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pivotCache/pivotCacheDefinition45.xml" ContentType="application/vnd.openxmlformats-officedocument.spreadsheetml.pivotCacheDefinition+xml"/>
  <Override PartName="/xl/pivotCache/pivotCacheDefinition46.xml" ContentType="application/vnd.openxmlformats-officedocument.spreadsheetml.pivotCacheDefinition+xml"/>
  <Override PartName="/xl/pivotCache/pivotCacheDefinition47.xml" ContentType="application/vnd.openxmlformats-officedocument.spreadsheetml.pivotCacheDefinition+xml"/>
  <Override PartName="/xl/pivotCache/pivotCacheDefinition48.xml" ContentType="application/vnd.openxmlformats-officedocument.spreadsheetml.pivotCacheDefinition+xml"/>
  <Override PartName="/xl/pivotCache/pivotCacheDefinition49.xml" ContentType="application/vnd.openxmlformats-officedocument.spreadsheetml.pivotCacheDefinition+xml"/>
  <Override PartName="/xl/pivotCache/pivotCacheDefinition50.xml" ContentType="application/vnd.openxmlformats-officedocument.spreadsheetml.pivotCacheDefinition+xml"/>
  <Override PartName="/xl/pivotCache/pivotCacheDefinition51.xml" ContentType="application/vnd.openxmlformats-officedocument.spreadsheetml.pivotCacheDefinition+xml"/>
  <Override PartName="/xl/pivotCache/pivotCacheDefinition52.xml" ContentType="application/vnd.openxmlformats-officedocument.spreadsheetml.pivotCacheDefinition+xml"/>
  <Override PartName="/xl/pivotCache/pivotCacheDefinition53.xml" ContentType="application/vnd.openxmlformats-officedocument.spreadsheetml.pivotCacheDefinition+xml"/>
  <Override PartName="/xl/pivotCache/pivotCacheDefinition54.xml" ContentType="application/vnd.openxmlformats-officedocument.spreadsheetml.pivotCacheDefinition+xml"/>
  <Override PartName="/xl/pivotCache/pivotCacheDefinition55.xml" ContentType="application/vnd.openxmlformats-officedocument.spreadsheetml.pivotCacheDefinition+xml"/>
  <Override PartName="/xl/pivotCache/pivotCacheDefinition56.xml" ContentType="application/vnd.openxmlformats-officedocument.spreadsheetml.pivotCacheDefinition+xml"/>
  <Override PartName="/xl/pivotCache/pivotCacheDefinition57.xml" ContentType="application/vnd.openxmlformats-officedocument.spreadsheetml.pivotCacheDefinition+xml"/>
  <Override PartName="/xl/pivotCache/pivotCacheDefinition58.xml" ContentType="application/vnd.openxmlformats-officedocument.spreadsheetml.pivotCacheDefinition+xml"/>
  <Override PartName="/xl/pivotCache/pivotCacheDefinition59.xml" ContentType="application/vnd.openxmlformats-officedocument.spreadsheetml.pivotCacheDefinition+xml"/>
  <Override PartName="/xl/pivotCache/pivotCacheDefinition60.xml" ContentType="application/vnd.openxmlformats-officedocument.spreadsheetml.pivotCacheDefinition+xml"/>
  <Override PartName="/xl/pivotCache/pivotCacheDefinition61.xml" ContentType="application/vnd.openxmlformats-officedocument.spreadsheetml.pivotCacheDefinition+xml"/>
  <Override PartName="/xl/pivotCache/pivotCacheDefinition62.xml" ContentType="application/vnd.openxmlformats-officedocument.spreadsheetml.pivotCacheDefinition+xml"/>
  <Override PartName="/xl/pivotCache/pivotCacheDefinition63.xml" ContentType="application/vnd.openxmlformats-officedocument.spreadsheetml.pivotCacheDefinition+xml"/>
  <Override PartName="/xl/pivotCache/pivotCacheDefinition64.xml" ContentType="application/vnd.openxmlformats-officedocument.spreadsheetml.pivotCacheDefinition+xml"/>
  <Override PartName="/xl/pivotCache/pivotCacheDefinition65.xml" ContentType="application/vnd.openxmlformats-officedocument.spreadsheetml.pivotCacheDefinition+xml"/>
  <Override PartName="/xl/pivotCache/pivotCacheDefinition66.xml" ContentType="application/vnd.openxmlformats-officedocument.spreadsheetml.pivotCacheDefinition+xml"/>
  <Override PartName="/xl/pivotCache/pivotCacheDefinition67.xml" ContentType="application/vnd.openxmlformats-officedocument.spreadsheetml.pivotCacheDefinition+xml"/>
  <Override PartName="/xl/pivotCache/pivotCacheDefinition68.xml" ContentType="application/vnd.openxmlformats-officedocument.spreadsheetml.pivotCacheDefinition+xml"/>
  <Override PartName="/xl/pivotCache/pivotCacheDefinition6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ml.chartshapes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7.xml" ContentType="application/vnd.openxmlformats-officedocument.drawingml.chartshapes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9.xml" ContentType="application/vnd.openxmlformats-officedocument.drawingml.chartshapes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1.xml" ContentType="application/vnd.openxmlformats-officedocument.drawingml.chartshapes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drawings/drawing2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3.xml" ContentType="application/vnd.openxmlformats-officedocument.drawingml.chartshapes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drawings/drawing2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5.xml" ContentType="application/vnd.openxmlformats-officedocument.drawingml.chartshapes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drawings/drawing2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7.xml" ContentType="application/vnd.openxmlformats-officedocument.drawingml.chartshapes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drawings/drawing2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9.xml" ContentType="application/vnd.openxmlformats-officedocument.drawingml.chartshapes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drawings/drawing3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1.xml" ContentType="application/vnd.openxmlformats-officedocument.drawingml.chartshapes+xml"/>
  <Override PartName="/xl/pivotTables/pivotTable6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customXml/itemProps97.xml" ContentType="application/vnd.openxmlformats-officedocument.customXmlProperties+xml"/>
  <Override PartName="/customXml/itemProps98.xml" ContentType="application/vnd.openxmlformats-officedocument.customXmlProperties+xml"/>
  <Override PartName="/customXml/itemProps99.xml" ContentType="application/vnd.openxmlformats-officedocument.customXmlProperties+xml"/>
  <Override PartName="/customXml/itemProps100.xml" ContentType="application/vnd.openxmlformats-officedocument.customXmlProperties+xml"/>
  <Override PartName="/customXml/itemProps101.xml" ContentType="application/vnd.openxmlformats-officedocument.customXmlProperties+xml"/>
  <Override PartName="/customXml/itemProps102.xml" ContentType="application/vnd.openxmlformats-officedocument.customXmlProperties+xml"/>
  <Override PartName="/customXml/itemProps103.xml" ContentType="application/vnd.openxmlformats-officedocument.customXmlProperties+xml"/>
  <Override PartName="/customXml/itemProps104.xml" ContentType="application/vnd.openxmlformats-officedocument.customXmlProperties+xml"/>
  <Override PartName="/customXml/itemProps105.xml" ContentType="application/vnd.openxmlformats-officedocument.customXmlProperties+xml"/>
  <Override PartName="/customXml/itemProps106.xml" ContentType="application/vnd.openxmlformats-officedocument.customXmlProperties+xml"/>
  <Override PartName="/customXml/itemProps107.xml" ContentType="application/vnd.openxmlformats-officedocument.customXmlProperties+xml"/>
  <Override PartName="/customXml/itemProps108.xml" ContentType="application/vnd.openxmlformats-officedocument.customXmlProperties+xml"/>
  <Override PartName="/customXml/itemProps109.xml" ContentType="application/vnd.openxmlformats-officedocument.customXmlProperties+xml"/>
  <Override PartName="/customXml/itemProps110.xml" ContentType="application/vnd.openxmlformats-officedocument.customXmlProperties+xml"/>
  <Override PartName="/customXml/itemProps111.xml" ContentType="application/vnd.openxmlformats-officedocument.customXmlProperties+xml"/>
  <Override PartName="/customXml/itemProps112.xml" ContentType="application/vnd.openxmlformats-officedocument.customXmlProperties+xml"/>
  <Override PartName="/customXml/itemProps113.xml" ContentType="application/vnd.openxmlformats-officedocument.customXmlProperties+xml"/>
  <Override PartName="/customXml/itemProps114.xml" ContentType="application/vnd.openxmlformats-officedocument.customXmlProperties+xml"/>
  <Override PartName="/customXml/itemProps115.xml" ContentType="application/vnd.openxmlformats-officedocument.customXmlProperties+xml"/>
  <Override PartName="/customXml/itemProps116.xml" ContentType="application/vnd.openxmlformats-officedocument.customXmlProperties+xml"/>
  <Override PartName="/customXml/itemProps117.xml" ContentType="application/vnd.openxmlformats-officedocument.customXmlProperties+xml"/>
  <Override PartName="/customXml/itemProps118.xml" ContentType="application/vnd.openxmlformats-officedocument.customXmlProperties+xml"/>
  <Override PartName="/customXml/itemProps119.xml" ContentType="application/vnd.openxmlformats-officedocument.customXmlProperties+xml"/>
  <Override PartName="/customXml/itemProps120.xml" ContentType="application/vnd.openxmlformats-officedocument.customXmlProperties+xml"/>
  <Override PartName="/customXml/itemProps121.xml" ContentType="application/vnd.openxmlformats-officedocument.customXmlProperties+xml"/>
  <Override PartName="/customXml/itemProps122.xml" ContentType="application/vnd.openxmlformats-officedocument.customXmlProperties+xml"/>
  <Override PartName="/customXml/itemProps123.xml" ContentType="application/vnd.openxmlformats-officedocument.customXmlProperties+xml"/>
  <Override PartName="/customXml/itemProps124.xml" ContentType="application/vnd.openxmlformats-officedocument.customXmlProperties+xml"/>
  <Override PartName="/customXml/itemProps125.xml" ContentType="application/vnd.openxmlformats-officedocument.customXmlProperties+xml"/>
  <Override PartName="/customXml/itemProps126.xml" ContentType="application/vnd.openxmlformats-officedocument.customXmlProperties+xml"/>
  <Override PartName="/customXml/itemProps127.xml" ContentType="application/vnd.openxmlformats-officedocument.customXmlProperties+xml"/>
  <Override PartName="/customXml/itemProps128.xml" ContentType="application/vnd.openxmlformats-officedocument.customXmlProperties+xml"/>
  <Override PartName="/customXml/itemProps129.xml" ContentType="application/vnd.openxmlformats-officedocument.customXmlProperties+xml"/>
  <Override PartName="/customXml/itemProps130.xml" ContentType="application/vnd.openxmlformats-officedocument.customXmlProperties+xml"/>
  <Override PartName="/customXml/itemProps131.xml" ContentType="application/vnd.openxmlformats-officedocument.customXmlProperties+xml"/>
  <Override PartName="/customXml/itemProps132.xml" ContentType="application/vnd.openxmlformats-officedocument.customXmlProperties+xml"/>
  <Override PartName="/customXml/itemProps133.xml" ContentType="application/vnd.openxmlformats-officedocument.customXmlProperties+xml"/>
  <Override PartName="/customXml/itemProps134.xml" ContentType="application/vnd.openxmlformats-officedocument.customXmlProperties+xml"/>
  <Override PartName="/customXml/itemProps135.xml" ContentType="application/vnd.openxmlformats-officedocument.customXmlProperties+xml"/>
  <Override PartName="/customXml/itemProps136.xml" ContentType="application/vnd.openxmlformats-officedocument.customXmlProperties+xml"/>
  <Override PartName="/customXml/itemProps137.xml" ContentType="application/vnd.openxmlformats-officedocument.customXmlProperties+xml"/>
  <Override PartName="/customXml/itemProps138.xml" ContentType="application/vnd.openxmlformats-officedocument.customXmlProperties+xml"/>
  <Override PartName="/customXml/itemProps139.xml" ContentType="application/vnd.openxmlformats-officedocument.customXmlProperties+xml"/>
  <Override PartName="/customXml/itemProps140.xml" ContentType="application/vnd.openxmlformats-officedocument.customXmlProperties+xml"/>
  <Override PartName="/customXml/itemProps141.xml" ContentType="application/vnd.openxmlformats-officedocument.customXmlProperties+xml"/>
  <Override PartName="/customXml/itemProps142.xml" ContentType="application/vnd.openxmlformats-officedocument.customXmlProperties+xml"/>
  <Override PartName="/customXml/itemProps143.xml" ContentType="application/vnd.openxmlformats-officedocument.customXmlProperties+xml"/>
  <Override PartName="/customXml/itemProps144.xml" ContentType="application/vnd.openxmlformats-officedocument.customXmlProperties+xml"/>
  <Override PartName="/customXml/itemProps145.xml" ContentType="application/vnd.openxmlformats-officedocument.customXmlProperties+xml"/>
  <Override PartName="/customXml/itemProps146.xml" ContentType="application/vnd.openxmlformats-officedocument.customXmlProperties+xml"/>
  <Override PartName="/customXml/itemProps147.xml" ContentType="application/vnd.openxmlformats-officedocument.customXmlProperties+xml"/>
  <Override PartName="/customXml/itemProps148.xml" ContentType="application/vnd.openxmlformats-officedocument.customXmlProperties+xml"/>
  <Override PartName="/customXml/itemProps149.xml" ContentType="application/vnd.openxmlformats-officedocument.customXmlProperties+xml"/>
  <Override PartName="/customXml/itemProps150.xml" ContentType="application/vnd.openxmlformats-officedocument.customXmlProperties+xml"/>
  <Override PartName="/customXml/itemProps151.xml" ContentType="application/vnd.openxmlformats-officedocument.customXmlProperties+xml"/>
  <Override PartName="/customXml/itemProps152.xml" ContentType="application/vnd.openxmlformats-officedocument.customXmlProperties+xml"/>
  <Override PartName="/customXml/itemProps153.xml" ContentType="application/vnd.openxmlformats-officedocument.customXmlProperties+xml"/>
  <Override PartName="/customXml/itemProps154.xml" ContentType="application/vnd.openxmlformats-officedocument.customXmlProperties+xml"/>
  <Override PartName="/customXml/itemProps155.xml" ContentType="application/vnd.openxmlformats-officedocument.customXmlProperties+xml"/>
  <Override PartName="/customXml/itemProps156.xml" ContentType="application/vnd.openxmlformats-officedocument.customXmlProperties+xml"/>
  <Override PartName="/customXml/itemProps157.xml" ContentType="application/vnd.openxmlformats-officedocument.customXmlProperties+xml"/>
  <Override PartName="/customXml/itemProps158.xml" ContentType="application/vnd.openxmlformats-officedocument.customXmlProperties+xml"/>
  <Override PartName="/customXml/itemProps159.xml" ContentType="application/vnd.openxmlformats-officedocument.customXmlProperties+xml"/>
  <Override PartName="/customXml/itemProps160.xml" ContentType="application/vnd.openxmlformats-officedocument.customXmlProperties+xml"/>
  <Override PartName="/customXml/itemProps161.xml" ContentType="application/vnd.openxmlformats-officedocument.customXmlProperties+xml"/>
  <Override PartName="/customXml/itemProps162.xml" ContentType="application/vnd.openxmlformats-officedocument.customXmlProperties+xml"/>
  <Override PartName="/customXml/itemProps163.xml" ContentType="application/vnd.openxmlformats-officedocument.customXmlProperties+xml"/>
  <Override PartName="/customXml/itemProps164.xml" ContentType="application/vnd.openxmlformats-officedocument.customXmlProperties+xml"/>
  <Override PartName="/customXml/itemProps165.xml" ContentType="application/vnd.openxmlformats-officedocument.customXmlProperties+xml"/>
  <Override PartName="/customXml/itemProps166.xml" ContentType="application/vnd.openxmlformats-officedocument.customXmlProperties+xml"/>
  <Override PartName="/customXml/itemProps167.xml" ContentType="application/vnd.openxmlformats-officedocument.customXmlProperties+xml"/>
  <Override PartName="/customXml/itemProps168.xml" ContentType="application/vnd.openxmlformats-officedocument.customXmlProperties+xml"/>
  <Override PartName="/customXml/itemProps169.xml" ContentType="application/vnd.openxmlformats-officedocument.customXmlProperties+xml"/>
  <Override PartName="/customXml/itemProps170.xml" ContentType="application/vnd.openxmlformats-officedocument.customXmlProperties+xml"/>
  <Override PartName="/customXml/itemProps171.xml" ContentType="application/vnd.openxmlformats-officedocument.customXmlProperties+xml"/>
  <Override PartName="/customXml/itemProps172.xml" ContentType="application/vnd.openxmlformats-officedocument.customXmlProperties+xml"/>
  <Override PartName="/customXml/itemProps173.xml" ContentType="application/vnd.openxmlformats-officedocument.customXmlProperties+xml"/>
  <Override PartName="/customXml/itemProps174.xml" ContentType="application/vnd.openxmlformats-officedocument.customXmlProperties+xml"/>
  <Override PartName="/customXml/itemProps175.xml" ContentType="application/vnd.openxmlformats-officedocument.customXmlProperties+xml"/>
  <Override PartName="/customXml/itemProps176.xml" ContentType="application/vnd.openxmlformats-officedocument.customXmlProperties+xml"/>
  <Override PartName="/customXml/itemProps177.xml" ContentType="application/vnd.openxmlformats-officedocument.customXmlProperties+xml"/>
  <Override PartName="/customXml/itemProps178.xml" ContentType="application/vnd.openxmlformats-officedocument.customXmlProperties+xml"/>
  <Override PartName="/customXml/itemProps179.xml" ContentType="application/vnd.openxmlformats-officedocument.customXmlProperties+xml"/>
  <Override PartName="/customXml/itemProps180.xml" ContentType="application/vnd.openxmlformats-officedocument.customXmlProperties+xml"/>
  <Override PartName="/customXml/itemProps181.xml" ContentType="application/vnd.openxmlformats-officedocument.customXmlProperties+xml"/>
  <Override PartName="/customXml/itemProps182.xml" ContentType="application/vnd.openxmlformats-officedocument.customXmlProperties+xml"/>
  <Override PartName="/customXml/itemProps183.xml" ContentType="application/vnd.openxmlformats-officedocument.customXmlProperties+xml"/>
  <Override PartName="/customXml/itemProps184.xml" ContentType="application/vnd.openxmlformats-officedocument.customXmlProperties+xml"/>
  <Override PartName="/customXml/itemProps185.xml" ContentType="application/vnd.openxmlformats-officedocument.customXmlProperties+xml"/>
  <Override PartName="/customXml/itemProps186.xml" ContentType="application/vnd.openxmlformats-officedocument.customXmlProperties+xml"/>
  <Override PartName="/customXml/itemProps187.xml" ContentType="application/vnd.openxmlformats-officedocument.customXmlProperties+xml"/>
  <Override PartName="/customXml/itemProps188.xml" ContentType="application/vnd.openxmlformats-officedocument.customXmlProperties+xml"/>
  <Override PartName="/customXml/itemProps189.xml" ContentType="application/vnd.openxmlformats-officedocument.customXmlProperties+xml"/>
  <Override PartName="/customXml/itemProps190.xml" ContentType="application/vnd.openxmlformats-officedocument.customXmlProperties+xml"/>
  <Override PartName="/customXml/itemProps191.xml" ContentType="application/vnd.openxmlformats-officedocument.customXmlProperties+xml"/>
  <Override PartName="/customXml/itemProps192.xml" ContentType="application/vnd.openxmlformats-officedocument.customXmlProperties+xml"/>
  <Override PartName="/customXml/itemProps193.xml" ContentType="application/vnd.openxmlformats-officedocument.customXmlProperties+xml"/>
  <Override PartName="/customXml/itemProps194.xml" ContentType="application/vnd.openxmlformats-officedocument.customXmlProperties+xml"/>
  <Override PartName="/customXml/itemProps195.xml" ContentType="application/vnd.openxmlformats-officedocument.customXmlProperties+xml"/>
  <Override PartName="/customXml/itemProps196.xml" ContentType="application/vnd.openxmlformats-officedocument.customXmlProperties+xml"/>
  <Override PartName="/customXml/itemProps197.xml" ContentType="application/vnd.openxmlformats-officedocument.customXmlProperties+xml"/>
  <Override PartName="/customXml/itemProps198.xml" ContentType="application/vnd.openxmlformats-officedocument.customXmlProperties+xml"/>
  <Override PartName="/customXml/itemProps199.xml" ContentType="application/vnd.openxmlformats-officedocument.customXmlProperties+xml"/>
  <Override PartName="/customXml/itemProps200.xml" ContentType="application/vnd.openxmlformats-officedocument.customXmlProperties+xml"/>
  <Override PartName="/customXml/itemProps201.xml" ContentType="application/vnd.openxmlformats-officedocument.customXmlProperties+xml"/>
  <Override PartName="/customXml/itemProps202.xml" ContentType="application/vnd.openxmlformats-officedocument.customXmlProperties+xml"/>
  <Override PartName="/customXml/itemProps203.xml" ContentType="application/vnd.openxmlformats-officedocument.customXmlProperties+xml"/>
  <Override PartName="/customXml/itemProps204.xml" ContentType="application/vnd.openxmlformats-officedocument.customXmlProperties+xml"/>
  <Override PartName="/customXml/itemProps205.xml" ContentType="application/vnd.openxmlformats-officedocument.customXmlProperties+xml"/>
  <Override PartName="/customXml/itemProps206.xml" ContentType="application/vnd.openxmlformats-officedocument.customXmlProperties+xml"/>
  <Override PartName="/customXml/itemProps207.xml" ContentType="application/vnd.openxmlformats-officedocument.customXmlProperties+xml"/>
  <Override PartName="/customXml/itemProps208.xml" ContentType="application/vnd.openxmlformats-officedocument.customXmlProperties+xml"/>
  <Override PartName="/customXml/itemProps209.xml" ContentType="application/vnd.openxmlformats-officedocument.customXmlProperties+xml"/>
  <Override PartName="/customXml/itemProps210.xml" ContentType="application/vnd.openxmlformats-officedocument.customXmlProperties+xml"/>
  <Override PartName="/customXml/itemProps211.xml" ContentType="application/vnd.openxmlformats-officedocument.customXmlProperties+xml"/>
  <Override PartName="/customXml/itemProps212.xml" ContentType="application/vnd.openxmlformats-officedocument.customXmlProperties+xml"/>
  <Override PartName="/customXml/itemProps213.xml" ContentType="application/vnd.openxmlformats-officedocument.customXmlProperties+xml"/>
  <Override PartName="/customXml/itemProps214.xml" ContentType="application/vnd.openxmlformats-officedocument.customXmlProperties+xml"/>
  <Override PartName="/customXml/itemProps215.xml" ContentType="application/vnd.openxmlformats-officedocument.customXmlProperties+xml"/>
  <Override PartName="/customXml/itemProps216.xml" ContentType="application/vnd.openxmlformats-officedocument.customXmlProperties+xml"/>
  <Override PartName="/customXml/itemProps217.xml" ContentType="application/vnd.openxmlformats-officedocument.customXmlProperties+xml"/>
  <Override PartName="/customXml/itemProps218.xml" ContentType="application/vnd.openxmlformats-officedocument.customXmlProperties+xml"/>
  <Override PartName="/customXml/itemProps219.xml" ContentType="application/vnd.openxmlformats-officedocument.customXmlProperties+xml"/>
  <Override PartName="/customXml/itemProps220.xml" ContentType="application/vnd.openxmlformats-officedocument.customXmlProperties+xml"/>
  <Override PartName="/customXml/itemProps221.xml" ContentType="application/vnd.openxmlformats-officedocument.customXmlProperties+xml"/>
  <Override PartName="/customXml/itemProps222.xml" ContentType="application/vnd.openxmlformats-officedocument.customXmlProperties+xml"/>
  <Override PartName="/customXml/itemProps223.xml" ContentType="application/vnd.openxmlformats-officedocument.customXmlProperties+xml"/>
  <Override PartName="/customXml/itemProps224.xml" ContentType="application/vnd.openxmlformats-officedocument.customXmlProperties+xml"/>
  <Override PartName="/customXml/itemProps225.xml" ContentType="application/vnd.openxmlformats-officedocument.customXmlProperties+xml"/>
  <Override PartName="/customXml/itemProps226.xml" ContentType="application/vnd.openxmlformats-officedocument.customXmlProperties+xml"/>
  <Override PartName="/customXml/itemProps227.xml" ContentType="application/vnd.openxmlformats-officedocument.customXmlProperties+xml"/>
  <Override PartName="/customXml/itemProps228.xml" ContentType="application/vnd.openxmlformats-officedocument.customXmlProperties+xml"/>
  <Override PartName="/customXml/itemProps229.xml" ContentType="application/vnd.openxmlformats-officedocument.customXmlProperties+xml"/>
  <Override PartName="/customXml/itemProps230.xml" ContentType="application/vnd.openxmlformats-officedocument.customXmlProperties+xml"/>
  <Override PartName="/customXml/itemProps231.xml" ContentType="application/vnd.openxmlformats-officedocument.customXmlProperties+xml"/>
  <Override PartName="/customXml/itemProps232.xml" ContentType="application/vnd.openxmlformats-officedocument.customXmlProperties+xml"/>
  <Override PartName="/customXml/itemProps233.xml" ContentType="application/vnd.openxmlformats-officedocument.customXmlProperties+xml"/>
  <Override PartName="/customXml/itemProps234.xml" ContentType="application/vnd.openxmlformats-officedocument.customXmlProperties+xml"/>
  <Override PartName="/customXml/itemProps235.xml" ContentType="application/vnd.openxmlformats-officedocument.customXmlProperties+xml"/>
  <Override PartName="/customXml/itemProps236.xml" ContentType="application/vnd.openxmlformats-officedocument.customXmlProperties+xml"/>
  <Override PartName="/customXml/itemProps237.xml" ContentType="application/vnd.openxmlformats-officedocument.customXmlProperties+xml"/>
  <Override PartName="/customXml/itemProps238.xml" ContentType="application/vnd.openxmlformats-officedocument.customXmlProperties+xml"/>
  <Override PartName="/customXml/itemProps239.xml" ContentType="application/vnd.openxmlformats-officedocument.customXmlProperties+xml"/>
  <Override PartName="/customXml/itemProps240.xml" ContentType="application/vnd.openxmlformats-officedocument.customXmlProperties+xml"/>
  <Override PartName="/customXml/itemProps241.xml" ContentType="application/vnd.openxmlformats-officedocument.customXmlProperties+xml"/>
  <Override PartName="/customXml/itemProps242.xml" ContentType="application/vnd.openxmlformats-officedocument.customXmlProperties+xml"/>
  <Override PartName="/customXml/itemProps243.xml" ContentType="application/vnd.openxmlformats-officedocument.customXmlProperties+xml"/>
  <Override PartName="/customXml/itemProps244.xml" ContentType="application/vnd.openxmlformats-officedocument.customXmlProperties+xml"/>
  <Override PartName="/customXml/itemProps245.xml" ContentType="application/vnd.openxmlformats-officedocument.customXmlProperties+xml"/>
  <Override PartName="/customXml/itemProps246.xml" ContentType="application/vnd.openxmlformats-officedocument.customXmlProperties+xml"/>
  <Override PartName="/customXml/itemProps247.xml" ContentType="application/vnd.openxmlformats-officedocument.customXmlProperties+xml"/>
  <Override PartName="/customXml/itemProps248.xml" ContentType="application/vnd.openxmlformats-officedocument.customXmlProperties+xml"/>
  <Override PartName="/customXml/itemProps249.xml" ContentType="application/vnd.openxmlformats-officedocument.customXmlProperties+xml"/>
  <Override PartName="/customXml/itemProps250.xml" ContentType="application/vnd.openxmlformats-officedocument.customXmlProperties+xml"/>
  <Override PartName="/customXml/itemProps251.xml" ContentType="application/vnd.openxmlformats-officedocument.customXmlProperties+xml"/>
  <Override PartName="/customXml/itemProps252.xml" ContentType="application/vnd.openxmlformats-officedocument.customXmlProperties+xml"/>
  <Override PartName="/customXml/itemProps253.xml" ContentType="application/vnd.openxmlformats-officedocument.customXmlProperties+xml"/>
  <Override PartName="/customXml/itemProps254.xml" ContentType="application/vnd.openxmlformats-officedocument.customXmlProperties+xml"/>
  <Override PartName="/customXml/itemProps255.xml" ContentType="application/vnd.openxmlformats-officedocument.customXmlProperties+xml"/>
  <Override PartName="/customXml/itemProps256.xml" ContentType="application/vnd.openxmlformats-officedocument.customXmlProperties+xml"/>
  <Override PartName="/customXml/itemProps257.xml" ContentType="application/vnd.openxmlformats-officedocument.customXmlProperties+xml"/>
  <Override PartName="/customXml/itemProps258.xml" ContentType="application/vnd.openxmlformats-officedocument.customXmlProperties+xml"/>
  <Override PartName="/customXml/itemProps259.xml" ContentType="application/vnd.openxmlformats-officedocument.customXmlProperties+xml"/>
  <Override PartName="/customXml/itemProps260.xml" ContentType="application/vnd.openxmlformats-officedocument.customXmlProperties+xml"/>
  <Override PartName="/customXml/itemProps261.xml" ContentType="application/vnd.openxmlformats-officedocument.customXmlProperties+xml"/>
  <Override PartName="/customXml/itemProps262.xml" ContentType="application/vnd.openxmlformats-officedocument.customXmlProperties+xml"/>
  <Override PartName="/customXml/itemProps263.xml" ContentType="application/vnd.openxmlformats-officedocument.customXmlProperties+xml"/>
  <Override PartName="/customXml/itemProps264.xml" ContentType="application/vnd.openxmlformats-officedocument.customXmlProperties+xml"/>
  <Override PartName="/customXml/itemProps265.xml" ContentType="application/vnd.openxmlformats-officedocument.customXmlProperties+xml"/>
  <Override PartName="/customXml/itemProps266.xml" ContentType="application/vnd.openxmlformats-officedocument.customXmlProperties+xml"/>
  <Override PartName="/customXml/itemProps267.xml" ContentType="application/vnd.openxmlformats-officedocument.customXmlProperties+xml"/>
  <Override PartName="/customXml/itemProps268.xml" ContentType="application/vnd.openxmlformats-officedocument.customXmlProperties+xml"/>
  <Override PartName="/customXml/itemProps269.xml" ContentType="application/vnd.openxmlformats-officedocument.customXmlProperties+xml"/>
  <Override PartName="/customXml/itemProps270.xml" ContentType="application/vnd.openxmlformats-officedocument.customXmlProperties+xml"/>
  <Override PartName="/customXml/itemProps271.xml" ContentType="application/vnd.openxmlformats-officedocument.customXmlProperties+xml"/>
  <Override PartName="/customXml/itemProps272.xml" ContentType="application/vnd.openxmlformats-officedocument.customXmlProperties+xml"/>
  <Override PartName="/customXml/itemProps273.xml" ContentType="application/vnd.openxmlformats-officedocument.customXmlProperties+xml"/>
  <Override PartName="/customXml/itemProps274.xml" ContentType="application/vnd.openxmlformats-officedocument.customXmlProperties+xml"/>
  <Override PartName="/customXml/itemProps275.xml" ContentType="application/vnd.openxmlformats-officedocument.customXmlProperties+xml"/>
  <Override PartName="/customXml/itemProps276.xml" ContentType="application/vnd.openxmlformats-officedocument.customXmlProperties+xml"/>
  <Override PartName="/customXml/itemProps277.xml" ContentType="application/vnd.openxmlformats-officedocument.customXmlProperties+xml"/>
  <Override PartName="/customXml/itemProps278.xml" ContentType="application/vnd.openxmlformats-officedocument.customXmlProperties+xml"/>
  <Override PartName="/customXml/itemProps279.xml" ContentType="application/vnd.openxmlformats-officedocument.customXmlProperties+xml"/>
  <Override PartName="/customXml/itemProps280.xml" ContentType="application/vnd.openxmlformats-officedocument.customXmlProperties+xml"/>
  <Override PartName="/customXml/itemProps281.xml" ContentType="application/vnd.openxmlformats-officedocument.customXmlProperties+xml"/>
  <Override PartName="/customXml/itemProps28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G:\Unidades compartidas\Unidad Control de Gestión\unidad_control_gestion\01 Modelos EERR IDIEM\06 PPTs COMERCIALES\"/>
    </mc:Choice>
  </mc:AlternateContent>
  <xr:revisionPtr revIDLastSave="0" documentId="13_ncr:1_{AA77F544-C799-44D3-9465-C2FFF0C619CF}" xr6:coauthVersionLast="47" xr6:coauthVersionMax="47" xr10:uidLastSave="{00000000-0000-0000-0000-000000000000}"/>
  <bookViews>
    <workbookView xWindow="20370" yWindow="-120" windowWidth="24240" windowHeight="13140" tabRatio="781" firstSheet="2" activeTab="7" xr2:uid="{00000000-000D-0000-FFFF-FFFF00000000}"/>
  </bookViews>
  <sheets>
    <sheet name="Selectores" sheetId="61" state="hidden" r:id="rId1"/>
    <sheet name="Indicaciones SGC" sheetId="93" state="hidden" r:id="rId2"/>
    <sheet name="Indicaciones GCO" sheetId="94" r:id="rId3"/>
    <sheet name="Reporte Salesforce" sheetId="89" r:id="rId4"/>
    <sheet name="Año_reporte" sheetId="91" state="hidden" r:id="rId5"/>
    <sheet name="Cuadratura" sheetId="78" state="hidden" r:id="rId6"/>
    <sheet name="BBDD Gráficos" sheetId="86" state="hidden" r:id="rId7"/>
    <sheet name="IDIEM" sheetId="59" r:id="rId8"/>
    <sheet name="DAC" sheetId="60" r:id="rId9"/>
    <sheet name="DCO" sheetId="66" r:id="rId10"/>
    <sheet name="DDA" sheetId="96" r:id="rId11"/>
    <sheet name="DEP" sheetId="67" r:id="rId12"/>
    <sheet name="DES" sheetId="68" r:id="rId13"/>
    <sheet name="DGI" sheetId="69" r:id="rId14"/>
    <sheet name="DGL" sheetId="70" r:id="rId15"/>
    <sheet name="DHC" sheetId="71" r:id="rId16"/>
    <sheet name="DHI" sheetId="72" r:id="rId17"/>
    <sheet name="DIC" sheetId="73" r:id="rId18"/>
    <sheet name="DIO" sheetId="74" r:id="rId19"/>
    <sheet name="DPR" sheetId="75" r:id="rId20"/>
    <sheet name="DTC" sheetId="76" r:id="rId21"/>
    <sheet name="MDQ" sheetId="77" r:id="rId22"/>
    <sheet name="EQM" sheetId="95" r:id="rId23"/>
    <sheet name="Reporte Facturación sin TI" sheetId="80" r:id="rId24"/>
  </sheets>
  <definedNames>
    <definedName name="DatosExternos_2" localSheetId="3" hidden="1">'Reporte Salesforce'!$A$1:$M$4844</definedName>
    <definedName name="referenciaTD" localSheetId="8">#REF!</definedName>
    <definedName name="referenciaTD" localSheetId="9">#REF!</definedName>
    <definedName name="referenciaTD" localSheetId="10">#REF!</definedName>
    <definedName name="referenciaTD" localSheetId="11">#REF!</definedName>
    <definedName name="referenciaTD" localSheetId="12">#REF!</definedName>
    <definedName name="referenciaTD" localSheetId="13">#REF!</definedName>
    <definedName name="referenciaTD" localSheetId="14">#REF!</definedName>
    <definedName name="referenciaTD" localSheetId="15">#REF!</definedName>
    <definedName name="referenciaTD" localSheetId="16">#REF!</definedName>
    <definedName name="referenciaTD" localSheetId="17">#REF!</definedName>
    <definedName name="referenciaTD" localSheetId="18">#REF!</definedName>
    <definedName name="referenciaTD" localSheetId="19">#REF!</definedName>
    <definedName name="referenciaTD" localSheetId="20">#REF!</definedName>
    <definedName name="referenciaTD" localSheetId="22">#REF!</definedName>
    <definedName name="referenciaTD" localSheetId="21">#REF!</definedName>
    <definedName name="referenciaTD">#REF!</definedName>
    <definedName name="SegmentaciónDeDatos_centroCosto">#N/A</definedName>
    <definedName name="SegmentaciónDeDatos_Comprobante">#N/A</definedName>
    <definedName name="SegmentaciónDeDatos_Comprobante1">#N/A</definedName>
    <definedName name="SegmentaciónDeDatos_DateHierarchy">#N/A</definedName>
    <definedName name="SegmentaciónDeDatos_fecha__año">#N/A</definedName>
    <definedName name="SegmentaciónDeDatos_Mes__mmm">#N/A</definedName>
    <definedName name="SegmentaciónDeDatos_Mes__mmm1">#N/A</definedName>
    <definedName name="SegmentaciónDeDatos_Unidad">#N/A</definedName>
  </definedNames>
  <calcPr calcId="191029"/>
  <pivotCaches>
    <pivotCache cacheId="582" r:id="rId25"/>
    <pivotCache cacheId="585" r:id="rId26"/>
    <pivotCache cacheId="588" r:id="rId27"/>
    <pivotCache cacheId="591" r:id="rId28"/>
    <pivotCache cacheId="594" r:id="rId29"/>
    <pivotCache cacheId="597" r:id="rId30"/>
    <pivotCache cacheId="600" r:id="rId31"/>
    <pivotCache cacheId="603" r:id="rId32"/>
    <pivotCache cacheId="606" r:id="rId33"/>
    <pivotCache cacheId="609" r:id="rId34"/>
    <pivotCache cacheId="612" r:id="rId35"/>
    <pivotCache cacheId="615" r:id="rId36"/>
    <pivotCache cacheId="618" r:id="rId37"/>
    <pivotCache cacheId="621" r:id="rId38"/>
    <pivotCache cacheId="624" r:id="rId39"/>
    <pivotCache cacheId="627" r:id="rId40"/>
    <pivotCache cacheId="630" r:id="rId41"/>
    <pivotCache cacheId="633" r:id="rId42"/>
    <pivotCache cacheId="636" r:id="rId43"/>
    <pivotCache cacheId="639" r:id="rId44"/>
    <pivotCache cacheId="642" r:id="rId45"/>
    <pivotCache cacheId="645" r:id="rId46"/>
    <pivotCache cacheId="648" r:id="rId47"/>
    <pivotCache cacheId="651" r:id="rId48"/>
    <pivotCache cacheId="654" r:id="rId49"/>
    <pivotCache cacheId="657" r:id="rId50"/>
    <pivotCache cacheId="660" r:id="rId51"/>
    <pivotCache cacheId="663" r:id="rId52"/>
    <pivotCache cacheId="666" r:id="rId53"/>
    <pivotCache cacheId="669" r:id="rId54"/>
    <pivotCache cacheId="672" r:id="rId55"/>
    <pivotCache cacheId="675" r:id="rId56"/>
    <pivotCache cacheId="678" r:id="rId57"/>
    <pivotCache cacheId="681" r:id="rId58"/>
    <pivotCache cacheId="684" r:id="rId59"/>
    <pivotCache cacheId="687" r:id="rId60"/>
    <pivotCache cacheId="690" r:id="rId61"/>
    <pivotCache cacheId="693" r:id="rId62"/>
    <pivotCache cacheId="696" r:id="rId63"/>
    <pivotCache cacheId="699" r:id="rId64"/>
    <pivotCache cacheId="702" r:id="rId65"/>
    <pivotCache cacheId="705" r:id="rId66"/>
    <pivotCache cacheId="708" r:id="rId67"/>
    <pivotCache cacheId="711" r:id="rId68"/>
    <pivotCache cacheId="714" r:id="rId69"/>
    <pivotCache cacheId="717" r:id="rId70"/>
    <pivotCache cacheId="720" r:id="rId71"/>
    <pivotCache cacheId="723" r:id="rId72"/>
    <pivotCache cacheId="726" r:id="rId73"/>
    <pivotCache cacheId="729" r:id="rId74"/>
    <pivotCache cacheId="732" r:id="rId75"/>
    <pivotCache cacheId="735" r:id="rId76"/>
    <pivotCache cacheId="738" r:id="rId77"/>
    <pivotCache cacheId="741" r:id="rId78"/>
    <pivotCache cacheId="744" r:id="rId79"/>
    <pivotCache cacheId="747" r:id="rId80"/>
    <pivotCache cacheId="750" r:id="rId81"/>
    <pivotCache cacheId="753" r:id="rId82"/>
    <pivotCache cacheId="756" r:id="rId83"/>
    <pivotCache cacheId="759" r:id="rId84"/>
    <pivotCache cacheId="762" r:id="rId85"/>
    <pivotCache cacheId="765" r:id="rId86"/>
    <pivotCache cacheId="768" r:id="rId87"/>
    <pivotCache cacheId="771" r:id="rId88"/>
    <pivotCache cacheId="774" r:id="rId89"/>
    <pivotCache cacheId="777" r:id="rId90"/>
    <pivotCache cacheId="780" r:id="rId91"/>
  </pivotCaches>
  <extLst>
    <ext xmlns:x14="http://schemas.microsoft.com/office/spreadsheetml/2009/9/main" uri="{876F7934-8845-4945-9796-88D515C7AA90}">
      <x14:pivotCaches>
        <pivotCache cacheId="174" r:id="rId92"/>
        <pivotCache cacheId="581" r:id="rId93"/>
      </x14:pivotCaches>
    </ext>
    <ext xmlns:x14="http://schemas.microsoft.com/office/spreadsheetml/2009/9/main" uri="{BBE1A952-AA13-448e-AADC-164F8A28A991}">
      <x14:slicerCaches>
        <x14:slicerCache r:id="rId94"/>
        <x14:slicerCache r:id="rId95"/>
        <x14:slicerCache r:id="rId96"/>
        <x14:slicerCache r:id="rId97"/>
        <x14:slicerCache r:id="rId98"/>
        <x14:slicerCache r:id="rId99"/>
        <x14:slicerCache r:id="rId100"/>
        <x14:slicerCache r:id="rId10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entasContablesV2_c2156a66-335c-43e2-b744-74a32a1d3b7d" name="CuentasContablesV2" connection="Custom"/>
          <x15:modelTable id="Resultado_d8eda111-2ca6-403e-b158-e8be15829fcd" name="Resultado" connection="Custom"/>
          <x15:modelTable id="Consulta_fe9278e5-a81f-4e6d-b84f-00a308264257" name="CentrosCostos" connection="CentrosCostos"/>
          <x15:modelTable id="Hoja1_aedf4307-afdb-4cf1-8c05-ede246eb3ebb" name="Razón_Social" connection="Excel BBDD - RUTs"/>
          <x15:modelTable id="TBD_Reporte_Salesforce_b8f4cedb-8d8a-4589-b678-80872cb99c27" name="TBD_Reporte_Salesforce" connection="Consulta - TBD_Reporte_Salesforce"/>
          <x15:modelTable id="Calendario" name="Calendario" connection="Conexión"/>
        </x15:modelTables>
        <x15:modelRelationships>
          <x15:modelRelationship fromTable="Resultado" fromColumn="cuenta_contable_id" toTable="CuentasContablesV2" toColumn="id"/>
          <x15:modelRelationship fromTable="Resultado" fromColumn="centro_costo_id" toTable="CentrosCostos" toColumn="id"/>
          <x15:modelRelationship fromTable="Resultado" fromColumn="fecha" toTable="Calendario" toColumn="Date"/>
          <x15:modelRelationship fromTable="Resultado" fromColumn="RUT_Id" toTable="Razón_Social" toColumn="RUTCDV"/>
          <x15:modelRelationship fromTable="TBD_Reporte_Salesforce" fromColumn="Fecha de Pago" toTable="Calendario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Resultado" columnName="fecha" columnId="fecha">
                <x16:calculatedTimeColumn columnName="fecha (año)" columnId="fecha (año)" contentType="years" isSelected="0"/>
                <x16:calculatedTimeColumn columnName="fecha (trimestre)" columnId="fecha (trimestre)" contentType="quarters" isSelected="0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6" i="78" l="1"/>
  <c r="H16" i="78"/>
  <c r="K58" i="59"/>
  <c r="K79" i="59" s="1"/>
  <c r="L58" i="59"/>
  <c r="L79" i="59" s="1"/>
  <c r="M58" i="59"/>
  <c r="N58" i="59"/>
  <c r="O58" i="59"/>
  <c r="O79" i="59" s="1"/>
  <c r="P58" i="59"/>
  <c r="P79" i="59" s="1"/>
  <c r="Q58" i="59"/>
  <c r="Q79" i="59" s="1"/>
  <c r="R58" i="59"/>
  <c r="R79" i="59" s="1"/>
  <c r="S58" i="59"/>
  <c r="S79" i="59" s="1"/>
  <c r="T58" i="59"/>
  <c r="T79" i="59" s="1"/>
  <c r="U58" i="59"/>
  <c r="U79" i="59" s="1"/>
  <c r="J58" i="59"/>
  <c r="J79" i="59" s="1"/>
  <c r="K59" i="59"/>
  <c r="L59" i="59"/>
  <c r="M59" i="59"/>
  <c r="N59" i="59"/>
  <c r="O59" i="59"/>
  <c r="P59" i="59"/>
  <c r="Q59" i="59"/>
  <c r="R59" i="59"/>
  <c r="S59" i="59"/>
  <c r="T59" i="59"/>
  <c r="U59" i="59"/>
  <c r="K60" i="59"/>
  <c r="L60" i="59"/>
  <c r="M60" i="59"/>
  <c r="N60" i="59"/>
  <c r="O60" i="59"/>
  <c r="P60" i="59"/>
  <c r="Q60" i="59"/>
  <c r="R60" i="59"/>
  <c r="S60" i="59"/>
  <c r="T60" i="59"/>
  <c r="U60" i="59"/>
  <c r="K61" i="59"/>
  <c r="K82" i="59" s="1"/>
  <c r="L61" i="59"/>
  <c r="L82" i="59" s="1"/>
  <c r="M61" i="59"/>
  <c r="M82" i="59" s="1"/>
  <c r="N61" i="59"/>
  <c r="N82" i="59" s="1"/>
  <c r="O61" i="59"/>
  <c r="O82" i="59" s="1"/>
  <c r="P61" i="59"/>
  <c r="P82" i="59" s="1"/>
  <c r="Q61" i="59"/>
  <c r="Q82" i="59" s="1"/>
  <c r="R61" i="59"/>
  <c r="R82" i="59" s="1"/>
  <c r="S61" i="59"/>
  <c r="S82" i="59" s="1"/>
  <c r="T61" i="59"/>
  <c r="T82" i="59" s="1"/>
  <c r="U61" i="59"/>
  <c r="U82" i="59" s="1"/>
  <c r="K62" i="59"/>
  <c r="L62" i="59"/>
  <c r="M62" i="59"/>
  <c r="N62" i="59"/>
  <c r="O62" i="59"/>
  <c r="P62" i="59"/>
  <c r="Q62" i="59"/>
  <c r="R62" i="59"/>
  <c r="S62" i="59"/>
  <c r="T62" i="59"/>
  <c r="U62" i="59"/>
  <c r="K63" i="59"/>
  <c r="L63" i="59"/>
  <c r="M63" i="59"/>
  <c r="N63" i="59"/>
  <c r="O63" i="59"/>
  <c r="P63" i="59"/>
  <c r="Q63" i="59"/>
  <c r="R63" i="59"/>
  <c r="S63" i="59"/>
  <c r="T63" i="59"/>
  <c r="U63" i="59"/>
  <c r="J60" i="59"/>
  <c r="J61" i="59"/>
  <c r="J82" i="59" s="1"/>
  <c r="J62" i="59"/>
  <c r="J63" i="59"/>
  <c r="J84" i="59" s="1"/>
  <c r="J59" i="59"/>
  <c r="J49" i="59"/>
  <c r="K49" i="59"/>
  <c r="L49" i="59"/>
  <c r="M49" i="59"/>
  <c r="N49" i="59"/>
  <c r="O49" i="59"/>
  <c r="P49" i="59"/>
  <c r="Q49" i="59"/>
  <c r="R49" i="59"/>
  <c r="S49" i="59"/>
  <c r="T49" i="59"/>
  <c r="U49" i="59"/>
  <c r="J50" i="59"/>
  <c r="K50" i="59"/>
  <c r="L50" i="59"/>
  <c r="M50" i="59"/>
  <c r="N50" i="59"/>
  <c r="O50" i="59"/>
  <c r="P50" i="59"/>
  <c r="Q50" i="59"/>
  <c r="R50" i="59"/>
  <c r="S50" i="59"/>
  <c r="T50" i="59"/>
  <c r="U50" i="59"/>
  <c r="J51" i="59"/>
  <c r="K51" i="59"/>
  <c r="L51" i="59"/>
  <c r="M51" i="59"/>
  <c r="N51" i="59"/>
  <c r="O51" i="59"/>
  <c r="P51" i="59"/>
  <c r="Q51" i="59"/>
  <c r="R51" i="59"/>
  <c r="S51" i="59"/>
  <c r="T51" i="59"/>
  <c r="U51" i="59"/>
  <c r="J52" i="59"/>
  <c r="K52" i="59"/>
  <c r="L52" i="59"/>
  <c r="M52" i="59"/>
  <c r="N52" i="59"/>
  <c r="O52" i="59"/>
  <c r="P52" i="59"/>
  <c r="Q52" i="59"/>
  <c r="R52" i="59"/>
  <c r="S52" i="59"/>
  <c r="T52" i="59"/>
  <c r="U52" i="59"/>
  <c r="J53" i="59"/>
  <c r="K53" i="59"/>
  <c r="L53" i="59"/>
  <c r="M53" i="59"/>
  <c r="N53" i="59"/>
  <c r="O53" i="59"/>
  <c r="P53" i="59"/>
  <c r="Q53" i="59"/>
  <c r="R53" i="59"/>
  <c r="S53" i="59"/>
  <c r="T53" i="59"/>
  <c r="U53" i="59"/>
  <c r="J54" i="59"/>
  <c r="K54" i="59"/>
  <c r="L54" i="59"/>
  <c r="M54" i="59"/>
  <c r="N54" i="59"/>
  <c r="O54" i="59"/>
  <c r="P54" i="59"/>
  <c r="Q54" i="59"/>
  <c r="R54" i="59"/>
  <c r="S54" i="59"/>
  <c r="T54" i="59"/>
  <c r="U54" i="59"/>
  <c r="J55" i="59"/>
  <c r="K55" i="59"/>
  <c r="L55" i="59"/>
  <c r="M55" i="59"/>
  <c r="N55" i="59"/>
  <c r="O55" i="59"/>
  <c r="P55" i="59"/>
  <c r="Q55" i="59"/>
  <c r="R55" i="59"/>
  <c r="S55" i="59"/>
  <c r="T55" i="59"/>
  <c r="U55" i="59"/>
  <c r="J56" i="59"/>
  <c r="K56" i="59"/>
  <c r="L56" i="59"/>
  <c r="M56" i="59"/>
  <c r="N56" i="59"/>
  <c r="O56" i="59"/>
  <c r="P56" i="59"/>
  <c r="Q56" i="59"/>
  <c r="R56" i="59"/>
  <c r="S56" i="59"/>
  <c r="T56" i="59"/>
  <c r="U56" i="59"/>
  <c r="J57" i="59"/>
  <c r="K57" i="59"/>
  <c r="L57" i="59"/>
  <c r="M57" i="59"/>
  <c r="N57" i="59"/>
  <c r="O57" i="59"/>
  <c r="P57" i="59"/>
  <c r="Q57" i="59"/>
  <c r="R57" i="59"/>
  <c r="S57" i="59"/>
  <c r="T57" i="59"/>
  <c r="U57" i="59"/>
  <c r="K48" i="59"/>
  <c r="L48" i="59"/>
  <c r="M48" i="59"/>
  <c r="N48" i="59"/>
  <c r="O48" i="59"/>
  <c r="P48" i="59"/>
  <c r="Q48" i="59"/>
  <c r="R48" i="59"/>
  <c r="S48" i="59"/>
  <c r="T48" i="59"/>
  <c r="U48" i="59"/>
  <c r="J48" i="59"/>
  <c r="M79" i="59"/>
  <c r="N79" i="59"/>
  <c r="S63" i="77"/>
  <c r="U63" i="96"/>
  <c r="U84" i="96" s="1"/>
  <c r="T63" i="96"/>
  <c r="T84" i="96" s="1"/>
  <c r="S63" i="96"/>
  <c r="S84" i="96" s="1"/>
  <c r="R63" i="96"/>
  <c r="R84" i="96" s="1"/>
  <c r="Q63" i="96"/>
  <c r="Q84" i="96" s="1"/>
  <c r="P63" i="96"/>
  <c r="P84" i="96" s="1"/>
  <c r="O63" i="96"/>
  <c r="O84" i="96" s="1"/>
  <c r="N63" i="96"/>
  <c r="N84" i="96" s="1"/>
  <c r="M63" i="96"/>
  <c r="M84" i="96" s="1"/>
  <c r="L63" i="96"/>
  <c r="L84" i="96" s="1"/>
  <c r="K63" i="96"/>
  <c r="K84" i="96" s="1"/>
  <c r="J63" i="96"/>
  <c r="J84" i="96" s="1"/>
  <c r="U63" i="95"/>
  <c r="U84" i="95" s="1"/>
  <c r="T63" i="95"/>
  <c r="T84" i="95" s="1"/>
  <c r="S63" i="95"/>
  <c r="S84" i="95" s="1"/>
  <c r="R63" i="95"/>
  <c r="R84" i="95" s="1"/>
  <c r="Q63" i="95"/>
  <c r="Q84" i="95" s="1"/>
  <c r="P63" i="95"/>
  <c r="P84" i="95" s="1"/>
  <c r="O63" i="95"/>
  <c r="O84" i="95" s="1"/>
  <c r="N63" i="95"/>
  <c r="N84" i="95" s="1"/>
  <c r="M63" i="95"/>
  <c r="M84" i="95" s="1"/>
  <c r="L63" i="95"/>
  <c r="L84" i="95" s="1"/>
  <c r="K63" i="95"/>
  <c r="K84" i="95" s="1"/>
  <c r="J63" i="95"/>
  <c r="J84" i="95" s="1"/>
  <c r="B39" i="86"/>
  <c r="C39" i="86"/>
  <c r="D39" i="86"/>
  <c r="E39" i="86"/>
  <c r="B37" i="86"/>
  <c r="E34" i="86"/>
  <c r="D34" i="86"/>
  <c r="C34" i="86"/>
  <c r="B34" i="86"/>
  <c r="B17" i="78"/>
  <c r="R4" i="78"/>
  <c r="R16" i="78"/>
  <c r="B18" i="78"/>
  <c r="Q5" i="78"/>
  <c r="B16" i="78"/>
  <c r="C16" i="78"/>
  <c r="Q16" i="78"/>
  <c r="R5" i="78"/>
  <c r="B5" i="78"/>
  <c r="C5" i="78"/>
  <c r="Q4" i="78"/>
  <c r="G15" i="78"/>
  <c r="G16" i="78"/>
  <c r="V4" i="78"/>
  <c r="G5" i="78"/>
  <c r="G19" i="78"/>
  <c r="G4" i="78"/>
  <c r="G14" i="78"/>
  <c r="V5" i="78"/>
  <c r="G17" i="78"/>
  <c r="V15" i="78"/>
  <c r="L16" i="78" l="1"/>
  <c r="D16" i="78"/>
  <c r="I16" i="78"/>
  <c r="S16" i="78"/>
  <c r="L5" i="78"/>
  <c r="V82" i="59"/>
  <c r="V58" i="59"/>
  <c r="V61" i="59"/>
  <c r="S5" i="78"/>
  <c r="D5" i="78"/>
  <c r="V63" i="96"/>
  <c r="V84" i="96"/>
  <c r="M5" i="78" s="1"/>
  <c r="V84" i="95"/>
  <c r="M16" i="78" s="1"/>
  <c r="V63" i="95"/>
  <c r="F39" i="86"/>
  <c r="L18" i="78"/>
  <c r="C18" i="78"/>
  <c r="D18" i="78" s="1"/>
  <c r="F34" i="86"/>
  <c r="K83" i="59"/>
  <c r="L83" i="59"/>
  <c r="M83" i="59"/>
  <c r="N83" i="59"/>
  <c r="O83" i="59"/>
  <c r="P83" i="59"/>
  <c r="Q83" i="59"/>
  <c r="R83" i="59"/>
  <c r="S83" i="59"/>
  <c r="T83" i="59"/>
  <c r="U83" i="59"/>
  <c r="K63" i="60"/>
  <c r="E25" i="86"/>
  <c r="E26" i="86"/>
  <c r="E27" i="86"/>
  <c r="E28" i="86"/>
  <c r="E29" i="86"/>
  <c r="E30" i="86"/>
  <c r="E31" i="86"/>
  <c r="E32" i="86"/>
  <c r="E33" i="86"/>
  <c r="E35" i="86"/>
  <c r="E36" i="86"/>
  <c r="E37" i="86"/>
  <c r="E38" i="86"/>
  <c r="D25" i="86"/>
  <c r="D26" i="86"/>
  <c r="D27" i="86"/>
  <c r="D28" i="86"/>
  <c r="D29" i="86"/>
  <c r="D30" i="86"/>
  <c r="D31" i="86"/>
  <c r="D32" i="86"/>
  <c r="D33" i="86"/>
  <c r="D35" i="86"/>
  <c r="D36" i="86"/>
  <c r="D37" i="86"/>
  <c r="D38" i="86"/>
  <c r="C25" i="86"/>
  <c r="C26" i="86"/>
  <c r="C27" i="86"/>
  <c r="C28" i="86"/>
  <c r="C29" i="86"/>
  <c r="C30" i="86"/>
  <c r="C31" i="86"/>
  <c r="C32" i="86"/>
  <c r="C33" i="86"/>
  <c r="C35" i="86"/>
  <c r="C36" i="86"/>
  <c r="C37" i="86"/>
  <c r="C38" i="86"/>
  <c r="B25" i="86"/>
  <c r="B26" i="86"/>
  <c r="B27" i="86"/>
  <c r="B28" i="86"/>
  <c r="B29" i="86"/>
  <c r="B30" i="86"/>
  <c r="B31" i="86"/>
  <c r="B32" i="86"/>
  <c r="B33" i="86"/>
  <c r="B35" i="86"/>
  <c r="B36" i="86"/>
  <c r="B38" i="86"/>
  <c r="E24" i="86"/>
  <c r="D24" i="86"/>
  <c r="C24" i="86"/>
  <c r="B24" i="86"/>
  <c r="AB2" i="78"/>
  <c r="AA2" i="78"/>
  <c r="G8" i="78"/>
  <c r="V11" i="78"/>
  <c r="V13" i="78"/>
  <c r="G6" i="78"/>
  <c r="V14" i="78"/>
  <c r="G3" i="78"/>
  <c r="G13" i="78"/>
  <c r="V12" i="78"/>
  <c r="V6" i="78"/>
  <c r="V9" i="78"/>
  <c r="V3" i="78"/>
  <c r="G10" i="78"/>
  <c r="G11" i="78"/>
  <c r="V8" i="78"/>
  <c r="G7" i="78"/>
  <c r="G9" i="78"/>
  <c r="G12" i="78"/>
  <c r="V10" i="78"/>
  <c r="V7" i="78"/>
  <c r="N5" i="78" l="1"/>
  <c r="N16" i="78"/>
  <c r="H5" i="78"/>
  <c r="I5" i="78" s="1"/>
  <c r="W5" i="78"/>
  <c r="X5" i="78" s="1"/>
  <c r="M18" i="78"/>
  <c r="N18" i="78" s="1"/>
  <c r="D40" i="86"/>
  <c r="C40" i="86"/>
  <c r="E40" i="86"/>
  <c r="B40" i="86"/>
  <c r="B41" i="86" s="1"/>
  <c r="J69" i="59"/>
  <c r="F37" i="86"/>
  <c r="F28" i="86"/>
  <c r="F29" i="86"/>
  <c r="V62" i="59"/>
  <c r="J83" i="59"/>
  <c r="V83" i="59" s="1"/>
  <c r="F26" i="86"/>
  <c r="F24" i="86"/>
  <c r="F33" i="86"/>
  <c r="F25" i="86"/>
  <c r="F35" i="86"/>
  <c r="F32" i="86"/>
  <c r="F31" i="86"/>
  <c r="F38" i="86"/>
  <c r="F36" i="86"/>
  <c r="F27" i="86"/>
  <c r="F30" i="86"/>
  <c r="AC2" i="78"/>
  <c r="D41" i="86"/>
  <c r="E41" i="86"/>
  <c r="C41" i="86"/>
  <c r="F41" i="86" l="1"/>
  <c r="F40" i="86"/>
  <c r="K63" i="71" l="1"/>
  <c r="L63" i="71"/>
  <c r="M63" i="71"/>
  <c r="N63" i="71"/>
  <c r="O63" i="71"/>
  <c r="P63" i="71"/>
  <c r="Q63" i="71"/>
  <c r="R63" i="71"/>
  <c r="S63" i="71"/>
  <c r="T63" i="71"/>
  <c r="U63" i="71"/>
  <c r="J63" i="71"/>
  <c r="K70" i="59"/>
  <c r="L70" i="59"/>
  <c r="M70" i="59"/>
  <c r="N70" i="59"/>
  <c r="O70" i="59"/>
  <c r="P70" i="59"/>
  <c r="Q70" i="59"/>
  <c r="R70" i="59"/>
  <c r="S70" i="59"/>
  <c r="T70" i="59"/>
  <c r="U70" i="59"/>
  <c r="C17" i="78"/>
  <c r="B4" i="78"/>
  <c r="B3" i="78"/>
  <c r="Q14" i="78"/>
  <c r="B8" i="78"/>
  <c r="B6" i="78"/>
  <c r="Q9" i="78"/>
  <c r="R17" i="78"/>
  <c r="Q11" i="78"/>
  <c r="C9" i="78"/>
  <c r="C13" i="78"/>
  <c r="Q17" i="78"/>
  <c r="Q3" i="78"/>
  <c r="Q10" i="78"/>
  <c r="C6" i="78"/>
  <c r="B15" i="78"/>
  <c r="C7" i="78"/>
  <c r="R9" i="78"/>
  <c r="B12" i="78"/>
  <c r="R7" i="78"/>
  <c r="B7" i="78"/>
  <c r="R10" i="78"/>
  <c r="R3" i="78"/>
  <c r="Q6" i="78"/>
  <c r="C3" i="78"/>
  <c r="R13" i="78"/>
  <c r="C4" i="78"/>
  <c r="C12" i="78"/>
  <c r="Q8" i="78"/>
  <c r="C10" i="78"/>
  <c r="Q13" i="78"/>
  <c r="R6" i="78"/>
  <c r="B13" i="78"/>
  <c r="Q7" i="78"/>
  <c r="R8" i="78"/>
  <c r="C8" i="78"/>
  <c r="B9" i="78"/>
  <c r="C14" i="78"/>
  <c r="C15" i="78"/>
  <c r="R14" i="78"/>
  <c r="C11" i="78"/>
  <c r="Q12" i="78"/>
  <c r="Q15" i="78"/>
  <c r="R15" i="78"/>
  <c r="B19" i="78"/>
  <c r="R12" i="78"/>
  <c r="R11" i="78"/>
  <c r="B14" i="78"/>
  <c r="B10" i="78"/>
  <c r="B11" i="78"/>
  <c r="L19" i="78" l="1"/>
  <c r="C19" i="78"/>
  <c r="D19" i="78" s="1"/>
  <c r="J70" i="59"/>
  <c r="V70" i="59" s="1"/>
  <c r="D15" i="78"/>
  <c r="D9" i="78"/>
  <c r="L15" i="78"/>
  <c r="L7" i="78"/>
  <c r="D10" i="78"/>
  <c r="Q19" i="78"/>
  <c r="L6" i="78"/>
  <c r="D12" i="78"/>
  <c r="L9" i="78"/>
  <c r="S13" i="78"/>
  <c r="S14" i="78"/>
  <c r="D17" i="78"/>
  <c r="S8" i="78"/>
  <c r="S11" i="78"/>
  <c r="L8" i="78"/>
  <c r="S4" i="78"/>
  <c r="R19" i="78"/>
  <c r="S3" i="78"/>
  <c r="D13" i="78"/>
  <c r="L13" i="78"/>
  <c r="S12" i="78"/>
  <c r="L12" i="78"/>
  <c r="D4" i="78"/>
  <c r="L17" i="78"/>
  <c r="D7" i="78"/>
  <c r="L11" i="78"/>
  <c r="S7" i="78"/>
  <c r="S17" i="78"/>
  <c r="S6" i="78"/>
  <c r="D3" i="78"/>
  <c r="S9" i="78"/>
  <c r="L10" i="78"/>
  <c r="L3" i="78"/>
  <c r="L4" i="78"/>
  <c r="S15" i="78"/>
  <c r="D6" i="78"/>
  <c r="D14" i="78"/>
  <c r="D8" i="78"/>
  <c r="D11" i="78"/>
  <c r="L14" i="78"/>
  <c r="S10" i="78"/>
  <c r="V49" i="59"/>
  <c r="J84" i="71"/>
  <c r="S19" i="78" l="1"/>
  <c r="S1" i="78" s="1"/>
  <c r="D1" i="78"/>
  <c r="V63" i="71"/>
  <c r="W10" i="78" l="1"/>
  <c r="X10" i="78" s="1"/>
  <c r="H10" i="78"/>
  <c r="V54" i="59"/>
  <c r="U63" i="77"/>
  <c r="U84" i="77" s="1"/>
  <c r="T63" i="77"/>
  <c r="T84" i="77" s="1"/>
  <c r="S84" i="77"/>
  <c r="R63" i="77"/>
  <c r="R84" i="77" s="1"/>
  <c r="Q63" i="77"/>
  <c r="Q84" i="77" s="1"/>
  <c r="P63" i="77"/>
  <c r="P84" i="77" s="1"/>
  <c r="O63" i="77"/>
  <c r="O84" i="77" s="1"/>
  <c r="N63" i="77"/>
  <c r="N84" i="77" s="1"/>
  <c r="M63" i="77"/>
  <c r="M84" i="77" s="1"/>
  <c r="L63" i="77"/>
  <c r="L84" i="77" s="1"/>
  <c r="K63" i="77"/>
  <c r="K84" i="77" s="1"/>
  <c r="J63" i="77"/>
  <c r="U63" i="76"/>
  <c r="U84" i="76" s="1"/>
  <c r="T63" i="76"/>
  <c r="T84" i="76" s="1"/>
  <c r="S63" i="76"/>
  <c r="S84" i="76" s="1"/>
  <c r="R63" i="76"/>
  <c r="R84" i="76" s="1"/>
  <c r="Q63" i="76"/>
  <c r="Q84" i="76" s="1"/>
  <c r="P63" i="76"/>
  <c r="P84" i="76" s="1"/>
  <c r="O63" i="76"/>
  <c r="O84" i="76" s="1"/>
  <c r="N63" i="76"/>
  <c r="N84" i="76" s="1"/>
  <c r="M63" i="76"/>
  <c r="M84" i="76" s="1"/>
  <c r="L63" i="76"/>
  <c r="L84" i="76" s="1"/>
  <c r="K63" i="76"/>
  <c r="K84" i="76" s="1"/>
  <c r="J63" i="76"/>
  <c r="U63" i="75"/>
  <c r="U84" i="75" s="1"/>
  <c r="T63" i="75"/>
  <c r="T84" i="75" s="1"/>
  <c r="S63" i="75"/>
  <c r="S84" i="75" s="1"/>
  <c r="R63" i="75"/>
  <c r="R84" i="75" s="1"/>
  <c r="Q63" i="75"/>
  <c r="Q84" i="75" s="1"/>
  <c r="P63" i="75"/>
  <c r="P84" i="75" s="1"/>
  <c r="O63" i="75"/>
  <c r="O84" i="75" s="1"/>
  <c r="N63" i="75"/>
  <c r="N84" i="75" s="1"/>
  <c r="M63" i="75"/>
  <c r="M84" i="75" s="1"/>
  <c r="L63" i="75"/>
  <c r="L84" i="75" s="1"/>
  <c r="K63" i="75"/>
  <c r="K84" i="75" s="1"/>
  <c r="J63" i="75"/>
  <c r="U63" i="74"/>
  <c r="U84" i="74" s="1"/>
  <c r="T63" i="74"/>
  <c r="T84" i="74" s="1"/>
  <c r="S63" i="74"/>
  <c r="S84" i="74" s="1"/>
  <c r="R63" i="74"/>
  <c r="R84" i="74" s="1"/>
  <c r="Q63" i="74"/>
  <c r="Q84" i="74" s="1"/>
  <c r="P63" i="74"/>
  <c r="P84" i="74" s="1"/>
  <c r="O63" i="74"/>
  <c r="O84" i="74" s="1"/>
  <c r="N63" i="74"/>
  <c r="N84" i="74" s="1"/>
  <c r="M63" i="74"/>
  <c r="M84" i="74" s="1"/>
  <c r="L63" i="74"/>
  <c r="L84" i="74" s="1"/>
  <c r="K63" i="74"/>
  <c r="K84" i="74" s="1"/>
  <c r="J63" i="74"/>
  <c r="U63" i="73"/>
  <c r="U84" i="73" s="1"/>
  <c r="T63" i="73"/>
  <c r="T84" i="73" s="1"/>
  <c r="S63" i="73"/>
  <c r="S84" i="73" s="1"/>
  <c r="R63" i="73"/>
  <c r="R84" i="73" s="1"/>
  <c r="Q63" i="73"/>
  <c r="Q84" i="73" s="1"/>
  <c r="P63" i="73"/>
  <c r="P84" i="73" s="1"/>
  <c r="O63" i="73"/>
  <c r="O84" i="73" s="1"/>
  <c r="N63" i="73"/>
  <c r="N84" i="73" s="1"/>
  <c r="M63" i="73"/>
  <c r="M84" i="73" s="1"/>
  <c r="L63" i="73"/>
  <c r="L84" i="73" s="1"/>
  <c r="K63" i="73"/>
  <c r="K84" i="73" s="1"/>
  <c r="J63" i="73"/>
  <c r="J84" i="73" s="1"/>
  <c r="U63" i="72"/>
  <c r="U84" i="72" s="1"/>
  <c r="T63" i="72"/>
  <c r="T84" i="72" s="1"/>
  <c r="S63" i="72"/>
  <c r="R63" i="72"/>
  <c r="Q63" i="72"/>
  <c r="P63" i="72"/>
  <c r="O63" i="72"/>
  <c r="N63" i="72"/>
  <c r="M63" i="72"/>
  <c r="L63" i="72"/>
  <c r="K63" i="72"/>
  <c r="J63" i="72"/>
  <c r="R84" i="71"/>
  <c r="Q84" i="71"/>
  <c r="P84" i="71"/>
  <c r="O84" i="71"/>
  <c r="N84" i="71"/>
  <c r="U63" i="70"/>
  <c r="U84" i="70" s="1"/>
  <c r="T63" i="70"/>
  <c r="T84" i="70" s="1"/>
  <c r="S63" i="70"/>
  <c r="S84" i="70" s="1"/>
  <c r="R63" i="70"/>
  <c r="R84" i="70" s="1"/>
  <c r="Q63" i="70"/>
  <c r="Q84" i="70" s="1"/>
  <c r="P63" i="70"/>
  <c r="P84" i="70" s="1"/>
  <c r="O63" i="70"/>
  <c r="O84" i="70" s="1"/>
  <c r="N63" i="70"/>
  <c r="N84" i="70" s="1"/>
  <c r="M63" i="70"/>
  <c r="M84" i="70" s="1"/>
  <c r="L63" i="70"/>
  <c r="L84" i="70" s="1"/>
  <c r="K63" i="70"/>
  <c r="K84" i="70" s="1"/>
  <c r="J63" i="70"/>
  <c r="U63" i="69"/>
  <c r="U84" i="69" s="1"/>
  <c r="T63" i="69"/>
  <c r="T84" i="69" s="1"/>
  <c r="S63" i="69"/>
  <c r="S84" i="69" s="1"/>
  <c r="R63" i="69"/>
  <c r="R84" i="69" s="1"/>
  <c r="Q63" i="69"/>
  <c r="Q84" i="69" s="1"/>
  <c r="P63" i="69"/>
  <c r="P84" i="69" s="1"/>
  <c r="O63" i="69"/>
  <c r="O84" i="69" s="1"/>
  <c r="N63" i="69"/>
  <c r="N84" i="69" s="1"/>
  <c r="M63" i="69"/>
  <c r="M84" i="69" s="1"/>
  <c r="L63" i="69"/>
  <c r="L84" i="69" s="1"/>
  <c r="K63" i="69"/>
  <c r="K84" i="69" s="1"/>
  <c r="J63" i="69"/>
  <c r="J84" i="69" s="1"/>
  <c r="U63" i="68"/>
  <c r="U84" i="68" s="1"/>
  <c r="T63" i="68"/>
  <c r="T84" i="68" s="1"/>
  <c r="S63" i="68"/>
  <c r="S84" i="68" s="1"/>
  <c r="R63" i="68"/>
  <c r="R84" i="68" s="1"/>
  <c r="Q63" i="68"/>
  <c r="Q84" i="68" s="1"/>
  <c r="P63" i="68"/>
  <c r="P84" i="68" s="1"/>
  <c r="O63" i="68"/>
  <c r="O84" i="68" s="1"/>
  <c r="N63" i="68"/>
  <c r="N84" i="68" s="1"/>
  <c r="M63" i="68"/>
  <c r="M84" i="68" s="1"/>
  <c r="L63" i="68"/>
  <c r="L84" i="68" s="1"/>
  <c r="K63" i="68"/>
  <c r="K84" i="68" s="1"/>
  <c r="J63" i="68"/>
  <c r="U63" i="67"/>
  <c r="U84" i="67" s="1"/>
  <c r="T63" i="67"/>
  <c r="T84" i="67" s="1"/>
  <c r="S63" i="67"/>
  <c r="S84" i="67" s="1"/>
  <c r="R63" i="67"/>
  <c r="R84" i="67" s="1"/>
  <c r="Q63" i="67"/>
  <c r="Q84" i="67" s="1"/>
  <c r="P63" i="67"/>
  <c r="P84" i="67" s="1"/>
  <c r="O63" i="67"/>
  <c r="O84" i="67" s="1"/>
  <c r="N63" i="67"/>
  <c r="N84" i="67" s="1"/>
  <c r="M63" i="67"/>
  <c r="M84" i="67" s="1"/>
  <c r="L63" i="67"/>
  <c r="L84" i="67" s="1"/>
  <c r="K63" i="67"/>
  <c r="K84" i="67" s="1"/>
  <c r="J63" i="67"/>
  <c r="J84" i="67" s="1"/>
  <c r="U63" i="66"/>
  <c r="U84" i="66" s="1"/>
  <c r="T63" i="66"/>
  <c r="T84" i="66" s="1"/>
  <c r="S63" i="66"/>
  <c r="S84" i="66" s="1"/>
  <c r="R63" i="66"/>
  <c r="R84" i="66" s="1"/>
  <c r="Q63" i="66"/>
  <c r="Q84" i="66" s="1"/>
  <c r="P63" i="66"/>
  <c r="P84" i="66" s="1"/>
  <c r="O63" i="66"/>
  <c r="O84" i="66" s="1"/>
  <c r="N63" i="66"/>
  <c r="N84" i="66" s="1"/>
  <c r="M63" i="66"/>
  <c r="M84" i="66" s="1"/>
  <c r="L63" i="66"/>
  <c r="L84" i="66" s="1"/>
  <c r="K63" i="66"/>
  <c r="K84" i="66" s="1"/>
  <c r="J63" i="66"/>
  <c r="U63" i="60"/>
  <c r="T63" i="60"/>
  <c r="S63" i="60"/>
  <c r="R63" i="60"/>
  <c r="Q63" i="60"/>
  <c r="P63" i="60"/>
  <c r="O63" i="60"/>
  <c r="N63" i="60"/>
  <c r="M63" i="60"/>
  <c r="L63" i="60"/>
  <c r="J63" i="60"/>
  <c r="L80" i="59"/>
  <c r="K80" i="59"/>
  <c r="L73" i="59"/>
  <c r="K73" i="59"/>
  <c r="J73" i="59"/>
  <c r="L72" i="59"/>
  <c r="K72" i="59"/>
  <c r="J72" i="59"/>
  <c r="L71" i="59"/>
  <c r="K71" i="59"/>
  <c r="U80" i="59"/>
  <c r="T80" i="59"/>
  <c r="S80" i="59"/>
  <c r="R80" i="59"/>
  <c r="Q80" i="59"/>
  <c r="P80" i="59"/>
  <c r="O80" i="59"/>
  <c r="N80" i="59"/>
  <c r="M80" i="59"/>
  <c r="U73" i="59"/>
  <c r="T73" i="59"/>
  <c r="S73" i="59"/>
  <c r="R73" i="59"/>
  <c r="Q73" i="59"/>
  <c r="P73" i="59"/>
  <c r="O73" i="59"/>
  <c r="N73" i="59"/>
  <c r="M73" i="59"/>
  <c r="U72" i="59"/>
  <c r="T72" i="59"/>
  <c r="S72" i="59"/>
  <c r="R72" i="59"/>
  <c r="Q72" i="59"/>
  <c r="P72" i="59"/>
  <c r="O72" i="59"/>
  <c r="N72" i="59"/>
  <c r="M72" i="59"/>
  <c r="U71" i="59"/>
  <c r="T71" i="59"/>
  <c r="S71" i="59"/>
  <c r="R71" i="59"/>
  <c r="Q71" i="59"/>
  <c r="P71" i="59"/>
  <c r="O71" i="59"/>
  <c r="N71" i="59"/>
  <c r="M71" i="59"/>
  <c r="R69" i="59"/>
  <c r="U84" i="71"/>
  <c r="T84" i="71"/>
  <c r="S84" i="71"/>
  <c r="M84" i="71"/>
  <c r="L84" i="71"/>
  <c r="K84" i="71"/>
  <c r="J64" i="59" l="1"/>
  <c r="J78" i="59"/>
  <c r="V79" i="59"/>
  <c r="V48" i="59"/>
  <c r="N84" i="72"/>
  <c r="O84" i="72"/>
  <c r="P84" i="72"/>
  <c r="M84" i="72"/>
  <c r="Q84" i="72"/>
  <c r="R84" i="72"/>
  <c r="K84" i="72"/>
  <c r="S84" i="72"/>
  <c r="L84" i="72"/>
  <c r="I10" i="78"/>
  <c r="J71" i="59"/>
  <c r="V72" i="59"/>
  <c r="V73" i="59"/>
  <c r="V63" i="59"/>
  <c r="V52" i="59"/>
  <c r="V63" i="60"/>
  <c r="V63" i="67"/>
  <c r="V63" i="69"/>
  <c r="V56" i="59"/>
  <c r="V63" i="73"/>
  <c r="J84" i="75"/>
  <c r="V84" i="75" s="1"/>
  <c r="M14" i="78" s="1"/>
  <c r="N14" i="78" s="1"/>
  <c r="V63" i="75"/>
  <c r="J84" i="77"/>
  <c r="V84" i="77" s="1"/>
  <c r="M17" i="78" s="1"/>
  <c r="N17" i="78" s="1"/>
  <c r="V63" i="77"/>
  <c r="W17" i="78" s="1"/>
  <c r="V55" i="59"/>
  <c r="V50" i="59"/>
  <c r="V60" i="59"/>
  <c r="V53" i="59"/>
  <c r="V51" i="59"/>
  <c r="J84" i="72"/>
  <c r="V63" i="72"/>
  <c r="J84" i="74"/>
  <c r="V84" i="74" s="1"/>
  <c r="M13" i="78" s="1"/>
  <c r="N13" i="78" s="1"/>
  <c r="V63" i="74"/>
  <c r="J84" i="76"/>
  <c r="V84" i="76" s="1"/>
  <c r="V63" i="76"/>
  <c r="V59" i="59"/>
  <c r="V57" i="59"/>
  <c r="J84" i="66"/>
  <c r="V84" i="66" s="1"/>
  <c r="V63" i="66"/>
  <c r="H4" i="78" s="1"/>
  <c r="J84" i="68"/>
  <c r="V84" i="68" s="1"/>
  <c r="M7" i="78" s="1"/>
  <c r="N7" i="78" s="1"/>
  <c r="V63" i="68"/>
  <c r="J84" i="70"/>
  <c r="V84" i="70" s="1"/>
  <c r="M9" i="78" s="1"/>
  <c r="N9" i="78" s="1"/>
  <c r="V63" i="70"/>
  <c r="V84" i="71"/>
  <c r="M10" i="78" s="1"/>
  <c r="N10" i="78" s="1"/>
  <c r="V84" i="67"/>
  <c r="V84" i="69"/>
  <c r="M8" i="78" s="1"/>
  <c r="N8" i="78" s="1"/>
  <c r="V84" i="73"/>
  <c r="M12" i="78" s="1"/>
  <c r="N12" i="78" s="1"/>
  <c r="R64" i="59"/>
  <c r="Q64" i="59"/>
  <c r="T64" i="59"/>
  <c r="U64" i="59"/>
  <c r="N64" i="59"/>
  <c r="P64" i="59"/>
  <c r="M64" i="59"/>
  <c r="S64" i="59"/>
  <c r="O64" i="59"/>
  <c r="K64" i="59"/>
  <c r="L64" i="59"/>
  <c r="U84" i="60"/>
  <c r="T84" i="60"/>
  <c r="P84" i="60"/>
  <c r="O84" i="60"/>
  <c r="N84" i="60"/>
  <c r="M84" i="60"/>
  <c r="L84" i="60"/>
  <c r="M15" i="78" l="1"/>
  <c r="N15" i="78" s="1"/>
  <c r="M6" i="78"/>
  <c r="N6" i="78" s="1"/>
  <c r="M4" i="78"/>
  <c r="N4" i="78" s="1"/>
  <c r="V19" i="78"/>
  <c r="H17" i="78"/>
  <c r="I17" i="78" s="1"/>
  <c r="V71" i="59"/>
  <c r="V84" i="72"/>
  <c r="M11" i="78" s="1"/>
  <c r="N11" i="78" s="1"/>
  <c r="W9" i="78"/>
  <c r="X9" i="78" s="1"/>
  <c r="H9" i="78"/>
  <c r="W4" i="78"/>
  <c r="X4" i="78" s="1"/>
  <c r="W15" i="78"/>
  <c r="X15" i="78" s="1"/>
  <c r="H15" i="78"/>
  <c r="W11" i="78"/>
  <c r="X11" i="78" s="1"/>
  <c r="H11" i="78"/>
  <c r="X17" i="78"/>
  <c r="W12" i="78"/>
  <c r="X12" i="78" s="1"/>
  <c r="H12" i="78"/>
  <c r="W3" i="78"/>
  <c r="H3" i="78"/>
  <c r="W14" i="78"/>
  <c r="X14" i="78" s="1"/>
  <c r="H14" i="78"/>
  <c r="W8" i="78"/>
  <c r="X8" i="78" s="1"/>
  <c r="H8" i="78"/>
  <c r="W7" i="78"/>
  <c r="X7" i="78" s="1"/>
  <c r="H7" i="78"/>
  <c r="W13" i="78"/>
  <c r="X13" i="78" s="1"/>
  <c r="H13" i="78"/>
  <c r="W6" i="78"/>
  <c r="X6" i="78" s="1"/>
  <c r="H6" i="78"/>
  <c r="I6" i="78" s="1"/>
  <c r="J84" i="60"/>
  <c r="R84" i="60"/>
  <c r="K84" i="60"/>
  <c r="S84" i="60"/>
  <c r="Q84" i="60"/>
  <c r="I14" i="78" l="1"/>
  <c r="I11" i="78"/>
  <c r="I13" i="78"/>
  <c r="I15" i="78"/>
  <c r="I12" i="78"/>
  <c r="I8" i="78"/>
  <c r="I9" i="78"/>
  <c r="I7" i="78"/>
  <c r="I4" i="78"/>
  <c r="H19" i="78"/>
  <c r="I19" i="78" s="1"/>
  <c r="I3" i="78"/>
  <c r="W19" i="78"/>
  <c r="X19" i="78" s="1"/>
  <c r="X3" i="78"/>
  <c r="V84" i="60"/>
  <c r="M3" i="78" s="1"/>
  <c r="M19" i="78" s="1"/>
  <c r="U84" i="59"/>
  <c r="T84" i="59"/>
  <c r="S84" i="59"/>
  <c r="R84" i="59"/>
  <c r="Q84" i="59"/>
  <c r="P84" i="59"/>
  <c r="O84" i="59"/>
  <c r="N84" i="59"/>
  <c r="M84" i="59"/>
  <c r="L84" i="59"/>
  <c r="K84" i="59"/>
  <c r="U81" i="59"/>
  <c r="T81" i="59"/>
  <c r="S81" i="59"/>
  <c r="R81" i="59"/>
  <c r="Q81" i="59"/>
  <c r="P81" i="59"/>
  <c r="O81" i="59"/>
  <c r="N81" i="59"/>
  <c r="M81" i="59"/>
  <c r="L81" i="59"/>
  <c r="K81" i="59"/>
  <c r="J81" i="59"/>
  <c r="J80" i="59"/>
  <c r="U78" i="59"/>
  <c r="T78" i="59"/>
  <c r="S78" i="59"/>
  <c r="R78" i="59"/>
  <c r="Q78" i="59"/>
  <c r="P78" i="59"/>
  <c r="O78" i="59"/>
  <c r="N78" i="59"/>
  <c r="M78" i="59"/>
  <c r="L78" i="59"/>
  <c r="K78" i="59"/>
  <c r="U77" i="59"/>
  <c r="T77" i="59"/>
  <c r="S77" i="59"/>
  <c r="R77" i="59"/>
  <c r="Q77" i="59"/>
  <c r="P77" i="59"/>
  <c r="O77" i="59"/>
  <c r="N77" i="59"/>
  <c r="M77" i="59"/>
  <c r="L77" i="59"/>
  <c r="K77" i="59"/>
  <c r="J77" i="59"/>
  <c r="U76" i="59"/>
  <c r="T76" i="59"/>
  <c r="S76" i="59"/>
  <c r="R76" i="59"/>
  <c r="Q76" i="59"/>
  <c r="P76" i="59"/>
  <c r="O76" i="59"/>
  <c r="N76" i="59"/>
  <c r="M76" i="59"/>
  <c r="L76" i="59"/>
  <c r="K76" i="59"/>
  <c r="J76" i="59"/>
  <c r="U75" i="59"/>
  <c r="T75" i="59"/>
  <c r="S75" i="59"/>
  <c r="R75" i="59"/>
  <c r="Q75" i="59"/>
  <c r="P75" i="59"/>
  <c r="O75" i="59"/>
  <c r="N75" i="59"/>
  <c r="M75" i="59"/>
  <c r="L75" i="59"/>
  <c r="K75" i="59"/>
  <c r="J75" i="59"/>
  <c r="U74" i="59"/>
  <c r="T74" i="59"/>
  <c r="S74" i="59"/>
  <c r="R74" i="59"/>
  <c r="Q74" i="59"/>
  <c r="P74" i="59"/>
  <c r="O74" i="59"/>
  <c r="N74" i="59"/>
  <c r="M74" i="59"/>
  <c r="L74" i="59"/>
  <c r="K74" i="59"/>
  <c r="J74" i="59"/>
  <c r="I1" i="78" l="1"/>
  <c r="J85" i="59"/>
  <c r="X1" i="78"/>
  <c r="N19" i="78"/>
  <c r="N3" i="78"/>
  <c r="V74" i="59"/>
  <c r="V76" i="59"/>
  <c r="V78" i="59"/>
  <c r="V81" i="59"/>
  <c r="V75" i="59"/>
  <c r="V77" i="59"/>
  <c r="V80" i="59"/>
  <c r="V84" i="59"/>
  <c r="V64" i="59"/>
  <c r="R85" i="59"/>
  <c r="Q69" i="59"/>
  <c r="Q85" i="59" s="1"/>
  <c r="P69" i="59"/>
  <c r="P85" i="59" s="1"/>
  <c r="T69" i="59"/>
  <c r="T85" i="59" s="1"/>
  <c r="M69" i="59"/>
  <c r="M85" i="59" s="1"/>
  <c r="U69" i="59"/>
  <c r="U85" i="59" s="1"/>
  <c r="K69" i="59"/>
  <c r="K85" i="59" s="1"/>
  <c r="S69" i="59"/>
  <c r="S85" i="59" s="1"/>
  <c r="L69" i="59"/>
  <c r="L85" i="59" s="1"/>
  <c r="N69" i="59"/>
  <c r="N85" i="59" s="1"/>
  <c r="O69" i="59"/>
  <c r="O85" i="59" s="1"/>
  <c r="N1" i="78" l="1"/>
  <c r="V85" i="59"/>
  <c r="V69" i="5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entrosCostos" type="100" refreshedVersion="8">
    <extLst>
      <ext xmlns:x15="http://schemas.microsoft.com/office/spreadsheetml/2010/11/main" uri="{DE250136-89BD-433C-8126-D09CA5730AF9}">
        <x15:connection id="c9c34bfd-9522-4858-bdf6-9a9d36909b65"/>
      </ext>
    </extLst>
  </connection>
  <connection id="2" xr16:uid="{00000000-0015-0000-FFFF-FFFF01000000}" name="Conexión" type="104" refreshedVersion="0" saveData="1">
    <extLst>
      <ext xmlns:x15="http://schemas.microsoft.com/office/spreadsheetml/2010/11/main" uri="{DE250136-89BD-433C-8126-D09CA5730AF9}">
        <x15:connection id="Calendario"/>
      </ext>
    </extLst>
  </connection>
  <connection id="3" xr16:uid="{47F6FC78-2E69-41B5-A25C-D45C26923306}" keepAlive="1" name="Consulta - Dim_Fecha_reporte" description="Conexión a la consulta 'Dim_Fecha_reporte' en el libro." type="5" refreshedVersion="0" background="1">
    <dbPr connection="Provider=Microsoft.Mashup.OleDb.1;Data Source=$Workbook$;Location=Dim_Fecha_reporte;Extended Properties=&quot;&quot;" command="SELECT * FROM [Dim_Fecha_reporte]"/>
  </connection>
  <connection id="4" xr16:uid="{C919AA4A-1A28-43E4-B0E8-C5DA8F4CD807}" name="Consulta - TBD_Reporte_Salesforce" description="Conexión a la consulta 'TBD_Reporte_Salesforce' en el libro." type="100" refreshedVersion="8" minRefreshableVersion="5">
    <extLst>
      <ext xmlns:x15="http://schemas.microsoft.com/office/spreadsheetml/2010/11/main" uri="{DE250136-89BD-433C-8126-D09CA5730AF9}">
        <x15:connection id="5840e05c-6bf9-4713-a97d-a0033559edbd"/>
      </ext>
    </extLst>
  </connection>
  <connection id="5" xr16:uid="{00000000-0015-0000-FFFF-FFFF02000000}" name="Custom" type="100" refreshedVersion="8">
    <extLst>
      <ext xmlns:x15="http://schemas.microsoft.com/office/spreadsheetml/2010/11/main" uri="{DE250136-89BD-433C-8126-D09CA5730AF9}">
        <x15:connection id="ae70aac7-d386-4967-9c43-a5d7f0f19dcb"/>
      </ext>
    </extLst>
  </connection>
  <connection id="6" xr16:uid="{00000000-0015-0000-FFFF-FFFF05000000}" name="Excel BBDD - RUTs" type="100" refreshedVersion="8">
    <extLst>
      <ext xmlns:x15="http://schemas.microsoft.com/office/spreadsheetml/2010/11/main" uri="{DE250136-89BD-433C-8126-D09CA5730AF9}">
        <x15:connection id="4dffc8bf-860c-4873-8456-647035073799"/>
      </ext>
    </extLst>
  </connection>
  <connection id="7" xr16:uid="{7CE3C707-F4D7-4D11-96FB-7269EC259A2E}" keepAlive="1" name="ModelConnection_DatosExternos_2" description="Modelo de datos" type="5" refreshedVersion="8" minRefreshableVersion="5" saveData="1">
    <dbPr connection="Data Model Connection" command="TBD_Reporte_Salesforce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keepAlive="1" name="ThisWorkbookDataModel" description="Modelo de datos" type="5" refreshedVersion="8" minRefreshableVersion="5" saveData="1">
    <dbPr connection="Data Model Connection" command="Model" commandType="1"/>
    <olapPr sendLocale="1" rowDrillCount="1000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1">
    <s v="ThisWorkbookDataModel"/>
    <s v="{[CentrosCostos].[siglaDivision].&amp;[DAC]}"/>
    <s v="{[CentrosCostos].[siglaDivision].&amp;[DEP]}"/>
    <s v="{[CentrosCostos].[siglaDivision].&amp;[DCO]}"/>
    <s v="{[CentrosCostos].[siglaDivision].&amp;[DES]}"/>
    <s v="{[CentrosCostos].[siglaDivision].&amp;[DGI]}"/>
    <s v="{[CentrosCostos].[siglaDivision].&amp;[DGL]}"/>
    <s v="{[CentrosCostos].[siglaDivision].&amp;[DHI]}"/>
    <s v="{[CentrosCostos].[siglaDivision].&amp;[DIC]}"/>
    <s v="{[CentrosCostos].[siglaDivision].&amp;[DIO]}"/>
    <s v="{[CentrosCostos].[siglaDivision].&amp;[DPR]}"/>
    <s v="{[CentrosCostos].[siglaDivision].&amp;[DTC]}"/>
    <s v="{[CentrosCostos].[siglaDivision].&amp;[MDQ]}"/>
    <s v="{[CentrosCostos].[siglaDivision].&amp;[DHC]}"/>
    <s v="{[TBD_Reporte_Salesforce].[División].[All]}"/>
    <s v="{[TBD_Reporte_Salesforce].[División].&amp;[DCO]}"/>
    <s v="{[TBD_Reporte_Salesforce].[División].&amp;[DAC]}"/>
    <s v="{[TBD_Reporte_Salesforce].[División].&amp;[DES]}"/>
    <s v="{[TBD_Reporte_Salesforce].[División].&amp;[DGI]}"/>
    <s v="{[TBD_Reporte_Salesforce].[División].&amp;[DGL]}"/>
    <s v="{[TBD_Reporte_Salesforce].[División].&amp;[DHC]}"/>
    <s v="{[TBD_Reporte_Salesforce].[División].&amp;[DHI]}"/>
    <s v="{[TBD_Reporte_Salesforce].[División].&amp;[DIC]}"/>
    <s v="{[TBD_Reporte_Salesforce].[División].&amp;[DPR]}"/>
    <s v="{[TBD_Reporte_Salesforce].[División].&amp;[DIO]}"/>
    <s v="{[TBD_Reporte_Salesforce].[División].&amp;[DTC]}"/>
    <s v="{[TBD_Reporte_Salesforce].[División].&amp;[DEP]}"/>
    <s v="{[CentrosCostos].[siglaDivision].&amp;[EQM]}"/>
    <s v="{[TBD_Reporte_Salesforce].[División].&amp;[DDA]}"/>
    <s v="{[CentrosCostos].[siglaDivision].&amp;[DDA]}"/>
    <s v="{[Calendario].[Año].[All]}"/>
  </metadataStrings>
  <mdxMetadata count="30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  <mdx n="0" f="s">
      <ms ns="14" c="0"/>
    </mdx>
    <mdx n="0" f="s">
      <ms ns="15" c="0"/>
    </mdx>
    <mdx n="0" f="s">
      <ms ns="16" c="0"/>
    </mdx>
    <mdx n="0" f="s">
      <ms ns="17" c="0"/>
    </mdx>
    <mdx n="0" f="s">
      <ms ns="18" c="0"/>
    </mdx>
    <mdx n="0" f="s">
      <ms ns="19" c="0"/>
    </mdx>
    <mdx n="0" f="s">
      <ms ns="20" c="0"/>
    </mdx>
    <mdx n="0" f="s">
      <ms ns="21" c="0"/>
    </mdx>
    <mdx n="0" f="s">
      <ms ns="22" c="0"/>
    </mdx>
    <mdx n="0" f="s">
      <ms ns="23" c="0"/>
    </mdx>
    <mdx n="0" f="s">
      <ms ns="24" c="0"/>
    </mdx>
    <mdx n="0" f="s">
      <ms ns="25" c="0"/>
    </mdx>
    <mdx n="0" f="s">
      <ms ns="26" c="0"/>
    </mdx>
    <mdx n="0" f="s">
      <ms ns="27" c="0"/>
    </mdx>
    <mdx n="0" f="s">
      <ms ns="28" c="0"/>
    </mdx>
    <mdx n="0" f="s">
      <ms ns="29" c="0"/>
    </mdx>
    <mdx n="0" f="s">
      <ms ns="30" c="0"/>
    </mdx>
  </mdxMetadata>
  <valueMetadata count="3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</valueMetadata>
</metadata>
</file>

<file path=xl/sharedStrings.xml><?xml version="1.0" encoding="utf-8"?>
<sst xmlns="http://schemas.openxmlformats.org/spreadsheetml/2006/main" count="145953" uniqueCount="13606">
  <si>
    <t>Total general</t>
  </si>
  <si>
    <t>MINERA LOS PELAMBRES</t>
  </si>
  <si>
    <t>CONSTRUCTORA INGEVEC S.A.</t>
  </si>
  <si>
    <t>EBCO S.A.</t>
  </si>
  <si>
    <t>HORMIGONES TRANSEX LTDA.</t>
  </si>
  <si>
    <t>COMERCIAL DONOSO LIMITADA</t>
  </si>
  <si>
    <t>CONSTRUCTORA L Y D S.A.</t>
  </si>
  <si>
    <t>MINERA ESCONDIDA LIMITADA</t>
  </si>
  <si>
    <t>PETRICIO INDUSTRIAL S.A.</t>
  </si>
  <si>
    <t>ACEROS AZA S.A.</t>
  </si>
  <si>
    <t>ARCADIS CHILE S.P.A</t>
  </si>
  <si>
    <t>ARMACERO MATCO SA</t>
  </si>
  <si>
    <t>INMOBILIARIA EL OLMO S A</t>
  </si>
  <si>
    <t>RENNER COATINGS CHILE SPA</t>
  </si>
  <si>
    <t>(en blanco)</t>
  </si>
  <si>
    <t>ACCIONA CONSTRUCCION S.A. AGENCIA CHILE</t>
  </si>
  <si>
    <t>ARAGON INGENIERIA DE SUELOS LIMITADA</t>
  </si>
  <si>
    <t>CAMILA BELEN ARRIAGADA PEREZ</t>
  </si>
  <si>
    <t>CAYMI CONSTRUCCION Y MONTAJE LIMITADA</t>
  </si>
  <si>
    <t>CONSTRUCTORA CARRAN S A</t>
  </si>
  <si>
    <t>CONSTRUCTORA CERRO APOQUINDO CUATRO S.A.</t>
  </si>
  <si>
    <t>CONSTRUCTORA DE INFRAESTRUCTURA DE CHILE SPA</t>
  </si>
  <si>
    <t>DELGADO S.A.</t>
  </si>
  <si>
    <t>ELECNOR CHILE S A</t>
  </si>
  <si>
    <t>EMPRESA CONSTRUCTORA BELFI S.A.</t>
  </si>
  <si>
    <t>EMPRESA CONSTRUCTORA MOLLER Y PEREZ COTAPOS S A</t>
  </si>
  <si>
    <t>FRANCISCO COFRE BECERRA</t>
  </si>
  <si>
    <t>INGENIERIA AGROSONDA SPA</t>
  </si>
  <si>
    <t>INMOBILIARIA LAMPA ORIENTE S.A.</t>
  </si>
  <si>
    <t>INMOBILIARIA LOMAS DE ASIS LIMITADA</t>
  </si>
  <si>
    <t>Inversiones Cabernet S.A.</t>
  </si>
  <si>
    <t>MELÓN HORMIGONES S.A.</t>
  </si>
  <si>
    <t>OCCIDENTAL CHEMICAL CHILE LIMITADA</t>
  </si>
  <si>
    <t>READY MIX HORMIGONES LIMITADA</t>
  </si>
  <si>
    <t>REVESTIMIENTOS INDUSTRIALES HOMECOATING LIMITADA</t>
  </si>
  <si>
    <t>SANTA LAURA HORMIGONES SPA</t>
  </si>
  <si>
    <t>SERVICIO DE SALUD METROPOLITANO SUR ORIENTE</t>
  </si>
  <si>
    <t>SHERWIN WILLIAMS CHILE S A</t>
  </si>
  <si>
    <t>SOCIEDAD DE INVERSIONES POR ACCIONES CJN SPA</t>
  </si>
  <si>
    <t>SOCIEDAD PÉTREOS S.A.</t>
  </si>
  <si>
    <t>SRK CONSULTING CHILE SPA</t>
  </si>
  <si>
    <t>UNACEM CHILE S.A.</t>
  </si>
  <si>
    <t>ZUBLIN INTERNATIONAL GMBH CHILE SPA</t>
  </si>
  <si>
    <t>EMPRESA DE TRANSPORTE DE PASAJEROS METRO S A</t>
  </si>
  <si>
    <t>INGENIERIA TERRAEXPLORA SPA</t>
  </si>
  <si>
    <t>INGEVEC S.A.</t>
  </si>
  <si>
    <t>PRODUCTOS CAVE S A</t>
  </si>
  <si>
    <t>CONSTRUCTORA AITUE SPA</t>
  </si>
  <si>
    <t>FABIAN ROBUSCHI Y CIA LIMITADA</t>
  </si>
  <si>
    <t>PINTURAS AMANECER LIMITADA</t>
  </si>
  <si>
    <t>SAN JOSE CONSTRUCTORA CHILE S.A.</t>
  </si>
  <si>
    <t>PR.DES.2021-195</t>
  </si>
  <si>
    <t>PR.DES.2021-265</t>
  </si>
  <si>
    <t>PR.DES.2021-266</t>
  </si>
  <si>
    <t>PR.DHI.SCM.2022-0323</t>
  </si>
  <si>
    <t>PR.DES.2021-254</t>
  </si>
  <si>
    <t>61010323 Análisis de materiales</t>
  </si>
  <si>
    <t>61010337 Venta interna IDIEM servicios</t>
  </si>
  <si>
    <t>Glosa/Detalle</t>
  </si>
  <si>
    <t>Referencia Interna</t>
  </si>
  <si>
    <t>Monto</t>
  </si>
  <si>
    <t>Cuenta Contable</t>
  </si>
  <si>
    <t>DAC</t>
  </si>
  <si>
    <t>DCO</t>
  </si>
  <si>
    <t>DEP</t>
  </si>
  <si>
    <t>DES</t>
  </si>
  <si>
    <t>DGI</t>
  </si>
  <si>
    <t>DGL</t>
  </si>
  <si>
    <t>DHC</t>
  </si>
  <si>
    <t>DHI</t>
  </si>
  <si>
    <t>DIC</t>
  </si>
  <si>
    <t>DIO</t>
  </si>
  <si>
    <t>DPR</t>
  </si>
  <si>
    <t>DTC</t>
  </si>
  <si>
    <t>MDQ</t>
  </si>
  <si>
    <t>División</t>
  </si>
  <si>
    <t>SDO</t>
  </si>
  <si>
    <t>VCGP - ASTALDI INGENIERIA Y CONSTRUCCION LIMITADA</t>
  </si>
  <si>
    <t>PR.DES.2018-VIS</t>
  </si>
  <si>
    <t>SOCIEDAD INDUSTRIAL PIZARRENO S.A.</t>
  </si>
  <si>
    <t>SALOMON SACK S.A.</t>
  </si>
  <si>
    <t>SACYR CHILE S A</t>
  </si>
  <si>
    <t>INGENIERÍA Y CONSTRUCCIÓN FUNDAMENTA SPA</t>
  </si>
  <si>
    <t>STRABAG SPA</t>
  </si>
  <si>
    <t>Las Pataguas Servicios Inmobiliarios Ltda.</t>
  </si>
  <si>
    <t>Etiquetas de columna</t>
  </si>
  <si>
    <t>Etiquetas de fila</t>
  </si>
  <si>
    <t>ene</t>
  </si>
  <si>
    <t>feb</t>
  </si>
  <si>
    <t>mar</t>
  </si>
  <si>
    <t>Ene</t>
  </si>
  <si>
    <t>Feb</t>
  </si>
  <si>
    <t>Mar</t>
  </si>
  <si>
    <t>Abr</t>
  </si>
  <si>
    <t>May</t>
  </si>
  <si>
    <t>Jun</t>
  </si>
  <si>
    <t>Jul</t>
  </si>
  <si>
    <t>Ago</t>
  </si>
  <si>
    <t>Oct</t>
  </si>
  <si>
    <t>Nov</t>
  </si>
  <si>
    <t>Dic</t>
  </si>
  <si>
    <t>Total</t>
  </si>
  <si>
    <t>Diferencia</t>
  </si>
  <si>
    <t>Salesforce</t>
  </si>
  <si>
    <t>EERR</t>
  </si>
  <si>
    <t>siglaDivision</t>
  </si>
  <si>
    <t>fecha (mes)</t>
  </si>
  <si>
    <t>cuenta_contable_full</t>
  </si>
  <si>
    <t>Clasificación</t>
  </si>
  <si>
    <t>Traspasos</t>
  </si>
  <si>
    <t>555555555</t>
  </si>
  <si>
    <t>12060000</t>
  </si>
  <si>
    <t>PR.DES.2022-228</t>
  </si>
  <si>
    <t>DGL.PRE.2023-0055- Ensayos de laboratorio</t>
  </si>
  <si>
    <t>PR.DHI.SCM.2023-0075</t>
  </si>
  <si>
    <t>CONSTRUCTORA REGION SUR SPA</t>
  </si>
  <si>
    <t>PR.DHI.SCM.2023-0076</t>
  </si>
  <si>
    <t>abr</t>
  </si>
  <si>
    <t>PR.DHC.1829.2022.279 - Control de Áridos, Hormigón y Suelos. Red de Hospitales Biobío</t>
  </si>
  <si>
    <t>Inmobiliaria Reconquista S.A.</t>
  </si>
  <si>
    <t>Inversiones Y Comercio RGP SpA</t>
  </si>
  <si>
    <t>may</t>
  </si>
  <si>
    <t>All</t>
  </si>
  <si>
    <t>Ingreso EERR</t>
  </si>
  <si>
    <t>Ingreso DIV</t>
  </si>
  <si>
    <t>IDIEM</t>
  </si>
  <si>
    <t>Revisar acumulado EERR vs Div</t>
  </si>
  <si>
    <t>Revisar acumulado SalesForce vs Div</t>
  </si>
  <si>
    <t>Revisar acumulado Diferencia vs Div</t>
  </si>
  <si>
    <t>Revisar Detalle acumulado EERR vs Div</t>
  </si>
  <si>
    <t>Revisar Detalle acumulado SalesForce vs Div</t>
  </si>
  <si>
    <t>ANTOFAGASTA MINERALS S A</t>
  </si>
  <si>
    <t>jun</t>
  </si>
  <si>
    <t>CONSTRUCCIONES URALES CHILE S.A</t>
  </si>
  <si>
    <t>PR.DPR.2989.2022-90</t>
  </si>
  <si>
    <t>jul</t>
  </si>
  <si>
    <t>SERVICIO DE SALUD CHILOE</t>
  </si>
  <si>
    <t>PR.DCO.1776.2023.104_Visitas_Permanencias_Aeropuerto</t>
  </si>
  <si>
    <t>ago</t>
  </si>
  <si>
    <t>CONSTRUCTORA SALFA S.A.</t>
  </si>
  <si>
    <t>GOBIERNO REGIONAL XII REGION MAGALLANES Y ANTARTICA CHILENA</t>
  </si>
  <si>
    <t>oct</t>
  </si>
  <si>
    <t>siglaSeccion</t>
  </si>
  <si>
    <t>centroCosto</t>
  </si>
  <si>
    <t>Año</t>
  </si>
  <si>
    <t>Ingreso</t>
  </si>
  <si>
    <t>RUT_Id</t>
  </si>
  <si>
    <t>921760000</t>
  </si>
  <si>
    <t>781707902</t>
  </si>
  <si>
    <t>968504908</t>
  </si>
  <si>
    <t>760647373</t>
  </si>
  <si>
    <t>798973800</t>
  </si>
  <si>
    <t>960480007</t>
  </si>
  <si>
    <t>61704000K</t>
  </si>
  <si>
    <t>897848007</t>
  </si>
  <si>
    <t>909700000</t>
  </si>
  <si>
    <t>765252903</t>
  </si>
  <si>
    <t>612190003</t>
  </si>
  <si>
    <t>92770000K</t>
  </si>
  <si>
    <t>937970005</t>
  </si>
  <si>
    <t>769210261</t>
  </si>
  <si>
    <t>761677470</t>
  </si>
  <si>
    <t>965281401</t>
  </si>
  <si>
    <t>61522115</t>
  </si>
  <si>
    <t>898536009</t>
  </si>
  <si>
    <t>764303482</t>
  </si>
  <si>
    <t>765062608</t>
  </si>
  <si>
    <t>93248000K</t>
  </si>
  <si>
    <t>875808001</t>
  </si>
  <si>
    <t>881476002</t>
  </si>
  <si>
    <t>939330003</t>
  </si>
  <si>
    <t>882019004</t>
  </si>
  <si>
    <t>965214402</t>
  </si>
  <si>
    <t>925620009</t>
  </si>
  <si>
    <t>761097792</t>
  </si>
  <si>
    <t>760934542</t>
  </si>
  <si>
    <t>967868809</t>
  </si>
  <si>
    <t>590593400</t>
  </si>
  <si>
    <t>795284206</t>
  </si>
  <si>
    <t>969103206</t>
  </si>
  <si>
    <t>967917303</t>
  </si>
  <si>
    <t>173443056</t>
  </si>
  <si>
    <t>762644819</t>
  </si>
  <si>
    <t>778514001</t>
  </si>
  <si>
    <t>761162527</t>
  </si>
  <si>
    <t>761268643</t>
  </si>
  <si>
    <t>761397400</t>
  </si>
  <si>
    <t>776265063</t>
  </si>
  <si>
    <t>787999107</t>
  </si>
  <si>
    <t>722218000</t>
  </si>
  <si>
    <t>760165417</t>
  </si>
  <si>
    <t>770174082</t>
  </si>
  <si>
    <t>612020000</t>
  </si>
  <si>
    <t>609100001</t>
  </si>
  <si>
    <t>61608500K</t>
  </si>
  <si>
    <t>967902403</t>
  </si>
  <si>
    <t>967849200</t>
  </si>
  <si>
    <t>590698601</t>
  </si>
  <si>
    <t>795872108</t>
  </si>
  <si>
    <t>893712003</t>
  </si>
  <si>
    <t>967060402</t>
  </si>
  <si>
    <t>939200002</t>
  </si>
  <si>
    <t>762369184</t>
  </si>
  <si>
    <t>763034704</t>
  </si>
  <si>
    <t>764796314</t>
  </si>
  <si>
    <t>777751905</t>
  </si>
  <si>
    <t>913370007</t>
  </si>
  <si>
    <t>995298805</t>
  </si>
  <si>
    <t>995875209</t>
  </si>
  <si>
    <t>965875700</t>
  </si>
  <si>
    <t>803979006</t>
  </si>
  <si>
    <t>76007019K</t>
  </si>
  <si>
    <t>782851209</t>
  </si>
  <si>
    <t>967639508</t>
  </si>
  <si>
    <t>761547496</t>
  </si>
  <si>
    <t>796867507</t>
  </si>
  <si>
    <t>619792106</t>
  </si>
  <si>
    <t>722298004</t>
  </si>
  <si>
    <t>592364506</t>
  </si>
  <si>
    <t>861603008</t>
  </si>
  <si>
    <t>775556404</t>
  </si>
  <si>
    <t>902090002</t>
  </si>
  <si>
    <t>969997606</t>
  </si>
  <si>
    <t>764446607</t>
  </si>
  <si>
    <t>965737804</t>
  </si>
  <si>
    <t>76255044K</t>
  </si>
  <si>
    <t>761452444</t>
  </si>
  <si>
    <t>96803460K</t>
  </si>
  <si>
    <t>766721109</t>
  </si>
  <si>
    <t>766909019</t>
  </si>
  <si>
    <t>tipoServicio</t>
  </si>
  <si>
    <t>Razón Social</t>
  </si>
  <si>
    <t>nov</t>
  </si>
  <si>
    <t>777334662</t>
  </si>
  <si>
    <t>Comprobante</t>
  </si>
  <si>
    <t>05 PROV ING TI IDIEM FACT</t>
  </si>
  <si>
    <t>06 REV PROV ING TI IDIEM FACT</t>
  </si>
  <si>
    <t>Referencia Externa</t>
  </si>
  <si>
    <t>dic</t>
  </si>
  <si>
    <t>Tocornal PR.DES.2022-29</t>
  </si>
  <si>
    <t>01 ING TI IDIEM FACT</t>
  </si>
  <si>
    <t>Date</t>
  </si>
  <si>
    <t>PR.DES.2023-202</t>
  </si>
  <si>
    <t>936590004</t>
  </si>
  <si>
    <t>PR.DHC.1826.2024-1003-Melon</t>
  </si>
  <si>
    <t>PR.DHC.1830.2024-1003-Melon</t>
  </si>
  <si>
    <t>PR.DHC.2321.2024-1039-Melon</t>
  </si>
  <si>
    <t>PR.DHC.2380.2024-1003-Melon</t>
  </si>
  <si>
    <t>PR.DHC.2987.2024-1003-Melon</t>
  </si>
  <si>
    <t>INGENIERIA ELECTRICA Y CONSTRUCCION LIMITADA</t>
  </si>
  <si>
    <t>777669303</t>
  </si>
  <si>
    <t>174542023</t>
  </si>
  <si>
    <t>Que no esté seleccionado :</t>
  </si>
  <si>
    <t>Ojo si hay reclasificaciones, también hay que sacarlo, pero ojalá no saque otras reclasificaciones que no hay que sacar</t>
  </si>
  <si>
    <t>Mes del reporte</t>
  </si>
  <si>
    <t>Mes Actual</t>
  </si>
  <si>
    <t>Backlog</t>
  </si>
  <si>
    <t>Ingresos (EERR)</t>
  </si>
  <si>
    <t>(Salesforce)</t>
  </si>
  <si>
    <t>Facturación</t>
  </si>
  <si>
    <t>(EERR)</t>
  </si>
  <si>
    <t>Traspasos: Corresponde solo a Traspasos de Facturación</t>
  </si>
  <si>
    <t>Facturación: Incluye Facturación externa y Traspasos de Servicios Internos</t>
  </si>
  <si>
    <t>Valor en círculo: Representa diferncia entre Backlog y Facturación</t>
  </si>
  <si>
    <t>Reporte Facturación</t>
  </si>
  <si>
    <t>Cuando esté el 3000 seleccionar</t>
  </si>
  <si>
    <t>CONSTRUCTORA SANTOLAYA LTDA</t>
  </si>
  <si>
    <t>SIMONETTI INMOBILIARIA S.A.</t>
  </si>
  <si>
    <t>CIA MINERA DEL PACIFICO S A</t>
  </si>
  <si>
    <t>CONSTRUCTORA ALFREDO JARA Y COMPANIA S.A.</t>
  </si>
  <si>
    <t>PR.DEP.2023</t>
  </si>
  <si>
    <t>INMOBILIARIA PILARES S.A.</t>
  </si>
  <si>
    <t>PR.DES.2024-20</t>
  </si>
  <si>
    <t>XTREME MINING LIMITADA</t>
  </si>
  <si>
    <t>CIA INDUSTRIAL EL VOLCAN S A</t>
  </si>
  <si>
    <t>MIGUEL ANGEL ARANGUIZ TORO</t>
  </si>
  <si>
    <t>AUTOMOTORES GILDEMEISTER SPA</t>
  </si>
  <si>
    <t>INMOBILIARIA GRUPO SANTOLAYA LTDA.</t>
  </si>
  <si>
    <t>PR.DES.2024-9</t>
  </si>
  <si>
    <t>REINIKE S.A.</t>
  </si>
  <si>
    <t>EMPRESA DE LOS FERROCARRILES DEL ESTADO</t>
  </si>
  <si>
    <t>79649140K</t>
  </si>
  <si>
    <t>760796697</t>
  </si>
  <si>
    <t>764721292</t>
  </si>
  <si>
    <t>612160007</t>
  </si>
  <si>
    <t>760260479</t>
  </si>
  <si>
    <t>761070762</t>
  </si>
  <si>
    <t>969554208</t>
  </si>
  <si>
    <t>04 TRAS RECLASIFICA TI</t>
  </si>
  <si>
    <t>946380008</t>
  </si>
  <si>
    <t>169855358</t>
  </si>
  <si>
    <t>969537001</t>
  </si>
  <si>
    <t>EERR s/TI Fact</t>
  </si>
  <si>
    <t>CONSTRUCTORA DIGUA LTDA</t>
  </si>
  <si>
    <t>PR.DES.2023-228</t>
  </si>
  <si>
    <t>PR.DEP.2023.0436 - HOSPITAL SOTERO DEL RIO</t>
  </si>
  <si>
    <t>FLESAN S.A.</t>
  </si>
  <si>
    <t>PAVIMENTOS Y MOVIMIENTOS DE TIERRA LTDA</t>
  </si>
  <si>
    <t>PR.DAC.2024.0118</t>
  </si>
  <si>
    <t>PR.DES.2024-32</t>
  </si>
  <si>
    <t>GESTIÓN AMBIENTAL S.A.</t>
  </si>
  <si>
    <t>BHP CHILE INC</t>
  </si>
  <si>
    <t>886891008</t>
  </si>
  <si>
    <t>767152272</t>
  </si>
  <si>
    <t>770322499</t>
  </si>
  <si>
    <t>784314200</t>
  </si>
  <si>
    <t>797666505</t>
  </si>
  <si>
    <t>781555606</t>
  </si>
  <si>
    <t>Gobierno Regional de Los Lagos</t>
  </si>
  <si>
    <t>PR.DES.2021-196</t>
  </si>
  <si>
    <t>FONDO HOSPITAL DE LA DIRECCION DE PREVISION DE CARABINEROS DE CHILE</t>
  </si>
  <si>
    <t>KNAUF CHILE SPA</t>
  </si>
  <si>
    <t>WALMART CHILE S.A.</t>
  </si>
  <si>
    <t>INGENIERIA Y CONSTRUCCION TACORA LIMITADA</t>
  </si>
  <si>
    <t>PR.DHC.1829.2022.467 - Hospital Puerto Varas</t>
  </si>
  <si>
    <t>DEMETRA SPA</t>
  </si>
  <si>
    <t>ICAFAL INGENIERIA Y CONSTRUCCION S.A.</t>
  </si>
  <si>
    <t>PR.DHC.1829.2022.467 - Hospital Los Lagos</t>
  </si>
  <si>
    <t>GMW SPA</t>
  </si>
  <si>
    <t>CONSTRUCTORA WORNER S.A.</t>
  </si>
  <si>
    <t>MELÓN S.A.</t>
  </si>
  <si>
    <t>774308776</t>
  </si>
  <si>
    <t>785688309</t>
  </si>
  <si>
    <t>769103600</t>
  </si>
  <si>
    <t>884818001</t>
  </si>
  <si>
    <t>762338637</t>
  </si>
  <si>
    <t>615130036</t>
  </si>
  <si>
    <t>762590409</t>
  </si>
  <si>
    <t>965615601</t>
  </si>
  <si>
    <t>76042014K</t>
  </si>
  <si>
    <t>766129579</t>
  </si>
  <si>
    <t>762013428</t>
  </si>
  <si>
    <t>PL EDIFICACIONES LIMITADA</t>
  </si>
  <si>
    <t>PR.DPR.2989.2024-07</t>
  </si>
  <si>
    <t>BESALCO CONSTRUCCIONES S.A.</t>
  </si>
  <si>
    <t>SOCIEDAD SEGURA E HIJOS LTDA.</t>
  </si>
  <si>
    <t>PR.DCO.3685.2023.129_CODELCO DSAL-Potrerillos_Rev_2. IDIEM 18-03.2024</t>
  </si>
  <si>
    <t>PR.DCO.2024-0366 - Edificio Control y Emergencias Puente Industrial</t>
  </si>
  <si>
    <t>RIVADENEIRA Y COLLAO LTDA.</t>
  </si>
  <si>
    <t>PR.DIO.2024-22</t>
  </si>
  <si>
    <t>CONSTRUCTORA ITAL-COSTRUZIONI LIMITADA</t>
  </si>
  <si>
    <t>PR.DES.2023-134</t>
  </si>
  <si>
    <t>PR.DCO.2024-0475 - Mirador del Valle I</t>
  </si>
  <si>
    <t>PR.DCO.3683.2023.252_Xtreme Mining Limitada_Proyecto Chuquicamata</t>
  </si>
  <si>
    <t>785047206</t>
  </si>
  <si>
    <t>966119306</t>
  </si>
  <si>
    <t>894689005</t>
  </si>
  <si>
    <t>76058018K</t>
  </si>
  <si>
    <t>760661562</t>
  </si>
  <si>
    <t>764567609</t>
  </si>
  <si>
    <t>761491644</t>
  </si>
  <si>
    <t>2S Ingeniería Limitada</t>
  </si>
  <si>
    <t>AUSENCO CHILE LIMITADA</t>
  </si>
  <si>
    <t>CONSTRUCTORA ALMAGRO S.A.</t>
  </si>
  <si>
    <t>GABRIEL IGNACIO FERNANDEZ DE LA MAZA</t>
  </si>
  <si>
    <t>JRI INGENIERIA S A</t>
  </si>
  <si>
    <t>METALURGICA VERDUGO GALLEGOS LIMITADA</t>
  </si>
  <si>
    <t>PR.DES.2024-101</t>
  </si>
  <si>
    <t>DGL.PRE.2339.2024-0078</t>
  </si>
  <si>
    <t>86356400K</t>
  </si>
  <si>
    <t>77861460K</t>
  </si>
  <si>
    <t>765561701</t>
  </si>
  <si>
    <t>104531113</t>
  </si>
  <si>
    <t>787274404</t>
  </si>
  <si>
    <t>771017487</t>
  </si>
  <si>
    <t>MINERA ANTUCOYA</t>
  </si>
  <si>
    <t>TEPSAC S.A.</t>
  </si>
  <si>
    <t>UNIVERSIDAD DE CHILE</t>
  </si>
  <si>
    <t>CIA. MINERA DONA INES DE COLLAHUASI SCM</t>
  </si>
  <si>
    <t>PR.DCO.1776.2024.131_OHL-Mejoramiento Jenainpol Ñuñoa</t>
  </si>
  <si>
    <t>PR.DCO.3681.2024.048_Abengoa-EPC SE DESARROLLO MINERA CENTINELA</t>
  </si>
  <si>
    <t>PR.DIO.2024-22 A</t>
  </si>
  <si>
    <t>CODELCO VICEPRESIDENCIA DE PROYECTOS</t>
  </si>
  <si>
    <t>DCO - Cuenta Comercial Salesforce</t>
  </si>
  <si>
    <t>DHC - Cuenta Comercial Salesforce</t>
  </si>
  <si>
    <t>DAC - Cuenta Comercial Salesforce</t>
  </si>
  <si>
    <t>HOSPITAL CLÍNICO UNIVERSIDAD DE CHILE</t>
  </si>
  <si>
    <t>FACULTAD DE CIENCIAS FÍSICAS Y MATEMÁTICAS</t>
  </si>
  <si>
    <t>DEP - Cuenta Comercial Salesforce</t>
  </si>
  <si>
    <t>DIVISIÓN INSPECCIÓN DE OBRAS</t>
  </si>
  <si>
    <t>DES - Cuenta Comercial Salesforce</t>
  </si>
  <si>
    <t>DGI - Cuenta Comercial Salesforce</t>
  </si>
  <si>
    <t>DGL - Cuenta Comercial Salesforce</t>
  </si>
  <si>
    <t>CONSORCIO INTI PUNKU</t>
  </si>
  <si>
    <t>WSP E&amp;I Perú S.A.</t>
  </si>
  <si>
    <t>MINISTERIO DE OBRAS PÚBLICAS</t>
  </si>
  <si>
    <t>CODELCO</t>
  </si>
  <si>
    <t>SERVICIO DE SALUD CHILOÉ</t>
  </si>
  <si>
    <t>DHI - Cuenta Comercial Salesforce</t>
  </si>
  <si>
    <t>Constructora e Inmobiliaria Bersa Cerro Colorado S.A.</t>
  </si>
  <si>
    <t>SUBT SPA</t>
  </si>
  <si>
    <t>CONPREM-GRAU PREFAB.DE HORMIGÓN LTDA.</t>
  </si>
  <si>
    <t>Inmobiliaria Cauquenes SpA</t>
  </si>
  <si>
    <t>INMOBILIARIA BRIONES LUCO</t>
  </si>
  <si>
    <t>CONSTRUCTORA DE VICENTE S.A.</t>
  </si>
  <si>
    <t>Inmobiliaria Alonso de Ercilla Ltda.</t>
  </si>
  <si>
    <t>Inmobiliaria Diagonal SpA</t>
  </si>
  <si>
    <t>LABORATORIO DE CONTROL TECNICO LLAY LLAY LIMITADA</t>
  </si>
  <si>
    <t>Eurohinca Chile SpA</t>
  </si>
  <si>
    <t>BARROS Y BARROS LTDA</t>
  </si>
  <si>
    <t>CAVCO LTDA</t>
  </si>
  <si>
    <t>EMPRESA CONST URIARTE Y PEREZ COTAPOS SA</t>
  </si>
  <si>
    <t>SAINT-GOBAIN WEBER CHILE S.A.</t>
  </si>
  <si>
    <t>MINERA SPENCE S A</t>
  </si>
  <si>
    <t>Empresa Constructora Guzmán y Larraín Spa</t>
  </si>
  <si>
    <t>PUCOBRE</t>
  </si>
  <si>
    <t>SOC CONTRACTUAL MINERA EL ABRA</t>
  </si>
  <si>
    <t>FERROVIAL CONSTRUCCION CHILE S.A.</t>
  </si>
  <si>
    <t>DPR - Cuenta Comercial Salesforce</t>
  </si>
  <si>
    <t>Cerrada ganada</t>
  </si>
  <si>
    <t>Rut Empresa</t>
  </si>
  <si>
    <t>Nombre de la cuenta</t>
  </si>
  <si>
    <t>Nombre de la oportunidad</t>
  </si>
  <si>
    <t>Etapa</t>
  </si>
  <si>
    <t>Contador de cuotas</t>
  </si>
  <si>
    <t>Fecha de cierre del Negocio</t>
  </si>
  <si>
    <t>Unidad</t>
  </si>
  <si>
    <t>Sección</t>
  </si>
  <si>
    <t>Presupuesto sincronizado</t>
  </si>
  <si>
    <t>Fecha de Pago</t>
  </si>
  <si>
    <t>SEP - Sección Especialidades</t>
  </si>
  <si>
    <t>SAC - Sección Aceros Centro</t>
  </si>
  <si>
    <t>1820 UCC - Unidad de Control de Cemento</t>
  </si>
  <si>
    <t>SCM - Sección Control Cemento</t>
  </si>
  <si>
    <t>Edificio Zañartu</t>
  </si>
  <si>
    <t>Edificio Briones Luco MB</t>
  </si>
  <si>
    <t>Edificio Froilán Roa 702</t>
  </si>
  <si>
    <t>Edificio Froilán Roa 703</t>
  </si>
  <si>
    <t>2987 UHCS - Unidad Centro Sur Hormigones</t>
  </si>
  <si>
    <t>SHM - Sección Hormigones Metropolitana</t>
  </si>
  <si>
    <t>1823 ZTI - Zublin Teniente Interior</t>
  </si>
  <si>
    <t>Sin sección DPR</t>
  </si>
  <si>
    <t>1829 USC - Unidad Suelos Concepción</t>
  </si>
  <si>
    <t>SOS - Sección Obras Sur</t>
  </si>
  <si>
    <t>3583 VDA - Venta de Arena</t>
  </si>
  <si>
    <t>3586 MEL - Minera Escondida</t>
  </si>
  <si>
    <t>1787 UIG - Unidad Ingeniería Geotécnica</t>
  </si>
  <si>
    <t>SIG - Sección Ingeniería Geotécnica</t>
  </si>
  <si>
    <t>SON - Sección Obras Norte</t>
  </si>
  <si>
    <t>2343 UEP - Unidad Estudios y Peritajes</t>
  </si>
  <si>
    <t>Sin sección DIC</t>
  </si>
  <si>
    <t>3681 UOA - Unidad Obras Antofagasta</t>
  </si>
  <si>
    <t>2123 ITO1 - ITO1</t>
  </si>
  <si>
    <t>Sin sección DIO</t>
  </si>
  <si>
    <t>Renovación contrato hasta 31/12/2025 (Dividir monto total en 36 cuotas)</t>
  </si>
  <si>
    <t>1776 UOC - Unidad Obras Control Santiago</t>
  </si>
  <si>
    <t>2310 MLP - Proyecto El Mauro de MLP</t>
  </si>
  <si>
    <t>3683 UOC - Unidad Obras Calama</t>
  </si>
  <si>
    <t>3149 RMP - RENAM Privado</t>
  </si>
  <si>
    <t>SET - Sección Estudios</t>
  </si>
  <si>
    <t>2380 UHT - Unidad Hormigones Terreno</t>
  </si>
  <si>
    <t>1830 UHS - Unidad Hormigones Sur</t>
  </si>
  <si>
    <t>SHS - Sección Hormigones Sur</t>
  </si>
  <si>
    <t>2321 UHTE - Unidad Hormigones Temuco</t>
  </si>
  <si>
    <t>Servicio rutinario</t>
  </si>
  <si>
    <t>1826 UHV - Unidad Hormigones Viña del Mar</t>
  </si>
  <si>
    <t>SCO - Sección Control Obras</t>
  </si>
  <si>
    <t>2118 ICI - Ingenieria contra Incendios</t>
  </si>
  <si>
    <t>3689 UOV - Unidad Obras Viña del Mar</t>
  </si>
  <si>
    <t>Servicio de laboratorio</t>
  </si>
  <si>
    <t>3682 UOI - Unidad Obras Iquique</t>
  </si>
  <si>
    <t>2340 UEB - Unidad Ensayos Geotecnicos Basicos</t>
  </si>
  <si>
    <t>SLG - Sección Laboratorio de Geotecnia</t>
  </si>
  <si>
    <t>3693 PAB - Proyecto Aeropuerto Balmaceda</t>
  </si>
  <si>
    <t>PROYECTO AMPLIACIÓN Y MEJORAMIENTO AERÓDROMO BALMACEDA</t>
  </si>
  <si>
    <t>2304 PE1 - Proyecto Estructura 1</t>
  </si>
  <si>
    <t>Sin sección DEP</t>
  </si>
  <si>
    <t>3684 UOCQ - Unidad Obras Coquimbo</t>
  </si>
  <si>
    <t>Servicio de Laboratorio Permanencia y visitas</t>
  </si>
  <si>
    <t>3580 VOB - VOB Spence</t>
  </si>
  <si>
    <t>1819 UQH - Química del Hormigón</t>
  </si>
  <si>
    <t>SHI - Sección Hormigones Ingeniería</t>
  </si>
  <si>
    <t>2341 UGE - Unidad Ensayos Geotecnicos Especiales</t>
  </si>
  <si>
    <t>3337 ITO3 - ITO3</t>
  </si>
  <si>
    <t>Mirador de San Carlos II</t>
  </si>
  <si>
    <t>AIF Liceo Politecnico</t>
  </si>
  <si>
    <t>2323 ULC - Unidad Laboratorio Central</t>
  </si>
  <si>
    <t>2331 INC - Laboratorio de Ensayo Incendio</t>
  </si>
  <si>
    <t>SLB - Sección Laboratorios</t>
  </si>
  <si>
    <t>2339 UER - Unidad Ensayos Rocas</t>
  </si>
  <si>
    <t>SLGP - Sección Laboratorio de Geomecánico Prat</t>
  </si>
  <si>
    <t>2359 CSR - Centro Asistencial Sótero del Río</t>
  </si>
  <si>
    <t>CASR</t>
  </si>
  <si>
    <t>Servicio de laboratorio IDIEM</t>
  </si>
  <si>
    <t>2318 UHI - Unidad Hormigones Ingeniería</t>
  </si>
  <si>
    <t>2121 UES - Unidad Ensayos Estructurales</t>
  </si>
  <si>
    <t>2329 PIN - Inspección Pinturas</t>
  </si>
  <si>
    <t>2936 ACU - Acústica</t>
  </si>
  <si>
    <t>1815 UFMA- Laboratorio de Áridos</t>
  </si>
  <si>
    <t>2115 CAI - Calidad del Ambiente Interior</t>
  </si>
  <si>
    <t>1793 UEM - Unidad Ensayo Materiales</t>
  </si>
  <si>
    <t>1817 UGB - Unidad Ensayos Geotécnicos Básicos</t>
  </si>
  <si>
    <t>SPG - Sección Prospecciones Geotécnicas</t>
  </si>
  <si>
    <t>3743 ACA - Automatización Embalse Carén</t>
  </si>
  <si>
    <t>2120 UEC - Unidad Calibración Fuerza</t>
  </si>
  <si>
    <t>Sin sección SDO</t>
  </si>
  <si>
    <t>Bodegas Matta</t>
  </si>
  <si>
    <t>2327 EXT - Extintores</t>
  </si>
  <si>
    <t>DGL.PRE.2023-0055- Estudio de caracterización geotécnica para Freeport McMoran en El Abra</t>
  </si>
  <si>
    <t>2935 LM - Laboratorio Mortero de Prueba</t>
  </si>
  <si>
    <t>Arena normalizada</t>
  </si>
  <si>
    <t>2338 UOT - Unidad Obras Temuco</t>
  </si>
  <si>
    <t>Servicios Rutinarios Laboratorio</t>
  </si>
  <si>
    <t>Servicio de Laboratorio, Melón Hornigones S.A</t>
  </si>
  <si>
    <t>3735 UAR - Unidad de armacero</t>
  </si>
  <si>
    <t>3734 UMU - Unidad de muestreo</t>
  </si>
  <si>
    <t>Manual de Quebradas</t>
  </si>
  <si>
    <t>2306 LLP - Levantamiento Laser y Patrimonio</t>
  </si>
  <si>
    <t>VISITAS ESPECIALISTAS</t>
  </si>
  <si>
    <t>2311 ZTE - Zublin Teniente Exterior</t>
  </si>
  <si>
    <t>2360 HPC - Hospital Provincia Cordillera</t>
  </si>
  <si>
    <t>PR.DTC.2023.1281</t>
  </si>
  <si>
    <t>Edificio Guillermo Mann</t>
  </si>
  <si>
    <t>2314 UGM - Unidad Geomensura</t>
  </si>
  <si>
    <t>EDIFICIO NEOFLORIDA III INMOBILIARIA SANTOLAYA</t>
  </si>
  <si>
    <t>Inspección Especialidades</t>
  </si>
  <si>
    <t>Edificio Pedro de Valdivia</t>
  </si>
  <si>
    <t>2114 - HPC2 -Subcontrato Hospital Provincia Cordillera - DES</t>
  </si>
  <si>
    <t>PR.DTC.2023.1280</t>
  </si>
  <si>
    <t>HPC</t>
  </si>
  <si>
    <t>EDIFICIO RODRIGUEZ VELASCO</t>
  </si>
  <si>
    <t>Edificio Bellavista 3</t>
  </si>
  <si>
    <t>3747 PDM - Proyecto diamante</t>
  </si>
  <si>
    <t>ASESORÍA A LA INSPECCIÓN FISCAL DE LA OBRA REPOSICIÓN ESCUELA RURAL LAGUNITAS DE PUERTO MONTT</t>
  </si>
  <si>
    <t>ODS 7 3805 Tove</t>
  </si>
  <si>
    <t>Mejoramiento Jenainpol Ñuñoa</t>
  </si>
  <si>
    <t>Edificio Diagonal</t>
  </si>
  <si>
    <t>San Martin y Morande</t>
  </si>
  <si>
    <t>Edificio Cauquenes</t>
  </si>
  <si>
    <t>PR.DHI.SCC.2024-0687</t>
  </si>
  <si>
    <t>PR.DES.2024-83</t>
  </si>
  <si>
    <t>OVALLE &amp; BULNES ABOGADOS LTDA.</t>
  </si>
  <si>
    <t>PR.DIC.2024-026</t>
  </si>
  <si>
    <t>968251309</t>
  </si>
  <si>
    <t>764145100</t>
  </si>
  <si>
    <t>761179683</t>
  </si>
  <si>
    <t>865421001</t>
  </si>
  <si>
    <t>Se descarga de SalesForce a traves de una planilla de google sheets</t>
  </si>
  <si>
    <t>DGL.PRE.2341.2024-0012</t>
  </si>
  <si>
    <t>DGL.PRE.2341.2024-0012 - Cotización triaxiales gran escala , Minera Antamina</t>
  </si>
  <si>
    <t>KNIGHT PIÉSOLD S A</t>
  </si>
  <si>
    <t>PR.DES.2024-51</t>
  </si>
  <si>
    <t>Edificio Lo Errazuriz</t>
  </si>
  <si>
    <t>Edificio Vicuña Mackenna Norte verde</t>
  </si>
  <si>
    <t>INFORME TÉCNICO PARA EL CONTRATO DE CONSTRUCCIÓN, SUMINISTRO, MONTAJE Y PUESTA EN MARCHA PROYECTO TRANSFORMACIÓN EDIFICIO CORPORATIVO CODELCO</t>
  </si>
  <si>
    <t>Renovación contrato certificación de cemento plantas Mejillones, Cerro Blanco y Coronel por 24 meses</t>
  </si>
  <si>
    <t>PR.DPR.3580.2024</t>
  </si>
  <si>
    <t>Venta DPR</t>
  </si>
  <si>
    <t>PR.DCO.2024-0620 - Mejoramiento de Borde Costero Puchoco-Schwager</t>
  </si>
  <si>
    <t>CONSTRUCTORA MANZANO Y ASOCIADOS LIMITADA</t>
  </si>
  <si>
    <t>PR.DES.2024-121</t>
  </si>
  <si>
    <t>Edificio Suecia</t>
  </si>
  <si>
    <t>Eglo PR.DES.2022-29</t>
  </si>
  <si>
    <t>Grajales PR.DES.2022-29</t>
  </si>
  <si>
    <t>DGL.PRE.2340.2023-0422 Servicio de Ensayos de Laboratorio Geotécnico - Minera El Abra</t>
  </si>
  <si>
    <t>DGL.PRE.2339.2024-0078 - Ensayos de Rocas</t>
  </si>
  <si>
    <t>PR.DES.2024-82</t>
  </si>
  <si>
    <t>Lomas de Coyhaique</t>
  </si>
  <si>
    <t>PR.DES.2024-97</t>
  </si>
  <si>
    <t>Condominio Lourdes</t>
  </si>
  <si>
    <t>PR.DES.2024-95</t>
  </si>
  <si>
    <t>Condominio Vista Cordillera La Florida</t>
  </si>
  <si>
    <t>PR.DES.2024-96</t>
  </si>
  <si>
    <t>Condominio Marchigue</t>
  </si>
  <si>
    <t>PR.DES.2024-94</t>
  </si>
  <si>
    <t>Edificio Barroso</t>
  </si>
  <si>
    <t>INGENIERIA Y SERVICIOS SERVILAND LTDA</t>
  </si>
  <si>
    <t>PR.DCO.2024-0225 - Mirador del Valle II - Temuco</t>
  </si>
  <si>
    <t>PR.DES.2024-141</t>
  </si>
  <si>
    <t>Cumbres del Desierto</t>
  </si>
  <si>
    <t>MINERA MERIDIAN LIMITADA</t>
  </si>
  <si>
    <t>PR.DCO.3681.2023.196_Meridian- Densidades y Granulometrias</t>
  </si>
  <si>
    <t>Servicio de monitoreo y control de relaves</t>
  </si>
  <si>
    <t>PR.DES.2024-107</t>
  </si>
  <si>
    <t>El Remanso</t>
  </si>
  <si>
    <t>PR.DES.2024-129</t>
  </si>
  <si>
    <t>Centro de Bodegas El Peñon</t>
  </si>
  <si>
    <t>PR.DES.2024-155</t>
  </si>
  <si>
    <t>Edificio Lo Matta</t>
  </si>
  <si>
    <t>PR.DES.2024-156</t>
  </si>
  <si>
    <t>Miraflores Renca</t>
  </si>
  <si>
    <t>Traspaso interno</t>
  </si>
  <si>
    <t>FALSO</t>
  </si>
  <si>
    <t>VERDADERO</t>
  </si>
  <si>
    <t>PR.DIC.2024-030</t>
  </si>
  <si>
    <t>INFORME TÉCNICO PARA EL CONTRATO DE CONCESIÓN AEROPUERTO INTERNACIONAL ARTURO MERINO BENÍTEZ DE SANTIAGO</t>
  </si>
  <si>
    <t>INEL SPA</t>
  </si>
  <si>
    <t>PR.DES.2024-131</t>
  </si>
  <si>
    <t>PR.DES.2024-88</t>
  </si>
  <si>
    <t>PR.DTC.2023.1280 - Inspección en terreno CARS Incendios y Acústica</t>
  </si>
  <si>
    <t>766250890</t>
  </si>
  <si>
    <t>779148106</t>
  </si>
  <si>
    <t>785645103</t>
  </si>
  <si>
    <t>769889825</t>
  </si>
  <si>
    <t>967013404</t>
  </si>
  <si>
    <t>764505050</t>
  </si>
  <si>
    <t>CONSTRUC. CONSORCIO VALKO - CON PAX LTDA</t>
  </si>
  <si>
    <t>3807 SAR - Proyecto SAR sistema de agua recirculada</t>
  </si>
  <si>
    <t>Inmobiliaria Don Joaquín Ltda.</t>
  </si>
  <si>
    <t>Sueña Toesca</t>
  </si>
  <si>
    <t>765828813</t>
  </si>
  <si>
    <t>760841544</t>
  </si>
  <si>
    <t>611030355</t>
  </si>
  <si>
    <t>PR.DEP.2024.0065</t>
  </si>
  <si>
    <t>PR.DCO.2024-0784 - CNT Don Miguel - Coronel</t>
  </si>
  <si>
    <t>PR.DES.2024-150</t>
  </si>
  <si>
    <t>PR.DTC.2024.0889 - Levantamiento Mineduc</t>
  </si>
  <si>
    <t>1827 RNM - Estudios Acústicos</t>
  </si>
  <si>
    <t>PR.DTC.2024.0889</t>
  </si>
  <si>
    <t>CONSTRUCTORA JORGE CARRASCO FARIAS SPA</t>
  </si>
  <si>
    <t>Edificio Europa</t>
  </si>
  <si>
    <t>SOCIEDAD CONSTRUCTORA VANROM SPA</t>
  </si>
  <si>
    <t>CONSORCIO CONSTRUCTORA ESPERANZA Y COMPAÑIA</t>
  </si>
  <si>
    <t>PR.DIO.2024-55</t>
  </si>
  <si>
    <t>PR.GCO.2024-0075 V9 TEPSAC-Centinela</t>
  </si>
  <si>
    <t>TECNOVIAL S A</t>
  </si>
  <si>
    <t>770860903</t>
  </si>
  <si>
    <t>966803509</t>
  </si>
  <si>
    <t>968897802</t>
  </si>
  <si>
    <t>761623885</t>
  </si>
  <si>
    <t>INMOBILIARIA ACM S.A.</t>
  </si>
  <si>
    <t>772621396</t>
  </si>
  <si>
    <t>772706944</t>
  </si>
  <si>
    <t>PR.DGI.2022-044_B Ingeniería Geotécnica Adicional</t>
  </si>
  <si>
    <t>CEMENTOS POLPAICO S.A.</t>
  </si>
  <si>
    <t>Inmobiliaria y Constructora el Cerrillo SpA</t>
  </si>
  <si>
    <t>Plaza Central</t>
  </si>
  <si>
    <t>APLICACIONES BRAVO SPA</t>
  </si>
  <si>
    <t>WSP Mining S.A.</t>
  </si>
  <si>
    <t>Jose Miguel Carreño Figueroa</t>
  </si>
  <si>
    <t>PR.DAC.2022.0147B</t>
  </si>
  <si>
    <t>3814 ELP - Elementos Prefabricados</t>
  </si>
  <si>
    <t>CONSTRUCTORA VDZ SPA.</t>
  </si>
  <si>
    <t>PR.DAC.2024.0147B</t>
  </si>
  <si>
    <t>ÁRIDOS ACONCAGUA S.A.</t>
  </si>
  <si>
    <t>760606251</t>
  </si>
  <si>
    <t>86740486</t>
  </si>
  <si>
    <t>776487651</t>
  </si>
  <si>
    <t>761120832</t>
  </si>
  <si>
    <t>764042514</t>
  </si>
  <si>
    <t>765207797</t>
  </si>
  <si>
    <t>76948230K</t>
  </si>
  <si>
    <t>PR.DCO.2024-0554 - Condominio Valle Tucapel</t>
  </si>
  <si>
    <t>PR.DCO.2024-0888 - Foraction Chili - Planta La Union</t>
  </si>
  <si>
    <t>PR.DCO.2024-0965 - Condominio Nuevo Sol</t>
  </si>
  <si>
    <t>PR.DCO.3681.2024.359_TEPSAC-Centinela Supervisor y Secretario Adicional</t>
  </si>
  <si>
    <t>PR.DES.2024-201</t>
  </si>
  <si>
    <t>2124 UIE - Unidad  Inspección Especialista</t>
  </si>
  <si>
    <t>I. MUNICIPALIDAD DE LO BARNECHEA</t>
  </si>
  <si>
    <t>Construcción Deposito de Relaves Espesados y Canales de Contorno – Minera Centinela (V9)</t>
  </si>
  <si>
    <t>Control Geotécnico  Depósito de relaves filtrados Potrerillos II</t>
  </si>
  <si>
    <t>3805 DRTO -  Prospecciones geotécnicas Depósito de relaves</t>
  </si>
  <si>
    <t>TECDISA ESTRUCTURAS S.A.</t>
  </si>
  <si>
    <t>Adicional Centinela (ABA - Hormigón)</t>
  </si>
  <si>
    <t>Edificio San Andrés</t>
  </si>
  <si>
    <t>Foraction Chili S.A.</t>
  </si>
  <si>
    <t>Constructora Borquez y Borquez Limitada</t>
  </si>
  <si>
    <t>Hormigones Polpaico S.A.</t>
  </si>
  <si>
    <t>SOCIEDAD ACL HORMIGONES LIMITADA</t>
  </si>
  <si>
    <t>Autocontrol Hormigones ACL</t>
  </si>
  <si>
    <t>EPC CONCENTRADORA CENTINELA</t>
  </si>
  <si>
    <t>SOCIEDAD AFIMET S.A.</t>
  </si>
  <si>
    <t>PR.DAC.2024.0510</t>
  </si>
  <si>
    <t>PR.DES.2024-228</t>
  </si>
  <si>
    <t>PR.DAC.2024.0533A</t>
  </si>
  <si>
    <t>PR.DAC.2024.0381 A</t>
  </si>
  <si>
    <t>PR.DES.2024-154</t>
  </si>
  <si>
    <t>969433303</t>
  </si>
  <si>
    <t>968764608</t>
  </si>
  <si>
    <t>2222</t>
  </si>
  <si>
    <t>Revisión Proyecto Urgencias</t>
  </si>
  <si>
    <t>PR.DAC.2024.0381C</t>
  </si>
  <si>
    <t>PR.DAC.2024.0519</t>
  </si>
  <si>
    <t>PR.DAC.2025.0013</t>
  </si>
  <si>
    <t>PR.DCO.1776.2024.316_NOVATEC EDIF.-Barón de Juras Reales</t>
  </si>
  <si>
    <t>PR.DCO.1776.2024.379_PL EDIFICACIONES-Distrito Paulista</t>
  </si>
  <si>
    <t>PR.DCO.2024-0840 Hospital Curacautín</t>
  </si>
  <si>
    <t>PR.DCO.2024-0930 - Edificio Singular - Talca</t>
  </si>
  <si>
    <t>PR.DCO.2024-0969 - Edificio Parque Huertos</t>
  </si>
  <si>
    <t>PR.DCO.2024-1013 - Canchas y Plataformas ForAction Pichirropulli</t>
  </si>
  <si>
    <t>PR.DCO.2024-1021 - Contrato de mantención de calles - Enap ERBB</t>
  </si>
  <si>
    <t>PR.DCO.3681.2025.032_Tepsac Ensayos especiales de suelos (permeabilidad, colapso), químico NAG y maquina desgast</t>
  </si>
  <si>
    <t>Bellavista PR.DES.2022-29</t>
  </si>
  <si>
    <t>Carlos Valdovinos PR.DES.2022-29</t>
  </si>
  <si>
    <t>Pedro de Valdivia PR.DES.2022-29</t>
  </si>
  <si>
    <t>PR.DES.2018-REVP10</t>
  </si>
  <si>
    <t>PR.DES.2019-180</t>
  </si>
  <si>
    <t>PR.DES.2020-167</t>
  </si>
  <si>
    <t>PR.DES.2020-262</t>
  </si>
  <si>
    <t>PR.DES.2021-104</t>
  </si>
  <si>
    <t>PR.DES.2021-131</t>
  </si>
  <si>
    <t>PR.DES.2021-183</t>
  </si>
  <si>
    <t>PR.DES.2021-209</t>
  </si>
  <si>
    <t>PR.DES.2021-22</t>
  </si>
  <si>
    <t>PR.DES.2021-229</t>
  </si>
  <si>
    <t>PR.DES.2021-251</t>
  </si>
  <si>
    <t>PR.DES.2021-48</t>
  </si>
  <si>
    <t>PR.DES.2021-94</t>
  </si>
  <si>
    <t>PR.DES.2022-200</t>
  </si>
  <si>
    <t>PR.DES.2022-205</t>
  </si>
  <si>
    <t>PR.DES.2022-236</t>
  </si>
  <si>
    <t>PR.DES.2022-45</t>
  </si>
  <si>
    <t>PR.DES.2022-49 (+)</t>
  </si>
  <si>
    <t>PR.DES.2023-167</t>
  </si>
  <si>
    <t>PR.DES.2023-74</t>
  </si>
  <si>
    <t>PR.DES.2024-149</t>
  </si>
  <si>
    <t>PR.DES.2024-174</t>
  </si>
  <si>
    <t>PR.DES.2024-190</t>
  </si>
  <si>
    <t>PR.DES.2024-205</t>
  </si>
  <si>
    <t>PR.DES.2024-240</t>
  </si>
  <si>
    <t>PR.DES.2024-71</t>
  </si>
  <si>
    <t>PR.DES.2025-13</t>
  </si>
  <si>
    <t>PR.DES.2025-14</t>
  </si>
  <si>
    <t>PR.DES.2025-15</t>
  </si>
  <si>
    <t>PR.DES.2025-9</t>
  </si>
  <si>
    <t>Santa Isabel PR.DES.2022-29</t>
  </si>
  <si>
    <t>Zañartu PR.DES.2022-29</t>
  </si>
  <si>
    <t>PR.DGI.2022-015_J ODS10 Pampa Austral</t>
  </si>
  <si>
    <t>PR.DGI.2023-043 Estudio hidrogeológico Pozos Araucanía DOH</t>
  </si>
  <si>
    <t>PR.DHC.1830.2021-2025</t>
  </si>
  <si>
    <t>PR.DHC.2380.2024.077 - Barón de Juras Reales</t>
  </si>
  <si>
    <t>PR.DHC.2380.2025.004 - Lyon Bilbao</t>
  </si>
  <si>
    <t>PR.DHI.SCC.2025-0079</t>
  </si>
  <si>
    <t>PR.DIO.2024-76</t>
  </si>
  <si>
    <t>PR.DIO.2024-77</t>
  </si>
  <si>
    <t>Propuesta comercial DIO DOH Araucanía</t>
  </si>
  <si>
    <t>DPR-MT-2024.01-V.01</t>
  </si>
  <si>
    <t>PR.DPR.2024-0811 MLP PAO CS-264</t>
  </si>
  <si>
    <t>PR.DTC.2024.1334 - REVISIÓN DE VENTANAS</t>
  </si>
  <si>
    <t>Parque Chicauma, Condominio Las Tranqueras 7.1</t>
  </si>
  <si>
    <t>Validación Vista Ñielol II</t>
  </si>
  <si>
    <t>Inspección ascensores Alto el Rodeo y NeoFlorida 2</t>
  </si>
  <si>
    <t>KAPITAL BUILDING SPA</t>
  </si>
  <si>
    <t>Work Center Vespucio</t>
  </si>
  <si>
    <t>SURMONTE INMOBILIARIA S.A.</t>
  </si>
  <si>
    <t>Edificio Los Colonos</t>
  </si>
  <si>
    <t>Green Concept</t>
  </si>
  <si>
    <t>Edificios Eyzaguirre y Eduardo de La Barra</t>
  </si>
  <si>
    <t>Los Batros 2</t>
  </si>
  <si>
    <t>Edifico Puerto Ñuble</t>
  </si>
  <si>
    <t>MEDICIÓN DE RESISTENCIA ELÉCTRICA DE PISOS DE PABELLONES DE HOSPITAL DE HUASCO</t>
  </si>
  <si>
    <t>Centro deportivo y bienestar El Huinganal</t>
  </si>
  <si>
    <t>INMOBILIARIA E INVERSIONES EDUARDO CASTILLO VELASCO SPA</t>
  </si>
  <si>
    <t>Proyectos Surmonte edificio Nueva San Cristóbal</t>
  </si>
  <si>
    <t>Edficio Novus E</t>
  </si>
  <si>
    <t>INMOBILIARIA Y CONSTRUCTORA RADIAL S.A</t>
  </si>
  <si>
    <t>Work Center Radial</t>
  </si>
  <si>
    <t>Edificio Grajales</t>
  </si>
  <si>
    <t>Medida de línea Base de Campo Electromagnetico Proyecto KILA</t>
  </si>
  <si>
    <t>Edificio Teatinos 750</t>
  </si>
  <si>
    <t>Edificio Los Alerces</t>
  </si>
  <si>
    <t>Propuesta Comercial DIO DOH Araucania</t>
  </si>
  <si>
    <t>Jardines de San Bernardo 2</t>
  </si>
  <si>
    <t>Edificio Nueva Gales</t>
  </si>
  <si>
    <t>3808 SSR - Región de la Araucanía</t>
  </si>
  <si>
    <t>SSRA</t>
  </si>
  <si>
    <t>Cotización DGI DOH Araucanía</t>
  </si>
  <si>
    <t>Licitación: FY24 Ensayos Mecánica Suelo Carcat Med G | PR 5284960075, Junio 2024</t>
  </si>
  <si>
    <t>Edificio Las Condes 7039</t>
  </si>
  <si>
    <t>Centro de bodegas City Box</t>
  </si>
  <si>
    <t>Aeropuerto Calama El Loa de Calama</t>
  </si>
  <si>
    <t>Edificio Vicuña Mackenna Poniente</t>
  </si>
  <si>
    <t>Proyecto visitas Ingevec</t>
  </si>
  <si>
    <t>Constructora Jonathan O. Arias EIRL</t>
  </si>
  <si>
    <t>Vista Los Andes CC5</t>
  </si>
  <si>
    <t>Inmobiliaria Millalongo SpA</t>
  </si>
  <si>
    <t>Millalongo</t>
  </si>
  <si>
    <t>Edificio Consistorial Torre A</t>
  </si>
  <si>
    <t>Distrito Paulista</t>
  </si>
  <si>
    <t>COMERCIAL SOGNO SPA</t>
  </si>
  <si>
    <t>Alto La Chimba II</t>
  </si>
  <si>
    <t>ZOPONE CHILE ING. LTDA.</t>
  </si>
  <si>
    <t>I. MUNICIPALIDAD DE LA CALERA</t>
  </si>
  <si>
    <t>Edificio Vicuña Mackenna Esmax</t>
  </si>
  <si>
    <t>Pioneras de Rodelillo</t>
  </si>
  <si>
    <t>Edificio Benito Juárez</t>
  </si>
  <si>
    <t>Vicuña Mackenna Esmax (Puesta en Marcha)</t>
  </si>
  <si>
    <t>MABLAN SPA</t>
  </si>
  <si>
    <t>GEO SOIL LAB SOCIEDAD POR ACCIONES</t>
  </si>
  <si>
    <t>FABRICA DE PERNOS Y TORNILLOS AMERICAN SCREW DE CHILE LIMITADA</t>
  </si>
  <si>
    <t>MOSAICO S A</t>
  </si>
  <si>
    <t>CONSTRUCTORA PAZ SPA</t>
  </si>
  <si>
    <t>3817 AIF- Asesoría a la Inspección Fiscal</t>
  </si>
  <si>
    <t>AIF BOMBEROS PTA ARENAS</t>
  </si>
  <si>
    <t>CONSTRUCTORA NOVATEC EDIFICIOS S.A.</t>
  </si>
  <si>
    <t>Barón de Juras Reales</t>
  </si>
  <si>
    <t>Santuario de La Laguna, Lote AB.</t>
  </si>
  <si>
    <t>Edificio Vista Santa Rosa</t>
  </si>
  <si>
    <t>1100</t>
  </si>
  <si>
    <t>1011</t>
  </si>
  <si>
    <t>5555</t>
  </si>
  <si>
    <t>9999</t>
  </si>
  <si>
    <t>6666</t>
  </si>
  <si>
    <t>4444</t>
  </si>
  <si>
    <t>3333</t>
  </si>
  <si>
    <t>1111</t>
  </si>
  <si>
    <t>2366</t>
  </si>
  <si>
    <t>Fecha</t>
  </si>
  <si>
    <t>Comentario</t>
  </si>
  <si>
    <t>780305002</t>
  </si>
  <si>
    <t>765179831</t>
  </si>
  <si>
    <t>969624303</t>
  </si>
  <si>
    <t>761061097</t>
  </si>
  <si>
    <t>914100003</t>
  </si>
  <si>
    <t>764624408</t>
  </si>
  <si>
    <t>766592007</t>
  </si>
  <si>
    <t>692552008</t>
  </si>
  <si>
    <t>763197964</t>
  </si>
  <si>
    <t>787102700</t>
  </si>
  <si>
    <t>763475530</t>
  </si>
  <si>
    <t>771675700</t>
  </si>
  <si>
    <t>780812303</t>
  </si>
  <si>
    <t>764424468</t>
  </si>
  <si>
    <t>774380957</t>
  </si>
  <si>
    <t>772653972</t>
  </si>
  <si>
    <t>931860003</t>
  </si>
  <si>
    <t>760481114</t>
  </si>
  <si>
    <t>77099327K</t>
  </si>
  <si>
    <t>76521159K</t>
  </si>
  <si>
    <t>965086706</t>
  </si>
  <si>
    <t>762473771</t>
  </si>
  <si>
    <t>768607966</t>
  </si>
  <si>
    <t>767438435</t>
  </si>
  <si>
    <t>767545622</t>
  </si>
  <si>
    <t>690603004</t>
  </si>
  <si>
    <t>Ingreso_Salesforce</t>
  </si>
  <si>
    <t>sep</t>
  </si>
  <si>
    <t>Sep</t>
  </si>
  <si>
    <t>62030986 Ventas internas electronicas</t>
  </si>
  <si>
    <t>62030709 Venta de arena</t>
  </si>
  <si>
    <t>PR.DHC.1830.2021-2 Sobreproducción</t>
  </si>
  <si>
    <t>PR.DHC.2321.2023-1040-3 Sobreproducción</t>
  </si>
  <si>
    <t>PR.DHC.2380.2021-1026-2</t>
  </si>
  <si>
    <t>PR.DHC.2987.2024-1025</t>
  </si>
  <si>
    <t>PR.DHC.1830.2024-1010 Sobreproducción Adicional</t>
  </si>
  <si>
    <t>PR.DHI.SCC.2024-0688</t>
  </si>
  <si>
    <t>CIA SIDERURGICA HUACHIPATO S.A.</t>
  </si>
  <si>
    <t>COFRE INMOBILIARIA LIMITADA</t>
  </si>
  <si>
    <t>61010302 Asesorías y consultorías exterior</t>
  </si>
  <si>
    <t>Concretvs SPA</t>
  </si>
  <si>
    <t>CONSORCIO NADIC S.A.</t>
  </si>
  <si>
    <t>CONSORCIO VALKO - OHL - BESALCO S.A.</t>
  </si>
  <si>
    <t>PR.DPR.2989.2022-21 R.04</t>
  </si>
  <si>
    <t>CONSTRUCTORA DAG SPA</t>
  </si>
  <si>
    <t>CONSTRUCTORA E INMOBILIARIA BERSA CERRO COLORADO S.A.</t>
  </si>
  <si>
    <t>CONSTRUCTORA NOVAL LIMITADA</t>
  </si>
  <si>
    <t>PR.DHC.1829.2022.467 - Hospital Rio Bueno</t>
  </si>
  <si>
    <t>CONSTRUCTORA VAIN LIMITADA</t>
  </si>
  <si>
    <t>PR.DHC.1830.2022-033-2 Adicional</t>
  </si>
  <si>
    <t>PR.DHC.2380.2019-080-1</t>
  </si>
  <si>
    <t>DETECO IC S.A.</t>
  </si>
  <si>
    <t>PR.DHC.2380.2021.149-10 Adicional</t>
  </si>
  <si>
    <t>PR.DHI.SHI.2023-0602</t>
  </si>
  <si>
    <t>PR.DHI.SHI.2024-0021</t>
  </si>
  <si>
    <t>PR.DCO.3681.2024.304 ELECNOR PE Antofagasta</t>
  </si>
  <si>
    <t>EMPRESA CONSTRUCTORA TECSA S.A.</t>
  </si>
  <si>
    <t>FUCHS GELLONA Y SILVA SPA</t>
  </si>
  <si>
    <t>GESTION INTEGRAL DE RESIDUOS SPA</t>
  </si>
  <si>
    <t>PR.DPR.2047.2024-044</t>
  </si>
  <si>
    <t>Guzmán y Larraín Viviendas Económica Spa</t>
  </si>
  <si>
    <t>PR.DHC.2987.2024-1010-1 Sobreproducción Adicional</t>
  </si>
  <si>
    <t>PR.DHC.1830.2021-1019-1</t>
  </si>
  <si>
    <t>PR.DHC.1830.2023-1099 Adicional 2</t>
  </si>
  <si>
    <t>INMOBILIARIA Y CONSTRUCTORA EL CERRILLO SPA</t>
  </si>
  <si>
    <t>PR.DCO.1776.2024.351_José M. Carreño-T. Tannenbaum</t>
  </si>
  <si>
    <t>PR.DHI.SCM.2021-0768</t>
  </si>
  <si>
    <t>PILOTES TERRATEST S A</t>
  </si>
  <si>
    <t>PREFABRICADOS DE CONCRETO RODRIGUEZ SPA</t>
  </si>
  <si>
    <t>PR.DHC.2380.2022.009 -6</t>
  </si>
  <si>
    <t>PREFABRICADOS LP QUINTA INNOVACION SPA</t>
  </si>
  <si>
    <t>PR.DGI.2022-015_E Automatización Caren 3743</t>
  </si>
  <si>
    <t>PR.DAC.2024.0193C</t>
  </si>
  <si>
    <t>PROV FACT HOSPITAL CLÍNICO UNIVERSIDAD DE CHILE</t>
  </si>
  <si>
    <t>PROV FACT INMOBILIARIA ACM S.A.</t>
  </si>
  <si>
    <t>PROV FACT INMOBILIARIA LOMAS DE ASIS LIMITADA</t>
  </si>
  <si>
    <t>PROV FACT Inmobiliaria y Constructora el Cerrillo SpA</t>
  </si>
  <si>
    <t>PR.DAC.2024.0428</t>
  </si>
  <si>
    <t>PROV FACT Inversiones Cabernet S.A.</t>
  </si>
  <si>
    <t>OPR.DPR.2023-0785 CENTINELA</t>
  </si>
  <si>
    <t>PR.DAC.2022.0342A</t>
  </si>
  <si>
    <t>PR.DAC.2021.0390U</t>
  </si>
  <si>
    <t>PR.DAC.2021.0390V</t>
  </si>
  <si>
    <t>PR.DAC.2021.0390W</t>
  </si>
  <si>
    <t>PR.DAC.2021.0390X</t>
  </si>
  <si>
    <t>PROV FACT SERVICIO DE SALUD CHILOÉ</t>
  </si>
  <si>
    <t>PR.DHC.1830.2023-1021-2</t>
  </si>
  <si>
    <t>PR.DHC.2380.2022-0231-2</t>
  </si>
  <si>
    <t>PR.DHC.2987.2023-1026 -1</t>
  </si>
  <si>
    <t>PR.DPR.2989.2019-13</t>
  </si>
  <si>
    <t>PR.DPR.2989.2022-47 R.03</t>
  </si>
  <si>
    <t>PUGA MUJICA ASOCIADOS S.A.</t>
  </si>
  <si>
    <t>REV PROV FACT CONSTRUCTORA E INMOBILIARIA BERSA CERRO COLORADO S.A.</t>
  </si>
  <si>
    <t>REV PROV FACT INMOBILIARIA ACM S.A.</t>
  </si>
  <si>
    <t>REV PROV FACT INMOBILIARIA LOMAS DE ASIS LIMITADA</t>
  </si>
  <si>
    <t>REV PROV FACT Inversiones Cabernet S.A.</t>
  </si>
  <si>
    <t>REV PROV FACT SERVICIO DE SALUD CHILOÉ</t>
  </si>
  <si>
    <t>RIEMANN PRECAST S.P.A.</t>
  </si>
  <si>
    <t>PR.DHC.2380.2022-1027</t>
  </si>
  <si>
    <t>SOC HORMIGONES Y BALDOSAS Y COMPANIA LIMITADA</t>
  </si>
  <si>
    <t>SOC INGENIERIA CONSTRUCCION Y MAQUINARIA SPA</t>
  </si>
  <si>
    <t>SURMIX HORMIGONES LIMITADA</t>
  </si>
  <si>
    <t>UNICON CHILE S.A.</t>
  </si>
  <si>
    <t>Ingresos</t>
  </si>
  <si>
    <t>Provisión</t>
  </si>
  <si>
    <t>Reversa</t>
  </si>
  <si>
    <t>01 ING FACT CVI BOL</t>
  </si>
  <si>
    <t>05 PROV ING FACT BOL CVI</t>
  </si>
  <si>
    <t>06 REV PROV ING FACT BOL CVI</t>
  </si>
  <si>
    <t>867154000</t>
  </si>
  <si>
    <t>946370002</t>
  </si>
  <si>
    <t>592962209</t>
  </si>
  <si>
    <t>CHINA RAILWAY CONSTRUCTION CORPORATION (INTERNATIONAL) LIMITED, AGENCIA EN CHILE</t>
  </si>
  <si>
    <t>772701527</t>
  </si>
  <si>
    <t>789510601</t>
  </si>
  <si>
    <t>766207898</t>
  </si>
  <si>
    <t>772336993</t>
  </si>
  <si>
    <t>763991679</t>
  </si>
  <si>
    <t>776174114</t>
  </si>
  <si>
    <t>BETONFAST CHILE SPA</t>
  </si>
  <si>
    <t>881278006</t>
  </si>
  <si>
    <t>CONSTRUCTORA BOETSCH S.A.</t>
  </si>
  <si>
    <t>760536962</t>
  </si>
  <si>
    <t>797305707</t>
  </si>
  <si>
    <t>773553009</t>
  </si>
  <si>
    <t>767569882</t>
  </si>
  <si>
    <t>913000005</t>
  </si>
  <si>
    <t>592735709</t>
  </si>
  <si>
    <t>775098155</t>
  </si>
  <si>
    <t>778193930</t>
  </si>
  <si>
    <t>966751002</t>
  </si>
  <si>
    <t>965133100</t>
  </si>
  <si>
    <t>CONSTRUCTORA INARCO S A</t>
  </si>
  <si>
    <t>76946090K</t>
  </si>
  <si>
    <t>890039006</t>
  </si>
  <si>
    <t>763201864</t>
  </si>
  <si>
    <t>TECNO FAST S.A.</t>
  </si>
  <si>
    <t>533262503</t>
  </si>
  <si>
    <t>761707612</t>
  </si>
  <si>
    <t>ALTO MAIPO SPA</t>
  </si>
  <si>
    <t>761166425</t>
  </si>
  <si>
    <t>783385104</t>
  </si>
  <si>
    <t>966930705</t>
  </si>
  <si>
    <t>764496213</t>
  </si>
  <si>
    <t>CONSTRUCTORA LO AGUIRRE SPA</t>
  </si>
  <si>
    <t>762691140</t>
  </si>
  <si>
    <t>766028144</t>
  </si>
  <si>
    <t>768528675</t>
  </si>
  <si>
    <t>785620909</t>
  </si>
  <si>
    <t>782467603</t>
  </si>
  <si>
    <t>CONSTRUCTORA PEHUENCHE LIMITADA</t>
  </si>
  <si>
    <t>774914889</t>
  </si>
  <si>
    <t>927450003</t>
  </si>
  <si>
    <t>772748914</t>
  </si>
  <si>
    <t>965885609</t>
  </si>
  <si>
    <t>ITO1</t>
  </si>
  <si>
    <t>ITO</t>
  </si>
  <si>
    <t>798532804</t>
  </si>
  <si>
    <t>12</t>
  </si>
  <si>
    <t>INVERSIONES CABERNET S.A.</t>
  </si>
  <si>
    <t>96964360K</t>
  </si>
  <si>
    <t>966079908</t>
  </si>
  <si>
    <t>HIDRONOR CHILE S A</t>
  </si>
  <si>
    <t>767270402</t>
  </si>
  <si>
    <t>MINERA CENTINELA</t>
  </si>
  <si>
    <t>774904611</t>
  </si>
  <si>
    <t>1</t>
  </si>
  <si>
    <t>787421008</t>
  </si>
  <si>
    <t>STANTEC CONSULTORÍA CHILE LIMITADA</t>
  </si>
  <si>
    <t>775173440</t>
  </si>
  <si>
    <t>TBM y Tunel SPA</t>
  </si>
  <si>
    <t>PR.DAC.2023.0394</t>
  </si>
  <si>
    <t>Determinación de índice esclerométrico</t>
  </si>
  <si>
    <t>Ingreso Div Detalle</t>
  </si>
  <si>
    <t>76747914K</t>
  </si>
  <si>
    <t>CONSTRUCTORA LOEWER SPA</t>
  </si>
  <si>
    <t>784510506</t>
  </si>
  <si>
    <t>PR.DPR.2989.2019-26 Adicional Venta 2025</t>
  </si>
  <si>
    <t>Laboratorio en obra / Nnm El Teniente exterior</t>
  </si>
  <si>
    <t>774601910</t>
  </si>
  <si>
    <t>CTA SPA</t>
  </si>
  <si>
    <t>Análisis físico-mecánicos a muestras de mortero</t>
  </si>
  <si>
    <t>766537049</t>
  </si>
  <si>
    <t>PR.DHC.2025-0035 - Conservación Global Mixto - Arauco Norte - Etapa 1</t>
  </si>
  <si>
    <t>PR.DIC.2024-028</t>
  </si>
  <si>
    <t>2047 IMP - Impermeabilización</t>
  </si>
  <si>
    <t>3692 MCE - Minera Centinela</t>
  </si>
  <si>
    <t>PROYECTO MINERA CENTINELA</t>
  </si>
  <si>
    <t>Laboratorio en obra / Nnm El Teniente interior</t>
  </si>
  <si>
    <t>PR.DCO.2025-0064 - Comité Habitacional Cousiño</t>
  </si>
  <si>
    <t>77250490K</t>
  </si>
  <si>
    <t>GRAHAM MILLER LIQUIDADORES DE SEGUROS LIMITADA</t>
  </si>
  <si>
    <t>769775935</t>
  </si>
  <si>
    <t>ENGSOLVER SPA</t>
  </si>
  <si>
    <t>76558020K</t>
  </si>
  <si>
    <t>INGELEC LTDA</t>
  </si>
  <si>
    <t>Ensayos químicos de Asbesto</t>
  </si>
  <si>
    <t>763010945</t>
  </si>
  <si>
    <t>CONCREMAG S.A</t>
  </si>
  <si>
    <t>781377309</t>
  </si>
  <si>
    <t>CONSTRUCTORA VILICIC S A</t>
  </si>
  <si>
    <t>760779946</t>
  </si>
  <si>
    <t>Sociedad LEM Laboratorios &amp; Asistencia Técnica Limitada</t>
  </si>
  <si>
    <t>Análisis químico de aguas de amasado</t>
  </si>
  <si>
    <t>780301201</t>
  </si>
  <si>
    <t>CONSTRUCTORA ALTIUS S A</t>
  </si>
  <si>
    <t>Esta fecha cambiarla cada año que se hace el reporte, dejar el último día del año</t>
  </si>
  <si>
    <t>Meses año actual para el Salesforce</t>
  </si>
  <si>
    <t>61010804 Aporte Ministerio</t>
  </si>
  <si>
    <t>DOH</t>
  </si>
  <si>
    <t>ACM Ingeniería y Construcción SPA</t>
  </si>
  <si>
    <t>Bend Metal Fabricación y Servicios Spa</t>
  </si>
  <si>
    <t>PR.DHI.SCM.2019-1324</t>
  </si>
  <si>
    <t>CONSTRUCTORA COPAHUE SPA.</t>
  </si>
  <si>
    <t>Cubiertas de Chile KUBIEC SPA</t>
  </si>
  <si>
    <t>EMPRESA CONSTRUCTORA BRAVO E IZQUIERDO LIMITADA</t>
  </si>
  <si>
    <t>INICIA SPA</t>
  </si>
  <si>
    <t>PR.DEP.2025.0075 Ensayos de tracción a conectores mecánicos</t>
  </si>
  <si>
    <t>PR.DCO.3682.2023.110_ Constructora Salfa Visitas</t>
  </si>
  <si>
    <t>PR.DHC.2321.2024-1010 Adicional</t>
  </si>
  <si>
    <t>PR.DAC.2021.0390AD</t>
  </si>
  <si>
    <t>PR.DTC.2023.1451</t>
  </si>
  <si>
    <t>PR.DPR.2989.2019-13 Adicional Enero 2025 aumento de venta</t>
  </si>
  <si>
    <t>SOCIEDAD BETON DECKEN SPA</t>
  </si>
  <si>
    <t>PR.DHC.2380.2024.133 - Planta de Prefabricados</t>
  </si>
  <si>
    <t>TEGA INDUSTRIES CHILE SPA</t>
  </si>
  <si>
    <t>762565137</t>
  </si>
  <si>
    <t>20606458585</t>
  </si>
  <si>
    <t>772062265</t>
  </si>
  <si>
    <t>779524833</t>
  </si>
  <si>
    <t>841022009</t>
  </si>
  <si>
    <t>761740245</t>
  </si>
  <si>
    <t>965744207</t>
  </si>
  <si>
    <t>763671968</t>
  </si>
  <si>
    <t>2301 ULE - Laboratorio Ercilla</t>
  </si>
  <si>
    <t>1810 ENC - END Centro</t>
  </si>
  <si>
    <t>1822 ENS - END Sur</t>
  </si>
  <si>
    <t>2175 UIM - Ingeniería Mecánica</t>
  </si>
  <si>
    <t>770113911</t>
  </si>
  <si>
    <t>SOCIEDAD COMERCIAL MAXMAR SPA</t>
  </si>
  <si>
    <t>PR.DHC.2380.2024.064 - OBRAS VARIAS REGIÓN METROPOLITANA</t>
  </si>
  <si>
    <t>PR.DHC.2380.2025.024_Alfredo Jara-VISTA 15 - ECODOWNTOWN</t>
  </si>
  <si>
    <t>92288000K</t>
  </si>
  <si>
    <t>DROGUERIA HOFMANN SAC</t>
  </si>
  <si>
    <t>96853940K</t>
  </si>
  <si>
    <t>PROMET SERVICIOS SPA</t>
  </si>
  <si>
    <t>760757780</t>
  </si>
  <si>
    <t>Ingenco SPA</t>
  </si>
  <si>
    <t>129187131</t>
  </si>
  <si>
    <t>PR.DCO.3682.2024.338_GYL-Conjunto Habitacional Samkaña (Lote 2A-16)</t>
  </si>
  <si>
    <t>Conjunto Habitacional Samkaña (Lote 2A-16)</t>
  </si>
  <si>
    <t>PR.DAC.2025.0100</t>
  </si>
  <si>
    <t>2119 AZA - Proyecto AZA</t>
  </si>
  <si>
    <t>777444999</t>
  </si>
  <si>
    <t>Ingeniería y Construcción SpA</t>
  </si>
  <si>
    <t>1000</t>
  </si>
  <si>
    <t>DTC - Cuenta Comercial Salesforce</t>
  </si>
  <si>
    <t>DGL.PRE.2340.2025-0073 - Cotizacion Madre Contrato Marco 0191</t>
  </si>
  <si>
    <t>DGL.PRE.2340.2025-0073 - Contrato Marco</t>
  </si>
  <si>
    <t>761401629</t>
  </si>
  <si>
    <t>Ossa Obras Subterráneas S.A. , Agencia en Chile</t>
  </si>
  <si>
    <t>VL5 Fase 2 OSSA.</t>
  </si>
  <si>
    <t>PR.DIC.2025-005</t>
  </si>
  <si>
    <t>INFORME TÉCNICO DE PERTINENCIA E IMPACTO EN PLAZO PARA PROYECTO PLANTA DESALADORA ANTOFAGASTA 30O</t>
  </si>
  <si>
    <t>Cuadratura BL</t>
  </si>
  <si>
    <t>965219404</t>
  </si>
  <si>
    <t>INMOBILIARIA RIO COLORADO S.A.</t>
  </si>
  <si>
    <t>PR.DIO.2025-5</t>
  </si>
  <si>
    <t>Hijuelas 4</t>
  </si>
  <si>
    <t>Plaza Central Urbanización</t>
  </si>
  <si>
    <t>PR.DCO.2025-0006 - Condominio Valle Ongolmo</t>
  </si>
  <si>
    <t>PR.DCO.2025-0032 - Independencia 1590 - Etapa II</t>
  </si>
  <si>
    <t>PR.DES.2025-56</t>
  </si>
  <si>
    <t>PR.DES.2025-50</t>
  </si>
  <si>
    <t>Apoquindo 772</t>
  </si>
  <si>
    <t>PR.DES.2025-51</t>
  </si>
  <si>
    <t>Procentro El Salto</t>
  </si>
  <si>
    <t>PR.DES.2025-55</t>
  </si>
  <si>
    <t>PR.DES.2025-34</t>
  </si>
  <si>
    <t>Miraflores de Ayacucho</t>
  </si>
  <si>
    <t>PR.DHC.2025-0041 – Convenio de servicios de laboratorio Idiem 2025</t>
  </si>
  <si>
    <t>PR.DCO.3689.2025.108_LOEWER-Condominio El Boldo, Sitio 89</t>
  </si>
  <si>
    <t>76040151K</t>
  </si>
  <si>
    <t>CONSTRUCTORA E INMOBILIARIA FERROACTIVA Y CIA. LIMITADA</t>
  </si>
  <si>
    <t>PR.DCO.1776.2025.076_Ferroactiva-F-139 Padre Hurtado</t>
  </si>
  <si>
    <t>Análisis físico-mecánico y químicos a muestra(s) de árido(s).</t>
  </si>
  <si>
    <t>592334100</t>
  </si>
  <si>
    <t>China First Highway Engineering Co. Ltd. Agencia En Chile</t>
  </si>
  <si>
    <t>Ensayos físicos a mortero</t>
  </si>
  <si>
    <t>EcoAZA SPA</t>
  </si>
  <si>
    <t>779732738</t>
  </si>
  <si>
    <t>Hormigones Quirihue SPA</t>
  </si>
  <si>
    <t>77250330K</t>
  </si>
  <si>
    <t>CRAWFORD LIQUIDADORES DE SEGUROS LTDA.</t>
  </si>
  <si>
    <t>PR.DHI.SHI.2025-0370</t>
  </si>
  <si>
    <t>PR.DHI.SHI.2025-0365</t>
  </si>
  <si>
    <t>PR.DHI.SHI.2025-0155</t>
  </si>
  <si>
    <t>PR.DEP.2025.0019</t>
  </si>
  <si>
    <t>Reserva San Francisco Casas</t>
  </si>
  <si>
    <t>PR.DCO.2025-0098 - Obra Lota</t>
  </si>
  <si>
    <t>PR.DCO.2025-0130 - Constructora Noval - Condominio Fuschlocher - Osorno</t>
  </si>
  <si>
    <t>PR.DES.2024-195</t>
  </si>
  <si>
    <t>PR.DOH.2025-001 Estudio hidrogeológico Pozos Araucanía DOH</t>
  </si>
  <si>
    <t>Propuesta comercial DOH Araucanía (Cuotas 2025)</t>
  </si>
  <si>
    <t>Propuesta comercial DIO DOH Araucanía (Cuotas 2025)</t>
  </si>
  <si>
    <t>PR.DES.2022-231</t>
  </si>
  <si>
    <t>HORMIGONES MELIPILLA SPA</t>
  </si>
  <si>
    <t>PR.DHC.2987.2021.043-8</t>
  </si>
  <si>
    <t>HOSPITAL UNIVERSIDAD DE CHILE</t>
  </si>
  <si>
    <t>OP-DPR-2022-0552 MLP GP QAQC</t>
  </si>
  <si>
    <t>PREFABRICADOS DE HORMIGON ECOMUNDO LIMITADA</t>
  </si>
  <si>
    <t>PR.DHC.2380.2024.052 - Planta Ecomundo</t>
  </si>
  <si>
    <t>PR.DAC.2024.0474A</t>
  </si>
  <si>
    <t>PR.DHC.2380.2020.010-SP18</t>
  </si>
  <si>
    <t>PR.DAC.2023.0015C</t>
  </si>
  <si>
    <t>772545207</t>
  </si>
  <si>
    <t>798841505</t>
  </si>
  <si>
    <t>BARNERT BOSCH Y OYARZUN INGENIERIA LTDA</t>
  </si>
  <si>
    <t>762073277</t>
  </si>
  <si>
    <t>771201067</t>
  </si>
  <si>
    <t>DPL HORMIGONES SPA</t>
  </si>
  <si>
    <t>772971419</t>
  </si>
  <si>
    <t>768535582</t>
  </si>
  <si>
    <t>CONSTRUCTORA RIO COLORADO</t>
  </si>
  <si>
    <t>Cbb Cementos-Ready Mix Ltda.</t>
  </si>
  <si>
    <t>763655466</t>
  </si>
  <si>
    <t>CONSORCIO PUENTE CHACAO S.A.</t>
  </si>
  <si>
    <t>Ensayos físico-mecánicos y químicos a muestras de áridos</t>
  </si>
  <si>
    <t>78465110K</t>
  </si>
  <si>
    <t>MELÓN ÁRIDOS LIMITADA</t>
  </si>
  <si>
    <t>772987102</t>
  </si>
  <si>
    <t>FORNI Y FORTES ARQUITECTOS ASOCIADOS</t>
  </si>
  <si>
    <t>96691680K</t>
  </si>
  <si>
    <t>EMPRESA CONSTRUCTORA MENA Y OVALLE S A</t>
  </si>
  <si>
    <t>919470003</t>
  </si>
  <si>
    <t>SIKA S A CHILE</t>
  </si>
  <si>
    <t>PR.DCO.1776.2024.220_BESALCO CONSTRUCCIONES-Placas de Carga</t>
  </si>
  <si>
    <t>PR.DTC.2024.1331</t>
  </si>
  <si>
    <t>PR.DTC.2025.0339 - Servicio de adherencia y  medición de pintura y espesores por adherencia.</t>
  </si>
  <si>
    <t>PR.DTC.2025.0339</t>
  </si>
  <si>
    <t>811050008</t>
  </si>
  <si>
    <t>VILLALBA S A</t>
  </si>
  <si>
    <t>SAS - Sección Aceros Sur</t>
  </si>
  <si>
    <t>96864470K</t>
  </si>
  <si>
    <t>TAKRAF CHILE S.A.</t>
  </si>
  <si>
    <t>2344 UGA - Unidad Geotecnia Antofagasta</t>
  </si>
  <si>
    <t>PR.DCO.2025-0203 - Urbanización Parque Laguna</t>
  </si>
  <si>
    <t>618120007</t>
  </si>
  <si>
    <t>SERVICIO DE VIVIENDA Y URBANIZACION AREA METROPOLITANA</t>
  </si>
  <si>
    <t>PR.DTC.2024.1328 - EVALUACION AMBIENTAL ESTRATEGICA PARA EL PLAN NACIONAL DE CONSTRUCCION SUSTENTABLE</t>
  </si>
  <si>
    <t>895295000</t>
  </si>
  <si>
    <t>CONSTRUCTORA LN SpA</t>
  </si>
  <si>
    <t>PR.DIC.2025-009</t>
  </si>
  <si>
    <t>INFORME TÉCNICO PARA OBRA PÚBLICA NORMALIZACIÓN HOSPITAL LONQUIMAY</t>
  </si>
  <si>
    <t>3481 MLP2 - Tranque El Mauro 2</t>
  </si>
  <si>
    <t>799822105</t>
  </si>
  <si>
    <t>Bricsa S.A.</t>
  </si>
  <si>
    <t>798408208</t>
  </si>
  <si>
    <t>CONSTRUCTORA POCURO SPA</t>
  </si>
  <si>
    <t>PR.DCO.1776.2025.111 Pocuro Cipreses VII - VIII - IX</t>
  </si>
  <si>
    <t>Servicio de laboratorio Spot</t>
  </si>
  <si>
    <t>PR.DHC.3681.2021.175-5 2025</t>
  </si>
  <si>
    <t>3685 UOCP - Unidad Obras Copiapó</t>
  </si>
  <si>
    <t>PR.DCO.3681.2024.001 2025</t>
  </si>
  <si>
    <t>Indicaciones</t>
  </si>
  <si>
    <t xml:space="preserve">1. Actualizar hoja "Selectores" </t>
  </si>
  <si>
    <t>2. Al cambiar año actualizar la fecha en hoja "Año_reporte", debe ser el último día del año.</t>
  </si>
  <si>
    <t>Datos para gráficos</t>
  </si>
  <si>
    <t>3. Seguir pasos de hoja "Indicaciones GCO"</t>
  </si>
  <si>
    <t>0. Solo limitarse a seguir estos pasos.</t>
  </si>
  <si>
    <t>2. En hoja "Cuadratura" verificar que todas las celdas marcadas en amarillo sean 0.</t>
  </si>
  <si>
    <t>3. En hoja "BBDD Gráficos" verificar que todas las celdas marcadas en amarillo sean 0.</t>
  </si>
  <si>
    <t>0. Actualizar</t>
  </si>
  <si>
    <t>PR.DAC.2021.0390AF</t>
  </si>
  <si>
    <t>PR.DAC.2024.0250A</t>
  </si>
  <si>
    <t>PR.DAC.2025.0014</t>
  </si>
  <si>
    <t>PR.DAC.2025.0015 Muestreo</t>
  </si>
  <si>
    <t>PR.DAC.2025.0132</t>
  </si>
  <si>
    <t>PR.DCO.3682.2025.035_Bravo Izquierdo_Iquique</t>
  </si>
  <si>
    <t>PR.DCO.3684.2023.029_Polpaico El Espino Adicional</t>
  </si>
  <si>
    <t>PR.DGI.2024-053 Recepción de Sello de fundación EFE Los Guindos, Buin Ampliación Contrato</t>
  </si>
  <si>
    <t>PR.DHC.2380.2025-1010</t>
  </si>
  <si>
    <t>PR.DHI.SCC.2025-0352-A</t>
  </si>
  <si>
    <t>PR.DTC.2025.0072 - Análisis de ingeniería</t>
  </si>
  <si>
    <t>967251607</t>
  </si>
  <si>
    <t>GRANELES DE CHILE S.A.</t>
  </si>
  <si>
    <t>776445002</t>
  </si>
  <si>
    <t>CARPO Y LAGOS LTDA</t>
  </si>
  <si>
    <t>Constructora y Hormigones Copat Ltda</t>
  </si>
  <si>
    <t>773295107</t>
  </si>
  <si>
    <t>DERK INGENIERIA Y GEOLOGIA LIMITADA</t>
  </si>
  <si>
    <t>Leiton Comercial Limitada</t>
  </si>
  <si>
    <t>995586606</t>
  </si>
  <si>
    <t>769085297</t>
  </si>
  <si>
    <t>Knauf Aquapanel SPA</t>
  </si>
  <si>
    <t>765293006</t>
  </si>
  <si>
    <t>MORTEROS TX S.A.</t>
  </si>
  <si>
    <t>882134008</t>
  </si>
  <si>
    <t>EMPRESA CONSTRUCTORA DESCO S A</t>
  </si>
  <si>
    <t>764189760</t>
  </si>
  <si>
    <t>BRICSA S.A</t>
  </si>
  <si>
    <t>PROV FACT BRICSA S.A</t>
  </si>
  <si>
    <t>REV PROV FACT BRICSA S.A</t>
  </si>
  <si>
    <t>REV PROV FACT CONSTRUCTORA RIO COLORADO</t>
  </si>
  <si>
    <t>967985503</t>
  </si>
  <si>
    <t>MULTIACEROS SOCIEDAD ANONIMA</t>
  </si>
  <si>
    <t>776012289</t>
  </si>
  <si>
    <t>76633444K</t>
  </si>
  <si>
    <t>Testigos de hormigón endurecido</t>
  </si>
  <si>
    <t>Ensayo de permeabilidad al agua en probetas moldeadas</t>
  </si>
  <si>
    <t>PR.DGI.2025-015 Mecánica de Suelos Tenencia Petorca</t>
  </si>
  <si>
    <t>767219946</t>
  </si>
  <si>
    <t>Inmobiliaria Puertas del Alcázar</t>
  </si>
  <si>
    <t>PR.DIO.2025-11</t>
  </si>
  <si>
    <t>Edificio Tempus Torre A y B</t>
  </si>
  <si>
    <t>CODELCO DIVISION CHUQUICAMATA</t>
  </si>
  <si>
    <t>760854433</t>
  </si>
  <si>
    <t>ARQUITECTURA, DISENO Y CONSTRUCCIONES V3 LIMITADA</t>
  </si>
  <si>
    <t>PR.DES.2025-48 (+)</t>
  </si>
  <si>
    <t>PR.DES.2025-26 (+)</t>
  </si>
  <si>
    <t>SAI - Sección Aceros Ingeniería</t>
  </si>
  <si>
    <t>COX CHILE S.A.</t>
  </si>
  <si>
    <t>2981 LAE - Laboratorio Acero Estructural</t>
  </si>
  <si>
    <t>CODELCO DIVISION EL TENIENTE</t>
  </si>
  <si>
    <t>PR.DCO.1776.2025.134 Icafal Plaza alcanzable</t>
  </si>
  <si>
    <t>PR.DCO.3689.2025-1005-ETX V región</t>
  </si>
  <si>
    <t>Servicio de laboratorio hormigoneras</t>
  </si>
  <si>
    <t>PR.DCO.3689.2025-1002-CBB V región</t>
  </si>
  <si>
    <t>PR.DCO.3689.2025-1004-Unicon V región</t>
  </si>
  <si>
    <t>PR.DCO.3689.2025-1003-Polpaico V región</t>
  </si>
  <si>
    <t>PR.DCO.3681.2023.100_ACM Ing.-SQM La Negra extensión abril Adicional</t>
  </si>
  <si>
    <t>SQM La Negra</t>
  </si>
  <si>
    <t>Proyectos Varios Prefabricados Antofagasta-Calama</t>
  </si>
  <si>
    <t>PR.DCO.3681.2023.263_2_C. NADIC-LOTEO VALLE DEL MAR, LOTE LD-1 extensión abril 2025 adicional</t>
  </si>
  <si>
    <t>PR.DCO.3681.2024.109_Tepsac Secretarios técnicos adicionales</t>
  </si>
  <si>
    <t>Servicios de laboratorios</t>
  </si>
  <si>
    <t>PR.DPR.2989.2024-07 Adicional Mayo 2025</t>
  </si>
  <si>
    <t>OPR.DPR.2023-0785 CENTINELA Adicional Mayo 2025</t>
  </si>
  <si>
    <t>PR.DPR.2047.2023-066 Adicional Mayo 2025</t>
  </si>
  <si>
    <t>2989 PNV - Proyectos Nuevos</t>
  </si>
  <si>
    <t>788937709</t>
  </si>
  <si>
    <t>RGM MALLAS DE ALAMBRE LIMITADA</t>
  </si>
  <si>
    <t>760601829</t>
  </si>
  <si>
    <t>GESPANIA CONSTRUCTORA S.A.</t>
  </si>
  <si>
    <t>3480 ENN - END Norte</t>
  </si>
  <si>
    <t>760619922</t>
  </si>
  <si>
    <t>REIMPAS SOCIEDAD ANONIMA</t>
  </si>
  <si>
    <t>PR.DTC.2025.0102 - Conductividad y Transmitancia Térmica Sistema EIFS</t>
  </si>
  <si>
    <t>PR.DTC.2025.0102</t>
  </si>
  <si>
    <t>El arrayan spa</t>
  </si>
  <si>
    <t>PR.DHC.2025-0242 - Muestras de hormigón - Mirador Costanera II</t>
  </si>
  <si>
    <t>PR.DPR.2989.2019-13 aumento de venta Mayo 2025</t>
  </si>
  <si>
    <t>PR.DPR.2989.2022-21 R.04 Extensión Mayo 2025</t>
  </si>
  <si>
    <t>Adicional Venta</t>
  </si>
  <si>
    <t>PR.DIC.2025-018</t>
  </si>
  <si>
    <t>INFORME TÉCNICO DE PERTINENCIA DE LAS DISCREPANCIAS A PRESENTAR AL PANEL TÉCNICO DE CONCESIONES EN EL CONTRATO HOSPITAL DEL SALVADOR E INSTITUTO NACIONAL DE GERIATRÍA – SEGUNDA PARTE</t>
  </si>
  <si>
    <t>690729008</t>
  </si>
  <si>
    <t>I. MUNICIPALIDAD DE MELIPILLA</t>
  </si>
  <si>
    <t>PR.DPR.2047.2025-021 I. MUNICIPALIDAD DE MELIPILLA</t>
  </si>
  <si>
    <t>848650005</t>
  </si>
  <si>
    <t>R Y Q INGENIERIA S A</t>
  </si>
  <si>
    <t>San Pablo Barracas</t>
  </si>
  <si>
    <t>PR.DCO.3689.2025-1001-Melón V región</t>
  </si>
  <si>
    <t>PR.DCO.3681.2024.359_TEPSAC-Centinela Supervisor y Secretario Adicional (Ajuste  -)</t>
  </si>
  <si>
    <t>OPR.DCO.2025-0091 Licitación Codelco Chuqui Contramuestras</t>
  </si>
  <si>
    <t>Servicio de Permanencia Laboratorio</t>
  </si>
  <si>
    <t>3729 UHAO - Unidad Hormigones Antofagasta</t>
  </si>
  <si>
    <t>Servicio de Laboratorio-Planta Antofagasta</t>
  </si>
  <si>
    <t>970180001</t>
  </si>
  <si>
    <t>SCOTIABANK CHILE</t>
  </si>
  <si>
    <t>PR.DES.2025-24</t>
  </si>
  <si>
    <t>PR.DES.2025-157</t>
  </si>
  <si>
    <t>Froilán Lagos Sepúlveda</t>
  </si>
  <si>
    <t>PR.DES.2025-80</t>
  </si>
  <si>
    <t>Universidad San Sebastián Campus Paicaví</t>
  </si>
  <si>
    <t>PR.DES.2025-78</t>
  </si>
  <si>
    <t>Edificio Parroquia San Ramón</t>
  </si>
  <si>
    <t>1. Actualizar hoja "Reporte Salesforce". Esta hoja se encuentra vinculada una consulta de Salesforce y se actualiza cada 4 horas partiendo a las 7:20.</t>
  </si>
  <si>
    <t>PR.DAC.2023.0015D</t>
  </si>
  <si>
    <t>PR.DAC.2024.0381E</t>
  </si>
  <si>
    <t>PR.DAC.2025.0086B</t>
  </si>
  <si>
    <t>PR.DCO.3682.2025.069_Constructora Budapest-CONDOMINIO ALEJANDRO AZOLAS</t>
  </si>
  <si>
    <t>PR.GCO.2024.0075.V14 Tepsac- Centinela Mayo 2025</t>
  </si>
  <si>
    <t>PR.DHC.2025-0316 - Edificio Doña Matilde</t>
  </si>
  <si>
    <t>PR.DHC.2380.2025.066_ PHCUMBRES-F384 Mejoram. Terminal intermodal Barrancas-Muro Cantiléver</t>
  </si>
  <si>
    <t>PR.DCO.1829.2023.206 - 2</t>
  </si>
  <si>
    <t>PR.DIC.2025-016</t>
  </si>
  <si>
    <t>592753006</t>
  </si>
  <si>
    <t>CHINA RAILWAY TUNNEL GROUP CO., LTD SUCURSAL CHILE</t>
  </si>
  <si>
    <t>761194062</t>
  </si>
  <si>
    <t>ASESORIAS SUELOTEST LIMITADA</t>
  </si>
  <si>
    <t>771177379</t>
  </si>
  <si>
    <t>Prefabricados de Hormigón Cumbres Spa</t>
  </si>
  <si>
    <t>INMOBILIARIA PUERTAS DEL ALCÁZAR</t>
  </si>
  <si>
    <t>PROV FACT INMOBILIARIA RIO COLORADO S.A.</t>
  </si>
  <si>
    <t>PR.DES.2025-27 (+)</t>
  </si>
  <si>
    <t>Compañía Minera Zaldivar</t>
  </si>
  <si>
    <t>Equans Industrial SPA</t>
  </si>
  <si>
    <t>776843229</t>
  </si>
  <si>
    <t>Constructora Budapest SPA</t>
  </si>
  <si>
    <t>CONDOMINIO ALEJANDRO AZOLAS</t>
  </si>
  <si>
    <t>PLYCEM CONSTRUSISTEMAS COSTA RICA S.A.</t>
  </si>
  <si>
    <t>766359566</t>
  </si>
  <si>
    <t>CONFECCION Y COMERCIALIZACION PROSEG LIMITADA</t>
  </si>
  <si>
    <t>763824071</t>
  </si>
  <si>
    <t>SERVICIOS Y EQUIPOS LIMITADA</t>
  </si>
  <si>
    <t>PR.DCO.1776.2025.170 Los espinos 1 DGA</t>
  </si>
  <si>
    <t>PR.DCO.1776.2025.192_FUNDAMENTA-Eco Florida</t>
  </si>
  <si>
    <t>Eco Florida</t>
  </si>
  <si>
    <t>PR.DCO.1776.2025.171 Los espinos 2 DGA</t>
  </si>
  <si>
    <t>PR.DCO.1776.2025.177 Edifico Eco Vicuña</t>
  </si>
  <si>
    <t>PR.DCO.1776.2024.374_INGEC-Rengo Adicional</t>
  </si>
  <si>
    <t>780416882</t>
  </si>
  <si>
    <t>Ingeniería Terrasonda Limitada</t>
  </si>
  <si>
    <t>PR.DES.2025-100</t>
  </si>
  <si>
    <t>3816 ULG - Laboratorio de gases</t>
  </si>
  <si>
    <t>65154016K</t>
  </si>
  <si>
    <t>DIRECCIÓN DE EDUCACIÓN PÚBLICA</t>
  </si>
  <si>
    <t>INFORME TÉCNICO DE CÁLCULO DE DAÑOS ASOCIADOS A LOS PERJUICIOS SUFRIDOS POR CICH EN EL PROYECTO HOSPITAL DEL SALVADOR E INSTITUTO NACIONAL DE GERIATRIA (PROYECTO HDS)</t>
  </si>
  <si>
    <t>760441694</t>
  </si>
  <si>
    <t>LD EQUIPOS Y MAQUINARIAS LIMITADA</t>
  </si>
  <si>
    <t>PR.DPR.2989.2025-34 LD CONSTRUCTORA REGION AYSEN</t>
  </si>
  <si>
    <t>Cotización LD Aysén</t>
  </si>
  <si>
    <t>PR.DPR.2989.2025-35 Zublin Chuqui</t>
  </si>
  <si>
    <t>PR.DCO.2024-0921 - Condominio Valle Ongolmo (DHC)</t>
  </si>
  <si>
    <t>796395702</t>
  </si>
  <si>
    <t>QUIBORAX S.A.</t>
  </si>
  <si>
    <t>PR.DGI.2025-032 Quiborax Planta Arica</t>
  </si>
  <si>
    <t>Mecánica de Suelos para estudio de estabilidad botadero de borras</t>
  </si>
  <si>
    <t>PROPUESTA TÉCNICA Y ECONÓMICA Recepción de Sello de fundación.</t>
  </si>
  <si>
    <t>766877575</t>
  </si>
  <si>
    <t>INGENIERÍA Y CONSTRUCCIÓN HARCHA LIMITADA</t>
  </si>
  <si>
    <t>775542055</t>
  </si>
  <si>
    <t>763639436</t>
  </si>
  <si>
    <t>MONLUX CHILE S.A.</t>
  </si>
  <si>
    <t>PR.DCO.2025-0313 - Monlux Chile S.A. - Nueva SE Seccionadora Buil 15466 kV</t>
  </si>
  <si>
    <t>PR.DCO.2025-0247 - Conservación Periódica Camino O-48-N</t>
  </si>
  <si>
    <t>771865798</t>
  </si>
  <si>
    <t>Dibell Ingeniería SPA</t>
  </si>
  <si>
    <t>PR.DCO.2025-0255 -Mejora Cierres Perimetrales de Planta ERBB</t>
  </si>
  <si>
    <t>PR.DCO.2025-0255 - Mejora Cierres Perimetrales de Planta ERBB</t>
  </si>
  <si>
    <t>PR.DES.2025-12</t>
  </si>
  <si>
    <t>Proyectos de Infraestructura FACH</t>
  </si>
  <si>
    <t>PR.DAC.2022.0105</t>
  </si>
  <si>
    <t>PR.DAC.2019.0644E</t>
  </si>
  <si>
    <t>PR.DAC.2021.0444 3816</t>
  </si>
  <si>
    <t>PR.DAC.2023.0015E</t>
  </si>
  <si>
    <t>PR.DAC.2025.0015A</t>
  </si>
  <si>
    <t>PR.DCO.3689.2024.294_PrefabricadosLP-FABRICA DE ELEMENTOS PREFABRICADOS Adicional Junio 2025</t>
  </si>
  <si>
    <t>PR.DES.2021-190</t>
  </si>
  <si>
    <t>PR.DES.2023-85</t>
  </si>
  <si>
    <t>PR.DHC.2380.2023.040 -  1</t>
  </si>
  <si>
    <t>PR.DHC.1830.2025-1003-Melon</t>
  </si>
  <si>
    <t>PR.DHC.2321.2025-1039-Melon</t>
  </si>
  <si>
    <t>PR.DHI.SHI.2025-0137-D</t>
  </si>
  <si>
    <t>PR.DIO.2025-8</t>
  </si>
  <si>
    <t>760094811</t>
  </si>
  <si>
    <t>MAESTRANZA VERDUGO LTDA</t>
  </si>
  <si>
    <t>775723211</t>
  </si>
  <si>
    <t>COMERCIAL E INDUSTRIAL AFIMET SPA</t>
  </si>
  <si>
    <t>880069004</t>
  </si>
  <si>
    <t>ENGIE ENERGIA CHILE S.A.</t>
  </si>
  <si>
    <t>CONSTRUCTORA GONZÁLEZ GARCÍA LIMITADA</t>
  </si>
  <si>
    <t>769084738</t>
  </si>
  <si>
    <t>Inmobiliaria Actual Porvenir S.A</t>
  </si>
  <si>
    <t>770420946</t>
  </si>
  <si>
    <t>765203147</t>
  </si>
  <si>
    <t>Geoinyecta Ingeniería SpA</t>
  </si>
  <si>
    <t>776075736</t>
  </si>
  <si>
    <t>Hormigonera Cabrera SpA</t>
  </si>
  <si>
    <t>INMOBILIARIA PUERTAS DEL ALCAZAR SPA</t>
  </si>
  <si>
    <t>PROV FACT INMOBILIARIA LAMPA ORIENTE S.A.</t>
  </si>
  <si>
    <t>PROV FACT Inmobiliaria Puertas del Alcázar</t>
  </si>
  <si>
    <t>12345</t>
  </si>
  <si>
    <t>UNIVERSIDAD DE CHILE - IDIEM</t>
  </si>
  <si>
    <t>776114863</t>
  </si>
  <si>
    <t>Alsaneo Metro L7 SPA.</t>
  </si>
  <si>
    <t>PR.DTC.2025.0275 - Vibraciones Metro L7</t>
  </si>
  <si>
    <t>PR.DTC.2025.0275</t>
  </si>
  <si>
    <t>PR.DHC.2380.2025.062_Lo Aguirre-Las Mercedes</t>
  </si>
  <si>
    <t>PR.DCO.3681.2025.077 Sicomaq Mejoramiento Borde</t>
  </si>
  <si>
    <t>112867090</t>
  </si>
  <si>
    <t>VICTOR GERMAN VILLAR VASQUEZ</t>
  </si>
  <si>
    <t>760325449</t>
  </si>
  <si>
    <t>INGENIERIA CG MONTAJES S.A.</t>
  </si>
  <si>
    <t>PR.DCO.3681.2025.116_ING. CG MONTAJES-SE Bess Arenales Mejillones</t>
  </si>
  <si>
    <t>PR.DCO.1776.2025.174 Edifico Urban Fundamenta</t>
  </si>
  <si>
    <t>761915932</t>
  </si>
  <si>
    <t>ARQ-CUBE LIMITADA</t>
  </si>
  <si>
    <t>PR.DTC.2025.0536 - Inspección Pintura Intumescente</t>
  </si>
  <si>
    <t>PR.DTC.2025.0536</t>
  </si>
  <si>
    <t>770588367</t>
  </si>
  <si>
    <t>LUNA NESVARA CONSTRUCTORA SPA</t>
  </si>
  <si>
    <t>PR.DPR.2989.2022-101 MLP Laboratorio QA-QC MLP</t>
  </si>
  <si>
    <t>PR.DPR.2989.2022-101 MLP Laboratorio QA-QC MLP</t>
  </si>
  <si>
    <t>692525000</t>
  </si>
  <si>
    <t>I MUNICIPALIDAD DE SAN PEDRO DE ATACAMA</t>
  </si>
  <si>
    <t>PR.DTC.2025.0328</t>
  </si>
  <si>
    <t>PR.DTC.2025.0983 - Asesoría ventanas v2</t>
  </si>
  <si>
    <t>PR.DTC.2025.0983</t>
  </si>
  <si>
    <t>PR.DGI.2023-10 (v2) Embalse Carén</t>
  </si>
  <si>
    <t>Campaña de Prospección y Habilitación Geotécnica – 8° y 9º Etapa Embalse Carén.</t>
  </si>
  <si>
    <t>PR.DGI.2024-094 (V3) Prospecciones Geotécnicas e Instrumentación 9° Etapa Tranque Talabre</t>
  </si>
  <si>
    <t>Prospecciones Geotécnicas e Instrumentación 9° Etapa Tranque Talabre</t>
  </si>
  <si>
    <t>PR.DIC.2025-022</t>
  </si>
  <si>
    <t>INFORME TÉCNICO PARA EL SUBCONTRATO DEL SISTEMA DE IMPERMEABILIZACIÓN PARA EL PROYECTO HOSPITAL DEL SALVADOR E INSTITUTO NACIONAL DE GERIATRÍA (PROYECTO HDS).</t>
  </si>
  <si>
    <t>Parque Chicauma 9.1</t>
  </si>
  <si>
    <t>DGL.PRE.1817.2025-0267 - Antucoya</t>
  </si>
  <si>
    <t>PR.DES.2025-75</t>
  </si>
  <si>
    <t>EDIFICIO TEMPUS TORRE A Y TORRE B</t>
  </si>
  <si>
    <t>690704005</t>
  </si>
  <si>
    <t>I MUNICIPALIDAD DE LAS CONDES</t>
  </si>
  <si>
    <t>Edificio Amunategui</t>
  </si>
  <si>
    <t>Edificio Porvenir</t>
  </si>
  <si>
    <t>PR.DES.2025-111</t>
  </si>
  <si>
    <t>Comercial Portal Arenas</t>
  </si>
  <si>
    <t>PR.DES.2025-110</t>
  </si>
  <si>
    <t>Edificio Franklin Plana</t>
  </si>
  <si>
    <t>PR.DCO.3689.2025.183 Ametel IC Pendiente - Peñablanca</t>
  </si>
  <si>
    <t>PR.DCO.2025-0313 - Monlux Chile S.A. - Nueva SE Seccionadora Buil 15466 kV (Venta Total Proyecto)</t>
  </si>
  <si>
    <t>PR.DAC.2021.0390AI</t>
  </si>
  <si>
    <t>PR.DAC.2022.0035K</t>
  </si>
  <si>
    <t>PR.DAC.2021.0689AE</t>
  </si>
  <si>
    <t>PR.DAC.2025.0248</t>
  </si>
  <si>
    <t>PR.DCO.2025-0345 - Condominio Parque Pucón Oriente - Etapa III</t>
  </si>
  <si>
    <t>PR.DCO.2025-0418 - Ampliación Galpón Tecforest Curaquilla</t>
  </si>
  <si>
    <t>PR.DCO.3689.2025-1001 Melon S.A (+VTA) Cuadratura Julio</t>
  </si>
  <si>
    <t>PR.DCO.3681.2025.032_Tepsac Ensayos especiales de suelos (permeabilidad, colapso), químico NAG (Aju</t>
  </si>
  <si>
    <t>PR.DEP.2025.0205 Extensión monitoreo continuo mediante instrumentación remota</t>
  </si>
  <si>
    <t>PR.DES.2025-21</t>
  </si>
  <si>
    <t>PR.DGI.2022-015_K OdS 11 Tove 3868</t>
  </si>
  <si>
    <t>DGL.PRE.2340.2024-0419 - (ENC Y LSE) Cotización Madre Contrato Marco 0191</t>
  </si>
  <si>
    <t>PR.DHC.1830.2025-1001</t>
  </si>
  <si>
    <t>PR.DHC.2025-0416 - Terminación Conservación Global Mixto de Caminos - Provincia de Concepción - Eta</t>
  </si>
  <si>
    <t>PR.DHC.2380.2025-1003-Melon</t>
  </si>
  <si>
    <t>PR.DHC.2987.2024-1003-Melon Adicional</t>
  </si>
  <si>
    <t>761031384</t>
  </si>
  <si>
    <t>INGENIERIA Y OBRAS CIVILES CIVELEC LIMITADA</t>
  </si>
  <si>
    <t>766776396</t>
  </si>
  <si>
    <t>CONSTRUCTORA FCM SPA</t>
  </si>
  <si>
    <t>795272305</t>
  </si>
  <si>
    <t>EMIN INGENIERIA Y CONSTRUCCION SOCIEDAD ANONIMA</t>
  </si>
  <si>
    <t>969891204</t>
  </si>
  <si>
    <t>CERVECERA CCU CHILE LTDA.</t>
  </si>
  <si>
    <t>769629858</t>
  </si>
  <si>
    <t>PROYECTO NOLLAGAM 7 SPA</t>
  </si>
  <si>
    <t>79742370K</t>
  </si>
  <si>
    <t>SISTEMAS DE INSTRUMENTACION LIMITADA</t>
  </si>
  <si>
    <t>REV PROV FACT INMOBILIARIA LAMPA ORIENTE S.A.</t>
  </si>
  <si>
    <t>REV PROV FACT Inmobiliaria Puertas del Alcázar</t>
  </si>
  <si>
    <t>763497143</t>
  </si>
  <si>
    <t>GRUPO PATIO SPA</t>
  </si>
  <si>
    <t>PR.DES.2025-54</t>
  </si>
  <si>
    <t>Proyectos Grupo Patio</t>
  </si>
  <si>
    <t>Edificio Eleuterio Ramirez</t>
  </si>
  <si>
    <t>779776735</t>
  </si>
  <si>
    <t>LABORATORIOS PRECIRE LAB SPA</t>
  </si>
  <si>
    <t>PR.DHC.1824.2020.265-22 (VTA+) Julio 2025</t>
  </si>
  <si>
    <t>PR.DHC.3685.2022-1030 2025 (VTA+) Julio 2025</t>
  </si>
  <si>
    <t>PR.DCO.3681.2024.069_V6 DERK-CMZ Adicional mes de Julio 2025 Adicional</t>
  </si>
  <si>
    <t>PR.DCO.3681.2023.049_BETONFAST-Proyectos Prefabricados Antofagasta-Calama extensión Dic 2025</t>
  </si>
  <si>
    <t>PR.DCO.1776.2025.132 Agrosonda SE</t>
  </si>
  <si>
    <t>776670464</t>
  </si>
  <si>
    <t>LEVEL INGENIERÍA Y CONSTRUCCIÓN SPA</t>
  </si>
  <si>
    <t>PR.DCO.1776.2025.149_LEVEL ING.-Mar Del Sur</t>
  </si>
  <si>
    <t>763065758</t>
  </si>
  <si>
    <t>PR.DCO.1776.2025.255_MyC-Construcción Obras Civiles Talleres y Cocheras Línea 7</t>
  </si>
  <si>
    <t>PR.DCO.1776.2025.257_ALTIUS-The Ethel Balfour Library</t>
  </si>
  <si>
    <t>The Ethel Balfour Library</t>
  </si>
  <si>
    <t>PR.DCO.1776.2025.262_MYA-Las Perdices</t>
  </si>
  <si>
    <t>PR.DCO.3689.2025.223_PUMA-Proyecto Sentina</t>
  </si>
  <si>
    <t>Proyecto Sentina</t>
  </si>
  <si>
    <t>777373307</t>
  </si>
  <si>
    <t>CONSTRUCTORA FAPISA S.A.</t>
  </si>
  <si>
    <t>PR.DTC.2025.0309 - Ensayo de resistencia al fuego RF F60 - Tabique</t>
  </si>
  <si>
    <t>PR.DTC.2025.0196 - RF F60 Cubierta Deck</t>
  </si>
  <si>
    <t>PR.DTC.2025.0196</t>
  </si>
  <si>
    <t>PR.DCO.3682.2023.110_2_ Constructora Salfa Visitas Ajuste 2023-2024 Adicional (VTA+) 2025</t>
  </si>
  <si>
    <t>PR.DCO.3681.2024.020_BESALCO CONST.-Escondida  VTA (+1) Cuadratura Junio 2025)</t>
  </si>
  <si>
    <t>OPR.DAC.2025-0167</t>
  </si>
  <si>
    <t>PR.DGI.2025-043</t>
  </si>
  <si>
    <t>Levantamiento LIDAR Quebrada de Macul</t>
  </si>
  <si>
    <t>PR.DGI.2022-015_G ODS 7 3805 Tove Adicional Mar - Jun 2025</t>
  </si>
  <si>
    <t>PR.DAC.2025.0104</t>
  </si>
  <si>
    <t>795383506</t>
  </si>
  <si>
    <t>CONSTRUCTORA GARDILCIC LTDA.</t>
  </si>
  <si>
    <t>PR.DPR.2989.2025-47  Gardilcic PMCHS</t>
  </si>
  <si>
    <t>DGL.PRE.2340.2024-0419 - Ensayos bajo Contrato Marco 9100076716</t>
  </si>
  <si>
    <t>PR.DES.2025-60</t>
  </si>
  <si>
    <t>ANGIÓGRAFO HOSPITAL PADRE HURTADO</t>
  </si>
  <si>
    <t>PR.DES.2025-127</t>
  </si>
  <si>
    <t>Edificio Franklin Sinergia</t>
  </si>
  <si>
    <t>PR.DES.2025-128</t>
  </si>
  <si>
    <t>Centro Comercial Portal Temuco</t>
  </si>
  <si>
    <t>PR.DCO.2025-0388 - Constructora Manzano - Costa Norte, Lote B4</t>
  </si>
  <si>
    <t>96557400K</t>
  </si>
  <si>
    <t>GEOVITA S.A.</t>
  </si>
  <si>
    <t>FCA. PAVIMENTOS Y REVESTIMIENTOS BUDNIK HNOS S. A.</t>
  </si>
  <si>
    <t>760126268</t>
  </si>
  <si>
    <t>SKAVA CONSULTING S.A.</t>
  </si>
  <si>
    <t>Besalco Desarrollos Inmobiliarios S.A.</t>
  </si>
  <si>
    <t>3866 UCS - Unidad Centro Sur</t>
  </si>
  <si>
    <t>PR.DCO.2024-0554 - Condominio Valle Tucapel - Extracción de testigos</t>
  </si>
  <si>
    <t>771960707</t>
  </si>
  <si>
    <t>SOC DE HORMIGONES MAQUEHUE LIMITADA</t>
  </si>
  <si>
    <t>153640130</t>
  </si>
  <si>
    <t>Francisco Espinoza</t>
  </si>
  <si>
    <t>PR.DHC.2380.2025.137_Miguel Aranguiz-Comité 1 de Mayo</t>
  </si>
  <si>
    <t>768057818</t>
  </si>
  <si>
    <t>MAESTRANZA E INGENIERIA CVP SPA</t>
  </si>
  <si>
    <t>PR.DHC.2025-0420 - Determinación de Índice Esclerométrico - Vivienda Patricia Berna Toledo</t>
  </si>
  <si>
    <t>995795701</t>
  </si>
  <si>
    <t>INVERSIONES PUNTA BLANCA SPA</t>
  </si>
  <si>
    <t>Trasandina LTDA.</t>
  </si>
  <si>
    <t>881731002</t>
  </si>
  <si>
    <t>CONSTRUCTORA ANDALIEN LTDA</t>
  </si>
  <si>
    <t>965620400</t>
  </si>
  <si>
    <t>GALVANIZADORA Y METALES S A</t>
  </si>
  <si>
    <t>775464127</t>
  </si>
  <si>
    <t>Kalpataru Power Chile</t>
  </si>
  <si>
    <t>PR.DAC.2025.0271</t>
  </si>
  <si>
    <t>PR.DAC.2025.0481</t>
  </si>
  <si>
    <t>PR.DAC.2021.0390AJ</t>
  </si>
  <si>
    <t>PR.DAC.2025.0225A</t>
  </si>
  <si>
    <t>PR.DAC.2021.0689AF</t>
  </si>
  <si>
    <t>Inspección Cilindros y Contenedores</t>
  </si>
  <si>
    <t>78125200K</t>
  </si>
  <si>
    <t>INGENIERÍA Y CONSTRUCCIÓN MST S.A.</t>
  </si>
  <si>
    <t>PR.DCO.3683.2025.203</t>
  </si>
  <si>
    <t>PR.DCO.3681.2024.020_BESALCO CONST.-Escondida Adicional (+VTA Julio)</t>
  </si>
  <si>
    <t>PR.DCO.3681.2025.141_BOETSCH-Mirador de Costaventura Etapa II</t>
  </si>
  <si>
    <t>PR.DCO.3682.2025.064_VERTIC-Iquique Avenida Quince Alto Hospicio</t>
  </si>
  <si>
    <t>Iquique Avenida Quince Alto Hospicio</t>
  </si>
  <si>
    <t>797329401</t>
  </si>
  <si>
    <t>BEZANILLA CONSTRUCCIONES LTDA.</t>
  </si>
  <si>
    <t>PR.DCO.3689.2025.309_BEZANILLA-La Arboleda</t>
  </si>
  <si>
    <t>89912300K</t>
  </si>
  <si>
    <t>INGENIERIA Y CONSTRUCCION RICARDO RODRIGUEZ Y CIA LTDA</t>
  </si>
  <si>
    <t>PR.DCO.1776.2024.212 Cesfam Padre Hurtado</t>
  </si>
  <si>
    <t>PR.DCO.1776.2025.280 INGEVEC BAÑOS MODULARES</t>
  </si>
  <si>
    <t>PR.DCO.1776.2024.177_INGEVEC-Ppal Cap. Ign. Carrera Pinto, Conchalí Adicional (+Vta Agosto)</t>
  </si>
  <si>
    <t>PR.DIC.2025-019</t>
  </si>
  <si>
    <t>INFORME TÉCNICO PARA EL CONTRATO DE CONSTRUCCIÓN, SUMINISTRO, MONTAJE Y PUESTA EN MARCHA PROYECTO TRANSFORMACIÓN EDIFICIO CORPORATIVO CODELCO – COMPLEMENTO.</t>
  </si>
  <si>
    <t>PR.DAC.2023.0498 Adicional Ago a Ene</t>
  </si>
  <si>
    <t>76491452K</t>
  </si>
  <si>
    <t>CONSTRUCTORA CUATRO REINOS SPA</t>
  </si>
  <si>
    <t>PR.DGI.2025-021 Sondajes Geotécnicos para Proyecto Integrado de Crecimiento IGP Collahuasi</t>
  </si>
  <si>
    <t>3874 CMC - Sondajes Geotécnicos para Proyecto Integrado de Crecimiento IGP Collahuasi</t>
  </si>
  <si>
    <t>OPR.DGI.2025-0187 Collahuasi</t>
  </si>
  <si>
    <t>PR.DTC.2024.1334</t>
  </si>
  <si>
    <t>PR.DTC.2024.1328</t>
  </si>
  <si>
    <t>PR.DTC.2023.1281 - Inspección en terreno HPC Incendio</t>
  </si>
  <si>
    <t>PR.DIC.2025-005.01</t>
  </si>
  <si>
    <t>INFORME TÉCNICO DE PERTINENCIA E IMPACTO EN PLAZO PARA PROYECTO PLANTA DESALADORA ANTOFAGASTA 30O Adicional</t>
  </si>
  <si>
    <t>PR.DHC.3866.2025-1010</t>
  </si>
  <si>
    <t>PR.DHC.3866.2025-1021 Planta Talca</t>
  </si>
  <si>
    <t>PR.DHC.3866.2021-2025</t>
  </si>
  <si>
    <t>PR.DHC.3866.2025-1003-Melon</t>
  </si>
  <si>
    <t>PR.DHC.2025-0284 - Unicon Chile - Laboratorio Parque Eólico Pemuco</t>
  </si>
  <si>
    <t>DGL.PRE.2340.2025.0295 - WSP - Superv. Campaña Sondajes Geotécnicos e Hidrogeologicos</t>
  </si>
  <si>
    <t>DGL.PRE.2340.2024-0337 - Ensayos Proyecto Piuquenes 2024</t>
  </si>
  <si>
    <t>722351002</t>
  </si>
  <si>
    <t>GOBIERNO REGIONAL V REGION</t>
  </si>
  <si>
    <t>INSPECCIÓN TÉCNICA ESPECIALISTA ELECTRICIDAD EDIFICIO BANDERA 287</t>
  </si>
  <si>
    <t>PR.DES.2025-114</t>
  </si>
  <si>
    <t>Conjunto habitacional El Descanso</t>
  </si>
  <si>
    <t>La Palmera.</t>
  </si>
  <si>
    <t>Salvador Allende.</t>
  </si>
  <si>
    <t>PR.DES.2025-136</t>
  </si>
  <si>
    <t>Cavancha Miramar</t>
  </si>
  <si>
    <t>771197612</t>
  </si>
  <si>
    <t>Duffco Ingeniería y Construcción Ltda</t>
  </si>
  <si>
    <t>PR.DCO.3683.2025.182_DUFFCO-Conservación de la Red Vial, Conservación Periódica Ruta B-245</t>
  </si>
  <si>
    <t>Conservación de la Red Vial, Conservación Periódica Ruta B-245</t>
  </si>
  <si>
    <t>UNITED SISTEMAS DE TUBERÍAS SPA</t>
  </si>
  <si>
    <t>PR.DCO.2025-0413 - Cavco - Obras Civil Planta Horcones, Chile – Vitron 2600 (V62)</t>
  </si>
  <si>
    <t>PR.DCO.2025-0534 - Proyecto de Pavimentación y Aguas Lluvias Extensión Caletera Michaihue, Ruta</t>
  </si>
  <si>
    <t>PR.DCO.2025-0464 - Control Permanente Obras Civiles Medlog Coronel</t>
  </si>
  <si>
    <t>PR.DCO2025-0461 - Control de densidades - Edificio Molco</t>
  </si>
  <si>
    <t>PR.DAC.2023.0450</t>
  </si>
  <si>
    <t>PR.DCO.3681.2025.156 Servicio de programación de muestras de hormigón fresco para las regiones XV,</t>
  </si>
  <si>
    <t>PR.DHC.2025-0455 - Sociedad Hormigones Maquehue Limitada - Convenio de Laboratorio - Servicios de H</t>
  </si>
  <si>
    <t>PR.DHC.2380.2023.107_Eurohinca-Reprogramación Compresión de Probetas_PY IDAM Collahuasi</t>
  </si>
  <si>
    <t>HOSPITAL CLINICO UNIVERSIDAD DE CHILE</t>
  </si>
  <si>
    <t>8</t>
  </si>
  <si>
    <t>77</t>
  </si>
  <si>
    <t>48</t>
  </si>
  <si>
    <t>60</t>
  </si>
  <si>
    <t>49</t>
  </si>
  <si>
    <t>OBRASCÓN HUARTE LAIN S A AGENCIA EN CHILE</t>
  </si>
  <si>
    <t>PR.DCO.2025-0507 - Reposición de Pavimento - Salas 53 - Edificio Salas</t>
  </si>
  <si>
    <t>PR.DEP.2025.0144 Proyecto de intervención estructural de edificio Bachillerato etapa 3</t>
  </si>
  <si>
    <t>618010007</t>
  </si>
  <si>
    <t>Subsecretaria del Ministerio de la Vivienda y Urbanismo</t>
  </si>
  <si>
    <t>PR.DTC.2025.0779 - Ensayos de resistencia al fuego</t>
  </si>
  <si>
    <t>PR.DTC.2025.0779</t>
  </si>
  <si>
    <t>760227560</t>
  </si>
  <si>
    <t>COMERCIAL VICUNA SPA.</t>
  </si>
  <si>
    <t>PR.DTC.2025.0846 - RF F30 puerta</t>
  </si>
  <si>
    <t>PR.DTC.2025.0846</t>
  </si>
  <si>
    <t>3870 TAC - Talabre - Acciona</t>
  </si>
  <si>
    <t>PR.DPR.2989.2025-43</t>
  </si>
  <si>
    <t>PR.DCO.2025-0533 - Proyecto Obras Civiles ENAP ERBB</t>
  </si>
  <si>
    <t>PR.DAC.2021.0237D Sept a Abr 2026</t>
  </si>
  <si>
    <t>PR.DAC.2021.0689AG</t>
  </si>
  <si>
    <t>PR.DAC.2023.0345D</t>
  </si>
  <si>
    <t>PR.DAC.2025.0220</t>
  </si>
  <si>
    <t>PR.DAC.2025.0261</t>
  </si>
  <si>
    <t>PR.DAC.2025.0334</t>
  </si>
  <si>
    <t>PR.DAC.2025.0353</t>
  </si>
  <si>
    <t>PR.DAC.2025.0354</t>
  </si>
  <si>
    <t>PR.DCO.2025-0514 - Fundación Para Estanques Patio Norte - ERBB</t>
  </si>
  <si>
    <t>PR.DCO.3682.2025.206_COX-Subestación Kimal</t>
  </si>
  <si>
    <t>PR.DCO.3681.2023.321_Empresa Constructora Belfi SPOT Extensión Septiembre Adicional</t>
  </si>
  <si>
    <t>PR.DHC.1824.2019.164-20 Adicional (+Vta Septiembre) Cuadratura Adicional</t>
  </si>
  <si>
    <t>PR.DEP.2025.0241A Ensayo de tracción a probetas de hormigón</t>
  </si>
  <si>
    <t>PR.DES.2025-108</t>
  </si>
  <si>
    <t>PR.DES.2025-122</t>
  </si>
  <si>
    <t>PR.DGI.2024-033 Proyecto SAR Prospecciones Orden de Cambio 7</t>
  </si>
  <si>
    <t>PR.DHC.2025-0267 - Servicios de Hormigón 2025 V2</t>
  </si>
  <si>
    <t>PR.DIC.2025-035</t>
  </si>
  <si>
    <t>PR.DIO.2025-13 A</t>
  </si>
  <si>
    <t>PR.DTC.2025.0707 - RF F240 Aislador Sísmico</t>
  </si>
  <si>
    <t>PR.DTC.2025.0792 - RF F120 puerta</t>
  </si>
  <si>
    <t>EQM</t>
  </si>
  <si>
    <t>PR.DCO.3681.2024.069_V6 DERK-CMZ Adicional mes de Septiembre 2025 Adicional</t>
  </si>
  <si>
    <t>PR.DCO.3731.2024.001 -2 Adicional cuadratura sept</t>
  </si>
  <si>
    <t>PR.DHC.1824.2019.164-21 Adicional Septiembre 2025 Adicional</t>
  </si>
  <si>
    <t>PCR TRADING S.A.</t>
  </si>
  <si>
    <t>PR.DES.2025-54 (+)</t>
  </si>
  <si>
    <t>PR.DTC.2025.0390 - (RFP - CPP-CS-002-25) - Servicio Puesta en Marcha y Entrega a Operaciones Sistema Incendio</t>
  </si>
  <si>
    <t>PR.DTC.2025.0390</t>
  </si>
  <si>
    <t>764931661</t>
  </si>
  <si>
    <t>ANDDES CHILE SOCIEDAD ANONIMA</t>
  </si>
  <si>
    <t>PR.DCO.3682.2024.280 Anexo Convenio F1A F1B Proyectos 2025-2026</t>
  </si>
  <si>
    <t>Quillayes 1A7 - Etapa 6</t>
  </si>
  <si>
    <t>Subestación Kimal</t>
  </si>
  <si>
    <t>766101259</t>
  </si>
  <si>
    <t>VERTIC SPA</t>
  </si>
  <si>
    <t>764983947</t>
  </si>
  <si>
    <t>CONSTRUCTORA Y COMERCIALIZADORA SALAZAR Y PIZARRO LIMITADA</t>
  </si>
  <si>
    <t>PR.DHC.2380.2025.153_SYP Construcción-R&amp;I Parque Combarbala</t>
  </si>
  <si>
    <t>770859859</t>
  </si>
  <si>
    <t>Bombas De Hormigón G&amp;P S.A.</t>
  </si>
  <si>
    <t>765307600</t>
  </si>
  <si>
    <t>TAKRAF CHILE SPA</t>
  </si>
  <si>
    <t>PR.DAC.2021.0689 Especial</t>
  </si>
  <si>
    <t>965448004</t>
  </si>
  <si>
    <t>COPROMET S.A.</t>
  </si>
  <si>
    <t>766578853</t>
  </si>
  <si>
    <t>INPROCO LTDA</t>
  </si>
  <si>
    <t>779057038</t>
  </si>
  <si>
    <t>Jorquera Ingeniería Spa</t>
  </si>
  <si>
    <t>775423684</t>
  </si>
  <si>
    <t>PR.DCO.1776.2025.281 Resistencia hormigones - Apoquindo 6880</t>
  </si>
  <si>
    <t>PR.DCO.1776.2025.337 Edificio Vivaceta Ingevec</t>
  </si>
  <si>
    <t>774615776</t>
  </si>
  <si>
    <t>Axisterra SPA</t>
  </si>
  <si>
    <t>INGENIERÍA Y CONSTRUCCIÓN GLOBALMIX LIMITADA</t>
  </si>
  <si>
    <t>772515855</t>
  </si>
  <si>
    <t>BALCACURA LIMITADA</t>
  </si>
  <si>
    <t>PR.DCO.2025-0560 - Alteración y Ampliación Local Comercial Maipú 870</t>
  </si>
  <si>
    <t>20549627545</t>
  </si>
  <si>
    <t>FOMENTO OBRAS Y CONTRATAS S.A.C.</t>
  </si>
  <si>
    <t>PR.DTC.2025.0649 - Ensayos de resistencia al fuego RF F 120 muro</t>
  </si>
  <si>
    <t>763074676</t>
  </si>
  <si>
    <t>NUYUN TEK S.P.A..</t>
  </si>
  <si>
    <t>PR.DTC.2025.0707</t>
  </si>
  <si>
    <t>766220193</t>
  </si>
  <si>
    <t>PREFAST SPA</t>
  </si>
  <si>
    <t>PR.DHI.SHI.2025-1212</t>
  </si>
  <si>
    <t>12020000</t>
  </si>
  <si>
    <t>Facultad de Artes</t>
  </si>
  <si>
    <t>PR.DES.2025-152</t>
  </si>
  <si>
    <t>Levantamiento Especialidades Facultad de Arte</t>
  </si>
  <si>
    <t>780984082</t>
  </si>
  <si>
    <t>Inmobiliaria Actual Las Condes SPA</t>
  </si>
  <si>
    <t>Edificio Las Condes</t>
  </si>
  <si>
    <t>PR.DES.2025-103</t>
  </si>
  <si>
    <t>"PROPUESTA TÉCNICA DISEÑO DE INSTALACIONES REMODELACIÓN DE ARQUITECTURA SEDE ARTURO PRAT 1171."</t>
  </si>
  <si>
    <t>DOWNTOWN SAN MARTIN</t>
  </si>
  <si>
    <t>896642006</t>
  </si>
  <si>
    <t>FLSMIDTH S.A.</t>
  </si>
  <si>
    <t>76606440K</t>
  </si>
  <si>
    <t>PIETRA S.A.</t>
  </si>
  <si>
    <t>PR.DTC.2025.0926</t>
  </si>
  <si>
    <t>765042909</t>
  </si>
  <si>
    <t>HCA MINERIA SPA</t>
  </si>
  <si>
    <t>PR.DTC.2025.0792</t>
  </si>
  <si>
    <t>PR.DTC.2025.0592</t>
  </si>
  <si>
    <t>PR.DTC.2025.0917 - WALMART - RENOVACION ESTACIONES CD LOA</t>
  </si>
  <si>
    <t>PR.DTC.2025.0917</t>
  </si>
  <si>
    <t>1774 CSR2 - Subcontrato Centro Asistencial Sótero del Río (DES)</t>
  </si>
  <si>
    <t>3872 CAC - Caren - Acciona</t>
  </si>
  <si>
    <t>3876 OHL - Túnel Lo Ruiz</t>
  </si>
  <si>
    <t>778265575</t>
  </si>
  <si>
    <t>Constructora Gran Muralla SpA</t>
  </si>
  <si>
    <t>INFORME TÉCNICO ANÁLISIS DE RETRASOS PARA EL CONTRATO CONSTRUCCIÓN OBRAS CIVILES PIQUES, GALERÍAS, TÚNELES Y ESTACIÓN EXTENSIÓN PONIENTE LÍNEA 6, METRO DE SANTIAGO</t>
  </si>
  <si>
    <t>2455</t>
  </si>
  <si>
    <t>Proyecto Carén</t>
  </si>
  <si>
    <t>PR.DTC.2025.0736 - ITO ACUSTICA IDIEM CAREN</t>
  </si>
  <si>
    <t>PR.DTC.2025.0736</t>
  </si>
  <si>
    <t>Obras Varias - ITO 2</t>
  </si>
  <si>
    <t>612120005</t>
  </si>
  <si>
    <t>MINISTERIO DE TRANSPORTES Y TELECOMUNICACIONES</t>
  </si>
  <si>
    <t>PR.DEP.2025.0005 Diagnóstico estructural Amunátegui No139</t>
  </si>
  <si>
    <t>PR.DEP.2025.0005</t>
  </si>
  <si>
    <t>843616003</t>
  </si>
  <si>
    <t>METALURGICA FAT LTDA.</t>
  </si>
  <si>
    <t>DGL.PRE.2340.2025.0181 - Pilotes Terratest - Mantos Blancos</t>
  </si>
  <si>
    <t>PR.DES.2025-153</t>
  </si>
  <si>
    <t>Edificio Vivaceta</t>
  </si>
  <si>
    <t>PR.DES.2025-159</t>
  </si>
  <si>
    <t>Edificio Copayapu</t>
  </si>
  <si>
    <t>PR.DES.2025-158</t>
  </si>
  <si>
    <t>Horizonte Palomar</t>
  </si>
  <si>
    <t>PR.DCO.2025-0561 - Constructora Carran - Condominio Los Avellanos III</t>
  </si>
  <si>
    <t>76033314K</t>
  </si>
  <si>
    <t>CONSTRUCTORA ALMA-POLIS SPA</t>
  </si>
  <si>
    <t>PR.DCO.2025-0473 - Constructora Alma-Polis SPA - Cesfam Talcahuano Sur</t>
  </si>
  <si>
    <t>PR.DCO.2025-0473 - Cesfam Talcahuano Sur</t>
  </si>
  <si>
    <t>PR.DCO.2025-0366 - Edificio Molco</t>
  </si>
  <si>
    <t>774105700</t>
  </si>
  <si>
    <t>Plaza Propiedades Limitada</t>
  </si>
  <si>
    <t>PR.DCO.2025-0501 - Remodelación Plaza del Estudiante IPVG</t>
  </si>
  <si>
    <t>Ensayos de adherencia efectuados en terreno</t>
  </si>
  <si>
    <t>PR.DTC.2025.1001 - RF F120 panel</t>
  </si>
  <si>
    <t>PR.DTC.2025.1001</t>
  </si>
  <si>
    <t>821464005</t>
  </si>
  <si>
    <t>INDUSTRIA QUIMICA SOLEX CHILENA LTDA</t>
  </si>
  <si>
    <t>PR.DTC.2025.1112 - Ensayo de presión y temperatura</t>
  </si>
  <si>
    <t>PR.DEP.2025.0282 Ensayos de tracción confinada a anclajes químicos</t>
  </si>
  <si>
    <t>616082000</t>
  </si>
  <si>
    <t>SERVICIO SALUD METROPOLITANO OCCIDENTE</t>
  </si>
  <si>
    <t>PR.DEP.2025.0237 - Revisión del diseño de losa de subterráneo Hospital Melipilla</t>
  </si>
  <si>
    <t>PR.DPR.2311.2025-52 Adicional Zublin Teniente</t>
  </si>
  <si>
    <t>811850004</t>
  </si>
  <si>
    <t>CENTRO DE ESTUDIOS,MEDICION Y CERTIFICACION DE CALIDAD CESMEC S.A.</t>
  </si>
  <si>
    <t>762800861</t>
  </si>
  <si>
    <t>Soluciones SIM SPA</t>
  </si>
  <si>
    <t>PR.DHC.2380.2025.108_PREFAST-San Ignacio</t>
  </si>
  <si>
    <t>775462078</t>
  </si>
  <si>
    <t>SC Autop S.Antonio-Santiago</t>
  </si>
  <si>
    <t>PR.DCO.3681.2025.218_BBO-Planta Puerto Mejillones</t>
  </si>
  <si>
    <t>PR.DCO.3681.2025.192 Engie Bess Kallpa</t>
  </si>
  <si>
    <t>768238480</t>
  </si>
  <si>
    <t>CONSTRUCCIONES SOMAN SPA</t>
  </si>
  <si>
    <t>PR.DCO.3689.2025.315 CONSTRUCCIONES SOMAN SPA</t>
  </si>
  <si>
    <t>PR.DCO.1776.2025.344_COPAHUE-Macul Oriente 1 – Etapa 2</t>
  </si>
  <si>
    <t>Macul Oriente 1 – Etapa 2</t>
  </si>
  <si>
    <t>PR.DCO.1829.2025-0608 - EMS La Chimba Antofagasta</t>
  </si>
  <si>
    <t>PR.DEP.2025.0278 Ensayos de impacto a vidrios</t>
  </si>
  <si>
    <t>765137535</t>
  </si>
  <si>
    <t>INVERSIONES ACTUAL CAPITAL SPA</t>
  </si>
  <si>
    <t>PR.DES.2025-123</t>
  </si>
  <si>
    <t>Edificio Hernando de Aguirre</t>
  </si>
  <si>
    <t>PR.DTC.2024.0255 - Plan de Evacuación Muelle Barón</t>
  </si>
  <si>
    <t>PR.DTC.2024.0255</t>
  </si>
  <si>
    <t>PR.DPR.2989.2025-47  Ampliación Gardilcic PMCHS</t>
  </si>
  <si>
    <t>PR.DPR.2989.2025-47 Ampliación Gardilcic PMCHS</t>
  </si>
  <si>
    <t>PR.DIC.2025-038</t>
  </si>
  <si>
    <t>INFORME TÉCNICO DE CUANTIFICACIÓN DE MAYORES COSTOS ASOCIADOS A LA OBRA CONSTRUCCIÓN EJE SARGENTO MENADIER, TRAMO 2</t>
  </si>
  <si>
    <t>PR.DPR.2047.2025-057 Hidronor COPIULEMU Inspección a la instalación Geosintéticos</t>
  </si>
  <si>
    <t>PR.DCO.2338.2025-0612 - Francisco Cofré Becerra - Posta Salud Rural Radalco</t>
  </si>
  <si>
    <t>769210105</t>
  </si>
  <si>
    <t>CONSTRUCTORA VILCUN LIMITADA</t>
  </si>
  <si>
    <t>PR.DCO.2025-0578 - Proyecto PIGS Fase II - Armada</t>
  </si>
  <si>
    <t>PR.DCO.1829.2025-0638 - Edificio Castellon 227</t>
  </si>
  <si>
    <t>PR.DCO.1829.2025-0591 - Constructora Gonzalez García - Reposición Cuarta Comisaría Hualpén</t>
  </si>
  <si>
    <t>PR.DAC.2021.0689AH</t>
  </si>
  <si>
    <t>PR.DAC.2025.0286</t>
  </si>
  <si>
    <t>PR.DAC.2021.0390AK</t>
  </si>
  <si>
    <t>PR.DAC.2022.0158N</t>
  </si>
  <si>
    <t>PR.DAC.2023.0015F</t>
  </si>
  <si>
    <t>PR.DAC.2024.0379E</t>
  </si>
  <si>
    <t>PR.DAC.2025.0172</t>
  </si>
  <si>
    <t>PR.DAC.2025.0225B</t>
  </si>
  <si>
    <t>PR.DAC.2025.0253</t>
  </si>
  <si>
    <t>PR.DAC.2025.0338</t>
  </si>
  <si>
    <t>PR.DAC.2025.0349</t>
  </si>
  <si>
    <t>PR.DAC.2025.0384</t>
  </si>
  <si>
    <t>PR.DAC.2025.0390</t>
  </si>
  <si>
    <t>PR.DAC.2025.0408</t>
  </si>
  <si>
    <t>PR.DCO.1776.2025.299_CERRO APOQUINDO 4-PRAT</t>
  </si>
  <si>
    <t>PR.DHC.1824.2022.147_Polpaico-Centinela_V2 VTA (-VTAagosto) Cuadratura</t>
  </si>
  <si>
    <t>PR.DEP.2025.0147 Diagnóstico estructural y monitoreo permanente de Apilador móvil No1 – Planta de P</t>
  </si>
  <si>
    <t>PR.DEP.2025.0287 Ensayos de compresión a muestra de hormigón drenante</t>
  </si>
  <si>
    <t>PR.DGI.2022-015_D Modelo de Infiltración Caren 3741 oct - nov 2024</t>
  </si>
  <si>
    <t>DGL.PRE.2340.2025.0560 - Anddes Chile - Solicitud de Ensayos</t>
  </si>
  <si>
    <t>DGL.PRE.2339.2025.0514 - Ossa Obras Subterráneas S.A - Solicitud de Ensayos</t>
  </si>
  <si>
    <t>DGL.PRE.2339.2025.0541 - Sicomaq - Construcción Enrocado de Protección C.Chungungo</t>
  </si>
  <si>
    <t>PR.DHC.1830.2025-0670 - Extracción de Testigos - Cancha Michaihue</t>
  </si>
  <si>
    <t>PR.DIO.2024-56</t>
  </si>
  <si>
    <t>01 ING TI IDIEM ADM SERV PROF</t>
  </si>
  <si>
    <t>PROV FACT UNIVERSIDAD DE CHILE</t>
  </si>
  <si>
    <t>PR.DGI.2025-066 Edificio Bachillerato Campus JGM</t>
  </si>
  <si>
    <t>Conservación cubierta y sistema de aguas lluvias Edificio Casa Central Universidad de Chile</t>
  </si>
  <si>
    <t>772744005</t>
  </si>
  <si>
    <t>CONSTRUCTORA RIO MAULE LIMITADA</t>
  </si>
  <si>
    <t>764432800</t>
  </si>
  <si>
    <t>CONSTRUCTORA EXCON S.A</t>
  </si>
  <si>
    <t>PR.DCO.3681.2025.234_B_EXCON-Construcción Obras Tempranas 1 – CMZ II (Permanencia).</t>
  </si>
  <si>
    <t>764596145</t>
  </si>
  <si>
    <t>Compañía Industrial &amp; Metalúrgica SPA.</t>
  </si>
  <si>
    <t>781042005</t>
  </si>
  <si>
    <t>CONSULTORA RYQ INGENIERIA S.A.</t>
  </si>
  <si>
    <t>995756307</t>
  </si>
  <si>
    <t>EMPRESAS CONPAX S A</t>
  </si>
  <si>
    <t>PR.DAC.2025.0286 Inspección de carrocerías Abastible</t>
  </si>
  <si>
    <t>PR.DTC.2025.1013 - Ensayo RF F120 Tabique y  Cielo.</t>
  </si>
  <si>
    <t>769085793</t>
  </si>
  <si>
    <t>TP &amp; CHEMICAL SERVICIOS GENERALES SPA</t>
  </si>
  <si>
    <t>PR.DHC.2321.2025-0703 - Servicio Noviembre - Diciembre 2025</t>
  </si>
  <si>
    <t>968989804</t>
  </si>
  <si>
    <t>CLINICA VESPUCIO S.A.</t>
  </si>
  <si>
    <t>PR.DTC.2025.0927</t>
  </si>
  <si>
    <t>3815 ARC - Araucanía Central</t>
  </si>
  <si>
    <t>DDA</t>
  </si>
  <si>
    <t>DOH - Proyecto Araucanía</t>
  </si>
  <si>
    <t>966173505</t>
  </si>
  <si>
    <t>OMESA SPA</t>
  </si>
  <si>
    <t>PR.DTC.2025.1016</t>
  </si>
  <si>
    <t>PR.DTC.2023.0119 OP Dependiente C. Samoré - Servicios DTC</t>
  </si>
  <si>
    <t>PR.DTC.2023.0119 - OP Dependiente - Servicios DTC</t>
  </si>
  <si>
    <t>PR.DPR.2047.2025-057 adicional Hidronor COPIULEMU Inspección a la instalación Geosintéticos</t>
  </si>
  <si>
    <t>762940361</t>
  </si>
  <si>
    <t>EQUIPOS Y SERVICIOS VIVELO LTDA.</t>
  </si>
  <si>
    <t>PR.DPR.3481.2025-85 VIVELO MLP</t>
  </si>
  <si>
    <t>DGL.PRE.2339.2025.0477 - Compañía Minera Del Pacífico S.A. - Cerro Los Colorados Sondajes</t>
  </si>
  <si>
    <t>SAC</t>
  </si>
  <si>
    <t>Ensayos</t>
  </si>
  <si>
    <t>PROV FACT SAN JOSE CONSTRUCTORA CHILE S.A.</t>
  </si>
  <si>
    <t>PROV FACT AUTOMOTORES GILDEMEISTER SPA</t>
  </si>
  <si>
    <t>REV PROV FACT AUTOMOTORES GILDEMEISTER SPA</t>
  </si>
  <si>
    <t>PROV FACT MINERA LOS PELAMBRES</t>
  </si>
  <si>
    <t>SC AUTOP S.ANTONIO-SANTIAGO</t>
  </si>
  <si>
    <t>PROV FACT ACEROS AZA S.A.</t>
  </si>
  <si>
    <t>REV PROV FACT ACEROS AZA S.A.</t>
  </si>
  <si>
    <t>Estudios</t>
  </si>
  <si>
    <t>TERRA NOVA TECHNOLOGIES CHILE SPA</t>
  </si>
  <si>
    <t>SOCIEDAD LEM LABORATORIOS &amp; ASISTENCIA TECNICA LIMITADA</t>
  </si>
  <si>
    <t>ABENGOA CHILE S A</t>
  </si>
  <si>
    <t>PROV FACT CONSORCIO VALKO - OHL - BESALCO S.A.</t>
  </si>
  <si>
    <t>799632608</t>
  </si>
  <si>
    <t>MINERA LAS CENIZAS S.A.</t>
  </si>
  <si>
    <t>REV PROV FACT CONSORCIO VALKO - OHL - BESALCO S.A.</t>
  </si>
  <si>
    <t>UNITED SISTEMAS DE TUBERIAS LTDA</t>
  </si>
  <si>
    <t>CONSTRUCTORA SK-TNT LIMITADA</t>
  </si>
  <si>
    <t>GUZMAN Y LARRAIN VIVIENDAS ECONOMICA SPA</t>
  </si>
  <si>
    <t>EXTRANJEROS SIN RUT</t>
  </si>
  <si>
    <t>PROV FACT CORPORACION ACEROS AREQUIPA S.A.</t>
  </si>
  <si>
    <t>PROV FACT CONSTRUCTORA INGEVEC S.A.</t>
  </si>
  <si>
    <t>PROV FACT FABRICA DE PERNOS Y TORNILLOS AMERICAN SCREW DE CHILE LIMITADA</t>
  </si>
  <si>
    <t>PROV FACT EBCO S.A.</t>
  </si>
  <si>
    <t>REV PROV FACT CONSTRUCTORA INGEVEC S.A.</t>
  </si>
  <si>
    <t>REV PROV FACT FABRICA DE PERNOS Y TORNILLOS AMERICAN SCREW DE CHILE LIMITADA</t>
  </si>
  <si>
    <t>CHINA FIRST HIGHWAY ENGINEERING CO. LTD. AGENCIA EN CHILE</t>
  </si>
  <si>
    <t>PROV FACT ARMACERO MATCO SA</t>
  </si>
  <si>
    <t>REV PROV FACT ARMACERO MATCO SA</t>
  </si>
  <si>
    <t>SAS</t>
  </si>
  <si>
    <t>PROV FACT OCCIDENTAL CHEMICAL CHILE LIMITADA</t>
  </si>
  <si>
    <t>CONSTRUCTORA GONZALEZ GARCIA LIMITADA</t>
  </si>
  <si>
    <t>PROV FACT EMPRESA CONSTRUCTORA MOLLER Y PEREZ COTAPOS S A</t>
  </si>
  <si>
    <t>JORQUERA INGENIERIA SPA</t>
  </si>
  <si>
    <t>761450417</t>
  </si>
  <si>
    <t>CONSTRUCTORA Y MAQUINARIA PULMAHUE SPA</t>
  </si>
  <si>
    <t>PROV FACT Constructora y maquinaria Pulmahue SPA</t>
  </si>
  <si>
    <t>REV PROV FACT Jorquera Ingeniería Spa</t>
  </si>
  <si>
    <t>PROV FACT E Y C METALIKAS SOCIEDAD ANONIMA CERRADA</t>
  </si>
  <si>
    <t>PROV FACT CHINA RAILWAY CONSTRUCTION CORPORATION (INTERNATIONAL) LIMITED, AGENCIA EN CHILE</t>
  </si>
  <si>
    <t>BEND METAL FABRICACION Y SERVICIOS SPA</t>
  </si>
  <si>
    <t>PROV FACT Bend Metal Fabricación y Servicios Spa</t>
  </si>
  <si>
    <t>MAESTRANZA ISTRIA &amp; CIA LTDA</t>
  </si>
  <si>
    <t>PROV FACT REINIKE S.A.</t>
  </si>
  <si>
    <t>PROV FACT DELGADO S.A.</t>
  </si>
  <si>
    <t>SOCIEDAD AFIMET S.A</t>
  </si>
  <si>
    <t>REV PROV FACT E Y C METALIKAS SOCIEDAD ANONIMA CERRADA</t>
  </si>
  <si>
    <t>761035711</t>
  </si>
  <si>
    <t>EATON INDUSTRIES (CHILE) SPA</t>
  </si>
  <si>
    <t>REV PROV FACT REINIKE S.A.</t>
  </si>
  <si>
    <t>REV PROV FACT DELGADO S.A.</t>
  </si>
  <si>
    <t>CUBIERTAS DE CHILE KUBIEC SPA</t>
  </si>
  <si>
    <t>REV PROV FACT METALURGICA VERDUGO GALLEGOS LIMITADA</t>
  </si>
  <si>
    <t>PROV FACT SOCIEDAD SEGURA E HIJOS LTDA.</t>
  </si>
  <si>
    <t>E y C Metalikas S.A.C.</t>
  </si>
  <si>
    <t>REV PROV FACT SOCIEDAD SEGURA E HIJOS LTDA.</t>
  </si>
  <si>
    <t>PROV FACT MAESTRANZA VERDUGO LTDA</t>
  </si>
  <si>
    <t>PROV FACT COMERCIAL E INDUSTRIAL AFIMET SPA</t>
  </si>
  <si>
    <t>KALPATARU POWER CHILE</t>
  </si>
  <si>
    <t>PROV FACT INPROCO LTDA</t>
  </si>
  <si>
    <t>PROV FACT GALVANIZADORA Y METALES S A</t>
  </si>
  <si>
    <t>COMPAÑIA INDUSTRIAL &amp; METALURGICA SPA.</t>
  </si>
  <si>
    <t>REV PROV FACT INPROCO LTDA</t>
  </si>
  <si>
    <t>UMU</t>
  </si>
  <si>
    <t>SON</t>
  </si>
  <si>
    <t>HORMIGONES POLPAICO S.A.</t>
  </si>
  <si>
    <t>EMPRESA CONSTRUCTORA GUZMAN Y LARRAIN SPA</t>
  </si>
  <si>
    <t>ACM INGENIERIA Y CONSTRUCCION SPA</t>
  </si>
  <si>
    <t>PROV FACT TEPSAC S.A.</t>
  </si>
  <si>
    <t>PROV FACT CONSORCIO NADIC S.A.</t>
  </si>
  <si>
    <t>PROV FACT BESALCO CONSTRUCCIONES S.A.</t>
  </si>
  <si>
    <t>CBB CEMENTOS - READY MIX LIMITADA</t>
  </si>
  <si>
    <t>PROV FACT HORMIGONES TRANSEX LTDA.</t>
  </si>
  <si>
    <t>REV PROV FACT CONSTRUCTORA BOETSCH S.A.</t>
  </si>
  <si>
    <t>Guzmán y Larraín Viviendas Económicas SPA</t>
  </si>
  <si>
    <t>PROV FACT Cbb Cementos-Ready Mix Ltda.</t>
  </si>
  <si>
    <t>PROV FACT COX CHILE S.A.</t>
  </si>
  <si>
    <t>PROV FACT Hormigones Polpaico S.A.</t>
  </si>
  <si>
    <t>REV PROV FACT Cbb Cementos-Ready Mix Ltda.</t>
  </si>
  <si>
    <t>REV PROV FACT COX CHILE S.A.</t>
  </si>
  <si>
    <t>MELON S.A.</t>
  </si>
  <si>
    <t>PROV FACT MELÓN S.A.</t>
  </si>
  <si>
    <t>REV PROV FACT MELÓN S.A.</t>
  </si>
  <si>
    <t>778725908</t>
  </si>
  <si>
    <t>SOCIEDAD INDUSTRIAL WORLD SERVICE LIMITADA</t>
  </si>
  <si>
    <t>INGENIERIA TERRASONDA LIMITADA</t>
  </si>
  <si>
    <t>EAGLES COLLEGE SPA</t>
  </si>
  <si>
    <t>PROV FACT CONSTRUCTORA SALFA S.A.</t>
  </si>
  <si>
    <t>SOCIEDAD DE SERVICIOS EDUCACIONALES AYALA Y CATALAN SPA</t>
  </si>
  <si>
    <t>PROV FACT STRABAG SPA</t>
  </si>
  <si>
    <t>CONSTRUCTORA BUDAPEST SPA</t>
  </si>
  <si>
    <t>Constructora Noval Ltda.</t>
  </si>
  <si>
    <t>760019534</t>
  </si>
  <si>
    <t>SERVICIOS GREKAD-MET LIMITADA</t>
  </si>
  <si>
    <t>CORPORACION NACIONAL DEL COBRE DE CHILE</t>
  </si>
  <si>
    <t>PROV FACT CODELCO DIVISION CHUQUICAMATA</t>
  </si>
  <si>
    <t>INGENIERIA Y CONSTRUCCION MST S.A.</t>
  </si>
  <si>
    <t>PROV FACT UNICON CHILE S.A.</t>
  </si>
  <si>
    <t>REV PROV FACT EMPRESA CONSTRUCTORA TECSA S.A.</t>
  </si>
  <si>
    <t>CEMENTO POLPAICO S.A.</t>
  </si>
  <si>
    <t>REV PROV FACT UNICON CHILE S.A.</t>
  </si>
  <si>
    <t>PROV FACT CODELCO</t>
  </si>
  <si>
    <t>PROV FACT SACYR CHILE S A</t>
  </si>
  <si>
    <t>SOS</t>
  </si>
  <si>
    <t>ANDALUZA DE MONTAJES ELECTRICOS Y TELEFONICOS S.A. AGENCIA EN CHILE  (AMETEL SA)</t>
  </si>
  <si>
    <t>Andaluza de Montajes Eléctricos y Telefónicos S.A. Agencia en Chile  (AMETEL S.A.)</t>
  </si>
  <si>
    <t>JOSE MIGUEL CARRENO FIGUEROA</t>
  </si>
  <si>
    <t>FUCHS GELLONA Y SILVA S A</t>
  </si>
  <si>
    <t>PROV FACT CONSTRUCTORA CERRO APOQUINDO CUATRO S.A.</t>
  </si>
  <si>
    <t>PROV FACT Jose Miguel Carreño Figueroa</t>
  </si>
  <si>
    <t>REV PROV FACT CONSTRUCTORA CERRO APOQUINDO CUATRO S.A.</t>
  </si>
  <si>
    <t>REV PROV FACT INGENIERIA AGROSONDA SPA</t>
  </si>
  <si>
    <t>REV PROV FACT CONSTRUCTORA NOVATEC EDIFICIOS S.A.</t>
  </si>
  <si>
    <t>PROV FACT VCGP - ASTALDI INGENIERIA Y CONSTRUCCION LIMITADA</t>
  </si>
  <si>
    <t>REV PROV FACT CONSTRUCTORA DAG SPA</t>
  </si>
  <si>
    <t>REV PROV FACT Jose Miguel Carreño Figueroa</t>
  </si>
  <si>
    <t>OBRASCON HUARTE LAIN S A AGENCIA EN CHILE</t>
  </si>
  <si>
    <t>INGENIERÍA ELÉCTRICA Y CONSTRUCCIÓN LIMITADA</t>
  </si>
  <si>
    <t>REV PROV FACT VCGP - ASTALDI INGENIERIA Y CONSTRUCCION LIMITADA</t>
  </si>
  <si>
    <t>PROV FACT Andaluza de Montajes Eléctricos y Telefónicos S.A. Agencia en Chile  (AMETEL S.A.)</t>
  </si>
  <si>
    <t>PROV FACT INGENIERÍA ELÉCTRICA Y CONSTRUCCIÓN LIMITADA</t>
  </si>
  <si>
    <t>UNITED SISTEMA DE TUBERIAS SPA</t>
  </si>
  <si>
    <t>REV PROV FACT Andaluza de Montajes Eléctricos y Telefónicos S.A. Agencia en Chile  (AMETEL S.A.)</t>
  </si>
  <si>
    <t>REV PROV FACT INGENIERÍA ELÉCTRICA Y CONSTRUCCIÓN LIMITADA</t>
  </si>
  <si>
    <t>PROV FACT OBRASCÓN HUARTE LAIN S A AGENCIA EN CHILE</t>
  </si>
  <si>
    <t>CONSTRUCTORA M &amp; A SPA</t>
  </si>
  <si>
    <t>MUELLE MELBOURNE &amp; CLARK S.A.</t>
  </si>
  <si>
    <t>LEVEL INGENIERIA Y CONSTRUCCION SPA</t>
  </si>
  <si>
    <t>EUROHINCA CHILE SPA</t>
  </si>
  <si>
    <t>REV PROV FACT CONSTRUCTORA ALFREDO JARA Y COMPANIA S.A.</t>
  </si>
  <si>
    <t>PROV FACT CONSTRUCTORA PAZ SPA</t>
  </si>
  <si>
    <t>CONSTRUCTORA BORQUEZ Y BORQUEZ LIMITADA</t>
  </si>
  <si>
    <t>CONSORCIO CONSTRUCTORA ESPERANZA Y COMPANIA</t>
  </si>
  <si>
    <t>CAVALLA CONSTRUCCIONES Y MONTAJE LIMITADA</t>
  </si>
  <si>
    <t>PROV FACT CONSTRUCCIONES URALES CHILE S.A</t>
  </si>
  <si>
    <t>INGENCO SPA</t>
  </si>
  <si>
    <t>INGENIERIA Y CONSTRUCCION SPA</t>
  </si>
  <si>
    <t>JEFFERSON MEDINA JARA</t>
  </si>
  <si>
    <t>INGENIERIA Y CONSTRUCCION GLOBALMIX LIMITADA</t>
  </si>
  <si>
    <t>EMPRESA CONSTRUCTORA GRUOP ALERCE SPA</t>
  </si>
  <si>
    <t>Empresa Constructora Gruop Alerce SPA</t>
  </si>
  <si>
    <t>PROV FACT PREFABRICADOS LP QUINTA INNOVACION SPA</t>
  </si>
  <si>
    <t>REV PROV FACT PREFABRICADOS LP QUINTA INNOVACION SPA</t>
  </si>
  <si>
    <t>05 PROV ING DOH</t>
  </si>
  <si>
    <t>DIRECCION DE ARQUITECTURA DEL MINISTERIO DE OBRAS PUBLICAS</t>
  </si>
  <si>
    <t>ING</t>
  </si>
  <si>
    <t>INVERSIONES Y COMERCIO RGP SPA</t>
  </si>
  <si>
    <t>REV PROV FACT Inversiones Y Comercio RGP SpA</t>
  </si>
  <si>
    <t>PROV FACT China First Highway Engineering Co. Ltd. Agencia En Chile</t>
  </si>
  <si>
    <t>FACULTAD DE CIENCIAS FISICAS Y MATEMATICAS</t>
  </si>
  <si>
    <t>965082107</t>
  </si>
  <si>
    <t>MAPFRE COMPANIA DE SEGUROS GENERALES DE CHILE S A</t>
  </si>
  <si>
    <t>REV PROV FACT FACULTAD DE CIENCIAS FÍSICAS Y MATEMÁTICAS</t>
  </si>
  <si>
    <t>MAPFRE COMPAÑÍA DE SEGUROS GENERALES DE CHILE S.A</t>
  </si>
  <si>
    <t>965323309</t>
  </si>
  <si>
    <t>C.M.P.C. CELULOSA S.A.</t>
  </si>
  <si>
    <t>PROV FACT BHP CHILE INC</t>
  </si>
  <si>
    <t>PROV FACT CIA MINERA DEL PACIFICO S A</t>
  </si>
  <si>
    <t>REV PROV FACT EMPRESA DE LOS FERROCARRILES DEL ESTADO</t>
  </si>
  <si>
    <t>REV PROV FACT CIA MINERA DEL PACIFICO S A</t>
  </si>
  <si>
    <t>PROV FACT FACULTAD DE CIENCIAS FÍSICAS Y MATEMÁTICAS</t>
  </si>
  <si>
    <t>PROV FACT CERVECERA CCU CHILE LTDA.</t>
  </si>
  <si>
    <t>REV PROV FACT MINERA ESCONDIDA LIMITADA</t>
  </si>
  <si>
    <t>SEP</t>
  </si>
  <si>
    <t>EDIFICIO VISTA SA</t>
  </si>
  <si>
    <t>Edificio Vista San Martín</t>
  </si>
  <si>
    <t>533376274</t>
  </si>
  <si>
    <t>EDIFICIO MORANDE</t>
  </si>
  <si>
    <t>Edificio Morandé 776</t>
  </si>
  <si>
    <t>773202044</t>
  </si>
  <si>
    <t>INMOBILIARIA ACTUAL VICUNA MACKENNA S.A.</t>
  </si>
  <si>
    <t>Inmobiliaria Actual Vicuña Mackena</t>
  </si>
  <si>
    <t>773980322</t>
  </si>
  <si>
    <t>INMOBILIARIA NUEV</t>
  </si>
  <si>
    <t>FACULTAD DE ARTES</t>
  </si>
  <si>
    <t>PROV FACT Facultad de Artes</t>
  </si>
  <si>
    <t>PROV FACT SERVICIO DE SALUD METROPOLITANO SUR ORIENTE</t>
  </si>
  <si>
    <t>REV PROV FACT UNIVERSIDAD DE CHILE</t>
  </si>
  <si>
    <t>REV PROV FACT SERVICIO DE SALUD METROPOLITANO SUR ORIENTE</t>
  </si>
  <si>
    <t>19020000</t>
  </si>
  <si>
    <t>FONDO GENERAL VEA</t>
  </si>
  <si>
    <t>Fondo General VEA</t>
  </si>
  <si>
    <t>REV PROV CVI Fondo General VEA</t>
  </si>
  <si>
    <t>REV PROV FACT SERVICIO DE SALUD CHILOE</t>
  </si>
  <si>
    <t>768108536</t>
  </si>
  <si>
    <t>INMOBILIARIA NUEVOS DESARROLLOS SPA</t>
  </si>
  <si>
    <t>INMOBILIARIA ACTUAL PORVENIR S.A</t>
  </si>
  <si>
    <t>INMOBILIARIA ACTUAL CUMBRES DE COLON S.A</t>
  </si>
  <si>
    <t>INMOBILIARIA NUEVOS DESARROLLOS TRES SPA</t>
  </si>
  <si>
    <t>177</t>
  </si>
  <si>
    <t>Proyectos</t>
  </si>
  <si>
    <t>SIP</t>
  </si>
  <si>
    <t>PROV FACT DEP - Cuenta Comercial Salesforce</t>
  </si>
  <si>
    <t>PROV FACT MINISTERIO DE OBRAS PÚBLICAS</t>
  </si>
  <si>
    <t>PROV FACT QUIBORAX S.A.</t>
  </si>
  <si>
    <t>REV PROV FACT QUIBORAX S.A.</t>
  </si>
  <si>
    <t>PROV FACT MOP SUBSECRETARIA DE OBRAS PUBLICAS</t>
  </si>
  <si>
    <t>SPG</t>
  </si>
  <si>
    <t>PROV FACT CODELCO VICEPRESIDENCIA DE PROYECTOS</t>
  </si>
  <si>
    <t>PROV FACT ACCIONA CONSTRUCCION S.A. AGENCIA CHILE</t>
  </si>
  <si>
    <t>PROV FACT Acciona Construcción S.A. Agencia Chile</t>
  </si>
  <si>
    <t>Acciona Construcción S.A. Agencia Chile</t>
  </si>
  <si>
    <t>PROV FACT CIA. MINERA DONA INES DE COLLAHUASI SCM</t>
  </si>
  <si>
    <t>SLG</t>
  </si>
  <si>
    <t>764763181</t>
  </si>
  <si>
    <t>AJGEOTECH SPA</t>
  </si>
  <si>
    <t>GOLDER ASSOCIATES S.A.</t>
  </si>
  <si>
    <t>PROV FACT MINERA ESCONDIDA LIMITADA</t>
  </si>
  <si>
    <t>PROV FACT WSP E&amp;I Perú S.A.</t>
  </si>
  <si>
    <t>REV PROV FACT WSP E&amp;I Perú S.A.</t>
  </si>
  <si>
    <t>INGENIERIA Y CONSTRUCCION HARCHA LIMITADA</t>
  </si>
  <si>
    <t>WSP Perú S.A.</t>
  </si>
  <si>
    <t>SLGP</t>
  </si>
  <si>
    <t>ARIDOS ACONCAGUA S.A.</t>
  </si>
  <si>
    <t>CONPREM-GRAU PREFAB.DE HORMIGON LTDA.</t>
  </si>
  <si>
    <t>REV PROV FACT CEMENTOS POLPAICO S.A.</t>
  </si>
  <si>
    <t>OBRAS SUBTERRANEAS S.A., AGENCIA EN CHILE</t>
  </si>
  <si>
    <t>SHM</t>
  </si>
  <si>
    <t>REV PROV FACT DETECO IC S.A.</t>
  </si>
  <si>
    <t>REV PROV FACT PREFABRICADOS DE CONCRETO RODRIGUEZ SPA</t>
  </si>
  <si>
    <t>DISTRIBUIDORA BREMEN SPA</t>
  </si>
  <si>
    <t>PROV FACT CONSTRUCTORA VAIN LIMITADA</t>
  </si>
  <si>
    <t>REV PROV FACT SOCIEDAD COMERCIAL MAXMAR SPA</t>
  </si>
  <si>
    <t>REV PROV FACT DPL HORMIGONES SPA</t>
  </si>
  <si>
    <t>PREFABRICADOS DE HORMIGON CUMBRES SPA</t>
  </si>
  <si>
    <t>Miguel Ángel Aránguiz Toro</t>
  </si>
  <si>
    <t>REV PROV FACT HORMIGONES MELIPILLA SPA</t>
  </si>
  <si>
    <t>SHS</t>
  </si>
  <si>
    <t>HORMIGONES RIOS SAN MARTIN LIMITADA</t>
  </si>
  <si>
    <t>CONCRETVS SPA</t>
  </si>
  <si>
    <t>PROV FACT SOCIEDAD CONSTRUCTORA VANROM SPA</t>
  </si>
  <si>
    <t>PROV FACT CONSTRUCTORA MANZANO Y ASOCIADOS LIMITADA</t>
  </si>
  <si>
    <t>PROV FACT CONSTRUCTORA CARRAN S A</t>
  </si>
  <si>
    <t>REV PROV FACT CONSTRUCTORA MANZANO Y ASOCIADOS LIMITADA</t>
  </si>
  <si>
    <t>PROV FACT Hormigones Ríos San Martín Limitada</t>
  </si>
  <si>
    <t>REV PROV FACT CONSTRUCTORA PEHUENCHE LIMITADA</t>
  </si>
  <si>
    <t>REV PROV FACT CONSTRUCTORA CARRAN S A</t>
  </si>
  <si>
    <t>ULDARICIO LEOPOLDO ONATE MARDONES</t>
  </si>
  <si>
    <t>HORMIGONES QUIRIHUE SPA</t>
  </si>
  <si>
    <t>LEITON COMERCIAL LIMITADA</t>
  </si>
  <si>
    <t>APPLUS REVISIONES TÉCNICAS DE CHILE S.A.</t>
  </si>
  <si>
    <t>PROV FACT CARPO Y LAGOS LTDA</t>
  </si>
  <si>
    <t>HORMIGONERA CABRERA SPA</t>
  </si>
  <si>
    <t>REV PROV FACT CONSTRUCTORA CUATRO REINOS SPA</t>
  </si>
  <si>
    <t>PROV FACT CONSTRUCTORA AITUE SPA</t>
  </si>
  <si>
    <t>FRANCISCO ESPINOZA</t>
  </si>
  <si>
    <t>FRANCISCO JAVIER ESPINOZA ROJAS</t>
  </si>
  <si>
    <t>PROV FACT Applus Revisiones Técnicas de Chile S.A.</t>
  </si>
  <si>
    <t>131606486</t>
  </si>
  <si>
    <t>CLAUDIO ALEJANDRO VILLALON JARA</t>
  </si>
  <si>
    <t>HORMIGONES Y VIBRADOS CAUTIN SPA</t>
  </si>
  <si>
    <t>PROV FACT Hormigones y Vibrados Cautín SPA</t>
  </si>
  <si>
    <t>BOMBAS DE HORMIGON G&amp;P S.A.</t>
  </si>
  <si>
    <t>SCM</t>
  </si>
  <si>
    <t>CEMENTOS TRANSEX LIMITADA</t>
  </si>
  <si>
    <t>MERCANTIL E INDUSTRIAL TRANSANDINA LIMITADA</t>
  </si>
  <si>
    <t>FCA PAVIMENTOS Y REVESTIMIENTOS BUDNIK HNOS S A</t>
  </si>
  <si>
    <t>768908494</t>
  </si>
  <si>
    <t>SCARAB CHILE SPA</t>
  </si>
  <si>
    <t>KNAUF AQUAPANEL SPA</t>
  </si>
  <si>
    <t>1020630</t>
  </si>
  <si>
    <t>SHI</t>
  </si>
  <si>
    <t>ECOAZA SPA</t>
  </si>
  <si>
    <t>MELON ARIDOS LIMITADA</t>
  </si>
  <si>
    <t>777629409</t>
  </si>
  <si>
    <t>ANGLO AMERICAN SUR S.A.</t>
  </si>
  <si>
    <t>14010000</t>
  </si>
  <si>
    <t>PROGRAMA ACADEMICO DE BACHILLERATO</t>
  </si>
  <si>
    <t>24</t>
  </si>
  <si>
    <t>SAINT-GOBAIN WEBER CHILE S.A</t>
  </si>
  <si>
    <t>SGC</t>
  </si>
  <si>
    <t>PROV FACT MINERA SPENCE S A</t>
  </si>
  <si>
    <t>INMOBILIARIA RECONQUISTA S.A.</t>
  </si>
  <si>
    <t>CONSTRUCTORA LN SPA</t>
  </si>
  <si>
    <t>REV PROV FACT CONSTRUCTORA LN SpA</t>
  </si>
  <si>
    <t>CONSTRUCTORA GRAN MURALLA SPA</t>
  </si>
  <si>
    <t>Constructora Gran Muralla SpA.</t>
  </si>
  <si>
    <t>16</t>
  </si>
  <si>
    <t>IMP</t>
  </si>
  <si>
    <t>PROV FACT HIDRONOR CHILE S A</t>
  </si>
  <si>
    <t>REV PROV FACT HIDRONOR CHILE S A</t>
  </si>
  <si>
    <t>PROV FACT GESTION INTEGRAL DE RESIDUOS SPA</t>
  </si>
  <si>
    <t>PROV FACT I. MUNICIPALIDAD DE MELIPILLA</t>
  </si>
  <si>
    <t>MCE</t>
  </si>
  <si>
    <t>MLP</t>
  </si>
  <si>
    <t>MLP2</t>
  </si>
  <si>
    <t>OHL</t>
  </si>
  <si>
    <t>PAB</t>
  </si>
  <si>
    <t>PDM</t>
  </si>
  <si>
    <t>PROV FACT ZUBLIN INTERNATIONAL GMBH CHILE SPA</t>
  </si>
  <si>
    <t>REV PROV FACT ZUBLIN INTERNATIONAL GMBH CHILE SPA</t>
  </si>
  <si>
    <t>VOB</t>
  </si>
  <si>
    <t>ZTA</t>
  </si>
  <si>
    <t>ZTE</t>
  </si>
  <si>
    <t>ZTI</t>
  </si>
  <si>
    <t>SES</t>
  </si>
  <si>
    <t>Programa Académico de Bachillerato</t>
  </si>
  <si>
    <t>211810</t>
  </si>
  <si>
    <t>29122023</t>
  </si>
  <si>
    <t>7291223</t>
  </si>
  <si>
    <t>DIRECCION DE EDUCACION PUBLICA</t>
  </si>
  <si>
    <t>SMA</t>
  </si>
  <si>
    <t>PROV FACT PRODUCTOS CAVE S A</t>
  </si>
  <si>
    <t>REV PROV FACT SHERWIN WILLIAMS CHILE S A</t>
  </si>
  <si>
    <t>2</t>
  </si>
  <si>
    <t>PROYECTOS DE ARQUITECTURA ARQ-CUBE LIMITADA</t>
  </si>
  <si>
    <t>29368</t>
  </si>
  <si>
    <t>PROV FACT TECDISA ESTRUCTURAS S.A.</t>
  </si>
  <si>
    <t>2100051240</t>
  </si>
  <si>
    <t>FCA PERUANA ETERNIT S.A.</t>
  </si>
  <si>
    <t>FCA. PERUANA ETERNIT S.A.</t>
  </si>
  <si>
    <t>EL ARRAYAN SPA</t>
  </si>
  <si>
    <t>UCEC</t>
  </si>
  <si>
    <t>Suma DOH</t>
  </si>
  <si>
    <t>767880979</t>
  </si>
  <si>
    <t>Grupo CCB SpA</t>
  </si>
  <si>
    <t>PR.DHI.SHI.2025-1442</t>
  </si>
  <si>
    <t>Arranque de Perno</t>
  </si>
  <si>
    <t>861130002</t>
  </si>
  <si>
    <t>SOC INDUSTRIAL ROMERAL S A</t>
  </si>
  <si>
    <t>Análisis químico de áridos</t>
  </si>
  <si>
    <t>934580001</t>
  </si>
  <si>
    <t>CELULOSA ARAUCO Y CONSTITUCION S A</t>
  </si>
  <si>
    <t>PR.DTC.2025.1175-Peritaje causa-origen</t>
  </si>
  <si>
    <t>BBO INGENIERIA SPA</t>
  </si>
  <si>
    <t>Planta de hormigones Copiapó – Polpaico BSA</t>
  </si>
  <si>
    <t>FUERZA AEREA DE CHILE COMANDO LOGISTICO</t>
  </si>
  <si>
    <t>Curauma</t>
  </si>
  <si>
    <t>PR.GCO.2024-0075 V9 TEPSAC-Centinela Adicional Cuadratura - Nov 2025</t>
  </si>
  <si>
    <t>PR.DTC.2025.0694 - Análisis de ingeniería</t>
  </si>
  <si>
    <t>76046838k</t>
  </si>
  <si>
    <t>DGL.PRE.2339.2025.0556  - Agricola Esmeralda - Ensayos para Balasto</t>
  </si>
  <si>
    <t>DGL.PRE.2339.2025.0556 - Agricola Esmeralda - Ensayos para Balasto</t>
  </si>
  <si>
    <t>PR.DGL.1817.2025.0625 - Placa de Carga Metro Linea 7 - China Railway</t>
  </si>
  <si>
    <t>967663409</t>
  </si>
  <si>
    <t>EFE VALPARAISO S.A.</t>
  </si>
  <si>
    <t>PR.DHC.2380.2025.207_Soluciones SIM-Recarpeteo de Kennedy</t>
  </si>
  <si>
    <t>777956736</t>
  </si>
  <si>
    <t>TRIAL CONSTRUCCIONES SPA</t>
  </si>
  <si>
    <t>PR.DHC.2380.2025.182_TRIAL CONSTRUCCIONES-Escaleras ETB</t>
  </si>
  <si>
    <t>PR.DHC.1830.2025-0701 - Extracción de testigos - Ferretería La Sierra</t>
  </si>
  <si>
    <t>PR.DHC.1830.2025-0708 - Vivienda Verónica Cisterna Colihuinca</t>
  </si>
  <si>
    <t>763097129</t>
  </si>
  <si>
    <t>YURA CHILE SPA</t>
  </si>
  <si>
    <t>PR.DHI.SCC.2025-1260</t>
  </si>
  <si>
    <t>PR.DCO.2025-0544 - Control de densidades - PRT Hualpén</t>
  </si>
  <si>
    <t>PR.DCO.1776.2025.354_PROMET-Planta Chacabuco</t>
  </si>
  <si>
    <t>PR.DCO.3689.2025.231_HARCHA-Const. Obra marítima y terrestre Caleta Papudo</t>
  </si>
  <si>
    <t>770080703</t>
  </si>
  <si>
    <t>CONSTRUCTORA ALBORADA LTDA.</t>
  </si>
  <si>
    <t>PR.DAC.2025.0445</t>
  </si>
  <si>
    <t>921900007</t>
  </si>
  <si>
    <t>ACMA S A</t>
  </si>
  <si>
    <t>PR.DAC.2025.0282 noviembre 2025</t>
  </si>
  <si>
    <t>PR.DAC.2025.0413</t>
  </si>
  <si>
    <t>780143177</t>
  </si>
  <si>
    <t>761662872</t>
  </si>
  <si>
    <t>PR.DAC.2025.0442</t>
  </si>
  <si>
    <t>PR.DAC.2025.0430</t>
  </si>
  <si>
    <t>PR.DAC.2024.0156C</t>
  </si>
  <si>
    <t>PR.DAC.2025.0467</t>
  </si>
  <si>
    <t>PR.DAC.2022.0035L</t>
  </si>
  <si>
    <t>PR.DAC.2025.0400</t>
  </si>
  <si>
    <t>PR.DAC.2025.0225C</t>
  </si>
  <si>
    <t>PR.DAC.2023.0015G</t>
  </si>
  <si>
    <t>PR.DAC.2021.0689AI</t>
  </si>
  <si>
    <t>845055009</t>
  </si>
  <si>
    <t>COMERCIAL ITALINNEA LTDA</t>
  </si>
  <si>
    <t>767342977</t>
  </si>
  <si>
    <t>Thermosolutions Ign Spa</t>
  </si>
  <si>
    <t>PR.DTC.2025.0926 - Estudio de asimilación RF+ensayos</t>
  </si>
  <si>
    <t>PR.DTC.2025.0927 - Estudio de vulnerabilidades</t>
  </si>
  <si>
    <t>PR.DTC.2025.1197 - Insp. de pintura intumescente Strip Center Espacio M Temuco</t>
  </si>
  <si>
    <t>PR.DTC.2025.1197</t>
  </si>
  <si>
    <t>ucg1</t>
  </si>
  <si>
    <t>2317 UFC - Unidad de Facturación y Cobranzas</t>
  </si>
  <si>
    <t>SDG</t>
  </si>
  <si>
    <t>SVA</t>
  </si>
  <si>
    <t>PR.DTC.2025.0592 - Plan de cambio climático región de Valparaíso</t>
  </si>
  <si>
    <t>ucg2</t>
  </si>
  <si>
    <t>ucg3</t>
  </si>
  <si>
    <t>HABILITACIÓN CENTRO CULTURAL , COMUNA DE LA CALERA</t>
  </si>
  <si>
    <t>PR.DTC.2025.0328 - PLAN COMUNAL DE CAMBIO CLIMATICO MUNCIPALIDAD DE SAN PEDRO</t>
  </si>
  <si>
    <t>763079449</t>
  </si>
  <si>
    <t>SOCIEDAD CONCESIONARIA RUTA DEL LIMARI S.A.</t>
  </si>
  <si>
    <t>PR.DIC.2025-042</t>
  </si>
  <si>
    <t>INFORME TÉCNICO ANÁLISIS DE DAÑOS PARA LA OBRA PÚBLICA FISCAL DENOMINADA CONCESIÓN PARA EL MEJORAMIENTO Y CONSERVACIÓN DE LA RUTA 43 DE LA REGIÓN DE COQUIMBO</t>
  </si>
  <si>
    <t>PR.DIC.2025-005.02</t>
  </si>
  <si>
    <t>INFORME TÉCNICO ANÁLISIS DEL PROGRAMA IMPACTADO DEL CONTRATISTA PROYECTO PLANTA DESALADORA ANTOFAGASTA 300 – ADICIONAL 2</t>
  </si>
  <si>
    <t>DGL.PRE.2340.2025.0549 - Minera Las Cenizas - Ensayos de suelos para 3 Botaderos</t>
  </si>
  <si>
    <t>PR.DHC.3682.2020-1021-5 2025 Adicional (Vta +) Noviembre</t>
  </si>
  <si>
    <t>EDIFICIO DE OFICINAS SITIO 1 GREMAD MET</t>
  </si>
  <si>
    <t>PR.DCO.3681.2024.382_GYL-Alto La Chimba II (VTA +´) Cuadratura noviembre 2025 Adicional</t>
  </si>
  <si>
    <t>765911605</t>
  </si>
  <si>
    <t>MINERA FLORIDA LIMITADA</t>
  </si>
  <si>
    <t>PR.DCO.1776.2025.274.v2 Minera Florida Servicio spot</t>
  </si>
  <si>
    <t>OPR.DCO.2025-0480 Minera Florida Control Modalidad visitas</t>
  </si>
  <si>
    <t>PR.DCO.1776.2025.406_SERVILAND-SE LAS ACACIAS</t>
  </si>
  <si>
    <t>SE LAS ACACIAS</t>
  </si>
  <si>
    <t>PR.DCO.1776.2025.320_TECSA-U La Laguna</t>
  </si>
  <si>
    <t>U La Laguna</t>
  </si>
  <si>
    <t>F-139 Padre Hurtado</t>
  </si>
  <si>
    <t>PR.DCO.3681.2023.414 Hormigones Copat Adicional (Vta+ Adicional) Noviembre 2025</t>
  </si>
  <si>
    <t>PR.DCO.3681.2025.235 Civelec SE Mejillones y SE Chacata</t>
  </si>
  <si>
    <t>PR.GCO.2024.0075.V14 Tepsac- Centinela (Vta +) Noviembre 2025 Adicional</t>
  </si>
  <si>
    <t>PR.DCO.3683.2025.172 SE Crucero en Ruta 24 km 3 oriente, María Elena SE Estepa, 4 km al norte de SE Crucero</t>
  </si>
  <si>
    <t>PR.DCO.3681.2025.244 Polpaico Parque eólico Pampa Hibrida</t>
  </si>
  <si>
    <t>PR.DCO.3682.2025.251 Polpaico Álcali</t>
  </si>
  <si>
    <t>PR.DCO.3682.2025.266_GYL-San Petersburgo</t>
  </si>
  <si>
    <t>PR.DES.2025-195</t>
  </si>
  <si>
    <t>DGL.PRE.2339.2024-0402 - Caracterización de Sedimentos HSA / HDV</t>
  </si>
  <si>
    <t>PR.DTC.2025.0390 - (RFP - CPP-CS-002-25) - Servicio Puesta en Marcha y Entrega a Operaciones Sistem</t>
  </si>
  <si>
    <t>PR.DAC.2025-0369 Licitación Quebrada Macul</t>
  </si>
  <si>
    <t>PROV FACT Inmobiliaria y constructora pan de azúcar Spa</t>
  </si>
  <si>
    <t>PROV FACT CONSTRUCTORA EXCON S.A</t>
  </si>
  <si>
    <t>INGENIERIA Y CONSTRUCCION M.S.T SPA</t>
  </si>
  <si>
    <t>REV PROV FACT INGENIERIA Y CONSTRUCCION M.S.T SPA</t>
  </si>
  <si>
    <t>PROV FACT MINISTERIO DE TRANSPORTES Y TELECOMUNICACIONES</t>
  </si>
  <si>
    <t>PROV FACT GOBIERNO REGIONAL V REGION</t>
  </si>
  <si>
    <t>METRO REGIONAL DE VALPARAISO S.A.</t>
  </si>
  <si>
    <t>760326410</t>
  </si>
  <si>
    <t>SOLUCIONES SIM SPA</t>
  </si>
  <si>
    <t>REV PROV FACT CONSORCIO CONSTRUCTORA ESPERANZA Y COMPAÑIA</t>
  </si>
  <si>
    <t>CONSTRUCTORA RIO MAULE SPA</t>
  </si>
  <si>
    <t>PROV FACT SOCIEDAD CONCESIONARIA RUTA DEL LIMARI S.A.</t>
  </si>
  <si>
    <t>PROV FACT CONSTRUCTORA GARDILCIC LTDA.</t>
  </si>
  <si>
    <t>762922142</t>
  </si>
  <si>
    <t>VERDE CORP SPA</t>
  </si>
  <si>
    <t>760342521</t>
  </si>
  <si>
    <t>RUIZ Y AGURTO LIMITADA</t>
  </si>
  <si>
    <t>Ensayos a Baldosas</t>
  </si>
  <si>
    <t>762954508</t>
  </si>
  <si>
    <t>MARCO ANTONIO HENRIQUEZ CORREA CONSTRUCTORA E.I.R.L.</t>
  </si>
  <si>
    <t>PR.DCO.1829.2025-0745 - Obra Manuel Rodriguez 563</t>
  </si>
  <si>
    <t>760768855</t>
  </si>
  <si>
    <t>EASYWOOD SOCIEDAD ANONIMA</t>
  </si>
  <si>
    <t>PR.DEP.2025.0325 Ensayos mecánicos a paneles</t>
  </si>
  <si>
    <t>771337252</t>
  </si>
  <si>
    <t>INMOBILIARIA PUERTA DE VITACURA SPA</t>
  </si>
  <si>
    <t>PR.DTC.2025.1008 - ESTUDIO ACUSTICO EDIFICIO NUEVA COSTANERA</t>
  </si>
  <si>
    <t>PR.DTC.2025.1261 - "Insp. de pintura intumescente  porvenir 2787 "</t>
  </si>
  <si>
    <t>PR.DTC.2025.1261</t>
  </si>
  <si>
    <t>HIDROELÉCTRICA SAN ANDRÉS LIMITADA</t>
  </si>
  <si>
    <t>DGL.PRE.2339.2024-0402 - Caracterización de Sedimentos HSA-HDV</t>
  </si>
  <si>
    <t>770494982</t>
  </si>
  <si>
    <t>TRANSPORTES Y MAQUINARIAS BUENA VISTA SPA</t>
  </si>
  <si>
    <t>PR.DGL.2339.2025.0662 - Maquinarias Buena Vista - Solicitud de Ensayos</t>
  </si>
  <si>
    <t>PR.DGI.2025-080 Estudio Mecánica de Suelos, Pavimentación Academia Guerra FACH</t>
  </si>
  <si>
    <t>Estudio de Mecánica de Suelos Pavimentación Camino Interno Academia de Guerra Aérea FACH – Las Condes”</t>
  </si>
  <si>
    <t>AITE CESFAM Curaco de Vélez</t>
  </si>
  <si>
    <t>766762794</t>
  </si>
  <si>
    <t>ALTO SPA</t>
  </si>
  <si>
    <t>PR.DTC.2025.1290 - Insp. de pintura intumescente - multicancha cañas 1</t>
  </si>
  <si>
    <t>PR.DTC.2025.1290</t>
  </si>
  <si>
    <t>902120009</t>
  </si>
  <si>
    <t>CLUB HIPICO DE SANTIAGO S.A.</t>
  </si>
  <si>
    <t>PR.DTC.2025.1278 - ASESORIA SANCIONATORIO SMA - CLUB HIPICO</t>
  </si>
  <si>
    <t>PR.DTC.2025.1278</t>
  </si>
  <si>
    <t>690913003</t>
  </si>
  <si>
    <t>MUNICIPALIDAD DE MARCHIGÜE</t>
  </si>
  <si>
    <t>PR.DTC.2025.0452 - Elaboración Plan Comunal de Reducción de Riesgo de Desastres</t>
  </si>
  <si>
    <t>Elaboración Plan Comunal de Reducción de Riesgo de Desastres</t>
  </si>
  <si>
    <t>PR.DIC.2025-044</t>
  </si>
  <si>
    <t>INFORME TÉCNICO ANÁLISIS DE RETRASOS PARA EL CONTRATO CONSTRUCCIÓN DE OBRAS CIVILES PIQUES, GALERÍAS Y TÚNELES TRAMO 1 LÍNEA 7, METRO DE SANTIAGO - ESTACIÓN WALKER MARTÍNEZ</t>
  </si>
  <si>
    <t>PR.DIC.2025-047</t>
  </si>
  <si>
    <t>INFORME TÉCNICO ANÁLISIS DE RETRASOS PARA EL CONTRATO CONSTRUCCIÓN DE OBRAS CIVILES PIQUES, GALERÍAS Y TÚNELES TRAMO 1 LÍNEA 7, METRO DE SANTIAGO – PIQUE PC01</t>
  </si>
  <si>
    <t>3875 CHG - Chuquicamata Gardilcic</t>
  </si>
  <si>
    <t>3867 PRC - Proyecto Zublin Strabag</t>
  </si>
  <si>
    <t>PR.DCO.2025-0567 - EPC Construcción de Estanque Multipropósito de 20.000 m3 T-3259 - NContrato AC310102471</t>
  </si>
  <si>
    <t>PR.DAC.2021.0390AL</t>
  </si>
  <si>
    <t>PR.DAC.2022.0035M</t>
  </si>
  <si>
    <t>PR.DAC.2025.0517</t>
  </si>
  <si>
    <t>PR.DAC.2019.432 diciembre 2025</t>
  </si>
  <si>
    <t>PR.DAC.2021.0689AJ</t>
  </si>
  <si>
    <t>PR.DAC.2021.0689AJ Muestreo</t>
  </si>
  <si>
    <t>PR.DAC.2022.0158O</t>
  </si>
  <si>
    <t>PR.DAC.2023.0015H</t>
  </si>
  <si>
    <t>PR.DAC.2024.0060F</t>
  </si>
  <si>
    <t>PR.DAC.2025.0248 Nov - Dic</t>
  </si>
  <si>
    <t>PR.DAC.2025.0298A</t>
  </si>
  <si>
    <t>PR.DAC.2025.0337A</t>
  </si>
  <si>
    <t>PR.DAC.2025.0457</t>
  </si>
  <si>
    <t>PR.DAC.2025.0484</t>
  </si>
  <si>
    <t>PR.DAC.2025.0491</t>
  </si>
  <si>
    <t>PR.DAC.2025.0509</t>
  </si>
  <si>
    <t>PR.DAC.2025.0512</t>
  </si>
  <si>
    <t>PR.DCO.1776.2025.335_Embalse Carén_Tecnasic</t>
  </si>
  <si>
    <t>PR.DCO.1776.2025.343_ISLA PICTON-Altos del Valle</t>
  </si>
  <si>
    <t>PR.DCO.3682.2024.321_SOC. ACL-Autocontrol Hormigones ACL Adicional</t>
  </si>
  <si>
    <t>PR.DCO.3684.2025.080 Elecnor Línea de Transmisión Don Goyo - La Ruca Adicional(VTa + noviembre))</t>
  </si>
  <si>
    <t>PR.DHC.1824.2021.021-18 Adicional Adicional (+VTA cuadratura) Diciembre Adicional</t>
  </si>
  <si>
    <t>PR.DHC.3684.2025-1010 Adicional (+VTA cuadratura Diciiembre) Adicional</t>
  </si>
  <si>
    <t>PR.DCO.2024-0239 - VTA (+01) Diciembre 2025</t>
  </si>
  <si>
    <t>PR.DCO.3681.2025.269_DEPROX-Planta Molycop, Mejillones</t>
  </si>
  <si>
    <t>PR.DCO.3682.2024.329_V2_Ampliación Colegio Eagles' College Iquique</t>
  </si>
  <si>
    <t>PR.DCO.3684.2024.001-2 Adicional (+Vta Diciembre) Cuadratura Adicional</t>
  </si>
  <si>
    <t>PR.DCO.3684.2025.169 Unicon Besalco Minera Arqueros (Vta Cuadratura) Adicional</t>
  </si>
  <si>
    <t>PR.DCO.3684.2025.284_SACYR-Ext. testigos y med. espesores Ruta 5 Los Vilos La Serena</t>
  </si>
  <si>
    <t>PR.DHC.1824.2019-1003-7 Adicional (+Vta Cuadratura) Diciembre Adicional</t>
  </si>
  <si>
    <t>PR.DHC.1834.2023-1003 (VTA+) Diciembre 2025 Adicional</t>
  </si>
  <si>
    <t>PR.DEP.2025.0349 Ensayos de tracción a barras autoperforantes</t>
  </si>
  <si>
    <t>PR.DES.2025-11 ASESORIA A LA INSPECCION TECNICA DE OBRAS (ATO) Y EQUIPO ESPECIALIDADES HABILITACION</t>
  </si>
  <si>
    <t>PR.DES.2025-145 AITE PROYECTO “REPOSICIÓN CESFAM RURAL CURACO DE VÉLEZ</t>
  </si>
  <si>
    <t>PR.DES.2025-179</t>
  </si>
  <si>
    <t>PR.DGI.2022-015_E Automatización Caren 3743 Adicional nov 2025 Adicional</t>
  </si>
  <si>
    <t>PR.DGI.2022-015_J ODS10 Pampa Austral Adicional nov -2025 Adicional</t>
  </si>
  <si>
    <t>PR.DGI.2022-015_K OdS 11 Tove 3868 Adicional nov 2025 Adicional</t>
  </si>
  <si>
    <t>PR.DGI.2024-033 Proyecto SAR Prospecciones Orden de Cambio 9</t>
  </si>
  <si>
    <t>PR.DGI.2025-068 Servicio de Geotecnia para Diseños, Laboratorio y Mecánica de Suelos</t>
  </si>
  <si>
    <t>DGL.PRE.2340.2025.0557 - Construcciones Urales - Normalización Aerodromo Balmaceda - Segundo Llamad</t>
  </si>
  <si>
    <t>DGL.PRE.2339.2023.0124 Venta Positiva V4 Adicional</t>
  </si>
  <si>
    <t>PR.DHC.2025-0659 - Hormibal - Análisis de Áridos</t>
  </si>
  <si>
    <t>PR.DHC.3866.2025-0722 - Subestación Buenavista 154/66 kV</t>
  </si>
  <si>
    <t>OP-DHC-2022-0071 - Extracción de testigos y Ensayos de Martillo Smichdt. Comunidad los Junquillos</t>
  </si>
  <si>
    <t>PR.DHC.1830.2025-0599 - Extracción de testigos - Edificio Salas 53</t>
  </si>
  <si>
    <t>PR.DHC.1830.2025-0723 - Ampliación Local Comercial Maipú 870</t>
  </si>
  <si>
    <t>PR.DHC.1830.2025-0801 - Extracción de testigos - Condominio Los Avellanos II</t>
  </si>
  <si>
    <t>PR.DHC.2380.2023.108_CYPCO-Edificio Carr. Int. Campus San Joaquín</t>
  </si>
  <si>
    <t>PR.DHC.2987.2025.214_BRONSON-El Bajo</t>
  </si>
  <si>
    <t>PR.DHI.SHI.2025-1536</t>
  </si>
  <si>
    <t>PR.DIO.2024-48 (Extensión Diciembre 2025)</t>
  </si>
  <si>
    <t>PR.DIO.2024-49 (Extensión Diciembre 2025)</t>
  </si>
  <si>
    <t>PR.DIO.2024-73 (Extensión Diciembre 2025)</t>
  </si>
  <si>
    <t>PR.DIO.2025-6 (Extensión Diciembre 2025)</t>
  </si>
  <si>
    <t>PR.DTC.2024.0735 - PROYECTO ACUSTICO AUDIO COLEGIO SAN BERNARDO</t>
  </si>
  <si>
    <t>PR.DTC.2025.1219 - Insp. de pintura intumescente obra Paso Fronterizo Pichachen.</t>
  </si>
  <si>
    <t>PR.DTC.2024.1117 - - Ensayo RF tabique</t>
  </si>
  <si>
    <t>PR.DTC.2025.0392 - Elaboración PCRRD Santa Bárbara</t>
  </si>
  <si>
    <t>PR.DTC.2025.1208 - Informe tecnico de Baños Modulares</t>
  </si>
  <si>
    <t>PR.DTC.2025.1359-Visita a terreno</t>
  </si>
  <si>
    <t>PR.DTC.2025.S011 Cert. P.I.</t>
  </si>
  <si>
    <t>REV PROV FACT Inmobiliaria y constructora pan de azúcar Spa</t>
  </si>
  <si>
    <t>768696950</t>
  </si>
  <si>
    <t>DEPROX SPA</t>
  </si>
  <si>
    <t>REV PROV FACT INGENIERÍA Y CONSTRUCCIÓN MST S.A.</t>
  </si>
  <si>
    <t>1176470</t>
  </si>
  <si>
    <t>780417579</t>
  </si>
  <si>
    <t>CONSTRUCTORA ISLA PICTON SPA</t>
  </si>
  <si>
    <t>969171201</t>
  </si>
  <si>
    <t>TECNASIC S.A.</t>
  </si>
  <si>
    <t>1176471</t>
  </si>
  <si>
    <t>1176199</t>
  </si>
  <si>
    <t>1176200</t>
  </si>
  <si>
    <t>761006258</t>
  </si>
  <si>
    <t>RENTAS PATIO I SPA</t>
  </si>
  <si>
    <t>776116491</t>
  </si>
  <si>
    <t>SOCIEDAD TRANSMISORA METROPOLITANA S.A</t>
  </si>
  <si>
    <t>778998793</t>
  </si>
  <si>
    <t>968690302</t>
  </si>
  <si>
    <t>CONSTRUCTORA CUEVAS Y PURCELL S A</t>
  </si>
  <si>
    <t>772617364</t>
  </si>
  <si>
    <t>HORMIBAL PRETENSADOS SPA</t>
  </si>
  <si>
    <t>Hormibal Pretensados SpA</t>
  </si>
  <si>
    <t>761516051</t>
  </si>
  <si>
    <t>TRAZAS GESTION DE PROYECTOS DE INFRAESTRUCTURA LIMITADA</t>
  </si>
  <si>
    <t>762838079</t>
  </si>
  <si>
    <t>CONPRETEDECOR CHILE LIMITADA</t>
  </si>
  <si>
    <t>REV PROV FACT SOC INDUSTRIAL ROMERAL S A</t>
  </si>
  <si>
    <t>TBM Y TUNEL SPA</t>
  </si>
  <si>
    <t>18395</t>
  </si>
  <si>
    <t>CHG</t>
  </si>
  <si>
    <t>PCR</t>
  </si>
  <si>
    <t>691702006</t>
  </si>
  <si>
    <t>714999001</t>
  </si>
  <si>
    <t>ALSANEO METRO L7 SPA.</t>
  </si>
  <si>
    <t>1176410</t>
  </si>
  <si>
    <t>PROV FACT Alsaneo Metro L7 SPA.</t>
  </si>
  <si>
    <t>0.20250072</t>
  </si>
  <si>
    <t>1176404</t>
  </si>
  <si>
    <t>1176402</t>
  </si>
  <si>
    <t>1176403</t>
  </si>
  <si>
    <t>1176405</t>
  </si>
  <si>
    <t>1176406</t>
  </si>
  <si>
    <t>778312603</t>
  </si>
  <si>
    <t>20120877055</t>
  </si>
  <si>
    <t>13003</t>
  </si>
  <si>
    <t>124010</t>
  </si>
  <si>
    <t>124022</t>
  </si>
  <si>
    <t>53317115K</t>
  </si>
  <si>
    <t>PR.DHI.SHI.2025-1450</t>
  </si>
  <si>
    <t>PR.DHI.SHI.2025-1434</t>
  </si>
  <si>
    <t>PR.DAC.2025.0468</t>
  </si>
  <si>
    <t>PR.DAC.2025.0487</t>
  </si>
  <si>
    <t>PR.DAC.2025.0517 GASCO</t>
  </si>
  <si>
    <t>INVERSIONES BRONSON SPA</t>
  </si>
  <si>
    <t>PR.DGI.2022-015_E Automatización Caren 3743 Adicional diciembre 2025</t>
  </si>
  <si>
    <t>762510057</t>
  </si>
  <si>
    <t>LV PatioRenta Inm V SpA</t>
  </si>
  <si>
    <t>Sociedad Transmisora Metropolitana S.A</t>
  </si>
  <si>
    <t>01022026</t>
  </si>
  <si>
    <t>PR.DTC.2025.1312 - Ensayo RF F120 - Tabique</t>
  </si>
  <si>
    <t>PR.DTC.2025.1312</t>
  </si>
  <si>
    <t>Inmobiliaria e Inversiones Lacoste</t>
  </si>
  <si>
    <t>PR.DTC.2025.1219</t>
  </si>
  <si>
    <t>PR.DHC.3682.2020-1021-5 2025 Adicional (+Vta diciembre) Adicional</t>
  </si>
  <si>
    <t>PR.DGI.2024-033 Proyecto SAR Prospecciones Orden de Cambio 8</t>
  </si>
  <si>
    <t>GG + utilidades adicionales</t>
  </si>
  <si>
    <t>DGL.PRE.2340.2025.0557 - Construcciones Urales - Normalización Aerodromo Balmaceda - Segundo Llamado</t>
  </si>
  <si>
    <t>cierre cantidades</t>
  </si>
  <si>
    <t>760713139</t>
  </si>
  <si>
    <t>MOLLER Y PEREZ-COTAPOS CONSTRUCCIONES INDUSTRIALES S.A</t>
  </si>
  <si>
    <t>PR.DEP.2025.0306 Ensayos de Compresión a Alzaprimas</t>
  </si>
  <si>
    <t>PR.DEP.2025-0306</t>
  </si>
  <si>
    <t>PR.DAC.2025.0493</t>
  </si>
  <si>
    <t>PR.DTC.2025.1016 - Estudio de vulnerabilidades</t>
  </si>
  <si>
    <t>COMEDUC</t>
  </si>
  <si>
    <t>PR.DTC.2024.0735</t>
  </si>
  <si>
    <t>MUNICIPALIDAD DE SANTA BÁRBARA</t>
  </si>
  <si>
    <t>PR.DTC.2025.0392</t>
  </si>
  <si>
    <t>3579 CMP - Proyecto CMP</t>
  </si>
  <si>
    <t>2375 IPM - Implementación Proyecto Madera</t>
  </si>
  <si>
    <t>PR.DTC.2024.1331 - Inspección Acústica La Calera</t>
  </si>
  <si>
    <t>PR.DES.2025-11 ASESORIA A LA INSPECCION TECNICA DE OBRAS (ATO) Y EQUIPO ESPECIALIDADES HABILITACION CENTRO CULTURAL, COM</t>
  </si>
  <si>
    <t>AGUAS DE ANTOFAGASTA S.A.-CUENTA 2</t>
  </si>
  <si>
    <t>OVALLE ABOGADOS LTDA.</t>
  </si>
  <si>
    <t>Inmobiliaria Reconquista SpA</t>
  </si>
  <si>
    <t>774235442</t>
  </si>
  <si>
    <t>Strabag - Edilmac Desarrollos Verticales SpA</t>
  </si>
  <si>
    <t>PR.DPR.2989.2019-26 Adicional diciembre Venta 2025</t>
  </si>
  <si>
    <t>PR.DHC.2321.2025-0715 - Claudio Alejandro Villalón Jara - Servicio de laboratorio de hormigones</t>
  </si>
  <si>
    <t>AGRÍCOLA ESMERALDA LIMITADA</t>
  </si>
  <si>
    <t>PR.DPR.2989.2022-90 Adicional diciembre 2025</t>
  </si>
  <si>
    <t>San Petersburgo</t>
  </si>
  <si>
    <t>Altos del Valle</t>
  </si>
  <si>
    <t>LADRILLERA EL DIAMANTE S.A.C.</t>
  </si>
  <si>
    <t>PR.DES.2025-183</t>
  </si>
  <si>
    <t>Dunas de Atacama</t>
  </si>
  <si>
    <t>PR.DES.2024-247</t>
  </si>
  <si>
    <t>Edificio Apoquindo</t>
  </si>
  <si>
    <t>PR.DES.2025-89</t>
  </si>
  <si>
    <t>Edificios Domeyko y San Ignacio</t>
  </si>
  <si>
    <t>PR.DES.2026-6</t>
  </si>
  <si>
    <t>Aromos de la Florida</t>
  </si>
  <si>
    <t>PR.DES.2024-186</t>
  </si>
  <si>
    <t>Puesta en marcha edificio Don Bosco</t>
  </si>
  <si>
    <t>PR.DES.2024-185</t>
  </si>
  <si>
    <t>Puesta en marcha, edificio Serrano</t>
  </si>
  <si>
    <t>PR.DES.2024-54</t>
  </si>
  <si>
    <t>Proyecto Lomas de Coyhaique N° 744</t>
  </si>
  <si>
    <t>PR.DES.2023-58</t>
  </si>
  <si>
    <t>Medida de resistividad de terreno Edificio Don Bosco</t>
  </si>
  <si>
    <t>PR.DES.2025-182</t>
  </si>
  <si>
    <t>Viñedos de Calera de Tango</t>
  </si>
  <si>
    <t>PR.DES.2026-17</t>
  </si>
  <si>
    <t>Macrolote Cerrillos</t>
  </si>
  <si>
    <t>PR.DES.2026-15</t>
  </si>
  <si>
    <t>Edificio Los Aromos de La Florida (ITE)</t>
  </si>
  <si>
    <t>PR.DES.2026-16</t>
  </si>
  <si>
    <t>Edificio Las Brisas del Maipo</t>
  </si>
  <si>
    <t>PR.DES.2025-184</t>
  </si>
  <si>
    <t>Coronel Godoy</t>
  </si>
  <si>
    <t>PR.DES.2025-201</t>
  </si>
  <si>
    <t>Briones Luco 0792</t>
  </si>
  <si>
    <t>PR.DES.2025-165</t>
  </si>
  <si>
    <t>Parque La Aguada - El Pajonal</t>
  </si>
  <si>
    <t>PR.DES.2019-145</t>
  </si>
  <si>
    <t>EDIFICIO NORTE BEAUCHEF</t>
  </si>
  <si>
    <t>766116736</t>
  </si>
  <si>
    <t>Nuevos Desarrollos Seis SpA</t>
  </si>
  <si>
    <t>PR.DES.2026-10</t>
  </si>
  <si>
    <t>Edificio Matilde Salamanca</t>
  </si>
  <si>
    <t>PR.DIO.SEP.2018-171</t>
  </si>
  <si>
    <t>PR.DES.2020-166</t>
  </si>
  <si>
    <t>Sevilla Norte</t>
  </si>
  <si>
    <t>13050000</t>
  </si>
  <si>
    <t>Instituto de la Comunicación e imagen</t>
  </si>
  <si>
    <t>PR.DES.2020-11</t>
  </si>
  <si>
    <t>Proyecto eléctrico auditorio ICEI</t>
  </si>
  <si>
    <t>PR.DES.2026-20 EFE servicio de evaluación estructural de las estaciones de Curicó, San Javier, Linares, Parral y San C</t>
  </si>
  <si>
    <t>EFE servicio de evaluación estructural de las estaciones de Curicó, San Javier, Linares, Parral y San C</t>
  </si>
  <si>
    <t>771018726</t>
  </si>
  <si>
    <t>INMOBILIARIA  E INVERSIONES UPC SEIS SPA</t>
  </si>
  <si>
    <t>PR.DES.2024-30</t>
  </si>
  <si>
    <t>INSPECCIÓN DE ESPECIALIDADES WORK CENTER MIRAFLORES NORTE</t>
  </si>
  <si>
    <t>605010008</t>
  </si>
  <si>
    <t>PR.DES.2026-7 PF Pehuenche</t>
  </si>
  <si>
    <t>COMPLEJO FRONTERIZO PEHUENCHE – SAN CLEMENTE</t>
  </si>
  <si>
    <t>2367</t>
  </si>
  <si>
    <t>SECCIÓN ESPECIALIDADES</t>
  </si>
  <si>
    <t>PR.DES.2025-125</t>
  </si>
  <si>
    <t>Hospital Del Salvador</t>
  </si>
  <si>
    <t>PR.DES.2025-164</t>
  </si>
  <si>
    <t>Complejo fronterizo San Francisco</t>
  </si>
  <si>
    <t>Esmax La Florida PR.DES.2022-29</t>
  </si>
  <si>
    <t>Esmax La Florida PR.DES.2022-29 (-)</t>
  </si>
  <si>
    <t>PR.DES.2026-14</t>
  </si>
  <si>
    <t>Medidas de resistencia de aislación y rigidez dieléctrica de tubos aislantes</t>
  </si>
  <si>
    <t>767298234</t>
  </si>
  <si>
    <t>Inmobiliaria Patriarca SpA</t>
  </si>
  <si>
    <t>PR.DES.2021-90</t>
  </si>
  <si>
    <t>Mirador de Quintero</t>
  </si>
  <si>
    <t>PR.DES.2024-199 (-)</t>
  </si>
  <si>
    <t>"INSPECCIÓN TÉCNICA ESPECIALISTA COLEGIOS SEDE INFANCIA E INTERMEDIO"</t>
  </si>
  <si>
    <t>PR.DES.2024-199</t>
  </si>
  <si>
    <t>PR.DIO.SEP.2018-173</t>
  </si>
  <si>
    <t>EDIFICIO VISTA SAN MARTIN</t>
  </si>
  <si>
    <t>PR.DES.2024-101 (+)</t>
  </si>
  <si>
    <t>San Martin</t>
  </si>
  <si>
    <t>PR.DES.2026-4</t>
  </si>
  <si>
    <t>Contrastacion Hipot Phenix BK 130/36</t>
  </si>
  <si>
    <t>763613011</t>
  </si>
  <si>
    <t>ETERSOL SPA</t>
  </si>
  <si>
    <t>PR.DES.2025-202</t>
  </si>
  <si>
    <t>Medida resistencia eléctrica de piso Sala de yeso de Hospital de Parral</t>
  </si>
  <si>
    <t>PR.DES.2025-203</t>
  </si>
  <si>
    <t>Medida resistencia eléctrica de piso Box Dental  de Hospital de Cauquenes</t>
  </si>
  <si>
    <t>PR.DES.2019-216</t>
  </si>
  <si>
    <t>Edificios Santolaya inspección montaje ascensores</t>
  </si>
  <si>
    <t>Antofagasta (DEPTOS) PR.DES.2022-29</t>
  </si>
  <si>
    <t>Antofagasta (DPTOS) PR.DES.2022-29</t>
  </si>
  <si>
    <t>Briones Luco PR.DES.2022-29</t>
  </si>
  <si>
    <t>Antofagasta (Hotel) PR.DES.2022-29</t>
  </si>
  <si>
    <t>Ricaurte PR.DES.2022-29</t>
  </si>
  <si>
    <t>Jose Ureta PR.DES.2022-29</t>
  </si>
  <si>
    <t>Ñuble PR.DES.2022-29</t>
  </si>
  <si>
    <t>Santa Rosa PR.DES.2022-29</t>
  </si>
  <si>
    <t>PR.DTC.2026.0002 - PROGRAMA MEDICION RUIDO AMBIENTAL 2026 - INGEVEC</t>
  </si>
  <si>
    <t>PR.DTC.2026.0002</t>
  </si>
  <si>
    <t>PR.DGI.2022-015_I Otros Tranques (Descontable Notas de Cambio 3, 4, 7, 9 ,10 y 12)</t>
  </si>
  <si>
    <t>1785 USJ - Unidad Sondajes</t>
  </si>
  <si>
    <t>Orden de Cambio 3,4,7,9</t>
  </si>
  <si>
    <t>PR.DDA.2025-075A ANÁLISIS DE LA CUENCA BIOBÍO</t>
  </si>
  <si>
    <t>SRH - Recursos Hídricos</t>
  </si>
  <si>
    <t>Cotización Cuenca Bío Bío</t>
  </si>
  <si>
    <t>DGL.PRE.2340.2025.0543 - Licitación Ensayos Geotécnicos Roca y Suelo</t>
  </si>
  <si>
    <t>DGL.PRE.2340.2024.0191 - Licitación: FY24 Ensayos Mecánica Suelo Carcat Med G | PR 5284960075, Junio 2024 CONTRATO MARCO</t>
  </si>
  <si>
    <t>PR.DES.2023-216</t>
  </si>
  <si>
    <t>AITO Hospital Provincia Cordillera - HPC</t>
  </si>
  <si>
    <t>PR.DGI.2024-0704 DOH EXTRA</t>
  </si>
  <si>
    <t>DOH EXTRA DGI</t>
  </si>
  <si>
    <t>PR.DOH.2025-001 DOH EXTRA Adicional</t>
  </si>
  <si>
    <t>PR.DGI.2025-042 Quebrada de Macul</t>
  </si>
  <si>
    <t>Estudio Geotecnico Quebrada Macul</t>
  </si>
  <si>
    <t>691726002</t>
  </si>
  <si>
    <t>Municipalidad de Quilaco</t>
  </si>
  <si>
    <t>PR.DTC.2025.1324 - Elaboración Plan Comunal de Reducción de Riesgo de Desastres</t>
  </si>
  <si>
    <t>PR.DTC.2025.1324</t>
  </si>
  <si>
    <t>DGL.PRE.2340.2025.0561 - Ausenco - Solicitud de Ensayos</t>
  </si>
  <si>
    <t>Vale S.A.</t>
  </si>
  <si>
    <t>DGL.PRE.2341.2024.0150</t>
  </si>
  <si>
    <t>Mercado Global de las Naciones Unidas (UNGM)</t>
  </si>
  <si>
    <t>PR.DTC.2025.1189 - ESTRATEGIA CIUDADES VERDES (ECV) DE CHILE</t>
  </si>
  <si>
    <t>FAO cotización</t>
  </si>
  <si>
    <t>762142805</t>
  </si>
  <si>
    <t>INGENIERIA AVA MONTAJES LTDA.</t>
  </si>
  <si>
    <t>PR.DAC.2026.0014-A</t>
  </si>
  <si>
    <t>PR.DAC.2026.0014-A - ENSAYO NO DESTRUCTIVOS EN TERRENO - CENTINELA</t>
  </si>
  <si>
    <t>DGL.PRE.2341.2024.0393 - Ensayos Geotécnicos Grandes Partículas</t>
  </si>
  <si>
    <t>952070002</t>
  </si>
  <si>
    <t>BECHTEL CHILE LTDA.</t>
  </si>
  <si>
    <t>PR.DTC.2025.1275 - Ensayos panel-multipropósito</t>
  </si>
  <si>
    <t>PR.DTC.2025.1275</t>
  </si>
  <si>
    <t>PR.DEP.2025.0309 Diagnóstico estructural APS Hospital San José de Maipo</t>
  </si>
  <si>
    <t>PR.DEP.2025.0309</t>
  </si>
  <si>
    <t>PR.DGL.2340.2025.0630 - SRK Consulting Chile Spa - Logueo y Caracterización SCPY-RD</t>
  </si>
  <si>
    <t>DGL.PRE.2341.2025.0352 - Pucobre - Solicitud de Ensayos</t>
  </si>
  <si>
    <t>PR.DEP.2025.0316 EFE servicio de evaluación estructural de las estaciones de Curicó, San Javier, Linares, Parral y San C</t>
  </si>
  <si>
    <t>PR.DEP.2025.0316</t>
  </si>
  <si>
    <t>774234187</t>
  </si>
  <si>
    <t>ICAFAL CONSTRUCCIONES SPA</t>
  </si>
  <si>
    <t>PR.DHC.2380.2026.017_ICAFAL-Edificio El Estero_V2</t>
  </si>
  <si>
    <t>Edificio El Estero</t>
  </si>
  <si>
    <t>PR.DIC.2026-005</t>
  </si>
  <si>
    <t>PR.DIC.2025-053</t>
  </si>
  <si>
    <t>INFORME TÉCNICO DE INPACTO EN COSTOS DE REPARACIÓN POR  COLAPSOS PROYECTO ALTO MAIPO</t>
  </si>
  <si>
    <t>Servicio de Geotecnia para Diseños, Laboratorio y Mecánica de Suelos Spence Chalcopyrite Leaching Ripios Disposal (SCPY-RD)</t>
  </si>
  <si>
    <t>770711010</t>
  </si>
  <si>
    <t>FLOW HYDRO CONSULTING GROUP SPA</t>
  </si>
  <si>
    <t>DGL.PRE.2340.2025.0478 - Flow Hidro Consulting Group - Solicitud de Ensayos</t>
  </si>
  <si>
    <t>616084003</t>
  </si>
  <si>
    <t>SERVICIO DE SALUD METROPOLITANO ORIENTE</t>
  </si>
  <si>
    <t>PR.DEP.2025.0215 DIAGNÓSTICO DEL ESTADO DE CONSERVACIÓN MONUMENTO HISTÓRICO HOSPITAL EL SALVADOR - PROVIDENCIA</t>
  </si>
  <si>
    <t>PR.DEP.2025.0215</t>
  </si>
  <si>
    <t>PR.DEP.2025.0320 EVALUACIÓN DE DAÑOS ESTRUCTURALES POR INCENDIO EN BODEGA – IQUIQUE, REGIÓN DE TARAPACÁ</t>
  </si>
  <si>
    <t>PR.DEP.2025.0320</t>
  </si>
  <si>
    <t>PR.DTC.2023.0523 - GAM</t>
  </si>
  <si>
    <t>PR.DTC.2023.0523 Dependiente DTC</t>
  </si>
  <si>
    <t>765377609</t>
  </si>
  <si>
    <t>TECNOLOGIA DE MATERIALES CHILE S.A.</t>
  </si>
  <si>
    <t>PR.DTC.2025.1021 - RESISTENCIA HIDROLISIS ALCALINA - TDM CHILE</t>
  </si>
  <si>
    <t>PR.DTC.2025.1021</t>
  </si>
  <si>
    <t>774653082</t>
  </si>
  <si>
    <t>Constructora Pichilemu SpA</t>
  </si>
  <si>
    <t>PR.DIC.2025-050</t>
  </si>
  <si>
    <t>761821784</t>
  </si>
  <si>
    <t>Inversiones World Logística Ltda</t>
  </si>
  <si>
    <t>PR.DEP.2026.0001 Evaluación de daños estructurales por incendio en centro de distribución World Logistic Park II San Ber</t>
  </si>
  <si>
    <t>PR.DEP.2026-0001</t>
  </si>
  <si>
    <t>PR.DTC.2025.1199-Peritaje causa-origen</t>
  </si>
  <si>
    <t>PR.DTC.2025.1199</t>
  </si>
  <si>
    <t>764660684</t>
  </si>
  <si>
    <t>Sociedad Concesionaria Nuevo Pudahuel S.A.</t>
  </si>
  <si>
    <t>PR.DIC.2026-002</t>
  </si>
  <si>
    <t>ACTUALIZACIÓN DE LOS INFORMES TÉCNICOS EMITIDOS PARA EL CONTRATO DE CONCESIÓN AEROPUERTO INTERNACIONAL ARTURO MERINO BENÍTEZ DE SANTIAGO</t>
  </si>
  <si>
    <t>PR.DIC.2026-006</t>
  </si>
  <si>
    <t>PR.DEP.2025.0332B Ensayos mecánicos a paneles</t>
  </si>
  <si>
    <t>PR.DEP.2025-0332B</t>
  </si>
  <si>
    <t>773205930</t>
  </si>
  <si>
    <t>EVOLUCION LOGISTICA SPA</t>
  </si>
  <si>
    <t>PR.DEP.2025.0345 Revisión Memoria de Cálculo de proyecto de Racks - Cliente Evolog SpA.</t>
  </si>
  <si>
    <t>PR.DEP.2025.0345</t>
  </si>
  <si>
    <t>PR.DTC.2026.0074 -Inspección de mortero ignífugo FedEx San Bernardo</t>
  </si>
  <si>
    <t>PR.DTC.2026.0074</t>
  </si>
  <si>
    <t>PR.DTC.2026.0075</t>
  </si>
  <si>
    <t>761725955</t>
  </si>
  <si>
    <t>MEDLOG CHILE S.A.</t>
  </si>
  <si>
    <t>PR.DTC.2025.1210 - Insp. de pintura intumescente obra Reefer Center y Edificio CDI SAG</t>
  </si>
  <si>
    <t>PR.DTC.2025.1210</t>
  </si>
  <si>
    <t>768967792</t>
  </si>
  <si>
    <t>Ingeniería y Construcción Icono S.A.</t>
  </si>
  <si>
    <t>PR.DTC.2025.1360 - Inspección de pintura intumescente Obra BANCO ESTADO RENAICO</t>
  </si>
  <si>
    <t>PR.DTC.2025.1360</t>
  </si>
  <si>
    <t>770914752</t>
  </si>
  <si>
    <t>Sistema Servicios SPA</t>
  </si>
  <si>
    <t>PR.DTC.2026.0066 - Ensayo de resistencia al fuego RF F30 - Puerta</t>
  </si>
  <si>
    <t>PR.DTC.2026.0066</t>
  </si>
  <si>
    <t>PR.DTC.2026.0022 - VALIDACION CHALECO ANTI CORTE - SOGNO</t>
  </si>
  <si>
    <t>PR.DTC.2026.0022</t>
  </si>
  <si>
    <t>761007696</t>
  </si>
  <si>
    <t>OBRAS CIVILES SANTA MARIA LIMITADA</t>
  </si>
  <si>
    <t>PR.DTC.2026.0045 - RF F60 tabique</t>
  </si>
  <si>
    <t>PR.DTC.2026.0045</t>
  </si>
  <si>
    <t>PR.DTC.2026.0044 - MEDICION DE RUIDO AMBIENTAL DS 38-11 MMA</t>
  </si>
  <si>
    <t>PR.DTC.2026.0044</t>
  </si>
  <si>
    <t>769757651</t>
  </si>
  <si>
    <t>SERVICIOS URBA GC SPA</t>
  </si>
  <si>
    <t>PR.DTC.2025.1280 - Inspección de pintura intumescente - Econorent Pudahuel</t>
  </si>
  <si>
    <t>PR.DTC.2025.1280</t>
  </si>
  <si>
    <t>PR.DHC.1830.2026.038 - Concretvs - Muestra de Hormigón</t>
  </si>
  <si>
    <t>PR.DTC.2026.0078 - Certificación de Lote (151 a 1200) de Chalecos anticorte</t>
  </si>
  <si>
    <t>PR.DTC.2026.0078</t>
  </si>
  <si>
    <t>DGL.PRE.2340.2025.0437 - Arcadis - Ensayos Arenas de Relaves</t>
  </si>
  <si>
    <t>PR.DGL.2340.2025.0715 - AJ Geotech - La Coipa</t>
  </si>
  <si>
    <t>772399855</t>
  </si>
  <si>
    <t>DiseConstrucciones Spa</t>
  </si>
  <si>
    <t>PR.DHI.SHI.2026-0035</t>
  </si>
  <si>
    <t>775187999</t>
  </si>
  <si>
    <t>M&amp;V SpA</t>
  </si>
  <si>
    <t>PR.DTC.2026.0048-Estudio de asimilación RF</t>
  </si>
  <si>
    <t>PR.DTC.2026.0048</t>
  </si>
  <si>
    <t>764217489</t>
  </si>
  <si>
    <t>CONSTRUCTORA FERRAMAR LIMITADA</t>
  </si>
  <si>
    <t>PR.DTC.2026.0010 - Insp. Pintura Intumescente Condominio Pedro Aguirre Cerda</t>
  </si>
  <si>
    <t>PR.DTC.2026.0010</t>
  </si>
  <si>
    <t>TRAZAS GESTIÓN DE PROYECTOS DE INFRAESTRUCTURA LIMITADA</t>
  </si>
  <si>
    <t>PR.DHC.2380.2025.202_TRAZAS-Cierre Perimetral Edificio COS</t>
  </si>
  <si>
    <t>Cierre Perimetral Edificio COS</t>
  </si>
  <si>
    <t>761727370</t>
  </si>
  <si>
    <t>INGENIERIA Y CONSTRUCCION HADYSIC LIMITADA</t>
  </si>
  <si>
    <t>PR.DPR.3481.006-2026 HADYSIC MLP</t>
  </si>
  <si>
    <t>PR.DPR.2047.2025-073 GEOSINTËTICOS El Molle</t>
  </si>
  <si>
    <t>PR.DPR.3582.2026-08 ZUBLIN NUEVO proyecto cierre andesita</t>
  </si>
  <si>
    <t>PR.DPR.1823.2025-81 ZUBLIN ANDES NORTE</t>
  </si>
  <si>
    <t>PR.DPR.2024-0386 - Venta adicional CC 1823</t>
  </si>
  <si>
    <t>PR.DPR.2311.2024</t>
  </si>
  <si>
    <t>PR.DPR.2989.2025-52 CC-001 OBRAS INICIALES ETAPA N°2 DRPA EL SALVADOR</t>
  </si>
  <si>
    <t>PR.DPR.2989.2025-52 Lab Tranque Pampa Austral Salvador</t>
  </si>
  <si>
    <t>PR.DCO.1776.2025.445_INGEVEC-0775 Las Pioneras de Rodelillo</t>
  </si>
  <si>
    <t>0775 Las Pioneras de Rodelillo</t>
  </si>
  <si>
    <t>Centro Comercial Parque Quilicura</t>
  </si>
  <si>
    <t>PR.DCO.1776.2025.448_SERVILAND-AMPLIACION EN SE RUNGUE (NTR ATMT)_FASE 1</t>
  </si>
  <si>
    <t>AMPLIACION EN SE RUNGUE (NTR ATMT)_FASE 1</t>
  </si>
  <si>
    <t>PR.DCO.1776.2026.047_SERVILAND-SE Cerro Navia</t>
  </si>
  <si>
    <t>SE Cerro Navia</t>
  </si>
  <si>
    <t>PR.DCO.1776.2026.009_COX-BESS Cardonal</t>
  </si>
  <si>
    <t>BESS Cardonal</t>
  </si>
  <si>
    <t>780648708</t>
  </si>
  <si>
    <t>CONSTRUCTORA SAN VICENTE LTDA.</t>
  </si>
  <si>
    <t>PR.DCO.1776.2025.409_SAN VICENTE-Cesfam Ossandón</t>
  </si>
  <si>
    <t>Cesfam Ossandón</t>
  </si>
  <si>
    <t>PR.DCO.1776.2025.364_Constructora VDZ-San Pablo Barracas</t>
  </si>
  <si>
    <t>PR.DCO.1829.2026.017 - EMS Diciembre 2025</t>
  </si>
  <si>
    <t>PR.DCO.3683.2025.258_V2 Kimal María Elena</t>
  </si>
  <si>
    <t>PR.DCO.3682.2025.206_COX-Subestación Kimal (Permanencia)</t>
  </si>
  <si>
    <t>PR.DCO.3682.2025.251 Polpaico Álcali ( Vta Cuadratura Enero 2026) Adicional</t>
  </si>
  <si>
    <t>PR.DCO.3685.2025.293_POLPAICO-Planta de hormigones Copiapó – Polpaico BSA (+VTA Enero 2026)Adicional</t>
  </si>
  <si>
    <t>PR.DCO.3681.2025.275_ACM-CAPSTONE COPPER, Mantos Blancos</t>
  </si>
  <si>
    <t>CAPSTONE COPPER, Mantos Blancos</t>
  </si>
  <si>
    <t>PR.DHC.1824.2022.147_Polpaico-Centinela_V3 VTA(Adic Enero 2026) Adicional</t>
  </si>
  <si>
    <t>PR.DCO.3681.2024.382_GYL-Alto La Chimba II (VTA +´Cuadratura Enero 2026</t>
  </si>
  <si>
    <t>PR.DTC.2025.1092 -Ensayos de resistencia al fuego RF F120- Tabiques</t>
  </si>
  <si>
    <t>PR.DTC.2025.1092</t>
  </si>
  <si>
    <t>PR.DTC.2025.1291 - Insp. de pintura intumescente - CONDOMINIO LOS CIPRESES VII</t>
  </si>
  <si>
    <t>PR.DTC.2025.1291</t>
  </si>
  <si>
    <t>PR.DTC.2025.1293 - Insp. de pintura intumescente -  CONDOMINIO LOS CIPRESES IX</t>
  </si>
  <si>
    <t>PR.DTC.2025.1293</t>
  </si>
  <si>
    <t>PR.DTC.2025.1204 - Ensayos de resistencia al fuego F15</t>
  </si>
  <si>
    <t>PR.DTC.2025.1204</t>
  </si>
  <si>
    <t>PR.DGI.2022-015_I Otros Tranques (Descontable Orden de Cambio 15)</t>
  </si>
  <si>
    <t>Orden de Cambio 15</t>
  </si>
  <si>
    <t>PR.DTC.2025.1285 - Ensayo RF 60 - Tabique</t>
  </si>
  <si>
    <t>PR.DTC.2025.1285</t>
  </si>
  <si>
    <t>PR.DTC.2025.1271 - Ensayo RF F90 - Entrepiso</t>
  </si>
  <si>
    <t>PR.DTC.2025.1271</t>
  </si>
  <si>
    <t>PR.DTC.2025.0704 - Ensayo de permeabilidad al vapor de agua</t>
  </si>
  <si>
    <t>PR.DTC.2025.0704</t>
  </si>
  <si>
    <t>PR.DTC.2025.1099 - Ensayo de aislamiento acústico en muros</t>
  </si>
  <si>
    <t>PR.DTC.2025.1099</t>
  </si>
  <si>
    <t>PR.DGI.2025-021 Orden de Cambio 1 - Sondajes Geotécnicos para Proyecto Integrado de Crecimiento IGP Collahuasi Adicional</t>
  </si>
  <si>
    <t>DGL.PRE.2340.2025.414 - CMP LC Terreno x Turno</t>
  </si>
  <si>
    <t>PR.DTC.2026.0021 - Ensayos de resistencia al fuego - Pilar doble</t>
  </si>
  <si>
    <t>PR.DTC.2026.0021</t>
  </si>
  <si>
    <t>789389209</t>
  </si>
  <si>
    <t>JUAN PABLO VALDIVIESO &amp; ASOCIADOS LTDA</t>
  </si>
  <si>
    <t>PR.DTC.2025.1371</t>
  </si>
  <si>
    <t>761730886</t>
  </si>
  <si>
    <t>ASAP SOLUCIONES INTEGRALES SPA</t>
  </si>
  <si>
    <t>PR.DTC.2025.1206 - Ensayos de resistencia al furgo RF F60 - muro</t>
  </si>
  <si>
    <t>PR.DTC.2025.1206</t>
  </si>
  <si>
    <t>PR.DTC.2025.1336</t>
  </si>
  <si>
    <t>PR.DTC.2026.0004</t>
  </si>
  <si>
    <t>777844873</t>
  </si>
  <si>
    <t>BARLA INGENIEROS CONSULTORES SPA</t>
  </si>
  <si>
    <t>PR.DAC.2025.0461</t>
  </si>
  <si>
    <t>PR.DGI.2024-033 Proyecto SAR Prospecciones Orden de Cambio 10</t>
  </si>
  <si>
    <t>bono cuota 1-2025</t>
  </si>
  <si>
    <t>stand by abril-mayo</t>
  </si>
  <si>
    <t>PR.DTC.2025.0797 - Análisis de riesgo</t>
  </si>
  <si>
    <t>PR.DTC.2025.0797</t>
  </si>
  <si>
    <t>PR.DTC.2025.0795 - Análisis ingeniería</t>
  </si>
  <si>
    <t>PR.DTC.2025.0795</t>
  </si>
  <si>
    <t>779030989</t>
  </si>
  <si>
    <t>FULL AISLACIÓN SPA</t>
  </si>
  <si>
    <t>PR.DTC.2026.0035 - RF F30 - Tabique</t>
  </si>
  <si>
    <t>PR.DTC.2026.0035</t>
  </si>
  <si>
    <t>779277607</t>
  </si>
  <si>
    <t>CONSTRUCTORA ARTE LIMITADA</t>
  </si>
  <si>
    <t>PR.DTC.2026.0112 - Ensayo RF F60 - Puerta</t>
  </si>
  <si>
    <t>PR.DTC.2026.0112</t>
  </si>
  <si>
    <t>PR.DTC.2025.0614 - Ensayos Mecánicos en Sistema EIFS</t>
  </si>
  <si>
    <t>PR.DTC.2025.0614</t>
  </si>
  <si>
    <t>PR.DGL.1817.2025.0655 - Ausenco - Ensayos de Clasificación</t>
  </si>
  <si>
    <t>769371273</t>
  </si>
  <si>
    <t>Lanco &amp; Harris Suramérica SPA</t>
  </si>
  <si>
    <t>PR.DTC.2026.0076 - Ensayo Permeabilidad al Vapor de Agua</t>
  </si>
  <si>
    <t>PR.DTC.2026.0076</t>
  </si>
  <si>
    <t>772524757</t>
  </si>
  <si>
    <t>FERRECAR SPA</t>
  </si>
  <si>
    <t>PR.DTC.2026.0032 - RESISTENCIA A LA TRACCION - FERRECAR</t>
  </si>
  <si>
    <t>PR.DTC.2026.0032</t>
  </si>
  <si>
    <t>96594270K</t>
  </si>
  <si>
    <t>VIOLLIER Y ASOCIADOS LIQUIDADORES DE SEGUROS LIMITADA</t>
  </si>
  <si>
    <t>PR.DAC.2026.0010</t>
  </si>
  <si>
    <t>PR.DAC.2026.0010 - ENSAYOS DE LABORATORIO A MUESTRAS METÁLICAS</t>
  </si>
  <si>
    <t>PR.DPR.3693.2026-22 URALES Nuevo Balmaceda</t>
  </si>
  <si>
    <t>PR.DAC.2026.0043</t>
  </si>
  <si>
    <t>PR.DAC.2026.0043 - ENSAYOS DESTRUCTIVOS ACERO</t>
  </si>
  <si>
    <t>PR.DEP.2026.0015 Ensayos a sistemas de fortificación de túnel</t>
  </si>
  <si>
    <t>PR.DEP.2026.0015</t>
  </si>
  <si>
    <t>PR.DAC.2026.0024</t>
  </si>
  <si>
    <t>PR.DAC.2026.0024 - ENSAYOS A ALAMBRES</t>
  </si>
  <si>
    <t>772055234</t>
  </si>
  <si>
    <t>Constructora FG SpA</t>
  </si>
  <si>
    <t>PR.DEP.2025.0297A Ensayos carga transversal a baranda</t>
  </si>
  <si>
    <t>PR.DEP.2025-0297A</t>
  </si>
  <si>
    <t>PR.DEP.2025.0311  Evaluación Estructural del Sistema de Muro Cortina Fachada Norte del Edificio Comodoro Arturo Merino B</t>
  </si>
  <si>
    <t>PR.DEP.2025.0311</t>
  </si>
  <si>
    <t>PR.DEP.2025.0296 Diseño</t>
  </si>
  <si>
    <t>PR.DEP.2025.0296</t>
  </si>
  <si>
    <t>PR.DTC.2025.1203 - Ensayos de conductividad térmica</t>
  </si>
  <si>
    <t>PR.DTC.2025.1203</t>
  </si>
  <si>
    <t>PR.DTC.2025.1286 - Certificación de bolsas de agua caliente.</t>
  </si>
  <si>
    <t>PR.DTC.2025.1286</t>
  </si>
  <si>
    <t>818023006</t>
  </si>
  <si>
    <t>INDUSTRIA INDAVAL SPA</t>
  </si>
  <si>
    <t>PR.DAC.2026.0058</t>
  </si>
  <si>
    <t>PR.DAC.2026.0058 - Ensayo de Charpy</t>
  </si>
  <si>
    <t>775405821</t>
  </si>
  <si>
    <t>INGENIERÍA Y SERVICIOS OSSE METAL SPA</t>
  </si>
  <si>
    <t>PR.DAC.2026.0050</t>
  </si>
  <si>
    <t>PR.DAC.2026.0050 - CERTIFICACIÓN Y ENSAYOS DE ACERO PARA USO ESTRUCTURAL SEGÚN NCH203</t>
  </si>
  <si>
    <t>130772862</t>
  </si>
  <si>
    <t>DDA - Cuenta Comercial Salesforce</t>
  </si>
  <si>
    <t>PR.DGI.2026-002 Levantamiento Topográfico para Proyecto de Abastecimiento de Agua - Región de la Araucania</t>
  </si>
  <si>
    <t>Levantamiento Topográfico para Proyecto de Abastecimiento de Agua - Región de la Araucanía</t>
  </si>
  <si>
    <t>767257406</t>
  </si>
  <si>
    <t>PR.DAC.2026.0025</t>
  </si>
  <si>
    <t>PR.DAC.2026.0025 - ENSAYOS DE MEDICIÓN DE ESPESOR DE PINTURA</t>
  </si>
  <si>
    <t>707721006</t>
  </si>
  <si>
    <t>UNIVERSIDAD DE LOS LAGOS</t>
  </si>
  <si>
    <t>PR.DEP.2025.0303 Evaluación estructural Losas Edificio Sede Universitaria para la provincia de Chiloé</t>
  </si>
  <si>
    <t>PR.DEP.2025.0303</t>
  </si>
  <si>
    <t>769264833</t>
  </si>
  <si>
    <t>CONSTRUCTORA FJ S.A.</t>
  </si>
  <si>
    <t>PR.DAC.2026.0027</t>
  </si>
  <si>
    <t>PR.DAC.2026.0027 - Ensayos de Autocontrol</t>
  </si>
  <si>
    <t>PR.DEP.2026.0028- Codelco</t>
  </si>
  <si>
    <t>PR.DEP.2026.0028</t>
  </si>
  <si>
    <t>970040005</t>
  </si>
  <si>
    <t>BANCO DE CHILE</t>
  </si>
  <si>
    <t>PR.DTC.2025.1316-Estudio RF</t>
  </si>
  <si>
    <t>PR.DTC.2025.1316</t>
  </si>
  <si>
    <t>PR.DGI-2026-013 Hospital del Salvador - Estudio Geofísica</t>
  </si>
  <si>
    <t>Hospital del Salvador - Geofísica</t>
  </si>
  <si>
    <t>PR.DAC.2025.0477</t>
  </si>
  <si>
    <t>762630931</t>
  </si>
  <si>
    <t>Lundin Mining</t>
  </si>
  <si>
    <t>PR.DAC.2025.0474</t>
  </si>
  <si>
    <t>PR.DAC.2025.0474 - CARACTERIZACIÓN DE FALLA DE STUB END DE HDPE</t>
  </si>
  <si>
    <t>PR.DGI.2026-005 Mecánica de Suelo Academia Politécnica Aeronáutica</t>
  </si>
  <si>
    <t>Estudio Mecánica de Suelo Academia Politécnica Aeronáutica FACH</t>
  </si>
  <si>
    <t>PR.DEP.2025.0251 Evaluación estructural edificio Instituto Traumatológico</t>
  </si>
  <si>
    <t>PR.DEP.2025.0251</t>
  </si>
  <si>
    <t>PR.DTC.2026.0006 - RF F30 y F60 Puerta</t>
  </si>
  <si>
    <t>PR.DTC.2026.0006</t>
  </si>
  <si>
    <t>PR.DTC.2026.0067 - Ensayo de densidad</t>
  </si>
  <si>
    <t>PR.DTC.2026.0067</t>
  </si>
  <si>
    <t>106631026</t>
  </si>
  <si>
    <t>MANUEL ARTURO SOTELO CATRILEO</t>
  </si>
  <si>
    <t>PR.DTC.2025.1129 - Inspección de pintura intumescente -  obra de Pirque</t>
  </si>
  <si>
    <t>PR.DTC.2025.1129</t>
  </si>
  <si>
    <t>PR.DTC.2025.1176 - INSPECCIÓN MORTERO IGNÍFUGO HOSPITAL DE BUIN</t>
  </si>
  <si>
    <t>PR.DTC.2025.1176</t>
  </si>
  <si>
    <t>PR.DTC.2025.1292 - Insp. de pintura intumescente - CONDOMINIO LOS CIPRESES VIII</t>
  </si>
  <si>
    <t>PR.DTC.2025.1292</t>
  </si>
  <si>
    <t>PR.DTC.2025.1213 - Ensayos de resistencia al fuego</t>
  </si>
  <si>
    <t>PR.DTC.2025.1213</t>
  </si>
  <si>
    <t>PR.DCO.1776.2026.056_SAN VICENTE-Cesfam Ossandón</t>
  </si>
  <si>
    <t>771191037</t>
  </si>
  <si>
    <t>SUMINISTRO Y APLICACIÓN DE RECUBRIMIENTOS INDUSTRIALES SPA</t>
  </si>
  <si>
    <t>PR.DTC.2026.0118 - Inspección de pintura intumescente Obra ubicada en Huechuraba.</t>
  </si>
  <si>
    <t>PR.DTC.2026.0118</t>
  </si>
  <si>
    <t>PR.DTC.2026.0080 - Ensayos a Flexible inoxidable.</t>
  </si>
  <si>
    <t>PR.DTC.2026.0080</t>
  </si>
  <si>
    <t>PR.DTC.2024.1192 - Insp. Pintura Intumescente Hospital de Quilpué</t>
  </si>
  <si>
    <t>PR.DTC.2024.1192</t>
  </si>
  <si>
    <t>PR.DTC.2025.0972 - ENSAYO RESINAS - ANGLO AMERICAN</t>
  </si>
  <si>
    <t>PR.DTC.2025.0972</t>
  </si>
  <si>
    <t>PR.DTC.2024.1027 - Insp. Pintura Intumescente Construmart Talca</t>
  </si>
  <si>
    <t>PR.DTC.2024.1027</t>
  </si>
  <si>
    <t>PR.DTC.2025.1284 - Inspección de mortero ignífugo -  Stripcenter Aguas Blancas</t>
  </si>
  <si>
    <t>PR.DTC.2025.1284</t>
  </si>
  <si>
    <t>769368906</t>
  </si>
  <si>
    <t>CONSTRUCTORA ALM S.A.</t>
  </si>
  <si>
    <t>PR.DCO.1776.2026.057_ALM-VM1500 TORRE</t>
  </si>
  <si>
    <t>VM1500 TORRE</t>
  </si>
  <si>
    <t>PR.DTC.2026.0088 - Inspección de pintura intumescente Edificio Laboratorio Clínico Alemán</t>
  </si>
  <si>
    <t>PR.DTC.2026.0088</t>
  </si>
  <si>
    <t>76879359K</t>
  </si>
  <si>
    <t>DIFAI</t>
  </si>
  <si>
    <t>PR.DTC.2025.1333 -  Ensayos de resistencia al fuego.</t>
  </si>
  <si>
    <t>PR.DTC.2025.1333</t>
  </si>
  <si>
    <t>PR.DTC.2026.0023 - Insp. Pintura Intumescente, Obra Balsu - La Fábrica</t>
  </si>
  <si>
    <t>PR.DTC.2026.0023</t>
  </si>
  <si>
    <t>PR.DTC.2026.0013 - Insp. Pintura Intumescente, Blue Express Vesta</t>
  </si>
  <si>
    <t>PR.DTC.2026.0013</t>
  </si>
  <si>
    <t>PR.DTC.2026.0077 - Ensayos para tazas de test de resistencia, agua hervida y choque térmico</t>
  </si>
  <si>
    <t>PR.DTC.2026.0077</t>
  </si>
  <si>
    <t>PR.DTC.2025.1252 - Ensayo de conductividad térmica</t>
  </si>
  <si>
    <t>PR.DTC.2025.1252</t>
  </si>
  <si>
    <t>PR.DAC.2019.432 enero 2026</t>
  </si>
  <si>
    <t>771857175</t>
  </si>
  <si>
    <t>SERVICIOS INTEGRALES PARA EQUIPOS ELÉCTRICOS, RAMON FERNANDO RIOBUENO ZAPATA SPA</t>
  </si>
  <si>
    <t>PR.DTC.2026.0046 - RF F120 muro</t>
  </si>
  <si>
    <t>PR.DTC.2026.0046</t>
  </si>
  <si>
    <t>PR.DTC.2026.0053 - Ensayos en geotextiles V2</t>
  </si>
  <si>
    <t>PR.DTC.2026.0053</t>
  </si>
  <si>
    <t>PR.DCO.3682.2026.026 - Parque Solar Tirana Oeste</t>
  </si>
  <si>
    <t>PR.DCO.1829.2026.103 - EPC Construcción De Estanque De Agua Para RCI Contrato BB31100709</t>
  </si>
  <si>
    <t>PR.DHI.SHI.2026-0190</t>
  </si>
  <si>
    <t>781800554</t>
  </si>
  <si>
    <t>Mapda SPA</t>
  </si>
  <si>
    <t>PR.DCO.1829.2026.036 - Construcción Plaza de Calistenia</t>
  </si>
  <si>
    <t>782418408</t>
  </si>
  <si>
    <t>Inmobiliaria El Llaipen Limitada</t>
  </si>
  <si>
    <t>PR.DHC.1830.2026.052 - Remodelación Oficina Ainavillo</t>
  </si>
  <si>
    <t>PRE.DGL.1817.2025-0718 - Caracterización Geoquímica de Material de Empréstito - MEL</t>
  </si>
  <si>
    <t>PR.DHI.SHI.2026-0180</t>
  </si>
  <si>
    <t>Ensayo físico químico a muestra de arena M-28513-4</t>
  </si>
  <si>
    <t>PR.DHI.SHI.2026-0179</t>
  </si>
  <si>
    <t>Ensayo físico químico a muestra de ceniza M-28513-2</t>
  </si>
  <si>
    <t>PR.DHI.SHI.2026-0109</t>
  </si>
  <si>
    <t>Análisis físico-mecánico y químicos a muestra(s) de árido(s), ensayos de agua de amasado y ensayos adicionales.</t>
  </si>
  <si>
    <t>770128692</t>
  </si>
  <si>
    <t>Ingeniería y Construcción A&amp;C SPA</t>
  </si>
  <si>
    <t>PR.DCO.1829.2026.020 - Montaje Civil-Electromecánico Proyecto Mermeticidad Ciclón De Alivio L2 Celulosa Arauco</t>
  </si>
  <si>
    <t>PR.DCO.1829.2026.089 - EMS Camino Antuco Visita 2</t>
  </si>
  <si>
    <t>PR.DTC.2025.1349 - Inspección de pintura intumescente hospital de Cauquenes</t>
  </si>
  <si>
    <t>PR.DTC.2025.1349</t>
  </si>
  <si>
    <t>PR.DHC.1830.2026.045 - Leiton Comercial - Extracción de testigos  Viviendas Cañete</t>
  </si>
  <si>
    <t>PR.DHC.1830.2026.045 - Leiton Comercial - Extracción de testigos Viviendas Cañete</t>
  </si>
  <si>
    <t>765248620</t>
  </si>
  <si>
    <t>LABORATORIO DE ENSAYO DE MATERIALES LABCON SPA</t>
  </si>
  <si>
    <t>PR.UCF.2026-0020</t>
  </si>
  <si>
    <t>776484059</t>
  </si>
  <si>
    <t>RTA Casas SpA</t>
  </si>
  <si>
    <t>PR.DTC.2026.0086-Estudio de asimilación RF</t>
  </si>
  <si>
    <t>PR.DTC.2026.0086</t>
  </si>
  <si>
    <t>PR.DCO.1829.2026.091 - EMS Loncopangue</t>
  </si>
  <si>
    <t>PR.DCO.1829.2026.090 - EMS Alto del Sur</t>
  </si>
  <si>
    <t>PR.DAC.2026.0049</t>
  </si>
  <si>
    <t>PR.DAC.2026.0049 - CERTIFICACIÓN Y ENSAYOS DE ACERO PARA USO ESTRUCTURAL SEGÚN NCH203</t>
  </si>
  <si>
    <t>PR.DHI.SCC.2026-0175</t>
  </si>
  <si>
    <t>Venta de Arena por Certificación Plantas de Cemento (Por tres años)</t>
  </si>
  <si>
    <t>767122039</t>
  </si>
  <si>
    <t>PEHUÉN INGENIERÍA Y CONSTRUCCIÓN LTDA.</t>
  </si>
  <si>
    <t>PR.DHC.2380.2026.029_PEHUEN ING.-El Trébol</t>
  </si>
  <si>
    <t>El Trébol</t>
  </si>
  <si>
    <t>PR.DHI.SHI.2026-0100</t>
  </si>
  <si>
    <t>Evaluación mediante testigos y ultrasonido de las fisuras en el hormigón de una losa en la Central Hidroeléctrica Rucalhue.</t>
  </si>
  <si>
    <t>PR.DHI.SHI.2025-1612</t>
  </si>
  <si>
    <t>Ensayo de permeabilidad al aire en terreno y ensayo de pipeta Karsten en Puente Tres Arcos.</t>
  </si>
  <si>
    <t>PRE.DGL.1817.2026-0046 - Ensayo de Bentonita - Límites de Atterberg</t>
  </si>
  <si>
    <t>PR.DHI.SHI.2025-1539</t>
  </si>
  <si>
    <t>Ensayo UNE EN 13230, Anexo C.</t>
  </si>
  <si>
    <t>PR.DHI.SHI.2025-1238</t>
  </si>
  <si>
    <t>Inspección del estado actual y evaluación del revestimiento de piso SPC.</t>
  </si>
  <si>
    <t>PR.DHI.SHI.2025-1628</t>
  </si>
  <si>
    <t>Evaluación Estadística de los hormigones de la calle César Copetta.</t>
  </si>
  <si>
    <t>PR.DHI.SHI.2025-1243</t>
  </si>
  <si>
    <t>Ensayo de estabilidad dimensional (ISO 23999:2021, punto 8.2.2 y 9.2).</t>
  </si>
  <si>
    <t>PR.DAC.2024.0250B</t>
  </si>
  <si>
    <t>PR.DAC.2024.0250B Ensayos destructivos a barras</t>
  </si>
  <si>
    <t>969874407</t>
  </si>
  <si>
    <t>PARKROSE S.A</t>
  </si>
  <si>
    <t>PR.DTC.2025.0535 - Ensayos para certificación de Guateros</t>
  </si>
  <si>
    <t>PR.DTC.2025.0535</t>
  </si>
  <si>
    <t>PR.DAC.2024.0510F Muestreo</t>
  </si>
  <si>
    <t>92244000K</t>
  </si>
  <si>
    <t>MOLY-COP CHILE S.A.</t>
  </si>
  <si>
    <t>PR.DAC.2026.0051</t>
  </si>
  <si>
    <t>PR.DAC.2026.0051 - ENSAYOS DESTRUCTIVOS A MUESTRA DE BARRA DE ACERO</t>
  </si>
  <si>
    <t>768474230</t>
  </si>
  <si>
    <t>INMOBILIARIA PADRE HURTADO SPA</t>
  </si>
  <si>
    <t>PR.DTC.2025.1302 - INGEVEC - ASESORIA EXTRACTOR</t>
  </si>
  <si>
    <t>PR.DTC.2025.1302</t>
  </si>
  <si>
    <t>PR.DIO.2024-48 (Extensión Enero 2026)</t>
  </si>
  <si>
    <t>PR.DIO.2025-6 (Extensión Enero  2026)</t>
  </si>
  <si>
    <t>PR.DGI.2025-080 Topografía Academia de Guerra FACH</t>
  </si>
  <si>
    <t>LEVANTAMIENTO TOPOGRÁFICO DE CAMINO INTERNO ACADEMIA DE GUERRA AÉREA FACH, LAS CONDES</t>
  </si>
  <si>
    <t>PR.DAC.2025.0520</t>
  </si>
  <si>
    <t>PR.DAC.2025.0520 - ENSAYOS DE MEDICIÓN DE ESPESOR DE PINTURA</t>
  </si>
  <si>
    <t>PR.DGI.2022-015_E Automatización Caren 3743 Adicional enero 2026</t>
  </si>
  <si>
    <t>ODS4 (Automatización Caren)</t>
  </si>
  <si>
    <t>PR.DIO.2025-13-A (Extensión Enero 2026)</t>
  </si>
  <si>
    <t>Obras varias ITO 1 - HCUCH</t>
  </si>
  <si>
    <t>PR.DGI.2026-006 Estudio de Mecánica de Suelo Losa Base Aérea FACH</t>
  </si>
  <si>
    <t>Estudio de Mecánica de Suelo Losa Base Aérea FACH</t>
  </si>
  <si>
    <t>PR.DAC.2021.0689AK Muestreo</t>
  </si>
  <si>
    <t>928190005</t>
  </si>
  <si>
    <t>FELTREX SPA</t>
  </si>
  <si>
    <t>PR.DTC.2026.0029 - Ensayo de Conductividad térmica</t>
  </si>
  <si>
    <t>PR.DTC.2026.0029</t>
  </si>
  <si>
    <t>PR.DEP.2025-0349</t>
  </si>
  <si>
    <t>968826301</t>
  </si>
  <si>
    <t>Administradora Los Parques Limitada</t>
  </si>
  <si>
    <t>PR.DIO.2024-18</t>
  </si>
  <si>
    <t>Oficina Parque del Recuerdo</t>
  </si>
  <si>
    <t>PR.DTC.2025.1354 - Ensayo de resistencia a la presión hidrostática en Flexibles metálicos</t>
  </si>
  <si>
    <t>PR.DTC.2025.1354</t>
  </si>
  <si>
    <t>PR.DEP.2026.0012 Ensayo Modulo Elasticidad de muestra hormigón</t>
  </si>
  <si>
    <t>PR.DEP.2026.0012</t>
  </si>
  <si>
    <t>PR.DEP.2026.0007 Ensayos de tracción no confinada in situ a barras hiladas</t>
  </si>
  <si>
    <t>PR.DEP.2026.007</t>
  </si>
  <si>
    <t>995730103</t>
  </si>
  <si>
    <t>PROTEGO S A</t>
  </si>
  <si>
    <t>PR.DTC.2026.0037 - Modelo Acústico AA - PROTEGO</t>
  </si>
  <si>
    <t>PR.DTC.2026.0037</t>
  </si>
  <si>
    <t>PR.DHI.2026-00151 - Traspaso Interno Enero 2026</t>
  </si>
  <si>
    <t>Traspaso interno Enero DGL</t>
  </si>
  <si>
    <t>PR.DAC.2024.0323 Muestreo</t>
  </si>
  <si>
    <t>PR.DAC.2024.0323</t>
  </si>
  <si>
    <t>PR.DHI.2026-0153 - Traspaso Interno Enero 2026</t>
  </si>
  <si>
    <t>Traspaso interno Enero DPR</t>
  </si>
  <si>
    <t>PR.DEP.2026.0006 Ensayos mecánicos</t>
  </si>
  <si>
    <t>PR.DEP.2026.006</t>
  </si>
  <si>
    <t>PR.DEP.2025.0263 Levantamiento dimensional de maqueta de sistema de soporte antivibratorio de rieles, Curacaví</t>
  </si>
  <si>
    <t>PR.DEP.2025.0263</t>
  </si>
  <si>
    <t>PR.DAC.2025.0477 Muestreo y Visita</t>
  </si>
  <si>
    <t>PR.DAC.2025.0444</t>
  </si>
  <si>
    <t>PR.DAC.2025.0444 - INSPECCIÓN POR LÍQUIDOS PENETRANTES</t>
  </si>
  <si>
    <t>767505248</t>
  </si>
  <si>
    <t>SOC. CONSTRUCTORA COSALPA LTDA</t>
  </si>
  <si>
    <t>PR.DAC.2026.0004</t>
  </si>
  <si>
    <t>PR.DAC.2026.0004 - ENSAYOS DE MEDICIÓN DE ESPESOR DE PINTURA - CONCEPCIÓN</t>
  </si>
  <si>
    <t>PR.DTC.2026.0015 - Insp. Pintura Intumescente Territoria Fase 2</t>
  </si>
  <si>
    <t>PR.DTC.2026.0015</t>
  </si>
  <si>
    <t>PR.DIO.2024-73 (Extensión Enero 2026)</t>
  </si>
  <si>
    <t>PR.DIO.2024-49 (Extensión Enero  2026)</t>
  </si>
  <si>
    <t>PR.DTC.2025.1221 - Estudio Acústico Ruido Chillers</t>
  </si>
  <si>
    <t>PR.DTC.2025.1221</t>
  </si>
  <si>
    <t>PR.DTC.2025.1266 - TECNO FAST - ENSAYOS DE MATERIAL</t>
  </si>
  <si>
    <t>PR.DTC.2025.1266</t>
  </si>
  <si>
    <t>770567459</t>
  </si>
  <si>
    <t>POLYMER CHECK SPA</t>
  </si>
  <si>
    <t>PR.DTC.2025.1344 - Ensayos- Resinas y Geomembrana de HDPE</t>
  </si>
  <si>
    <t>PR.DTC.2025.1344</t>
  </si>
  <si>
    <t>PR.DGI.2024-053 Rebaja Cuota enero Recepción de Sello de fundación EFE Los Guindos, Buin Ampliación Contrato</t>
  </si>
  <si>
    <t>EFE Los Guindos</t>
  </si>
  <si>
    <t>PR.DAC.2025.0225D Muestreo</t>
  </si>
  <si>
    <t>771050727</t>
  </si>
  <si>
    <t>CONSTRUCTORA CONTEC SPA</t>
  </si>
  <si>
    <t>PR.DAC.2026.0026 - Insp. Pintura Intumescente Achique Paris Portal Temuco</t>
  </si>
  <si>
    <t>Nombre de la oportunidad PR.DAC.2026.0026 - Insp. Pintura Intumescente Achique Paris Portal Temuco</t>
  </si>
  <si>
    <t>765390044</t>
  </si>
  <si>
    <t>INGENIERIA Y CONSTRUCCION FERROFORJA LIMITADA</t>
  </si>
  <si>
    <t>PR.DAC.2025.0428 Muestreo</t>
  </si>
  <si>
    <t>PR.DHI.2026-0150 - Traspaso Interno Enero 2026</t>
  </si>
  <si>
    <t>Traspaso interno Enero DCO</t>
  </si>
  <si>
    <t>PR.DAC.2026.0049 - MUESTREO</t>
  </si>
  <si>
    <t>PR.DAC.2026.0040</t>
  </si>
  <si>
    <t>PR.DAC.2026.0040 - CERTIFICACIÓN Y ENSAYOS DE ACERO PARA USO ESTRUCTURAL SEGÚN NCH203</t>
  </si>
  <si>
    <t>PR.DTC.2025.1328 - ASESORIA ACÚSTICA DE SEGUIMIENTO INFORMATIVO PARA SMA - ESMAX</t>
  </si>
  <si>
    <t>PR.DTC.2025.1328</t>
  </si>
  <si>
    <t>PR.DEP.2025.0318A  Ensayos carga transversal a baranda</t>
  </si>
  <si>
    <t>PR.DEP.2025-0318A</t>
  </si>
  <si>
    <t>PR.DHI.2026-0152 - Traspaso Interno Enero 2026</t>
  </si>
  <si>
    <t>Traspaso interno Enero DHC</t>
  </si>
  <si>
    <t>PR.DAC.2026.0032</t>
  </si>
  <si>
    <t>PR.DAC.2026.0032 - INSPECCIÓN POR ENSAYOS NO DESTRUCTIVOS</t>
  </si>
  <si>
    <t>PR.DAC.2024.0060G Muestreo</t>
  </si>
  <si>
    <t>PR.DHC.1830.2025-0705 - Sociedad Constructora Vanrom SPA - Bunker Radioterapia Clínica Andes Salud Concepción</t>
  </si>
  <si>
    <t>763004473</t>
  </si>
  <si>
    <t>ROZNO INGENIERIA Y CONSTRUCCION SPA</t>
  </si>
  <si>
    <t>PR.DHC.1830.2026.013 - Ampliación Colegio Rucalhue</t>
  </si>
  <si>
    <t>PR.DAC.2025.0337B Muestreo</t>
  </si>
  <si>
    <t>PR.DHC.2987.2022.176 Loteo Punta Puertecillo Hormigones</t>
  </si>
  <si>
    <t>Servicio de laboratorio hormigones</t>
  </si>
  <si>
    <t>PR.DHI.SHI.2025-1397</t>
  </si>
  <si>
    <t>PR.DCO.1776.2025.427_ALTIUS-Edificio Macul 1C</t>
  </si>
  <si>
    <t>Edificio Macul 1C</t>
  </si>
  <si>
    <t>PR.DHI.SHI.2025-1540</t>
  </si>
  <si>
    <t>771881599</t>
  </si>
  <si>
    <t>Ingeniería y Construcción Abarca SPA</t>
  </si>
  <si>
    <t>PR.DHC.1830.2025-0737 - Baños Ciencias Políticas Universidad de Concepción</t>
  </si>
  <si>
    <t>PR.DAC.2026.0015</t>
  </si>
  <si>
    <t>PR.DAC.2026.0015 Ensayo barras de acero para H.A.</t>
  </si>
  <si>
    <t>PR.DHI.SHI.2025-1284</t>
  </si>
  <si>
    <t>781472042</t>
  </si>
  <si>
    <t>CONSORCIO CONPAX HUENCHUNIR SPA</t>
  </si>
  <si>
    <t>PR.DHI.SHI.2025-1405</t>
  </si>
  <si>
    <t>Ensayos químicos y de permeabilidad al hormigón.</t>
  </si>
  <si>
    <t>PR.DHC.1830.2025-0789 - Ensayos Esclerométrico - Parque Huertos</t>
  </si>
  <si>
    <t>PR.DHC.1830.2025-0792 - Muestra de Hormigón - Hualqui ATC</t>
  </si>
  <si>
    <t>PR.DHC.1830.2026.005 - Extracción de Testigos - Mirador Costanera II</t>
  </si>
  <si>
    <t>PR.DHC.1830.2026.020 - Extracción de testigos Construcción Gimnasio Asmar</t>
  </si>
  <si>
    <t>PR.DAC.2021.0390AM Muestreo</t>
  </si>
  <si>
    <t>PR.DHI.SHI.2025-1583</t>
  </si>
  <si>
    <t>Modificación de informe</t>
  </si>
  <si>
    <t>PR.DHI.SHI.2026-0126</t>
  </si>
  <si>
    <t>Caracterización de áridos Planta Los Andes M-4056419</t>
  </si>
  <si>
    <t>PR.DHC.1824.2023-1022 -2 Adicional (+VTA Enero 2026) Adicional</t>
  </si>
  <si>
    <t>PR.DHI.SHI.2026-0132</t>
  </si>
  <si>
    <t>Caracterización de áridos Planta RM M-28427 4/4</t>
  </si>
  <si>
    <t>PR.DHI.SHI.2026-0057-A</t>
  </si>
  <si>
    <t>PR.DAC.2026.0018 Muestreo</t>
  </si>
  <si>
    <t>PR.DCO.1829.2026.065 - EMS Enero 2026</t>
  </si>
  <si>
    <t>PR.DHI.SHI.2026-0130</t>
  </si>
  <si>
    <t>Caracterización de áridos planta Calama M-2244 y M-301104</t>
  </si>
  <si>
    <t>768846820</t>
  </si>
  <si>
    <t>IMRE Ingeniería SPA</t>
  </si>
  <si>
    <t>PR.DCO.1829.2025-0662 - Fundación Estanque Hualqui</t>
  </si>
  <si>
    <t>PR.DHC.1830.2025-0728 - Ensayo a Flexotracción - Eje Collao</t>
  </si>
  <si>
    <t>PR.DHC.1830.2026.004 - Muestra de hormigón - Parral</t>
  </si>
  <si>
    <t>PR.DAC.2026.0018</t>
  </si>
  <si>
    <t>PR.DAC.2026.0018 Certificación Acero Estructural</t>
  </si>
  <si>
    <t>992250003</t>
  </si>
  <si>
    <t>CHUBB SEGUROS CHILE S.A.</t>
  </si>
  <si>
    <t>PR.DHI.SHI.2025-1222</t>
  </si>
  <si>
    <t>Evaluación del hormigón armado de dos túneles afectados por un incendio en la planta  David del Curto de Requínoa</t>
  </si>
  <si>
    <t>PR.DHI.SHI.2025-1355</t>
  </si>
  <si>
    <t>Ensayo físico-mecánico a muestra de árido año 2026</t>
  </si>
  <si>
    <t>PR.DAC.2021.0689AK</t>
  </si>
  <si>
    <t>PR.DAC.2022.0035M Muestreo</t>
  </si>
  <si>
    <t>PR.DHI.SCC.2026-0115</t>
  </si>
  <si>
    <t>Certificación Plantas de Cemento (Por tres años)</t>
  </si>
  <si>
    <t>PR.DHI.SCC.2025-0113</t>
  </si>
  <si>
    <t>Certificación Plantas de Cemento (Por un año)</t>
  </si>
  <si>
    <t>PR.DHI.SCC.2026-0114</t>
  </si>
  <si>
    <t>PR.DHI.SCC.2026-0119</t>
  </si>
  <si>
    <t>ENSAYOS DE CERTIFICACIÓN DE CEMENTOS Y MUESTREO DE CIC 35427</t>
  </si>
  <si>
    <t>Scarab Chile SpA</t>
  </si>
  <si>
    <t>PR.DHI.SCC.2026-0026</t>
  </si>
  <si>
    <t>Análisis por Difracción de rayos X semi (cuantitativo) / Análisis químico Completo según FRX</t>
  </si>
  <si>
    <t>PR.DHI.SCC.2025-1502</t>
  </si>
  <si>
    <t>PR.DHI.SCC.2026-0108</t>
  </si>
  <si>
    <t>Ensayos especiales</t>
  </si>
  <si>
    <t>PR.DAC.2024.0156D muestreo</t>
  </si>
  <si>
    <t>PR.DHI.SHI.2025-1533</t>
  </si>
  <si>
    <t>PR.DAC.2024.0156D</t>
  </si>
  <si>
    <t>PR.DAC.2024.0156D Certificación Acero Estructural</t>
  </si>
  <si>
    <t>PR.DHI.SHI.2025-1554</t>
  </si>
  <si>
    <t>PR.DAC.2023.0015I</t>
  </si>
  <si>
    <t>PR.DAC.2023.0015I Certificación de Acero estructural</t>
  </si>
  <si>
    <t>PR.DAC.2023.0015I Muestreo</t>
  </si>
  <si>
    <t>PR.DHI.SHI.2025-1480</t>
  </si>
  <si>
    <t>Curva de madurez - Edificio la Castellana</t>
  </si>
  <si>
    <t>PR.DHI.SHI.2026-0053-A</t>
  </si>
  <si>
    <t>PR.DCO.1829.2026.059 - Camila Arriagada - Galpon Superlmercado El Meson</t>
  </si>
  <si>
    <t>PR.DHI.SHI.2025-1586</t>
  </si>
  <si>
    <t>123868056</t>
  </si>
  <si>
    <t>Luis Mauricio Vidal Riquelme</t>
  </si>
  <si>
    <t>PR.DHC.1830.2025-0802 - Ampliación Mayor a 100m2 Equipamiento Clase Comercio y Residencial Vivienda</t>
  </si>
  <si>
    <t>761912380</t>
  </si>
  <si>
    <t>Consultora Caamano Salazar Limitada</t>
  </si>
  <si>
    <t>PR.DHC.1830.2026.018 - Vivienda San Jose Del Mar</t>
  </si>
  <si>
    <t>PR.DAC.2022.0063 AB</t>
  </si>
  <si>
    <t>PR.DAC.2022.0063 AB BARRAS ANTIVUELCO</t>
  </si>
  <si>
    <t>769842462</t>
  </si>
  <si>
    <t>Grupos Electrógenos y Energías Renovables SPA</t>
  </si>
  <si>
    <t>PR.DHC.1830.2026.032 - Ampliación de Proyecto Eléctrico Subestación TPC - MNB HGGB</t>
  </si>
  <si>
    <t>PR.DTC.2025.1374 - Ensayo  de resistencia térmica en horno - EN 13834:2020</t>
  </si>
  <si>
    <t>PR.DTC.2025.1374</t>
  </si>
  <si>
    <t>PR.DHC.2321.2025-0653 - Vivienda Unifamiliar Sergio Troncoso</t>
  </si>
  <si>
    <t>PR.DHI.SHI.2025-1244</t>
  </si>
  <si>
    <t>Ensayo Penetración Ión Cloruro</t>
  </si>
  <si>
    <t>PR.DCO.2024-0601 - VTA (+01) Enero 2026</t>
  </si>
  <si>
    <t>PR.DCO.3681.2025.194_WORLD SERVICE-Trevisan sn lote 4</t>
  </si>
  <si>
    <t>Trevisan sn lote 4</t>
  </si>
  <si>
    <t>762548577</t>
  </si>
  <si>
    <t>Sociedad Agroindustrial y Comercial de Camacho Ltda</t>
  </si>
  <si>
    <t>PR.DHI.SHI.2026-0047</t>
  </si>
  <si>
    <t>PR.UCF.2026-0003</t>
  </si>
  <si>
    <t>PR.UCF.2026-0003 CALIBRACIÓN GATO</t>
  </si>
  <si>
    <t>PR.UCF.2026-0004</t>
  </si>
  <si>
    <t>PR.UCF.2026-0004 CALIBRACIÓN ANILLO</t>
  </si>
  <si>
    <t>PR.DCO.3682.2023.197_GREKAD MET-EDIFICIO DE OFICINAS SITIO 1_Adicional 2</t>
  </si>
  <si>
    <t>770739365</t>
  </si>
  <si>
    <t>CONSTRUCTORA AUSTRALIS SPA</t>
  </si>
  <si>
    <t>PR.DGL.2340.2026.0026 - Constructora Australis - Portal La Foresta</t>
  </si>
  <si>
    <t>PR.UCF.2026-0006</t>
  </si>
  <si>
    <t>PR.UCF.2026-0006 CALIBRACIÓN DE GATOS</t>
  </si>
  <si>
    <t>PR.DHC.1830.2025-0740 - Muestras de Hormigón - Pelluhue</t>
  </si>
  <si>
    <t>PR.DHI.SHI.2025-1634</t>
  </si>
  <si>
    <t>PR.DHI.SHI.2025-1633</t>
  </si>
  <si>
    <t>PR.DHI.SHI.2025-1632</t>
  </si>
  <si>
    <t>Muestreo y Análisis químico de aguas de amasado</t>
  </si>
  <si>
    <t>782877291</t>
  </si>
  <si>
    <t>Inversiones Tremolén SPA</t>
  </si>
  <si>
    <t>PRE.DGL.2339.2026-0049 - Cantera Tremolén</t>
  </si>
  <si>
    <t>PR.DCO.2024-1045 - VTA (+01) Enero 2026</t>
  </si>
  <si>
    <t>PR.DHI.SHI.2025-0743-A</t>
  </si>
  <si>
    <t>Caracterización y evaluación de relave de cobre como árido en mezclas de hormigón</t>
  </si>
  <si>
    <t>PR.DAC.2025.0428</t>
  </si>
  <si>
    <t>PR.UCF.2026-0005A</t>
  </si>
  <si>
    <t>PR.UCF.2026-0005A CALIBRACIÓN GATOS</t>
  </si>
  <si>
    <t>PR.DHI.SHI.2026-0072</t>
  </si>
  <si>
    <t>969369109</t>
  </si>
  <si>
    <t>INDUSTRIA DE TUBOS Y PREFABRICADOS DE HORMIGON BUDNIK S A</t>
  </si>
  <si>
    <t>PR.DHI.SHI.2025-1557-A</t>
  </si>
  <si>
    <t>Análisis físico-mecánico a muestra(s) de árido(s) y agua de amasado.</t>
  </si>
  <si>
    <t>765808383</t>
  </si>
  <si>
    <t>Asch SPA</t>
  </si>
  <si>
    <t>PR.DCO.1829.2025-0720 - Asch SPA - Reposición Cesfam Los Cerros Talcahuano</t>
  </si>
  <si>
    <t>768674671</t>
  </si>
  <si>
    <t>ASG ASESORÍAS Y SOLUCIONES GLOBALES SPA</t>
  </si>
  <si>
    <t>PR.DGL.2340.2025.0657 - ASG - ENSAYO RESISTIVIDAD ELÉCTRICA</t>
  </si>
  <si>
    <t>PR.DHI.SHI.2026-0082</t>
  </si>
  <si>
    <t>Muestras Indherco</t>
  </si>
  <si>
    <t>PR.DHI.SHI.2026-0079</t>
  </si>
  <si>
    <t>Servicios de Laboratorio para planta San Martín</t>
  </si>
  <si>
    <t>PR.DHI.SHI.2026-0083</t>
  </si>
  <si>
    <t>OP-DHC-2022-0093 - VTA (+01) Enero 2026</t>
  </si>
  <si>
    <t>PR.DHI.SHI.2026-0077</t>
  </si>
  <si>
    <t>PR.DHI.SHI.2026-0081</t>
  </si>
  <si>
    <t>775813113</t>
  </si>
  <si>
    <t>FHL CONSTRUCTORA SPA</t>
  </si>
  <si>
    <t>PR.DHC.2380.2025.222_FHL CONSTRUCTORA-Auditorio Clínica U de los Andes</t>
  </si>
  <si>
    <t>Auditorio Clínica U de los Andes</t>
  </si>
  <si>
    <t>PR.DHI.SHI.2026-0085</t>
  </si>
  <si>
    <t>Índice esclerométrico</t>
  </si>
  <si>
    <t>PR.DHI.SHI.2026-0080</t>
  </si>
  <si>
    <t>PR.DHI.SHI.2026-0076</t>
  </si>
  <si>
    <t>Prueba Shotcrete Candelaria</t>
  </si>
  <si>
    <t>PR.DHI.SHI.2026-0084</t>
  </si>
  <si>
    <t>PR.DHI.SHI.2026-0078</t>
  </si>
  <si>
    <t>Servicios Laboratorio para Planta Lo Espejo</t>
  </si>
  <si>
    <t>PR.DHI.SHI.2025.1552-A</t>
  </si>
  <si>
    <t>PR.DHI.SHI.2025-1443</t>
  </si>
  <si>
    <t>PR.DAC.2021.0390AM</t>
  </si>
  <si>
    <t>PR.DGL.2340.2025.0617 - Minera Las Cenizas - Barreal Seco de Grupo Minero Las Cenizas</t>
  </si>
  <si>
    <t>767772300</t>
  </si>
  <si>
    <t>Sociedad Agrícola Musa Limitada</t>
  </si>
  <si>
    <t>PR.DGL.2339.2025.0713 - Rodrigo Medina - Rajos Tremolen y Esperanza Primera</t>
  </si>
  <si>
    <t>PR.DHI.SHI.2026-0071</t>
  </si>
  <si>
    <t>Planta Melipilla M-4055904 mes de Diciembre</t>
  </si>
  <si>
    <t>PR.DHI.SHI.2026-0069</t>
  </si>
  <si>
    <t>Planta Lonquén M-4056332 mes de Diciembre</t>
  </si>
  <si>
    <t>PR.DHI.SHI.2026-0070</t>
  </si>
  <si>
    <t>Planta Santa Cruz M-4055905 mes de Diciembre</t>
  </si>
  <si>
    <t>PR.DHI.SCC.2026-0022</t>
  </si>
  <si>
    <t>Certificación de cemento importado por CIC</t>
  </si>
  <si>
    <t>PR.UCF.2026-0002</t>
  </si>
  <si>
    <t>PR.UCF.2026-0002 CALIBRACIÓN GATOS</t>
  </si>
  <si>
    <t>PR.DCO.1829.2026.039 - Terreno Punahue - Los Lagos</t>
  </si>
  <si>
    <t>762747146</t>
  </si>
  <si>
    <t>CONSTRUCTORA GALVEZ &amp; CONTRERAS LIMITADA</t>
  </si>
  <si>
    <t>PR.DCO.1776.2025.449_GALCONT-Pavimentos SEL VM</t>
  </si>
  <si>
    <t>Pavimentos SEL VM</t>
  </si>
  <si>
    <t>CEMENTOS TRANSEX SPA</t>
  </si>
  <si>
    <t>PR.DHI.SCC.2026-0062</t>
  </si>
  <si>
    <t>Certificación Cemento planta Diciembre 2025</t>
  </si>
  <si>
    <t>PR.DHI.SCC.2026-0060</t>
  </si>
  <si>
    <t>Cert. y muestreo de CIC 35631</t>
  </si>
  <si>
    <t>PR.DCO.1776.2025.435_INGEVEC-Edificio Brisas del Maipo</t>
  </si>
  <si>
    <t>Edificio Brisas del Maipo</t>
  </si>
  <si>
    <t>PR.DHI.SCC.2026-0064</t>
  </si>
  <si>
    <t>Muestreo e Informe de CIC 35428</t>
  </si>
  <si>
    <t>PR.UCF.2025-0239</t>
  </si>
  <si>
    <t>PR.UCF.2025-0239 CALIBRACIÓN CELDA EN TERRENO</t>
  </si>
  <si>
    <t>PR.DHI.SCC.2026-0061</t>
  </si>
  <si>
    <t>Certificación Período de NOVIEMBRE Regiones de Magallanes - Aysén</t>
  </si>
  <si>
    <t>PR.DHI.SCC.2026-0063</t>
  </si>
  <si>
    <t>Control mensual de cemento -ENERO  2026 / Resistencia mecánica</t>
  </si>
  <si>
    <t>768703264</t>
  </si>
  <si>
    <t>MOVITERRA SPA</t>
  </si>
  <si>
    <t>PR.DCO.3689.2026.001_MOVITERRA-PLANTA CENTRAL</t>
  </si>
  <si>
    <t>PLANTA CENTRAL</t>
  </si>
  <si>
    <t>PR.DCO.2025-0557 - Control Densidad - CAP Talcahuano</t>
  </si>
  <si>
    <t>992256230001</t>
  </si>
  <si>
    <t>FERREMUNDO S.A.S.</t>
  </si>
  <si>
    <t>PR.DTC.2025.1276 - Ensayos de fuego y acústica</t>
  </si>
  <si>
    <t>PR.DTC.2025.1276</t>
  </si>
  <si>
    <t>PR.DTC.2025.1310- Ensayos de materiales en tuberías HDPE</t>
  </si>
  <si>
    <t>PR.DTC.2025.1310</t>
  </si>
  <si>
    <t>763225909</t>
  </si>
  <si>
    <t>MATRIZ IDEAS S A</t>
  </si>
  <si>
    <t>PR.DTC.2025.1235 - Ensayos de verificación de calidad de agua caliente</t>
  </si>
  <si>
    <t>PR.DTC.2025.1235</t>
  </si>
  <si>
    <t>PR.DAC.2026.0001 Muestreo</t>
  </si>
  <si>
    <t>PR.DAC.2026.0001</t>
  </si>
  <si>
    <t>PR.DAC.2026.0001 Certificación Acero Estructural</t>
  </si>
  <si>
    <t>PR.DGL.2340.2025.0710 - RyQ - Solicitud de Ensayos</t>
  </si>
  <si>
    <t>PR.DHI.SHI.2026-0029</t>
  </si>
  <si>
    <t>779227898</t>
  </si>
  <si>
    <t>IdeasLab SpA</t>
  </si>
  <si>
    <t>PR.DHI.SHI.2025-1313</t>
  </si>
  <si>
    <t>Ensayo físico-mecánico y químicos a muestra de relaves</t>
  </si>
  <si>
    <t>PR.DIC.2025-054</t>
  </si>
  <si>
    <t>INFORME TÉCNICO DE PRONUNCIAMIENTO RESPECTO AL INFORME DEL PERITO DEL TRIBUNAL</t>
  </si>
  <si>
    <t>PR.DEP.2026.0003 Ensayos carga transversal a baranda</t>
  </si>
  <si>
    <t>PR.DEP.2026-0003</t>
  </si>
  <si>
    <t>PR.DCO.3729.2026.009_MELON-Planta Antofagasta</t>
  </si>
  <si>
    <t>Planta Antofagasta</t>
  </si>
  <si>
    <t>765541557</t>
  </si>
  <si>
    <t>Plan V Arquitectos Ltda</t>
  </si>
  <si>
    <t>PR.DHI.SHI.2025-1507</t>
  </si>
  <si>
    <t>PR.DHI.SHI.2025-1382</t>
  </si>
  <si>
    <t>Ensayos de permeabilidad al aire en terreno</t>
  </si>
  <si>
    <t>766280773</t>
  </si>
  <si>
    <t>RHEOSOIL SPA</t>
  </si>
  <si>
    <t>PR.DGL.2340.2025.0627 - RHEOSOIL SPA - Campaña Geotecnica y Laboratorio, Estudio de Prefactibilidad Depósito de Relaves</t>
  </si>
  <si>
    <t>761137883</t>
  </si>
  <si>
    <t>CASAS DELANO S.A.</t>
  </si>
  <si>
    <t>PR.DHI.SHI.2025-1618</t>
  </si>
  <si>
    <t>PR.DCO.1829.2025-0660 - VTA (+01) Enero 2026</t>
  </si>
  <si>
    <t>PR.DHI.SHI.2026-0039</t>
  </si>
  <si>
    <t>Construcción Puente Chacao M-28505 EDP 2026.C-002</t>
  </si>
  <si>
    <t>781724203</t>
  </si>
  <si>
    <t>SOC DE DESARROLLO TECNOLOGICO DE LA U DE SANTIAGO DE CHILE LTDA</t>
  </si>
  <si>
    <t>PR.DGL.2340.2025.0693 - Soc. de Desarrollo Tec. USACH - Ensayo Corte Directo</t>
  </si>
  <si>
    <t>PR.DCO.3682.2025.206_COX-Subestación Kimal (+ VTA Enero )Adicional</t>
  </si>
  <si>
    <t>PR.DCO.1829.2026.010 - Planta Horcones L3</t>
  </si>
  <si>
    <t>PR.DHC.2380.2025.180_ALMAGRO-Madagascar</t>
  </si>
  <si>
    <t>Madagascar</t>
  </si>
  <si>
    <t>PR.DCO.1829.2025-0755 - Construcción COP Arauco</t>
  </si>
  <si>
    <t>DGL.PRE.2339.2025.0505 - Aridos Aconcagua - EFE Cerro Blanco - Balasto</t>
  </si>
  <si>
    <t>PR.DCO.3684.2025.250 Melón Punta de Talca</t>
  </si>
  <si>
    <t>DGL.PRE.2339.2025.0509 - MST</t>
  </si>
  <si>
    <t>PR.DGL.1817.2025.0571 - Cesmec - Solicitud de Ensayos</t>
  </si>
  <si>
    <t>DGL.PRE.2340.2025-0031 - VTA (+01) Enero 2026 - Ensayos Geotécnicos Proyecto PY5511</t>
  </si>
  <si>
    <t>DGL.PRE.2339.2024-0253 - Ensayo de propiedades físicas en rocas</t>
  </si>
  <si>
    <t>DGL.PRE.2339.2025.0415 - Skava - Tunel Chacabuco</t>
  </si>
  <si>
    <t>CMPC PULP SPA</t>
  </si>
  <si>
    <t>PR.DHI.SHI.2025-1487</t>
  </si>
  <si>
    <t>Análisis del hormigón, mediante ultrasonido, en un pedestal del turbogenerador N° 1 de  la planta pacífico de CMPC</t>
  </si>
  <si>
    <t>PR.DCO.1829.2026.018 - Flexpark Copiapó SPA</t>
  </si>
  <si>
    <t>781847534</t>
  </si>
  <si>
    <t>FERMAQ SERVICIOS MINEROS SPA</t>
  </si>
  <si>
    <t>PR.DGL.2339.2025.0659  - Fermaq Servicios Mineros - Ensayos Balasto</t>
  </si>
  <si>
    <t>PR.DGL.2339.2025.0659 - Fermaq Servicios Mineros - Ensayos Balasto</t>
  </si>
  <si>
    <t>PR.DHI.SHI.2026-0002</t>
  </si>
  <si>
    <t>761000993</t>
  </si>
  <si>
    <t>MINERIA &amp; SERVICIOS SPA</t>
  </si>
  <si>
    <t>DGL.PRE.2340.2025.0486 - Mineria y Servicios Spa - Solicitud de Ensayo</t>
  </si>
  <si>
    <t>PR.DHC.2380.2025.187_CUEVAS Y PURCELL-0597 Edificio Z Universidad del Desarrollo</t>
  </si>
  <si>
    <t>0597 Edificio Z Universidad del Desarrollo</t>
  </si>
  <si>
    <t>PR.DAC.2025.0503</t>
  </si>
  <si>
    <t>PR.DAC.2025.0503 Golillas</t>
  </si>
  <si>
    <t>PR.DGL.2340.2025.0581 - EFE Valparaiso - Sargento Aldea</t>
  </si>
  <si>
    <t>PR.DCO.1776.2026.004_COPAHUE-Los Barbechos</t>
  </si>
  <si>
    <t>Los Barbechos</t>
  </si>
  <si>
    <t>76711883K</t>
  </si>
  <si>
    <t>Regularización Inmobiliaria Inteligente Rii SpA</t>
  </si>
  <si>
    <t>PR.DHI.SHI.2025-1577</t>
  </si>
  <si>
    <t>76648848K</t>
  </si>
  <si>
    <t>AUTOCTONA DISEÑO LIMITADA</t>
  </si>
  <si>
    <t>PR.DHI.SHI.2026-0004</t>
  </si>
  <si>
    <t>PR.DGL.1817.2025.0654 - Melon Aridos - Ensayo Limite de Atterberg</t>
  </si>
  <si>
    <t>760942987</t>
  </si>
  <si>
    <t>INGENIERIA, CONSTRUCCION Y MANTENCION INDUSTRIAL ERRES LIMITADA</t>
  </si>
  <si>
    <t>PR.DCO.3689.2025.376_ERRES LTDA.-Refinería Aconcagua</t>
  </si>
  <si>
    <t>Refinería Aconcagua</t>
  </si>
  <si>
    <t>PR.UCF.2025-0235A</t>
  </si>
  <si>
    <t>PR.UCF.2025-0235A CALIBRACIÓN CELDA</t>
  </si>
  <si>
    <t>DGL.PRE.2340.2025.0298 - BHP - Ensayos de Memoria BHP</t>
  </si>
  <si>
    <t>PR.DCO2025-0461 -VTA (+01) Cuadratura de venta</t>
  </si>
  <si>
    <t>PR.UCF.2025-0234</t>
  </si>
  <si>
    <t>PR.UCF.2025-0234 CALIBRACIÓN MÁQUINA Y ANILLO</t>
  </si>
  <si>
    <t>771020429</t>
  </si>
  <si>
    <t>Sociedad Concesionaria Ruta del Elqui S.A</t>
  </si>
  <si>
    <t>Ext. testigos y med. espesores Ruta 5 Los Vilos La Serena</t>
  </si>
  <si>
    <t>PR.DTC.2025.1320 - Ensayos en geotextiles</t>
  </si>
  <si>
    <t>PR.DTC.2025.1320</t>
  </si>
  <si>
    <t>PR.DAC.2025.0135</t>
  </si>
  <si>
    <t>PR.DAC.2025.0135 Muestreo</t>
  </si>
  <si>
    <t>PR.DHC.1829.2022.279 - Adenda Hospital Coronel 2024</t>
  </si>
  <si>
    <t>PR.DTC.2026.0017-Estudio de asimilación RF</t>
  </si>
  <si>
    <t>PR.DTC.2026.0017</t>
  </si>
  <si>
    <t>PR.DDA.2025-075B Cuenca Magallanes</t>
  </si>
  <si>
    <t>Cotización PEGH Magallanes</t>
  </si>
  <si>
    <t>PR.DTC.2025.1369 - Inspección de pintura intumescente multicancha cañas 2</t>
  </si>
  <si>
    <t>PR.DTC.2025.1369</t>
  </si>
  <si>
    <t>PR.DHI.SHI.2025-1493</t>
  </si>
  <si>
    <t>PR.DAC.2025.0225D</t>
  </si>
  <si>
    <t>PR.DTC.2026.A001 Cert. P. I.</t>
  </si>
  <si>
    <t>PR.DTC.2026.A001</t>
  </si>
  <si>
    <t>PR.DTC.2025.0857 - RF F120 tabique</t>
  </si>
  <si>
    <t>PR.DTC.2025.0857</t>
  </si>
  <si>
    <t>PR.DTC.2025.1281 - ensayo en horno de estudio para F120</t>
  </si>
  <si>
    <t>PR.DTC.2025.1281</t>
  </si>
  <si>
    <t>PR.DAC.2025.0398A</t>
  </si>
  <si>
    <t>PR.DAC.2025.0398A Ensayos Conectores Mecanicos</t>
  </si>
  <si>
    <t>PR.DAC.2026.0055</t>
  </si>
  <si>
    <t>PR.DAC.2024.0060G</t>
  </si>
  <si>
    <t>PR.DHI.SHI.2026-0147</t>
  </si>
  <si>
    <t>Servicio de Laboratorio en shotcrete</t>
  </si>
  <si>
    <t>PR.DHI.SHI.2025-1572</t>
  </si>
  <si>
    <t>Ensayos a Pisos</t>
  </si>
  <si>
    <t>PR.DGL.2340.2026.0068 - TI Enero 2026 Cobrado por DGL a DPR</t>
  </si>
  <si>
    <t>PPR.DGL.2340.2026.0068 - TI Enero 2026 Cobrado por DGL a DPR</t>
  </si>
  <si>
    <t>PR.DGL.2340.2026.0080 - TI Enero 2026 Interno DGL</t>
  </si>
  <si>
    <t>PR.DGL.2341.2026.0074 - TI Enero 2026 Interno DGL</t>
  </si>
  <si>
    <t>PR.DGL.2339.2026.0076 - TI Enero 2026 Interno DGL</t>
  </si>
  <si>
    <t>PR.DGL.1817.2026.0073 - TI Enero 2026 Interno DGL</t>
  </si>
  <si>
    <t>PR.DGL.2340.2026.0072 - TI Enero 2026 Interno DGL</t>
  </si>
  <si>
    <t>PR.DTC.2025.1279 - Ensayos de RF F60 y RF F120 - Tabique</t>
  </si>
  <si>
    <t>PR.DTC.2025.1279</t>
  </si>
  <si>
    <t>PR.DTC.2025.0753 - Ensayos de Resistencia al fuego tabiques</t>
  </si>
  <si>
    <t>PR.DTC.2025.0753</t>
  </si>
  <si>
    <t>PR.DGL.2339.2026.0077 - TI Enero 2026 Interno DGL</t>
  </si>
  <si>
    <t>PR.DHI.SHI.2025-1486</t>
  </si>
  <si>
    <t>PR.DCO.1776.2025.428_DESCO-Marín</t>
  </si>
  <si>
    <t>PR.DAC.2025.0459</t>
  </si>
  <si>
    <t>PR.DAC.2025.0459 - CARACTERIZACIÓN DE FALLA DE ANTENA CBTC</t>
  </si>
  <si>
    <t>PR.DGL.2341.2026.0084 - TI Enero 2026 Interno DGL</t>
  </si>
  <si>
    <t>PR.DGL.2340.2026.0083 - TI Enero 2026 Interno DGL</t>
  </si>
  <si>
    <t>PR.DGL.2340.2026.0082 - TI Enero 2026 Interno DGL</t>
  </si>
  <si>
    <t>PR.DIC.2026-004</t>
  </si>
  <si>
    <t>PR.DGL.2340.2026.0081 - TI Enero 2026 Interno DGL</t>
  </si>
  <si>
    <t>968440004</t>
  </si>
  <si>
    <t>Inmobiliaria Parque La Florida SPA</t>
  </si>
  <si>
    <t>PR.DHI.SHI.2025-1082</t>
  </si>
  <si>
    <t>PR.DHI.SHI.2025-1407</t>
  </si>
  <si>
    <t>PR.DHI.SHI.2026-0018</t>
  </si>
  <si>
    <t>Ensayos a Planchas de Fibrocemento</t>
  </si>
  <si>
    <t>PR.DHI.SHI.2025-1543</t>
  </si>
  <si>
    <t>926540009</t>
  </si>
  <si>
    <t>HUNTER DOUGLAS CHILE S A</t>
  </si>
  <si>
    <t>PR.DAC.2025.0452</t>
  </si>
  <si>
    <t>PR.DAC.2025.0452 - ENSAYOS DE LABORATORIO A MUESTRAS DE ACERO</t>
  </si>
  <si>
    <t>PR.DAC.2025.0512A</t>
  </si>
  <si>
    <t>PR.DAC.2025.0248 Enero 2026</t>
  </si>
  <si>
    <t>PR.DTC.2025.1245 - Ensayos resistencia al fuego RF F30 - Tabique</t>
  </si>
  <si>
    <t>PR.DTC.2025.1245</t>
  </si>
  <si>
    <t>PR.DGL.2344.2026.0078 - TI Enero 2026 Interno DGL</t>
  </si>
  <si>
    <t>PR.DTC.2025.0864 - RF F60 Tabique tipo 1</t>
  </si>
  <si>
    <t>PR.DTC.2025.0864</t>
  </si>
  <si>
    <t>PR.DGL.1817.2026.0079 - TI Enero 2026 Interno DGL</t>
  </si>
  <si>
    <t>968741608</t>
  </si>
  <si>
    <t>LOUISIANA PACIFIC CHILE S A</t>
  </si>
  <si>
    <t>PR.DTC.2025.1365-Estudio de asimilación RF</t>
  </si>
  <si>
    <t>PR.DTC.2025.1365</t>
  </si>
  <si>
    <t>PR.DGL.2340.2026.0071 - TI Enero 2026 Pagado por DGL a DHI (1818)</t>
  </si>
  <si>
    <t>PR.DGL.2340.2026.0070 - TI Enero 2026 Pagado por DGL a DHI (1819)</t>
  </si>
  <si>
    <t>PR.DGL.2340.2026.0085 - TI Enero 2026 Interno DGL</t>
  </si>
  <si>
    <t>PR.DGL.2339.2026.0069 - TI Enero 2026 Pagado por DGL a DHI (1815)</t>
  </si>
  <si>
    <t>PR.DGL.2340.2026.0067 - TI Enero 2026 Cobrado por DGL a DGI</t>
  </si>
  <si>
    <t>PR.DAC.2025.0337B</t>
  </si>
  <si>
    <t>PR.DGL.2339.2026.0075 - TI Enero 2026 Interno DGL</t>
  </si>
  <si>
    <t>PR.DAC.2025.0498</t>
  </si>
  <si>
    <t>PR.DAC.2025.0498 - MICROSCOPÍA ELECTRÓNICA DE BARRIDO A MUESTRA DE ENVASE DE ALUMINIO</t>
  </si>
  <si>
    <t>PR.DAC.2025.0298B Muestreo</t>
  </si>
  <si>
    <t>PR.DAC.2025.0298B</t>
  </si>
  <si>
    <t>PR.DAC.2024.0510F</t>
  </si>
  <si>
    <t>PR.DTC.2026.0030 - Insp. Pintura Intumescente Salcobrand Copiapó</t>
  </si>
  <si>
    <t>PR.DTC.2026.0030</t>
  </si>
  <si>
    <t>PR.DHI.SHI.2025-1620</t>
  </si>
  <si>
    <t>PR.DHI.SHI.2025-1103</t>
  </si>
  <si>
    <t>Ensayos a Ceramicas</t>
  </si>
  <si>
    <t>775858214</t>
  </si>
  <si>
    <t>FMB Ingeniería y Construcción Limitada</t>
  </si>
  <si>
    <t>PR.DHI.SHI.2026-0046</t>
  </si>
  <si>
    <t>PR.DHI.SHI.2025-1570</t>
  </si>
  <si>
    <t>Ensayos a Soleras</t>
  </si>
  <si>
    <t>PR.DTC.2025.1375 - Estudio de asimilación RF</t>
  </si>
  <si>
    <t>PR.DTC.2025.1375</t>
  </si>
  <si>
    <t>PR.DTC.2026.R001 - Cert. P.I.</t>
  </si>
  <si>
    <t>PR.DTC.2026.R001</t>
  </si>
  <si>
    <t>PR.DTC.2025.S012 - Cert. P.I.</t>
  </si>
  <si>
    <t>PR.DTC.2025.S012</t>
  </si>
  <si>
    <t>PR.DGL.1817.2026.0065 - TI Enero 2026 Cobrado por DGL a DCO</t>
  </si>
  <si>
    <t>PR.DTC.2026.0056 - Ensayo en horno de estudio para F120</t>
  </si>
  <si>
    <t>PR.DTC.2026.0056</t>
  </si>
  <si>
    <t>PR.DTC.2025.1130 - Inspección de pintura intumescente -  obra de Puente Alto</t>
  </si>
  <si>
    <t>PR.DTC.2025.1130</t>
  </si>
  <si>
    <t>779517659</t>
  </si>
  <si>
    <t>Mov_e spa</t>
  </si>
  <si>
    <t>PR.DTC.2025.1322 - Insp. de pintura intumescente -Borde Laguna 2B-1</t>
  </si>
  <si>
    <t>PR.DTC.2025.1322</t>
  </si>
  <si>
    <t>PR.DGL.2340.2026.0066 - TI Enero 2026 Cobrado por DGL a DCO</t>
  </si>
  <si>
    <t>772652569</t>
  </si>
  <si>
    <t>SERVICIOS LIEN SPA</t>
  </si>
  <si>
    <t>PR.DTC.2025.1356 - Inspección de pintura intumescente Obras Sadema 1 y 2</t>
  </si>
  <si>
    <t>PR.DTC.2025.1357</t>
  </si>
  <si>
    <t>123</t>
  </si>
  <si>
    <t>PR.DGI.2022-015_E Automatización Caren 3743 Adicional</t>
  </si>
  <si>
    <t>762585987</t>
  </si>
  <si>
    <t>CONSTRUCTORA CAMPOS DE CHILE SPA</t>
  </si>
  <si>
    <t>PR.DCO.3684.2024.004_Campos de Chile-AVANZAPARK COQUIMBO</t>
  </si>
  <si>
    <t>SOCIEDAD CONCESIONARIA NUEVO PUDAHUEL S.A.</t>
  </si>
  <si>
    <t>INMOBILIARIA PADR</t>
  </si>
  <si>
    <t>M&amp;V SPA</t>
  </si>
  <si>
    <t>777849190</t>
  </si>
  <si>
    <t>FULLPROYECT SPA</t>
  </si>
  <si>
    <t>PR.DHC.1834.2020.317-19</t>
  </si>
  <si>
    <t>892055009</t>
  </si>
  <si>
    <t>MOLLER Y PEREZ COTAPOS INGENIERIA Y CONSTRUCCION LIMITADA</t>
  </si>
  <si>
    <t>FELTREX S.A.</t>
  </si>
  <si>
    <t>INMOBILIARIA PARQUE LA FLORIDA SPA</t>
  </si>
  <si>
    <t>7</t>
  </si>
  <si>
    <t>13</t>
  </si>
  <si>
    <t>135</t>
  </si>
  <si>
    <t>15</t>
  </si>
  <si>
    <t>154</t>
  </si>
  <si>
    <t>219</t>
  </si>
  <si>
    <t>25</t>
  </si>
  <si>
    <t>3</t>
  </si>
  <si>
    <t>38</t>
  </si>
  <si>
    <t>71</t>
  </si>
  <si>
    <t>72</t>
  </si>
  <si>
    <t>78</t>
  </si>
  <si>
    <t>110</t>
  </si>
  <si>
    <t>125</t>
  </si>
  <si>
    <t>217</t>
  </si>
  <si>
    <t>121</t>
  </si>
  <si>
    <t>22</t>
  </si>
  <si>
    <t>4</t>
  </si>
  <si>
    <t>89</t>
  </si>
  <si>
    <t>54</t>
  </si>
  <si>
    <t>5</t>
  </si>
  <si>
    <t>PROV FACT Sociedad Concesionaria Nuevo Pudahuel S.A.</t>
  </si>
  <si>
    <t>6</t>
  </si>
  <si>
    <t>9</t>
  </si>
  <si>
    <t>PROV FACT CRAWFORD LIQUIDADORES DE SEGUROS LTDA.</t>
  </si>
  <si>
    <t>52</t>
  </si>
  <si>
    <t>PROV FACT INDUSTRIA QUIMICA SOLEX CHILENA LTDA</t>
  </si>
  <si>
    <t>PROV FACT EMPRESA CONSTRUCTORA DESCO S A</t>
  </si>
  <si>
    <t>933900002</t>
  </si>
  <si>
    <t>PROV FACT GEOVITA S.A.</t>
  </si>
  <si>
    <t>10</t>
  </si>
  <si>
    <t>PROV FACT EMPRESA CONSTRUCTORA MENA Y OVALLE S A</t>
  </si>
  <si>
    <t>PROV FACT SOC CONTRACTUAL MINERA EL ABRA</t>
  </si>
  <si>
    <t>11</t>
  </si>
  <si>
    <t>REV PROV FACT DEPROX SPA</t>
  </si>
  <si>
    <t>REV PROV FACT CTA SPA</t>
  </si>
  <si>
    <t>REV PROV FACT FULLPROYECT SPA</t>
  </si>
  <si>
    <t>REV PROV FACT CELULOSA ARAUCO Y CONSTITUCION S A</t>
  </si>
  <si>
    <t>REV PROV FACT SOC CONTRACTUAL MINERA EL ABRA</t>
  </si>
  <si>
    <t>REV PROV FACT TECNASIC S.A.</t>
  </si>
  <si>
    <t>PR.DCO.2024-0300 - Ampliación vivienda Belmar - Morin</t>
  </si>
  <si>
    <t>PR.DCO.3685.2025.293_POLPAICO-Planta de hormigones Copiapó – Polpaico BSA (+VTA Enero 2026)Adiciona</t>
  </si>
  <si>
    <t>PR.DCO.3689.2025.213_INGEVEC-Edificio Barlovento_V2</t>
  </si>
  <si>
    <t>PR.DCO.2025-0404 - Rotura y Reposición de Pavimento de Calzada de Asfalto - Calle Los Ingenieros Co</t>
  </si>
  <si>
    <t>PR.DEP.2025.0274 Cálculo Estructural de altillo en Edificio Ciencias Físicas - FCFM Universidad de</t>
  </si>
  <si>
    <t>PR.DEP.2025.0320 EVALUACIÓN DE DAÑOS ESTRUCTURALES POR INCENDIO EN BODEGA – IQUIQUE, REGIÓN DE TARA</t>
  </si>
  <si>
    <t>36889</t>
  </si>
  <si>
    <t>DGL.PRE.2340.2025.386 - Centinela Arcadis</t>
  </si>
  <si>
    <t>PR.DGL.2340.2025.0627 - RHEOSOIL SPA - Campaña Geotecnica y Laboratorio, Estudio de Prefactibilidad</t>
  </si>
  <si>
    <t>PR.DHC.1830.2025-0705 - Sociedad Constructora Vanrom SPA - Bunker Radioterapia Clínica Andes Salud</t>
  </si>
  <si>
    <t>1177550</t>
  </si>
  <si>
    <t>1177840</t>
  </si>
  <si>
    <t>1177218</t>
  </si>
  <si>
    <t>1177843</t>
  </si>
  <si>
    <t>1177849</t>
  </si>
  <si>
    <t>1177065</t>
  </si>
  <si>
    <t>1177182</t>
  </si>
  <si>
    <t>1177183</t>
  </si>
  <si>
    <t>1177184</t>
  </si>
  <si>
    <t>86559</t>
  </si>
  <si>
    <t>86626</t>
  </si>
  <si>
    <t>1177064</t>
  </si>
  <si>
    <t>1177108</t>
  </si>
  <si>
    <t>1177109</t>
  </si>
  <si>
    <t>86558</t>
  </si>
  <si>
    <t>86561</t>
  </si>
  <si>
    <t>1177063</t>
  </si>
  <si>
    <t>1177111</t>
  </si>
  <si>
    <t>1177112</t>
  </si>
  <si>
    <t>1177114</t>
  </si>
  <si>
    <t>1177115</t>
  </si>
  <si>
    <t>1177117</t>
  </si>
  <si>
    <t>1177121</t>
  </si>
  <si>
    <t>1177353</t>
  </si>
  <si>
    <t>86557</t>
  </si>
  <si>
    <t>86560</t>
  </si>
  <si>
    <t>86604</t>
  </si>
  <si>
    <t>1177874</t>
  </si>
  <si>
    <t>1177875</t>
  </si>
  <si>
    <t>1177876</t>
  </si>
  <si>
    <t>169</t>
  </si>
  <si>
    <t>170</t>
  </si>
  <si>
    <t>1177514</t>
  </si>
  <si>
    <t>1177364</t>
  </si>
  <si>
    <t>1176922</t>
  </si>
  <si>
    <t>1177335</t>
  </si>
  <si>
    <t>1177431</t>
  </si>
  <si>
    <t>HUNTER DOUGLAS CHILE SPA</t>
  </si>
  <si>
    <t>1177850</t>
  </si>
  <si>
    <t>PROV FACT Lundin Mining Chile Spa</t>
  </si>
  <si>
    <t>1177867</t>
  </si>
  <si>
    <t>27</t>
  </si>
  <si>
    <t>83</t>
  </si>
  <si>
    <t>1177835</t>
  </si>
  <si>
    <t>1177866</t>
  </si>
  <si>
    <t>PROV FACT Guzmán y Larraín Viviendas Económica Spa</t>
  </si>
  <si>
    <t>59</t>
  </si>
  <si>
    <t>767934025</t>
  </si>
  <si>
    <t>75</t>
  </si>
  <si>
    <t>142</t>
  </si>
  <si>
    <t>166</t>
  </si>
  <si>
    <t>173</t>
  </si>
  <si>
    <t>196</t>
  </si>
  <si>
    <t>204</t>
  </si>
  <si>
    <t>203</t>
  </si>
  <si>
    <t>202</t>
  </si>
  <si>
    <t>207</t>
  </si>
  <si>
    <t>181</t>
  </si>
  <si>
    <t>182</t>
  </si>
  <si>
    <t>1177675</t>
  </si>
  <si>
    <t>1177122</t>
  </si>
  <si>
    <t>1177525</t>
  </si>
  <si>
    <t>1177864</t>
  </si>
  <si>
    <t>PROV FACT SOC. CONSTRUCTORA COSALPA LTDA</t>
  </si>
  <si>
    <t>1177872</t>
  </si>
  <si>
    <t>PROV FACT CONSTRUCTORA CONTEC SPA</t>
  </si>
  <si>
    <t>51</t>
  </si>
  <si>
    <t>Constructora y maquinaria Pulmahue SPA</t>
  </si>
  <si>
    <t>112</t>
  </si>
  <si>
    <t>116</t>
  </si>
  <si>
    <t>117</t>
  </si>
  <si>
    <t>172</t>
  </si>
  <si>
    <t>171</t>
  </si>
  <si>
    <t>174</t>
  </si>
  <si>
    <t>1995471</t>
  </si>
  <si>
    <t>1176907</t>
  </si>
  <si>
    <t>1176899</t>
  </si>
  <si>
    <t>1176908</t>
  </si>
  <si>
    <t>1176909</t>
  </si>
  <si>
    <t>1176910</t>
  </si>
  <si>
    <t>1177105</t>
  </si>
  <si>
    <t>1177253</t>
  </si>
  <si>
    <t>1177495</t>
  </si>
  <si>
    <t>86648</t>
  </si>
  <si>
    <t>1177226</t>
  </si>
  <si>
    <t>1177228</t>
  </si>
  <si>
    <t>1177229</t>
  </si>
  <si>
    <t>1177295</t>
  </si>
  <si>
    <t>1177296</t>
  </si>
  <si>
    <t>1177692</t>
  </si>
  <si>
    <t>1177696</t>
  </si>
  <si>
    <t>FULLPROYECT SPA.</t>
  </si>
  <si>
    <t>1177698</t>
  </si>
  <si>
    <t>1177701</t>
  </si>
  <si>
    <t>1177703</t>
  </si>
  <si>
    <t>1177705</t>
  </si>
  <si>
    <t>1177813</t>
  </si>
  <si>
    <t>1177681</t>
  </si>
  <si>
    <t>1177551</t>
  </si>
  <si>
    <t>1177552</t>
  </si>
  <si>
    <t>1177553</t>
  </si>
  <si>
    <t>1177245</t>
  </si>
  <si>
    <t>1177291</t>
  </si>
  <si>
    <t>1177246</t>
  </si>
  <si>
    <t>1177247</t>
  </si>
  <si>
    <t>1177684</t>
  </si>
  <si>
    <t>1177685</t>
  </si>
  <si>
    <t>1177682</t>
  </si>
  <si>
    <t>1177683</t>
  </si>
  <si>
    <t>1176884</t>
  </si>
  <si>
    <t>1176911</t>
  </si>
  <si>
    <t>1177059</t>
  </si>
  <si>
    <t>1177060</t>
  </si>
  <si>
    <t>1177106</t>
  </si>
  <si>
    <t>1177239</t>
  </si>
  <si>
    <t>1177289</t>
  </si>
  <si>
    <t>1177290</t>
  </si>
  <si>
    <t>1177686</t>
  </si>
  <si>
    <t>1177417</t>
  </si>
  <si>
    <t>1177418</t>
  </si>
  <si>
    <t>1177420</t>
  </si>
  <si>
    <t>1177421</t>
  </si>
  <si>
    <t>1177422</t>
  </si>
  <si>
    <t>1177423</t>
  </si>
  <si>
    <t>1177424</t>
  </si>
  <si>
    <t>1177425</t>
  </si>
  <si>
    <t>1177426</t>
  </si>
  <si>
    <t>1177456</t>
  </si>
  <si>
    <t>1177616</t>
  </si>
  <si>
    <t>1177303</t>
  </si>
  <si>
    <t>86582</t>
  </si>
  <si>
    <t>1177690</t>
  </si>
  <si>
    <t>1177227</t>
  </si>
  <si>
    <t>1177163</t>
  </si>
  <si>
    <t>1177689</t>
  </si>
  <si>
    <t>86554</t>
  </si>
  <si>
    <t>86555</t>
  </si>
  <si>
    <t>PROV FACT INGENIERIA Y CONSTRUCCION FERROFORJA LIMITADA</t>
  </si>
  <si>
    <t>1177881</t>
  </si>
  <si>
    <t>1177882</t>
  </si>
  <si>
    <t>1177883</t>
  </si>
  <si>
    <t>PROV FACT MOLY-COP CHILE S.A.</t>
  </si>
  <si>
    <t>1177853</t>
  </si>
  <si>
    <t>PROV FACT COMERCIALIZADORA DE PRODUCTOS METALURGICOS S A</t>
  </si>
  <si>
    <t>37</t>
  </si>
  <si>
    <t>39</t>
  </si>
  <si>
    <t>40</t>
  </si>
  <si>
    <t>41</t>
  </si>
  <si>
    <t>36</t>
  </si>
  <si>
    <t>43</t>
  </si>
  <si>
    <t>42</t>
  </si>
  <si>
    <t>45</t>
  </si>
  <si>
    <t>55</t>
  </si>
  <si>
    <t>58</t>
  </si>
  <si>
    <t>61</t>
  </si>
  <si>
    <t>73</t>
  </si>
  <si>
    <t>79</t>
  </si>
  <si>
    <t>80</t>
  </si>
  <si>
    <t>81</t>
  </si>
  <si>
    <t>84</t>
  </si>
  <si>
    <t>REV PROV FACT FULLPROYECT SPA.</t>
  </si>
  <si>
    <t>113</t>
  </si>
  <si>
    <t>114</t>
  </si>
  <si>
    <t>115</t>
  </si>
  <si>
    <t>118</t>
  </si>
  <si>
    <t>128</t>
  </si>
  <si>
    <t>127</t>
  </si>
  <si>
    <t>126</t>
  </si>
  <si>
    <t>124</t>
  </si>
  <si>
    <t>122</t>
  </si>
  <si>
    <t>120</t>
  </si>
  <si>
    <t>132</t>
  </si>
  <si>
    <t>130</t>
  </si>
  <si>
    <t>131</t>
  </si>
  <si>
    <t>129</t>
  </si>
  <si>
    <t>133</t>
  </si>
  <si>
    <t>143</t>
  </si>
  <si>
    <t>149</t>
  </si>
  <si>
    <t>163</t>
  </si>
  <si>
    <t>164</t>
  </si>
  <si>
    <t>159</t>
  </si>
  <si>
    <t>160</t>
  </si>
  <si>
    <t>161</t>
  </si>
  <si>
    <t>162</t>
  </si>
  <si>
    <t>156</t>
  </si>
  <si>
    <t>157</t>
  </si>
  <si>
    <t>158</t>
  </si>
  <si>
    <t>150</t>
  </si>
  <si>
    <t>151</t>
  </si>
  <si>
    <t>152</t>
  </si>
  <si>
    <t>153</t>
  </si>
  <si>
    <t>155</t>
  </si>
  <si>
    <t>148</t>
  </si>
  <si>
    <t>144</t>
  </si>
  <si>
    <t>145</t>
  </si>
  <si>
    <t>146</t>
  </si>
  <si>
    <t>147</t>
  </si>
  <si>
    <t>167</t>
  </si>
  <si>
    <t>165</t>
  </si>
  <si>
    <t>168</t>
  </si>
  <si>
    <t>178</t>
  </si>
  <si>
    <t>REV PROV FACT COPROMET S.A.</t>
  </si>
  <si>
    <t>183</t>
  </si>
  <si>
    <t>184</t>
  </si>
  <si>
    <t>185</t>
  </si>
  <si>
    <t>186</t>
  </si>
  <si>
    <t>187</t>
  </si>
  <si>
    <t>188</t>
  </si>
  <si>
    <t>189</t>
  </si>
  <si>
    <t>190</t>
  </si>
  <si>
    <t>208</t>
  </si>
  <si>
    <t>1177913</t>
  </si>
  <si>
    <t>23</t>
  </si>
  <si>
    <t>26</t>
  </si>
  <si>
    <t>176</t>
  </si>
  <si>
    <t>1177240</t>
  </si>
  <si>
    <t>1177241</t>
  </si>
  <si>
    <t>1177242</t>
  </si>
  <si>
    <t>1177288</t>
  </si>
  <si>
    <t>1177354</t>
  </si>
  <si>
    <t>1177427</t>
  </si>
  <si>
    <t>1177428</t>
  </si>
  <si>
    <t>1177429</t>
  </si>
  <si>
    <t>69</t>
  </si>
  <si>
    <t>205</t>
  </si>
  <si>
    <t>1177744</t>
  </si>
  <si>
    <t>1177771</t>
  </si>
  <si>
    <t>1177622</t>
  </si>
  <si>
    <t>1177215</t>
  </si>
  <si>
    <t>1177071</t>
  </si>
  <si>
    <t>1177764</t>
  </si>
  <si>
    <t>1177054</t>
  </si>
  <si>
    <t>1177732</t>
  </si>
  <si>
    <t>86580</t>
  </si>
  <si>
    <t>1176964</t>
  </si>
  <si>
    <t>1177347</t>
  </si>
  <si>
    <t>1177624</t>
  </si>
  <si>
    <t>1177185</t>
  </si>
  <si>
    <t>1177396</t>
  </si>
  <si>
    <t>1177255</t>
  </si>
  <si>
    <t>1177617</t>
  </si>
  <si>
    <t>1177619</t>
  </si>
  <si>
    <t>1176580</t>
  </si>
  <si>
    <t>1176581</t>
  </si>
  <si>
    <t>1177151</t>
  </si>
  <si>
    <t>1177755</t>
  </si>
  <si>
    <t>1176987</t>
  </si>
  <si>
    <t>1176988</t>
  </si>
  <si>
    <t>1177433</t>
  </si>
  <si>
    <t>1177434</t>
  </si>
  <si>
    <t>1177238</t>
  </si>
  <si>
    <t>1177057</t>
  </si>
  <si>
    <t>1177058</t>
  </si>
  <si>
    <t>1177152</t>
  </si>
  <si>
    <t>1177153</t>
  </si>
  <si>
    <t>1177154</t>
  </si>
  <si>
    <t>1177155</t>
  </si>
  <si>
    <t>1177156</t>
  </si>
  <si>
    <t>1177157</t>
  </si>
  <si>
    <t>1177331</t>
  </si>
  <si>
    <t>1177334</t>
  </si>
  <si>
    <t>1177200</t>
  </si>
  <si>
    <t>1177332</t>
  </si>
  <si>
    <t>1177745</t>
  </si>
  <si>
    <t>1177137</t>
  </si>
  <si>
    <t>1177207</t>
  </si>
  <si>
    <t>PROV FACT INGENIERIA Y OBRAS CIVILES CIVELEC LIMITADA</t>
  </si>
  <si>
    <t>PROV FACT Empresa Constructora Guzmán y Larraín Spa</t>
  </si>
  <si>
    <t>44</t>
  </si>
  <si>
    <t>56</t>
  </si>
  <si>
    <t>57</t>
  </si>
  <si>
    <t>66</t>
  </si>
  <si>
    <t>62</t>
  </si>
  <si>
    <t>63</t>
  </si>
  <si>
    <t>64</t>
  </si>
  <si>
    <t>65</t>
  </si>
  <si>
    <t>70</t>
  </si>
  <si>
    <t>82</t>
  </si>
  <si>
    <t>REV PROV FACT Guzmán y Larraín Viviendas Económica Spa</t>
  </si>
  <si>
    <t>136</t>
  </si>
  <si>
    <t>137</t>
  </si>
  <si>
    <t>138</t>
  </si>
  <si>
    <t>139</t>
  </si>
  <si>
    <t>140</t>
  </si>
  <si>
    <t>141</t>
  </si>
  <si>
    <t>1177620</t>
  </si>
  <si>
    <t>1425</t>
  </si>
  <si>
    <t>1177752</t>
  </si>
  <si>
    <t>1177753</t>
  </si>
  <si>
    <t>1176981</t>
  </si>
  <si>
    <t>1177165</t>
  </si>
  <si>
    <t>1177233</t>
  </si>
  <si>
    <t>1177234</t>
  </si>
  <si>
    <t>1177748</t>
  </si>
  <si>
    <t>1177751</t>
  </si>
  <si>
    <t>1176867</t>
  </si>
  <si>
    <t>1176984</t>
  </si>
  <si>
    <t>1177742</t>
  </si>
  <si>
    <t>1177329</t>
  </si>
  <si>
    <t>1176655</t>
  </si>
  <si>
    <t>86567</t>
  </si>
  <si>
    <t>1177406</t>
  </si>
  <si>
    <t>1177407</t>
  </si>
  <si>
    <t>1177414</t>
  </si>
  <si>
    <t>86563</t>
  </si>
  <si>
    <t>REV PROV FACT SOCIEDAD DE SERVICIOS EDUCACIONALES AYALA Y CATALAN SPA</t>
  </si>
  <si>
    <t>REV PROV FACT Constructora Budapest SPA</t>
  </si>
  <si>
    <t>175</t>
  </si>
  <si>
    <t>179</t>
  </si>
  <si>
    <t>180</t>
  </si>
  <si>
    <t>1176676</t>
  </si>
  <si>
    <t>1176923</t>
  </si>
  <si>
    <t>1176633</t>
  </si>
  <si>
    <t>1176635</t>
  </si>
  <si>
    <t>1176986</t>
  </si>
  <si>
    <t>1176994</t>
  </si>
  <si>
    <t>1176995</t>
  </si>
  <si>
    <t>1177802</t>
  </si>
  <si>
    <t>1177803</t>
  </si>
  <si>
    <t>1177804</t>
  </si>
  <si>
    <t>1177232</t>
  </si>
  <si>
    <t>1177297</t>
  </si>
  <si>
    <t>1177413</t>
  </si>
  <si>
    <t>1177750</t>
  </si>
  <si>
    <t>1176927</t>
  </si>
  <si>
    <t>Elecnor Chile S.A.</t>
  </si>
  <si>
    <t>1177248</t>
  </si>
  <si>
    <t>1177940</t>
  </si>
  <si>
    <t>PROV FACT Corporación Nacional del Cobre de Chile</t>
  </si>
  <si>
    <t>46</t>
  </si>
  <si>
    <t>197</t>
  </si>
  <si>
    <t>1177756</t>
  </si>
  <si>
    <t>1177757</t>
  </si>
  <si>
    <t>1177370</t>
  </si>
  <si>
    <t>1177206</t>
  </si>
  <si>
    <t>1177837</t>
  </si>
  <si>
    <t>1177841</t>
  </si>
  <si>
    <t>1177676</t>
  </si>
  <si>
    <t>1177677</t>
  </si>
  <si>
    <t>86570</t>
  </si>
  <si>
    <t>1177258</t>
  </si>
  <si>
    <t>1177259</t>
  </si>
  <si>
    <t>1177260</t>
  </si>
  <si>
    <t>1177017</t>
  </si>
  <si>
    <t>86566</t>
  </si>
  <si>
    <t>1177839</t>
  </si>
  <si>
    <t>1177827</t>
  </si>
  <si>
    <t>1177101</t>
  </si>
  <si>
    <t>1177507</t>
  </si>
  <si>
    <t>1177100</t>
  </si>
  <si>
    <t>1177512</t>
  </si>
  <si>
    <t>1177481</t>
  </si>
  <si>
    <t>1177180</t>
  </si>
  <si>
    <t>1177838</t>
  </si>
  <si>
    <t>1177765</t>
  </si>
  <si>
    <t>1177506</t>
  </si>
  <si>
    <t>1177098</t>
  </si>
  <si>
    <t>1177199</t>
  </si>
  <si>
    <t>1177192</t>
  </si>
  <si>
    <t>1177829</t>
  </si>
  <si>
    <t>1177194</t>
  </si>
  <si>
    <t>1176992</t>
  </si>
  <si>
    <t>1176993</t>
  </si>
  <si>
    <t>1177615</t>
  </si>
  <si>
    <t>1177187</t>
  </si>
  <si>
    <t>1177188</t>
  </si>
  <si>
    <t>1177026</t>
  </si>
  <si>
    <t>1177758</t>
  </si>
  <si>
    <t>1177759</t>
  </si>
  <si>
    <t>1177760</t>
  </si>
  <si>
    <t>1177762</t>
  </si>
  <si>
    <t>1177763</t>
  </si>
  <si>
    <t>1177767</t>
  </si>
  <si>
    <t>1177768</t>
  </si>
  <si>
    <t>1177769</t>
  </si>
  <si>
    <t>1177770</t>
  </si>
  <si>
    <t>1176996</t>
  </si>
  <si>
    <t>1177099</t>
  </si>
  <si>
    <t>1177168</t>
  </si>
  <si>
    <t>1177436</t>
  </si>
  <si>
    <t>86622</t>
  </si>
  <si>
    <t>PROV FACT CONSTRUCTORA M &amp; A SPA</t>
  </si>
  <si>
    <t>PROV FACT CONSTRUCTORA ALTIUS S A</t>
  </si>
  <si>
    <t>1177848</t>
  </si>
  <si>
    <t>REV PROV FACT CONSTRUCTORA M &amp; A SPA</t>
  </si>
  <si>
    <t>1177166</t>
  </si>
  <si>
    <t>1177554</t>
  </si>
  <si>
    <t>1176653</t>
  </si>
  <si>
    <t>1177209</t>
  </si>
  <si>
    <t>1177210</t>
  </si>
  <si>
    <t>1177211</t>
  </si>
  <si>
    <t>1177212</t>
  </si>
  <si>
    <t>1177213</t>
  </si>
  <si>
    <t>86586</t>
  </si>
  <si>
    <t>86635</t>
  </si>
  <si>
    <t>86636</t>
  </si>
  <si>
    <t>1177062</t>
  </si>
  <si>
    <t>1177016</t>
  </si>
  <si>
    <t>1177190</t>
  </si>
  <si>
    <t>1177085</t>
  </si>
  <si>
    <t>1176932</t>
  </si>
  <si>
    <t>1176903</t>
  </si>
  <si>
    <t>1177020</t>
  </si>
  <si>
    <t>1177358</t>
  </si>
  <si>
    <t>1177021</t>
  </si>
  <si>
    <t>1177808</t>
  </si>
  <si>
    <t>1177523</t>
  </si>
  <si>
    <t>INGENIERIA Y CONSTRUCCION A&amp;C SPA</t>
  </si>
  <si>
    <t>1177202</t>
  </si>
  <si>
    <t>1177014</t>
  </si>
  <si>
    <t>1177015</t>
  </si>
  <si>
    <t>PLAZA PROPIEDADES LIMITADA</t>
  </si>
  <si>
    <t>1177559</t>
  </si>
  <si>
    <t>1177741</t>
  </si>
  <si>
    <t>1177145</t>
  </si>
  <si>
    <t>1177144</t>
  </si>
  <si>
    <t>1177360</t>
  </si>
  <si>
    <t>1176957</t>
  </si>
  <si>
    <t>1177067</t>
  </si>
  <si>
    <t>1177287</t>
  </si>
  <si>
    <t>86631</t>
  </si>
  <si>
    <t>1176651</t>
  </si>
  <si>
    <t>1177195</t>
  </si>
  <si>
    <t>1177336</t>
  </si>
  <si>
    <t>1177077</t>
  </si>
  <si>
    <t>1177078</t>
  </si>
  <si>
    <t>1177079</t>
  </si>
  <si>
    <t>1177080</t>
  </si>
  <si>
    <t>1177081</t>
  </si>
  <si>
    <t>1177082</t>
  </si>
  <si>
    <t>1177083</t>
  </si>
  <si>
    <t>1177084</t>
  </si>
  <si>
    <t>1177699</t>
  </si>
  <si>
    <t>1177700</t>
  </si>
  <si>
    <t>1177702</t>
  </si>
  <si>
    <t>1177496</t>
  </si>
  <si>
    <t>1177346</t>
  </si>
  <si>
    <t>1177560</t>
  </si>
  <si>
    <t>1177561</t>
  </si>
  <si>
    <t>1176652</t>
  </si>
  <si>
    <t>1177138</t>
  </si>
  <si>
    <t>1177087</t>
  </si>
  <si>
    <t>1177694</t>
  </si>
  <si>
    <t>1177363</t>
  </si>
  <si>
    <t>86638</t>
  </si>
  <si>
    <t>86639</t>
  </si>
  <si>
    <t>1177858</t>
  </si>
  <si>
    <t>PROV FACT Jefferson Medina Jara</t>
  </si>
  <si>
    <t>1177863</t>
  </si>
  <si>
    <t>1177870</t>
  </si>
  <si>
    <t>1177088</t>
  </si>
  <si>
    <t>1177826</t>
  </si>
  <si>
    <t>1177614</t>
  </si>
  <si>
    <t>1177196</t>
  </si>
  <si>
    <t>1177197</t>
  </si>
  <si>
    <t>1177453</t>
  </si>
  <si>
    <t>1177454</t>
  </si>
  <si>
    <t>1177455</t>
  </si>
  <si>
    <t>1177205</t>
  </si>
  <si>
    <t>86602</t>
  </si>
  <si>
    <t>1177193</t>
  </si>
  <si>
    <t>1176472</t>
  </si>
  <si>
    <t>1177203</t>
  </si>
  <si>
    <t>1177162</t>
  </si>
  <si>
    <t>1177832</t>
  </si>
  <si>
    <t>1177830</t>
  </si>
  <si>
    <t>1177113</t>
  </si>
  <si>
    <t>1177836</t>
  </si>
  <si>
    <t>1177442</t>
  </si>
  <si>
    <t>1177443</t>
  </si>
  <si>
    <t>PROV FACT BEZANILLA CONSTRUCCIONES LTDA.</t>
  </si>
  <si>
    <t>REV PROV FACT BEZANILLA CONSTRUCCIONES LTDA.</t>
  </si>
  <si>
    <t>PROVISIÓN RENDICIÓN ENERO DOH</t>
  </si>
  <si>
    <t>1177385</t>
  </si>
  <si>
    <t>86585</t>
  </si>
  <si>
    <t>1177393</t>
  </si>
  <si>
    <t>China Railway Tunnel Group Co., Ltd. Sucursal Chile</t>
  </si>
  <si>
    <t>86642</t>
  </si>
  <si>
    <t>1177107</t>
  </si>
  <si>
    <t>1177566</t>
  </si>
  <si>
    <t>86612</t>
  </si>
  <si>
    <t>1177294</t>
  </si>
  <si>
    <t>1177056</t>
  </si>
  <si>
    <t>86584</t>
  </si>
  <si>
    <t>1177815</t>
  </si>
  <si>
    <t>1177484</t>
  </si>
  <si>
    <t>1177046</t>
  </si>
  <si>
    <t>86641</t>
  </si>
  <si>
    <t>1177851</t>
  </si>
  <si>
    <t>18571</t>
  </si>
  <si>
    <t>1177178</t>
  </si>
  <si>
    <t>86556</t>
  </si>
  <si>
    <t>1177050</t>
  </si>
  <si>
    <t>1177010</t>
  </si>
  <si>
    <t>86572</t>
  </si>
  <si>
    <t>1177003</t>
  </si>
  <si>
    <t>EP por revisión Subetapa 2 edificio IDIEM Carén</t>
  </si>
  <si>
    <t>PROV FACT SERVICIO SALUD METROPOLITANO OCCIDENTE</t>
  </si>
  <si>
    <t>1177873</t>
  </si>
  <si>
    <t>PROV FACT EVOLUCION LOGISTICA SPA</t>
  </si>
  <si>
    <t>1177930</t>
  </si>
  <si>
    <t>1177344</t>
  </si>
  <si>
    <t>1177343</t>
  </si>
  <si>
    <t>5000</t>
  </si>
  <si>
    <t>86551</t>
  </si>
  <si>
    <t>86552</t>
  </si>
  <si>
    <t>1429</t>
  </si>
  <si>
    <t>1430</t>
  </si>
  <si>
    <t>1177378</t>
  </si>
  <si>
    <t>1177379</t>
  </si>
  <si>
    <t>1177380</t>
  </si>
  <si>
    <t>1177381</t>
  </si>
  <si>
    <t>COMERCIAL GRUPOREVEX SPA</t>
  </si>
  <si>
    <t>1177388</t>
  </si>
  <si>
    <t>1177390</t>
  </si>
  <si>
    <t>1177562</t>
  </si>
  <si>
    <t>1177749</t>
  </si>
  <si>
    <t>1177565</t>
  </si>
  <si>
    <t>1177754</t>
  </si>
  <si>
    <t>1177761</t>
  </si>
  <si>
    <t>1177674</t>
  </si>
  <si>
    <t>1177387</t>
  </si>
  <si>
    <t>1177650</t>
  </si>
  <si>
    <t>1177735</t>
  </si>
  <si>
    <t>1177724</t>
  </si>
  <si>
    <t>1177649</t>
  </si>
  <si>
    <t>1177726</t>
  </si>
  <si>
    <t>1177638</t>
  </si>
  <si>
    <t>1177709</t>
  </si>
  <si>
    <t>1177637</t>
  </si>
  <si>
    <t>1177708</t>
  </si>
  <si>
    <t>1177639</t>
  </si>
  <si>
    <t>1177710</t>
  </si>
  <si>
    <t>1177641</t>
  </si>
  <si>
    <t>1177712</t>
  </si>
  <si>
    <t>1177737</t>
  </si>
  <si>
    <t>1177651</t>
  </si>
  <si>
    <t>1177719</t>
  </si>
  <si>
    <t>1177652</t>
  </si>
  <si>
    <t>1177739</t>
  </si>
  <si>
    <t>1177648</t>
  </si>
  <si>
    <t>1177720</t>
  </si>
  <si>
    <t>1177653</t>
  </si>
  <si>
    <t>1177740</t>
  </si>
  <si>
    <t>1177656</t>
  </si>
  <si>
    <t>1177743</t>
  </si>
  <si>
    <t>1177658</t>
  </si>
  <si>
    <t>1177728</t>
  </si>
  <si>
    <t>1177663</t>
  </si>
  <si>
    <t>1177723</t>
  </si>
  <si>
    <t>1177665</t>
  </si>
  <si>
    <t>1177746</t>
  </si>
  <si>
    <t>1177717</t>
  </si>
  <si>
    <t>1177664</t>
  </si>
  <si>
    <t>1177738</t>
  </si>
  <si>
    <t>1177660</t>
  </si>
  <si>
    <t>1177714</t>
  </si>
  <si>
    <t>1177661</t>
  </si>
  <si>
    <t>1177729</t>
  </si>
  <si>
    <t>1177642</t>
  </si>
  <si>
    <t>1177713</t>
  </si>
  <si>
    <t>1177662</t>
  </si>
  <si>
    <t>1177736</t>
  </si>
  <si>
    <t>1177666</t>
  </si>
  <si>
    <t>1177747</t>
  </si>
  <si>
    <t>1177731</t>
  </si>
  <si>
    <t>1177654</t>
  </si>
  <si>
    <t>1177711</t>
  </si>
  <si>
    <t>1177564</t>
  </si>
  <si>
    <t>1177563</t>
  </si>
  <si>
    <t>1177936</t>
  </si>
  <si>
    <t>PROV FACT INMOBILIARIA ACTUAL CUMBRES DE COLON S.A</t>
  </si>
  <si>
    <t>1177871</t>
  </si>
  <si>
    <t>REV PROV FACT Sociedad Transmisora Metropolitana S.A</t>
  </si>
  <si>
    <t>1177905</t>
  </si>
  <si>
    <t>1177884</t>
  </si>
  <si>
    <t>134</t>
  </si>
  <si>
    <t>1177528</t>
  </si>
  <si>
    <t>1177938</t>
  </si>
  <si>
    <t>1177527</t>
  </si>
  <si>
    <t>1176939</t>
  </si>
  <si>
    <t>1177939</t>
  </si>
  <si>
    <t>14</t>
  </si>
  <si>
    <t>1177929</t>
  </si>
  <si>
    <t>1176893</t>
  </si>
  <si>
    <t>CIA. Minera Dona Ines de Collahuasi SCM</t>
  </si>
  <si>
    <t>1177386</t>
  </si>
  <si>
    <t>1176567</t>
  </si>
  <si>
    <t>1177039</t>
  </si>
  <si>
    <t>1177040</t>
  </si>
  <si>
    <t>1177261</t>
  </si>
  <si>
    <t>1177262</t>
  </si>
  <si>
    <t>86614</t>
  </si>
  <si>
    <t>86615</t>
  </si>
  <si>
    <t>1177023</t>
  </si>
  <si>
    <t>1177365</t>
  </si>
  <si>
    <t>ASG ASESORIAS Y SOLUCIONES GLOBALES SPA</t>
  </si>
  <si>
    <t>1177419</t>
  </si>
  <si>
    <t>1177110</t>
  </si>
  <si>
    <t>1177833</t>
  </si>
  <si>
    <t>1176936</t>
  </si>
  <si>
    <t>1177249</t>
  </si>
  <si>
    <t>86643</t>
  </si>
  <si>
    <t>1177252</t>
  </si>
  <si>
    <t>1176571</t>
  </si>
  <si>
    <t>1177828</t>
  </si>
  <si>
    <t>1177831</t>
  </si>
  <si>
    <t>1177013</t>
  </si>
  <si>
    <t>1176935</t>
  </si>
  <si>
    <t>1177411</t>
  </si>
  <si>
    <t>1176473</t>
  </si>
  <si>
    <t>1995466</t>
  </si>
  <si>
    <t>PROV FACT Vale S.A.</t>
  </si>
  <si>
    <t>1177027</t>
  </si>
  <si>
    <t>1176656</t>
  </si>
  <si>
    <t>1177201</t>
  </si>
  <si>
    <t>76046838K</t>
  </si>
  <si>
    <t>1177051</t>
  </si>
  <si>
    <t>1177204</t>
  </si>
  <si>
    <t>1177366</t>
  </si>
  <si>
    <t>AGRICOLA MUSA LIMITADA</t>
  </si>
  <si>
    <t>1177487</t>
  </si>
  <si>
    <t>1177361</t>
  </si>
  <si>
    <t>SOCIEDAD DE INVERSIONES TREMOLEN SPA</t>
  </si>
  <si>
    <t>1177150</t>
  </si>
  <si>
    <t>REV PROV FACT AGRÍCOLA ESMERALDA LIMITADA</t>
  </si>
  <si>
    <t>53</t>
  </si>
  <si>
    <t>1176998</t>
  </si>
  <si>
    <t>1177537</t>
  </si>
  <si>
    <t>1177538</t>
  </si>
  <si>
    <t>1177264</t>
  </si>
  <si>
    <t>1177285</t>
  </si>
  <si>
    <t>1176926</t>
  </si>
  <si>
    <t>1177265</t>
  </si>
  <si>
    <t>1177042</t>
  </si>
  <si>
    <t>1177170</t>
  </si>
  <si>
    <t>1177174</t>
  </si>
  <si>
    <t>1177175</t>
  </si>
  <si>
    <t>1177478</t>
  </si>
  <si>
    <t>1177785</t>
  </si>
  <si>
    <t>1177103</t>
  </si>
  <si>
    <t>1176906</t>
  </si>
  <si>
    <t>1177482</t>
  </si>
  <si>
    <t>1176691</t>
  </si>
  <si>
    <t>1176696</t>
  </si>
  <si>
    <t>1176701</t>
  </si>
  <si>
    <t>1177519</t>
  </si>
  <si>
    <t>1177474</t>
  </si>
  <si>
    <t>1176905</t>
  </si>
  <si>
    <t>1177471</t>
  </si>
  <si>
    <t>1177330</t>
  </si>
  <si>
    <t>1177340</t>
  </si>
  <si>
    <t>1177673</t>
  </si>
  <si>
    <t>1177483</t>
  </si>
  <si>
    <t>1177472</t>
  </si>
  <si>
    <t>1176904</t>
  </si>
  <si>
    <t>1177772</t>
  </si>
  <si>
    <t>1177061</t>
  </si>
  <si>
    <t>1177395</t>
  </si>
  <si>
    <t>1177321</t>
  </si>
  <si>
    <t>1177322</t>
  </si>
  <si>
    <t>1176886</t>
  </si>
  <si>
    <t>1177542</t>
  </si>
  <si>
    <t>1177543</t>
  </si>
  <si>
    <t>1177544</t>
  </si>
  <si>
    <t>1176902</t>
  </si>
  <si>
    <t>1176912</t>
  </si>
  <si>
    <t>1177520</t>
  </si>
  <si>
    <t>1177521</t>
  </si>
  <si>
    <t>1177844</t>
  </si>
  <si>
    <t>1177859</t>
  </si>
  <si>
    <t>REV PROV FACT Miguel Ángel Aránguiz Toro</t>
  </si>
  <si>
    <t>REV PROV FACT Soluciones SIM SPA</t>
  </si>
  <si>
    <t>REV PROV FACT CONSTRUCTORA Y COMERCIALIZADORA SALAZAR Y PIZARRO LIMITADA</t>
  </si>
  <si>
    <t>REV PROV FACT PREFAST SPA</t>
  </si>
  <si>
    <t>76</t>
  </si>
  <si>
    <t>REV PROV FACT Eurohinca Chile SpA</t>
  </si>
  <si>
    <t>111</t>
  </si>
  <si>
    <t>206</t>
  </si>
  <si>
    <t>1177588</t>
  </si>
  <si>
    <t>1177589</t>
  </si>
  <si>
    <t>1177590</t>
  </si>
  <si>
    <t>1177591</t>
  </si>
  <si>
    <t>1177592</t>
  </si>
  <si>
    <t>1177805</t>
  </si>
  <si>
    <t>1177807</t>
  </si>
  <si>
    <t>1176982</t>
  </si>
  <si>
    <t>1176983</t>
  </si>
  <si>
    <t>1177298</t>
  </si>
  <si>
    <t>1177300</t>
  </si>
  <si>
    <t>1176734</t>
  </si>
  <si>
    <t>1176737</t>
  </si>
  <si>
    <t>1176743</t>
  </si>
  <si>
    <t>1176748</t>
  </si>
  <si>
    <t>1176751</t>
  </si>
  <si>
    <t>1177102</t>
  </si>
  <si>
    <t>1177775</t>
  </si>
  <si>
    <t>1177323</t>
  </si>
  <si>
    <t>1177324</t>
  </si>
  <si>
    <t>1177325</t>
  </si>
  <si>
    <t>1177326</t>
  </si>
  <si>
    <t>1177513</t>
  </si>
  <si>
    <t>1177345</t>
  </si>
  <si>
    <t>1177779</t>
  </si>
  <si>
    <t>1177781</t>
  </si>
  <si>
    <t>1177782</t>
  </si>
  <si>
    <t>1177783</t>
  </si>
  <si>
    <t>1177784</t>
  </si>
  <si>
    <t>1177402</t>
  </si>
  <si>
    <t>1177403</t>
  </si>
  <si>
    <t>1177498</t>
  </si>
  <si>
    <t>CONSULTORA CAAMAÑO SALAZAR LIMITADA</t>
  </si>
  <si>
    <t>1177556</t>
  </si>
  <si>
    <t>1177672</t>
  </si>
  <si>
    <t>1177793</t>
  </si>
  <si>
    <t>1177794</t>
  </si>
  <si>
    <t>1177473</t>
  </si>
  <si>
    <t>1177584</t>
  </si>
  <si>
    <t>1177786</t>
  </si>
  <si>
    <t>1177597</t>
  </si>
  <si>
    <t>1177691</t>
  </si>
  <si>
    <t>Concretvs Cubas de Hormigon Spa</t>
  </si>
  <si>
    <t>1177558</t>
  </si>
  <si>
    <t>1177707</t>
  </si>
  <si>
    <t>1177284</t>
  </si>
  <si>
    <t>86565</t>
  </si>
  <si>
    <t>1177706</t>
  </si>
  <si>
    <t>1177282</t>
  </si>
  <si>
    <t>1177704</t>
  </si>
  <si>
    <t>1177302</t>
  </si>
  <si>
    <t>SOCIEDAD HORMIGONES Y BALDOSAS Y CIA LTDA</t>
  </si>
  <si>
    <t>1177280</t>
  </si>
  <si>
    <t>1177693</t>
  </si>
  <si>
    <t>87319</t>
  </si>
  <si>
    <t>Ready Mix Hormigones Limitada</t>
  </si>
  <si>
    <t>1177585</t>
  </si>
  <si>
    <t>1177586</t>
  </si>
  <si>
    <t>1177587</t>
  </si>
  <si>
    <t>1177593</t>
  </si>
  <si>
    <t>1177596</t>
  </si>
  <si>
    <t>1177626</t>
  </si>
  <si>
    <t>1177628</t>
  </si>
  <si>
    <t>1177629</t>
  </si>
  <si>
    <t>1177632</t>
  </si>
  <si>
    <t>1177635</t>
  </si>
  <si>
    <t>1177636</t>
  </si>
  <si>
    <t>1177715</t>
  </si>
  <si>
    <t>1177716</t>
  </si>
  <si>
    <t>1177718</t>
  </si>
  <si>
    <t>1177721</t>
  </si>
  <si>
    <t>1177722</t>
  </si>
  <si>
    <t>1177725</t>
  </si>
  <si>
    <t>1177727</t>
  </si>
  <si>
    <t>1177730</t>
  </si>
  <si>
    <t>1177787</t>
  </si>
  <si>
    <t>1177788</t>
  </si>
  <si>
    <t>1177789</t>
  </si>
  <si>
    <t>1177790</t>
  </si>
  <si>
    <t>1177791</t>
  </si>
  <si>
    <t>1177792</t>
  </si>
  <si>
    <t>1177801</t>
  </si>
  <si>
    <t>1177320</t>
  </si>
  <si>
    <t>1177412</t>
  </si>
  <si>
    <t>1177541</t>
  </si>
  <si>
    <t>1177774</t>
  </si>
  <si>
    <t>1177695</t>
  </si>
  <si>
    <t>1427</t>
  </si>
  <si>
    <t>1177281</t>
  </si>
  <si>
    <t>86640</t>
  </si>
  <si>
    <t>1177914</t>
  </si>
  <si>
    <t>1177861</t>
  </si>
  <si>
    <t>PROV FACT ROZNO INGENIERIA Y CONSTRUCCION SPA</t>
  </si>
  <si>
    <t>1177862</t>
  </si>
  <si>
    <t>1177917</t>
  </si>
  <si>
    <t>1177919</t>
  </si>
  <si>
    <t>1177920</t>
  </si>
  <si>
    <t>PROV FACT MAESTRANZA E INGENIERIA CVP SPA</t>
  </si>
  <si>
    <t>1177921</t>
  </si>
  <si>
    <t>PROV FACT Ingeniería y Construcción Abarca SPA</t>
  </si>
  <si>
    <t>1177915</t>
  </si>
  <si>
    <t>1177869</t>
  </si>
  <si>
    <t>67</t>
  </si>
  <si>
    <t>68</t>
  </si>
  <si>
    <t>REV PROV FACT BALCACURA LIMITADA</t>
  </si>
  <si>
    <t>193</t>
  </si>
  <si>
    <t>194</t>
  </si>
  <si>
    <t>195</t>
  </si>
  <si>
    <t>1177555</t>
  </si>
  <si>
    <t>1177777</t>
  </si>
  <si>
    <t>1177778</t>
  </si>
  <si>
    <t>1177605</t>
  </si>
  <si>
    <t>1177606</t>
  </si>
  <si>
    <t>1177607</t>
  </si>
  <si>
    <t>1177608</t>
  </si>
  <si>
    <t>1177670</t>
  </si>
  <si>
    <t>1177671</t>
  </si>
  <si>
    <t>1177678</t>
  </si>
  <si>
    <t>1177679</t>
  </si>
  <si>
    <t>1177680</t>
  </si>
  <si>
    <t>1177697</t>
  </si>
  <si>
    <t>1177598</t>
  </si>
  <si>
    <t>1177599</t>
  </si>
  <si>
    <t>1177600</t>
  </si>
  <si>
    <t>1177601</t>
  </si>
  <si>
    <t>47</t>
  </si>
  <si>
    <t>1177798</t>
  </si>
  <si>
    <t>1177799</t>
  </si>
  <si>
    <t>1177800</t>
  </si>
  <si>
    <t>1177668</t>
  </si>
  <si>
    <t>1177669</t>
  </si>
  <si>
    <t>1177557</t>
  </si>
  <si>
    <t>1177594</t>
  </si>
  <si>
    <t>1177595</t>
  </si>
  <si>
    <t>1177415</t>
  </si>
  <si>
    <t>1177283</t>
  </si>
  <si>
    <t>1177809</t>
  </si>
  <si>
    <t>1177810</t>
  </si>
  <si>
    <t>1177811</t>
  </si>
  <si>
    <t>1177812</t>
  </si>
  <si>
    <t>1177404</t>
  </si>
  <si>
    <t>1177405</t>
  </si>
  <si>
    <t>1177441</t>
  </si>
  <si>
    <t>1177536</t>
  </si>
  <si>
    <t>1177795</t>
  </si>
  <si>
    <t>1177796</t>
  </si>
  <si>
    <t>1177797</t>
  </si>
  <si>
    <t>1177916</t>
  </si>
  <si>
    <t>1177918</t>
  </si>
  <si>
    <t>1177532</t>
  </si>
  <si>
    <t>1177534</t>
  </si>
  <si>
    <t>1177531</t>
  </si>
  <si>
    <t>1177579</t>
  </si>
  <si>
    <t>1177573</t>
  </si>
  <si>
    <t>1177574</t>
  </si>
  <si>
    <t>1177578</t>
  </si>
  <si>
    <t>1177530</t>
  </si>
  <si>
    <t>1177529</t>
  </si>
  <si>
    <t>1177575</t>
  </si>
  <si>
    <t>1177539</t>
  </si>
  <si>
    <t>1177834</t>
  </si>
  <si>
    <t>1177535</t>
  </si>
  <si>
    <t>1177546</t>
  </si>
  <si>
    <t>1177847</t>
  </si>
  <si>
    <t>PROV FACT YURA CHILE SPA</t>
  </si>
  <si>
    <t>1177855</t>
  </si>
  <si>
    <t>PROV FACT CEMENTOS TRANSEX LTDA</t>
  </si>
  <si>
    <t>PROV FACT INVERSIONES PUNTA BLANCA SPA</t>
  </si>
  <si>
    <t>REV PROV FACT INVERSIONES PUNTA BLANCA SPA</t>
  </si>
  <si>
    <t>1177572</t>
  </si>
  <si>
    <t>1177582</t>
  </si>
  <si>
    <t>1177583</t>
  </si>
  <si>
    <t>86574</t>
  </si>
  <si>
    <t>1177548</t>
  </si>
  <si>
    <t>1177623</t>
  </si>
  <si>
    <t>1177687</t>
  </si>
  <si>
    <t>1177075</t>
  </si>
  <si>
    <t>1177613</t>
  </si>
  <si>
    <t>1177766</t>
  </si>
  <si>
    <t>1177776</t>
  </si>
  <si>
    <t>1177688</t>
  </si>
  <si>
    <t>1177235</t>
  </si>
  <si>
    <t>1177236</t>
  </si>
  <si>
    <t>1177237</t>
  </si>
  <si>
    <t>1177621</t>
  </si>
  <si>
    <t>1177545</t>
  </si>
  <si>
    <t>1177580</t>
  </si>
  <si>
    <t>1177533</t>
  </si>
  <si>
    <t>1177257</t>
  </si>
  <si>
    <t>1177577</t>
  </si>
  <si>
    <t>1177488</t>
  </si>
  <si>
    <t>1177549</t>
  </si>
  <si>
    <t>1177141</t>
  </si>
  <si>
    <t>1177845</t>
  </si>
  <si>
    <t>PROV FACT DiseConstrucciones Spa</t>
  </si>
  <si>
    <t>1177865</t>
  </si>
  <si>
    <t>1176474</t>
  </si>
  <si>
    <t>EDIFICIO APOQUINDO 6400</t>
  </si>
  <si>
    <t>1177452</t>
  </si>
  <si>
    <t>1177451</t>
  </si>
  <si>
    <t>1176933</t>
  </si>
  <si>
    <t>1177074</t>
  </si>
  <si>
    <t>1177773</t>
  </si>
  <si>
    <t>1177376</t>
  </si>
  <si>
    <t>Antofagasta Minerals S.A.</t>
  </si>
  <si>
    <t>1177053</t>
  </si>
  <si>
    <t>1177780</t>
  </si>
  <si>
    <t>1177299</t>
  </si>
  <si>
    <t>1177318</t>
  </si>
  <si>
    <t>1177319</t>
  </si>
  <si>
    <t>1177327</t>
  </si>
  <si>
    <t>1177328</t>
  </si>
  <si>
    <t>1177301</t>
  </si>
  <si>
    <t>1177338</t>
  </si>
  <si>
    <t>1177337</t>
  </si>
  <si>
    <t>1177339</t>
  </si>
  <si>
    <t>1177317</t>
  </si>
  <si>
    <t>1177139</t>
  </si>
  <si>
    <t>1177068</t>
  </si>
  <si>
    <t>1177504</t>
  </si>
  <si>
    <t>SOCIEDAD AGROINDUSTRIAL Y COMERCIAL DE CAMACHO LIMITADA</t>
  </si>
  <si>
    <t>1177140</t>
  </si>
  <si>
    <t>1176570</t>
  </si>
  <si>
    <t>1176539</t>
  </si>
  <si>
    <t>REGULARIZACIÓN INMOBILIARIA INTELIGENTE RII SPA</t>
  </si>
  <si>
    <t>1177086</t>
  </si>
  <si>
    <t>1177362</t>
  </si>
  <si>
    <t>1177143</t>
  </si>
  <si>
    <t>1177476</t>
  </si>
  <si>
    <t>1177475</t>
  </si>
  <si>
    <t>1177470</t>
  </si>
  <si>
    <t>1177581</t>
  </si>
  <si>
    <t>1176979</t>
  </si>
  <si>
    <t>1176760</t>
  </si>
  <si>
    <t>1177355</t>
  </si>
  <si>
    <t>1177480</t>
  </si>
  <si>
    <t>1177540</t>
  </si>
  <si>
    <t>1177854</t>
  </si>
  <si>
    <t>1177856</t>
  </si>
  <si>
    <t>1177031</t>
  </si>
  <si>
    <t>1177485</t>
  </si>
  <si>
    <t>1177490</t>
  </si>
  <si>
    <t>1177492</t>
  </si>
  <si>
    <t>1177493</t>
  </si>
  <si>
    <t>1177576</t>
  </si>
  <si>
    <t>1177450</t>
  </si>
  <si>
    <t>1177517</t>
  </si>
  <si>
    <t>1177028</t>
  </si>
  <si>
    <t>1177034</t>
  </si>
  <si>
    <t>1177511</t>
  </si>
  <si>
    <t>1177036</t>
  </si>
  <si>
    <t>1177052</t>
  </si>
  <si>
    <t>1177224</t>
  </si>
  <si>
    <t>1177222</t>
  </si>
  <si>
    <t>PROV FACT Constructora Pichilemu SpA</t>
  </si>
  <si>
    <t>PROV FACT TBM y Tunel SPA</t>
  </si>
  <si>
    <t>28</t>
  </si>
  <si>
    <t>50</t>
  </si>
  <si>
    <t>18561</t>
  </si>
  <si>
    <t>18567</t>
  </si>
  <si>
    <t>18562</t>
  </si>
  <si>
    <t>1177123</t>
  </si>
  <si>
    <t>1176895</t>
  </si>
  <si>
    <t>1177286</t>
  </si>
  <si>
    <t>1177000</t>
  </si>
  <si>
    <t>1176709</t>
  </si>
  <si>
    <t>1176711</t>
  </si>
  <si>
    <t>1176974</t>
  </si>
  <si>
    <t>1176708</t>
  </si>
  <si>
    <t>1176975</t>
  </si>
  <si>
    <t>1176976</t>
  </si>
  <si>
    <t>1177891</t>
  </si>
  <si>
    <t>PROV FACT Constructora e Inmobiliaria Bersa Cerro Colorado S.A.</t>
  </si>
  <si>
    <t>1177890</t>
  </si>
  <si>
    <t>1177888</t>
  </si>
  <si>
    <t>1177889</t>
  </si>
  <si>
    <t>1177893</t>
  </si>
  <si>
    <t>1177894</t>
  </si>
  <si>
    <t>1003</t>
  </si>
  <si>
    <t>REV PROV FACT Inmobiliaria y Constructora el Cerrillo SpA</t>
  </si>
  <si>
    <t>1177341</t>
  </si>
  <si>
    <t>1177342</t>
  </si>
  <si>
    <t>1177293</t>
  </si>
  <si>
    <t>1177902</t>
  </si>
  <si>
    <t>PROV FACT ILUSTRE MUNICIPALIDAD DE MELIPILLA</t>
  </si>
  <si>
    <t>1177903</t>
  </si>
  <si>
    <t>1177904</t>
  </si>
  <si>
    <t>31</t>
  </si>
  <si>
    <t>32</t>
  </si>
  <si>
    <t>33</t>
  </si>
  <si>
    <t>34</t>
  </si>
  <si>
    <t>74</t>
  </si>
  <si>
    <t>1002</t>
  </si>
  <si>
    <t>Minera Los Pelambres</t>
  </si>
  <si>
    <t>201</t>
  </si>
  <si>
    <t>1177125</t>
  </si>
  <si>
    <t>1177230</t>
  </si>
  <si>
    <t>1177734</t>
  </si>
  <si>
    <t>REV PROV FACT Minera Los Pelambres</t>
  </si>
  <si>
    <t>198</t>
  </si>
  <si>
    <t>199</t>
  </si>
  <si>
    <t>1177901</t>
  </si>
  <si>
    <t>1177382</t>
  </si>
  <si>
    <t>STRABAG-EDILMAC DESARROLLOS VERTICALES SPA</t>
  </si>
  <si>
    <t>86583</t>
  </si>
  <si>
    <t>PROV FACT Strabag - Edilmac Desarrollos Verticales SpA</t>
  </si>
  <si>
    <t>85</t>
  </si>
  <si>
    <t>86</t>
  </si>
  <si>
    <t>87</t>
  </si>
  <si>
    <t>1177292</t>
  </si>
  <si>
    <t>100</t>
  </si>
  <si>
    <t>101</t>
  </si>
  <si>
    <t>102</t>
  </si>
  <si>
    <t>97</t>
  </si>
  <si>
    <t>98</t>
  </si>
  <si>
    <t>99</t>
  </si>
  <si>
    <t>1177104</t>
  </si>
  <si>
    <t>103</t>
  </si>
  <si>
    <t>104</t>
  </si>
  <si>
    <t>105</t>
  </si>
  <si>
    <t>106</t>
  </si>
  <si>
    <t>107</t>
  </si>
  <si>
    <t>108</t>
  </si>
  <si>
    <t>109</t>
  </si>
  <si>
    <t>1176958</t>
  </si>
  <si>
    <t>86562</t>
  </si>
  <si>
    <t>1177225</t>
  </si>
  <si>
    <t>1177733</t>
  </si>
  <si>
    <t>88</t>
  </si>
  <si>
    <t>90</t>
  </si>
  <si>
    <t>91</t>
  </si>
  <si>
    <t>92</t>
  </si>
  <si>
    <t>93</t>
  </si>
  <si>
    <t>94</t>
  </si>
  <si>
    <t>95</t>
  </si>
  <si>
    <t>96</t>
  </si>
  <si>
    <t>1177806</t>
  </si>
  <si>
    <t>209</t>
  </si>
  <si>
    <t>210</t>
  </si>
  <si>
    <t>211</t>
  </si>
  <si>
    <t>212</t>
  </si>
  <si>
    <t>213</t>
  </si>
  <si>
    <t>214</t>
  </si>
  <si>
    <t>215</t>
  </si>
  <si>
    <t>216</t>
  </si>
  <si>
    <t>218</t>
  </si>
  <si>
    <t>220</t>
  </si>
  <si>
    <t>221</t>
  </si>
  <si>
    <t>1177502</t>
  </si>
  <si>
    <t>1177489</t>
  </si>
  <si>
    <t>1176997</t>
  </si>
  <si>
    <t>1176929</t>
  </si>
  <si>
    <t>1177198</t>
  </si>
  <si>
    <t>1177819</t>
  </si>
  <si>
    <t>1177821</t>
  </si>
  <si>
    <t>767680805</t>
  </si>
  <si>
    <t>1177518</t>
  </si>
  <si>
    <t>COMERCIAL PARKROSE S.A.</t>
  </si>
  <si>
    <t>1177025</t>
  </si>
  <si>
    <t>1177356</t>
  </si>
  <si>
    <t>1177817</t>
  </si>
  <si>
    <t>1176924</t>
  </si>
  <si>
    <t>1177024</t>
  </si>
  <si>
    <t>87321</t>
  </si>
  <si>
    <t>1177868</t>
  </si>
  <si>
    <t>PROV FACT COMERCIAL PARKROSE SA</t>
  </si>
  <si>
    <t>1177348</t>
  </si>
  <si>
    <t>1177491</t>
  </si>
  <si>
    <t>1176575</t>
  </si>
  <si>
    <t>86571</t>
  </si>
  <si>
    <t>1177333</t>
  </si>
  <si>
    <t>1177494</t>
  </si>
  <si>
    <t>1177349</t>
  </si>
  <si>
    <t>1177885</t>
  </si>
  <si>
    <t>REV PROV FACT INMOBILIARIA PUERTA DE VITACURA SPA</t>
  </si>
  <si>
    <t>REV PROV FACT Alsaneo Metro L7 SPA.</t>
  </si>
  <si>
    <t>1177501</t>
  </si>
  <si>
    <t>1177820</t>
  </si>
  <si>
    <t>1177499</t>
  </si>
  <si>
    <t>1176978</t>
  </si>
  <si>
    <t>1177568</t>
  </si>
  <si>
    <t>1177547</t>
  </si>
  <si>
    <t>1177569</t>
  </si>
  <si>
    <t>1177824</t>
  </si>
  <si>
    <t>1177030</t>
  </si>
  <si>
    <t>1177416</t>
  </si>
  <si>
    <t>1177147</t>
  </si>
  <si>
    <t>1177148</t>
  </si>
  <si>
    <t>1177477</t>
  </si>
  <si>
    <t>1177567</t>
  </si>
  <si>
    <t>1177818</t>
  </si>
  <si>
    <t>1177359</t>
  </si>
  <si>
    <t>1177263</t>
  </si>
  <si>
    <t>1177384</t>
  </si>
  <si>
    <t>1177142</t>
  </si>
  <si>
    <t>MOV_E SPA</t>
  </si>
  <si>
    <t>1995464</t>
  </si>
  <si>
    <t>FOMENTO OBRAS Y CONTRATAS SAC</t>
  </si>
  <si>
    <t>1995467</t>
  </si>
  <si>
    <t>1995468</t>
  </si>
  <si>
    <t>2004</t>
  </si>
  <si>
    <t>1177410</t>
  </si>
  <si>
    <t>1177435</t>
  </si>
  <si>
    <t>1177822</t>
  </si>
  <si>
    <t>1177070</t>
  </si>
  <si>
    <t>1176888</t>
  </si>
  <si>
    <t>1177570</t>
  </si>
  <si>
    <t>1177571</t>
  </si>
  <si>
    <t>1177825</t>
  </si>
  <si>
    <t>1177823</t>
  </si>
  <si>
    <t>86553</t>
  </si>
  <si>
    <t>PROV FACT Sistema Servicios SPA</t>
  </si>
  <si>
    <t>1177846</t>
  </si>
  <si>
    <t>PROV FACT SERVICIOS INTEGRALES PARA EQUIPOS ELÉCTRICOS, RAMON FERNANDO RIOBUENO ZAPATA SPA</t>
  </si>
  <si>
    <t>1177857</t>
  </si>
  <si>
    <t>1177860</t>
  </si>
  <si>
    <t>1177852</t>
  </si>
  <si>
    <t>REV PROV BOL LADRILLERA EL DIAMANTE S.A.C.</t>
  </si>
  <si>
    <t>REV PROV FACT FOMENTO OBRAS Y CONTRATAS S.A.C.</t>
  </si>
  <si>
    <t>REV PROV BOL CONSORCIO INTI PUNKU</t>
  </si>
  <si>
    <t>REV PROV BOL FCA PERUANA ETERNIT S.A.</t>
  </si>
  <si>
    <t>1177350</t>
  </si>
  <si>
    <t>1177509</t>
  </si>
  <si>
    <t>87320</t>
  </si>
  <si>
    <t>1177351</t>
  </si>
  <si>
    <t>35</t>
  </si>
  <si>
    <t>2000</t>
  </si>
  <si>
    <t>2001</t>
  </si>
  <si>
    <t>2002</t>
  </si>
  <si>
    <t>2003</t>
  </si>
  <si>
    <t>1177029</t>
  </si>
  <si>
    <t>1177486</t>
  </si>
  <si>
    <t>1177073</t>
  </si>
  <si>
    <t>1177516</t>
  </si>
  <si>
    <t>1177667</t>
  </si>
  <si>
    <t>1177256</t>
  </si>
  <si>
    <t>192</t>
  </si>
  <si>
    <t>2005</t>
  </si>
  <si>
    <t>SPR</t>
  </si>
  <si>
    <t>1177041</t>
  </si>
  <si>
    <t>1177269</t>
  </si>
  <si>
    <t>1177373</t>
  </si>
  <si>
    <t>1177375</t>
  </si>
  <si>
    <t>1177394</t>
  </si>
  <si>
    <t>1177526</t>
  </si>
  <si>
    <t>1177816</t>
  </si>
  <si>
    <t>86625</t>
  </si>
  <si>
    <t>1177814</t>
  </si>
  <si>
    <t>I MUNICIPALIDAD DE SANTA BARBARA</t>
  </si>
  <si>
    <t>REV PROV FACT DIRECCIÓN DE EDUCACIÓN PÚBLICA</t>
  </si>
  <si>
    <t>REV PROV FACT I MUNICIPALIDAD DE SANTA BARBARA</t>
  </si>
  <si>
    <t>REV PROV FACT GOBIERNO REGIONAL V REGION</t>
  </si>
  <si>
    <t>17</t>
  </si>
  <si>
    <t>18</t>
  </si>
  <si>
    <t>19</t>
  </si>
  <si>
    <t>20</t>
  </si>
  <si>
    <t>21</t>
  </si>
  <si>
    <t>1177191</t>
  </si>
  <si>
    <t>1176967</t>
  </si>
  <si>
    <t>1177189</t>
  </si>
  <si>
    <t>1177176</t>
  </si>
  <si>
    <t>1177497</t>
  </si>
  <si>
    <t>1177500</t>
  </si>
  <si>
    <t>1177510</t>
  </si>
  <si>
    <t>1177479</t>
  </si>
  <si>
    <t>37110</t>
  </si>
  <si>
    <t>Calibración de prensa Solicita Madeline Moya</t>
  </si>
  <si>
    <t>EQM y MDQ no tiene nada por Salesforce pero si por EERR, por eso le puse 0</t>
  </si>
  <si>
    <t>PR.DAC.2021.0689AL</t>
  </si>
  <si>
    <t>PR.DAC.2023.0345B</t>
  </si>
  <si>
    <t>PR.DAC.2025.0257</t>
  </si>
  <si>
    <t>PR.DAC.2025.0366-A</t>
  </si>
  <si>
    <t>PR.DAC.2025.0456-C</t>
  </si>
  <si>
    <t>PR.DAC.2025.0507</t>
  </si>
  <si>
    <t>PR.DAC.2025.0514</t>
  </si>
  <si>
    <t>PR.DAC.2026.0068</t>
  </si>
  <si>
    <t>PR.DAC.2026.0070</t>
  </si>
  <si>
    <t>PR.DAC.2026.0076</t>
  </si>
  <si>
    <t>PR.DAC.2026.0085</t>
  </si>
  <si>
    <t>PR.DAC.2026.0094</t>
  </si>
  <si>
    <t>PR.DAC.2019.432 febrero 2026</t>
  </si>
  <si>
    <t>PR.DAC.2021.0444 3816 Febrero</t>
  </si>
  <si>
    <t>PR.DAC.2023.0015J</t>
  </si>
  <si>
    <t>PR.DAC.2023.0498 Febrero</t>
  </si>
  <si>
    <t>PR.DAC.2025.0248 Feb 2026</t>
  </si>
  <si>
    <t>PR.DAC.2025.0298C</t>
  </si>
  <si>
    <t>PR.DAC.2025.0337C</t>
  </si>
  <si>
    <t>PR.DAC.2025.0431</t>
  </si>
  <si>
    <t>PR.DAC.2025.0506</t>
  </si>
  <si>
    <t>PR.DAC.2026.0055B</t>
  </si>
  <si>
    <t>PR.DAC.2026.0106</t>
  </si>
  <si>
    <t>PR.DCO.1776.2024.317 Icafal Edificio Santa Rosa H47</t>
  </si>
  <si>
    <t>PR.DCO.1776.2025.372_LUIS OLAVE-CESFAM RURAL DE PAHUILMO</t>
  </si>
  <si>
    <t>PR.DCO.1829.2025-0707 - Distintas obras de Reparación 2025</t>
  </si>
  <si>
    <t>PR.DCO.1829.2025-0736 - Obra de Restitución Piscicultura Melipeuco</t>
  </si>
  <si>
    <t>PR.DCO.1829.2025-0791 - Pavimentación Patio exterior MCT Hualpén</t>
  </si>
  <si>
    <t>PR.DCO.1829.2026.007 - CSP Individual Pamela Carrillo</t>
  </si>
  <si>
    <t>PR.DCO.1829.2026.012 - Sander 100</t>
  </si>
  <si>
    <t>PR.DCO.1829.2026.020 - Montaje Civil-Electromecánico Proyecto Mermeticidad Ciclón De Alivio L2 Celu</t>
  </si>
  <si>
    <t>PR.DCO.1829.2026.032 - Sendero Camino Al Humedal, Barrio Pescador Arauco</t>
  </si>
  <si>
    <t>PR.DCO.2024-0434 - Centro Elige Vivir Sano Pucón</t>
  </si>
  <si>
    <t>PR.DCO.2024-0725 - Echeverría Izquierdo S.A. - Nuevo Concentrador 1D - Planta Valdivia</t>
  </si>
  <si>
    <t>PR.DCO.2024-0937 - Asfaltos - Mirador Costanera</t>
  </si>
  <si>
    <t>PR.DCO.2025-0504 - INV EXT LMT SE, San Pedro de la Paz.</t>
  </si>
  <si>
    <t>PR.DCO.2025-0505 - CC 2023 - C BB31106174 BB31106174 Norm. De Pretiles Est. T-3600, T-3508 + T-3509</t>
  </si>
  <si>
    <t>PR.DCO.2025-0522 - Nuevo Separador Gravitacional y Segregación de Aguas Oleosas en Planta Linares E</t>
  </si>
  <si>
    <t>PR.DCO.3681.2025.192 Engie Bess Lille</t>
  </si>
  <si>
    <t>PR.DCO.3681.2026.021_PME-Canaletas Pre-fabricadas - Aurora</t>
  </si>
  <si>
    <t>PR.DCO.3682.2024.011_MELON-Puerto Collahuasi</t>
  </si>
  <si>
    <t>PR.DCO.3682.2025.283_GREEN HANDS-Cantera Ari Acha, Arica</t>
  </si>
  <si>
    <t>PR.DCO.3684.2025.121 ACHS OVALLE EMPRESA CONSTRUCTORA ALZERRECA Y DIAZ LTDA.</t>
  </si>
  <si>
    <t>PR.DCO.3684.2025.309_Puna de Aguila-Edificio Punta de Aguila I</t>
  </si>
  <si>
    <t>PR.DCO.3684.2025.313 KALPATARU -Tramo 5 , KV Kimal - Lo Aguirre Servicio Spot</t>
  </si>
  <si>
    <t>PR.DCO.3689.2025.098 - ANTS Ensayos de suelo EFE Zona Biobio Temuco</t>
  </si>
  <si>
    <t>PR.DHC.1824.2022.147_Polpaico-Centinela_V2 Adicional (-Vta Agosto) Cuadratura</t>
  </si>
  <si>
    <t>PR.DHC.2326.2022.243 Propuesta Constructora San Jose_Ovalle</t>
  </si>
  <si>
    <t>PR.DCO.3681.2025.166 Servicio Control Calidad Proyecto Laguna Seca Peralte 9</t>
  </si>
  <si>
    <t>PR.DEP.2024.0176</t>
  </si>
  <si>
    <t>PR.DEP.2025.0228 Ensayos de impacto a vidrios</t>
  </si>
  <si>
    <t>PR.DEP.2025.0324 Ensayos mecánicos a paneles</t>
  </si>
  <si>
    <t>PR.DEP.2026.0037 Ensayos carga transversal a baranda</t>
  </si>
  <si>
    <t>PR.DEP.2025.0299 Ensayos carga transversal a baranda</t>
  </si>
  <si>
    <t>PR.DEP.2026.0001 Evaluación de daños estructurales por incendio en centro de distribución World Log</t>
  </si>
  <si>
    <t>PR.DES.2025-181</t>
  </si>
  <si>
    <t>PR.DES.2025-186</t>
  </si>
  <si>
    <t>PR.DES.2025-25 (+)</t>
  </si>
  <si>
    <t>PR.DES.2026-100</t>
  </si>
  <si>
    <t>PR.DGI.2025-032 Quiborax Adicional Informe Gastos Generales y Utilidad</t>
  </si>
  <si>
    <t>0Q0Pk0000019OSLKA2</t>
  </si>
  <si>
    <t>Acciona - Proyecto Embalse Caren 8° y 9° Etapa</t>
  </si>
  <si>
    <t>DGL.PRE.1817.2022.0086 - Ensayos de índices de plasticidad</t>
  </si>
  <si>
    <t>DGL.PRE.2340.2025.0231 - Ferrovial - Ensayo Suelo Liquido</t>
  </si>
  <si>
    <t>DGL.PRE.2340.2025.0536 - WSP - Etapa 3 Caracterización Lastre</t>
  </si>
  <si>
    <t>DGL.PRE.2340.2025.0646 - LEPUCV - Ensayo Corte Directo</t>
  </si>
  <si>
    <t>PR.DGL.2340.2026.0120 - Suelotest - Ensayo Traixial</t>
  </si>
  <si>
    <t>PR.DHC.1830.2025-217</t>
  </si>
  <si>
    <t>PR.DHC.1830.2026.008 - Fortificación Taludes SE Señoraza</t>
  </si>
  <si>
    <t>PR.DHC.1830.2026.033 - Extracción de testigos - Freire 21 Los Alamos</t>
  </si>
  <si>
    <t>PR.DHC.1830.2026.039 -  Martinus Rail - Construccion de Andenes Definitivos Estación Ferroviaria de</t>
  </si>
  <si>
    <t>PR.DHC.1830.2026.047 - Constructora Carran - Extraccion de Testigos - Condominio Enrique Tirapegui</t>
  </si>
  <si>
    <t>PR.DHC.1830.2026.057 - Muestra de Hormigón - 11-02-2026 Edades Tempranas</t>
  </si>
  <si>
    <t>PR.DHC.1830.2026.064 - Fabricación Bases Inclusive</t>
  </si>
  <si>
    <t>PR.DHC.1839.2026.065 - Galpón Concepción</t>
  </si>
  <si>
    <t>PR.DHC.2025-0545 - Extracción de testigos - PRT Hualpén</t>
  </si>
  <si>
    <t>PR.DHC.2025-0722 - Ensayo Probetas - Planta Parral</t>
  </si>
  <si>
    <t>PR.DHC.2380.2020.104</t>
  </si>
  <si>
    <t>PR.DHC.2380.2024.039 - Paso Alto II - Etapa 1 y 2</t>
  </si>
  <si>
    <t>PR.DHC.2380.2026.021_VDZ-Diagonal Teniente Cruz</t>
  </si>
  <si>
    <t>PR.DHC.2987.2020-0012 Sobreproducción</t>
  </si>
  <si>
    <t>PR.DHC.2987.2025.003 - Obra Juan Muñoz</t>
  </si>
  <si>
    <t>PR.DHI.SCC.2026-0121</t>
  </si>
  <si>
    <t>PR.DHI.SCC.2026-0230</t>
  </si>
  <si>
    <t>PR.DHI.SCC.2026-0231</t>
  </si>
  <si>
    <t>PR.DHI.SCC.2026-0232</t>
  </si>
  <si>
    <t>PR.DHI.SCC.2026-0233</t>
  </si>
  <si>
    <t>PR.DHI.SCC.2026-0234</t>
  </si>
  <si>
    <t>PR.DHI.SHI.202-0161-B</t>
  </si>
  <si>
    <t>PR.DHI.SHI.2025-0375</t>
  </si>
  <si>
    <t>PR.DHI.SHI.2025-0928</t>
  </si>
  <si>
    <t>PR.DHI.SHI.2025-1309</t>
  </si>
  <si>
    <t>PR.DHI.SHI.2025-1356</t>
  </si>
  <si>
    <t>PR.DHI.SHI.2025-1381-B</t>
  </si>
  <si>
    <t>PR.DHI.SHI.2025-1441</t>
  </si>
  <si>
    <t>PR.DHI.SHI.2025-1445</t>
  </si>
  <si>
    <t>PR.DHI.SHI.2025-1541</t>
  </si>
  <si>
    <t>PR.DHI.SHI.2025-1548</t>
  </si>
  <si>
    <t>PR.DHI.SHI.2025-1549</t>
  </si>
  <si>
    <t>PR.DHI.SHI.2025-1550</t>
  </si>
  <si>
    <t>PR.DHI.SHI.2025-1551</t>
  </si>
  <si>
    <t>PR.DHI.SHI.2025-1553</t>
  </si>
  <si>
    <t>PR.DHI.SHI.2025-1565</t>
  </si>
  <si>
    <t>PR.DHI.SHI.2025-1631</t>
  </si>
  <si>
    <t>PR.DHI.SHI.2026-0003</t>
  </si>
  <si>
    <t>PR.DHI.SHI.2026-0019</t>
  </si>
  <si>
    <t>PR.DHI.SHI.2026-0020</t>
  </si>
  <si>
    <t>PR.DHI.SHI.2026-0023</t>
  </si>
  <si>
    <t>PR.DHI.SHI.2026-0037</t>
  </si>
  <si>
    <t>PR.DHI.SHI.2026-0041</t>
  </si>
  <si>
    <t>PR.DHI.SHI.2026-0065</t>
  </si>
  <si>
    <t>PR.DHI.SHI.2026-0088</t>
  </si>
  <si>
    <t>PR.DHI.SHI.2026-0094</t>
  </si>
  <si>
    <t>PR.DHI.SHI.2026-0098</t>
  </si>
  <si>
    <t>PR.DHI.SHI.2026-0103</t>
  </si>
  <si>
    <t>PR.DHI.SHI.2026-0106</t>
  </si>
  <si>
    <t>PR.DHI.SHI.2026-0120</t>
  </si>
  <si>
    <t>PR.DHI.SHI.2026-0131</t>
  </si>
  <si>
    <t>PR.DHI.SHI.2026-0134</t>
  </si>
  <si>
    <t>PR.DHI.SHI.2026-0135</t>
  </si>
  <si>
    <t>PR.DHI.SHI.2026-0136</t>
  </si>
  <si>
    <t>PR.DHI.SHI.2026-0148</t>
  </si>
  <si>
    <t>PR.DHI.SHI.2026-0160</t>
  </si>
  <si>
    <t>PR.DHI.SHI.2026-0182</t>
  </si>
  <si>
    <t>PR.DHI.SHI.2026-0183</t>
  </si>
  <si>
    <t>PR.DHI.SHI.2026-0202</t>
  </si>
  <si>
    <t>PR.DHI.SHI.2026-0219</t>
  </si>
  <si>
    <t>PR.DHI.SHI.2026-0227</t>
  </si>
  <si>
    <t>PR.DHI.SHI.2026-0229</t>
  </si>
  <si>
    <t>PR.DHI.SHI.2026-0237</t>
  </si>
  <si>
    <t>PR.DHI.SHI.2026-0239</t>
  </si>
  <si>
    <t>PR.DHI.SHI.2026-0252</t>
  </si>
  <si>
    <t>PR.DHI.SHI.2026-0255</t>
  </si>
  <si>
    <t>PR.DHI.SHI.2026-0262</t>
  </si>
  <si>
    <t>PR.DHI.SHI.2026-0263</t>
  </si>
  <si>
    <t>PR.DHI.SHI.2026-0264</t>
  </si>
  <si>
    <t>PR.DHI.SHI.2026-0266</t>
  </si>
  <si>
    <t>PR.DHI.SHI.2026-0271</t>
  </si>
  <si>
    <t>PR.DHI.SCC.2026-0067</t>
  </si>
  <si>
    <t>PR.DHI.SCC.2026-0196</t>
  </si>
  <si>
    <t>PR.DHI.SHI.2026-0015</t>
  </si>
  <si>
    <t>PR.DHI.SHI.2026-0146</t>
  </si>
  <si>
    <t>PR.DIO.2021-76 (Planos Asbuilt)</t>
  </si>
  <si>
    <t>PR.DIO.2023-60 (Visitas Febrero 2026)</t>
  </si>
  <si>
    <t>PR.DIO.2024-48 (Extensión Febrero 2026)</t>
  </si>
  <si>
    <t>PR.DIO.2024-49 (Extensión Febrero  2026)</t>
  </si>
  <si>
    <t>PR.DIO.2024-8 (Planos Asbuilt)</t>
  </si>
  <si>
    <t>PR.DIO.2025-13-A (Extensión Febrero 2026)</t>
  </si>
  <si>
    <t>PR.DIO.2025-5 (Complemento Febrero 2026)</t>
  </si>
  <si>
    <t>PR.DIO.2025-6 (Extensión Febrero 2026)</t>
  </si>
  <si>
    <t>PR.DPR.2989.2025-84 EXSAL MLP</t>
  </si>
  <si>
    <t>PR.DTC.2024.0833 - Aeropuerto LOA</t>
  </si>
  <si>
    <t>PR.DTC.2025.0943 - RF F30 puerta</t>
  </si>
  <si>
    <t>PR.DTC.2025.1135 - ASESORIA ENERGETICA</t>
  </si>
  <si>
    <t>PR.DTC.2025.1300 - Aislamiento acústico ruido aéreo en muros</t>
  </si>
  <si>
    <t>PR.DTC.2026.0075 - Inspección de pintura intumescente Banco estado Machali</t>
  </si>
  <si>
    <t>PR.DTC.2026.0103 -  RF F60 y F120 puerta</t>
  </si>
  <si>
    <t>PR.DTC.2026.0113 - Ensayos de resistencia a la tracción y flexión en uniones</t>
  </si>
  <si>
    <t>PR.DTC.2026.0114 - Ensayos de RF 30 y F60</t>
  </si>
  <si>
    <t>PR.DTC.2026.0117 - ESTUDIO ACÚSTICO SALAS DE REUNIÓN</t>
  </si>
  <si>
    <t>PR.DTC.2026.0126 - Inspección de pintura intumescente para la obra Hospital de Parral</t>
  </si>
  <si>
    <t>PR.DTC.2026.0129 - Ensayo de no combustibilidad</t>
  </si>
  <si>
    <t>PR.DTC.2026.0142 - Certificación Chalecos anticortes  - Torino</t>
  </si>
  <si>
    <t>PR.DTC.2026.0152 - Ensayo de RF en techumbre, pisos y losa</t>
  </si>
  <si>
    <t>PR.DTC.2026.R002 - Cert. P.I.</t>
  </si>
  <si>
    <t>1193371</t>
  </si>
  <si>
    <t>1193355</t>
  </si>
  <si>
    <t>87371</t>
  </si>
  <si>
    <t>1193356</t>
  </si>
  <si>
    <t>763080714</t>
  </si>
  <si>
    <t>CONSTRUCTORA VASA LIMITADA</t>
  </si>
  <si>
    <t>1193591</t>
  </si>
  <si>
    <t>1193689</t>
  </si>
  <si>
    <t>PROV FACT CODELCO DIVISION EL TENIENTE</t>
  </si>
  <si>
    <t>PROV FACT DETECO IC S.A.</t>
  </si>
  <si>
    <t>REV PROV FACT SAN JOSE CONSTRUCTORA CHILE S.A.</t>
  </si>
  <si>
    <t>1177957</t>
  </si>
  <si>
    <t>1177956</t>
  </si>
  <si>
    <t>1193650</t>
  </si>
  <si>
    <t>1193803</t>
  </si>
  <si>
    <t>1193826</t>
  </si>
  <si>
    <t>1193827</t>
  </si>
  <si>
    <t>1193908</t>
  </si>
  <si>
    <t>1193484</t>
  </si>
  <si>
    <t>Lundin Mining Chile Spa</t>
  </si>
  <si>
    <t>1193660</t>
  </si>
  <si>
    <t>1193364</t>
  </si>
  <si>
    <t>CERVECERA CCU CHILE LIMITADA</t>
  </si>
  <si>
    <t>87332</t>
  </si>
  <si>
    <t>REV PROV FACT EMPRESA DE TRANSPORTE DE PASAJEROS METRO S A</t>
  </si>
  <si>
    <t>REV PROV FACT Lundin Mining Chile Spa</t>
  </si>
  <si>
    <t>REV PROV FACT CERVECERA CCU CHILE LTDA.</t>
  </si>
  <si>
    <t>1193248</t>
  </si>
  <si>
    <t>761460196</t>
  </si>
  <si>
    <t>1177887</t>
  </si>
  <si>
    <t>CONSTRUCTORA FJ SA</t>
  </si>
  <si>
    <t>1193500</t>
  </si>
  <si>
    <t>87423</t>
  </si>
  <si>
    <t>1177984</t>
  </si>
  <si>
    <t>1177985</t>
  </si>
  <si>
    <t>REV PROV FACT China First Highway Engineering Co. Ltd. Agencia En Chile</t>
  </si>
  <si>
    <t>1193417</t>
  </si>
  <si>
    <t>1193609</t>
  </si>
  <si>
    <t>1193712</t>
  </si>
  <si>
    <t>1193722</t>
  </si>
  <si>
    <t>1193710</t>
  </si>
  <si>
    <t>Inmobiliaria y constructora pan de azúcar Spa</t>
  </si>
  <si>
    <t>1193711</t>
  </si>
  <si>
    <t>1193501</t>
  </si>
  <si>
    <t>1193586</t>
  </si>
  <si>
    <t>1193585</t>
  </si>
  <si>
    <t>1177923</t>
  </si>
  <si>
    <t>1193628</t>
  </si>
  <si>
    <t>1193659</t>
  </si>
  <si>
    <t>Empresa Constructora BELFI S.A</t>
  </si>
  <si>
    <t>1193760</t>
  </si>
  <si>
    <t>PROV FACT EMPRESA CONSTRUCTORA BELFI S.A.</t>
  </si>
  <si>
    <t>REV PROV FACT Constructora y maquinaria Pulmahue SPA</t>
  </si>
  <si>
    <t>REV PROV FACT SOC. CONSTRUCTORA COSALPA LTDA</t>
  </si>
  <si>
    <t>REV PROV FACT CONSTRUCTORA CONTEC SPA</t>
  </si>
  <si>
    <t>1193265</t>
  </si>
  <si>
    <t>1193266</t>
  </si>
  <si>
    <t>1193457</t>
  </si>
  <si>
    <t>76766656K</t>
  </si>
  <si>
    <t>FULLPROYECT LTDA.</t>
  </si>
  <si>
    <t>87372</t>
  </si>
  <si>
    <t>Fullproyect Ltda.</t>
  </si>
  <si>
    <t>87373</t>
  </si>
  <si>
    <t>87374</t>
  </si>
  <si>
    <t>87375</t>
  </si>
  <si>
    <t>1193664</t>
  </si>
  <si>
    <t>1193665</t>
  </si>
  <si>
    <t>1193666</t>
  </si>
  <si>
    <t>1193667</t>
  </si>
  <si>
    <t>1177878</t>
  </si>
  <si>
    <t>1177879</t>
  </si>
  <si>
    <t>1177877</t>
  </si>
  <si>
    <t>1177880</t>
  </si>
  <si>
    <t>1193276</t>
  </si>
  <si>
    <t>1193277</t>
  </si>
  <si>
    <t>1193437</t>
  </si>
  <si>
    <t>1193438</t>
  </si>
  <si>
    <t>1193439</t>
  </si>
  <si>
    <t>1193440</t>
  </si>
  <si>
    <t>1193441</t>
  </si>
  <si>
    <t>1193442</t>
  </si>
  <si>
    <t>1193278</t>
  </si>
  <si>
    <t>1193279</t>
  </si>
  <si>
    <t>1193280</t>
  </si>
  <si>
    <t>1193217</t>
  </si>
  <si>
    <t>1193218</t>
  </si>
  <si>
    <t>1193219</t>
  </si>
  <si>
    <t>1193220</t>
  </si>
  <si>
    <t>1193221</t>
  </si>
  <si>
    <t>1193222</t>
  </si>
  <si>
    <t>1193462</t>
  </si>
  <si>
    <t>1193607</t>
  </si>
  <si>
    <t>1193645</t>
  </si>
  <si>
    <t>1193646</t>
  </si>
  <si>
    <t>1193647</t>
  </si>
  <si>
    <t>COMERCIALIZADORA DE PRODUCTOS METALURGICOS S A</t>
  </si>
  <si>
    <t>1177968</t>
  </si>
  <si>
    <t>1193656</t>
  </si>
  <si>
    <t>1193507</t>
  </si>
  <si>
    <t>1193657</t>
  </si>
  <si>
    <t>1193259</t>
  </si>
  <si>
    <t>1193260</t>
  </si>
  <si>
    <t>1193443</t>
  </si>
  <si>
    <t>1193444</t>
  </si>
  <si>
    <t>1193445</t>
  </si>
  <si>
    <t>1193446</t>
  </si>
  <si>
    <t>1193447</t>
  </si>
  <si>
    <t>1193448</t>
  </si>
  <si>
    <t>1193267</t>
  </si>
  <si>
    <t>781028649</t>
  </si>
  <si>
    <t>PROV FACT CONSORCIO BAHIA FILDES SPA</t>
  </si>
  <si>
    <t>1193854</t>
  </si>
  <si>
    <t>PROV FACT PETRICIO INDUSTRIAL S.A.</t>
  </si>
  <si>
    <t>REV PROV FACT MAESTRANZA VERDUGO LTDA</t>
  </si>
  <si>
    <t>REV PROV FACT TECDISA ESTRUCTURAS S.A.</t>
  </si>
  <si>
    <t>REV PROV FACT INGENIERIA Y CONSTRUCCION FERROFORJA LIMITADA</t>
  </si>
  <si>
    <t>REV PROV FACT Bend Metal Fabricación y Servicios Spa</t>
  </si>
  <si>
    <t>REV PROV FACT COMERCIAL E INDUSTRIAL AFIMET SPA</t>
  </si>
  <si>
    <t>REV PROV FACT MOLY-COP CHILE S.A.</t>
  </si>
  <si>
    <t>REV PROV FACT COMERCIALIZADORA DE PRODUCTOS METALURGICOS S A</t>
  </si>
  <si>
    <t>REV PROV FACT GALVANIZADORA Y METALES S A</t>
  </si>
  <si>
    <t>1193581</t>
  </si>
  <si>
    <t>PROV FACT EMPRESA DE TRANSPORTE DE PASAJEROS METRO S A</t>
  </si>
  <si>
    <t>REV PROV FACT OCCIDENTAL CHEMICAL CHILE LIMITADA</t>
  </si>
  <si>
    <t>1193223</t>
  </si>
  <si>
    <t>1193224</t>
  </si>
  <si>
    <t>1193226</t>
  </si>
  <si>
    <t>1193302</t>
  </si>
  <si>
    <t>87429</t>
  </si>
  <si>
    <t>1193653</t>
  </si>
  <si>
    <t>1193672</t>
  </si>
  <si>
    <t>87347</t>
  </si>
  <si>
    <t>1193185</t>
  </si>
  <si>
    <t>1193393</t>
  </si>
  <si>
    <t>1193680</t>
  </si>
  <si>
    <t>1193690</t>
  </si>
  <si>
    <t>1193698</t>
  </si>
  <si>
    <t>87341</t>
  </si>
  <si>
    <t>87399</t>
  </si>
  <si>
    <t>1193228</t>
  </si>
  <si>
    <t>1193543</t>
  </si>
  <si>
    <t>1193377</t>
  </si>
  <si>
    <t>1193498</t>
  </si>
  <si>
    <t>1177986</t>
  </si>
  <si>
    <t>1193270</t>
  </si>
  <si>
    <t>1193215</t>
  </si>
  <si>
    <t>1193491</t>
  </si>
  <si>
    <t>1193245</t>
  </si>
  <si>
    <t>779040046</t>
  </si>
  <si>
    <t>1193331</t>
  </si>
  <si>
    <t>PROJECT AND MAINTENANCE ENGINEERING SPA</t>
  </si>
  <si>
    <t>1193289</t>
  </si>
  <si>
    <t>1193596</t>
  </si>
  <si>
    <t>1193337</t>
  </si>
  <si>
    <t>1193617</t>
  </si>
  <si>
    <t>1193453</t>
  </si>
  <si>
    <t>1193495</t>
  </si>
  <si>
    <t>1193497</t>
  </si>
  <si>
    <t>1193475</t>
  </si>
  <si>
    <t>1193320</t>
  </si>
  <si>
    <t>SOCIEDAD PETREOS S.A.</t>
  </si>
  <si>
    <t>1193184</t>
  </si>
  <si>
    <t>Hormigones Polpaico  S.A.</t>
  </si>
  <si>
    <t>87382</t>
  </si>
  <si>
    <t>1193819</t>
  </si>
  <si>
    <t>PROV FACT ENGIE ENERGIA CHILE S.A.</t>
  </si>
  <si>
    <t>PROV FACT CONSTRUCTORA BOETSCH S.A.</t>
  </si>
  <si>
    <t>1193896</t>
  </si>
  <si>
    <t>PROV FACT SOCIEDAD PÉTREOS S.A.</t>
  </si>
  <si>
    <t>REV PROV FACT Hormigones Polpaico S.A.</t>
  </si>
  <si>
    <t>REV PROV FACT INGENIERIA Y OBRAS CIVILES CIVELEC LIMITADA</t>
  </si>
  <si>
    <t>REV PROV FACT CONSTRUCTORA EXCON S.A</t>
  </si>
  <si>
    <t>REV PROV FACT TEPSAC S.A.</t>
  </si>
  <si>
    <t>REV PROV FACT CONSORCIO NADIC S.A.</t>
  </si>
  <si>
    <t>REV PROV FACT BESALCO CONSTRUCCIONES S.A.</t>
  </si>
  <si>
    <t>REV PROV FACT Empresa Constructora Guzmán y Larraín Spa</t>
  </si>
  <si>
    <t>1193506</t>
  </si>
  <si>
    <t>1178002</t>
  </si>
  <si>
    <t>1178003</t>
  </si>
  <si>
    <t>1193384</t>
  </si>
  <si>
    <t>1193390</t>
  </si>
  <si>
    <t>1193691</t>
  </si>
  <si>
    <t>1193692</t>
  </si>
  <si>
    <t>87343</t>
  </si>
  <si>
    <t>87344</t>
  </si>
  <si>
    <t>87408</t>
  </si>
  <si>
    <t>87409</t>
  </si>
  <si>
    <t>1193473</t>
  </si>
  <si>
    <t>1193375</t>
  </si>
  <si>
    <t>1193376</t>
  </si>
  <si>
    <t>1193340</t>
  </si>
  <si>
    <t>774696296</t>
  </si>
  <si>
    <t>1193414</t>
  </si>
  <si>
    <t>SOCIEDAD DE SERVICIOS ELECTRICOS Y TELECOMUNICACIONES GREEN HANDS LTDA.</t>
  </si>
  <si>
    <t>1193704</t>
  </si>
  <si>
    <t>1193379</t>
  </si>
  <si>
    <t>1193636</t>
  </si>
  <si>
    <t>1193637</t>
  </si>
  <si>
    <t>1193638</t>
  </si>
  <si>
    <t>PROV FACT CONSTRUCTORA NOVAL LIMITADA</t>
  </si>
  <si>
    <t>PROV FACT SOCIEDAD DE SERVICIOS ELECTRICOS Y TELECOMUNICACIONES GREEN HANDS LTDA.</t>
  </si>
  <si>
    <t>REV PROV FACT CONSTRUCTORA SALFA S.A.</t>
  </si>
  <si>
    <t>1193234</t>
  </si>
  <si>
    <t>1193370</t>
  </si>
  <si>
    <t>1193452</t>
  </si>
  <si>
    <t>87419</t>
  </si>
  <si>
    <t>REV PROV FACT CODELCO DIVISION CHUQUICAMATA</t>
  </si>
  <si>
    <t>REV PROV FACT CHINA RAILWAY CONSTRUCTION CORPORATION (INTERNATIONAL) LIMITED, AGENCIA EN CHILE</t>
  </si>
  <si>
    <t>1193198</t>
  </si>
  <si>
    <t>1193207</t>
  </si>
  <si>
    <t>1193208</t>
  </si>
  <si>
    <t>1193387</t>
  </si>
  <si>
    <t>1193388</t>
  </si>
  <si>
    <t>1193389</t>
  </si>
  <si>
    <t>1193681</t>
  </si>
  <si>
    <t>1193682</t>
  </si>
  <si>
    <t>1193683</t>
  </si>
  <si>
    <t>87358</t>
  </si>
  <si>
    <t>87359</t>
  </si>
  <si>
    <t>87360</t>
  </si>
  <si>
    <t>87393</t>
  </si>
  <si>
    <t>87394</t>
  </si>
  <si>
    <t>87395</t>
  </si>
  <si>
    <t>1193602</t>
  </si>
  <si>
    <t>1193321</t>
  </si>
  <si>
    <t>1193476</t>
  </si>
  <si>
    <t>1193477</t>
  </si>
  <si>
    <t>1193478</t>
  </si>
  <si>
    <t>1193232</t>
  </si>
  <si>
    <t>1177962</t>
  </si>
  <si>
    <t>771843271</t>
  </si>
  <si>
    <t>1193362</t>
  </si>
  <si>
    <t>INMOBILIARIA PUNTA DE AGUILA SPA</t>
  </si>
  <si>
    <t>1193658</t>
  </si>
  <si>
    <t>KALPATARU POWER CHILE SPA</t>
  </si>
  <si>
    <t>784406504</t>
  </si>
  <si>
    <t>EMPRESA CONSTRUCTORA ALZERRECA Y DIAZ LIMITADA</t>
  </si>
  <si>
    <t>1193336</t>
  </si>
  <si>
    <t>87325</t>
  </si>
  <si>
    <t>1193451</t>
  </si>
  <si>
    <t>1193654</t>
  </si>
  <si>
    <t>1193802</t>
  </si>
  <si>
    <t>1193849</t>
  </si>
  <si>
    <t>PROV FACT Sociedad Concesionaria Ruta del Elqui S.A</t>
  </si>
  <si>
    <t>REV PROV FACT SACYR CHILE S A</t>
  </si>
  <si>
    <t>1193213</t>
  </si>
  <si>
    <t>1193214</t>
  </si>
  <si>
    <t>1193391</t>
  </si>
  <si>
    <t>1193392</t>
  </si>
  <si>
    <t>1193678</t>
  </si>
  <si>
    <t>1193679</t>
  </si>
  <si>
    <t>87345</t>
  </si>
  <si>
    <t>87346</t>
  </si>
  <si>
    <t>87391</t>
  </si>
  <si>
    <t>87392</t>
  </si>
  <si>
    <t>1193197</t>
  </si>
  <si>
    <t>1193233</t>
  </si>
  <si>
    <t>1193402</t>
  </si>
  <si>
    <t>1193587</t>
  </si>
  <si>
    <t>1193546</t>
  </si>
  <si>
    <t>72307267</t>
  </si>
  <si>
    <t>LUIS HORACIO OLAVE POLANCO</t>
  </si>
  <si>
    <t>1177958</t>
  </si>
  <si>
    <t>Luis Horacio Olave Polanco</t>
  </si>
  <si>
    <t>1193686</t>
  </si>
  <si>
    <t>CONSTRUCTORA COPAHUE SPA</t>
  </si>
  <si>
    <t>87326</t>
  </si>
  <si>
    <t>1177955</t>
  </si>
  <si>
    <t>1193576</t>
  </si>
  <si>
    <t>1193620</t>
  </si>
  <si>
    <t>1193685</t>
  </si>
  <si>
    <t>PROV FACT INGENIERIA AGROSONDA SPA</t>
  </si>
  <si>
    <t>PROV FACT EMPRESA CONSTRUCTORA TECSA S.A.</t>
  </si>
  <si>
    <t>REV PROV FACT CONSTRUCTORA ALTIUS S A</t>
  </si>
  <si>
    <t>REV PROV FACT EMPRESA CONSTRUCTORA DESCO S A</t>
  </si>
  <si>
    <t>Jefferson Medina Jara</t>
  </si>
  <si>
    <t>1177895</t>
  </si>
  <si>
    <t>1177897</t>
  </si>
  <si>
    <t>1177942</t>
  </si>
  <si>
    <t>1177943</t>
  </si>
  <si>
    <t>1193322</t>
  </si>
  <si>
    <t>1193323</t>
  </si>
  <si>
    <t>1193345</t>
  </si>
  <si>
    <t>1193378</t>
  </si>
  <si>
    <t>1193593</t>
  </si>
  <si>
    <t>87418</t>
  </si>
  <si>
    <t>760631566</t>
  </si>
  <si>
    <t>SERGIO ZAMBRANO LEAL E.I.R.L.</t>
  </si>
  <si>
    <t>1193515</t>
  </si>
  <si>
    <t>1193239</t>
  </si>
  <si>
    <t>1193242</t>
  </si>
  <si>
    <t>87377</t>
  </si>
  <si>
    <t>1177946</t>
  </si>
  <si>
    <t>1177947</t>
  </si>
  <si>
    <t>1193368</t>
  </si>
  <si>
    <t>763438740</t>
  </si>
  <si>
    <t>SERVICIOS TED ALEJANDRO HOMBERG SOTO EIRL</t>
  </si>
  <si>
    <t>1193275</t>
  </si>
  <si>
    <t>Servicios Ted Alejandro Homberg Soto EIRL</t>
  </si>
  <si>
    <t>1193374</t>
  </si>
  <si>
    <t>1193404</t>
  </si>
  <si>
    <t>1193403</t>
  </si>
  <si>
    <t>1193405</t>
  </si>
  <si>
    <t>1193406</t>
  </si>
  <si>
    <t>1193407</t>
  </si>
  <si>
    <t>2S INGENIERIA LIMITADA</t>
  </si>
  <si>
    <t>1177969</t>
  </si>
  <si>
    <t>1177970</t>
  </si>
  <si>
    <t>1177971</t>
  </si>
  <si>
    <t>1193272</t>
  </si>
  <si>
    <t>1193514</t>
  </si>
  <si>
    <t>1193212</t>
  </si>
  <si>
    <t>1193328</t>
  </si>
  <si>
    <t>1193216</t>
  </si>
  <si>
    <t>1193287</t>
  </si>
  <si>
    <t>770162106</t>
  </si>
  <si>
    <t>PROYECTOS MONTAJES ELECTRICOS Y CONSTRUCCION LIMITADA</t>
  </si>
  <si>
    <t>1177925</t>
  </si>
  <si>
    <t>1177886</t>
  </si>
  <si>
    <t>774671668</t>
  </si>
  <si>
    <t>INGENIERIA CONSTRUCCION Y SERVICIOS BMP ASOCIADOS SPA</t>
  </si>
  <si>
    <t>1193346</t>
  </si>
  <si>
    <t>87388</t>
  </si>
  <si>
    <t>1177912</t>
  </si>
  <si>
    <t>1177933</t>
  </si>
  <si>
    <t>776694517</t>
  </si>
  <si>
    <t>CONSORCIO DELGADO IBB MONTAJE SPA</t>
  </si>
  <si>
    <t>1193243</t>
  </si>
  <si>
    <t>Consorcio Delgado IBB Montaje SPA</t>
  </si>
  <si>
    <t>1193238</t>
  </si>
  <si>
    <t>781771651</t>
  </si>
  <si>
    <t>1193273</t>
  </si>
  <si>
    <t>Ingeniería y Construcción Sandoval Limitada</t>
  </si>
  <si>
    <t>1193240</t>
  </si>
  <si>
    <t>1193176</t>
  </si>
  <si>
    <t>1193642</t>
  </si>
  <si>
    <t>1193643</t>
  </si>
  <si>
    <t>1193294</t>
  </si>
  <si>
    <t>87422</t>
  </si>
  <si>
    <t>1193258</t>
  </si>
  <si>
    <t>1193380</t>
  </si>
  <si>
    <t>1177975</t>
  </si>
  <si>
    <t>1177976</t>
  </si>
  <si>
    <t>1177977</t>
  </si>
  <si>
    <t>969699001</t>
  </si>
  <si>
    <t>ANTS S.A.</t>
  </si>
  <si>
    <t>1193481</t>
  </si>
  <si>
    <t>Applus Revisiones Técnicas de Chile S.A.</t>
  </si>
  <si>
    <t>1177949</t>
  </si>
  <si>
    <t>1193494</t>
  </si>
  <si>
    <t>REV PROV FACT Jefferson Medina Jara</t>
  </si>
  <si>
    <t>REV PROV FACT CONSTRUCTORA AITUE SPA</t>
  </si>
  <si>
    <t>REV PROV FACT Applus Revisiones Técnicas de Chile S.A.</t>
  </si>
  <si>
    <t>1177910</t>
  </si>
  <si>
    <t>1177911</t>
  </si>
  <si>
    <t>1193201</t>
  </si>
  <si>
    <t>1193339</t>
  </si>
  <si>
    <t>1193354</t>
  </si>
  <si>
    <t>968707809</t>
  </si>
  <si>
    <t>ECHEVERRIA IZQUIERDO MONTAJES INDUSTRIALES S A</t>
  </si>
  <si>
    <t>1193325</t>
  </si>
  <si>
    <t>1193632</t>
  </si>
  <si>
    <t>1193595</t>
  </si>
  <si>
    <t>1193229</t>
  </si>
  <si>
    <t>1193563</t>
  </si>
  <si>
    <t>1193670</t>
  </si>
  <si>
    <t>87340</t>
  </si>
  <si>
    <t>87390</t>
  </si>
  <si>
    <t>1193431</t>
  </si>
  <si>
    <t>1193432</t>
  </si>
  <si>
    <t>1193693</t>
  </si>
  <si>
    <t>1193694</t>
  </si>
  <si>
    <t>1193695</t>
  </si>
  <si>
    <t>1193616</t>
  </si>
  <si>
    <t>1193237</t>
  </si>
  <si>
    <t>1193459</t>
  </si>
  <si>
    <t>1193460</t>
  </si>
  <si>
    <t>1193449</t>
  </si>
  <si>
    <t>1193450</t>
  </si>
  <si>
    <t>PROVISIÓN RENDICIÓN FEBRERO DOH</t>
  </si>
  <si>
    <t>87331</t>
  </si>
  <si>
    <t>760064149</t>
  </si>
  <si>
    <t>1193365</t>
  </si>
  <si>
    <t>ARTESANIAS SEMBRADORAS LTDA.</t>
  </si>
  <si>
    <t>761518771</t>
  </si>
  <si>
    <t>AFD INGENIERIA Y CONSTRUCCION SPA</t>
  </si>
  <si>
    <t>87387</t>
  </si>
  <si>
    <t>AFD INGENIERIA Y CONSTRUCCIÓN SPA</t>
  </si>
  <si>
    <t>CONSTRUCTORA FG SPA</t>
  </si>
  <si>
    <t>1193334</t>
  </si>
  <si>
    <t>1193676</t>
  </si>
  <si>
    <t>1193397</t>
  </si>
  <si>
    <t>1193398</t>
  </si>
  <si>
    <t>1193274</t>
  </si>
  <si>
    <t>1193663</t>
  </si>
  <si>
    <t>87421</t>
  </si>
  <si>
    <t>87327</t>
  </si>
  <si>
    <t>PROV FACT ARTESANIAS SEMBRADORAS LTDA.</t>
  </si>
  <si>
    <t>1193747</t>
  </si>
  <si>
    <t>PROV FACT CONSTRUCTORA DAG SPA</t>
  </si>
  <si>
    <t>1193759</t>
  </si>
  <si>
    <t>REV PROV FACT CIA. MINERA DONA INES DE COLLAHUASI SCM</t>
  </si>
  <si>
    <t>REV PROV FACT EMPRESA CONSTRUCTORA MOLLER Y PEREZ COTAPOS S A</t>
  </si>
  <si>
    <t>REV PROV FACT EMPRESA CONSTRUCTORA MENA Y OVALLE S A</t>
  </si>
  <si>
    <t>1193409</t>
  </si>
  <si>
    <t>Secretaría y Administración General de Transportes</t>
  </si>
  <si>
    <t>1193418</t>
  </si>
  <si>
    <t>SUBSECRETARIA DE TRANSPORTES</t>
  </si>
  <si>
    <t>1193541</t>
  </si>
  <si>
    <t>87420</t>
  </si>
  <si>
    <t>768336709</t>
  </si>
  <si>
    <t>1193649</t>
  </si>
  <si>
    <t>IMP Y EXP ZHAO Y HERMANO LTDA</t>
  </si>
  <si>
    <t>1193674</t>
  </si>
  <si>
    <t>1193343</t>
  </si>
  <si>
    <t>1193348</t>
  </si>
  <si>
    <t>87381</t>
  </si>
  <si>
    <t>PROV CVI SUBSECRETARIA DE TRANSPORTES</t>
  </si>
  <si>
    <t>1193746</t>
  </si>
  <si>
    <t>PROV FACT Inversiones World Logística Ltda</t>
  </si>
  <si>
    <t>REV PROV FACT Secretaría y Administración General de Transportes</t>
  </si>
  <si>
    <t>REV PROV FACT SERVICIO SALUD METROPOLITANO OCCIDENTE</t>
  </si>
  <si>
    <t>REV PROV FACT IMP Y EXP ZHAO Y HERMANO LTDA</t>
  </si>
  <si>
    <t>REV PROV FACT EVOLUCION LOGISTICA SPA</t>
  </si>
  <si>
    <t>1193283</t>
  </si>
  <si>
    <t>GOBIERNO REGIONAL V REGIÓN</t>
  </si>
  <si>
    <t>1193614</t>
  </si>
  <si>
    <t>1193718</t>
  </si>
  <si>
    <t>1193558</t>
  </si>
  <si>
    <t>1193553</t>
  </si>
  <si>
    <t>1193555</t>
  </si>
  <si>
    <t>1193551</t>
  </si>
  <si>
    <t>1193550</t>
  </si>
  <si>
    <t>1193552</t>
  </si>
  <si>
    <t>1193554</t>
  </si>
  <si>
    <t>1193557</t>
  </si>
  <si>
    <t>1193564</t>
  </si>
  <si>
    <t>1193566</t>
  </si>
  <si>
    <t>1193570</t>
  </si>
  <si>
    <t>1193567</t>
  </si>
  <si>
    <t>1193568</t>
  </si>
  <si>
    <t>1193571</t>
  </si>
  <si>
    <t>1193574</t>
  </si>
  <si>
    <t>1193578</t>
  </si>
  <si>
    <t>1193626</t>
  </si>
  <si>
    <t>1193577</t>
  </si>
  <si>
    <t>1193579</t>
  </si>
  <si>
    <t>1193575</t>
  </si>
  <si>
    <t>1193624</t>
  </si>
  <si>
    <t>1193580</t>
  </si>
  <si>
    <t>1193560</t>
  </si>
  <si>
    <t>1193556</t>
  </si>
  <si>
    <t>1193559</t>
  </si>
  <si>
    <t>1193572</t>
  </si>
  <si>
    <t>1193573</t>
  </si>
  <si>
    <t>1193561</t>
  </si>
  <si>
    <t>1193603</t>
  </si>
  <si>
    <t>PROV FACT SECCIÓN ESPECIALIDADES</t>
  </si>
  <si>
    <t>GOBIERNO REGIONAL DE LOS LAGOS</t>
  </si>
  <si>
    <t>1193782</t>
  </si>
  <si>
    <t>PROV FACT Gobierno Regional de Los Lagos</t>
  </si>
  <si>
    <t>REV PROV FACT MINISTERIO DE OBRAS PÚBLICAS</t>
  </si>
  <si>
    <t>REV PROV FACT GOBIERNO REGIONAL V REGIÓN</t>
  </si>
  <si>
    <t>REV PROV FACT INMOBILIARIA ACTUAL CUMBRES DE COLON S.A</t>
  </si>
  <si>
    <t>1193318</t>
  </si>
  <si>
    <t>1193644</t>
  </si>
  <si>
    <t>1193719</t>
  </si>
  <si>
    <t>87425</t>
  </si>
  <si>
    <t>1177935</t>
  </si>
  <si>
    <t>1193748</t>
  </si>
  <si>
    <t>734094</t>
  </si>
  <si>
    <t>1193324</t>
  </si>
  <si>
    <t>PROV QUIBORAX S.A.</t>
  </si>
  <si>
    <t>1193771</t>
  </si>
  <si>
    <t>REV PROV FACT MOP SUBSECRETARIA DE OBRAS PUBLICAS</t>
  </si>
  <si>
    <t>REV PROV FACT DEP - Cuenta Comercial Salesforce</t>
  </si>
  <si>
    <t>REV PROV FACT BHP CHILE INC</t>
  </si>
  <si>
    <t>REV PROV FACT MINERA SPENCE S A</t>
  </si>
  <si>
    <t>REV PROV FACT CODELCO VICEPRESIDENCIA DE PROYECTOS</t>
  </si>
  <si>
    <t>REV PROV FACT CODELCO</t>
  </si>
  <si>
    <t>1193866</t>
  </si>
  <si>
    <t>1193846</t>
  </si>
  <si>
    <t>REV PROV FACT ACCIONA CONSTRUCCION S.A. AGENCIA CHILE</t>
  </si>
  <si>
    <t>1193344</t>
  </si>
  <si>
    <t>1193789</t>
  </si>
  <si>
    <t>REV PROV FACT Acciona Construcción S.A. Agencia Chile</t>
  </si>
  <si>
    <t>1193565</t>
  </si>
  <si>
    <t>1193569</t>
  </si>
  <si>
    <t>1193394</t>
  </si>
  <si>
    <t>1193549</t>
  </si>
  <si>
    <t>87428</t>
  </si>
  <si>
    <t>1177950</t>
  </si>
  <si>
    <t>1193708</t>
  </si>
  <si>
    <t>1193307</t>
  </si>
  <si>
    <t>769302603</t>
  </si>
  <si>
    <t>LABORATORIO DE ENSAYOS DE LA PONTIFICIA UNIV CATOLICA DE VALPSO S A</t>
  </si>
  <si>
    <t>1193519</t>
  </si>
  <si>
    <t>Laboratorio de Ensayos de la Pontificia Univ Catolica de Valpso S A</t>
  </si>
  <si>
    <t>1193618</t>
  </si>
  <si>
    <t>1193677</t>
  </si>
  <si>
    <t>1193688</t>
  </si>
  <si>
    <t>1193706</t>
  </si>
  <si>
    <t>1177944</t>
  </si>
  <si>
    <t>1193332</t>
  </si>
  <si>
    <t>1193333</t>
  </si>
  <si>
    <t>1193436</t>
  </si>
  <si>
    <t>1193466</t>
  </si>
  <si>
    <t>1193707</t>
  </si>
  <si>
    <t>1177964</t>
  </si>
  <si>
    <t>PROV FACT AUSENCO CHILE LIMITADA</t>
  </si>
  <si>
    <t>GEOINYECTA INGENIERIA SPA</t>
  </si>
  <si>
    <t>1177952</t>
  </si>
  <si>
    <t>1177965</t>
  </si>
  <si>
    <t>968018108</t>
  </si>
  <si>
    <t>SGS MINERALS SOCIEDAD ANONIMA</t>
  </si>
  <si>
    <t>1193193</t>
  </si>
  <si>
    <t>1177954</t>
  </si>
  <si>
    <t>1193410</t>
  </si>
  <si>
    <t>1177896</t>
  </si>
  <si>
    <t>PROV FACT ALTO MAIPO SPA</t>
  </si>
  <si>
    <t>1193742</t>
  </si>
  <si>
    <t>1178000</t>
  </si>
  <si>
    <t>1178001</t>
  </si>
  <si>
    <t>1193429</t>
  </si>
  <si>
    <t>1193430</t>
  </si>
  <si>
    <t>1193668</t>
  </si>
  <si>
    <t>1193669</t>
  </si>
  <si>
    <t>87333</t>
  </si>
  <si>
    <t>87334</t>
  </si>
  <si>
    <t>87410</t>
  </si>
  <si>
    <t>87411</t>
  </si>
  <si>
    <t>1193382</t>
  </si>
  <si>
    <t>1193423</t>
  </si>
  <si>
    <t>1193252</t>
  </si>
  <si>
    <t>1193253</t>
  </si>
  <si>
    <t>1193254</t>
  </si>
  <si>
    <t>76321950K</t>
  </si>
  <si>
    <t>CONSTRUCTORA LAS PERDICES S.A.</t>
  </si>
  <si>
    <t>1193613</t>
  </si>
  <si>
    <t>1193395</t>
  </si>
  <si>
    <t>PEHUEN INGENIERIA Y CONSTRUCCION LTDA.</t>
  </si>
  <si>
    <t>1193480</t>
  </si>
  <si>
    <t>1177978</t>
  </si>
  <si>
    <t>1177979</t>
  </si>
  <si>
    <t>1177980</t>
  </si>
  <si>
    <t>769101993</t>
  </si>
  <si>
    <t>UNIVAZO INGENIEROS CIVILES SPA</t>
  </si>
  <si>
    <t>1193605</t>
  </si>
  <si>
    <t>1193627</t>
  </si>
  <si>
    <t>1193547</t>
  </si>
  <si>
    <t>1193594</t>
  </si>
  <si>
    <t>1193372</t>
  </si>
  <si>
    <t>1193483</t>
  </si>
  <si>
    <t>PROV FACT CONSTRUCTORA LAS PERDICES S.A.</t>
  </si>
  <si>
    <t>1193755</t>
  </si>
  <si>
    <t>PROV FACT SOCIEDAD COMERCIAL MAXMAR SPA</t>
  </si>
  <si>
    <t>1193754</t>
  </si>
  <si>
    <t>PROV FACT DISTRIBUIDORA BREMEN SPA</t>
  </si>
  <si>
    <t>PROV FACT ICAFAL CONSTRUCCIONES SPA</t>
  </si>
  <si>
    <t>PROV FACT SOCIEDAD BETON DECKEN SPA</t>
  </si>
  <si>
    <t>PROV FACT CONSTRUCTORA ALFREDO JARA Y COMPANIA S.A.</t>
  </si>
  <si>
    <t>REV PROV FACT CONSTRUCTORA VAIN LIMITADA</t>
  </si>
  <si>
    <t>1177995</t>
  </si>
  <si>
    <t>1177996</t>
  </si>
  <si>
    <t>1177997</t>
  </si>
  <si>
    <t>1177998</t>
  </si>
  <si>
    <t>1177999</t>
  </si>
  <si>
    <t>1193424</t>
  </si>
  <si>
    <t>1193425</t>
  </si>
  <si>
    <t>1193426</t>
  </si>
  <si>
    <t>1193427</t>
  </si>
  <si>
    <t>1193428</t>
  </si>
  <si>
    <t>1193737</t>
  </si>
  <si>
    <t>1193738</t>
  </si>
  <si>
    <t>1193739</t>
  </si>
  <si>
    <t>1193740</t>
  </si>
  <si>
    <t>1193741</t>
  </si>
  <si>
    <t>87335</t>
  </si>
  <si>
    <t>87336</t>
  </si>
  <si>
    <t>87337</t>
  </si>
  <si>
    <t>87338</t>
  </si>
  <si>
    <t>87339</t>
  </si>
  <si>
    <t>87412</t>
  </si>
  <si>
    <t>87413</t>
  </si>
  <si>
    <t>87414</t>
  </si>
  <si>
    <t>87415</t>
  </si>
  <si>
    <t>87416</t>
  </si>
  <si>
    <t>87417</t>
  </si>
  <si>
    <t>1193419</t>
  </si>
  <si>
    <t>1193420</t>
  </si>
  <si>
    <t>1193422</t>
  </si>
  <si>
    <t>1193588</t>
  </si>
  <si>
    <t>1177981</t>
  </si>
  <si>
    <t>1177982</t>
  </si>
  <si>
    <t>1177983</t>
  </si>
  <si>
    <t>1193227</t>
  </si>
  <si>
    <t>1193381</t>
  </si>
  <si>
    <t>1193421</t>
  </si>
  <si>
    <t>1193589</t>
  </si>
  <si>
    <t>760032255</t>
  </si>
  <si>
    <t>IMPORTADORA,EXPORTADORA,COMERCIALIZADORA Y ARRIENDOS EMPRESAS DIAZ LIMITADA</t>
  </si>
  <si>
    <t>PROV FACT IMPORTADORA,EXPORTADORA,COMERCIALIZADORA Y ARRIENDOS EMPRESAS DIAZ LIMITADA</t>
  </si>
  <si>
    <t>772005164</t>
  </si>
  <si>
    <t>DEPROVIS SPA</t>
  </si>
  <si>
    <t>1193756</t>
  </si>
  <si>
    <t>PROV FACT DEPROVIS SpA</t>
  </si>
  <si>
    <t>PROV FACT HORMIGONES MELIPILLA SPA</t>
  </si>
  <si>
    <t>1193177</t>
  </si>
  <si>
    <t>1193178</t>
  </si>
  <si>
    <t>1193179</t>
  </si>
  <si>
    <t>1193182</t>
  </si>
  <si>
    <t>1193187</t>
  </si>
  <si>
    <t>1193527</t>
  </si>
  <si>
    <t>1193528</t>
  </si>
  <si>
    <t>1193529</t>
  </si>
  <si>
    <t>1193530</t>
  </si>
  <si>
    <t>1193531</t>
  </si>
  <si>
    <t>1193729</t>
  </si>
  <si>
    <t>1193730</t>
  </si>
  <si>
    <t>1193732</t>
  </si>
  <si>
    <t>1193733</t>
  </si>
  <si>
    <t>1193734</t>
  </si>
  <si>
    <t>87350</t>
  </si>
  <si>
    <t>87351</t>
  </si>
  <si>
    <t>87352</t>
  </si>
  <si>
    <t>87353</t>
  </si>
  <si>
    <t>87354</t>
  </si>
  <si>
    <t>87400</t>
  </si>
  <si>
    <t>87402</t>
  </si>
  <si>
    <t>87405</t>
  </si>
  <si>
    <t>87406</t>
  </si>
  <si>
    <t>87407</t>
  </si>
  <si>
    <t>1193488</t>
  </si>
  <si>
    <t>1193489</t>
  </si>
  <si>
    <t>761445758</t>
  </si>
  <si>
    <t>CONSTRUCTORA DON PEDRO LIMITADA</t>
  </si>
  <si>
    <t>1193292</t>
  </si>
  <si>
    <t>Hormigones Ríos San Martín Limitada</t>
  </si>
  <si>
    <t>1193235</t>
  </si>
  <si>
    <t>1193209</t>
  </si>
  <si>
    <t>1193210</t>
  </si>
  <si>
    <t>1193293</t>
  </si>
  <si>
    <t>767168268</t>
  </si>
  <si>
    <t>1193288</t>
  </si>
  <si>
    <t>MPV Servicios Limitada</t>
  </si>
  <si>
    <t>767530307</t>
  </si>
  <si>
    <t>1193518</t>
  </si>
  <si>
    <t>INGENIERIA Y SERVICIOS EISESA LIMITADA</t>
  </si>
  <si>
    <t>1177972</t>
  </si>
  <si>
    <t>1193606</t>
  </si>
  <si>
    <t>1177953</t>
  </si>
  <si>
    <t>1177989</t>
  </si>
  <si>
    <t>1193493</t>
  </si>
  <si>
    <t>771254497</t>
  </si>
  <si>
    <t>1193301</t>
  </si>
  <si>
    <t>MARTINUS RAIL CHILE SPA</t>
  </si>
  <si>
    <t>771722385</t>
  </si>
  <si>
    <t>1193604</t>
  </si>
  <si>
    <t>Remodela Home SPA</t>
  </si>
  <si>
    <t>1193503</t>
  </si>
  <si>
    <t>1193196</t>
  </si>
  <si>
    <t>Comercializadora HQ Spa</t>
  </si>
  <si>
    <t>1193244</t>
  </si>
  <si>
    <t>1193255</t>
  </si>
  <si>
    <t>1193269</t>
  </si>
  <si>
    <t>1193256</t>
  </si>
  <si>
    <t>1193290</t>
  </si>
  <si>
    <t>1193291</t>
  </si>
  <si>
    <t>1193296</t>
  </si>
  <si>
    <t>1193305</t>
  </si>
  <si>
    <t>1193306</t>
  </si>
  <si>
    <t>1193308</t>
  </si>
  <si>
    <t>1193309</t>
  </si>
  <si>
    <t>1193310</t>
  </si>
  <si>
    <t>1193311</t>
  </si>
  <si>
    <t>1193312</t>
  </si>
  <si>
    <t>1193535</t>
  </si>
  <si>
    <t>1193537</t>
  </si>
  <si>
    <t>1193592</t>
  </si>
  <si>
    <t>1193633</t>
  </si>
  <si>
    <t>1193634</t>
  </si>
  <si>
    <t>1193635</t>
  </si>
  <si>
    <t>87365</t>
  </si>
  <si>
    <t>87366</t>
  </si>
  <si>
    <t>1193268</t>
  </si>
  <si>
    <t>1193487</t>
  </si>
  <si>
    <t>1193548</t>
  </si>
  <si>
    <t>1193262</t>
  </si>
  <si>
    <t>1193492</t>
  </si>
  <si>
    <t>1193758</t>
  </si>
  <si>
    <t>REV PROV FACT Hormigones Ríos San Martín Limitada</t>
  </si>
  <si>
    <t>REV PROV FACT ROZNO INGENIERIA Y CONSTRUCCION SPA</t>
  </si>
  <si>
    <t>REV PROV FACT SOCIEDAD CONSTRUCTORA VANROM SPA</t>
  </si>
  <si>
    <t>REV PROV FACT EBCO S.A.</t>
  </si>
  <si>
    <t>REV PROV FACT MAESTRANZA E INGENIERIA CVP SPA</t>
  </si>
  <si>
    <t>REV PROV FACT Ingeniería y Construcción Abarca SPA</t>
  </si>
  <si>
    <t>REV PROV FACT CARPO Y LAGOS LTDA</t>
  </si>
  <si>
    <t>REV PROV FACT HORMIGONES TRANSEX LTDA.</t>
  </si>
  <si>
    <t>1193181</t>
  </si>
  <si>
    <t>1193183</t>
  </si>
  <si>
    <t>1193525</t>
  </si>
  <si>
    <t>1193526</t>
  </si>
  <si>
    <t>1193727</t>
  </si>
  <si>
    <t>1193728</t>
  </si>
  <si>
    <t>87348</t>
  </si>
  <si>
    <t>87349</t>
  </si>
  <si>
    <t>87401</t>
  </si>
  <si>
    <t>87403</t>
  </si>
  <si>
    <t>1177987</t>
  </si>
  <si>
    <t>1177988</t>
  </si>
  <si>
    <t>1193715</t>
  </si>
  <si>
    <t>1193716</t>
  </si>
  <si>
    <t>1193723</t>
  </si>
  <si>
    <t>1193724</t>
  </si>
  <si>
    <t>1193725</t>
  </si>
  <si>
    <t>1193726</t>
  </si>
  <si>
    <t>1193236</t>
  </si>
  <si>
    <t>Hormigones y Vibrados Cautín SPA</t>
  </si>
  <si>
    <t>1193303</t>
  </si>
  <si>
    <t>1193304</t>
  </si>
  <si>
    <t>1193313</t>
  </si>
  <si>
    <t>1193315</t>
  </si>
  <si>
    <t>1193319</t>
  </si>
  <si>
    <t>PROV FACT SOC DE HORMIGONES MAQUEHUE LIMITADA</t>
  </si>
  <si>
    <t>REV PROV FACT Hormigones y Vibrados Cautín SPA</t>
  </si>
  <si>
    <t>1193186</t>
  </si>
  <si>
    <t>1193190</t>
  </si>
  <si>
    <t>1193191</t>
  </si>
  <si>
    <t>1193532</t>
  </si>
  <si>
    <t>1193533</t>
  </si>
  <si>
    <t>1193534</t>
  </si>
  <si>
    <t>1193731</t>
  </si>
  <si>
    <t>1193735</t>
  </si>
  <si>
    <t>1193736</t>
  </si>
  <si>
    <t>87355</t>
  </si>
  <si>
    <t>87356</t>
  </si>
  <si>
    <t>87357</t>
  </si>
  <si>
    <t>87396</t>
  </si>
  <si>
    <t>87397</t>
  </si>
  <si>
    <t>87398</t>
  </si>
  <si>
    <t>1193257</t>
  </si>
  <si>
    <t>1193281</t>
  </si>
  <si>
    <t>1177973</t>
  </si>
  <si>
    <t>BOMBAS DE HORMIGON G&amp;P SPA</t>
  </si>
  <si>
    <t>1177963</t>
  </si>
  <si>
    <t>834298007</t>
  </si>
  <si>
    <t>HORMISUR - INEIN S.A.</t>
  </si>
  <si>
    <t>1193648</t>
  </si>
  <si>
    <t>1193314</t>
  </si>
  <si>
    <t>1193536</t>
  </si>
  <si>
    <t>1193590</t>
  </si>
  <si>
    <t>1193408</t>
  </si>
  <si>
    <t>1193474</t>
  </si>
  <si>
    <t>1193415</t>
  </si>
  <si>
    <t>CEMENTOS TRANSEX LTDA</t>
  </si>
  <si>
    <t>1177924</t>
  </si>
  <si>
    <t>87328</t>
  </si>
  <si>
    <t>1193482</t>
  </si>
  <si>
    <t>1193630</t>
  </si>
  <si>
    <t>1193612</t>
  </si>
  <si>
    <t>1193350</t>
  </si>
  <si>
    <t>1193386</t>
  </si>
  <si>
    <t>87362</t>
  </si>
  <si>
    <t>1193353</t>
  </si>
  <si>
    <t>1193401</t>
  </si>
  <si>
    <t>87361</t>
  </si>
  <si>
    <t>1193509</t>
  </si>
  <si>
    <t>1193465</t>
  </si>
  <si>
    <t>1193396</t>
  </si>
  <si>
    <t>1193399</t>
  </si>
  <si>
    <t>1193502</t>
  </si>
  <si>
    <t>1177907</t>
  </si>
  <si>
    <t>1193400</t>
  </si>
  <si>
    <t>1177908</t>
  </si>
  <si>
    <t>1177909</t>
  </si>
  <si>
    <t>1193369</t>
  </si>
  <si>
    <t>1193508</t>
  </si>
  <si>
    <t>1193601</t>
  </si>
  <si>
    <t>1193600</t>
  </si>
  <si>
    <t>REV PROV FACT YURA CHILE SPA</t>
  </si>
  <si>
    <t>REV PROV FACT CEMENTOS TRANSEX LTDA</t>
  </si>
  <si>
    <t>778515466</t>
  </si>
  <si>
    <t>MAPEI CHILE SPA</t>
  </si>
  <si>
    <t>1193540</t>
  </si>
  <si>
    <t>1193351</t>
  </si>
  <si>
    <t>1193352</t>
  </si>
  <si>
    <t>1193463</t>
  </si>
  <si>
    <t>1193464</t>
  </si>
  <si>
    <t>87363</t>
  </si>
  <si>
    <t>87364</t>
  </si>
  <si>
    <t>1193598</t>
  </si>
  <si>
    <t>1193479</t>
  </si>
  <si>
    <t>1193599</t>
  </si>
  <si>
    <t>1193640</t>
  </si>
  <si>
    <t>1193180</t>
  </si>
  <si>
    <t>1193651</t>
  </si>
  <si>
    <t>87342</t>
  </si>
  <si>
    <t>87404</t>
  </si>
  <si>
    <t>1193714</t>
  </si>
  <si>
    <t>87370</t>
  </si>
  <si>
    <t>1193411</t>
  </si>
  <si>
    <t>1193490</t>
  </si>
  <si>
    <t>1193538</t>
  </si>
  <si>
    <t>1177991</t>
  </si>
  <si>
    <t>1177992</t>
  </si>
  <si>
    <t>1193199</t>
  </si>
  <si>
    <t>1193373</t>
  </si>
  <si>
    <t>1193433</t>
  </si>
  <si>
    <t>1193544</t>
  </si>
  <si>
    <t>1193542</t>
  </si>
  <si>
    <t>1193545</t>
  </si>
  <si>
    <t>1193673</t>
  </si>
  <si>
    <t>1193684</t>
  </si>
  <si>
    <t>1193675</t>
  </si>
  <si>
    <t>1193188</t>
  </si>
  <si>
    <t>1193189</t>
  </si>
  <si>
    <t>1193300</t>
  </si>
  <si>
    <t>1193297</t>
  </si>
  <si>
    <t>768333009</t>
  </si>
  <si>
    <t>ESSBIO</t>
  </si>
  <si>
    <t>1193317</t>
  </si>
  <si>
    <t>ESSBIO S.A.</t>
  </si>
  <si>
    <t>1193299</t>
  </si>
  <si>
    <t>77755364K</t>
  </si>
  <si>
    <t>1193517</t>
  </si>
  <si>
    <t>GP INGENIERIA LIMITADA</t>
  </si>
  <si>
    <t>1193295</t>
  </si>
  <si>
    <t>1193286</t>
  </si>
  <si>
    <t>1193641</t>
  </si>
  <si>
    <t>REV PROV FACT DiseConstrucciones Spa</t>
  </si>
  <si>
    <t>560686501</t>
  </si>
  <si>
    <t>1193524</t>
  </si>
  <si>
    <t>Comunidad Edificio Los Magnolios</t>
  </si>
  <si>
    <t>1177922</t>
  </si>
  <si>
    <t>1177900</t>
  </si>
  <si>
    <t>1177899</t>
  </si>
  <si>
    <t>767363206</t>
  </si>
  <si>
    <t>1193458</t>
  </si>
  <si>
    <t>JLS Ingeniería Ltda.</t>
  </si>
  <si>
    <t>1177941</t>
  </si>
  <si>
    <t>1193461</t>
  </si>
  <si>
    <t>1177898</t>
  </si>
  <si>
    <t>1193504</t>
  </si>
  <si>
    <t>14144378K</t>
  </si>
  <si>
    <t>ENZO PABLO ROMAN FUENTES</t>
  </si>
  <si>
    <t>1193631</t>
  </si>
  <si>
    <t>146316891</t>
  </si>
  <si>
    <t>1193416</t>
  </si>
  <si>
    <t>Johanna Bustos Gómez</t>
  </si>
  <si>
    <t>1193671</t>
  </si>
  <si>
    <t>765650747</t>
  </si>
  <si>
    <t>EMPRESA DE PROYECTOS DE INGENIERIA E G C SPA</t>
  </si>
  <si>
    <t>1193511</t>
  </si>
  <si>
    <t>1193512</t>
  </si>
  <si>
    <t>1193513</t>
  </si>
  <si>
    <t>1193225</t>
  </si>
  <si>
    <t>1193717</t>
  </si>
  <si>
    <t>771497365</t>
  </si>
  <si>
    <t>1193700</t>
  </si>
  <si>
    <t>570 ARQUITECTURA LIMITADA</t>
  </si>
  <si>
    <t>775637684</t>
  </si>
  <si>
    <t>1193510</t>
  </si>
  <si>
    <t>PROYECTOS CONSTRUCTIVOS KONTRUARK SPA</t>
  </si>
  <si>
    <t>1193625</t>
  </si>
  <si>
    <t>1193652</t>
  </si>
  <si>
    <t>1193639</t>
  </si>
  <si>
    <t>1193699</t>
  </si>
  <si>
    <t>1193434</t>
  </si>
  <si>
    <t>REV PROV FACT GEOVITA S.A.</t>
  </si>
  <si>
    <t>1193361</t>
  </si>
  <si>
    <t>1193263</t>
  </si>
  <si>
    <t>1193264</t>
  </si>
  <si>
    <t>1193435</t>
  </si>
  <si>
    <t>770572274</t>
  </si>
  <si>
    <t>PIETTRA SPA</t>
  </si>
  <si>
    <t>1193338</t>
  </si>
  <si>
    <t>1193341</t>
  </si>
  <si>
    <t>1193413</t>
  </si>
  <si>
    <t>763508714</t>
  </si>
  <si>
    <t>AISLANTES NACIONALES SPA</t>
  </si>
  <si>
    <t>1193752</t>
  </si>
  <si>
    <t>PROV FACT AISLANTES NACIONALES SPA</t>
  </si>
  <si>
    <t>1193753</t>
  </si>
  <si>
    <t>REV PROV FACT CONSTRUCTORA PAZ SPA</t>
  </si>
  <si>
    <t>REV PROV FACT INDUSTRIA QUIMICA SOLEX CHILENA LTDA</t>
  </si>
  <si>
    <t>REV PROV FACT PRODUCTOS CAVE S A</t>
  </si>
  <si>
    <t>768687633</t>
  </si>
  <si>
    <t>RECOS SPA</t>
  </si>
  <si>
    <t>1193342</t>
  </si>
  <si>
    <t>771137202</t>
  </si>
  <si>
    <t>1193358</t>
  </si>
  <si>
    <t>CONSTRUCTORA COLLICO LIMITADA</t>
  </si>
  <si>
    <t>1193357</t>
  </si>
  <si>
    <t>1193610</t>
  </si>
  <si>
    <t>1193623</t>
  </si>
  <si>
    <t>1193359</t>
  </si>
  <si>
    <t>1193360</t>
  </si>
  <si>
    <t>1193412</t>
  </si>
  <si>
    <t>1193841</t>
  </si>
  <si>
    <t>PROV FACT SOCIEDAD INDUSTRIAL PIZARRENO S.A.</t>
  </si>
  <si>
    <t>1193316</t>
  </si>
  <si>
    <t>1193485</t>
  </si>
  <si>
    <t>87427</t>
  </si>
  <si>
    <t>1193347</t>
  </si>
  <si>
    <t>CONSTRUCTORA PICHILEMU SPA</t>
  </si>
  <si>
    <t>1193840</t>
  </si>
  <si>
    <t>1193794</t>
  </si>
  <si>
    <t>PROV FACT FLESAN S.A.</t>
  </si>
  <si>
    <t>AGUAS DE ANTOFAGASTA S.A. - CUENTA 2</t>
  </si>
  <si>
    <t>PROV FACT AGUAS DE ANTOFAGASTA S.A.-CUENTA 2</t>
  </si>
  <si>
    <t>1193845</t>
  </si>
  <si>
    <t>PROV FACT Constructora Gran Muralla SpA</t>
  </si>
  <si>
    <t>1193788</t>
  </si>
  <si>
    <t>PROV FACT Constructora Gran Muralla SpA.</t>
  </si>
  <si>
    <t>REV PROV FACT STRABAG SPA</t>
  </si>
  <si>
    <t>REV PROV FACT SOCIEDAD CONCESIONARIA RUTA DEL LIMARI S.A.</t>
  </si>
  <si>
    <t>REV PROV FACT Sociedad Concesionaria Nuevo Pudahuel S.A.</t>
  </si>
  <si>
    <t>REV PROV FACT CONSTRUCTORA PICHILEMU SPA</t>
  </si>
  <si>
    <t>REV PROV FACT TBM y Tunel SPA</t>
  </si>
  <si>
    <t>1177960</t>
  </si>
  <si>
    <t>1177990</t>
  </si>
  <si>
    <t>1193247</t>
  </si>
  <si>
    <t>1193246</t>
  </si>
  <si>
    <t>1193906</t>
  </si>
  <si>
    <t>1193907</t>
  </si>
  <si>
    <t>1193904</t>
  </si>
  <si>
    <t>PROV FACT Inmobiliaria Actual Porvenir S.A</t>
  </si>
  <si>
    <t>1193905</t>
  </si>
  <si>
    <t>770507464</t>
  </si>
  <si>
    <t>TRAYECTA DESARROLLO INMOBILIARIO SPA</t>
  </si>
  <si>
    <t>PROV FACT TRAYECTA DESARROLLO INMOBILIARIO SPA</t>
  </si>
  <si>
    <t>PROV FACT Bricsa S.A.</t>
  </si>
  <si>
    <t>REV PROV FACT HOSPITAL CLÍNICO UNIVERSIDAD DE CHILE</t>
  </si>
  <si>
    <t>1193751</t>
  </si>
  <si>
    <t>1193852</t>
  </si>
  <si>
    <t>REV PROV FACT CONSTRUCTORA GARDILCIC LTDA.</t>
  </si>
  <si>
    <t>ILUSTRE MUNICIPALIDAD DE MELIPILLA</t>
  </si>
  <si>
    <t>1193261</t>
  </si>
  <si>
    <t>87380</t>
  </si>
  <si>
    <t>1177993</t>
  </si>
  <si>
    <t>1193349</t>
  </si>
  <si>
    <t>REV PROV FACT I. MUNICIPALIDAD DE MELIPILLA</t>
  </si>
  <si>
    <t>REV PROV FACT ILUSTRE MUNICIPALIDAD DE MELIPILLA</t>
  </si>
  <si>
    <t>REV PROV FACT GESTION INTEGRAL DE RESIDUOS SPA</t>
  </si>
  <si>
    <t>1193251</t>
  </si>
  <si>
    <t>765154138</t>
  </si>
  <si>
    <t>1193298</t>
  </si>
  <si>
    <t>Construcciones Exal Limitada</t>
  </si>
  <si>
    <t>1193282</t>
  </si>
  <si>
    <t>1193871</t>
  </si>
  <si>
    <t>REV PROV FACT OBRASCÓN HUARTE LAIN S A AGENCIA EN CHILE</t>
  </si>
  <si>
    <t>1193815</t>
  </si>
  <si>
    <t>REV PROV FACT CONSTRUCCIONES URALES CHILE S.A</t>
  </si>
  <si>
    <t>1177945</t>
  </si>
  <si>
    <t>Strabag - Edilmac Desarrollos Verticales SpA,</t>
  </si>
  <si>
    <t>1193285</t>
  </si>
  <si>
    <t>1193655</t>
  </si>
  <si>
    <t>REV PROV FACT Strabag - Edilmac Desarrollos Verticales SpA</t>
  </si>
  <si>
    <t>1177934</t>
  </si>
  <si>
    <t>1193661</t>
  </si>
  <si>
    <t>1177932</t>
  </si>
  <si>
    <t>1193194</t>
  </si>
  <si>
    <t>1193271</t>
  </si>
  <si>
    <t>1193467</t>
  </si>
  <si>
    <t>87426</t>
  </si>
  <si>
    <t>1177927</t>
  </si>
  <si>
    <t>1193195</t>
  </si>
  <si>
    <t>1193608</t>
  </si>
  <si>
    <t>1193241</t>
  </si>
  <si>
    <t>1193284</t>
  </si>
  <si>
    <t>1193249</t>
  </si>
  <si>
    <t>1193705</t>
  </si>
  <si>
    <t>COMERCIAL PARKROSE SA</t>
  </si>
  <si>
    <t>87383</t>
  </si>
  <si>
    <t>1177926</t>
  </si>
  <si>
    <t>1193200</t>
  </si>
  <si>
    <t>773840148</t>
  </si>
  <si>
    <t>TORINO CHILE SPA</t>
  </si>
  <si>
    <t>1193329</t>
  </si>
  <si>
    <t>1193211</t>
  </si>
  <si>
    <t>995582201</t>
  </si>
  <si>
    <t>1193470</t>
  </si>
  <si>
    <t>VENTALPLASTIC S.A</t>
  </si>
  <si>
    <t>1193749</t>
  </si>
  <si>
    <t>PROV FACT DROGUERIA HOFMANN SAC</t>
  </si>
  <si>
    <t>REV PROV FACT COMERCIAL PARKROSE SA</t>
  </si>
  <si>
    <t>762147181</t>
  </si>
  <si>
    <t>CONSTRUCTORA CASBRO SPA</t>
  </si>
  <si>
    <t>1193455</t>
  </si>
  <si>
    <t>CASBRO SPA</t>
  </si>
  <si>
    <t>1193584</t>
  </si>
  <si>
    <t>1193496</t>
  </si>
  <si>
    <t>1193454</t>
  </si>
  <si>
    <t>1193709</t>
  </si>
  <si>
    <t>1177948</t>
  </si>
  <si>
    <t>1193687</t>
  </si>
  <si>
    <t>1193583</t>
  </si>
  <si>
    <t>1193582</t>
  </si>
  <si>
    <t>1193499</t>
  </si>
  <si>
    <t>1193192</t>
  </si>
  <si>
    <t>1193472</t>
  </si>
  <si>
    <t>1177951</t>
  </si>
  <si>
    <t>87386</t>
  </si>
  <si>
    <t>SUMINISTRO Y APLICACION DE RECUBRIMIENTOS INDUSTRIALES SPA</t>
  </si>
  <si>
    <t>1177959</t>
  </si>
  <si>
    <t>1177937</t>
  </si>
  <si>
    <t>INMOBILIARIA E INVERSIONES LACOSTE LIMITADA</t>
  </si>
  <si>
    <t>1193750</t>
  </si>
  <si>
    <t>PROV FACT MANUEL ARTURO SOTELO CATRILEO</t>
  </si>
  <si>
    <t>1193471</t>
  </si>
  <si>
    <t>1193505</t>
  </si>
  <si>
    <t>1193629</t>
  </si>
  <si>
    <t>76449539K</t>
  </si>
  <si>
    <t>CONSTRUCTORA PDP SPA</t>
  </si>
  <si>
    <t>1193469</t>
  </si>
  <si>
    <t>Constructora PDP Spa</t>
  </si>
  <si>
    <t>1193516</t>
  </si>
  <si>
    <t>1193367</t>
  </si>
  <si>
    <t>DESARROLLO E INGENIERIA FAI SPA</t>
  </si>
  <si>
    <t>1193562</t>
  </si>
  <si>
    <t>775114908</t>
  </si>
  <si>
    <t>1193486</t>
  </si>
  <si>
    <t>SOCIEDAD MEIER Y MEIER LIMITADA</t>
  </si>
  <si>
    <t>778343304</t>
  </si>
  <si>
    <t>1193696</t>
  </si>
  <si>
    <t>EMPRESA CONSTRUCTORA PAOLA LAMAS Y COMPANIA LIMITADA</t>
  </si>
  <si>
    <t>784218708</t>
  </si>
  <si>
    <t>NG MADERAS S A</t>
  </si>
  <si>
    <t>87424</t>
  </si>
  <si>
    <t>1193697</t>
  </si>
  <si>
    <t>PROV FACT FERREMUNDO S.A.S.</t>
  </si>
  <si>
    <t>REV PROV FACT Sistema Servicios SPA</t>
  </si>
  <si>
    <t>REV PROV FACT SERVICIOS INTEGRALES PARA EQUIPOS ELÉCTRICOS, RAMON FERNANDO RIOBUENO ZAPATA SPA</t>
  </si>
  <si>
    <t>1193385</t>
  </si>
  <si>
    <t>1193326</t>
  </si>
  <si>
    <t>1193468</t>
  </si>
  <si>
    <t>1177966</t>
  </si>
  <si>
    <t>PROV FACT PLYCEM CONSTRUSISTEMAS COSTA RICA S.A.</t>
  </si>
  <si>
    <t>76901</t>
  </si>
  <si>
    <t>1177931</t>
  </si>
  <si>
    <t>1193327</t>
  </si>
  <si>
    <t>1193335</t>
  </si>
  <si>
    <t>1193366</t>
  </si>
  <si>
    <t>DIRECCIÓN DE AEROPUERTOS DEL MINISTERIO DE OBRAS PÚBLICAS</t>
  </si>
  <si>
    <t>87389</t>
  </si>
  <si>
    <t>1177961</t>
  </si>
  <si>
    <t>1177967</t>
  </si>
  <si>
    <t>I MUNICIPALIDAD DE MARCHIGUE</t>
  </si>
  <si>
    <t>PROV FACT I MUNICIPALIDAD DE SAN PEDRO DE ATACAMA</t>
  </si>
  <si>
    <t>LABORATORIO DE ENSAYO DE MATERIALES LABCON LIMITADA</t>
  </si>
  <si>
    <t>1177974</t>
  </si>
  <si>
    <t>877477002</t>
  </si>
  <si>
    <t>SOCIEDAD INMOBILIARIA COLLICO LTDA</t>
  </si>
  <si>
    <t>PR.UCF.2026-0016</t>
  </si>
  <si>
    <t>1193363</t>
  </si>
  <si>
    <t>37016</t>
  </si>
  <si>
    <t>Calibración de gato Solicita Diego Riquelme</t>
  </si>
  <si>
    <t>37034</t>
  </si>
  <si>
    <t>Calibración de prensa en Balmaceda, solicita Fernando Matsuda, según OT 2173479-2173480</t>
  </si>
  <si>
    <t>37111</t>
  </si>
  <si>
    <t>Calibración de prensa, solicita Daniela Ruiz, según OT 2174460</t>
  </si>
  <si>
    <t>37160</t>
  </si>
  <si>
    <t>Calibración de celda, solicita Mauricio Rodriguez,</t>
  </si>
  <si>
    <t>37161</t>
  </si>
  <si>
    <t>Calibración de Maquina, solicita carolina Montero</t>
  </si>
  <si>
    <t>37173</t>
  </si>
  <si>
    <t>Calibración de anillo, Solicita Miguel Alegre</t>
  </si>
  <si>
    <t>Proyecto Rivas Vicuña</t>
  </si>
  <si>
    <t>Proyecto Vista al Sur</t>
  </si>
  <si>
    <t>2345</t>
  </si>
  <si>
    <t>DIVISIÓN GEOTECNIA LABORATORIO</t>
  </si>
  <si>
    <t>PR.DES.2026-30</t>
  </si>
  <si>
    <t>Medición de resistividad de suelo Minera Caserones</t>
  </si>
  <si>
    <t>PR.DES.2026-101</t>
  </si>
  <si>
    <t>PR.DGL.2340.2025.0629 - Minera El Abra - Heated Raff Extras</t>
  </si>
  <si>
    <t>PR.DGL.2340.2025.0638 - Ausenco - Analisis Granulometria de la Fracción Fina y Mineralogia</t>
  </si>
  <si>
    <t>PR.DGL.2340.2025.0703 - Arcadis - DES Nueva Centinela</t>
  </si>
  <si>
    <t>PR.DGL.2340.2026.0120 - Suelotest - Ensayo Triaxial</t>
  </si>
  <si>
    <t>PR.DAC.2026.0062</t>
  </si>
  <si>
    <t>76662751K</t>
  </si>
  <si>
    <t>COMERCIALIZADORA E IMPORTADORA SAN ALEJANDRO SPA</t>
  </si>
  <si>
    <t>PR.DTC.2025.0786 - RF F30 Siding</t>
  </si>
  <si>
    <t>PR.DTC.2025.0786</t>
  </si>
  <si>
    <t>N° GACC 1383B ENSAYOS DE CARACTERIZACIÓN GEOTÉCNICA PARA DISEÑO FUNDACIONES TORRES DE COMUNICACIÓN</t>
  </si>
  <si>
    <t>3340 USM - Unidad Sondajes Menores</t>
  </si>
  <si>
    <t>Sin sección DGL</t>
  </si>
  <si>
    <t>PR.DTC.2025.1135</t>
  </si>
  <si>
    <t>EMP. CONSTRUCTORA PAOLA LAMAS Y CIA LTDA</t>
  </si>
  <si>
    <t>PR.DTC.2026.0152</t>
  </si>
  <si>
    <t>772577133</t>
  </si>
  <si>
    <t>Sonnedix Chile O&amp;M Services SpA</t>
  </si>
  <si>
    <t>PR.DTC.2025.1147-Peritaje Causa Origen</t>
  </si>
  <si>
    <t>PR.DTC.2025.1147</t>
  </si>
  <si>
    <t>INFORME TÉCNICO ANÁLISIS DE IMPACTO EN PLAZO PARA EL CONTRATO CONSTRUCCIÓN OBRAS CIVILES PIQUES, GALERÍAS, TÚNELES Y ESTACIÓN EXTENSIÓN PONIENTE LÍNEA 6, METRO DE SANTIAGO</t>
  </si>
  <si>
    <t>995922002</t>
  </si>
  <si>
    <t>CRILLÓN S.A</t>
  </si>
  <si>
    <t>PR.DTC.2026.0162 - "Inspección Pintura Intumescente Obra Magnolia"</t>
  </si>
  <si>
    <t>PR.DTC.2026.0162</t>
  </si>
  <si>
    <t>768126534</t>
  </si>
  <si>
    <t>CRV INGENIERIA Y CONSTRUCCION LIMITADA</t>
  </si>
  <si>
    <t>PR.DTC.2026.0168 - Inspección Pintura Intumescente Obra Habilitacion Buffet Express Mall Arauco Maipu</t>
  </si>
  <si>
    <t>PR.DTC.2026.0168</t>
  </si>
  <si>
    <t>INFORME TÉCNICO DEFINICION METODOLOGÍA DE CALCULO Y PROCEDIMIENTO REAJUSTE PROYECTO AMPLIACIÓN AERÓDROMO BALMACEDA</t>
  </si>
  <si>
    <t>PERITAJE CONSTRUCTORA PICHILEMU SPA CON CONSORCIO NACIONAL DE SEGUROS. ROL CAM A-7042-2025.</t>
  </si>
  <si>
    <t>PR.DEP.2025-0324</t>
  </si>
  <si>
    <t>PR.DEP.2025-0299</t>
  </si>
  <si>
    <t>PR.DTC.2026.0103</t>
  </si>
  <si>
    <t>3819 DRPA - Depósito de Relaves Pampa Austral</t>
  </si>
  <si>
    <t>Propuesta Económica ODS10</t>
  </si>
  <si>
    <t>PR.DTC.2026.0142</t>
  </si>
  <si>
    <t>INFORME TÉCNICO ANÁLISIS DEL PROGRAMA IMPACTADO DEL CONTRATISTA PROYECTO PLANTA DESALADORA ANTOFAGASTA 300 – ADICIONAL 3</t>
  </si>
  <si>
    <t>779616665</t>
  </si>
  <si>
    <t>PROPAINT Y SERVICIOS DE CONSTRUCCIÓN SPA</t>
  </si>
  <si>
    <t>PR.DTC.2026.0163 -  inspección de mortero ignífugo -  Concepción</t>
  </si>
  <si>
    <t>PR.DTC.2026.0163</t>
  </si>
  <si>
    <t>Caracterización del hormigón y la armadura del Puente Quino Oriente</t>
  </si>
  <si>
    <t>3741 ICA - Modelo infiltración embalse CAREN</t>
  </si>
  <si>
    <t>OdS 5 Modelo de Infiltración Caren</t>
  </si>
  <si>
    <t>CORPORACION ACEROS AREQUIPA S.A.</t>
  </si>
  <si>
    <t>PR.DTC.2024.0833</t>
  </si>
  <si>
    <t>SGS MINERALS S.A.</t>
  </si>
  <si>
    <t>Ensayos de índices de plasticidad</t>
  </si>
  <si>
    <t>PR.DCO.3689.2026.108 - Reposición 4° Comisaria de Quillota</t>
  </si>
  <si>
    <t>76658019K</t>
  </si>
  <si>
    <t>Mavitec SPA</t>
  </si>
  <si>
    <t>PR.DCO.2025-0549 - Construcción Galpones Patio Los Sauces Enap ERBB</t>
  </si>
  <si>
    <t>PR.DCO.3681.2025.315_EIMontajes-Subestación Monte Mina</t>
  </si>
  <si>
    <t>Subestación Monte Mina</t>
  </si>
  <si>
    <t>592776502</t>
  </si>
  <si>
    <t>PowerChina LTD. Agencia en Chile</t>
  </si>
  <si>
    <t>PR.DCO.3683.2026.014 V3 China Power DUNE PLUS</t>
  </si>
  <si>
    <t>Servicio de laboratorio Permanente</t>
  </si>
  <si>
    <t>Servicio de laboratorio en Sede</t>
  </si>
  <si>
    <t>PR.DCO.3681.2025.166 Servicio Control Calidad Proyecto Laguna Seca Peralte 8</t>
  </si>
  <si>
    <t>Canaletas Pre-fabricadas - Aurora</t>
  </si>
  <si>
    <t>778662809</t>
  </si>
  <si>
    <t>CONSTRUCTORA PRODELCA S.A.</t>
  </si>
  <si>
    <t>PR.DCO.3684.2025.294_PRODELCA-Mirador Bahía II</t>
  </si>
  <si>
    <t>Mirador Bahía II</t>
  </si>
  <si>
    <t>PR.DAC.2026.0121 - MUESTREO</t>
  </si>
  <si>
    <t>766836658</t>
  </si>
  <si>
    <t>Inversiones SR Tres SpA</t>
  </si>
  <si>
    <t>PR.DAC.2026.0113-A</t>
  </si>
  <si>
    <t>PR.DAC.2026.0113 - A - EVALUACIÓN DEL ESTADO ACTUAL DE MUESTRA DE CABLE</t>
  </si>
  <si>
    <t>PR.DAC.2025.0479</t>
  </si>
  <si>
    <t>PR.DAC.2025.0479 - ENSAYOS DE LABORATORIO A MUESTRA DE TUBERÍA</t>
  </si>
  <si>
    <t>764113217</t>
  </si>
  <si>
    <t>PR.DAC.2026.0112</t>
  </si>
  <si>
    <t>782906844</t>
  </si>
  <si>
    <t>Sociedad de Profesionales Radiko Ltda.</t>
  </si>
  <si>
    <t>PR.DAC.2026.0063</t>
  </si>
  <si>
    <t>PR.DAC.2026.0063 - ENSAYOS DESTRUCTIVOS ACERO</t>
  </si>
  <si>
    <t>PR.DAC.2026.0053</t>
  </si>
  <si>
    <t>PR.DAC.2026.0053 - ENSAYOS DE LABORATORIO A MARTILLOS DE MOLINO SHREDDER</t>
  </si>
  <si>
    <t>PR.DAC.2026.0113</t>
  </si>
  <si>
    <t>914890004</t>
  </si>
  <si>
    <t>FINNING CHILE S A</t>
  </si>
  <si>
    <t>PR.DAC.2026.0095</t>
  </si>
  <si>
    <t>PR.DAC.2026.0095 - INSPECCIÓN DEL ESTADO ACTUAL DE MUESTRAS METALICAS Y SUS EMBALAJES</t>
  </si>
  <si>
    <t>PR.DAC.2026.0067</t>
  </si>
  <si>
    <t>PR.DAC.2026.0067 - ENSAYO DE LABORATORIO A MUESTRAS DE PLANCHAS</t>
  </si>
  <si>
    <t>763994007</t>
  </si>
  <si>
    <t>Cleanairtech Sudamérica S.A.</t>
  </si>
  <si>
    <t>PR.DAC.2026.0006</t>
  </si>
  <si>
    <t>PR.DAC.2026.0006 - INSPECCIÓN DE ESTADO ACTUAL DE TUBERÍA DE FRP</t>
  </si>
  <si>
    <t>PR.DAC.2022.0063 AC</t>
  </si>
  <si>
    <t>PR.DAC.2022.0063 AC.</t>
  </si>
  <si>
    <t>PR.DAC.2025.0506 - INSPECCIÓN POR LÍQUIDOS PENETRANTES - PROYETO CURICÓ</t>
  </si>
  <si>
    <t>PR.DAC.2026.0085 - Muestreo</t>
  </si>
  <si>
    <t>PR.DAC.2026.0070 - Muestreo</t>
  </si>
  <si>
    <t>PR.DAC.2025.0516</t>
  </si>
  <si>
    <t>PR.DAC.2025.0516 - CARACTERIZACIÓN DE FALLA DE UN CÓRNER METÁLICO DE CONTENEDOR</t>
  </si>
  <si>
    <t>PR.DAC.2026.0076 - Muestreo</t>
  </si>
  <si>
    <t>PR.DAC.2026.0005</t>
  </si>
  <si>
    <t>PR.DAC.2026.0005 - TEGA INDUSTRIES CHILE SPA</t>
  </si>
  <si>
    <t>76053806K</t>
  </si>
  <si>
    <t>PR.DAC.2026.0081</t>
  </si>
  <si>
    <t>PR.DAC.2026.0081 - INSPECCIÓN POR LÍQUIDOS PENETRANTES</t>
  </si>
  <si>
    <t>PR.DAC.2024.0379E Adicional</t>
  </si>
  <si>
    <t>PR.DAC.2024.0379E Adicional Certificación</t>
  </si>
  <si>
    <t>PR.DAC.2026.0050 - MUESTREO</t>
  </si>
  <si>
    <t>CONSORCIO BAHIA FILDES SPA</t>
  </si>
  <si>
    <t>PR.DAC.2025.0431 - MUESTREO PARA NCH203 EN PUNTA ARENAS</t>
  </si>
  <si>
    <t>PR.DAC.2025.0337C Muestreo</t>
  </si>
  <si>
    <t>PR.DAC.2025.0298C Muestreo</t>
  </si>
  <si>
    <t>937510004</t>
  </si>
  <si>
    <t>Maestranza Inamar Vapor Spa</t>
  </si>
  <si>
    <t>PR.DAC.2023.0189B Muestreo</t>
  </si>
  <si>
    <t>PR.DAC.2023.0015J Muestreo</t>
  </si>
  <si>
    <t>PR.DAC.2021.0689AL Muestreo</t>
  </si>
  <si>
    <t>CONSTRUCTORA VASA SPA</t>
  </si>
  <si>
    <t>PR.DAC.2025.0456-C LP</t>
  </si>
  <si>
    <t>PR.DAC.2024.0118 Adicional</t>
  </si>
  <si>
    <t>PR.DAC.2025.0366-A LP</t>
  </si>
  <si>
    <t>PR.DAC.2025.0507 END LP</t>
  </si>
  <si>
    <t>PR.DAC.2026.0040 - MUESTREO</t>
  </si>
  <si>
    <t>PR.DAC.2026.0117</t>
  </si>
  <si>
    <t>PR.DAC.2026.0117 - ENSAYOS DE MEDICIÓN DE ESPESOR DE PINTURA – CASA BLANCA</t>
  </si>
  <si>
    <t>PR.DAC.2026.0121</t>
  </si>
  <si>
    <t>PR.DAC.2026.0121 - CERTIFICACIÓN Y ENSAYOS DE ACERO PARA USO ESTRUCTURAL SEGÚN NCH203</t>
  </si>
  <si>
    <t>PR.DAC.2021.0689AM</t>
  </si>
  <si>
    <t>PR.DAC.2026.0076 - Certificación Acero Estructural NCh203</t>
  </si>
  <si>
    <t>PR.DAC.2026.0070 - Certificación Acero Estructural NCh203</t>
  </si>
  <si>
    <t>PR.DAC.2026.0085 - CERTIFICACIÓN Y ENSAYOS DE ACERO PARA USO ESTRUCTURAL SEGÚN NCH203</t>
  </si>
  <si>
    <t>PR.DAC.2026.0068 - ENSAYOS DE MEDICIÓN DE ESPESOR DE PINTURA</t>
  </si>
  <si>
    <t>PR.DAC.2026.0094 - RE-INSPECCIÓN DE MEDICIÓN DE ESPESOR DE PINTURA- SUPRMERCADO LIDER, PUNTA DEL SOL – RANCAGUA</t>
  </si>
  <si>
    <t>Ensayos a cilindros de presión</t>
  </si>
  <si>
    <t>Inspección mediante ultrasonido</t>
  </si>
  <si>
    <t>761038680</t>
  </si>
  <si>
    <t>INGENIERIA Y CONSTRUCCION LORETO ALEJANDRA CHAVEZ RIQUELME E.I.R.L.</t>
  </si>
  <si>
    <t>PR.DAC.2026.0082</t>
  </si>
  <si>
    <t>Ensayos de medición de espesor de pintura</t>
  </si>
  <si>
    <t>PR.DAC.2025.0431 CERTIFICACIÓN SEGÚN NCH203</t>
  </si>
  <si>
    <t>PR.DAC.2023.0189B</t>
  </si>
  <si>
    <t>762123568</t>
  </si>
  <si>
    <t>MR Grupo Integral</t>
  </si>
  <si>
    <t>PR.DAC.2026.0041</t>
  </si>
  <si>
    <t>PR.DAC.2026.0041 - ENSAYOS DE MEDICIÓN DE ESPESOR DE PINTURA</t>
  </si>
  <si>
    <t>N° GACC 1383A ASESORÍA GEOTÉCNICA DE RESPALDO PARA DISEÑO DE FUNDACIONES DE TORRES DE COMUNICACIÓN</t>
  </si>
  <si>
    <t>PR.DEP.2026.0053 Ensayos de tracción a barras autoperforantes</t>
  </si>
  <si>
    <t>PR.DEP.2026-0053</t>
  </si>
  <si>
    <t>PR.DGI.2026-019 Servicio de Geofísica Proyecto Spence Chalcopyrite Leaching Ripios Disposal (SCPY-RD)</t>
  </si>
  <si>
    <t>Servicio de Geofísica Proyecto Spence Chalcopyrite Leaching Ripios Disposal (SCPY-RD)</t>
  </si>
  <si>
    <t>PR.DEP.2026.0006 Evaluación de daños estructurales por incendio en bodega Camilo Henríquez 3022 - Concepción</t>
  </si>
  <si>
    <t>PR.DEP.2026-0006</t>
  </si>
  <si>
    <t>00000000</t>
  </si>
  <si>
    <t>INGEVEC EMPRESAS</t>
  </si>
  <si>
    <t>PR-DEP.2026.0038 MEDICIÓN DE VIBRACIONES Y VERTICALIDAD DE MURO COLINDANTE DURANTE CONSTRUCCIÓN PROYECTO ECUADOR – CORON</t>
  </si>
  <si>
    <t>PR-DEP.2026.0038</t>
  </si>
  <si>
    <t>732973001</t>
  </si>
  <si>
    <t>Fundación Minera Escondida</t>
  </si>
  <si>
    <t>777262890</t>
  </si>
  <si>
    <t>SERVICIOS AVO II SPA</t>
  </si>
  <si>
    <t>PR.DEP.2026.0051 Ensayos para determinación del módulo de elasticidad a muestra de hormigón</t>
  </si>
  <si>
    <t>PR.DEP.2026.0051</t>
  </si>
  <si>
    <t>PR.DCO.1776.2025.424_TECSA-Centro Comercial Parque Quilicura</t>
  </si>
  <si>
    <t>760224448</t>
  </si>
  <si>
    <t>JOEL MORALES DUBO CONS-TRUCCION, E.I.R.L.</t>
  </si>
  <si>
    <t>PR.DHC.1830.2026.100 - Proyecto CC056 Ruta Penco</t>
  </si>
  <si>
    <t>PR.DGL.2339.2026.0056 - Soc. Minera Pukara - Piedra Azul</t>
  </si>
  <si>
    <t>PR.DGL.1817.2026.0116 - Club Hipico de Santiago - Solicitud de Ensayo</t>
  </si>
  <si>
    <t>592919400</t>
  </si>
  <si>
    <t>PUENTES Y CALZADAS INFRAESTRUCTURAS S.L.U., AGENCIA EN CHILE</t>
  </si>
  <si>
    <t>PR.DCO.1829.2026.075 - Puentes y Calzadas - Ramales de Puente Industrial</t>
  </si>
  <si>
    <t>760867152</t>
  </si>
  <si>
    <t>PORZIO PILOTES Y ANCLAJES LIMITADA</t>
  </si>
  <si>
    <t>PR.DCO.1829.2026.030 - Sostenimiento Coronel Destilación Peróxidos Solvay</t>
  </si>
  <si>
    <t>PR.DHC.1830.2026.084 - Muestras de Hormigón - Proyecto 153316 Tomé Chico</t>
  </si>
  <si>
    <t>PR.DHC.2321.2026.056 - Muestra de Hormigón - Licanray</t>
  </si>
  <si>
    <t>DGL.PRE.2340.2025.0476 - Minera El Abra - Ensayo de Consolidación</t>
  </si>
  <si>
    <t>PR.DCO.2024-0239 - VTA (+01) Marzo 2026</t>
  </si>
  <si>
    <t>PR.DGL.2340.2026.0094 - Ausenco - Solicitud de Ensayos</t>
  </si>
  <si>
    <t>768138400</t>
  </si>
  <si>
    <t>FAMAC</t>
  </si>
  <si>
    <t>PR.DCO.1829.2026.139 - Fabricación Cuerdas de Vida OC 3087</t>
  </si>
  <si>
    <t>Hijuela 4 - Fundo el Peral</t>
  </si>
  <si>
    <t>PR.DEP.2026.0027 Ensayos mecánicos a paneles</t>
  </si>
  <si>
    <t>PR.DEP.2026-0027</t>
  </si>
  <si>
    <t>Porvenir As Built</t>
  </si>
  <si>
    <t>Quiborax Etapa 3 - Informes, Gastos Generales y Utilidad</t>
  </si>
  <si>
    <t>Lomas de Quilicura Etapa 1 - Visitas</t>
  </si>
  <si>
    <t>INMOBILIARIA ACTUAL CUMBRES DE COLON S.A.</t>
  </si>
  <si>
    <t>Colón As Built</t>
  </si>
  <si>
    <t>Ensayos carga transversal a baranda</t>
  </si>
  <si>
    <t>PR.DGL.2340.2026.0129 - TI Febrero 2026 Cobrado por DGL a DGI</t>
  </si>
  <si>
    <t>PR.DGL.2340.2026.0128 - TI Febrero 2026 Cobrado por DGL a DCO</t>
  </si>
  <si>
    <t>PR.DGL.1817.2026.0127 - TI Febrero 2026 Cobrado por DGL a DCO</t>
  </si>
  <si>
    <t>Diagonal Teniente Cruz</t>
  </si>
  <si>
    <t>PR.DGL.2339.2026.0132 - TI Febrero 2026 Pagado por DGL a DHI (1819)</t>
  </si>
  <si>
    <t>PR.DGL.2339.2026.0134 - TI Febrero 2026 Pagado por DGL a DHI (1818)</t>
  </si>
  <si>
    <t>PR.DGL.2340.2026.0133 - TI Febrero 2026 Pagado por DGL a DHI (1819)</t>
  </si>
  <si>
    <t>PR.DGL.2340.2026.0131 - TI Febrero 2026 Pagado por DGL a DHI (1815)</t>
  </si>
  <si>
    <t>PR.DGL.2340.2026.0130 - TI Febrero 2026 Cobrado por DGL a DPR</t>
  </si>
  <si>
    <t>PR.DGL.2339.2026.00141 - TI Febrero 2026 Interno DGL</t>
  </si>
  <si>
    <t>PR.DGL.2340.2026.00142 - TI Febrero 2026 Interno DGL</t>
  </si>
  <si>
    <t>PR.DGL.2340.2026.0136 - TI Febrero 2026 Interno DGL</t>
  </si>
  <si>
    <t>PR.DGL.2340.2026.0135 - TI Febrero 2026 Interno DGL</t>
  </si>
  <si>
    <t>PR.DGL.2344.2026.00144 - TI Febrero 2026 Interno DGL</t>
  </si>
  <si>
    <t>PR.DGL.2341.2026.00143 - TI Febrero 2026 Interno DGL</t>
  </si>
  <si>
    <t>PR.DGL.2339.2026.0137 - TI Febrero 2026 Interno DGL</t>
  </si>
  <si>
    <t>PR.DGL.1817.2026.00140 - TI Febrero 2026 Interno DGL</t>
  </si>
  <si>
    <t>PR.DGL.2339.2026.0138 - TI Febrero 2026 Interno DGL</t>
  </si>
  <si>
    <t>PR.DGL.2340.2026.00139 - TI Febrero 2026 Interno DGL</t>
  </si>
  <si>
    <t>PR.DCO.1776.2025.433_INGEVEC-Nueva Esmeralda</t>
  </si>
  <si>
    <t>Nueva Esmeralda</t>
  </si>
  <si>
    <t>Tramo 5 (Coquimbo-Illapel), KV Kimal - Lo Aguirre (Permanencia)</t>
  </si>
  <si>
    <t>Venta de cajas de arena</t>
  </si>
  <si>
    <t>76156093</t>
  </si>
  <si>
    <t>Rene Mancilla</t>
  </si>
  <si>
    <t>PR.DCO.3682.2026.038_Rene Mancilla-Panel Borneo</t>
  </si>
  <si>
    <t>Panel Borneo</t>
  </si>
  <si>
    <t>LEPUCV S.A.</t>
  </si>
  <si>
    <t>Ingeniería y Servicios Eisesa</t>
  </si>
  <si>
    <t>Cantera Ari Acha, Arica</t>
  </si>
  <si>
    <t>Control mensual de cemento -ENERO 2026 / Resistencia mecánica</t>
  </si>
  <si>
    <t>PR.DTC.2026.0117</t>
  </si>
  <si>
    <t>Certificación Período de Diciembre Regiones de Magallanes - Aysén</t>
  </si>
  <si>
    <t>Ensayos especiales.</t>
  </si>
  <si>
    <t>Muestreo e Informe de CIC 35429</t>
  </si>
  <si>
    <t>Muestreo e Informe de CIC 35630</t>
  </si>
  <si>
    <t>Ensayos físico-mecánicos a muestras de cemento</t>
  </si>
  <si>
    <t>Certificación Cemento planta Enero 2026</t>
  </si>
  <si>
    <t>Edificio Punta de Aguila I</t>
  </si>
  <si>
    <t>PR.DGL.2340.2025.0657 - VTA (+01) Febrero 2026 - ASG - ENSAYO RESISTIVIDAD ELÉCTRICA</t>
  </si>
  <si>
    <t>PR.DHC.1830.2026.039 -  Martinus Rail - Construccion de Andenes Definitivos Estación Ferroviaria de Chillán</t>
  </si>
  <si>
    <t>PR.DHC.1830.2026.039 - Martinus Rail - Construccion de Andenes Definitivos Estación Ferroviaria de Chillán</t>
  </si>
  <si>
    <t>PR.DHC.1830.2026.047 - Constructora Carran - Extraccion de Testigos - Condominio Enrique Tirapegui II</t>
  </si>
  <si>
    <t>PROTEGO S.A.</t>
  </si>
  <si>
    <t>925440000</t>
  </si>
  <si>
    <t>CINTAC S.A.</t>
  </si>
  <si>
    <t>PR.DTC.2025.1093 - ENSAYOS ACUSTICOS PANEL BARRERA - CINTAC SA</t>
  </si>
  <si>
    <t>PR.DTC.2025.1093</t>
  </si>
  <si>
    <t>769673431</t>
  </si>
  <si>
    <t>Constructora Ayma Ltda</t>
  </si>
  <si>
    <t>PR.DTC.2025.0409 - CONDUCTIVIDAD TÉRMICA</t>
  </si>
  <si>
    <t>PR.DTC.2025.0409</t>
  </si>
  <si>
    <t>773529604</t>
  </si>
  <si>
    <t>INDUSTRIAL Y COMERCIAL STO CHILE LIMITADA</t>
  </si>
  <si>
    <t>PR.DTC.2026.0171 - Ensayo de permeabilidad e impermeabilidad</t>
  </si>
  <si>
    <t>PR.DTC.2026.0171</t>
  </si>
  <si>
    <t>PR.DTC.2025.1181 - Ensayo de resistencia al fuego en columnas</t>
  </si>
  <si>
    <t>PR.DTC.2025.1181</t>
  </si>
  <si>
    <t>PR.DTC.2026.0174 - Ensayos a tuberías fusionadas HDPE</t>
  </si>
  <si>
    <t>PR.DTC.2026.0174</t>
  </si>
  <si>
    <t>VENTALPLASTIC SPA</t>
  </si>
  <si>
    <t>PR.DTC.2026.0113</t>
  </si>
  <si>
    <t>96792430K</t>
  </si>
  <si>
    <t>Sodimac S.A</t>
  </si>
  <si>
    <t>PR.DTC.2026.0097 - Ensayo de resistencia al corte</t>
  </si>
  <si>
    <t>PR.DTC.2026.0097</t>
  </si>
  <si>
    <t>PR.DTC.2026.0160 - "Inspección Pintura Intumescente Obra Sala Baterías CCU "</t>
  </si>
  <si>
    <t>PR.DTC.2026.0160</t>
  </si>
  <si>
    <t>77698888k</t>
  </si>
  <si>
    <t>Revestimientos Industriales DYL SpA.</t>
  </si>
  <si>
    <t>PR.DTC.2026.0215 - Inspección Pintura Intumescente Obra elis</t>
  </si>
  <si>
    <t>PR.DTC.2026.0215</t>
  </si>
  <si>
    <t>931290002</t>
  </si>
  <si>
    <t>Rosen S.A</t>
  </si>
  <si>
    <t>PR.DTC.2026.0093 - Ensayo de conductividad térmica</t>
  </si>
  <si>
    <t>PR.DTC.2026.0093</t>
  </si>
  <si>
    <t>PR.DTC.2026.0155 -  Inspección de pintura intumescente - Inproco</t>
  </si>
  <si>
    <t>PR.DTC.2026.0155</t>
  </si>
  <si>
    <t>760514330</t>
  </si>
  <si>
    <t>Aros y Asociados S.A.</t>
  </si>
  <si>
    <t>PR.DTC.2026.0094 - Inspección de pintura intumescente  - Coquimbo</t>
  </si>
  <si>
    <t>PR.DTC.2026.0094</t>
  </si>
  <si>
    <t>PR.DTC.2025.0816 - Inspección Pintura Intumescente,  Obra Alférez Real 1201</t>
  </si>
  <si>
    <t>PR.DTC.2025.0816</t>
  </si>
  <si>
    <t>PR.DTC.2026.0145 - Ensayo de RF60 tabique</t>
  </si>
  <si>
    <t>PR.DTC.2026.0145</t>
  </si>
  <si>
    <t>PR.DTC.2026.0141 - Ensayos a flexibles inoxidables</t>
  </si>
  <si>
    <t>PR.DTC.2026.0141</t>
  </si>
  <si>
    <t>PR.DTC.2026.0161 - Ensayos a flexibles inoxidables</t>
  </si>
  <si>
    <t>PR.DTC.2026.0161</t>
  </si>
  <si>
    <t>PR.DTC.2026.0157 - Ensayos en geotextiles</t>
  </si>
  <si>
    <t>PR.DTC.2026.0157</t>
  </si>
  <si>
    <t>3001</t>
  </si>
  <si>
    <t>DIVISION DE PROYECTOS</t>
  </si>
  <si>
    <t>PR.DTC.2026.0130 - Inspección de pintura intumescente - Balmaceda</t>
  </si>
  <si>
    <t>PR.DTC.2026.0130</t>
  </si>
  <si>
    <t>PR.DTC.2026.0143 - Inspección de pintura intumescente para la obra la fábrica</t>
  </si>
  <si>
    <t>PR.DTC.2026.0143</t>
  </si>
  <si>
    <t>PR.DTC.2026.0042 - Insp. Pintura Intumescente, Obra Colún - La Unión</t>
  </si>
  <si>
    <t>PR.DTC.2026.0042</t>
  </si>
  <si>
    <t>774545875</t>
  </si>
  <si>
    <t>SANCHEZ HERMANOS SPA</t>
  </si>
  <si>
    <t>PR.DTC.2026.0192 - Ensayo de RF en muros y  tabiques</t>
  </si>
  <si>
    <t>PR.DTC.2026.0192</t>
  </si>
  <si>
    <t>PR.DTC.2026.0172 - "Inspección Pintura Intumescente Obra NovaChemic "</t>
  </si>
  <si>
    <t>PR.DTC.2026.0172</t>
  </si>
  <si>
    <t>96698130K</t>
  </si>
  <si>
    <t>MAFOR S.A.</t>
  </si>
  <si>
    <t>PR.DTC.2026.0107 - Ensayo Resistencia al Fuego de Puerta F30 y F60</t>
  </si>
  <si>
    <t>PR.DTC.2026.0107</t>
  </si>
  <si>
    <t>PR.DTC.2026.S001 - Cert. P.I.</t>
  </si>
  <si>
    <t>PR.DTC.2026.0147 - MONITOREO DS 38-11 MMA - CRCC</t>
  </si>
  <si>
    <t>PR.DTC.2026.0147</t>
  </si>
  <si>
    <t>PR.DTC.2026.0159 - Inspección Pintura Intumescente Obra Lider Quilin</t>
  </si>
  <si>
    <t>PR.DTC.2026.0159</t>
  </si>
  <si>
    <t>760579238</t>
  </si>
  <si>
    <t>SOCIEDAD CONSTRUCTORA O.D.A.P. LIMITADA</t>
  </si>
  <si>
    <t>PR.DTC.2026.0027 - Insp. Pintura Intumescente Sede Soc. y Espacio Público Agrupación Adulto Mayor</t>
  </si>
  <si>
    <t>PR.DTC.2026.0027</t>
  </si>
  <si>
    <t>PR.DTC.2025.0027 - Certificación de extintores 1Kg Adicional</t>
  </si>
  <si>
    <t>PR.DTC.2025.0027</t>
  </si>
  <si>
    <t>PR.DTC.2026.0126</t>
  </si>
  <si>
    <t>PR.DTC.2026.R002</t>
  </si>
  <si>
    <t>PR.DTC.2026.0114</t>
  </si>
  <si>
    <t>PR.DTC.2026.0129</t>
  </si>
  <si>
    <t>PR.DTC.2025.1300</t>
  </si>
  <si>
    <t>78036145K</t>
  </si>
  <si>
    <t>Construcción Sostenible y Tecnología Robricks SpA.</t>
  </si>
  <si>
    <t>PR.DHI.SHI.2026-0192</t>
  </si>
  <si>
    <t>Ensayos a Ladrillos</t>
  </si>
  <si>
    <t>PR.DHI.SHI.2026-0049</t>
  </si>
  <si>
    <t>Análisis físico-mecánicos y químicos en muestra(s) de árido(s)..</t>
  </si>
  <si>
    <t>PR.DHI.SHI.2026-0048</t>
  </si>
  <si>
    <t>Análisis físico-mecánicos y químicos en muestra(s) de árido(s)</t>
  </si>
  <si>
    <t>PR.DHI.SHI.2026-0312</t>
  </si>
  <si>
    <t>Planta Hormigones Polpaico Calama Actas Nº 132463 y 132465.</t>
  </si>
  <si>
    <t>PR.DHI.SHI.2026-0313</t>
  </si>
  <si>
    <t>Prefabricados Vallenar ensayos físico químicos de áridos M-28501 y M-28502.</t>
  </si>
  <si>
    <t>PR.DHI.SHI.2026-0100-A</t>
  </si>
  <si>
    <t>PR.DHI.SHI.2025-1430</t>
  </si>
  <si>
    <t>Dosificación de hormigones</t>
  </si>
  <si>
    <t>PR.DHI.2026-0280 - Traspaso Interno Febrero 2026</t>
  </si>
  <si>
    <t>Traspaso Interno Febrero 2026</t>
  </si>
  <si>
    <t>PR.DHI.2026-0278 - Traspaso Interno Febrero 2026</t>
  </si>
  <si>
    <t>Testigos Región Maule</t>
  </si>
  <si>
    <t>Ensayo de Adherencia en Terreno</t>
  </si>
  <si>
    <t>Ensayos a Bloques</t>
  </si>
  <si>
    <t>Ensayos a Planchas de Yeso Carton</t>
  </si>
  <si>
    <t>76023267K</t>
  </si>
  <si>
    <t>CONSTRUCTORA LONDRES LIMITADA</t>
  </si>
  <si>
    <t>PR.DHI.SHI.2026-0137</t>
  </si>
  <si>
    <t>PR.DHI.2026-0281 - Traspaso Interno Febrero 2026</t>
  </si>
  <si>
    <t>PR.DHI.SHI.2026-0207</t>
  </si>
  <si>
    <t>Ensayo de Permeabilidad</t>
  </si>
  <si>
    <t>Ensayos Físicos a Morteros</t>
  </si>
  <si>
    <t>PR.DHI.2026-0282 - Traspaso Interno Febrero 2026</t>
  </si>
  <si>
    <t>PR.DHI.2026-0279 - Traspaso Interno Febrero 2026</t>
  </si>
  <si>
    <t>Ensayo de Adherencia en terrreno</t>
  </si>
  <si>
    <t>Caracterización anual planta Las Garzas</t>
  </si>
  <si>
    <t>PR.DHI.SHI.2026-0021</t>
  </si>
  <si>
    <t>Caracterización anual planta Machalí</t>
  </si>
  <si>
    <t>Caracterización anual Pozo San Bernardo y Planta Catalán</t>
  </si>
  <si>
    <t>Ensayo de índice de trituración para muestra de ACTA Nº 124418 M-28551</t>
  </si>
  <si>
    <t>Clasificación y ensayos químicos de aditivo.</t>
  </si>
  <si>
    <t>PR.DHI.SHI.2026-0269</t>
  </si>
  <si>
    <t>PR.DHI.SHI.2026-0268</t>
  </si>
  <si>
    <t>Ensayos de áridos planta San Fernando Diciembre M-4057105</t>
  </si>
  <si>
    <t>Análisis físico-mecánico y químicos a muestra(s) de árido(s)</t>
  </si>
  <si>
    <t>Determinación de índice esclerométrico.</t>
  </si>
  <si>
    <t>Caracterización de áridos planta Ancud M-4055395</t>
  </si>
  <si>
    <t>GP Ingeniería Limitada</t>
  </si>
  <si>
    <t>Ensayos Químicos de Agua de Amasado</t>
  </si>
  <si>
    <t>Análisis físico-químicos de áridos</t>
  </si>
  <si>
    <t>Ensayos de áridos planta San Fernando Enero M-4058728</t>
  </si>
  <si>
    <t>KONTRUARK SPA.</t>
  </si>
  <si>
    <t>Análisis físico-mecánicos y químicos en muestra(s) de árido(s</t>
  </si>
  <si>
    <t>Estudio de adherencia del revestimiento de fachada en el Proyecto Edificio Los Magnolios</t>
  </si>
  <si>
    <t>Análisis físico-mecánicos y químicos en muestra(s) de árido(s).</t>
  </si>
  <si>
    <t>Ensayos químicos de agua de amasado.</t>
  </si>
  <si>
    <t>Ensayo físico-químico a muestra de escoria.</t>
  </si>
  <si>
    <t>Ensayos químicos a muestras de áridos.</t>
  </si>
  <si>
    <t>PR.DAC.2019.432 marzo 2026</t>
  </si>
  <si>
    <t>PR.DAC.2021.0390AC</t>
  </si>
  <si>
    <t>PR.DAC.2021.0390AN</t>
  </si>
  <si>
    <t>PR.DAC.2021.0390AO</t>
  </si>
  <si>
    <t>PR.DAC.2021.0689AN</t>
  </si>
  <si>
    <t>PR.DAC.2022.0063 AD</t>
  </si>
  <si>
    <t>PR.DAC.2024.0135</t>
  </si>
  <si>
    <t>PR.DAC.2024.0135A Muestreo</t>
  </si>
  <si>
    <t>PR.DAC.2024.0379C</t>
  </si>
  <si>
    <t>PR.DAC.2024.0379D</t>
  </si>
  <si>
    <t>PR.DAC.2024.0486C</t>
  </si>
  <si>
    <t>PR.DAC.2024.0543 Acreditacion</t>
  </si>
  <si>
    <t>PR.DAC.2025.0015A Muestreo</t>
  </si>
  <si>
    <t>PR.DAC.2025.0029B</t>
  </si>
  <si>
    <t>PR.DAC.2025.0225E</t>
  </si>
  <si>
    <t>PR.DAC.2025.0237</t>
  </si>
  <si>
    <t>PR.DAC.2025.0306A</t>
  </si>
  <si>
    <t>PR.DAC.2025.0337E</t>
  </si>
  <si>
    <t>PR.DAC.2025.0448</t>
  </si>
  <si>
    <t>PR.DAC.2025.0448-A</t>
  </si>
  <si>
    <t>PR.DAC.2026.0022</t>
  </si>
  <si>
    <t>PR.DAC.2026.0047</t>
  </si>
  <si>
    <t>PR.DAC.2026.0047-B</t>
  </si>
  <si>
    <t>PR.DAC.2026.0054</t>
  </si>
  <si>
    <t>PR.DAC.2026.0055A</t>
  </si>
  <si>
    <t>PR.DAC.2026.0086</t>
  </si>
  <si>
    <t>PR.DAC.2026.0116</t>
  </si>
  <si>
    <t>PR.DAC.2026.0116A</t>
  </si>
  <si>
    <t>PR.DAC.2026.0128</t>
  </si>
  <si>
    <t>PR.DAC.2026.0136</t>
  </si>
  <si>
    <t>PR.DAC.2026.0139</t>
  </si>
  <si>
    <t>PR.DAC.2026.0148</t>
  </si>
  <si>
    <t>PR.DAC.2026.0164</t>
  </si>
  <si>
    <t>PR.DAC.2026.0169</t>
  </si>
  <si>
    <t>PR.DAC.2026.0175</t>
  </si>
  <si>
    <t>PR.DAC.2026.0182</t>
  </si>
  <si>
    <t>PR.DAC.2026.0183</t>
  </si>
  <si>
    <t>PR.DAC.2026.0188</t>
  </si>
  <si>
    <t>PR.DAC.2026.0189</t>
  </si>
  <si>
    <t>PR.DAC.2026.0190</t>
  </si>
  <si>
    <t>PR.DAC.2026.0193-V2</t>
  </si>
  <si>
    <t>PR.DAC.2026.0196</t>
  </si>
  <si>
    <t>PR.DAC.2026.0203</t>
  </si>
  <si>
    <t>PR.DAC.2026.0218</t>
  </si>
  <si>
    <t>PR.DAC.2026.0220</t>
  </si>
  <si>
    <t>PR.DAC.2019.432 abril 2026</t>
  </si>
  <si>
    <t>PR.DAC.2021.0444 3816 Abril</t>
  </si>
  <si>
    <t>PR.DAC.2022.0035N</t>
  </si>
  <si>
    <t>PR.DAC.2023.0015K</t>
  </si>
  <si>
    <t>PR.DAC.2023.0189C</t>
  </si>
  <si>
    <t>PR.DAC.2023.0345E</t>
  </si>
  <si>
    <t>PR.DAC.2023.0498 abril</t>
  </si>
  <si>
    <t>PR.DAC.2023.0498 Marzo</t>
  </si>
  <si>
    <t>PR.DAC.2023.0534D</t>
  </si>
  <si>
    <t>PR.DAC.2024.0060H</t>
  </si>
  <si>
    <t>PR.DAC.2024.0379 Acreditacion</t>
  </si>
  <si>
    <t>PR.DAC.2024.0379F</t>
  </si>
  <si>
    <t>PR.DAC.2025.0029C</t>
  </si>
  <si>
    <t>PR.DAC.2025.0165</t>
  </si>
  <si>
    <t>PR.DAC.2025.0225F</t>
  </si>
  <si>
    <t>PR.DAC.2025.0248 Mar 2026</t>
  </si>
  <si>
    <t>PR.DAC.2025.0337D</t>
  </si>
  <si>
    <t>PR.DAC.2025.0338A</t>
  </si>
  <si>
    <t>PR.DAC.2025.0359</t>
  </si>
  <si>
    <t>PR.DAC.2025.0366- B</t>
  </si>
  <si>
    <t>PR.DAC.2025.0376</t>
  </si>
  <si>
    <t>PR.DAC.2025.0469</t>
  </si>
  <si>
    <t>PR.DAC.2026.0039</t>
  </si>
  <si>
    <t>PR.DAC.2026.0083</t>
  </si>
  <si>
    <t>PR.DAC.2026.0118</t>
  </si>
  <si>
    <t>PR.DAC.2026.0130</t>
  </si>
  <si>
    <t>PR.DAC.2026.0130A</t>
  </si>
  <si>
    <t>PR.DAC.2026.0150</t>
  </si>
  <si>
    <t>PR.DAC.2026.0180</t>
  </si>
  <si>
    <t>PR.DAC.2026.0202</t>
  </si>
  <si>
    <t>PR.DAC.2026.0247</t>
  </si>
  <si>
    <t>PR.DCO.1776.2024.345_VDZ-San Pablo Barracas</t>
  </si>
  <si>
    <t>PR.DCO.1776.2024.351_José M. Carreño_San Francisco</t>
  </si>
  <si>
    <t>PR.DCO.1776.2025.202_INGEVEC-Franklin</t>
  </si>
  <si>
    <t>PR.DCO.1776.2025.205_MYA-LAS HORTENSIAS</t>
  </si>
  <si>
    <t>PR.DCO.1776.2025.214_SERVILAND-Transformador de Respaldo SE Lampa 220_23 kV</t>
  </si>
  <si>
    <t>PR.DCO.1776.2025.301_CONSTRUCTORA PAZ-Arboleda Etapa 2</t>
  </si>
  <si>
    <t>PR.DCO.1776.2025.403_INGEVEC-Edificio Coronel Godoy_V2</t>
  </si>
  <si>
    <t>PR.DCO.1776.2026.002_ANTUCOYA-Placas de Carga Antucoya</t>
  </si>
  <si>
    <t>PR.DCO.1776.2026.069_ANDES SOLAR-PFV Los Pétalos ubicado en Camino Interior 1897, Fundo Santa Adela</t>
  </si>
  <si>
    <t>PR.DCO.1776.2026.085_SERVILAND-Subestación Polpaico</t>
  </si>
  <si>
    <t>PR.DCO.1776.2026.142 Serviland SE El Manzano</t>
  </si>
  <si>
    <t>PR.DCO.1776.2026.143 Serviland SE Batuco</t>
  </si>
  <si>
    <t>PR.DCO.1776.2026.152_UNO DESARROLLOS-Remodelación ACHS Melipilla</t>
  </si>
  <si>
    <t>PR.DCO.1776.2026.169 CONSTRUCTORA IGNACIO HURTADO LTDA. Edificio Uno</t>
  </si>
  <si>
    <t>PR.DCO.1776.2026.217_Const. del Choapa-Conservación Río Maipo Confluencia Estero San José y Quebrad</t>
  </si>
  <si>
    <t>PR.DCO.1776.2026.243_VAIPS-Subestación Eléctrica Itahue</t>
  </si>
  <si>
    <t>PR.DCO.1829.2025-0590 - VTA (+01) Abril 2026</t>
  </si>
  <si>
    <t>PR.DCO.1829.2025-0702 - CGED-25000534 NT180 - Condominio Plazas de Andalien</t>
  </si>
  <si>
    <t>PR.DCO.1829.2025-0771 - Estudio de Suelos en Vía - Obra Temuco - Gorbea</t>
  </si>
  <si>
    <t>PR.DCO.1829.2025-0776 - Fabricación Taller de Soldadura CC 3088</t>
  </si>
  <si>
    <t>PR.DCO.1829.2025-0776 - VTA (+01) Abril 2016</t>
  </si>
  <si>
    <t>PR.DCO.1829.2026.032 - VTA (+01) Abril 2026</t>
  </si>
  <si>
    <t>PR.DCO.1829.2026.032 - VTA (+01) Marzo 2026</t>
  </si>
  <si>
    <t>PR.DCO.1829.2026.084 - Constructora Vilches - Reconformacion de Taludes Siniestrados</t>
  </si>
  <si>
    <t>PR.DCO.1829.2026.101 - Hangar Heligrafics</t>
  </si>
  <si>
    <t>PR.DCO.1829.2026.106 - Planta Camanchaca, Isla Rocuant</t>
  </si>
  <si>
    <t>PR.DCO.1829.2026.109 - Contrato de Concesión Vial Puente Industrial - Sector D</t>
  </si>
  <si>
    <t>PR.DCO.1829.2026.127 - Ensayo Porchet Edificio O'Higgins 979 DS19 los Angeles</t>
  </si>
  <si>
    <t>PR.DCO.1829.2026.154 - Edificio K</t>
  </si>
  <si>
    <t>PR.DCO.1829.2026.155 - Sede Social Los Fundadores</t>
  </si>
  <si>
    <t>PR.DCO.1829.2026.156 - APR Salto Del Laja Oriente</t>
  </si>
  <si>
    <t>PR.DCO.1829.2026.161 - Ensayos de Soleras - Mirador Costanera II</t>
  </si>
  <si>
    <t>PR.DCO.1829.2026.168 - Hormigón de Prueba Planta CBB Talcahuano - Ramales Puente Industrial</t>
  </si>
  <si>
    <t>PR.DCO.1829.2026.176 - Proyecto 153316 Tome Chico</t>
  </si>
  <si>
    <t>PR.DCO.1829.2026.177 - EMS SSR La Capilla, Los Angeles</t>
  </si>
  <si>
    <t>PR.DCO.1829.2026.178 - EMS SSR Rihue, Negrete</t>
  </si>
  <si>
    <t>PR.DCO.1829.2026.189 - Mejoramiento Cancha de Futbol La Berta</t>
  </si>
  <si>
    <t>PR.DCO.1829.2026.191 - EMS Actualización Diseño Construcción Colector Interceptor Aguas Lluvias San</t>
  </si>
  <si>
    <t>PR.DCO.1829.2026.205 - Vivienda Unifamiliar AV</t>
  </si>
  <si>
    <t>PR.DCO.1829.2026.219 - EMS Construcción Servicio Sanitario Rural de El Huertón</t>
  </si>
  <si>
    <t>PR.DCO.1829.2026.220 - EMS Sistema de Solución Particular de Aguas Servidas</t>
  </si>
  <si>
    <t>PR.DCO.1829.2026.221 - EMS Bodega 1 y 2 - Reconstrucción</t>
  </si>
  <si>
    <t>PR.DCO.1829.2026.222 - EMS Sector Alfa - Rack Norte</t>
  </si>
  <si>
    <t>PR.DCO.1829.2026.223 - EMS Centro Logístico de Apoyo (CLA)</t>
  </si>
  <si>
    <t>PR.DCO.1829.2026.232 - Granulometría Balasto - Reposición Infraestructura Ferroviara Temuco - Gorbe</t>
  </si>
  <si>
    <t>PR.DCO.1829.2026.238 - EMS SSR Butamalal Cañelte</t>
  </si>
  <si>
    <t>PR.DCO.1829.2026.239 - EMS Vivienda Particular</t>
  </si>
  <si>
    <t>PR.DCO.1829.2026.245 - Cantera Ditoner - 15-04-2026</t>
  </si>
  <si>
    <t>PR.DCO.1829.2026.269 - EMS Alejandro Perez</t>
  </si>
  <si>
    <t>PR.DCO.1830.2026.096 - Ensayo Porchet - Fuente de Nativa 1</t>
  </si>
  <si>
    <t>PR.DCO.2023-0618 - VTA (+01) Abril 2026</t>
  </si>
  <si>
    <t>PR.DCO.2024-0785 - Edificio Montevista - Concepción</t>
  </si>
  <si>
    <t>PR.DCO.2025-0155 - Reposición Compañía de Bomberos Laraquete</t>
  </si>
  <si>
    <t>PR.DCO.2025-0494 - Ampliación Auditorio y Sala Multipropósito Proyecto COEMCO</t>
  </si>
  <si>
    <t>PR.DCO.2321.2025-0773 - Reposición Escuela Mollulco</t>
  </si>
  <si>
    <t>PR.DCO.2338.2026.087 - Constructora San Antonio - Pav. Accesos a Supermercado Eltit</t>
  </si>
  <si>
    <t>PR.DCO.3681.2025.239 ACM Planta Química Litio SQM varios</t>
  </si>
  <si>
    <t>PR.DCO.3681.2026.050_NORMAN ORELLANA-CASA PARTICULAR</t>
  </si>
  <si>
    <t>PR.DCO.3682.2023.386_IND. RENTAL-Servicios Suelos y Hormigones -1</t>
  </si>
  <si>
    <t>PR.DCO.3682.2023.416 Propuesta de testigos Salfa Adicional (+VTA Agosto)</t>
  </si>
  <si>
    <t>PR.DCO.3682.2026.021 Salfa Noval F1 A</t>
  </si>
  <si>
    <t>PR.DCO.3682.2026.037_GUSTAVO ORREGO-Ampliación Vivienda de un piso</t>
  </si>
  <si>
    <t>PR.DCO.3683.2025.258_V2 Kimal María Elena_China Railway</t>
  </si>
  <si>
    <t>PR.DCO.3683.2026.063_ACM-SA 9500016170 Perforación y Construcción de Micropilotes, Salar de Atacama</t>
  </si>
  <si>
    <t>PR.DCO.3684.2025.080 Elecnor Línea de Transmisión Don Goyo - La Ruca Adicional (VTa + Marzo-Mayo 20</t>
  </si>
  <si>
    <t>PR.DCO.3684.2025.149_BRUNDL-Reposición Puente Marquesa en Ruta D-215</t>
  </si>
  <si>
    <t>PR.DCO.3684.2025.308_MARTINEZ BRAVARI-Kauffman La Serena</t>
  </si>
  <si>
    <t>PR.DCO.3684.2026.008_UNICON-Ovalle</t>
  </si>
  <si>
    <t>PR.DCO.3684.2026.024_Minera el Dorado La Serena</t>
  </si>
  <si>
    <t>PR.DCO.3685.2025.227_BITUMIX-Vial Ruta 30 - Copiapó Adicional (VTA -) Noviembre</t>
  </si>
  <si>
    <t>PR.DCO.3689.2025.034_INDUST. HERNAN CORSSEN Y CIA LTDA-Indherco Ltda</t>
  </si>
  <si>
    <t>PR.DCO.3689.2026.076_VIMAC-ICARIA</t>
  </si>
  <si>
    <t>PR.DCO.3689.2026.184_CONST. SEVILLA-SCALA CURAUMA</t>
  </si>
  <si>
    <t>PR.DCO.3689.2026.235_DGC Montajes Eléctricos-Casa La Negra</t>
  </si>
  <si>
    <t>PR.GCO.2024.0075.V14 Tepsac- Centinela (+Vta Abril- Julio) 2026 Adicional</t>
  </si>
  <si>
    <t>PR.DCO.1776.2026.043_FGS-Las Condes 7944</t>
  </si>
  <si>
    <t>PR.DCO.1776.2026.053_INGEVEC-Edificio Diagonal Paraguay</t>
  </si>
  <si>
    <t>PR.DCO.3681.2026.079 Infraestructura Eléctrica 2DA y 3RA  COX</t>
  </si>
  <si>
    <t>PR.DCO.3682.2026.021 Salfa Noval F1 B</t>
  </si>
  <si>
    <t>PR.DHC.1824.2022.159 VTA (+01) Adicional Diciembre 2024 Adicional (+Vta cuadratura) Agosto</t>
  </si>
  <si>
    <t>PR.DCO.3681.2024.020_BESALCO CONST.-Escondida  (+VTA Abril 2026)</t>
  </si>
  <si>
    <t>PR.DCO.3682.2025.206_COX-Subestación Kimal (Servicios Spot)</t>
  </si>
  <si>
    <t>PR.DEP.2026.0006 Evaluación de daños estructurales por incendio en bodega Camilo Henríquez 3022 - C</t>
  </si>
  <si>
    <t>PR.DEP.2026.0013 Ensayos carga transversal a baranda</t>
  </si>
  <si>
    <t>PR.DEP.2026.0046 Ensayos de tracción a conectores mecánicos</t>
  </si>
  <si>
    <t>PR.DEP.2026.0048 Ensayos de tracción in situ a barras</t>
  </si>
  <si>
    <t>PR.DEP.2026.0054A Ensayos de tracción a barras autoperforantes</t>
  </si>
  <si>
    <t>PR.DEP.2026.0075A Ensayos de Flexión y Compresión a modulo plástico</t>
  </si>
  <si>
    <t>PR.DEP.2026.0078 Ensayos carga transversal a baranda</t>
  </si>
  <si>
    <t>PR.DEP.2026.0079 Revisión del diseño sísmico según NCh2369:2025 para 8 configuraciones de gabinetes</t>
  </si>
  <si>
    <t>PR.DEP.2026.0108 Ensayos de tracción a barras autoperforantes</t>
  </si>
  <si>
    <t>PR.DEP.2026-0074  Ensayos carga transversal a baranda</t>
  </si>
  <si>
    <t>PR-DEP.2026.0038 MEDICIÓN DE VIBRACIONES Y VERTICALIDAD DE MURO COLINDANTE DURANTE CONSTRUCCIÓN PRO</t>
  </si>
  <si>
    <t>PR.DEP.2025.0215 DIAGNÓSTICO DEL ESTADO DE CONSERVACIÓN MONUMENTO HISTÓRICO HOSPITAL EL SALVADOR -</t>
  </si>
  <si>
    <t>PR.DEP.2026.0040  Elaboración de especificaciones técnicas y seguimiento para reparación de pedesta</t>
  </si>
  <si>
    <t>PR.DEP.2026.0086 Ensayos carga transversal a celosía</t>
  </si>
  <si>
    <t>PR.DEP.2026.0107  Ensayos de tracción a barras autoperforantes</t>
  </si>
  <si>
    <t>Centro Gabriela Mistral Etapa 2</t>
  </si>
  <si>
    <t>PR,DES.2026-51</t>
  </si>
  <si>
    <t>PR.DES.2023-184</t>
  </si>
  <si>
    <t>PR.DES.2023-36 (+)</t>
  </si>
  <si>
    <t>PR.DES.2024-158</t>
  </si>
  <si>
    <t>PR.DES.2026-19</t>
  </si>
  <si>
    <t>PR.DES.2026-34</t>
  </si>
  <si>
    <t>PR.DES.2026-43</t>
  </si>
  <si>
    <t>PR.DES.2026-44</t>
  </si>
  <si>
    <t>PR.DES.2024-223</t>
  </si>
  <si>
    <t>PR.DES.2025-131</t>
  </si>
  <si>
    <t>37520</t>
  </si>
  <si>
    <t>PR.DGI.2025-069 Peritaje Batuco</t>
  </si>
  <si>
    <t>PR.DGI.2025-102 ESTUDIO DE MECÁNICA DE SUELO: PRAT N°1358 , ANTOFAGASTA.</t>
  </si>
  <si>
    <t>PR.DGI.2026-005 (Provisión) Mecánica de Suelo Academia Politécnica Aeronáutica</t>
  </si>
  <si>
    <t>PR.DGI.2026-005 Mecánica de Suelo Academia Politécnica Aeronáutica..</t>
  </si>
  <si>
    <t>37456</t>
  </si>
  <si>
    <t>DGL.PRE.1817.2026.0115 - Soc.Educativa Paralelo 37 - Minera Paicavi</t>
  </si>
  <si>
    <t>DGL.PRE.2339.2025.0384 - Cesmec - Solicitud de Ensayos</t>
  </si>
  <si>
    <t>DGL.PRE.2340.2025.0367 - Knight Piesold - Solicitud de Ensayos</t>
  </si>
  <si>
    <t>DGL.PRE.2340.2025.0455 - Minera El Abra - Ensayos de Punzonamiento</t>
  </si>
  <si>
    <t>DGL.PRE.2340.2025.0536 - WSP - DRE Centinela (Continuación 0295)</t>
  </si>
  <si>
    <t>DGL.PRE.2340.2025.414 - CMP MLC</t>
  </si>
  <si>
    <t>PR.DGL.2339.2026.0072 - Javier Mendoza - Pauna Solar</t>
  </si>
  <si>
    <t>PR.DGL.2339.2026.0096 - Strabag - Ensayo Túnel V5</t>
  </si>
  <si>
    <t>PR.DGL.2339.2026.0153 - Minera Santa Fe Spa - Solicitud de Ensayos</t>
  </si>
  <si>
    <t>PR.DGL.2339.2026.0157 - Aridos Aconcagua - Balasto EFE</t>
  </si>
  <si>
    <t>PR.DGL.2339.2026.0158 - Aridos Aconcagua - Balasto EFE</t>
  </si>
  <si>
    <t>PR.DGL.2339.2026.097 - Harcha - Caleta Papudo</t>
  </si>
  <si>
    <t>PR.DGL.2340.2025.0668 - AJ Geotech - Ensayo DRX y Otros</t>
  </si>
  <si>
    <t>PR.DGL.2340.2026.0027 - Ausenco - Ensayos Geotécnicos Relaves Filtrados</t>
  </si>
  <si>
    <t>PR.DGL.2340.2026.0101 - COX - Subestación Pampa Fidelia</t>
  </si>
  <si>
    <t>PR.DGL.2340.2026.0119 - COX - Resistividad Térmica</t>
  </si>
  <si>
    <t>PR.DGL.2340.2026.0167 - Globaltec - Resistividad Eléctrica</t>
  </si>
  <si>
    <t>PR.DGL.2340.2026.0171 - LEM - Solicitud de Ensayos</t>
  </si>
  <si>
    <t>DGL.PRE.2340.2026.0152 - Geholab - Solicitud de Ensayos</t>
  </si>
  <si>
    <t>DGL.PRE.2340.2026.0165 - Capstone Copper</t>
  </si>
  <si>
    <t>DGL.PRE.2340.2026.0170 - Minera Escondida - Escondida New Truck Shop (ENTS)</t>
  </si>
  <si>
    <t>PR.DGL.1817.2026.0186 - Alerce Ingenieria - Ensayos de Compactación Mina Rajo</t>
  </si>
  <si>
    <t>PR.DGL.2340.2026.0088 - Ferrara - Recinto Tk. Prat - Antofagasta</t>
  </si>
  <si>
    <t>PR.DGL.2340.2026.0248 - WSP - Proyecto MES0018035 TLS</t>
  </si>
  <si>
    <t>PRE.DGL.2340.2026.0036 - Minera Escondida - Licitación: FY24</t>
  </si>
  <si>
    <t>PR.DHC.1830.2022-048 Adicional</t>
  </si>
  <si>
    <t>PR.DHC.1830.2026.007 - Etapa 1: Aires de San Andrés</t>
  </si>
  <si>
    <t>PR.DHC.1830.2026.015 - Muestreo de Rilem - Hospital de Lota</t>
  </si>
  <si>
    <t>PR.DHC.1830.2026.024 - Extracción de Testigos - Torreones 5</t>
  </si>
  <si>
    <t>PR.DHC.1830.2026.027 - Esclerometría - Paso Internacional Pichachén</t>
  </si>
  <si>
    <t>PR.DHC.1830.2026.034 - Edificio Cruz</t>
  </si>
  <si>
    <t>PR.DHC.1830.2026.044 - Aridos Cantaruta - Ensayos de Aridos</t>
  </si>
  <si>
    <t>PR.DHC.1830.2026.050 - Sala de Comercialización Mercado Caleta Boca Sur</t>
  </si>
  <si>
    <t>PR.DHC.1830.2026.054 - Vivienda Sra. Triviño</t>
  </si>
  <si>
    <t>PR.DHC.1830.2026.072 - Casa YL, Hualqui</t>
  </si>
  <si>
    <t>PR.DHC.1830.2026.079 - Galpones Jaime Repullo</t>
  </si>
  <si>
    <t>PR.DHC.1830.2026.080 - Vivienda DS1 Orfelina Miranda Lagos</t>
  </si>
  <si>
    <t>PR.DHC.1830.2026.081 -Tralmar SPA - Hormigón de Prueba - Licanten</t>
  </si>
  <si>
    <t>PR.DHC.1830.2026.082 - Reconstrucción de Incendios Casa Jose Valencia Villagran</t>
  </si>
  <si>
    <t>PR.DHC.1830.2026.083 - Hospital de Lota - Muestreo de Shotcrete</t>
  </si>
  <si>
    <t>PR.DHC.1830.2026.090 - Ampliación Comedor Colegio Nahuelbuta</t>
  </si>
  <si>
    <t>PR.DHC.1830.2026.091 - Pavimentos Puerto de San Vicente</t>
  </si>
  <si>
    <t>PR.DHC.1830.2026.093 - Fundación Sector Ñanco - Collipulli</t>
  </si>
  <si>
    <t>PR.DHC.1830.2026.095 - Determinación de Índice Esclerométrico - Vivienda Ana Teresa Quidilao Yevila</t>
  </si>
  <si>
    <t>PR.DHC.1830.2026.098 - Extracción de testigos - Fuentes de Miguel de Collao - Marzo 2026</t>
  </si>
  <si>
    <t>PR.DHC.1830.2026.102 - Muestras de Hormigón 12-03-2026 - Proyecto 153316 Tomé Chico</t>
  </si>
  <si>
    <t>PR.DHC.1830.2026.104 - Vivienda Las Lomas</t>
  </si>
  <si>
    <t>PR.DHC.1830.2026.105 - Determinación de Índice Esclerométrico - Vivienda Paula Marcela Garces Yevil</t>
  </si>
  <si>
    <t>PR.DHC.1830.2026.112 - Fábrica Trasasur</t>
  </si>
  <si>
    <t>PR.DHC.1830.2026.120 - Extracción de Testigos - Condominio Los Montes</t>
  </si>
  <si>
    <t>PR.DHC.1830.2026.126 - Extracción de Testigos - Habitabilidad Conexiones y Suministros Asmar</t>
  </si>
  <si>
    <t>PR.DHC.1830.2026.129 - Extracción de Testigos - Sitio BI9720</t>
  </si>
  <si>
    <t>PR.DHC.1830.2026.130 - Extracción de testigos - Florida</t>
  </si>
  <si>
    <t>PR.DHC.1830.2026.132 - Ensayos Especiales - Sector Arsenal, Armada Talcahuano</t>
  </si>
  <si>
    <t>PR.DHC.1830.2026.140 - MBA Pedro de Valdivia - Control de lechada</t>
  </si>
  <si>
    <t>PR.DHC.1830.2026.144 - Ensayos de Testigos de Hormigón - Serviteca León Concepción</t>
  </si>
  <si>
    <t>PR.DHC.1830.2026.145 - Ensayos de Testigos de Hormigón - Gimnasio Asmar</t>
  </si>
  <si>
    <t>PR.DHC.1830.2026.147 - Ensayos de Testigos de Hormigón - Hualqui</t>
  </si>
  <si>
    <t>PR.DHC.1830.2026.166 - Indice Esclerométrico - Vivienda Yamile Gallardo Pacheco</t>
  </si>
  <si>
    <t>PR.DHC.1830.2026-0555 - Planta Costanera Hualpén</t>
  </si>
  <si>
    <t>PR.DHC.2024-0567 - Muestreo de hormigón - Construcción Canal Tierras Coloradas, Concepción</t>
  </si>
  <si>
    <t>PR.DHC.2025-0012 - Extracción de testigo - Fuentes de Miguel de Collao</t>
  </si>
  <si>
    <t>PR.DHC.2321.2026.040 - ELECNORSUR</t>
  </si>
  <si>
    <t>PR.DHC.2321.2026.042 - Now Spa - 422132 Traiguén Didaico</t>
  </si>
  <si>
    <t>PR.DHC.2321.2026.067 - Muestras de hormigón - Cunco</t>
  </si>
  <si>
    <t>PR.DHC.2321.2026.070 - Extracción de Testigos - Fundación y Pedestales Antena Villarrica</t>
  </si>
  <si>
    <t>PR.DHC.2321.2026.094 - 151625 C° Carilafquen</t>
  </si>
  <si>
    <t>PR.DHC.2321.2026.096 - AR432 Metrenco</t>
  </si>
  <si>
    <t>PR.DHC.2321.2026.127 - Muestra de Hormigón - Sitio Rupumeica</t>
  </si>
  <si>
    <t>PR.DHC.2321.2026.161 - Colector Santa Rosa Etapa II</t>
  </si>
  <si>
    <t>PR.DHC.2321.2026.164 - Lanco 2 - Beneficiario Maritza Del Carmen Ojeda Zúñiga</t>
  </si>
  <si>
    <t>PR.DHC.2380.2023.015 - Planta Cosio Pavez Ltda.</t>
  </si>
  <si>
    <t>PR.DHC.2380.2025.111_ZOPONE-Pangue</t>
  </si>
  <si>
    <t>PR.DHC.2380.2025.193_ALTIUS-Zenteno</t>
  </si>
  <si>
    <t>PR.DHC.2380.2026.028_CYPCO-Hogar Jesús Resucitado</t>
  </si>
  <si>
    <t>PR.DHC.2380.2026.073 - Ampliaciones Los Quillayes Sector 5C</t>
  </si>
  <si>
    <t>PR.DHC.2380.2026.156_CVP-Parina ATC</t>
  </si>
  <si>
    <t>PR.DHC.1830.2025-0739 - Edificio O'Higgins 979 DS19 - Los Angeles</t>
  </si>
  <si>
    <t>PR.DHC.2340.2026.071 - Paso Desnivelado Todos Los Santos</t>
  </si>
  <si>
    <t>PR.DHC.2380.2025.211_ARYCEM-Ingeniería y Montajes Sergio Campos</t>
  </si>
  <si>
    <t>PR.DHC.2380.2025.224_V2_VSL-PREFABRICADOS CANAL DE ADUCCION COLBUN</t>
  </si>
  <si>
    <t>PR.DHC.2380.2026.088_HORMIGONES BF SPA</t>
  </si>
  <si>
    <t>PR.DHC.2380.2026.150_LOS ARRAYANES SPA-Colegio Lake Valley Valle Grande</t>
  </si>
  <si>
    <t>37599</t>
  </si>
  <si>
    <t>IDIEM-PR.DHI.SHI.2025-1317 Análisis en áridos</t>
  </si>
  <si>
    <t>PR.DHI.SCC.2025-1193</t>
  </si>
  <si>
    <t>PR.DHI.SCC.2026-0038</t>
  </si>
  <si>
    <t>PR.DHI.SCC.2026-0370</t>
  </si>
  <si>
    <t>PR.DHI.SCC.2026-0371</t>
  </si>
  <si>
    <t>PR.DHI.SCC.2026-0373</t>
  </si>
  <si>
    <t>PR.DHI.SCC.2026-0374</t>
  </si>
  <si>
    <t>PR.DHI.SCC.2026-0380</t>
  </si>
  <si>
    <t>PR.DHI.SCC.2026-0521</t>
  </si>
  <si>
    <t>PR.DHI.SCC.2026-0522</t>
  </si>
  <si>
    <t>PR.DHI.SCC.2026-0523</t>
  </si>
  <si>
    <t>PR.DHI.SCC.2026-0524</t>
  </si>
  <si>
    <t>PR.DHI.SCC.2026-0546</t>
  </si>
  <si>
    <t>PR.DHI.SHI.2024-0243</t>
  </si>
  <si>
    <t>PR.DHI.SHI.2025-0207</t>
  </si>
  <si>
    <t>PR.DHI.SHI.2025-0245</t>
  </si>
  <si>
    <t>PR.DHI.SHI.2025-0247</t>
  </si>
  <si>
    <t>PR.DHI.SHI.2025-1340</t>
  </si>
  <si>
    <t>PR.DHI.SHI.2025-1357</t>
  </si>
  <si>
    <t>PR.DHI.SHI.2025-1376-C</t>
  </si>
  <si>
    <t>PR.DHI.SHI.2025-1380</t>
  </si>
  <si>
    <t>PR.DHI.SHI.2025-1437-B</t>
  </si>
  <si>
    <t>PR.DHI.SHI.2025-1573-A</t>
  </si>
  <si>
    <t>PR.DHI.SHI.2025-1580</t>
  </si>
  <si>
    <t>PR.DHI.SHI.2026-0001-A</t>
  </si>
  <si>
    <t>PR.DHI.SHI.2026-0013</t>
  </si>
  <si>
    <t>PR.DHI.SHI.2026-0014-A</t>
  </si>
  <si>
    <t>PR.DHI.SHI.2026-0030</t>
  </si>
  <si>
    <t>PR.DHI.SHI.2026-0044-A</t>
  </si>
  <si>
    <t>PR.DHI.SHI.2026-0050</t>
  </si>
  <si>
    <t>PR.DHI.SHI.2026-0086</t>
  </si>
  <si>
    <t>PR.DHI.SHI.2026-0111</t>
  </si>
  <si>
    <t>PR.DHI.SHI.2026-0141</t>
  </si>
  <si>
    <t>PR.DHI.SHI.2026-0161-B</t>
  </si>
  <si>
    <t>PR.DHI.SHI.2026-0168</t>
  </si>
  <si>
    <t>PR.DHI.SHI.2026-0169</t>
  </si>
  <si>
    <t>PR.DHI.SHI.2026-0176-A</t>
  </si>
  <si>
    <t>PR.DHI.SHI.2026-0181</t>
  </si>
  <si>
    <t>PR.DHI.SHI.2026-0186</t>
  </si>
  <si>
    <t>PR.DHI.SHI.2026-0187</t>
  </si>
  <si>
    <t>PR.DHI.SHI.2026-0188</t>
  </si>
  <si>
    <t>PR.DHI.SHI.2026-0189</t>
  </si>
  <si>
    <t>PR.DHI.SHI.2026-0192 Lechada en obra</t>
  </si>
  <si>
    <t>PR.DHI.SHI.2026-0193</t>
  </si>
  <si>
    <t>PR.DHI.SHI.2026-0199</t>
  </si>
  <si>
    <t>PR.DHI.SHI.2026-0200</t>
  </si>
  <si>
    <t>PR.DHI.SHI.2026-0212</t>
  </si>
  <si>
    <t>PR.DHI.SHI.2026-0215</t>
  </si>
  <si>
    <t>PR.DHI.SHI.2026-0216</t>
  </si>
  <si>
    <t>PR.DHI.SHI.2026-0228</t>
  </si>
  <si>
    <t>PR.DHI.SHI.2026-0242</t>
  </si>
  <si>
    <t>PR.DHI.SHI.2026-0243</t>
  </si>
  <si>
    <t>PR.DHI.SHI.2026-0244</t>
  </si>
  <si>
    <t>PR.DHI.SHI.2026-0246</t>
  </si>
  <si>
    <t>PR.DHI.SHI.2026-0249</t>
  </si>
  <si>
    <t>PR.DHI.SHI.2026-0251</t>
  </si>
  <si>
    <t>PR.DHI.SHI.2026-0257</t>
  </si>
  <si>
    <t>PR.DHI.SHI.2026-0265</t>
  </si>
  <si>
    <t>PR.DHI.SHI.2026-0267</t>
  </si>
  <si>
    <t>PR.DHI.SHI.2026-0270 - Curva de madurez para muestreo en obra</t>
  </si>
  <si>
    <t>PR.DHI.SHI.2026-0277</t>
  </si>
  <si>
    <t>PR.DHI.SHI.2026-0285</t>
  </si>
  <si>
    <t>PR.DHI.SHI.2026-0286</t>
  </si>
  <si>
    <t>PR.DHI.SHI.2026-0288</t>
  </si>
  <si>
    <t>PR.DHI.SHI.2026-0292</t>
  </si>
  <si>
    <t>PR.DHI.SHI.2026-0293</t>
  </si>
  <si>
    <t>PR.DHI.SHI.2026-0294</t>
  </si>
  <si>
    <t>PR.DHI.SHI.2026-0298</t>
  </si>
  <si>
    <t>PR.DHI.SHI.2026-0303</t>
  </si>
  <si>
    <t>PR.DHI.SHI.2026-0314</t>
  </si>
  <si>
    <t>PR.DHI.SHI.2026-0318</t>
  </si>
  <si>
    <t>PR.DHI.SHI.2026-0319</t>
  </si>
  <si>
    <t>PR.DHI.SHI.2026-0320</t>
  </si>
  <si>
    <t>PR.DHI.SHI.2026-0321</t>
  </si>
  <si>
    <t>PR.DHI.SHI.2026-0329</t>
  </si>
  <si>
    <t>PR.DHI.SHI.2026-0334-A</t>
  </si>
  <si>
    <t>PR.DHI.SHI.2026-0335</t>
  </si>
  <si>
    <t>PR.DHI.SHI.2026-0336</t>
  </si>
  <si>
    <t>PR.DHI.SHI.2026-0353</t>
  </si>
  <si>
    <t>PR.DHI.SHI.2026-0356-A</t>
  </si>
  <si>
    <t>PR.DHI.SHI.2026-0363</t>
  </si>
  <si>
    <t>PR.DHI.SHI.2026-0365-A</t>
  </si>
  <si>
    <t>PR.DHI.SHI.2026-0375</t>
  </si>
  <si>
    <t>PR.DHI.SHI.2026-0378</t>
  </si>
  <si>
    <t>PR.DHI.SHI.2026-0381</t>
  </si>
  <si>
    <t>PR.DHI.SHI.2026-0383</t>
  </si>
  <si>
    <t>PR.DHI.SHI.2026-0388-A</t>
  </si>
  <si>
    <t>PR.DHI.SHI.2026-0393</t>
  </si>
  <si>
    <t>PR.DHI.SHI.2026-0402</t>
  </si>
  <si>
    <t>PR.DHI.SHI.2026-0403</t>
  </si>
  <si>
    <t>PR.DHI.SHI.2026-0404</t>
  </si>
  <si>
    <t>PR.DHI.SHI.2026-0405</t>
  </si>
  <si>
    <t>PR.DHI.SHI.2026-0407</t>
  </si>
  <si>
    <t>PR.DHI.SHI.2026-0410</t>
  </si>
  <si>
    <t>PR.DHI.SHI.2026-0412</t>
  </si>
  <si>
    <t>PR.DHI.SHI.2026-0413</t>
  </si>
  <si>
    <t>PR.DHI.SHI.2026-0414</t>
  </si>
  <si>
    <t>PR.DHI.SHI.2026-0415</t>
  </si>
  <si>
    <t>PR.DHI.SHI.2026-0419</t>
  </si>
  <si>
    <t>PR.DHI.SHI.2026-0425</t>
  </si>
  <si>
    <t>PR.DHI.SHI.2026-0427</t>
  </si>
  <si>
    <t>PR.DHI.SHI.2026-0428</t>
  </si>
  <si>
    <t>PR.DHI.SHI.2026-0430</t>
  </si>
  <si>
    <t>PR.DHI.SHI.2026-0431</t>
  </si>
  <si>
    <t>PR.DHI.SHI.2026-0432</t>
  </si>
  <si>
    <t>PR.DHI.SHI.2026-0435</t>
  </si>
  <si>
    <t>PR.DHI.SHI.2026-0436</t>
  </si>
  <si>
    <t>PR.DHI.SHI.2026-0444</t>
  </si>
  <si>
    <t>PR.DHI.SHI.2026-0450</t>
  </si>
  <si>
    <t>PR.DHI.SHI.2026-0451</t>
  </si>
  <si>
    <t>PR.DHI.SHI.2026-0462</t>
  </si>
  <si>
    <t>PR.DHI.SHI.2026-0474</t>
  </si>
  <si>
    <t>PR.DHI.SHI.2026-0476</t>
  </si>
  <si>
    <t>PR.DHI.SHI.2026-0480</t>
  </si>
  <si>
    <t>PR.DHI.SHI.2026-0483</t>
  </si>
  <si>
    <t>PR.DHI.SHI.2026-0484</t>
  </si>
  <si>
    <t>PR.DHI.SHI.2026-0485</t>
  </si>
  <si>
    <t>PR.DHI.SHI.2026-0486</t>
  </si>
  <si>
    <t>PR.DHI.SHI.2026-0487</t>
  </si>
  <si>
    <t>PR.DHI.SHI.2026-0491</t>
  </si>
  <si>
    <t>PR.DHI.SHI.2026-0494</t>
  </si>
  <si>
    <t>PR.DHI.SHI.2026-0501</t>
  </si>
  <si>
    <t>PR.DHI.SHI.2026-0511</t>
  </si>
  <si>
    <t>PR.DHI.SHI.2026-0525</t>
  </si>
  <si>
    <t>PR.DHI.SHI.2026-0526</t>
  </si>
  <si>
    <t>PR.DHI.SHI.2026-0530</t>
  </si>
  <si>
    <t>PR.DHI.SHI.2026-0533</t>
  </si>
  <si>
    <t>PR.DHI.SHI.2026-0537</t>
  </si>
  <si>
    <t>PR.DHI.SHI.2026-0540</t>
  </si>
  <si>
    <t>PR.DHI.SHI.2026-0548</t>
  </si>
  <si>
    <t>PR.DHI.SHI.2026-0563</t>
  </si>
  <si>
    <t>PR.DHI.SHI.2026-0565</t>
  </si>
  <si>
    <t>PR.DHI.SHI.2026-0571</t>
  </si>
  <si>
    <t>PR.DHI.SHI.2026-0572</t>
  </si>
  <si>
    <t>PR.DHI.SCC.2026-0017</t>
  </si>
  <si>
    <t>PR.DHI.SCC.2026-0066</t>
  </si>
  <si>
    <t>PR.DHI.SCC.2026-0196-A</t>
  </si>
  <si>
    <t>PR.DHI.SCC.2026-0226</t>
  </si>
  <si>
    <t>PR.DHI.SCC.2026-0256</t>
  </si>
  <si>
    <t>PR.DHI.SCC.2026-0258</t>
  </si>
  <si>
    <t>PR.DHI.SCC.2026-0275</t>
  </si>
  <si>
    <t>PR.DHI.SCC.2026-0330</t>
  </si>
  <si>
    <t>PR.DHI.SHI.2026-0448</t>
  </si>
  <si>
    <t>PR.DHI.SCC.2025-0430</t>
  </si>
  <si>
    <t>PR.DHI.SHI.2025-1508-A</t>
  </si>
  <si>
    <t>PR.DHI.SHI.2025-1556-B</t>
  </si>
  <si>
    <t>PR.DHI.SHI.2026-0087</t>
  </si>
  <si>
    <t>PR.DHI.SHI.2026-0158-A</t>
  </si>
  <si>
    <t>PR.DHI.SHI.2026-0580</t>
  </si>
  <si>
    <t>PR.DHI.SHI.2026-0583</t>
  </si>
  <si>
    <t>PR.DHI.SHI.2026-0584</t>
  </si>
  <si>
    <t>37547</t>
  </si>
  <si>
    <t>37572</t>
  </si>
  <si>
    <t>37573</t>
  </si>
  <si>
    <t>37574</t>
  </si>
  <si>
    <t>37575</t>
  </si>
  <si>
    <t>37576</t>
  </si>
  <si>
    <t>PR.DIC.2026-003</t>
  </si>
  <si>
    <t>PR.DIC.2026-009</t>
  </si>
  <si>
    <t>PR.DIC.2026-010</t>
  </si>
  <si>
    <t>PR.DIC.2026-013</t>
  </si>
  <si>
    <t>37516</t>
  </si>
  <si>
    <t>PR.DIO.2024-48 (Extensión Marzo 2026)</t>
  </si>
  <si>
    <t>PR.DIO.2024-49 (Extensión Marzo 2026)</t>
  </si>
  <si>
    <t>PR.DIO.2024-73 (Extensión Marzo 2026)</t>
  </si>
  <si>
    <t>PR.DIO.2025-5 (Extensión Marzo 2026)</t>
  </si>
  <si>
    <t>PR.DIO.2025-6 (Extensión Marzo 2026)</t>
  </si>
  <si>
    <t>PR.DIO.2025-8 (Complemento marzo 2026)</t>
  </si>
  <si>
    <t>PR.DIO.2026-05</t>
  </si>
  <si>
    <t>PR.DIO.2025-13-A (Extensión Marzo 2026)</t>
  </si>
  <si>
    <t>PR.DPR.2047.2025-046 PROYECTO ALVEOLO 5 – RELLENO SANITARIO COLIHUES LA YESCA</t>
  </si>
  <si>
    <t>PR.DPR.2047.2026-023 INSERPLAS</t>
  </si>
  <si>
    <t>PR.DPR.2989.2025-93 CESMEC MLP</t>
  </si>
  <si>
    <t>PR.DPR.2310.035-2026 NEXXO PUENTE MLP PAO</t>
  </si>
  <si>
    <t>PR.DPR.2989.2026-13 OSSA METRO L7 TRAMO CERRILLOS</t>
  </si>
  <si>
    <t>PR.DTC.2023.0043 Certificación pintura intumescente</t>
  </si>
  <si>
    <t>PR.DTC.2024.0301 - Estudio material reciclable v2</t>
  </si>
  <si>
    <t>PR.DTC.2024.0951 - Actualización Proyecto de Detección FCFM</t>
  </si>
  <si>
    <t>PR.DTC.2024.0987 - Ensayos de Resistencia al fuego tabique</t>
  </si>
  <si>
    <t>PR.DTC.2024.1328 - EVALUACION AMBIENTAL ESTRATEGICA PARA EL PLAN NACIONAL DE CONSTRUCCION SUSTENTAB</t>
  </si>
  <si>
    <t>PR.DTC.2025.0600 - SONNEDIX-PERITAJE CAUSA-ORIGEN CT17</t>
  </si>
  <si>
    <t>PR.DTC.2025.0718 - SONNEDIX-PERITAJE CAUSA-ORIGEN CT2</t>
  </si>
  <si>
    <t>PR.DTC.2025.1187 - Insp. pintura intumescente Strip Center - Padre Hurtado.</t>
  </si>
  <si>
    <t>PR.DTC.2025.1234 - Insp. de pintura intumescente Sopraval La Calera</t>
  </si>
  <si>
    <t>PR.DTC.2026.0004 - Peritaje causa-origen SAN BERNARDO</t>
  </si>
  <si>
    <t>PR.DTC.2026.0016 - Ensayo de resistencia al fuego RF F120 - Aislador Sísmico</t>
  </si>
  <si>
    <t>PR.DTC.2026.0123 - Certificación de pintura intumescente en planta</t>
  </si>
  <si>
    <t>PR.DTC.2026.0164 - PERITAJE CAUSA ORIGEN - BECKETT S.A.</t>
  </si>
  <si>
    <t>PR.DTC.2026.0168 - Inspección Pintura Intumescente Obra Habilitacion Buffet Express Mall Arauco Mai</t>
  </si>
  <si>
    <t>PR.DTC.2026.0176 - Certificación bolsas de agua caliente  Lote (35001 a 150000).</t>
  </si>
  <si>
    <t>PR.DTC.2026.0179 - "Inspección Pintura Intumescente Obra: Centro de distribución ecovida lampa"</t>
  </si>
  <si>
    <t>PR.DTC.2026.0182 - Ensayo de  resistencia al fuego  (F120) en tabique y muros</t>
  </si>
  <si>
    <t>PR.DTC.2026.0197 - Ensayos presión hidrostática bajo</t>
  </si>
  <si>
    <t>PR.DTC.2026.0201 - Inspección Pintura Intumescente Obra: Colegio Puente Alto.</t>
  </si>
  <si>
    <t>PR.DTC.2026.0202 - Inspección Pintura Intumescente Obra:  AutoPlanet Talca Oriente</t>
  </si>
  <si>
    <t>PR.DTC.2026.0216 - Ensayos de resistencia al fuego RF 30 en tabique</t>
  </si>
  <si>
    <t>PR.DTC.2026.0217 - Ensayos en el horno de estudios</t>
  </si>
  <si>
    <t>PR.DTC.2026.0220 - ADICIONAL CERTIFICACION DE GUATEROS - WALMART</t>
  </si>
  <si>
    <t>PR.DTC.2026.0223- RF F30 puerta</t>
  </si>
  <si>
    <t>PR.DTC.2026.0224 - Ensayos en sistemas EIFS</t>
  </si>
  <si>
    <t>PR.DTC.2026.0229 - Inspección Pintura Intumescente Obra:  SALA DE CARGA DE BATERIAS</t>
  </si>
  <si>
    <t>PR.DTC.2026.0233 - Inspección Pintura Intumescente Obra: planta vista hermosa</t>
  </si>
  <si>
    <t>PR.DTC.2026.0235 - Inspección Pintura Intumescente Obra: BODEGA LECHE EN POLVO</t>
  </si>
  <si>
    <t>PR.DTC.2026.0237 - ESTUDIO ACÚSTICO TEATRO ALICIA</t>
  </si>
  <si>
    <t>PR.DTC.2026.0246 - ESTUDIO DAÑOS VENTANAS EDIFICIO CENTENARIO</t>
  </si>
  <si>
    <t>PR.DTC.2026.0248 - Inspección Pintura Intumescente Obra:  Edificio Corporativo IP Proyectos</t>
  </si>
  <si>
    <t>PR.DTC.2026.0249 - Inspección Pintura Intumescente Obra:  Autoplanet Orientales</t>
  </si>
  <si>
    <t>PR.DTC.2026.0254 - Ensayo de desportillado  e impacto</t>
  </si>
  <si>
    <t>PR.DTC.2026.0258 - Inspección Pintura-  Intumescente Obra:  Recinto la Vara 03395 San Bernardo</t>
  </si>
  <si>
    <t>PR.DTC.2026.0261 -Ensayo de RF F60 Tabiques</t>
  </si>
  <si>
    <t>PR.DTC.2026.0271 - SMA CAMPUS PAICAVI - INGEVEC</t>
  </si>
  <si>
    <t>PR.DTC.2026.0273 - Ensayos a flexibles inoxidables</t>
  </si>
  <si>
    <t>PR.DTC.2026.0274 - Certificación de prototipo de Chalecos anticorte - lote (51 a 150)</t>
  </si>
  <si>
    <t>PR.DTC.2026.0277 -  "Inspección Pintura Intumescente Obra: ""Ferretería Higuerillas"</t>
  </si>
  <si>
    <t>PR.DTC.2026.0278 - "Inspección Pintura Intumescente Obra: Habilitación Buffet Express Mall Plaza To</t>
  </si>
  <si>
    <t>PR.DTC.2026.0279 - Inspección de pintura intumescente - bayona 401.</t>
  </si>
  <si>
    <t>PR.DTC.2026.0283 - Certificación de extintores</t>
  </si>
  <si>
    <t>PR.DTC.2026.0294 - CIPP CHILE - ENSAYO FLEXION</t>
  </si>
  <si>
    <t>PR.DTC.2026.0296 - PROTOTIPO Y CERTIFICACION CHALECOS - SYSEG</t>
  </si>
  <si>
    <t>PR.DTC.2026.0314 - RUIDO DE INSTALACIONES - EDIFICIO ZOCO</t>
  </si>
  <si>
    <t>PR.DTC.2026.0328 - Ensayo RF F30</t>
  </si>
  <si>
    <t>PR.DTC.2026.0350 - Certificación bolsas de agua caliente</t>
  </si>
  <si>
    <t>PR.DTC.2026.0354 - Ensayos de materiales en membranas</t>
  </si>
  <si>
    <t>PR.DTC.2026.0356 - Inspección de pintura intumescente obra: Rehabilitación y Mantención Museo Viole</t>
  </si>
  <si>
    <t>PR.DTC.2026.0392 - ENSAYOS MECANICOS VENTANAS - VENTAL PLASTIC</t>
  </si>
  <si>
    <t>PR.DTC.2026.0403 - Inspección pintura intumescente - Strip Center Las Rocas</t>
  </si>
  <si>
    <t>PR.DTC.2026.0404 - Inspección pintura intumescente - Frutícola Olmué Chillán Viejo</t>
  </si>
  <si>
    <t>PR.DTC.2026.A003 Cert. P. I.</t>
  </si>
  <si>
    <t>PR.DTC.2026.R003 - Cert. P.I.</t>
  </si>
  <si>
    <t>PR.DTC.2026.R004 - Cert. P.I.</t>
  </si>
  <si>
    <t>PR.DTC.2026.S002 - Cert. P.I.</t>
  </si>
  <si>
    <t>PR.DTC.2025.0573 - Ensayos de Resistencia al Fuego RF F120 - Tabique</t>
  </si>
  <si>
    <t>PR.DTC.2025.1084 - Ensayos de Resistencia al Fuego RF F180 - Tabique</t>
  </si>
  <si>
    <t>PR.DTC.2025.1371- Peritaje causa-origen</t>
  </si>
  <si>
    <t>PR.DTC.2026.0173 - Ensayos de RF y  Aislamiento al ruido aéreo en terreno</t>
  </si>
  <si>
    <t>PR.DTC.2026.0187 - CALCULO VALOR U RANGO DE PUERTAS METALICAS</t>
  </si>
  <si>
    <t>PR.DTC.2026.0203 - Estudio de asimilación RF</t>
  </si>
  <si>
    <t>PR.DTC.2026.0348 - Actualización informe</t>
  </si>
  <si>
    <t>PR.DTC.2026.0349-Estudio de asimilación RF</t>
  </si>
  <si>
    <t>PR.DTC.2026.0395 - Estudio ATEX</t>
  </si>
  <si>
    <t>PR.DTC.2026.0396 - Estudio de asimilación RF</t>
  </si>
  <si>
    <t>37518</t>
  </si>
  <si>
    <t>CODELCO DIVISION EL TENIENTE (Provisión tipo 2)</t>
  </si>
  <si>
    <t>Corporación Nacional del Cobre de Chile</t>
  </si>
  <si>
    <t>PROV FACT CODELCO DIVISION EL TENIENTE (Provisión tipo 2)</t>
  </si>
  <si>
    <t>1193910</t>
  </si>
  <si>
    <t>87433</t>
  </si>
  <si>
    <t>1194709</t>
  </si>
  <si>
    <t>1193948</t>
  </si>
  <si>
    <t>1194789</t>
  </si>
  <si>
    <t>1194812</t>
  </si>
  <si>
    <t>765325390</t>
  </si>
  <si>
    <t>1194867</t>
  </si>
  <si>
    <t>PROV FACT ARVAL RELSA SPA</t>
  </si>
  <si>
    <t>1194875</t>
  </si>
  <si>
    <t>1194879</t>
  </si>
  <si>
    <t>1194881</t>
  </si>
  <si>
    <t>1194891</t>
  </si>
  <si>
    <t>1194892</t>
  </si>
  <si>
    <t>REV PROV FACT CODELCO DIVISION EL TENIENTE (Provisión tipo 2)</t>
  </si>
  <si>
    <t>REV PROV FACT CODELCO DIVISION EL TENIENTE</t>
  </si>
  <si>
    <t>CONSTRUCCIONES ALTODISENO LIMITADA</t>
  </si>
  <si>
    <t>1195030</t>
  </si>
  <si>
    <t>ALTODISEÑO CONSTRUCCIONES SPA</t>
  </si>
  <si>
    <t>76057127K</t>
  </si>
  <si>
    <t>SOCIEDAD CONSTRUCTORA PYG LIMITADA</t>
  </si>
  <si>
    <t>1246801</t>
  </si>
  <si>
    <t>1246442</t>
  </si>
  <si>
    <t>1246788</t>
  </si>
  <si>
    <t>1246789</t>
  </si>
  <si>
    <t>1246278</t>
  </si>
  <si>
    <t>761784935</t>
  </si>
  <si>
    <t>1246810</t>
  </si>
  <si>
    <t>Porsche Inter Auto Chile SpA</t>
  </si>
  <si>
    <t>1246813</t>
  </si>
  <si>
    <t>1246814</t>
  </si>
  <si>
    <t>764259181</t>
  </si>
  <si>
    <t>CONSTRUCTORA JC SPA</t>
  </si>
  <si>
    <t>1246808</t>
  </si>
  <si>
    <t>1246812</t>
  </si>
  <si>
    <t>ARVAL RELSA SPA</t>
  </si>
  <si>
    <t>1246791</t>
  </si>
  <si>
    <t>1246277</t>
  </si>
  <si>
    <t>1246779</t>
  </si>
  <si>
    <t>1247021</t>
  </si>
  <si>
    <t>REV PROV FACT ARVAL RELSA SPA</t>
  </si>
  <si>
    <t>ACEROS AZA S.A. (Provisión tipo 2)</t>
  </si>
  <si>
    <t>1193962</t>
  </si>
  <si>
    <t>88116</t>
  </si>
  <si>
    <t>88117</t>
  </si>
  <si>
    <t>1193961</t>
  </si>
  <si>
    <t>88114</t>
  </si>
  <si>
    <t>88115</t>
  </si>
  <si>
    <t>1194330</t>
  </si>
  <si>
    <t>1194868</t>
  </si>
  <si>
    <t>1194878</t>
  </si>
  <si>
    <t>1194893</t>
  </si>
  <si>
    <t>1194869</t>
  </si>
  <si>
    <t>1194880</t>
  </si>
  <si>
    <t>1194910</t>
  </si>
  <si>
    <t>1194873</t>
  </si>
  <si>
    <t>1194884</t>
  </si>
  <si>
    <t>1246359</t>
  </si>
  <si>
    <t>1246793</t>
  </si>
  <si>
    <t>1246794</t>
  </si>
  <si>
    <t>88193</t>
  </si>
  <si>
    <t>88195</t>
  </si>
  <si>
    <t>1246360</t>
  </si>
  <si>
    <t>1246792</t>
  </si>
  <si>
    <t>1246795</t>
  </si>
  <si>
    <t>88192</t>
  </si>
  <si>
    <t>88194</t>
  </si>
  <si>
    <t>1195044</t>
  </si>
  <si>
    <t>1195045</t>
  </si>
  <si>
    <t>1195046</t>
  </si>
  <si>
    <t>1246565</t>
  </si>
  <si>
    <t>EMPRESA DE TRANSPORTE DE PASAJEROS METRO S A (Provisión tipo 2)</t>
  </si>
  <si>
    <t>GRAHAM MILLER LIQUIDADORES DE SEGUROS LIMITADA (Provisión tipo 2)</t>
  </si>
  <si>
    <t>Constructora SK-TNT Ltda (Provisión tipo 2)</t>
  </si>
  <si>
    <t>REV PROV FACT EMPRESA DE TRANSPORTE DE PASAJEROS METRO S A (Provisión tipo 2)</t>
  </si>
  <si>
    <t>REV PROV FACT CONSTRUCTORA SK-TNT LIMITADA (Provisión tipo 2)</t>
  </si>
  <si>
    <t>1194283</t>
  </si>
  <si>
    <t>761014722</t>
  </si>
  <si>
    <t>1194511</t>
  </si>
  <si>
    <t>ACERTECH LIMITADA</t>
  </si>
  <si>
    <t>1194601</t>
  </si>
  <si>
    <t>861178005</t>
  </si>
  <si>
    <t>GRUAS Y EQUIPOS CRUZ DEL SUR S.A</t>
  </si>
  <si>
    <t>1194145</t>
  </si>
  <si>
    <t>1194221</t>
  </si>
  <si>
    <t>1194614</t>
  </si>
  <si>
    <t>1194615</t>
  </si>
  <si>
    <t>COMPANIA GENERAL DE ELECTRICIDAD S.A</t>
  </si>
  <si>
    <t>PROV FACT CGE</t>
  </si>
  <si>
    <t>766209327</t>
  </si>
  <si>
    <t>STARR INTERNATIONAL SEGUROS GENERALES S.A.</t>
  </si>
  <si>
    <t>1246494</t>
  </si>
  <si>
    <t>STARR INTERNATIONAL SEGUROS GENERALES S.A</t>
  </si>
  <si>
    <t>767800800</t>
  </si>
  <si>
    <t>SERVICIOS INTEGRALES MARCOS GALLEGUILLOS DELGADO SPA</t>
  </si>
  <si>
    <t>1246777</t>
  </si>
  <si>
    <t>PRADERAS VERDES SPA</t>
  </si>
  <si>
    <t>1246707</t>
  </si>
  <si>
    <t>1246365</t>
  </si>
  <si>
    <t>PROV FACT HENAN DINGLI POWER EQUIPMENT CO., LTD</t>
  </si>
  <si>
    <t>PROV FACT CONSORCIO PUENTE CHACAO S.A.</t>
  </si>
  <si>
    <t>779525643</t>
  </si>
  <si>
    <t>PROV FACT Hangxiao Estructuras de Acero Spa</t>
  </si>
  <si>
    <t>990170002</t>
  </si>
  <si>
    <t>SEGUROS GENERALES SURAMERICANA S.A.</t>
  </si>
  <si>
    <t>PROV FACT SEGUROS GENERALES SURAMERICANA S.A.</t>
  </si>
  <si>
    <t>REV PROV FACT PRADERAS VERDES SPA</t>
  </si>
  <si>
    <t>EBCO S.A. (Provisión tipo 2)</t>
  </si>
  <si>
    <t>INMOBILIARIA INTERMINABLE SPA (Provisión tipo 2)</t>
  </si>
  <si>
    <t>CONSTRUCTORA ALBORADA LTDA. (Provisión tipo 2)</t>
  </si>
  <si>
    <t>ICAFAL INGENIERIA Y CONSTRUCCION S.A. (Provisión tipo 2)</t>
  </si>
  <si>
    <t>CONSTRUCTORA INGEVEC S.A. (Provisión tipo 2)</t>
  </si>
  <si>
    <t>ACMA S A (Provisión tipo 2)</t>
  </si>
  <si>
    <t>GRANELES DE CHILE S.A. (Provisión tipo 2)</t>
  </si>
  <si>
    <t>FERROVIAL CONSTRUCCION CHILE S.A. (Provisión tipo 2)</t>
  </si>
  <si>
    <t>CONSTRUCTORA JORGE CARRASCO FARIAS SPA (Provisión tipo 2)</t>
  </si>
  <si>
    <t>2098885</t>
  </si>
  <si>
    <t>Daming Heavy Industry Co., Ltd. (Provisión tipo 2)</t>
  </si>
  <si>
    <t>Daming Heavy Industry Co.,Ltd (Provisión tipo 2)</t>
  </si>
  <si>
    <t>760040908</t>
  </si>
  <si>
    <t>EMPRESA CONSTRUCTORA ALBORADA LIMITADA</t>
  </si>
  <si>
    <t>1193783</t>
  </si>
  <si>
    <t>EMPRESA CONSTRUCTORA ALBORADA LTDA</t>
  </si>
  <si>
    <t>761376462</t>
  </si>
  <si>
    <t>1194554</t>
  </si>
  <si>
    <t>COMERCIALIZADORA CALVAC SPA</t>
  </si>
  <si>
    <t>1194790</t>
  </si>
  <si>
    <t>SOCIEDAD DE PROFESIONALES RADIKO LIMITADA</t>
  </si>
  <si>
    <t>1193825</t>
  </si>
  <si>
    <t>965114602</t>
  </si>
  <si>
    <t>CONSTRUMART S.A.</t>
  </si>
  <si>
    <t>1194215</t>
  </si>
  <si>
    <t>77061080K</t>
  </si>
  <si>
    <t>POSTES Y TORRES JEMO LTDA</t>
  </si>
  <si>
    <t>PROV FACT Postes y Torres Jemo LTDA</t>
  </si>
  <si>
    <t>772784856</t>
  </si>
  <si>
    <t>FERRARA OBRAS GEOTECNICAS SPA</t>
  </si>
  <si>
    <t>PROV FACT FERRARA OBRAS GEOTÉCNICAS SPA</t>
  </si>
  <si>
    <t>REV PROV FACT CORPORACION ACEROS AREQUIPA S.A.</t>
  </si>
  <si>
    <t>REV PROV FACT EMPRESA CONSTRUCTORA ALBORADA LTDA</t>
  </si>
  <si>
    <t>2120866</t>
  </si>
  <si>
    <t>Consorcio Aceros Arequipa S.A.</t>
  </si>
  <si>
    <t>2120928</t>
  </si>
  <si>
    <t>1194929</t>
  </si>
  <si>
    <t>FERRARA OBRAS GEOTÉCNICAS SPA</t>
  </si>
  <si>
    <t>1246797</t>
  </si>
  <si>
    <t>773589402</t>
  </si>
  <si>
    <t>COMERCIAL Y PROVEEDORA DE PRODUCTOS ESPECIALES PPE LIMITADA</t>
  </si>
  <si>
    <t>1246317</t>
  </si>
  <si>
    <t>Comercial y Proveedora de productos especiales PPE Ltda</t>
  </si>
  <si>
    <t>502343505</t>
  </si>
  <si>
    <t>TORRES OCARANZA LTDA.</t>
  </si>
  <si>
    <t>PROV FACT TORRES OCARANZA LTDA.</t>
  </si>
  <si>
    <t>PROV FACT CONSTRUMART S.A.</t>
  </si>
  <si>
    <t>REV PROV FACT FERRARA OBRAS GEOTÉCNICAS SPA</t>
  </si>
  <si>
    <t>REV PROV FACT Comercial y Proveedora de productos especiales PPE Ltda</t>
  </si>
  <si>
    <t>COX CHILE S.A. (Provisión tipo 2)</t>
  </si>
  <si>
    <t>1194777</t>
  </si>
  <si>
    <t>1246782</t>
  </si>
  <si>
    <t>INGENIERIA AVA MONTAJES LIMITADA</t>
  </si>
  <si>
    <t>1194688</t>
  </si>
  <si>
    <t>1246493</t>
  </si>
  <si>
    <t>Constructora y maquinaria Pulmahue SPA (Provisión tipo 2)</t>
  </si>
  <si>
    <t>Jorquera Ingeniería Spa (Provisión tipo 2)</t>
  </si>
  <si>
    <t>CONSTRUCTORA WORNER S.A. (Provisión tipo 2)</t>
  </si>
  <si>
    <t>EMPRESA CONSTRUCTORA BELFI S.A. (Provisión tipo 2)</t>
  </si>
  <si>
    <t>REV PROV FACT Empresa Constructora BELFI S.A (Provisión tipo 2)</t>
  </si>
  <si>
    <t>1193971</t>
  </si>
  <si>
    <t>1193973</t>
  </si>
  <si>
    <t>1193972</t>
  </si>
  <si>
    <t>PROV FACT Jorquera Ingeniería Spa</t>
  </si>
  <si>
    <t>REV PROV FACT EMPRESA CONSTRUCTORA BELFI S.A.</t>
  </si>
  <si>
    <t>762799480</t>
  </si>
  <si>
    <t>CLAUDIO LAGOS CASTRO SERVICIOS INDUSTRIALES E.I.R.L</t>
  </si>
  <si>
    <t>1246641</t>
  </si>
  <si>
    <t>CLAUDIO ALFONSO LAGOS CASTRO SERVICIOS INDUSTRIALES EIRL</t>
  </si>
  <si>
    <t>1246642</t>
  </si>
  <si>
    <t>768413002</t>
  </si>
  <si>
    <t>1246634</t>
  </si>
  <si>
    <t>Ingeniería y Construccciones ECOCIL Ltda.</t>
  </si>
  <si>
    <t>775133511</t>
  </si>
  <si>
    <t>CONSTRUCTORA NUEVA CAPREVA SPA</t>
  </si>
  <si>
    <t>1246790</t>
  </si>
  <si>
    <t>775298693</t>
  </si>
  <si>
    <t>CONSTRUCTORA MINIMAL S.A.</t>
  </si>
  <si>
    <t>1246476</t>
  </si>
  <si>
    <t>Constructora Minimal S.A.</t>
  </si>
  <si>
    <t>775395109</t>
  </si>
  <si>
    <t>SOCIEDAD CONSTRUCTORA SAN AGUSTIN LTDA</t>
  </si>
  <si>
    <t>1246796</t>
  </si>
  <si>
    <t>SOC CONSTRUCTORA SAN AGUSTIN LIMITADA</t>
  </si>
  <si>
    <t>1246956</t>
  </si>
  <si>
    <t>PROV FACT CLAUDIO ALFONSO LAGOS CASTRO SERVICIOS INDUSTRIALES EMPRESA INDIVIDUAL DE RESPON</t>
  </si>
  <si>
    <t>PROV FACT CONSTRUCTORA WORNER S.A.</t>
  </si>
  <si>
    <t>1247096</t>
  </si>
  <si>
    <t>REINIKE S.A. (Provisión tipo 2)</t>
  </si>
  <si>
    <t>DELGADO S.A. (Provisión tipo 2)</t>
  </si>
  <si>
    <t>MAESTRANZA VERDUGO LTDA (Provisión tipo 2)</t>
  </si>
  <si>
    <t>SOCIEDAD SEGURA E HIJOS LTDA. (Provisión tipo 2)</t>
  </si>
  <si>
    <t>TECDISA ESTRUCTURAS S.A. (Provisión tipo 2)</t>
  </si>
  <si>
    <t>Cubiertas de Chile KUBIEC SPA (Provisión tipo 2)</t>
  </si>
  <si>
    <t>Compañía Industrial &amp; Metalúrgica SPA. (Provisión tipo 2)</t>
  </si>
  <si>
    <t>TAKRAF CHILE SPA (Provisión tipo 2)</t>
  </si>
  <si>
    <t>INPROCO LTDA (Provisión tipo 2)</t>
  </si>
  <si>
    <t>TECNOVIAL S A (Provisión tipo 2)</t>
  </si>
  <si>
    <t>Bend Metal Fabricación y Servicios Spa (Provisión tipo 2)</t>
  </si>
  <si>
    <t>Kalpataru Power Chile (Provisión tipo 2)</t>
  </si>
  <si>
    <t>Estructuras Metálicas EMAV SPA (Provisión tipo 2)</t>
  </si>
  <si>
    <t>CONSULTORA RYQ INGENIERIA S.A. (Provisión tipo 2)</t>
  </si>
  <si>
    <t>CONSTRUCTORA VILICIC S A (Provisión tipo 2)</t>
  </si>
  <si>
    <t>Maestranza Istria &amp; Cia Ltda (Provisión tipo 2)</t>
  </si>
  <si>
    <t>METALURGICA FAT LTDA. (Provisión tipo 2)</t>
  </si>
  <si>
    <t>FLSMIDTH S.A. (Provisión tipo 2)</t>
  </si>
  <si>
    <t>SALOMON SACK S.A. (Provisión tipo 2)</t>
  </si>
  <si>
    <t>PETRICIO INDUSTRIAL S.A. (Provisión tipo 2)</t>
  </si>
  <si>
    <t>GALVANIZADORA Y METALES S A (Provisión tipo 2)</t>
  </si>
  <si>
    <t>EMPRESAS CONPAX S A (Provisión tipo 2)</t>
  </si>
  <si>
    <t>2084350</t>
  </si>
  <si>
    <t>ING. MANTENIMIENTO CONST. Y SERV. S.A.C. (Provisión tipo 2)</t>
  </si>
  <si>
    <t>2098879</t>
  </si>
  <si>
    <t>2098881</t>
  </si>
  <si>
    <t>METASA S.A  INDUSTRIA METALURGICA (Provisión tipo 2)</t>
  </si>
  <si>
    <t>2098883</t>
  </si>
  <si>
    <t>2098886</t>
  </si>
  <si>
    <t>Plaintree Systems Inc (Provisión tipo 2)</t>
  </si>
  <si>
    <t>E Y C METALIKAS SOCIEDAD ANONIMA CERRADA</t>
  </si>
  <si>
    <t>Metasa S.A (Provisión tipo 2)</t>
  </si>
  <si>
    <t>IMCO SERVICIOS S.A.C. (Provisión tipo 2)</t>
  </si>
  <si>
    <t>1194596</t>
  </si>
  <si>
    <t>1194324</t>
  </si>
  <si>
    <t>76286200K</t>
  </si>
  <si>
    <t>MAESTRANZA Y MECANIZADOS LIMITADA</t>
  </si>
  <si>
    <t>1194217</t>
  </si>
  <si>
    <t>Maestranza y Mecanizados Limitada</t>
  </si>
  <si>
    <t>1194218</t>
  </si>
  <si>
    <t>1194580</t>
  </si>
  <si>
    <t>1194365</t>
  </si>
  <si>
    <t>1194419</t>
  </si>
  <si>
    <t>1194420</t>
  </si>
  <si>
    <t>1194418</t>
  </si>
  <si>
    <t>1194146</t>
  </si>
  <si>
    <t>1194147</t>
  </si>
  <si>
    <t>1194219</t>
  </si>
  <si>
    <t>1194220</t>
  </si>
  <si>
    <t>1194213</t>
  </si>
  <si>
    <t>1194216</t>
  </si>
  <si>
    <t>1194214</t>
  </si>
  <si>
    <t>1194495</t>
  </si>
  <si>
    <t>1194083</t>
  </si>
  <si>
    <t>1194084</t>
  </si>
  <si>
    <t>1194496</t>
  </si>
  <si>
    <t>87452</t>
  </si>
  <si>
    <t>1194155</t>
  </si>
  <si>
    <t>1194156</t>
  </si>
  <si>
    <t>1194695</t>
  </si>
  <si>
    <t>1194284</t>
  </si>
  <si>
    <t>1194285</t>
  </si>
  <si>
    <t>1194286</t>
  </si>
  <si>
    <t>1194604</t>
  </si>
  <si>
    <t>87482</t>
  </si>
  <si>
    <t>87483</t>
  </si>
  <si>
    <t>87484</t>
  </si>
  <si>
    <t>88132</t>
  </si>
  <si>
    <t>88133</t>
  </si>
  <si>
    <t>88134</t>
  </si>
  <si>
    <t>1194779</t>
  </si>
  <si>
    <t>PROV FACT IMCO SERVICIOS S.A.C.</t>
  </si>
  <si>
    <t>PROV FACT FLSmidth Inc</t>
  </si>
  <si>
    <t>PROV FACT Cubiertas de Chile KUBIEC SPA</t>
  </si>
  <si>
    <t>PROV FACT SALOMON SACK S.A.</t>
  </si>
  <si>
    <t>1194903</t>
  </si>
  <si>
    <t>PROV FACT COX CHILE S.A. (Provisión tipo 2)</t>
  </si>
  <si>
    <t>1194905</t>
  </si>
  <si>
    <t>1194907</t>
  </si>
  <si>
    <t>REV PROV FACT TAKRAF CHILE SPA (Provisión tipo 2)</t>
  </si>
  <si>
    <t>REV PROV FACT CONSORCIO BAHIA FILDES SPA</t>
  </si>
  <si>
    <t>1194913</t>
  </si>
  <si>
    <t>REV PROV FACT PETRICIO INDUSTRIAL S.A.</t>
  </si>
  <si>
    <t>2118069</t>
  </si>
  <si>
    <t>IMCO SERVICIOS S.A.C.</t>
  </si>
  <si>
    <t>2147324</t>
  </si>
  <si>
    <t>1246780</t>
  </si>
  <si>
    <t>SOCIEDAD SEGURA E HIJOS LIMITADA</t>
  </si>
  <si>
    <t>1246425</t>
  </si>
  <si>
    <t>INPROCO LIMITADA</t>
  </si>
  <si>
    <t>1246426</t>
  </si>
  <si>
    <t>1246427</t>
  </si>
  <si>
    <t>1246748</t>
  </si>
  <si>
    <t>767219105</t>
  </si>
  <si>
    <t>CINTAC S.A.I.C.</t>
  </si>
  <si>
    <t>1246805</t>
  </si>
  <si>
    <t>775526866</t>
  </si>
  <si>
    <t>1246799</t>
  </si>
  <si>
    <t>Maestranza Balcazar Limitada</t>
  </si>
  <si>
    <t>88212</t>
  </si>
  <si>
    <t>88215</t>
  </si>
  <si>
    <t>88213</t>
  </si>
  <si>
    <t>88214</t>
  </si>
  <si>
    <t>1246783</t>
  </si>
  <si>
    <t>REINIKE S A</t>
  </si>
  <si>
    <t>1246857</t>
  </si>
  <si>
    <t>1246858</t>
  </si>
  <si>
    <t>1246784</t>
  </si>
  <si>
    <t>1246785</t>
  </si>
  <si>
    <t>1246786</t>
  </si>
  <si>
    <t>1246787</t>
  </si>
  <si>
    <t>1246859</t>
  </si>
  <si>
    <t>88228</t>
  </si>
  <si>
    <t>1246208</t>
  </si>
  <si>
    <t>1246209</t>
  </si>
  <si>
    <t>1246756</t>
  </si>
  <si>
    <t>1246757</t>
  </si>
  <si>
    <t>1246611</t>
  </si>
  <si>
    <t>MAESTRANZA INAMAR VAPOR SPA</t>
  </si>
  <si>
    <t>1195171</t>
  </si>
  <si>
    <t>1195172</t>
  </si>
  <si>
    <t>88180</t>
  </si>
  <si>
    <t>965341005</t>
  </si>
  <si>
    <t>INSESA INGENIERIA Y SERVICIOS S.A.</t>
  </si>
  <si>
    <t>88176</t>
  </si>
  <si>
    <t>PROV FACT Daming Heavy Industry Co.,Ltd</t>
  </si>
  <si>
    <t>1247077</t>
  </si>
  <si>
    <t>PROV FACT Fullproyect Spa</t>
  </si>
  <si>
    <t>1247017</t>
  </si>
  <si>
    <t>PROV FACT Maestranza Inamar Vapor Spa</t>
  </si>
  <si>
    <t>969271907</t>
  </si>
  <si>
    <t>PREFABRICADOS DE HORMIGON GRAU S A</t>
  </si>
  <si>
    <t>PROV FACT PREFABRICADOS DE HORMIGON GRAU S A</t>
  </si>
  <si>
    <t>REV PROV FACT IMCO SERVICIOS S.A.C.</t>
  </si>
  <si>
    <t>REV PROV FACT FLSmidth Inc</t>
  </si>
  <si>
    <t>REV PROV FACT Cubiertas de Chile KUBIEC SPA</t>
  </si>
  <si>
    <t>REV PROV FACT SALOMON SACK S.A.</t>
  </si>
  <si>
    <t>OCCIDENTAL CHEMICAL CHILE LIMITADA (Provisión tipo 2)</t>
  </si>
  <si>
    <t>REV PROV FACT OCCIDENTAL CHEMICAL CHILE LIMITADA (Provisión tipo 2)</t>
  </si>
  <si>
    <t>1194761</t>
  </si>
  <si>
    <t>1194782</t>
  </si>
  <si>
    <t>1246248</t>
  </si>
  <si>
    <t>88191</t>
  </si>
  <si>
    <t>1246759</t>
  </si>
  <si>
    <t>Terra Nova Technologies Chile Spa (Provisión tipo 2)</t>
  </si>
  <si>
    <t>TAKRAF CHILE S.A. (Provisión tipo 2)</t>
  </si>
  <si>
    <t>TRIODETIC LTD (Provisión tipo 2)</t>
  </si>
  <si>
    <t>1194687</t>
  </si>
  <si>
    <t>CONSTRUCTORA EXCON S.A (Provisión tipo 2)</t>
  </si>
  <si>
    <t>TEPSAC S.A. (Provisión tipo 2)</t>
  </si>
  <si>
    <t>Empresa Constructora Guzmán y Larraín Spa (Provisión tipo 2)</t>
  </si>
  <si>
    <t>Hormigones Polpaico S.A. (Provisión tipo 2)</t>
  </si>
  <si>
    <t>BESALCO CONSTRUCCIONES S.A. (Provisión tipo 2)</t>
  </si>
  <si>
    <t>DERK INGENIERIA Y GEOLOGIA LIMITADA (Provisión tipo 2)</t>
  </si>
  <si>
    <t>ENGIE ENERGIA CHILE S.A. (Provisión tipo 2)</t>
  </si>
  <si>
    <t>1194256</t>
  </si>
  <si>
    <t>1194257</t>
  </si>
  <si>
    <t>1194637</t>
  </si>
  <si>
    <t>87513</t>
  </si>
  <si>
    <t>88041</t>
  </si>
  <si>
    <t>1194264</t>
  </si>
  <si>
    <t>1194265</t>
  </si>
  <si>
    <t>1194266</t>
  </si>
  <si>
    <t>1194622</t>
  </si>
  <si>
    <t>1194624</t>
  </si>
  <si>
    <t>88044</t>
  </si>
  <si>
    <t>88048</t>
  </si>
  <si>
    <t>88051</t>
  </si>
  <si>
    <t>1194224</t>
  </si>
  <si>
    <t>1194302</t>
  </si>
  <si>
    <t>1194255</t>
  </si>
  <si>
    <t>1194557</t>
  </si>
  <si>
    <t>1194450</t>
  </si>
  <si>
    <t>1194500</t>
  </si>
  <si>
    <t>1194326</t>
  </si>
  <si>
    <t>1194109</t>
  </si>
  <si>
    <t>1193977</t>
  </si>
  <si>
    <t>1194014</t>
  </si>
  <si>
    <t>1194316</t>
  </si>
  <si>
    <t>1194494</t>
  </si>
  <si>
    <t>1194041</t>
  </si>
  <si>
    <t>1193980</t>
  </si>
  <si>
    <t>1193981</t>
  </si>
  <si>
    <t>1194110</t>
  </si>
  <si>
    <t>1194317</t>
  </si>
  <si>
    <t>1194318</t>
  </si>
  <si>
    <t>1194111</t>
  </si>
  <si>
    <t>1194058</t>
  </si>
  <si>
    <t>PROV FACT PowerChina LTD. Agencia en Chile</t>
  </si>
  <si>
    <t>1194916</t>
  </si>
  <si>
    <t>PROV FACT ECHEVERRIA IZQUIERDO MONTAJES INDUSTRIALES S A</t>
  </si>
  <si>
    <t>REV PROV FACT ENGIE ENERGIA CHILE S.A.</t>
  </si>
  <si>
    <t>REV PROV FACT SOCIEDAD PÉTREOS S.A.</t>
  </si>
  <si>
    <t>1246733</t>
  </si>
  <si>
    <t>1246738</t>
  </si>
  <si>
    <t>1246773</t>
  </si>
  <si>
    <t>1246774</t>
  </si>
  <si>
    <t>1246369</t>
  </si>
  <si>
    <t>1195033</t>
  </si>
  <si>
    <t>1195034</t>
  </si>
  <si>
    <t>1194955</t>
  </si>
  <si>
    <t>1194958</t>
  </si>
  <si>
    <t>1195025</t>
  </si>
  <si>
    <t>1246518</t>
  </si>
  <si>
    <t>88160</t>
  </si>
  <si>
    <t>1246463</t>
  </si>
  <si>
    <t>1246350</t>
  </si>
  <si>
    <t>1195026</t>
  </si>
  <si>
    <t>1246618</t>
  </si>
  <si>
    <t>1246940</t>
  </si>
  <si>
    <t>SOC INDUSTRIAL WORLD SERVICE LIMITADA</t>
  </si>
  <si>
    <t>1195143</t>
  </si>
  <si>
    <t>1246244</t>
  </si>
  <si>
    <t>GUZMAN Y LARRAIN VIVIENDAS ECONOMICAS SPA</t>
  </si>
  <si>
    <t>1246459</t>
  </si>
  <si>
    <t>1194956</t>
  </si>
  <si>
    <t>1195141</t>
  </si>
  <si>
    <t>1246370</t>
  </si>
  <si>
    <t>1246504</t>
  </si>
  <si>
    <t>HORMIGONES TRANSEX LTDA</t>
  </si>
  <si>
    <t>1246549</t>
  </si>
  <si>
    <t>1246597</t>
  </si>
  <si>
    <t>1246598</t>
  </si>
  <si>
    <t>1246548</t>
  </si>
  <si>
    <t>1246753</t>
  </si>
  <si>
    <t>97299943</t>
  </si>
  <si>
    <t>NORMAN IRVIN ORELLANA ROJAS</t>
  </si>
  <si>
    <t>1246616</t>
  </si>
  <si>
    <t>1247014</t>
  </si>
  <si>
    <t>1247016</t>
  </si>
  <si>
    <t>PROV FACT BOETSCH S A</t>
  </si>
  <si>
    <t>REV PROV FACT PowerChina LTD. Agencia en Chile</t>
  </si>
  <si>
    <t>REV PROV FACT ECHEVERRIA IZQUIERDO MONTAJES INDUSTRIALES S A</t>
  </si>
  <si>
    <t>CONSTRUCTORA SALFA S.A. (Provisión tipo 2)</t>
  </si>
  <si>
    <t>REV PROV FACT COX CHILE S.A. (Provisión tipo 2)</t>
  </si>
  <si>
    <t>1194170</t>
  </si>
  <si>
    <t>1194171</t>
  </si>
  <si>
    <t>1194260</t>
  </si>
  <si>
    <t>1194261</t>
  </si>
  <si>
    <t>1194639</t>
  </si>
  <si>
    <t>1194640</t>
  </si>
  <si>
    <t>88049</t>
  </si>
  <si>
    <t>88050</t>
  </si>
  <si>
    <t>1194489</t>
  </si>
  <si>
    <t>1194641</t>
  </si>
  <si>
    <t>1194642</t>
  </si>
  <si>
    <t>1194655</t>
  </si>
  <si>
    <t>RENE JORGE MANCILLA CAMPUZANO</t>
  </si>
  <si>
    <t>1194113</t>
  </si>
  <si>
    <t>763310582</t>
  </si>
  <si>
    <t>INDUSTRIAL RENTAL S.A.</t>
  </si>
  <si>
    <t>1193976</t>
  </si>
  <si>
    <t>1193978</t>
  </si>
  <si>
    <t>1193979</t>
  </si>
  <si>
    <t>1194142</t>
  </si>
  <si>
    <t>1194310</t>
  </si>
  <si>
    <t>1194081</t>
  </si>
  <si>
    <t>1194312</t>
  </si>
  <si>
    <t>1194313</t>
  </si>
  <si>
    <t>1194012</t>
  </si>
  <si>
    <t>1194013</t>
  </si>
  <si>
    <t>1194902</t>
  </si>
  <si>
    <t>1194904</t>
  </si>
  <si>
    <t>1194908</t>
  </si>
  <si>
    <t>REV PROV FACT CONSTRUCTORA NOVAL LIMITADA</t>
  </si>
  <si>
    <t>REV PROV FACT SOCIEDAD DE SERVICIOS ELECTRICOS Y TELECOMUNICACIONES GREEN HANDS LTDA.</t>
  </si>
  <si>
    <t>103104831</t>
  </si>
  <si>
    <t>GUSTAVO NOLBERTO ORREGO DIAZ</t>
  </si>
  <si>
    <t>1246890</t>
  </si>
  <si>
    <t>88182</t>
  </si>
  <si>
    <t>1246253</t>
  </si>
  <si>
    <t>1246827</t>
  </si>
  <si>
    <t>1246899</t>
  </si>
  <si>
    <t>1246900</t>
  </si>
  <si>
    <t>1246901</t>
  </si>
  <si>
    <t>1246902</t>
  </si>
  <si>
    <t>1246903</t>
  </si>
  <si>
    <t>1246904</t>
  </si>
  <si>
    <t>1246905</t>
  </si>
  <si>
    <t>1246906</t>
  </si>
  <si>
    <t>1246907</t>
  </si>
  <si>
    <t>1246736</t>
  </si>
  <si>
    <t>1246737</t>
  </si>
  <si>
    <t>1246319</t>
  </si>
  <si>
    <t>1246496</t>
  </si>
  <si>
    <t>1246497</t>
  </si>
  <si>
    <t>88145</t>
  </si>
  <si>
    <t>1246242</t>
  </si>
  <si>
    <t>1246243</t>
  </si>
  <si>
    <t>1246751</t>
  </si>
  <si>
    <t>1246423</t>
  </si>
  <si>
    <t>1194857</t>
  </si>
  <si>
    <t>1194859</t>
  </si>
  <si>
    <t>1246280</t>
  </si>
  <si>
    <t>Cbb Cementos - Ready Mix Limitada</t>
  </si>
  <si>
    <t>1246281</t>
  </si>
  <si>
    <t>1246502</t>
  </si>
  <si>
    <t>1246503</t>
  </si>
  <si>
    <t>1246252</t>
  </si>
  <si>
    <t>PROV FACT VICTOR GERMAN VILLAR VASQUEZ</t>
  </si>
  <si>
    <t>1247082</t>
  </si>
  <si>
    <t>1247028</t>
  </si>
  <si>
    <t>REV PROV FACT Corporación Nacional del Cobre de Chile</t>
  </si>
  <si>
    <t>1193796</t>
  </si>
  <si>
    <t>1194060</t>
  </si>
  <si>
    <t>1194668</t>
  </si>
  <si>
    <t>87432</t>
  </si>
  <si>
    <t>1193821</t>
  </si>
  <si>
    <t>1194314</t>
  </si>
  <si>
    <t>1246588</t>
  </si>
  <si>
    <t>CHINA RAILWAY CONSTRUCTION CORPORATION INTERNATIONAL LIMITED, AGENCIA EN CHILE</t>
  </si>
  <si>
    <t>1246749</t>
  </si>
  <si>
    <t>PROV FACT INGENIERÍA Y CONSTRUCCIÓN MST S.A.</t>
  </si>
  <si>
    <t>MELON S.A. Suspendido (Provisión tipo 2)</t>
  </si>
  <si>
    <t>SACYR CHILE S A (Provisión tipo 2)</t>
  </si>
  <si>
    <t>1193799</t>
  </si>
  <si>
    <t>1193800</t>
  </si>
  <si>
    <t>1193801</t>
  </si>
  <si>
    <t>1194787</t>
  </si>
  <si>
    <t>1194252</t>
  </si>
  <si>
    <t>1194253</t>
  </si>
  <si>
    <t>1194254</t>
  </si>
  <si>
    <t>1194636</t>
  </si>
  <si>
    <t>1194638</t>
  </si>
  <si>
    <t>1194755</t>
  </si>
  <si>
    <t>88045</t>
  </si>
  <si>
    <t>88046</t>
  </si>
  <si>
    <t>88047</t>
  </si>
  <si>
    <t>1194545</t>
  </si>
  <si>
    <t>1194587</t>
  </si>
  <si>
    <t>1194588</t>
  </si>
  <si>
    <t>1194651</t>
  </si>
  <si>
    <t>1194061</t>
  </si>
  <si>
    <t>1194276</t>
  </si>
  <si>
    <t>1194059</t>
  </si>
  <si>
    <t>1194315</t>
  </si>
  <si>
    <t>773373442</t>
  </si>
  <si>
    <t>PROV FACT MINERA EL DORADO CHILE SPA</t>
  </si>
  <si>
    <t>99589100K</t>
  </si>
  <si>
    <t>BRUNDL CONSTRUCCIONES S A</t>
  </si>
  <si>
    <t>1194906</t>
  </si>
  <si>
    <t>PROV FACT BRUNDL CONSTRUCCIONES S A</t>
  </si>
  <si>
    <t>REV PROV FACT Sociedad Concesionaria Ruta del Elqui S.A</t>
  </si>
  <si>
    <t>1246754</t>
  </si>
  <si>
    <t>1246761</t>
  </si>
  <si>
    <t>1246267</t>
  </si>
  <si>
    <t>1246269</t>
  </si>
  <si>
    <t>1195001</t>
  </si>
  <si>
    <t>77321977K</t>
  </si>
  <si>
    <t>1246465</t>
  </si>
  <si>
    <t>ROBERTO MARTINEZ BRAVARI ARQUITECTOS ASOCIADOS SPA</t>
  </si>
  <si>
    <t>1246690</t>
  </si>
  <si>
    <t>MINERA EL DORADO CHILE SPA</t>
  </si>
  <si>
    <t>1246691</t>
  </si>
  <si>
    <t>1246640</t>
  </si>
  <si>
    <t>1246461</t>
  </si>
  <si>
    <t>ELECNOR CHILE SA</t>
  </si>
  <si>
    <t>1246460</t>
  </si>
  <si>
    <t>1246971</t>
  </si>
  <si>
    <t>PROV FACT CORP NACIONAL DEL COBRE DE CHILE</t>
  </si>
  <si>
    <t>1246973</t>
  </si>
  <si>
    <t>1246988</t>
  </si>
  <si>
    <t>PROV FACT CONSTRUCTORA CAMPOS DE CHILE SPA</t>
  </si>
  <si>
    <t>1247019</t>
  </si>
  <si>
    <t>PROV FACT C0NSTRUCTORA PRODELCA S.A.</t>
  </si>
  <si>
    <t>PROV FACT ELECNOR CHILE S A</t>
  </si>
  <si>
    <t>REV PROV FACT MINERA EL DORADO CHILE SPA</t>
  </si>
  <si>
    <t>REV PROV FACT BRUNDL CONSTRUCCIONES S A</t>
  </si>
  <si>
    <t>MELÓN S.A. (Provisión tipo 2)</t>
  </si>
  <si>
    <t>1194262</t>
  </si>
  <si>
    <t>1194263</t>
  </si>
  <si>
    <t>1194620</t>
  </si>
  <si>
    <t>1194621</t>
  </si>
  <si>
    <t>88042</t>
  </si>
  <si>
    <t>88043</t>
  </si>
  <si>
    <t>1194586</t>
  </si>
  <si>
    <t>1194686</t>
  </si>
  <si>
    <t>1194085</t>
  </si>
  <si>
    <t>1194086</t>
  </si>
  <si>
    <t>1246732</t>
  </si>
  <si>
    <t>840606007</t>
  </si>
  <si>
    <t>CONSTRUCTORA DE PAVIMENTOS ASFALTICOS BITUMIX S.A</t>
  </si>
  <si>
    <t>1246367</t>
  </si>
  <si>
    <t>1247039</t>
  </si>
  <si>
    <t>1247095</t>
  </si>
  <si>
    <t>1194629</t>
  </si>
  <si>
    <t>1194525</t>
  </si>
  <si>
    <t>1194775</t>
  </si>
  <si>
    <t>1194830</t>
  </si>
  <si>
    <t>1194832</t>
  </si>
  <si>
    <t>1194831</t>
  </si>
  <si>
    <t>1194842</t>
  </si>
  <si>
    <t>1194843</t>
  </si>
  <si>
    <t>1194844</t>
  </si>
  <si>
    <t>1194845</t>
  </si>
  <si>
    <t>1194834</t>
  </si>
  <si>
    <t>1194835</t>
  </si>
  <si>
    <t>1194807</t>
  </si>
  <si>
    <t>1194811</t>
  </si>
  <si>
    <t>1194827</t>
  </si>
  <si>
    <t>1194809</t>
  </si>
  <si>
    <t>1194833</t>
  </si>
  <si>
    <t>1194828</t>
  </si>
  <si>
    <t>1194829</t>
  </si>
  <si>
    <t>957000002</t>
  </si>
  <si>
    <t>CONSTRUCTORA IGNACIO HURTADO LTDA</t>
  </si>
  <si>
    <t>1194792</t>
  </si>
  <si>
    <t>1193838</t>
  </si>
  <si>
    <t>1194771</t>
  </si>
  <si>
    <t>87434</t>
  </si>
  <si>
    <t>PROV FACT CONSTRUCTORA SAN VICENTE SPA</t>
  </si>
  <si>
    <t>PROV FACT CONSTRUCTORA POCURO SPA</t>
  </si>
  <si>
    <t>1246931</t>
  </si>
  <si>
    <t>CONSTRUCTORA VDZ SPA</t>
  </si>
  <si>
    <t>762247348</t>
  </si>
  <si>
    <t>VAI PS INGENIERIA Y SERVICIOS LIMITADA</t>
  </si>
  <si>
    <t>1246484</t>
  </si>
  <si>
    <t>VAI PS INGENIERIA Y SERVICIOS SPA</t>
  </si>
  <si>
    <t>1246538</t>
  </si>
  <si>
    <t>762713217</t>
  </si>
  <si>
    <t>ANDES SOLAR SA</t>
  </si>
  <si>
    <t>1246778</t>
  </si>
  <si>
    <t>764517334</t>
  </si>
  <si>
    <t>1195043</t>
  </si>
  <si>
    <t>EMPRESA CONSTRUCTORA DEL CHOAPA SPA</t>
  </si>
  <si>
    <t>765180341</t>
  </si>
  <si>
    <t>UNO DESARROLLOS CONSTRUCTIVOS SPA</t>
  </si>
  <si>
    <t>1246636</t>
  </si>
  <si>
    <t>1246488</t>
  </si>
  <si>
    <t>CONSTRUCTORA MYA SPA</t>
  </si>
  <si>
    <t>1246478</t>
  </si>
  <si>
    <t>1246657</t>
  </si>
  <si>
    <t>INGENIERIA Y CONSTRUCCION FUNDAMENTA SPA</t>
  </si>
  <si>
    <t>1246932</t>
  </si>
  <si>
    <t>1195019</t>
  </si>
  <si>
    <t>1246889</t>
  </si>
  <si>
    <t>88188</t>
  </si>
  <si>
    <t>1194986</t>
  </si>
  <si>
    <t>1246430</t>
  </si>
  <si>
    <t>1246431</t>
  </si>
  <si>
    <t>1246432</t>
  </si>
  <si>
    <t>1246604</t>
  </si>
  <si>
    <t>INGENIERIA Y SERVICIOS SERVILAND LIMITADA</t>
  </si>
  <si>
    <t>1246609</t>
  </si>
  <si>
    <t>1246485</t>
  </si>
  <si>
    <t>1246607</t>
  </si>
  <si>
    <t>1246605</t>
  </si>
  <si>
    <t>1246891</t>
  </si>
  <si>
    <t>CONSTRUCTORA SAN VICENTE SPA</t>
  </si>
  <si>
    <t>1194984</t>
  </si>
  <si>
    <t>1194996</t>
  </si>
  <si>
    <t>1246594</t>
  </si>
  <si>
    <t>1246697</t>
  </si>
  <si>
    <t>1246700</t>
  </si>
  <si>
    <t>1246886</t>
  </si>
  <si>
    <t>1194980</t>
  </si>
  <si>
    <t>1433</t>
  </si>
  <si>
    <t>1246772</t>
  </si>
  <si>
    <t>1246768</t>
  </si>
  <si>
    <t>1246888</t>
  </si>
  <si>
    <t>1246692</t>
  </si>
  <si>
    <t>1194983</t>
  </si>
  <si>
    <t>1195105</t>
  </si>
  <si>
    <t>1246645</t>
  </si>
  <si>
    <t>1246646</t>
  </si>
  <si>
    <t>EMPRESA CONSTRUCTORA TECSA S A</t>
  </si>
  <si>
    <t>1246647</t>
  </si>
  <si>
    <t>1246671</t>
  </si>
  <si>
    <t>1246672</t>
  </si>
  <si>
    <t>1246673</t>
  </si>
  <si>
    <t>1246674</t>
  </si>
  <si>
    <t>1246701</t>
  </si>
  <si>
    <t>1246667</t>
  </si>
  <si>
    <t>1246689</t>
  </si>
  <si>
    <t>1246972</t>
  </si>
  <si>
    <t>1246975</t>
  </si>
  <si>
    <t>1246976</t>
  </si>
  <si>
    <t>1246977</t>
  </si>
  <si>
    <t>1246980</t>
  </si>
  <si>
    <t>1246983</t>
  </si>
  <si>
    <t>1246985</t>
  </si>
  <si>
    <t>1246970</t>
  </si>
  <si>
    <t>PROV FACT CONSTRUCTORA COPAHUE SPA</t>
  </si>
  <si>
    <t>1246981</t>
  </si>
  <si>
    <t>1246982</t>
  </si>
  <si>
    <t>1246984</t>
  </si>
  <si>
    <t>1246987</t>
  </si>
  <si>
    <t>PROV FACT FUCHS GELLONA Y SILVA SPA</t>
  </si>
  <si>
    <t>1246986</t>
  </si>
  <si>
    <t>PROV FACT TECNASIC S.A.</t>
  </si>
  <si>
    <t>REV PROV FACT CONSTRUCTORA SAN VICENTE SPA</t>
  </si>
  <si>
    <t>REV PROV FACT CONSTRUCTORA POCURO SPA</t>
  </si>
  <si>
    <t>10686487K</t>
  </si>
  <si>
    <t>JORGE PATRICIO ROA BRAVO</t>
  </si>
  <si>
    <t>1194062</t>
  </si>
  <si>
    <t>88089</t>
  </si>
  <si>
    <t>1193831</t>
  </si>
  <si>
    <t>1193887</t>
  </si>
  <si>
    <t>1194461</t>
  </si>
  <si>
    <t>1193903</t>
  </si>
  <si>
    <t>1194769</t>
  </si>
  <si>
    <t>1194114</t>
  </si>
  <si>
    <t>1194521</t>
  </si>
  <si>
    <t>1194157</t>
  </si>
  <si>
    <t>1194158</t>
  </si>
  <si>
    <t>761510215</t>
  </si>
  <si>
    <t>EVOLTS INGENIERIA, CONSTRUCCION Y MONTAJES ELECTRICOS LIMITADA</t>
  </si>
  <si>
    <t>1193874</t>
  </si>
  <si>
    <t>Evolts Ingeniería, Construcción y Montajes Eléctricos Limitada</t>
  </si>
  <si>
    <t>764192494</t>
  </si>
  <si>
    <t>PRESTACION DE SERVICIOS Y SUMINISTROS INDUSTRIALES RIO LAJA LIMITADA</t>
  </si>
  <si>
    <t>1194321</t>
  </si>
  <si>
    <t>PRESTACIÓN DE SERVICIOS Y SUMINISTROS INDUSTRIALES RÍO LAJA LIMITADA</t>
  </si>
  <si>
    <t>1194322</t>
  </si>
  <si>
    <t>1194697</t>
  </si>
  <si>
    <t>1193795</t>
  </si>
  <si>
    <t>1194323</t>
  </si>
  <si>
    <t>1194824</t>
  </si>
  <si>
    <t>MAESTRANZA ACOSTA Y COMPAÑIA LTDA</t>
  </si>
  <si>
    <t>1194819</t>
  </si>
  <si>
    <t>1194223</t>
  </si>
  <si>
    <t>1194319</t>
  </si>
  <si>
    <t>DIBELL INGENIERIA SPA</t>
  </si>
  <si>
    <t>1193813</t>
  </si>
  <si>
    <t>772600801</t>
  </si>
  <si>
    <t>1194063</t>
  </si>
  <si>
    <t>Constructora Demac SPA</t>
  </si>
  <si>
    <t>1194320</t>
  </si>
  <si>
    <t>1194462</t>
  </si>
  <si>
    <t>1194464</t>
  </si>
  <si>
    <t>1194034</t>
  </si>
  <si>
    <t>1193888</t>
  </si>
  <si>
    <t>1193964</t>
  </si>
  <si>
    <t>776980102</t>
  </si>
  <si>
    <t>SOC CONSTRUCTORA E INVERSIONES BUSAN LIMITADA</t>
  </si>
  <si>
    <t>1194144</t>
  </si>
  <si>
    <t>Sociedad Constructora E Inversiones Busan Limitada</t>
  </si>
  <si>
    <t>1194311</t>
  </si>
  <si>
    <t>1193812</t>
  </si>
  <si>
    <t>1194693</t>
  </si>
  <si>
    <t>1194120</t>
  </si>
  <si>
    <t>1194119</t>
  </si>
  <si>
    <t>1194387</t>
  </si>
  <si>
    <t>1194491</t>
  </si>
  <si>
    <t>1194417</t>
  </si>
  <si>
    <t>1194143</t>
  </si>
  <si>
    <t>1194112</t>
  </si>
  <si>
    <t>760352020</t>
  </si>
  <si>
    <t>CONSTRUCTORA LAGIES SPA</t>
  </si>
  <si>
    <t>PROV FACT CONSTRUCTORA LAGIES SPA</t>
  </si>
  <si>
    <t>1194870</t>
  </si>
  <si>
    <t>PROV FACT MAESTRANZA ACOSTA Y COMPAÑIA LTDA</t>
  </si>
  <si>
    <t>1194889</t>
  </si>
  <si>
    <t>PROV FACT Dibell Ingeniería SPA</t>
  </si>
  <si>
    <t>520031278</t>
  </si>
  <si>
    <t>IMPORTADORA Y DISTRIBUIDORA RAUL DAGOBERTO BAHAMONDES SOTO Y COMPANIA LIMITADA</t>
  </si>
  <si>
    <t>1246295</t>
  </si>
  <si>
    <t>1194982</t>
  </si>
  <si>
    <t>1195020</t>
  </si>
  <si>
    <t>1195135</t>
  </si>
  <si>
    <t>1195136</t>
  </si>
  <si>
    <t>1195137</t>
  </si>
  <si>
    <t>1246372</t>
  </si>
  <si>
    <t>1246373</t>
  </si>
  <si>
    <t>1246374</t>
  </si>
  <si>
    <t>1246375</t>
  </si>
  <si>
    <t>1246376</t>
  </si>
  <si>
    <t>1246681</t>
  </si>
  <si>
    <t>1246682</t>
  </si>
  <si>
    <t>1246683</t>
  </si>
  <si>
    <t>88232</t>
  </si>
  <si>
    <t>88233</t>
  </si>
  <si>
    <t>1195089</t>
  </si>
  <si>
    <t>1195118</t>
  </si>
  <si>
    <t>1195120</t>
  </si>
  <si>
    <t>1246258</t>
  </si>
  <si>
    <t>1246259</t>
  </si>
  <si>
    <t>1195061</t>
  </si>
  <si>
    <t>INGENIERIA TERRAEXPLORA LTDA</t>
  </si>
  <si>
    <t>1195062</t>
  </si>
  <si>
    <t>1246357</t>
  </si>
  <si>
    <t>761935291</t>
  </si>
  <si>
    <t>ISMAEL DURAN Y COMPANIA LIMITADA</t>
  </si>
  <si>
    <t>1246928</t>
  </si>
  <si>
    <t>1246324</t>
  </si>
  <si>
    <t>1246326</t>
  </si>
  <si>
    <t>1246260</t>
  </si>
  <si>
    <t>765224551</t>
  </si>
  <si>
    <t>SCHEPP SPA</t>
  </si>
  <si>
    <t>1246927</t>
  </si>
  <si>
    <t>1246306</t>
  </si>
  <si>
    <t>1246307</t>
  </si>
  <si>
    <t>1246663</t>
  </si>
  <si>
    <t>1195093</t>
  </si>
  <si>
    <t>1195094</t>
  </si>
  <si>
    <t>768471037</t>
  </si>
  <si>
    <t>CONSTRUCTORA VILCHES LIMITADA</t>
  </si>
  <si>
    <t>1195092</t>
  </si>
  <si>
    <t>1246593</t>
  </si>
  <si>
    <t>1246524</t>
  </si>
  <si>
    <t>1195053</t>
  </si>
  <si>
    <t>1246293</t>
  </si>
  <si>
    <t>1246285</t>
  </si>
  <si>
    <t>1246239</t>
  </si>
  <si>
    <t>1246279</t>
  </si>
  <si>
    <t>1195010</t>
  </si>
  <si>
    <t>1246601</t>
  </si>
  <si>
    <t>1246378</t>
  </si>
  <si>
    <t>1195054</t>
  </si>
  <si>
    <t>1195055</t>
  </si>
  <si>
    <t>1195011</t>
  </si>
  <si>
    <t>1246668</t>
  </si>
  <si>
    <t>1246669</t>
  </si>
  <si>
    <t>1246401</t>
  </si>
  <si>
    <t>966844809</t>
  </si>
  <si>
    <t>OBRAS Y MONTAJES VIAL S.A.</t>
  </si>
  <si>
    <t>1195098</t>
  </si>
  <si>
    <t>1195090</t>
  </si>
  <si>
    <t>1246892</t>
  </si>
  <si>
    <t>1246595</t>
  </si>
  <si>
    <t>REV PROV FACT CONSTRUCTORA LAGIES SPA</t>
  </si>
  <si>
    <t>REV PROV FACT MAESTRANZA ACOSTA Y COMPAÑIA LTDA</t>
  </si>
  <si>
    <t>REV PROV FACT Dibell Ingeniería SPA</t>
  </si>
  <si>
    <t>1194694</t>
  </si>
  <si>
    <t>1193898</t>
  </si>
  <si>
    <t>1194605</t>
  </si>
  <si>
    <t>1194358</t>
  </si>
  <si>
    <t>775783001</t>
  </si>
  <si>
    <t>1194660</t>
  </si>
  <si>
    <t>Constructora San Antonio Ltda</t>
  </si>
  <si>
    <t>1246356</t>
  </si>
  <si>
    <t>1246240</t>
  </si>
  <si>
    <t>CONSTRUCTORA SALFA S A</t>
  </si>
  <si>
    <t>1246241</t>
  </si>
  <si>
    <t>1194475</t>
  </si>
  <si>
    <t>1194476</t>
  </si>
  <si>
    <t>1194571</t>
  </si>
  <si>
    <t>88039</t>
  </si>
  <si>
    <t>88062</t>
  </si>
  <si>
    <t>1193952</t>
  </si>
  <si>
    <t>1193954</t>
  </si>
  <si>
    <t>1194589</t>
  </si>
  <si>
    <t>1194590</t>
  </si>
  <si>
    <t>1194591</t>
  </si>
  <si>
    <t>766948561</t>
  </si>
  <si>
    <t>1194838</t>
  </si>
  <si>
    <t>CONSTRUCTORA SEVILLA Y CIA LIMITADA</t>
  </si>
  <si>
    <t>1194846</t>
  </si>
  <si>
    <t>1193848</t>
  </si>
  <si>
    <t>1194810</t>
  </si>
  <si>
    <t>1194836</t>
  </si>
  <si>
    <t>1194837</t>
  </si>
  <si>
    <t>843692001</t>
  </si>
  <si>
    <t>INDUSTRIAS HERNAN CORSSEN Y CIA LTDA</t>
  </si>
  <si>
    <t>1194683</t>
  </si>
  <si>
    <t>1194346</t>
  </si>
  <si>
    <t>1194353</t>
  </si>
  <si>
    <t>PROV FACT ANDALUZA DE MONTAJES ELECTRICOS Y TELEFONICOS S.A. Agencia en Chile  (AMETEL SA)</t>
  </si>
  <si>
    <t>PROV FACT INGENIERÍA Y CONSTRUCCIÓN HARCHA LIMITADA</t>
  </si>
  <si>
    <t>PROV FACT CONSTRUCTORA SEVILLA Y CIA LIMITADA</t>
  </si>
  <si>
    <t>REV PROV FACT CONSTRUCTORA SEVILLA Y CIA LIMITADA</t>
  </si>
  <si>
    <t>1246580</t>
  </si>
  <si>
    <t>1246582</t>
  </si>
  <si>
    <t>760468452</t>
  </si>
  <si>
    <t>CONSTRUCTORA VIMAC SPA</t>
  </si>
  <si>
    <t>1246483</t>
  </si>
  <si>
    <t>1246735</t>
  </si>
  <si>
    <t>762554909</t>
  </si>
  <si>
    <t>1246261</t>
  </si>
  <si>
    <t>DGC MONTAJES ELECTRICOS LTDA</t>
  </si>
  <si>
    <t>1194997</t>
  </si>
  <si>
    <t>1246479</t>
  </si>
  <si>
    <t>1194979</t>
  </si>
  <si>
    <t>1246724</t>
  </si>
  <si>
    <t>1246371</t>
  </si>
  <si>
    <t>1246677</t>
  </si>
  <si>
    <t>1246693</t>
  </si>
  <si>
    <t>1246694</t>
  </si>
  <si>
    <t>1246765</t>
  </si>
  <si>
    <t>1246766</t>
  </si>
  <si>
    <t>1246769</t>
  </si>
  <si>
    <t>1246480</t>
  </si>
  <si>
    <t>PROV FACT INGENIERIA, CONSTRUCCION Y MANTENCION INDUSTRIAL ERRES LIMITADA</t>
  </si>
  <si>
    <t>1246991</t>
  </si>
  <si>
    <t>1246992</t>
  </si>
  <si>
    <t>1246993</t>
  </si>
  <si>
    <t>REV PROV FACT INGENIERÍA Y CONSTRUCCIÓN HARCHA LIMITADA</t>
  </si>
  <si>
    <t>PROVISIÓN RENDICIÓN MARZO DOH</t>
  </si>
  <si>
    <t>SDA</t>
  </si>
  <si>
    <t>1193975</t>
  </si>
  <si>
    <t>1194579</t>
  </si>
  <si>
    <t>1194745</t>
  </si>
  <si>
    <t>1193899</t>
  </si>
  <si>
    <t>1194291</t>
  </si>
  <si>
    <t>1194584</t>
  </si>
  <si>
    <t>1194585</t>
  </si>
  <si>
    <t>87451</t>
  </si>
  <si>
    <t>1194825</t>
  </si>
  <si>
    <t>1194888</t>
  </si>
  <si>
    <t>PROV FACT EASYWOOD SOCIEDAD ANONIMA</t>
  </si>
  <si>
    <t>1194885</t>
  </si>
  <si>
    <t>REV PROV FACT ARTESANIAS SEMBRADORAS LTDA.</t>
  </si>
  <si>
    <t>1246843</t>
  </si>
  <si>
    <t>764108515</t>
  </si>
  <si>
    <t>PLASTICOS RAUL M. BASSO VASQUEZ EIRL</t>
  </si>
  <si>
    <t>1246845</t>
  </si>
  <si>
    <t>PLASTECH SPA</t>
  </si>
  <si>
    <t>1246381</t>
  </si>
  <si>
    <t>1246482</t>
  </si>
  <si>
    <t>1246615</t>
  </si>
  <si>
    <t>1246844</t>
  </si>
  <si>
    <t>1246466</t>
  </si>
  <si>
    <t>ICAFAL INGENIERIA Y CONSTRUCCION S A</t>
  </si>
  <si>
    <t>1194960</t>
  </si>
  <si>
    <t>PROV FACT PLASTICOS RAUL M. BASSO VASQUEZ EIRL</t>
  </si>
  <si>
    <t>1247080</t>
  </si>
  <si>
    <t>PROV FACT Inversiones Y Comercio RGP SpA</t>
  </si>
  <si>
    <t>77652445K</t>
  </si>
  <si>
    <t>CONSTRUCTORA LO BLANCO</t>
  </si>
  <si>
    <t>PROV FACT CONSTRUCTORA LO BLANCO</t>
  </si>
  <si>
    <t>REV PROV FACT EASYWOOD SOCIEDAD ANONIMA</t>
  </si>
  <si>
    <t>REV PROV FACT CONSORCIO PUENTE CHACAO S.A.</t>
  </si>
  <si>
    <t>478291</t>
  </si>
  <si>
    <t>18895</t>
  </si>
  <si>
    <t>87430</t>
  </si>
  <si>
    <t>1194823</t>
  </si>
  <si>
    <t>1193974</t>
  </si>
  <si>
    <t>771807224</t>
  </si>
  <si>
    <t>INMOB. PEDRO GODO</t>
  </si>
  <si>
    <t>1194740</t>
  </si>
  <si>
    <t>INMOB. PEDRO GODOY SPA</t>
  </si>
  <si>
    <t>1194391</t>
  </si>
  <si>
    <t>1194603</t>
  </si>
  <si>
    <t>REV PROV FACT MINISTERIO DE TRANSPORTES Y TELECOMUNICACIONES</t>
  </si>
  <si>
    <t>REV PROV CVI SUBSECRETARIA DE TRANSPORTES</t>
  </si>
  <si>
    <t>REV PROV FACT Inversiones World Logística Ltda</t>
  </si>
  <si>
    <t>1246862</t>
  </si>
  <si>
    <t>1246251</t>
  </si>
  <si>
    <t>1194998</t>
  </si>
  <si>
    <t>761627406</t>
  </si>
  <si>
    <t>RITTAL ELECTROMECANICOS LIMITADA</t>
  </si>
  <si>
    <t>1246846</t>
  </si>
  <si>
    <t>RITTAL LIMITADA</t>
  </si>
  <si>
    <t>945100001</t>
  </si>
  <si>
    <t>RENTA NACIONAL CIA DE SEGUROS GENERALES S A</t>
  </si>
  <si>
    <t>1246564</t>
  </si>
  <si>
    <t>Renta Nacional Compañía de Seguros Generales S.A.</t>
  </si>
  <si>
    <t>1194974</t>
  </si>
  <si>
    <t>PROV FACT SERVICIO DE SALUD METROPOLITANO ORIENTE</t>
  </si>
  <si>
    <t>PROV FACT CMPC PULP SPA</t>
  </si>
  <si>
    <t>REV PROV FACT SUBSECRETARIA DE TRANSPORTES</t>
  </si>
  <si>
    <t>REV PROV FACT Renta Nacional Compañía de Seguros Generales S.A.</t>
  </si>
  <si>
    <t>605111025</t>
  </si>
  <si>
    <t>DELEGACION PRESIDENCIAL PROVINCIAL DE OSORNO</t>
  </si>
  <si>
    <t>1194820</t>
  </si>
  <si>
    <t>DELEGACIÓN PRESIDENCIAL PROVINCIAL DE OSORNO</t>
  </si>
  <si>
    <t>1194079</t>
  </si>
  <si>
    <t>1194671</t>
  </si>
  <si>
    <t>88123</t>
  </si>
  <si>
    <t>690302004</t>
  </si>
  <si>
    <t>1194788</t>
  </si>
  <si>
    <t>I MUNICIPALIDAD DE COPIAPO</t>
  </si>
  <si>
    <t>1194073</t>
  </si>
  <si>
    <t>1194798</t>
  </si>
  <si>
    <t>768780005</t>
  </si>
  <si>
    <t>INGENIERIA MANUEL ACORIA GARCIA EIRL.</t>
  </si>
  <si>
    <t>1194700</t>
  </si>
  <si>
    <t>1194715</t>
  </si>
  <si>
    <t>1194713</t>
  </si>
  <si>
    <t>1194719</t>
  </si>
  <si>
    <t>1194721</t>
  </si>
  <si>
    <t>1194707</t>
  </si>
  <si>
    <t>1194704</t>
  </si>
  <si>
    <t>1194705</t>
  </si>
  <si>
    <t>1194717</t>
  </si>
  <si>
    <t>1194714</t>
  </si>
  <si>
    <t>1194716</t>
  </si>
  <si>
    <t>1194718</t>
  </si>
  <si>
    <t>1194726</t>
  </si>
  <si>
    <t>1194727</t>
  </si>
  <si>
    <t>1194730</t>
  </si>
  <si>
    <t>1194728</t>
  </si>
  <si>
    <t>1194729</t>
  </si>
  <si>
    <t>1194684</t>
  </si>
  <si>
    <t>1194708</t>
  </si>
  <si>
    <t>1194732</t>
  </si>
  <si>
    <t>1194733</t>
  </si>
  <si>
    <t>1194720</t>
  </si>
  <si>
    <t>1194735</t>
  </si>
  <si>
    <t>1194736</t>
  </si>
  <si>
    <t>1194734</t>
  </si>
  <si>
    <t>1194739</t>
  </si>
  <si>
    <t>1194737</t>
  </si>
  <si>
    <t>1194724</t>
  </si>
  <si>
    <t>1194722</t>
  </si>
  <si>
    <t>1194723</t>
  </si>
  <si>
    <t>1194731</t>
  </si>
  <si>
    <t>1194725</t>
  </si>
  <si>
    <t>1194706</t>
  </si>
  <si>
    <t>1194667</t>
  </si>
  <si>
    <t>1194770</t>
  </si>
  <si>
    <t>1194808</t>
  </si>
  <si>
    <t>PROV FACT Ilustre Municipalidad de Copiapó</t>
  </si>
  <si>
    <t>REV PROV FACT Facultad de Artes</t>
  </si>
  <si>
    <t>REV PROV FACT SECCIÓN ESPECIALIDADES</t>
  </si>
  <si>
    <t>REV PROV FACT Gobierno Regional de Los Lagos</t>
  </si>
  <si>
    <t>12100000</t>
  </si>
  <si>
    <t>FACULTAD  DE CIENCIAS VETERINARIAS Y PECUARIAS</t>
  </si>
  <si>
    <t>19081</t>
  </si>
  <si>
    <t>Facultad  de Ciencias Veterinarias y Pecuarias</t>
  </si>
  <si>
    <t>18887</t>
  </si>
  <si>
    <t>18888</t>
  </si>
  <si>
    <t>1246913</t>
  </si>
  <si>
    <t>Edificio Vista San Martin</t>
  </si>
  <si>
    <t>1246914</t>
  </si>
  <si>
    <t>1246915</t>
  </si>
  <si>
    <t>1246917</t>
  </si>
  <si>
    <t>1246918</t>
  </si>
  <si>
    <t>1246908</t>
  </si>
  <si>
    <t>EDIFICIO MORANDE 776</t>
  </si>
  <si>
    <t>1246909</t>
  </si>
  <si>
    <t>1246910</t>
  </si>
  <si>
    <t>1246911</t>
  </si>
  <si>
    <t>1246912</t>
  </si>
  <si>
    <t>88930</t>
  </si>
  <si>
    <t>1246898</t>
  </si>
  <si>
    <t>1246275</t>
  </si>
  <si>
    <t>INGENIERIA MANUEL ACORIA GARCIA EIRL</t>
  </si>
  <si>
    <t>795625100</t>
  </si>
  <si>
    <t>SOC.COM.EQUIPOS INDUSTRIALES</t>
  </si>
  <si>
    <t>1246592</t>
  </si>
  <si>
    <t>SOCIEDAD COMERCIAL EQUIPOS INDUSTRIALES LIMITADA</t>
  </si>
  <si>
    <t>1246819</t>
  </si>
  <si>
    <t>1246820</t>
  </si>
  <si>
    <t>1246821</t>
  </si>
  <si>
    <t>1246815</t>
  </si>
  <si>
    <t>1246816</t>
  </si>
  <si>
    <t>1246817</t>
  </si>
  <si>
    <t>1246818</t>
  </si>
  <si>
    <t>1246823</t>
  </si>
  <si>
    <t>1246840</t>
  </si>
  <si>
    <t>1246841</t>
  </si>
  <si>
    <t>1246835</t>
  </si>
  <si>
    <t>1246842</t>
  </si>
  <si>
    <t>1246825</t>
  </si>
  <si>
    <t>1246836</t>
  </si>
  <si>
    <t>1246822</t>
  </si>
  <si>
    <t>1246837</t>
  </si>
  <si>
    <t>1246838</t>
  </si>
  <si>
    <t>1246826</t>
  </si>
  <si>
    <t>1246839</t>
  </si>
  <si>
    <t>1246824</t>
  </si>
  <si>
    <t>966826304</t>
  </si>
  <si>
    <t>CLAS ING ELECTRICA E INVERSIONES</t>
  </si>
  <si>
    <t>1246368</t>
  </si>
  <si>
    <t>CLAS INGENIERIA ELECTRICA E INVERSIONES S A</t>
  </si>
  <si>
    <t>1246585</t>
  </si>
  <si>
    <t>1246745</t>
  </si>
  <si>
    <t>88950</t>
  </si>
  <si>
    <t>Revisión de Proyectos (Instalaciones sanitarias, instalaciones electricas y CCDD, instalaciones de climatización , instalación  de gas combustible, ascensores y BIM)  Obra Carén   , cuota 2 - 229,,26</t>
  </si>
  <si>
    <t>PROV FACT Edificio Morandé 776</t>
  </si>
  <si>
    <t>PROV FACT MINISTERIO DEL INTERIOR</t>
  </si>
  <si>
    <t>PROV FACT DELEGACIÓN PRESIDENCIAL PROVINCIAL DE OSORNO</t>
  </si>
  <si>
    <t>FUERZA AEREA DE CHILE</t>
  </si>
  <si>
    <t>1247087</t>
  </si>
  <si>
    <t>PROV FACT FUERZA AEREA DE CHILE COMANDO LOGISTICO</t>
  </si>
  <si>
    <t>PROV FACT GOBIERNO REGIONAL DE VALPARAÍSO</t>
  </si>
  <si>
    <t>REV PROV FACT Ilustre Municipalidad de Copiapó</t>
  </si>
  <si>
    <t>1194744</t>
  </si>
  <si>
    <t>1247050</t>
  </si>
  <si>
    <t>1194051</t>
  </si>
  <si>
    <t>1194067</t>
  </si>
  <si>
    <t>1246308</t>
  </si>
  <si>
    <t>1194082</t>
  </si>
  <si>
    <t>87501</t>
  </si>
  <si>
    <t>DEP - Cuenta Comercial Salesforce (Provisión tipo 2)</t>
  </si>
  <si>
    <t>MOP SUBSECRETARIA DE OBRAS PUBLICAS (Provisión tipo 2)</t>
  </si>
  <si>
    <t>BHP CHILE INC (Provisión tipo 2)</t>
  </si>
  <si>
    <t>1194663</t>
  </si>
  <si>
    <t>Dirección de Arquitectura del Ministerio de Obras Públicas</t>
  </si>
  <si>
    <t>1194664</t>
  </si>
  <si>
    <t>Calicata exploratoria Idiem Carén</t>
  </si>
  <si>
    <t>88140</t>
  </si>
  <si>
    <t>88141</t>
  </si>
  <si>
    <t>1194935</t>
  </si>
  <si>
    <t>1194936</t>
  </si>
  <si>
    <t>1246568</t>
  </si>
  <si>
    <t>1194938</t>
  </si>
  <si>
    <t>PROV FACT DAC - Cuenta Comercial Salesforce</t>
  </si>
  <si>
    <t>1246979</t>
  </si>
  <si>
    <t>PROV FACT MINERA SPENCE S.A.</t>
  </si>
  <si>
    <t>REV PROV FACT FUERZA AEREA DE CHILE COMANDO LOGISTICO</t>
  </si>
  <si>
    <t>48297455</t>
  </si>
  <si>
    <t>HERNAN ALBERTO LEVY ARENSBURG</t>
  </si>
  <si>
    <t>1194294</t>
  </si>
  <si>
    <t>Hernán Levy Arensburg</t>
  </si>
  <si>
    <t>795897100</t>
  </si>
  <si>
    <t>CARIOLA DIEZ PEREZ COTAPOS LIMITADA</t>
  </si>
  <si>
    <t>88088</t>
  </si>
  <si>
    <t>CARIOLA DIEZ PEREZ COTAPOS Y CIA LTDA</t>
  </si>
  <si>
    <t>CORPORACIÓN NACIONAL DEL COBRE DE CHILE (Provisión tipo 2)</t>
  </si>
  <si>
    <t>1194037</t>
  </si>
  <si>
    <t>CORP NACIONAL DEL COBRE DE CHILE</t>
  </si>
  <si>
    <t>1247059</t>
  </si>
  <si>
    <t>1194036</t>
  </si>
  <si>
    <t>CORPORACIÓN NACIONAL DEL COBRE</t>
  </si>
  <si>
    <t>REV PROV FACT CORPORACIÓN NACIONAL DEL COBRE</t>
  </si>
  <si>
    <t>1247052</t>
  </si>
  <si>
    <t>1247060</t>
  </si>
  <si>
    <t>1194568</t>
  </si>
  <si>
    <t>87481</t>
  </si>
  <si>
    <t>1195129</t>
  </si>
  <si>
    <t>1193867</t>
  </si>
  <si>
    <t>87454</t>
  </si>
  <si>
    <t>87491</t>
  </si>
  <si>
    <t>1195130</t>
  </si>
  <si>
    <t>1247015</t>
  </si>
  <si>
    <t>Acciona Construcción S.A. Agencia Chile (Provisión tipo 2)</t>
  </si>
  <si>
    <t>1193842</t>
  </si>
  <si>
    <t>REV PROV FACT Acciona Construcción S.A. Agencia Chile (Provisión tipo 2)</t>
  </si>
  <si>
    <t>1194953</t>
  </si>
  <si>
    <t>1246861</t>
  </si>
  <si>
    <t>1246340</t>
  </si>
  <si>
    <t>1246974</t>
  </si>
  <si>
    <t>1194421</t>
  </si>
  <si>
    <t>87431</t>
  </si>
  <si>
    <t>1194107</t>
  </si>
  <si>
    <t>1194339</t>
  </si>
  <si>
    <t>1193772</t>
  </si>
  <si>
    <t>1194064</t>
  </si>
  <si>
    <t>1193791</t>
  </si>
  <si>
    <t>1193951</t>
  </si>
  <si>
    <t>1193766</t>
  </si>
  <si>
    <t>1194332</t>
  </si>
  <si>
    <t>1194334</t>
  </si>
  <si>
    <t>1193950</t>
  </si>
  <si>
    <t>1194258</t>
  </si>
  <si>
    <t>KNIGHT PIESOLD S A</t>
  </si>
  <si>
    <t>1194607</t>
  </si>
  <si>
    <t>1194259</t>
  </si>
  <si>
    <t>1194762</t>
  </si>
  <si>
    <t>1194015</t>
  </si>
  <si>
    <t>1194623</t>
  </si>
  <si>
    <t>1194106</t>
  </si>
  <si>
    <t>1193836</t>
  </si>
  <si>
    <t>1194746</t>
  </si>
  <si>
    <t>1194872</t>
  </si>
  <si>
    <t>REV PROV FACT AUSENCO CHILE LIMITADA</t>
  </si>
  <si>
    <t>760511552</t>
  </si>
  <si>
    <t>GLOBALTEC SERVICIOS Y CONSTRUCCION LIMITADA</t>
  </si>
  <si>
    <t>1246294</t>
  </si>
  <si>
    <t>1246481</t>
  </si>
  <si>
    <t>1194933</t>
  </si>
  <si>
    <t>1246408</t>
  </si>
  <si>
    <t>1246379</t>
  </si>
  <si>
    <t>1246462</t>
  </si>
  <si>
    <t>1246249</t>
  </si>
  <si>
    <t>88231</t>
  </si>
  <si>
    <t>1194948</t>
  </si>
  <si>
    <t>1246740</t>
  </si>
  <si>
    <t>1246508</t>
  </si>
  <si>
    <t>1246268</t>
  </si>
  <si>
    <t>760696978</t>
  </si>
  <si>
    <t>INGENIERIA Y SERVICIOS PARA LA CONSTRUCCION GEHOLAB LIMITADA</t>
  </si>
  <si>
    <t>1247054</t>
  </si>
  <si>
    <t>PROV FACT INGENIERIA Y SERVICIOS PARA LA CONSTRUCCION GEHOLAB LIMITADA</t>
  </si>
  <si>
    <t>1247040</t>
  </si>
  <si>
    <t>PROV FACT FERRARA OBRAS GEOTECNICAS SPA</t>
  </si>
  <si>
    <t>1247041</t>
  </si>
  <si>
    <t>PROV FACT PILOTES TERRATEST S A</t>
  </si>
  <si>
    <t>PROV FACT WSP Mining S.A.</t>
  </si>
  <si>
    <t>1247086</t>
  </si>
  <si>
    <t>PROV FACT FERROVIAL CONSTRUCCION CHILE S A</t>
  </si>
  <si>
    <t>2098888</t>
  </si>
  <si>
    <t>VALE S.A.</t>
  </si>
  <si>
    <t>2120867</t>
  </si>
  <si>
    <t>2120870</t>
  </si>
  <si>
    <t>2118015</t>
  </si>
  <si>
    <t>761336304</t>
  </si>
  <si>
    <t>SOC EDUCATIVA PARALELO 37 LTDA.</t>
  </si>
  <si>
    <t>1194108</t>
  </si>
  <si>
    <t>Sociedad Educativa Paralelo 37 Limitada</t>
  </si>
  <si>
    <t>1194292</t>
  </si>
  <si>
    <t>1193835</t>
  </si>
  <si>
    <t>1194937</t>
  </si>
  <si>
    <t>781944203</t>
  </si>
  <si>
    <t>ALERCE INGENIERIA Y CONSTRUCCION SPA</t>
  </si>
  <si>
    <t>PROV FACT ALERCE INGENIERIA Y CONSTRUCCION SPA</t>
  </si>
  <si>
    <t>ALTO MAIPO SPA (Provisión tipo 2)</t>
  </si>
  <si>
    <t>CIA MINERA DEL PACIFICO S A (Provisión tipo 2)</t>
  </si>
  <si>
    <t>1194628</t>
  </si>
  <si>
    <t>1194630</t>
  </si>
  <si>
    <t>142129604</t>
  </si>
  <si>
    <t>JAVIER LIZANDRO MENDOZA RECABAL</t>
  </si>
  <si>
    <t>1194863</t>
  </si>
  <si>
    <t>PROV FACT JAVIER LIZANDRO MENDOZA RECABAL</t>
  </si>
  <si>
    <t>1194911</t>
  </si>
  <si>
    <t>1194894</t>
  </si>
  <si>
    <t>REV PROV FACT ALTO MAIPO SPA</t>
  </si>
  <si>
    <t>1434</t>
  </si>
  <si>
    <t>88150</t>
  </si>
  <si>
    <t>88151</t>
  </si>
  <si>
    <t>1194900</t>
  </si>
  <si>
    <t>1246434</t>
  </si>
  <si>
    <t>1246282</t>
  </si>
  <si>
    <t>1246860</t>
  </si>
  <si>
    <t>88216</t>
  </si>
  <si>
    <t>1246273</t>
  </si>
  <si>
    <t>88217</t>
  </si>
  <si>
    <t>766178294</t>
  </si>
  <si>
    <t>1194975</t>
  </si>
  <si>
    <t>AMBIENTAL Y SECTORIAL SPA</t>
  </si>
  <si>
    <t>768375410</t>
  </si>
  <si>
    <t>SOCIEDAD MINERA SANTA FE SPA</t>
  </si>
  <si>
    <t>1246289</t>
  </si>
  <si>
    <t>1246939</t>
  </si>
  <si>
    <t>CENTRO DE ESTUDIOS MEDICION Y CERTIFICACION DE CALIDAD CESMEC SA</t>
  </si>
  <si>
    <t>1246999</t>
  </si>
  <si>
    <t>PROV FACT ARIDOS ACONCAGUA S.A.</t>
  </si>
  <si>
    <t>774185801</t>
  </si>
  <si>
    <t>MANTOS COPPER S.A.</t>
  </si>
  <si>
    <t>PROV FACT MANTOS COPPER S.A.</t>
  </si>
  <si>
    <t>REV PROV FACT JAVIER LIZANDRO MENDOZA RECABAL</t>
  </si>
  <si>
    <t>TRAZAS GESTIÓN DE PROYECTOS DE INFRAESTRUCTURA LIMITADA (Provisión tipo 2)</t>
  </si>
  <si>
    <t>CONSTRUCTORA ALMAGRO S.A. (Provisión tipo 2)</t>
  </si>
  <si>
    <t>CONSTRUCTORA VAIN LIMITADA (Provisión tipo 2)</t>
  </si>
  <si>
    <t>CONSTRUCTORA CUEVAS Y PURCELL S A (Provisión tipo 2)</t>
  </si>
  <si>
    <t>SOCIEDAD COMERCIAL MAXMAR SPA (Provisión tipo 2)</t>
  </si>
  <si>
    <t>INVERSIONES BRONSON SPA (Provisión tipo 2)</t>
  </si>
  <si>
    <t>1194241</t>
  </si>
  <si>
    <t>1194652</t>
  </si>
  <si>
    <t>1194233</t>
  </si>
  <si>
    <t>1194234</t>
  </si>
  <si>
    <t>1194235</t>
  </si>
  <si>
    <t>1194236</t>
  </si>
  <si>
    <t>1194572</t>
  </si>
  <si>
    <t>1194573</t>
  </si>
  <si>
    <t>87444</t>
  </si>
  <si>
    <t>87445</t>
  </si>
  <si>
    <t>88037</t>
  </si>
  <si>
    <t>88038</t>
  </si>
  <si>
    <t>1194559</t>
  </si>
  <si>
    <t>1194453</t>
  </si>
  <si>
    <t>1194460</t>
  </si>
  <si>
    <t>761478095</t>
  </si>
  <si>
    <t>INGENIERIA Y CONSTRUCCION OSCAR EDUARDO HERESMANN IGLESIAS SPA.</t>
  </si>
  <si>
    <t>1194659</t>
  </si>
  <si>
    <t>1194228</t>
  </si>
  <si>
    <t>1194400</t>
  </si>
  <si>
    <t>1194401</t>
  </si>
  <si>
    <t>1194402</t>
  </si>
  <si>
    <t>1194408</t>
  </si>
  <si>
    <t>Constructora Las Perdices SPA</t>
  </si>
  <si>
    <t>1194451</t>
  </si>
  <si>
    <t>765449456</t>
  </si>
  <si>
    <t>COSIO PAVEZ LIMITADA</t>
  </si>
  <si>
    <t>1194549</t>
  </si>
  <si>
    <t>1194658</t>
  </si>
  <si>
    <t>1194369</t>
  </si>
  <si>
    <t>1194371</t>
  </si>
  <si>
    <t>1194372</t>
  </si>
  <si>
    <t>1194657</t>
  </si>
  <si>
    <t>1194647</t>
  </si>
  <si>
    <t>1194243</t>
  </si>
  <si>
    <t>1194244</t>
  </si>
  <si>
    <t>1194384</t>
  </si>
  <si>
    <t>1194385</t>
  </si>
  <si>
    <t>1194635</t>
  </si>
  <si>
    <t>1194653</t>
  </si>
  <si>
    <t>1194100</t>
  </si>
  <si>
    <t>1194650</t>
  </si>
  <si>
    <t>1194552</t>
  </si>
  <si>
    <t>1194553</t>
  </si>
  <si>
    <t>1194564</t>
  </si>
  <si>
    <t>1194225</t>
  </si>
  <si>
    <t>1194226</t>
  </si>
  <si>
    <t>1194293</t>
  </si>
  <si>
    <t>1194452</t>
  </si>
  <si>
    <t>1194547</t>
  </si>
  <si>
    <t>1194692</t>
  </si>
  <si>
    <t>1194847</t>
  </si>
  <si>
    <t>87453</t>
  </si>
  <si>
    <t>1194654</t>
  </si>
  <si>
    <t>1194240</t>
  </si>
  <si>
    <t>1194546</t>
  </si>
  <si>
    <t>REV PROV FACT Constructora Las Perdices SPA</t>
  </si>
  <si>
    <t>REV PROV FACT DISTRIBUIDORA BREMEN SPA</t>
  </si>
  <si>
    <t>REV PROV FACT ICAFAL CONSTRUCCIONES SPA</t>
  </si>
  <si>
    <t>REV PROV FACT SOCIEDAD BETON DECKEN SPA</t>
  </si>
  <si>
    <t>1246506</t>
  </si>
  <si>
    <t>1246722</t>
  </si>
  <si>
    <t>1246734</t>
  </si>
  <si>
    <t>1246234</t>
  </si>
  <si>
    <t>1246713</t>
  </si>
  <si>
    <t>1246930</t>
  </si>
  <si>
    <t>1195123</t>
  </si>
  <si>
    <t>88177</t>
  </si>
  <si>
    <t>1246405</t>
  </si>
  <si>
    <t>ZOPONE CHILE INGENIERIA LIMITADA</t>
  </si>
  <si>
    <t>1246919</t>
  </si>
  <si>
    <t>1246938</t>
  </si>
  <si>
    <t>1195160</t>
  </si>
  <si>
    <t>1195165</t>
  </si>
  <si>
    <t>1195166</t>
  </si>
  <si>
    <t>1246921</t>
  </si>
  <si>
    <t>1246893</t>
  </si>
  <si>
    <t>1246933</t>
  </si>
  <si>
    <t>88928</t>
  </si>
  <si>
    <t>1246942</t>
  </si>
  <si>
    <t>1246916</t>
  </si>
  <si>
    <t>1246895</t>
  </si>
  <si>
    <t>CONSTRUCTORA ALMAGRO S A</t>
  </si>
  <si>
    <t>1246218</t>
  </si>
  <si>
    <t>1246232</t>
  </si>
  <si>
    <t>1246233</t>
  </si>
  <si>
    <t>1246711</t>
  </si>
  <si>
    <t>88171</t>
  </si>
  <si>
    <t>1246944</t>
  </si>
  <si>
    <t>1246723</t>
  </si>
  <si>
    <t>1247094</t>
  </si>
  <si>
    <t>1247072</t>
  </si>
  <si>
    <t>1246995</t>
  </si>
  <si>
    <t>PROV FACT INGENIERIA Y CONSTRUCCION OSCAR EDUARDO HERESMANN IGLESIAS SPA.</t>
  </si>
  <si>
    <t>PROV FACT SANTA LAURA HORMIGONES SPA</t>
  </si>
  <si>
    <t>764727495</t>
  </si>
  <si>
    <t>CONSORCIO GLOBE ICF S.A.</t>
  </si>
  <si>
    <t>PROV FACT GLOBE ICF S.A.</t>
  </si>
  <si>
    <t>767836228</t>
  </si>
  <si>
    <t>HORMIGONES ARYCEM SPA</t>
  </si>
  <si>
    <t>PROV FACT HORMIGONES ARYCEM SPA</t>
  </si>
  <si>
    <t>1247071</t>
  </si>
  <si>
    <t>1246994</t>
  </si>
  <si>
    <t>782052845</t>
  </si>
  <si>
    <t>PROV FACT LOS ARRAYANES SPA</t>
  </si>
  <si>
    <t>783268469</t>
  </si>
  <si>
    <t>HORMIGONES BF SPA</t>
  </si>
  <si>
    <t>1247075</t>
  </si>
  <si>
    <t>PROV FACT HORMIGONES BF SPA</t>
  </si>
  <si>
    <t>965294805</t>
  </si>
  <si>
    <t>V S L SISTEMAS ESPECIALES DE CONSTRUCCION S A</t>
  </si>
  <si>
    <t>PROV FACT V S L SISTEMAS ESPECIALES DE CONSTRUCCION S A</t>
  </si>
  <si>
    <t>1246957</t>
  </si>
  <si>
    <t>1194441</t>
  </si>
  <si>
    <t>1194087</t>
  </si>
  <si>
    <t>1194229</t>
  </si>
  <si>
    <t>1194230</t>
  </si>
  <si>
    <t>1194231</t>
  </si>
  <si>
    <t>1194232</t>
  </si>
  <si>
    <t>1194574</t>
  </si>
  <si>
    <t>1194575</t>
  </si>
  <si>
    <t>1194576</t>
  </si>
  <si>
    <t>1194577</t>
  </si>
  <si>
    <t>1194578</t>
  </si>
  <si>
    <t>87439</t>
  </si>
  <si>
    <t>87440</t>
  </si>
  <si>
    <t>87441</t>
  </si>
  <si>
    <t>87442</t>
  </si>
  <si>
    <t>87443</t>
  </si>
  <si>
    <t>1194328</t>
  </si>
  <si>
    <t>1194329</t>
  </si>
  <si>
    <t>1194563</t>
  </si>
  <si>
    <t>1194602</t>
  </si>
  <si>
    <t>1194374</t>
  </si>
  <si>
    <t>1194375</t>
  </si>
  <si>
    <t>1194377</t>
  </si>
  <si>
    <t>1194378</t>
  </si>
  <si>
    <t>1194379</t>
  </si>
  <si>
    <t>DEPROVIS SpA</t>
  </si>
  <si>
    <t>1194227</t>
  </si>
  <si>
    <t>1194454</t>
  </si>
  <si>
    <t>1194562</t>
  </si>
  <si>
    <t>1194882</t>
  </si>
  <si>
    <t>REV PROV FACT IMPORTADORA,EXPORTADORA,COMERCIALIZADORA Y ARRIENDOS EMPRESAS DIAZ LIMITADA</t>
  </si>
  <si>
    <t>REV PROV FACT DEPROVIS SpA</t>
  </si>
  <si>
    <t>1246920</t>
  </si>
  <si>
    <t>1246717</t>
  </si>
  <si>
    <t>1246718</t>
  </si>
  <si>
    <t>1246719</t>
  </si>
  <si>
    <t>1246720</t>
  </si>
  <si>
    <t>1246721</t>
  </si>
  <si>
    <t>1195168</t>
  </si>
  <si>
    <t>1246229</t>
  </si>
  <si>
    <t>1246698</t>
  </si>
  <si>
    <t>1246699</t>
  </si>
  <si>
    <t>1195161</t>
  </si>
  <si>
    <t>1195162</t>
  </si>
  <si>
    <t>1195163</t>
  </si>
  <si>
    <t>1195164</t>
  </si>
  <si>
    <t>1195167</t>
  </si>
  <si>
    <t>1246925</t>
  </si>
  <si>
    <t>1246575</t>
  </si>
  <si>
    <t>1246220</t>
  </si>
  <si>
    <t>1246221</t>
  </si>
  <si>
    <t>1246230</t>
  </si>
  <si>
    <t>1246231</t>
  </si>
  <si>
    <t>Verificaciones Abril 2026</t>
  </si>
  <si>
    <t>LUIS MAURICIO VIDAL RIQUELME</t>
  </si>
  <si>
    <t>INGELEC LTDA (Provisión tipo 2)</t>
  </si>
  <si>
    <t>1194162</t>
  </si>
  <si>
    <t>1194161</t>
  </si>
  <si>
    <t>151914934</t>
  </si>
  <si>
    <t>JIMMY ALEJANDRO OLIVA CISTERNAS</t>
  </si>
  <si>
    <t>1194118</t>
  </si>
  <si>
    <t>1194791</t>
  </si>
  <si>
    <t>1194781</t>
  </si>
  <si>
    <t>1194121</t>
  </si>
  <si>
    <t>1194117</t>
  </si>
  <si>
    <t>1193970</t>
  </si>
  <si>
    <t>1194403</t>
  </si>
  <si>
    <t>1194404</t>
  </si>
  <si>
    <t>1194405</t>
  </si>
  <si>
    <t>1194406</t>
  </si>
  <si>
    <t>1194407</t>
  </si>
  <si>
    <t>1194468</t>
  </si>
  <si>
    <t>1194469</t>
  </si>
  <si>
    <t>1194472</t>
  </si>
  <si>
    <t>1194473</t>
  </si>
  <si>
    <t>1194474</t>
  </si>
  <si>
    <t>1194747</t>
  </si>
  <si>
    <t>1194839</t>
  </si>
  <si>
    <t>1194840</t>
  </si>
  <si>
    <t>1194841</t>
  </si>
  <si>
    <t>87504</t>
  </si>
  <si>
    <t>87505</t>
  </si>
  <si>
    <t>87507</t>
  </si>
  <si>
    <t>87508</t>
  </si>
  <si>
    <t>87509</t>
  </si>
  <si>
    <t>88054</t>
  </si>
  <si>
    <t>88055</t>
  </si>
  <si>
    <t>88056</t>
  </si>
  <si>
    <t>88057</t>
  </si>
  <si>
    <t>88058</t>
  </si>
  <si>
    <t>1194038</t>
  </si>
  <si>
    <t>1194039</t>
  </si>
  <si>
    <t>1194592</t>
  </si>
  <si>
    <t>1194355</t>
  </si>
  <si>
    <t>763363082</t>
  </si>
  <si>
    <t>1194249</t>
  </si>
  <si>
    <t>Collao Constructora EIRL</t>
  </si>
  <si>
    <t>1194794</t>
  </si>
  <si>
    <t>764584619</t>
  </si>
  <si>
    <t>1194548</t>
  </si>
  <si>
    <t>Innovación y Desarrollo Christian Portilla Jeldres E.I.R.L</t>
  </si>
  <si>
    <t>1194356</t>
  </si>
  <si>
    <t>1194357</t>
  </si>
  <si>
    <t>1194190</t>
  </si>
  <si>
    <t>1194191</t>
  </si>
  <si>
    <t>768305196</t>
  </si>
  <si>
    <t>1194776</t>
  </si>
  <si>
    <t>Fulgeri Jaccard SpA</t>
  </si>
  <si>
    <t>1193847</t>
  </si>
  <si>
    <t>1194101</t>
  </si>
  <si>
    <t>1194102</t>
  </si>
  <si>
    <t>1194242</t>
  </si>
  <si>
    <t>770298911</t>
  </si>
  <si>
    <t>1194104</t>
  </si>
  <si>
    <t>Empresa de Tratamiento Sanitario Trasasur SPA</t>
  </si>
  <si>
    <t>770598583</t>
  </si>
  <si>
    <t>1194103</t>
  </si>
  <si>
    <t>My Energy SPA</t>
  </si>
  <si>
    <t>770701708</t>
  </si>
  <si>
    <t>1194793</t>
  </si>
  <si>
    <t>ARIDOS CANTARUTA LIMITADA</t>
  </si>
  <si>
    <t>772531753</t>
  </si>
  <si>
    <t>PANGEA SERVICIOS LIMITADA</t>
  </si>
  <si>
    <t>1194246</t>
  </si>
  <si>
    <t>1194245</t>
  </si>
  <si>
    <t>772821662</t>
  </si>
  <si>
    <t>CONSTRUCTORA INDEPENDENCIA SPA</t>
  </si>
  <si>
    <t>1194248</t>
  </si>
  <si>
    <t>775233249</t>
  </si>
  <si>
    <t>HORMIGONES YA SPA</t>
  </si>
  <si>
    <t>1194105</t>
  </si>
  <si>
    <t>1194814</t>
  </si>
  <si>
    <t>1194016</t>
  </si>
  <si>
    <t>1194065</t>
  </si>
  <si>
    <t>1194159</t>
  </si>
  <si>
    <t>1194211</t>
  </si>
  <si>
    <t>88522680</t>
  </si>
  <si>
    <t>RAUL HUMBERTO MARTINEZ GOMEZ</t>
  </si>
  <si>
    <t>1194122</t>
  </si>
  <si>
    <t>Raúl Martínez Gómez</t>
  </si>
  <si>
    <t>1194178</t>
  </si>
  <si>
    <t>1194237</t>
  </si>
  <si>
    <t>1194238</t>
  </si>
  <si>
    <t>1194239</t>
  </si>
  <si>
    <t>1194251</t>
  </si>
  <si>
    <t>1194279</t>
  </si>
  <si>
    <t>1194280</t>
  </si>
  <si>
    <t>1194409</t>
  </si>
  <si>
    <t>1194410</t>
  </si>
  <si>
    <t>1194447</t>
  </si>
  <si>
    <t>1194448</t>
  </si>
  <si>
    <t>1194449</t>
  </si>
  <si>
    <t>1194597</t>
  </si>
  <si>
    <t>1194598</t>
  </si>
  <si>
    <t>1194599</t>
  </si>
  <si>
    <t>1194582</t>
  </si>
  <si>
    <t>760600105</t>
  </si>
  <si>
    <t>CONSTRUCTORA ATACAGUA S.A.</t>
  </si>
  <si>
    <t>PROV FACT Constructora Atacagua S.A.</t>
  </si>
  <si>
    <t>PROV FACT INGENIERÍA Y CONSTRUCCIÓN GLOBALMIX LIMITADA</t>
  </si>
  <si>
    <t>777425005</t>
  </si>
  <si>
    <t>PROV FACT VIDAL Y MANRIQUEZ LIMITADA</t>
  </si>
  <si>
    <t>78360650K</t>
  </si>
  <si>
    <t>ELECTRA PRICE FABBRI Y COMPANIA LIMITADA</t>
  </si>
  <si>
    <t>1194890</t>
  </si>
  <si>
    <t>PROV FACT ELECTRA PRICE FABBRI Y COMPANIA LIMITADA</t>
  </si>
  <si>
    <t>1195111</t>
  </si>
  <si>
    <t>Constructora Atacagua S.A.</t>
  </si>
  <si>
    <t>1246714</t>
  </si>
  <si>
    <t>1246715</t>
  </si>
  <si>
    <t>1246716</t>
  </si>
  <si>
    <t>1246755</t>
  </si>
  <si>
    <t>1246301</t>
  </si>
  <si>
    <t>1246302</t>
  </si>
  <si>
    <t>1246550</t>
  </si>
  <si>
    <t>1246551</t>
  </si>
  <si>
    <t>1246552</t>
  </si>
  <si>
    <t>1246553</t>
  </si>
  <si>
    <t>764485343</t>
  </si>
  <si>
    <t>1246283</t>
  </si>
  <si>
    <t>Constructora Santa Ester SPA</t>
  </si>
  <si>
    <t>1246934</t>
  </si>
  <si>
    <t>1194898</t>
  </si>
  <si>
    <t>1246303</t>
  </si>
  <si>
    <t>1246304</t>
  </si>
  <si>
    <t>1195021</t>
  </si>
  <si>
    <t>1246926</t>
  </si>
  <si>
    <t>766954081</t>
  </si>
  <si>
    <t>SOENCO GEOTECNIA LIMITADA</t>
  </si>
  <si>
    <t>1194932</t>
  </si>
  <si>
    <t>1194961</t>
  </si>
  <si>
    <t>1246271</t>
  </si>
  <si>
    <t>1246270</t>
  </si>
  <si>
    <t>1246567</t>
  </si>
  <si>
    <t>1246287</t>
  </si>
  <si>
    <t>1246941</t>
  </si>
  <si>
    <t>1246600</t>
  </si>
  <si>
    <t>1246543</t>
  </si>
  <si>
    <t>CONSTRUCTORA DE VICENTE SA</t>
  </si>
  <si>
    <t>1246935</t>
  </si>
  <si>
    <t>1246245</t>
  </si>
  <si>
    <t>1194858</t>
  </si>
  <si>
    <t>1246523</t>
  </si>
  <si>
    <t>1246276</t>
  </si>
  <si>
    <t>CARPO Y LAGOS SPA</t>
  </si>
  <si>
    <t>1246562</t>
  </si>
  <si>
    <t>1195095</t>
  </si>
  <si>
    <t>VIDAL Y MANRIQUEZ LIMITADA</t>
  </si>
  <si>
    <t>1195116</t>
  </si>
  <si>
    <t>1246923</t>
  </si>
  <si>
    <t>88937</t>
  </si>
  <si>
    <t>783615568</t>
  </si>
  <si>
    <t>VERTIC INGENIERIA SPA</t>
  </si>
  <si>
    <t>1246288</t>
  </si>
  <si>
    <t>Vertic Ingeniería SPA</t>
  </si>
  <si>
    <t>1246305</t>
  </si>
  <si>
    <t>1246535</t>
  </si>
  <si>
    <t>1246536</t>
  </si>
  <si>
    <t>1246936</t>
  </si>
  <si>
    <t>1246522</t>
  </si>
  <si>
    <t>HORMISUR INEIN S A</t>
  </si>
  <si>
    <t>851002006</t>
  </si>
  <si>
    <t>INGENIERIA Y CONSTRUCCION VALMAR LTDA</t>
  </si>
  <si>
    <t>1246929</t>
  </si>
  <si>
    <t>1246521</t>
  </si>
  <si>
    <t>1195102</t>
  </si>
  <si>
    <t>1195106</t>
  </si>
  <si>
    <t>1195107</t>
  </si>
  <si>
    <t>1195108</t>
  </si>
  <si>
    <t>1195109</t>
  </si>
  <si>
    <t>1195112</t>
  </si>
  <si>
    <t>1195132</t>
  </si>
  <si>
    <t>1195133</t>
  </si>
  <si>
    <t>1246577</t>
  </si>
  <si>
    <t>1246579</t>
  </si>
  <si>
    <t>1246617</t>
  </si>
  <si>
    <t>1246679</t>
  </si>
  <si>
    <t>1246853</t>
  </si>
  <si>
    <t>1246854</t>
  </si>
  <si>
    <t>1246855</t>
  </si>
  <si>
    <t>1246856</t>
  </si>
  <si>
    <t>1246863</t>
  </si>
  <si>
    <t>1246534</t>
  </si>
  <si>
    <t>1246542</t>
  </si>
  <si>
    <t>PROV FACT JOEL MORALES DUBO CONS-TRUCCION, E.I.R.L.</t>
  </si>
  <si>
    <t>1247070</t>
  </si>
  <si>
    <t>1247003</t>
  </si>
  <si>
    <t>PROV FACT Cbb Cementos - Ready Mix Limitada</t>
  </si>
  <si>
    <t>1246969</t>
  </si>
  <si>
    <t>REV PROV FACT Constructora Atacagua S.A.</t>
  </si>
  <si>
    <t>REV PROV FACT INGENIERÍA Y CONSTRUCCIÓN GLOBALMIX LIMITADA</t>
  </si>
  <si>
    <t>REV PROV FACT VIDAL Y MANRIQUEZ LIMITADA</t>
  </si>
  <si>
    <t>REV PROV FACT ELECTRA PRICE FABBRI Y COMPANIA LIMITADA</t>
  </si>
  <si>
    <t>1194463</t>
  </si>
  <si>
    <t>1194466</t>
  </si>
  <si>
    <t>1194467</t>
  </si>
  <si>
    <t>1194470</t>
  </si>
  <si>
    <t>1194748</t>
  </si>
  <si>
    <t>1194754</t>
  </si>
  <si>
    <t>87502</t>
  </si>
  <si>
    <t>87503</t>
  </si>
  <si>
    <t>88052</t>
  </si>
  <si>
    <t>88053</t>
  </si>
  <si>
    <t>1194183</t>
  </si>
  <si>
    <t>1194184</t>
  </si>
  <si>
    <t>1194185</t>
  </si>
  <si>
    <t>1194186</t>
  </si>
  <si>
    <t>1194197</t>
  </si>
  <si>
    <t>761794396</t>
  </si>
  <si>
    <t>1194123</t>
  </si>
  <si>
    <t>Ingetec Construcciones SPA</t>
  </si>
  <si>
    <t>1194124</t>
  </si>
  <si>
    <t>1194125</t>
  </si>
  <si>
    <t>1194796</t>
  </si>
  <si>
    <t>770969174</t>
  </si>
  <si>
    <t>1194786</t>
  </si>
  <si>
    <t>NOW SPA</t>
  </si>
  <si>
    <t>1194019</t>
  </si>
  <si>
    <t>1194181</t>
  </si>
  <si>
    <t>772783302</t>
  </si>
  <si>
    <t>SOCIEDAD MINERA INDUSTRIAL E INMOBILIARIA SPA</t>
  </si>
  <si>
    <t>1194247</t>
  </si>
  <si>
    <t>1194182</t>
  </si>
  <si>
    <t>1194210</t>
  </si>
  <si>
    <t>1194250</t>
  </si>
  <si>
    <t>1194458</t>
  </si>
  <si>
    <t>88131</t>
  </si>
  <si>
    <t>777722417</t>
  </si>
  <si>
    <t>PROV FACT LACUSTRE HORMIGON EXPRESS SPA</t>
  </si>
  <si>
    <t>REV PROV FACT SOC DE HORMIGONES MAQUEHUE LIMITADA</t>
  </si>
  <si>
    <t>1246712</t>
  </si>
  <si>
    <t>1246894</t>
  </si>
  <si>
    <t>1195083</t>
  </si>
  <si>
    <t>1195084</t>
  </si>
  <si>
    <t>1195086</t>
  </si>
  <si>
    <t>1195087</t>
  </si>
  <si>
    <t>1246227</t>
  </si>
  <si>
    <t>1246228</t>
  </si>
  <si>
    <t>1246519</t>
  </si>
  <si>
    <t>1246943</t>
  </si>
  <si>
    <t>77109953K</t>
  </si>
  <si>
    <t>1246922</t>
  </si>
  <si>
    <t>CONSTRUCTORA PAKAR LIMITADA</t>
  </si>
  <si>
    <t>1246937</t>
  </si>
  <si>
    <t>1246924</t>
  </si>
  <si>
    <t>1195114</t>
  </si>
  <si>
    <t>LACUSTRE HORMIGON EXPRESS SPA</t>
  </si>
  <si>
    <t>1195110</t>
  </si>
  <si>
    <t>1246563</t>
  </si>
  <si>
    <t>1246576</t>
  </si>
  <si>
    <t>1246578</t>
  </si>
  <si>
    <t>1246695</t>
  </si>
  <si>
    <t>1246996</t>
  </si>
  <si>
    <t>PROV FACT Constructora Pakar Limitada</t>
  </si>
  <si>
    <t>REV PROV FACT LACUSTRE HORMIGON EXPRESS SPA</t>
  </si>
  <si>
    <t>1194477</t>
  </si>
  <si>
    <t>1194478</t>
  </si>
  <si>
    <t>1194479</t>
  </si>
  <si>
    <t>1194480</t>
  </si>
  <si>
    <t>1194481</t>
  </si>
  <si>
    <t>1194750</t>
  </si>
  <si>
    <t>1194751</t>
  </si>
  <si>
    <t>1194753</t>
  </si>
  <si>
    <t>87506</t>
  </si>
  <si>
    <t>87510</t>
  </si>
  <si>
    <t>88059</t>
  </si>
  <si>
    <t>88060</t>
  </si>
  <si>
    <t>88061</t>
  </si>
  <si>
    <t>1194179</t>
  </si>
  <si>
    <t>1194180</t>
  </si>
  <si>
    <t>1194165</t>
  </si>
  <si>
    <t>1194195</t>
  </si>
  <si>
    <t>1194366</t>
  </si>
  <si>
    <t>88111</t>
  </si>
  <si>
    <t>768675597</t>
  </si>
  <si>
    <t>1194160</t>
  </si>
  <si>
    <t>Tralmar SPA</t>
  </si>
  <si>
    <t>1194152</t>
  </si>
  <si>
    <t>1194148</t>
  </si>
  <si>
    <t>1194149</t>
  </si>
  <si>
    <t>1194150</t>
  </si>
  <si>
    <t>1194151</t>
  </si>
  <si>
    <t>1194040</t>
  </si>
  <si>
    <t>1194560</t>
  </si>
  <si>
    <t>1194561</t>
  </si>
  <si>
    <t>1246763</t>
  </si>
  <si>
    <t>1246770</t>
  </si>
  <si>
    <t>1246771</t>
  </si>
  <si>
    <t>1194969</t>
  </si>
  <si>
    <t>1195113</t>
  </si>
  <si>
    <t>1194962</t>
  </si>
  <si>
    <t>1194963</t>
  </si>
  <si>
    <t>1246407</t>
  </si>
  <si>
    <t>1246533</t>
  </si>
  <si>
    <t>1246554</t>
  </si>
  <si>
    <t>1246557</t>
  </si>
  <si>
    <t>1246558</t>
  </si>
  <si>
    <t>1246559</t>
  </si>
  <si>
    <t>1246560</t>
  </si>
  <si>
    <t>1195091</t>
  </si>
  <si>
    <t>1195099</t>
  </si>
  <si>
    <t>1195115</t>
  </si>
  <si>
    <t>1195131</t>
  </si>
  <si>
    <t>1246525</t>
  </si>
  <si>
    <t>1194290</t>
  </si>
  <si>
    <t>1194288</t>
  </si>
  <si>
    <t>76163321K</t>
  </si>
  <si>
    <t>1194415</t>
  </si>
  <si>
    <t>Minera Melón S.A.</t>
  </si>
  <si>
    <t>1194487</t>
  </si>
  <si>
    <t>1194301</t>
  </si>
  <si>
    <t>1194289</t>
  </si>
  <si>
    <t>1194501</t>
  </si>
  <si>
    <t>1194486</t>
  </si>
  <si>
    <t>1194416</t>
  </si>
  <si>
    <t>1194484</t>
  </si>
  <si>
    <t>1194431</t>
  </si>
  <si>
    <t>1194295</t>
  </si>
  <si>
    <t>1194352</t>
  </si>
  <si>
    <t>1194354</t>
  </si>
  <si>
    <t>1194803</t>
  </si>
  <si>
    <t>88130</t>
  </si>
  <si>
    <t>1194287</t>
  </si>
  <si>
    <t>1194300</t>
  </si>
  <si>
    <t>1194296</t>
  </si>
  <si>
    <t>1194595</t>
  </si>
  <si>
    <t>1246624</t>
  </si>
  <si>
    <t>1246623</t>
  </si>
  <si>
    <t>1246630</t>
  </si>
  <si>
    <t>1246665</t>
  </si>
  <si>
    <t>1246655</t>
  </si>
  <si>
    <t>1246631</t>
  </si>
  <si>
    <t>1246885</t>
  </si>
  <si>
    <t>1246887</t>
  </si>
  <si>
    <t>1246628</t>
  </si>
  <si>
    <t>CEMENTO POLPAICO S A</t>
  </si>
  <si>
    <t>1246629</t>
  </si>
  <si>
    <t>1246678</t>
  </si>
  <si>
    <t>1246638</t>
  </si>
  <si>
    <t>1246639</t>
  </si>
  <si>
    <t>1246656</t>
  </si>
  <si>
    <t>1246644</t>
  </si>
  <si>
    <t>1246659</t>
  </si>
  <si>
    <t>1246635</t>
  </si>
  <si>
    <t>1246643</t>
  </si>
  <si>
    <t>Verificación de equipos, EP DHI-277, Div. Geot. Laboratorio.</t>
  </si>
  <si>
    <t>Verificación de equipos, EP DHI-288 Div. Aceros Control (Lab. Ensayo de Presión)</t>
  </si>
  <si>
    <t>Verificación de equipos, EP DHI-289 Div. Aceros Control (Unidad Aceros Estructural)</t>
  </si>
  <si>
    <t>Verificación de equipos, EP DHI-290 Div. Aceros Control (Unidad Inspecciones Concepción)</t>
  </si>
  <si>
    <t>Verificación de equipos, EP DHI-291 Div. Hormigones-Zona Sur.</t>
  </si>
  <si>
    <t>Calibración de Cilindro, solicita Bernardo Pereira</t>
  </si>
  <si>
    <t>1194380</t>
  </si>
  <si>
    <t>1194381</t>
  </si>
  <si>
    <t>1194435</t>
  </si>
  <si>
    <t>1194483</t>
  </si>
  <si>
    <t>87446</t>
  </si>
  <si>
    <t>87447</t>
  </si>
  <si>
    <t>92108000K</t>
  </si>
  <si>
    <t>SOPROCAL CALERIAS E INDUSTRIAS S A</t>
  </si>
  <si>
    <t>1194506</t>
  </si>
  <si>
    <t>1194502</t>
  </si>
  <si>
    <t>1194505</t>
  </si>
  <si>
    <t>1194438</t>
  </si>
  <si>
    <t>1246850</t>
  </si>
  <si>
    <t>1246849</t>
  </si>
  <si>
    <t>1246851</t>
  </si>
  <si>
    <t>1246870</t>
  </si>
  <si>
    <t>1246871</t>
  </si>
  <si>
    <t>88144</t>
  </si>
  <si>
    <t>88154</t>
  </si>
  <si>
    <t>1246872</t>
  </si>
  <si>
    <t>1246873</t>
  </si>
  <si>
    <t>1246874</t>
  </si>
  <si>
    <t>1246881</t>
  </si>
  <si>
    <t>1246882</t>
  </si>
  <si>
    <t>969824205</t>
  </si>
  <si>
    <t>ULMEN S A</t>
  </si>
  <si>
    <t>1246875</t>
  </si>
  <si>
    <t>ULMEN S.A.</t>
  </si>
  <si>
    <t>1194325</t>
  </si>
  <si>
    <t>1194267</t>
  </si>
  <si>
    <t>87512</t>
  </si>
  <si>
    <t>1194275</t>
  </si>
  <si>
    <t>1194274</t>
  </si>
  <si>
    <t>1194805</t>
  </si>
  <si>
    <t>1193955</t>
  </si>
  <si>
    <t>1193956</t>
  </si>
  <si>
    <t>1194802</t>
  </si>
  <si>
    <t>1194763</t>
  </si>
  <si>
    <t>1194414</t>
  </si>
  <si>
    <t>768871876</t>
  </si>
  <si>
    <t>HORMIGONES MOVILES SPA</t>
  </si>
  <si>
    <t>1194702</t>
  </si>
  <si>
    <t>HORMIGONES MÓVILES SPA</t>
  </si>
  <si>
    <t>1194701</t>
  </si>
  <si>
    <t>1193850</t>
  </si>
  <si>
    <t>1194815</t>
  </si>
  <si>
    <t>1194822</t>
  </si>
  <si>
    <t>1194816</t>
  </si>
  <si>
    <t>1194817</t>
  </si>
  <si>
    <t>1194020</t>
  </si>
  <si>
    <t>1246286</t>
  </si>
  <si>
    <t>1246571</t>
  </si>
  <si>
    <t>1246608</t>
  </si>
  <si>
    <t>1246309</t>
  </si>
  <si>
    <t>1246358</t>
  </si>
  <si>
    <t>1246501</t>
  </si>
  <si>
    <t>1246583</t>
  </si>
  <si>
    <t>1246584</t>
  </si>
  <si>
    <t>768085404</t>
  </si>
  <si>
    <t>CONSTRUCTORA ITINEX LIMITADA</t>
  </si>
  <si>
    <t>1246291</t>
  </si>
  <si>
    <t>1246602</t>
  </si>
  <si>
    <t>1246703</t>
  </si>
  <si>
    <t>1246510</t>
  </si>
  <si>
    <t>1246424</t>
  </si>
  <si>
    <t>1246509</t>
  </si>
  <si>
    <t>1246312</t>
  </si>
  <si>
    <t>1246310</t>
  </si>
  <si>
    <t>1246311</t>
  </si>
  <si>
    <t>1195155</t>
  </si>
  <si>
    <t>88179</t>
  </si>
  <si>
    <t>712742003</t>
  </si>
  <si>
    <t>1194514</t>
  </si>
  <si>
    <t>CORPORACION PARA EL DESARROLO DE SANTIAGO</t>
  </si>
  <si>
    <t>1194492</t>
  </si>
  <si>
    <t>1194298</t>
  </si>
  <si>
    <t>1194269</t>
  </si>
  <si>
    <t>1194273</t>
  </si>
  <si>
    <t>1194765</t>
  </si>
  <si>
    <t>1194512</t>
  </si>
  <si>
    <t>1194513</t>
  </si>
  <si>
    <t>76282552K</t>
  </si>
  <si>
    <t>1194520</t>
  </si>
  <si>
    <t>FLUIDOTECNICA INGENIERIA Y SERVICIOS SPA</t>
  </si>
  <si>
    <t>1194517</t>
  </si>
  <si>
    <t>1194550</t>
  </si>
  <si>
    <t>1194778</t>
  </si>
  <si>
    <t>1194766</t>
  </si>
  <si>
    <t>1194767</t>
  </si>
  <si>
    <t>1194518</t>
  </si>
  <si>
    <t>1194432</t>
  </si>
  <si>
    <t>1194703</t>
  </si>
  <si>
    <t>1194866</t>
  </si>
  <si>
    <t>1246610</t>
  </si>
  <si>
    <t>1194926</t>
  </si>
  <si>
    <t>1194923</t>
  </si>
  <si>
    <t>1194927</t>
  </si>
  <si>
    <t>1246606</t>
  </si>
  <si>
    <t>1195056</t>
  </si>
  <si>
    <t>1195057</t>
  </si>
  <si>
    <t>1195058</t>
  </si>
  <si>
    <t>1195059</t>
  </si>
  <si>
    <t>88149</t>
  </si>
  <si>
    <t>1246833</t>
  </si>
  <si>
    <t>1246586</t>
  </si>
  <si>
    <t>776520942</t>
  </si>
  <si>
    <t>1246880</t>
  </si>
  <si>
    <t>NORQUIM SPA</t>
  </si>
  <si>
    <t>782239503</t>
  </si>
  <si>
    <t>RVC INGENIERIA Y CONSTRUCCION S A</t>
  </si>
  <si>
    <t>1246612</t>
  </si>
  <si>
    <t>1246596</t>
  </si>
  <si>
    <t>477778</t>
  </si>
  <si>
    <t>1193858</t>
  </si>
  <si>
    <t>1194299</t>
  </si>
  <si>
    <t>1194351</t>
  </si>
  <si>
    <t>1194689</t>
  </si>
  <si>
    <t>783431912</t>
  </si>
  <si>
    <t>ENTRE PARQUES SPA</t>
  </si>
  <si>
    <t>1194617</t>
  </si>
  <si>
    <t>ENTRE PARQUES SpA</t>
  </si>
  <si>
    <t>1194606</t>
  </si>
  <si>
    <t>690907003</t>
  </si>
  <si>
    <t>1246470</t>
  </si>
  <si>
    <t>ILUSTRE MUNICIPALIDAD DE CHÉPICA</t>
  </si>
  <si>
    <t>1246428</t>
  </si>
  <si>
    <t>1246852</t>
  </si>
  <si>
    <t>88949</t>
  </si>
  <si>
    <t>1246731</t>
  </si>
  <si>
    <t>1246705</t>
  </si>
  <si>
    <t>772751044</t>
  </si>
  <si>
    <t>CONVERSEMOS SPA</t>
  </si>
  <si>
    <t>1246878</t>
  </si>
  <si>
    <t>Conversemos SpA</t>
  </si>
  <si>
    <t>1194957</t>
  </si>
  <si>
    <t>1246274</t>
  </si>
  <si>
    <t>1246322</t>
  </si>
  <si>
    <t>1246402</t>
  </si>
  <si>
    <t>783185709</t>
  </si>
  <si>
    <t>J.E.J INGENIERIA S.A</t>
  </si>
  <si>
    <t>PROV FACT J.E.J. INGENIERÍA S.A</t>
  </si>
  <si>
    <t>1247045</t>
  </si>
  <si>
    <t>JOHANNA DE LAS MERCEDES BUSTOS GOMEZ</t>
  </si>
  <si>
    <t>760009377</t>
  </si>
  <si>
    <t>NORMET CHILE LIMITADA</t>
  </si>
  <si>
    <t>1194526</t>
  </si>
  <si>
    <t>1194268</t>
  </si>
  <si>
    <t>88040</t>
  </si>
  <si>
    <t>1194758</t>
  </si>
  <si>
    <t>1194759</t>
  </si>
  <si>
    <t>76117617K</t>
  </si>
  <si>
    <t>1194826</t>
  </si>
  <si>
    <t>CONSTRUCTORA BEFCO SPA</t>
  </si>
  <si>
    <t>764218930</t>
  </si>
  <si>
    <t>1194818</t>
  </si>
  <si>
    <t>ARQUITECTURA Y CONSTRUCCIÓN G&amp;M LIMITADA</t>
  </si>
  <si>
    <t>1194297</t>
  </si>
  <si>
    <t>1194691</t>
  </si>
  <si>
    <t>1194865</t>
  </si>
  <si>
    <t>PROV FACT ARQUITECTURA Y CONSTRUCCIÓN G&amp;M LIMITADA</t>
  </si>
  <si>
    <t>765764343</t>
  </si>
  <si>
    <t>1194886</t>
  </si>
  <si>
    <t>PROV FACT Importadora y Distribuidora Urantia Ltda</t>
  </si>
  <si>
    <t>1246747</t>
  </si>
  <si>
    <t>1246746</t>
  </si>
  <si>
    <t>764154797</t>
  </si>
  <si>
    <t>1246537</t>
  </si>
  <si>
    <t>Inversiones Los Maitenes Limitada</t>
  </si>
  <si>
    <t>1246539</t>
  </si>
  <si>
    <t>Importadora y Distribuidora Urantia Ltda</t>
  </si>
  <si>
    <t>1194931</t>
  </si>
  <si>
    <t>1194930</t>
  </si>
  <si>
    <t>1246561</t>
  </si>
  <si>
    <t>1246847</t>
  </si>
  <si>
    <t>1246848</t>
  </si>
  <si>
    <t>768353891</t>
  </si>
  <si>
    <t>1246603</t>
  </si>
  <si>
    <t>Van Zeeland Arquitectura y Diseño SPA</t>
  </si>
  <si>
    <t>771577520</t>
  </si>
  <si>
    <t>1246661</t>
  </si>
  <si>
    <t>IMPORTADORA Y COMERCIALIZADORA MEDRED SpA.</t>
  </si>
  <si>
    <t>77310770K</t>
  </si>
  <si>
    <t>CAVIERES ARQUITECTOS SA.</t>
  </si>
  <si>
    <t>1195096</t>
  </si>
  <si>
    <t>1194934</t>
  </si>
  <si>
    <t>1195121</t>
  </si>
  <si>
    <t>1246469</t>
  </si>
  <si>
    <t>ALSANEO L7 SPA</t>
  </si>
  <si>
    <t>88156</t>
  </si>
  <si>
    <t>88927</t>
  </si>
  <si>
    <t>1246627</t>
  </si>
  <si>
    <t>1246341</t>
  </si>
  <si>
    <t>99586830K</t>
  </si>
  <si>
    <t>EURO CONSTRUCTORA SPA</t>
  </si>
  <si>
    <t>1246256</t>
  </si>
  <si>
    <t>PROV FACT SERVICIOS URBA GC SPA</t>
  </si>
  <si>
    <t>REV PROV FACT ARQUITECTURA Y CONSTRUCCIÓN G&amp;M LIMITADA</t>
  </si>
  <si>
    <t>REV PROV FACT Importadora y Distribuidora Urantia Ltda</t>
  </si>
  <si>
    <t>1194877</t>
  </si>
  <si>
    <t>PROV FACT FLUIDOTECNICA INGENIERIA Y SERVICIOS SPA</t>
  </si>
  <si>
    <t>REV PROV FACT FLUIDOTECNICA INGENIERIA Y SERVICIOS SPA</t>
  </si>
  <si>
    <t>88113</t>
  </si>
  <si>
    <t>1194490</t>
  </si>
  <si>
    <t>1194669</t>
  </si>
  <si>
    <t>1194710</t>
  </si>
  <si>
    <t>1194711</t>
  </si>
  <si>
    <t>1194493</t>
  </si>
  <si>
    <t>1194099</t>
  </si>
  <si>
    <t>1194098</t>
  </si>
  <si>
    <t>1194645</t>
  </si>
  <si>
    <t>RVC INGENIERÍA Y CONSTRUCCIÓN S A</t>
  </si>
  <si>
    <t>1194883</t>
  </si>
  <si>
    <t>PROV FACT RVC INGENIERÍA Y CONSTRUCCIÓN S A</t>
  </si>
  <si>
    <t>REV PROV FACT AISLANTES NACIONALES SPA</t>
  </si>
  <si>
    <t>1246384</t>
  </si>
  <si>
    <t>769694935</t>
  </si>
  <si>
    <t>1246507</t>
  </si>
  <si>
    <t>CONSTRUCTORA H SPA</t>
  </si>
  <si>
    <t>1246834</t>
  </si>
  <si>
    <t>1246489</t>
  </si>
  <si>
    <t>88148</t>
  </si>
  <si>
    <t>REV PROV FACT RVC INGENIERÍA Y CONSTRUCCIÓN S A</t>
  </si>
  <si>
    <t>1194773</t>
  </si>
  <si>
    <t>1194412</t>
  </si>
  <si>
    <t>1194411</t>
  </si>
  <si>
    <t>1194519</t>
  </si>
  <si>
    <t>1194593</t>
  </si>
  <si>
    <t>INGENIERÍA Y CONSTRUCCIÓN TACORA SPA</t>
  </si>
  <si>
    <t>1194583</t>
  </si>
  <si>
    <t>INGENIERIA Y CONSTRUCCION TACORA SPA</t>
  </si>
  <si>
    <t>1194508</t>
  </si>
  <si>
    <t>1194509</t>
  </si>
  <si>
    <t>1194066</t>
  </si>
  <si>
    <t>849762001</t>
  </si>
  <si>
    <t>CERAMICA SANTIAGO S A</t>
  </si>
  <si>
    <t>1194581</t>
  </si>
  <si>
    <t>1194503</t>
  </si>
  <si>
    <t>1194504</t>
  </si>
  <si>
    <t>1194507</t>
  </si>
  <si>
    <t>1194445</t>
  </si>
  <si>
    <t>87511</t>
  </si>
  <si>
    <t>1194619</t>
  </si>
  <si>
    <t>1194656</t>
  </si>
  <si>
    <t>78274951K</t>
  </si>
  <si>
    <t>1194864</t>
  </si>
  <si>
    <t>PROV FACT URBANBLOCK SPA</t>
  </si>
  <si>
    <t>969188600</t>
  </si>
  <si>
    <t>MALATRASSI PREFABRICADOS LTDA.</t>
  </si>
  <si>
    <t>1194876</t>
  </si>
  <si>
    <t>PROV FACT MALATRASSI PREFABRICADOS LTDA.</t>
  </si>
  <si>
    <t>REV PROV FACT SOCIEDAD INDUSTRIAL PIZARRENO S.A.</t>
  </si>
  <si>
    <t>760655570</t>
  </si>
  <si>
    <t>CONSTRUCTORA CREA S.A.</t>
  </si>
  <si>
    <t>1246383</t>
  </si>
  <si>
    <t>1246879</t>
  </si>
  <si>
    <t>762479893</t>
  </si>
  <si>
    <t>1194987</t>
  </si>
  <si>
    <t>CUNHA Y LUZ S.A.</t>
  </si>
  <si>
    <t>765678749</t>
  </si>
  <si>
    <t>CONSTRUCTORA LA RIOJA SPA</t>
  </si>
  <si>
    <t>1246877</t>
  </si>
  <si>
    <t>1246382</t>
  </si>
  <si>
    <t>1246409</t>
  </si>
  <si>
    <t>771378609</t>
  </si>
  <si>
    <t>COMERCIAL K LIMITADA</t>
  </si>
  <si>
    <t>1246709</t>
  </si>
  <si>
    <t>COMERCIAL K SPA</t>
  </si>
  <si>
    <t>URBANBLOCK SPA</t>
  </si>
  <si>
    <t>88938</t>
  </si>
  <si>
    <t>1246702</t>
  </si>
  <si>
    <t>1246883</t>
  </si>
  <si>
    <t>1246884</t>
  </si>
  <si>
    <t>1246876</t>
  </si>
  <si>
    <t>1246377</t>
  </si>
  <si>
    <t>1246380</t>
  </si>
  <si>
    <t>REV PROV FACT URBANBLOCK SPA</t>
  </si>
  <si>
    <t>REV PROV FACT MALATRASSI PREFABRICADOS LTDA.</t>
  </si>
  <si>
    <t>CONSTRUCCIONES URALES CHILE S.A (Provisión tipo 2)</t>
  </si>
  <si>
    <t>OVALLE ABOGADOS LIMITADA (Provisión tipo 2)</t>
  </si>
  <si>
    <t>PROV FACT CODELCO (Provisión tipo 2)</t>
  </si>
  <si>
    <t>PROV FACT OVALLE ABOGADOS LTDA. (Provisión tipo 2)</t>
  </si>
  <si>
    <t>1194392</t>
  </si>
  <si>
    <t>1194439</t>
  </si>
  <si>
    <t>1193909</t>
  </si>
  <si>
    <t>87456</t>
  </si>
  <si>
    <t>1193837</t>
  </si>
  <si>
    <t>87461</t>
  </si>
  <si>
    <t>1193834</t>
  </si>
  <si>
    <t>1193931</t>
  </si>
  <si>
    <t>1194850</t>
  </si>
  <si>
    <t>AGUAS DE ANTOFAGASTA S.A.-CUENTA2</t>
  </si>
  <si>
    <t>1194851</t>
  </si>
  <si>
    <t>1194852</t>
  </si>
  <si>
    <t>1194348</t>
  </si>
  <si>
    <t>AGUAS DE ANTOFAGASTA S.A.</t>
  </si>
  <si>
    <t>1194785</t>
  </si>
  <si>
    <t>1194459</t>
  </si>
  <si>
    <t>770708346</t>
  </si>
  <si>
    <t>1194390</t>
  </si>
  <si>
    <t>CID ADMINISTRADORA DE CENTROS DE DIALISIS SPA</t>
  </si>
  <si>
    <t>1194849</t>
  </si>
  <si>
    <t>Revisión DIC etapa 3 IDIEM Caren</t>
  </si>
  <si>
    <t>780663405</t>
  </si>
  <si>
    <t>DEMOTRON S A</t>
  </si>
  <si>
    <t>PROV FACT DEMOTRON S A</t>
  </si>
  <si>
    <t>REV PROV FACT CONSTRUCCIONES URALES CHILE S.A (Provisión tipo 2)</t>
  </si>
  <si>
    <t>REV PROV FACT CODELCO (Provisión tipo 2)</t>
  </si>
  <si>
    <t>REV PROV FACT OVALLE ABOGADOS LIMITADA (Provisión tipo 2)</t>
  </si>
  <si>
    <t>REV PROV FACT OVALLE ABOGADOS LTDA. (Provisión tipo 2)</t>
  </si>
  <si>
    <t>REV PROV FACT FLESAN S.A.</t>
  </si>
  <si>
    <t>REV PROV FACT AGUAS DE ANTOFAGASTA S.A.</t>
  </si>
  <si>
    <t>REV PROV FACT Constructora Gran Muralla SpA</t>
  </si>
  <si>
    <t>REV PROV FACT Constructora Gran Muralla SpA.</t>
  </si>
  <si>
    <t>1246490</t>
  </si>
  <si>
    <t>1246556</t>
  </si>
  <si>
    <t>1246727</t>
  </si>
  <si>
    <t>88948</t>
  </si>
  <si>
    <t>88181</t>
  </si>
  <si>
    <t>1195169</t>
  </si>
  <si>
    <t>1195170</t>
  </si>
  <si>
    <t>1246546</t>
  </si>
  <si>
    <t>1246997</t>
  </si>
  <si>
    <t>PROV FACT AGUAS DE ANTOFAGASTA S.A.</t>
  </si>
  <si>
    <t>919150009</t>
  </si>
  <si>
    <t>INGENIERIA Y CONSTRUCCION SIGDO KOPPERS S A</t>
  </si>
  <si>
    <t>1247083</t>
  </si>
  <si>
    <t>PROV FACT INGENIERIA Y CONSTRUCCION SIGDO KOPPERS S A</t>
  </si>
  <si>
    <t>REV PROV FACT DEMOTRON S A</t>
  </si>
  <si>
    <t>UNIVERSIDAD DE CHILE (Provisión tipo 2)</t>
  </si>
  <si>
    <t>18575</t>
  </si>
  <si>
    <t>18584</t>
  </si>
  <si>
    <t>18573</t>
  </si>
  <si>
    <t>18577</t>
  </si>
  <si>
    <t>1194327</t>
  </si>
  <si>
    <t>1194342</t>
  </si>
  <si>
    <t>1193940</t>
  </si>
  <si>
    <t>1194070</t>
  </si>
  <si>
    <t>1194072</t>
  </si>
  <si>
    <t>1194343</t>
  </si>
  <si>
    <t>1194071</t>
  </si>
  <si>
    <t>1194344</t>
  </si>
  <si>
    <t>1194069</t>
  </si>
  <si>
    <t>REV PROV FACT Inmobiliaria Actual Porvenir S.A</t>
  </si>
  <si>
    <t>REV PROV FACT TRAYECTA DESARROLLO INMOBILIARIO SPA</t>
  </si>
  <si>
    <t>19080</t>
  </si>
  <si>
    <t>1246515</t>
  </si>
  <si>
    <t>1246896</t>
  </si>
  <si>
    <t>1246897</t>
  </si>
  <si>
    <t>1246316</t>
  </si>
  <si>
    <t>1246328</t>
  </si>
  <si>
    <t>1246315</t>
  </si>
  <si>
    <t>1246313</t>
  </si>
  <si>
    <t>1246314</t>
  </si>
  <si>
    <t>1195152</t>
  </si>
  <si>
    <t>1195153</t>
  </si>
  <si>
    <t>767542186</t>
  </si>
  <si>
    <t>PROV FACT Nexos Desarrollos Inmobiliarios SpA</t>
  </si>
  <si>
    <t>1195154</t>
  </si>
  <si>
    <t>I. MUNICIPALIDAD DE MELIPILLA (Provisión tipo 2)</t>
  </si>
  <si>
    <t>1194361</t>
  </si>
  <si>
    <t>1194457</t>
  </si>
  <si>
    <t>77788185K</t>
  </si>
  <si>
    <t>IMPERMEABILIZACION, DISTRIBUIDORA E INGENIERIA EN PLASTICOS LIMITADA</t>
  </si>
  <si>
    <t>1194874</t>
  </si>
  <si>
    <t>PROV FACT IMPERMEABILIZACIÓN, DISTRIBUIDORA E INGENIERÍA EN PLÁSTICOS LIMITADA</t>
  </si>
  <si>
    <t>878038002</t>
  </si>
  <si>
    <t>VEOLIA SU CHILE S.A.</t>
  </si>
  <si>
    <t>PROV FACT VEOLIA SU CHILE S.A.</t>
  </si>
  <si>
    <t>IMPERMEABILIZACIÓN, DISTRIBUIDORA E INGENIERÍA EN PLÁSTICOS LIMITADA</t>
  </si>
  <si>
    <t>1246491</t>
  </si>
  <si>
    <t>1246262</t>
  </si>
  <si>
    <t>1247051</t>
  </si>
  <si>
    <t>PROV FACT HIDRONOR CHILE S.A</t>
  </si>
  <si>
    <t>REV PROV FACT IMPERMEABILIZACIÓN, DISTRIBUIDORA E INGENIERÍA EN PLÁSTICOS LIMITADA</t>
  </si>
  <si>
    <t>REV PROV FACT VEOLIA SU CHILE S.A.</t>
  </si>
  <si>
    <t>MINERA CENTINELA (Provisión tipo 2)</t>
  </si>
  <si>
    <t>PROV FACT MINERA CENTINELA</t>
  </si>
  <si>
    <t>REV PROV FACT MINERA CENTINELA</t>
  </si>
  <si>
    <t>MINERA LOS PELAMBRES (Provisión tipo 2)</t>
  </si>
  <si>
    <t>1194625</t>
  </si>
  <si>
    <t>PROV FACT CENTRO DE ESTUDIOS,MEDICION Y CERTIFICACION DE CALIDAD CESMEC S.A.</t>
  </si>
  <si>
    <t>1247042</t>
  </si>
  <si>
    <t>PROV FACT CENTRO DE ESTUDIOS MEDICION Y CERTIFICACION DE CALIDAD CESMEC SA</t>
  </si>
  <si>
    <t>869689009</t>
  </si>
  <si>
    <t>NEXXO S.A.</t>
  </si>
  <si>
    <t>PROV FACT NEXXO S.A.</t>
  </si>
  <si>
    <t>REV PROV FACT CENTRO DE ESTUDIOS,MEDICION Y CERTIFICACION DE CALIDAD CESMEC S.A.</t>
  </si>
  <si>
    <t>1193939</t>
  </si>
  <si>
    <t>1246429</t>
  </si>
  <si>
    <t>EQUIPOS Y SERVICIOS VIVELO LIMITADA</t>
  </si>
  <si>
    <t>1246388</t>
  </si>
  <si>
    <t>PROV FACT INGENIERIA Y CONSTRUCCION HADYSIC LIMITADA</t>
  </si>
  <si>
    <t>PROV FACT EQUIPOS Y SERVICIOS VIVELO LTDA.</t>
  </si>
  <si>
    <t>OBRASCÓN HUARTE LAIN S A AGENCIA EN CHILE (Provisión tipo 2)</t>
  </si>
  <si>
    <t>1194212</t>
  </si>
  <si>
    <t>1194566</t>
  </si>
  <si>
    <t>1194616</t>
  </si>
  <si>
    <t>88127</t>
  </si>
  <si>
    <t>1246272</t>
  </si>
  <si>
    <t>1194742</t>
  </si>
  <si>
    <t>1246710</t>
  </si>
  <si>
    <t>ZUBLIN INTERNATIONAL GMBH CHILE SPA (Provisión tipo 2)</t>
  </si>
  <si>
    <t>1194848</t>
  </si>
  <si>
    <t>1247001</t>
  </si>
  <si>
    <t>PMO</t>
  </si>
  <si>
    <t>PROV FACT Ossa Obras Subterráneas S.A. , Agencia en Chile</t>
  </si>
  <si>
    <t>1194456</t>
  </si>
  <si>
    <t>1194551</t>
  </si>
  <si>
    <t>88146</t>
  </si>
  <si>
    <t>1194871</t>
  </si>
  <si>
    <t>1247013</t>
  </si>
  <si>
    <t>1194055</t>
  </si>
  <si>
    <t>1194153</t>
  </si>
  <si>
    <t>1194305</t>
  </si>
  <si>
    <t>1194555</t>
  </si>
  <si>
    <t>766028101</t>
  </si>
  <si>
    <t>CIPP CHILE</t>
  </si>
  <si>
    <t>1194821</t>
  </si>
  <si>
    <t>SERVICIOS DE REHABILITACION INDUSTRIAL CIPP CHILE S.A</t>
  </si>
  <si>
    <t>1194054</t>
  </si>
  <si>
    <t>856447006</t>
  </si>
  <si>
    <t>1194783</t>
  </si>
  <si>
    <t>INVERSIERRA S.A.</t>
  </si>
  <si>
    <t>PROV FACT ANGLO AMERICAN SUR S.A.</t>
  </si>
  <si>
    <t>1194887</t>
  </si>
  <si>
    <t>PROV FACT SIKA S A CHILE</t>
  </si>
  <si>
    <t>REV PROV FACT DROGUERIA HOFMANN SAC</t>
  </si>
  <si>
    <t>520013865</t>
  </si>
  <si>
    <t>1246403</t>
  </si>
  <si>
    <t>EMPRESA CARLOS VARAS URZUA, SEGURIDAD INTEGRAL E.I.R.L.</t>
  </si>
  <si>
    <t>1246246</t>
  </si>
  <si>
    <t>1246454</t>
  </si>
  <si>
    <t>88236</t>
  </si>
  <si>
    <t>1246238</t>
  </si>
  <si>
    <t>761166778</t>
  </si>
  <si>
    <t>1246471</t>
  </si>
  <si>
    <t>PINTURAS RELEM LTDA.</t>
  </si>
  <si>
    <t>762542501</t>
  </si>
  <si>
    <t>1246404</t>
  </si>
  <si>
    <t>SANTANDER GIBSON SERVICIOS LIMITADA</t>
  </si>
  <si>
    <t>763534626</t>
  </si>
  <si>
    <t>MEASTON PRODUCCIONES LIMITADA</t>
  </si>
  <si>
    <t>1195157</t>
  </si>
  <si>
    <t>1246400</t>
  </si>
  <si>
    <t>775248319</t>
  </si>
  <si>
    <t>1195173</t>
  </si>
  <si>
    <t>PANELES, CUBIERTAS Y REVESTIMIENTOS ISOPANEL CHILE SPA</t>
  </si>
  <si>
    <t>1246776</t>
  </si>
  <si>
    <t>1246587</t>
  </si>
  <si>
    <t>SODIMAC S.A</t>
  </si>
  <si>
    <t>1246675</t>
  </si>
  <si>
    <t>SODIMAC S.A.</t>
  </si>
  <si>
    <t>969966204</t>
  </si>
  <si>
    <t>1246832</t>
  </si>
  <si>
    <t>MAESTRA SERVICIOS S A</t>
  </si>
  <si>
    <t>1246599</t>
  </si>
  <si>
    <t>REV PROV FACT ANGLO AMERICAN SUR S.A.</t>
  </si>
  <si>
    <t>REV PROV FACT SIKA S A CHILE</t>
  </si>
  <si>
    <t>1194308</t>
  </si>
  <si>
    <t>1194738</t>
  </si>
  <si>
    <t>533274226</t>
  </si>
  <si>
    <t>1246526</t>
  </si>
  <si>
    <t>EDIFICIO ZOCO PRINCIPE DE GALES</t>
  </si>
  <si>
    <t>1246670</t>
  </si>
  <si>
    <t>1195142</t>
  </si>
  <si>
    <t>1246978</t>
  </si>
  <si>
    <t>PROV FACT El arrayan spa</t>
  </si>
  <si>
    <t>1194097</t>
  </si>
  <si>
    <t>Colchones Rosen S.A</t>
  </si>
  <si>
    <t>1194341</t>
  </si>
  <si>
    <t>ROSEN S.A.</t>
  </si>
  <si>
    <t>88090</t>
  </si>
  <si>
    <t>1194515</t>
  </si>
  <si>
    <t>1194594</t>
  </si>
  <si>
    <t>1194570</t>
  </si>
  <si>
    <t>1194056</t>
  </si>
  <si>
    <t>1194648</t>
  </si>
  <si>
    <t>1246868</t>
  </si>
  <si>
    <t>1246399</t>
  </si>
  <si>
    <t>1246750</t>
  </si>
  <si>
    <t>1194022</t>
  </si>
  <si>
    <t>1193839</t>
  </si>
  <si>
    <t>87438</t>
  </si>
  <si>
    <t>763494373</t>
  </si>
  <si>
    <t>1194307</t>
  </si>
  <si>
    <t>EGA KAT LOGISTICA SPA</t>
  </si>
  <si>
    <t>763507246</t>
  </si>
  <si>
    <t>INMOBILIARIA Y CONSTRUCTORA GESCO S.A.</t>
  </si>
  <si>
    <t>1194774</t>
  </si>
  <si>
    <t>1194154</t>
  </si>
  <si>
    <t>1194095</t>
  </si>
  <si>
    <t>1194422</t>
  </si>
  <si>
    <t>1194423</t>
  </si>
  <si>
    <t>1194424</t>
  </si>
  <si>
    <t>1194426</t>
  </si>
  <si>
    <t>1194428</t>
  </si>
  <si>
    <t>1194427</t>
  </si>
  <si>
    <t>1194430</t>
  </si>
  <si>
    <t>1194429</t>
  </si>
  <si>
    <t>767568371</t>
  </si>
  <si>
    <t>1194309</t>
  </si>
  <si>
    <t>INVERSIONES IP SPA</t>
  </si>
  <si>
    <t>767627408</t>
  </si>
  <si>
    <t>SOC. COMERC. DE REPUESTOS S.A.</t>
  </si>
  <si>
    <t>1194516</t>
  </si>
  <si>
    <t>SOCIEDAD COMERCIALIZADORA DE REPUESTOS SPA</t>
  </si>
  <si>
    <t>1194115</t>
  </si>
  <si>
    <t>1194116</t>
  </si>
  <si>
    <t>1194784</t>
  </si>
  <si>
    <t>1193900</t>
  </si>
  <si>
    <t>77698888K</t>
  </si>
  <si>
    <t>REVESTIMIENTOS INDUSTRIALES DYL SPA.</t>
  </si>
  <si>
    <t>1193822</t>
  </si>
  <si>
    <t>1193889</t>
  </si>
  <si>
    <t>779287785</t>
  </si>
  <si>
    <t>1194057</t>
  </si>
  <si>
    <t>MIT CONSTRUCCIONES SPA</t>
  </si>
  <si>
    <t>PROPAINT Y SERVICIOS DE CONSTRUCCION SPA.</t>
  </si>
  <si>
    <t>1193901</t>
  </si>
  <si>
    <t>1194556</t>
  </si>
  <si>
    <t>813187000</t>
  </si>
  <si>
    <t>1194096</t>
  </si>
  <si>
    <t>Pompeyo carrasco spa</t>
  </si>
  <si>
    <t>966301104</t>
  </si>
  <si>
    <t>1194126</t>
  </si>
  <si>
    <t>ECOVIDA S A</t>
  </si>
  <si>
    <t>CRILLON S.A</t>
  </si>
  <si>
    <t>1194076</t>
  </si>
  <si>
    <t>1194306</t>
  </si>
  <si>
    <t>REV PROV FACT MANUEL ARTURO SOTELO CATRILEO</t>
  </si>
  <si>
    <t>1246660</t>
  </si>
  <si>
    <t>503404206</t>
  </si>
  <si>
    <t>SANCHEZ Y COMPANIA LIMITADA</t>
  </si>
  <si>
    <t>1246247</t>
  </si>
  <si>
    <t>650974328</t>
  </si>
  <si>
    <t>FUNDACION MUSEO VIOLETA PARRA</t>
  </si>
  <si>
    <t>1246544</t>
  </si>
  <si>
    <t>761059319</t>
  </si>
  <si>
    <t>1246257</t>
  </si>
  <si>
    <t>IP PROYECTOS INDUSTRIALES SPA</t>
  </si>
  <si>
    <t>1246828</t>
  </si>
  <si>
    <t>1246829</t>
  </si>
  <si>
    <t>1246830</t>
  </si>
  <si>
    <t>1246831</t>
  </si>
  <si>
    <t>88207</t>
  </si>
  <si>
    <t>1195018</t>
  </si>
  <si>
    <t>SOCIEDAD COMERCIALIZADORA DE REPUESTOS S.A</t>
  </si>
  <si>
    <t>780834633</t>
  </si>
  <si>
    <t>1195036</t>
  </si>
  <si>
    <t>Constructora Crillón SPA</t>
  </si>
  <si>
    <t>1195037</t>
  </si>
  <si>
    <t>1246865</t>
  </si>
  <si>
    <t>88142</t>
  </si>
  <si>
    <t>88143</t>
  </si>
  <si>
    <t>2098889</t>
  </si>
  <si>
    <t>UNIÓN DE CONCRETERAS S.A.</t>
  </si>
  <si>
    <t>1194222</t>
  </si>
  <si>
    <t>SUBSECRETARIA DEL MINISTERIO DE LA VIVIENDA Y URBANISMO</t>
  </si>
  <si>
    <t>1194685</t>
  </si>
  <si>
    <t>1194488</t>
  </si>
  <si>
    <t>76130710K</t>
  </si>
  <si>
    <t>SOC COMERCIAL Y AISLANTES SUR POL LIMITADA</t>
  </si>
  <si>
    <t>1194813</t>
  </si>
  <si>
    <t>1194444</t>
  </si>
  <si>
    <t>1194801</t>
  </si>
  <si>
    <t>779093301</t>
  </si>
  <si>
    <t>COMERCIAL IGAL LTDA.</t>
  </si>
  <si>
    <t>1194413</t>
  </si>
  <si>
    <t>1193963</t>
  </si>
  <si>
    <t>1194304</t>
  </si>
  <si>
    <t>Hangxiao Estructuras de Acero Spa</t>
  </si>
  <si>
    <t>BESALCO DESARROLLOS INMOBILIARIOS S.A.</t>
  </si>
  <si>
    <t>1193902</t>
  </si>
  <si>
    <t>1194052</t>
  </si>
  <si>
    <t>1194455</t>
  </si>
  <si>
    <t>87475</t>
  </si>
  <si>
    <t>1193774</t>
  </si>
  <si>
    <t>20451775210</t>
  </si>
  <si>
    <t>SAINT-GOBAIN PRODUCTOS PARA LA CONSTRUCCION S.A.C.</t>
  </si>
  <si>
    <t>PROV FACT Saint-Gobain productos para la construcción S.A.C.</t>
  </si>
  <si>
    <t>PROV FACT NUYUN TEK S.P.A..</t>
  </si>
  <si>
    <t>769811680</t>
  </si>
  <si>
    <t>ZUBIAURRE ARQUITECTOS LIMITADA</t>
  </si>
  <si>
    <t>PROV FACT Zubiaurre Arquitectos Limitada</t>
  </si>
  <si>
    <t>REV PROV FACT NUYUN TEK S.P.A..</t>
  </si>
  <si>
    <t>REV PROV FACT FERREMUNDO S.A.S.</t>
  </si>
  <si>
    <t>2144994</t>
  </si>
  <si>
    <t>Saint-Gobain prod. para la constr. SAC</t>
  </si>
  <si>
    <t>2118068</t>
  </si>
  <si>
    <t>Eco Buildings Operations Limitada</t>
  </si>
  <si>
    <t>1246867</t>
  </si>
  <si>
    <t>764148223</t>
  </si>
  <si>
    <t>ODIS SPA</t>
  </si>
  <si>
    <t>1246866</t>
  </si>
  <si>
    <t>1246726</t>
  </si>
  <si>
    <t>775783044</t>
  </si>
  <si>
    <t>1246869</t>
  </si>
  <si>
    <t>BODEGA RESPEL 148 SPA</t>
  </si>
  <si>
    <t>1195024</t>
  </si>
  <si>
    <t>1246658</t>
  </si>
  <si>
    <t>MAFOR S A</t>
  </si>
  <si>
    <t>REV PROV FACT Saint-Gobain productos para la construcción S.A.C.</t>
  </si>
  <si>
    <t>REV PROV FACT Zubiaurre Arquitectos Limitada</t>
  </si>
  <si>
    <t>1194499</t>
  </si>
  <si>
    <t>REV PROV FACT PLYCEM CONSTRUSISTEMAS COSTA RICA S.A.</t>
  </si>
  <si>
    <t>1246704</t>
  </si>
  <si>
    <t>1246472</t>
  </si>
  <si>
    <t>MUNICIPALIDAD DE MARCHIGÜE (Provisión tipo 2)</t>
  </si>
  <si>
    <t>REV PROV FACT I MUNICIPALIDAD DE MARCHIGUE (Provisión tipo 2)</t>
  </si>
  <si>
    <t>761141430</t>
  </si>
  <si>
    <t>VTR COMUNICACIONES SPA</t>
  </si>
  <si>
    <t>87476</t>
  </si>
  <si>
    <t>PAGO ETAPA 3</t>
  </si>
  <si>
    <t>TEGA INDUSTRIES CHILE SPA (Provisión tipo 2)</t>
  </si>
  <si>
    <t>1194340</t>
  </si>
  <si>
    <t>Inversiones World Logístic Ltda.</t>
  </si>
  <si>
    <t>1194626</t>
  </si>
  <si>
    <t>1194627</t>
  </si>
  <si>
    <t>1194699</t>
  </si>
  <si>
    <t>1194698</t>
  </si>
  <si>
    <t>1194303</t>
  </si>
  <si>
    <t>776345415</t>
  </si>
  <si>
    <t>SX CHILE SERVICES SPA</t>
  </si>
  <si>
    <t>88125</t>
  </si>
  <si>
    <t>Sx Chile Services SpA</t>
  </si>
  <si>
    <t>88126</t>
  </si>
  <si>
    <t>1194644</t>
  </si>
  <si>
    <t>PROV FACT OMESA SPA</t>
  </si>
  <si>
    <t>769818758</t>
  </si>
  <si>
    <t>CONTEMPORA COMPANIA DE SEGUROS GENERALES S.A.</t>
  </si>
  <si>
    <t>1246366</t>
  </si>
  <si>
    <t>Contempora Compañía de Seguros Generales S.A.</t>
  </si>
  <si>
    <t>88147</t>
  </si>
  <si>
    <t>1195008</t>
  </si>
  <si>
    <t>1246396</t>
  </si>
  <si>
    <t>761174614</t>
  </si>
  <si>
    <t>1246990</t>
  </si>
  <si>
    <t>PROV FACT AGRICOLA Y COMERCIAL FITOTEK S.A.</t>
  </si>
  <si>
    <t>PROV FACT TECNO FAST S.A.</t>
  </si>
  <si>
    <t>1246989</t>
  </si>
  <si>
    <t>PROV FACT JUAN PABLO VALDIVIESO &amp; ASOCIADOS LTDA</t>
  </si>
  <si>
    <t>1246961</t>
  </si>
  <si>
    <t>PROV FACT VILLALBA S A</t>
  </si>
  <si>
    <t>REV PROV FACT TEGA INDUSTRIES CHILE SPA</t>
  </si>
  <si>
    <t>REV PROV FACT OMESA SPA</t>
  </si>
  <si>
    <t>1193930</t>
  </si>
  <si>
    <t>PROV FACT MAFOR S.A.</t>
  </si>
  <si>
    <t>770175119</t>
  </si>
  <si>
    <t>INMOBILIARIA SAN DIEGO SPA</t>
  </si>
  <si>
    <t>1246662</t>
  </si>
  <si>
    <t>INMOBILIARIA DON DIEGO SPA</t>
  </si>
  <si>
    <t>1246752</t>
  </si>
  <si>
    <t>REV PROV FACT MAFOR S.A.</t>
  </si>
  <si>
    <t>1193929</t>
  </si>
  <si>
    <t>1194053</t>
  </si>
  <si>
    <t>Ilustre Municipalidad de Quilaco</t>
  </si>
  <si>
    <t>1194033</t>
  </si>
  <si>
    <t>MUNICIPALIDAD DE SAN PEDRO DE ATACAMA</t>
  </si>
  <si>
    <t>1194672</t>
  </si>
  <si>
    <t>GOBIERNO REGIONAL DE LA REGION DE VALPARAISO</t>
  </si>
  <si>
    <t>REV PROV FACT I MUNICIPALIDAD DE SAN PEDRO DE ATACAMA</t>
  </si>
  <si>
    <t>88155</t>
  </si>
  <si>
    <t>1195101</t>
  </si>
  <si>
    <t>I. MUNICIPALIDAD DE MARCHIGÜE</t>
  </si>
  <si>
    <t>88939</t>
  </si>
  <si>
    <t>1246864</t>
  </si>
  <si>
    <t>ILUSTRE MUNICIPALIDAD DE SAN PEDRO DE ATACAMA</t>
  </si>
  <si>
    <t>88139</t>
  </si>
  <si>
    <t>PROV FACT Mercado Global de las Naciones Unidas (UNGM)</t>
  </si>
  <si>
    <t>618250008</t>
  </si>
  <si>
    <t>MINISTERIO DE VIVIENDA-SEREMI MINVU RM</t>
  </si>
  <si>
    <t>PROV FACT MINISTERIO DE VIVIENDA-SEREMI MINVU RM</t>
  </si>
  <si>
    <t>PROV FACT MUNICIPALIDAD DE SANTA BÁRBARA</t>
  </si>
  <si>
    <t>CODELCO DIVISION CHUQUICAMATA (Provisión tipo 2)</t>
  </si>
  <si>
    <t>1246648</t>
  </si>
  <si>
    <t>1246649</t>
  </si>
  <si>
    <t>1246650</t>
  </si>
  <si>
    <t>1246651</t>
  </si>
  <si>
    <t>1246652</t>
  </si>
  <si>
    <t>1246653</t>
  </si>
  <si>
    <t>REV PROV FACT CORPORACION NACIONAL DEL COBRE DE CHILE</t>
  </si>
  <si>
    <t>DIRECCION DE ARQUITECTURA DEL MINISTERIO DE OBRAS PUBLICAS (Provisión tipo 2)</t>
  </si>
  <si>
    <t>66080</t>
  </si>
  <si>
    <t>PROV FACT DIRECCION DE ARQUITECTURA DEL MINISTERIO DE OBRAS PUBLICAS</t>
  </si>
  <si>
    <t>66081</t>
  </si>
  <si>
    <t>66082</t>
  </si>
  <si>
    <t>68083</t>
  </si>
  <si>
    <t>REV PROV FACT DIRECCION DE ARQUITECTURA DEL MINISTERIO DE OBRAS PUBLICAS</t>
  </si>
  <si>
    <t>66084</t>
  </si>
  <si>
    <t>PR.UCF.2026-0032</t>
  </si>
  <si>
    <t>1194677</t>
  </si>
  <si>
    <t>PR.UCF.2026-0033</t>
  </si>
  <si>
    <t>1194678</t>
  </si>
  <si>
    <t>76666668K</t>
  </si>
  <si>
    <t>MECANICA INDUSTRIAL JAIME LOPEZ ALVIAL E.I.R.L</t>
  </si>
  <si>
    <t>PR.UCF.2026-0043</t>
  </si>
  <si>
    <t>1194681</t>
  </si>
  <si>
    <t>Mecanica Industrial Jaime Lopez Alvial E.I.R.L</t>
  </si>
  <si>
    <t>768910170</t>
  </si>
  <si>
    <t>PR.UCF.2026-0050</t>
  </si>
  <si>
    <t>1194649</t>
  </si>
  <si>
    <t>SOLUCIÓN INGENIERIA SPA</t>
  </si>
  <si>
    <t>PR.UCF.2026-0031</t>
  </si>
  <si>
    <t>1194680</t>
  </si>
  <si>
    <t>771372708</t>
  </si>
  <si>
    <t>CONSTRUCTORA STANGE HERMANOS LIMITADA</t>
  </si>
  <si>
    <t>PR.UCF.2026-0029A</t>
  </si>
  <si>
    <t>1194780</t>
  </si>
  <si>
    <t>772634951</t>
  </si>
  <si>
    <t>SOCIEDAD LABOPAL LTDA</t>
  </si>
  <si>
    <t>PR.UCF.2026-0013</t>
  </si>
  <si>
    <t>1194682</t>
  </si>
  <si>
    <t>780767227</t>
  </si>
  <si>
    <t>LABORATORIO TECNICO E INGENIERIA AC SPA</t>
  </si>
  <si>
    <t>PR.UCF.2026-0030</t>
  </si>
  <si>
    <t>1194679</t>
  </si>
  <si>
    <t>LABORATORIO TÉCNICO E INGENIERIA AC SPA</t>
  </si>
  <si>
    <t>37338</t>
  </si>
  <si>
    <t>Calibración de 1 gato, solicita Nicolas Elwin, según OT 2177494</t>
  </si>
  <si>
    <t>37421</t>
  </si>
  <si>
    <t>Calibración de maquina, según OT 2177666, solicita Carolina Montero</t>
  </si>
  <si>
    <t>37422</t>
  </si>
  <si>
    <t>Calibración de prensa, según OT2177705, solicita Jimmy Cayupan</t>
  </si>
  <si>
    <t>37423</t>
  </si>
  <si>
    <t>Calibración de prensa según Ot 2177773, solicita Felipe Arce</t>
  </si>
  <si>
    <t>37424</t>
  </si>
  <si>
    <t>Calibración de 4 anillos, según Ot 2177769-2177772, solicita Cristian Peñailillo</t>
  </si>
  <si>
    <t>37425</t>
  </si>
  <si>
    <t>Calibración de 3 celdas, según Ot 2177719-2177724, solicita Danae Momberg</t>
  </si>
  <si>
    <t>37426</t>
  </si>
  <si>
    <t>Calibración de celda, según OT 2177733-2177734, solicita Mauricio Rodríguez</t>
  </si>
  <si>
    <t>37427</t>
  </si>
  <si>
    <t>Calibración de prensa segíun OT 2177774-2177775, solicita Fernando Jimenez</t>
  </si>
  <si>
    <t>37469</t>
  </si>
  <si>
    <t>Calibración de 2 anillos, solicita Nicolas Elwin, según OT 2177535-2177536</t>
  </si>
  <si>
    <t>151516815</t>
  </si>
  <si>
    <t>ALVARO RODRIGO CASTRO GONZALEZ</t>
  </si>
  <si>
    <t>PR.UCF.2026-0042</t>
  </si>
  <si>
    <t>1194914</t>
  </si>
  <si>
    <t>ÁLVARO RODRIGO CASTRO GONZÁLEZ</t>
  </si>
  <si>
    <t>PR.UCF.2026-0057</t>
  </si>
  <si>
    <t>1246632</t>
  </si>
  <si>
    <t>762230623</t>
  </si>
  <si>
    <t>TECNHOR INGENIERIA LIMITADA</t>
  </si>
  <si>
    <t>PR.UCF.2026-0065</t>
  </si>
  <si>
    <t>1246637</t>
  </si>
  <si>
    <t>PR.UCF.2026-0053</t>
  </si>
  <si>
    <t>1195065</t>
  </si>
  <si>
    <t>PR.UCF.2026-0062</t>
  </si>
  <si>
    <t>1246664</t>
  </si>
  <si>
    <t>787159907</t>
  </si>
  <si>
    <t>CONSTRUCTORA TRICAM LTDA</t>
  </si>
  <si>
    <t>PR.UCF.2026-0052</t>
  </si>
  <si>
    <t>1246540</t>
  </si>
  <si>
    <t>CONSTRUCTORA TRICAM SPA</t>
  </si>
  <si>
    <t>79752350K</t>
  </si>
  <si>
    <t>ALS INSPECTION CHILE SPA</t>
  </si>
  <si>
    <t>PR.UCF.2026-0041A</t>
  </si>
  <si>
    <t>1195140</t>
  </si>
  <si>
    <t>PR.UCF.2026-0058</t>
  </si>
  <si>
    <t>1246541</t>
  </si>
  <si>
    <t>836531000</t>
  </si>
  <si>
    <t>PR.UCF.2026-0049</t>
  </si>
  <si>
    <t>1195144</t>
  </si>
  <si>
    <t>COMPAGNON BERNABE SA</t>
  </si>
  <si>
    <t>965288902</t>
  </si>
  <si>
    <t>MASERCO S A</t>
  </si>
  <si>
    <t>PR.UCF.2026-0048</t>
  </si>
  <si>
    <t>1246532</t>
  </si>
  <si>
    <t>995105101</t>
  </si>
  <si>
    <t>TENSACON S.A.</t>
  </si>
  <si>
    <t>PR.UCF.2026-0027</t>
  </si>
  <si>
    <t>1195100</t>
  </si>
  <si>
    <t>SOC DE CONSTRUCTORES TENSACON S A</t>
  </si>
  <si>
    <t>37340</t>
  </si>
  <si>
    <t>calibración de 2 maquinas, Solicita Miguel Alegre, según OT: 217 4 952 - 217 4 953</t>
  </si>
  <si>
    <t>37548</t>
  </si>
  <si>
    <t>Calibración de prensa solicita Jimmy Cayupan</t>
  </si>
  <si>
    <t>37549</t>
  </si>
  <si>
    <t>Calibración de anillo, solicita Fernando Jimenez</t>
  </si>
  <si>
    <t>37550</t>
  </si>
  <si>
    <t>Calibaración de cilindro, solicita Luis Palominos</t>
  </si>
  <si>
    <t>37591</t>
  </si>
  <si>
    <t>Calibración de celdas (rango bajo y normal) solicita Hector Fuentes</t>
  </si>
  <si>
    <t>37592</t>
  </si>
  <si>
    <t>Calibración de cilindro, Solicita Manuel Garrido</t>
  </si>
  <si>
    <t>PR.DHI.SHI.2026-0423</t>
  </si>
  <si>
    <t>Cotización por análisis físico-mecánico y químicos a muestra(s) de árido(s).</t>
  </si>
  <si>
    <t>PR.DHI.SHI.2026-0599</t>
  </si>
  <si>
    <t>Construcción Puente Chacao M-28584 EDP 2026.C-042</t>
  </si>
  <si>
    <t>PR.DHI.2026-0588 - Traspaso Interno Abril 2026</t>
  </si>
  <si>
    <t>Traspaso Interno DGL Abril 2026</t>
  </si>
  <si>
    <t>PR.DHI.2026-0587 - Traspaso Interno Abril 2026</t>
  </si>
  <si>
    <t>Traspaso Interno DCO Abril 2026</t>
  </si>
  <si>
    <t>Análisis físico-mecánicos en muestra(s) de árido(s)</t>
  </si>
  <si>
    <t>Reposición Ruta 9, Sector Cruce Casas Viejas – Cruce Dorotea, Provincia de Ultima Esperanza, Región de Magallanes y de la Antártica Chilena. Código BIP N° 30458882-0</t>
  </si>
  <si>
    <t>Ensayos físico-mecánicos y químicos a muestras de áridos.</t>
  </si>
  <si>
    <t>Marzo EDP 2026-0283 Control de áridos Planta San Fernando M-28576 Marzo</t>
  </si>
  <si>
    <t>EDP 2026-0269 Control de áridos Planta Rancagua M-4062587 - Marzo</t>
  </si>
  <si>
    <t>Control de áridos mensual planta Las Garzas Abril M-4063531</t>
  </si>
  <si>
    <t>Control de áridos mensual planta PSB Abril M-4063448</t>
  </si>
  <si>
    <t>Caracterización de áridos planta Los Lagos M-4055261</t>
  </si>
  <si>
    <t>Control de áridos mensual planta Machalí Abril M-4063447</t>
  </si>
  <si>
    <t>PR.DHI.2026-0439 - Traspaso Interno Marzo 2026</t>
  </si>
  <si>
    <t>PR.DHI.2026-0438 - Traspaso Interno Marzo 2026</t>
  </si>
  <si>
    <t>PR.DHI.2026-0441 - Traspaso Interno Marzo 2026</t>
  </si>
  <si>
    <t>PR.DHI.2026-0440- Traspaso Interno Marzo 2026</t>
  </si>
  <si>
    <t>PR.DHI.2026-0442- Traspaso Interno Marzo 2026</t>
  </si>
  <si>
    <t>Análisis fisico-mecánicos y químicos en muestra(s) de árido(s)</t>
  </si>
  <si>
    <t>Planta Hormigones Polpaico Calama ensayo de áridos acta No 132472 M- 28578-1</t>
  </si>
  <si>
    <t>Control de áridos mensual planta Machalí Marzo M-4061188</t>
  </si>
  <si>
    <t>Control de áridos mensual planta Las Garzas Marzo M-4061374</t>
  </si>
  <si>
    <t>Control de áridos mensual planta PSB Marzo M-4061189</t>
  </si>
  <si>
    <t>EDP 2026-0184 Control de áridos Planta San Fernando M-4059923 - Febrero</t>
  </si>
  <si>
    <t>Ensayos Físico Mecánico de Áridos</t>
  </si>
  <si>
    <t>Construcción Puente Chacao M-28565 EDP 2026.C-018</t>
  </si>
  <si>
    <t>Suministro de hormigones División El Teniente, Contrato 4600022368 M-28562</t>
  </si>
  <si>
    <t>777163841</t>
  </si>
  <si>
    <t>ADHESIVOS Y MORTEROS TORO SPA</t>
  </si>
  <si>
    <t>PR.DHI.SHI.2026-0510</t>
  </si>
  <si>
    <t>Ensayos Adherencia y pipeta</t>
  </si>
  <si>
    <t>PR.DHI.SHI.2026-0531</t>
  </si>
  <si>
    <t>Ensayo de Expansión Restringida para hormigones</t>
  </si>
  <si>
    <t>763040496</t>
  </si>
  <si>
    <t>PIZARRO VIAL INGENIERIA Y CONSTRUCCION LIMITADA</t>
  </si>
  <si>
    <t>PR.DHI.SHI.2026-0578</t>
  </si>
  <si>
    <t>PR.DHI.SHI.2026-0615</t>
  </si>
  <si>
    <t>Ensayo de Adherencia</t>
  </si>
  <si>
    <t>Ensayo ASTM C277 áridos</t>
  </si>
  <si>
    <t>Ensayos a autonivelante</t>
  </si>
  <si>
    <t>763083055</t>
  </si>
  <si>
    <t>PROFUND SPA</t>
  </si>
  <si>
    <t>PR.DHI.SHI.2026-0203-A</t>
  </si>
  <si>
    <t>Caracterización y evaluación de lama de relave como árido en mezclas de hormigón</t>
  </si>
  <si>
    <t>PR.DHI.SHI.2026-0443</t>
  </si>
  <si>
    <t>Carbonatación</t>
  </si>
  <si>
    <t>78910400K</t>
  </si>
  <si>
    <t>SERVICIOS DE MANTENCION LTDA.</t>
  </si>
  <si>
    <t>PR.DHI.SHI.2026-0516</t>
  </si>
  <si>
    <t>Mitigación de Ruido</t>
  </si>
  <si>
    <t>Ensayos a Prismas</t>
  </si>
  <si>
    <t>Ensayos de Tiempo de Fraguado</t>
  </si>
  <si>
    <t>Servicio según EDP SHI.2026-0198 III Región</t>
  </si>
  <si>
    <t>Testigos. EDP IDIEM SHI.2026-0313-A</t>
  </si>
  <si>
    <t>Ensayo a Porcelanato</t>
  </si>
  <si>
    <t>Testigos. EDP IDIEM SHI.2026-0313-C</t>
  </si>
  <si>
    <t>Determinación de humedad.</t>
  </si>
  <si>
    <t>Ensayos prueba de aptitud, EDP.SHI.2026-0268 V.02</t>
  </si>
  <si>
    <t>Servicios de testigos según EDP SHI.2026-0307</t>
  </si>
  <si>
    <t>Ensayo Método de Madurez</t>
  </si>
  <si>
    <t>Testigos. EDP UNICON SHI.2026-0310-A</t>
  </si>
  <si>
    <t>Testigos. EDP UNICON SHI.2026-0310-B</t>
  </si>
  <si>
    <t>Preparación de Hidróxido de Calcio a partir de muestra de Caliza.</t>
  </si>
  <si>
    <t>J.E.J. INGENIERÍA S.A</t>
  </si>
  <si>
    <t>Evaluación de fundaciones de Molino en Codelco Chuquicamata</t>
  </si>
  <si>
    <t>Servicios de testigos según EDP SHI.2026-0308</t>
  </si>
  <si>
    <t>Visita, extracción, preparación y ensayo de compresión de testigos de hormigón endurecido</t>
  </si>
  <si>
    <t>Extracción, preparación y ensayo de testigos de hormigón endurecido.</t>
  </si>
  <si>
    <t>EXTRACCIÓN, PREPARACIÓN Y ENSAYO A COMPRESIÓN DE TESTIGOS DE HORMIGÓN ENDURECIDO</t>
  </si>
  <si>
    <t>Visita, extracción, preparación y ensayo de compresión de testigos de hormigón endurecido.</t>
  </si>
  <si>
    <t>Análisis químico a muestras de áridos</t>
  </si>
  <si>
    <t>Análisis químicos a muestra(s) de árido(s).</t>
  </si>
  <si>
    <t>Control de áridos de escoria de acero</t>
  </si>
  <si>
    <t>801251005</t>
  </si>
  <si>
    <t>BOTTAI S.A.</t>
  </si>
  <si>
    <t>PR.DHI.SHI.2026-0467</t>
  </si>
  <si>
    <t>Análisis químico a agua de amasado.</t>
  </si>
  <si>
    <t>Ensayos químicos a muestras de áridos</t>
  </si>
  <si>
    <t>PR.DHI.SHI.2026-0493</t>
  </si>
  <si>
    <t>Análisis químicos áridos/ azul de metileno</t>
  </si>
  <si>
    <t>Ensayos varios</t>
  </si>
  <si>
    <t>Caracterización de áridos de escoria de acero en base a los requisitos establecidos en la norma NCh 163 versión 2024</t>
  </si>
  <si>
    <t>Evaluación de mezclas cementicias que incorporan relave de cobre como árido fino</t>
  </si>
  <si>
    <t>Curva de madurez para muestreo en obra</t>
  </si>
  <si>
    <t>PR.DHI.SHI.2026-0434</t>
  </si>
  <si>
    <t>Servicios para Constructora Ingevec S.A.</t>
  </si>
  <si>
    <t>Testigo de hormigón endurecido</t>
  </si>
  <si>
    <t>CAVIERES Y ARQUITECTOS S.A.</t>
  </si>
  <si>
    <t>Ensayos No Destructivos en Puentes RM</t>
  </si>
  <si>
    <t>Ensayos químicos y físico-mecánicos de áridos.</t>
  </si>
  <si>
    <t>Ensayos Químicos de Áridos y Aguas</t>
  </si>
  <si>
    <t>Ensayos Químicos de Aguas</t>
  </si>
  <si>
    <t>Ensayo a Adoquines</t>
  </si>
  <si>
    <t>2355 UHP - Unidad de Hormigones de Prueba</t>
  </si>
  <si>
    <t>Ensayos de Clasificación de aditivo</t>
  </si>
  <si>
    <t>Ensayos a Adoquines</t>
  </si>
  <si>
    <t>Análisis de aguas de amasado</t>
  </si>
  <si>
    <t>Servicios Laboratorio en Shotcrete</t>
  </si>
  <si>
    <t>CONSTRUCTORA BEFCO S.A.</t>
  </si>
  <si>
    <t>Ensayos Químicos de Áridos</t>
  </si>
  <si>
    <t>Ensayos en probetas</t>
  </si>
  <si>
    <t>Servicios de testigos según EDP SHI.2026-0193</t>
  </si>
  <si>
    <t>Servicios de testigos según EDP SHI.2026-0192</t>
  </si>
  <si>
    <t>Exploración del hormigón y armadura de dos losas pertenecientes al Edificio Alameda N° 107</t>
  </si>
  <si>
    <t>Curva de madurez - Colbún</t>
  </si>
  <si>
    <t>Ensayo de adherencia en terreno.</t>
  </si>
  <si>
    <t>Servicios de hormigón proyectado</t>
  </si>
  <si>
    <t>Ensayos físicos realizados en terreno</t>
  </si>
  <si>
    <t>Determinación del porcentaje máximo de reemplazo de relave de cobre como arena en 3 tipos de hormigones</t>
  </si>
  <si>
    <t>Exploración del hormigón y armadura de elementos pertenecientes al edificio El Aromo</t>
  </si>
  <si>
    <t>Ensayos químicos de aditivo</t>
  </si>
  <si>
    <t>PR.DHI.SHI.2026-0034-A</t>
  </si>
  <si>
    <t>Evaluación Mediante Ultrasonido Del Hormigón De De La Losa Superior De Un Sector Del Túnel Lo  Ruiz</t>
  </si>
  <si>
    <t>CORPORACION PARA EL DESARROLO DE SANTIAG</t>
  </si>
  <si>
    <t>Ensayos Químicos de microsilice</t>
  </si>
  <si>
    <t>868567007</t>
  </si>
  <si>
    <t>CONSTRUCTORA NOVATEC S.A.</t>
  </si>
  <si>
    <t>PR.DHI.SHI.2025-1013</t>
  </si>
  <si>
    <t>PR.DEP.2026.0068 Levantamiento dimensional mediante escáner láser y medición de 2 losas en edificio, Santiago.</t>
  </si>
  <si>
    <t>PR.DEP.2026.0068</t>
  </si>
  <si>
    <t>PR.DEP.2026.0052  Ensayo Modulo Elasticidad de muestra hormigón | DHI</t>
  </si>
  <si>
    <t>PR.DEP.2026.0052</t>
  </si>
  <si>
    <t>PR.DEP.2026.0082 Ensayo Modulo Elasticidad de muestra hormigón | DHC</t>
  </si>
  <si>
    <t>PR.DEP.2026.0082</t>
  </si>
  <si>
    <t>PR.DEP.2026.0085 DCO (CC3681) - CODELCO</t>
  </si>
  <si>
    <t>PR.DEP.2026.0085</t>
  </si>
  <si>
    <t>PR.DEP.2026.0076 Revisión proyecto de cálculo estructural de 3 tipologías de viviendas El Olivar, Quilpué – Valparaíso</t>
  </si>
  <si>
    <t>PR.DEP.2026.0076</t>
  </si>
  <si>
    <t>PR.DCO.3684.2025.232_SICOMAQ-Construcción de Enrocado Protección C. Chungungo</t>
  </si>
  <si>
    <t>Construcción de Enrocado Protección C. Chungungo</t>
  </si>
  <si>
    <t>PR.DCO.3682.2024.321_V5 SOC. ACL-Autocontrol Hormigones ACL Adicional Abril 2025</t>
  </si>
  <si>
    <t>PR.DGI.2026-045 ESTUDIO DE MECÁNICA DE SUELO PROPIEDAD UBICADA EN AZUFRE N°151, ANTOFAGASTA</t>
  </si>
  <si>
    <t>ESTUDIO DE MECÁNICA DE SUELO PROPIEDAD UBICADA EN AZUFRE N°151, ANTOFAGASTA</t>
  </si>
  <si>
    <t>764493370</t>
  </si>
  <si>
    <t>CONSTRUCTORA ALTIUS SPA</t>
  </si>
  <si>
    <t>PR.DEP.2026.0112 Ensayos carga transversal a baranda</t>
  </si>
  <si>
    <t>PR.DEP.2026-0112</t>
  </si>
  <si>
    <t>763489310</t>
  </si>
  <si>
    <t>Rack Systems Rental Ltda.</t>
  </si>
  <si>
    <t>PR.DIC.2026-014</t>
  </si>
  <si>
    <t>INFORME TÉCNICO SOBRE VALORIZACIÓN DE DAÑOS PRODUCTO DEL SINIESTRO EN BODEGAS SAN FRANCISCO PUDAHUEL - ADICIONAL</t>
  </si>
  <si>
    <t>743825004</t>
  </si>
  <si>
    <t>FUNDACION INVECC</t>
  </si>
  <si>
    <t>PR.DGL.2340.2025.0644 - Invecc -Ensayo Triaxial</t>
  </si>
  <si>
    <t>PR.DGL.2339.2026.0099 - Fermaq - Cerro Blanco Polpaico</t>
  </si>
  <si>
    <t>PR.DGL.2339.2026.0163 - Alto Maipo - Túnel V5</t>
  </si>
  <si>
    <t>PR.DCO.3684.2026.003_Polpaico-Nueva Instalación Vallenar</t>
  </si>
  <si>
    <t>Nueva Instalación Vallenar</t>
  </si>
  <si>
    <t>PR.DHC.2380.2023.014 - Planta Hormigones Santa Ester</t>
  </si>
  <si>
    <t>PR.DES.2025-48</t>
  </si>
  <si>
    <t>Convenio Extensión Asesoría Hospital Queilen ajuste</t>
  </si>
  <si>
    <t>Constructora Pakar Limitada</t>
  </si>
  <si>
    <t>cajas de arena normalizada</t>
  </si>
  <si>
    <t>Calidad Histórica TENO</t>
  </si>
  <si>
    <t>venta caja de arena</t>
  </si>
  <si>
    <t>Venta de Caja Arena normalizada</t>
  </si>
  <si>
    <t>Venta de Arena normalizada</t>
  </si>
  <si>
    <t>venta de cajas de arena normalizada</t>
  </si>
  <si>
    <t>PR.UCF.2026-0057 CALIBRACIÓN MÁQUINAS</t>
  </si>
  <si>
    <t>PR.UCF.2026-0062 CALIBRACIÓN CILINDRO</t>
  </si>
  <si>
    <t>ENSAYOS DE CERTIFICACIÓN DE CEMENTOS Y MUESTREO DE CIC 35632</t>
  </si>
  <si>
    <t>Ensayos especiales Planta Arica</t>
  </si>
  <si>
    <t>PR.DCO.3685.2026.089_FERRARA-Edificio MOP Atacama</t>
  </si>
  <si>
    <t>Edificio MOP Atacama</t>
  </si>
  <si>
    <t>Soc.Com.Equipos Industriales</t>
  </si>
  <si>
    <t>Contrastación 3 equipos</t>
  </si>
  <si>
    <t>Control mensual de cemento -Abril 2026 / Resistencia mecánica</t>
  </si>
  <si>
    <t>Cert. y muestreo de CIC 34819 y CIC 36315</t>
  </si>
  <si>
    <t>CASA PARTICULAR</t>
  </si>
  <si>
    <t>Certificación Cemento planta Marzo 2026</t>
  </si>
  <si>
    <t>PR.DGI.2022-015_J ODS10 Pampa Austral - Adicional Marzo 2026</t>
  </si>
  <si>
    <t>ODS10 Pampa Austral - Acicional Marzo 2026</t>
  </si>
  <si>
    <t>Certificación Período de Febrero 2026 Regiones de Magallanes - Aysén</t>
  </si>
  <si>
    <t>PR.DGI.2022-015_E Automatización Caren 3743 Adicional - Marzo 2026</t>
  </si>
  <si>
    <t>Automatización Caren Marzo 2026</t>
  </si>
  <si>
    <t>PR.UCF.2026-0048 CALIBRACIÓN MÁQUINA EN ILLAPEL</t>
  </si>
  <si>
    <t>PR.UCF.2026-0058 CALIBRACIÓN DINAMÓMETRO</t>
  </si>
  <si>
    <t>PR.UCF.2026-0052 CALIBRACIÓN ANILLO DE CARGA</t>
  </si>
  <si>
    <t>PR.UCF.2026-0065 CALIBRACIÓN MÁQUINA</t>
  </si>
  <si>
    <t>PR.DHC.1830.2026.167 - Indice Esclerométrico - Vivienda Katherine Osorio Gallardo</t>
  </si>
  <si>
    <t>PR.DHC.1830.2026.134 - Muestra de Hormigón - Ana Millanao</t>
  </si>
  <si>
    <t>DGL.PRE.2340.2025.0476 - VTA (-01) Abril 2026 - Minera El Abra - Ensayo de Consolidación</t>
  </si>
  <si>
    <t>DGL.PRE.2340.2025.0557 - VTA (+01) Abril 2026 - Construcciones Urales - Normalización Aerodromo Balmaceda - Segundo Lla</t>
  </si>
  <si>
    <t>DGL.PRE.2340.2025.0455 - VTA (+01) Abril 2026 - Minera El Abra - Ensayos de Punzonamiento</t>
  </si>
  <si>
    <t>DGL.PRE.2023-0055- Ensayos de laboratorio - VTA (+09) Abril 2026</t>
  </si>
  <si>
    <t>COMPAGNON, BERNABE Y CIA. LTDA.</t>
  </si>
  <si>
    <t>PR.UCF.2026-0049 CALIBRACIÓN MÁQUINA</t>
  </si>
  <si>
    <t>PR.UCF.2026-0041A CALIBRACIÓN DINAMOMETROS</t>
  </si>
  <si>
    <t>PR.UCF.2026-0027 CALIBRACIÓN DE CELDA</t>
  </si>
  <si>
    <t>PR.UCF.2026-0053 CALIBRACION GATO</t>
  </si>
  <si>
    <t>PR.DHC.2380.2025.212_DESCO-Panorama</t>
  </si>
  <si>
    <t>Panorama</t>
  </si>
  <si>
    <t>PR.DCO.3682.2026.021 Portal Costanera</t>
  </si>
  <si>
    <t>Servicios de Laboratorio Permanencia</t>
  </si>
  <si>
    <t>ÁRIDOS CANTARUTA LIMITADA</t>
  </si>
  <si>
    <t>Contrastación 2 equipos: Hipot Hipotronics 880PL y Megómetro SEW 4101</t>
  </si>
  <si>
    <t>PR.UCF.2026-0030 CALIBRACIÓN EQUIPOS EN TERRENO</t>
  </si>
  <si>
    <t>PR.UCF.2026-0033 CALIBRACIÓN GATO HIDRAULICO</t>
  </si>
  <si>
    <t>PR.UCF.2026-0032 CALIBRACIÓN GATO HIDRAULICO</t>
  </si>
  <si>
    <t>PR.UCF.2026-0013 CALIBRACIÓN GATO HIDRAULICO</t>
  </si>
  <si>
    <t>Contrastación de 4 equipos eléctricos</t>
  </si>
  <si>
    <t>Ensayos de Puzolánidad.</t>
  </si>
  <si>
    <t>Ampliación Vivienda de un piso</t>
  </si>
  <si>
    <t>Muestreo e Informe de CIC 36053</t>
  </si>
  <si>
    <t>Cotización por muestras de cemento</t>
  </si>
  <si>
    <t>Certificación Cemento planta Febrero 2026</t>
  </si>
  <si>
    <t>Certificación Período de Enero 2026 Regiones de Magallanes - Aysén</t>
  </si>
  <si>
    <t>PR.DHI.SCC.2026-0372</t>
  </si>
  <si>
    <t>Control mensual de cemento -Marzo 2026 / Resistencia mecánica</t>
  </si>
  <si>
    <t>Cert. y muestreo de CIC 36084</t>
  </si>
  <si>
    <t>ULDARICIO OÑATE</t>
  </si>
  <si>
    <t>PR.DHC.1830.2026.095 - Determinación de Índice Esclerométrico - Vivienda Ana Teresa Quidilao Yevilao</t>
  </si>
  <si>
    <t>PR.DHC.1830.2026.105 - Determinación de Índice Esclerométrico - Vivienda Paula Marcela Garces Yevilao</t>
  </si>
  <si>
    <t>76666668k</t>
  </si>
  <si>
    <t>JALMAQ E.I.R.L.</t>
  </si>
  <si>
    <t>PR.UCF.2026-0043 CALIBRACIÓN ANILLO</t>
  </si>
  <si>
    <t>PR.UCF.2026-0031 CALIBRACION GATO HIDRAULICO</t>
  </si>
  <si>
    <t>PR.DGI.2025-032 Quiborax Planta Arica - Complemento Febrero 2026</t>
  </si>
  <si>
    <t>PR.DGI.2022-015_E Automatización Caren 3743 Adicional Febrero 2026</t>
  </si>
  <si>
    <t>PR.DGI.2022-015_G ODS 7 3805 TOVE Adicional febrero 2026</t>
  </si>
  <si>
    <t>PR.DGI.2022-015_G ODS 7 3805 TOVE Adicional Marzo 2026</t>
  </si>
  <si>
    <t>PR.DCO.3682.2025.206_COX-Subestación Kimal (+ VTA Enero ) Servicio Spot Adicional</t>
  </si>
  <si>
    <t>772140312</t>
  </si>
  <si>
    <t>Constructora ik2 SPA</t>
  </si>
  <si>
    <t>PR.DCO.1776.2026.196_IK2-CASA HELSINKI</t>
  </si>
  <si>
    <t>CASA HELSINKI</t>
  </si>
  <si>
    <t>PR.DCO.1776.2025.372_LUIS OLAVE-CESFAM RURAL DE PAHUILMO Adicional Abril 2026</t>
  </si>
  <si>
    <t>CESFAM RURAL DE PAHUILMO</t>
  </si>
  <si>
    <t>PR.DCO.3689.2026.236 Cavieres y Arquitectos El porvenir</t>
  </si>
  <si>
    <t>PR.DCO.1776.2026.243 VAI PS INGENIERIA Y SERVICIOS SPA</t>
  </si>
  <si>
    <t>Edificio Coronel Godoy</t>
  </si>
  <si>
    <t>Remodelación ACHS Melipilla</t>
  </si>
  <si>
    <t>Subestación Polpaico</t>
  </si>
  <si>
    <t>Subestación Eléctrica Itahue</t>
  </si>
  <si>
    <t>ICARIA</t>
  </si>
  <si>
    <t>Casa La Negra</t>
  </si>
  <si>
    <t>Las Condes 7944</t>
  </si>
  <si>
    <t>PR.DCO.1776.2026.133_Constructora Paz-Parque Arboleda 2</t>
  </si>
  <si>
    <t>Servicio de laboratorio porchet</t>
  </si>
  <si>
    <t>Placas de Carga Antucoya</t>
  </si>
  <si>
    <t>PR.DCO.1829.2026.296 - EMS Subestación Eléctrica y Torres de Alta Tensión Coronel</t>
  </si>
  <si>
    <t>PR.DCO.1829.2026.284 - EMS Nueva Sala Eléctrica P4A</t>
  </si>
  <si>
    <t>PR.DCO.1829.2026.283 - EMS Modificación de Cauce Natural Quebrada Sin Nombre</t>
  </si>
  <si>
    <t>PR.DCO.1829.2026.282 - EMS SD Los Ángeles</t>
  </si>
  <si>
    <t>PR.DCO.1829.2026.208 - Reposición de Pavimento - Calle Jacinto Sepúlveda, Quillón</t>
  </si>
  <si>
    <t>PR.DCO.1829.2026.281 - Diseño de Ingeniería para Mejoramiento y Ampliación del SSR Chaimávida Soto</t>
  </si>
  <si>
    <t>Ismael Durán y Compañía Limitada</t>
  </si>
  <si>
    <t>PR.DCO.1829.2026.232 - Granulometría Balasto - Reposición Infraestructura Ferroviara Temuco - Gorbea</t>
  </si>
  <si>
    <t>IMPORTADORA Y DISTRIBUIDORA RAÚL DAGOBERTO BAHAMONDES SOTO Y COMPANÍA LIMITADA</t>
  </si>
  <si>
    <t>PR.DCO.1829.2026.139 - VTA (+01) Abril 2025 - Cuadratura Inicial</t>
  </si>
  <si>
    <t>PR.DCO.1829.2026.191 - EMS Actualización Diseño Construcción Colector Interceptor Aguas Lluvias Santa Rosa</t>
  </si>
  <si>
    <t>PR.DAC.2026.0114 - ANÁLISIS DE LA FALLA DE CISTERNA DE CAMIÓN GRANELERO DE GAS LICUADO (GLP) - FISCALÍA REGIONAL METROPO</t>
  </si>
  <si>
    <t>PR.DAC.2025.0165 - ENSAYOS DE LABORATORIO A PERNOS</t>
  </si>
  <si>
    <t>774908501</t>
  </si>
  <si>
    <t>DISEÑO Y CONSTRUCCIÓN SEREY SPA</t>
  </si>
  <si>
    <t>PR.DAC.2026.0248</t>
  </si>
  <si>
    <t>PR.DAC.2026.0248 - ENSAYOS NO DESTRUCTIVOS A ESTRUCTURA METÁLICA DE ACERO</t>
  </si>
  <si>
    <t>852728000</t>
  </si>
  <si>
    <t>CIA CONTRACTUAL MINERA CANDELARIA</t>
  </si>
  <si>
    <t>PR.DAC.2026.0222</t>
  </si>
  <si>
    <t>PR.DAC.2026.0222 - Servicio de Análisis de Componentes e Informes de Causa Raíz (RCFA)</t>
  </si>
  <si>
    <t>PR.DAC.2026.0246</t>
  </si>
  <si>
    <t>PR.DAC.2026.0246 - ENSAYOS A MUESTRAS DE ACERO</t>
  </si>
  <si>
    <t>PR.DAC.2026.0215</t>
  </si>
  <si>
    <t>PR.DAC.2026.0215 - ENSAYOS DE LABORATORIO A MUESTRA METÁLICA</t>
  </si>
  <si>
    <t>781975508</t>
  </si>
  <si>
    <t>COMERCIAL E INVERSIONES CROSUR LTDA</t>
  </si>
  <si>
    <t>PR.DAC.2026.0251</t>
  </si>
  <si>
    <t>PR.DAC.2026.0251 - ENSAYOS A MUESTRAS DE ACERO</t>
  </si>
  <si>
    <t>HENAN DINGLI POWER EQUIPMENT CO., LTD</t>
  </si>
  <si>
    <t>Fullproyect Spa</t>
  </si>
  <si>
    <t>PR.DAC.2023.0345E Muestreo</t>
  </si>
  <si>
    <t>PR.DAC.2026.0130A - ENSAYOS DE TRACCIÓN A SISTEMAS DE EMPALME MECÁNICO PARA BARRAS</t>
  </si>
  <si>
    <t>PR.DAC.2024.0060H Muestreo</t>
  </si>
  <si>
    <t>PR.DAC.2025.0225F Muestreo</t>
  </si>
  <si>
    <t>PR.DAC.2025.0337E Muestreo</t>
  </si>
  <si>
    <t>PR.DAC.2026.0180 MUESTREO</t>
  </si>
  <si>
    <t>PR.DAC.2026.0164 LP</t>
  </si>
  <si>
    <t>PR.DAC.2026.0116A - ENSAYOS DE TRACCIÓN A SISTEMAS DE EMPALME MECÁNICO PARA BARRAS AUTOPERFORANTES</t>
  </si>
  <si>
    <t>PR.DAC.2025.0366- B END</t>
  </si>
  <si>
    <t>PR.DAC.2025.0225E Muestreo</t>
  </si>
  <si>
    <t>FLSmidth Inc</t>
  </si>
  <si>
    <t>PR.DAC.2025.0338A Muestreo</t>
  </si>
  <si>
    <t>PR.DAC.2026.0047 - INSPECCIÓN POR LÍQUIDOS PENETRANTES</t>
  </si>
  <si>
    <t>PR.DAC.2026.0039 - INSPECCIÓN POR LÍQUIDOS PENETRANTES</t>
  </si>
  <si>
    <t>760162221</t>
  </si>
  <si>
    <t>COMPLEJO INDUSTRIAL MOLYNOR S.A.</t>
  </si>
  <si>
    <t>PR.DAC.2026.0021</t>
  </si>
  <si>
    <t>PR.DAC.2026.0021 - MEDICIONES DE ESPESOR Y TEMPERATURA EN TERRENO</t>
  </si>
  <si>
    <t>PR.DAC.2026.0086 - CERTIFICACIÓN Y ENSAYOS DE BARRAS DE ACERO PARA HORMIGON ARMADO SEGÚN NCH204</t>
  </si>
  <si>
    <t>PR.DAC.2026.0195</t>
  </si>
  <si>
    <t>PR.DAC.2026.0195 - ENSAYOS DESTRUCTIVOS ACERO</t>
  </si>
  <si>
    <t>PR.DAC.2026.0220 - ENSAYOS DE MEDICIÓN DE ESPESOR DE PINTURA</t>
  </si>
  <si>
    <t>761166905</t>
  </si>
  <si>
    <t>PR.DAC.2026.0257</t>
  </si>
  <si>
    <t>PR.DAC.2026.0257 - PR.DAC.2026.0257</t>
  </si>
  <si>
    <t>Inspección pintura intumescente</t>
  </si>
  <si>
    <t>PR.DAC.2026.0180 - CERTIFICACIÓN Y ENSAYOS DE ACERO PARA USO ESTRUCTURAL SEGÚN NCH203</t>
  </si>
  <si>
    <t>Claudio Lagos Castro Servicios Industriales E.I.R.L</t>
  </si>
  <si>
    <t>Inspección pintura intumescente Tirapeguy</t>
  </si>
  <si>
    <t>Inspección pintura intumescente Mallorca</t>
  </si>
  <si>
    <t>PR.DAC.2021.0689AM.</t>
  </si>
  <si>
    <t>PR.DTC.2026.0099 - Estudio Ventanas Franklin Sinergia</t>
  </si>
  <si>
    <t>PR.DTC.2026.0099</t>
  </si>
  <si>
    <t>PR.DTC.2026.0100 - Estudio Ventanas Las Quemas II</t>
  </si>
  <si>
    <t>PR.DTC.2026.0100</t>
  </si>
  <si>
    <t>PR.DTC.2026.0382 - Estudio Ventanas Diagonal Paraguay</t>
  </si>
  <si>
    <t>PR.DTC.2026.0382</t>
  </si>
  <si>
    <t>PR.DTC.2026.0116 - Estudio Ventanas Briones Luco Patagon</t>
  </si>
  <si>
    <t>PR.DTC.2026.0116</t>
  </si>
  <si>
    <t>PR.DTC.2026.0115 - Estudio Ventanas El Aromo La Florida</t>
  </si>
  <si>
    <t>PR.DTC.2026.0115</t>
  </si>
  <si>
    <t>PR.DTC.2026.0101 - Estudio Ventanas Miraflores Ayacucho</t>
  </si>
  <si>
    <t>PR.DTC.2026.0101</t>
  </si>
  <si>
    <t>PR.DTC.2026.0102 - Estudio Ventanas Nueva Esmeralda</t>
  </si>
  <si>
    <t>PR.DTC.2026.0102</t>
  </si>
  <si>
    <t>PR.DTC.2026.0447 - Calculo valor U Panel Metalico</t>
  </si>
  <si>
    <t>7777</t>
  </si>
  <si>
    <t>DIC - Cuenta Comercial Salesforce</t>
  </si>
  <si>
    <t>PR.DTC.2026.0362</t>
  </si>
  <si>
    <t>PR.DTC.2026.0098 - Estudio Ventanas Parque Zenteno II</t>
  </si>
  <si>
    <t>PR.DTC.2026.0098</t>
  </si>
  <si>
    <t>PR.DTC.2026.0200-Peritaje causa-origen</t>
  </si>
  <si>
    <t>PR.DTC.2026.0200</t>
  </si>
  <si>
    <t>PR.DTC.2026.0011 - MEDICIONES DE RUIDO OBRA CD LOA - TECSA</t>
  </si>
  <si>
    <t>PR.DTC.2026.0011</t>
  </si>
  <si>
    <t>PR.DTC.2026.0304</t>
  </si>
  <si>
    <t>PR.DTC.2026.0305</t>
  </si>
  <si>
    <t>PR.DTC.2025.1336 - Estudio de vulnerabilidades BHP</t>
  </si>
  <si>
    <t>775623268</t>
  </si>
  <si>
    <t>LZA INGENIERIA Y GESTIÓN CHILE LIMITADA</t>
  </si>
  <si>
    <t>PR.DTC.2026.0409</t>
  </si>
  <si>
    <t>PR.DTC.2026.0396</t>
  </si>
  <si>
    <t>PR.DTC.2026.0164</t>
  </si>
  <si>
    <t>PR.DTC.2026.0314</t>
  </si>
  <si>
    <t>777228234</t>
  </si>
  <si>
    <t>SOCOFAR S.A. AGENCIA EN CHILE</t>
  </si>
  <si>
    <t>PR.DTC.2026.0063 - Certificación de Lote (35001 a 150000) bolsas de agua caliente - NCh 2953</t>
  </si>
  <si>
    <t>PR.DTC.2026.0063</t>
  </si>
  <si>
    <t>PR.DTC.2026.0196 - Ensayo de conductividad térmica por el método del anillo de guarda</t>
  </si>
  <si>
    <t>PR.DTC.2026.0196</t>
  </si>
  <si>
    <t>769238182</t>
  </si>
  <si>
    <t>COMERCIALIZADORA TECNISHIPP SPA</t>
  </si>
  <si>
    <t>PR.DTC.2026.0335 - Ensayo de RF F120 - panel</t>
  </si>
  <si>
    <t>PR.DTC.2026.0335</t>
  </si>
  <si>
    <t>Zubiaurre Arquitectos Limitada</t>
  </si>
  <si>
    <t>PR.DTC.2026.0173</t>
  </si>
  <si>
    <t>PR.DTC.2026.0260 - Resistencia a la compresión y tracción</t>
  </si>
  <si>
    <t>PR.DTC.2026.0260</t>
  </si>
  <si>
    <t>PR.DTC.2026.0148 - Ensayos de RF en muros y entrepisos / etapa 1</t>
  </si>
  <si>
    <t>PR.DTC.2026.0148</t>
  </si>
  <si>
    <t>PR.DTC.2026.0222 - Ensayos de tracción y doblado en soldadura</t>
  </si>
  <si>
    <t>PR.DTC.2026.0222</t>
  </si>
  <si>
    <t>PR.DTC.2026.0363 - Ensayos a flexibles inoxidables</t>
  </si>
  <si>
    <t>PR.DTC.2026.0363</t>
  </si>
  <si>
    <t>PR.DTC.2026.0302 - Ensayos de tracción y doblado en soldadura</t>
  </si>
  <si>
    <t>PR.DTC.2026.0302</t>
  </si>
  <si>
    <t>PR.DTC.2026.0139 - Ensayos en paneles EIFS</t>
  </si>
  <si>
    <t>PR.DTC.2026.0139</t>
  </si>
  <si>
    <t>770389178</t>
  </si>
  <si>
    <t>Go Building Spa</t>
  </si>
  <si>
    <t>PR.DTC.2026.0438</t>
  </si>
  <si>
    <t>PR.DTC.2026.0438 -  inspección de pintura intumescente</t>
  </si>
  <si>
    <t>PR.DTC.2026.0020 - Ensayos de resistencia al fuego - Tabique</t>
  </si>
  <si>
    <t>PR.DTC.2026.0020</t>
  </si>
  <si>
    <t>PR.DTC.2026.0210 - Inspección Pintura Intumescente Obra Planta de Quesos Colun</t>
  </si>
  <si>
    <t>PR.DTC.2026.0210</t>
  </si>
  <si>
    <t>PR.DTC.2026.0211 - Inspección Pintura Intumescente Obra Aserradero</t>
  </si>
  <si>
    <t>PR.DTC.2026.0211</t>
  </si>
  <si>
    <t>PR.DTC.2026.0208 - Inspección Pintura Intumescente Obra PF Talca</t>
  </si>
  <si>
    <t>PR.DTC.2026.0208</t>
  </si>
  <si>
    <t>PR.DTC.2026.0292 Inspección Pintura Intumescente obra Líder Quilín</t>
  </si>
  <si>
    <t>PR.DTC.2026.0292</t>
  </si>
  <si>
    <t>PR.DTC.2026.0291 Inspección Pintura Intumescente obra El Retiro (Maestranza)</t>
  </si>
  <si>
    <t>PR.DTC.2026.0291</t>
  </si>
  <si>
    <t>PR.DTC.2026.0212 - Inspección Pintura Intumescente Obra CECA (Santiago).</t>
  </si>
  <si>
    <t>PR.DTC.2026.0212</t>
  </si>
  <si>
    <t>PR.DTC.2026.0331 - "Inspección Pintura Intumescente Obra Honda</t>
  </si>
  <si>
    <t>PR.DTC.2026.0331</t>
  </si>
  <si>
    <t>PR.DTC.2026.0332 - "Inspección Pintura Intumescente Obra Agrícola</t>
  </si>
  <si>
    <t>PR.DTC.2026.0332</t>
  </si>
  <si>
    <t>PR.DTC.2026.0213 - Inspección Pintura Intumescente Obra Planta de sulfuro en La Pintana - Instalaciones HC</t>
  </si>
  <si>
    <t>PR.DTC.2026.0213</t>
  </si>
  <si>
    <t>PR.DTC.2026.0209 - Inspección Pintura Intumescente Obra Agrochile Parral</t>
  </si>
  <si>
    <t>PR.DTC.2026.0209</t>
  </si>
  <si>
    <t>771085954</t>
  </si>
  <si>
    <t>Metalium SPA</t>
  </si>
  <si>
    <t>PR.DTC.2026.0361 - Inspección de pintura intumescente obra: Suministro e instalación de Estructura Metálica para Corta V</t>
  </si>
  <si>
    <t>PR.DTC.2026.0361</t>
  </si>
  <si>
    <t>PR.DTC.2026.A005 Cert. P. I.</t>
  </si>
  <si>
    <t>PR.DTC.2026.A005</t>
  </si>
  <si>
    <t>PR.DTC.2026.0214 - Inspección Pintura Intumescente Obra Pichachen</t>
  </si>
  <si>
    <t>PR.DTC.2026.0214</t>
  </si>
  <si>
    <t>PR.DTC.2026.0387 - Ensayos para tazas de test de resistencia, agua hervida y choque térmico - Walmart</t>
  </si>
  <si>
    <t>PR.DTC.2026.0387</t>
  </si>
  <si>
    <t>PR.DTC.2026.0043 - MODIFICACION ESTACIONES MONITOREO - WALMART CD LOA</t>
  </si>
  <si>
    <t>PR.DTC.2026.0043</t>
  </si>
  <si>
    <t>PR.DTC.2026.0072 - Ensayo RF F90 - Entrepiso</t>
  </si>
  <si>
    <t>PR.DTC.2026.0072</t>
  </si>
  <si>
    <t>760442690</t>
  </si>
  <si>
    <t>ACUSTICA Y TECNOLOGIA LIMITADA</t>
  </si>
  <si>
    <t>PR.DTC.2026.0300 - Ensayo de RF F120 - puerta</t>
  </si>
  <si>
    <t>PR.DTC.2026.0300</t>
  </si>
  <si>
    <t>768564639</t>
  </si>
  <si>
    <t>COMERCIAL KUPPEL SPA</t>
  </si>
  <si>
    <t>PR.DTC.2025.1153 - Certificación chaleco anticorte</t>
  </si>
  <si>
    <t>PR.DTC.2025.1153</t>
  </si>
  <si>
    <t>769652590</t>
  </si>
  <si>
    <t>CONTRATISTAS EN OBRAS JVM SPA</t>
  </si>
  <si>
    <t>PR.DTC.2026.0369 - "Inspección Pintura Intumescente Obra: CENTRO HOLISTICO PARA LA MUJER</t>
  </si>
  <si>
    <t>PR.DTC.2026.0369</t>
  </si>
  <si>
    <t>PR.DTC.2026.0218 - Ensayos en pintura epóxica</t>
  </si>
  <si>
    <t>PR.DTC.2026.0218</t>
  </si>
  <si>
    <t>789409501</t>
  </si>
  <si>
    <t>SOC CARLOS ANTONIO Y GERMAN HERNAN SALAZAR GATICA LTDA</t>
  </si>
  <si>
    <t>PR.DTC.2026.0108 - Ensayos de resistencia al desgarro y corte en soldaduras</t>
  </si>
  <si>
    <t>PR.DTC.2026.0108</t>
  </si>
  <si>
    <t>764151720</t>
  </si>
  <si>
    <t>COMERCIALIZADORA EUROGLASS LIMITADA</t>
  </si>
  <si>
    <t>PR.DTC.2026.0414 - ENSAYOS MECANICOS FILM - EUROGLASS</t>
  </si>
  <si>
    <t>PR.DTC.2026.0414</t>
  </si>
  <si>
    <t>Santander Gibson Servicios Ltda.</t>
  </si>
  <si>
    <t>PR.DTC.2026.0427 - SANTANDER GIBSON - MUESTREO</t>
  </si>
  <si>
    <t>PR.DTC.2026.0427</t>
  </si>
  <si>
    <t>780416564</t>
  </si>
  <si>
    <t>RAC SPA</t>
  </si>
  <si>
    <t>PR.DTC.2026.0419 - RESISTENCIA A LA TRACCION - RAC SPA</t>
  </si>
  <si>
    <t>PR.DTC.2026.0419</t>
  </si>
  <si>
    <t>PR.DTC.2026.0350</t>
  </si>
  <si>
    <t>651650992</t>
  </si>
  <si>
    <t>Centro Tecnológico para la Innovación en la Construcción (CTeC)</t>
  </si>
  <si>
    <t>PR.DTC.2026.0366 - Ensayo de Ciclos Térmicos</t>
  </si>
  <si>
    <t>PR.DTC.2026.0366</t>
  </si>
  <si>
    <t>PR.DTC.2026.0220</t>
  </si>
  <si>
    <t>PR.DTC.2026.S002</t>
  </si>
  <si>
    <t>PR.DTC.2026.S001.</t>
  </si>
  <si>
    <t>PR.DTC.2026.0233</t>
  </si>
  <si>
    <t>PR.DTC.2025.1145 - Ensayo de resistencia al fuego RF 120 en muros</t>
  </si>
  <si>
    <t>PR.DTC.2025.1145</t>
  </si>
  <si>
    <t>Planta Islon La Serena</t>
  </si>
  <si>
    <t>PR.DEP.2026-0013</t>
  </si>
  <si>
    <t>90740199</t>
  </si>
  <si>
    <t>HECTOR OMAR VIDELA AROS</t>
  </si>
  <si>
    <t>PR.DAC.2026.0064</t>
  </si>
  <si>
    <t>PR.DAC.2026.0064 - HECTOR OMAR VIDELA AROS</t>
  </si>
  <si>
    <t>PR.DAC.2023.0015K Muestreo</t>
  </si>
  <si>
    <t>PR.DAC.2026.0148 - ANÁLISIS QUÍMICO A MUESTRAS DE ACERO</t>
  </si>
  <si>
    <t>Parque Chicauma Etapa 9.1</t>
  </si>
  <si>
    <t>SCALA CURAUMA</t>
  </si>
  <si>
    <t>PR.UCF.2026-0042 CALIBRACIÓN ANILLO</t>
  </si>
  <si>
    <t>PR.DTC.2026.0235</t>
  </si>
  <si>
    <t>PR.DAC.2026.0083 - ENSAYOS DESTRUCTIVOS ACERO</t>
  </si>
  <si>
    <t>PR.DTC.2026.R003</t>
  </si>
  <si>
    <t>PR.DTC.2026.0179</t>
  </si>
  <si>
    <t>ESTUDIO DE MECÁNICA DE SUELO: PRAT N°1358, ANTOFAGASTA</t>
  </si>
  <si>
    <t>PR.DTC.2026.0229</t>
  </si>
  <si>
    <t>PR.DGL.2340.2026.0192 - TI Marzo 2026 Interno DGL</t>
  </si>
  <si>
    <t>PR.DGL.2339.2026.0197 - TI Marzo 2026 Cobrado por 2339 al 2340</t>
  </si>
  <si>
    <t>PR.DGL.1817.2026.0196 - TI Marzo 2026 Cobrado por 1817 al 2340</t>
  </si>
  <si>
    <t>PR.DGL.2341.2026.0200 - TI Marzo 2026 Pagado por 2341 al 1817</t>
  </si>
  <si>
    <t>PR.DGL.2344.2026.0201 - TI Marzo 2026 Interno DGL Cobra 2344 al 2340</t>
  </si>
  <si>
    <t>PR.DTC.2026.A003</t>
  </si>
  <si>
    <t>PR.DGL.1817.2026.0195 - TI Marzo 2026 Cobrado por 1817 al 2341</t>
  </si>
  <si>
    <t>PR.DGL.2340.2026.0193 - TI Marzo 2026 Interno DGL</t>
  </si>
  <si>
    <t>PR.DAC.2026.0054 - ENSAYOS DE LABORATORIO EN PLANCHAS METÁLICAS</t>
  </si>
  <si>
    <t>PR.DGL.2340.2026.0190 - TI Marzo 2026 Interno DGL</t>
  </si>
  <si>
    <t>PR.DGL.1817.2026.0194 - TI Marzo 2026 Cobrado por DGL a DCO</t>
  </si>
  <si>
    <t>104976883</t>
  </si>
  <si>
    <t>ALEJANDRO JAVIER ALFARO HENRIQUEZ</t>
  </si>
  <si>
    <t>PR.DCO.1776.2026.025_Alejandro Alfaro-Condominio Golf Los Lirios</t>
  </si>
  <si>
    <t>Condominio Golf Los Lirios</t>
  </si>
  <si>
    <t>PR.DGL.2340.2026.0189 - TI Marzo 2026 Pagado por DGL a DHI (1815)</t>
  </si>
  <si>
    <t>PR.DGL.2340.2026.0191 - TI Marzo 2026 Pagado por DGL a DHI (1819)</t>
  </si>
  <si>
    <t>PR.DTC.2026.0279</t>
  </si>
  <si>
    <t>PR.DGL.2339.2026.0188 - TI Marzo 2026 Pagado por DGL a DHI (1818)</t>
  </si>
  <si>
    <t>PR.DGL.2340.2026.0198 - TI Marzo 2026 Cobrado por DGL a DPR</t>
  </si>
  <si>
    <t>PR.DGI.2026-041 Excavación de calicata manual - Laguna Caren</t>
  </si>
  <si>
    <t>Excavación de calicata manual - Laguna Caren</t>
  </si>
  <si>
    <t>PR.DGL.2339.2026.0187 - TI Marzo 2026 Pagado por DGL a DHI (1815)</t>
  </si>
  <si>
    <t>PR.DGL.2340.2026.0199 - TI Marzo 2026 Cobrado por DGL a DGI</t>
  </si>
  <si>
    <t>PR.DTC.2026.0254</t>
  </si>
  <si>
    <t>PR.DAC.2021.0689AM Muestreo</t>
  </si>
  <si>
    <t>PR.DAC.2022.0035N Muestreo</t>
  </si>
  <si>
    <t>PR.DEP.2026-0048</t>
  </si>
  <si>
    <t>PR.DAC.2025.0337D Muestreo</t>
  </si>
  <si>
    <t>PRADERAS VERDES</t>
  </si>
  <si>
    <t>PR.DAC.2026.0112 - EVALUACIÓN DEL ESTADO ACTUAL DE MUESTRA DE CABLE.</t>
  </si>
  <si>
    <t>PR.DAC.2022.0158O Muestreo</t>
  </si>
  <si>
    <t>PR.DAC.2026.0022 - ENSAYOS DE LABORATORIO EN PLANCHAS METÁLICAS</t>
  </si>
  <si>
    <t>PR.DGI.2025-103 - Instituto Traumatológico</t>
  </si>
  <si>
    <t>Instituto Traumatológico</t>
  </si>
  <si>
    <t>PR.DEP.2026.0070 DCO - CODELCO</t>
  </si>
  <si>
    <t>PR.DEP.2026.0070</t>
  </si>
  <si>
    <t>PR.DAC.2021.0390AN Muestreo</t>
  </si>
  <si>
    <t>PR.DTC.2026.0202</t>
  </si>
  <si>
    <t>Ovalle</t>
  </si>
  <si>
    <t>PR.DEP.2026-0046</t>
  </si>
  <si>
    <t>PR.DTC.2026.0216</t>
  </si>
  <si>
    <t>REMODELACIÓN HALL ACCESO Y CAMARINES EN LA TORRE 15.</t>
  </si>
  <si>
    <t>KYF SEGURIDAD INTEGRAL EIRL</t>
  </si>
  <si>
    <t>PR.DTC.2026.0274</t>
  </si>
  <si>
    <t>Daming Heavy Industry Co.,Ltd</t>
  </si>
  <si>
    <t>PR.DAC.2023.0534C</t>
  </si>
  <si>
    <t>PR.DAC.2026.0130 - ENSAYOS DE TRACCIÓN A SISTEMAS DE EMPALME MECÁNICO PARA BARRAS</t>
  </si>
  <si>
    <t>AGRICOLA Y COMERCIAL FITOTEK S.A.</t>
  </si>
  <si>
    <t>PR.DTC.2026.0395</t>
  </si>
  <si>
    <t>PR.DAC.2023.0534D Muestreo</t>
  </si>
  <si>
    <t>PR.DAC.2026.0193-V2 - ENSAYOS DESTRUCTIVOS ACERO</t>
  </si>
  <si>
    <t>966332204</t>
  </si>
  <si>
    <t>VALMET S.A</t>
  </si>
  <si>
    <t>PR.DAC.2026.0197</t>
  </si>
  <si>
    <t>PR.DAC.2026.0197 - ENSAYO DE CHARPY</t>
  </si>
  <si>
    <t>PR.DGI.2025-043 Adicional Quebrada de Macul</t>
  </si>
  <si>
    <t>Adicional Quebrada de Macul</t>
  </si>
  <si>
    <t>PR.DIO.2025-6 (Extensión Abril 2026)</t>
  </si>
  <si>
    <t>PR.DTC.2026.0201</t>
  </si>
  <si>
    <t>PR.DAC.2026.0182 - ENSAYOS DE LABORATORIO A MUESTRAS METÁLICAS</t>
  </si>
  <si>
    <t>PR.DEP.2026-0054A</t>
  </si>
  <si>
    <t>PR.DEP.2026-0108</t>
  </si>
  <si>
    <t>PR.DEP.2026-0107</t>
  </si>
  <si>
    <t>PR.DTC.2026.0248</t>
  </si>
  <si>
    <t>PFV Los Pétalos ubicado en Camino Interior 1897, Fundo Santa Adela</t>
  </si>
  <si>
    <t>PR.DTC.2026.0176</t>
  </si>
  <si>
    <t>Contrastación 5 equipos eléctricos</t>
  </si>
  <si>
    <t>PR.DAC.2026.0189 - CERTIFICACIÓN Y ENSAYOS DE ACERO PARA USO ESTRUCTURAL SEGÚN NCH203</t>
  </si>
  <si>
    <t>PR.DAC.2026.0189 - MUESTREO</t>
  </si>
  <si>
    <t>PR.DTC.2026.0271</t>
  </si>
  <si>
    <t>PR.DEP.206.0109 ASESORIA NUEVO DOMO CHUQUICAMATA</t>
  </si>
  <si>
    <t>PR.DEP.2026.0109</t>
  </si>
  <si>
    <t>PR.DGL.2340.2026.0265 - TI Abril 2026 Pagado por DGL a DHI (1818)</t>
  </si>
  <si>
    <t>PR.DIO.2025-8 (Extensión abril 2026)</t>
  </si>
  <si>
    <t>PR.DGL.2339.2026.0267 - TI Abril 2026 Pagado por DGL a DHI (1819)</t>
  </si>
  <si>
    <t>PR.DAC.2026.0190 - INSPECCIÓN POR LÍQUIDOS PENETRANTES</t>
  </si>
  <si>
    <t>PR.DAC.2026.0150 - ENSAYOS DE MEDICIÓN DE ESPESOR DE PINTURA</t>
  </si>
  <si>
    <t>PR.DGL.2340.2026.0266 - TI Abril 2026 Pagado por DGL a DHI (1819)</t>
  </si>
  <si>
    <t>PR.DGL.2340.2026.0266 - TI Abril 2026 Pagado por DGL a DHI (1819) Sincronizado FalsoSincronizado</t>
  </si>
  <si>
    <t>PR.DGL.2339.2026.0279 - TI Abril 2026 Interno DGL</t>
  </si>
  <si>
    <t>PR.DGL.2340.2026.0275 - TI Abril 2026 Interno DGL</t>
  </si>
  <si>
    <t>PR.DGL.2339.2026.0263 - TI Abril 2026 Pagado por DGL a DHI (1815)</t>
  </si>
  <si>
    <t>PR.DHC.2321.2026.165 - Lanco 2 - Beneficiario Luis Armando Pineda Segovia</t>
  </si>
  <si>
    <t>PR.DTC.2026.0224</t>
  </si>
  <si>
    <t>PR.DTC.2026.0197</t>
  </si>
  <si>
    <t>PR.DTC.2026.0328</t>
  </si>
  <si>
    <t>PR.DGI.2026-031 Servicio de Geotecnia y Mecánica de Suelos - Proyecto SCUR-NT</t>
  </si>
  <si>
    <t>Servicio de Geotecnia y Mecánica de Suelos - Proyecto SCUR-NT</t>
  </si>
  <si>
    <t>76298394k</t>
  </si>
  <si>
    <t>INGENIERÍA SECALL LIMITADA</t>
  </si>
  <si>
    <t>PR.DCO.3684.2026.045 Planta Melón Freirina</t>
  </si>
  <si>
    <t>PR.DGL.2340.2026.0273 - TI Abril 2026 Cobrado por DGL a DGI</t>
  </si>
  <si>
    <t>PR.DGL.2340.2026.0273 - TI Abril 2026 Cobrado por DGL a DHI</t>
  </si>
  <si>
    <t>PR.DGL.2339.2026.0264 - TI Abril 2026 Pagado por DGL a DHI (1818)</t>
  </si>
  <si>
    <t>PR.DGL.1817.2026.0269 - TI Abril 2026 Interno DGL</t>
  </si>
  <si>
    <t>PR.DAC.2023.0189C Muestreo</t>
  </si>
  <si>
    <t>PR.DAC.2025.0376 Adicional</t>
  </si>
  <si>
    <t>Colegio Lake Valley Valle Grande</t>
  </si>
  <si>
    <t>PR.DTC.2026.R004</t>
  </si>
  <si>
    <t>PR.DIO.2024-48 (Extensión Abril 2026)</t>
  </si>
  <si>
    <t>PR.DIO.2024-49 (Extensión Abril 2026)</t>
  </si>
  <si>
    <t>PR.DAC.2026.0118 - CERTIFICACIÓN Y ENSAYOS DE ACERO PARA USO ESTRUCTURAL SEGÚN NCH203</t>
  </si>
  <si>
    <t>MINUTA TÉCNICA RESPECTO DE LA PRUEBA DE BELFI EN DEMANDA ROL CAM 6792-2024 ASOCIADA AL CONSTRUCCIÓN PLANTA DESALADORA ANTOFAGASTA 300, FASE 2 PLANTA DESALADORA NORTE</t>
  </si>
  <si>
    <t>PR.DGL.2344.2026.0278 - TI Abril 2026 Interno DGL</t>
  </si>
  <si>
    <t>PR.DGL.2339.2026.0276 - TI Abril 2026 Interno DGL</t>
  </si>
  <si>
    <t>PR.DGL.2340.2026.0277 - TI Abril 2026 Interno DGL</t>
  </si>
  <si>
    <t>PR.DGL.2340.2026.0268 - TI Abril 2026 Interno DGL</t>
  </si>
  <si>
    <t>PR.DGL.2340.2026.0274 - TI Abril 2026 Cobrado por DGL a DPR</t>
  </si>
  <si>
    <t>PR.DTC.2026.0246</t>
  </si>
  <si>
    <t>PR.DGI.2022-015_K OdS 11 Tove 3868 - Adicional Marzo 2026</t>
  </si>
  <si>
    <t>3868 TOA - Tranque Ovejería</t>
  </si>
  <si>
    <t>OdS 11 Tove 3868 - Adicional Marzo 2026</t>
  </si>
  <si>
    <t>PR.DGL.2340.2026.0280 - TI Abril 2026 Interno DGL</t>
  </si>
  <si>
    <t>PR.DGL.2340.2026.0271 - TI Abril 2026 Cobrado por DGL a DCO</t>
  </si>
  <si>
    <t>PR.DGL.2340.2026.0270 - TI Abril 2026 Pagado por DGL a DCO</t>
  </si>
  <si>
    <t>PR.DGL.1817.2026.0272 - TI Abril 2026 Cobrado por DGL a DCO</t>
  </si>
  <si>
    <t>PR.DGI.2026-039 Ensayos geofísicos en Minera Zaldívar</t>
  </si>
  <si>
    <t>Ensayos geofísicos en Minera Zaldívar</t>
  </si>
  <si>
    <t>PR.DTC.2026.0392</t>
  </si>
  <si>
    <t>PR.DTC.2026.0356 - Inspección de pintura intumescente obra: Rehabilitación y Mantención Museo Violeta Parra</t>
  </si>
  <si>
    <t>PR.DTC.2026.0356</t>
  </si>
  <si>
    <t>PR.DEP.2026.0086</t>
  </si>
  <si>
    <t>PR.DAC.2026.0247 - Ensayos de laboratorio a pernos</t>
  </si>
  <si>
    <t>PR.DAC.2025.0499</t>
  </si>
  <si>
    <t>PR.DAC.2025.0499 - ENSAYOS DE LABORATORIO A MUESTRAS METÁLICAS</t>
  </si>
  <si>
    <t>PR.DEP.2026-0078</t>
  </si>
  <si>
    <t>PR.DTC.2026.0182</t>
  </si>
  <si>
    <t>Parina ATC</t>
  </si>
  <si>
    <t>SÁNCHEZ Y COMPAÑÍA LIMITADA</t>
  </si>
  <si>
    <t>PR.DTC.2026.0277</t>
  </si>
  <si>
    <t>GLOBE ICF S.A.</t>
  </si>
  <si>
    <t>PR.DTC.2026.0249</t>
  </si>
  <si>
    <t>PR.DAC.2026.0169 - ENSAYOS DE TRACCIÓN A SISTEMAS DE EMPALME MECÁNICO PARA BARRAS</t>
  </si>
  <si>
    <t>766614981</t>
  </si>
  <si>
    <t>CONSTRUCTORA MARCELO VILDO E.I.R.L.</t>
  </si>
  <si>
    <t>PR.DTC.2026.0394 - Inspección pintura intumescente - Proyecto Proquiel Ltda.</t>
  </si>
  <si>
    <t>PR.DTC.2026.0394</t>
  </si>
  <si>
    <t>PR.DIO.2025-5 (Extensión Abril 2026)</t>
  </si>
  <si>
    <t>PR.DEP.2026-0075A</t>
  </si>
  <si>
    <t>PR.DAC.2026.0192</t>
  </si>
  <si>
    <t>PR.DAC.2026.0192 - ENSAYOS A POSTES DE ACERO</t>
  </si>
  <si>
    <t>77207414K</t>
  </si>
  <si>
    <t>OLMAC INGENIERIA Y MONTAJES SPA</t>
  </si>
  <si>
    <t>PR.DAC.2026.0142</t>
  </si>
  <si>
    <t>PR.DAC.2026.0142 - CERTIFICACIÓN Y ENSAYOS DE ACERO PARA USO ESTRUCTURAL SEGÚN NCH203</t>
  </si>
  <si>
    <t>PR.DAC.2026.0142 - MUESTREO</t>
  </si>
  <si>
    <t>PR.DAC.2026.0175 - ENSAYOS DE MEDICIÓN DE ESPESOR DE PINTURA</t>
  </si>
  <si>
    <t>PR.DEP.2026-0074</t>
  </si>
  <si>
    <t>DGL.PRE.2340.2026.0152 - Geholab - Solicitud de Ensayo</t>
  </si>
  <si>
    <t>PREFABRICADOS CANAL DE ADUCCION COLBUN</t>
  </si>
  <si>
    <t>PR.DTC.2026.0273</t>
  </si>
  <si>
    <t>PR.DTC.2026.0364 - Inspección Pintura- Intumescente Obra: Recinto la Vara 03395 San Bernardo</t>
  </si>
  <si>
    <t>PR.DTC.2026.0364</t>
  </si>
  <si>
    <t>PR.DTC.2026.0258</t>
  </si>
  <si>
    <t>PR.DTC.2026.0123</t>
  </si>
  <si>
    <t>PR.DAC.2026.0128 - ENSAYOS DESTRUCTIVOS ACERO</t>
  </si>
  <si>
    <t>PR.DTC.2026.0261</t>
  </si>
  <si>
    <t>77321977k</t>
  </si>
  <si>
    <t>MARTINEZ BRAVARI ARQUITECTOS</t>
  </si>
  <si>
    <t>Kauffman La Serena</t>
  </si>
  <si>
    <t>PR.DTC.2026.0349</t>
  </si>
  <si>
    <t>PR.DTC.2026.0217</t>
  </si>
  <si>
    <t>PR.DAC.2026.0164 - INSPECCIÓN POR LÍQUIDOS PENETRANTES</t>
  </si>
  <si>
    <t>PR.DTC.2026.0348</t>
  </si>
  <si>
    <t>PR.DTC.2026.0203</t>
  </si>
  <si>
    <t>PR.DAC.2026.0116 - ENSAYOS DE TRACCIÓN A SISTEMAS DE EMPALME MECÁNICO PARA BARRAS AUTOPERFORANTES</t>
  </si>
  <si>
    <t>PR.DEP.2026.0079</t>
  </si>
  <si>
    <t>PR.DTC.2026.0237</t>
  </si>
  <si>
    <t>CID ADMINISTRADORA DE CENTROS DE DIÁLISIS SpA</t>
  </si>
  <si>
    <t>PERITAJE MEGAMEDICAL SpA Y OTRO CON MARÍA EUGENIA MARAGAÑO Y OTRO. ROL CAM A-6921-2025</t>
  </si>
  <si>
    <t>PR.DTC.2026.0187</t>
  </si>
  <si>
    <t>PR.DTC.2025.1147 - Peritaje Causa Origen</t>
  </si>
  <si>
    <t>PR.DTC.2025.1199 - Peritaje causa-origen</t>
  </si>
  <si>
    <t>Mecánica de Suelo Academia Politécnica Aeronáutica</t>
  </si>
  <si>
    <t>PR.DGI.2024-094 (V3) Prospecciones Geotécnicas e Instrumentación 9° Etapa Tranque Talabre - Extensión Marzo 2026</t>
  </si>
  <si>
    <t>Ensayos Físico-Mecánico de Morteros</t>
  </si>
  <si>
    <t>PR.DTC.2026.0016</t>
  </si>
  <si>
    <t>PR.DTC.2026.0223</t>
  </si>
  <si>
    <t>PR.DTC.2026.0283</t>
  </si>
  <si>
    <t>PR.DTC.2026.0278 - "Inspección Pintura Intumescente Obra: Habilitación Buffet Express Mall Plaza Tobalaba  "</t>
  </si>
  <si>
    <t>PR.DTC.2026.0278</t>
  </si>
  <si>
    <t>PR.DTC.2026.0354</t>
  </si>
  <si>
    <t>CIPP Chile</t>
  </si>
  <si>
    <t>PR.DTC.2026.0294</t>
  </si>
  <si>
    <t>PR.DTC.2026.0418 -Certificación Chalecos anticorte</t>
  </si>
  <si>
    <t>PR.DTC.2026.0418</t>
  </si>
  <si>
    <t>PR.DTC.2026.0296</t>
  </si>
  <si>
    <t>PR.DTC.2026.0404</t>
  </si>
  <si>
    <t>PR.DTC.2026.0403</t>
  </si>
  <si>
    <t>Saint-Gobain productos para la construcción S.A.C.</t>
  </si>
  <si>
    <t>PR.DTC.2025.1084</t>
  </si>
  <si>
    <t>PR.DTC.2025.0573</t>
  </si>
  <si>
    <t>PR.DEP.2025.0321 Extensión 2026 AITO HPC - Servicio de Salud Metropolitano Sur Oriente.</t>
  </si>
  <si>
    <t>PR.DEP.2025.0321</t>
  </si>
  <si>
    <t>3882 RHBB - Análisis de la cuenca Biobío para la formulación del plan estratégico de recursos hídricos</t>
  </si>
  <si>
    <t>CODELCO DIVISION EL SALVADOR</t>
  </si>
  <si>
    <t>DGL.PRE.2341.2025.0274 - Codelco División Salvador -  Ensayos Triaxiales</t>
  </si>
  <si>
    <t>DGL.PRE.2341.2025.0274 - Codelco División Salvador - Ensayos Triaxiales</t>
  </si>
  <si>
    <t>GOBIERNO REGIONAL DE VALPARAÍSO</t>
  </si>
  <si>
    <t>PRE.DGL.2341.2026-0048 - Nueva Campaña de Ensayos</t>
  </si>
  <si>
    <t>3879 RHM - Análisis Recursos Hídricos en Cuencas de la Región de Magallanes y la Antártica Chilena</t>
  </si>
  <si>
    <t>69.500.5024</t>
  </si>
  <si>
    <t>770095484</t>
  </si>
  <si>
    <t>NAVEGANTE AMÉRICO VESPUCIO SPA</t>
  </si>
  <si>
    <t>PR.DIC.2026-011</t>
  </si>
  <si>
    <t>AUDITORIA DE PLAZO AL EDIFICIO NUEVA CASA MATRIZ BANCO SANTANDER</t>
  </si>
  <si>
    <t>Hogar Jesús Resucitado</t>
  </si>
  <si>
    <t>PR.DGL.2339.2026. 0086 - Alto Maipo - PHAM C3</t>
  </si>
  <si>
    <t>PR.DGI.2025-021 Tendencia 2 - Sondajes Geotécnicos para Proyecto Integrado de Crecimiento IGP Collahuasi Adicional</t>
  </si>
  <si>
    <t>Tendencia 2 - Sondajes Geotécnicos para Proyecto Integrado de Crecimiento IGP Collahuasi Adicional</t>
  </si>
  <si>
    <t>INGENIERÍA Y CONSTRUCCIÓN SIGDO KOPPERS S A</t>
  </si>
  <si>
    <t>SERVICIOS DE ASESORÍA IDIEM PARA PROYECTO SKIC 25426</t>
  </si>
  <si>
    <t>PR.DEP.2026.0040  Elaboración de especificaciones técnicas y seguimiento para reparación de pedestal PD1-2 - Turbogenera</t>
  </si>
  <si>
    <t>PR.DEP.2026.0040</t>
  </si>
  <si>
    <t>INFORME TÉCNICO PARA LAS OBRAS CONTRATO CONSERVACIÓN CCBB, ROL J-680, COMUNA DE RAUCO Y HUALAÑE Y CONSERVACIÓN CCBB, CAMINOS L-514 Y L-642, COMUNA DE RETIRO.</t>
  </si>
  <si>
    <t>Nexos Desarrollos Inmobiliarios SpA</t>
  </si>
  <si>
    <t>EDIFICIO MERCK</t>
  </si>
  <si>
    <t>Zenteno</t>
  </si>
  <si>
    <t>PR.DAC.2024.0379</t>
  </si>
  <si>
    <t>PR.DTC.2023.0043</t>
  </si>
  <si>
    <t>DGL.PRE.2339.2023.0124 Venta Positiva V4</t>
  </si>
  <si>
    <t>Propuesta Técnica Tenencia de Carabineros de Petorca</t>
  </si>
  <si>
    <t>Propuesta Técnica y Económica McS Edificio Bachillerato Campus JGM</t>
  </si>
  <si>
    <t>SIM - Sección Ingeniería Mecánica</t>
  </si>
  <si>
    <t>PR.DGL.2340.2026.0063 - Minera El Abra - Chloride Leaching</t>
  </si>
  <si>
    <t>PR.DGL.2340.2026.0183 - Ausenco - Caracterización PAD1</t>
  </si>
  <si>
    <t>995254301</t>
  </si>
  <si>
    <t>E-MINING TECHNOLOGY S A</t>
  </si>
  <si>
    <t>DGL.PRE.2340.2026. 0150 - E-Mining Technology S.A. - Ensayos de Laboratorio en Rocas Débiles</t>
  </si>
  <si>
    <t>DGL.PRE.2340.2025.0295 - DRE CENTINELA / LASTRE</t>
  </si>
  <si>
    <t>PR.DPR.2989.014-2026 GEOVITA PMCHS BUZONES</t>
  </si>
  <si>
    <t>3884 PGC - Proyecto Geovita Chuquicamata</t>
  </si>
  <si>
    <t>3916 PMO - Proyecto Metro Ossa</t>
  </si>
  <si>
    <t>PR.DPR.3481.035-2026 NEXXO PUENTE MLP PAO</t>
  </si>
  <si>
    <t>PR.DPR.2989.2025-93 CESMEC MLP GP</t>
  </si>
  <si>
    <t>PR.DPR.2989.2026-07 ZUBLIN NUEVO PMCHS MINA NORTE</t>
  </si>
  <si>
    <t>3885 PZC - Proyecto Zublin Chuquicamata</t>
  </si>
  <si>
    <t>PR.DCO.3689.2025-1003-Polpaico V región (+Vta diciembre) Adicional</t>
  </si>
  <si>
    <t>PR.DCO.1776.2025.447_TECSA-Centro Comercial Parque Quilicura Hormigones SUELOS</t>
  </si>
  <si>
    <t>PR.DCO.1776.2025.411_ALTIUS-Edificio Macul 1C</t>
  </si>
  <si>
    <t>PR.DCO.1776.2026.217_Const. del Choapa-Conservación Río Maipo Confluencia Estero San José y Quebrada La Solana</t>
  </si>
  <si>
    <t>Conservación Río Maipo Confluencia Estero San José y Quebrada La Solana</t>
  </si>
  <si>
    <t>PR.DCO.1829.2026.138 - Control permanente - Ramales Oriente y</t>
  </si>
  <si>
    <t>PR.DCO.1829.2025-0771 - VTA (+01) Mayo 2025</t>
  </si>
  <si>
    <t>PR.DCO.3681.2023.100_ACM Ing.-SQM La Negra extensión abril-Diciembre 2026 Adicional</t>
  </si>
  <si>
    <t>PR.DCO.3681.2026.013_HORMIGONES MÓVILES-Subestación Montemina</t>
  </si>
  <si>
    <t>Subestación Montemina</t>
  </si>
  <si>
    <t>SA 9500016170 Perforación y Construcción de Micropilotes, Salar de Atacama</t>
  </si>
  <si>
    <t>764510151</t>
  </si>
  <si>
    <t>FERROVIAL ENERGIA CONSTRUCCION SPA</t>
  </si>
  <si>
    <t>PR.DCO.3682.2025.316_FERROVIAL ENERGÍA_Subestación Elevadora Tirana Solar y su respectiva LAT</t>
  </si>
  <si>
    <t>Subestación Elevadora Tirana Solar y su respectiva LAT</t>
  </si>
  <si>
    <t>PR.DCO.3684.2025.080 Elecnor Línea de Transmisión Don Goyo - La Ruca Adicional (VTa + Marzo-Mayo 2026)</t>
  </si>
  <si>
    <t>614020008</t>
  </si>
  <si>
    <t>MINISTERIO DE BIENES NACIONALES</t>
  </si>
  <si>
    <t>PR.DES.2026-48</t>
  </si>
  <si>
    <t>Instalaciones Sanitarias Edificio Bienes Nacionales</t>
  </si>
  <si>
    <t>PR.DES.2026-47</t>
  </si>
  <si>
    <t>INSPECCIÓN TECNICA ESPECIALISTA – ELECTRICIDAD  EDIFICIO INSTITUCIONAL  MINISTERIO BIENES NACIONALES</t>
  </si>
  <si>
    <t>Edificio Monjitas 690</t>
  </si>
  <si>
    <t>PR.DES.2026-75 020.26.MOP.822-13-O125.AIF Estadio San Antonio</t>
  </si>
  <si>
    <t>Cotización AIF Estadio Muni San Antonio</t>
  </si>
  <si>
    <t>12110000</t>
  </si>
  <si>
    <t>Facultad de Derecho</t>
  </si>
  <si>
    <t>PR.DES.2026-77</t>
  </si>
  <si>
    <t>DIAGNÓSTICO TÉCNICO Y DISEÑO DE ESPECIALIDADES PARA LA HABILITACIÓN DEL ESTADIO PIERINO PERAZZO GAGLIARDO</t>
  </si>
  <si>
    <t>PR.DES.2025-94</t>
  </si>
  <si>
    <t>Laguna Carén</t>
  </si>
  <si>
    <t>Ilustre Municipalidad de Copiapó</t>
  </si>
  <si>
    <t>PR.DES.2026-27</t>
  </si>
  <si>
    <t>Edificio Diagonal Paraguay</t>
  </si>
  <si>
    <t>PR.DES.2026-65</t>
  </si>
  <si>
    <t>Edificio Cromo</t>
  </si>
  <si>
    <t>Edificio Mabec</t>
  </si>
  <si>
    <t>PROV FACT ACEROS AZA S.A. (Provisión tipo 2)</t>
  </si>
  <si>
    <t>REV PROV FACT ACEROS AZA S.A. (Provisión tipo 2)</t>
  </si>
  <si>
    <t>PR.DHI.SHI.2026-0496</t>
  </si>
  <si>
    <t>PR.DEP.2026.0089 Ensayos de tracción a barras autoperforantes</t>
  </si>
  <si>
    <t>PR.DEP.2026-0089</t>
  </si>
  <si>
    <t>PR.DEP.2026.0113 Ensayos carga transversal a barandas</t>
  </si>
  <si>
    <t>PR.DEP.2026-0113</t>
  </si>
  <si>
    <t>765331129</t>
  </si>
  <si>
    <t>TC Transportes SPA</t>
  </si>
  <si>
    <t>PR.DGL.2340.2026.0238 - Transportes Teodoro Campos - Ensayo Resistividad</t>
  </si>
  <si>
    <t>PR.DAC.2026.0047-C</t>
  </si>
  <si>
    <t>PR.DAC.2026.0047-C LP</t>
  </si>
  <si>
    <t>PR.DAC.2025.0491 Durezas</t>
  </si>
  <si>
    <t>761638343</t>
  </si>
  <si>
    <t>Sociedad Comercial e Industrial Elemont Limitada</t>
  </si>
  <si>
    <t>PR.DTC.2026.0385 - Inspección pintura intumescente - Ascensor  Universidad La Serena</t>
  </si>
  <si>
    <t>PR.DTC.2026.0385</t>
  </si>
  <si>
    <t>PR.DTC.2026.0433- inspección de pintura intumescente</t>
  </si>
  <si>
    <t>PR.DTC.2026.0433</t>
  </si>
  <si>
    <t>PR.DTC.2025.1013</t>
  </si>
  <si>
    <t>PR.DTC.2025.0600</t>
  </si>
  <si>
    <t>PR.DTC.2025.0718</t>
  </si>
  <si>
    <t>478769</t>
  </si>
  <si>
    <t>1 RECONOCE INGRESO</t>
  </si>
  <si>
    <t>GAV División</t>
  </si>
  <si>
    <t>04 TRAS INFORMAT FCFM</t>
  </si>
  <si>
    <t>476542</t>
  </si>
  <si>
    <t>476652</t>
  </si>
  <si>
    <t>476740</t>
  </si>
  <si>
    <t>476863</t>
  </si>
  <si>
    <t>476891</t>
  </si>
  <si>
    <t>476926</t>
  </si>
  <si>
    <t>476960</t>
  </si>
  <si>
    <t>01 ING TI UCH</t>
  </si>
  <si>
    <t>1 31 ENSAYOS DE VE</t>
  </si>
  <si>
    <t>1 12 ENSAYOS ABRAVI</t>
  </si>
  <si>
    <t>1 48 ENSAYOS VELOCI</t>
  </si>
  <si>
    <t>1 26 ENSAYOS DE VEL</t>
  </si>
  <si>
    <t>1 29 ENSAYOS DE VE</t>
  </si>
  <si>
    <t>1 31 ENSAYO VELOCI</t>
  </si>
  <si>
    <t>37530</t>
  </si>
  <si>
    <t>05 PROV ING TI IDIEM ADM SERV PROF</t>
  </si>
  <si>
    <t>0</t>
  </si>
  <si>
    <t>PROV TI Rev. Carén</t>
  </si>
  <si>
    <t>PROV TI Revisión de Proyectos (Instalaciones sanitarias, instalaciones electricas y CCDD, instalaciones de climatización , instalación de gas combustible, ascensores y BIM) Obra Carén , cuota 2 - 229</t>
  </si>
  <si>
    <t>06 REV ING FACT CVI BOL (MANUAL)</t>
  </si>
  <si>
    <t>87462</t>
  </si>
  <si>
    <t>6000</t>
  </si>
  <si>
    <t>HOSPITAL CLÍNICO UNIVERSIDAD DE CHILE (Provisión tipo 2)</t>
  </si>
  <si>
    <t>06 REV PROV ING DOH</t>
  </si>
  <si>
    <t>REV PROVISIÓN RENDICIÓN NOVIEMBRE DOH</t>
  </si>
  <si>
    <t>REV PROVISIÓN RENDICIÓN DICIEMBRE DOH</t>
  </si>
  <si>
    <t>06 REV PROV ING TI IDIEM ADM SERV PROF</t>
  </si>
  <si>
    <t>REV PROV TI EP por revisión Subetapa 2 edificio IDIEM Carén</t>
  </si>
  <si>
    <t>REV PROV TI Rev. Carén</t>
  </si>
  <si>
    <t>REV PROV TI Revisión de Proyectos (Instalaciones sanitarias, instalaciones electricas y CCDD, instalaciones de climatización , instalación de gas combustible, ascensores y BIM) Obra Carén , cuota 2 -</t>
  </si>
  <si>
    <t>04 TRAS RECLASIFICA CUENTAS</t>
  </si>
  <si>
    <t>PR.DHI.SHI.2026-0659</t>
  </si>
  <si>
    <t>EDP 2026-0337 Control de áridos Planta Rancagua M-4063964 mes de abril</t>
  </si>
  <si>
    <t>PR.DHI.SHI.2026-0660</t>
  </si>
  <si>
    <t>Marzo EDP 2026-0336 Control de áridos Planta San Fernando M-4063963 mes de abril</t>
  </si>
  <si>
    <t>PR.DHI.SHI.2026-0655</t>
  </si>
  <si>
    <t>Planta Melipilla M-4064062 mes de abril</t>
  </si>
  <si>
    <t>PR.DHI.SHI.2026-0623</t>
  </si>
  <si>
    <t>Control de áridos mensual planta Machalí Mayo M-4065940</t>
  </si>
  <si>
    <t>PR.DHI.SHI.2026-0624</t>
  </si>
  <si>
    <t>Control de áridos mensual planta Las Garzas Mayo M-4066017</t>
  </si>
  <si>
    <t>PR.DHI.SHI.2026-0625</t>
  </si>
  <si>
    <t>Planta Lonquén M-4062519 mes de marzo</t>
  </si>
  <si>
    <t>PR.DHI.SHI.2026-0622</t>
  </si>
  <si>
    <t>Control de áridos mensual planta PSB Mayo M-4065941</t>
  </si>
  <si>
    <t>PR.DHI.SHI.2026-0686</t>
  </si>
  <si>
    <t>Compresión cubos Indherco V Región</t>
  </si>
  <si>
    <t>779740196</t>
  </si>
  <si>
    <t>Piedra Lobo SpA</t>
  </si>
  <si>
    <t>PR.DHI.SHI.2026-0652</t>
  </si>
  <si>
    <t>173274408</t>
  </si>
  <si>
    <t>Sandra Patricia Canales Domínguez</t>
  </si>
  <si>
    <t>PR.DHI.SHI.2026-0555</t>
  </si>
  <si>
    <t>765390060</t>
  </si>
  <si>
    <t>CNG CORP SpA</t>
  </si>
  <si>
    <t>PR.DHI.SHI.2026-0581</t>
  </si>
  <si>
    <t>PR.DHI.SHI.2025-1369</t>
  </si>
  <si>
    <t>Ensayos a  Adhesivo</t>
  </si>
  <si>
    <t>PR.DHI.SHI.2026-0276</t>
  </si>
  <si>
    <t>PR.DHI.SHI.2026-0594</t>
  </si>
  <si>
    <t>PR.DHI.SHI.2026-0671</t>
  </si>
  <si>
    <t>769235280</t>
  </si>
  <si>
    <t>IMPORTADORA Y EXPORTADORA LORETO SANCHEZ</t>
  </si>
  <si>
    <t>PR.DHI.SHI.2026-0437</t>
  </si>
  <si>
    <t>PR.DHI.SHI.2026-0322</t>
  </si>
  <si>
    <t>Ensayos Químicos de microsílice</t>
  </si>
  <si>
    <t>PR.DHI.SHI.2025-1358</t>
  </si>
  <si>
    <t>PR.DHI.SHI.2026-0613</t>
  </si>
  <si>
    <t>PR.DHI.SHI.2026.0364-A</t>
  </si>
  <si>
    <t>PR.DHI.SHI.2026-0354</t>
  </si>
  <si>
    <t>765202272</t>
  </si>
  <si>
    <t>La Huella SpA</t>
  </si>
  <si>
    <t>PR.DHI.SHI.2026-0653</t>
  </si>
  <si>
    <t>Caracterización y evaluación físico-mecánica de áridos artificiales</t>
  </si>
  <si>
    <t>PR.DHI.SHI.2026-0163</t>
  </si>
  <si>
    <t>PR.DHI.SHI.2026-0311</t>
  </si>
  <si>
    <t>Cotización por ensayos en probetas moldeadas.</t>
  </si>
  <si>
    <t>PR.DHI.SHI.2026-0395</t>
  </si>
  <si>
    <t>PR.DHI.SHI.2026-0208</t>
  </si>
  <si>
    <t>Ensayos Químicos en muestra de aditivo</t>
  </si>
  <si>
    <t>765554004</t>
  </si>
  <si>
    <t>TRANSELEC S A</t>
  </si>
  <si>
    <t>PR.DES.2026-91</t>
  </si>
  <si>
    <t>Ensayo de resistividad eléctrica del suelo Medición de resistencia de puesta a tierra de estructuras de líneas eléctricas Medición de resistencia de malla de tierra de subestaciones</t>
  </si>
  <si>
    <t>12120000</t>
  </si>
  <si>
    <t>Facultad de Filosofía y Humanidades</t>
  </si>
  <si>
    <t>PR.DEP.2026.0102 MEDICIÓN DE VIBRACIONES LOSA CASINO EDIFICIO FILOSOFÍA  Campus Juan Gómez Millas – Universidad de Chile</t>
  </si>
  <si>
    <t>PR.DEP.2026.0102</t>
  </si>
  <si>
    <t>PR.DEP.2026.0122 Informe de inspección visual de afectaciones estructurales en instalaciones del aeropuerto Chacalluta d</t>
  </si>
  <si>
    <t>PR.DEP.2026.0122</t>
  </si>
  <si>
    <t>PR.DGI.2026-050 Análisis Geotécnico de Socavones e Inestabilidades en Túneles de Extensión Línea 6 Metro de Santiago – R</t>
  </si>
  <si>
    <t>Análisis Geotécnico de Socavones e Inestabilidades en Túneles de Extensión Línea 6 Metro de Santiago – Revisión Documental y Trabajo en Terreno</t>
  </si>
  <si>
    <t>773033706</t>
  </si>
  <si>
    <t>Inmobiliaria y Constr. la Pata</t>
  </si>
  <si>
    <t>PR.DEP.2026.0110  Ensayos de carga transversal a prototipo de ventana</t>
  </si>
  <si>
    <t>PR.DEP.2026-0110</t>
  </si>
  <si>
    <t>760830933</t>
  </si>
  <si>
    <t>DSI UNDERGROUND CHILE SPA</t>
  </si>
  <si>
    <t>PR.DEP.2025.0321 Ensayos a sistema de fortificación de túnel</t>
  </si>
  <si>
    <t>PR.DEP.2025-0321</t>
  </si>
  <si>
    <t>PR.DGI.2026-048 ESTUDIO DE MECÁNICA DE SUELO ESTADIO PIERINO PERAZZO GAGLIARDO</t>
  </si>
  <si>
    <t>ESTUDIO DE MECÁNICA DE SUELO ESTADIO PIERINO PERAZZO GAGLIARDO</t>
  </si>
  <si>
    <t>PR.DEP.2026.0091 Ensayos carga transversal a baranda</t>
  </si>
  <si>
    <t>PR.DEP.2026-0091</t>
  </si>
  <si>
    <t>727547002</t>
  </si>
  <si>
    <t>FUND INSTITUTO PROFESIONAL DUOC UC</t>
  </si>
  <si>
    <t>PR.DEP.2026.0116 Ensayo de la conexión, flexión y compresión excéntrica de columna CLT</t>
  </si>
  <si>
    <t>PR.DEP.2026-0116</t>
  </si>
  <si>
    <t>966608900</t>
  </si>
  <si>
    <t>Vector Ltda</t>
  </si>
  <si>
    <t>PR.DEP.2026.0063 Ensayos de tracción y de contenido de zinc a alambre de malla de fortificación de túnel</t>
  </si>
  <si>
    <t>PR.DEP.2026.0063</t>
  </si>
  <si>
    <t>761254340</t>
  </si>
  <si>
    <t>RTS CHILE INTERNATIONAL LOSS ADJUSTERS S</t>
  </si>
  <si>
    <t>PR.DGI.2026-037 Peritaje Muro Inés Matte Urrejola</t>
  </si>
  <si>
    <t>Peritaje Muro Inés Matte Urrejola</t>
  </si>
  <si>
    <t>968681109</t>
  </si>
  <si>
    <t>HORMIGONES DEL NORTE S.A.</t>
  </si>
  <si>
    <t>PR.DHC.2987.2026.195_HORNOR-Hormigón fresco Planta Rancagua</t>
  </si>
  <si>
    <t>Hormigón fresco Planta Rancagua</t>
  </si>
  <si>
    <t>PR.DHC.2380.2025.209_ARYCEM-Ampliación Clínica IOI</t>
  </si>
  <si>
    <t>Ampliación Clínica IOI</t>
  </si>
  <si>
    <t>PR.DHI.SCC.2026-0390</t>
  </si>
  <si>
    <t>1818 UPP - Unidad Planta Piloto</t>
  </si>
  <si>
    <t>Ensayo de Molienda</t>
  </si>
  <si>
    <t>PR.DHI.SCC.2026-0678</t>
  </si>
  <si>
    <t>Certificación y muestreo de CIC 36747</t>
  </si>
  <si>
    <t>PR.DHI.SCC.2026-0611</t>
  </si>
  <si>
    <t>Servicios de Certificación prestado en Planta Unacem Chile S.A</t>
  </si>
  <si>
    <t>PR.DHI.SCC.2026-0674</t>
  </si>
  <si>
    <t>Certificación de Modelos Iso/Casco, Calidad Histórica y Seguimiento de Cemento Portland</t>
  </si>
  <si>
    <t>PR.DHI.SCC.2026-0676</t>
  </si>
  <si>
    <t>Muestreo e Informe de CIC 36516</t>
  </si>
  <si>
    <t>PR.DHI.SCC.2026-0675</t>
  </si>
  <si>
    <t>Certificación Período de Marzo 2026 Regiones de Magallanes - Aysén</t>
  </si>
  <si>
    <t>PR.DHI.SCC.2026-0677</t>
  </si>
  <si>
    <t>Control mensual de cemento -Mayo 2026 / Resistencia mecánica</t>
  </si>
  <si>
    <t>PR.DHI.SCC.2026-0574</t>
  </si>
  <si>
    <t>768949301</t>
  </si>
  <si>
    <t>SERVICIOS DE INGENIERIA Y SERVICIOS ASOCIADOS LTDA</t>
  </si>
  <si>
    <t>PR.UCF.2026-0059</t>
  </si>
  <si>
    <t>PR.UCF.2026-0059 CALIBRACIÓN CILINDRO</t>
  </si>
  <si>
    <t>PR.DHC.2321.2026.178 - Now Spa - Padre Las Casas</t>
  </si>
  <si>
    <t>PR.DHI.SCC.2026-0573</t>
  </si>
  <si>
    <t>PR.DHI.SCC.2026-0379</t>
  </si>
  <si>
    <t>77236539K</t>
  </si>
  <si>
    <t>PAVIMENTOCHILE &amp; MAV SPA</t>
  </si>
  <si>
    <t>PR.DHC.2380.2026.177_PAVIMENTOCHILE &amp; MAV SPA-Nestlé Graneros</t>
  </si>
  <si>
    <t>Nestlé Graneros</t>
  </si>
  <si>
    <t>PR.UCF.2026-0072</t>
  </si>
  <si>
    <t>PR.UCF.2026-0072 CALIBRACIÓN CILINDRO</t>
  </si>
  <si>
    <t>PR.DHC.2321.2026.192 - Muestra de Hormigón - Sitio El Liuco</t>
  </si>
  <si>
    <t>769637443</t>
  </si>
  <si>
    <t>VENTA DE HORMIGON SPA</t>
  </si>
  <si>
    <t>PR.DHC.2380.2026.150_LOS ARRAYANES SPA-Colegio Lake Valley Valle Grande (Venta de Hormigón SPA)_Adicional 01</t>
  </si>
  <si>
    <t>PR.DHC.2380.2026.150_LOS ARRAYANES SPA-Colegio Lake Valley Valle Grande (Venta de Hormigón SPA)</t>
  </si>
  <si>
    <t>Edificio Bachillerato Campus JGM</t>
  </si>
  <si>
    <t>PR.DHC.1830.2026.208 - Determinación de Índice Esclerométrico - 3 Puntos en Comuna de Cañete</t>
  </si>
  <si>
    <t>764934490</t>
  </si>
  <si>
    <t>FREYSSINET CHILE SPA</t>
  </si>
  <si>
    <t>PR.DHC.1830.2026.162 - Hormigón de Prueba - Conservación Puente Juan Pablo II</t>
  </si>
  <si>
    <t>763235505</t>
  </si>
  <si>
    <t>MAQUINARIAS CENTRO SUR LIMITADA</t>
  </si>
  <si>
    <t>PR.DHC.1830.2026.158 - Control de áridos - Planta La Mochita</t>
  </si>
  <si>
    <t>PR.DHC.1830.2026.182 - Extracción de testigos - Sendero Camino al Humedal Arauco</t>
  </si>
  <si>
    <t>78319113K</t>
  </si>
  <si>
    <t>Tolmix SPA</t>
  </si>
  <si>
    <t>PR.DHC.1830.2026.205 - Determinación de Índice Esclerométrico - Vivienda Benjamin Lopez</t>
  </si>
  <si>
    <t>PR.DHC.1830.2026.114 - Control de Áridos - Planta Parral</t>
  </si>
  <si>
    <t>PR.DHC.1830.2026.124 - Extracción de Testigos - Mirador Del Sol</t>
  </si>
  <si>
    <t>PR.DGL.2340.2026.0303 - Collahuasi - Proyecto N°E40255 - Contrato GTAM 0315</t>
  </si>
  <si>
    <t>DGL.PRE.2340.2024-0419 - VTA (+01) Mayo 2026 - (ENC Y LSE) Cotización Madre Contrato Marco 0191</t>
  </si>
  <si>
    <t>DGL.PRE.2340.2025.0437 - (VTA +01) Mayo 2026 - El Tambo</t>
  </si>
  <si>
    <t>PR.DGL.2340.2025.0703 - VTA (+01) Mayo 2026 - Arcadis - DES Nueva Centinela</t>
  </si>
  <si>
    <t>783978938</t>
  </si>
  <si>
    <t>WORTEX OPERACIONES MINERAS SPA</t>
  </si>
  <si>
    <t>PR.DGL.2340.2026.0288 - Wortex - Solicitud de Ensayos</t>
  </si>
  <si>
    <t>DGL.PRE.2340.2024.0191 Contrato Marco - Disminucion Vta (-02) Mayo 2026 por Op.0419</t>
  </si>
  <si>
    <t>DGL.PRE.2340.2024.0191 Contrato Marco - Disminucion Vta (-02) por Op.0419</t>
  </si>
  <si>
    <t>DGL.PRE.2341.2025.0352 - VTA (+01) - Mayo 2026 - Pucobre - Solicitud de Ensayos</t>
  </si>
  <si>
    <t>Salvatore Fabrizio Andrea Melani</t>
  </si>
  <si>
    <t>763244989</t>
  </si>
  <si>
    <t>Sociedad Constructora Guzman y Barria Limitada</t>
  </si>
  <si>
    <t>PR.DCO.3684.2026.062 Áridos Invocar</t>
  </si>
  <si>
    <t>Servicios de laboratorio</t>
  </si>
  <si>
    <t>128045155</t>
  </si>
  <si>
    <t>ENZO JOSE REDOLFI GONZALEZ</t>
  </si>
  <si>
    <t>PR.DCO.3682.2026.005_ENZO REDOLFI-CONSERVADOR DE BIENES RAICES</t>
  </si>
  <si>
    <t>CONSERVADOR DE BIENES RAICES</t>
  </si>
  <si>
    <t>PR.DCO.3681.2025.141_(Vta cuadratura 2026) BOETSCH-Mirador de Costaventura Etapa II Adicional</t>
  </si>
  <si>
    <t>Mirador de Costaventura Etapa II</t>
  </si>
  <si>
    <t>PR.DCO.3681.2025.234_(VTA Cuadratura 2026) B_EXCON-Construcción Obras Tempranas 1 – CMZ II (Permanencia). Adicional</t>
  </si>
  <si>
    <t>PR.DCO.3684.2025.149_(Vta Cuadratura 2026) BRUNDL-Reposición Puente Marquesa en Ruta D-215 Adicional</t>
  </si>
  <si>
    <t>Reposición Puente Marquesa en Ruta D-215</t>
  </si>
  <si>
    <t>PR.DHC.1834.2023-1003 (VTA  cuadratura 2026) Adicional</t>
  </si>
  <si>
    <t>Servicios Ritinarios</t>
  </si>
  <si>
    <t>PR.DCO.3684.2024.001-2 (Vta cudratura 2026) Adicional</t>
  </si>
  <si>
    <t>PR.DCO.3681.2025.275_(VTA Cuadratura 2026) ACM-CAPSTONE COPPER, Mantos Blancos Adicional</t>
  </si>
  <si>
    <t>762154242</t>
  </si>
  <si>
    <t>CONSTRUCTORA PYL SPA</t>
  </si>
  <si>
    <t>PR.DCO.3682.2026.096 CONSTRUCTORA PYL SPA Colchane</t>
  </si>
  <si>
    <t>PR.DCO.1776.2025.374_INGEVEC-Franklin Sinergia 0788</t>
  </si>
  <si>
    <t>Franklin Sinergia 0788</t>
  </si>
  <si>
    <t>PR.DCO.1776.2025.422_INGEVEC-Macrolote XII</t>
  </si>
  <si>
    <t>Macrolote XII</t>
  </si>
  <si>
    <t>PR.DCO.1776.2026.278_SERVILAND-Modificaciones en Patio 110 Kv SE VITACURA</t>
  </si>
  <si>
    <t>Modificaciones en Patio 110 Kv SE VITACURA</t>
  </si>
  <si>
    <t>84716400K</t>
  </si>
  <si>
    <t>BBOSCH S.A.</t>
  </si>
  <si>
    <t>PR.GCO.2024-0096 - VTA (+01) Mayo 2026</t>
  </si>
  <si>
    <t>PR.DCO.2338.2026.087 - VTA (+01) Mayo 2026</t>
  </si>
  <si>
    <t>PR.DCO.1829.2026.317 - EMS CEMTA</t>
  </si>
  <si>
    <t>PR.DCO.1829.2026.318 - EMS Construcción Túneles de Frío</t>
  </si>
  <si>
    <t>PR.DCO.1829.2026.316 - EMS Condominio Santa Raquel</t>
  </si>
  <si>
    <t>765743001</t>
  </si>
  <si>
    <t>RIQUELME E HIJOS LIMITADA</t>
  </si>
  <si>
    <t>PR.DCO.1829.2026.231 - Reparación Pavimento Sitio N°2</t>
  </si>
  <si>
    <t>PR.DCO.1829.2026.207 - Reposición de Pavimento - Calle José Cardenio Avello, Santa Juana</t>
  </si>
  <si>
    <t>761947923</t>
  </si>
  <si>
    <t>Maestranza Saez y Aravena</t>
  </si>
  <si>
    <t>PR.DCO.1829.2026.034 - OOCC Planta Cholguan Trupan - Yungay</t>
  </si>
  <si>
    <t>774983805</t>
  </si>
  <si>
    <t>SOCIEDAD MOLINA Y MOLINA SPA</t>
  </si>
  <si>
    <t>PR.DCO.1829.2025-0666 - VTA (+01) Mayo 2026</t>
  </si>
  <si>
    <t>PR.DCO.1829.2026.147 - Proyecto Sala de Control Drymill - OOCC</t>
  </si>
  <si>
    <t>762419033</t>
  </si>
  <si>
    <t>Constructora Luis Alvarez Muñoz EIRL</t>
  </si>
  <si>
    <t>PR.DCO.1829.2026.141 - Urbanización Avenida Costanera Andalien</t>
  </si>
  <si>
    <t>PR.DCO.1829.2026.272 - Control de suelos y asfaltos - Edificio Costanera</t>
  </si>
  <si>
    <t>PR.DCO.1829.2026.084 - VTA (+01) Mayo 2026</t>
  </si>
  <si>
    <t>PR.DAC.2026.0223</t>
  </si>
  <si>
    <t>PR.DAC.2026.0223 - ENSAYOS NO DESTRUCTIVOS EN TERRENO</t>
  </si>
  <si>
    <t>PR.DAC.2026.0179</t>
  </si>
  <si>
    <t>PR.DAC.2026.0179 - ENSAYOS DE MEDICIÓN DE ESPESOR DE PINTURA</t>
  </si>
  <si>
    <t>PR.DAC.2026.0292</t>
  </si>
  <si>
    <t>PR.DAC.2026.0292 - ENSAYOS DE MEDICIÓN DE ESPESOR DE PINTURA - PEÑAFLOR</t>
  </si>
  <si>
    <t>PR.DAC.2026.0299</t>
  </si>
  <si>
    <t>PR.DAC.2026.0299 - ENSAYOS DE MEDICIÓN DE ESPESOR DE PINTURA – EL MOLINO - PEÑAFLOR</t>
  </si>
  <si>
    <t>PR.DAC.2026.0283</t>
  </si>
  <si>
    <t>PR.DAC.2026.0283 - ENSAYOS DE MEDICIÓN DE ESPESOR DE PINTURA</t>
  </si>
  <si>
    <t>PR.DAC.2021.0689AO</t>
  </si>
  <si>
    <t>PR.DAC.2026.0055C</t>
  </si>
  <si>
    <t>CONSTRUCTORA CASAA SPA</t>
  </si>
  <si>
    <t>PR.DAC.2026.0279</t>
  </si>
  <si>
    <t>PR.DAC.2026.0279 - INSPECCIÓN Y ENSAYOS DE LABORATORIO A MOCK-UP DE ACERO</t>
  </si>
  <si>
    <t>64773887</t>
  </si>
  <si>
    <t>MISAEL ANANIAS FLORES LARA</t>
  </si>
  <si>
    <t>PR.DAC.2026.0264</t>
  </si>
  <si>
    <t>PR.DAC.2026.0264 - ENSAYOS DE LABORATORIO A MUESTRA METÁLICA</t>
  </si>
  <si>
    <t>PR.DAC.2026.0185</t>
  </si>
  <si>
    <t>PR.DAC.2026.0185 - CARACTERIZACIÓN A MATERIAL DE PIEZA METÁLICA</t>
  </si>
  <si>
    <t>N°PR.DAC.2026.0284</t>
  </si>
  <si>
    <t>N°PR.DAC.2026.0284 - ENSAYOS A MUESTRAS DE ACERO</t>
  </si>
  <si>
    <t>PR.DAC.2026.0227</t>
  </si>
  <si>
    <t>PR.DAC.2026.0227 - ENSAYOS DESTRUCTIVOS ACERO</t>
  </si>
  <si>
    <t>PR.DAC.2025.0487 ENSAYO DE LABORATORIO A MUESTRAS METÁLICAS</t>
  </si>
  <si>
    <t>PR.DTC.2026.0516 - Reporte Ventanas Obra Macrolote Cerrillos Etapa 1</t>
  </si>
  <si>
    <t>PR.DTC.2026.0516</t>
  </si>
  <si>
    <t>PR.DTC.2026.0518 - Reporte Ventanas Obra Vive La Vara</t>
  </si>
  <si>
    <t>PR.DTC.2026.0518</t>
  </si>
  <si>
    <t>PR.DTC.2026.0514 - Reporte Ventanas Obra Vivaceta</t>
  </si>
  <si>
    <t>PR.DTC.2026.0514</t>
  </si>
  <si>
    <t>PR.DTC.2026.0517 - Reporte Ventanas Obra Macrolote Cerrillos Etapa 2</t>
  </si>
  <si>
    <t>PR.DTC.2026.0517</t>
  </si>
  <si>
    <t>PR.DTC.2026.0522 - Reporte Ventanas Obra Cromo</t>
  </si>
  <si>
    <t>PR.DTC.2026.0522</t>
  </si>
  <si>
    <t>PR.DTC.2026.0519 - Reporte Ventanas Obra Cumbres de Antofagasta</t>
  </si>
  <si>
    <t>PR.DTC.2026.0519</t>
  </si>
  <si>
    <t>PR.DTC.2026.0523 - Reporte Ventanas Obra Parque Lourdes II</t>
  </si>
  <si>
    <t>PR.DTC.2026.0523</t>
  </si>
  <si>
    <t>PR.DTC.2026.0520 - Reporte Ventanas Obra Brisas del Maipo</t>
  </si>
  <si>
    <t>PR.DTC.2026.0520</t>
  </si>
  <si>
    <t>PR.DTC.2026.0521 - Reporte Ventanas Obra La Herradura Oriente</t>
  </si>
  <si>
    <t>PR.DTC.2026.0521</t>
  </si>
  <si>
    <t>PR.DTC.2026.0469-Asimilación RF</t>
  </si>
  <si>
    <t>PR.DTC.2026.0469</t>
  </si>
  <si>
    <t>PR.DTC.2026.0447</t>
  </si>
  <si>
    <t>PR.DTC.2026.0492 - Cálculo térmico de solución constructiva</t>
  </si>
  <si>
    <t>PR.DTC.2026.0492</t>
  </si>
  <si>
    <t>PR.DTC.2026.0409 - Estudio de carga combustible</t>
  </si>
  <si>
    <t>96773280K</t>
  </si>
  <si>
    <t>MASONITE CHILE S A</t>
  </si>
  <si>
    <t>PR.DTC.2026.0437 - RF F30 - Puerta</t>
  </si>
  <si>
    <t>PR.DTC.2026.0484 - Ensayo de presión y temperatura en redes  húmedas</t>
  </si>
  <si>
    <t>PR.DTC.2026.0484</t>
  </si>
  <si>
    <t>PR.DTC.2026.0405 - ENSAYO ACUSTICO TABIQUE - ETEX</t>
  </si>
  <si>
    <t>PR.DTC.2026.0405</t>
  </si>
  <si>
    <t>766074499</t>
  </si>
  <si>
    <t>Inversiones Lagunas Spa</t>
  </si>
  <si>
    <t>PR.DTC.2026.0263 - Ensayo de abrasión bajo la norma  ASTM D 4060</t>
  </si>
  <si>
    <t>PR.DTC.2026.0263</t>
  </si>
  <si>
    <t>PR.DTC.2026.0240 - Ensayo de conductividad térmica .</t>
  </si>
  <si>
    <t>PR.DTC.2026.0240</t>
  </si>
  <si>
    <t>PR.DTC.2026.0478- RF Horno estudio</t>
  </si>
  <si>
    <t>PR.DTC.2026.0478</t>
  </si>
  <si>
    <t>772324308</t>
  </si>
  <si>
    <t>PINTURAS INDUSTRIALES GARBAR SPA</t>
  </si>
  <si>
    <t>PR.DTC.2026.G005 - Certificación de pintura intumescente en planta</t>
  </si>
  <si>
    <t>PR.DTC.2026.G005</t>
  </si>
  <si>
    <t>776451878</t>
  </si>
  <si>
    <t>GRUPO DITNOVA SPA</t>
  </si>
  <si>
    <t>PR.DTC.2026.0373 - "Ensayos de Determinación del retardo al fuego de pinturas o barnices "</t>
  </si>
  <si>
    <t>PR.DTC.2026.0373</t>
  </si>
  <si>
    <t>PR.DTC.2026.0353 - Determinación de densidad - ASTM D792</t>
  </si>
  <si>
    <t>PR.DTC.2026.0353</t>
  </si>
  <si>
    <t>PR.DTC.2026.S003 - Cert. P.I.</t>
  </si>
  <si>
    <t>PR.DTC.2026.S003</t>
  </si>
  <si>
    <t>PR.DTC.2025.1341</t>
  </si>
  <si>
    <t>999999999</t>
  </si>
  <si>
    <t>Monitoreo Central SRL</t>
  </si>
  <si>
    <t>PR.DTC.2026.0460 - Ensayo de Resistencia al Fuego RF F30 - Tabique</t>
  </si>
  <si>
    <t>PR.DTC.2026.0460</t>
  </si>
  <si>
    <t>77696798k</t>
  </si>
  <si>
    <t>Inmobiliaria y Constructora Kawesqar</t>
  </si>
  <si>
    <t>PR.DTC.2026.0476-  RF 30</t>
  </si>
  <si>
    <t>PR.DTC.2026.0476</t>
  </si>
  <si>
    <t>766757138</t>
  </si>
  <si>
    <t>SOCIEDAD COMERCIAL E IMPORTADORA MAXTAR SPA</t>
  </si>
  <si>
    <t>PR.DTC.2026.0031 - CERTIFICACION CHALECOS ANTICORTE - MAXTAR</t>
  </si>
  <si>
    <t>PR.DTC.2026.0031</t>
  </si>
  <si>
    <t>969963302</t>
  </si>
  <si>
    <t>TESA TAPE CHILE S.A.</t>
  </si>
  <si>
    <t>PR.DTC.2026.0236 - Ensayos de resistencia aparente al Cizallamiento y resistencia a la tracción</t>
  </si>
  <si>
    <t>PR.DTC.2026.0236</t>
  </si>
  <si>
    <t>PR.DTC.2026.0458 - Ensayo de validación de chalecos anticorte</t>
  </si>
  <si>
    <t>PR.DTC.2026.0458</t>
  </si>
  <si>
    <t>PR.DTC.2026.0471- Inspección Pintura Intumescente obra EFE (Malloco)</t>
  </si>
  <si>
    <t>PR.DTC.2026.0471</t>
  </si>
  <si>
    <t>PR.DTC.2026.0474- Inspección Pintura Intumescente obra DREAMS Talca</t>
  </si>
  <si>
    <t>PR.DTC.2026.0474</t>
  </si>
  <si>
    <t>PR.DTC.2026.0472- Inspección Pintura Intumescente obra NOVO LUCERO</t>
  </si>
  <si>
    <t>PR.DTC.2026.0472</t>
  </si>
  <si>
    <t>PR.DTC.2026.0473 - Inspección Pintura Intumescente obra Hospital Parral</t>
  </si>
  <si>
    <t>PR.DTC.2026.0473</t>
  </si>
  <si>
    <t>61774688</t>
  </si>
  <si>
    <t>RENE OSVALDO BORQUEZ FIERRO</t>
  </si>
  <si>
    <t>PR.DTC.2026.0488 - Medición de espesores de pintura</t>
  </si>
  <si>
    <t>PR.DTC.2026.0488</t>
  </si>
  <si>
    <t>78218928K</t>
  </si>
  <si>
    <t>Importadora Y Comercializadora IRV SpA</t>
  </si>
  <si>
    <t>PR.DTC.2026.0417 - Inspección pintura intumescente</t>
  </si>
  <si>
    <t>PR.DTC.2026.0417</t>
  </si>
  <si>
    <t>77498870K</t>
  </si>
  <si>
    <t>TRANSELEC S.A.</t>
  </si>
  <si>
    <t>PR.DAC.2026.0159 Contrato Marco Análisis Materiales</t>
  </si>
  <si>
    <t>TRIODETIC LTD</t>
  </si>
  <si>
    <t>Metasa S.A</t>
  </si>
  <si>
    <t>Terra Nova Technologies Chile Spa</t>
  </si>
  <si>
    <t>PR.DAC.2025.0253 INSPECCIÓN VISUAL EN TERRENO</t>
  </si>
  <si>
    <t>Maestranza Istria &amp; Cia Ltda</t>
  </si>
  <si>
    <t>PR.DAC.2025.0282 noviembre 2025 Ensayo a mallas</t>
  </si>
  <si>
    <t>Estructuras Metálicas EMAV SPA</t>
  </si>
  <si>
    <t>PR.DAC.2025.0430 Certificacion Acero Estructural</t>
  </si>
  <si>
    <t>PR.DAC.2025.0457 - ENSAYOS DE MEDICIÓN DE ESPESOR DE PINTURA</t>
  </si>
  <si>
    <t>PR.DAC.2025.0390 Certificacion Acero Estructrural</t>
  </si>
  <si>
    <t>PR.DTC.2022.0687 Nuevo Lab</t>
  </si>
  <si>
    <t>PR.DTC.2022.0687</t>
  </si>
  <si>
    <t>771168310</t>
  </si>
  <si>
    <t>SOCIEDAD COMERCIAL GARCIA Y SOLANO LIMITADA</t>
  </si>
  <si>
    <t>PR.DGL.2340.2026.0227 - Sociedad Comercial Garcia y Solano - Solicitud de Ensayos</t>
  </si>
  <si>
    <t>761914707</t>
  </si>
  <si>
    <t>MACEP LTDA</t>
  </si>
  <si>
    <t>PR.DTC.2026.0399 - ENSAYOS TUBERIAS HDPE - MACEP LTDA</t>
  </si>
  <si>
    <t>PR.DTC.2026.0399</t>
  </si>
  <si>
    <t>PR.DTC.2026.0483 - Inspección de Pintura Intumescente</t>
  </si>
  <si>
    <t>PR.DTC.2026.0483</t>
  </si>
  <si>
    <t>967105406</t>
  </si>
  <si>
    <t>SERVICIOS DE RESPALDO DE ENERGIA TEKNICA SPA</t>
  </si>
  <si>
    <t>PR.DTC.2025.0644 - Ensayo de resistencia al fuego RF F60 y 120 tabique.</t>
  </si>
  <si>
    <t>PR.DTC.2025.0644</t>
  </si>
  <si>
    <t>DGL.PRE.2340.2025.0437 - El Tambo</t>
  </si>
  <si>
    <t>PR.DIC.2025-036</t>
  </si>
  <si>
    <t>IDIEM Revision Caren</t>
  </si>
  <si>
    <t>PR.DAC.2026.0268</t>
  </si>
  <si>
    <t>PR.DAC.2026.0268 - ENSAYOS DE MEDICIÓN DE ESPESOR DE PINTURA – TALCA</t>
  </si>
  <si>
    <t>PR.DAC.2024.0060E</t>
  </si>
  <si>
    <t>PR.DAC.2025.0384 Certificación Acero Estructural</t>
  </si>
  <si>
    <t>Graneles Industriales Limitada</t>
  </si>
  <si>
    <t>Constructora SK-TNT Ltda</t>
  </si>
  <si>
    <t>PR.DAC.2024.0533</t>
  </si>
  <si>
    <t>777752197</t>
  </si>
  <si>
    <t>Interminable Spa</t>
  </si>
  <si>
    <t>PR.DAC.2024.0381</t>
  </si>
  <si>
    <t>PR.DAC.2025.0484 LP</t>
  </si>
  <si>
    <t>PR.DIC.2026-008 SERVICIO DE PREVENCIÓN Y GESTIÓN DE CONTROVERSIAS Y RECLAMOS</t>
  </si>
  <si>
    <t>SERVICIO DE PREVENCIÓN Y GESTIÓN DE CONTROVERSIAS Y RECLAMOS</t>
  </si>
  <si>
    <t>PR.DHC.2380.2026.101_BOETSCH-Terrazas del bicentenario</t>
  </si>
  <si>
    <t>Terrazas del bicentenario</t>
  </si>
  <si>
    <t>PR.DGL.2340.2026.0027 - Ausenco - Proyecto Costa Fuego</t>
  </si>
  <si>
    <t>DGL.PRE.2340.2025.0561 - Ausenco - Ripios Sudafrica</t>
  </si>
  <si>
    <t>PR.DAC.2025.0248 Nov Dic</t>
  </si>
  <si>
    <t>PR.DAC.2025.0413 END NORTE</t>
  </si>
  <si>
    <t>PR.DAC.2025.0467 Certificacion Acero Estructural</t>
  </si>
  <si>
    <t>PR.DAC.2025.0015</t>
  </si>
  <si>
    <t>PR.DAC.2025.0445 Ensayos a barras para hormigón</t>
  </si>
  <si>
    <t>PR.DAC.2025.0442 Medicion Pintura Intumescente</t>
  </si>
  <si>
    <t>PR.DAC.2025.0349 Ensayo Pintura Intumescente</t>
  </si>
  <si>
    <t>3883 PES - Proyecto El Salvador Zublin</t>
  </si>
  <si>
    <t>770572606</t>
  </si>
  <si>
    <t>CONSULTORES EN ARQUITECTURA Y CONSTRUCCIONES LIMITADA</t>
  </si>
  <si>
    <t>PR.DCO.1776.2025.392_LANAVE-UASM 2° Etapa Auditorio y Biblioteca</t>
  </si>
  <si>
    <t>UASM 2° Etapa Auditorio y Biblioteca</t>
  </si>
  <si>
    <t>PR.DCO.1776.2025.149_LEVEL ING.-Mar Del Sur (Mayo 2026) Adicional</t>
  </si>
  <si>
    <t>Mar Del Sur</t>
  </si>
  <si>
    <t>779854388</t>
  </si>
  <si>
    <t>TECTON INFRAESTRUCTURA SPA</t>
  </si>
  <si>
    <t>PR.DCO.1776.2026.258 Tecton Edificación y OOCC SE Lord Cochrane</t>
  </si>
  <si>
    <t>PR.DCO.1776.2025.433_INGEVEC-Nueva Esmeralda_Adicional Mayo 2026</t>
  </si>
  <si>
    <t>799297205</t>
  </si>
  <si>
    <t>Ingeniería y Construcción Eduardo Arancibia SPA</t>
  </si>
  <si>
    <t>PR.DCO.1829.2026.227 - Construcción Rampa Multipropósito y Ampliación Explanada Caleta Punta Lavapie</t>
  </si>
  <si>
    <t>PR.DCO.3681.2023.049_(Vta Adicional 2026) BETONFAST-Proyectos Prefabricados Antofagasta-Calama extensión</t>
  </si>
  <si>
    <t>46768914</t>
  </si>
  <si>
    <t>NELSON OMAR CASTILLO CASTILLO</t>
  </si>
  <si>
    <t>PR.DCO.3684.2026.103_NELSON CASTILLO-Construcción Avda. Cuatro Esquinas</t>
  </si>
  <si>
    <t>Construcción Avda. Cuatro Esquinas</t>
  </si>
  <si>
    <t>PR.DCO.3682.2025.069_Constructora Budapest-CONDOMINIO ALEJANDRO AZOLAS (VTA Adicional Mayo 2026)</t>
  </si>
  <si>
    <t>PR.DES.2026-81</t>
  </si>
  <si>
    <t>Edificio Bellavista</t>
  </si>
  <si>
    <t>PR.DES.2026-87</t>
  </si>
  <si>
    <t>Ampliación Cárcel de Antofagasta</t>
  </si>
  <si>
    <t>PR.DAC.2021.0481A</t>
  </si>
  <si>
    <t>PR.DAC.2023.0559</t>
  </si>
  <si>
    <t>PR.DAC.2024.0060I</t>
  </si>
  <si>
    <t>PR.DAC.2024.0123</t>
  </si>
  <si>
    <t>PR.DAC.2024.0486B</t>
  </si>
  <si>
    <t>PR.DAC.2024.0486D</t>
  </si>
  <si>
    <t>PR.DAC.2024.0511</t>
  </si>
  <si>
    <t>PR.DAC.2024.0511A</t>
  </si>
  <si>
    <t>PR.DAC.2024.0511B</t>
  </si>
  <si>
    <t>PR.DAC.2025.0061</t>
  </si>
  <si>
    <t>PR.DAC.2025.0102</t>
  </si>
  <si>
    <t>PR.DAC.2025.0102A</t>
  </si>
  <si>
    <t>PR.DAC.2025.0130 Geometrica</t>
  </si>
  <si>
    <t>PR.DAC.2025.0279</t>
  </si>
  <si>
    <t>PR.DAC.2025.0339</t>
  </si>
  <si>
    <t>PR.DAC.2025.0519</t>
  </si>
  <si>
    <t>PR.DAC.2026.0262</t>
  </si>
  <si>
    <t>PR.DAC.2026.0307</t>
  </si>
  <si>
    <t>PR.DAC.2026.0310</t>
  </si>
  <si>
    <t>PR.DAC.2019.432 mayo 2026</t>
  </si>
  <si>
    <t>PR.DAC.2021.0390AP</t>
  </si>
  <si>
    <t>PR.DAC.2023.0015L</t>
  </si>
  <si>
    <t>PR.DAC.2023.0534E</t>
  </si>
  <si>
    <t>PR.DAC.2025.0172A</t>
  </si>
  <si>
    <t>PR.DAC.2025.0225G</t>
  </si>
  <si>
    <t>PR.DAC.2025.0337F</t>
  </si>
  <si>
    <t>PR.DAC.2025.0467A</t>
  </si>
  <si>
    <t>PR.DAC.2026.0047-D</t>
  </si>
  <si>
    <t>PR.DAC.2026.0047-E LP</t>
  </si>
  <si>
    <t>PR.DAC.2026.0232</t>
  </si>
  <si>
    <t>PR.DCO.1776.2026.120 - Proyecto Los Castaños 2796 La Florida</t>
  </si>
  <si>
    <t>PR.DCO.1776.2026.199_BOETSCH-Terrazas del Bicentenario</t>
  </si>
  <si>
    <t>PR.DCO.1829.2025-0657 - Fundación y Estructura para Condensador Oriente - Pesquera Orizon Coronel</t>
  </si>
  <si>
    <t>PR.DCO.1829.2026.075 - VTA (+01) Mayo 2026</t>
  </si>
  <si>
    <t>PR.DCO.1829.2026.225 - Edificio Oficinas</t>
  </si>
  <si>
    <t>PR.DCO.2025-1560-B_EUROHINCA-Instalaciones Antofagasta</t>
  </si>
  <si>
    <t>PR.DCO.3682.2025.044 Sol del Valle 1,2 Asfaltos</t>
  </si>
  <si>
    <t>PR.DCO.3683.2024.212 SK Nueva Planta de Petróleo DRT</t>
  </si>
  <si>
    <t>PR.DCO.3684.2024.205 Mejoramiento Ruta D-895 Adicional (VTA+) Julio 2025</t>
  </si>
  <si>
    <t>PR.DCO.3685.2025.293_POLPAICO-Planta de hormigones Copiapó – Polpaico BSA (+VTA cuadratura 2026)</t>
  </si>
  <si>
    <t>PR.DHC.1776.2022.170-1</t>
  </si>
  <si>
    <t>PR.DHC.3684.2025-1010 Adicional (+VTA cuadratura 2026) Adicional</t>
  </si>
  <si>
    <t>PR.DCO.3681.2025.234_(VTA Cuadratura 2026) B_EXCON-Construcción Obras Tempranas 1 – CMZ II (Permane</t>
  </si>
  <si>
    <t>PR.DCO.3683.2025.211_ION SPA-PMGD Sierra II</t>
  </si>
  <si>
    <t>PR.DEP.2025.0305A Ensayos para determinación del módulo de elasticidad a muestra de hormigón</t>
  </si>
  <si>
    <t>PR.DEP.2026.0114 Medición de pilares mediante escáner láser en Centro de Distribución World Logisti</t>
  </si>
  <si>
    <t>PR.DEP.2025.0303 Evaluación estructural Losas Edificio Sede Universitaria para la provincia de Chil</t>
  </si>
  <si>
    <t>PR.DEP.2026.0063 Ensayos de tracción y de contenido de zinc a alambre de malla de fortificación de</t>
  </si>
  <si>
    <t>PR.DEP.2026.0076 Revisión proyecto de cálculo estructural de 3 tipologías de viviendas El Olivar, Q</t>
  </si>
  <si>
    <t>PR.DEP.2026.0102 MEDICIÓN DE VIBRACIONES LOSA CASINO EDIFICIO FILOSOFÍA  Campus Juan Gómez Millas –</t>
  </si>
  <si>
    <t>PR.DES.2026-39</t>
  </si>
  <si>
    <t>PR.DES.2026-64</t>
  </si>
  <si>
    <t>PR.DES.2026-66</t>
  </si>
  <si>
    <t>PR.DGI.2022-015 CS-012 - Ejecución de Prospecciones Geotécnicas - Depósitos de  Relaves</t>
  </si>
  <si>
    <t>PR.DGI.2026-050 Análisis Geotécnico de Socavones e Inestabilidades en Túneles de Extensión Línea 6</t>
  </si>
  <si>
    <t>DGL.PRE.1817.2022.0086 - VTA adicional (3)</t>
  </si>
  <si>
    <t>PR.DGL.1817.2026.0249 - BCG - Solicitud de Ensayos</t>
  </si>
  <si>
    <t>PR.DGL.2339.2026.0295 - Sicomaq - Caleta Las Conchas, Los Vilos</t>
  </si>
  <si>
    <t>PR.DGL.2340.2026.0037 - Compañia Minera Lomas Bayas - Ensayos de Laboratorio Geotécnico</t>
  </si>
  <si>
    <t>PR.DGL.2340.2026.0244 - Applus  -Minera Centinela</t>
  </si>
  <si>
    <t>DGL.PRE.2340.2023-0422 Servicio de Ensayos de Laboratorio Geotécnico - Minera El Abra (adicional 4)</t>
  </si>
  <si>
    <t>PRE.DGL.2339.2025-0632 / Caserones</t>
  </si>
  <si>
    <t>PRE.DGL.2339.2026-0211 - Mcewen</t>
  </si>
  <si>
    <t>PR.DHC.1830.2018-316</t>
  </si>
  <si>
    <t>PR.DHC.1830.2026.196 - Muestra de Hormigón - Isla Santa María</t>
  </si>
  <si>
    <t>PR.DHC.1830.2026.201 - Esclerometría - Locales Cañete</t>
  </si>
  <si>
    <t>PR.DHC.2380.2026.176_VENTA DE HORMIGON SPA-Sede Social y Multicancha Terranova</t>
  </si>
  <si>
    <t>PR.DHC.2321.2026.169 ELECNOR NIVILO</t>
  </si>
  <si>
    <t>PR.DHC.2321.2026.170 - Muestra de Hormigón - Planta Rios San Martín Angol</t>
  </si>
  <si>
    <t>PR.DHC.2380.2025.189_MESA ARQUITECTURA-Núcleo PARIS</t>
  </si>
  <si>
    <t>PR.DHI.SCC.2026-0682</t>
  </si>
  <si>
    <t>PR.DHI.SHI.2026-0016</t>
  </si>
  <si>
    <t>PR.DHI.SHI.2026-0261</t>
  </si>
  <si>
    <t>PR.DHI.SHI.2026-0347</t>
  </si>
  <si>
    <t>PR.DHI.SHI.2026-0424</t>
  </si>
  <si>
    <t>PR.DHI.SHI.2026-0447</t>
  </si>
  <si>
    <t>PR.DHI.SHI.2026-0460</t>
  </si>
  <si>
    <t>PR.DHI.SHI.2026-0473-A</t>
  </si>
  <si>
    <t>PR.DHI.SHI.2026-0490</t>
  </si>
  <si>
    <t>PR.DHI.SHI.2026-0506</t>
  </si>
  <si>
    <t>PR.DHI.SHI.2026-0509</t>
  </si>
  <si>
    <t>PR.DHI.SHI.2026-0543</t>
  </si>
  <si>
    <t>PR.DHI.SHI.2026-0545</t>
  </si>
  <si>
    <t>PR.DHI.SHI.2026-0569</t>
  </si>
  <si>
    <t>PR.DHI.SHI.2026-0582</t>
  </si>
  <si>
    <t>PR.DHI.SHI.2026-0601</t>
  </si>
  <si>
    <t>PR.DHI.SHI.2026-0604</t>
  </si>
  <si>
    <t>PR.DHI.SHI.2026-0626</t>
  </si>
  <si>
    <t>PR.DHI.SHI.2026-0649</t>
  </si>
  <si>
    <t>PR.DHI.SHI.2026-0650</t>
  </si>
  <si>
    <t>PR.DHI.SHI.2026-0651</t>
  </si>
  <si>
    <t>PR.DHI.SHI.2026-0672</t>
  </si>
  <si>
    <t>PR.DHI.SHI.2026-0699</t>
  </si>
  <si>
    <t>PR.DHI.SHI.2026-0700</t>
  </si>
  <si>
    <t>PR.DHI.SHI.2026-0711</t>
  </si>
  <si>
    <t>PR.DHI.SHI.2026-0133</t>
  </si>
  <si>
    <t>PR.DHI.SHI.2026-0392</t>
  </si>
  <si>
    <t>PR.DHI.SHI.2026-0585</t>
  </si>
  <si>
    <t>PR.DHI.SHI.2026-0595</t>
  </si>
  <si>
    <t>PR.DHI.SHI.2026-0632</t>
  </si>
  <si>
    <t>PR.DHI.SHI.2026-0646</t>
  </si>
  <si>
    <t>PR.DHI.SHI.2026-0708</t>
  </si>
  <si>
    <t>PR.DHI.SHI.2026-0709</t>
  </si>
  <si>
    <t>PR.DHI.SHI.2026-0716</t>
  </si>
  <si>
    <t>PR.DHI.SHI.2026-0717</t>
  </si>
  <si>
    <t>PR.DHI.SHI.2026-0718</t>
  </si>
  <si>
    <t>PR.DIC.2026-015</t>
  </si>
  <si>
    <t>PR.DIC.2026-018</t>
  </si>
  <si>
    <t>PR.DIO.2022-75 (Extensión  Abril 2024 - Marzo 2025) Corrección sobrefacturación</t>
  </si>
  <si>
    <t>PR.DIO.2024-48 (Extensión Mayo 2026)</t>
  </si>
  <si>
    <t>PR.DIO.2024-56 (Complemento Mayo 2026)</t>
  </si>
  <si>
    <t>PR.DIO.2024-49 (Extensión Mayo 2026)</t>
  </si>
  <si>
    <t>PR.DIO.2025-5 (Extensión Mayo 2026)</t>
  </si>
  <si>
    <t>PR.DIO.2025-8 (Extensión Mayo  2026)</t>
  </si>
  <si>
    <t>PR.DTC.2026.0361 - Inspección de pintura intumescente obra: Suministro e instalación de Estructura</t>
  </si>
  <si>
    <t>PR.DTC.2026.0387 - Ensayos para tazas de test de resistencia, agua hervida y choque térmico - Walma</t>
  </si>
  <si>
    <t>PR.DTC.2026.0413 - PERMEABILIDAD AL VAPOR DE AGUA - PIEDRA CHILENA</t>
  </si>
  <si>
    <t>PR.DTC.2026.0503- Conductividad térmica por el método del anillo de guarda</t>
  </si>
  <si>
    <t>PR.DTC.2026.0512- Identificación del material mediante FTIR</t>
  </si>
  <si>
    <t>PR.DTC.2026.0536 - - CERTIFICACION CHALECOS ANTICORTE - MAXTAR</t>
  </si>
  <si>
    <t>PR.DTC.2026.0539 -Certificación Chalecos anticortes</t>
  </si>
  <si>
    <t>PR.DTC.2026.0367 - ENSAYOS EIFS</t>
  </si>
  <si>
    <t>PR.DTC.2026.0549 - Inspección pintura intumescente</t>
  </si>
  <si>
    <t>483671</t>
  </si>
  <si>
    <t>483672</t>
  </si>
  <si>
    <t>483673</t>
  </si>
  <si>
    <t>485447</t>
  </si>
  <si>
    <t>1247982</t>
  </si>
  <si>
    <t>1247242</t>
  </si>
  <si>
    <t>1247973</t>
  </si>
  <si>
    <t>89024</t>
  </si>
  <si>
    <t>1248094</t>
  </si>
  <si>
    <t>89039</t>
  </si>
  <si>
    <t>1247737</t>
  </si>
  <si>
    <t>1248095</t>
  </si>
  <si>
    <t>1247302</t>
  </si>
  <si>
    <t>1247305</t>
  </si>
  <si>
    <t>1247944</t>
  </si>
  <si>
    <t>1287269</t>
  </si>
  <si>
    <t>1287280</t>
  </si>
  <si>
    <t>1287307</t>
  </si>
  <si>
    <t>1247729</t>
  </si>
  <si>
    <t>CHINA RAILWAY TUNNEL GROUP CO LTD SUCURSAL CHILE</t>
  </si>
  <si>
    <t>1248084</t>
  </si>
  <si>
    <t>1247693</t>
  </si>
  <si>
    <t>CleanAirTech Sudamerica S.A</t>
  </si>
  <si>
    <t>1247769</t>
  </si>
  <si>
    <t>1247179</t>
  </si>
  <si>
    <t>1247025</t>
  </si>
  <si>
    <t>OMERCIAL E INVERSIONES CROSUR LTDA</t>
  </si>
  <si>
    <t>1247682</t>
  </si>
  <si>
    <t>PROV FACT FINNING CHILE S A</t>
  </si>
  <si>
    <t>REV PROV FACT HENAN DINGLI POWER EQUIPMENT CO., LTD</t>
  </si>
  <si>
    <t>REV PROV FACT Hangxiao Estructuras de Acero Spa</t>
  </si>
  <si>
    <t>REV PROV FACT SEGUROS GENERALES SURAMERICANA S.A.</t>
  </si>
  <si>
    <t>5011</t>
  </si>
  <si>
    <t>5015</t>
  </si>
  <si>
    <t>5020</t>
  </si>
  <si>
    <t>5025</t>
  </si>
  <si>
    <t>5026</t>
  </si>
  <si>
    <t>5016</t>
  </si>
  <si>
    <t>5019</t>
  </si>
  <si>
    <t>5029</t>
  </si>
  <si>
    <t>5005</t>
  </si>
  <si>
    <t>1248113</t>
  </si>
  <si>
    <t>1247724</t>
  </si>
  <si>
    <t>PROV FACT Graneles Industriales Limitada</t>
  </si>
  <si>
    <t>REV PROV FACT TORRES OCARANZA LTDA.</t>
  </si>
  <si>
    <t>REV PROV FACT CONSTRUMART S.A.</t>
  </si>
  <si>
    <t>1247763</t>
  </si>
  <si>
    <t>1247764</t>
  </si>
  <si>
    <t>PROV FACT INGENIERIA AVA MONTAJES LTDA.</t>
  </si>
  <si>
    <t>1287293</t>
  </si>
  <si>
    <t>PROV FACT EMPRESA CONSTRUCTORA BELFI S A</t>
  </si>
  <si>
    <t>1248085</t>
  </si>
  <si>
    <t>CONSTRUCTORA CASAA LIMITADA</t>
  </si>
  <si>
    <t>1247949</t>
  </si>
  <si>
    <t>CLAUDIO ALFONSO LAGOS CASTRO SERVICIOS INDUSTRIALES EMPRESA INDIVIDUAL DE RESPON</t>
  </si>
  <si>
    <t>1247951</t>
  </si>
  <si>
    <t>88960</t>
  </si>
  <si>
    <t>776997609</t>
  </si>
  <si>
    <t>SOC CENTRO INTEGRAL TRAUMA Y SALUD LIMITADA</t>
  </si>
  <si>
    <t>1248119</t>
  </si>
  <si>
    <t>Soc Centro Integral Trauma Y Salud Limitada</t>
  </si>
  <si>
    <t>1247595</t>
  </si>
  <si>
    <t>1247594</t>
  </si>
  <si>
    <t>1247173</t>
  </si>
  <si>
    <t>1247546</t>
  </si>
  <si>
    <t>1247702</t>
  </si>
  <si>
    <t>1247596</t>
  </si>
  <si>
    <t>1247597</t>
  </si>
  <si>
    <t>1247950</t>
  </si>
  <si>
    <t>1247675</t>
  </si>
  <si>
    <t>1247212</t>
  </si>
  <si>
    <t>EMPRESA CONSTRUCTORA BELFI S A</t>
  </si>
  <si>
    <t>995201909</t>
  </si>
  <si>
    <t>1247361</t>
  </si>
  <si>
    <t>EMPRESA DE OBRAS CIVILES Y DE ARQUITECTURA SALFA S A</t>
  </si>
  <si>
    <t>PROV FACT CONSTRUCTORA NEWEN SOCIEDAD DE RESPONSABILIDAD LTDA</t>
  </si>
  <si>
    <t>REV PROV FACT CLAUDIO ALFONSO LAGOS CASTRO SERVICIOS INDUSTRIALES EMPRESA INDIVIDUAL DE RESPON</t>
  </si>
  <si>
    <t>REV PROV FACT JORQUERA INGENIERIA SPA</t>
  </si>
  <si>
    <t>REV PROV FACT CONSTRUCTORA WORNER S.A.</t>
  </si>
  <si>
    <t>20109925757</t>
  </si>
  <si>
    <t>HAUG S.A</t>
  </si>
  <si>
    <t>5007</t>
  </si>
  <si>
    <t>20332839200</t>
  </si>
  <si>
    <t>FH INGENIEROS Y CONTRATISTAS GENERALES S.A.C.</t>
  </si>
  <si>
    <t>5014</t>
  </si>
  <si>
    <t>FGA INGENIEROS SA</t>
  </si>
  <si>
    <t>5010</t>
  </si>
  <si>
    <t>2181782</t>
  </si>
  <si>
    <t>E Y C Metalikas S.A.S.</t>
  </si>
  <si>
    <t>5008</t>
  </si>
  <si>
    <t>Brametal</t>
  </si>
  <si>
    <t>5018</t>
  </si>
  <si>
    <t>5017</t>
  </si>
  <si>
    <t>5027</t>
  </si>
  <si>
    <t>Tianjin Heavy Steel Mechanical Equipment Co., Ltd.</t>
  </si>
  <si>
    <t>5009</t>
  </si>
  <si>
    <t>5028</t>
  </si>
  <si>
    <t>5030</t>
  </si>
  <si>
    <t>5013</t>
  </si>
  <si>
    <t>Fabertek SAC</t>
  </si>
  <si>
    <t>5021</t>
  </si>
  <si>
    <t>5006</t>
  </si>
  <si>
    <t>5024</t>
  </si>
  <si>
    <t>Nantong Hongbo Technology Co., Ltd</t>
  </si>
  <si>
    <t>5012</t>
  </si>
  <si>
    <t>Suministros Fermar S.A.C</t>
  </si>
  <si>
    <t>1247647</t>
  </si>
  <si>
    <t>1247648</t>
  </si>
  <si>
    <t>89026</t>
  </si>
  <si>
    <t>89027</t>
  </si>
  <si>
    <t>1247649</t>
  </si>
  <si>
    <t>89025</t>
  </si>
  <si>
    <t>1247683</t>
  </si>
  <si>
    <t>1247685</t>
  </si>
  <si>
    <t>1247213</t>
  </si>
  <si>
    <t>1247686</t>
  </si>
  <si>
    <t>1247643</t>
  </si>
  <si>
    <t>1247644</t>
  </si>
  <si>
    <t>1248144</t>
  </si>
  <si>
    <t>1248145</t>
  </si>
  <si>
    <t>1248146</t>
  </si>
  <si>
    <t>1248147</t>
  </si>
  <si>
    <t>1248003</t>
  </si>
  <si>
    <t>1248004</t>
  </si>
  <si>
    <t>1248005</t>
  </si>
  <si>
    <t>1247628</t>
  </si>
  <si>
    <t>1247629</t>
  </si>
  <si>
    <t>1247914</t>
  </si>
  <si>
    <t>1248070</t>
  </si>
  <si>
    <t>1247009</t>
  </si>
  <si>
    <t>1247010</t>
  </si>
  <si>
    <t>1247011</t>
  </si>
  <si>
    <t>1247606</t>
  </si>
  <si>
    <t>1247646</t>
  </si>
  <si>
    <t>1247604</t>
  </si>
  <si>
    <t>1247609</t>
  </si>
  <si>
    <t>1247630</t>
  </si>
  <si>
    <t>METALURGICA FAT LIMITADA</t>
  </si>
  <si>
    <t>1247211</t>
  </si>
  <si>
    <t>1247642</t>
  </si>
  <si>
    <t>1247645</t>
  </si>
  <si>
    <t>1247945</t>
  </si>
  <si>
    <t>1247545</t>
  </si>
  <si>
    <t>1247547</t>
  </si>
  <si>
    <t>1247636</t>
  </si>
  <si>
    <t>1247897</t>
  </si>
  <si>
    <t>1247425</t>
  </si>
  <si>
    <t>SALOMON SACK S A</t>
  </si>
  <si>
    <t>1247249</t>
  </si>
  <si>
    <t>MOLY COP CHILE S A</t>
  </si>
  <si>
    <t>1247926</t>
  </si>
  <si>
    <t>PETRICIO INDUSTRIAL SA</t>
  </si>
  <si>
    <t>966164700</t>
  </si>
  <si>
    <t>5022</t>
  </si>
  <si>
    <t>GEOMETRICA S A</t>
  </si>
  <si>
    <t>1248196</t>
  </si>
  <si>
    <t>1248197</t>
  </si>
  <si>
    <t>1248198</t>
  </si>
  <si>
    <t>1248201</t>
  </si>
  <si>
    <t>1248199</t>
  </si>
  <si>
    <t>1248200</t>
  </si>
  <si>
    <t>1248202</t>
  </si>
  <si>
    <t>1248204</t>
  </si>
  <si>
    <t>REV PROV FACT Daming Heavy Industry Co.,Ltd</t>
  </si>
  <si>
    <t>REV PROV FACT INPROCO LIMITADA</t>
  </si>
  <si>
    <t>REV PROV FACT BEND METAL FABRICACION Y SERVICIOS SPA</t>
  </si>
  <si>
    <t>REV PROV FACT REINIKE S A</t>
  </si>
  <si>
    <t>REV PROV FACT METALURGICA FAT LTDA.</t>
  </si>
  <si>
    <t>REV PROV FACT Maestranza Inamar Vapor Spa</t>
  </si>
  <si>
    <t>REV PROV FACT PREFABRICADOS DE HORMIGON GRAU S A</t>
  </si>
  <si>
    <t>1248087</t>
  </si>
  <si>
    <t>1247952</t>
  </si>
  <si>
    <t>INGENIERIA Y CONSTRUCCION LORETO ALEJANDRA CHAVEZ RIQUELME EMPRESA INDIVIDUAL DE</t>
  </si>
  <si>
    <t>1247227</t>
  </si>
  <si>
    <t>1248098</t>
  </si>
  <si>
    <t>1248011</t>
  </si>
  <si>
    <t>1248012</t>
  </si>
  <si>
    <t>1247153</t>
  </si>
  <si>
    <t>1248110</t>
  </si>
  <si>
    <t>1247284</t>
  </si>
  <si>
    <t>1247125</t>
  </si>
  <si>
    <t>1247837</t>
  </si>
  <si>
    <t>1247978</t>
  </si>
  <si>
    <t>1247245</t>
  </si>
  <si>
    <t>1247670</t>
  </si>
  <si>
    <t>1247366</t>
  </si>
  <si>
    <t>1247637</t>
  </si>
  <si>
    <t>RIEMANN PRECAST SPA</t>
  </si>
  <si>
    <t>1247263</t>
  </si>
  <si>
    <t>1247899</t>
  </si>
  <si>
    <t>1247925</t>
  </si>
  <si>
    <t>1247429</t>
  </si>
  <si>
    <t>1247534</t>
  </si>
  <si>
    <t>BOETSCH S A</t>
  </si>
  <si>
    <t>1247406</t>
  </si>
  <si>
    <t>1246962</t>
  </si>
  <si>
    <t>1246963</t>
  </si>
  <si>
    <t>1246964</t>
  </si>
  <si>
    <t>1246965</t>
  </si>
  <si>
    <t>1247602</t>
  </si>
  <si>
    <t>1247603</t>
  </si>
  <si>
    <t>1247703</t>
  </si>
  <si>
    <t>1247826</t>
  </si>
  <si>
    <t>1247828</t>
  </si>
  <si>
    <t>1247829</t>
  </si>
  <si>
    <t>1247428</t>
  </si>
  <si>
    <t>1246959</t>
  </si>
  <si>
    <t>1246960</t>
  </si>
  <si>
    <t>1247378</t>
  </si>
  <si>
    <t>1247632</t>
  </si>
  <si>
    <t>1247261</t>
  </si>
  <si>
    <t>1287265</t>
  </si>
  <si>
    <t>1287432</t>
  </si>
  <si>
    <t>REV PROV FACT BOETSCH S A</t>
  </si>
  <si>
    <t>1247319</t>
  </si>
  <si>
    <t>1248052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</si>
  <si>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</si>
  <si>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</si>
  <si>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</si>
  <si>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</si>
  <si>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</si>
  <si>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</si>
  <si>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</si>
  <si>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</si>
  <si>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1247218</t>
  </si>
  <si>
    <t>1247722</t>
  </si>
  <si>
    <t>88978</t>
  </si>
  <si>
    <t>1248016</t>
  </si>
  <si>
    <t>1248017</t>
  </si>
  <si>
    <t>1247690</t>
  </si>
  <si>
    <t>1247958</t>
  </si>
  <si>
    <t>1247959</t>
  </si>
  <si>
    <t>1247438</t>
  </si>
  <si>
    <t>1247736</t>
  </si>
  <si>
    <t>1247957</t>
  </si>
  <si>
    <t>1247283</t>
  </si>
  <si>
    <t>1247275</t>
  </si>
  <si>
    <t>1247430</t>
  </si>
  <si>
    <t>1247557</t>
  </si>
  <si>
    <t>1247633</t>
  </si>
  <si>
    <t>1247830</t>
  </si>
  <si>
    <t>1247831</t>
  </si>
  <si>
    <t>PROV FACT FERROVIAL ENERGIA CONSTRUCCION SPA</t>
  </si>
  <si>
    <t>REV PROV FACT VICTOR GERMAN VILLAR VASQUEZ</t>
  </si>
  <si>
    <t>1247678</t>
  </si>
  <si>
    <t>1247605</t>
  </si>
  <si>
    <t>1247768</t>
  </si>
  <si>
    <t>1247252</t>
  </si>
  <si>
    <t>775763027</t>
  </si>
  <si>
    <t>ION SPA</t>
  </si>
  <si>
    <t>PROV FACT ION SPA</t>
  </si>
  <si>
    <t>S.C. Ruta del Elqui</t>
  </si>
  <si>
    <t>PROV FACT CORPORACION NACIONAL DEL COBRE DE CHILE</t>
  </si>
  <si>
    <t>1247262</t>
  </si>
  <si>
    <t>1247981</t>
  </si>
  <si>
    <t>1248037</t>
  </si>
  <si>
    <t>1248038</t>
  </si>
  <si>
    <t>1247223</t>
  </si>
  <si>
    <t>1247224</t>
  </si>
  <si>
    <t>1247380</t>
  </si>
  <si>
    <t>1247444</t>
  </si>
  <si>
    <t>1247445</t>
  </si>
  <si>
    <t>1247266</t>
  </si>
  <si>
    <t>1247267</t>
  </si>
  <si>
    <t>76298394K</t>
  </si>
  <si>
    <t>1247902</t>
  </si>
  <si>
    <t>1247151</t>
  </si>
  <si>
    <t>C0NSTRUCTORA PRODELCA S.A.</t>
  </si>
  <si>
    <t>1247533</t>
  </si>
  <si>
    <t>1247593</t>
  </si>
  <si>
    <t>1247461</t>
  </si>
  <si>
    <t>1247669</t>
  </si>
  <si>
    <t>1287297</t>
  </si>
  <si>
    <t>PROV FACT KALPATARU POWER CHILE SPA</t>
  </si>
  <si>
    <t>PROV FACT CONSTRUCTORA PRODELCA S.A.</t>
  </si>
  <si>
    <t>REV PROV FACT CORP NACIONAL DEL COBRE DE CHILE</t>
  </si>
  <si>
    <t>REV PROV FACT CONSTRUCTORA CAMPOS DE CHILE SPA</t>
  </si>
  <si>
    <t>REV PROV FACT C0NSTRUCTORA PRODELCA S.A.</t>
  </si>
  <si>
    <t>REV PROV FACT ELECNOR CHILE S A</t>
  </si>
  <si>
    <t>1248032</t>
  </si>
  <si>
    <t>1247739</t>
  </si>
  <si>
    <t>1246968</t>
  </si>
  <si>
    <t>1247244</t>
  </si>
  <si>
    <t>1247832</t>
  </si>
  <si>
    <t>1247833</t>
  </si>
  <si>
    <t>1287304</t>
  </si>
  <si>
    <t>REV PROV FACT Cbb Cementos - Ready Mix Limitada</t>
  </si>
  <si>
    <t>1247148</t>
  </si>
  <si>
    <t>88962</t>
  </si>
  <si>
    <t>1248140</t>
  </si>
  <si>
    <t>1248141</t>
  </si>
  <si>
    <t>1248142</t>
  </si>
  <si>
    <t>1248143</t>
  </si>
  <si>
    <t>88966</t>
  </si>
  <si>
    <t>88975</t>
  </si>
  <si>
    <t>88976</t>
  </si>
  <si>
    <t>1247186</t>
  </si>
  <si>
    <t>1248081</t>
  </si>
  <si>
    <t>1248075</t>
  </si>
  <si>
    <t>88957</t>
  </si>
  <si>
    <t>CONSTRUCTORA IK2 SPA</t>
  </si>
  <si>
    <t>1247085</t>
  </si>
  <si>
    <t>1247890</t>
  </si>
  <si>
    <t>1247889</t>
  </si>
  <si>
    <t>1247893</t>
  </si>
  <si>
    <t>1247891</t>
  </si>
  <si>
    <t>1247892</t>
  </si>
  <si>
    <t>1248131</t>
  </si>
  <si>
    <t>1248132</t>
  </si>
  <si>
    <t>1248112</t>
  </si>
  <si>
    <t>1247787</t>
  </si>
  <si>
    <t>1248018</t>
  </si>
  <si>
    <t>1248019</t>
  </si>
  <si>
    <t>1248107</t>
  </si>
  <si>
    <t>1248150</t>
  </si>
  <si>
    <t>1248151</t>
  </si>
  <si>
    <t>1248152</t>
  </si>
  <si>
    <t>1248153</t>
  </si>
  <si>
    <t>1248074</t>
  </si>
  <si>
    <t>1248082</t>
  </si>
  <si>
    <t>1247905</t>
  </si>
  <si>
    <t>1248149</t>
  </si>
  <si>
    <t>1248154</t>
  </si>
  <si>
    <t>1248155</t>
  </si>
  <si>
    <t>1247924</t>
  </si>
  <si>
    <t>1247156</t>
  </si>
  <si>
    <t>1247900</t>
  </si>
  <si>
    <t>REV PROV FACT CONSTRUCTORA COPAHUE SPA</t>
  </si>
  <si>
    <t>REV PROV FACT FUCHS GELLONA Y SILVA SPA</t>
  </si>
  <si>
    <t>1247203</t>
  </si>
  <si>
    <t>1247463</t>
  </si>
  <si>
    <t>1247098</t>
  </si>
  <si>
    <t>1247048</t>
  </si>
  <si>
    <t>1247049</t>
  </si>
  <si>
    <t>1247199</t>
  </si>
  <si>
    <t>1247825</t>
  </si>
  <si>
    <t>1247097</t>
  </si>
  <si>
    <t>MAESTRANZA SAEZ Y ARAVENA</t>
  </si>
  <si>
    <t>1247339</t>
  </si>
  <si>
    <t>MAESTRANZA SAEZ Y ARAVENA LIMITADA</t>
  </si>
  <si>
    <t>1247315</t>
  </si>
  <si>
    <t>CONSTRUCTORA LUIS ALVAREZ MUNOZ E.I.R.L</t>
  </si>
  <si>
    <t>763390969</t>
  </si>
  <si>
    <t>SOCIEDAD CONSTRUCTORA EMAUS LIMITADA</t>
  </si>
  <si>
    <t>1247853</t>
  </si>
  <si>
    <t>Constructora San Martín y Asociados Limitada</t>
  </si>
  <si>
    <t>1247282</t>
  </si>
  <si>
    <t>1247528</t>
  </si>
  <si>
    <t>1247483</t>
  </si>
  <si>
    <t>1247033</t>
  </si>
  <si>
    <t>1247728</t>
  </si>
  <si>
    <t>SOCIEDAD CONSTRUCTORA COSALPA LIMITADA</t>
  </si>
  <si>
    <t>1247369</t>
  </si>
  <si>
    <t>SERVICIOS INDUSTRIALES ACOSTA Y CIA. LIMITADA</t>
  </si>
  <si>
    <t>1247260</t>
  </si>
  <si>
    <t>1247318</t>
  </si>
  <si>
    <t>1247424</t>
  </si>
  <si>
    <t>1247207</t>
  </si>
  <si>
    <t>1247084</t>
  </si>
  <si>
    <t>88965</t>
  </si>
  <si>
    <t>1247362</t>
  </si>
  <si>
    <t>1246958</t>
  </si>
  <si>
    <t>1247383</t>
  </si>
  <si>
    <t>1247473</t>
  </si>
  <si>
    <t>1247721</t>
  </si>
  <si>
    <t>1247099</t>
  </si>
  <si>
    <t>1247209</t>
  </si>
  <si>
    <t>1247601</t>
  </si>
  <si>
    <t>1247599</t>
  </si>
  <si>
    <t>1247600</t>
  </si>
  <si>
    <t>1247264</t>
  </si>
  <si>
    <t>1247372</t>
  </si>
  <si>
    <t>1247373</t>
  </si>
  <si>
    <t>1247374</t>
  </si>
  <si>
    <t>1247375</t>
  </si>
  <si>
    <t>1247908</t>
  </si>
  <si>
    <t>OBRAS Y MONTAJES VIAL S A</t>
  </si>
  <si>
    <t>1247884</t>
  </si>
  <si>
    <t>1247029</t>
  </si>
  <si>
    <t>88958</t>
  </si>
  <si>
    <t>1247323</t>
  </si>
  <si>
    <t>EMPRESA CONSTRUCTORA GRUPO ALERCE SPA</t>
  </si>
  <si>
    <t>1247324</t>
  </si>
  <si>
    <t>1247325</t>
  </si>
  <si>
    <t>1247387</t>
  </si>
  <si>
    <t>1247933</t>
  </si>
  <si>
    <t>B BOSCH SA</t>
  </si>
  <si>
    <t>1247934</t>
  </si>
  <si>
    <t>1247452</t>
  </si>
  <si>
    <t>1247453</t>
  </si>
  <si>
    <t>1248108</t>
  </si>
  <si>
    <t>1247998</t>
  </si>
  <si>
    <t>1247854</t>
  </si>
  <si>
    <t>1247856</t>
  </si>
  <si>
    <t>1247999</t>
  </si>
  <si>
    <t>1248000</t>
  </si>
  <si>
    <t>1248001</t>
  </si>
  <si>
    <t>1247038</t>
  </si>
  <si>
    <t>1248109</t>
  </si>
  <si>
    <t>1247146</t>
  </si>
  <si>
    <t>775218282</t>
  </si>
  <si>
    <t>HORMI-MAT SPA</t>
  </si>
  <si>
    <t>1247187</t>
  </si>
  <si>
    <t>1248050</t>
  </si>
  <si>
    <t>1247177</t>
  </si>
  <si>
    <t>1247834</t>
  </si>
  <si>
    <t>1247835</t>
  </si>
  <si>
    <t>1247836</t>
  </si>
  <si>
    <t>1287381</t>
  </si>
  <si>
    <t>1287382</t>
  </si>
  <si>
    <t>1287329</t>
  </si>
  <si>
    <t>PROV FACT CONSTRUCTORA SALFA S A</t>
  </si>
  <si>
    <t>REV PROV FACT INGENIERIA, CONSTRUCCION Y MANTENCION INDUSTRIAL ERRES LIMITADA</t>
  </si>
  <si>
    <t>484976</t>
  </si>
  <si>
    <t>REV PROVISIÓN RENDICIÓN ENERO DOH</t>
  </si>
  <si>
    <t>PROV REV PROVISIÓN RENDICIÓN MARZO DOH</t>
  </si>
  <si>
    <t>PROV REV PROVISIÓN RENDICIÓN FEBRERO DOH</t>
  </si>
  <si>
    <t>1247947</t>
  </si>
  <si>
    <t>1248077</t>
  </si>
  <si>
    <t>89048</t>
  </si>
  <si>
    <t>REV PROV FACT GOBIERNO REGIONAL XII REGION MAGALLANES Y ANTARTICA CHILENA</t>
  </si>
  <si>
    <t>20131644524</t>
  </si>
  <si>
    <t>DISTRIBUIDORA NORTE PACASMAYO SRL</t>
  </si>
  <si>
    <t>5003</t>
  </si>
  <si>
    <t>DISTRIBUIDORA NORTE PACASMAYO S.R.L.</t>
  </si>
  <si>
    <t>1247607</t>
  </si>
  <si>
    <t>1247612</t>
  </si>
  <si>
    <t>FUNDACIÓN INSTITUTO PROFESIONAL DUOC UC</t>
  </si>
  <si>
    <t>1247552</t>
  </si>
  <si>
    <t>EMPRESA CONSTRUCTORA ALBORADA LTDA.</t>
  </si>
  <si>
    <t>1247183</t>
  </si>
  <si>
    <t>89042</t>
  </si>
  <si>
    <t>INMOBILIARIA Y CONSTRUCTORA LA PATAGUA LIMITADA</t>
  </si>
  <si>
    <t>1247337</t>
  </si>
  <si>
    <t>1247226</t>
  </si>
  <si>
    <t>CONSTRUCTORA LO BLANCO SPA</t>
  </si>
  <si>
    <t>321</t>
  </si>
  <si>
    <t>PROV FACT DSI UNDERGROUND CHILE SPA</t>
  </si>
  <si>
    <t>PROV FACT CONSTRUCTORA ALTIUS SPA</t>
  </si>
  <si>
    <t>PROV FACT INMOBILIARIA Y CONSTRUCTORA LA PATAGUA LIMITADA</t>
  </si>
  <si>
    <t>COMERCIAL E INDUSTRIAL VECTOR LTDA</t>
  </si>
  <si>
    <t>PROV FACT COMERCIAL E INDUSTRIAL VECTOR LTDA</t>
  </si>
  <si>
    <t>REV PROV FACT PLASTICOS RAUL M. BASSO VASQUEZ EIRL</t>
  </si>
  <si>
    <t>REV PROV FACT CONSTRUCTORA LO BLANCO SPA</t>
  </si>
  <si>
    <t>1247798</t>
  </si>
  <si>
    <t>89021</t>
  </si>
  <si>
    <t>1247979</t>
  </si>
  <si>
    <t>Inversiones World Logistic Limitada</t>
  </si>
  <si>
    <t>1247581</t>
  </si>
  <si>
    <t>CIA MINERA DEL PACIFICO S.A.</t>
  </si>
  <si>
    <t>Rev. Carén</t>
  </si>
  <si>
    <t>296</t>
  </si>
  <si>
    <t>FACULTAD DE FILOSOFIA Y HUMANIDADES</t>
  </si>
  <si>
    <t>PROV FACT Facultad de Filosofía y Humanidades</t>
  </si>
  <si>
    <t>PROV CVI INICIATIVA BICENTENARIO JGM</t>
  </si>
  <si>
    <t>616081012</t>
  </si>
  <si>
    <t>SERVICIO DE SALUD METROPOLITANO SUR</t>
  </si>
  <si>
    <t>309</t>
  </si>
  <si>
    <t>PROV FACT SERVICIO DE SALUD METROPOLITANO SUR HOSP</t>
  </si>
  <si>
    <t>PROV FACT MINISTERIO DE VIVIENDA Y URBANISMO</t>
  </si>
  <si>
    <t>303</t>
  </si>
  <si>
    <t>PROV FACT UNIVERSIDAD DE LOS LAGOS</t>
  </si>
  <si>
    <t>68696</t>
  </si>
  <si>
    <t>PROV FACT CIA MINERA DEL PACIFICO S.A.</t>
  </si>
  <si>
    <t>REV PROV FACT SERVICIO DE SALUD METROPOLITANO ORIENTE</t>
  </si>
  <si>
    <t>REV PROV FACT CIA MINERA DEL PACIFICO S.A.</t>
  </si>
  <si>
    <t>REV PROV FACT CMPC PULP SPA</t>
  </si>
  <si>
    <t>1247145</t>
  </si>
  <si>
    <t>1247144</t>
  </si>
  <si>
    <t>1247309</t>
  </si>
  <si>
    <t>89040</t>
  </si>
  <si>
    <t>1247026</t>
  </si>
  <si>
    <t>88959</t>
  </si>
  <si>
    <t>1247885</t>
  </si>
  <si>
    <t>1247788</t>
  </si>
  <si>
    <t>INMOBILIARIA ACTUAL LAS CONDES SPA</t>
  </si>
  <si>
    <t>1247797</t>
  </si>
  <si>
    <t>1248043</t>
  </si>
  <si>
    <t>1248065</t>
  </si>
  <si>
    <t>1248066</t>
  </si>
  <si>
    <t>1248060</t>
  </si>
  <si>
    <t>1248034</t>
  </si>
  <si>
    <t>1248048</t>
  </si>
  <si>
    <t>1248063</t>
  </si>
  <si>
    <t>1248068</t>
  </si>
  <si>
    <t>1248035</t>
  </si>
  <si>
    <t>1248040</t>
  </si>
  <si>
    <t>1248036</t>
  </si>
  <si>
    <t>1248028</t>
  </si>
  <si>
    <t>1248031</t>
  </si>
  <si>
    <t>1248021</t>
  </si>
  <si>
    <t>1248022</t>
  </si>
  <si>
    <t>1248023</t>
  </si>
  <si>
    <t>1248030</t>
  </si>
  <si>
    <t>1248020</t>
  </si>
  <si>
    <t>1248033</t>
  </si>
  <si>
    <t>1248039</t>
  </si>
  <si>
    <t>1248026</t>
  </si>
  <si>
    <t>1248044</t>
  </si>
  <si>
    <t>1248027</t>
  </si>
  <si>
    <t>1248006</t>
  </si>
  <si>
    <t>1248025</t>
  </si>
  <si>
    <t>1248008</t>
  </si>
  <si>
    <t>1248073</t>
  </si>
  <si>
    <t>1248080</t>
  </si>
  <si>
    <t>1248024</t>
  </si>
  <si>
    <t>1248093</t>
  </si>
  <si>
    <t>PROV FACT INMOBILIARIA ACTUAL CUMBRES DE COLON S.A.</t>
  </si>
  <si>
    <t>REV PROV FACT Edificio Vista San Martin</t>
  </si>
  <si>
    <t>REV PROV FACT EDIFICIO MORANDE 776</t>
  </si>
  <si>
    <t>REV PROV FACT MINISTERIO DEL INTERIOR</t>
  </si>
  <si>
    <t>REV PROV FACT DELEGACIÓN PRESIDENCIAL PROVINCIAL DE OSORNO</t>
  </si>
  <si>
    <t>REV PROV FACT GOBIERNO REGIONAL DE VALPARAÍSO</t>
  </si>
  <si>
    <t>1247381</t>
  </si>
  <si>
    <t>1247358</t>
  </si>
  <si>
    <t>1247725</t>
  </si>
  <si>
    <t>1248059</t>
  </si>
  <si>
    <t>89050</t>
  </si>
  <si>
    <t>1247727</t>
  </si>
  <si>
    <t>MINERA SPENCE S.A.</t>
  </si>
  <si>
    <t>1247801</t>
  </si>
  <si>
    <t>88977</t>
  </si>
  <si>
    <t>PROV FACT RTS CHILE INTERNATIONAL LOSS ADJUSTERS S</t>
  </si>
  <si>
    <t>REV PROV FACT DAC - Cuenta Comercial Salesforce</t>
  </si>
  <si>
    <t>REV PROV FACT MINERA SPENCE S.A.</t>
  </si>
  <si>
    <t>1247674</t>
  </si>
  <si>
    <t>1247570</t>
  </si>
  <si>
    <t>CIA MINERA DONA INES DE COLLAHUASI SCM</t>
  </si>
  <si>
    <t>1247980</t>
  </si>
  <si>
    <t>REV PROV FACT CIA MINERA DONA INES DE COLLAHUASI SCM</t>
  </si>
  <si>
    <t>FUND INVEST Y CONTROL DE CALIDAD FACULT DE ING DE LA U DE LA SERENA</t>
  </si>
  <si>
    <t>1247248</t>
  </si>
  <si>
    <t>1247937</t>
  </si>
  <si>
    <t>1247273</t>
  </si>
  <si>
    <t>1247280</t>
  </si>
  <si>
    <t>1247250</t>
  </si>
  <si>
    <t>TC TRANSPORTES SPA</t>
  </si>
  <si>
    <t>1247550</t>
  </si>
  <si>
    <t>1247671</t>
  </si>
  <si>
    <t>1247476</t>
  </si>
  <si>
    <t>785125207</t>
  </si>
  <si>
    <t>CIA MINERA XSTRATA LOMAS BAYAS</t>
  </si>
  <si>
    <t>1247838</t>
  </si>
  <si>
    <t>COMPAÑÍA MINERA LOMAS BAYAS</t>
  </si>
  <si>
    <t>1247286</t>
  </si>
  <si>
    <t>1247287</t>
  </si>
  <si>
    <t>1247455</t>
  </si>
  <si>
    <t>1247742</t>
  </si>
  <si>
    <t>89043</t>
  </si>
  <si>
    <t>1247312</t>
  </si>
  <si>
    <t>1247592</t>
  </si>
  <si>
    <t>1247839</t>
  </si>
  <si>
    <t>PILOTES TERRATEST S.A</t>
  </si>
  <si>
    <t>1247840</t>
  </si>
  <si>
    <t>966191007</t>
  </si>
  <si>
    <t>INGELOG CONSULTORES DE INGENIERIA Y SISTEMAS S.A.</t>
  </si>
  <si>
    <t>1247849</t>
  </si>
  <si>
    <t>1247850</t>
  </si>
  <si>
    <t>1247851</t>
  </si>
  <si>
    <t>1247590</t>
  </si>
  <si>
    <t>1248086</t>
  </si>
  <si>
    <t>FERROVIAL CONSTRUCCION CHILE S A</t>
  </si>
  <si>
    <t>REV PROV FACT INGENIERIA Y SERVICIOS PARA LA CONSTRUCCION GEHOLAB LIMITADA</t>
  </si>
  <si>
    <t>REV PROV FACT FERRARA OBRAS GEOTECNICAS SPA</t>
  </si>
  <si>
    <t>REV PROV FACT PILOTES TERRATEST S.A</t>
  </si>
  <si>
    <t>REV PROV FACT WSP Mining S.A.</t>
  </si>
  <si>
    <t>REV PROV FACT FERROVIAL CONSTRUCCION CHILE S A</t>
  </si>
  <si>
    <t>2181785</t>
  </si>
  <si>
    <t>2183491</t>
  </si>
  <si>
    <t>SOCIEDAD PUNTA DEL COBRE S.A.</t>
  </si>
  <si>
    <t>1247481</t>
  </si>
  <si>
    <t>SOC PUNTA DEL COBRE S A</t>
  </si>
  <si>
    <t>PROV FACT PUCOBRE</t>
  </si>
  <si>
    <t>REV PROV FACT Vale S.A.</t>
  </si>
  <si>
    <t>775304707</t>
  </si>
  <si>
    <t>BGC INGENIERIA LIMITADA</t>
  </si>
  <si>
    <t>1247883</t>
  </si>
  <si>
    <t>1247100</t>
  </si>
  <si>
    <t>1247265</t>
  </si>
  <si>
    <t>REV PROV FACT ALERCE INGENIERIA Y CONSTRUCCION SPA</t>
  </si>
  <si>
    <t>1247942</t>
  </si>
  <si>
    <t>1247943</t>
  </si>
  <si>
    <t>1247919</t>
  </si>
  <si>
    <t>SOCIEDAD INGENIERIA CONSTRUCCION Y MAQUINARIA SPA</t>
  </si>
  <si>
    <t>PROV FACT Salvatore Fabrizio Andrea Melani</t>
  </si>
  <si>
    <t>PROV FACT RIGI-ANDES CORPORACION MINERA S.A.</t>
  </si>
  <si>
    <t>1287286</t>
  </si>
  <si>
    <t>PROV FACT ÁRIDOS ACONCAGUA S.A.</t>
  </si>
  <si>
    <t>1287287</t>
  </si>
  <si>
    <t>995290804</t>
  </si>
  <si>
    <t>PROV FACT MINERA SANTO DOMINGO S.C.M.</t>
  </si>
  <si>
    <t>995319608</t>
  </si>
  <si>
    <t>SCM MINERA LUMINA COPPER CHILE</t>
  </si>
  <si>
    <t>PROV FACT SCM MINERA LUMINA COPPER CHILE</t>
  </si>
  <si>
    <t>REV PROV FACT ARIDOS ACONCAGUA S.A.</t>
  </si>
  <si>
    <t>REV PROV FACT MANTOS COPPER S.A.</t>
  </si>
  <si>
    <t>1248114</t>
  </si>
  <si>
    <t>1248135</t>
  </si>
  <si>
    <t>1248136</t>
  </si>
  <si>
    <t>1247946</t>
  </si>
  <si>
    <t>1248079</t>
  </si>
  <si>
    <t>1247326</t>
  </si>
  <si>
    <t>1247327</t>
  </si>
  <si>
    <t>1247328</t>
  </si>
  <si>
    <t>1247886</t>
  </si>
  <si>
    <t>1247888</t>
  </si>
  <si>
    <t>1248130</t>
  </si>
  <si>
    <t>1248076</t>
  </si>
  <si>
    <t>1248049</t>
  </si>
  <si>
    <t>1247694</t>
  </si>
  <si>
    <t>1247857</t>
  </si>
  <si>
    <t>1248010</t>
  </si>
  <si>
    <t>1247334</t>
  </si>
  <si>
    <t>1247335</t>
  </si>
  <si>
    <t>1248148</t>
  </si>
  <si>
    <t>PROV FACT MIGUEL ANGEL ARANGUIZ TORO</t>
  </si>
  <si>
    <t>1287266</t>
  </si>
  <si>
    <t>1287267</t>
  </si>
  <si>
    <t>PROV FACT SANTA LAURA HORMIGONES SpA.</t>
  </si>
  <si>
    <t>1287268</t>
  </si>
  <si>
    <t>764513282</t>
  </si>
  <si>
    <t>PROV FACT MESA ARQUITECTURA SPA</t>
  </si>
  <si>
    <t>PROV FACT PREFAST SPA</t>
  </si>
  <si>
    <t>PROV FACT VENTA DE HORMIGON SPA</t>
  </si>
  <si>
    <t>PROV FACT CONSTRUCTORA CUEVAS Y PURCELL S A</t>
  </si>
  <si>
    <t>REV PROV FACT INGENIERIA Y CONSTRUCCION OSCAR EDUARDO HERESMANN IGLESIAS SPA.</t>
  </si>
  <si>
    <t>REV PROV FACT SANTA LAURA HORMIGONES SPA</t>
  </si>
  <si>
    <t>REV PROV FACT GLOBE ICF S.A.</t>
  </si>
  <si>
    <t>REV PROV FACT HORMIGONES ARYCEM SPA</t>
  </si>
  <si>
    <t>REV PROV FACT LOS ARRAYANES SPA</t>
  </si>
  <si>
    <t>REV PROV FACT HORMIGONES BF SPA</t>
  </si>
  <si>
    <t>REV PROV FACT V S L SISTEMAS ESPECIALES DE CONSTRUCCION S A</t>
  </si>
  <si>
    <t>1248055</t>
  </si>
  <si>
    <t>1248058</t>
  </si>
  <si>
    <t>1248061</t>
  </si>
  <si>
    <t>1248064</t>
  </si>
  <si>
    <t>1248067</t>
  </si>
  <si>
    <t>1247271</t>
  </si>
  <si>
    <t>1247474</t>
  </si>
  <si>
    <t>1247475</t>
  </si>
  <si>
    <t>1247858</t>
  </si>
  <si>
    <t>1247865</t>
  </si>
  <si>
    <t>1247329</t>
  </si>
  <si>
    <t>1247330</t>
  </si>
  <si>
    <t>1247331</t>
  </si>
  <si>
    <t>1247332</t>
  </si>
  <si>
    <t>1247333</t>
  </si>
  <si>
    <t>1247863</t>
  </si>
  <si>
    <t>1247867</t>
  </si>
  <si>
    <t>1248014</t>
  </si>
  <si>
    <t>1248015</t>
  </si>
  <si>
    <t>1287299</t>
  </si>
  <si>
    <t>1247449</t>
  </si>
  <si>
    <t>1247451</t>
  </si>
  <si>
    <t>1247822</t>
  </si>
  <si>
    <t>201963141</t>
  </si>
  <si>
    <t>1247904</t>
  </si>
  <si>
    <t>GISELLE MAGDALENA CARRASCO LLANCAFIL</t>
  </si>
  <si>
    <t>1247214</t>
  </si>
  <si>
    <t>1247215</t>
  </si>
  <si>
    <t>1248041</t>
  </si>
  <si>
    <t>1248045</t>
  </si>
  <si>
    <t>1248046</t>
  </si>
  <si>
    <t>1248047</t>
  </si>
  <si>
    <t>88995</t>
  </si>
  <si>
    <t>88996</t>
  </si>
  <si>
    <t>1247404</t>
  </si>
  <si>
    <t>1247407</t>
  </si>
  <si>
    <t>1247442</t>
  </si>
  <si>
    <t>1247935</t>
  </si>
  <si>
    <t>1247936</t>
  </si>
  <si>
    <t>1247747</t>
  </si>
  <si>
    <t>1247240</t>
  </si>
  <si>
    <t>1247061</t>
  </si>
  <si>
    <t>1247909</t>
  </si>
  <si>
    <t>1247529</t>
  </si>
  <si>
    <t>1247862</t>
  </si>
  <si>
    <t>1247553</t>
  </si>
  <si>
    <t>1247677</t>
  </si>
  <si>
    <t>1247436</t>
  </si>
  <si>
    <t>1247433</t>
  </si>
  <si>
    <t>1247431</t>
  </si>
  <si>
    <t>1247439</t>
  </si>
  <si>
    <t>1247767</t>
  </si>
  <si>
    <t>1247879</t>
  </si>
  <si>
    <t>1247880</t>
  </si>
  <si>
    <t>1247864</t>
  </si>
  <si>
    <t>1247866</t>
  </si>
  <si>
    <t>1247927</t>
  </si>
  <si>
    <t>1248100</t>
  </si>
  <si>
    <t>1248102</t>
  </si>
  <si>
    <t>1248104</t>
  </si>
  <si>
    <t>1248105</t>
  </si>
  <si>
    <t>1248106</t>
  </si>
  <si>
    <t>1248121</t>
  </si>
  <si>
    <t>1248122</t>
  </si>
  <si>
    <t>1248123</t>
  </si>
  <si>
    <t>1248124</t>
  </si>
  <si>
    <t>1248125</t>
  </si>
  <si>
    <t>1248126</t>
  </si>
  <si>
    <t>1248127</t>
  </si>
  <si>
    <t>1247704</t>
  </si>
  <si>
    <t>1247706</t>
  </si>
  <si>
    <t>1287407</t>
  </si>
  <si>
    <t>PROV FACT CONSTRUCTORA ATACAGUA S.A</t>
  </si>
  <si>
    <t>1287302</t>
  </si>
  <si>
    <t>PROV FACT HORMIGONES RIOS SAN MARTIN LIMITADA</t>
  </si>
  <si>
    <t>PROV FACT FREYSSINET CHILE SPA</t>
  </si>
  <si>
    <t>1287264</t>
  </si>
  <si>
    <t>PROV FACT HORMIGONES YA SPA</t>
  </si>
  <si>
    <t>PROV FACT HORMISUR - INEIN S.A.</t>
  </si>
  <si>
    <t>REV PROV FACT JOEL MORALES DUBO CONS-TRUCCION, E.I.R.L.</t>
  </si>
  <si>
    <t>REV PROV FACT INGENIERIA Y CONSTRUCCION GLOBALMIX LIMITADA</t>
  </si>
  <si>
    <t>1248054</t>
  </si>
  <si>
    <t>1248057</t>
  </si>
  <si>
    <t>1247216</t>
  </si>
  <si>
    <t>1247221</t>
  </si>
  <si>
    <t>1247222</t>
  </si>
  <si>
    <t>1247228</t>
  </si>
  <si>
    <t>1247230</t>
  </si>
  <si>
    <t>1247232</t>
  </si>
  <si>
    <t>1247235</t>
  </si>
  <si>
    <t>1247910</t>
  </si>
  <si>
    <t>1247584</t>
  </si>
  <si>
    <t>1247450</t>
  </si>
  <si>
    <t>1248099</t>
  </si>
  <si>
    <t>1248103</t>
  </si>
  <si>
    <t>1248129</t>
  </si>
  <si>
    <t>1248133</t>
  </si>
  <si>
    <t>REV PROV FACT Constructora Pakar Limitada</t>
  </si>
  <si>
    <t>1248137</t>
  </si>
  <si>
    <t>1248138</t>
  </si>
  <si>
    <t>1248139</t>
  </si>
  <si>
    <t>1247236</t>
  </si>
  <si>
    <t>1247238</t>
  </si>
  <si>
    <t>1247239</t>
  </si>
  <si>
    <t>1247241</t>
  </si>
  <si>
    <t>1247437</t>
  </si>
  <si>
    <t>1247408</t>
  </si>
  <si>
    <t>1248101</t>
  </si>
  <si>
    <t>1248128</t>
  </si>
  <si>
    <t>PROV FACT Bombas De Hormigón G&amp;P SPA</t>
  </si>
  <si>
    <t>1287260</t>
  </si>
  <si>
    <t>PROV FACT HORMISUR INEIN S A</t>
  </si>
  <si>
    <t>1287263</t>
  </si>
  <si>
    <t>1287313</t>
  </si>
  <si>
    <t>1287328</t>
  </si>
  <si>
    <t>1247921</t>
  </si>
  <si>
    <t>1247661</t>
  </si>
  <si>
    <t>1247660</t>
  </si>
  <si>
    <t>1247806</t>
  </si>
  <si>
    <t>1247155</t>
  </si>
  <si>
    <t>88963</t>
  </si>
  <si>
    <t>1247691</t>
  </si>
  <si>
    <t>CONPREM-GRAU PREFABRICADOS DE HORMIGON LIMITADA</t>
  </si>
  <si>
    <t>1247818</t>
  </si>
  <si>
    <t>1247664</t>
  </si>
  <si>
    <t>1247663</t>
  </si>
  <si>
    <t>1247894</t>
  </si>
  <si>
    <t>1247032</t>
  </si>
  <si>
    <t>1247667</t>
  </si>
  <si>
    <t>1247668</t>
  </si>
  <si>
    <t>1247688</t>
  </si>
  <si>
    <t>1247659</t>
  </si>
  <si>
    <t>1247771</t>
  </si>
  <si>
    <t>1247665</t>
  </si>
  <si>
    <t>1247666</t>
  </si>
  <si>
    <t>1247689</t>
  </si>
  <si>
    <t>1247967</t>
  </si>
  <si>
    <t>1247718</t>
  </si>
  <si>
    <t>1247882</t>
  </si>
  <si>
    <t>1247525</t>
  </si>
  <si>
    <t>1247631</t>
  </si>
  <si>
    <t>1247930</t>
  </si>
  <si>
    <t>1247931</t>
  </si>
  <si>
    <t>88952</t>
  </si>
  <si>
    <t>88953</t>
  </si>
  <si>
    <t>1247526</t>
  </si>
  <si>
    <t>1247527</t>
  </si>
  <si>
    <t>88954</t>
  </si>
  <si>
    <t>88955</t>
  </si>
  <si>
    <t>1247037</t>
  </si>
  <si>
    <t>1247845</t>
  </si>
  <si>
    <t>1247847</t>
  </si>
  <si>
    <t>1247815</t>
  </si>
  <si>
    <t>1248062</t>
  </si>
  <si>
    <t>1247634</t>
  </si>
  <si>
    <t>1247635</t>
  </si>
  <si>
    <t>1247202</t>
  </si>
  <si>
    <t>1247074</t>
  </si>
  <si>
    <t>1247679</t>
  </si>
  <si>
    <t>1247717</t>
  </si>
  <si>
    <t>1247272</t>
  </si>
  <si>
    <t>1247279</t>
  </si>
  <si>
    <t>1247278</t>
  </si>
  <si>
    <t>1247281</t>
  </si>
  <si>
    <t>1247554</t>
  </si>
  <si>
    <t>1247928</t>
  </si>
  <si>
    <t>1247929</t>
  </si>
  <si>
    <t>1247698</t>
  </si>
  <si>
    <t>1247813</t>
  </si>
  <si>
    <t>1247817</t>
  </si>
  <si>
    <t>1247816</t>
  </si>
  <si>
    <t>1247738</t>
  </si>
  <si>
    <t>763264246</t>
  </si>
  <si>
    <t>1248116</t>
  </si>
  <si>
    <t>CONSTRUCTORA PUKARA SPA</t>
  </si>
  <si>
    <t>1247912</t>
  </si>
  <si>
    <t>1247861</t>
  </si>
  <si>
    <t>SERVICIOS DE LABORATORIO LABOPAL LIMITADA</t>
  </si>
  <si>
    <t>1247680</t>
  </si>
  <si>
    <t>1247731</t>
  </si>
  <si>
    <t>1248069</t>
  </si>
  <si>
    <t>1247791</t>
  </si>
  <si>
    <t>1247922</t>
  </si>
  <si>
    <t>1247766</t>
  </si>
  <si>
    <t>85365339</t>
  </si>
  <si>
    <t>1247913</t>
  </si>
  <si>
    <t>JUAN CRISTOBAL UGARTE BOLELLI</t>
  </si>
  <si>
    <t>1247793</t>
  </si>
  <si>
    <t>1247823</t>
  </si>
  <si>
    <t>89031</t>
  </si>
  <si>
    <t>89020</t>
  </si>
  <si>
    <t>1247386</t>
  </si>
  <si>
    <t>1247047</t>
  </si>
  <si>
    <t>1247176</t>
  </si>
  <si>
    <t>763760618</t>
  </si>
  <si>
    <t>SOCIEDAD CONCESIONARIA VESPUCIO ORIENTE S.A.</t>
  </si>
  <si>
    <t>1248051</t>
  </si>
  <si>
    <t>1247748</t>
  </si>
  <si>
    <t>1247044</t>
  </si>
  <si>
    <t>SERVICIOS DE MANTENCION LTDA</t>
  </si>
  <si>
    <t>1247732</t>
  </si>
  <si>
    <t>1248053</t>
  </si>
  <si>
    <t>591717405</t>
  </si>
  <si>
    <t>IDOM INGENIERIA Y CONSULTORIA, S.A.</t>
  </si>
  <si>
    <t>PROV FACT IDOM INGENIERIA Y CONSULTORIA, S.A.</t>
  </si>
  <si>
    <t>761890743</t>
  </si>
  <si>
    <t>INVERSIONES Y ASESORIAS SUMA LTDA</t>
  </si>
  <si>
    <t>PROV FACT INVERSIONES Y ASESORIAS SUMA LIMITADA</t>
  </si>
  <si>
    <t>1287375</t>
  </si>
  <si>
    <t>REV PROV FACT J.E.J. INGENIERÍA S.A</t>
  </si>
  <si>
    <t>1247860</t>
  </si>
  <si>
    <t>76090595K</t>
  </si>
  <si>
    <t>1247915</t>
  </si>
  <si>
    <t>INMOBILIARIA E INVERSIONES WELTE  S.A</t>
  </si>
  <si>
    <t>1247662</t>
  </si>
  <si>
    <t>1247610</t>
  </si>
  <si>
    <t>770146658</t>
  </si>
  <si>
    <t>DMC MINING SERVICES CHILE SPA</t>
  </si>
  <si>
    <t>1247906</t>
  </si>
  <si>
    <t>1247907</t>
  </si>
  <si>
    <t>1247658</t>
  </si>
  <si>
    <t>1248009</t>
  </si>
  <si>
    <t>1247259</t>
  </si>
  <si>
    <t>1247359</t>
  </si>
  <si>
    <t>1247308</t>
  </si>
  <si>
    <t>GEOVITA S A</t>
  </si>
  <si>
    <t>1247219</t>
  </si>
  <si>
    <t>1287311</t>
  </si>
  <si>
    <t>1287312</t>
  </si>
  <si>
    <t>1287326</t>
  </si>
  <si>
    <t>1287327</t>
  </si>
  <si>
    <t>847174005</t>
  </si>
  <si>
    <t>AFA ASOCIADOS SPA</t>
  </si>
  <si>
    <t>PROV FACT AFA ASOCIADOS SPA</t>
  </si>
  <si>
    <t>REV PROV FACT SERVICIOS URBA GC SPA</t>
  </si>
  <si>
    <t>REV PROV FACT GEOVITA S A</t>
  </si>
  <si>
    <t>1247923</t>
  </si>
  <si>
    <t>1247313</t>
  </si>
  <si>
    <t>1247938</t>
  </si>
  <si>
    <t>1247939</t>
  </si>
  <si>
    <t>1247887</t>
  </si>
  <si>
    <t>1247871</t>
  </si>
  <si>
    <t>1247321</t>
  </si>
  <si>
    <t>88956</t>
  </si>
  <si>
    <t>1247198</t>
  </si>
  <si>
    <t>1247147</t>
  </si>
  <si>
    <t>1248118</t>
  </si>
  <si>
    <t>1247911</t>
  </si>
  <si>
    <t>1247314</t>
  </si>
  <si>
    <t>1247917</t>
  </si>
  <si>
    <t>1247918</t>
  </si>
  <si>
    <t>1247149</t>
  </si>
  <si>
    <t>1247611</t>
  </si>
  <si>
    <t>1247616</t>
  </si>
  <si>
    <t>Importadora y Exportadora Loreto Sanchez Aros E.I.R.L</t>
  </si>
  <si>
    <t>1247204</t>
  </si>
  <si>
    <t>1248111</t>
  </si>
  <si>
    <t>1247770</t>
  </si>
  <si>
    <t>PROV FACT SOC INDUSTRIAL ROMERAL S A</t>
  </si>
  <si>
    <t>OVALLE ABOGADOS LIMITADA</t>
  </si>
  <si>
    <t>1247735</t>
  </si>
  <si>
    <t>RACK SYSTEMS RENTAL LTDA.</t>
  </si>
  <si>
    <t>1247130</t>
  </si>
  <si>
    <t>RACK SYSTEMS RENTAL LIMITADA</t>
  </si>
  <si>
    <t>1247827</t>
  </si>
  <si>
    <t>1247276</t>
  </si>
  <si>
    <t>NAVEGANTE AMERICO VESPUCIO SPA</t>
  </si>
  <si>
    <t>PROV FACT NAVEGANTE AMÉRICO VESPUCIO SPA</t>
  </si>
  <si>
    <t>PROV FACT CID ADMINISTRADORA DE CENTROS DE DIÁLISIS SpA</t>
  </si>
  <si>
    <t>896463004</t>
  </si>
  <si>
    <t>PROV FACT CORTEVA AGRISCIENCE CHILE LIMITADA</t>
  </si>
  <si>
    <t>REV PROV FACT INGENIERIA Y CONSTRUCCION SIGDO KOPPERS S A</t>
  </si>
  <si>
    <t>1247878</t>
  </si>
  <si>
    <t>1247760</t>
  </si>
  <si>
    <t>1247761</t>
  </si>
  <si>
    <t>1247759</t>
  </si>
  <si>
    <t>1247163</t>
  </si>
  <si>
    <t>1247877</t>
  </si>
  <si>
    <t>NEXOS DESARROLLOS INMOBILIARIOS SPA</t>
  </si>
  <si>
    <t>1247174</t>
  </si>
  <si>
    <t>1247180</t>
  </si>
  <si>
    <t>BRICSA S A</t>
  </si>
  <si>
    <t>1247757</t>
  </si>
  <si>
    <t>INMOBILIARIA LOMAS DE ASIS SPA</t>
  </si>
  <si>
    <t>1287409</t>
  </si>
  <si>
    <t>1287410</t>
  </si>
  <si>
    <t>1287408</t>
  </si>
  <si>
    <t>1287412</t>
  </si>
  <si>
    <t>PROV FACT INMOBILIARIA LOMAS DE ASIS SPA</t>
  </si>
  <si>
    <t>REV PROV FACT INMOBILIARIA PUERTAS DEL ALCAZAR SPA</t>
  </si>
  <si>
    <t>REV PROV FACT NEXOS DESARROLLOS INMOBILIARIOS SPA</t>
  </si>
  <si>
    <t>REV PROV FACT Bricsa S.A.</t>
  </si>
  <si>
    <t>REV PROV FACT INMOBILIARIA RIO COLORADO S.A.</t>
  </si>
  <si>
    <t>REV PROV FACT INMOBILIARIA LOMAS DE ASIS SPA</t>
  </si>
  <si>
    <t>ITO3</t>
  </si>
  <si>
    <t>5002</t>
  </si>
  <si>
    <t>5001</t>
  </si>
  <si>
    <t>5004</t>
  </si>
  <si>
    <t>1247162</t>
  </si>
  <si>
    <t>CONSTRUCTORA GARDILCIC LTDA</t>
  </si>
  <si>
    <t>REV PROV FACT CONSTRUCTORA GARDILCIC LTDA</t>
  </si>
  <si>
    <t>HIDRONOR CHILE S.A</t>
  </si>
  <si>
    <t>1247382</t>
  </si>
  <si>
    <t>1247472</t>
  </si>
  <si>
    <t>REV PROV FACT HIDRONOR CHILE S.A</t>
  </si>
  <si>
    <t>1287310</t>
  </si>
  <si>
    <t>REV PROV FACT CENTRO DE ESTUDIOS MEDICION Y CERTIFICACION DE CALIDAD CESMEC SA</t>
  </si>
  <si>
    <t>REV PROV FACT NEXXO S.A.</t>
  </si>
  <si>
    <t>1247469</t>
  </si>
  <si>
    <t>1247268</t>
  </si>
  <si>
    <t>1287288</t>
  </si>
  <si>
    <t>REV PROV FACT INGENIERIA Y CONSTRUCCION HADYSIC LIMITADA</t>
  </si>
  <si>
    <t>REV PROV FACT EQUIPOS Y SERVICIOS VIVELO LIMITADA</t>
  </si>
  <si>
    <t>1247298</t>
  </si>
  <si>
    <t>REV PROV FACT OBRASCON HUARTE LAIN S A AGENCIA EN CHILE</t>
  </si>
  <si>
    <t>1248078</t>
  </si>
  <si>
    <t>1247205</t>
  </si>
  <si>
    <t>1247206</t>
  </si>
  <si>
    <t>1248096</t>
  </si>
  <si>
    <t>PES</t>
  </si>
  <si>
    <t>1247598</t>
  </si>
  <si>
    <t>PGC</t>
  </si>
  <si>
    <t>REV PROV FACT Ossa Obras Subterráneas S.A. , Agencia en Chile</t>
  </si>
  <si>
    <t>PZC</t>
  </si>
  <si>
    <t>1248097</t>
  </si>
  <si>
    <t>1247365</t>
  </si>
  <si>
    <t>762172321</t>
  </si>
  <si>
    <t>FABRICA DE PIEDRAS CHILENAS S.A.</t>
  </si>
  <si>
    <t>1247916</t>
  </si>
  <si>
    <t>FABRICA DE PIEDRAS CHILENAS S.P.A.</t>
  </si>
  <si>
    <t>1247034</t>
  </si>
  <si>
    <t>762590336</t>
  </si>
  <si>
    <t>1247811</t>
  </si>
  <si>
    <t>ACO SPA</t>
  </si>
  <si>
    <t>1247535</t>
  </si>
  <si>
    <t>1247696</t>
  </si>
  <si>
    <t>1247101</t>
  </si>
  <si>
    <t>1247531</t>
  </si>
  <si>
    <t>1247447</t>
  </si>
  <si>
    <t>INVERSIONES LAGUNAS SPA</t>
  </si>
  <si>
    <t>1247367</t>
  </si>
  <si>
    <t>1246966</t>
  </si>
  <si>
    <t>1247730</t>
  </si>
  <si>
    <t>MAXTAR SPA</t>
  </si>
  <si>
    <t>1247615</t>
  </si>
  <si>
    <t>1248120</t>
  </si>
  <si>
    <t>1247102</t>
  </si>
  <si>
    <t>1248083</t>
  </si>
  <si>
    <t>1247368</t>
  </si>
  <si>
    <t>1247035</t>
  </si>
  <si>
    <t>1247363</t>
  </si>
  <si>
    <t>1247364</t>
  </si>
  <si>
    <t>1247530</t>
  </si>
  <si>
    <t>1247379</t>
  </si>
  <si>
    <t>MULTIACEROS SOCIEDAD ANÓNIMA</t>
  </si>
  <si>
    <t>1247548</t>
  </si>
  <si>
    <t>TESA TAPE CHILE S A</t>
  </si>
  <si>
    <t>778927411</t>
  </si>
  <si>
    <t>SERVICIOS TIFF CHILE SPA</t>
  </si>
  <si>
    <t>1287262</t>
  </si>
  <si>
    <t>PROV FACT SERVICIOS TIFF CHILE SPA</t>
  </si>
  <si>
    <t>1247932</t>
  </si>
  <si>
    <t>REV PROV FACT El arrayan spa</t>
  </si>
  <si>
    <t>1247320</t>
  </si>
  <si>
    <t>1247810</t>
  </si>
  <si>
    <t>1247940</t>
  </si>
  <si>
    <t>1247941</t>
  </si>
  <si>
    <t>1247808</t>
  </si>
  <si>
    <t>PINTURAS INDUSTRIALES GARBAR LIMITADA</t>
  </si>
  <si>
    <t>1248115</t>
  </si>
  <si>
    <t>1247288</t>
  </si>
  <si>
    <t>89007</t>
  </si>
  <si>
    <t>1247875</t>
  </si>
  <si>
    <t>1247220</t>
  </si>
  <si>
    <t>1247524</t>
  </si>
  <si>
    <t>1247812</t>
  </si>
  <si>
    <t>1247388</t>
  </si>
  <si>
    <t>1246967</t>
  </si>
  <si>
    <t>1247807</t>
  </si>
  <si>
    <t>1247200</t>
  </si>
  <si>
    <t>1247859</t>
  </si>
  <si>
    <t>GO BUILDING SPA</t>
  </si>
  <si>
    <t>1247217</t>
  </si>
  <si>
    <t>GO CONSTRUCTION, BUILDING, RESTORATION &amp; CO SPA</t>
  </si>
  <si>
    <t>METALIUM SPA</t>
  </si>
  <si>
    <t>1247201</t>
  </si>
  <si>
    <t>1247322</t>
  </si>
  <si>
    <t>REVESTIMIENTOS INDUSTRIALES D Y L SPA</t>
  </si>
  <si>
    <t>1247440</t>
  </si>
  <si>
    <t>88994</t>
  </si>
  <si>
    <t>1287261</t>
  </si>
  <si>
    <t>PROV FACT MIT CONSTRUCCIONES SPA</t>
  </si>
  <si>
    <t>2181045</t>
  </si>
  <si>
    <t>2181784</t>
  </si>
  <si>
    <t>Ferremundo S.A.</t>
  </si>
  <si>
    <t>2181786</t>
  </si>
  <si>
    <t>1247613</t>
  </si>
  <si>
    <t>1247036</t>
  </si>
  <si>
    <t>ACUSTICA Y TECNOLOGIA SPA</t>
  </si>
  <si>
    <t>1247895</t>
  </si>
  <si>
    <t>1247896</t>
  </si>
  <si>
    <t>1247181</t>
  </si>
  <si>
    <t>88961</t>
  </si>
  <si>
    <t>1247441</t>
  </si>
  <si>
    <t>1247608</t>
  </si>
  <si>
    <t>77696798K</t>
  </si>
  <si>
    <t>1247482</t>
  </si>
  <si>
    <t>1247243</t>
  </si>
  <si>
    <t>1247258</t>
  </si>
  <si>
    <t>SERVICIOS DE RESPALDO DE ENERGIA TEKNICA LIMITADA</t>
  </si>
  <si>
    <t>1247106</t>
  </si>
  <si>
    <t>PROV FACT Monitoreo Central SRL</t>
  </si>
  <si>
    <t>1247720</t>
  </si>
  <si>
    <t>1247182</t>
  </si>
  <si>
    <t>951</t>
  </si>
  <si>
    <t>1247672</t>
  </si>
  <si>
    <t>1248007</t>
  </si>
  <si>
    <t>1247274</t>
  </si>
  <si>
    <t>LZA INGENIERIA Y GESTION CHILE LIMITADA</t>
  </si>
  <si>
    <t>1247673</t>
  </si>
  <si>
    <t>JPV ASOCIADOS AJUSTADORES ESPECIALIZADOS LIMITADA</t>
  </si>
  <si>
    <t>1248117</t>
  </si>
  <si>
    <t>RENTA NACIONAL COMPANIA DE SEGUROS GENERALES S A</t>
  </si>
  <si>
    <t>1247558</t>
  </si>
  <si>
    <t>PROV FACT Sonnedix Chile O&amp;M Services SpA</t>
  </si>
  <si>
    <t>REV PROV FACT AGRICOLA Y COMERCIAL FITOTEK S.A.</t>
  </si>
  <si>
    <t>REV PROV FACT TECNO FAST S.A.</t>
  </si>
  <si>
    <t>REV PROV FACT JPV ASOCIADOS AJUSTADORES ESPECIALIZADOS LIMITADA</t>
  </si>
  <si>
    <t>REV PROV FACT VILLALBA S A</t>
  </si>
  <si>
    <t>1248134</t>
  </si>
  <si>
    <t>1247277</t>
  </si>
  <si>
    <t>695005024</t>
  </si>
  <si>
    <t>ORGANIZACION DE LAS NACIONES UNIDAS PARA LA ALIMENTACION Y LA AGRICULTURA</t>
  </si>
  <si>
    <t>1247178</t>
  </si>
  <si>
    <t>1247762</t>
  </si>
  <si>
    <t>1247968</t>
  </si>
  <si>
    <t>89047</t>
  </si>
  <si>
    <t>REV PROV FACT SUBSECRETARIA DEL MINISTERIO DE LA VIVIENDA Y URBANISMO</t>
  </si>
  <si>
    <t>REV PROV FACT MUNICIPALIDAD DE SANTA BÁRBARA</t>
  </si>
  <si>
    <t>REV PROV FACT ORGANIZACION DE LAS NACIONES UNIDAS PARA LA ALIMENTACION Y LA AGRICULTURA</t>
  </si>
  <si>
    <t>1247868</t>
  </si>
  <si>
    <t>1247869</t>
  </si>
  <si>
    <t>1247870</t>
  </si>
  <si>
    <t>1247872</t>
  </si>
  <si>
    <t>1247873</t>
  </si>
  <si>
    <t>1247874</t>
  </si>
  <si>
    <t>761472909</t>
  </si>
  <si>
    <t>PR.UCF.2025-0218</t>
  </si>
  <si>
    <t>1248088</t>
  </si>
  <si>
    <t>SERV DE AS Y LAB PARA EL CONTROL DE CALIDAD DE LOS MAT ALSCOM LIMITADA</t>
  </si>
  <si>
    <t>1247614</t>
  </si>
  <si>
    <t>1247338</t>
  </si>
  <si>
    <t>771613047</t>
  </si>
  <si>
    <t>SERVICIOS PROFESIONALES TERRALAB LTDA</t>
  </si>
  <si>
    <t>PR.UCF.2026-0075</t>
  </si>
  <si>
    <t>1248089</t>
  </si>
  <si>
    <t>SERVICIOS PROFESIONALES TERRALAB LIMITADA</t>
  </si>
  <si>
    <t>PR.UCF.2026-0078</t>
  </si>
  <si>
    <t>1248092</t>
  </si>
  <si>
    <t>PR.UCF.2026-0074</t>
  </si>
  <si>
    <t>1248091</t>
  </si>
  <si>
    <t>PR.UCF.2026-0077</t>
  </si>
  <si>
    <t>1248090</t>
  </si>
  <si>
    <t>37593</t>
  </si>
  <si>
    <t>Calibración de maquina, solicita Luiz Yañez</t>
  </si>
  <si>
    <t>37819</t>
  </si>
  <si>
    <t>Calibración  máquina en Calama, Nicolas Elwin</t>
  </si>
  <si>
    <t>37820</t>
  </si>
  <si>
    <t>Calibración de 2 celdas rango normal y bajo el 10%, bastian Caceres</t>
  </si>
  <si>
    <t>37821</t>
  </si>
  <si>
    <t>Calibración 1 Cilindro N° 126-107,  Manuel Garrido</t>
  </si>
  <si>
    <t>37822</t>
  </si>
  <si>
    <t>Calibración 1 Cilindro, Smyrna Hermosilla</t>
  </si>
  <si>
    <t>PR.DHI.SHI.2026-0784</t>
  </si>
  <si>
    <t>Suministro de hormigón División El Teniente M-28612 áridos San Joaquín</t>
  </si>
  <si>
    <t>PR.DHI.SHI.2026-0783</t>
  </si>
  <si>
    <t>Construcción Puente Chacao M-28609 EDP 2026.C-053 Mayo</t>
  </si>
  <si>
    <t>PR.DHI.SHI.2026-0770</t>
  </si>
  <si>
    <t>Caracterización de áridos planta La Unión M-4055262</t>
  </si>
  <si>
    <t>PR.DHI.SHI.2026-0739</t>
  </si>
  <si>
    <t>Construcción Puente Chacao M-28599 EDP 2026.C-049</t>
  </si>
  <si>
    <t>PR.DHI.2026-0723 Traspaso interno Mayo 2026</t>
  </si>
  <si>
    <t>PR.DHI.2026-0727 - Traspaso Interno Mayo 2026</t>
  </si>
  <si>
    <t>PR.DHI.2026-0726 - Traspaso Interno Mayo 2026</t>
  </si>
  <si>
    <t>PR.DHI.2026-0728- Traspaso Interno Mayo 2026</t>
  </si>
  <si>
    <t>PR.DHI.2026-0724- Traspaso Interno Mayo 2026</t>
  </si>
  <si>
    <t>PR.DHI.2026-0725- Traspaso Interno Mayo 2026</t>
  </si>
  <si>
    <t>Control de áridos planta Villarrica M-7313402</t>
  </si>
  <si>
    <t>Ensayos de áridos planta Lonquén M-4064130 mes de Abril</t>
  </si>
  <si>
    <t>Ensayos de áridos planta Santa Cruz M-4063961 mes de Abril</t>
  </si>
  <si>
    <t>Traspaso Interno Marzo 2026</t>
  </si>
  <si>
    <t>PR.DHI.SHI.2026-0790</t>
  </si>
  <si>
    <t>Análisis químico de aditivos</t>
  </si>
  <si>
    <t>77851706k</t>
  </si>
  <si>
    <t>Deportes de Montaña El Plomo SpA</t>
  </si>
  <si>
    <t>PR.DHI.SHI.2026-0754</t>
  </si>
  <si>
    <t>Testigos V Región</t>
  </si>
  <si>
    <t>Testigos RM - Planta Ochagavía</t>
  </si>
  <si>
    <t>Testigos RM - Planta Panamericana</t>
  </si>
  <si>
    <t>Testigos Región de Valparaíso</t>
  </si>
  <si>
    <t>Testigos Región Metropolitana</t>
  </si>
  <si>
    <t>Servicio según EDP SHI.2026-0424</t>
  </si>
  <si>
    <t>Inmobiliaria e inversiones Welte S.A</t>
  </si>
  <si>
    <t>DMC Mining Services Chile SpA</t>
  </si>
  <si>
    <t>Prueba de Aptitud Shotcrete</t>
  </si>
  <si>
    <t>767367848</t>
  </si>
  <si>
    <t>LADRILLOS GONZALEZ SPA</t>
  </si>
  <si>
    <t>PR.DHI.SHI.2026-0669</t>
  </si>
  <si>
    <t>PR.DHI.SHI.2026-0695</t>
  </si>
  <si>
    <t>PR.DHI.SHI.2026-0668</t>
  </si>
  <si>
    <t>PR.DHI.SHI.2026-0466</t>
  </si>
  <si>
    <t>PR.DHI.SHI.2026-0688</t>
  </si>
  <si>
    <t>PR.DHI.SHI.2025-1423</t>
  </si>
  <si>
    <t>Ensayos químicos y de permeabilidad al hormigón</t>
  </si>
  <si>
    <t>PR.DHI.SHI.2026-0477</t>
  </si>
  <si>
    <t>PR.DHI.SHI.2026-0457</t>
  </si>
  <si>
    <t>PR.DHI.SHI.2026-0171</t>
  </si>
  <si>
    <t>PR.DHI.SHI.2026-0664</t>
  </si>
  <si>
    <t>PR.DHI.SHI.2026-0507-A</t>
  </si>
  <si>
    <t>Ensayo de absorción y Hendimiento</t>
  </si>
  <si>
    <t>CONTROL DE ADHESIVOS</t>
  </si>
  <si>
    <t>PR.DHI.SHI.2026-0697</t>
  </si>
  <si>
    <t>967701009</t>
  </si>
  <si>
    <t>CLINICA ALEMANA DE SANTIAGO S.A.</t>
  </si>
  <si>
    <t>Caracterización de hormigón y enfierradura en Clínica Alemana.</t>
  </si>
  <si>
    <t>PR.DHI.SHI.2026-0045-A</t>
  </si>
  <si>
    <t>Curva de Madurez</t>
  </si>
  <si>
    <t>PR.DHI.SHI.2026-0492</t>
  </si>
  <si>
    <t>Análisis varios en muestras de hormigón</t>
  </si>
  <si>
    <t>Ensayo de Tiempo de Fraguado</t>
  </si>
  <si>
    <t>Análisis varios en testigos de hormigón endurecido</t>
  </si>
  <si>
    <t>INVERSIONES Y ASESORIAS SUMA LIMITADA</t>
  </si>
  <si>
    <t>Inspección y evaluación del hormigón y armadura del Puente El Roble</t>
  </si>
  <si>
    <t>Inspección, diagnóstico y especificación de solución para el revestimiento instalado en las  escaleras del edificio Beauchef N° 851</t>
  </si>
  <si>
    <t>Cristóbal Ugarte Bolelli</t>
  </si>
  <si>
    <t>Ensayos químicos de Asbesto.</t>
  </si>
  <si>
    <t>Clasificación de aditivo</t>
  </si>
  <si>
    <t>Ensayos químicos en Áridos</t>
  </si>
  <si>
    <t>Ensayo a barita para determinar la densidad mediante matraz Le Chatelier</t>
  </si>
  <si>
    <t>767341962</t>
  </si>
  <si>
    <t>CONSTRUCTORA COLBUN SPA</t>
  </si>
  <si>
    <t>PR.DHC.2321.2026.036 V2 Paseo Hacienda II Indepencia-Colbun</t>
  </si>
  <si>
    <t>965681809</t>
  </si>
  <si>
    <t>EMPRESA NACIONAL DE CONSTRUCCION LAS VERTIENTES S A</t>
  </si>
  <si>
    <t>PR.DHC.2380.2026.227_ENACO-Reserva San Francisco Etapa 43, Lote O.</t>
  </si>
  <si>
    <t>Reserva San Francisco Etapa 43, Lote O.</t>
  </si>
  <si>
    <t>PR.DEP.2026.0134 Ensayos carga transversal a barandas</t>
  </si>
  <si>
    <t>PR.DEP.2026-0134</t>
  </si>
  <si>
    <t>PR.DEP.2026.0111 Ensayos carga transversal a baranda</t>
  </si>
  <si>
    <t>PR.DEP.2026-0111</t>
  </si>
  <si>
    <t>764299469</t>
  </si>
  <si>
    <t>CONSTRUCTORA E IMPORTADORA ASIA KING SpA</t>
  </si>
  <si>
    <t>PR.DEP.2026.0131 Ensayos mecánicos a paneles</t>
  </si>
  <si>
    <t>PR.DEP.2026.0131</t>
  </si>
  <si>
    <t>PR.DEP.2026.0026 Ensayos carga transversal a panel</t>
  </si>
  <si>
    <t>PR.DEP.2026-0026</t>
  </si>
  <si>
    <t>763384985</t>
  </si>
  <si>
    <t>GEOBRUGG ANDINA SPA</t>
  </si>
  <si>
    <t>PR.DEP.2026.0138 Ensayos a sistema de fortificación de túnel</t>
  </si>
  <si>
    <t>PR.DEP.2026-0138</t>
  </si>
  <si>
    <t>PR.DEP.2026.0124 Ensayos carga transversal a baranda</t>
  </si>
  <si>
    <t>PR.DEP.2026-0124</t>
  </si>
  <si>
    <t>PR.DHC.2380.2026.019_ICAFAL-Tempo Carrera</t>
  </si>
  <si>
    <t>Tempo Carrera</t>
  </si>
  <si>
    <t>PR.DES.2026-76</t>
  </si>
  <si>
    <t>777377817</t>
  </si>
  <si>
    <t>Comercial Komclima SPA</t>
  </si>
  <si>
    <t>PR.DHC.2321.2026.173 - Bodegas de Semilla - Labranza</t>
  </si>
  <si>
    <t>PR.DCO.3689.2025.441_ZOPONE-Obra 149534-CONCON</t>
  </si>
  <si>
    <t>Obra 149534-CONCON</t>
  </si>
  <si>
    <t>PR.DHI.SCC.2026-0562</t>
  </si>
  <si>
    <t>Ensayo y certificación de Cemento importado por lote (a)</t>
  </si>
  <si>
    <t>780217944</t>
  </si>
  <si>
    <t>Inversiones Las Golondrinas Limitada</t>
  </si>
  <si>
    <t>PR.DHC.2321.2026.219 - Extracción de Testigos - Local Comercial Purén</t>
  </si>
  <si>
    <t>PR.DEP.2026.0130 Ensayos de tracción de pernos autoperforantes</t>
  </si>
  <si>
    <t>PR.DHC.2321.2026.154 - Muestra de Hormigón - Pichi Pellahuen - Lautaro</t>
  </si>
  <si>
    <t>PRE.DGL.2026-0353 - 1817 - Traspaso Interno Mayo 2026 - Cobrador DGL 1817 a 1776</t>
  </si>
  <si>
    <t>762827808</t>
  </si>
  <si>
    <t>Inmobiliaria Los Montes</t>
  </si>
  <si>
    <t>PR.DIO.2026-07</t>
  </si>
  <si>
    <t>Casa Condominio Los Montes</t>
  </si>
  <si>
    <t>PRE.DGL.2026-0367 - 1817 - Traspaso Interno Mayo 2026 - Cobrador DGL 1817 a 2340</t>
  </si>
  <si>
    <t>PRE.DGL.2026-0365 - 2344 - Traspaso Interno Mayo 2026 - Cobrador DGL 2344 a 2340</t>
  </si>
  <si>
    <t>PRE.DGL.2026-0366 - 2339 - Traspaso Interno Mayo 2026 - Cobrador DGL 2339 a 2340</t>
  </si>
  <si>
    <t>PRE.DGL.2026-0343 - 2339 - Traspaso Interno Mayo 2026 - Pagador DGL 2339 a 1833</t>
  </si>
  <si>
    <t>Reposición Techumbre Casa Central de la Universidad de Chile</t>
  </si>
  <si>
    <t>RIGI-ANDES CORPORACION MINERA S.A.</t>
  </si>
  <si>
    <t>CORTEVA AGRISCIENCE CHILE LIMITADA</t>
  </si>
  <si>
    <t>VISITA A TERRENO PARA DEFINIR PROPUESTA DE EVALUACIÓN</t>
  </si>
  <si>
    <t>PR.UCF.2026-0077 CALIBRACIÓN ANILLO</t>
  </si>
  <si>
    <t>Sede Social y Multicancha Terranova</t>
  </si>
  <si>
    <t>Ensayos muestra de abril (Producto Especial)</t>
  </si>
  <si>
    <t>PR.DHC.2321.2026.192 - VTA (+01) Mayo 2026</t>
  </si>
  <si>
    <t>PR.UCF.2025-0218 CALIBRACIÓN CILINDRO</t>
  </si>
  <si>
    <t>PR.UCF.2026-0078 CALIBRACION CILINDRO</t>
  </si>
  <si>
    <t>PR.UCF.2026-0074 CALIBRACIÓN MÁQUINA</t>
  </si>
  <si>
    <t>PR.UCF.2026-0075 CALIBRACION EQUIPOS PUNTA ARENAS</t>
  </si>
  <si>
    <t>PR.DHC.1830.2026.221 - Extracción de Testigos - Fuchslocher Oriente</t>
  </si>
  <si>
    <t>PR.DCO.1829.2026.207 - Reposición de Pavimento - Calle José Cardenio Avello Testigos de Hormigón</t>
  </si>
  <si>
    <t>183864440</t>
  </si>
  <si>
    <t>Oscar Torres Neira</t>
  </si>
  <si>
    <t>PR.DHC.1830.2026.218 - Casa Oscar Torres Neira</t>
  </si>
  <si>
    <t>PR.DHC.2321.2026.171 - Muestra de Hormigón - Planta Hormigones Maquehue</t>
  </si>
  <si>
    <t>PR.DHC.1830.2026.147 - Ensayos de Testigos de Hormigón - Hualqui Mayo 2026</t>
  </si>
  <si>
    <t>Giselle Carrasco Llancafil</t>
  </si>
  <si>
    <t>PR.DGL.2340.2026.0380 - SRK - Toma de Muestras y Ensayos de Laboratorio CMCC</t>
  </si>
  <si>
    <t>PRE.DGL.2026-0356 - 2340 - Traspaso Interno Mayo 2026 - Cobrador DGL 2340 a 3803</t>
  </si>
  <si>
    <t>PRE.DGL.2026-0361 - 2340 - Traspaso Interno Mayo 2026 - Cobrador DGL 2340 a 3681</t>
  </si>
  <si>
    <t>PRE.DGL.2026-0360 - 2340 - Traspaso Interno Mayo 2026 - Cobrador DGL 2340 a 3681</t>
  </si>
  <si>
    <t>PRE.DGL.2026-0350 - 2340 - Traspaso Interno Mayo 2026 - Cobrador DGL 2340 a 2310</t>
  </si>
  <si>
    <t>PRE.DGL.2026-0352 - 2340 - Traspaso Interno Mayo 2026 - Cobrador DGL 2340 a 3481</t>
  </si>
  <si>
    <t>PRE.DGL.2026-0347 - 2340 - Traspaso Interno Mayo 2026 - Pagador DGL 2340 a 1819</t>
  </si>
  <si>
    <t>PRE.DGL.2026-0348 - 2340 - Traspaso Interno Mayo 2026 - Pagador DGL 2340 a 1819</t>
  </si>
  <si>
    <t>PRE.DGL.2026-0346 - 2340 - Traspaso Interno Mayo 2026 - Pagador DGL 2340 a 1819</t>
  </si>
  <si>
    <t>PRE.DGL.2026-0363 - 2340 - Traspaso Interno Mayo 2026 - Cobrador DGL 2340 a 2339</t>
  </si>
  <si>
    <t>PRE.DGL.2026-0364 - 2340 - Traspaso Interno Mayo 2026 - Cobrador DGL 2340 a 1817</t>
  </si>
  <si>
    <t>PRE.DGL.2026-0362 - 2340 - Traspaso Interno Mayo 2026 - Cobrador DGL 2340 a 2344</t>
  </si>
  <si>
    <t>PRE.DGL.2026-0344 - 2340 - Traspaso Interno Mayo 2026 - Pagador DGL 2340 a 1819</t>
  </si>
  <si>
    <t>PRE.DGL.2026-0345 - 2340 - Traspaso Interno Mayo 2026 - Pagador DGL 2340 a 1819</t>
  </si>
  <si>
    <t>PRE.DGL.2026-0359 - 2340 - Traspaso Interno Mayo 2026 - Cobrador DGL 2340 a 1787</t>
  </si>
  <si>
    <t>PRE.DGL.2026-0357 - 2340 - Traspaso Interno Mayo 2026 - Cobrador DGL 2340 a 3874</t>
  </si>
  <si>
    <t>PRE.DGL.2026-0355 - 2340 - Traspaso Interno Mayo 2026 - Cobrador DGL 2340 a 1787</t>
  </si>
  <si>
    <t>PRE.DGL.2026-0351 - 2340 - Traspaso Interno Mayo 2026 - Cobrador DGL 2340 a 3868</t>
  </si>
  <si>
    <t>PRE.DGL.2026-0354 - 2340 - Traspaso Interno Mayo 2026 - Cobrador DGL 2340 a 3868</t>
  </si>
  <si>
    <t>PRE.DGL.2026-0349 - 2340 - Traspaso Interno Mayo 2026 - Pagador DGL 2340 a 1819</t>
  </si>
  <si>
    <t>PRE.DGL.2026-0342 - 2340 - Traspaso Interno Mayo 2026 - Pagador DGL 2340 a 1818</t>
  </si>
  <si>
    <t>PRE.DGL.2026-0358 - 2340 - Traspaso Interno Mayo 2026 - Cobrador DGL 2340 a 1787</t>
  </si>
  <si>
    <t>Servicios Laboratorio</t>
  </si>
  <si>
    <t>Constructora MyA Spa</t>
  </si>
  <si>
    <t>762206048</t>
  </si>
  <si>
    <t>LINKSUR SPA</t>
  </si>
  <si>
    <t>PR.DCO.1829.2026.351 - Ampliación Sistema de Teleprotección de Penco</t>
  </si>
  <si>
    <t>PR.DCO.1829.2026.362 - Reposición de Pavimentos - Coronel</t>
  </si>
  <si>
    <t>PR.DCO.1829.2026.285 - Ensayo Porchet - Miguel de Collao 2</t>
  </si>
  <si>
    <t>PR.DCO.1829.2026.359 - EMS Vivienda Familiar</t>
  </si>
  <si>
    <t>PR.DCO.1829.2026.359 - EMS Vivienda Familiar.</t>
  </si>
  <si>
    <t>PR.DCO.1829.2026.237 - Subestación Eléctrica Parral</t>
  </si>
  <si>
    <t>PR.DCO.1829.2026.358 - Diseño de Ingeniería para Mejoramiento y Ampliación del SSR Chaimávida Soto</t>
  </si>
  <si>
    <t>PR.DCO.1829.2026.358 - Diseño de Ingeniería para Mejoramiento y Ampliación del SSR Chaimávida Soto.</t>
  </si>
  <si>
    <t>PR.DCO.1829.2026.307 - Fuentes de Porvenir 2</t>
  </si>
  <si>
    <t>PR.DCO.1829.2026.352 - EMS Costa San Francisco Invica</t>
  </si>
  <si>
    <t>PR.DCO.1829.2025-0776 - VTA (+01) Junio 2026</t>
  </si>
  <si>
    <t>PR.DHC.1830.2026.206 - Construcción Canal Tierras Coloradas</t>
  </si>
  <si>
    <t>76067026K</t>
  </si>
  <si>
    <t>CELO FIJACIONES CHILE SPA</t>
  </si>
  <si>
    <t>PR.DAC.2026.0276</t>
  </si>
  <si>
    <t>PR.DAC.2026.0276 - CERTIFICACIÓN Y ENSAYOS DE ACERO PARA USO ESTRUCTURAL SEGÚN NCH203</t>
  </si>
  <si>
    <t>783151146</t>
  </si>
  <si>
    <t>PHZ CONSTRUCCION Y METALURGICA SPA</t>
  </si>
  <si>
    <t>PR.DAC.2026.0289</t>
  </si>
  <si>
    <t>PR.DAC.2026.0289 - CERTIFICACIÓN Y ENSAYOS DE ACERO PARA USO ESTRUCTURAL SEGÚN NCH203</t>
  </si>
  <si>
    <t>PR.DAC.2026.0305</t>
  </si>
  <si>
    <t>PR.DAC.2026.0305 - ENSAYOS DE MEDICIÓN DE ESPESOR DE PINTURA – TECSA MCDONALS - QUILICURA</t>
  </si>
  <si>
    <t>Modern Modular Engineering &amp; Construction (Suzhou) Co., Ltd.</t>
  </si>
  <si>
    <t>PR.DAC.2026.0060</t>
  </si>
  <si>
    <t>PR.DAC.2026.0060 - CERTIFICATION AND TESTING OF STEEL PLATES FOR STRUCTURAL USE, ACCORDING TO NCH203</t>
  </si>
  <si>
    <t>PR.DAC.2026.0310 - NSAYOS DE MEDICIÓN DE ESPESOR DE PINTURA – CONCEPCIÓN</t>
  </si>
  <si>
    <t>PR.DAC.2026.0307 Ensayos Destructivos Acero</t>
  </si>
  <si>
    <t>PR.DAC.2026.0308</t>
  </si>
  <si>
    <t>PR.DAC.2026.0308 Certificación Acero Estructural</t>
  </si>
  <si>
    <t>PR.DAC.2025.0467A Certificacion Acero Estructural</t>
  </si>
  <si>
    <t>PR.DAC.2026.0294</t>
  </si>
  <si>
    <t>PR.DAC.2026.0294 - EVALUACIÓN DEL ESTADO ACTUAL DE GRÚA HIDRÁULICA</t>
  </si>
  <si>
    <t>PR.DAC.2026.0286</t>
  </si>
  <si>
    <t>PR.DAC.2026.0286 - INSPECCIÓN POR LÍQUIDOS PENETRANTES</t>
  </si>
  <si>
    <t>PR.DAC.2026.0060 Muestreo</t>
  </si>
  <si>
    <t>769728597</t>
  </si>
  <si>
    <t>ELEKTROCHEMIE SPA</t>
  </si>
  <si>
    <t>PR.DAC.2026.0255</t>
  </si>
  <si>
    <t>PR.DAC.2026.0255 - ENSAYO DE LABORATORIO A MUESTRA DE COBRE</t>
  </si>
  <si>
    <t>PR.DAC.2026.0281</t>
  </si>
  <si>
    <t>PR.DAC.2026.0281 - ENSAYOS DE TRACCIÓN A SISTEMAS DE EMPALME MECÁNICO PARA BARRAS</t>
  </si>
  <si>
    <t>PR.DAC.2026.0047-F</t>
  </si>
  <si>
    <t>PR.DAC.2022.0063 AE</t>
  </si>
  <si>
    <t>PR.DAC.2026.0232 - INSPECCIÓN POR LÍQUIDOS PENETRANTES</t>
  </si>
  <si>
    <t>PR.DAC.2026.0276 - MUESTREO</t>
  </si>
  <si>
    <t>PR.DAC.2021.0390AP Muestreo</t>
  </si>
  <si>
    <t>PR.DAC.2023.0015L Muestreo</t>
  </si>
  <si>
    <t>PR.DAC.2026.0047-D, LP</t>
  </si>
  <si>
    <t>PR.DAC.2026.0262 - INSPECCIÓN POR LÍQUIDOS PENETRANTES</t>
  </si>
  <si>
    <t>PR.DAC.2024.0060I Muestreo</t>
  </si>
  <si>
    <t>PR.DAC.2025.0337F Muestreo</t>
  </si>
  <si>
    <t>PR.DAC.2023.0534E Muestreo</t>
  </si>
  <si>
    <t>PR.DAC.2026.0308 Muestreo</t>
  </si>
  <si>
    <t>PR.DAC.2025.0467A Muestreo</t>
  </si>
  <si>
    <t>PR.DTC.2026.0535</t>
  </si>
  <si>
    <t>783463903</t>
  </si>
  <si>
    <t>MC LARENS TOPLIS CHILE LTDA.</t>
  </si>
  <si>
    <t>PR.DTC.2026.0525</t>
  </si>
  <si>
    <t>PR.DTC.2026.0496 AIF ESTADIO- SAN ANTONIO</t>
  </si>
  <si>
    <t>PR.DTC.2026.0496</t>
  </si>
  <si>
    <t>PR.DTC.2026.0544</t>
  </si>
  <si>
    <t>PR.DTC.2026.0561- Resistencia a la presión hidrostática</t>
  </si>
  <si>
    <t>PR.DTC.2026.0561</t>
  </si>
  <si>
    <t>761852663</t>
  </si>
  <si>
    <t>PR.DTC.2026.0181 - Ensayo de carga dinámica y estáticas en bolsas</t>
  </si>
  <si>
    <t>PR.DTC.2026.0181</t>
  </si>
  <si>
    <t>PR.DTC.2025.1341 - Ensayos de resistencia al fuego RF F30 - Techumbre</t>
  </si>
  <si>
    <t>PR.DTC.2026.0401 - Ensayos en horno de estudios</t>
  </si>
  <si>
    <t>PR.DTC.2026.0401</t>
  </si>
  <si>
    <t>PR.DTC.2026.R005 - Cert. P.I.</t>
  </si>
  <si>
    <t>PR.DTC.2026.R005</t>
  </si>
  <si>
    <t>PR.DTC.2026.0345 - Ensayo de aislamiento acústico a ruido aéreo en terreno</t>
  </si>
  <si>
    <t>PR.DTC.2026.0345</t>
  </si>
  <si>
    <t>772680015</t>
  </si>
  <si>
    <t>Constructora Fali SPA.</t>
  </si>
  <si>
    <t>PR.DTC.2026.0267 - Ensayo de RF F30 muro</t>
  </si>
  <si>
    <t>PR.DTC.2026.0267</t>
  </si>
  <si>
    <t>PR.DTC.2026.S004 - Cert. P.I.</t>
  </si>
  <si>
    <t>PR.DTC.2026.S004</t>
  </si>
  <si>
    <t>PR.DTC.2026.0569</t>
  </si>
  <si>
    <t>896899007</t>
  </si>
  <si>
    <t>DE VICENTE PLASTICOS S A</t>
  </si>
  <si>
    <t>PR.DTC.2026.0285 - Ensayos a álcalis,  tracción y rotura.</t>
  </si>
  <si>
    <t>PR.DTC.2026.0285</t>
  </si>
  <si>
    <t>77992291k</t>
  </si>
  <si>
    <t>CONSTRUCTORA ANGELICA MARIA TRUJILLO MENDOZA EIRL</t>
  </si>
  <si>
    <t>PR.DTC.2026.0588 - Resistencia a la tracción</t>
  </si>
  <si>
    <t>PR.DTC.2026.0588</t>
  </si>
  <si>
    <t>764322061</t>
  </si>
  <si>
    <t>IMPORTADORA Y EXPORTADORA CASA LIDER LTDA</t>
  </si>
  <si>
    <t>PR.DTC.2026.0526 - ENSAYOS MINVU PANELES - ASIA KING</t>
  </si>
  <si>
    <t>PR.DTC.2026.0526</t>
  </si>
  <si>
    <t>PR.DTC.2026.0536</t>
  </si>
  <si>
    <t>PR.DTC.2026.0512</t>
  </si>
  <si>
    <t>760340111</t>
  </si>
  <si>
    <t>IMAGINA S.A.</t>
  </si>
  <si>
    <t>PR.DEP.2026.0114 Medición de pilares mediante escáner láser en Centro de Distribución World Logistic Park II – San Berna</t>
  </si>
  <si>
    <t>PR.DEP.2026.0114</t>
  </si>
  <si>
    <t>PR.DTC.2026.0261 - Ensayo de resistencia al fuego RF F120 Tabique</t>
  </si>
  <si>
    <t>PR.DTC.2026.0503</t>
  </si>
  <si>
    <t>PR.DTC.2026.0539</t>
  </si>
  <si>
    <t>PR.DTC.2026.0413</t>
  </si>
  <si>
    <t>PR.DTC.2026.0549</t>
  </si>
  <si>
    <t>PR.DTC.2026.0367</t>
  </si>
  <si>
    <t>MINERA SANTO DOMINGO S.C.M.</t>
  </si>
  <si>
    <t>DGL.PRE.2339.2026.0292 - Minera Santo Domingo knightpiesold</t>
  </si>
  <si>
    <t>INFORME TÉCNICO DE PRONUNCIAMIENTO RESPECTO AL INFORME DEL PERITO DEL TRIBUNAL ADICIONAL</t>
  </si>
  <si>
    <t>PR.DTC.2024.0951</t>
  </si>
  <si>
    <t>PR.DGL.2340.2026.0244 - Applus -Minera Centinela</t>
  </si>
  <si>
    <t>CODELCO DIVISION ANDINA</t>
  </si>
  <si>
    <t>PR.DGI.2024-097 -  Licitación Codelco Andina</t>
  </si>
  <si>
    <t>OPR.DGI.2024-0947 - Licitación Codelco Andina</t>
  </si>
  <si>
    <t>777502727</t>
  </si>
  <si>
    <t>Marval Desarrollos Constructivos Spa</t>
  </si>
  <si>
    <t>PR.DAC.2026.0312</t>
  </si>
  <si>
    <t>PR.DAC.2026.0312 - ITO Estructuras Metálicas Calderas</t>
  </si>
  <si>
    <t>OPR.DGL.2024-0949 - Licitación Codelco Andina</t>
  </si>
  <si>
    <t>DGL.PRE.1817.2022.0086 - Ensayos de índices de plasticidad Adicional</t>
  </si>
  <si>
    <t>ANDALUZA DE MONTAJES ELECTRICOS Y TELEFONICOS S.A. Agencia en Chile  (AMETEL SA)</t>
  </si>
  <si>
    <t>PR.DCO.3689.2026.275_AMETEL-SE Los Poetas</t>
  </si>
  <si>
    <t>SE Los Poetas</t>
  </si>
  <si>
    <t>OPR.DCO.2024-0948 - Licitación Codelco Andina</t>
  </si>
  <si>
    <t>787882501</t>
  </si>
  <si>
    <t>Ingeniería y Servicios en Alta Tensión SPA</t>
  </si>
  <si>
    <t>PR.DCO.1776.2026.240_INGESAT-Sub Estación El Salto Huechuraba</t>
  </si>
  <si>
    <t>Sub Estación El Salto Huechuraba</t>
  </si>
  <si>
    <t>768490201</t>
  </si>
  <si>
    <t>CONSTRUCTORA MTV SPA</t>
  </si>
  <si>
    <t>PR.DCO.1829.2026.313 - Servicio de Suelos - Zona de Lavado de Contenedores</t>
  </si>
  <si>
    <t>Instalaciones Antofagasta</t>
  </si>
  <si>
    <t>760143189</t>
  </si>
  <si>
    <t>RVC CONSTRUCTORA LTDA</t>
  </si>
  <si>
    <t>PR.DCO.3681.2026.108_RVC-Condominio Trocadero</t>
  </si>
  <si>
    <t>Condominio Trocadero</t>
  </si>
  <si>
    <t>PR.DCO.3684.2026.119_UNICON-PLANTA OVALLE</t>
  </si>
  <si>
    <t>PLANTA OVALLE</t>
  </si>
  <si>
    <t>PR.DCO.3682.2026.112_SECALL-Proyecto TA9490</t>
  </si>
  <si>
    <t>Proyecto TA9490</t>
  </si>
  <si>
    <t>PR.DES.2026-84</t>
  </si>
  <si>
    <t>PUERTO CALDERA OBRAS DE MEJORAMIENTO</t>
  </si>
  <si>
    <t>707291001</t>
  </si>
  <si>
    <t>UNIVERSIDAD TECNOLOGICA METROPOLITANA</t>
  </si>
  <si>
    <t>PR.DES.2026-18</t>
  </si>
  <si>
    <t>Proyecto Edificio Las Palmeras</t>
  </si>
  <si>
    <t>Bodegas El Peñon 2</t>
  </si>
  <si>
    <t>Ñiu Ruka Peuma</t>
  </si>
  <si>
    <t>Edificio Jardines de Asís</t>
  </si>
  <si>
    <t>PR.DAC.2021.0689AP</t>
  </si>
  <si>
    <t>PR.DAC.2023.0498 mayo</t>
  </si>
  <si>
    <t>PR.DAC.2023.0515C</t>
  </si>
  <si>
    <t>PR.DAC.2026.0047-G</t>
  </si>
  <si>
    <t>PR.DAC.2026.0055D</t>
  </si>
  <si>
    <t>PR.DAC.2026.0100</t>
  </si>
  <si>
    <t>PR.DAC.2026.0232-B</t>
  </si>
  <si>
    <t>PR.DAC.2026.0232-C</t>
  </si>
  <si>
    <t>PR.DAC.2026.0304</t>
  </si>
  <si>
    <t>PR.DAC.2026.0325</t>
  </si>
  <si>
    <t>PR.DAC.2026.0328</t>
  </si>
  <si>
    <t>PR.DAC.2026.0332</t>
  </si>
  <si>
    <t>PR.DAC.2026.0337</t>
  </si>
  <si>
    <t>PR.DAC.2026.0343</t>
  </si>
  <si>
    <t>PR.DAC.2026.0352</t>
  </si>
  <si>
    <t>PR.DAC.2026.0357</t>
  </si>
  <si>
    <t>PR.DAC.2019.432 junio 2026</t>
  </si>
  <si>
    <t>PR.DAC.2021.0390AQ</t>
  </si>
  <si>
    <t>PR.DAC.2022.0035O</t>
  </si>
  <si>
    <t>PR.DAC.2023.0015M</t>
  </si>
  <si>
    <t>PR.DAC.2025.0225H</t>
  </si>
  <si>
    <t>PR.DAC.2025.0337G</t>
  </si>
  <si>
    <t>PR.DAC.2025.0396</t>
  </si>
  <si>
    <t>PR.DAC.2026.0118A</t>
  </si>
  <si>
    <t>PR.DAC.2026.0171</t>
  </si>
  <si>
    <t>PR.DAC.2026.0189A</t>
  </si>
  <si>
    <t>PR.DAC.2026.0194</t>
  </si>
  <si>
    <t>PR.DAC.2026.0244</t>
  </si>
  <si>
    <t>PR.DAC.2026.0302</t>
  </si>
  <si>
    <t>PR.DAC.2026.0335A</t>
  </si>
  <si>
    <t>PR.DAC.2026.0373</t>
  </si>
  <si>
    <t>PR.DCO.1776.2026.297_LA NAVE-Universidad Autónoma Sede San Miguel</t>
  </si>
  <si>
    <t>PR.DCO.1829.2025-0726 - Mirador del Sol - Elementos Prefabricados</t>
  </si>
  <si>
    <t>PR.DCO.1829.2026.302 - Habilitación y Construcción Planta Demostrativa Proceso Electrólisis Aleació</t>
  </si>
  <si>
    <t>PR.DCO.1829.2026.372 - EMS SE Punilla</t>
  </si>
  <si>
    <t>PR.DCO.1829.2026.388 - EMS Cemta</t>
  </si>
  <si>
    <t>PR.DCO.1829.2026.389 - EMS Cámara de Tome, Servicio Sanitario Rural Santa Rosa de Lebu</t>
  </si>
  <si>
    <t>PR.DCO.1829.2026.390 - EMS Determinación Capa Trabajo Normal</t>
  </si>
  <si>
    <t>PR.DCO.1829.2026.394 - EMS Proyecto Agua Potable y Aguas Servidas 3 Sectores Villa Palguin Panguipu</t>
  </si>
  <si>
    <t>PR.DCO.1829.2026.395 - EMS Proyecto Agua Potable y Aguas Servidas 3 Sectores Juan Pablo II Panguipu</t>
  </si>
  <si>
    <t>PR.DCO.1829.2026.396 - EMS Proyecto Agua Potable y Aguas Servidas 3 Sectores Clodomiro Figueroa Pan</t>
  </si>
  <si>
    <t>PR.DCO.1829.2026.397 - EMS CNT MTV Chiguayante 1</t>
  </si>
  <si>
    <t>PR.DCO.2025-0438 - SSEE Ancoa</t>
  </si>
  <si>
    <t>PR.DCO.3681.2023.049_(Vta Adicional 2026) BETONFAST-Proyectos Prefabricados Antofagasta-Calama exte</t>
  </si>
  <si>
    <t>PR.DCO.3681.2025.192 Engie Pampa Fidelia</t>
  </si>
  <si>
    <t>PR.DCO.3685.2026.089 FERRARA OBRAS GEOTECNICAS SPA Edificio MOP</t>
  </si>
  <si>
    <t>PR.DCO.1776.2025.028_DPC-Data Center Etapa 2</t>
  </si>
  <si>
    <t>PR.DCO.3681.2026.121_MOV. TIERRA V &amp; V-PMGD CALICHE - CAMINO DE ACCESO</t>
  </si>
  <si>
    <t>PR.DCO.3682.2026.042 PROYECTO LAMARA Ecasa</t>
  </si>
  <si>
    <t>PR.DEP.2026.0154 Ensayos de tracción a conectores mecánicos</t>
  </si>
  <si>
    <t>PR.DES.2026-38</t>
  </si>
  <si>
    <t>PR.DES.2026-63</t>
  </si>
  <si>
    <t>PR.DES.2026-68</t>
  </si>
  <si>
    <t>PR.DES.2024-69</t>
  </si>
  <si>
    <t>38121</t>
  </si>
  <si>
    <t>PR.DGI.2022-015_M ODS 13 CC 3919</t>
  </si>
  <si>
    <t>PR.DGI.2026-079 Escaneo Láser Juan Gómez Millas</t>
  </si>
  <si>
    <t>PR.DGL.2340.2026.0031 - Arcadis - 5331-Centinela DRE</t>
  </si>
  <si>
    <t>PR.DGL.2340.2026.0180 - SRK Consulting Chile - Caracterización Físico-Química Pila de Lixiviación L</t>
  </si>
  <si>
    <t>PR.DGL.2340.2026.0306 - Cox - Resistividad Térmica</t>
  </si>
  <si>
    <t>PRE.DGL.2341.2025-0722 - BHP Spence - Servicio de Laboratorio para Caracterización Geotécnica</t>
  </si>
  <si>
    <t>PRE.DGL.2341.2026-0102 - Anddes - Ensayo Trixial Gigante Botaderos y Dumps - Mantos Blancos</t>
  </si>
  <si>
    <t>PR.DHC.1830.2026.030 - Ensayo Permeabilidad del Hormigón - Reposición Comisaría Hualpén</t>
  </si>
  <si>
    <t>PR.DHC.1830.2026.168 - Muestra de Hormigón - 152650 Los Patos / Nacimiento</t>
  </si>
  <si>
    <t>PR.DHC.1830.2026.203 - Control de Áridos - Planta Diguillin</t>
  </si>
  <si>
    <t>PR.DHC.1830.2026.207 - Muestra de Hormigón - Vivienda Reinaldo Sperberg Parra</t>
  </si>
  <si>
    <t>PR.DHC.1830.2026.212 - Extracción de testigos - Fundación Costa Norte</t>
  </si>
  <si>
    <t>PR.DHC.1830.2026.234 - Vivienda Ursula Silva Maricura</t>
  </si>
  <si>
    <t>PR.DHC.2321.2026.216 - Extracción de Testigos - Condominio Aitue II</t>
  </si>
  <si>
    <t>PR.DHC.2380.2026.151_CONSTRUCTORA LO AGUIRRE_Ballica</t>
  </si>
  <si>
    <t>PR.DHC.2380.2026.211_UNO-Parque Gastronomico 2 Cenco Florida</t>
  </si>
  <si>
    <t>PR.DHC.2380.2026.245_Mauricio Marambio-Fundaciones Planta Extrusora BO Packaging</t>
  </si>
  <si>
    <t>PR.DHC.2380.2026.247_ZOPONE-Obra Lagunillas</t>
  </si>
  <si>
    <t>PR.DHC.2380.2026.217_SEALPRO-Planta Cumbres</t>
  </si>
  <si>
    <t>PR.DHC.2380.2026.249_JOEL MORALES DUBO-Viña del Cerro</t>
  </si>
  <si>
    <t>PR.DHI.SCC.2026-0793</t>
  </si>
  <si>
    <t>PR.DHI.SCC.2026-0794</t>
  </si>
  <si>
    <t>PR.DHI.SHI.2025-0690 Ensayos a Baldosas</t>
  </si>
  <si>
    <t>PR.DHI.SHI.2026.0702-A</t>
  </si>
  <si>
    <t>PR.DHI.SHI.2026-0223</t>
  </si>
  <si>
    <t>PR.DHI.SHI.2026-0361</t>
  </si>
  <si>
    <t>PR.DHI.SHI.2026-0456A</t>
  </si>
  <si>
    <t>PR.DHI.SHI.2026-0519</t>
  </si>
  <si>
    <t>PR.DHI.SHI.2026-0534</t>
  </si>
  <si>
    <t>PR.DHI.SHI.2026-0541</t>
  </si>
  <si>
    <t>PR.DHI.SHI.2026-0557</t>
  </si>
  <si>
    <t>PR.DHI.SHI.2026-0602A</t>
  </si>
  <si>
    <t>PR.DHI.SHI.2026-0707</t>
  </si>
  <si>
    <t>PR.DHI.SHI.2026-0736</t>
  </si>
  <si>
    <t>PR.DHI.SHI.2026-0741</t>
  </si>
  <si>
    <t>PR.DHI.SHI.2026-0742</t>
  </si>
  <si>
    <t>PR.DHI.SHI.2026-0746</t>
  </si>
  <si>
    <t>PR.DHI.SHI.2026-0752</t>
  </si>
  <si>
    <t>PR.DHI.SHI.2026-0764</t>
  </si>
  <si>
    <t>PR.DHI.SHI.2026-0798</t>
  </si>
  <si>
    <t>PR.DHI.SHI.2026-0799</t>
  </si>
  <si>
    <t>PR.DHI.SHI.2026-0800</t>
  </si>
  <si>
    <t>PR.DHI.SHI.2026-0803</t>
  </si>
  <si>
    <t>PR.DHI.SHI.2026-0807</t>
  </si>
  <si>
    <t>PR.DHI.SHI.2026-0809</t>
  </si>
  <si>
    <t>PR.DHI.SHI.2026-0810</t>
  </si>
  <si>
    <t>PR.DHI.SHI.2026-0811</t>
  </si>
  <si>
    <t>PR.DHI.SHI.2026-0823</t>
  </si>
  <si>
    <t>PR.DHI.SHI.2026-0824</t>
  </si>
  <si>
    <t>PR.DHI.SHI.2026-0825</t>
  </si>
  <si>
    <t>PR.DHI.SHI.2026-0826</t>
  </si>
  <si>
    <t>PR.DHI.SHI.2026-0827</t>
  </si>
  <si>
    <t>PR.DHI.SHI.2026-0830</t>
  </si>
  <si>
    <t>PR.DHI.SHI.2026-0841</t>
  </si>
  <si>
    <t>PR.DHI.SHI.2026-0850</t>
  </si>
  <si>
    <t>PR.DHI.SCC.2025-0409</t>
  </si>
  <si>
    <t>PR.DHI.SHI.2026-0539</t>
  </si>
  <si>
    <t>PR.DHI.SHI.2026-0575</t>
  </si>
  <si>
    <t>PR.DHI.SHI.2026-0737</t>
  </si>
  <si>
    <t>PR.DHI.SHI.2026-0744-A</t>
  </si>
  <si>
    <t>PR.DHI.SHI.2026-0861</t>
  </si>
  <si>
    <t>PR.DHI.SHI.2026-0862</t>
  </si>
  <si>
    <t>PR.DIC.2026-021-CAM AFA</t>
  </si>
  <si>
    <t>PR.DIC.2026-021-CAM AVO</t>
  </si>
  <si>
    <t>PR.DIO.2024-48 (Extensión Junio  2026)</t>
  </si>
  <si>
    <t>PR.DIO.2024-49 (Extensión Junio 2026)</t>
  </si>
  <si>
    <t>PR.DIO.2025-5 (Extensión Junio 2026)</t>
  </si>
  <si>
    <t>PR.DIO.2025-8 (Extensión Junio  2026)</t>
  </si>
  <si>
    <t>PR.DIO.2024-56 (Complemento Junio 2026)</t>
  </si>
  <si>
    <t>PR.DTC.2025.1244 - Ensayos de materiales en paneles EIFS</t>
  </si>
  <si>
    <t>PR.DTC.2026.0110 - Ensayo de RF R 60 en tabique</t>
  </si>
  <si>
    <t>PR.DTC.2026.0275 - Ensayos de resistencia al fuego RF F30 - Tabique</t>
  </si>
  <si>
    <t>PR.DTC.2026.0344 - Reemisión de informe RF</t>
  </si>
  <si>
    <t>PR.DTC.2026.0422 - Ensayos de resistencia al fuego</t>
  </si>
  <si>
    <t>PR.DTC.2026.0450 - ENSAYOS CHALECO ANTICORTE - ARMORVEST</t>
  </si>
  <si>
    <t>PR.DTC.2026.0455 - Inspección de pintura intumescente</t>
  </si>
  <si>
    <t>PR.DTC.2026.0501 - Aislamiento acústico ruido aéreo en puertas y ventanas</t>
  </si>
  <si>
    <t>PR.DTC.2026.0530 -Ensayos RF60</t>
  </si>
  <si>
    <t>PR.DTC.2026.0532-Determinación de densidad</t>
  </si>
  <si>
    <t>PR.DTC.2026.0543-Inspección de manta cerámica</t>
  </si>
  <si>
    <t>PR.DTC.2026.0555- Inspección de Pintura Intumescente</t>
  </si>
  <si>
    <t>PR.DTC.2026.0564- Ensayo de Materiales</t>
  </si>
  <si>
    <t>PR.DTC.2026.0566 - Resistencia al Fuego Panel F-15 SIP</t>
  </si>
  <si>
    <t>PR.DTC.2026.0583- Ensayo Resistencia al fuego RF30</t>
  </si>
  <si>
    <t>PR.DTC.2026.0599 - Inspección pintura intumescente</t>
  </si>
  <si>
    <t>PR.DTC.2026.0615 - Ensayo de resistencia al fuego RF F15 - Tabique</t>
  </si>
  <si>
    <t>PR.DTC.2026.0644- Resistencia a la tracción antes y después del envejecimiento - ETAG 004</t>
  </si>
  <si>
    <t>PR.DTC.2026.0585 - REVISION VENTANAS INGEVEC -BOLSA 2</t>
  </si>
  <si>
    <t>PR.DTC.2026.0568- Inspección de pintura intumescente</t>
  </si>
  <si>
    <t>488662</t>
  </si>
  <si>
    <t>1287441</t>
  </si>
  <si>
    <t>1287442</t>
  </si>
  <si>
    <t>1287655</t>
  </si>
  <si>
    <t>1288119</t>
  </si>
  <si>
    <t>1287693</t>
  </si>
  <si>
    <t>1288118</t>
  </si>
  <si>
    <t>1288117</t>
  </si>
  <si>
    <t>1287682</t>
  </si>
  <si>
    <t>DISEÑO Y CONSTRUCCION SEREY SPA</t>
  </si>
  <si>
    <t>1287804</t>
  </si>
  <si>
    <t>DISENO Y CONSTRUCCION SEREY SPA</t>
  </si>
  <si>
    <t>1288283</t>
  </si>
  <si>
    <t>1288074</t>
  </si>
  <si>
    <t>1288072</t>
  </si>
  <si>
    <t>1287467</t>
  </si>
  <si>
    <t>1287468</t>
  </si>
  <si>
    <t>1288605</t>
  </si>
  <si>
    <t>270940919</t>
  </si>
  <si>
    <t>1288134</t>
  </si>
  <si>
    <t>Christian Jesus Marcano Caraballo</t>
  </si>
  <si>
    <t>760443360</t>
  </si>
  <si>
    <t>1288317</t>
  </si>
  <si>
    <t>GOLDEN OMEGA S.A.</t>
  </si>
  <si>
    <t>761578820</t>
  </si>
  <si>
    <t>1287947</t>
  </si>
  <si>
    <t>VIELMA Y BENSON LIMITADA</t>
  </si>
  <si>
    <t>1288067</t>
  </si>
  <si>
    <t>1288330</t>
  </si>
  <si>
    <t>1288149</t>
  </si>
  <si>
    <t>1288386</t>
  </si>
  <si>
    <t>FINNING CHILE SA</t>
  </si>
  <si>
    <t>1287531</t>
  </si>
  <si>
    <t>PROV FACT CIA CONTRACTUAL MINERA CANDELARIA</t>
  </si>
  <si>
    <t>REV PROV FACT FINNING CHILE SA</t>
  </si>
  <si>
    <t>1288534</t>
  </si>
  <si>
    <t>1288533</t>
  </si>
  <si>
    <t>1288338</t>
  </si>
  <si>
    <t>1287530</t>
  </si>
  <si>
    <t>78347770K</t>
  </si>
  <si>
    <t>TIERRA REFORZADA S.A</t>
  </si>
  <si>
    <t>1288267</t>
  </si>
  <si>
    <t>1288529</t>
  </si>
  <si>
    <t>1288257</t>
  </si>
  <si>
    <t>1287422</t>
  </si>
  <si>
    <t>1288028</t>
  </si>
  <si>
    <t>1288493</t>
  </si>
  <si>
    <t>1288577</t>
  </si>
  <si>
    <t>REV PROV FACT Graneles Industriales Limitada</t>
  </si>
  <si>
    <t>1288315</t>
  </si>
  <si>
    <t>1288612</t>
  </si>
  <si>
    <t>PROV FACT INGENIERIA AVA MONTAJES LIMITADA</t>
  </si>
  <si>
    <t>1288648</t>
  </si>
  <si>
    <t>REV PROV FACT INGENIERIA AVA MONTAJES LTDA.</t>
  </si>
  <si>
    <t>REV PROV FACT EMPRESA CONSTRUCTORA BELFI S A</t>
  </si>
  <si>
    <t>1288168</t>
  </si>
  <si>
    <t>1288476</t>
  </si>
  <si>
    <t>SOCIEDAD POR ACCIONES NEWEN SPA</t>
  </si>
  <si>
    <t>768419000</t>
  </si>
  <si>
    <t>CONSTRUCTORA NEWEN SOCIEDAD POR ACCIONES</t>
  </si>
  <si>
    <t>1288063</t>
  </si>
  <si>
    <t>1288390</t>
  </si>
  <si>
    <t>1288387</t>
  </si>
  <si>
    <t>1288388</t>
  </si>
  <si>
    <t>1288424</t>
  </si>
  <si>
    <t>VALMET S.A.</t>
  </si>
  <si>
    <t>89077</t>
  </si>
  <si>
    <t>709123009</t>
  </si>
  <si>
    <t>PROV FACT CORP EDUCACIONAL DE LA CONSTRUCCION</t>
  </si>
  <si>
    <t>REV PROV FACT SOCIEDAD POR ACCIONES NEWEN SPA</t>
  </si>
  <si>
    <t>1288214</t>
  </si>
  <si>
    <t>2225976</t>
  </si>
  <si>
    <t>Suministros Fermar S.A.C.</t>
  </si>
  <si>
    <t>2238467</t>
  </si>
  <si>
    <t>METASA S.A  INDUSTRIA METALURGICA</t>
  </si>
  <si>
    <t>2238468</t>
  </si>
  <si>
    <t>2238469</t>
  </si>
  <si>
    <t>1287790</t>
  </si>
  <si>
    <t>MAESTRANZA VERDUGO LIMITADA</t>
  </si>
  <si>
    <t>1287791</t>
  </si>
  <si>
    <t>1287793</t>
  </si>
  <si>
    <t>1287788</t>
  </si>
  <si>
    <t>1287916</t>
  </si>
  <si>
    <t>1288324</t>
  </si>
  <si>
    <t>1287915</t>
  </si>
  <si>
    <t>1287938</t>
  </si>
  <si>
    <t>1287976</t>
  </si>
  <si>
    <t>1287782</t>
  </si>
  <si>
    <t>1287783</t>
  </si>
  <si>
    <t>1287784</t>
  </si>
  <si>
    <t>1287786</t>
  </si>
  <si>
    <t>1287973</t>
  </si>
  <si>
    <t>1288340</t>
  </si>
  <si>
    <t>1287424</t>
  </si>
  <si>
    <t>1287425</t>
  </si>
  <si>
    <t>1287426</t>
  </si>
  <si>
    <t>1287669</t>
  </si>
  <si>
    <t>1287503</t>
  </si>
  <si>
    <t>1288486</t>
  </si>
  <si>
    <t>Olmac Ingenieria y Montaje Spa</t>
  </si>
  <si>
    <t>1288433</t>
  </si>
  <si>
    <t>1288447</t>
  </si>
  <si>
    <t>1288448</t>
  </si>
  <si>
    <t>1288331</t>
  </si>
  <si>
    <t>1288208</t>
  </si>
  <si>
    <t>1288494</t>
  </si>
  <si>
    <t>EMAV SPA</t>
  </si>
  <si>
    <t>1287284</t>
  </si>
  <si>
    <t>1287291</t>
  </si>
  <si>
    <t>1287510</t>
  </si>
  <si>
    <t>1287511</t>
  </si>
  <si>
    <t>1287999</t>
  </si>
  <si>
    <t>1287512</t>
  </si>
  <si>
    <t>1287513</t>
  </si>
  <si>
    <t>1287514</t>
  </si>
  <si>
    <t>1287515</t>
  </si>
  <si>
    <t>1287672</t>
  </si>
  <si>
    <t>1287509</t>
  </si>
  <si>
    <t>1287670</t>
  </si>
  <si>
    <t>1287673</t>
  </si>
  <si>
    <t>1288253</t>
  </si>
  <si>
    <t>1288342</t>
  </si>
  <si>
    <t>1288276</t>
  </si>
  <si>
    <t>1288277</t>
  </si>
  <si>
    <t>1288279</t>
  </si>
  <si>
    <t>1288280</t>
  </si>
  <si>
    <t>1288256</t>
  </si>
  <si>
    <t>1288434</t>
  </si>
  <si>
    <t>1288006</t>
  </si>
  <si>
    <t>PROV FACT Metasa S.A</t>
  </si>
  <si>
    <t>PROV FACT Nantong Hongbo Technology Co., Ltd</t>
  </si>
  <si>
    <t>PROV FACT Modern Modular Engineering &amp; Construction (Suzhou) Co., Ltd.</t>
  </si>
  <si>
    <t>766767419</t>
  </si>
  <si>
    <t>PROV FACT VANOR SERVICIOS SPA</t>
  </si>
  <si>
    <t>PROV FACT CINTAC S.A.I.C.</t>
  </si>
  <si>
    <t>PROV FACT Olmac Ingenieria y Montaje Spa</t>
  </si>
  <si>
    <t>84708300K</t>
  </si>
  <si>
    <t>HILTI CHILE LIMITADA</t>
  </si>
  <si>
    <t>PROV FACT HILTI CHILE LTDA.</t>
  </si>
  <si>
    <t>930770000</t>
  </si>
  <si>
    <t>METSO OUTOTEC CHILE SPA</t>
  </si>
  <si>
    <t>PROV FACT Metso Outotec Chile SpA</t>
  </si>
  <si>
    <t>967921009</t>
  </si>
  <si>
    <t>PRO AMBIENT S.A.</t>
  </si>
  <si>
    <t>PROV FACT PRO AMBIENT S.A.</t>
  </si>
  <si>
    <t>PROV FACT PROMET SERVICIOS SPA</t>
  </si>
  <si>
    <t>1288575</t>
  </si>
  <si>
    <t>REV PROV FACT MAESTRANZA VERDUGO LIMITADA</t>
  </si>
  <si>
    <t>REV PROV FACT SOCIEDAD SEGURA E HIJOS LIMITADA</t>
  </si>
  <si>
    <t>REV PROV FACT Olmac Ingenieria y Montaje Spa</t>
  </si>
  <si>
    <t>1287971</t>
  </si>
  <si>
    <t>1288793</t>
  </si>
  <si>
    <t>1287726</t>
  </si>
  <si>
    <t>1287541</t>
  </si>
  <si>
    <t>1288294</t>
  </si>
  <si>
    <t>1288128</t>
  </si>
  <si>
    <t>1287649</t>
  </si>
  <si>
    <t>1288446</t>
  </si>
  <si>
    <t>1287650</t>
  </si>
  <si>
    <t>89098</t>
  </si>
  <si>
    <t>1287993</t>
  </si>
  <si>
    <t>1287800</t>
  </si>
  <si>
    <t>1288003</t>
  </si>
  <si>
    <t>1287722</t>
  </si>
  <si>
    <t>1288123</t>
  </si>
  <si>
    <t>1288124</t>
  </si>
  <si>
    <t>1288125</t>
  </si>
  <si>
    <t>1287992</t>
  </si>
  <si>
    <t>1287967</t>
  </si>
  <si>
    <t>1288011</t>
  </si>
  <si>
    <t>1287325</t>
  </si>
  <si>
    <t>765617871</t>
  </si>
  <si>
    <t>PROV FACT MOVIMIENTO DE TIERRA V &amp; V SPA</t>
  </si>
  <si>
    <t>1288611</t>
  </si>
  <si>
    <t>PROV FACT SOC INDUSTRIAL WORLD SERVICE LIMITADA</t>
  </si>
  <si>
    <t>1288001</t>
  </si>
  <si>
    <t>1288045</t>
  </si>
  <si>
    <t>1287875</t>
  </si>
  <si>
    <t>1287502</t>
  </si>
  <si>
    <t>1287851</t>
  </si>
  <si>
    <t>1287646</t>
  </si>
  <si>
    <t>1287968</t>
  </si>
  <si>
    <t>1287969</t>
  </si>
  <si>
    <t>1288332</t>
  </si>
  <si>
    <t>1287642</t>
  </si>
  <si>
    <t>1287643</t>
  </si>
  <si>
    <t>1288637</t>
  </si>
  <si>
    <t>PROV FACT SERVICIOS GREKAD-MET LIMITADA</t>
  </si>
  <si>
    <t>1288650</t>
  </si>
  <si>
    <t>761252429</t>
  </si>
  <si>
    <t>1288687</t>
  </si>
  <si>
    <t>PROV FACT INMOBILIARIA ECASA CHILE S.A</t>
  </si>
  <si>
    <t>1288607</t>
  </si>
  <si>
    <t>PROV FACT INGENIERÍA SECALL LIMITADA</t>
  </si>
  <si>
    <t>REV PROV FACT FERROVIAL ENERGIA CONSTRUCCION SPA</t>
  </si>
  <si>
    <t>1288490</t>
  </si>
  <si>
    <t>1287727</t>
  </si>
  <si>
    <t>1288501</t>
  </si>
  <si>
    <t>REV PROV FACT ION SPA</t>
  </si>
  <si>
    <t>1288568</t>
  </si>
  <si>
    <t>1288373</t>
  </si>
  <si>
    <t>1287437</t>
  </si>
  <si>
    <t>1287719</t>
  </si>
  <si>
    <t>1287718</t>
  </si>
  <si>
    <t>1288606</t>
  </si>
  <si>
    <t>PROV FACT NELSON OMAR CASTILLO CASTILLO</t>
  </si>
  <si>
    <t>1288599</t>
  </si>
  <si>
    <t>1288651</t>
  </si>
  <si>
    <t>PROV FACT Kalpataru Power Chile</t>
  </si>
  <si>
    <t>1288770</t>
  </si>
  <si>
    <t>REV PROV FACT KALPATARU POWER CHILE SPA</t>
  </si>
  <si>
    <t>REV PROV FACT CONSTRUCTORA PRODELCA S.A.</t>
  </si>
  <si>
    <t>1287641</t>
  </si>
  <si>
    <t>1287533</t>
  </si>
  <si>
    <t>1287637</t>
  </si>
  <si>
    <t>1287849</t>
  </si>
  <si>
    <t>1288600</t>
  </si>
  <si>
    <t>1288382</t>
  </si>
  <si>
    <t>1288383</t>
  </si>
  <si>
    <t>1288352</t>
  </si>
  <si>
    <t>1288201</t>
  </si>
  <si>
    <t>1288531</t>
  </si>
  <si>
    <t>1288532</t>
  </si>
  <si>
    <t>1288421</t>
  </si>
  <si>
    <t>1288316</t>
  </si>
  <si>
    <t>1288356</t>
  </si>
  <si>
    <t>1288358</t>
  </si>
  <si>
    <t>1288360</t>
  </si>
  <si>
    <t>1288223</t>
  </si>
  <si>
    <t>1288514</t>
  </si>
  <si>
    <t>1288255</t>
  </si>
  <si>
    <t>1288497</t>
  </si>
  <si>
    <t>1288496</t>
  </si>
  <si>
    <t>1288225</t>
  </si>
  <si>
    <t>1288440</t>
  </si>
  <si>
    <t>1288441</t>
  </si>
  <si>
    <t>1288479</t>
  </si>
  <si>
    <t>1288219</t>
  </si>
  <si>
    <t>1288220</t>
  </si>
  <si>
    <t>1288369</t>
  </si>
  <si>
    <t>1288372</t>
  </si>
  <si>
    <t>1288221</t>
  </si>
  <si>
    <t>1288222</t>
  </si>
  <si>
    <t>1288361</t>
  </si>
  <si>
    <t>1287801</t>
  </si>
  <si>
    <t>760592617</t>
  </si>
  <si>
    <t>DESARROLLO DE PROYECTOS Y CONSTRUCCION LIMITADA</t>
  </si>
  <si>
    <t>PROV FACT DESARROLLO DE PROYECTOS Y CONSTRUCCION LIMITADA</t>
  </si>
  <si>
    <t>REV PROV FACT EMPRESA CONSTRUCTORA TECSA S A</t>
  </si>
  <si>
    <t>1287769</t>
  </si>
  <si>
    <t>1287628</t>
  </si>
  <si>
    <t>1287638</t>
  </si>
  <si>
    <t>1287622</t>
  </si>
  <si>
    <t>1287623</t>
  </si>
  <si>
    <t>1287905</t>
  </si>
  <si>
    <t>1287906</t>
  </si>
  <si>
    <t>1287907</t>
  </si>
  <si>
    <t>1288018</t>
  </si>
  <si>
    <t>89126</t>
  </si>
  <si>
    <t>1287544</t>
  </si>
  <si>
    <t>1287639</t>
  </si>
  <si>
    <t>1287536</t>
  </si>
  <si>
    <t>1287863</t>
  </si>
  <si>
    <t>1287501</t>
  </si>
  <si>
    <t>1287920</t>
  </si>
  <si>
    <t>1287918</t>
  </si>
  <si>
    <t>INGENIERIA Y CONSTRUCCIONES ELECTRICAS INGELEC LIMITADA</t>
  </si>
  <si>
    <t>1288367</t>
  </si>
  <si>
    <t>1287529</t>
  </si>
  <si>
    <t>1287657</t>
  </si>
  <si>
    <t>89087</t>
  </si>
  <si>
    <t>1288145</t>
  </si>
  <si>
    <t>1287547</t>
  </si>
  <si>
    <t>CONSTRUCTORA MTV LTDA,</t>
  </si>
  <si>
    <t>1287574</t>
  </si>
  <si>
    <t>1287575</t>
  </si>
  <si>
    <t>1288502</t>
  </si>
  <si>
    <t>770284899</t>
  </si>
  <si>
    <t>INGENIERIA GEOTECNICA SISMICA, GEOFISICA Y GEOLOGIA LIMITADA</t>
  </si>
  <si>
    <t>1288029</t>
  </si>
  <si>
    <t>INGENIERÍA GEOTÉCNICA SÍSMICA, GEOFÍSICA Y GEOLOGÍA LIMITADA</t>
  </si>
  <si>
    <t>1288032</t>
  </si>
  <si>
    <t>1288033</t>
  </si>
  <si>
    <t>1288034</t>
  </si>
  <si>
    <t>1287605</t>
  </si>
  <si>
    <t>1287994</t>
  </si>
  <si>
    <t>1287469</t>
  </si>
  <si>
    <t>1287848</t>
  </si>
  <si>
    <t>1287420</t>
  </si>
  <si>
    <t>1287810</t>
  </si>
  <si>
    <t>1287526</t>
  </si>
  <si>
    <t>1287527</t>
  </si>
  <si>
    <t>1287986</t>
  </si>
  <si>
    <t>1287987</t>
  </si>
  <si>
    <t>1287988</t>
  </si>
  <si>
    <t>1287630</t>
  </si>
  <si>
    <t>1287631</t>
  </si>
  <si>
    <t>1287645</t>
  </si>
  <si>
    <t>1288215</t>
  </si>
  <si>
    <t>1288217</t>
  </si>
  <si>
    <t>1288218</t>
  </si>
  <si>
    <t>1287808</t>
  </si>
  <si>
    <t>1287423</t>
  </si>
  <si>
    <t>1287796</t>
  </si>
  <si>
    <t>1287470</t>
  </si>
  <si>
    <t>1287546</t>
  </si>
  <si>
    <t>1288261</t>
  </si>
  <si>
    <t>1287651</t>
  </si>
  <si>
    <t>1288302</t>
  </si>
  <si>
    <t>1288301</t>
  </si>
  <si>
    <t>INGENIERIA CONSTRUCCION Y MANTENCION INDUSTRIAL ERRES SPA</t>
  </si>
  <si>
    <t>1288303</t>
  </si>
  <si>
    <t>1287688</t>
  </si>
  <si>
    <t>1287689</t>
  </si>
  <si>
    <t>1287690</t>
  </si>
  <si>
    <t>1288371</t>
  </si>
  <si>
    <t>1288477</t>
  </si>
  <si>
    <t>1288535</t>
  </si>
  <si>
    <t>1287421</t>
  </si>
  <si>
    <t>1287419</t>
  </si>
  <si>
    <t>1288475</t>
  </si>
  <si>
    <t>1288304</t>
  </si>
  <si>
    <t>1288481</t>
  </si>
  <si>
    <t>BEZANILLA CONSTRUCCIONES LIMITADA</t>
  </si>
  <si>
    <t>1288205</t>
  </si>
  <si>
    <t>1288206</t>
  </si>
  <si>
    <t>1287406</t>
  </si>
  <si>
    <t>1288435</t>
  </si>
  <si>
    <t>1288436</t>
  </si>
  <si>
    <t>1288308</t>
  </si>
  <si>
    <t>REV PROV FACT BEZANILLA CONSTRUCCIONES LIMITADA</t>
  </si>
  <si>
    <t>REV PROV FACT CONSTRUCTORA SALFA S A</t>
  </si>
  <si>
    <t>REVERSA PROVISION DE ABRIL DOH</t>
  </si>
  <si>
    <t>REVERSA DE PROVISION DE MAYO DOH</t>
  </si>
  <si>
    <t>1287658</t>
  </si>
  <si>
    <t>1288013</t>
  </si>
  <si>
    <t>CONSTRUCTORA E IMPORTADORA ASIA KING LIMITADA</t>
  </si>
  <si>
    <t>1288602</t>
  </si>
  <si>
    <t>1288579</t>
  </si>
  <si>
    <t>1288646</t>
  </si>
  <si>
    <t>1288685</t>
  </si>
  <si>
    <t>PROV FACT DISENO Y CONSTRUCCION SEREY SPA</t>
  </si>
  <si>
    <t>1288779</t>
  </si>
  <si>
    <t>PROV FACT Besalco Desarrollos Inmobiliarios S.A.</t>
  </si>
  <si>
    <t>1288780</t>
  </si>
  <si>
    <t>1288581</t>
  </si>
  <si>
    <t>1288582</t>
  </si>
  <si>
    <t>1288585</t>
  </si>
  <si>
    <t>REV PROV FACT DSI UNDERGROUND CHILE SPA</t>
  </si>
  <si>
    <t>REV PROV FACT CONSTRUCTORA ALTIUS SPA</t>
  </si>
  <si>
    <t>REV PROV FACT Inmobiliaria y Constr. la Pata</t>
  </si>
  <si>
    <t>REV PROV FACT Vector Ltda</t>
  </si>
  <si>
    <t>19114</t>
  </si>
  <si>
    <t>2234924</t>
  </si>
  <si>
    <t>1288195</t>
  </si>
  <si>
    <t>1288008</t>
  </si>
  <si>
    <t>Subsecretaría del Ministerio de Vivienda y Urbanismo</t>
  </si>
  <si>
    <t>1287684</t>
  </si>
  <si>
    <t>MINISTERIO DE VIVIENDA Y URBANISMO</t>
  </si>
  <si>
    <t>89121</t>
  </si>
  <si>
    <t>1288170</t>
  </si>
  <si>
    <t>1288259</t>
  </si>
  <si>
    <t>1288091</t>
  </si>
  <si>
    <t>1288669</t>
  </si>
  <si>
    <t>1288810</t>
  </si>
  <si>
    <t>PROV FACT DIRECCION SERVICIO SALUD METROPOLITANO ORIENTE</t>
  </si>
  <si>
    <t>1288578</t>
  </si>
  <si>
    <t>1288620</t>
  </si>
  <si>
    <t>REV PROV FACT Facultad de Filosofía y Humanidades</t>
  </si>
  <si>
    <t>REV PROV FACT MINISTERIO DE VIVIENDA Y URBANISMO</t>
  </si>
  <si>
    <t>REV PROV FACT UNIVERSIDAD DE LOS LAGOS</t>
  </si>
  <si>
    <t>1288613</t>
  </si>
  <si>
    <t>19672</t>
  </si>
  <si>
    <t>1287930</t>
  </si>
  <si>
    <t>691105008</t>
  </si>
  <si>
    <t>1288449</t>
  </si>
  <si>
    <t>Ilustre Municipalidad de San Clemente</t>
  </si>
  <si>
    <t>1288378</t>
  </si>
  <si>
    <t>INMOBILIARIA ND SEIS SPA</t>
  </si>
  <si>
    <t>805715006</t>
  </si>
  <si>
    <t>1288377</t>
  </si>
  <si>
    <t>ISS SERVICIOS GENERALES LIMITADA</t>
  </si>
  <si>
    <t>1288392</t>
  </si>
  <si>
    <t>1288398</t>
  </si>
  <si>
    <t>1288399</t>
  </si>
  <si>
    <t>1288400</t>
  </si>
  <si>
    <t>1288391</t>
  </si>
  <si>
    <t>1288393</t>
  </si>
  <si>
    <t>1288394</t>
  </si>
  <si>
    <t>1288395</t>
  </si>
  <si>
    <t>1288396</t>
  </si>
  <si>
    <t>1288397</t>
  </si>
  <si>
    <t>1288412</t>
  </si>
  <si>
    <t>1288409</t>
  </si>
  <si>
    <t>1288410</t>
  </si>
  <si>
    <t>1288402</t>
  </si>
  <si>
    <t>1288403</t>
  </si>
  <si>
    <t>1288411</t>
  </si>
  <si>
    <t>1288408</t>
  </si>
  <si>
    <t>1288405</t>
  </si>
  <si>
    <t>1288404</t>
  </si>
  <si>
    <t>1288406</t>
  </si>
  <si>
    <t>1288407</t>
  </si>
  <si>
    <t>1288401</t>
  </si>
  <si>
    <t>1288480</t>
  </si>
  <si>
    <t>1288413</t>
  </si>
  <si>
    <t>1288414</t>
  </si>
  <si>
    <t>1288417</t>
  </si>
  <si>
    <t>1288415</t>
  </si>
  <si>
    <t>1288416</t>
  </si>
  <si>
    <t>1287736</t>
  </si>
  <si>
    <t>1288473</t>
  </si>
  <si>
    <t>1288353</t>
  </si>
  <si>
    <t>1288354</t>
  </si>
  <si>
    <t>1288375</t>
  </si>
  <si>
    <t>1288614</t>
  </si>
  <si>
    <t>1288596</t>
  </si>
  <si>
    <t>PROV TI Diagnóstico situación actual, diseño conceptual e ingeniería de detalle de instalaciones remodelación de arquitectura Edificio Arturo Prat 1171 Instalaciones sanitarias (agua potable y alcant</t>
  </si>
  <si>
    <t>REV PROV FACT Ilustre Municipalidad de San Clemente</t>
  </si>
  <si>
    <t>REV PROV FACT INMOBILIARIA ACTUAL CUMBRES DE COLON S.A.</t>
  </si>
  <si>
    <t>1287887</t>
  </si>
  <si>
    <t>1287886</t>
  </si>
  <si>
    <t>1287285</t>
  </si>
  <si>
    <t>89051</t>
  </si>
  <si>
    <t>1288537</t>
  </si>
  <si>
    <t>1288538</t>
  </si>
  <si>
    <t>PROV FACT Fundación Minera Escondida</t>
  </si>
  <si>
    <t>1288587</t>
  </si>
  <si>
    <t>REV PROV FACT RTS CHILE INTERNATIONAL LOSS ADJUSTERS S</t>
  </si>
  <si>
    <t>1287308</t>
  </si>
  <si>
    <t>1287447</t>
  </si>
  <si>
    <t>1287448</t>
  </si>
  <si>
    <t>1287770</t>
  </si>
  <si>
    <t>1288482</t>
  </si>
  <si>
    <t>1287983</t>
  </si>
  <si>
    <t>1287970</t>
  </si>
  <si>
    <t>89111</t>
  </si>
  <si>
    <t>1288002</t>
  </si>
  <si>
    <t>1288114</t>
  </si>
  <si>
    <t>1288458</t>
  </si>
  <si>
    <t>1288010</t>
  </si>
  <si>
    <t>1287449</t>
  </si>
  <si>
    <t>1287364</t>
  </si>
  <si>
    <t>1287908</t>
  </si>
  <si>
    <t>1287678</t>
  </si>
  <si>
    <t>1287681</t>
  </si>
  <si>
    <t>1288483</t>
  </si>
  <si>
    <t>1287339</t>
  </si>
  <si>
    <t>1288593</t>
  </si>
  <si>
    <t>1288801</t>
  </si>
  <si>
    <t>PROV FACT SRK CONSULTING CHILE SPA</t>
  </si>
  <si>
    <t>1288598</t>
  </si>
  <si>
    <t>1288615</t>
  </si>
  <si>
    <t>1287577</t>
  </si>
  <si>
    <t>1288193</t>
  </si>
  <si>
    <t>PROV FACT ANDDES CHILE SOCIEDAD ANONIMA</t>
  </si>
  <si>
    <t>968118609</t>
  </si>
  <si>
    <t>FUGRO CHILE S.A.</t>
  </si>
  <si>
    <t>PROV FACT FUGRO CHILE S.A.</t>
  </si>
  <si>
    <t>REV PROV FACT SOC PUNTA DEL COBRE S A</t>
  </si>
  <si>
    <t>2223528</t>
  </si>
  <si>
    <t>SALVATORE MELANI</t>
  </si>
  <si>
    <t>1288250</t>
  </si>
  <si>
    <t>1288179</t>
  </si>
  <si>
    <t>REV PROV FACT RIGI-ANDES CORPORACION MINERA S.A.</t>
  </si>
  <si>
    <t>REV PROV FACT MINERA SANTO DOMINGO S.C.M.</t>
  </si>
  <si>
    <t>REV PROV FACT SCM MINERA LUMINA COPPER CHILE</t>
  </si>
  <si>
    <t>1287980</t>
  </si>
  <si>
    <t>1288389</t>
  </si>
  <si>
    <t>186227417</t>
  </si>
  <si>
    <t>MAURICIO ARIEL MARAMBIO SANDOVAL</t>
  </si>
  <si>
    <t>1288348</t>
  </si>
  <si>
    <t>1288060</t>
  </si>
  <si>
    <t>1288282</t>
  </si>
  <si>
    <t>1288146</t>
  </si>
  <si>
    <t>1288184</t>
  </si>
  <si>
    <t>1288478</t>
  </si>
  <si>
    <t>SANTA LAURA HORMIGONES SpA.</t>
  </si>
  <si>
    <t>1288061</t>
  </si>
  <si>
    <t>1288062</t>
  </si>
  <si>
    <t>1288423</t>
  </si>
  <si>
    <t>89054</t>
  </si>
  <si>
    <t>1288499</t>
  </si>
  <si>
    <t>1288498</t>
  </si>
  <si>
    <t>1287836</t>
  </si>
  <si>
    <t>MESA ARQUITECTURA SPA</t>
  </si>
  <si>
    <t>1287542</t>
  </si>
  <si>
    <t>90060</t>
  </si>
  <si>
    <t>1288336</t>
  </si>
  <si>
    <t>1287754</t>
  </si>
  <si>
    <t>1288209</t>
  </si>
  <si>
    <t>1288210</t>
  </si>
  <si>
    <t>1288211</t>
  </si>
  <si>
    <t>1288426</t>
  </si>
  <si>
    <t>1288437</t>
  </si>
  <si>
    <t>1287614</t>
  </si>
  <si>
    <t>1287615</t>
  </si>
  <si>
    <t>1287616</t>
  </si>
  <si>
    <t>1288484</t>
  </si>
  <si>
    <t>1287824</t>
  </si>
  <si>
    <t>1287933</t>
  </si>
  <si>
    <t>1288141</t>
  </si>
  <si>
    <t>90059</t>
  </si>
  <si>
    <t>1288439</t>
  </si>
  <si>
    <t>1288536</t>
  </si>
  <si>
    <t>1288047</t>
  </si>
  <si>
    <t>1288197</t>
  </si>
  <si>
    <t>1288126</t>
  </si>
  <si>
    <t>1287833</t>
  </si>
  <si>
    <t>1288300</t>
  </si>
  <si>
    <t>1288102</t>
  </si>
  <si>
    <t>1288137</t>
  </si>
  <si>
    <t>1288138</t>
  </si>
  <si>
    <t>1288281</t>
  </si>
  <si>
    <t>1288468</t>
  </si>
  <si>
    <t>1288469</t>
  </si>
  <si>
    <t>1288470</t>
  </si>
  <si>
    <t>1287835</t>
  </si>
  <si>
    <t>1288609</t>
  </si>
  <si>
    <t>1288610</t>
  </si>
  <si>
    <t>770576334</t>
  </si>
  <si>
    <t>PROV FACT SEALPRO SPA</t>
  </si>
  <si>
    <t>1288604</t>
  </si>
  <si>
    <t>REV PROV FACT SANTA LAURA HORMIGONES SpA.</t>
  </si>
  <si>
    <t>REV PROV FACT MESA ARQUITECTURA SPA</t>
  </si>
  <si>
    <t>REV PROV FACT VENTA DE HORMIGON SPA</t>
  </si>
  <si>
    <t>REV PROV FACT CONSTRUCTORA CUEVAS Y PURCELL S A</t>
  </si>
  <si>
    <t>1288431</t>
  </si>
  <si>
    <t>1287679</t>
  </si>
  <si>
    <t>1287680</t>
  </si>
  <si>
    <t>1287845</t>
  </si>
  <si>
    <t>1288059</t>
  </si>
  <si>
    <t>1287617</t>
  </si>
  <si>
    <t>1287618</t>
  </si>
  <si>
    <t>1287619</t>
  </si>
  <si>
    <t>1287620</t>
  </si>
  <si>
    <t>1287621</t>
  </si>
  <si>
    <t>1288500</t>
  </si>
  <si>
    <t>1288100</t>
  </si>
  <si>
    <t>1288101</t>
  </si>
  <si>
    <t>1288139</t>
  </si>
  <si>
    <t>1288140</t>
  </si>
  <si>
    <t>1288090</t>
  </si>
  <si>
    <t>101379469</t>
  </si>
  <si>
    <t>ELDA RIVAS CASTRO</t>
  </si>
  <si>
    <t>1288057</t>
  </si>
  <si>
    <t>1287750</t>
  </si>
  <si>
    <t>1287640</t>
  </si>
  <si>
    <t>OSCAR EDUARDO TORRES NEIRA</t>
  </si>
  <si>
    <t>CONSTRUCTORA ATACAGUA S.A</t>
  </si>
  <si>
    <t>1288171</t>
  </si>
  <si>
    <t>1288203</t>
  </si>
  <si>
    <t>1287332</t>
  </si>
  <si>
    <t>1287334</t>
  </si>
  <si>
    <t>1287335</t>
  </si>
  <si>
    <t>764788109</t>
  </si>
  <si>
    <t>MER INFRAESTRUCTURA CHILE S.A.</t>
  </si>
  <si>
    <t>1288429</t>
  </si>
  <si>
    <t>1288430</t>
  </si>
  <si>
    <t>1287579</t>
  </si>
  <si>
    <t>1287580</t>
  </si>
  <si>
    <t>1287587</t>
  </si>
  <si>
    <t>1288264</t>
  </si>
  <si>
    <t>1288056</t>
  </si>
  <si>
    <t>1288055</t>
  </si>
  <si>
    <t>1287995</t>
  </si>
  <si>
    <t>1287996</t>
  </si>
  <si>
    <t>1287611</t>
  </si>
  <si>
    <t>1287435</t>
  </si>
  <si>
    <t>1288513</t>
  </si>
  <si>
    <t>1288039</t>
  </si>
  <si>
    <t>1287528</t>
  </si>
  <si>
    <t>1288263</t>
  </si>
  <si>
    <t>1287322</t>
  </si>
  <si>
    <t>1287581</t>
  </si>
  <si>
    <t>1288157</t>
  </si>
  <si>
    <t>1288425</t>
  </si>
  <si>
    <t>781330213</t>
  </si>
  <si>
    <t>1288254</t>
  </si>
  <si>
    <t>HORMIGONES PM SPA</t>
  </si>
  <si>
    <t>1288503</t>
  </si>
  <si>
    <t>1288474</t>
  </si>
  <si>
    <t>1288064</t>
  </si>
  <si>
    <t>1288004</t>
  </si>
  <si>
    <t>1288035</t>
  </si>
  <si>
    <t>1288106</t>
  </si>
  <si>
    <t>1288107</t>
  </si>
  <si>
    <t>1288109</t>
  </si>
  <si>
    <t>1288110</t>
  </si>
  <si>
    <t>1288111</t>
  </si>
  <si>
    <t>1288112</t>
  </si>
  <si>
    <t>1288198</t>
  </si>
  <si>
    <t>1288199</t>
  </si>
  <si>
    <t>1288200</t>
  </si>
  <si>
    <t>1288419</t>
  </si>
  <si>
    <t>1288420</t>
  </si>
  <si>
    <t>1288438</t>
  </si>
  <si>
    <t>1288442</t>
  </si>
  <si>
    <t>1288443</t>
  </si>
  <si>
    <t>90058</t>
  </si>
  <si>
    <t>1287862</t>
  </si>
  <si>
    <t>1288467</t>
  </si>
  <si>
    <t>1288512</t>
  </si>
  <si>
    <t>PROV FACT HORMIGONES RIOS SAN MARTIN LIMITADA.-</t>
  </si>
  <si>
    <t>1288608</t>
  </si>
  <si>
    <t>REV PROV FACT CONSTRUCTORA ATACAGUA S.A</t>
  </si>
  <si>
    <t>REV PROV FACT HORMIGONES RIOS SAN MARTIN LIMITADA</t>
  </si>
  <si>
    <t>REV PROV FACT FREYSSINET CHILE SPA</t>
  </si>
  <si>
    <t>REV PROV FACT HORMIGONES YA SPA</t>
  </si>
  <si>
    <t>REV PROV FACT CARPO Y LAGOS SPA</t>
  </si>
  <si>
    <t>REV PROV FACT HORMISUR INEIN S A</t>
  </si>
  <si>
    <t>1287385</t>
  </si>
  <si>
    <t>1287461</t>
  </si>
  <si>
    <t>1287462</t>
  </si>
  <si>
    <t>1287464</t>
  </si>
  <si>
    <t>1287465</t>
  </si>
  <si>
    <t>89057</t>
  </si>
  <si>
    <t>1287434</t>
  </si>
  <si>
    <t>1288428</t>
  </si>
  <si>
    <t>1288511</t>
  </si>
  <si>
    <t>1288260</t>
  </si>
  <si>
    <t>1288269</t>
  </si>
  <si>
    <t>1287323</t>
  </si>
  <si>
    <t>1287576</t>
  </si>
  <si>
    <t>COMERCIAL KOMCLIMA SPA</t>
  </si>
  <si>
    <t>1287341</t>
  </si>
  <si>
    <t>1287342</t>
  </si>
  <si>
    <t>1287357</t>
  </si>
  <si>
    <t>1287735</t>
  </si>
  <si>
    <t>1288105</t>
  </si>
  <si>
    <t>1288173</t>
  </si>
  <si>
    <t>1288174</t>
  </si>
  <si>
    <t>1288359</t>
  </si>
  <si>
    <t>1287466</t>
  </si>
  <si>
    <t>REV PROV FACT ELECNOR CHILE SA</t>
  </si>
  <si>
    <t>1287459</t>
  </si>
  <si>
    <t>1288459</t>
  </si>
  <si>
    <t>1287612</t>
  </si>
  <si>
    <t>1287613</t>
  </si>
  <si>
    <t>1288262</t>
  </si>
  <si>
    <t>1287589</t>
  </si>
  <si>
    <t>1288385</t>
  </si>
  <si>
    <t>1288068</t>
  </si>
  <si>
    <t>1288103</t>
  </si>
  <si>
    <t>1288104</t>
  </si>
  <si>
    <t>1288202</t>
  </si>
  <si>
    <t>REV PROV FACT BOMBAS DE HORMIGON G&amp;P SPA</t>
  </si>
  <si>
    <t>1287858</t>
  </si>
  <si>
    <t>1287683</t>
  </si>
  <si>
    <t>1287966</t>
  </si>
  <si>
    <t>1287685</t>
  </si>
  <si>
    <t>1287686</t>
  </si>
  <si>
    <t>1287429</t>
  </si>
  <si>
    <t>1287507</t>
  </si>
  <si>
    <t>1287723</t>
  </si>
  <si>
    <t>1287724</t>
  </si>
  <si>
    <t>1287330</t>
  </si>
  <si>
    <t>1287331</t>
  </si>
  <si>
    <t>1287430</t>
  </si>
  <si>
    <t>1287892</t>
  </si>
  <si>
    <t>1287948</t>
  </si>
  <si>
    <t>1287807</t>
  </si>
  <si>
    <t>1287865</t>
  </si>
  <si>
    <t>1288158</t>
  </si>
  <si>
    <t>1288603</t>
  </si>
  <si>
    <t>1287873</t>
  </si>
  <si>
    <t>1288040</t>
  </si>
  <si>
    <t>1287794</t>
  </si>
  <si>
    <t>1287795</t>
  </si>
  <si>
    <t>1287798</t>
  </si>
  <si>
    <t>1288422</t>
  </si>
  <si>
    <t>1287506</t>
  </si>
  <si>
    <t>1287890</t>
  </si>
  <si>
    <t>1287921</t>
  </si>
  <si>
    <t>1288026</t>
  </si>
  <si>
    <t>1288027</t>
  </si>
  <si>
    <t>1288265</t>
  </si>
  <si>
    <t>1287537</t>
  </si>
  <si>
    <t>1287725</t>
  </si>
  <si>
    <t>1288020</t>
  </si>
  <si>
    <t>1288021</t>
  </si>
  <si>
    <t>1288022</t>
  </si>
  <si>
    <t>1287935</t>
  </si>
  <si>
    <t>1287998</t>
  </si>
  <si>
    <t>1288014</t>
  </si>
  <si>
    <t>1287696</t>
  </si>
  <si>
    <t>1287752</t>
  </si>
  <si>
    <t>1287751</t>
  </si>
  <si>
    <t>1288044</t>
  </si>
  <si>
    <t>1288169</t>
  </si>
  <si>
    <t>1288329</t>
  </si>
  <si>
    <t>1288337</t>
  </si>
  <si>
    <t>1288160</t>
  </si>
  <si>
    <t>1288231</t>
  </si>
  <si>
    <t>1288153</t>
  </si>
  <si>
    <t>1288156</t>
  </si>
  <si>
    <t>1287749</t>
  </si>
  <si>
    <t>BOTTAI S A</t>
  </si>
  <si>
    <t>1288161</t>
  </si>
  <si>
    <t>1288319</t>
  </si>
  <si>
    <t>392</t>
  </si>
  <si>
    <t>1288266</t>
  </si>
  <si>
    <t>1287336</t>
  </si>
  <si>
    <t>1288071</t>
  </si>
  <si>
    <t>762367777</t>
  </si>
  <si>
    <t>ARARAT SPA.</t>
  </si>
  <si>
    <t>1288489</t>
  </si>
  <si>
    <t>CONSTRUCTORA ARARAT LIMITADA</t>
  </si>
  <si>
    <t>1288333</t>
  </si>
  <si>
    <t>1287647</t>
  </si>
  <si>
    <t>1288318</t>
  </si>
  <si>
    <t>1287610</t>
  </si>
  <si>
    <t>Clínica Alemana de Santiago S.A.</t>
  </si>
  <si>
    <t>1288601</t>
  </si>
  <si>
    <t>PROV FACT SOCIEDAD CONCESIONARIA VESPUCIO ORIENTE S.A.</t>
  </si>
  <si>
    <t>PROV FACT J.E.J INGENIERIA S.A</t>
  </si>
  <si>
    <t>PROV FACT CLINICA ALEMANA DE SANTIAGO S.A.</t>
  </si>
  <si>
    <t>REV PROV FACT INVERSIONES Y ASESORIAS SUMA LIMITADA</t>
  </si>
  <si>
    <t>REV PROV FACT J.E.J INGENIERIA S.A</t>
  </si>
  <si>
    <t>REV PROV FACT Clínica Alemana de Santiago S.A.</t>
  </si>
  <si>
    <t>1287450</t>
  </si>
  <si>
    <t>1288082</t>
  </si>
  <si>
    <t>768964998</t>
  </si>
  <si>
    <t>1288272</t>
  </si>
  <si>
    <t>BESIO Y CORTEZ ARQUITECTURA Y CONSTRUCCION SPA</t>
  </si>
  <si>
    <t>1287710</t>
  </si>
  <si>
    <t>777585703</t>
  </si>
  <si>
    <t>CONSTRUCTORA M D M LIMITADA</t>
  </si>
  <si>
    <t>1287989</t>
  </si>
  <si>
    <t>777620959</t>
  </si>
  <si>
    <t>BARU INGENIERIA LIMITADA</t>
  </si>
  <si>
    <t>1287912</t>
  </si>
  <si>
    <t>Barú Ingeniería Limitada</t>
  </si>
  <si>
    <t>77851706K</t>
  </si>
  <si>
    <t>1288046</t>
  </si>
  <si>
    <t>795596704</t>
  </si>
  <si>
    <t>PROQUIEL QUIMICOS LIMITADA</t>
  </si>
  <si>
    <t>1288058</t>
  </si>
  <si>
    <t>PROQUIEL QUIMICOS SPA</t>
  </si>
  <si>
    <t>1287879</t>
  </si>
  <si>
    <t>1287666</t>
  </si>
  <si>
    <t>REV PROV FACT AFA ASOCIADOS SPA</t>
  </si>
  <si>
    <t>761482823</t>
  </si>
  <si>
    <t>CONSTRUCTORA RCUBO LIMITADA</t>
  </si>
  <si>
    <t>1287872</t>
  </si>
  <si>
    <t>CONSTRUCTORA RCUBO SPA</t>
  </si>
  <si>
    <t>1287860</t>
  </si>
  <si>
    <t>1287861</t>
  </si>
  <si>
    <t>1287859</t>
  </si>
  <si>
    <t>1287867</t>
  </si>
  <si>
    <t>1288049</t>
  </si>
  <si>
    <t>1288384</t>
  </si>
  <si>
    <t>1288530</t>
  </si>
  <si>
    <t>1287771</t>
  </si>
  <si>
    <t>89085</t>
  </si>
  <si>
    <t>1287850</t>
  </si>
  <si>
    <t>1288381</t>
  </si>
  <si>
    <t>1287853</t>
  </si>
  <si>
    <t>1287852</t>
  </si>
  <si>
    <t>1288655</t>
  </si>
  <si>
    <t>760195537</t>
  </si>
  <si>
    <t>TERRACON INGENIERIA Y SERVICIOS LTDA.</t>
  </si>
  <si>
    <t>1287910</t>
  </si>
  <si>
    <t>TERRACON INGENIERIA Y SERVICIOS LIMITADA</t>
  </si>
  <si>
    <t>1288009</t>
  </si>
  <si>
    <t>89125</t>
  </si>
  <si>
    <t>90049</t>
  </si>
  <si>
    <t>1287774</t>
  </si>
  <si>
    <t>89090</t>
  </si>
  <si>
    <t>766969623</t>
  </si>
  <si>
    <t>TRIMCO INGENIERIA Y CONSTRUCCION SPA.</t>
  </si>
  <si>
    <t>1288528</t>
  </si>
  <si>
    <t>TRIMCO INGENIERÍA Y CONSTRUCCIÓN SPA</t>
  </si>
  <si>
    <t>1287558</t>
  </si>
  <si>
    <t>1287556</t>
  </si>
  <si>
    <t>1287554</t>
  </si>
  <si>
    <t>773717168</t>
  </si>
  <si>
    <t>CONSTRUCTORA TERRACON SPA</t>
  </si>
  <si>
    <t>1288050</t>
  </si>
  <si>
    <t>1287965</t>
  </si>
  <si>
    <t>1287909</t>
  </si>
  <si>
    <t>1288510</t>
  </si>
  <si>
    <t>1288048</t>
  </si>
  <si>
    <t>1287911</t>
  </si>
  <si>
    <t>1288597</t>
  </si>
  <si>
    <t>1288345</t>
  </si>
  <si>
    <t>1288053</t>
  </si>
  <si>
    <t>1287578</t>
  </si>
  <si>
    <t>1288023</t>
  </si>
  <si>
    <t>1288025</t>
  </si>
  <si>
    <t>1287737</t>
  </si>
  <si>
    <t>1288099</t>
  </si>
  <si>
    <t>1287733</t>
  </si>
  <si>
    <t>1288797</t>
  </si>
  <si>
    <t>1288636</t>
  </si>
  <si>
    <t>REV PROV FACT NAVEGANTE AMÉRICO VESPUCIO SPA</t>
  </si>
  <si>
    <t>REV PROV FACT CID ADMINISTRADORA DE CENTROS DE DIÁLISIS SpA</t>
  </si>
  <si>
    <t>REV PROV FACT CORTEVA AGRISCIENCE CHILE LIMITADA</t>
  </si>
  <si>
    <t>REV PROV FACT INGENIERÍA Y CONSTRUCCIÓN SIGDO KOPPERS S A</t>
  </si>
  <si>
    <t>19664</t>
  </si>
  <si>
    <t>1288070</t>
  </si>
  <si>
    <t>1288069</t>
  </si>
  <si>
    <t>1287457</t>
  </si>
  <si>
    <t>INMOBILIARIA LOS MONTES SPA</t>
  </si>
  <si>
    <t>1287644</t>
  </si>
  <si>
    <t>89086</t>
  </si>
  <si>
    <t>1287436</t>
  </si>
  <si>
    <t>1287674</t>
  </si>
  <si>
    <t>1287625</t>
  </si>
  <si>
    <t>1288196</t>
  </si>
  <si>
    <t>1287975</t>
  </si>
  <si>
    <t>1287755</t>
  </si>
  <si>
    <t>1288515</t>
  </si>
  <si>
    <t>1288335</t>
  </si>
  <si>
    <t>1287974</t>
  </si>
  <si>
    <t>1288418</t>
  </si>
  <si>
    <t>1288621</t>
  </si>
  <si>
    <t>1287345</t>
  </si>
  <si>
    <t>1287652</t>
  </si>
  <si>
    <t>1288485</t>
  </si>
  <si>
    <t>1288488</t>
  </si>
  <si>
    <t>1287532</t>
  </si>
  <si>
    <t>1288164</t>
  </si>
  <si>
    <t>1288165</t>
  </si>
  <si>
    <t>1288167</t>
  </si>
  <si>
    <t>90054</t>
  </si>
  <si>
    <t>REV PROV FACT OBRAS SUBTERRANEAS S.A., AGENCIA EN CHILE</t>
  </si>
  <si>
    <t>1288334</t>
  </si>
  <si>
    <t>1287624</t>
  </si>
  <si>
    <t>1288487</t>
  </si>
  <si>
    <t>1287728</t>
  </si>
  <si>
    <t>89101</t>
  </si>
  <si>
    <t>1288116</t>
  </si>
  <si>
    <t>1288649</t>
  </si>
  <si>
    <t>760344176</t>
  </si>
  <si>
    <t>SERVICIOS Y PRODUCTOS PROMOCIONALES DE CHILE LIMITADA</t>
  </si>
  <si>
    <t>1288213</t>
  </si>
  <si>
    <t>1287535</t>
  </si>
  <si>
    <t>ARRIAGADA DIAZ MANUEL ANTONIO Y PINTO ONATE MARIA BELEN LTDA</t>
  </si>
  <si>
    <t>1288120</t>
  </si>
  <si>
    <t>765077184</t>
  </si>
  <si>
    <t>COMERCIAL ARMOR LIMITADA</t>
  </si>
  <si>
    <t>1288299</t>
  </si>
  <si>
    <t>COMERCIAL Y ASESORIAS ARMOR VEST SPA</t>
  </si>
  <si>
    <t>1288207</t>
  </si>
  <si>
    <t>SOCOFAR S A</t>
  </si>
  <si>
    <t>1288204</t>
  </si>
  <si>
    <t>77992291K</t>
  </si>
  <si>
    <t>1287694</t>
  </si>
  <si>
    <t>CONSTRUCTORA ANGELICA MARIA TRUJILLO MENDOZA E.I.R.L.</t>
  </si>
  <si>
    <t>1288380</t>
  </si>
  <si>
    <t>782622218</t>
  </si>
  <si>
    <t>1288504</t>
  </si>
  <si>
    <t>H &amp; E SPA</t>
  </si>
  <si>
    <t>1288172</t>
  </si>
  <si>
    <t>REV PROV FACT SERVICIOS TIFF CHILE SPA</t>
  </si>
  <si>
    <t>1288258</t>
  </si>
  <si>
    <t>1287837</t>
  </si>
  <si>
    <t>1287540</t>
  </si>
  <si>
    <t>1288005</t>
  </si>
  <si>
    <t>1287997</t>
  </si>
  <si>
    <t>760446106</t>
  </si>
  <si>
    <t>MACER S.A.</t>
  </si>
  <si>
    <t>1288321</t>
  </si>
  <si>
    <t>1288427</t>
  </si>
  <si>
    <t>1287811</t>
  </si>
  <si>
    <t>1288287</t>
  </si>
  <si>
    <t>1288285</t>
  </si>
  <si>
    <t>1288286</t>
  </si>
  <si>
    <t>1288291</t>
  </si>
  <si>
    <t>1288288</t>
  </si>
  <si>
    <t>1288290</t>
  </si>
  <si>
    <t>768399026</t>
  </si>
  <si>
    <t>CONSTRUCTORA TEMPO MAINO LIMITADA</t>
  </si>
  <si>
    <t>1288127</t>
  </si>
  <si>
    <t>1288051</t>
  </si>
  <si>
    <t>1288284</t>
  </si>
  <si>
    <t>1288306</t>
  </si>
  <si>
    <t>1288305</t>
  </si>
  <si>
    <t>772335075</t>
  </si>
  <si>
    <t>1288570</t>
  </si>
  <si>
    <t>PROV FACT Constructora E5 SPA</t>
  </si>
  <si>
    <t>REV PROV FACT MIT CONSTRUCCIONES SPA</t>
  </si>
  <si>
    <t>121031450</t>
  </si>
  <si>
    <t>1288054</t>
  </si>
  <si>
    <t>Marcelo Andrés González Hormazabal</t>
  </si>
  <si>
    <t>1287914</t>
  </si>
  <si>
    <t>761256033</t>
  </si>
  <si>
    <t>1287866</t>
  </si>
  <si>
    <t>INMOBILIARIA LAGUNA NORTE S.A</t>
  </si>
  <si>
    <t>1287958</t>
  </si>
  <si>
    <t>1288495</t>
  </si>
  <si>
    <t>765666104</t>
  </si>
  <si>
    <t>GRUPO SCM SPA</t>
  </si>
  <si>
    <t>1287893</t>
  </si>
  <si>
    <t>1288432</t>
  </si>
  <si>
    <t>1287543</t>
  </si>
  <si>
    <t>776670960</t>
  </si>
  <si>
    <t>1288097</t>
  </si>
  <si>
    <t>AISLACOR SPA</t>
  </si>
  <si>
    <t>78013612K</t>
  </si>
  <si>
    <t>1288313</t>
  </si>
  <si>
    <t>BENHAUS SPA</t>
  </si>
  <si>
    <t>1288038</t>
  </si>
  <si>
    <t>1288000</t>
  </si>
  <si>
    <t>PROV FACT FCA PERUANA ETERNIT S.A.</t>
  </si>
  <si>
    <t>1287874</t>
  </si>
  <si>
    <t>1287687</t>
  </si>
  <si>
    <t>IMPORTADORA Y EXPORTADORA CASA LIDER LIMITADA</t>
  </si>
  <si>
    <t>777958380</t>
  </si>
  <si>
    <t>1287768</t>
  </si>
  <si>
    <t>SOBEC SpA</t>
  </si>
  <si>
    <t>1288159</t>
  </si>
  <si>
    <t>1288471</t>
  </si>
  <si>
    <t>1288491</t>
  </si>
  <si>
    <t>1288492</t>
  </si>
  <si>
    <t>90057</t>
  </si>
  <si>
    <t>1287427</t>
  </si>
  <si>
    <t>1287978</t>
  </si>
  <si>
    <t>PROV FACT CLINICA VESPUCIO S.A.</t>
  </si>
  <si>
    <t>REV PROV FACT Sonnedix Chile O&amp;M Services SpA</t>
  </si>
  <si>
    <t>REV PROV FACT MAFOR S A</t>
  </si>
  <si>
    <t>1287847</t>
  </si>
  <si>
    <t>1287374</t>
  </si>
  <si>
    <t>PROV FACT SCOTIABANK CHILE</t>
  </si>
  <si>
    <t>89081</t>
  </si>
  <si>
    <t>1287691</t>
  </si>
  <si>
    <t>1287692</t>
  </si>
  <si>
    <t>1287932</t>
  </si>
  <si>
    <t>1287548</t>
  </si>
  <si>
    <t>1288349</t>
  </si>
  <si>
    <t>Organización de las Naciones Unidas para la Alimentación y la Agricultura</t>
  </si>
  <si>
    <t>PROV FACT Organización de las Naciones Unidas para la Alimentación y la Agricultura</t>
  </si>
  <si>
    <t>REV PROV FACT Organización de las Naciones Unidas para la Alimentación y la Agricultura</t>
  </si>
  <si>
    <t>761007491</t>
  </si>
  <si>
    <t>LABORATORIO INGESHA LIMITADA</t>
  </si>
  <si>
    <t>PR.UCF.2026-0079</t>
  </si>
  <si>
    <t>1288310</t>
  </si>
  <si>
    <t>PR.UCF.2026-0089</t>
  </si>
  <si>
    <t>1288322</t>
  </si>
  <si>
    <t>764732146</t>
  </si>
  <si>
    <t>LABORATORIO LABOSAN LIMITADA</t>
  </si>
  <si>
    <t>PR.UCF.2026-0086</t>
  </si>
  <si>
    <t>1288325</t>
  </si>
  <si>
    <t>76908746K</t>
  </si>
  <si>
    <t>SOCIEDAD CENTRO DE ESTUDIOS Y LABORATORIOS CELAB Y COMPANIA LIMITADA</t>
  </si>
  <si>
    <t>PR.UCF.2026-0082</t>
  </si>
  <si>
    <t>1288327</t>
  </si>
  <si>
    <t>1288320</t>
  </si>
  <si>
    <t>1288307</t>
  </si>
  <si>
    <t>775683864</t>
  </si>
  <si>
    <t>PR.UCF.2026-0090A</t>
  </si>
  <si>
    <t>1288314</t>
  </si>
  <si>
    <t>Laboratorio de control de obras civiles y ensayo de materiales San Antonio LTDA</t>
  </si>
  <si>
    <t>778109409</t>
  </si>
  <si>
    <t>LABORATORIO DE ENSAYO DE MATERIALES LIMITADA</t>
  </si>
  <si>
    <t>PR.UCF.2026-0080</t>
  </si>
  <si>
    <t>1288326</t>
  </si>
  <si>
    <t>783616408</t>
  </si>
  <si>
    <t>SOC DE CONTROL DE CALIDAD E INSPECCIONES LIMITADA</t>
  </si>
  <si>
    <t>PR.UCF.2026-0095</t>
  </si>
  <si>
    <t>1288323</t>
  </si>
  <si>
    <t>SOCIEDAD DE CONTROL DE CALIDAD E INSPECCIONES LIMITADA</t>
  </si>
  <si>
    <t>795456902</t>
  </si>
  <si>
    <t>ENSAYOS DE MATERIALES Y PROSPECCIONES LTDA</t>
  </si>
  <si>
    <t>PR.UCF.2026-0071</t>
  </si>
  <si>
    <t>1288328</t>
  </si>
  <si>
    <t>38034</t>
  </si>
  <si>
    <t>Calibración 1 Cilindro UEE-10, solicita Daniel Ruiz</t>
  </si>
  <si>
    <t>38035</t>
  </si>
  <si>
    <t>Calibración máquina metro solicita Pablo lopez</t>
  </si>
  <si>
    <t>38036</t>
  </si>
  <si>
    <t>Calibración cilindro S/N, solicita Manuel Garrido</t>
  </si>
  <si>
    <t>PR.DHI.SHI.2026-0777</t>
  </si>
  <si>
    <t>PR.DHI.SHI.2026-0905</t>
  </si>
  <si>
    <t>Caracterización de áridos planta Osorno M-4055231</t>
  </si>
  <si>
    <t>PR.DHI.SHI.2026-0564</t>
  </si>
  <si>
    <t>Análisis físico-mecánico a muestra(s) de árido(s)</t>
  </si>
  <si>
    <t>PR.DHI.SHI.2026-0876</t>
  </si>
  <si>
    <t>Caracterización de áridos planta Villarrica M-4055191</t>
  </si>
  <si>
    <t>PR.DHI.SHI.2026-0875</t>
  </si>
  <si>
    <t>Caracterización de áridos planta Temuco M-4055190</t>
  </si>
  <si>
    <t>PR.DHI.2026-0867- Traspaso Interno Junio 2026</t>
  </si>
  <si>
    <t>Traspaso Interno Junio 2026</t>
  </si>
  <si>
    <t>PR.DHI.2026-0869 - Traspaso Interno Junio 2026</t>
  </si>
  <si>
    <t>PR.DHI.2026-0868- Traspaso Interno Junio 2026</t>
  </si>
  <si>
    <t>PR.DHI.SHI.2026-0520</t>
  </si>
  <si>
    <t>Caracterización de árido planta Osorno - Vicat Pozo Cachillahue M-28579</t>
  </si>
  <si>
    <t>Caracterización de áridos planta Castro M-4055393</t>
  </si>
  <si>
    <t>Caracterización de áridos planta Chadmo M-4055320</t>
  </si>
  <si>
    <t>Control de áridos mensual planta PSB Junio M-4068150</t>
  </si>
  <si>
    <t>Control de áridos mensual planta Las Garzas Junio M-4067893</t>
  </si>
  <si>
    <t>Control de áridos mensual planta Machalí Junio M-4068151</t>
  </si>
  <si>
    <t>Caracterización de áridos planta Puerto Montt M-4055318</t>
  </si>
  <si>
    <t>Caracterización de áridos planta Antofagasta M-28605</t>
  </si>
  <si>
    <t>Ensayos de áridos planta Melipilla M-4066192 mes de mayo</t>
  </si>
  <si>
    <t>Ensayos de áridos planta Lonquén M-4066131 mes de mayo</t>
  </si>
  <si>
    <t>Ensayos de áridos planta Santa Cruz M-4066523 mes de mayo</t>
  </si>
  <si>
    <t>Traspaso Interno Mayo 2026</t>
  </si>
  <si>
    <t>965886702</t>
  </si>
  <si>
    <t>COLEGIO SAN ISIDRO SPA</t>
  </si>
  <si>
    <t>PR.DHI.SHI.2026-0822</t>
  </si>
  <si>
    <t>965106405</t>
  </si>
  <si>
    <t>SOCIEDAD EDUCACIONAL SAN ESTEBAN S.A.</t>
  </si>
  <si>
    <t>PR.DHI.SHI.2026-0820</t>
  </si>
  <si>
    <t>PR.DHI.SHI.2026-0768-A</t>
  </si>
  <si>
    <t>PR.DHI.SHI.2026-0376</t>
  </si>
  <si>
    <t>Ensayos de laboratorio</t>
  </si>
  <si>
    <t>PR.DHI.SHI.2026-0894</t>
  </si>
  <si>
    <t>771200885</t>
  </si>
  <si>
    <t>DPL Grout Construcciones SpA.</t>
  </si>
  <si>
    <t>PR.DHI.SHI.2026-0529</t>
  </si>
  <si>
    <t>Servicios de shotcrete y lechada</t>
  </si>
  <si>
    <t>Servicios de laboratorio según EDP SHI.2026-0517</t>
  </si>
  <si>
    <t>Servicios de laboratorio según EDP SHI.2026-0516</t>
  </si>
  <si>
    <t>Besio y Cortez Arquitectura y Construcción SpA</t>
  </si>
  <si>
    <t>PR.DHI.SHI.2026-0901</t>
  </si>
  <si>
    <t>PR.DHI.SHI.2026-0900</t>
  </si>
  <si>
    <t>842411009</t>
  </si>
  <si>
    <t>CONSTRUCTORA TREBOL SPA</t>
  </si>
  <si>
    <t>PR.DHI.SHI.2026-0341</t>
  </si>
  <si>
    <t>PR.DHI.SHI.2026-0778</t>
  </si>
  <si>
    <t>Ensayos a Ladrillos estructurales</t>
  </si>
  <si>
    <t>PR.DHI.SHI.2026-0779</t>
  </si>
  <si>
    <t>Ensayos a Ladrillos Artesanales</t>
  </si>
  <si>
    <t>781365300</t>
  </si>
  <si>
    <t>EMPRESA CONSTRUCTORA MAVIMIX LTDA</t>
  </si>
  <si>
    <t>PR.DHI.SHI.2026-0878</t>
  </si>
  <si>
    <t>Ensayo de Baldosas</t>
  </si>
  <si>
    <t>PR.DHI.SHI.2026-0758</t>
  </si>
  <si>
    <t>Trimco Ingeniería y Construcción SpA.</t>
  </si>
  <si>
    <t>PR.DHI.SHI.2026-0617</t>
  </si>
  <si>
    <t>760187054</t>
  </si>
  <si>
    <t>Hidro Servicios AquaFlow Ltda</t>
  </si>
  <si>
    <t>PR.DHI.SHI.2026-0751</t>
  </si>
  <si>
    <t>PR.DHI.SHI.2026-0576</t>
  </si>
  <si>
    <t>Uniformidad en Aditivo</t>
  </si>
  <si>
    <t>PR.DHI.SHI.2026-0873</t>
  </si>
  <si>
    <t>Prefabricados de Hormigón Cumbres SpA</t>
  </si>
  <si>
    <t>PR.DHI.SHI.2026-0482</t>
  </si>
  <si>
    <t>Ensayos químicos de aditivo, análisis fisico-mecánicos y ensayos de cemento</t>
  </si>
  <si>
    <t>Ensayos Químicos de suelo</t>
  </si>
  <si>
    <t>PR.DHI.SHI.2026-0780</t>
  </si>
  <si>
    <t>PR.DHI.SHI.2026-0781</t>
  </si>
  <si>
    <t>PR.DHI.SHI.2026-0612</t>
  </si>
  <si>
    <t>Ensayos de Flexión y Compresión</t>
  </si>
  <si>
    <t>Ensayo de Pipeta Kartens</t>
  </si>
  <si>
    <t>Servicios en Clínica Alemana Vitacura</t>
  </si>
  <si>
    <t>Servicio de ultrasonido e inspección visual</t>
  </si>
  <si>
    <t>Servicio de Madurez</t>
  </si>
  <si>
    <t>EVALUACIÓN DEL HORMIGÓN DE LAS FUNDACIONES DEL MOLINO N° 15 DE LA CONCENTRADORA A1 DE CODELCO DIVISIÓN CHUQUICAMATA</t>
  </si>
  <si>
    <t>PR.DTC.2026.0559- Resistencia térmica en horno - Walmart</t>
  </si>
  <si>
    <t>PR.DTC.2026.0559</t>
  </si>
  <si>
    <t>PR.DTC.2025.1205 - Ensayo de resistencia al fuego RF F 240 - Muro</t>
  </si>
  <si>
    <t>PR.DTC.2025.1205</t>
  </si>
  <si>
    <t>PR.DTC.2026.0569 - ENSAYOS EN TERRENO AISLACION RUIDO AEREO E IMPACTO LOSA - DIGUA</t>
  </si>
  <si>
    <t>767649347</t>
  </si>
  <si>
    <t>Ingenieria MEMK SPA</t>
  </si>
  <si>
    <t>PR.DTC.2026.0636 - Reemisión de informe RF</t>
  </si>
  <si>
    <t>PR.DTC.2026.0636</t>
  </si>
  <si>
    <t>PR.DTC.2026.0544- Ensayos de resistencia al fuego RF F60 y RF F30</t>
  </si>
  <si>
    <t>PR.DTC.2026.G006 - Certificación de pintura intumescente en planta</t>
  </si>
  <si>
    <t>PR.DTC.2026.G006</t>
  </si>
  <si>
    <t>PR.DTC.2026.0480 - Ensayos de resistencia al fuego RF F30 - Tabique</t>
  </si>
  <si>
    <t>PR.DTC.2026.0480</t>
  </si>
  <si>
    <t>PR.DTC.2026.R006 - Cert. P.I.</t>
  </si>
  <si>
    <t>PR.DTC.2026.R006</t>
  </si>
  <si>
    <t>COMERCIALIZADORA MINTECH SPA</t>
  </si>
  <si>
    <t>PR.DTC.2026.S005 - Cert. P.I.</t>
  </si>
  <si>
    <t>PR.DTC.2026.S005</t>
  </si>
  <si>
    <t>PR.DTC.2026.0529 -Ensayos de resistencia al fuego</t>
  </si>
  <si>
    <t>PR.DTC.2026.0529</t>
  </si>
  <si>
    <t>760095419</t>
  </si>
  <si>
    <t>SOCIEDAD SERVICIOS INGENIERIA Y MANTENCION INTEGRAL MPM LIMITADA</t>
  </si>
  <si>
    <t>PR.DTC.2026.0620 - ENSAYOS A GEOMEMBRANAS - MPM</t>
  </si>
  <si>
    <t>PR.DTC.2026.0620</t>
  </si>
  <si>
    <t>PR.DTC.2026.0646 - Ensayo AA Terreno</t>
  </si>
  <si>
    <t>PR.DTC.2026.0646</t>
  </si>
  <si>
    <t>PR.DTC.2026.0635 - Certificación de pintura intumescente en planta</t>
  </si>
  <si>
    <t>PR.DTC.2026.0635</t>
  </si>
  <si>
    <t>PR.DTC.2026.0383 - Ensayos de resistencia al fuego - Tabique</t>
  </si>
  <si>
    <t>PR.DTC.2026.0383</t>
  </si>
  <si>
    <t>PR.DTC.2026.0615</t>
  </si>
  <si>
    <t>PR.DTC.2026.0344</t>
  </si>
  <si>
    <t>PR.DTC.2026.0275</t>
  </si>
  <si>
    <t>Laguna Norte S.A.</t>
  </si>
  <si>
    <t>PR.DTC.2026.0530</t>
  </si>
  <si>
    <t>PR.DTC.2026.0532</t>
  </si>
  <si>
    <t>PR.DTC.2026.0422</t>
  </si>
  <si>
    <t>PR.DTC.2026.0583</t>
  </si>
  <si>
    <t>PR.DTC.2026.0110</t>
  </si>
  <si>
    <t>PR.DTC.2026.0566</t>
  </si>
  <si>
    <t>PR.DTC.2025.1244</t>
  </si>
  <si>
    <t>PR.DTC.2026.0644</t>
  </si>
  <si>
    <t>PR.DTC.2026.0501</t>
  </si>
  <si>
    <t>PR.DTC.2026.0022 - Ensayo de validación de chalecos anticorte</t>
  </si>
  <si>
    <t>PR.DTC.2026.0022 - VALIDAICON CHALECO ANTI CORTE - SOGNO</t>
  </si>
  <si>
    <t>PR.DTC.2026.0577- Inspección de pintura intumescente</t>
  </si>
  <si>
    <t>PR.DTC.2026.0577</t>
  </si>
  <si>
    <t>PR.DTC.2026.0582- Inspección de pintura intumescente - San Sebastián</t>
  </si>
  <si>
    <t>PR.DTC.2026.0582</t>
  </si>
  <si>
    <t>PR.DTC.2026.0579- Inspección de pintura intumescente</t>
  </si>
  <si>
    <t>PR.DTC.2026.0579</t>
  </si>
  <si>
    <t>PR.DTC.2026.0581- Inspección de pintura intumescente -Planta Quesos Colun</t>
  </si>
  <si>
    <t>PR.DTC.2026.0581</t>
  </si>
  <si>
    <t>PR.DTC.2026.0623- Inspección pintura intumescente</t>
  </si>
  <si>
    <t>PR.DTC.2026.0623</t>
  </si>
  <si>
    <t>PR.DTC.2026.0580- Inspección de pintura intumescente - Strip Center Padre Hurtado</t>
  </si>
  <si>
    <t>PR.DTC.2026.0580</t>
  </si>
  <si>
    <t>PR.DTC.2026.0716- Inspección pintura intumescente</t>
  </si>
  <si>
    <t>PR.DTC.2026.0716</t>
  </si>
  <si>
    <t>PR.DTC.2026.0715- Inspección pintura intumescente y mortero ignífugo</t>
  </si>
  <si>
    <t>PR.DTC.2026.0715</t>
  </si>
  <si>
    <t>PR.DTC.2026.0578- Inspección de pintura intumescente</t>
  </si>
  <si>
    <t>PR.DTC.2026.0578</t>
  </si>
  <si>
    <t>PR.DTC.2026.0687- Inspección pintura intumescente</t>
  </si>
  <si>
    <t>PR.DTC.2026.0687</t>
  </si>
  <si>
    <t>PR.DTC.2026.0622-Inspección pintura intumescente Angol</t>
  </si>
  <si>
    <t>PR.DTC.2026.0622</t>
  </si>
  <si>
    <t>771937705</t>
  </si>
  <si>
    <t>INMOBILIARIA E INVERSIONES QUILODRAN LIMITADA</t>
  </si>
  <si>
    <t>PR.DTC.2026.0641-Inspección pintura intumescente</t>
  </si>
  <si>
    <t>PR.DTC.2026.0641</t>
  </si>
  <si>
    <t>PR.DTC.2026.0658- Inspección pintura intumescente</t>
  </si>
  <si>
    <t>PR.DTC.2026.0658</t>
  </si>
  <si>
    <t>774670785</t>
  </si>
  <si>
    <t>CONSTRUCTORA PROFAST SPA</t>
  </si>
  <si>
    <t>PR.DTC.2026.0710-Inspección pintura intumescente</t>
  </si>
  <si>
    <t>PR.DTC.2026.0710</t>
  </si>
  <si>
    <t>776975893</t>
  </si>
  <si>
    <t>DEL VALLE CONSTRUCTORA SPA</t>
  </si>
  <si>
    <t>PR.DTC.2026.0638- Inspección pintura intumescente</t>
  </si>
  <si>
    <t>PR.DTC.2026.0638</t>
  </si>
  <si>
    <t>PR.DTC.2026.0455</t>
  </si>
  <si>
    <t>PR.DTC.2026.0599</t>
  </si>
  <si>
    <t>Constructora E5 SPA</t>
  </si>
  <si>
    <t>PR.DTC.2026.0568</t>
  </si>
  <si>
    <t>PR.DTC.2026.0543</t>
  </si>
  <si>
    <t>PR.DTC.2026.0555</t>
  </si>
  <si>
    <t>77147537K</t>
  </si>
  <si>
    <t>Solyserv SPA</t>
  </si>
  <si>
    <t>PR.DCO.1829.2026.348 - Townhouse Santa Juana</t>
  </si>
  <si>
    <t>PR.DCO.1829.2026.425 - EMS Construcción Servicio Sanitario Rural Unión Biobio - La Suerte</t>
  </si>
  <si>
    <t>PR.DCO.1829.2026.424 - EMS Cámara de Hormigón Armado Planta Essbio</t>
  </si>
  <si>
    <t>PR.DCO.1829.2026.423 - EMS Local Comercial GMT</t>
  </si>
  <si>
    <t>PR.DCO.1829.2026.427 - EMS Chile Suplementos</t>
  </si>
  <si>
    <t>PR.DCO.1829.2026.084 - VTA (+01) Julio 2026</t>
  </si>
  <si>
    <t>995001403</t>
  </si>
  <si>
    <t>EKA CHILE S A</t>
  </si>
  <si>
    <t>PR.DCO.1829.2026.322 - Reparación Ductos Emisario</t>
  </si>
  <si>
    <t>PR.DCO.1829.2026.302 - Habilitación y Construcción Planta Demostrativa Proceso Electrólisis Aleación Tierras Raras</t>
  </si>
  <si>
    <t>PR.DCO.1829.2026.395 - EMS Proyecto Agua Potable y Aguas Servidas 3 Sectores Juan Pablo II Panguipulli</t>
  </si>
  <si>
    <t>PR.DCO.1829.2026.396 - EMS Proyecto Agua Potable y Aguas Servidas 3 Sectores Clodomiro Figueroa Panguipulli</t>
  </si>
  <si>
    <t>PR.DCO.1829.2026.394 - EMS Proyecto Agua Potable y Aguas Servidas 3 Sectores Villa Palguin Panguipulli</t>
  </si>
  <si>
    <t>PR.DCO.1829.2025-0590 - VTA (+01) Junio 2026</t>
  </si>
  <si>
    <t>PR.DCO.1776.2026.384 boestch Las Uvas y el viento</t>
  </si>
  <si>
    <t>764821599</t>
  </si>
  <si>
    <t>CONSTRUCCIÓN Y PROYECTOS CATRICO SPA</t>
  </si>
  <si>
    <t>PR.DCO.1776.2026.431_CATRICO-McDonald´s San Jose de la Estrella</t>
  </si>
  <si>
    <t>McDonald´s San Jose de la Estrella</t>
  </si>
  <si>
    <t>PR.DCO.1776.2026.071_PEHUÉN ING.-El Trébol</t>
  </si>
  <si>
    <t>767977018</t>
  </si>
  <si>
    <t>INMOBILIARIA NUEVA QUILICURA LTDA.</t>
  </si>
  <si>
    <t>PR.DCO.1776.2026.354_NUEVA QUILICURA-Porchet Quilicura</t>
  </si>
  <si>
    <t>Porchet Quilicura</t>
  </si>
  <si>
    <t>772772629</t>
  </si>
  <si>
    <t>CONSTRUCTORA OMAR SALAZAR CORREA E.I.R.L.</t>
  </si>
  <si>
    <t>PR.DCO.1776.2026.380_CONST. OMAR SALAZAR-Mejoram. entorno centro comunitario villa poarinacota</t>
  </si>
  <si>
    <t>Mejoram. entorno centro comunitario villa poarinacota</t>
  </si>
  <si>
    <t>Universidad Autónoma Sede San Miguel</t>
  </si>
  <si>
    <t>PR.DEP.2026.0174 - Ensayos de tracción a sistema de fortificación - Codelco</t>
  </si>
  <si>
    <t>PR.DEP.2026.0174</t>
  </si>
  <si>
    <t>PR.DEP.2026.0161</t>
  </si>
  <si>
    <t>PR.DEP.2026-0161</t>
  </si>
  <si>
    <t>PRE.DGL.2339.2026-0413 - DGI - Cuenta Comercial Salesforce - Traspaso Interno Junio 2026</t>
  </si>
  <si>
    <t>PRE.DGL.1817.2026-0421 - DCO - Cuenta Comercial Salesforce - Traspaso Interno Junio 2026</t>
  </si>
  <si>
    <t>PRE.DGL.2344.2026-0433 - DGL - Cuenta Comercial Salesforce - Traspaso Interno Junio 2026</t>
  </si>
  <si>
    <t>PRE.DGL.2339.2026-0423 - DGL - Cuenta Comercial Salesforce - Traspaso Interno Junio 2026</t>
  </si>
  <si>
    <t>PRE.DGL.2341.2026-0434 - DGL - Cuenta Comercial Salesforce - Traspaso Interno Junio 2026</t>
  </si>
  <si>
    <t>PRE.DGL.1817.2026-0422 - DGL - Cuenta Comercial Salesforce - Traspaso Interno Junio 2026</t>
  </si>
  <si>
    <t>781329479</t>
  </si>
  <si>
    <t>Inmobiliaria Actual Lira SpA</t>
  </si>
  <si>
    <t>PR.DES.2026-90</t>
  </si>
  <si>
    <t>Edificio Lira</t>
  </si>
  <si>
    <t>PR.DES.2026-108</t>
  </si>
  <si>
    <t>Diagnostico Ascensores Torre 15</t>
  </si>
  <si>
    <t>770358078</t>
  </si>
  <si>
    <t>ÁBACO CHILE, LIQUIDADORES DE SEGUROS SPA</t>
  </si>
  <si>
    <t>PR.DEP.2026.0129 Estudio de falla techumbre Nave Agrovic</t>
  </si>
  <si>
    <t>PR.DEP.2026.0129</t>
  </si>
  <si>
    <t>76048251K</t>
  </si>
  <si>
    <t>CONSTRUCTORA INMOBILIARIA E INVERSIONES OVAL LIMITADA</t>
  </si>
  <si>
    <t>PR.DES.2026-103</t>
  </si>
  <si>
    <t>Condominio Vista Parque</t>
  </si>
  <si>
    <t>PR.DTC.2026.0304 - REV PROYECTO EL OLIVAR - INCENDIOS</t>
  </si>
  <si>
    <t>PR.DEP.2026.0160 Ensayos a sistemas de fortificación de túnel</t>
  </si>
  <si>
    <t>PR.DEP.2026-0160</t>
  </si>
  <si>
    <t>PR.DES.2026-82</t>
  </si>
  <si>
    <t>ENSAYOS ELÉCTRICOS POR FALLA DE DISYUNTOR EN ESTACION VIVACETA DE METRO DE SANTIAGO.</t>
  </si>
  <si>
    <t>PR.DEP.2026.0139 Ensayos carga transversal a panel</t>
  </si>
  <si>
    <t>PR.DEP.2026-0139</t>
  </si>
  <si>
    <t>PR.DTC.2026.0525 - Peritaje causa-origen</t>
  </si>
  <si>
    <t>PR.DEP.2026.0168 Ensayos de tracción a barras autoperforantes</t>
  </si>
  <si>
    <t>PR.DEP.2026-0168</t>
  </si>
  <si>
    <t>PR.DTC.2026.0535 - Peritaje Causa-Origen</t>
  </si>
  <si>
    <t>PR.DIC.2026-027</t>
  </si>
  <si>
    <t>INFORME TÉCNICO DE CÁLCULO DE DAÑOS ASOCIADOS A LOS PERJUICIOS SUFRIDOS POR CICH EN EL PROYECTO HOSPITAL DEL SALVADOR E INSTITUTO NACIONAL DE GERIATRIA (PROYECTO HDS) – MINUTA COMPLEMENTO</t>
  </si>
  <si>
    <t>781555401</t>
  </si>
  <si>
    <t>PROTERM S.A.</t>
  </si>
  <si>
    <t>PR.DTC.2026.0468 - Solución constructiva vertical</t>
  </si>
  <si>
    <t>PR.DTC.2026.0468</t>
  </si>
  <si>
    <t>PR.DTC.2026.0704-Asimilación RF</t>
  </si>
  <si>
    <t>PR.DTC.2026.0704</t>
  </si>
  <si>
    <t>PR.DTC.2026.0304 - REV PROYECTO EL OLIVAR - ACU</t>
  </si>
  <si>
    <t>PR.DTC.2026.0720-Estudio de asimilación RF</t>
  </si>
  <si>
    <t>PR.DTC.2026.0720</t>
  </si>
  <si>
    <t>PR.DTC.2026.0305 - Asimilación RF</t>
  </si>
  <si>
    <t>PR.DHI.SHI.2026-0922</t>
  </si>
  <si>
    <t>Control mensual de cemento -JULIO 2026 / Resistencia mecánica</t>
  </si>
  <si>
    <t>PR.DHI.SHI.2026-0924</t>
  </si>
  <si>
    <t>PR.DHI.SHI.2026-0923</t>
  </si>
  <si>
    <t>PR.DHI.SHI.2026-0654</t>
  </si>
  <si>
    <t>Análisis a muestras de Cemento AR</t>
  </si>
  <si>
    <t>PR.DHI.SHI.2026-0475</t>
  </si>
  <si>
    <t>PR.DHI.SHI.2026-0921</t>
  </si>
  <si>
    <t>Certificación Período de MAYO 2026 Regiones de Magallanes - Aysén</t>
  </si>
  <si>
    <t>PR.DHI.SHI.2026-0167</t>
  </si>
  <si>
    <t>Actividad Puzolánica</t>
  </si>
  <si>
    <t>PR.DHI.SHI.2026-0608</t>
  </si>
  <si>
    <t>Calibración de Blaine</t>
  </si>
  <si>
    <t>77767644k</t>
  </si>
  <si>
    <t>SYLLABUS TECNOLOGÍA SPA</t>
  </si>
  <si>
    <t>PR.DHC.2987.2026.260_SYLLABUS-Muestreo de hormigón Tilcoco</t>
  </si>
  <si>
    <t>Muestreo de hormigón Tilcoco</t>
  </si>
  <si>
    <t>PR.DCO.3682.2024.321_V5 SOC. ACL-Autocontrol Hormigones ACL Adicional Junio 2026</t>
  </si>
  <si>
    <t>PR.DEP.2026-0154 Ensayos de tracción a conectores mecánicos Propuesta técnica y económica PR.DEP.2026-0154 Revisión 0 División Estructuras - Peritajes Ejemplar Nº01 Nºde paginas 4 Revisión Nº0 Nombre Fecha: 11/06/2026 Elaborado por André Fuenzalida F. Rev</t>
  </si>
  <si>
    <t>MOVIMIENTO DE TIERRA V &amp; V SPA</t>
  </si>
  <si>
    <t>PMGD CALICHE - CAMINO DE ACCESO</t>
  </si>
  <si>
    <t>SEALPRO SPA</t>
  </si>
  <si>
    <t>Planta Cumbres</t>
  </si>
  <si>
    <t>Escaneo Láser Juan Gómez Millas</t>
  </si>
  <si>
    <t>PR.DTC.2026.0362 - Visita a terreno</t>
  </si>
  <si>
    <t>PR.DTC.2026.0585</t>
  </si>
  <si>
    <t>PR.DHC.2380.2026.092_ZOPONE-Obra Quintay</t>
  </si>
  <si>
    <t>Obra Quintay</t>
  </si>
  <si>
    <t>Ballica</t>
  </si>
  <si>
    <t>DGL.PRE.2339.2026.0292 - Minera Santo Domingo - Aumento de Venta</t>
  </si>
  <si>
    <t>MEDICIÓN DE RESISTENCIA ELÉCTRICA DE PISO SEMICONDUCTIVO DE 7RECINTOS CENTRO ONCOLÓGICO DEL HOSPITAL DE IQUIQUE, REGIÓN DE TARAPACA.</t>
  </si>
  <si>
    <t>TORRE A, PARQUE TITANIUM y EDIFICIO BANDERA 287</t>
  </si>
  <si>
    <t>PR.UCF.2026-0095 CALIBRACIÓN EQUIPOS EN TERRENO</t>
  </si>
  <si>
    <t>LOCSAN LTDA</t>
  </si>
  <si>
    <t>PR.UCF.2026-0090A CALIBRACIÓN ANILLOS EN TERRENO</t>
  </si>
  <si>
    <t>Parque Gastronomico 2 Cenco Florida</t>
  </si>
  <si>
    <t>PR.UCF.2026-0080 CALIBRACIÓN ANILLOS</t>
  </si>
  <si>
    <t>EMPRO LTDA.</t>
  </si>
  <si>
    <t>PR.UCF.2026-0071 CALIBRACIÓN CILINDRO</t>
  </si>
  <si>
    <t>Viña del Cerro</t>
  </si>
  <si>
    <t>SOCIEDAD CENTRO DE ESTUDIOS Y LABORATORIOS CELAB Y COMPAÑIA LIMITADA</t>
  </si>
  <si>
    <t>PR.UCF.2026-0082 CALIBRACIÓN CELDA EN TERRENO</t>
  </si>
  <si>
    <t>Obra Lagunillas</t>
  </si>
  <si>
    <t>Fundaciones Planta Extrusora BO Packaging</t>
  </si>
  <si>
    <t>769772227</t>
  </si>
  <si>
    <t>SGT INGENIERÍA Y TRONADURAS SPA</t>
  </si>
  <si>
    <t>PR.DHC.2380.2026.242_SGT Ing. y Tronaduras-Fabricación de Tapas Eléctricas</t>
  </si>
  <si>
    <t>Fabricación de Tapas Eléctricas</t>
  </si>
  <si>
    <t>Control mensual de cemento -JUNIO 2026 / Resistencia mecánica</t>
  </si>
  <si>
    <t>Certificación Período de ABRIL 2026 Regiones de Magallanes - Aysén</t>
  </si>
  <si>
    <t>PR.UCF.2026-0079 CALIBRACION ANILLO</t>
  </si>
  <si>
    <t>PR.UCF.2026-0089 CALIBRACIÓN DE CILINDROS</t>
  </si>
  <si>
    <t>PR.UCF.2026-0086 CALIBRACION CILINDRO</t>
  </si>
  <si>
    <t>PR.DTC.2026.0200 - Peritaje causa-origen</t>
  </si>
  <si>
    <t>PR.DTC.2026.0349 - Estudio de asimilación RF</t>
  </si>
  <si>
    <t>PR.DTC.2026.0086 - Estudio de asimilación RF</t>
  </si>
  <si>
    <t>PR.DTC.2026.0017 - Estudio de asimilación RF</t>
  </si>
  <si>
    <t>763845141</t>
  </si>
  <si>
    <t>Constructora Alfa y Omega Limitada</t>
  </si>
  <si>
    <t>PR.DHC.1830.2026.215 - Ampliación de Vivienda - Cañete</t>
  </si>
  <si>
    <t>PR.DHC.1830.2026.256 - 151669 Los Angeles Oriente</t>
  </si>
  <si>
    <t>PR.DHC.1830.2026.257 - 152633 El Guaro</t>
  </si>
  <si>
    <t>Hormigones PM SPA</t>
  </si>
  <si>
    <t>PRE.DGL.2340.2026-0426 - DPR - Cuenta Comercial Salesforce - Traspaso Interno Junio 2026</t>
  </si>
  <si>
    <t>PRE.DGL.2340.2026-0428 - DPR - Cuenta Comercial Salesforce - Traspaso Interno Junio 2026</t>
  </si>
  <si>
    <t>PRE.DGL.2340.2026-0427 - DPR - Cuenta Comercial Salesforce - Traspaso Interno Junio 2026</t>
  </si>
  <si>
    <t>PRE.DGL.2340.2026-0414 - DHI - Cuenta Comercial Salesforce - Traspaso Interno Junio 2026</t>
  </si>
  <si>
    <t>PRE.DGL.2340.2026-0416 - DHI - Cuenta Comercial Salesforce - Traspaso Interno Junio 2026</t>
  </si>
  <si>
    <t>PRE.DGL.2340.2026-0415 - DHI - Cuenta Comercial Salesforce - Traspaso Interno Junio 2026</t>
  </si>
  <si>
    <t>PRE.DGL.2340.2026-0425 - DGI - Cuenta Comercial Salesforce - Traspaso Interno Junio 2026</t>
  </si>
  <si>
    <t>PRE.DGL.2340.2026-0431 - DGI - Cuenta Comercial Salesforce - Traspaso Interno Junio 2026</t>
  </si>
  <si>
    <t>PRE.DGL.2340.2026-0432 - DPR - Cuenta Comercial Salesforce - Traspaso Interno Junio 2026</t>
  </si>
  <si>
    <t>PRE.DGL.2340.2026-0430 - DCO - Cuenta Comercial Salesforce - Traspaso Interno Junio 2026</t>
  </si>
  <si>
    <t>PRE.DGL.2340.2026-0429 - DCO - Cuenta Comercial Salesforce - Traspaso Interno Junio 2026</t>
  </si>
  <si>
    <t>PRE.DGL.2340.2026-0424 - DCO - Cuenta Comercial Salesforce - Traspaso Interno Junio 2026</t>
  </si>
  <si>
    <t>PRE.DGL.2340.2026-0420 - DGL - Cuenta Comercial Salesforce - Traspaso Interno Junio 2026</t>
  </si>
  <si>
    <t>PRE.DGL.2340.2026-0418 - DGL - Cuenta Comercial Salesforce - Traspaso Interno Junio 2026</t>
  </si>
  <si>
    <t>PRE.DGL.2340.2026-0417 - DGL - Cuenta Comercial Salesforce - Traspaso Interno Junio 2026</t>
  </si>
  <si>
    <t>PRE.DGL.2340.2026-0419 - DGL - Cuenta Comercial Salesforce - Traspaso Interno Junio 2026</t>
  </si>
  <si>
    <t>761846078</t>
  </si>
  <si>
    <t>HIDROMAS</t>
  </si>
  <si>
    <t>PR.DGL.1817.2026.0057 - Hidromas - Solicitud de Ensayos</t>
  </si>
  <si>
    <t>915100007</t>
  </si>
  <si>
    <t>EDYCE METALURGICA S.A.</t>
  </si>
  <si>
    <t>PR.DAC.2026.0273</t>
  </si>
  <si>
    <t>PR.DAC.2026.0273 - CERTIFICACIÓN Y ENSAYOS DE ACERO PARA USO ESTRUCTURAL SEGÚN NCH203 - PILOTES</t>
  </si>
  <si>
    <t>PR.DAC.2026.0194 - CERTIFICACIÓN Y ENSAYOS DE ACERO PARA USO ESTRUCTURAL SEGÚN NCH203</t>
  </si>
  <si>
    <t>HILTI CHILE LTDA.</t>
  </si>
  <si>
    <t>PR.DAC.2026.0171 - CERTIFICACIÓN Y ENSAYOS DE ACERO PARA USO ESTRUCTURAL SEGÚN NCH203</t>
  </si>
  <si>
    <t>PR.DAC.2026.0373 - CERTIFICACIÓN Y ENSAYOS DE ACERO PARA USO ESTRUCTURAL SEGÚN NCH203</t>
  </si>
  <si>
    <t>VANOR SERVICIOS SPA</t>
  </si>
  <si>
    <t>PR.DAC.2026.0335A - CERTIFICACIÓN Y ENSAYOS DE ACERO PARA USO ESTRUCTURAL SEGÚN NCH203</t>
  </si>
  <si>
    <t>777455788</t>
  </si>
  <si>
    <t>Sociedad de Inversiones RyJ Chile Spa.</t>
  </si>
  <si>
    <t>PR.DAC.2026.0334</t>
  </si>
  <si>
    <t>PR.DAC.2026.0334 - ENSAYO DE CHARPY</t>
  </si>
  <si>
    <t>PR.DAC.2026.0118A - CERTIFICACIÓN Y ENSAYOS DE ACERO PARA USO ESTRUCTURAL SEGÚN NCH203</t>
  </si>
  <si>
    <t>Metso Outotec Chile SpA</t>
  </si>
  <si>
    <t>PR.DAC.2025.0396 Certificación Acero Estructural</t>
  </si>
  <si>
    <t>PR.DAC.2026.0302 - CERTIFICACIÓN Y ENSAYOS DE ACERO PARA USO ESTRUCTURAL SEGÚN NCH203</t>
  </si>
  <si>
    <t>779451933</t>
  </si>
  <si>
    <t>SERVICIOS INTEGRALES DE ADMINISTRACION LOGISTICA SPA</t>
  </si>
  <si>
    <t>PR.DAC.2026.0377</t>
  </si>
  <si>
    <t>1833 UAS - Unidad Aceros Sur</t>
  </si>
  <si>
    <t>PR.DAC.2026.0357 - CERTIFICACIÓN Y ENSAYOS DE ACERO PARA USO ESTRUCTURAL SEGÚN NCH203</t>
  </si>
  <si>
    <t>CORP EDUCACIONAL DE LA CONSTRUCCION</t>
  </si>
  <si>
    <t>PR.DAC.2026.0244 - ENSAYOS DE MEDICIÓN DE ESPESOR DE PINTURA</t>
  </si>
  <si>
    <t>PR.DAC.2026.0100 - ENSAYOS DE MEDICIÓN DE ESPESOR DE PINTURA- PICHILEMU</t>
  </si>
  <si>
    <t>PR.DAC.2026.0273 - MUESTREO</t>
  </si>
  <si>
    <t>PR.DAC.2026.0350</t>
  </si>
  <si>
    <t>PR.DAC.2026.0350 - CARACTERIZACIÓN A MATERIAL DE PIEZA METÁLICA</t>
  </si>
  <si>
    <t>PR.DAC.2026.0249</t>
  </si>
  <si>
    <t>PR.DAC.2026.0249 - SERVICIO DE INSPECCIÓN DE MATERIALES EN BODEGAS</t>
  </si>
  <si>
    <t>PR.DAC.2026.0337 - CARACTERIZACIÓN DE FALLA DE TUBERÍAS DE PPR</t>
  </si>
  <si>
    <t>PR.DAC.2026.0304 - ENSAYOS DE LABORATORIO A MUESTRA METÁLICA</t>
  </si>
  <si>
    <t>PR.DAC.2026.0361</t>
  </si>
  <si>
    <t>PR.DAC.2026.0361 - ENSAYOS DE LABORATORIO SOBRE MUESTRAS METÁLICAS</t>
  </si>
  <si>
    <t>966845805</t>
  </si>
  <si>
    <t>FERROCARRIL DEL PACIFICO S A</t>
  </si>
  <si>
    <t>PR.DAC.2026.0368</t>
  </si>
  <si>
    <t>PR.DAC.2026.0368 - ANÁLISIS Y ENSAYOS DE LABORATORIO AL MATERIAL DE EJES DE VAGONES FERROVIARIOS</t>
  </si>
  <si>
    <t>PR.DAC.2026.0328 - ENSAYOS DESTRUCTIVOS ACERO</t>
  </si>
  <si>
    <t>760973890</t>
  </si>
  <si>
    <t>Sociedad Maestranza, Ingeniería y Equipos Gavilan y Pacheco Ltda.</t>
  </si>
  <si>
    <t>PR.DAC.2026.0301</t>
  </si>
  <si>
    <t>PR.DAC.2026.0301 - ENSAYOS DE LABORATORIO A PIEZA METÁLICA</t>
  </si>
  <si>
    <t>PR.DAC.2026.0325 - ENSAYOS DE LABORATORIO A BARRA HILADA</t>
  </si>
  <si>
    <t>PR.DAC.2026.0324</t>
  </si>
  <si>
    <t>PR.DAC.2026.0324 - CARACTERIZACIÓN DE MATERIAL A MUESTRA METÁLICA</t>
  </si>
  <si>
    <t>PR.DAC.2026.0194 - MUESTREO</t>
  </si>
  <si>
    <t>PR.DAC.2026.0275</t>
  </si>
  <si>
    <t>PR.DAC.2026.0275 - INSPECCIÓN Y ENSAYOS DE MATERIAL DE UN POLO DE MOLINO DE BOLAS GMD</t>
  </si>
  <si>
    <t>PR.DAC.2026.0171 - MUESTREO</t>
  </si>
  <si>
    <t>PR.DAC.2026.0343 - ENSAYO DE TRACCIÓN A ANCLAS DE ACERO</t>
  </si>
  <si>
    <t>PR.DAC.2026.0373 - MUESTREO</t>
  </si>
  <si>
    <t>770783429</t>
  </si>
  <si>
    <t>ALUDOM SPA</t>
  </si>
  <si>
    <t>PR.DAC.2026.0206</t>
  </si>
  <si>
    <t>PR.DAC.2026.0206 - ENSAYOS DE LABORATORIO A MUESTRA METÁLICA</t>
  </si>
  <si>
    <t>Christian Marcano</t>
  </si>
  <si>
    <t>PR.DAC.2026.0332 - ENSAYOS A MUESTRAS DE ACERO</t>
  </si>
  <si>
    <t>PR.DAC.2021.0390AQ Muestreo</t>
  </si>
  <si>
    <t>PR.DAC.2026.0330</t>
  </si>
  <si>
    <t>PR.DAC.2026.0357 - MUESTREO</t>
  </si>
  <si>
    <t>PR.DAC.2026.0317</t>
  </si>
  <si>
    <t>PR.DAC.2026.0317 - ENSAYO DE TRACCIÓN A BARRA HILADA</t>
  </si>
  <si>
    <t>PR.DAC.2026.0335A - MUESTREO</t>
  </si>
  <si>
    <t>PR.DAC.2026.0189A Muestreo</t>
  </si>
  <si>
    <t>PR.DAC.2022.0035O Muestreo</t>
  </si>
  <si>
    <t>PR.DAC.2026.0352 - ENSAYOS A ALAMBRES</t>
  </si>
  <si>
    <t>PR.DAC.2021.0689AP Muestreo</t>
  </si>
  <si>
    <t>PR.DAC.2025.0396 Muestreo</t>
  </si>
  <si>
    <t>PR.DAC.2026.0302 - MUESTREO</t>
  </si>
  <si>
    <t>PR.DAC.2023.0015M Muestreo</t>
  </si>
  <si>
    <t>PR.DAC.2025.0225H Muestreo</t>
  </si>
  <si>
    <t>PR.DAC.2026.0232-B LP</t>
  </si>
  <si>
    <t>PERITAJE AFA ASOCIADOS SPA CON SOCIEDAD CONCESIONARIA VESPUCIO ORIENTE.  ROL CAM A-6798-2024</t>
  </si>
  <si>
    <t>PRE.DGL.2341.2026-0102 - Anddes - Botaderos y Dumps - Mantos Blancos</t>
  </si>
  <si>
    <t>3919 ODS - ODS 13 Codelco Carén</t>
  </si>
  <si>
    <t>ODS 13</t>
  </si>
  <si>
    <t>SONNEDIX CHILE SERVICES SPA</t>
  </si>
  <si>
    <t>PR.DTC.2026.0048 - Estudio de asimilación RF</t>
  </si>
  <si>
    <t>777297236</t>
  </si>
  <si>
    <t>IMPORTADORA Y COMERCIALIZADORA YAGAN SPA</t>
  </si>
  <si>
    <t>PR.DTC.2026.0657- Certificación Chalecos</t>
  </si>
  <si>
    <t>PR.DTC.2026.0657</t>
  </si>
  <si>
    <t>PR.DTC.2026.0458- Certificación Chalecos Anticorte</t>
  </si>
  <si>
    <t>PR.DTC.2026.0450</t>
  </si>
  <si>
    <t>PR.DTC.2026.0564</t>
  </si>
  <si>
    <t>PR.DTC.2026.0701 - VISITA ETIQUETADO - TORINO</t>
  </si>
  <si>
    <t>PR.DTC.2026.0701</t>
  </si>
  <si>
    <t>PR.DGL.2340.2026.0373 - 154.26.Servicio Ensayos Geotécnicos ROM-Cupro Chlor</t>
  </si>
  <si>
    <t>PR.DGL.2340.2026.0180 - SRK Consulting Chile - Caracterización Físico-Química Pila de Lixiviación Lobo Marte</t>
  </si>
  <si>
    <t>PR.DPR.3481.044-2026 PUMA Chacay MLP</t>
  </si>
  <si>
    <t>690513005</t>
  </si>
  <si>
    <t>I. MUNICIPALIDAD DE RINCONADA</t>
  </si>
  <si>
    <t>PR.DTC.2026.0479 - Planes Rinconada</t>
  </si>
  <si>
    <t>PR.DTC.2026.0479</t>
  </si>
  <si>
    <t>PR.DGI.2026-077 Prospecciones geotécnicas MSD Capstone Copper</t>
  </si>
  <si>
    <t>Prospecciones geotécnicas MSD Capstone Copper</t>
  </si>
  <si>
    <t>781030120</t>
  </si>
  <si>
    <t>CONSTRUCTORA GRAN ANDES SPA</t>
  </si>
  <si>
    <t>PR.DGL.2340.2026.0389 - Constructora Gran Andes</t>
  </si>
  <si>
    <t>767514395</t>
  </si>
  <si>
    <t>CONSTRUCTORA AZAPA TRES SPA</t>
  </si>
  <si>
    <t>PR.DCO.3682.2025.206_COX-Subestación Kimal (Cuadratura Junio 2026) Permanencia Adicional</t>
  </si>
  <si>
    <t>796373709</t>
  </si>
  <si>
    <t>CONSTRUCTORA CONPAX SPA</t>
  </si>
  <si>
    <t>PR.DCO.3681.2026.104 V3 Conpax extensión obras Polo Sur</t>
  </si>
  <si>
    <t>Servicios de permanencia</t>
  </si>
  <si>
    <t>PR.GCO.2024.0075.V14 Tepsac- Centinela (+Vta Julio- Octubre) 2026 Adicional</t>
  </si>
  <si>
    <t>PR.DCO.3681.2026.109 S/E Liqcau INGEC-Servicio de suelos y de hormigón, Antofagasta</t>
  </si>
  <si>
    <t>Servicio de suelos y de hormigón, Antofagasta (Permanencia)</t>
  </si>
  <si>
    <t>PR.DCO.3681.2026.145_ACM ING.-OOCC FASE 3 NF, PQL</t>
  </si>
  <si>
    <t>OOCC FASE 3 NF, PQL</t>
  </si>
  <si>
    <t>PR.GCO.2024.0075.V14 Tepsac- Centinela (+Vta Abril- Junio) 2026 Adicional</t>
  </si>
  <si>
    <t>PR.DCO.1776.2024.394_A_V8 Tren Santiago Batuco Gran Andes</t>
  </si>
  <si>
    <t>Servicios de laboratorio permanente</t>
  </si>
  <si>
    <t>PR.DCO.1776.2026.311 INCANCER OHL</t>
  </si>
  <si>
    <t>INSTITUTO NACIONAL DEL CÁNCER</t>
  </si>
  <si>
    <t>El Estero 303</t>
  </si>
  <si>
    <t>896516000</t>
  </si>
  <si>
    <t>CONSTRUCTORA E INMOBILIARIA MAGAL LTDA.</t>
  </si>
  <si>
    <t>PR.DES.2026-124</t>
  </si>
  <si>
    <t>61601000K</t>
  </si>
  <si>
    <t>SUBSECRETARIA DE SALUD PUBLICA</t>
  </si>
  <si>
    <t>PR.DES.2026-98</t>
  </si>
  <si>
    <t>REGISTRO TÉCNICO DE AVANCE DE OBRAS HOSPITAL DE LINARES</t>
  </si>
  <si>
    <t>Edificio Rotonda Atenas</t>
  </si>
  <si>
    <t>ILUSTRE MUNICIPALIDAD DE SAN CLEMENTE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</si>
</sst>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_);_(@_)"/>
    <numFmt numFmtId="165" formatCode="#,##0,,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pivotButton="1"/>
    <xf numFmtId="14" fontId="0" fillId="0" borderId="0" xfId="0" applyNumberFormat="1"/>
    <xf numFmtId="164" fontId="0" fillId="0" borderId="0" xfId="4" applyFont="1"/>
    <xf numFmtId="0" fontId="0" fillId="0" borderId="0" xfId="0" applyAlignment="1">
      <alignment horizontal="left"/>
    </xf>
    <xf numFmtId="3" fontId="0" fillId="0" borderId="0" xfId="0" applyNumberFormat="1"/>
    <xf numFmtId="0" fontId="3" fillId="3" borderId="0" xfId="0" applyFont="1" applyFill="1" applyAlignment="1">
      <alignment horizontal="left"/>
    </xf>
    <xf numFmtId="0" fontId="4" fillId="2" borderId="2" xfId="0" applyFont="1" applyFill="1" applyBorder="1"/>
    <xf numFmtId="0" fontId="4" fillId="2" borderId="3" xfId="0" applyFont="1" applyFill="1" applyBorder="1"/>
    <xf numFmtId="0" fontId="3" fillId="3" borderId="4" xfId="0" applyFont="1" applyFill="1" applyBorder="1" applyAlignment="1">
      <alignment horizontal="left"/>
    </xf>
    <xf numFmtId="164" fontId="0" fillId="0" borderId="0" xfId="4" applyFont="1" applyBorder="1"/>
    <xf numFmtId="164" fontId="0" fillId="0" borderId="5" xfId="4" applyFont="1" applyBorder="1"/>
    <xf numFmtId="0" fontId="3" fillId="3" borderId="6" xfId="0" applyFont="1" applyFill="1" applyBorder="1" applyAlignment="1">
      <alignment horizontal="left"/>
    </xf>
    <xf numFmtId="164" fontId="0" fillId="0" borderId="7" xfId="4" applyFont="1" applyBorder="1"/>
    <xf numFmtId="164" fontId="0" fillId="0" borderId="8" xfId="4" applyFont="1" applyBorder="1"/>
    <xf numFmtId="164" fontId="3" fillId="3" borderId="0" xfId="4" applyFont="1" applyFill="1"/>
    <xf numFmtId="164" fontId="0" fillId="0" borderId="0" xfId="0" applyNumberFormat="1"/>
    <xf numFmtId="0" fontId="5" fillId="2" borderId="0" xfId="0" applyFont="1" applyFill="1" applyAlignment="1">
      <alignment horizontal="left"/>
    </xf>
    <xf numFmtId="0" fontId="6" fillId="0" borderId="0" xfId="0" pivotButton="1" applyFont="1"/>
    <xf numFmtId="0" fontId="7" fillId="0" borderId="0" xfId="0" pivotButton="1" applyFont="1"/>
    <xf numFmtId="0" fontId="5" fillId="2" borderId="1" xfId="0" applyFont="1" applyFill="1" applyBorder="1" applyAlignment="1">
      <alignment horizontal="left"/>
    </xf>
    <xf numFmtId="0" fontId="7" fillId="0" borderId="0" xfId="0" applyFont="1"/>
    <xf numFmtId="0" fontId="0" fillId="0" borderId="9" xfId="0" applyBorder="1" applyAlignment="1">
      <alignment horizontal="left"/>
    </xf>
    <xf numFmtId="0" fontId="0" fillId="4" borderId="0" xfId="0" applyFill="1"/>
    <xf numFmtId="3" fontId="0" fillId="4" borderId="0" xfId="0" applyNumberFormat="1" applyFill="1"/>
    <xf numFmtId="3" fontId="3" fillId="5" borderId="0" xfId="0" applyNumberFormat="1" applyFont="1" applyFill="1"/>
    <xf numFmtId="3" fontId="0" fillId="6" borderId="0" xfId="0" applyNumberFormat="1" applyFill="1"/>
    <xf numFmtId="0" fontId="0" fillId="6" borderId="0" xfId="0" applyFill="1"/>
    <xf numFmtId="0" fontId="3" fillId="0" borderId="0" xfId="0" applyFont="1"/>
    <xf numFmtId="0" fontId="0" fillId="5" borderId="0" xfId="0" applyFill="1"/>
    <xf numFmtId="3" fontId="3" fillId="0" borderId="0" xfId="0" applyNumberFormat="1" applyFont="1"/>
    <xf numFmtId="165" fontId="0" fillId="0" borderId="0" xfId="0" applyNumberFormat="1"/>
    <xf numFmtId="0" fontId="8" fillId="0" borderId="0" xfId="0" applyFont="1"/>
    <xf numFmtId="165" fontId="3" fillId="0" borderId="0" xfId="0" applyNumberFormat="1" applyFont="1"/>
    <xf numFmtId="14" fontId="0" fillId="0" borderId="11" xfId="0" applyNumberFormat="1" applyBorder="1"/>
    <xf numFmtId="0" fontId="0" fillId="0" borderId="11" xfId="0" applyBorder="1"/>
    <xf numFmtId="0" fontId="4" fillId="7" borderId="10" xfId="0" applyFont="1" applyFill="1" applyBorder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3" fontId="0" fillId="5" borderId="0" xfId="0" applyNumberFormat="1" applyFill="1"/>
    <xf numFmtId="0" fontId="0" fillId="6" borderId="0" xfId="0" applyFont="1" applyFill="1"/>
    <xf numFmtId="0" fontId="5" fillId="0" borderId="0" xfId="0" applyFont="1" applyFill="1" applyAlignment="1"/>
    <xf numFmtId="0" fontId="0" fillId="0" borderId="0" xfId="0" applyNumberFormat="1"/>
  </cellXfs>
  <cellStyles count="5">
    <cellStyle name="Millares [0]" xfId="4" builtinId="6"/>
    <cellStyle name="Millares [0] 2" xfId="1" xr:uid="{00000000-0005-0000-0000-000001000000}"/>
    <cellStyle name="Millares [0] 3" xfId="2" xr:uid="{00000000-0005-0000-0000-000002000000}"/>
    <cellStyle name="Normal" xfId="0" builtinId="0"/>
    <cellStyle name="Normal 2" xfId="3" xr:uid="{00000000-0005-0000-0000-000004000000}"/>
  </cellStyles>
  <dxfs count="195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sz val="18"/>
        <color theme="0"/>
      </font>
      <fill>
        <patternFill patternType="solid">
          <fgColor indexed="64"/>
          <bgColor rgb="FFC00000"/>
        </patternFill>
      </fill>
      <alignment horizontal="left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sz val="18"/>
        <color theme="0"/>
      </font>
      <fill>
        <patternFill patternType="solid">
          <fgColor indexed="64"/>
          <bgColor rgb="FFC00000"/>
        </patternFill>
      </fill>
      <alignment horizontal="left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sz val="18"/>
        <color theme="0"/>
      </font>
      <fill>
        <patternFill patternType="solid">
          <fgColor indexed="64"/>
          <bgColor rgb="FFC00000"/>
        </patternFill>
      </fill>
      <alignment horizontal="left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sz val="18"/>
        <color theme="0"/>
      </font>
      <fill>
        <patternFill patternType="solid">
          <fgColor indexed="64"/>
          <bgColor rgb="FFC00000"/>
        </patternFill>
      </fill>
      <alignment horizontal="left" readingOrder="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ont>
        <sz val="18"/>
      </font>
    </dxf>
    <dxf>
      <font>
        <sz val="118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8"/>
      </font>
    </dxf>
    <dxf>
      <font>
        <sz val="18"/>
      </font>
    </dxf>
    <dxf>
      <font>
        <sz val="18"/>
        <color theme="0"/>
      </font>
    </dxf>
    <dxf>
      <font>
        <sz val="20"/>
      </font>
    </dxf>
    <dxf>
      <font>
        <sz val="18"/>
        <color theme="0"/>
      </font>
    </dxf>
    <dxf>
      <font>
        <sz val="20"/>
      </font>
    </dxf>
    <dxf>
      <font>
        <sz val="18"/>
        <color theme="0"/>
      </font>
    </dxf>
    <dxf>
      <font>
        <sz val="2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</dxf>
    <dxf>
      <numFmt numFmtId="3" formatCode="#,##0"/>
    </dxf>
    <dxf>
      <alignment horizontal="center"/>
    </dxf>
    <dxf>
      <alignment horizontal="center"/>
    </dxf>
    <dxf>
      <font>
        <sz val="18"/>
        <color theme="0"/>
      </font>
    </dxf>
    <dxf>
      <font>
        <sz val="20"/>
      </font>
    </dxf>
    <dxf>
      <font>
        <b/>
        <i val="0"/>
        <color theme="0"/>
      </font>
      <fill>
        <patternFill>
          <bgColor rgb="FFC00000"/>
        </patternFill>
      </fill>
    </dxf>
    <dxf>
      <border diagonalUp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</border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b/>
        <i val="0"/>
      </font>
      <border>
        <top style="double">
          <color auto="1"/>
        </top>
      </border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2" defaultTableStyle="TableStyleMedium2" defaultPivotStyle="Estilo de tabla dinámica 1">
    <tableStyle name="Estilo de tabla dinámica 1" table="0" count="7" xr9:uid="{00000000-0011-0000-FFFF-FFFF00000000}">
      <tableStyleElement type="wholeTable" dxfId="194"/>
      <tableStyleElement type="headerRow" dxfId="193"/>
      <tableStyleElement type="totalRow" dxfId="192"/>
      <tableStyleElement type="firstColumn" dxfId="191"/>
      <tableStyleElement type="firstRowSubheading" dxfId="190"/>
      <tableStyleElement type="secondRowSubheading" dxfId="189"/>
      <tableStyleElement type="thirdRowSubheading" dxfId="188"/>
    </tableStyle>
    <tableStyle name="Idiem (colores)" pivot="0" table="0" count="5" xr9:uid="{00000000-0011-0000-FFFF-FFFF01000000}">
      <tableStyleElement type="wholeTable" dxfId="187"/>
      <tableStyleElement type="headerRow" dxfId="186"/>
    </tableStyle>
  </tableStyles>
  <colors>
    <mruColors>
      <color rgb="FFD0DDEF"/>
      <color rgb="FFC1D3EA"/>
      <color rgb="FFB0C8E6"/>
      <color rgb="FF9DBCE1"/>
      <color rgb="FF88B0DC"/>
      <color rgb="FF6CA2D7"/>
      <color rgb="FF5897CF"/>
      <color rgb="FF538EC4"/>
      <color rgb="FF4E86B9"/>
      <color rgb="FF487CAC"/>
    </mruColors>
  </colors>
  <extLst>
    <ext xmlns:x14="http://schemas.microsoft.com/office/spreadsheetml/2009/9/main" uri="{46F421CA-312F-682f-3DD2-61675219B42D}">
      <x14:dxfs count="3">
        <dxf>
          <font>
            <color theme="0" tint="-0.34998626667073579"/>
          </font>
          <fill>
            <patternFill>
              <bgColor theme="0" tint="-0.14996795556505021"/>
            </patternFill>
          </fill>
        </dxf>
        <dxf>
          <font>
            <b val="0"/>
            <i val="0"/>
            <color theme="1"/>
          </font>
          <fill>
            <patternFill>
              <bgColor theme="0" tint="-0.24994659260841701"/>
            </patternFill>
          </fill>
        </dxf>
        <dxf>
          <font>
            <color theme="0" tint="-0.24994659260841701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Idiem (colores)">
          <x14:slicerStyleElements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9.xml"/><Relationship Id="rId299" Type="http://schemas.openxmlformats.org/officeDocument/2006/relationships/customXml" Target="../customXml/item191.xml"/><Relationship Id="rId21" Type="http://schemas.openxmlformats.org/officeDocument/2006/relationships/worksheet" Target="worksheets/sheet21.xml"/><Relationship Id="rId63" Type="http://schemas.openxmlformats.org/officeDocument/2006/relationships/pivotCacheDefinition" Target="pivotCache/pivotCacheDefinition39.xml"/><Relationship Id="rId159" Type="http://schemas.openxmlformats.org/officeDocument/2006/relationships/customXml" Target="../customXml/item51.xml"/><Relationship Id="rId324" Type="http://schemas.openxmlformats.org/officeDocument/2006/relationships/customXml" Target="../customXml/item216.xml"/><Relationship Id="rId366" Type="http://schemas.openxmlformats.org/officeDocument/2006/relationships/customXml" Target="../customXml/item258.xml"/><Relationship Id="rId170" Type="http://schemas.openxmlformats.org/officeDocument/2006/relationships/customXml" Target="../customXml/item62.xml"/><Relationship Id="rId226" Type="http://schemas.openxmlformats.org/officeDocument/2006/relationships/customXml" Target="../customXml/item118.xml"/><Relationship Id="rId268" Type="http://schemas.openxmlformats.org/officeDocument/2006/relationships/customXml" Target="../customXml/item160.xml"/><Relationship Id="rId32" Type="http://schemas.openxmlformats.org/officeDocument/2006/relationships/pivotCacheDefinition" Target="pivotCache/pivotCacheDefinition8.xml"/><Relationship Id="rId74" Type="http://schemas.openxmlformats.org/officeDocument/2006/relationships/pivotCacheDefinition" Target="pivotCache/pivotCacheDefinition50.xml"/><Relationship Id="rId128" Type="http://schemas.openxmlformats.org/officeDocument/2006/relationships/customXml" Target="../customXml/item20.xml"/><Relationship Id="rId335" Type="http://schemas.openxmlformats.org/officeDocument/2006/relationships/customXml" Target="../customXml/item227.xml"/><Relationship Id="rId377" Type="http://schemas.openxmlformats.org/officeDocument/2006/relationships/customXml" Target="../customXml/item269.xml"/><Relationship Id="rId5" Type="http://schemas.openxmlformats.org/officeDocument/2006/relationships/worksheet" Target="worksheets/sheet5.xml"/><Relationship Id="rId181" Type="http://schemas.openxmlformats.org/officeDocument/2006/relationships/customXml" Target="../customXml/item73.xml"/><Relationship Id="rId237" Type="http://schemas.openxmlformats.org/officeDocument/2006/relationships/customXml" Target="../customXml/item129.xml"/><Relationship Id="rId279" Type="http://schemas.openxmlformats.org/officeDocument/2006/relationships/customXml" Target="../customXml/item171.xml"/><Relationship Id="rId43" Type="http://schemas.openxmlformats.org/officeDocument/2006/relationships/pivotCacheDefinition" Target="pivotCache/pivotCacheDefinition19.xml"/><Relationship Id="rId139" Type="http://schemas.openxmlformats.org/officeDocument/2006/relationships/customXml" Target="../customXml/item31.xml"/><Relationship Id="rId290" Type="http://schemas.openxmlformats.org/officeDocument/2006/relationships/customXml" Target="../customXml/item182.xml"/><Relationship Id="rId304" Type="http://schemas.openxmlformats.org/officeDocument/2006/relationships/customXml" Target="../customXml/item196.xml"/><Relationship Id="rId346" Type="http://schemas.openxmlformats.org/officeDocument/2006/relationships/customXml" Target="../customXml/item238.xml"/><Relationship Id="rId388" Type="http://schemas.openxmlformats.org/officeDocument/2006/relationships/customXml" Target="../customXml/item280.xml"/><Relationship Id="rId85" Type="http://schemas.openxmlformats.org/officeDocument/2006/relationships/pivotCacheDefinition" Target="pivotCache/pivotCacheDefinition61.xml"/><Relationship Id="rId150" Type="http://schemas.openxmlformats.org/officeDocument/2006/relationships/customXml" Target="../customXml/item42.xml"/><Relationship Id="rId192" Type="http://schemas.openxmlformats.org/officeDocument/2006/relationships/customXml" Target="../customXml/item84.xml"/><Relationship Id="rId206" Type="http://schemas.openxmlformats.org/officeDocument/2006/relationships/customXml" Target="../customXml/item98.xml"/><Relationship Id="rId248" Type="http://schemas.openxmlformats.org/officeDocument/2006/relationships/customXml" Target="../customXml/item140.xml"/><Relationship Id="rId12" Type="http://schemas.openxmlformats.org/officeDocument/2006/relationships/worksheet" Target="worksheets/sheet12.xml"/><Relationship Id="rId108" Type="http://schemas.openxmlformats.org/officeDocument/2006/relationships/calcChain" Target="calcChain.xml"/><Relationship Id="rId315" Type="http://schemas.openxmlformats.org/officeDocument/2006/relationships/customXml" Target="../customXml/item207.xml"/><Relationship Id="rId357" Type="http://schemas.openxmlformats.org/officeDocument/2006/relationships/customXml" Target="../customXml/item249.xml"/><Relationship Id="rId54" Type="http://schemas.openxmlformats.org/officeDocument/2006/relationships/pivotCacheDefinition" Target="pivotCache/pivotCacheDefinition30.xml"/><Relationship Id="rId96" Type="http://schemas.microsoft.com/office/2007/relationships/slicerCache" Target="slicerCaches/slicerCache3.xml"/><Relationship Id="rId161" Type="http://schemas.openxmlformats.org/officeDocument/2006/relationships/customXml" Target="../customXml/item53.xml"/><Relationship Id="rId217" Type="http://schemas.openxmlformats.org/officeDocument/2006/relationships/customXml" Target="../customXml/item109.xml"/><Relationship Id="rId259" Type="http://schemas.openxmlformats.org/officeDocument/2006/relationships/customXml" Target="../customXml/item151.xml"/><Relationship Id="rId23" Type="http://schemas.openxmlformats.org/officeDocument/2006/relationships/worksheet" Target="worksheets/sheet23.xml"/><Relationship Id="rId119" Type="http://schemas.openxmlformats.org/officeDocument/2006/relationships/customXml" Target="../customXml/item11.xml"/><Relationship Id="rId270" Type="http://schemas.openxmlformats.org/officeDocument/2006/relationships/customXml" Target="../customXml/item162.xml"/><Relationship Id="rId326" Type="http://schemas.openxmlformats.org/officeDocument/2006/relationships/customXml" Target="../customXml/item218.xml"/><Relationship Id="rId65" Type="http://schemas.openxmlformats.org/officeDocument/2006/relationships/pivotCacheDefinition" Target="pivotCache/pivotCacheDefinition41.xml"/><Relationship Id="rId130" Type="http://schemas.openxmlformats.org/officeDocument/2006/relationships/customXml" Target="../customXml/item22.xml"/><Relationship Id="rId368" Type="http://schemas.openxmlformats.org/officeDocument/2006/relationships/customXml" Target="../customXml/item260.xml"/><Relationship Id="rId172" Type="http://schemas.openxmlformats.org/officeDocument/2006/relationships/customXml" Target="../customXml/item64.xml"/><Relationship Id="rId228" Type="http://schemas.openxmlformats.org/officeDocument/2006/relationships/customXml" Target="../customXml/item120.xml"/><Relationship Id="rId281" Type="http://schemas.openxmlformats.org/officeDocument/2006/relationships/customXml" Target="../customXml/item173.xml"/><Relationship Id="rId337" Type="http://schemas.openxmlformats.org/officeDocument/2006/relationships/customXml" Target="../customXml/item229.xml"/><Relationship Id="rId34" Type="http://schemas.openxmlformats.org/officeDocument/2006/relationships/pivotCacheDefinition" Target="pivotCache/pivotCacheDefinition10.xml"/><Relationship Id="rId76" Type="http://schemas.openxmlformats.org/officeDocument/2006/relationships/pivotCacheDefinition" Target="pivotCache/pivotCacheDefinition52.xml"/><Relationship Id="rId141" Type="http://schemas.openxmlformats.org/officeDocument/2006/relationships/customXml" Target="../customXml/item33.xml"/><Relationship Id="rId379" Type="http://schemas.openxmlformats.org/officeDocument/2006/relationships/customXml" Target="../customXml/item271.xml"/><Relationship Id="rId7" Type="http://schemas.openxmlformats.org/officeDocument/2006/relationships/worksheet" Target="worksheets/sheet7.xml"/><Relationship Id="rId183" Type="http://schemas.openxmlformats.org/officeDocument/2006/relationships/customXml" Target="../customXml/item75.xml"/><Relationship Id="rId239" Type="http://schemas.openxmlformats.org/officeDocument/2006/relationships/customXml" Target="../customXml/item131.xml"/><Relationship Id="rId390" Type="http://schemas.openxmlformats.org/officeDocument/2006/relationships/customXml" Target="../customXml/item282.xml"/><Relationship Id="rId250" Type="http://schemas.openxmlformats.org/officeDocument/2006/relationships/customXml" Target="../customXml/item142.xml"/><Relationship Id="rId292" Type="http://schemas.openxmlformats.org/officeDocument/2006/relationships/customXml" Target="../customXml/item184.xml"/><Relationship Id="rId306" Type="http://schemas.openxmlformats.org/officeDocument/2006/relationships/customXml" Target="../customXml/item198.xml"/><Relationship Id="rId45" Type="http://schemas.openxmlformats.org/officeDocument/2006/relationships/pivotCacheDefinition" Target="pivotCache/pivotCacheDefinition21.xml"/><Relationship Id="rId87" Type="http://schemas.openxmlformats.org/officeDocument/2006/relationships/pivotCacheDefinition" Target="pivotCache/pivotCacheDefinition63.xml"/><Relationship Id="rId110" Type="http://schemas.openxmlformats.org/officeDocument/2006/relationships/customXml" Target="../customXml/item2.xml"/><Relationship Id="rId348" Type="http://schemas.openxmlformats.org/officeDocument/2006/relationships/customXml" Target="../customXml/item240.xml"/><Relationship Id="rId152" Type="http://schemas.openxmlformats.org/officeDocument/2006/relationships/customXml" Target="../customXml/item44.xml"/><Relationship Id="rId194" Type="http://schemas.openxmlformats.org/officeDocument/2006/relationships/customXml" Target="../customXml/item86.xml"/><Relationship Id="rId208" Type="http://schemas.openxmlformats.org/officeDocument/2006/relationships/customXml" Target="../customXml/item100.xml"/><Relationship Id="rId261" Type="http://schemas.openxmlformats.org/officeDocument/2006/relationships/customXml" Target="../customXml/item153.xml"/><Relationship Id="rId14" Type="http://schemas.openxmlformats.org/officeDocument/2006/relationships/worksheet" Target="worksheets/sheet14.xml"/><Relationship Id="rId56" Type="http://schemas.openxmlformats.org/officeDocument/2006/relationships/pivotCacheDefinition" Target="pivotCache/pivotCacheDefinition32.xml"/><Relationship Id="rId317" Type="http://schemas.openxmlformats.org/officeDocument/2006/relationships/customXml" Target="../customXml/item209.xml"/><Relationship Id="rId359" Type="http://schemas.openxmlformats.org/officeDocument/2006/relationships/customXml" Target="../customXml/item251.xml"/><Relationship Id="rId98" Type="http://schemas.microsoft.com/office/2007/relationships/slicerCache" Target="slicerCaches/slicerCache5.xml"/><Relationship Id="rId121" Type="http://schemas.openxmlformats.org/officeDocument/2006/relationships/customXml" Target="../customXml/item13.xml"/><Relationship Id="rId163" Type="http://schemas.openxmlformats.org/officeDocument/2006/relationships/customXml" Target="../customXml/item55.xml"/><Relationship Id="rId219" Type="http://schemas.openxmlformats.org/officeDocument/2006/relationships/customXml" Target="../customXml/item111.xml"/><Relationship Id="rId370" Type="http://schemas.openxmlformats.org/officeDocument/2006/relationships/customXml" Target="../customXml/item262.xml"/><Relationship Id="rId230" Type="http://schemas.openxmlformats.org/officeDocument/2006/relationships/customXml" Target="../customXml/item122.xml"/><Relationship Id="rId25" Type="http://schemas.openxmlformats.org/officeDocument/2006/relationships/pivotCacheDefinition" Target="pivotCache/pivotCacheDefinition1.xml"/><Relationship Id="rId67" Type="http://schemas.openxmlformats.org/officeDocument/2006/relationships/pivotCacheDefinition" Target="pivotCache/pivotCacheDefinition43.xml"/><Relationship Id="rId272" Type="http://schemas.openxmlformats.org/officeDocument/2006/relationships/customXml" Target="../customXml/item164.xml"/><Relationship Id="rId328" Type="http://schemas.openxmlformats.org/officeDocument/2006/relationships/customXml" Target="../customXml/item220.xml"/><Relationship Id="rId132" Type="http://schemas.openxmlformats.org/officeDocument/2006/relationships/customXml" Target="../customXml/item24.xml"/><Relationship Id="rId174" Type="http://schemas.openxmlformats.org/officeDocument/2006/relationships/customXml" Target="../customXml/item66.xml"/><Relationship Id="rId381" Type="http://schemas.openxmlformats.org/officeDocument/2006/relationships/customXml" Target="../customXml/item273.xml"/><Relationship Id="rId241" Type="http://schemas.openxmlformats.org/officeDocument/2006/relationships/customXml" Target="../customXml/item133.xml"/><Relationship Id="rId36" Type="http://schemas.openxmlformats.org/officeDocument/2006/relationships/pivotCacheDefinition" Target="pivotCache/pivotCacheDefinition12.xml"/><Relationship Id="rId283" Type="http://schemas.openxmlformats.org/officeDocument/2006/relationships/customXml" Target="../customXml/item175.xml"/><Relationship Id="rId339" Type="http://schemas.openxmlformats.org/officeDocument/2006/relationships/customXml" Target="../customXml/item231.xml"/><Relationship Id="rId78" Type="http://schemas.openxmlformats.org/officeDocument/2006/relationships/pivotCacheDefinition" Target="pivotCache/pivotCacheDefinition54.xml"/><Relationship Id="rId101" Type="http://schemas.microsoft.com/office/2007/relationships/slicerCache" Target="slicerCaches/slicerCache8.xml"/><Relationship Id="rId143" Type="http://schemas.openxmlformats.org/officeDocument/2006/relationships/customXml" Target="../customXml/item35.xml"/><Relationship Id="rId185" Type="http://schemas.openxmlformats.org/officeDocument/2006/relationships/customXml" Target="../customXml/item77.xml"/><Relationship Id="rId350" Type="http://schemas.openxmlformats.org/officeDocument/2006/relationships/customXml" Target="../customXml/item242.xml"/><Relationship Id="rId9" Type="http://schemas.openxmlformats.org/officeDocument/2006/relationships/worksheet" Target="worksheets/sheet9.xml"/><Relationship Id="rId210" Type="http://schemas.openxmlformats.org/officeDocument/2006/relationships/customXml" Target="../customXml/item102.xml"/><Relationship Id="rId252" Type="http://schemas.openxmlformats.org/officeDocument/2006/relationships/customXml" Target="../customXml/item144.xml"/><Relationship Id="rId294" Type="http://schemas.openxmlformats.org/officeDocument/2006/relationships/customXml" Target="../customXml/item186.xml"/><Relationship Id="rId308" Type="http://schemas.openxmlformats.org/officeDocument/2006/relationships/customXml" Target="../customXml/item200.xml"/><Relationship Id="rId47" Type="http://schemas.openxmlformats.org/officeDocument/2006/relationships/pivotCacheDefinition" Target="pivotCache/pivotCacheDefinition23.xml"/><Relationship Id="rId89" Type="http://schemas.openxmlformats.org/officeDocument/2006/relationships/pivotCacheDefinition" Target="pivotCache/pivotCacheDefinition65.xml"/><Relationship Id="rId112" Type="http://schemas.openxmlformats.org/officeDocument/2006/relationships/customXml" Target="../customXml/item4.xml"/><Relationship Id="rId154" Type="http://schemas.openxmlformats.org/officeDocument/2006/relationships/customXml" Target="../customXml/item46.xml"/><Relationship Id="rId361" Type="http://schemas.openxmlformats.org/officeDocument/2006/relationships/customXml" Target="../customXml/item253.xml"/><Relationship Id="rId196" Type="http://schemas.openxmlformats.org/officeDocument/2006/relationships/customXml" Target="../customXml/item88.xml"/><Relationship Id="rId200" Type="http://schemas.openxmlformats.org/officeDocument/2006/relationships/customXml" Target="../customXml/item92.xml"/><Relationship Id="rId382" Type="http://schemas.openxmlformats.org/officeDocument/2006/relationships/customXml" Target="../customXml/item274.xml"/><Relationship Id="rId16" Type="http://schemas.openxmlformats.org/officeDocument/2006/relationships/worksheet" Target="worksheets/sheet16.xml"/><Relationship Id="rId221" Type="http://schemas.openxmlformats.org/officeDocument/2006/relationships/customXml" Target="../customXml/item113.xml"/><Relationship Id="rId242" Type="http://schemas.openxmlformats.org/officeDocument/2006/relationships/customXml" Target="../customXml/item134.xml"/><Relationship Id="rId263" Type="http://schemas.openxmlformats.org/officeDocument/2006/relationships/customXml" Target="../customXml/item155.xml"/><Relationship Id="rId284" Type="http://schemas.openxmlformats.org/officeDocument/2006/relationships/customXml" Target="../customXml/item176.xml"/><Relationship Id="rId319" Type="http://schemas.openxmlformats.org/officeDocument/2006/relationships/customXml" Target="../customXml/item211.xml"/><Relationship Id="rId37" Type="http://schemas.openxmlformats.org/officeDocument/2006/relationships/pivotCacheDefinition" Target="pivotCache/pivotCacheDefinition13.xml"/><Relationship Id="rId58" Type="http://schemas.openxmlformats.org/officeDocument/2006/relationships/pivotCacheDefinition" Target="pivotCache/pivotCacheDefinition34.xml"/><Relationship Id="rId79" Type="http://schemas.openxmlformats.org/officeDocument/2006/relationships/pivotCacheDefinition" Target="pivotCache/pivotCacheDefinition55.xml"/><Relationship Id="rId102" Type="http://schemas.openxmlformats.org/officeDocument/2006/relationships/theme" Target="theme/theme1.xml"/><Relationship Id="rId123" Type="http://schemas.openxmlformats.org/officeDocument/2006/relationships/customXml" Target="../customXml/item15.xml"/><Relationship Id="rId144" Type="http://schemas.openxmlformats.org/officeDocument/2006/relationships/customXml" Target="../customXml/item36.xml"/><Relationship Id="rId330" Type="http://schemas.openxmlformats.org/officeDocument/2006/relationships/customXml" Target="../customXml/item222.xml"/><Relationship Id="rId90" Type="http://schemas.openxmlformats.org/officeDocument/2006/relationships/pivotCacheDefinition" Target="pivotCache/pivotCacheDefinition66.xml"/><Relationship Id="rId165" Type="http://schemas.openxmlformats.org/officeDocument/2006/relationships/customXml" Target="../customXml/item57.xml"/><Relationship Id="rId186" Type="http://schemas.openxmlformats.org/officeDocument/2006/relationships/customXml" Target="../customXml/item78.xml"/><Relationship Id="rId351" Type="http://schemas.openxmlformats.org/officeDocument/2006/relationships/customXml" Target="../customXml/item243.xml"/><Relationship Id="rId372" Type="http://schemas.openxmlformats.org/officeDocument/2006/relationships/customXml" Target="../customXml/item264.xml"/><Relationship Id="rId211" Type="http://schemas.openxmlformats.org/officeDocument/2006/relationships/customXml" Target="../customXml/item103.xml"/><Relationship Id="rId232" Type="http://schemas.openxmlformats.org/officeDocument/2006/relationships/customXml" Target="../customXml/item124.xml"/><Relationship Id="rId253" Type="http://schemas.openxmlformats.org/officeDocument/2006/relationships/customXml" Target="../customXml/item145.xml"/><Relationship Id="rId274" Type="http://schemas.openxmlformats.org/officeDocument/2006/relationships/customXml" Target="../customXml/item166.xml"/><Relationship Id="rId295" Type="http://schemas.openxmlformats.org/officeDocument/2006/relationships/customXml" Target="../customXml/item187.xml"/><Relationship Id="rId309" Type="http://schemas.openxmlformats.org/officeDocument/2006/relationships/customXml" Target="../customXml/item201.xml"/><Relationship Id="rId27" Type="http://schemas.openxmlformats.org/officeDocument/2006/relationships/pivotCacheDefinition" Target="pivotCache/pivotCacheDefinition3.xml"/><Relationship Id="rId48" Type="http://schemas.openxmlformats.org/officeDocument/2006/relationships/pivotCacheDefinition" Target="pivotCache/pivotCacheDefinition24.xml"/><Relationship Id="rId69" Type="http://schemas.openxmlformats.org/officeDocument/2006/relationships/pivotCacheDefinition" Target="pivotCache/pivotCacheDefinition45.xml"/><Relationship Id="rId113" Type="http://schemas.openxmlformats.org/officeDocument/2006/relationships/customXml" Target="../customXml/item5.xml"/><Relationship Id="rId134" Type="http://schemas.openxmlformats.org/officeDocument/2006/relationships/customXml" Target="../customXml/item26.xml"/><Relationship Id="rId320" Type="http://schemas.openxmlformats.org/officeDocument/2006/relationships/customXml" Target="../customXml/item212.xml"/><Relationship Id="rId80" Type="http://schemas.openxmlformats.org/officeDocument/2006/relationships/pivotCacheDefinition" Target="pivotCache/pivotCacheDefinition56.xml"/><Relationship Id="rId155" Type="http://schemas.openxmlformats.org/officeDocument/2006/relationships/customXml" Target="../customXml/item47.xml"/><Relationship Id="rId176" Type="http://schemas.openxmlformats.org/officeDocument/2006/relationships/customXml" Target="../customXml/item68.xml"/><Relationship Id="rId197" Type="http://schemas.openxmlformats.org/officeDocument/2006/relationships/customXml" Target="../customXml/item89.xml"/><Relationship Id="rId341" Type="http://schemas.openxmlformats.org/officeDocument/2006/relationships/customXml" Target="../customXml/item233.xml"/><Relationship Id="rId362" Type="http://schemas.openxmlformats.org/officeDocument/2006/relationships/customXml" Target="../customXml/item254.xml"/><Relationship Id="rId383" Type="http://schemas.openxmlformats.org/officeDocument/2006/relationships/customXml" Target="../customXml/item275.xml"/><Relationship Id="rId201" Type="http://schemas.openxmlformats.org/officeDocument/2006/relationships/customXml" Target="../customXml/item93.xml"/><Relationship Id="rId222" Type="http://schemas.openxmlformats.org/officeDocument/2006/relationships/customXml" Target="../customXml/item114.xml"/><Relationship Id="rId243" Type="http://schemas.openxmlformats.org/officeDocument/2006/relationships/customXml" Target="../customXml/item135.xml"/><Relationship Id="rId264" Type="http://schemas.openxmlformats.org/officeDocument/2006/relationships/customXml" Target="../customXml/item156.xml"/><Relationship Id="rId285" Type="http://schemas.openxmlformats.org/officeDocument/2006/relationships/customXml" Target="../customXml/item177.xml"/><Relationship Id="rId17" Type="http://schemas.openxmlformats.org/officeDocument/2006/relationships/worksheet" Target="worksheets/sheet17.xml"/><Relationship Id="rId38" Type="http://schemas.openxmlformats.org/officeDocument/2006/relationships/pivotCacheDefinition" Target="pivotCache/pivotCacheDefinition14.xml"/><Relationship Id="rId59" Type="http://schemas.openxmlformats.org/officeDocument/2006/relationships/pivotCacheDefinition" Target="pivotCache/pivotCacheDefinition35.xml"/><Relationship Id="rId103" Type="http://schemas.openxmlformats.org/officeDocument/2006/relationships/connections" Target="connections.xml"/><Relationship Id="rId124" Type="http://schemas.openxmlformats.org/officeDocument/2006/relationships/customXml" Target="../customXml/item16.xml"/><Relationship Id="rId310" Type="http://schemas.openxmlformats.org/officeDocument/2006/relationships/customXml" Target="../customXml/item202.xml"/><Relationship Id="rId70" Type="http://schemas.openxmlformats.org/officeDocument/2006/relationships/pivotCacheDefinition" Target="pivotCache/pivotCacheDefinition46.xml"/><Relationship Id="rId91" Type="http://schemas.openxmlformats.org/officeDocument/2006/relationships/pivotCacheDefinition" Target="pivotCache/pivotCacheDefinition67.xml"/><Relationship Id="rId145" Type="http://schemas.openxmlformats.org/officeDocument/2006/relationships/customXml" Target="../customXml/item37.xml"/><Relationship Id="rId166" Type="http://schemas.openxmlformats.org/officeDocument/2006/relationships/customXml" Target="../customXml/item58.xml"/><Relationship Id="rId187" Type="http://schemas.openxmlformats.org/officeDocument/2006/relationships/customXml" Target="../customXml/item79.xml"/><Relationship Id="rId331" Type="http://schemas.openxmlformats.org/officeDocument/2006/relationships/customXml" Target="../customXml/item223.xml"/><Relationship Id="rId352" Type="http://schemas.openxmlformats.org/officeDocument/2006/relationships/customXml" Target="../customXml/item244.xml"/><Relationship Id="rId373" Type="http://schemas.openxmlformats.org/officeDocument/2006/relationships/customXml" Target="../customXml/item265.xml"/><Relationship Id="rId1" Type="http://schemas.openxmlformats.org/officeDocument/2006/relationships/worksheet" Target="worksheets/sheet1.xml"/><Relationship Id="rId212" Type="http://schemas.openxmlformats.org/officeDocument/2006/relationships/customXml" Target="../customXml/item104.xml"/><Relationship Id="rId233" Type="http://schemas.openxmlformats.org/officeDocument/2006/relationships/customXml" Target="../customXml/item125.xml"/><Relationship Id="rId254" Type="http://schemas.openxmlformats.org/officeDocument/2006/relationships/customXml" Target="../customXml/item146.xml"/><Relationship Id="rId28" Type="http://schemas.openxmlformats.org/officeDocument/2006/relationships/pivotCacheDefinition" Target="pivotCache/pivotCacheDefinition4.xml"/><Relationship Id="rId49" Type="http://schemas.openxmlformats.org/officeDocument/2006/relationships/pivotCacheDefinition" Target="pivotCache/pivotCacheDefinition25.xml"/><Relationship Id="rId114" Type="http://schemas.openxmlformats.org/officeDocument/2006/relationships/customXml" Target="../customXml/item6.xml"/><Relationship Id="rId275" Type="http://schemas.openxmlformats.org/officeDocument/2006/relationships/customXml" Target="../customXml/item167.xml"/><Relationship Id="rId296" Type="http://schemas.openxmlformats.org/officeDocument/2006/relationships/customXml" Target="../customXml/item188.xml"/><Relationship Id="rId300" Type="http://schemas.openxmlformats.org/officeDocument/2006/relationships/customXml" Target="../customXml/item192.xml"/><Relationship Id="rId60" Type="http://schemas.openxmlformats.org/officeDocument/2006/relationships/pivotCacheDefinition" Target="pivotCache/pivotCacheDefinition36.xml"/><Relationship Id="rId81" Type="http://schemas.openxmlformats.org/officeDocument/2006/relationships/pivotCacheDefinition" Target="pivotCache/pivotCacheDefinition57.xml"/><Relationship Id="rId135" Type="http://schemas.openxmlformats.org/officeDocument/2006/relationships/customXml" Target="../customXml/item27.xml"/><Relationship Id="rId156" Type="http://schemas.openxmlformats.org/officeDocument/2006/relationships/customXml" Target="../customXml/item48.xml"/><Relationship Id="rId177" Type="http://schemas.openxmlformats.org/officeDocument/2006/relationships/customXml" Target="../customXml/item69.xml"/><Relationship Id="rId198" Type="http://schemas.openxmlformats.org/officeDocument/2006/relationships/customXml" Target="../customXml/item90.xml"/><Relationship Id="rId321" Type="http://schemas.openxmlformats.org/officeDocument/2006/relationships/customXml" Target="../customXml/item213.xml"/><Relationship Id="rId342" Type="http://schemas.openxmlformats.org/officeDocument/2006/relationships/customXml" Target="../customXml/item234.xml"/><Relationship Id="rId363" Type="http://schemas.openxmlformats.org/officeDocument/2006/relationships/customXml" Target="../customXml/item255.xml"/><Relationship Id="rId384" Type="http://schemas.openxmlformats.org/officeDocument/2006/relationships/customXml" Target="../customXml/item276.xml"/><Relationship Id="rId202" Type="http://schemas.openxmlformats.org/officeDocument/2006/relationships/customXml" Target="../customXml/item94.xml"/><Relationship Id="rId223" Type="http://schemas.openxmlformats.org/officeDocument/2006/relationships/customXml" Target="../customXml/item115.xml"/><Relationship Id="rId244" Type="http://schemas.openxmlformats.org/officeDocument/2006/relationships/customXml" Target="../customXml/item136.xml"/><Relationship Id="rId18" Type="http://schemas.openxmlformats.org/officeDocument/2006/relationships/worksheet" Target="worksheets/sheet18.xml"/><Relationship Id="rId39" Type="http://schemas.openxmlformats.org/officeDocument/2006/relationships/pivotCacheDefinition" Target="pivotCache/pivotCacheDefinition15.xml"/><Relationship Id="rId265" Type="http://schemas.openxmlformats.org/officeDocument/2006/relationships/customXml" Target="../customXml/item157.xml"/><Relationship Id="rId286" Type="http://schemas.openxmlformats.org/officeDocument/2006/relationships/customXml" Target="../customXml/item178.xml"/><Relationship Id="rId50" Type="http://schemas.openxmlformats.org/officeDocument/2006/relationships/pivotCacheDefinition" Target="pivotCache/pivotCacheDefinition26.xml"/><Relationship Id="rId104" Type="http://schemas.openxmlformats.org/officeDocument/2006/relationships/styles" Target="styles.xml"/><Relationship Id="rId125" Type="http://schemas.openxmlformats.org/officeDocument/2006/relationships/customXml" Target="../customXml/item17.xml"/><Relationship Id="rId146" Type="http://schemas.openxmlformats.org/officeDocument/2006/relationships/customXml" Target="../customXml/item38.xml"/><Relationship Id="rId167" Type="http://schemas.openxmlformats.org/officeDocument/2006/relationships/customXml" Target="../customXml/item59.xml"/><Relationship Id="rId188" Type="http://schemas.openxmlformats.org/officeDocument/2006/relationships/customXml" Target="../customXml/item80.xml"/><Relationship Id="rId311" Type="http://schemas.openxmlformats.org/officeDocument/2006/relationships/customXml" Target="../customXml/item203.xml"/><Relationship Id="rId332" Type="http://schemas.openxmlformats.org/officeDocument/2006/relationships/customXml" Target="../customXml/item224.xml"/><Relationship Id="rId353" Type="http://schemas.openxmlformats.org/officeDocument/2006/relationships/customXml" Target="../customXml/item245.xml"/><Relationship Id="rId374" Type="http://schemas.openxmlformats.org/officeDocument/2006/relationships/customXml" Target="../customXml/item266.xml"/><Relationship Id="rId71" Type="http://schemas.openxmlformats.org/officeDocument/2006/relationships/pivotCacheDefinition" Target="pivotCache/pivotCacheDefinition47.xml"/><Relationship Id="rId92" Type="http://schemas.openxmlformats.org/officeDocument/2006/relationships/pivotCacheDefinition" Target="pivotCache/pivotCacheDefinition68.xml"/><Relationship Id="rId213" Type="http://schemas.openxmlformats.org/officeDocument/2006/relationships/customXml" Target="../customXml/item105.xml"/><Relationship Id="rId234" Type="http://schemas.openxmlformats.org/officeDocument/2006/relationships/customXml" Target="../customXml/item126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5.xml"/><Relationship Id="rId255" Type="http://schemas.openxmlformats.org/officeDocument/2006/relationships/customXml" Target="../customXml/item147.xml"/><Relationship Id="rId276" Type="http://schemas.openxmlformats.org/officeDocument/2006/relationships/customXml" Target="../customXml/item168.xml"/><Relationship Id="rId297" Type="http://schemas.openxmlformats.org/officeDocument/2006/relationships/customXml" Target="../customXml/item189.xml"/><Relationship Id="rId40" Type="http://schemas.openxmlformats.org/officeDocument/2006/relationships/pivotCacheDefinition" Target="pivotCache/pivotCacheDefinition16.xml"/><Relationship Id="rId115" Type="http://schemas.openxmlformats.org/officeDocument/2006/relationships/customXml" Target="../customXml/item7.xml"/><Relationship Id="rId136" Type="http://schemas.openxmlformats.org/officeDocument/2006/relationships/customXml" Target="../customXml/item28.xml"/><Relationship Id="rId157" Type="http://schemas.openxmlformats.org/officeDocument/2006/relationships/customXml" Target="../customXml/item49.xml"/><Relationship Id="rId178" Type="http://schemas.openxmlformats.org/officeDocument/2006/relationships/customXml" Target="../customXml/item70.xml"/><Relationship Id="rId301" Type="http://schemas.openxmlformats.org/officeDocument/2006/relationships/customXml" Target="../customXml/item193.xml"/><Relationship Id="rId322" Type="http://schemas.openxmlformats.org/officeDocument/2006/relationships/customXml" Target="../customXml/item214.xml"/><Relationship Id="rId343" Type="http://schemas.openxmlformats.org/officeDocument/2006/relationships/customXml" Target="../customXml/item235.xml"/><Relationship Id="rId364" Type="http://schemas.openxmlformats.org/officeDocument/2006/relationships/customXml" Target="../customXml/item256.xml"/><Relationship Id="rId61" Type="http://schemas.openxmlformats.org/officeDocument/2006/relationships/pivotCacheDefinition" Target="pivotCache/pivotCacheDefinition37.xml"/><Relationship Id="rId82" Type="http://schemas.openxmlformats.org/officeDocument/2006/relationships/pivotCacheDefinition" Target="pivotCache/pivotCacheDefinition58.xml"/><Relationship Id="rId199" Type="http://schemas.openxmlformats.org/officeDocument/2006/relationships/customXml" Target="../customXml/item91.xml"/><Relationship Id="rId203" Type="http://schemas.openxmlformats.org/officeDocument/2006/relationships/customXml" Target="../customXml/item95.xml"/><Relationship Id="rId385" Type="http://schemas.openxmlformats.org/officeDocument/2006/relationships/customXml" Target="../customXml/item277.xml"/><Relationship Id="rId19" Type="http://schemas.openxmlformats.org/officeDocument/2006/relationships/worksheet" Target="worksheets/sheet19.xml"/><Relationship Id="rId224" Type="http://schemas.openxmlformats.org/officeDocument/2006/relationships/customXml" Target="../customXml/item116.xml"/><Relationship Id="rId245" Type="http://schemas.openxmlformats.org/officeDocument/2006/relationships/customXml" Target="../customXml/item137.xml"/><Relationship Id="rId266" Type="http://schemas.openxmlformats.org/officeDocument/2006/relationships/customXml" Target="../customXml/item158.xml"/><Relationship Id="rId287" Type="http://schemas.openxmlformats.org/officeDocument/2006/relationships/customXml" Target="../customXml/item179.xml"/><Relationship Id="rId30" Type="http://schemas.openxmlformats.org/officeDocument/2006/relationships/pivotCacheDefinition" Target="pivotCache/pivotCacheDefinition6.xml"/><Relationship Id="rId105" Type="http://schemas.openxmlformats.org/officeDocument/2006/relationships/sharedStrings" Target="sharedStrings.xml"/><Relationship Id="rId126" Type="http://schemas.openxmlformats.org/officeDocument/2006/relationships/customXml" Target="../customXml/item18.xml"/><Relationship Id="rId147" Type="http://schemas.openxmlformats.org/officeDocument/2006/relationships/customXml" Target="../customXml/item39.xml"/><Relationship Id="rId168" Type="http://schemas.openxmlformats.org/officeDocument/2006/relationships/customXml" Target="../customXml/item60.xml"/><Relationship Id="rId312" Type="http://schemas.openxmlformats.org/officeDocument/2006/relationships/customXml" Target="../customXml/item204.xml"/><Relationship Id="rId333" Type="http://schemas.openxmlformats.org/officeDocument/2006/relationships/customXml" Target="../customXml/item225.xml"/><Relationship Id="rId354" Type="http://schemas.openxmlformats.org/officeDocument/2006/relationships/customXml" Target="../customXml/item246.xml"/><Relationship Id="rId51" Type="http://schemas.openxmlformats.org/officeDocument/2006/relationships/pivotCacheDefinition" Target="pivotCache/pivotCacheDefinition27.xml"/><Relationship Id="rId72" Type="http://schemas.openxmlformats.org/officeDocument/2006/relationships/pivotCacheDefinition" Target="pivotCache/pivotCacheDefinition48.xml"/><Relationship Id="rId93" Type="http://schemas.openxmlformats.org/officeDocument/2006/relationships/pivotCacheDefinition" Target="pivotCache/pivotCacheDefinition69.xml"/><Relationship Id="rId189" Type="http://schemas.openxmlformats.org/officeDocument/2006/relationships/customXml" Target="../customXml/item81.xml"/><Relationship Id="rId375" Type="http://schemas.openxmlformats.org/officeDocument/2006/relationships/customXml" Target="../customXml/item267.xml"/><Relationship Id="rId3" Type="http://schemas.openxmlformats.org/officeDocument/2006/relationships/worksheet" Target="worksheets/sheet3.xml"/><Relationship Id="rId214" Type="http://schemas.openxmlformats.org/officeDocument/2006/relationships/customXml" Target="../customXml/item106.xml"/><Relationship Id="rId235" Type="http://schemas.openxmlformats.org/officeDocument/2006/relationships/customXml" Target="../customXml/item127.xml"/><Relationship Id="rId256" Type="http://schemas.openxmlformats.org/officeDocument/2006/relationships/customXml" Target="../customXml/item148.xml"/><Relationship Id="rId277" Type="http://schemas.openxmlformats.org/officeDocument/2006/relationships/customXml" Target="../customXml/item169.xml"/><Relationship Id="rId298" Type="http://schemas.openxmlformats.org/officeDocument/2006/relationships/customXml" Target="../customXml/item190.xml"/><Relationship Id="rId116" Type="http://schemas.openxmlformats.org/officeDocument/2006/relationships/customXml" Target="../customXml/item8.xml"/><Relationship Id="rId137" Type="http://schemas.openxmlformats.org/officeDocument/2006/relationships/customXml" Target="../customXml/item29.xml"/><Relationship Id="rId158" Type="http://schemas.openxmlformats.org/officeDocument/2006/relationships/customXml" Target="../customXml/item50.xml"/><Relationship Id="rId302" Type="http://schemas.openxmlformats.org/officeDocument/2006/relationships/customXml" Target="../customXml/item194.xml"/><Relationship Id="rId323" Type="http://schemas.openxmlformats.org/officeDocument/2006/relationships/customXml" Target="../customXml/item215.xml"/><Relationship Id="rId344" Type="http://schemas.openxmlformats.org/officeDocument/2006/relationships/customXml" Target="../customXml/item236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7.xml"/><Relationship Id="rId62" Type="http://schemas.openxmlformats.org/officeDocument/2006/relationships/pivotCacheDefinition" Target="pivotCache/pivotCacheDefinition38.xml"/><Relationship Id="rId83" Type="http://schemas.openxmlformats.org/officeDocument/2006/relationships/pivotCacheDefinition" Target="pivotCache/pivotCacheDefinition59.xml"/><Relationship Id="rId179" Type="http://schemas.openxmlformats.org/officeDocument/2006/relationships/customXml" Target="../customXml/item71.xml"/><Relationship Id="rId365" Type="http://schemas.openxmlformats.org/officeDocument/2006/relationships/customXml" Target="../customXml/item257.xml"/><Relationship Id="rId386" Type="http://schemas.openxmlformats.org/officeDocument/2006/relationships/customXml" Target="../customXml/item278.xml"/><Relationship Id="rId190" Type="http://schemas.openxmlformats.org/officeDocument/2006/relationships/customXml" Target="../customXml/item82.xml"/><Relationship Id="rId204" Type="http://schemas.openxmlformats.org/officeDocument/2006/relationships/customXml" Target="../customXml/item96.xml"/><Relationship Id="rId225" Type="http://schemas.openxmlformats.org/officeDocument/2006/relationships/customXml" Target="../customXml/item117.xml"/><Relationship Id="rId246" Type="http://schemas.openxmlformats.org/officeDocument/2006/relationships/customXml" Target="../customXml/item138.xml"/><Relationship Id="rId267" Type="http://schemas.openxmlformats.org/officeDocument/2006/relationships/customXml" Target="../customXml/item159.xml"/><Relationship Id="rId288" Type="http://schemas.openxmlformats.org/officeDocument/2006/relationships/customXml" Target="../customXml/item180.xml"/><Relationship Id="rId106" Type="http://schemas.openxmlformats.org/officeDocument/2006/relationships/sheetMetadata" Target="metadata.xml"/><Relationship Id="rId127" Type="http://schemas.openxmlformats.org/officeDocument/2006/relationships/customXml" Target="../customXml/item19.xml"/><Relationship Id="rId313" Type="http://schemas.openxmlformats.org/officeDocument/2006/relationships/customXml" Target="../customXml/item205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7.xml"/><Relationship Id="rId52" Type="http://schemas.openxmlformats.org/officeDocument/2006/relationships/pivotCacheDefinition" Target="pivotCache/pivotCacheDefinition28.xml"/><Relationship Id="rId73" Type="http://schemas.openxmlformats.org/officeDocument/2006/relationships/pivotCacheDefinition" Target="pivotCache/pivotCacheDefinition49.xml"/><Relationship Id="rId94" Type="http://schemas.microsoft.com/office/2007/relationships/slicerCache" Target="slicerCaches/slicerCache1.xml"/><Relationship Id="rId148" Type="http://schemas.openxmlformats.org/officeDocument/2006/relationships/customXml" Target="../customXml/item40.xml"/><Relationship Id="rId169" Type="http://schemas.openxmlformats.org/officeDocument/2006/relationships/customXml" Target="../customXml/item61.xml"/><Relationship Id="rId334" Type="http://schemas.openxmlformats.org/officeDocument/2006/relationships/customXml" Target="../customXml/item226.xml"/><Relationship Id="rId355" Type="http://schemas.openxmlformats.org/officeDocument/2006/relationships/customXml" Target="../customXml/item247.xml"/><Relationship Id="rId376" Type="http://schemas.openxmlformats.org/officeDocument/2006/relationships/customXml" Target="../customXml/item268.xml"/><Relationship Id="rId4" Type="http://schemas.openxmlformats.org/officeDocument/2006/relationships/worksheet" Target="worksheets/sheet4.xml"/><Relationship Id="rId180" Type="http://schemas.openxmlformats.org/officeDocument/2006/relationships/customXml" Target="../customXml/item72.xml"/><Relationship Id="rId215" Type="http://schemas.openxmlformats.org/officeDocument/2006/relationships/customXml" Target="../customXml/item107.xml"/><Relationship Id="rId236" Type="http://schemas.openxmlformats.org/officeDocument/2006/relationships/customXml" Target="../customXml/item128.xml"/><Relationship Id="rId257" Type="http://schemas.openxmlformats.org/officeDocument/2006/relationships/customXml" Target="../customXml/item149.xml"/><Relationship Id="rId278" Type="http://schemas.openxmlformats.org/officeDocument/2006/relationships/customXml" Target="../customXml/item170.xml"/><Relationship Id="rId303" Type="http://schemas.openxmlformats.org/officeDocument/2006/relationships/customXml" Target="../customXml/item195.xml"/><Relationship Id="rId42" Type="http://schemas.openxmlformats.org/officeDocument/2006/relationships/pivotCacheDefinition" Target="pivotCache/pivotCacheDefinition18.xml"/><Relationship Id="rId84" Type="http://schemas.openxmlformats.org/officeDocument/2006/relationships/pivotCacheDefinition" Target="pivotCache/pivotCacheDefinition60.xml"/><Relationship Id="rId138" Type="http://schemas.openxmlformats.org/officeDocument/2006/relationships/customXml" Target="../customXml/item30.xml"/><Relationship Id="rId345" Type="http://schemas.openxmlformats.org/officeDocument/2006/relationships/customXml" Target="../customXml/item237.xml"/><Relationship Id="rId387" Type="http://schemas.openxmlformats.org/officeDocument/2006/relationships/customXml" Target="../customXml/item279.xml"/><Relationship Id="rId191" Type="http://schemas.openxmlformats.org/officeDocument/2006/relationships/customXml" Target="../customXml/item83.xml"/><Relationship Id="rId205" Type="http://schemas.openxmlformats.org/officeDocument/2006/relationships/customXml" Target="../customXml/item97.xml"/><Relationship Id="rId247" Type="http://schemas.openxmlformats.org/officeDocument/2006/relationships/customXml" Target="../customXml/item139.xml"/><Relationship Id="rId107" Type="http://schemas.openxmlformats.org/officeDocument/2006/relationships/powerPivotData" Target="model/item.data"/><Relationship Id="rId289" Type="http://schemas.openxmlformats.org/officeDocument/2006/relationships/customXml" Target="../customXml/item181.xml"/><Relationship Id="rId11" Type="http://schemas.openxmlformats.org/officeDocument/2006/relationships/worksheet" Target="worksheets/sheet11.xml"/><Relationship Id="rId53" Type="http://schemas.openxmlformats.org/officeDocument/2006/relationships/pivotCacheDefinition" Target="pivotCache/pivotCacheDefinition29.xml"/><Relationship Id="rId149" Type="http://schemas.openxmlformats.org/officeDocument/2006/relationships/customXml" Target="../customXml/item41.xml"/><Relationship Id="rId314" Type="http://schemas.openxmlformats.org/officeDocument/2006/relationships/customXml" Target="../customXml/item206.xml"/><Relationship Id="rId356" Type="http://schemas.openxmlformats.org/officeDocument/2006/relationships/customXml" Target="../customXml/item248.xml"/><Relationship Id="rId95" Type="http://schemas.microsoft.com/office/2007/relationships/slicerCache" Target="slicerCaches/slicerCache2.xml"/><Relationship Id="rId160" Type="http://schemas.openxmlformats.org/officeDocument/2006/relationships/customXml" Target="../customXml/item52.xml"/><Relationship Id="rId216" Type="http://schemas.openxmlformats.org/officeDocument/2006/relationships/customXml" Target="../customXml/item108.xml"/><Relationship Id="rId258" Type="http://schemas.openxmlformats.org/officeDocument/2006/relationships/customXml" Target="../customXml/item150.xml"/><Relationship Id="rId22" Type="http://schemas.openxmlformats.org/officeDocument/2006/relationships/worksheet" Target="worksheets/sheet22.xml"/><Relationship Id="rId64" Type="http://schemas.openxmlformats.org/officeDocument/2006/relationships/pivotCacheDefinition" Target="pivotCache/pivotCacheDefinition40.xml"/><Relationship Id="rId118" Type="http://schemas.openxmlformats.org/officeDocument/2006/relationships/customXml" Target="../customXml/item10.xml"/><Relationship Id="rId325" Type="http://schemas.openxmlformats.org/officeDocument/2006/relationships/customXml" Target="../customXml/item217.xml"/><Relationship Id="rId367" Type="http://schemas.openxmlformats.org/officeDocument/2006/relationships/customXml" Target="../customXml/item259.xml"/><Relationship Id="rId171" Type="http://schemas.openxmlformats.org/officeDocument/2006/relationships/customXml" Target="../customXml/item63.xml"/><Relationship Id="rId227" Type="http://schemas.openxmlformats.org/officeDocument/2006/relationships/customXml" Target="../customXml/item119.xml"/><Relationship Id="rId269" Type="http://schemas.openxmlformats.org/officeDocument/2006/relationships/customXml" Target="../customXml/item161.xml"/><Relationship Id="rId33" Type="http://schemas.openxmlformats.org/officeDocument/2006/relationships/pivotCacheDefinition" Target="pivotCache/pivotCacheDefinition9.xml"/><Relationship Id="rId129" Type="http://schemas.openxmlformats.org/officeDocument/2006/relationships/customXml" Target="../customXml/item21.xml"/><Relationship Id="rId280" Type="http://schemas.openxmlformats.org/officeDocument/2006/relationships/customXml" Target="../customXml/item172.xml"/><Relationship Id="rId336" Type="http://schemas.openxmlformats.org/officeDocument/2006/relationships/customXml" Target="../customXml/item228.xml"/><Relationship Id="rId75" Type="http://schemas.openxmlformats.org/officeDocument/2006/relationships/pivotCacheDefinition" Target="pivotCache/pivotCacheDefinition51.xml"/><Relationship Id="rId140" Type="http://schemas.openxmlformats.org/officeDocument/2006/relationships/customXml" Target="../customXml/item32.xml"/><Relationship Id="rId182" Type="http://schemas.openxmlformats.org/officeDocument/2006/relationships/customXml" Target="../customXml/item74.xml"/><Relationship Id="rId378" Type="http://schemas.openxmlformats.org/officeDocument/2006/relationships/customXml" Target="../customXml/item270.xml"/><Relationship Id="rId6" Type="http://schemas.openxmlformats.org/officeDocument/2006/relationships/worksheet" Target="worksheets/sheet6.xml"/><Relationship Id="rId238" Type="http://schemas.openxmlformats.org/officeDocument/2006/relationships/customXml" Target="../customXml/item130.xml"/><Relationship Id="rId291" Type="http://schemas.openxmlformats.org/officeDocument/2006/relationships/customXml" Target="../customXml/item183.xml"/><Relationship Id="rId305" Type="http://schemas.openxmlformats.org/officeDocument/2006/relationships/customXml" Target="../customXml/item197.xml"/><Relationship Id="rId347" Type="http://schemas.openxmlformats.org/officeDocument/2006/relationships/customXml" Target="../customXml/item239.xml"/><Relationship Id="rId44" Type="http://schemas.openxmlformats.org/officeDocument/2006/relationships/pivotCacheDefinition" Target="pivotCache/pivotCacheDefinition20.xml"/><Relationship Id="rId86" Type="http://schemas.openxmlformats.org/officeDocument/2006/relationships/pivotCacheDefinition" Target="pivotCache/pivotCacheDefinition62.xml"/><Relationship Id="rId151" Type="http://schemas.openxmlformats.org/officeDocument/2006/relationships/customXml" Target="../customXml/item43.xml"/><Relationship Id="rId389" Type="http://schemas.openxmlformats.org/officeDocument/2006/relationships/customXml" Target="../customXml/item281.xml"/><Relationship Id="rId193" Type="http://schemas.openxmlformats.org/officeDocument/2006/relationships/customXml" Target="../customXml/item85.xml"/><Relationship Id="rId207" Type="http://schemas.openxmlformats.org/officeDocument/2006/relationships/customXml" Target="../customXml/item99.xml"/><Relationship Id="rId249" Type="http://schemas.openxmlformats.org/officeDocument/2006/relationships/customXml" Target="../customXml/item141.xml"/><Relationship Id="rId13" Type="http://schemas.openxmlformats.org/officeDocument/2006/relationships/worksheet" Target="worksheets/sheet13.xml"/><Relationship Id="rId109" Type="http://schemas.openxmlformats.org/officeDocument/2006/relationships/customXml" Target="../customXml/item1.xml"/><Relationship Id="rId260" Type="http://schemas.openxmlformats.org/officeDocument/2006/relationships/customXml" Target="../customXml/item152.xml"/><Relationship Id="rId316" Type="http://schemas.openxmlformats.org/officeDocument/2006/relationships/customXml" Target="../customXml/item208.xml"/><Relationship Id="rId55" Type="http://schemas.openxmlformats.org/officeDocument/2006/relationships/pivotCacheDefinition" Target="pivotCache/pivotCacheDefinition31.xml"/><Relationship Id="rId97" Type="http://schemas.microsoft.com/office/2007/relationships/slicerCache" Target="slicerCaches/slicerCache4.xml"/><Relationship Id="rId120" Type="http://schemas.openxmlformats.org/officeDocument/2006/relationships/customXml" Target="../customXml/item12.xml"/><Relationship Id="rId358" Type="http://schemas.openxmlformats.org/officeDocument/2006/relationships/customXml" Target="../customXml/item250.xml"/><Relationship Id="rId162" Type="http://schemas.openxmlformats.org/officeDocument/2006/relationships/customXml" Target="../customXml/item54.xml"/><Relationship Id="rId218" Type="http://schemas.openxmlformats.org/officeDocument/2006/relationships/customXml" Target="../customXml/item110.xml"/><Relationship Id="rId271" Type="http://schemas.openxmlformats.org/officeDocument/2006/relationships/customXml" Target="../customXml/item163.xml"/><Relationship Id="rId24" Type="http://schemas.openxmlformats.org/officeDocument/2006/relationships/worksheet" Target="worksheets/sheet24.xml"/><Relationship Id="rId66" Type="http://schemas.openxmlformats.org/officeDocument/2006/relationships/pivotCacheDefinition" Target="pivotCache/pivotCacheDefinition42.xml"/><Relationship Id="rId131" Type="http://schemas.openxmlformats.org/officeDocument/2006/relationships/customXml" Target="../customXml/item23.xml"/><Relationship Id="rId327" Type="http://schemas.openxmlformats.org/officeDocument/2006/relationships/customXml" Target="../customXml/item219.xml"/><Relationship Id="rId369" Type="http://schemas.openxmlformats.org/officeDocument/2006/relationships/customXml" Target="../customXml/item261.xml"/><Relationship Id="rId173" Type="http://schemas.openxmlformats.org/officeDocument/2006/relationships/customXml" Target="../customXml/item65.xml"/><Relationship Id="rId229" Type="http://schemas.openxmlformats.org/officeDocument/2006/relationships/customXml" Target="../customXml/item121.xml"/><Relationship Id="rId380" Type="http://schemas.openxmlformats.org/officeDocument/2006/relationships/customXml" Target="../customXml/item272.xml"/><Relationship Id="rId240" Type="http://schemas.openxmlformats.org/officeDocument/2006/relationships/customXml" Target="../customXml/item132.xml"/><Relationship Id="rId35" Type="http://schemas.openxmlformats.org/officeDocument/2006/relationships/pivotCacheDefinition" Target="pivotCache/pivotCacheDefinition11.xml"/><Relationship Id="rId77" Type="http://schemas.openxmlformats.org/officeDocument/2006/relationships/pivotCacheDefinition" Target="pivotCache/pivotCacheDefinition53.xml"/><Relationship Id="rId100" Type="http://schemas.microsoft.com/office/2007/relationships/slicerCache" Target="slicerCaches/slicerCache7.xml"/><Relationship Id="rId282" Type="http://schemas.openxmlformats.org/officeDocument/2006/relationships/customXml" Target="../customXml/item174.xml"/><Relationship Id="rId338" Type="http://schemas.openxmlformats.org/officeDocument/2006/relationships/customXml" Target="../customXml/item230.xml"/><Relationship Id="rId8" Type="http://schemas.openxmlformats.org/officeDocument/2006/relationships/worksheet" Target="worksheets/sheet8.xml"/><Relationship Id="rId142" Type="http://schemas.openxmlformats.org/officeDocument/2006/relationships/customXml" Target="../customXml/item34.xml"/><Relationship Id="rId184" Type="http://schemas.openxmlformats.org/officeDocument/2006/relationships/customXml" Target="../customXml/item76.xml"/><Relationship Id="rId251" Type="http://schemas.openxmlformats.org/officeDocument/2006/relationships/customXml" Target="../customXml/item143.xml"/><Relationship Id="rId46" Type="http://schemas.openxmlformats.org/officeDocument/2006/relationships/pivotCacheDefinition" Target="pivotCache/pivotCacheDefinition22.xml"/><Relationship Id="rId293" Type="http://schemas.openxmlformats.org/officeDocument/2006/relationships/customXml" Target="../customXml/item185.xml"/><Relationship Id="rId307" Type="http://schemas.openxmlformats.org/officeDocument/2006/relationships/customXml" Target="../customXml/item199.xml"/><Relationship Id="rId349" Type="http://schemas.openxmlformats.org/officeDocument/2006/relationships/customXml" Target="../customXml/item241.xml"/><Relationship Id="rId88" Type="http://schemas.openxmlformats.org/officeDocument/2006/relationships/pivotCacheDefinition" Target="pivotCache/pivotCacheDefinition64.xml"/><Relationship Id="rId111" Type="http://schemas.openxmlformats.org/officeDocument/2006/relationships/customXml" Target="../customXml/item3.xml"/><Relationship Id="rId153" Type="http://schemas.openxmlformats.org/officeDocument/2006/relationships/customXml" Target="../customXml/item45.xml"/><Relationship Id="rId195" Type="http://schemas.openxmlformats.org/officeDocument/2006/relationships/customXml" Target="../customXml/item87.xml"/><Relationship Id="rId209" Type="http://schemas.openxmlformats.org/officeDocument/2006/relationships/customXml" Target="../customXml/item101.xml"/><Relationship Id="rId360" Type="http://schemas.openxmlformats.org/officeDocument/2006/relationships/customXml" Target="../customXml/item252.xml"/><Relationship Id="rId220" Type="http://schemas.openxmlformats.org/officeDocument/2006/relationships/customXml" Target="../customXml/item112.xml"/><Relationship Id="rId15" Type="http://schemas.openxmlformats.org/officeDocument/2006/relationships/worksheet" Target="worksheets/sheet15.xml"/><Relationship Id="rId57" Type="http://schemas.openxmlformats.org/officeDocument/2006/relationships/pivotCacheDefinition" Target="pivotCache/pivotCacheDefinition33.xml"/><Relationship Id="rId262" Type="http://schemas.openxmlformats.org/officeDocument/2006/relationships/customXml" Target="../customXml/item154.xml"/><Relationship Id="rId318" Type="http://schemas.openxmlformats.org/officeDocument/2006/relationships/customXml" Target="../customXml/item210.xml"/><Relationship Id="rId99" Type="http://schemas.microsoft.com/office/2007/relationships/slicerCache" Target="slicerCaches/slicerCache6.xml"/><Relationship Id="rId122" Type="http://schemas.openxmlformats.org/officeDocument/2006/relationships/customXml" Target="../customXml/item14.xml"/><Relationship Id="rId164" Type="http://schemas.openxmlformats.org/officeDocument/2006/relationships/customXml" Target="../customXml/item56.xml"/><Relationship Id="rId371" Type="http://schemas.openxmlformats.org/officeDocument/2006/relationships/customXml" Target="../customXml/item263.xml"/><Relationship Id="rId26" Type="http://schemas.openxmlformats.org/officeDocument/2006/relationships/pivotCacheDefinition" Target="pivotCache/pivotCacheDefinition2.xml"/><Relationship Id="rId231" Type="http://schemas.openxmlformats.org/officeDocument/2006/relationships/customXml" Target="../customXml/item123.xml"/><Relationship Id="rId273" Type="http://schemas.openxmlformats.org/officeDocument/2006/relationships/customXml" Target="../customXml/item165.xml"/><Relationship Id="rId329" Type="http://schemas.openxmlformats.org/officeDocument/2006/relationships/customXml" Target="../customXml/item221.xml"/><Relationship Id="rId68" Type="http://schemas.openxmlformats.org/officeDocument/2006/relationships/pivotCacheDefinition" Target="pivotCache/pivotCacheDefinition44.xml"/><Relationship Id="rId133" Type="http://schemas.openxmlformats.org/officeDocument/2006/relationships/customXml" Target="../customXml/item25.xml"/><Relationship Id="rId175" Type="http://schemas.openxmlformats.org/officeDocument/2006/relationships/customXml" Target="../customXml/item67.xml"/><Relationship Id="rId340" Type="http://schemas.openxmlformats.org/officeDocument/2006/relationships/customXml" Target="../customXml/item23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Gráficos'!$B$40</c:f>
              <c:numCache>
                <c:formatCode>#,##0</c:formatCode>
                <c:ptCount val="1"/>
                <c:pt idx="0">
                  <c:v>4123107439.6599998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3-414B-80BA-A4FADE4E8415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Gráficos'!$C$40)</c:f>
              <c:numCache>
                <c:formatCode>#,##0</c:formatCode>
                <c:ptCount val="2"/>
                <c:pt idx="1">
                  <c:v>4436911351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3-414B-80BA-A4FADE4E8415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Gráficos'!$D$40)</c:f>
              <c:numCache>
                <c:formatCode>#,##0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63-414B-80BA-A4FADE4E84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Gráficos'!$B$24</c:f>
              <c:numCache>
                <c:formatCode>#,##0</c:formatCode>
                <c:ptCount val="1"/>
                <c:pt idx="0">
                  <c:v>363325639.09999996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6-420B-8C06-57046EA5E8BD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Gráficos'!$C$24)</c:f>
              <c:numCache>
                <c:formatCode>#,##0</c:formatCode>
                <c:ptCount val="2"/>
                <c:pt idx="1">
                  <c:v>501144778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36-420B-8C06-57046EA5E8BD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Gráficos'!$D$24)</c:f>
              <c:numCache>
                <c:formatCode>#,##0</c:formatCode>
                <c:ptCount val="2"/>
                <c:pt idx="1">
                  <c:v>1844000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36-420B-8C06-57046EA5E8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Gráficos'!$B$25</c:f>
              <c:numCache>
                <c:formatCode>#,##0</c:formatCode>
                <c:ptCount val="1"/>
                <c:pt idx="0">
                  <c:v>486320169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C-4888-BE77-05A18BE10774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Gráficos'!$C$25)</c:f>
              <c:numCache>
                <c:formatCode>#,##0</c:formatCode>
                <c:ptCount val="2"/>
                <c:pt idx="1">
                  <c:v>202280197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C-4888-BE77-05A18BE10774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numFmt formatCode="#,##0,," sourceLinked="0"/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>
                      <a:lumMod val="6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en-US"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94C-4888-BE77-05A18BE10774}"/>
                </c:ext>
              </c:extLst>
            </c:dLbl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0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Gráficos'!$D$25)</c:f>
              <c:numCache>
                <c:formatCode>#,##0</c:formatCode>
                <c:ptCount val="2"/>
                <c:pt idx="1">
                  <c:v>-32848612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4C-4888-BE77-05A18BE107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Gráficos'!$B$34</c:f>
              <c:numCache>
                <c:formatCode>#,##0</c:formatCode>
                <c:ptCount val="1"/>
                <c:pt idx="0">
                  <c:v>130045454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6-4C96-98D5-608EACCBDA07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Gráficos'!$C$34)</c:f>
              <c:numCache>
                <c:formatCode>#,##0</c:formatCode>
                <c:ptCount val="2"/>
                <c:pt idx="1">
                  <c:v>268536935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76-4C96-98D5-608EACCBDA07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Gráficos'!$D$34)</c:f>
              <c:numCache>
                <c:formatCode>#,##0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76-4C96-98D5-608EACCBDA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Gráficos'!$B$26</c:f>
              <c:numCache>
                <c:formatCode>#,##0</c:formatCode>
                <c:ptCount val="1"/>
                <c:pt idx="0">
                  <c:v>79488857.700000003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A-4389-AD1B-D72FE8F92334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Gráficos'!$C$26)</c:f>
              <c:numCache>
                <c:formatCode>#,##0</c:formatCode>
                <c:ptCount val="2"/>
                <c:pt idx="1">
                  <c:v>151372459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A-4389-AD1B-D72FE8F92334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Gráficos'!$D$26)</c:f>
              <c:numCache>
                <c:formatCode>#,##0</c:formatCode>
                <c:ptCount val="2"/>
                <c:pt idx="1">
                  <c:v>9419648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EA-4389-AD1B-D72FE8F923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Gráficos'!$B$27</c:f>
              <c:numCache>
                <c:formatCode>#,##0</c:formatCode>
                <c:ptCount val="1"/>
                <c:pt idx="0">
                  <c:v>327427694.75999999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D-4C03-B19C-560E373B4CC1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Gráficos'!$C$27)</c:f>
              <c:numCache>
                <c:formatCode>#,##0</c:formatCode>
                <c:ptCount val="2"/>
                <c:pt idx="1">
                  <c:v>319390498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D-4C03-B19C-560E373B4CC1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Gráficos'!$D$27)</c:f>
              <c:numCache>
                <c:formatCode>#,##0</c:formatCode>
                <c:ptCount val="2"/>
                <c:pt idx="1">
                  <c:v>-71496509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6D-4C03-B19C-560E373B4C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Gráficos'!$B$28</c:f>
              <c:numCache>
                <c:formatCode>#,##0</c:formatCode>
                <c:ptCount val="1"/>
                <c:pt idx="0">
                  <c:v>1229933471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E-4EF1-A98B-169521BF958E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Gráficos'!$C$28)</c:f>
              <c:numCache>
                <c:formatCode>#,##0</c:formatCode>
                <c:ptCount val="2"/>
                <c:pt idx="1">
                  <c:v>1585394898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3E-4EF1-A98B-169521BF958E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Gráficos'!$D$28)</c:f>
              <c:numCache>
                <c:formatCode>#,##0</c:formatCode>
                <c:ptCount val="2"/>
                <c:pt idx="1">
                  <c:v>38839886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3E-4EF1-A98B-169521BF95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Gráficos'!$B$29</c:f>
              <c:numCache>
                <c:formatCode>#,##0</c:formatCode>
                <c:ptCount val="1"/>
                <c:pt idx="0">
                  <c:v>436919745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2-4A00-8046-B83511DCF9FB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Gráficos'!$C$29)</c:f>
              <c:numCache>
                <c:formatCode>#,##0</c:formatCode>
                <c:ptCount val="2"/>
                <c:pt idx="1">
                  <c:v>337161507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2-4A00-8046-B83511DCF9FB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Gráficos'!$D$29)</c:f>
              <c:numCache>
                <c:formatCode>#,##0</c:formatCode>
                <c:ptCount val="2"/>
                <c:pt idx="1">
                  <c:v>40212085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2-4A00-8046-B83511DCF9F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Gráficos'!$B$30</c:f>
              <c:numCache>
                <c:formatCode>#,##0</c:formatCode>
                <c:ptCount val="1"/>
                <c:pt idx="0">
                  <c:v>146170041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C-4253-84FA-CFB68C07710A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Gráficos'!$C$30)</c:f>
              <c:numCache>
                <c:formatCode>#,##0</c:formatCode>
                <c:ptCount val="2"/>
                <c:pt idx="1">
                  <c:v>339732550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C-4253-84FA-CFB68C07710A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Gráficos'!$D$30)</c:f>
              <c:numCache>
                <c:formatCode>#,##0</c:formatCode>
                <c:ptCount val="2"/>
                <c:pt idx="1">
                  <c:v>-3120929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3C-4253-84FA-CFB68C0771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Gráficos'!$B$31</c:f>
              <c:numCache>
                <c:formatCode>#,##0</c:formatCode>
                <c:ptCount val="1"/>
                <c:pt idx="0">
                  <c:v>125279423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C-48EF-B30B-BC998236ED90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Gráficos'!$C$31)</c:f>
              <c:numCache>
                <c:formatCode>#,##0</c:formatCode>
                <c:ptCount val="2"/>
                <c:pt idx="1">
                  <c:v>243547684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C-48EF-B30B-BC998236ED90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Gráficos'!$D$31)</c:f>
              <c:numCache>
                <c:formatCode>#,##0</c:formatCode>
                <c:ptCount val="2"/>
                <c:pt idx="1">
                  <c:v>53055793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4C-48EF-B30B-BC998236ED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Gráficos'!$B$32</c:f>
              <c:numCache>
                <c:formatCode>#,##0</c:formatCode>
                <c:ptCount val="1"/>
                <c:pt idx="0">
                  <c:v>41091978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3-418D-ABA9-E0B3E9768E36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Gráficos'!$C$32)</c:f>
              <c:numCache>
                <c:formatCode>#,##0</c:formatCode>
                <c:ptCount val="2"/>
                <c:pt idx="1">
                  <c:v>41091978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3-418D-ABA9-E0B3E9768E36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Gráficos'!$D$32)</c:f>
              <c:numCache>
                <c:formatCode>#,##0</c:formatCode>
                <c:ptCount val="2"/>
                <c:pt idx="1">
                  <c:v>-1608004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63-418D-ABA9-E0B3E9768E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Gráficos'!$B$33</c:f>
              <c:numCache>
                <c:formatCode>#,##0</c:formatCode>
                <c:ptCount val="1"/>
                <c:pt idx="0">
                  <c:v>47567549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6-4143-8A1C-36B4CE7016F6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Gráficos'!$C$33)</c:f>
              <c:numCache>
                <c:formatCode>#,##0</c:formatCode>
                <c:ptCount val="2"/>
                <c:pt idx="1">
                  <c:v>44774892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6-4143-8A1C-36B4CE7016F6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Gráficos'!$D$33)</c:f>
              <c:numCache>
                <c:formatCode>#,##0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26-4143-8A1C-36B4CE7016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Gráficos'!$B$35</c:f>
              <c:numCache>
                <c:formatCode>#,##0</c:formatCode>
                <c:ptCount val="1"/>
                <c:pt idx="0">
                  <c:v>492863760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4-44E5-A60B-8C2736D5B2E0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Gráficos'!$C$35)</c:f>
              <c:numCache>
                <c:formatCode>#,##0</c:formatCode>
                <c:ptCount val="2"/>
                <c:pt idx="1">
                  <c:v>442422045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E4-44E5-A60B-8C2736D5B2E0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Gráficos'!$D$35)</c:f>
              <c:numCache>
                <c:formatCode>#,##0</c:formatCode>
                <c:ptCount val="2"/>
                <c:pt idx="1">
                  <c:v>-51606392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E4-44E5-A60B-8C2736D5B2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Gráficos'!$B$36</c:f>
              <c:numCache>
                <c:formatCode>#,##0</c:formatCode>
                <c:ptCount val="1"/>
                <c:pt idx="0">
                  <c:v>212207687.09999999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7-454E-9891-DD4CF6F66F84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Gráficos'!$C$36)</c:f>
              <c:numCache>
                <c:formatCode>#,##0</c:formatCode>
                <c:ptCount val="2"/>
                <c:pt idx="1">
                  <c:v>159210040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7-454E-9891-DD4CF6F66F84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Gráficos'!$D$36)</c:f>
              <c:numCache>
                <c:formatCode>#,##0</c:formatCode>
                <c:ptCount val="2"/>
                <c:pt idx="1">
                  <c:v>17309034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87-454E-9891-DD4CF6F66F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4-4759-8255-AAE5655CE962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Gráficos'!$C$37)</c:f>
              <c:numCache>
                <c:formatCode>#,##0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24-4759-8255-AAE5655CE962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Gráficos'!$D$37)</c:f>
              <c:numCache>
                <c:formatCode>#,##0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24-4759-8255-AAE5655CE9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Backlog vs Ingresos - Mes Actual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9801915288261112E-2"/>
          <c:y val="0.23912037037037037"/>
          <c:w val="0.90039616942347778"/>
          <c:h val="0.5475769174686497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'BBDD Gráficos'!$B$23</c:f>
              <c:strCache>
                <c:ptCount val="1"/>
                <c:pt idx="0">
                  <c:v>Backlog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'BBDD Gráficos'!$B$37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1-42A6-BEA0-A40E99048E50}"/>
            </c:ext>
          </c:extLst>
        </c:ser>
        <c:ser>
          <c:idx val="2"/>
          <c:order val="1"/>
          <c:tx>
            <c:strRef>
              <c:f>'BBDD Gráficos'!$C$23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Gráficos'!$C$22,'BBDD Gráficos'!$C$37)</c:f>
              <c:numCache>
                <c:formatCode>#,##0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A1-42A6-BEA0-A40E99048E50}"/>
            </c:ext>
          </c:extLst>
        </c:ser>
        <c:ser>
          <c:idx val="3"/>
          <c:order val="2"/>
          <c:tx>
            <c:strRef>
              <c:f>'BBDD Gráficos'!$D$23</c:f>
              <c:strCache>
                <c:ptCount val="1"/>
                <c:pt idx="0">
                  <c:v>Traspasos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,," sourceLinked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('BBDD Gráficos'!$B$23,'BBDD Gráficos'!$E$23)</c:f>
              <c:strCache>
                <c:ptCount val="2"/>
                <c:pt idx="0">
                  <c:v>Backlog</c:v>
                </c:pt>
                <c:pt idx="1">
                  <c:v>Ingresos (EERR)</c:v>
                </c:pt>
              </c:strCache>
            </c:strRef>
          </c:cat>
          <c:val>
            <c:numRef>
              <c:f>('BBDD Gráficos'!$D$22,'BBDD Gráficos'!$D$37)</c:f>
              <c:numCache>
                <c:formatCode>#,##0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A1-42A6-BEA0-A40E99048E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386976"/>
        <c:axId val="140390304"/>
      </c:barChart>
      <c:catAx>
        <c:axId val="1403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390304"/>
        <c:crosses val="autoZero"/>
        <c:auto val="1"/>
        <c:lblAlgn val="ctr"/>
        <c:lblOffset val="100"/>
        <c:noMultiLvlLbl val="0"/>
      </c:catAx>
      <c:valAx>
        <c:axId val="14039030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03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323851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ño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136837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466725</xdr:colOff>
      <xdr:row>0</xdr:row>
      <xdr:rowOff>0</xdr:rowOff>
    </xdr:from>
    <xdr:to>
      <xdr:col>3</xdr:col>
      <xdr:colOff>85725</xdr:colOff>
      <xdr:row>23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Costo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Co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8725" y="0"/>
              <a:ext cx="1138518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142875</xdr:colOff>
      <xdr:row>0</xdr:row>
      <xdr:rowOff>0</xdr:rowOff>
    </xdr:from>
    <xdr:to>
      <xdr:col>4</xdr:col>
      <xdr:colOff>628650</xdr:colOff>
      <xdr:row>10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echa (año)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(añ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8875" y="0"/>
              <a:ext cx="1247775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361950</xdr:colOff>
      <xdr:row>8</xdr:row>
      <xdr:rowOff>9525</xdr:rowOff>
    </xdr:from>
    <xdr:to>
      <xdr:col>16</xdr:col>
      <xdr:colOff>447675</xdr:colOff>
      <xdr:row>32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omprobante">
              <a:extLst>
                <a:ext uri="{FF2B5EF4-FFF2-40B4-BE49-F238E27FC236}">
                  <a16:creationId xmlns:a16="http://schemas.microsoft.com/office/drawing/2014/main" id="{D235A226-310A-4328-8402-37D2A90AD6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rob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5950" y="1533525"/>
              <a:ext cx="3133725" cy="4619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2</xdr:row>
      <xdr:rowOff>66675</xdr:rowOff>
    </xdr:from>
    <xdr:to>
      <xdr:col>10</xdr:col>
      <xdr:colOff>304800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 &quot;mmm&quot;">
              <a:extLst>
                <a:ext uri="{FF2B5EF4-FFF2-40B4-BE49-F238E27FC236}">
                  <a16:creationId xmlns:a16="http://schemas.microsoft.com/office/drawing/2014/main" id="{36C909CA-6DB4-44C8-8F2C-9A9526ABFC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&quot;mmm&quot;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0" y="447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695325</xdr:colOff>
      <xdr:row>8</xdr:row>
      <xdr:rowOff>38100</xdr:rowOff>
    </xdr:from>
    <xdr:to>
      <xdr:col>21</xdr:col>
      <xdr:colOff>276225</xdr:colOff>
      <xdr:row>28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mprobante 1">
              <a:extLst>
                <a:ext uri="{FF2B5EF4-FFF2-40B4-BE49-F238E27FC236}">
                  <a16:creationId xmlns:a16="http://schemas.microsoft.com/office/drawing/2014/main" id="{7311345F-D404-4C86-86FF-5FB446BD10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roba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87325" y="1562100"/>
              <a:ext cx="3390900" cy="3857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4</xdr:row>
      <xdr:rowOff>0</xdr:rowOff>
    </xdr:from>
    <xdr:to>
      <xdr:col>7</xdr:col>
      <xdr:colOff>304800</xdr:colOff>
      <xdr:row>25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Unidad">
              <a:extLst>
                <a:ext uri="{FF2B5EF4-FFF2-40B4-BE49-F238E27FC236}">
                  <a16:creationId xmlns:a16="http://schemas.microsoft.com/office/drawing/2014/main" id="{2540AED9-1199-4461-91C8-0ADC5B8860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762000"/>
              <a:ext cx="1828800" cy="2530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29</xdr:row>
      <xdr:rowOff>0</xdr:rowOff>
    </xdr:from>
    <xdr:to>
      <xdr:col>3</xdr:col>
      <xdr:colOff>402167</xdr:colOff>
      <xdr:row>42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es &quot;mmm&quot; 1">
              <a:extLst>
                <a:ext uri="{FF2B5EF4-FFF2-40B4-BE49-F238E27FC236}">
                  <a16:creationId xmlns:a16="http://schemas.microsoft.com/office/drawing/2014/main" id="{53755E4F-60FE-45A7-AFAB-642D3682BE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&quot;mmm&quot;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524500"/>
              <a:ext cx="2688167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228601</xdr:colOff>
      <xdr:row>15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9965A4-2DD6-40C0-A986-10727980D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97630</xdr:colOff>
      <xdr:row>5</xdr:row>
      <xdr:rowOff>116680</xdr:rowOff>
    </xdr:from>
    <xdr:to>
      <xdr:col>6</xdr:col>
      <xdr:colOff>366712</xdr:colOff>
      <xdr:row>9</xdr:row>
      <xdr:rowOff>114299</xdr:rowOff>
    </xdr:to>
    <xdr:sp macro="" textlink="'BBDD Gráficos'!F40">
      <xdr:nvSpPr>
        <xdr:cNvPr id="4" name="Elipse 3">
          <a:extLst>
            <a:ext uri="{FF2B5EF4-FFF2-40B4-BE49-F238E27FC236}">
              <a16:creationId xmlns:a16="http://schemas.microsoft.com/office/drawing/2014/main" id="{B2DB4654-47B3-47DD-A406-ED082A380270}"/>
            </a:ext>
          </a:extLst>
        </xdr:cNvPr>
        <xdr:cNvSpPr/>
      </xdr:nvSpPr>
      <xdr:spPr>
        <a:xfrm>
          <a:off x="2526505" y="1173955"/>
          <a:ext cx="754857" cy="759619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A6DF29E-D357-4CCE-A75D-D40989C79BC0}" type="TxLink">
            <a:rPr lang="en-US" sz="12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-314</a:t>
          </a:fld>
          <a:endParaRPr lang="es-CL" sz="1600"/>
        </a:p>
      </xdr:txBody>
    </xdr:sp>
    <xdr:clientData/>
  </xdr:twoCellAnchor>
  <xdr:twoCellAnchor>
    <xdr:from>
      <xdr:col>4</xdr:col>
      <xdr:colOff>11906</xdr:colOff>
      <xdr:row>2</xdr:row>
      <xdr:rowOff>90487</xdr:rowOff>
    </xdr:from>
    <xdr:to>
      <xdr:col>5</xdr:col>
      <xdr:colOff>179684</xdr:colOff>
      <xdr:row>4</xdr:row>
      <xdr:rowOff>26460</xdr:rowOff>
    </xdr:to>
    <xdr:sp macro="" textlink="'BBDD Gráficos'!E40">
      <xdr:nvSpPr>
        <xdr:cNvPr id="5" name="Rectángulo 4">
          <a:extLst>
            <a:ext uri="{FF2B5EF4-FFF2-40B4-BE49-F238E27FC236}">
              <a16:creationId xmlns:a16="http://schemas.microsoft.com/office/drawing/2014/main" id="{80EF4D97-6F63-4285-BBE6-C0E43B76625D}"/>
            </a:ext>
          </a:extLst>
        </xdr:cNvPr>
        <xdr:cNvSpPr/>
      </xdr:nvSpPr>
      <xdr:spPr>
        <a:xfrm>
          <a:off x="1955006" y="576262"/>
          <a:ext cx="653553" cy="316973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1D7F28E3-1E5A-41BA-AFB5-6712D98AAF12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4.437</a:t>
          </a:fld>
          <a:endParaRPr lang="en-US" sz="900">
            <a:latin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214313</xdr:colOff>
      <xdr:row>87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158076-7EAF-40B0-B064-82CC54360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85724</xdr:colOff>
      <xdr:row>60</xdr:row>
      <xdr:rowOff>114299</xdr:rowOff>
    </xdr:from>
    <xdr:to>
      <xdr:col>6</xdr:col>
      <xdr:colOff>352424</xdr:colOff>
      <xdr:row>81</xdr:row>
      <xdr:rowOff>171449</xdr:rowOff>
    </xdr:to>
    <xdr:sp macro="" textlink="'BBDD Gráficos'!F24">
      <xdr:nvSpPr>
        <xdr:cNvPr id="6" name="Elipse 5">
          <a:extLst>
            <a:ext uri="{FF2B5EF4-FFF2-40B4-BE49-F238E27FC236}">
              <a16:creationId xmlns:a16="http://schemas.microsoft.com/office/drawing/2014/main" id="{63B2A24F-D9D1-BF27-807E-70CD10B88C33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23A45E3-5E63-47C3-881A-F197DDC4B8CC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-138</a:t>
          </a:fld>
          <a:endParaRPr lang="es-CL" sz="1400"/>
        </a:p>
      </xdr:txBody>
    </xdr:sp>
    <xdr:clientData/>
  </xdr:twoCellAnchor>
  <xdr:twoCellAnchor>
    <xdr:from>
      <xdr:col>3</xdr:col>
      <xdr:colOff>452437</xdr:colOff>
      <xdr:row>2</xdr:row>
      <xdr:rowOff>11906</xdr:rowOff>
    </xdr:from>
    <xdr:to>
      <xdr:col>5</xdr:col>
      <xdr:colOff>129678</xdr:colOff>
      <xdr:row>3</xdr:row>
      <xdr:rowOff>138379</xdr:rowOff>
    </xdr:to>
    <xdr:sp macro="" textlink="'BBDD Gráficos'!E24">
      <xdr:nvSpPr>
        <xdr:cNvPr id="8" name="Rectángulo 7">
          <a:extLst>
            <a:ext uri="{FF2B5EF4-FFF2-40B4-BE49-F238E27FC236}">
              <a16:creationId xmlns:a16="http://schemas.microsoft.com/office/drawing/2014/main" id="{3466DDB0-24B0-8CD1-9E24-AA876B229B93}"/>
            </a:ext>
          </a:extLst>
        </xdr:cNvPr>
        <xdr:cNvSpPr/>
      </xdr:nvSpPr>
      <xdr:spPr>
        <a:xfrm>
          <a:off x="1916906" y="500062"/>
          <a:ext cx="653553" cy="316973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D37E7DCB-9096-468C-9E3E-8D2D6E12D90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503</a:t>
          </a:fld>
          <a:endParaRPr lang="en-US" sz="900">
            <a:latin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87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6996AD-130E-493A-A96F-6AF75BB05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74838</xdr:colOff>
      <xdr:row>60</xdr:row>
      <xdr:rowOff>62592</xdr:rowOff>
    </xdr:from>
    <xdr:to>
      <xdr:col>6</xdr:col>
      <xdr:colOff>337456</xdr:colOff>
      <xdr:row>81</xdr:row>
      <xdr:rowOff>107495</xdr:rowOff>
    </xdr:to>
    <xdr:sp macro="" textlink="'BBDD Gráficos'!F25">
      <xdr:nvSpPr>
        <xdr:cNvPr id="3" name="Elipse 2">
          <a:extLst>
            <a:ext uri="{FF2B5EF4-FFF2-40B4-BE49-F238E27FC236}">
              <a16:creationId xmlns:a16="http://schemas.microsoft.com/office/drawing/2014/main" id="{9B56682B-0797-4EFA-8C4F-E9E0AEDF0DEE}"/>
            </a:ext>
          </a:extLst>
        </xdr:cNvPr>
        <xdr:cNvSpPr/>
      </xdr:nvSpPr>
      <xdr:spPr>
        <a:xfrm>
          <a:off x="2503713" y="1119867"/>
          <a:ext cx="748393" cy="740228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DE19201-D87D-46E5-87AF-2B0F7671EC8F}" type="TxLink">
            <a:rPr lang="en-US" sz="11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284</a:t>
          </a:fld>
          <a:endParaRPr lang="es-CL" sz="14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25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AA9F200-5A61-4E87-9903-5DF6AAB5598C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169</a:t>
          </a:fld>
          <a:endParaRPr lang="en-US" sz="900">
            <a:latin typeface="+mn-lt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88</xdr:row>
      <xdr:rowOff>46944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A56003-9C88-4A87-A79F-FB8D7986C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201083</xdr:colOff>
      <xdr:row>61</xdr:row>
      <xdr:rowOff>10583</xdr:rowOff>
    </xdr:from>
    <xdr:to>
      <xdr:col>6</xdr:col>
      <xdr:colOff>463701</xdr:colOff>
      <xdr:row>82</xdr:row>
      <xdr:rowOff>55486</xdr:rowOff>
    </xdr:to>
    <xdr:sp macro="" textlink="'BBDD Gráficos'!F34">
      <xdr:nvSpPr>
        <xdr:cNvPr id="3" name="Elipse 2">
          <a:extLst>
            <a:ext uri="{FF2B5EF4-FFF2-40B4-BE49-F238E27FC236}">
              <a16:creationId xmlns:a16="http://schemas.microsoft.com/office/drawing/2014/main" id="{98197DB1-8DD6-4A1E-9160-AC093C2D82BB}"/>
            </a:ext>
          </a:extLst>
        </xdr:cNvPr>
        <xdr:cNvSpPr/>
      </xdr:nvSpPr>
      <xdr:spPr>
        <a:xfrm>
          <a:off x="2629958" y="972608"/>
          <a:ext cx="748393" cy="740228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A005361-59EB-4B21-B23E-4CEB5E4D79C3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-138</a:t>
          </a:fld>
          <a:endParaRPr lang="es-CL" sz="1800"/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34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AB98719-ABCA-4030-8C39-802ACFEB8418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269</a:t>
          </a:fld>
          <a:endParaRPr lang="en-US" sz="900">
            <a:latin typeface="+mn-lt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87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EBECBC-22A2-411E-98E6-2986937C5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60</xdr:row>
      <xdr:rowOff>110217</xdr:rowOff>
    </xdr:from>
    <xdr:to>
      <xdr:col>6</xdr:col>
      <xdr:colOff>327931</xdr:colOff>
      <xdr:row>81</xdr:row>
      <xdr:rowOff>155120</xdr:rowOff>
    </xdr:to>
    <xdr:sp macro="" textlink="'BBDD Gráficos'!F26">
      <xdr:nvSpPr>
        <xdr:cNvPr id="3" name="Elipse 2">
          <a:extLst>
            <a:ext uri="{FF2B5EF4-FFF2-40B4-BE49-F238E27FC236}">
              <a16:creationId xmlns:a16="http://schemas.microsoft.com/office/drawing/2014/main" id="{0818563D-819E-4DEF-96C0-5CCF0E0ECCB0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B211D47-9E70-4D8C-B711-8F3D93076321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-72</a:t>
          </a:fld>
          <a:endParaRPr lang="es-CL" sz="1800"/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26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8A5253C-9659-4648-B603-6F8DA7DFB041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161</a:t>
          </a:fld>
          <a:endParaRPr lang="en-US" sz="900">
            <a:latin typeface="+mn-lt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87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2C5DD7-7F4B-436B-B29F-1F4E41204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61</xdr:row>
      <xdr:rowOff>21166</xdr:rowOff>
    </xdr:from>
    <xdr:to>
      <xdr:col>6</xdr:col>
      <xdr:colOff>327931</xdr:colOff>
      <xdr:row>82</xdr:row>
      <xdr:rowOff>95250</xdr:rowOff>
    </xdr:to>
    <xdr:sp macro="" textlink="'BBDD Gráficos'!F27">
      <xdr:nvSpPr>
        <xdr:cNvPr id="3" name="Elipse 2">
          <a:extLst>
            <a:ext uri="{FF2B5EF4-FFF2-40B4-BE49-F238E27FC236}">
              <a16:creationId xmlns:a16="http://schemas.microsoft.com/office/drawing/2014/main" id="{A61589BB-0264-4049-BB2A-A704B725299D}"/>
            </a:ext>
          </a:extLst>
        </xdr:cNvPr>
        <xdr:cNvSpPr/>
      </xdr:nvSpPr>
      <xdr:spPr>
        <a:xfrm>
          <a:off x="2499480" y="1090083"/>
          <a:ext cx="749451" cy="772584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7E4184E-859B-40F3-A8E3-7E55D846F554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</a:t>
          </a:fld>
          <a:endParaRPr lang="es-CL" sz="1800"/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27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E52F74-CC0D-43DC-811A-BADCCAAD626B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248</a:t>
          </a:fld>
          <a:endParaRPr lang="en-US" sz="900">
            <a:latin typeface="+mn-lt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87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289557-8983-4BCA-B1BE-94AF73AC2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60</xdr:row>
      <xdr:rowOff>110217</xdr:rowOff>
    </xdr:from>
    <xdr:to>
      <xdr:col>6</xdr:col>
      <xdr:colOff>327931</xdr:colOff>
      <xdr:row>81</xdr:row>
      <xdr:rowOff>155120</xdr:rowOff>
    </xdr:to>
    <xdr:sp macro="" textlink="'BBDD Gráficos'!F28">
      <xdr:nvSpPr>
        <xdr:cNvPr id="3" name="Elipse 2">
          <a:extLst>
            <a:ext uri="{FF2B5EF4-FFF2-40B4-BE49-F238E27FC236}">
              <a16:creationId xmlns:a16="http://schemas.microsoft.com/office/drawing/2014/main" id="{2E943A39-676D-485D-A366-B213985D2E76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D25540B-D4E3-480C-9EEC-5CA8CCE87280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-355</a:t>
          </a:fld>
          <a:endParaRPr lang="es-CL" sz="1800"/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28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B05F2DB-18E6-471C-B585-F72C85331411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1.624</a:t>
          </a:fld>
          <a:endParaRPr lang="en-US" sz="900">
            <a:latin typeface="+mn-lt"/>
          </a:endParaRP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87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44DA91-1CAE-40D8-B645-95A5FC4E9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60</xdr:row>
      <xdr:rowOff>110217</xdr:rowOff>
    </xdr:from>
    <xdr:to>
      <xdr:col>6</xdr:col>
      <xdr:colOff>327931</xdr:colOff>
      <xdr:row>81</xdr:row>
      <xdr:rowOff>155120</xdr:rowOff>
    </xdr:to>
    <xdr:sp macro="" textlink="'BBDD Gráficos'!F29">
      <xdr:nvSpPr>
        <xdr:cNvPr id="3" name="Elipse 2">
          <a:extLst>
            <a:ext uri="{FF2B5EF4-FFF2-40B4-BE49-F238E27FC236}">
              <a16:creationId xmlns:a16="http://schemas.microsoft.com/office/drawing/2014/main" id="{76D4D990-7848-4EE6-B575-319E317FCD36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0A817B1-1F34-45E5-A198-AB22426C25F9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100</a:t>
          </a:fld>
          <a:endParaRPr lang="es-CL" sz="1800"/>
        </a:p>
      </xdr:txBody>
    </xdr:sp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29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08994CC-45C1-4AB5-91E2-3BA2EA9A0771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377</a:t>
          </a:fld>
          <a:endParaRPr lang="en-US" sz="900">
            <a:latin typeface="+mn-lt"/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88</xdr:row>
      <xdr:rowOff>46944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2BB14A-5B1F-415C-9408-A862B6E72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61</xdr:row>
      <xdr:rowOff>14967</xdr:rowOff>
    </xdr:from>
    <xdr:to>
      <xdr:col>6</xdr:col>
      <xdr:colOff>327931</xdr:colOff>
      <xdr:row>82</xdr:row>
      <xdr:rowOff>59870</xdr:rowOff>
    </xdr:to>
    <xdr:sp macro="" textlink="'BBDD Gráficos'!F30">
      <xdr:nvSpPr>
        <xdr:cNvPr id="3" name="Elipse 2">
          <a:extLst>
            <a:ext uri="{FF2B5EF4-FFF2-40B4-BE49-F238E27FC236}">
              <a16:creationId xmlns:a16="http://schemas.microsoft.com/office/drawing/2014/main" id="{9C4FFA99-093C-4269-AC35-278435CD1E95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ADB364C-F845-4371-8C84-B8994FDDA5C0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-194</a:t>
          </a:fld>
          <a:endParaRPr lang="es-CL" sz="1800"/>
        </a:p>
      </xdr:txBody>
    </xdr: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30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C0A4C6-CD15-419E-B3BE-3BD043F1F44C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337</a:t>
          </a:fld>
          <a:endParaRPr lang="en-US" sz="900">
            <a:latin typeface="+mn-lt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88</xdr:row>
      <xdr:rowOff>46944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E4EFB8-F3C8-42EA-804A-66238C6D5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61</xdr:row>
      <xdr:rowOff>14967</xdr:rowOff>
    </xdr:from>
    <xdr:to>
      <xdr:col>6</xdr:col>
      <xdr:colOff>327931</xdr:colOff>
      <xdr:row>82</xdr:row>
      <xdr:rowOff>59870</xdr:rowOff>
    </xdr:to>
    <xdr:sp macro="" textlink="'BBDD Gráficos'!F31">
      <xdr:nvSpPr>
        <xdr:cNvPr id="3" name="Elipse 2">
          <a:extLst>
            <a:ext uri="{FF2B5EF4-FFF2-40B4-BE49-F238E27FC236}">
              <a16:creationId xmlns:a16="http://schemas.microsoft.com/office/drawing/2014/main" id="{5654F4B2-FC67-4278-A801-24BED1F19FEE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539B67D-6FBD-4C00-AF46-6764E413E67E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-118</a:t>
          </a:fld>
          <a:endParaRPr lang="es-CL" sz="1800"/>
        </a:p>
      </xdr:txBody>
    </xdr: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31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0F48BA9-A50D-4D00-A72D-C8414DE33A4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297</a:t>
          </a:fld>
          <a:endParaRPr lang="en-US" sz="900">
            <a:latin typeface="+mn-lt"/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88</xdr:row>
      <xdr:rowOff>46944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E60B12-CC85-4741-BF38-F23AD71AA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61</xdr:row>
      <xdr:rowOff>14967</xdr:rowOff>
    </xdr:from>
    <xdr:to>
      <xdr:col>6</xdr:col>
      <xdr:colOff>327931</xdr:colOff>
      <xdr:row>82</xdr:row>
      <xdr:rowOff>59870</xdr:rowOff>
    </xdr:to>
    <xdr:sp macro="" textlink="'BBDD Gráficos'!F32">
      <xdr:nvSpPr>
        <xdr:cNvPr id="3" name="Elipse 2">
          <a:extLst>
            <a:ext uri="{FF2B5EF4-FFF2-40B4-BE49-F238E27FC236}">
              <a16:creationId xmlns:a16="http://schemas.microsoft.com/office/drawing/2014/main" id="{C8E6E067-98AD-4157-AA2C-2A4B0A8209A8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7C0F46-A76D-4F04-984C-F247A225B0D7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s-CL" sz="1800"/>
        </a:p>
      </xdr:txBody>
    </xdr:sp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32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DAF2E0E-FDD7-4E72-8089-DC2A07D039A1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39</a:t>
          </a:fld>
          <a:endParaRPr lang="en-US" sz="900">
            <a:latin typeface="+mn-lt"/>
          </a:endParaRP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88</xdr:row>
      <xdr:rowOff>46944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1D0162-41BC-4D16-AA71-F4F6078CF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61</xdr:row>
      <xdr:rowOff>14967</xdr:rowOff>
    </xdr:from>
    <xdr:to>
      <xdr:col>6</xdr:col>
      <xdr:colOff>327931</xdr:colOff>
      <xdr:row>82</xdr:row>
      <xdr:rowOff>59870</xdr:rowOff>
    </xdr:to>
    <xdr:sp macro="" textlink="'BBDD Gráficos'!F33">
      <xdr:nvSpPr>
        <xdr:cNvPr id="3" name="Elipse 2">
          <a:extLst>
            <a:ext uri="{FF2B5EF4-FFF2-40B4-BE49-F238E27FC236}">
              <a16:creationId xmlns:a16="http://schemas.microsoft.com/office/drawing/2014/main" id="{B9FB624B-168D-433E-B031-869018DADEAD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7BD1B45-72DC-4391-AA6C-406DF6A16D3C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</a:t>
          </a:fld>
          <a:endParaRPr lang="es-CL" sz="1800"/>
        </a:p>
      </xdr:txBody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33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C5EBC07-8E18-436C-853A-569F530CA270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45</a:t>
          </a:fld>
          <a:endParaRPr lang="en-US" sz="900">
            <a:latin typeface="+mn-lt"/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88</xdr:row>
      <xdr:rowOff>46944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677EFB-5652-4954-9422-FC76A8ECF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61</xdr:row>
      <xdr:rowOff>14967</xdr:rowOff>
    </xdr:from>
    <xdr:to>
      <xdr:col>6</xdr:col>
      <xdr:colOff>327931</xdr:colOff>
      <xdr:row>82</xdr:row>
      <xdr:rowOff>59870</xdr:rowOff>
    </xdr:to>
    <xdr:sp macro="" textlink="'BBDD Gráficos'!F35">
      <xdr:nvSpPr>
        <xdr:cNvPr id="3" name="Elipse 2">
          <a:extLst>
            <a:ext uri="{FF2B5EF4-FFF2-40B4-BE49-F238E27FC236}">
              <a16:creationId xmlns:a16="http://schemas.microsoft.com/office/drawing/2014/main" id="{02192179-E11A-4450-A9D0-0FA5B8398CA0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F4B4EBA-62D8-4FE9-81D3-C14EEF906196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50</a:t>
          </a:fld>
          <a:endParaRPr lang="es-CL" sz="1800"/>
        </a:p>
      </xdr:txBody>
    </xdr:sp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35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6FA2CA2-4D2A-4940-B411-A1135B86B9CC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391</a:t>
          </a:fld>
          <a:endParaRPr lang="en-US" sz="900">
            <a:latin typeface="+mn-lt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88</xdr:row>
      <xdr:rowOff>46944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956C13-F90F-4FC2-B000-3C0C5BEFA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61</xdr:row>
      <xdr:rowOff>14967</xdr:rowOff>
    </xdr:from>
    <xdr:to>
      <xdr:col>6</xdr:col>
      <xdr:colOff>327931</xdr:colOff>
      <xdr:row>82</xdr:row>
      <xdr:rowOff>59870</xdr:rowOff>
    </xdr:to>
    <xdr:sp macro="" textlink="'BBDD Gráficos'!F36">
      <xdr:nvSpPr>
        <xdr:cNvPr id="3" name="Elipse 2">
          <a:extLst>
            <a:ext uri="{FF2B5EF4-FFF2-40B4-BE49-F238E27FC236}">
              <a16:creationId xmlns:a16="http://schemas.microsoft.com/office/drawing/2014/main" id="{30D9A755-497A-42D5-AF1E-721FC46188FE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510542-FFC0-4104-BF03-1E3D53C5865B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53</a:t>
          </a:fld>
          <a:endParaRPr lang="es-CL" sz="1800"/>
        </a:p>
      </xdr:txBody>
    </xdr:sp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36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8D8E43B-0468-4BA8-9473-765DDF0536C7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177</a:t>
          </a:fld>
          <a:endParaRPr lang="en-US" sz="900">
            <a:latin typeface="+mn-lt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87</xdr:row>
      <xdr:rowOff>46944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9C33C6-3B95-4338-8E99-B4D86C27C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61</xdr:row>
      <xdr:rowOff>14967</xdr:rowOff>
    </xdr:from>
    <xdr:to>
      <xdr:col>6</xdr:col>
      <xdr:colOff>327931</xdr:colOff>
      <xdr:row>81</xdr:row>
      <xdr:rowOff>73478</xdr:rowOff>
    </xdr:to>
    <xdr:sp macro="" textlink="'BBDD Gráficos'!F37">
      <xdr:nvSpPr>
        <xdr:cNvPr id="3" name="Elipse 2">
          <a:extLst>
            <a:ext uri="{FF2B5EF4-FFF2-40B4-BE49-F238E27FC236}">
              <a16:creationId xmlns:a16="http://schemas.microsoft.com/office/drawing/2014/main" id="{C38C499E-CE0D-4D10-8BBD-FBA22C7D63B2}"/>
            </a:ext>
          </a:extLst>
        </xdr:cNvPr>
        <xdr:cNvSpPr/>
      </xdr:nvSpPr>
      <xdr:spPr>
        <a:xfrm>
          <a:off x="2514599" y="1171574"/>
          <a:ext cx="752475" cy="752475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0774034-0C52-4002-8248-644723AD68DD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s-CL" sz="1800"/>
        </a:p>
      </xdr:txBody>
    </xdr:sp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37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207F411-5118-4810-B897-D55184E0F73D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n-US" sz="900">
            <a:latin typeface="+mn-lt"/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189820</xdr:colOff>
      <xdr:row>87</xdr:row>
      <xdr:rowOff>46944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27918E-25BF-4D91-9011-56093BF33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65313</xdr:colOff>
      <xdr:row>61</xdr:row>
      <xdr:rowOff>14967</xdr:rowOff>
    </xdr:from>
    <xdr:to>
      <xdr:col>6</xdr:col>
      <xdr:colOff>327931</xdr:colOff>
      <xdr:row>81</xdr:row>
      <xdr:rowOff>73478</xdr:rowOff>
    </xdr:to>
    <xdr:sp macro="" textlink="'BBDD Gráficos'!F37">
      <xdr:nvSpPr>
        <xdr:cNvPr id="3" name="Elipse 2">
          <a:extLst>
            <a:ext uri="{FF2B5EF4-FFF2-40B4-BE49-F238E27FC236}">
              <a16:creationId xmlns:a16="http://schemas.microsoft.com/office/drawing/2014/main" id="{765A1D7D-1EFE-4EE3-B67A-F8E50C549144}"/>
            </a:ext>
          </a:extLst>
        </xdr:cNvPr>
        <xdr:cNvSpPr/>
      </xdr:nvSpPr>
      <xdr:spPr>
        <a:xfrm>
          <a:off x="2494188" y="976992"/>
          <a:ext cx="748393" cy="744311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0774034-0C52-4002-8248-644723AD68DD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s-CL" sz="1800"/>
        </a:p>
      </xdr:txBody>
    </xdr:sp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0.61911</cdr:x>
      <cdr:y>0.18866</cdr:y>
    </cdr:from>
    <cdr:to>
      <cdr:x>0.82963</cdr:x>
      <cdr:y>0.28935</cdr:y>
    </cdr:to>
    <cdr:sp macro="" textlink="'BBDD Gráficos'!$E$37">
      <cdr:nvSpPr>
        <cdr:cNvPr id="2" name="Rectángulo 1"/>
        <cdr:cNvSpPr/>
      </cdr:nvSpPr>
      <cdr:spPr>
        <a:xfrm xmlns:a="http://schemas.openxmlformats.org/drawingml/2006/main">
          <a:off x="1724866" y="517525"/>
          <a:ext cx="586539" cy="2762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207F411-5118-4810-B897-D55184E0F73D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n-US" sz="900">
            <a:latin typeface="+mn-lt"/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72800924" createdVersion="6" refreshedVersion="8" minRefreshableVersion="3" recordCount="0" supportSubquery="1" supportAdvancedDrill="1" xr:uid="{00000000-000A-0000-FFFF-FFFF31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74652779" createdVersion="6" refreshedVersion="8" minRefreshableVersion="3" recordCount="0" supportSubquery="1" supportAdvancedDrill="1" xr:uid="{00000000-000A-0000-FFFF-FFFF32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343">
        <s v="PR.DAC.2026.0055"/>
        <s v=""/>
        <s v="N°PR.DAC.2026.0284"/>
        <s v="PR.DAC.2019.0644E"/>
        <s v="PR.DAC.2019.432 abril 2026"/>
        <s v="PR.DAC.2019.432 diciembre 2025"/>
        <s v="PR.DAC.2019.432 enero 2026"/>
        <s v="PR.DAC.2019.432 febrero 2026"/>
        <s v="PR.DAC.2019.432 marzo 2026"/>
        <s v="PR.DAC.2019.432 mayo 2026"/>
        <s v="PR.DAC.2021.0237D Sept a Abr 2026"/>
        <s v="PR.DAC.2021.0390AC"/>
        <s v="PR.DAC.2021.0390AI"/>
        <s v="PR.DAC.2021.0390AK"/>
        <s v="PR.DAC.2021.0390AL"/>
        <s v="PR.DAC.2021.0390AM"/>
        <s v="PR.DAC.2021.0390AN"/>
        <s v="PR.DAC.2021.0390AO"/>
        <s v="PR.DAC.2021.0390AP"/>
        <s v="PR.DAC.2021.0390U"/>
        <s v="PR.DAC.2021.0390V"/>
        <s v="PR.DAC.2021.0444 3816 Abril"/>
        <s v="PR.DAC.2021.0444 3816 Febrero"/>
        <s v="PR.DAC.2021.0481A"/>
        <s v="PR.DAC.2021.0689AH"/>
        <s v="PR.DAC.2021.0689AI"/>
        <s v="PR.DAC.2021.0689AJ"/>
        <s v="PR.DAC.2021.0689AJ Muestreo"/>
        <s v="PR.DAC.2021.0689AK"/>
        <s v="PR.DAC.2021.0689AL"/>
        <s v="PR.DAC.2021.0689AM"/>
        <s v="PR.DAC.2021.0689AN"/>
        <s v="PR.DAC.2021.0689AO"/>
        <s v="PR.DAC.2021.0689AP"/>
        <s v="PR.DAC.2022.0035K"/>
        <s v="PR.DAC.2022.0035L"/>
        <s v="PR.DAC.2022.0035M"/>
        <s v="PR.DAC.2022.0035N"/>
        <s v="PR.DAC.2022.0063 AB"/>
        <s v="PR.DAC.2022.0063 AC"/>
        <s v="PR.DAC.2022.0063 AD"/>
        <s v="PR.DAC.2022.0063 AE"/>
        <s v="PR.DAC.2022.0105"/>
        <s v="PR.DAC.2022.0147B"/>
        <s v="PR.DAC.2022.0158N"/>
        <s v="PR.DAC.2022.0158O"/>
        <s v="PR.DAC.2023.0015C"/>
        <s v="PR.DAC.2023.0015D"/>
        <s v="PR.DAC.2023.0015E"/>
        <s v="PR.DAC.2023.0015F"/>
        <s v="PR.DAC.2023.0015H"/>
        <s v="PR.DAC.2023.0015I"/>
        <s v="PR.DAC.2023.0015J"/>
        <s v="PR.DAC.2023.0015K"/>
        <s v="PR.DAC.2023.0015L"/>
        <s v="PR.DAC.2023.0189B"/>
        <s v="PR.DAC.2023.0345B"/>
        <s v="PR.DAC.2023.0345D"/>
        <s v="PR.DAC.2023.0345E"/>
        <s v="PR.DAC.2023.0394"/>
        <s v="PR.DAC.2023.0450"/>
        <s v="PR.DAC.2023.0498 abril"/>
        <s v="PR.DAC.2023.0498 Adicional Ago a Ene"/>
        <s v="PR.DAC.2023.0498 Febrero"/>
        <s v="PR.DAC.2023.0498 Marzo"/>
        <s v="PR.DAC.2023.0498 mayo"/>
        <s v="PR.DAC.2023.0515C"/>
        <s v="PR.DAC.2023.0534C"/>
        <s v="PR.DAC.2023.0559"/>
        <s v="PR.DAC.2024.0060F"/>
        <s v="PR.DAC.2024.0060G"/>
        <s v="PR.DAC.2024.0060H"/>
        <s v="PR.DAC.2024.0060I"/>
        <s v="PR.DAC.2024.0118"/>
        <s v="PR.DAC.2024.0123"/>
        <s v="PR.DAC.2024.0135"/>
        <s v="PR.DAC.2024.0135A Muestreo"/>
        <s v="PR.DAC.2024.0156C"/>
        <s v="PR.DAC.2024.0156D"/>
        <s v="PR.DAC.2024.0193C"/>
        <s v="PR.DAC.2024.0323"/>
        <s v="PR.DAC.2024.0379 Acreditacion"/>
        <s v="PR.DAC.2024.0379C"/>
        <s v="PR.DAC.2024.0379D"/>
        <s v="PR.DAC.2024.0379E"/>
        <s v="PR.DAC.2024.0486B"/>
        <s v="PR.DAC.2024.0486C"/>
        <s v="PR.DAC.2024.0486D"/>
        <s v="PR.DAC.2024.0510"/>
        <s v="PR.DAC.2024.0510F"/>
        <s v="PR.DAC.2024.0511"/>
        <s v="PR.DAC.2024.0511A"/>
        <s v="PR.DAC.2024.0511B"/>
        <s v="PR.DAC.2024.0519"/>
        <s v="PR.DAC.2024.0543 Acreditacion"/>
        <s v="PR.DAC.2025.0015A"/>
        <s v="PR.DAC.2025.0029B"/>
        <s v="PR.DAC.2025.0061"/>
        <s v="PR.DAC.2025.0100"/>
        <s v="PR.DAC.2025.0102"/>
        <s v="PR.DAC.2025.0102A"/>
        <s v="PR.DAC.2025.0104"/>
        <s v="PR.DAC.2025.0130 Geometrica"/>
        <s v="PR.DAC.2025.0165"/>
        <s v="PR.DAC.2025.0172"/>
        <s v="PR.DAC.2025.0172A"/>
        <s v="PR.DAC.2025.0220"/>
        <s v="PR.DAC.2025.0225A"/>
        <s v="PR.DAC.2025.0225B"/>
        <s v="PR.DAC.2025.0225D"/>
        <s v="PR.DAC.2025.0225E"/>
        <s v="PR.DAC.2025.0225F"/>
        <s v="PR.DAC.2025.0225G"/>
        <s v="PR.DAC.2025.0237"/>
        <s v="PR.DAC.2025.0248"/>
        <s v="PR.DAC.2025.0248 Enero 2026"/>
        <s v="PR.DAC.2025.0248 Feb 2026"/>
        <s v="PR.DAC.2025.0248 Mar 2026"/>
        <s v="PR.DAC.2025.0248 Nov - Dic"/>
        <s v="PR.DAC.2025.0253"/>
        <s v="PR.DAC.2025.0257"/>
        <s v="PR.DAC.2025.0279"/>
        <s v="PR.DAC.2025.0282 noviembre 2025"/>
        <s v="PR.DAC.2025.0286"/>
        <s v="PR.DAC.2025.0298A"/>
        <s v="PR.DAC.2025.0298B"/>
        <s v="PR.DAC.2025.0298C"/>
        <s v="PR.DAC.2025.0306A"/>
        <s v="PR.DAC.2025.0334"/>
        <s v="PR.DAC.2025.0337A"/>
        <s v="PR.DAC.2025.0337B"/>
        <s v="PR.DAC.2025.0337C"/>
        <s v="PR.DAC.2025.0337D"/>
        <s v="PR.DAC.2025.0337E"/>
        <s v="PR.DAC.2025.0337F"/>
        <s v="PR.DAC.2025.0339"/>
        <s v="PR.DAC.2025.0349"/>
        <s v="PR.DAC.2025.0353"/>
        <s v="PR.DAC.2025.0354"/>
        <s v="PR.DAC.2025.0359"/>
        <s v="PR.DAC.2025.0366- B"/>
        <s v="PR.DAC.2025.0366-A"/>
        <s v="PR.DAC.2025.0384"/>
        <s v="PR.DAC.2025.0398A"/>
        <s v="PR.DAC.2025.0400"/>
        <s v="PR.DAC.2025.0413"/>
        <s v="PR.DAC.2025.0428"/>
        <s v="PR.DAC.2025.0430"/>
        <s v="PR.DAC.2025.0431"/>
        <s v="PR.DAC.2025.0442"/>
        <s v="PR.DAC.2025.0444"/>
        <s v="PR.DAC.2025.0445"/>
        <s v="PR.DAC.2025.0448"/>
        <s v="PR.DAC.2025.0448-A"/>
        <s v="PR.DAC.2025.0452"/>
        <s v="PR.DAC.2025.0456-C"/>
        <s v="PR.DAC.2025.0457"/>
        <s v="PR.DAC.2025.0461"/>
        <s v="PR.DAC.2025.0467"/>
        <s v="PR.DAC.2025.0467A"/>
        <s v="PR.DAC.2025.0468"/>
        <s v="PR.DAC.2025.0474"/>
        <s v="PR.DAC.2025.0481"/>
        <s v="PR.DAC.2025.0484"/>
        <s v="PR.DAC.2025.0487"/>
        <s v="PR.DAC.2025.0491"/>
        <s v="PR.DAC.2025.0493"/>
        <s v="PR.DAC.2025.0498"/>
        <s v="PR.DAC.2025.0503"/>
        <s v="PR.DAC.2025.0506"/>
        <s v="PR.DAC.2025.0507"/>
        <s v="PR.DAC.2025.0509"/>
        <s v="PR.DAC.2025.0512A"/>
        <s v="PR.DAC.2025.0514"/>
        <s v="PR.DAC.2025.0516"/>
        <s v="PR.DAC.2025.0517"/>
        <s v="PR.DAC.2025.0519"/>
        <s v="PR.DAC.2025.0520"/>
        <s v="PR.DAC.2026.0001"/>
        <s v="PR.DAC.2026.0004"/>
        <s v="PR.DAC.2026.0006"/>
        <s v="PR.DAC.2026.0010"/>
        <s v="PR.DAC.2026.0014-A"/>
        <s v="PR.DAC.2026.0018"/>
        <s v="PR.DAC.2026.0022"/>
        <s v="PR.DAC.2026.0024"/>
        <s v="PR.DAC.2026.0025"/>
        <s v="PR.DAC.2026.0026 - Insp. Pintura Intumescente Achique Paris Portal Temuco"/>
        <s v="PR.DAC.2026.0027"/>
        <s v="PR.DAC.2026.0040"/>
        <s v="PR.DAC.2026.0043"/>
        <s v="PR.DAC.2026.0047"/>
        <s v="PR.DAC.2026.0047-B"/>
        <s v="PR.DAC.2026.0047-C"/>
        <s v="PR.DAC.2026.0047-D"/>
        <s v="PR.DAC.2026.0047-E LP"/>
        <s v="PR.DAC.2026.0047-F"/>
        <s v="PR.DAC.2026.0047-G"/>
        <s v="PR.DAC.2026.0049"/>
        <s v="PR.DAC.2026.0051"/>
        <s v="PR.DAC.2026.0053"/>
        <s v="PR.DAC.2026.0054"/>
        <s v="PR.DAC.2026.0055A"/>
        <s v="PR.DAC.2026.0055B"/>
        <s v="PR.DAC.2026.0055C"/>
        <s v="PR.DAC.2026.0055D"/>
        <s v="PR.DAC.2026.0062"/>
        <s v="PR.DAC.2026.0063"/>
        <s v="PR.DAC.2026.0064"/>
        <s v="PR.DAC.2026.0067"/>
        <s v="PR.DAC.2026.0068"/>
        <s v="PR.DAC.2026.0070"/>
        <s v="PR.DAC.2026.0076"/>
        <s v="PR.DAC.2026.0081"/>
        <s v="PR.DAC.2026.0082"/>
        <s v="PR.DAC.2026.0085"/>
        <s v="PR.DAC.2026.0086"/>
        <s v="PR.DAC.2026.0094"/>
        <s v="PR.DAC.2026.0095"/>
        <s v="PR.DAC.2026.0100"/>
        <s v="PR.DAC.2026.0106"/>
        <s v="PR.DAC.2026.0112"/>
        <s v="PR.DAC.2026.0116"/>
        <s v="PR.DAC.2026.0116A"/>
        <s v="PR.DAC.2026.0117"/>
        <s v="PR.DAC.2026.0121"/>
        <s v="PR.DAC.2026.0128"/>
        <s v="PR.DAC.2026.0130"/>
        <s v="PR.DAC.2026.0130A"/>
        <s v="PR.DAC.2026.0136"/>
        <s v="PR.DAC.2026.0139"/>
        <s v="PR.DAC.2026.0142"/>
        <s v="PR.DAC.2026.0148"/>
        <s v="PR.DAC.2026.0150"/>
        <s v="PR.DAC.2026.0164"/>
        <s v="PR.DAC.2026.0169"/>
        <s v="PR.DAC.2026.0175"/>
        <s v="PR.DAC.2026.0179"/>
        <s v="PR.DAC.2026.0180"/>
        <s v="PR.DAC.2026.0182"/>
        <s v="PR.DAC.2026.0183"/>
        <s v="PR.DAC.2026.0185"/>
        <s v="PR.DAC.2026.0188"/>
        <s v="PR.DAC.2026.0189"/>
        <s v="PR.DAC.2026.0190"/>
        <s v="PR.DAC.2026.0193-V2"/>
        <s v="PR.DAC.2026.0195"/>
        <s v="PR.DAC.2026.0196"/>
        <s v="PR.DAC.2026.0197"/>
        <s v="PR.DAC.2026.0203"/>
        <s v="PR.DAC.2026.0215"/>
        <s v="PR.DAC.2026.0218"/>
        <s v="PR.DAC.2026.0220"/>
        <s v="PR.DAC.2026.0223"/>
        <s v="PR.DAC.2026.0227"/>
        <s v="PR.DAC.2026.0232"/>
        <s v="PR.DAC.2026.0232-B"/>
        <s v="PR.DAC.2026.0232-C"/>
        <s v="PR.DAC.2026.0246"/>
        <s v="PR.DAC.2026.0248"/>
        <s v="PR.DAC.2026.0251"/>
        <s v="PR.DAC.2026.0255"/>
        <s v="PR.DAC.2026.0257"/>
        <s v="PR.DAC.2026.0262"/>
        <s v="PR.DAC.2026.0268"/>
        <s v="PR.DAC.2026.0281"/>
        <s v="PR.DAC.2026.0283"/>
        <s v="PR.DAC.2026.0292"/>
        <s v="PR.DAC.2026.0294"/>
        <s v="PR.DAC.2026.0299"/>
        <s v="PR.DAC.2026.0304"/>
        <s v="PR.DAC.2026.0305"/>
        <s v="PR.DAC.2026.0307"/>
        <s v="PR.DAC.2026.0308"/>
        <s v="PR.DAC.2026.0310"/>
        <s v="PR.DAC.2026.0325"/>
        <s v="PR.DAC.2026.0328"/>
        <s v="PR.DAC.2026.0332"/>
        <s v="PR.DAC.2026.0337"/>
        <s v="PR.DAC.2026.0343"/>
        <s v="PR.DAC.2026.0352"/>
        <s v="PR.DAC.2026.0357"/>
        <s v="PR.DAC.2019.432 junio 2026"/>
        <s v="PR.DAC.2021.0390AQ"/>
        <s v="PR.DAC.2021.0390X"/>
        <s v="PR.DAC.2022.0035O"/>
        <s v="PR.DAC.2023.0015M"/>
        <s v="PR.DAC.2023.0189C"/>
        <s v="PR.DAC.2023.0534D"/>
        <s v="PR.DAC.2023.0534E"/>
        <s v="PR.DAC.2024.0379F"/>
        <s v="PR.DAC.2025.0015A Muestreo"/>
        <s v="PR.DAC.2025.0029C"/>
        <s v="PR.DAC.2025.0225H"/>
        <s v="PR.DAC.2025.0337G"/>
        <s v="PR.DAC.2025.0338A"/>
        <s v="PR.DAC.2025.0376"/>
        <s v="PR.DAC.2025.0396"/>
        <s v="PR.DAC.2025.0469"/>
        <s v="PR.DAC.2026.0039"/>
        <s v="PR.DAC.2026.0060"/>
        <s v="PR.DAC.2026.0083"/>
        <s v="PR.DAC.2026.0118"/>
        <s v="PR.DAC.2026.0118A"/>
        <s v="PR.DAC.2026.0171"/>
        <s v="PR.DAC.2026.0189A"/>
        <s v="PR.DAC.2026.0194"/>
        <s v="PR.DAC.2026.0202"/>
        <s v="PR.DAC.2026.0222"/>
        <s v="PR.DAC.2026.0244"/>
        <s v="PR.DAC.2026.0247"/>
        <s v="PR.DAC.2026.0302"/>
        <s v="PR.DAC.2026.0335A"/>
        <s v="PR.DAC.2026.0373"/>
        <s v="PR.DAC.2021.0390AD"/>
        <s v="PR.DAC.2021.0390AF"/>
        <s v="PR.DAC.2021.0390AJ"/>
        <s v="PR.DAC.2021.0390W"/>
        <s v="PR.DAC.2021.0444 3816"/>
        <s v="PR.DAC.2021.0689 Especial"/>
        <s v="PR.DAC.2021.0689AE"/>
        <s v="PR.DAC.2021.0689AF"/>
        <s v="PR.DAC.2021.0689AG"/>
        <s v="PR.DAC.2023.0015G"/>
        <s v="PR.DAC.2024.0250A"/>
        <s v="PR.DAC.2024.0381 A"/>
        <s v="PR.DAC.2024.0381C"/>
        <s v="PR.DAC.2024.0381E"/>
        <s v="PR.DAC.2024.0428"/>
        <s v="PR.DAC.2024.0474A"/>
        <s v="PR.DAC.2024.0533A"/>
        <s v="PR.DAC.2025.0013"/>
        <s v="PR.DAC.2025.0014"/>
        <s v="PR.DAC.2025.0015 Muestreo"/>
        <s v="PR.DAC.2025.0086B"/>
        <s v="PR.DAC.2025.0132"/>
        <s v="PR.DAC.2025.0225C"/>
        <s v="PR.DAC.2025.0261"/>
        <s v="PR.DAC.2025.0271"/>
        <s v="PR.DAC.2025.0338"/>
        <s v="PR.DAC.2025.0390"/>
        <s v="PR.DAC.2025.0408"/>
        <s v="PR.DAC.2025.0512"/>
      </sharedItems>
    </cacheField>
    <cacheField name="[CuentasContablesV2].[cuenta_contable_full].[cuenta_contable_full]" caption="cuenta_contable_full" numFmtId="0" hierarchy="65" level="1">
      <sharedItems containsBlank="1" count="3">
        <s v="61010302 Asesorías y consultorías exterior"/>
        <s v="61010323 Análisis de materiale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 u="1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76620373" createdVersion="6" refreshedVersion="8" minRefreshableVersion="3" recordCount="0" supportSubquery="1" supportAdvancedDrill="1" xr:uid="{00000000-000A-0000-FFFF-FFFF33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359">
        <s v=""/>
        <s v="OP-DHC-2022-0093 - VTA (+01) Enero 2026"/>
        <s v="OPR.DCO.2025-0091 Licitación Codelco Chuqui Contramuestras"/>
        <s v="PR.DCO.1776.2023.104_Visitas_Permanencias_Aeropuerto"/>
        <s v="PR.DCO.1776.2024.177_INGEVEC-Ppal Cap. Ign. Carrera Pinto, Conchalí Adicional (+Vta Agosto)"/>
        <s v="PR.DCO.1776.2024.212 Cesfam Padre Hurtado"/>
        <s v="PR.DCO.1776.2024.317 Icafal Edificio Santa Rosa H47"/>
        <s v="PR.DCO.1776.2024.345_VDZ-San Pablo Barracas"/>
        <s v="PR.DCO.1776.2024.351_José M. Carreño_San Francisco"/>
        <s v="PR.DCO.1776.2024.351_José M. Carreño-T. Tannenbaum"/>
        <s v="PR.DCO.1776.2024.374_INGEC-Rengo Adicional"/>
        <s v="PR.DCO.1776.2025.111 Pocuro Cipreses VII - VIII - IX"/>
        <s v="PR.DCO.1776.2025.132 Agrosonda SE"/>
        <s v="PR.DCO.1776.2025.134 Icafal Plaza alcanzable"/>
        <s v="PR.DCO.1776.2025.149_LEVEL ING.-Mar Del Sur"/>
        <s v="PR.DCO.1776.2025.170 Los espinos 1 DGA"/>
        <s v="PR.DCO.1776.2025.171 Los espinos 2 DGA"/>
        <s v="PR.DCO.1776.2025.192_FUNDAMENTA-Eco Florida"/>
        <s v="PR.DCO.1776.2025.202_INGEVEC-Franklin"/>
        <s v="PR.DCO.1776.2025.205_MYA-LAS HORTENSIAS"/>
        <s v="PR.DCO.1776.2025.214_SERVILAND-Transformador de Respaldo SE Lampa 220_23 kV"/>
        <s v="PR.DCO.1776.2025.255_MyC-Construcción Obras Civiles Talleres y Cocheras Línea 7"/>
        <s v="PR.DCO.1776.2025.262_MYA-Las Perdices"/>
        <s v="PR.DCO.1776.2025.280 INGEVEC BAÑOS MODULARES"/>
        <s v="PR.DCO.1776.2025.299_CERRO APOQUINDO 4-PRAT"/>
        <s v="PR.DCO.1776.2025.301_CONSTRUCTORA PAZ-Arboleda Etapa 2"/>
        <s v="PR.DCO.1776.2025.320_TECSA-U La Laguna"/>
        <s v="PR.DCO.1776.2025.335_Embalse Carén_Tecnasic"/>
        <s v="PR.DCO.1776.2025.337 Edificio Vivaceta Ingevec"/>
        <s v="PR.DCO.1776.2025.343_ISLA PICTON-Altos del Valle"/>
        <s v="PR.DCO.1776.2025.344_COPAHUE-Macul Oriente 1 – Etapa 2"/>
        <s v="PR.DCO.1776.2025.354_PROMET-Planta Chacabuco"/>
        <s v="PR.DCO.1776.2025.372_LUIS OLAVE-CESFAM RURAL DE PAHUILMO"/>
        <s v="PR.DCO.1776.2025.403_INGEVEC-Edificio Coronel Godoy_V2"/>
        <s v="PR.DCO.1776.2025.406_SERVILAND-SE LAS ACACIAS"/>
        <s v="PR.DCO.1776.2025.409_SAN VICENTE-Cesfam Ossandón"/>
        <s v="PR.DCO.1776.2025.424_TECSA-Centro Comercial Parque Quilicura"/>
        <s v="PR.DCO.1776.2025.427_ALTIUS-Edificio Macul 1C"/>
        <s v="PR.DCO.1776.2025.428_DESCO-Marín"/>
        <s v="PR.DCO.1776.2025.433_INGEVEC-Nueva Esmeralda"/>
        <s v="PR.DCO.1776.2025.435_INGEVEC-Edificio Brisas del Maipo"/>
        <s v="PR.DCO.1776.2025.445_INGEVEC-0775 Las Pioneras de Rodelillo"/>
        <s v="PR.DCO.1776.2025.448_SERVILAND-AMPLIACION EN SE RUNGUE (NTR ATMT)_FASE 1"/>
        <s v="PR.DCO.1776.2025.449_GALCONT-Pavimentos SEL VM"/>
        <s v="PR.DCO.1776.2026.002_ANTUCOYA-Placas de Carga Antucoya"/>
        <s v="PR.DCO.1776.2026.004_COPAHUE-Los Barbechos"/>
        <s v="PR.DCO.1776.2026.009_COX-BESS Cardonal"/>
        <s v="PR.DCO.1776.2026.025_Alejandro Alfaro-Condominio Golf Los Lirios"/>
        <s v="PR.DCO.1776.2026.043_FGS-Las Condes 7944"/>
        <s v="PR.DCO.1776.2026.047_SERVILAND-SE Cerro Navia"/>
        <s v="PR.DCO.1776.2026.056_SAN VICENTE-Cesfam Ossandón"/>
        <s v="PR.DCO.1776.2026.057_ALM-VM1500 TORRE"/>
        <s v="PR.DCO.1776.2026.069_ANDES SOLAR-PFV Los Pétalos ubicado en Camino Interior 1897, Fundo Santa Adela"/>
        <s v="PR.DCO.1776.2026.085_SERVILAND-Subestación Polpaico"/>
        <s v="PR.DCO.1776.2026.120 - Proyecto Los Castaños 2796 La Florida"/>
        <s v="PR.DCO.1776.2026.142 Serviland SE El Manzano"/>
        <s v="PR.DCO.1776.2026.143 Serviland SE Batuco"/>
        <s v="PR.DCO.1776.2026.152_UNO DESARROLLOS-Remodelación ACHS Melipilla"/>
        <s v="PR.DCO.1776.2026.169 CONSTRUCTORA IGNACIO HURTADO LTDA. Edificio Uno"/>
        <s v="PR.DCO.1776.2026.196_IK2-CASA HELSINKI"/>
        <s v="PR.DCO.1776.2026.199_BOETSCH-Terrazas del Bicentenario"/>
        <s v="PR.DCO.1776.2026.217_Const. del Choapa-Conservación Río Maipo Confluencia Estero San José y Quebrad"/>
        <s v="PR.DCO.1776.2026.243_VAIPS-Subestación Eléctrica Itahue"/>
        <s v="PR.DCO.1776.2026.278_SERVILAND-Modificaciones en Patio 110 Kv SE VITACURA"/>
        <s v="PR.DCO.1776.2026.297_LA NAVE-Universidad Autónoma Sede San Miguel"/>
        <s v="PR.DCO.1829.2025-0590 - VTA (+01) Abril 2026"/>
        <s v="PR.DCO.1829.2025-0591 - Constructora Gonzalez García - Reposición Cuarta Comisaría Hualpén"/>
        <s v="PR.DCO.1829.2025-0638 - Edificio Castellon 227"/>
        <s v="PR.DCO.1829.2025-0657 - Fundación y Estructura para Condensador Oriente - Pesquera Orizon Coronel"/>
        <s v="PR.DCO.1829.2025-0660 - VTA (+01) Enero 2026"/>
        <s v="PR.DCO.1829.2025-0662 - Fundación Estanque Hualqui"/>
        <s v="PR.DCO.1829.2025-0666 - VTA (+01) Mayo 2026"/>
        <s v="PR.DCO.1829.2025-0702 - CGED-25000534 NT180 - Condominio Plazas de Andalien"/>
        <s v="PR.DCO.1829.2025-0707 - Distintas obras de Reparación 2025"/>
        <s v="PR.DCO.1829.2025-0720 - Asch SPA - Reposición Cesfam Los Cerros Talcahuano"/>
        <s v="PR.DCO.1829.2025-0726 - Mirador del Sol - Elementos Prefabricados"/>
        <s v="PR.DCO.1829.2025-0736 - Obra de Restitución Piscicultura Melipeuco"/>
        <s v="PR.DCO.1829.2025-0745 - Obra Manuel Rodriguez 563"/>
        <s v="PR.DCO.1829.2025-0755 - Construcción COP Arauco"/>
        <s v="PR.DCO.1829.2025-0771 - Estudio de Suelos en Vía - Obra Temuco - Gorbea"/>
        <s v="PR.DCO.1829.2025-0771 - VTA (+01) Mayo 2025"/>
        <s v="PR.DCO.1829.2025-0776 - Fabricación Taller de Soldadura CC 3088"/>
        <s v="PR.DCO.1829.2025-0776 - VTA (+01) Abril 2016"/>
        <s v="PR.DCO.1829.2025-0776 - VTA (+01) Junio 2026"/>
        <s v="PR.DCO.1829.2025-0791 - Pavimentación Patio exterior MCT Hualpén"/>
        <s v="PR.DCO.1829.2026.007 - CSP Individual Pamela Carrillo"/>
        <s v="PR.DCO.1829.2026.010 - Planta Horcones L3"/>
        <s v="PR.DCO.1829.2026.012 - Sander 100"/>
        <s v="PR.DCO.1829.2026.017 - EMS Diciembre 2025"/>
        <s v="PR.DCO.1829.2026.018 - Flexpark Copiapó SPA"/>
        <s v="PR.DCO.1829.2026.020 - Montaje Civil-Electromecánico Proyecto Mermeticidad Ciclón De Alivio L2 Celu"/>
        <s v="PR.DCO.1829.2026.030 - Sostenimiento Coronel Destilación Peróxidos Solvay"/>
        <s v="PR.DCO.1829.2026.032 - Sendero Camino Al Humedal, Barrio Pescador Arauco"/>
        <s v="PR.DCO.1829.2026.032 - VTA (+01) Abril 2026"/>
        <s v="PR.DCO.1829.2026.032 - VTA (+01) Marzo 2026"/>
        <s v="PR.DCO.1829.2026.034 - OOCC Planta Cholguan Trupan - Yungay"/>
        <s v="PR.DCO.1829.2026.036 - Construcción Plaza de Calistenia"/>
        <s v="PR.DCO.1829.2026.039 - Terreno Punahue - Los Lagos"/>
        <s v="PR.DCO.1829.2026.059 - Camila Arriagada - Galpon Superlmercado El Meson"/>
        <s v="PR.DCO.1829.2026.065 - EMS Enero 2026"/>
        <s v="PR.DCO.1829.2026.075 - Puentes y Calzadas - Ramales de Puente Industrial"/>
        <s v="PR.DCO.1829.2026.075 - VTA (+01) Mayo 2026"/>
        <s v="PR.DCO.1829.2026.084 - Constructora Vilches - Reconformacion de Taludes Siniestrados"/>
        <s v="PR.DCO.1829.2026.084 - VTA (+01) Mayo 2026"/>
        <s v="PR.DCO.1829.2026.089 - EMS Camino Antuco Visita 2"/>
        <s v="PR.DCO.1829.2026.090 - EMS Alto del Sur"/>
        <s v="PR.DCO.1829.2026.091 - EMS Loncopangue"/>
        <s v="PR.DCO.1829.2026.101 - Hangar Heligrafics"/>
        <s v="PR.DCO.1829.2026.103 - EPC Construcción De Estanque De Agua Para RCI Contrato BB31100709"/>
        <s v="PR.DCO.1829.2026.106 - Planta Camanchaca, Isla Rocuant"/>
        <s v="PR.DCO.1829.2026.109 - Contrato de Concesión Vial Puente Industrial - Sector D"/>
        <s v="PR.DCO.1829.2026.127 - Ensayo Porchet Edificio O'Higgins 979 DS19 los Angeles"/>
        <s v="PR.DCO.1829.2026.139 - Fabricación Cuerdas de Vida OC 3087"/>
        <s v="PR.DCO.1829.2026.141 - Urbanización Avenida Costanera Andalien"/>
        <s v="PR.DCO.1829.2026.147 - Proyecto Sala de Control Drymill - OOCC"/>
        <s v="PR.DCO.1829.2026.154 - Edificio K"/>
        <s v="PR.DCO.1829.2026.155 - Sede Social Los Fundadores"/>
        <s v="PR.DCO.1829.2026.156 - APR Salto Del Laja Oriente"/>
        <s v="PR.DCO.1829.2026.161 - Ensayos de Soleras - Mirador Costanera II"/>
        <s v="PR.DCO.1829.2026.168 - Hormigón de Prueba Planta CBB Talcahuano - Ramales Puente Industrial"/>
        <s v="PR.DCO.1829.2026.176 - Proyecto 153316 Tome Chico"/>
        <s v="PR.DCO.1829.2026.177 - EMS SSR La Capilla, Los Angeles"/>
        <s v="PR.DCO.1829.2026.178 - EMS SSR Rihue, Negrete"/>
        <s v="PR.DCO.1829.2026.189 - Mejoramiento Cancha de Futbol La Berta"/>
        <s v="PR.DCO.1829.2026.191 - EMS Actualización Diseño Construcción Colector Interceptor Aguas Lluvias San"/>
        <s v="PR.DCO.1829.2026.205 - Vivienda Unifamiliar AV"/>
        <s v="PR.DCO.1829.2026.207 - Reposición de Pavimento - Calle José Cardenio Avello, Santa Juana"/>
        <s v="PR.DCO.1829.2026.208 - Reposición de Pavimento - Calle Jacinto Sepúlveda, Quillón"/>
        <s v="PR.DCO.1829.2026.219 - EMS Construcción Servicio Sanitario Rural de El Huertón"/>
        <s v="PR.DCO.1829.2026.220 - EMS Sistema de Solución Particular de Aguas Servidas"/>
        <s v="PR.DCO.1829.2026.221 - EMS Bodega 1 y 2 - Reconstrucción"/>
        <s v="PR.DCO.1829.2026.222 - EMS Sector Alfa - Rack Norte"/>
        <s v="PR.DCO.1829.2026.223 - EMS Centro Logístico de Apoyo (CLA)"/>
        <s v="PR.DCO.1829.2026.225 - Edificio Oficinas"/>
        <s v="PR.DCO.1829.2026.231 - Reparación Pavimento Sitio N°2"/>
        <s v="PR.DCO.1829.2026.232 - Granulometría Balasto - Reposición Infraestructura Ferroviara Temuco - Gorbe"/>
        <s v="PR.DCO.1829.2026.237 - Subestación Eléctrica Parral"/>
        <s v="PR.DCO.1829.2026.238 - EMS SSR Butamalal Cañelte"/>
        <s v="PR.DCO.1829.2026.239 - EMS Vivienda Particular"/>
        <s v="PR.DCO.1829.2026.245 - Cantera Ditoner - 15-04-2026"/>
        <s v="PR.DCO.1829.2026.269 - EMS Alejandro Perez"/>
        <s v="PR.DCO.1829.2026.272 - Control de suelos y asfaltos - Edificio Costanera"/>
        <s v="PR.DCO.1829.2026.282 - EMS SD Los Ángeles"/>
        <s v="PR.DCO.1829.2026.283 - EMS Modificación de Cauce Natural Quebrada Sin Nombre"/>
        <s v="PR.DCO.1829.2026.284 - EMS Nueva Sala Eléctrica P4A"/>
        <s v="PR.DCO.1829.2026.285 - Ensayo Porchet - Miguel de Collao 2"/>
        <s v="PR.DCO.1829.2026.296 - EMS Subestación Eléctrica y Torres de Alta Tensión Coronel"/>
        <s v="PR.DCO.1829.2026.302 - Habilitación y Construcción Planta Demostrativa Proceso Electrólisis Aleació"/>
        <s v="PR.DCO.1829.2026.307 - Fuentes de Porvenir 2"/>
        <s v="PR.DCO.1829.2026.313 - Servicio de Suelos - Zona de Lavado de Contenedores"/>
        <s v="PR.DCO.1829.2026.316 - EMS Condominio Santa Raquel"/>
        <s v="PR.DCO.1829.2026.317 - EMS CEMTA"/>
        <s v="PR.DCO.1829.2026.318 - EMS Construcción Túneles de Frío"/>
        <s v="PR.DCO.1829.2026.351 - Ampliación Sistema de Teleprotección de Penco"/>
        <s v="PR.DCO.1829.2026.352 - EMS Costa San Francisco Invica"/>
        <s v="PR.DCO.1829.2026.358 - Diseño de Ingeniería para Mejoramiento y Ampliación del SSR Chaimávida Soto"/>
        <s v="PR.DCO.1829.2026.359 - EMS Vivienda Familiar"/>
        <s v="PR.DCO.1829.2026.362 - Reposición de Pavimentos - Coronel"/>
        <s v="PR.DCO.1829.2026.372 - EMS SE Punilla"/>
        <s v="PR.DCO.1829.2026.388 - EMS Cemta"/>
        <s v="PR.DCO.1829.2026.389 - EMS Cámara de Tome, Servicio Sanitario Rural Santa Rosa de Lebu"/>
        <s v="PR.DCO.1829.2026.390 - EMS Determinación Capa Trabajo Normal"/>
        <s v="PR.DCO.1829.2026.394 - EMS Proyecto Agua Potable y Aguas Servidas 3 Sectores Villa Palguin Panguipu"/>
        <s v="PR.DCO.1829.2026.395 - EMS Proyecto Agua Potable y Aguas Servidas 3 Sectores Juan Pablo II Panguipu"/>
        <s v="PR.DCO.1829.2026.396 - EMS Proyecto Agua Potable y Aguas Servidas 3 Sectores Clodomiro Figueroa Pan"/>
        <s v="PR.DCO.1829.2026.397 - EMS CNT MTV Chiguayante 1"/>
        <s v="PR.DCO.1830.2026.096 - Ensayo Porchet - Fuente de Nativa 1"/>
        <s v="PR.DCO.2023-0618 - VTA (+01) Abril 2026"/>
        <s v="PR.DCO.2024-0239 - VTA (+01) Diciembre 2025"/>
        <s v="PR.DCO.2024-0239 - VTA (+01) Marzo 2026"/>
        <s v="PR.DCO.2024-0300 - Ampliación vivienda Belmar - Morin"/>
        <s v="PR.DCO.2024-0434 - Centro Elige Vivir Sano Pucón"/>
        <s v="PR.DCO.2024-0475 - Mirador del Valle I"/>
        <s v="PR.DCO.2024-0554 - Condominio Valle Tucapel"/>
        <s v="PR.DCO.2024-0601 - VTA (+01) Enero 2026"/>
        <s v="PR.DCO.2024-0620 - Mejoramiento de Borde Costero Puchoco-Schwager"/>
        <s v="PR.DCO.2024-0725 - Echeverría Izquierdo S.A. - Nuevo Concentrador 1D - Planta Valdivia"/>
        <s v="PR.DCO.2024-0784 - CNT Don Miguel - Coronel"/>
        <s v="PR.DCO.2024-0785 - Edificio Montevista - Concepción"/>
        <s v="PR.DCO.2024-0930 - Edificio Singular - Talca"/>
        <s v="PR.DCO.2024-0937 - Asfaltos - Mirador Costanera"/>
        <s v="PR.DCO.2024-0969 - Edificio Parque Huertos"/>
        <s v="PR.DCO.2024-1021 - Contrato de mantención de calles - Enap ERBB"/>
        <s v="PR.DCO.2024-1045 - VTA (+01) Enero 2026"/>
        <s v="PR.DCO.2025-0032 - Independencia 1590 - Etapa II"/>
        <s v="PR.DCO.2025-0155 - Reposición Compañía de Bomberos Laraquete"/>
        <s v="PR.DCO.2025-0203 - Urbanización Parque Laguna"/>
        <s v="PR.DCO.2025-0247 - Conservación Periódica Camino O-48-N"/>
        <s v="PR.DCO.2025-0255 -Mejora Cierres Perimetrales de Planta ERBB"/>
        <s v="PR.DCO.2025-0313 - Monlux Chile S.A. - Nueva SE Seccionadora Buil 15466 kV (Venta Total Proyecto)"/>
        <s v="PR.DCO.2025-0345 - Condominio Parque Pucón Oriente - Etapa III"/>
        <s v="PR.DCO.2025-0388 - Constructora Manzano - Costa Norte, Lote B4"/>
        <s v="PR.DCO.2025-0404 - Rotura y Reposición de Pavimento de Calzada de Asfalto - Calle Los Ingenieros Co"/>
        <s v="PR.DCO.2025-0418 - Ampliación Galpón Tecforest Curaquilla"/>
        <s v="PR.DCO.2025-0438 - SSEE Ancoa"/>
        <s v="PR.DCO.2025-0494 - Ampliación Auditorio y Sala Multipropósito Proyecto COEMCO"/>
        <s v="PR.DCO.2025-0501 - Remodelación Plaza del Estudiante IPVG"/>
        <s v="PR.DCO.2025-0504 - INV EXT LMT SE, San Pedro de la Paz."/>
        <s v="PR.DCO.2025-0505 - CC 2023 - C BB31106174 BB31106174 Norm. De Pretiles Est. T-3600, T-3508 + T-3509"/>
        <s v="PR.DCO.2025-0507 - Reposición de Pavimento - Salas 53 - Edificio Salas"/>
        <s v="PR.DCO.2025-0522 - Nuevo Separador Gravitacional y Segregación de Aguas Oleosas en Planta Linares E"/>
        <s v="PR.DCO.2025-0534 - Proyecto de Pavimentación y Aguas Lluvias Extensión Caletera Michaihue, Ruta"/>
        <s v="PR.DCO.2025-0544 - Control de densidades - PRT Hualpén"/>
        <s v="PR.DCO.2025-0549 - Construcción Galpones Patio Los Sauces Enap ERBB"/>
        <s v="PR.DCO.2025-0560 - Alteración y Ampliación Local Comercial Maipú 870"/>
        <s v="PR.DCO.2025-0561 - Constructora Carran - Condominio Los Avellanos III"/>
        <s v="PR.DCO.2025-0578 - Proyecto PIGS Fase II - Armada"/>
        <s v="PR.DCO.2025-1560-B_EUROHINCA-Instalaciones Antofagasta"/>
        <s v="PR.DCO.2321.2025-0773 - Reposición Escuela Mollulco"/>
        <s v="PR.DCO.2338.2025-0612 - Francisco Cofré Becerra - Posta Salud Rural Radalco"/>
        <s v="PR.DCO.2338.2026.087 - Constructora San Antonio - Pav. Accesos a Supermercado Eltit"/>
        <s v="PR.DCO.2338.2026.087 - VTA (+01) Mayo 2026"/>
        <s v="PR.DCO.3681.2023.049_(Vta Adicional 2026) BETONFAST-Proyectos Prefabricados Antofagasta-Calama exte"/>
        <s v="PR.DCO.3681.2023.049_BETONFAST-Proyectos Prefabricados Antofagasta-Calama extensión Dic 2025"/>
        <s v="PR.DCO.3681.2023.100_ACM Ing.-SQM La Negra extensión abril Adicional"/>
        <s v="PR.DCO.3681.2023.100_ACM Ing.-SQM La Negra extensión abril-Diciembre 2026 Adicional"/>
        <s v="PR.DCO.3681.2023.263_2_C. NADIC-LOTEO VALLE DEL MAR, LOTE LD-1 extensión abril 2025 adicional"/>
        <s v="PR.DCO.3681.2024.001 2025"/>
        <s v="PR.DCO.3681.2024.020_BESALCO CONST.-Escondida Adicional (+VTA Julio)"/>
        <s v="PR.DCO.3681.2024.048_Abengoa-EPC SE DESARROLLO MINERA CENTINELA"/>
        <s v="PR.DCO.3681.2024.382_GYL-Alto La Chimba II (VTA +´) Cuadratura noviembre 2025 Adicional"/>
        <s v="PR.DCO.3681.2024.382_GYL-Alto La Chimba II (VTA +´Cuadratura Enero 2026"/>
        <s v="PR.DCO.3681.2025.116_ING. CG MONTAJES-SE Bess Arenales Mejillones"/>
        <s v="PR.DCO.3681.2025.141_(Vta cuadratura 2026) BOETSCH-Mirador de Costaventura Etapa II Adicional"/>
        <s v="PR.DCO.3681.2025.141_BOETSCH-Mirador de Costaventura Etapa II"/>
        <s v="PR.DCO.3681.2025.156 Servicio de programación de muestras de hormigón fresco para las regiones XV,"/>
        <s v="PR.DCO.3681.2025.192 Engie Bess Kallpa"/>
        <s v="PR.DCO.3681.2025.192 Engie Bess Lille"/>
        <s v="PR.DCO.3681.2025.192 Engie Pampa Fidelia"/>
        <s v="PR.DCO.3681.2025.194_WORLD SERVICE-Trevisan sn lote 4"/>
        <s v="PR.DCO.3681.2025.218_BBO-Planta Puerto Mejillones"/>
        <s v="PR.DCO.3681.2025.234_(VTA Cuadratura 2026) B_EXCON-Construcción Obras Tempranas 1 – CMZ II (Permane"/>
        <s v="PR.DCO.3681.2025.234_B_EXCON-Construcción Obras Tempranas 1 – CMZ II (Permanencia)."/>
        <s v="PR.DCO.3681.2025.235 Civelec SE Mejillones y SE Chacata"/>
        <s v="PR.DCO.3681.2025.239 ACM Planta Química Litio SQM varios"/>
        <s v="PR.DCO.3681.2025.269_DEPROX-Planta Molycop, Mejillones"/>
        <s v="PR.DCO.3681.2025.275_ACM-CAPSTONE COPPER, Mantos Blancos"/>
        <s v="PR.DCO.3681.2025.315_EIMontajes-Subestación Monte Mina"/>
        <s v="PR.DCO.3681.2026.013_HORMIGONES MÓVILES-Subestación Montemina"/>
        <s v="PR.DCO.3681.2026.021_PME-Canaletas Pre-fabricadas - Aurora"/>
        <s v="PR.DCO.3681.2026.050_NORMAN ORELLANA-CASA PARTICULAR"/>
        <s v="PR.DCO.3681.2026.079 Infraestructura Eléctrica 2DA y 3RA  COX"/>
        <s v="PR.DCO.3682.2023.110_ Constructora Salfa Visitas"/>
        <s v="PR.DCO.3682.2023.197_GREKAD MET-EDIFICIO DE OFICINAS SITIO 1_Adicional 2"/>
        <s v="PR.DCO.3682.2023.386_IND. RENTAL-Servicios Suelos y Hormigones -1"/>
        <s v="PR.DCO.3682.2023.416 Propuesta de testigos Salfa Adicional (+VTA Agosto)"/>
        <s v="PR.DCO.3682.2024.011_MELON-Puerto Collahuasi"/>
        <s v="PR.DCO.3682.2024.280 Anexo Convenio F1A F1B Proyectos 2025-2026"/>
        <s v="PR.DCO.3682.2024.321_SOC. ACL-Autocontrol Hormigones ACL Adicional"/>
        <s v="PR.DCO.3682.2024.329_V2_Ampliación Colegio Eagles' College Iquique"/>
        <s v="PR.DCO.3682.2025.044 Sol del Valle 1,2 Asfaltos"/>
        <s v="PR.DCO.3682.2025.069_Constructora Budapest-CONDOMINIO ALEJANDRO AZOLAS"/>
        <s v="PR.DCO.3682.2025.206_COX-Subestación Kimal (Permanencia)"/>
        <s v="PR.DCO.3682.2025.251 Polpaico Álcali ( Vta Cuadratura Enero 2026) Adicional"/>
        <s v="PR.DCO.3682.2025.266_GYL-San Petersburgo"/>
        <s v="PR.DCO.3682.2025.283_GREEN HANDS-Cantera Ari Acha, Arica"/>
        <s v="PR.DCO.3682.2025.316_FERROVIAL ENERGÍA_Subestación Elevadora Tirana Solar y su respectiva LAT"/>
        <s v="PR.DCO.3682.2026.005_ENZO REDOLFI-CONSERVADOR DE BIENES RAICES"/>
        <s v="PR.DCO.3682.2026.021 Salfa Noval F1 A"/>
        <s v="PR.DCO.3682.2026.021 Salfa Noval F1 B"/>
        <s v="PR.DCO.3682.2026.026 - Parque Solar Tirana Oeste"/>
        <s v="PR.DCO.3682.2026.037_GUSTAVO ORREGO-Ampliación Vivienda de un piso"/>
        <s v="PR.DCO.3682.2026.038_Rene Mancilla-Panel Borneo"/>
        <s v="PR.DCO.3682.2026.096 CONSTRUCTORA PYL SPA Colchane"/>
        <s v="PR.DCO.3683.2024.212 SK Nueva Planta de Petróleo DRT"/>
        <s v="PR.DCO.3683.2025.203"/>
        <s v="PR.DCO.3683.2025.211_ION SPA-PMGD Sierra II"/>
        <s v="PR.DCO.3683.2025.258_V2 Kimal María Elena"/>
        <s v="PR.DCO.3683.2025.258_V2 Kimal María Elena_China Railway"/>
        <s v="PR.DCO.3683.2026.014 V3 China Power DUNE PLUS"/>
        <s v="PR.DCO.3683.2026.063_ACM-SA 9500016170 Perforación y Construcción de Micropilotes, Salar de Atacama"/>
        <s v="PR.DCO.3684.2024.001-2 Adicional (+Vta Diciembre) Cuadratura Adicional"/>
        <s v="PR.DCO.3684.2024.004_Campos de Chile-AVANZAPARK COQUIMBO"/>
        <s v="PR.DCO.3684.2024.205 Mejoramiento Ruta D-895 Adicional (VTA+) Julio 2025"/>
        <s v="PR.DCO.3684.2025.080 Elecnor Línea de Transmisión Don Goyo - La Ruca Adicional (VTa + Marzo-Mayo 20"/>
        <s v="PR.DCO.3684.2025.080 Elecnor Línea de Transmisión Don Goyo - La Ruca Adicional(VTa + noviembre))"/>
        <s v="PR.DCO.3684.2025.121 ACHS OVALLE EMPRESA CONSTRUCTORA ALZERRECA Y DIAZ LTDA."/>
        <s v="PR.DCO.3684.2025.149_BRUNDL-Reposición Puente Marquesa en Ruta D-215"/>
        <s v="PR.DCO.3684.2025.169 Unicon Besalco Minera Arqueros (Vta Cuadratura) Adicional"/>
        <s v="PR.DCO.3684.2025.284_SACYR-Ext. testigos y med. espesores Ruta 5 Los Vilos La Serena"/>
        <s v="PR.DCO.3684.2025.294_PRODELCA-Mirador Bahía II"/>
        <s v="PR.DCO.3684.2025.308_MARTINEZ BRAVARI-Kauffman La Serena"/>
        <s v="PR.DCO.3684.2025.309_Puna de Aguila-Edificio Punta de Aguila I"/>
        <s v="PR.DCO.3684.2025.313 KALPATARU -Tramo 5 , KV Kimal - Lo Aguirre Servicio Spot"/>
        <s v="PR.DCO.3684.2026.008_UNICON-Ovalle"/>
        <s v="PR.DCO.3684.2026.024_Minera el Dorado La Serena"/>
        <s v="PR.DCO.3684.2026.045 Planta Melón Freirina"/>
        <s v="PR.DCO.3685.2023.129_CODELCO DSAL-Potrerillos_Rev_2. IDIEM 18-03.2024"/>
        <s v="PR.DCO.3685.2025.227_BITUMIX-Vial Ruta 30 - Copiapó Adicional (VTA -) Noviembre"/>
        <s v="PR.DCO.3685.2025.293_POLPAICO-Planta de hormigones Copiapó – Polpaico BSA (+VTA cuadratura 2026)"/>
        <s v="PR.DCO.3685.2025.293_POLPAICO-Planta de hormigones Copiapó – Polpaico BSA (+VTA Enero 2026)Adiciona"/>
        <s v="PR.DCO.3685.2026.089 FERRARA OBRAS GEOTECNICAS SPA Edificio MOP"/>
        <s v="PR.DCO.3689.2024.294_PrefabricadosLP-FABRICA DE ELEMENTOS PREFABRICADOS Adicional Junio 2025"/>
        <s v="PR.DCO.3689.2025.034_INDUST. HERNAN CORSSEN Y CIA LTDA-Indherco Ltda"/>
        <s v="PR.DCO.3689.2025.098 - ANTS Ensayos de suelo EFE Zona Biobio Temuco"/>
        <s v="PR.DCO.3689.2025.108_LOEWER-Condominio El Boldo, Sitio 89"/>
        <s v="PR.DCO.3689.2025.183 Ametel IC Pendiente - Peñablanca"/>
        <s v="PR.DCO.3689.2025.213_INGEVEC-Edificio Barlovento_V2"/>
        <s v="PR.DCO.3689.2025.231_HARCHA-Const. Obra marítima y terrestre Caleta Papudo"/>
        <s v="PR.DCO.3689.2025.309_BEZANILLA-La Arboleda"/>
        <s v="PR.DCO.3689.2025.315 CONSTRUCCIONES SOMAN SPA"/>
        <s v="PR.DCO.3689.2025.376_ERRES LTDA.-Refinería Aconcagua"/>
        <s v="PR.DCO.3689.2025-1001 Melon S.A (+VTA) Cuadratura Julio"/>
        <s v="PR.DCO.3689.2025-1002-CBB V región"/>
        <s v="PR.DCO.3689.2025-1003-Polpaico V región"/>
        <s v="PR.DCO.3689.2025-1004-Unicon V región"/>
        <s v="PR.DCO.3689.2025-1005-ETX V región"/>
        <s v="PR.DCO.3689.2026.001_MOVITERRA-PLANTA CENTRAL"/>
        <s v="PR.DCO.3689.2026.076_VIMAC-ICARIA"/>
        <s v="PR.DCO.3689.2026.108 - Reposición 4° Comisaria de Quillota"/>
        <s v="PR.DCO.3689.2026.184_CONST. SEVILLA-SCALA CURAUMA"/>
        <s v="PR.DCO.3689.2026.235_DGC Montajes Eléctricos-Casa La Negra"/>
        <s v="PR.DCO.3731.2024.001 -2 Adicional cuadratura sept"/>
        <s v="PR.DCO2025-0461 - Control de densidades - Edificio Molco"/>
        <s v="PR.DHC.1776.2022.170-1"/>
        <s v="PR.DHC.1824.2019.164-20 Adicional (+Vta Septiembre) Cuadratura Adicional"/>
        <s v="PR.DHC.1824.2019.164-21 Adicional Septiembre 2025 Adicional"/>
        <s v="PR.DHC.1824.2019-1003-7 Adicional (+Vta Cuadratura) Diciembre Adicional"/>
        <s v="PR.DHC.1824.2020.265-22 (VTA+) Julio 2025"/>
        <s v="PR.DHC.1824.2021.021-18 Adicional Adicional (+VTA cuadratura) Diciembre Adicional"/>
        <s v="PR.DHC.1824.2022.147_Polpaico-Centinela_V2 Adicional (-Vta Agosto) Cuadratura"/>
        <s v="PR.DHC.1824.2022.147_Polpaico-Centinela_V2 VTA (-VTAagosto) Cuadratura"/>
        <s v="PR.DHC.1824.2022.147_Polpaico-Centinela_V3 VTA(Adic Enero 2026) Adicional"/>
        <s v="PR.DHC.1824.2023-1022 -2 Adicional (+VTA Enero 2026) Adicional"/>
        <s v="PR.DHC.1829.2022.279 - Control de Áridos, Hormigón y Suelos. Red de Hospitales Biobío"/>
        <s v="PR.DHC.1829.2022.467 - Hospital Los Lagos"/>
        <s v="PR.DHC.1829.2022.467 - Hospital Puerto Varas"/>
        <s v="PR.DHC.1829.2022.467 - Hospital Rio Bueno"/>
        <s v="PR.DHC.1834.2020.317-19"/>
        <s v="PR.DHC.1834.2023-1003 (VTA  cuadratura 2026) Adicional"/>
        <s v="PR.DHC.1834.2023-1003 (VTA+) Diciembre 2025 Adicional"/>
        <s v="PR.DHC.2326.2022.243 Propuesta Constructora San Jose_Ovalle"/>
        <s v="PR.DHC.3682.2020-1021-5 2025 Adicional (+Vta diciembre) Adicional"/>
        <s v="PR.DHC.3684.2025-1010 Adicional (+VTA cuadratura 2026) Adicional"/>
        <s v="PR.DHC.3684.2025-1010 Adicional (+VTA cuadratura Diciiembre) Adicional"/>
        <s v="PR.DHC.3685.2022-1030 2025 (VTA+) Julio 2025"/>
        <s v="PR.GCO.2024.0075.V14 Tepsac- Centinela (+Vta Abril- Julio) 2026 Adicional"/>
        <s v="PR.GCO.2024.0075.V14 Tepsac- Centinela (Vta +) Noviembre 2025 Adicional"/>
        <s v="PR.GCO.2024-0096 - VTA (+01) Mayo 2026"/>
        <s v="PR.DCO.1776.2025.028_DPC-Data Center Etapa 2"/>
        <s v="PR.DCO.1776.2026.053_INGEVEC-Edificio Diagonal Paraguay"/>
        <s v="PR.DCO.3681.2025.166 Servicio Control Calidad Proyecto Laguna Seca Peralte 8"/>
        <s v="PR.DCO.3681.2025.166 Servicio Control Calidad Proyecto Laguna Seca Peralte 9"/>
        <s v="PR.DCO.3681.2026.121_MOV. TIERRA V &amp; V-PMGD CALICHE - CAMINO DE ACCESO"/>
        <s v="PR.DCO.3682.2023.110_2_ Constructora Salfa Visitas Ajuste 2023-2024 Adicional (VTA+) 2025"/>
        <s v="PR.DCO.3682.2025.206_COX-Subestación Kimal"/>
        <s v="PR.DCO.3682.2025.206_COX-Subestación Kimal (+ VTA Enero )Adicional"/>
        <s v="PR.DCO.3682.2026.042 PROYECTO LAMARA Ecasa"/>
        <s v="PR.DCO.3682.2026.112_SECALL-Proyecto TA9490"/>
        <s v="PR.DCO.3684.2024.001-2 (Vta cudratura 2026) Adicional"/>
        <s v="PR.DCO.3684.2026.103_NELSON CASTILLO-Construcción Avda. Cuatro Esquinas"/>
        <s v="PR.DHC.1824.2022.159 VTA (+01) Adicional Diciembre 2024 Adicional (+Vta cuadratura) Agosto"/>
        <s v="PR.DCO.3681.2024.020_BESALCO CONST.-Escondida  (+VTA Abril 2026)"/>
        <s v="PR.DCO.3681.2024.020_BESALCO CONST.-Escondida  VTA (+1) Cuadratura Junio 2025)"/>
        <s v="PR.DCO.3681.2024.069_V6 DERK-CMZ Adicional mes de Septiembre 2025 Adicional"/>
        <s v="PR.DCO.3681.2025.032_Tepsac Ensayos especiales de suelos (permeabilidad, colapso), químico NAG (Aju"/>
        <s v="PR.DCO.3682.2025.206_COX-Subestación Kimal (Servicios Spot)"/>
        <s v="PR.GCO.2024-0075 V9 TEPSAC-Centinela Adicional Cuadratura - Nov 2025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2">
        <s v="61010323 Análisis de materiale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 u="1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7789352" createdVersion="6" refreshedVersion="8" minRefreshableVersion="3" recordCount="0" supportSubquery="1" supportAdvancedDrill="1" xr:uid="{00000000-000A-0000-FFFF-FFFF10000000}">
  <cacheSource type="external" connectionId="8"/>
  <cacheFields count="7">
    <cacheField name="[Resultado].[Div].[Div]" caption="Div" numFmtId="0" hierarchy="101" level="1">
      <sharedItems count="1">
        <s v="DCO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79166667" createdVersion="6" refreshedVersion="8" minRefreshableVersion="3" recordCount="0" supportSubquery="1" supportAdvancedDrill="1" xr:uid="{00000000-000A-0000-FFFF-FFFF34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80902776" createdVersion="6" refreshedVersion="8" minRefreshableVersion="3" recordCount="0" supportSubquery="1" supportAdvancedDrill="1" xr:uid="{00000000-000A-0000-FFFF-FFFF35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76">
        <s v="PR.DEP.2025.0309 Diagnóstico estructural APS Hospital San José de Maipo"/>
        <s v=""/>
        <s v="PR.DEP.2024.0065"/>
        <s v="PR.DEP.2024.0176"/>
        <s v="PR.DEP.2025.0005 Diagnóstico estructural Amunátegui No139"/>
        <s v="PR.DEP.2025.0019"/>
        <s v="PR.DEP.2025.0075 Ensayos de tracción a conectores mecánicos"/>
        <s v="PR.DEP.2025.0147 Diagnóstico estructural y monitoreo permanente de Apilador móvil No1 – Planta de P"/>
        <s v="PR.DEP.2025.0205 Extensión monitoreo continuo mediante instrumentación remota"/>
        <s v="PR.DEP.2025.0228 Ensayos de impacto a vidrios"/>
        <s v="PR.DEP.2025.0241A Ensayo de tracción a probetas de hormigón"/>
        <s v="PR.DEP.2025.0251 Evaluación estructural edificio Instituto Traumatológico"/>
        <s v="PR.DEP.2025.0274 Cálculo Estructural de altillo en Edificio Ciencias Físicas - FCFM Universidad de"/>
        <s v="PR.DEP.2025.0278 Ensayos de impacto a vidrios"/>
        <s v="PR.DEP.2025.0282 Ensayos de tracción confinada a anclajes químicos"/>
        <s v="PR.DEP.2025.0287 Ensayos de compresión a muestra de hormigón drenante"/>
        <s v="PR.DEP.2025.0296 Diseño"/>
        <s v="PR.DEP.2025.0297A Ensayos carga transversal a baranda"/>
        <s v="PR.DEP.2025.0299 Ensayos carga transversal a baranda"/>
        <s v="PR.DEP.2025.0303 Evaluación estructural Losas Edificio Sede Universitaria para la provincia de Chil"/>
        <s v="PR.DEP.2025.0305A Ensayos para determinación del módulo de elasticidad a muestra de hormigón"/>
        <s v="PR.DEP.2025.0306 Ensayos de Compresión a Alzaprimas"/>
        <s v="PR.DEP.2025.0318A  Ensayos carga transversal a baranda"/>
        <s v="PR.DEP.2025.0320 EVALUACIÓN DE DAÑOS ESTRUCTURALES POR INCENDIO EN BODEGA – IQUIQUE, REGIÓN DE TARA"/>
        <s v="PR.DEP.2025.0324 Ensayos mecánicos a paneles"/>
        <s v="PR.DEP.2025.0325 Ensayos mecánicos a paneles"/>
        <s v="PR.DEP.2025.0345 Revisión Memoria de Cálculo de proyecto de Racks - Cliente Evolog SpA."/>
        <s v="PR.DEP.2025.0349 Ensayos de tracción a barras autoperforantes"/>
        <s v="PR.DEP.2026.0001 Evaluación de daños estructurales por incendio en centro de distribución World Log"/>
        <s v="PR.DEP.2026.0003 Ensayos carga transversal a baranda"/>
        <s v="PR.DEP.2026.0006 Evaluación de daños estructurales por incendio en bodega Camilo Henríquez 3022 - C"/>
        <s v="PR.DEP.2026.0013 Ensayos carga transversal a baranda"/>
        <s v="PR.DEP.2026.0015 Ensayos a sistemas de fortificación de túnel"/>
        <s v="PR.DEP.2026.0027 Ensayos mecánicos a paneles"/>
        <s v="PR.DEP.2026.0037 Ensayos carga transversal a baranda"/>
        <s v="PR.DEP.2026.0046 Ensayos de tracción a conectores mecánicos"/>
        <s v="PR.DEP.2026.0048 Ensayos de tracción in situ a barras"/>
        <s v="PR.DEP.2026.0051 Ensayos para determinación del módulo de elasticidad a muestra de hormigón"/>
        <s v="PR.DEP.2026.0053 Ensayos de tracción a barras autoperforantes"/>
        <s v="PR.DEP.2026.0054A Ensayos de tracción a barras autoperforantes"/>
        <s v="PR.DEP.2026.0075A Ensayos de Flexión y Compresión a modulo plástico"/>
        <s v="PR.DEP.2026.0076 Revisión proyecto de cálculo estructural de 3 tipologías de viviendas El Olivar, Q"/>
        <s v="PR.DEP.2026.0078 Ensayos carga transversal a baranda"/>
        <s v="PR.DEP.2026.0079 Revisión del diseño sísmico según NCh2369:2025 para 8 configuraciones de gabinetes"/>
        <s v="PR.DEP.2026.0086 Ensayos carga transversal a celosía"/>
        <s v="PR.DEP.2026.0089 Ensayos de tracción a barras autoperforantes"/>
        <s v="PR.DEP.2026.0091 Ensayos carga transversal a baranda"/>
        <s v="PR.DEP.2026.0107  Ensayos de tracción a barras autoperforantes"/>
        <s v="PR.DEP.2026.0108 Ensayos de tracción a barras autoperforantes"/>
        <s v="PR.DEP.2026.0110  Ensayos de carga transversal a prototipo de ventana"/>
        <s v="PR.DEP.2026.0114 Medición de pilares mediante escáner láser en Centro de Distribución World Logisti"/>
        <s v="PR.DEP.2026.0116 Ensayo de la conexión, flexión y compresión excéntrica de columna CLT"/>
        <s v="PR.DEP.2026.0131 Ensayos mecánicos a paneles"/>
        <s v="PR.DEP.2026.0138 Ensayos a sistema de fortificación de túnel"/>
        <s v="PR.DEP.2026-0074  Ensayos carga transversal a baranda"/>
        <s v="PR-DEP.2026.0038 MEDICIÓN DE VIBRACIONES Y VERTICALIDAD DE MURO COLINDANTE DURANTE CONSTRUCCIÓN PRO"/>
        <s v="PR.DEP.2025.0144 Proyecto de intervención estructural de edificio Bachillerato etapa 3"/>
        <s v="PR.DEP.2026.0102 MEDICIÓN DE VIBRACIONES LOSA CASINO EDIFICIO FILOSOFÍA  Campus Juan Gómez Millas –"/>
        <s v="PR.DGI.2025-066 Edificio Bachillerato Campus JGM"/>
        <s v="PR.DEP.2026.0040  Elaboración de especificaciones técnicas y seguimiento para reparación de pedesta"/>
        <s v="PR.DEP.2025.0215 DIAGNÓSTICO DEL ESTADO DE CONSERVACIÓN MONUMENTO HISTÓRICO HOSPITAL EL SALVADOR -"/>
        <s v="PR.DEP.2025.0237 - Revisión del diseño de losa de subterráneo Hospital Melipilla"/>
        <s v="PR.DEP.2025.0321 Ensayos a sistema de fortificación de túnel"/>
        <s v="PR.DEP.2025.0332B Ensayos mecánicos a paneles"/>
        <s v="PR.DEP.2026.0026 Ensayos carga transversal a panel"/>
        <s v="PR.DEP.2026.0063 Ensayos de tracción y de contenido de zinc a alambre de malla de fortificación de"/>
        <s v="PR.DEP.2026.0111 Ensayos carga transversal a baranda"/>
        <s v="PR.DEP.2026.0112 Ensayos carga transversal a baranda"/>
        <s v="PR.DEP.2026.0113 Ensayos carga transversal a barandas"/>
        <s v="PR.DEP.2026.0124 Ensayos carga transversal a baranda"/>
        <s v="PR.DEP.2026.0130 Ensayos de tracción de pernos autoperforantes"/>
        <s v="PR.DEP.2026.0134 Ensayos carga transversal a barandas"/>
        <s v="PR.DEP.2026.0154 Ensayos de tracción a conectores mecánicos"/>
        <s v="37530"/>
        <s v="36889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5">
        <s v="61010302 Asesorías y consultorías exterior"/>
        <s v="61010323 Análisis de materiales"/>
        <s v="62030986 Ventas internas electronicas"/>
        <s v="61010337 Venta interna IDIEM servicio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82060184" createdVersion="6" refreshedVersion="8" minRefreshableVersion="3" recordCount="0" supportSubquery="1" supportAdvancedDrill="1" xr:uid="{00000000-000A-0000-FFFF-FFFF12000000}">
  <cacheSource type="external" connectionId="8"/>
  <cacheFields count="7">
    <cacheField name="[Resultado].[Div].[Div]" caption="Div" numFmtId="0" hierarchy="101" level="1">
      <sharedItems count="1">
        <s v="DEP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83217593" createdVersion="6" refreshedVersion="8" minRefreshableVersion="3" recordCount="0" supportSubquery="1" supportAdvancedDrill="1" xr:uid="{00000000-000A-0000-FFFF-FFFF36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8449074" createdVersion="6" refreshedVersion="8" minRefreshableVersion="3" recordCount="0" supportSubquery="1" supportAdvancedDrill="1" xr:uid="{00000000-000A-0000-FFFF-FFFF37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85879633" createdVersion="6" refreshedVersion="8" minRefreshableVersion="3" recordCount="0" supportSubquery="1" supportAdvancedDrill="1" xr:uid="{00000000-000A-0000-FFFF-FFFF15000000}">
  <cacheSource type="external" connectionId="8"/>
  <cacheFields count="7">
    <cacheField name="[Resultado].[Div].[Div]" caption="Div" numFmtId="0" hierarchy="101" level="1">
      <sharedItems count="1">
        <s v="DES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87500003" createdVersion="6" refreshedVersion="8" minRefreshableVersion="3" recordCount="0" supportSubquery="1" supportAdvancedDrill="1" xr:uid="{00000000-000A-0000-FFFF-FFFF38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102">
        <s v="PR.DES.2024-88"/>
        <s v="PR.DES.2025-195"/>
        <s v="PR.DES.2025-48 (+)"/>
        <s v=""/>
        <s v="Centro Gabriela Mistral Etapa 2"/>
        <s v="PR,DES.2026-51"/>
        <s v="PR.DES.2021-190"/>
        <s v="PR.DES.2022-231"/>
        <s v="PR.DES.2023-167"/>
        <s v="PR.DES.2023-184"/>
        <s v="PR.DES.2023-202"/>
        <s v="PR.DES.2023-228"/>
        <s v="PR.DES.2023-36 (+)"/>
        <s v="PR.DES.2023-85"/>
        <s v="PR.DES.2024-101"/>
        <s v="PR.DES.2024-101 (+)"/>
        <s v="PR.DES.2024-141"/>
        <s v="PR.DES.2024-149"/>
        <s v="PR.DES.2024-150"/>
        <s v="PR.DES.2024-155"/>
        <s v="PR.DES.2024-156"/>
        <s v="PR.DES.2024-158"/>
        <s v="PR.DES.2024-174"/>
        <s v="PR.DES.2024-195"/>
        <s v="PR.DES.2024-201"/>
        <s v="PR.DES.2024-51"/>
        <s v="PR.DES.2024-71"/>
        <s v="PR.DES.2024-82"/>
        <s v="PR.DES.2024-83"/>
        <s v="PR.DES.2024-94"/>
        <s v="PR.DES.2024-95"/>
        <s v="PR.DES.2024-96"/>
        <s v="PR.DES.2024-97"/>
        <s v="PR.DES.2025-100"/>
        <s v="PR.DES.2025-11 ASESORIA A LA INSPECCION TECNICA DE OBRAS (ATO) Y EQUIPO ESPECIALIDADES HABILITACION"/>
        <s v="PR.DES.2025-110"/>
        <s v="PR.DES.2025-111"/>
        <s v="PR.DES.2025-114"/>
        <s v="PR.DES.2025-12"/>
        <s v="PR.DES.2025-122"/>
        <s v="PR.DES.2025-127"/>
        <s v="PR.DES.2025-128"/>
        <s v="PR.DES.2025-136"/>
        <s v="PR.DES.2025-14"/>
        <s v="PR.DES.2025-145 AITE PROYECTO “REPOSICIÓN CESFAM RURAL CURACO DE VÉLEZ"/>
        <s v="PR.DES.2025-15"/>
        <s v="PR.DES.2025-157"/>
        <s v="PR.DES.2025-158"/>
        <s v="PR.DES.2025-159"/>
        <s v="PR.DES.2025-164"/>
        <s v="PR.DES.2025-179"/>
        <s v="PR.DES.2025-181"/>
        <s v="PR.DES.2025-182"/>
        <s v="PR.DES.2025-183"/>
        <s v="PR.DES.2025-184"/>
        <s v="PR.DES.2025-186"/>
        <s v="PR.DES.2025-201"/>
        <s v="PR.DES.2025-202"/>
        <s v="PR.DES.2025-203"/>
        <s v="PR.DES.2025-25 (+)"/>
        <s v="PR.DES.2025-26 (+)"/>
        <s v="PR.DES.2025-34"/>
        <s v="PR.DES.2025-50"/>
        <s v="PR.DES.2025-51"/>
        <s v="PR.DES.2025-54"/>
        <s v="PR.DES.2025-55"/>
        <s v="PR.DES.2025-56"/>
        <s v="PR.DES.2025-75"/>
        <s v="PR.DES.2025-78"/>
        <s v="PR.DES.2025-80"/>
        <s v="PR.DES.2025-9"/>
        <s v="PR.DES.2026-10"/>
        <s v="PR.DES.2026-14"/>
        <s v="PR.DES.2026-15"/>
        <s v="PR.DES.2026-16"/>
        <s v="PR.DES.2026-17"/>
        <s v="PR.DES.2026-19"/>
        <s v="PR.DES.2026-27"/>
        <s v="PR.DES.2026-34"/>
        <s v="PR.DES.2026-38"/>
        <s v="PR.DES.2026-39"/>
        <s v="PR.DES.2026-4"/>
        <s v="PR.DES.2026-43"/>
        <s v="PR.DES.2026-44"/>
        <s v="PR.DES.2026-6"/>
        <s v="PR.DES.2026-63"/>
        <s v="PR.DES.2026-64"/>
        <s v="PR.DES.2026-65"/>
        <s v="PR.DES.2026-66"/>
        <s v="PR.DES.2026-68"/>
        <s v="PR.DES.2026-7 PF Pehuenche"/>
        <s v="PR.DES.2026-76"/>
        <s v="PR.DES.2024-223"/>
        <s v="PR.DES.2024-69"/>
        <s v="PR.DES.2025-152"/>
        <s v="PR.DES.2026-75 020.26.MOP.822-13-O125.AIF Estadio San Antonio"/>
        <s v="PR.DES.2025-125"/>
        <s v="PR.DES.2025-131"/>
        <s v="PR.DES.2026-100"/>
        <s v="37520"/>
        <s v="38121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5">
        <s v="61010302 Asesorías y consultorías exterior"/>
        <s v="61010323 Análisis de materiales"/>
        <s v="62030986 Ventas internas electronicas"/>
        <s v="61010337 Venta interna IDIEM servicio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89004627" createdVersion="6" refreshedVersion="8" minRefreshableVersion="3" recordCount="0" supportSubquery="1" supportAdvancedDrill="1" xr:uid="{00000000-000A-0000-FFFF-FFFF39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35">
        <s v=""/>
        <s v="PR.DGI.2022-015 CS-012 - Ejecución de Prospecciones Geotécnicas - Depósitos de  Relaves"/>
        <s v="PR.DGI.2022-015_E Automatización Caren 3743"/>
        <s v="PR.DGI.2022-015_E Automatización Caren 3743 Adicional diciembre 2025"/>
        <s v="PR.DGI.2022-015_J ODS10 Pampa Austral"/>
        <s v="PR.DGI.2022-015_J ODS10 Pampa Austral Adicional nov -2025 Adicional"/>
        <s v="PR.DGI.2022-015_K OdS 11 Tove 3868"/>
        <s v="PR.DGI.2023-10 (v2) Embalse Carén"/>
        <s v="PR.DGI.2024-033 Proyecto SAR Prospecciones Orden de Cambio 9"/>
        <s v="PR.DGI.2024-094 (V3) Prospecciones Geotécnicas e Instrumentación 9° Etapa Tranque Talabre"/>
        <s v="PR.DGI.2025-015 Mecánica de Suelos Tenencia Petorca"/>
        <s v="PR.DGI.2025-021 Sondajes Geotécnicos para Proyecto Integrado de Crecimiento IGP Collahuasi"/>
        <s v="PR.DGI.2025-032 Quiborax Adicional Informe Gastos Generales y Utilidad"/>
        <s v="PR.DGI.2025-032 Quiborax Planta Arica"/>
        <s v="PR.DGI.2025-068 Servicio de Geotecnia para Diseños, Laboratorio y Mecánica de Suelos"/>
        <s v="PR.DGI.2025-069 Peritaje Batuco"/>
        <s v="PR.DGI.2025-102 ESTUDIO DE MECÁNICA DE SUELO: PRAT N°1358 , ANTOFAGASTA."/>
        <s v="PR.DGI.2026-045 ESTUDIO DE MECÁNICA DE SUELO PROPIEDAD UBICADA EN AZUFRE N°151, ANTOFAGASTA"/>
        <s v="PR.DGI.2022-015_M ODS 13 CC 3919"/>
        <s v="PR.DGI.2022-015_E Automatización Caren 3743 Adicional"/>
        <s v="PR.DGI.2025-042 Quebrada de Macul"/>
        <s v="PR.DGI.2025-043"/>
        <s v="PR.DGI.2025-066 Edificio Bachillerato Campus JGM"/>
        <s v="PR.DGI.2026-005 (Provisión) Mecánica de Suelo Academia Politécnica Aeronáutica"/>
        <s v="PR.DGI.2026-031 Servicio de Geotecnia y Mecánica de Suelos - Proyecto SCUR-NT"/>
        <s v="PR.DGI.2026-037 Peritaje Muro Inés Matte Urrejola"/>
        <s v="PR.DGI.2026-050 Análisis Geotécnico de Socavones e Inestabilidades en Túneles de Extensión Línea 6"/>
        <s v="PR.DGI.2026-079 Escaneo Láser Juan Gómez Millas"/>
        <s v="0Q0Pk0000019OSLKA2"/>
        <s v="PR.DGI.2022-015_D Modelo de Infiltración Caren 3741 oct - nov 2024"/>
        <s v="PR.DGI.2022-015_E Automatización Caren 3743 Adicional nov 2025 Adicional"/>
        <s v="PR.DGI.2022-015_K OdS 11 Tove 3868 Adicional nov 2025 Adicional"/>
        <s v="PR.DGI.2026-005 Mecánica de Suelo Academia Politécnica Aeronáutica.."/>
        <s v="37456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4">
        <s v="61010323 Análisis de materiales"/>
        <s v="61010302 Asesorías y consultorías exterior"/>
        <s v="61010337 Venta interna IDIEM servicio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90277774" createdVersion="6" refreshedVersion="8" minRefreshableVersion="3" recordCount="0" supportSubquery="1" supportAdvancedDrill="1" xr:uid="{00000000-000A-0000-FFFF-FFFF16000000}">
  <cacheSource type="external" connectionId="8"/>
  <cacheFields count="7">
    <cacheField name="[Resultado].[Div].[Div]" caption="Div" numFmtId="0" hierarchy="101" level="1">
      <sharedItems count="1">
        <s v="DGI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91550929" createdVersion="6" refreshedVersion="8" minRefreshableVersion="3" recordCount="0" supportSubquery="1" supportAdvancedDrill="1" xr:uid="{00000000-000A-0000-FFFF-FFFF3A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92592591" createdVersion="6" refreshedVersion="8" minRefreshableVersion="3" recordCount="0" supportSubquery="1" supportAdvancedDrill="1" xr:uid="{00000000-000A-0000-FFFF-FFFF3B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93981484" createdVersion="6" refreshedVersion="8" minRefreshableVersion="3" recordCount="0" supportSubquery="1" supportAdvancedDrill="1" xr:uid="{00000000-000A-0000-FFFF-FFFF19000000}">
  <cacheSource type="external" connectionId="8"/>
  <cacheFields count="7">
    <cacheField name="[Resultado].[Div].[Div]" caption="Div" numFmtId="0" hierarchy="101" level="1">
      <sharedItems count="1">
        <s v="DGL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95486109" createdVersion="6" refreshedVersion="8" minRefreshableVersion="3" recordCount="0" supportSubquery="1" supportAdvancedDrill="1" xr:uid="{00000000-000A-0000-FFFF-FFFF3C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107">
        <s v=""/>
        <s v="Acciona - Proyecto Embalse Caren 8° y 9° Etapa"/>
        <s v="DGL.PRE.1817.2022.0086 - Ensayos de índices de plasticidad"/>
        <s v="DGL.PRE.1817.2022.0086 - VTA adicional (3)"/>
        <s v="DGL.PRE.1817.2025-0267 - Antucoya"/>
        <s v="DGL.PRE.1817.2026.0115 - Soc.Educativa Paralelo 37 - Minera Paicavi"/>
        <s v="DGL.PRE.2023-0055- Ensayos de laboratorio"/>
        <s v="DGL.PRE.2339.2023.0124 Venta Positiva V4 Adicional"/>
        <s v="DGL.PRE.2339.2025.0384 - Cesmec - Solicitud de Ensayos"/>
        <s v="DGL.PRE.2339.2025.0514 - Ossa Obras Subterráneas S.A - Solicitud de Ensayos"/>
        <s v="DGL.PRE.2339.2025.0541 - Sicomaq - Construcción Enrocado de Protección C.Chungungo"/>
        <s v="DGL.PRE.2339.2025.0556  - Agricola Esmeralda - Ensayos para Balasto"/>
        <s v="DGL.PRE.2340.2023-0422 Servicio de Ensayos de Laboratorio Geotécnico - Minera El Abra"/>
        <s v="DGL.PRE.2340.2023-0422 Servicio de Ensayos de Laboratorio Geotécnico - Minera El Abra (adicional 4)"/>
        <s v="DGL.PRE.2340.2024-0337 - Ensayos Proyecto Piuquenes 2024"/>
        <s v="DGL.PRE.2340.2024-0419 - (ENC Y LSE) Cotización Madre Contrato Marco 0191"/>
        <s v="DGL.PRE.2340.2025.0181 - Pilotes Terratest - Mantos Blancos"/>
        <s v="DGL.PRE.2340.2025.0231 - Ferrovial - Ensayo Suelo Liquido"/>
        <s v="DGL.PRE.2340.2025.0295 - WSP - Superv. Campaña Sondajes Geotécnicos e Hidrogeologicos"/>
        <s v="DGL.PRE.2340.2025.0367 - Knight Piesold - Solicitud de Ensayos"/>
        <s v="DGL.PRE.2340.2025.0437 - Arcadis - Ensayos Arenas de Relaves"/>
        <s v="DGL.PRE.2340.2025.0455 - Minera El Abra - Ensayos de Punzonamiento"/>
        <s v="DGL.PRE.2340.2025.0478 - Flow Hidro Consulting Group - Solicitud de Ensayos"/>
        <s v="DGL.PRE.2340.2025.0486 - Mineria y Servicios Spa - Solicitud de Ensayo"/>
        <s v="DGL.PRE.2340.2025.0536 - WSP - DRE Centinela (Continuación 0295)"/>
        <s v="DGL.PRE.2340.2025.0536 - WSP - Etapa 3 Caracterización Lastre"/>
        <s v="DGL.PRE.2340.2025.0549 - Minera Las Cenizas - Ensayos de suelos para 3 Botaderos"/>
        <s v="DGL.PRE.2340.2025.0557 - Construcciones Urales - Normalización Aerodromo Balmaceda - Segundo Llamad"/>
        <s v="DGL.PRE.2340.2025.0561 - Ausenco - Ripios Sudafrica"/>
        <s v="DGL.PRE.2340.2025.0561 - Ausenco - Solicitud de Ensayos"/>
        <s v="DGL.PRE.2340.2025.0646 - LEPUCV - Ensayo Corte Directo"/>
        <s v="DGL.PRE.2340.2025.386 - Centinela Arcadis"/>
        <s v="DGL.PRE.2340.2025.414 - CMP MLC"/>
        <s v="DGL.PRE.2340.2025-0073 - Cotizacion Madre Contrato Marco 0191"/>
        <s v="DGL.PRE.2340.2026.0152 - Geholab - Solicitud de Ensayos"/>
        <s v="DGL.PRE.2341.2024.0150"/>
        <s v="DGL.PRE.2341.2024-0012"/>
        <s v="DGL.PRE.2341.2025.0352 - VTA (+01) - Mayo 2026 - Pucobre - Solicitud de Ensayos"/>
        <s v="PR.DGL.1817.2025.0625 - Placa de Carga Metro Linea 7 - China Railway"/>
        <s v="PR.DGL.1817.2025.0654 - Melon Aridos - Ensayo Limite de Atterberg"/>
        <s v="PR.DGL.1817.2026.0116 - Club Hipico de Santiago - Solicitud de Ensayo"/>
        <s v="PR.DGL.1817.2026.0249 - BCG - Solicitud de Ensayos"/>
        <s v="PR.DGL.2339.2025.0662 - Maquinarias Buena Vista - Solicitud de Ensayos"/>
        <s v="PR.DGL.2339.2025.0713 - Rodrigo Medina - Rajos Tremolen y Esperanza Primera"/>
        <s v="PR.DGL.2339.2026.0056 - Soc. Minera Pukara - Piedra Azul"/>
        <s v="PR.DGL.2339.2026.0072 - Javier Mendoza - Pauna Solar"/>
        <s v="PR.DGL.2339.2026.0096 - Strabag - Ensayo Túnel V5"/>
        <s v="PR.DGL.2339.2026.0153 - Minera Santa Fe Spa - Solicitud de Ensayos"/>
        <s v="PR.DGL.2339.2026.0157 - Aridos Aconcagua - Balasto EFE"/>
        <s v="PR.DGL.2339.2026.0158 - Aridos Aconcagua - Balasto EFE"/>
        <s v="PR.DGL.2339.2026.0295 - Sicomaq - Caleta Las Conchas, Los Vilos"/>
        <s v="PR.DGL.2339.2026.097 - Harcha - Caleta Papudo"/>
        <s v="PR.DGL.2340.2025.0581 - EFE Valparaiso - Sargento Aldea"/>
        <s v="PR.DGL.2340.2025.0617 - Minera Las Cenizas - Barreal Seco de Grupo Minero Las Cenizas"/>
        <s v="PR.DGL.2340.2025.0627 - RHEOSOIL SPA - Campaña Geotecnica y Laboratorio, Estudio de Prefactibilidad"/>
        <s v="PR.DGL.2340.2025.0630 - SRK Consulting Chile Spa - Logueo y Caracterización SCPY-RD"/>
        <s v="PR.DGL.2340.2025.0638 - Ausenco - Analisis Granulometria de la Fracción Fina y Mineralogia"/>
        <s v="PR.DGL.2340.2025.0644 - Invecc -Ensayo Triaxial"/>
        <s v="PR.DGL.2340.2025.0657 - ASG - ENSAYO RESISTIVIDAD ELÉCTRICA"/>
        <s v="PR.DGL.2340.2025.0668 - AJ Geotech - Ensayo DRX y Otros"/>
        <s v="PR.DGL.2340.2025.0693 - Soc. de Desarrollo Tec. USACH - Ensayo Corte Directo"/>
        <s v="PR.DGL.2340.2025.0703 - Arcadis - DES Nueva Centinela"/>
        <s v="PR.DGL.2340.2025.0710 - RyQ - Solicitud de Ensayos"/>
        <s v="PR.DGL.2340.2025.0715 - AJ Geotech - La Coipa"/>
        <s v="PR.DGL.2340.2026.0026 - Constructora Australis - Portal La Foresta"/>
        <s v="PR.DGL.2340.2026.0027 - Ausenco - Ensayos Geotécnicos Relaves Filtrados"/>
        <s v="PR.DGL.2340.2026.0031 - Arcadis - 5331-Centinela DRE"/>
        <s v="PR.DGL.2340.2026.0037 - Compañia Minera Lomas Bayas - Ensayos de Laboratorio Geotécnico"/>
        <s v="PR.DGL.2340.2026.0063 - Minera El Abra - Chloride Leaching"/>
        <s v="PR.DGL.2340.2026.0088 - Ferrara - Recinto Tk. Prat - Antofagasta"/>
        <s v="PR.DGL.2340.2026.0094 - Ausenco - Solicitud de Ensayos"/>
        <s v="PR.DGL.2340.2026.0101 - COX - Subestación Pampa Fidelia"/>
        <s v="PR.DGL.2340.2026.0119 - COX - Resistividad Térmica"/>
        <s v="PR.DGL.2340.2026.0120 - Suelotest - Ensayo Traixial"/>
        <s v="PR.DGL.2340.2026.0167 - Globaltec - Resistividad Eléctrica"/>
        <s v="PR.DGL.2340.2026.0171 - LEM - Solicitud de Ensayos"/>
        <s v="PR.DGL.2340.2026.0227 - Sociedad Comercial Garcia y Solano - Solicitud de Ensayos"/>
        <s v="PR.DGL.2340.2026.0238 - Transportes Teodoro Campos - Ensayo Resistividad"/>
        <s v="PR.DGL.2340.2026.0244 - Applus  -Minera Centinela"/>
        <s v="PR.DGL.2340.2026.0248 - WSP - Proyecto MES0018035 TLS"/>
        <s v="PR.DGL.2340.2026.0288 - Wortex - Solicitud de Ensayos"/>
        <s v="PR.DGL.2340.2026.0380 - SRK - Toma de Muestras y Ensayos de Laboratorio CMCC"/>
        <s v="PRE.DGL.1817.2025-0718 - Caracterización Geoquímica de Material de Empréstito - MEL"/>
        <s v="PRE.DGL.1817.2026-0046 - Ensayo de Bentonita - Límites de Atterberg"/>
        <s v="PRE.DGL.2339.2025-0632 / Caserones"/>
        <s v="PRE.DGL.2339.2026-0049 - Cantera Tremolén"/>
        <s v="PRE.DGL.2341.2026-0048 - Nueva Campaña de Ensayos"/>
        <s v="DGL.PRE.2339.2026.0292 - Minera Santo Domingo knightpiesold"/>
        <s v="DGL.PRE.2340.2026.0165 - Capstone Copper"/>
        <s v="DGL.PRE.2340.2026.0170 - Minera Escondida - Escondida New Truck Shop (ENTS)"/>
        <s v="PR.DGL.1817.2026.0186 - Alerce Ingenieria - Ensayos de Compactación Mina Rajo"/>
        <s v="PR.DGL.2340.2026.0027 - Ausenco - Proyecto Costa Fuego"/>
        <s v="PR.DGL.2340.2026.0180 - SRK Consulting Chile - Caracterización Físico-Química Pila de Lixiviación L"/>
        <s v="PR.DGL.2340.2026.0306 - Cox - Resistividad Térmica"/>
        <s v="PRE.DGL.2339.2026-0211 - Mcewen"/>
        <s v="PRE.DGL.2340.2026.0036 - Minera Escondida - Licitación: FY24"/>
        <s v="PRE.DGL.2341.2025-0722 - BHP Spence - Servicio de Laboratorio para Caracterización Geotécnica"/>
        <s v="PRE.DGL.2341.2026-0102 - Anddes - Ensayo Trixial Gigante Botaderos y Dumps - Mantos Blancos"/>
        <s v="DGL.PRE.2339.2025.0477 - Compañía Minera Del Pacífico S.A. - Cerro Los Colorados Sondajes"/>
        <s v="476542"/>
        <s v="476652"/>
        <s v="476740"/>
        <s v="476863"/>
        <s v="476891"/>
        <s v="476926"/>
        <s v="476960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3">
        <s v="61010323 Análisis de materiales"/>
        <s v="62030986 Ventas internas electronica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96759256" createdVersion="6" refreshedVersion="8" minRefreshableVersion="3" recordCount="0" supportSubquery="1" supportAdvancedDrill="1" xr:uid="{00000000-000A-0000-FFFF-FFFF3D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9803241" createdVersion="6" refreshedVersion="8" minRefreshableVersion="3" recordCount="0" supportSubquery="1" supportAdvancedDrill="1" xr:uid="{00000000-000A-0000-FFFF-FFFF1B000000}">
  <cacheSource type="external" connectionId="8"/>
  <cacheFields count="7">
    <cacheField name="[Resultado].[Div].[Div]" caption="Div" numFmtId="0" hierarchy="101" level="1">
      <sharedItems count="1">
        <s v="DHC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99884258" createdVersion="6" refreshedVersion="8" minRefreshableVersion="3" recordCount="0" supportSubquery="1" supportAdvancedDrill="1" xr:uid="{00000000-000A-0000-FFFF-FFFF3E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219">
        <s v=""/>
        <s v="PR.DCO.1829.2023.206 - 2"/>
        <s v="PR.DCO.1829.2026.207 - Reposición de Pavimento - Calle José Cardenio Avello Testigos de Hormigón"/>
        <s v="PR.DCO.2024-0554 - Condominio Valle Tucapel - Extracción de testigos"/>
        <s v="PR.DCO.2024-0921 - Condominio Valle Ongolmo (DHC)"/>
        <s v="PR.DCO.3689.2025.441_ZOPONE-Obra 149534-CONCON"/>
        <s v="PR.DHC.1830.2018-316"/>
        <s v="PR.DHC.1830.2021-1019-1"/>
        <s v="PR.DHC.1830.2021-2 Sobreproducción"/>
        <s v="PR.DHC.1830.2021-2025"/>
        <s v="PR.DHC.1830.2022-033-2 Adicional"/>
        <s v="PR.DHC.1830.2022-048 Adicional"/>
        <s v="PR.DHC.1830.2023-1021-2"/>
        <s v="PR.DHC.1830.2023-1099 Adicional 2"/>
        <s v="PR.DHC.1830.2024-1010 Sobreproducción Adicional"/>
        <s v="PR.DHC.1830.2025-0599 - Extracción de testigos - Edificio Salas 53"/>
        <s v="PR.DHC.1830.2025-0670 - Extracción de Testigos - Cancha Michaihue"/>
        <s v="PR.DHC.1830.2025-0701 - Extracción de testigos - Ferretería La Sierra"/>
        <s v="PR.DHC.1830.2025-0705 - Sociedad Constructora Vanrom SPA - Bunker Radioterapia Clínica Andes Salud"/>
        <s v="PR.DHC.1830.2025-0708 - Vivienda Verónica Cisterna Colihuinca"/>
        <s v="PR.DHC.1830.2025-0723 - Ampliación Local Comercial Maipú 870"/>
        <s v="PR.DHC.1830.2025-0728 - Ensayo a Flexotracción - Eje Collao"/>
        <s v="PR.DHC.1830.2025-0737 - Baños Ciencias Políticas Universidad de Concepción"/>
        <s v="PR.DHC.1830.2025-0739 - Edificio O'Higgins 979 DS19 - Los Angeles"/>
        <s v="PR.DHC.1830.2025-0740 - Muestras de Hormigón - Pelluhue"/>
        <s v="PR.DHC.1830.2025-0789 - Ensayos Esclerométrico - Parque Huertos"/>
        <s v="PR.DHC.1830.2025-0792 - Muestra de Hormigón - Hualqui ATC"/>
        <s v="PR.DHC.1830.2025-0801 - Extracción de testigos - Condominio Los Avellanos II"/>
        <s v="PR.DHC.1830.2025-0802 - Ampliación Mayor a 100m2 Equipamiento Clase Comercio y Residencial Vivienda"/>
        <s v="PR.DHC.1830.2025-1001"/>
        <s v="PR.DHC.1830.2025-1003-Melon"/>
        <s v="PR.DHC.1830.2025-217"/>
        <s v="PR.DHC.1830.2026.004 - Muestra de hormigón - Parral"/>
        <s v="PR.DHC.1830.2026.005 - Extracción de Testigos - Mirador Costanera II"/>
        <s v="PR.DHC.1830.2026.007 - Etapa 1: Aires de San Andrés"/>
        <s v="PR.DHC.1830.2026.008 - Fortificación Taludes SE Señoraza"/>
        <s v="PR.DHC.1830.2026.013 - Ampliación Colegio Rucalhue"/>
        <s v="PR.DHC.1830.2026.015 - Muestreo de Rilem - Hospital de Lota"/>
        <s v="PR.DHC.1830.2026.018 - Vivienda San Jose Del Mar"/>
        <s v="PR.DHC.1830.2026.020 - Extracción de testigos Construcción Gimnasio Asmar"/>
        <s v="PR.DHC.1830.2026.024 - Extracción de Testigos - Torreones 5"/>
        <s v="PR.DHC.1830.2026.027 - Esclerometría - Paso Internacional Pichachén"/>
        <s v="PR.DHC.1830.2026.030 - Ensayo Permeabilidad del Hormigón - Reposición Comisaría Hualpén"/>
        <s v="PR.DHC.1830.2026.032 - Ampliación de Proyecto Eléctrico Subestación TPC - MNB HGGB"/>
        <s v="PR.DHC.1830.2026.033 - Extracción de testigos - Freire 21 Los Alamos"/>
        <s v="PR.DHC.1830.2026.034 - Edificio Cruz"/>
        <s v="PR.DHC.1830.2026.038 - Concretvs - Muestra de Hormigón"/>
        <s v="PR.DHC.1830.2026.039 -  Martinus Rail - Construccion de Andenes Definitivos Estación Ferroviaria de"/>
        <s v="PR.DHC.1830.2026.044 - Aridos Cantaruta - Ensayos de Aridos"/>
        <s v="PR.DHC.1830.2026.045 - Leiton Comercial - Extracción de testigos  Viviendas Cañete"/>
        <s v="PR.DHC.1830.2026.047 - Constructora Carran - Extraccion de Testigos - Condominio Enrique Tirapegui"/>
        <s v="PR.DHC.1830.2026.050 - Sala de Comercialización Mercado Caleta Boca Sur"/>
        <s v="PR.DHC.1830.2026.052 - Remodelación Oficina Ainavillo"/>
        <s v="PR.DHC.1830.2026.054 - Vivienda Sra. Triviño"/>
        <s v="PR.DHC.1830.2026.057 - Muestra de Hormigón - 11-02-2026 Edades Tempranas"/>
        <s v="PR.DHC.1830.2026.064 - Fabricación Bases Inclusive"/>
        <s v="PR.DHC.1830.2026.072 - Casa YL, Hualqui"/>
        <s v="PR.DHC.1830.2026.079 - Galpones Jaime Repullo"/>
        <s v="PR.DHC.1830.2026.080 - Vivienda DS1 Orfelina Miranda Lagos"/>
        <s v="PR.DHC.1830.2026.081 -Tralmar SPA - Hormigón de Prueba - Licanten"/>
        <s v="PR.DHC.1830.2026.082 - Reconstrucción de Incendios Casa Jose Valencia Villagran"/>
        <s v="PR.DHC.1830.2026.083 - Hospital de Lota - Muestreo de Shotcrete"/>
        <s v="PR.DHC.1830.2026.084 - Muestras de Hormigón - Proyecto 153316 Tomé Chico"/>
        <s v="PR.DHC.1830.2026.090 - Ampliación Comedor Colegio Nahuelbuta"/>
        <s v="PR.DHC.1830.2026.091 - Pavimentos Puerto de San Vicente"/>
        <s v="PR.DHC.1830.2026.093 - Fundación Sector Ñanco - Collipulli"/>
        <s v="PR.DHC.1830.2026.095 - Determinación de Índice Esclerométrico - Vivienda Ana Teresa Quidilao Yevila"/>
        <s v="PR.DHC.1830.2026.098 - Extracción de testigos - Fuentes de Miguel de Collao - Marzo 2026"/>
        <s v="PR.DHC.1830.2026.100 - Proyecto CC056 Ruta Penco"/>
        <s v="PR.DHC.1830.2026.102 - Muestras de Hormigón 12-03-2026 - Proyecto 153316 Tomé Chico"/>
        <s v="PR.DHC.1830.2026.104 - Vivienda Las Lomas"/>
        <s v="PR.DHC.1830.2026.105 - Determinación de Índice Esclerométrico - Vivienda Paula Marcela Garces Yevil"/>
        <s v="PR.DHC.1830.2026.112 - Fábrica Trasasur"/>
        <s v="PR.DHC.1830.2026.114 - Control de Áridos - Planta Parral"/>
        <s v="PR.DHC.1830.2026.120 - Extracción de Testigos - Condominio Los Montes"/>
        <s v="PR.DHC.1830.2026.124 - Extracción de Testigos - Mirador Del Sol"/>
        <s v="PR.DHC.1830.2026.126 - Extracción de Testigos - Habitabilidad Conexiones y Suministros Asmar"/>
        <s v="PR.DHC.1830.2026.129 - Extracción de Testigos - Sitio BI9720"/>
        <s v="PR.DHC.1830.2026.130 - Extracción de testigos - Florida"/>
        <s v="PR.DHC.1830.2026.132 - Ensayos Especiales - Sector Arsenal, Armada Talcahuano"/>
        <s v="PR.DHC.1830.2026.134 - Muestra de Hormigón - Ana Millanao"/>
        <s v="PR.DHC.1830.2026.140 - MBA Pedro de Valdivia - Control de lechada"/>
        <s v="PR.DHC.1830.2026.144 - Ensayos de Testigos de Hormigón - Serviteca León Concepción"/>
        <s v="PR.DHC.1830.2026.145 - Ensayos de Testigos de Hormigón - Gimnasio Asmar"/>
        <s v="PR.DHC.1830.2026.147 - Ensayos de Testigos de Hormigón - Hualqui"/>
        <s v="PR.DHC.1830.2026.147 - Ensayos de Testigos de Hormigón - Hualqui Mayo 2026"/>
        <s v="PR.DHC.1830.2026.158 - Control de áridos - Planta La Mochita"/>
        <s v="PR.DHC.1830.2026.162 - Hormigón de Prueba - Conservación Puente Juan Pablo II"/>
        <s v="PR.DHC.1830.2026.166 - Indice Esclerométrico - Vivienda Yamile Gallardo Pacheco"/>
        <s v="PR.DHC.1830.2026.168 - Muestra de Hormigón - 152650 Los Patos / Nacimiento"/>
        <s v="PR.DHC.1830.2026.182 - Extracción de testigos - Sendero Camino al Humedal Arauco"/>
        <s v="PR.DHC.1830.2026.196 - Muestra de Hormigón - Isla Santa María"/>
        <s v="PR.DHC.1830.2026.201 - Esclerometría - Locales Cañete"/>
        <s v="PR.DHC.1830.2026.203 - Control de Áridos - Planta Diguillin"/>
        <s v="PR.DHC.1830.2026.205 - Determinación de Índice Esclerométrico - Vivienda Benjamin Lopez"/>
        <s v="PR.DHC.1830.2026.207 - Muestra de Hormigón - Vivienda Reinaldo Sperberg Parra"/>
        <s v="PR.DHC.1830.2026.208 - Determinación de Índice Esclerométrico - 3 Puntos en Comuna de Cañete"/>
        <s v="PR.DHC.1830.2026.212 - Extracción de testigos - Fundación Costa Norte"/>
        <s v="PR.DHC.1830.2026.218 - Casa Oscar Torres Neira"/>
        <s v="PR.DHC.1830.2026.234 - Vivienda Ursula Silva Maricura"/>
        <s v="PR.DHC.1830.2026-0555 - Planta Costanera Hualpén"/>
        <s v="PR.DHC.1839.2026.065 - Galpón Concepción"/>
        <s v="PR.DHC.2024-0567 - Muestreo de hormigón - Construcción Canal Tierras Coloradas, Concepción"/>
        <s v="PR.DHC.2025-0012 - Extracción de testigo - Fuentes de Miguel de Collao"/>
        <s v="PR.DHC.2025-0035 - Conservación Global Mixto - Arauco Norte - Etapa 1"/>
        <s v="PR.DHC.2025-0041 – Convenio de servicios de laboratorio Idiem 2025"/>
        <s v="PR.DHC.2025-0242 - Muestras de hormigón - Mirador Costanera II"/>
        <s v="PR.DHC.2025-0267 - Servicios de Hormigón 2025 V2"/>
        <s v="PR.DHC.2025-0284 - Unicon Chile - Laboratorio Parque Eólico Pemuco"/>
        <s v="PR.DHC.2025-0316 - Edificio Doña Matilde"/>
        <s v="PR.DHC.2025-0416 - Terminación Conservación Global Mixto de Caminos - Provincia de Concepción - Eta"/>
        <s v="PR.DHC.2025-0420 - Determinación de Índice Esclerométrico - Vivienda Patricia Berna Toledo"/>
        <s v="PR.DHC.2025-0455 - Sociedad Hormigones Maquehue Limitada - Convenio de Laboratorio - Servicios de H"/>
        <s v="PR.DHC.2025-0545 - Extracción de testigos - PRT Hualpén"/>
        <s v="PR.DHC.2025-0659 - Hormibal - Análisis de Áridos"/>
        <s v="PR.DHC.2025-0722 - Ensayo Probetas - Planta Parral"/>
        <s v="PR.DHC.2321.2023-1040-3 Sobreproducción"/>
        <s v="PR.DHC.2321.2024-1010 Adicional"/>
        <s v="PR.DHC.2321.2025-0653 - Vivienda Unifamiliar Sergio Troncoso"/>
        <s v="PR.DHC.2321.2025-0703 - Servicio Noviembre - Diciembre 2025"/>
        <s v="PR.DHC.2321.2025-1039-Melon"/>
        <s v="PR.DHC.2321.2026.040 - ELECNORSUR"/>
        <s v="PR.DHC.2321.2026.042 - Now Spa - 422132 Traiguén Didaico"/>
        <s v="PR.DHC.2321.2026.056 - Muestra de Hormigón - Licanray"/>
        <s v="PR.DHC.2321.2026.067 - Muestras de hormigón - Cunco"/>
        <s v="PR.DHC.2321.2026.070 - Extracción de Testigos - Fundación y Pedestales Antena Villarrica"/>
        <s v="PR.DHC.2321.2026.094 - 151625 C° Carilafquen"/>
        <s v="PR.DHC.2321.2026.096 - AR432 Metrenco"/>
        <s v="PR.DHC.2321.2026.127 - Muestra de Hormigón - Sitio Rupumeica"/>
        <s v="PR.DHC.2321.2026.154 - Muestra de Hormigón - Pichi Pellahuen - Lautaro"/>
        <s v="PR.DHC.2321.2026.161 - Colector Santa Rosa Etapa II"/>
        <s v="PR.DHC.2321.2026.164 - Lanco 2 - Beneficiario Maritza Del Carmen Ojeda Zúñiga"/>
        <s v="PR.DHC.2321.2026.169 ELECNOR NIVILO"/>
        <s v="PR.DHC.2321.2026.170 - Muestra de Hormigón - Planta Rios San Martín Angol"/>
        <s v="PR.DHC.2321.2026.171 - Muestra de Hormigón - Planta Hormigones Maquehue"/>
        <s v="PR.DHC.2321.2026.173 - Bodegas de Semilla - Labranza"/>
        <s v="PR.DHC.2321.2026.178 - Now Spa - Padre Las Casas"/>
        <s v="PR.DHC.2321.2026.192 - Muestra de Hormigón - Sitio El Liuco"/>
        <s v="PR.DHC.2321.2026.192 - VTA (+01) Mayo 2026"/>
        <s v="PR.DHC.2321.2026.216 - Extracción de Testigos - Condominio Aitue II"/>
        <s v="PR.DHC.2321.2026.219 - Extracción de Testigos - Local Comercial Purén"/>
        <s v="PR.DHC.2340.2026.071 - Paso Desnivelado Todos Los Santos"/>
        <s v="PR.DHC.2380.2019-080-1"/>
        <s v="PR.DHC.2380.2020.010-SP18"/>
        <s v="PR.DHC.2380.2020.104"/>
        <s v="PR.DHC.2380.2021.149-10 Adicional"/>
        <s v="PR.DHC.2380.2021-1026-2"/>
        <s v="PR.DHC.2380.2022.009 -6"/>
        <s v="PR.DHC.2380.2022-0231-2"/>
        <s v="PR.DHC.2380.2022-1027"/>
        <s v="PR.DHC.2380.2023.014 - Planta Hormigones Santa Ester"/>
        <s v="PR.DHC.2380.2023.015 - Planta Cosio Pavez Ltda."/>
        <s v="PR.DHC.2380.2023.040 -  1"/>
        <s v="PR.DHC.2380.2023.107_Eurohinca-Reprogramación Compresión de Probetas_PY IDAM Collahuasi"/>
        <s v="PR.DHC.2380.2024.039 - Paso Alto II - Etapa 1 y 2"/>
        <s v="PR.DHC.2380.2024.052 - Planta Ecomundo"/>
        <s v="PR.DHC.2380.2024.064 - OBRAS VARIAS REGIÓN METROPOLITANA"/>
        <s v="PR.DHC.2380.2024.077 - Barón de Juras Reales"/>
        <s v="PR.DHC.2380.2024.133 - Planta de Prefabricados"/>
        <s v="PR.DHC.2380.2025.024_Alfredo Jara-VISTA 15 - ECODOWNTOWN"/>
        <s v="PR.DHC.2380.2025.062_Lo Aguirre-Las Mercedes"/>
        <s v="PR.DHC.2380.2025.066_ PHCUMBRES-F384 Mejoram. Terminal intermodal Barrancas-Muro Cantiléver"/>
        <s v="PR.DHC.2380.2025.108_PREFAST-San Ignacio"/>
        <s v="PR.DHC.2380.2025.111_ZOPONE-Pangue"/>
        <s v="PR.DHC.2380.2025.137_Miguel Aranguiz-Comité 1 de Mayo"/>
        <s v="PR.DHC.2380.2025.153_SYP Construcción-R&amp;I Parque Combarbala"/>
        <s v="PR.DHC.2380.2025.180_ALMAGRO-Madagascar"/>
        <s v="PR.DHC.2380.2025.182_TRIAL CONSTRUCCIONES-Escaleras ETB"/>
        <s v="PR.DHC.2380.2025.187_CUEVAS Y PURCELL-0597 Edificio Z Universidad del Desarrollo"/>
        <s v="PR.DHC.2380.2025.189_MESA ARQUITECTURA-Núcleo PARIS"/>
        <s v="PR.DHC.2380.2025.193_ALTIUS-Zenteno"/>
        <s v="PR.DHC.2380.2025.202_TRAZAS-Cierre Perimetral Edificio COS"/>
        <s v="PR.DHC.2380.2025.207_Soluciones SIM-Recarpeteo de Kennedy"/>
        <s v="PR.DHC.2380.2025.212_DESCO-Panorama"/>
        <s v="PR.DHC.2380.2025.222_FHL CONSTRUCTORA-Auditorio Clínica U de los Andes"/>
        <s v="PR.DHC.2380.2025.224_V2_VSL-PREFABRICADOS CANAL DE ADUCCION COLBUN"/>
        <s v="PR.DHC.2380.2025-1003-Melon"/>
        <s v="PR.DHC.2380.2025-1010"/>
        <s v="PR.DHC.2380.2026.017_ICAFAL-Edificio El Estero_V2"/>
        <s v="PR.DHC.2380.2026.019_ICAFAL-Tempo Carrera"/>
        <s v="PR.DHC.2380.2026.021_VDZ-Diagonal Teniente Cruz"/>
        <s v="PR.DHC.2380.2026.028_CYPCO-Hogar Jesús Resucitado"/>
        <s v="PR.DHC.2380.2026.029_PEHUEN ING.-El Trébol"/>
        <s v="PR.DHC.2380.2026.073 - Ampliaciones Los Quillayes Sector 5C"/>
        <s v="PR.DHC.2380.2026.088_HORMIGONES BF SPA"/>
        <s v="PR.DHC.2380.2026.101_BOETSCH-Terrazas del bicentenario"/>
        <s v="PR.DHC.2380.2026.151_CONSTRUCTORA LO AGUIRRE_Ballica"/>
        <s v="PR.DHC.2380.2026.156_CVP-Parina ATC"/>
        <s v="PR.DHC.2380.2026.176_VENTA DE HORMIGON SPA-Sede Social y Multicancha Terranova"/>
        <s v="PR.DHC.2380.2026.177_PAVIMENTOCHILE &amp; MAV SPA-Nestlé Graneros"/>
        <s v="PR.DHC.2380.2026.211_UNO-Parque Gastronomico 2 Cenco Florida"/>
        <s v="PR.DHC.2380.2026.245_Mauricio Marambio-Fundaciones Planta Extrusora BO Packaging"/>
        <s v="PR.DHC.2380.2026.247_ZOPONE-Obra Lagunillas"/>
        <s v="PR.DHC.2987.2020-0012 Sobreproducción"/>
        <s v="PR.DHC.2987.2021.043-8"/>
        <s v="PR.DHC.2987.2022.176 Loteo Punta Puertecillo Hormigones"/>
        <s v="PR.DHC.2987.2023-1026 -1"/>
        <s v="PR.DHC.2987.2024-1003-Melon Adicional"/>
        <s v="PR.DHC.2987.2024-1010-1 Sobreproducción Adicional"/>
        <s v="PR.DHC.2987.2024-1025"/>
        <s v="PR.DHC.2987.2025.003 - Obra Juan Muñoz"/>
        <s v="PR.DHC.2987.2025.214_BRONSON-El Bajo"/>
        <s v="PR.DHC.2987.2026.195_HORNOR-Hormigón fresco Planta Rancagua"/>
        <s v="PR.DHC.3866.2021-2025"/>
        <s v="PR.DHC.3866.2025-0722 - Subestación Buenavista 154/66 kV"/>
        <s v="PR.DHC.3866.2025-1003-Melon"/>
        <s v="PR.DHC.3866.2025-1010"/>
        <s v="PR.DHC.3866.2025-1021 Planta Talca"/>
        <s v="PR.DHC.1830.2026.221 - Extracción de Testigos - Fuchslocher Oriente"/>
        <s v="PR.DHC.2380.2025.211_ARYCEM-Ingeniería y Montajes Sergio Campos"/>
        <s v="PR.DHC.2380.2026.150_LOS ARRAYANES SPA-Colegio Lake Valley Valle Grande"/>
        <s v="PR.DHC.2380.2026.217_SEALPRO-Planta Cumbres"/>
        <s v="PR.DHC.2380.2026.249_JOEL MORALES DUBO-Viña del Cerro"/>
        <s v="OP-DHC-2022-0071 - Extracción de testigos y Ensayos de Martillo Smichdt. Comunidad los Junquillos"/>
        <s v="PR.DHC.2380.2023.108_CYPCO-Edificio Carr. Int. Campus San Joaquín"/>
        <s v="PR.DHC.2380.2025.004 - Lyon Bilbao"/>
        <s v="PR.DHC.2380.2026.150_LOS ARRAYANES SPA-Colegio Lake Valley Valle Grande (Venta de Hormigón SPA)"/>
        <s v="37599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3">
        <s v="61010323 Análisis de materiales"/>
        <s v="61010337 Venta interna IDIEM servicio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01620374" createdVersion="6" refreshedVersion="8" minRefreshableVersion="3" recordCount="0" supportSubquery="1" supportAdvancedDrill="1" xr:uid="{00000000-000A-0000-FFFF-FFFF3F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484">
        <s v="IDIEM-PR.DHI.SHI.2025-1317 Análisis en áridos"/>
        <s v="PR.DHI.SCC.2024-0687"/>
        <s v="PR.DHI.SCC.2024-0688"/>
        <s v="PR.DHI.SCC.2025-0079"/>
        <s v="PR.DHI.SCC.2025-0113"/>
        <s v="PR.DHI.SCC.2025-0352-A"/>
        <s v="PR.DHI.SCC.2025-0430"/>
        <s v="PR.DHI.SCC.2025-1193"/>
        <s v="PR.DHI.SCC.2025-1260"/>
        <s v="PR.DHI.SCC.2026-0022"/>
        <s v="PR.DHI.SCC.2026-0026"/>
        <s v="PR.DHI.SCC.2026-0038"/>
        <s v="PR.DHI.SCC.2026-0060"/>
        <s v="PR.DHI.SCC.2026-0061"/>
        <s v="PR.DHI.SCC.2026-0062"/>
        <s v="PR.DHI.SCC.2026-0063"/>
        <s v="PR.DHI.SCC.2026-0064"/>
        <s v="PR.DHI.SCC.2026-0108"/>
        <s v="PR.DHI.SCC.2026-0114"/>
        <s v="PR.DHI.SCC.2026-0115"/>
        <s v="PR.DHI.SCC.2026-0119"/>
        <s v="PR.DHI.SCC.2026-0121"/>
        <s v="PR.DHI.SCC.2026-0175"/>
        <s v="PR.DHI.SCC.2026-0230"/>
        <s v="PR.DHI.SCC.2026-0231"/>
        <s v="PR.DHI.SCC.2026-0232"/>
        <s v="PR.DHI.SCC.2026-0233"/>
        <s v="PR.DHI.SCC.2026-0234"/>
        <s v="PR.DHI.SCC.2026-0370"/>
        <s v="PR.DHI.SCC.2026-0371"/>
        <s v="PR.DHI.SCC.2026-0373"/>
        <s v="PR.DHI.SCC.2026-0374"/>
        <s v="PR.DHI.SCC.2026-0380"/>
        <s v="PR.DHI.SCC.2026-0390"/>
        <s v="PR.DHI.SCC.2026-0521"/>
        <s v="PR.DHI.SCC.2026-0522"/>
        <s v="PR.DHI.SCC.2026-0523"/>
        <s v="PR.DHI.SCC.2026-0524"/>
        <s v="PR.DHI.SCC.2026-0546"/>
        <s v="PR.DHI.SCC.2026-0562"/>
        <s v="PR.DHI.SCC.2026-0611"/>
        <s v="PR.DHI.SCC.2026-0674"/>
        <s v="PR.DHI.SCC.2026-0675"/>
        <s v="PR.DHI.SCC.2026-0676"/>
        <s v="PR.DHI.SCC.2026-0677"/>
        <s v="PR.DHI.SCC.2026-0678"/>
        <s v="PR.DHI.SCC.2026-0682"/>
        <s v="PR.DHI.SCC.2026-0793"/>
        <s v="PR.DHI.SCC.2026-0794"/>
        <s v="PR.DHI.SCM.2019-1324"/>
        <s v="PR.DHI.SCM.2021-0768"/>
        <s v="PR.DHI.SCM.2022-0323"/>
        <s v="PR.DHI.SCM.2023-0075"/>
        <s v="PR.DHI.SHI.202-0161-B"/>
        <s v="PR.DHI.SHI.2023-0602"/>
        <s v="PR.DHI.SHI.2024-0021"/>
        <s v="PR.DHI.SHI.2024-0243"/>
        <s v="PR.DHI.SHI.2025.1552-A"/>
        <s v="PR.DHI.SHI.2025-0137-D"/>
        <s v="PR.DHI.SHI.2025-0155"/>
        <s v="PR.DHI.SHI.2025-0207"/>
        <s v="PR.DHI.SHI.2025-0245"/>
        <s v="PR.DHI.SHI.2025-0247"/>
        <s v="PR.DHI.SHI.2025-0365"/>
        <s v="PR.DHI.SHI.2025-0370"/>
        <s v="PR.DHI.SHI.2025-0375"/>
        <s v="PR.DHI.SHI.2025-0690 Ensayos a Baldosas"/>
        <s v="PR.DHI.SHI.2025-0743-A"/>
        <s v="PR.DHI.SHI.2025-0928"/>
        <s v="PR.DHI.SHI.2025-1082"/>
        <s v="PR.DHI.SHI.2025-1103"/>
        <s v="PR.DHI.SHI.2025-1212"/>
        <s v="PR.DHI.SHI.2025-1222"/>
        <s v="PR.DHI.SHI.2025-1238"/>
        <s v="PR.DHI.SHI.2025-1243"/>
        <s v="PR.DHI.SHI.2025-1244"/>
        <s v="PR.DHI.SHI.2025-1284"/>
        <s v="PR.DHI.SHI.2025-1309"/>
        <s v="PR.DHI.SHI.2025-1313"/>
        <s v="PR.DHI.SHI.2025-1340"/>
        <s v="PR.DHI.SHI.2025-1355"/>
        <s v="PR.DHI.SHI.2025-1356"/>
        <s v="PR.DHI.SHI.2025-1357"/>
        <s v="PR.DHI.SHI.2025-1358"/>
        <s v="PR.DHI.SHI.2025-1369"/>
        <s v="PR.DHI.SHI.2025-1376-C"/>
        <s v="PR.DHI.SHI.2025-1380"/>
        <s v="PR.DHI.SHI.2025-1381-B"/>
        <s v="PR.DHI.SHI.2025-1382"/>
        <s v="PR.DHI.SHI.2025-1397"/>
        <s v="PR.DHI.SHI.2025-1405"/>
        <s v="PR.DHI.SHI.2025-1407"/>
        <s v="PR.DHI.SHI.2025-1423"/>
        <s v="PR.DHI.SHI.2025-1430"/>
        <s v="PR.DHI.SHI.2025-1434"/>
        <s v="PR.DHI.SHI.2025-1437-B"/>
        <s v="PR.DHI.SHI.2025-1441"/>
        <s v="PR.DHI.SHI.2025-1442"/>
        <s v="PR.DHI.SHI.2025-1443"/>
        <s v="PR.DHI.SHI.2025-1445"/>
        <s v="PR.DHI.SHI.2025-1450"/>
        <s v="PR.DHI.SHI.2025-1480"/>
        <s v="PR.DHI.SHI.2025-1486"/>
        <s v="PR.DHI.SHI.2025-1487"/>
        <s v="PR.DHI.SHI.2025-1493"/>
        <s v="PR.DHI.SHI.2025-1507"/>
        <s v="PR.DHI.SHI.2025-1533"/>
        <s v="PR.DHI.SHI.2025-1536"/>
        <s v="PR.DHI.SHI.2025-1539"/>
        <s v="PR.DHI.SHI.2025-1540"/>
        <s v="PR.DHI.SHI.2025-1541"/>
        <s v="PR.DHI.SHI.2025-1543"/>
        <s v="PR.DHI.SHI.2025-1548"/>
        <s v="PR.DHI.SHI.2025-1549"/>
        <s v="PR.DHI.SHI.2025-1550"/>
        <s v="PR.DHI.SHI.2025-1551"/>
        <s v="PR.DHI.SHI.2025-1553"/>
        <s v="PR.DHI.SHI.2025-1554"/>
        <s v="PR.DHI.SHI.2025-1556-B"/>
        <s v="PR.DHI.SHI.2025-1557-A"/>
        <s v="PR.DHI.SHI.2025-1565"/>
        <s v="PR.DHI.SHI.2025-1570"/>
        <s v="PR.DHI.SHI.2025-1572"/>
        <s v="PR.DHI.SHI.2025-1573-A"/>
        <s v="PR.DHI.SHI.2025-1577"/>
        <s v="PR.DHI.SHI.2025-1580"/>
        <s v="PR.DHI.SHI.2025-1583"/>
        <s v="PR.DHI.SHI.2025-1586"/>
        <s v="PR.DHI.SHI.2025-1612"/>
        <s v="PR.DHI.SHI.2025-1618"/>
        <s v="PR.DHI.SHI.2025-1620"/>
        <s v="PR.DHI.SHI.2025-1628"/>
        <s v="PR.DHI.SHI.2025-1631"/>
        <s v="PR.DHI.SHI.2025-1632"/>
        <s v="PR.DHI.SHI.2025-1633"/>
        <s v="PR.DHI.SHI.2025-1634"/>
        <s v="PR.DHI.SHI.2026.0364-A"/>
        <s v="PR.DHI.SHI.2026.0702-A"/>
        <s v="PR.DHI.SHI.2026-0001-A"/>
        <s v="PR.DHI.SHI.2026-0002"/>
        <s v="PR.DHI.SHI.2026-0003"/>
        <s v="PR.DHI.SHI.2026-0004"/>
        <s v="PR.DHI.SHI.2026-0013"/>
        <s v="PR.DHI.SHI.2026-0014-A"/>
        <s v="PR.DHI.SHI.2026-0015"/>
        <s v="PR.DHI.SHI.2026-0016"/>
        <s v="PR.DHI.SHI.2026-0018"/>
        <s v="PR.DHI.SHI.2026-0019"/>
        <s v="PR.DHI.SHI.2026-0020"/>
        <s v="PR.DHI.SHI.2026-0021"/>
        <s v="PR.DHI.SHI.2026-0023"/>
        <s v="PR.DHI.SHI.2026-0029"/>
        <s v="PR.DHI.SHI.2026-0030"/>
        <s v="PR.DHI.SHI.2026-0035"/>
        <s v="PR.DHI.SHI.2026-0037"/>
        <s v="PR.DHI.SHI.2026-0039"/>
        <s v="PR.DHI.SHI.2026-0041"/>
        <s v="PR.DHI.SHI.2026-0044-A"/>
        <s v="PR.DHI.SHI.2026-0045-A"/>
        <s v="PR.DHI.SHI.2026-0046"/>
        <s v="PR.DHI.SHI.2026-0047"/>
        <s v="PR.DHI.SHI.2026-0048"/>
        <s v="PR.DHI.SHI.2026-0049"/>
        <s v="PR.DHI.SHI.2026-0050"/>
        <s v="PR.DHI.SHI.2026-0053-A"/>
        <s v="PR.DHI.SHI.2026-0057-A"/>
        <s v="PR.DHI.SHI.2026-0065"/>
        <s v="PR.DHI.SHI.2026-0069"/>
        <s v="PR.DHI.SHI.2026-0070"/>
        <s v="PR.DHI.SHI.2026-0071"/>
        <s v="PR.DHI.SHI.2026-0072"/>
        <s v="PR.DHI.SHI.2026-0076"/>
        <s v="PR.DHI.SHI.2026-0077"/>
        <s v="PR.DHI.SHI.2026-0078"/>
        <s v="PR.DHI.SHI.2026-0079"/>
        <s v="PR.DHI.SHI.2026-0080"/>
        <s v="PR.DHI.SHI.2026-0081"/>
        <s v="PR.DHI.SHI.2026-0082"/>
        <s v="PR.DHI.SHI.2026-0083"/>
        <s v="PR.DHI.SHI.2026-0084"/>
        <s v="PR.DHI.SHI.2026-0085"/>
        <s v="PR.DHI.SHI.2026-0086"/>
        <s v="PR.DHI.SHI.2026-0087"/>
        <s v="PR.DHI.SHI.2026-0088"/>
        <s v="PR.DHI.SHI.2026-0094"/>
        <s v="PR.DHI.SHI.2026-0098"/>
        <s v="PR.DHI.SHI.2026-0100"/>
        <s v="PR.DHI.SHI.2026-0100-A"/>
        <s v="PR.DHI.SHI.2026-0103"/>
        <s v="PR.DHI.SHI.2026-0106"/>
        <s v="PR.DHI.SHI.2026-0109"/>
        <s v="PR.DHI.SHI.2026-0111"/>
        <s v="PR.DHI.SHI.2026-0120"/>
        <s v="PR.DHI.SHI.2026-0126"/>
        <s v="PR.DHI.SHI.2026-0130"/>
        <s v="PR.DHI.SHI.2026-0131"/>
        <s v="PR.DHI.SHI.2026-0132"/>
        <s v="PR.DHI.SHI.2026-0133"/>
        <s v="PR.DHI.SHI.2026-0134"/>
        <s v="PR.DHI.SHI.2026-0135"/>
        <s v="PR.DHI.SHI.2026-0136"/>
        <s v="PR.DHI.SHI.2026-0137"/>
        <s v="PR.DHI.SHI.2026-0141"/>
        <s v="PR.DHI.SHI.2026-0146"/>
        <s v="PR.DHI.SHI.2026-0147"/>
        <s v="PR.DHI.SHI.2026-0148"/>
        <s v="PR.DHI.SHI.2026-0158-A"/>
        <s v="PR.DHI.SHI.2026-0160"/>
        <s v="PR.DHI.SHI.2026-0161-B"/>
        <s v="PR.DHI.SHI.2026-0163"/>
        <s v="PR.DHI.SHI.2026-0168"/>
        <s v="PR.DHI.SHI.2026-0169"/>
        <s v="PR.DHI.SHI.2026-0171"/>
        <s v="PR.DHI.SHI.2026-0176-A"/>
        <s v="PR.DHI.SHI.2026-0179"/>
        <s v="PR.DHI.SHI.2026-0180"/>
        <s v="PR.DHI.SHI.2026-0181"/>
        <s v="PR.DHI.SHI.2026-0182"/>
        <s v="PR.DHI.SHI.2026-0183"/>
        <s v="PR.DHI.SHI.2026-0186"/>
        <s v="PR.DHI.SHI.2026-0187"/>
        <s v="PR.DHI.SHI.2026-0188"/>
        <s v="PR.DHI.SHI.2026-0189"/>
        <s v="PR.DHI.SHI.2026-0190"/>
        <s v="PR.DHI.SHI.2026-0192"/>
        <s v="PR.DHI.SHI.2026-0192 Lechada en obra"/>
        <s v="PR.DHI.SHI.2026-0193"/>
        <s v="PR.DHI.SHI.2026-0199"/>
        <s v="PR.DHI.SHI.2026-0200"/>
        <s v="PR.DHI.SHI.2026-0202"/>
        <s v="PR.DHI.SHI.2026-0203-A"/>
        <s v="PR.DHI.SHI.2026-0208"/>
        <s v="PR.DHI.SHI.2026-0212"/>
        <s v="PR.DHI.SHI.2026-0215"/>
        <s v="PR.DHI.SHI.2026-0216"/>
        <s v="PR.DHI.SHI.2026-0219"/>
        <s v="PR.DHI.SHI.2026-0223"/>
        <s v="PR.DHI.SHI.2026-0227"/>
        <s v="PR.DHI.SHI.2026-0228"/>
        <s v="PR.DHI.SHI.2026-0229"/>
        <s v="PR.DHI.SHI.2026-0237"/>
        <s v="PR.DHI.SHI.2026-0239"/>
        <s v="PR.DHI.SHI.2026-0242"/>
        <s v="PR.DHI.SHI.2026-0243"/>
        <s v="PR.DHI.SHI.2026-0244"/>
        <s v="PR.DHI.SHI.2026-0246"/>
        <s v="PR.DHI.SHI.2026-0249"/>
        <s v="PR.DHI.SHI.2026-0251"/>
        <s v="PR.DHI.SHI.2026-0252"/>
        <s v="PR.DHI.SHI.2026-0255"/>
        <s v="PR.DHI.SHI.2026-0257"/>
        <s v="PR.DHI.SHI.2026-0261"/>
        <s v="PR.DHI.SHI.2026-0262"/>
        <s v="PR.DHI.SHI.2026-0263"/>
        <s v="PR.DHI.SHI.2026-0264"/>
        <s v="PR.DHI.SHI.2026-0265"/>
        <s v="PR.DHI.SHI.2026-0266"/>
        <s v="PR.DHI.SHI.2026-0267"/>
        <s v="PR.DHI.SHI.2026-0268"/>
        <s v="PR.DHI.SHI.2026-0269"/>
        <s v="PR.DHI.SHI.2026-0270 - Curva de madurez para muestreo en obra"/>
        <s v="PR.DHI.SHI.2026-0271"/>
        <s v="PR.DHI.SHI.2026-0276"/>
        <s v="PR.DHI.SHI.2026-0277"/>
        <s v="PR.DHI.SHI.2026-0285"/>
        <s v="PR.DHI.SHI.2026-0286"/>
        <s v="PR.DHI.SHI.2026-0288"/>
        <s v="PR.DHI.SHI.2026-0292"/>
        <s v="PR.DHI.SHI.2026-0293"/>
        <s v="PR.DHI.SHI.2026-0294"/>
        <s v="PR.DHI.SHI.2026-0298"/>
        <s v="PR.DHI.SHI.2026-0303"/>
        <s v="PR.DHI.SHI.2026-0311"/>
        <s v="PR.DHI.SHI.2026-0312"/>
        <s v="PR.DHI.SHI.2026-0313"/>
        <s v="PR.DHI.SHI.2026-0314"/>
        <s v="PR.DHI.SHI.2026-0318"/>
        <s v="PR.DHI.SHI.2026-0319"/>
        <s v="PR.DHI.SHI.2026-0320"/>
        <s v="PR.DHI.SHI.2026-0321"/>
        <s v="PR.DHI.SHI.2026-0322"/>
        <s v="PR.DHI.SHI.2026-0329"/>
        <s v="PR.DHI.SHI.2026-0334-A"/>
        <s v="PR.DHI.SHI.2026-0335"/>
        <s v="PR.DHI.SHI.2026-0336"/>
        <s v="PR.DHI.SHI.2026-0347"/>
        <s v="PR.DHI.SHI.2026-0353"/>
        <s v="PR.DHI.SHI.2026-0354"/>
        <s v="PR.DHI.SHI.2026-0356-A"/>
        <s v="PR.DHI.SHI.2026-0361"/>
        <s v="PR.DHI.SHI.2026-0363"/>
        <s v="PR.DHI.SHI.2026-0365-A"/>
        <s v="PR.DHI.SHI.2026-0375"/>
        <s v="PR.DHI.SHI.2026-0378"/>
        <s v="PR.DHI.SHI.2026-0381"/>
        <s v="PR.DHI.SHI.2026-0383"/>
        <s v="PR.DHI.SHI.2026-0388-A"/>
        <s v="PR.DHI.SHI.2026-0392"/>
        <s v="PR.DHI.SHI.2026-0393"/>
        <s v="PR.DHI.SHI.2026-0395"/>
        <s v="PR.DHI.SHI.2026-0402"/>
        <s v="PR.DHI.SHI.2026-0403"/>
        <s v="PR.DHI.SHI.2026-0404"/>
        <s v="PR.DHI.SHI.2026-0405"/>
        <s v="PR.DHI.SHI.2026-0407"/>
        <s v="PR.DHI.SHI.2026-0410"/>
        <s v="PR.DHI.SHI.2026-0412"/>
        <s v="PR.DHI.SHI.2026-0413"/>
        <s v="PR.DHI.SHI.2026-0414"/>
        <s v="PR.DHI.SHI.2026-0415"/>
        <s v="PR.DHI.SHI.2026-0419"/>
        <s v="PR.DHI.SHI.2026-0423"/>
        <s v="PR.DHI.SHI.2026-0424"/>
        <s v="PR.DHI.SHI.2026-0425"/>
        <s v="PR.DHI.SHI.2026-0427"/>
        <s v="PR.DHI.SHI.2026-0428"/>
        <s v="PR.DHI.SHI.2026-0430"/>
        <s v="PR.DHI.SHI.2026-0431"/>
        <s v="PR.DHI.SHI.2026-0432"/>
        <s v="PR.DHI.SHI.2026-0434"/>
        <s v="PR.DHI.SHI.2026-0435"/>
        <s v="PR.DHI.SHI.2026-0436"/>
        <s v="PR.DHI.SHI.2026-0437"/>
        <s v="PR.DHI.SHI.2026-0443"/>
        <s v="PR.DHI.SHI.2026-0444"/>
        <s v="PR.DHI.SHI.2026-0447"/>
        <s v="PR.DHI.SHI.2026-0450"/>
        <s v="PR.DHI.SHI.2026-0451"/>
        <s v="PR.DHI.SHI.2026-0456A"/>
        <s v="PR.DHI.SHI.2026-0457"/>
        <s v="PR.DHI.SHI.2026-0460"/>
        <s v="PR.DHI.SHI.2026-0462"/>
        <s v="PR.DHI.SHI.2026-0466"/>
        <s v="PR.DHI.SHI.2026-0467"/>
        <s v="PR.DHI.SHI.2026-0473-A"/>
        <s v="PR.DHI.SHI.2026-0474"/>
        <s v="PR.DHI.SHI.2026-0476"/>
        <s v="PR.DHI.SHI.2026-0477"/>
        <s v="PR.DHI.SHI.2026-0480"/>
        <s v="PR.DHI.SHI.2026-0483"/>
        <s v="PR.DHI.SHI.2026-0484"/>
        <s v="PR.DHI.SHI.2026-0485"/>
        <s v="PR.DHI.SHI.2026-0486"/>
        <s v="PR.DHI.SHI.2026-0487"/>
        <s v="PR.DHI.SHI.2026-0490"/>
        <s v="PR.DHI.SHI.2026-0491"/>
        <s v="PR.DHI.SHI.2026-0493"/>
        <s v="PR.DHI.SHI.2026-0494"/>
        <s v="PR.DHI.SHI.2026-0496"/>
        <s v="PR.DHI.SHI.2026-0501"/>
        <s v="PR.DHI.SHI.2026-0506"/>
        <s v="PR.DHI.SHI.2026-0507-A"/>
        <s v="PR.DHI.SHI.2026-0509"/>
        <s v="PR.DHI.SHI.2026-0510"/>
        <s v="PR.DHI.SHI.2026-0511"/>
        <s v="PR.DHI.SHI.2026-0516"/>
        <s v="PR.DHI.SHI.2026-0519"/>
        <s v="PR.DHI.SHI.2026-0525"/>
        <s v="PR.DHI.SHI.2026-0526"/>
        <s v="PR.DHI.SHI.2026-0530"/>
        <s v="PR.DHI.SHI.2026-0531"/>
        <s v="PR.DHI.SHI.2026-0533"/>
        <s v="PR.DHI.SHI.2026-0534"/>
        <s v="PR.DHI.SHI.2026-0537"/>
        <s v="PR.DHI.SHI.2026-0540"/>
        <s v="PR.DHI.SHI.2026-0541"/>
        <s v="PR.DHI.SHI.2026-0543"/>
        <s v="PR.DHI.SHI.2026-0545"/>
        <s v="PR.DHI.SHI.2026-0548"/>
        <s v="PR.DHI.SHI.2026-0555"/>
        <s v="PR.DHI.SHI.2026-0557"/>
        <s v="PR.DHI.SHI.2026-0563"/>
        <s v="PR.DHI.SHI.2026-0565"/>
        <s v="PR.DHI.SHI.2026-0569"/>
        <s v="PR.DHI.SHI.2026-0571"/>
        <s v="PR.DHI.SHI.2026-0572"/>
        <s v="PR.DHI.SHI.2026-0578"/>
        <s v="PR.DHI.SHI.2026-0580"/>
        <s v="PR.DHI.SHI.2026-0581"/>
        <s v="PR.DHI.SHI.2026-0582"/>
        <s v="PR.DHI.SHI.2026-0583"/>
        <s v="PR.DHI.SHI.2026-0584"/>
        <s v="PR.DHI.SHI.2026-0585"/>
        <s v="PR.DHI.SHI.2026-0594"/>
        <s v="PR.DHI.SHI.2026-0595"/>
        <s v="PR.DHI.SHI.2026-0599"/>
        <s v="PR.DHI.SHI.2026-0601"/>
        <s v="PR.DHI.SHI.2026-0602A"/>
        <s v="PR.DHI.SHI.2026-0604"/>
        <s v="PR.DHI.SHI.2026-0613"/>
        <s v="PR.DHI.SHI.2026-0615"/>
        <s v="PR.DHI.SHI.2026-0622"/>
        <s v="PR.DHI.SHI.2026-0623"/>
        <s v="PR.DHI.SHI.2026-0624"/>
        <s v="PR.DHI.SHI.2026-0625"/>
        <s v="PR.DHI.SHI.2026-0626"/>
        <s v="PR.DHI.SHI.2026-0632"/>
        <s v="PR.DHI.SHI.2026-0646"/>
        <s v="PR.DHI.SHI.2026-0649"/>
        <s v="PR.DHI.SHI.2026-0650"/>
        <s v="PR.DHI.SHI.2026-0651"/>
        <s v="PR.DHI.SHI.2026-0652"/>
        <s v="PR.DHI.SHI.2026-0653"/>
        <s v="PR.DHI.SHI.2026-0655"/>
        <s v="PR.DHI.SHI.2026-0659"/>
        <s v="PR.DHI.SHI.2026-0660"/>
        <s v="PR.DHI.SHI.2026-0664"/>
        <s v="PR.DHI.SHI.2026-0668"/>
        <s v="PR.DHI.SHI.2026-0669"/>
        <s v="PR.DHI.SHI.2026-0671"/>
        <s v="PR.DHI.SHI.2026-0672"/>
        <s v="PR.DHI.SHI.2026-0686"/>
        <s v="PR.DHI.SHI.2026-0688"/>
        <s v="PR.DHI.SHI.2026-0695"/>
        <s v="PR.DHI.SHI.2026-0697"/>
        <s v="PR.DHI.SHI.2026-0699"/>
        <s v="PR.DHI.SHI.2026-0700"/>
        <s v="PR.DHI.SHI.2026-0707"/>
        <s v="PR.DHI.SHI.2026-0708"/>
        <s v="PR.DHI.SHI.2026-0709"/>
        <s v="PR.DHI.SHI.2026-0711"/>
        <s v="PR.DHI.SHI.2026-0716"/>
        <s v="PR.DHI.SHI.2026-0717"/>
        <s v="PR.DHI.SHI.2026-0718"/>
        <s v="PR.DHI.SHI.2026-0736"/>
        <s v="PR.DHI.SHI.2026-0739"/>
        <s v="PR.DHI.SHI.2026-0741"/>
        <s v="PR.DHI.SHI.2026-0742"/>
        <s v="PR.DHI.SHI.2026-0746"/>
        <s v="PR.DHI.SHI.2026-0752"/>
        <s v="PR.DHI.SHI.2026-0754"/>
        <s v="PR.DHI.SHI.2026-0764"/>
        <s v="PR.DHI.SHI.2026-0770"/>
        <s v="PR.DHI.SHI.2026-0783"/>
        <s v="PR.DHI.SHI.2026-0784"/>
        <s v="PR.DHI.SHI.2026-0790"/>
        <s v="PR.DHI.SHI.2026-0798"/>
        <s v="PR.DHI.SHI.2026-0799"/>
        <s v="PR.DHI.SHI.2026-0800"/>
        <s v="PR.DHI.SHI.2026-0803"/>
        <s v="PR.DHI.SHI.2026-0807"/>
        <s v="PR.DHI.SHI.2026-0809"/>
        <s v="PR.DHI.SHI.2026-0810"/>
        <s v="PR.DHI.SHI.2026-0811"/>
        <s v="PR.DHI.SHI.2026-0823"/>
        <s v="PR.DHI.SHI.2026-0824"/>
        <s v="PR.DHI.SHI.2026-0825"/>
        <s v="PR.DHI.SHI.2026-0826"/>
        <s v="PR.DHI.SHI.2026-0827"/>
        <s v="PR.DHI.SHI.2026-0830"/>
        <s v="PR.DHI.SHI.2026-0841"/>
        <s v="PR.DHI.SHI.2026-0850"/>
        <s v="PR.DHI.SCC.2025-0409"/>
        <s v="PR.DHI.SCC.2025-1502"/>
        <s v="PR.DHI.SCC.2026-0017"/>
        <s v="PR.DHI.SCC.2026-0066"/>
        <s v="PR.DHI.SCC.2026-0067"/>
        <s v="PR.DHI.SCC.2026-0196"/>
        <s v="PR.DHI.SCC.2026-0196-A"/>
        <s v="PR.DHI.SCC.2026-0226"/>
        <s v="PR.DHI.SCC.2026-0256"/>
        <s v="PR.DHI.SCC.2026-0258"/>
        <s v="PR.DHI.SCC.2026-0275"/>
        <s v="PR.DHI.SCC.2026-0330"/>
        <s v="PR.DHI.SCC.2026-0379"/>
        <s v="PR.DHI.SCC.2026-0573"/>
        <s v="PR.DHI.SCC.2026-0574"/>
        <s v="PR.DHI.SCM.2023-0076"/>
        <s v="PR.DHI.SHI.2026-0448"/>
        <s v="PR.DHI.SHI.2025-1508-A"/>
        <s v="PR.DHI.SHI.2026-0539"/>
        <s v="PR.DHI.SHI.2026-0575"/>
        <s v="PR.DHI.SHI.2026-0737"/>
        <s v="PR.DHI.SHI.2026-0744-A"/>
        <s v="PR.DHI.SHI.2026-0861"/>
        <s v="PR.DHI.SHI.2026-0862"/>
        <s v="37547"/>
        <s v="37572"/>
        <s v="37573"/>
        <s v="37574"/>
        <s v="37575"/>
        <s v="37576"/>
        <s v="" u="1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5">
        <s v="61010323 Análisis de materiales"/>
        <s v="62030709 Venta de arena"/>
        <s v="61010302 Asesorías y consultorías exterior"/>
        <s v="61010337 Venta interna IDIEM servicio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02893521" createdVersion="6" refreshedVersion="8" minRefreshableVersion="3" recordCount="0" supportSubquery="1" supportAdvancedDrill="1" xr:uid="{00000000-000A-0000-FFFF-FFFF1C000000}">
  <cacheSource type="external" connectionId="8"/>
  <cacheFields count="7">
    <cacheField name="[Resultado].[Div].[Div]" caption="Div" numFmtId="0" hierarchy="101" level="1">
      <sharedItems count="1">
        <s v="DHI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04166668" createdVersion="6" refreshedVersion="8" minRefreshableVersion="3" recordCount="0" supportSubquery="1" supportAdvancedDrill="1" xr:uid="{00000000-000A-0000-FFFF-FFFF40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056713" createdVersion="6" refreshedVersion="8" minRefreshableVersion="3" recordCount="0" supportSubquery="1" supportAdvancedDrill="1" xr:uid="{00000000-000A-0000-FFFF-FFFF41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34">
        <s v="PR.DIC.2026-018"/>
        <s v="PR.DIC.2024-026"/>
        <s v="PR.DIC.2024-028"/>
        <s v="PR.DIC.2025-005"/>
        <s v="PR.DIC.2025-005.01"/>
        <s v="PR.DIC.2025-005.02"/>
        <s v="PR.DIC.2025-009"/>
        <s v="PR.DIC.2025-016"/>
        <s v="PR.DIC.2025-019"/>
        <s v="PR.DIC.2025-022"/>
        <s v="PR.DIC.2025-035"/>
        <s v="PR.DIC.2025-042"/>
        <s v="PR.DIC.2025-044"/>
        <s v="PR.DIC.2025-047"/>
        <s v="PR.DIC.2025-050"/>
        <s v="PR.DIC.2025-053"/>
        <s v="PR.DIC.2025-054"/>
        <s v="PR.DIC.2026-002"/>
        <s v="PR.DIC.2026-003"/>
        <s v="PR.DIC.2026-004"/>
        <s v="PR.DIC.2026-005"/>
        <s v="PR.DIC.2026-006"/>
        <s v="PR.DIC.2026-009"/>
        <s v="PR.DIC.2026-010"/>
        <s v="PR.DIC.2026-011"/>
        <s v="PR.DIC.2026-013"/>
        <s v="PR.DIC.2026-014"/>
        <s v="PR.DIC.2026-015"/>
        <s v="PR.DIC.2026-021-CAM AFA"/>
        <s v="PR.DIC.2026-021-CAM AVO"/>
        <s v="PR.DIC.2025-038"/>
        <s v="37516"/>
        <s v="" u="1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4">
        <s v="61010302 Asesorías y consultorías exterior"/>
        <s v="61010323 Análisis de materiales"/>
        <s v="61010337 Venta interna IDIEM servicio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06828701" createdVersion="6" refreshedVersion="8" minRefreshableVersion="3" recordCount="0" supportSubquery="1" supportAdvancedDrill="1" xr:uid="{00000000-000A-0000-FFFF-FFFF1E000000}">
  <cacheSource type="external" connectionId="8"/>
  <cacheFields count="7">
    <cacheField name="[Resultado].[Div].[Div]" caption="Div" numFmtId="0" hierarchy="101" level="1">
      <sharedItems count="1">
        <s v="DIC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08217594" createdVersion="6" refreshedVersion="8" minRefreshableVersion="3" recordCount="0" supportSubquery="1" supportAdvancedDrill="1" xr:uid="{00000000-000A-0000-FFFF-FFFF42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09490741" createdVersion="6" refreshedVersion="8" minRefreshableVersion="3" recordCount="0" supportSubquery="1" supportAdvancedDrill="1" xr:uid="{00000000-000A-0000-FFFF-FFFF43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10648149" createdVersion="6" refreshedVersion="8" minRefreshableVersion="3" recordCount="0" supportSubquery="1" supportAdvancedDrill="1" xr:uid="{00000000-000A-0000-FFFF-FFFF21000000}">
  <cacheSource type="external" connectionId="8"/>
  <cacheFields count="7">
    <cacheField name="[Resultado].[Div].[Div]" caption="Div" numFmtId="0" hierarchy="101" level="1">
      <sharedItems count="1">
        <s v="DIO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12152781" createdVersion="6" refreshedVersion="8" minRefreshableVersion="3" recordCount="0" supportSubquery="1" supportAdvancedDrill="1" xr:uid="{00000000-000A-0000-FFFF-FFFF44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43">
        <s v="PR.DIO.2024-48 (Extensión Marzo 2026)"/>
        <s v="PR.DIO.2024-49 (Extensión Marzo 2026)"/>
        <s v="PR.DIO.2024-55"/>
        <s v="PR.DIO.2024-77"/>
        <s v="PR.DIO.2025-11"/>
        <s v="PR.DIO.2025-5 (Extensión Marzo 2026)"/>
        <s v="PR.DES.2025-48 (+)"/>
        <s v="PR.DIO.2021-76 (Planos Asbuilt)"/>
        <s v="PR.DIO.2022-75 (Extensión  Abril 2024 - Marzo 2025) Corrección sobrefacturación"/>
        <s v="PR.DIO.2023-60 (Visitas Febrero 2026)"/>
        <s v="PR.DIO.2024-48 (Extensión Diciembre 2025)"/>
        <s v="PR.DIO.2024-48 (Extensión Febrero 2026)"/>
        <s v="PR.DIO.2024-48 (Extensión Mayo 2026)"/>
        <s v="PR.DIO.2024-49 (Extensión Diciembre 2025)"/>
        <s v="PR.DIO.2024-49 (Extensión Febrero  2026)"/>
        <s v="PR.DIO.2024-49 (Extensión Mayo 2026)"/>
        <s v="PR.DIO.2024-73 (Extensión Diciembre 2025)"/>
        <s v="PR.DIO.2024-73 (Extensión Marzo 2026)"/>
        <s v="PR.DIO.2024-8 (Planos Asbuilt)"/>
        <s v="PR.DIO.2025-13 A"/>
        <s v="PR.DIO.2025-5"/>
        <s v="PR.DIO.2025-5 (Complemento Febrero 2026)"/>
        <s v="PR.DIO.2025-5 (Extensión Mayo 2026)"/>
        <s v="PR.DIO.2025-6 (Extensión Abril 2026)"/>
        <s v="PR.DIO.2025-6 (Extensión Diciembre 2025)"/>
        <s v="PR.DIO.2025-6 (Extensión Febrero 2026)"/>
        <s v="PR.DIO.2025-6 (Extensión Marzo 2026)"/>
        <s v="PR.DIO.2025-8"/>
        <s v="PR.DIO.2025-8 (Complemento marzo 2026)"/>
        <s v="PR.DIO.2025-8 (Extensión Mayo  2026)"/>
        <s v="PR.DIO.2026-05"/>
        <s v="PR.DIO.2026-07"/>
        <s v="PR.DIO.2024-56"/>
        <s v="PR.DIO.2025-13-A (Extensión Febrero 2026)"/>
        <s v="PR.DIO.2024-48 (Extensión Junio  2026)"/>
        <s v="PR.DIO.2024-49 (Extensión Junio 2026)"/>
        <s v="PR.DIO.2024-56 (Complemento Mayo 2026)"/>
        <s v="PR.DIO.2025-5 (Extensión Junio 2026)"/>
        <s v="PR.DIO.2025-8 (Extensión Junio  2026)"/>
        <s v="PR.DIO.2024-56 (Complemento Junio 2026)"/>
        <s v="PR.DIO.2025-13-A (Extensión Marzo 2026)"/>
        <s v="" u="1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4">
        <s v="61010302 Asesorías y consultorías exterior"/>
        <s v="61010323 Análisis de materiales"/>
        <s v="62030986 Ventas internas electronica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 u="1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14004628" createdVersion="6" refreshedVersion="8" minRefreshableVersion="3" recordCount="0" supportSubquery="1" supportAdvancedDrill="1" xr:uid="{00000000-000A-0000-FFFF-FFFF45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33">
        <s v="OPR.DPR.2023-0785 CENTINELA"/>
        <s v="PR.DPR.1823.2025-81 ZUBLIN ANDES NORTE"/>
        <s v="PR.DPR.2024-0811 MLP PAO CS-264"/>
        <s v="PR.DPR.2047.2023-066 Adicional Mayo 2025"/>
        <s v="PR.DPR.2047.2024-044"/>
        <s v="PR.DPR.2047.2025-021 I. MUNICIPALIDAD DE MELIPILLA"/>
        <s v="PR.DPR.2047.2025-046 PROYECTO ALVEOLO 5 – RELLENO SANITARIO COLIHUES LA YESCA"/>
        <s v="PR.DPR.2047.2025-057 Hidronor COPIULEMU Inspección a la instalación Geosintéticos"/>
        <s v="PR.DPR.2047.2026-023 INSERPLAS"/>
        <s v="PR.DPR.2311.2025-52 Adicional Zublin Teniente"/>
        <s v="PR.DPR.2989.2019-13"/>
        <s v="PR.DPR.2989.2019-26 Adicional Venta 2025"/>
        <s v="PR.DPR.2989.2022-21 R.04"/>
        <s v="PR.DPR.2989.2022-47 R.03"/>
        <s v="PR.DPR.2989.2022-90"/>
        <s v="PR.DPR.2989.2024-07"/>
        <s v="PR.DPR.2989.2025-35 Zublin Chuqui"/>
        <s v="PR.DPR.2989.2025-43"/>
        <s v="PR.DPR.2989.2025-47  Gardilcic PMCHS"/>
        <s v="PR.DPR.2989.2025-52 CC-001 OBRAS INICIALES ETAPA N°2 DRPA EL SALVADOR"/>
        <s v="PR.DPR.2989.2025-84 EXSAL MLP"/>
        <s v="PR.DPR.2989.2025-93 CESMEC MLP"/>
        <s v="PR.DPR.2989.2026-07 ZUBLIN NUEVO PMCHS MINA NORTE"/>
        <s v="PR.DPR.2989.2026-13 OSSA METRO L7 TRAMO CERRILLOS"/>
        <s v="PR.DPR.3481.2025-85 VIVELO MLP"/>
        <s v="PR.DPR.3582.2026-08 ZUBLIN NUEVO proyecto cierre andesita"/>
        <s v="OP-DPR-2022-0552 MLP GP QAQC"/>
        <s v="PR.DPR.2310.035-2026 NEXXO PUENTE MLP PAO"/>
        <s v="PR.DPR.2989.014-2026 GEOVITA PMCHS BUZONES"/>
        <s v="PR.DPR.3481.006-2026 HADYSIC MLP"/>
        <s v="PR.DPR.2989.2019-13 Adicional Enero 2025 aumento de venta"/>
        <s v="" u="1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2">
        <s v="61010323 Análisis de materiale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 u="1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15277776" createdVersion="6" refreshedVersion="8" minRefreshableVersion="3" recordCount="0" supportSubquery="1" supportAdvancedDrill="1" xr:uid="{00000000-000A-0000-FFFF-FFFF22000000}">
  <cacheSource type="external" connectionId="8"/>
  <cacheFields count="7">
    <cacheField name="[Resultado].[Div].[Div]" caption="Div" numFmtId="0" hierarchy="101" level="1">
      <sharedItems count="1">
        <s v="DPR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16666669" createdVersion="6" refreshedVersion="8" minRefreshableVersion="3" recordCount="0" supportSubquery="1" supportAdvancedDrill="1" xr:uid="{00000000-000A-0000-FFFF-FFFF46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18750001" createdVersion="6" refreshedVersion="8" minRefreshableVersion="3" recordCount="0" supportSubquery="1" supportAdvancedDrill="1" xr:uid="{00000000-000A-0000-FFFF-FFFF47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312">
        <s v="PR.DTC.2024.1328 - EVALUACION AMBIENTAL ESTRATEGICA PARA EL PLAN NACIONAL DE CONSTRUCCION SUSTENTAB"/>
        <s v="PR.DTC.2025.0983 - Asesoría ventanas v2"/>
        <s v="PR.DTC.2025.1189 - ESTRATEGIA CIUDADES VERDES (ECV) DE CHILE"/>
        <s v="PR.DTC.2025.1221 - Estudio Acústico Ruido Chillers"/>
        <s v="PR.DTC.2025.1278 - ASESORIA SANCIONATORIO SMA - CLUB HIPICO"/>
        <s v="PR.DTC.2026.0011 - MEDICIONES DE RUIDO OBRA CD LOA - TECSA"/>
        <s v=""/>
        <s v="PR.DTC.2023.0043 Certificación pintura intumescente"/>
        <s v="PR.DTC.2023.1451"/>
        <s v="PR.DTC.2024.0301 - Estudio material reciclable v2"/>
        <s v="PR.DTC.2024.0833 - Aeropuerto LOA"/>
        <s v="PR.DTC.2024.0889 - Levantamiento Mineduc"/>
        <s v="PR.DTC.2024.0951 - Actualización Proyecto de Detección FCFM"/>
        <s v="PR.DTC.2024.0987 - Ensayos de Resistencia al fuego tabique"/>
        <s v="PR.DTC.2025.0072 - Análisis de ingeniería"/>
        <s v="PR.DTC.2025.0275 - Vibraciones Metro L7"/>
        <s v="PR.DTC.2025.0328 - PLAN COMUNAL DE CAMBIO CLIMATICO MUNCIPALIDAD DE SAN PEDRO"/>
        <s v="PR.DTC.2025.0390 - (RFP - CPP-CS-002-25) - Servicio Puesta en Marcha y Entrega a Operaciones Sistem"/>
        <s v="PR.DTC.2025.0392 - Elaboración PCRRD Santa Bárbara"/>
        <s v="PR.DTC.2025.0452 - Elaboración Plan Comunal de Reducción de Riesgo de Desastres"/>
        <s v="PR.DTC.2025.0535 - Ensayos para certificación de Guateros"/>
        <s v="PR.DTC.2025.0536 - Inspección Pintura Intumescente"/>
        <s v="PR.DTC.2025.0592 - Plan de cambio climático región de Valparaíso"/>
        <s v="PR.DTC.2025.0600 - SONNEDIX-PERITAJE CAUSA-ORIGEN CT17"/>
        <s v="PR.DTC.2025.0614 - Ensayos Mecánicos en Sistema EIFS"/>
        <s v="PR.DTC.2025.0644 - Ensayo de resistencia al fuego RF F60 y 120 tabique."/>
        <s v="PR.DTC.2025.0694 - Análisis de ingeniería"/>
        <s v="PR.DTC.2025.0707 - RF F240 Aislador Sísmico"/>
        <s v="PR.DTC.2025.0718 - SONNEDIX-PERITAJE CAUSA-ORIGEN CT2"/>
        <s v="PR.DTC.2025.0779 - Ensayos de resistencia al fuego"/>
        <s v="PR.DTC.2025.0792 - RF F120 puerta"/>
        <s v="PR.DTC.2025.0816 - Inspección Pintura Intumescente,  Obra Alférez Real 1201"/>
        <s v="PR.DTC.2025.0846 - RF F30 puerta"/>
        <s v="PR.DTC.2025.0857 - RF F120 tabique"/>
        <s v="PR.DTC.2025.0864 - RF F60 Tabique tipo 1"/>
        <s v="PR.DTC.2025.0917 - WALMART - RENOVACION ESTACIONES CD LOA"/>
        <s v="PR.DTC.2025.0943 - RF F30 puerta"/>
        <s v="PR.DTC.2025.0972 - ENSAYO RESINAS - ANGLO AMERICAN"/>
        <s v="PR.DTC.2025.1001 - RF F120 panel"/>
        <s v="PR.DTC.2025.1008 - ESTUDIO ACUSTICO EDIFICIO NUEVA COSTANERA"/>
        <s v="PR.DTC.2025.1013 - Ensayo RF F120 Tabique y  Cielo."/>
        <s v="PR.DTC.2025.1016 - Estudio de vulnerabilidades"/>
        <s v="PR.DTC.2025.1021 - RESISTENCIA HIDROLISIS ALCALINA - TDM CHILE"/>
        <s v="PR.DTC.2025.1112 - Ensayo de presión y temperatura"/>
        <s v="PR.DTC.2025.1129 - Inspección de pintura intumescente -  obra de Pirque"/>
        <s v="PR.DTC.2025.1130 - Inspección de pintura intumescente -  obra de Puente Alto"/>
        <s v="PR.DTC.2025.1135 - ASESORIA ENERGETICA"/>
        <s v="PR.DTC.2025.1147 - Peritaje Causa Origen"/>
        <s v="PR.DTC.2025.1147-Peritaje Causa Origen"/>
        <s v="PR.DTC.2025.1153 - Certificación chaleco anticorte"/>
        <s v="PR.DTC.2025.1175-Peritaje causa-origen"/>
        <s v="PR.DTC.2025.1176 - INSPECCIÓN MORTERO IGNÍFUGO HOSPITAL DE BUIN"/>
        <s v="PR.DTC.2025.1187 - Insp. pintura intumescente Strip Center - Padre Hurtado."/>
        <s v="PR.DTC.2025.1197 - Insp. de pintura intumescente Strip Center Espacio M Temuco"/>
        <s v="PR.DTC.2025.1199-Peritaje causa-origen"/>
        <s v="PR.DTC.2025.1204 - Ensayos de resistencia al fuego F15"/>
        <s v="PR.DTC.2025.1206 - Ensayos de resistencia al furgo RF F60 - muro"/>
        <s v="PR.DTC.2025.1208 - Informe tecnico de Baños Modulares"/>
        <s v="PR.DTC.2025.1210 - Insp. de pintura intumescente obra Reefer Center y Edificio CDI SAG"/>
        <s v="PR.DTC.2025.1213 - Ensayos de resistencia al fuego"/>
        <s v="PR.DTC.2025.1219 - Insp. de pintura intumescente obra Paso Fronterizo Pichachen."/>
        <s v="PR.DTC.2025.1234 - Insp. de pintura intumescente Sopraval La Calera"/>
        <s v="PR.DTC.2025.1235 - Ensayos de verificación de calidad de agua caliente"/>
        <s v="PR.DTC.2025.1244 - Ensayos de materiales en paneles EIFS"/>
        <s v="PR.DTC.2025.1245 - Ensayos resistencia al fuego RF F30 - Tabique"/>
        <s v="PR.DTC.2025.1252 - Ensayo de conductividad térmica"/>
        <s v="PR.DTC.2025.1261 - &quot;Insp. de pintura intumescente  porvenir 2787 &quot;"/>
        <s v="PR.DTC.2025.1266 - TECNO FAST - ENSAYOS DE MATERIAL"/>
        <s v="PR.DTC.2025.1271 - Ensayo RF F90 - Entrepiso"/>
        <s v="PR.DTC.2025.1275 - Ensayos panel-multipropósito"/>
        <s v="PR.DTC.2025.1280 - Inspección de pintura intumescente - Econorent Pudahuel"/>
        <s v="PR.DTC.2025.1281 - ensayo en horno de estudio para F120"/>
        <s v="PR.DTC.2025.1285 - Ensayo RF 60 - Tabique"/>
        <s v="PR.DTC.2025.1286 - Certificación de bolsas de agua caliente."/>
        <s v="PR.DTC.2025.1290 - Insp. de pintura intumescente - multicancha cañas 1"/>
        <s v="PR.DTC.2025.1291 - Insp. de pintura intumescente - CONDOMINIO LOS CIPRESES VII"/>
        <s v="PR.DTC.2025.1292 - Insp. de pintura intumescente - CONDOMINIO LOS CIPRESES VIII"/>
        <s v="PR.DTC.2025.1300 - Aislamiento acústico ruido aéreo en muros"/>
        <s v="PR.DTC.2025.1302 - INGEVEC - ASESORIA EXTRACTOR"/>
        <s v="PR.DTC.2025.1310- Ensayos de materiales en tuberías HDPE"/>
        <s v="PR.DTC.2025.1312 - Ensayo RF F120 - Tabique"/>
        <s v="PR.DTC.2025.1316-Estudio RF"/>
        <s v="PR.DTC.2025.1320 - Ensayos en geotextiles"/>
        <s v="PR.DTC.2025.1322 - Insp. de pintura intumescente -Borde Laguna 2B-1"/>
        <s v="PR.DTC.2025.1324 - Elaboración Plan Comunal de Reducción de Riesgo de Desastres"/>
        <s v="PR.DTC.2025.1328 - ASESORIA ACÚSTICA DE SEGUIMIENTO INFORMATIVO PARA SMA - ESMAX"/>
        <s v="PR.DTC.2025.1333 -  Ensayos de resistencia al fuego."/>
        <s v="PR.DTC.2025.1341 - Ensayos de resistencia al fuego RF F30 - Techumbre"/>
        <s v="PR.DTC.2025.1344 - Ensayos- Resinas y Geomembrana de HDPE"/>
        <s v="PR.DTC.2025.1349 - Inspección de pintura intumescente hospital de Cauquenes"/>
        <s v="PR.DTC.2025.1354 - Ensayo de resistencia a la presión hidrostática en Flexibles metálicos"/>
        <s v="PR.DTC.2025.1356 - Inspección de pintura intumescente Obras Sadema 1 y 2"/>
        <s v="PR.DTC.2025.1359-Visita a terreno"/>
        <s v="PR.DTC.2025.1360 - Inspección de pintura intumescente Obra BANCO ESTADO RENAICO"/>
        <s v="PR.DTC.2025.1365-Estudio de asimilación RF"/>
        <s v="PR.DTC.2025.1369 - Inspección de pintura intumescente multicancha cañas 2"/>
        <s v="PR.DTC.2025.1371- Peritaje causa-origen"/>
        <s v="PR.DTC.2025.1374 - Ensayo  de resistencia térmica en horno - EN 13834:2020"/>
        <s v="PR.DTC.2025.1375 - Estudio de asimilación RF"/>
        <s v="PR.DTC.2025.S011 Cert. P.I."/>
        <s v="PR.DTC.2025.S012 - Cert. P.I."/>
        <s v="PR.DTC.2026.0002 - PROGRAMA MEDICION RUIDO AMBIENTAL 2026 - INGEVEC"/>
        <s v="PR.DTC.2026.0004 - Peritaje causa-origen SAN BERNARDO"/>
        <s v="PR.DTC.2026.0006 - RF F30 y F60 Puerta"/>
        <s v="PR.DTC.2026.0010 - Insp. Pintura Intumescente Condominio Pedro Aguirre Cerda"/>
        <s v="PR.DTC.2026.0013 - Insp. Pintura Intumescente, Blue Express Vesta"/>
        <s v="PR.DTC.2026.0015 - Insp. Pintura Intumescente Territoria Fase 2"/>
        <s v="PR.DTC.2026.0016 - Ensayo de resistencia al fuego RF F120 - Aislador Sísmico"/>
        <s v="PR.DTC.2026.0017-Estudio de asimilación RF"/>
        <s v="PR.DTC.2026.0020 - Ensayos de resistencia al fuego - Tabique"/>
        <s v="PR.DTC.2026.0021 - Ensayos de resistencia al fuego - Pilar doble"/>
        <s v="PR.DTC.2026.0022 - VALIDACION CHALECO ANTI CORTE - SOGNO"/>
        <s v="PR.DTC.2026.0023 - Insp. Pintura Intumescente, Obra Balsu - La Fábrica"/>
        <s v="PR.DTC.2026.0027 - Insp. Pintura Intumescente Sede Soc. y Espacio Público Agrupación Adulto Mayor"/>
        <s v="PR.DTC.2026.0029 - Ensayo de Conductividad térmica"/>
        <s v="PR.DTC.2026.0030 - Insp. Pintura Intumescente Salcobrand Copiapó"/>
        <s v="PR.DTC.2026.0031 - CERTIFICACION CHALECOS ANTICORTE - MAXTAR"/>
        <s v="PR.DTC.2026.0032 - RESISTENCIA A LA TRACCION - FERRECAR"/>
        <s v="PR.DTC.2026.0035 - RF F30 - Tabique"/>
        <s v="PR.DTC.2026.0037 - Modelo Acústico AA - PROTEGO"/>
        <s v="PR.DTC.2026.0042 - Insp. Pintura Intumescente, Obra Colún - La Unión"/>
        <s v="PR.DTC.2026.0043 - MODIFICACION ESTACIONES MONITOREO - WALMART CD LOA"/>
        <s v="PR.DTC.2026.0044 - MEDICION DE RUIDO AMBIENTAL DS 38-11 MMA"/>
        <s v="PR.DTC.2026.0045 - RF F60 tabique"/>
        <s v="PR.DTC.2026.0046 - RF F120 muro"/>
        <s v="PR.DTC.2026.0048-Estudio de asimilación RF"/>
        <s v="PR.DTC.2026.0053 - Ensayos en geotextiles V2"/>
        <s v="PR.DTC.2026.0056 - Ensayo en horno de estudio para F120"/>
        <s v="PR.DTC.2026.0063 - Certificación de Lote (35001 a 150000) bolsas de agua caliente - NCh 2953"/>
        <s v="PR.DTC.2026.0066 - Ensayo de resistencia al fuego RF F30 - Puerta"/>
        <s v="PR.DTC.2026.0072 - Ensayo RF F90 - Entrepiso"/>
        <s v="PR.DTC.2026.0074 -Inspección de mortero ignífugo FedEx San Bernardo"/>
        <s v="PR.DTC.2026.0075 - Inspección de pintura intumescente Banco estado Machali"/>
        <s v="PR.DTC.2026.0076 - Ensayo Permeabilidad al Vapor de Agua"/>
        <s v="PR.DTC.2026.0077 - Ensayos para tazas de test de resistencia, agua hervida y choque térmico"/>
        <s v="PR.DTC.2026.0078 - Certificación de Lote (151 a 1200) de Chalecos anticorte"/>
        <s v="PR.DTC.2026.0080 - Ensayos a Flexible inoxidable."/>
        <s v="PR.DTC.2026.0086-Estudio de asimilación RF"/>
        <s v="PR.DTC.2026.0088 - Inspección de pintura intumescente Edificio Laboratorio Clínico Alemán"/>
        <s v="PR.DTC.2026.0093 - Ensayo de conductividad térmica"/>
        <s v="PR.DTC.2026.0094 - Inspección de pintura intumescente  - Coquimbo"/>
        <s v="PR.DTC.2026.0097 - Ensayo de resistencia al corte"/>
        <s v="PR.DTC.2026.0103 -  RF F60 y F120 puerta"/>
        <s v="PR.DTC.2026.0107 - Ensayo Resistencia al Fuego de Puerta F30 y F60"/>
        <s v="PR.DTC.2026.0108 - Ensayos de resistencia al desgarro y corte en soldaduras"/>
        <s v="PR.DTC.2026.0110 - Ensayo de RF R 60 en tabique"/>
        <s v="PR.DTC.2026.0113 - Ensayos de resistencia a la tracción y flexión en uniones"/>
        <s v="PR.DTC.2026.0114 - Ensayos de RF 30 y F60"/>
        <s v="PR.DTC.2026.0117 - ESTUDIO ACÚSTICO SALAS DE REUNIÓN"/>
        <s v="PR.DTC.2026.0118 - Inspección de pintura intumescente Obra ubicada en Huechuraba."/>
        <s v="PR.DTC.2026.0123 - Certificación de pintura intumescente en planta"/>
        <s v="PR.DTC.2026.0126 - Inspección de pintura intumescente para la obra Hospital de Parral"/>
        <s v="PR.DTC.2026.0129 - Ensayo de no combustibilidad"/>
        <s v="PR.DTC.2026.0139 - Ensayos en paneles EIFS"/>
        <s v="PR.DTC.2026.0141 - Ensayos a flexibles inoxidables"/>
        <s v="PR.DTC.2026.0142 - Certificación Chalecos anticortes  - Torino"/>
        <s v="PR.DTC.2026.0143 - Inspección de pintura intumescente para la obra la fábrica"/>
        <s v="PR.DTC.2026.0145 - Ensayo de RF60 tabique"/>
        <s v="PR.DTC.2026.0147 - MONITOREO DS 38-11 MMA - CRCC"/>
        <s v="PR.DTC.2026.0152 - Ensayo de RF en techumbre, pisos y losa"/>
        <s v="PR.DTC.2026.0155 -  Inspección de pintura intumescente - Inproco"/>
        <s v="PR.DTC.2026.0157 - Ensayos en geotextiles"/>
        <s v="PR.DTC.2026.0159 - Inspección Pintura Intumescente Obra Lider Quilin"/>
        <s v="PR.DTC.2026.0161 - Ensayos a flexibles inoxidables"/>
        <s v="PR.DTC.2026.0162 - &quot;Inspección Pintura Intumescente Obra Magnolia&quot;"/>
        <s v="PR.DTC.2026.0163 -  inspección de mortero ignífugo -  Concepción"/>
        <s v="PR.DTC.2026.0164 - PERITAJE CAUSA ORIGEN - BECKETT S.A."/>
        <s v="PR.DTC.2026.0168 - Inspección Pintura Intumescente Obra Habilitacion Buffet Express Mall Arauco Mai"/>
        <s v="PR.DTC.2026.0172 - &quot;Inspección Pintura Intumescente Obra NovaChemic &quot;"/>
        <s v="PR.DTC.2026.0174 - Ensayos a tuberías fusionadas HDPE"/>
        <s v="PR.DTC.2026.0176 - Certificación bolsas de agua caliente  Lote (35001 a 150000)."/>
        <s v="PR.DTC.2026.0179 - &quot;Inspección Pintura Intumescente Obra: Centro de distribución ecovida lampa&quot;"/>
        <s v="PR.DTC.2026.0182 - Ensayo de  resistencia al fuego  (F120) en tabique y muros"/>
        <s v="PR.DTC.2026.0187 - CALCULO VALOR U RANGO DE PUERTAS METALICAS"/>
        <s v="PR.DTC.2026.0192 - Ensayo de RF en muros y  tabiques"/>
        <s v="PR.DTC.2026.0197 - Ensayos presión hidrostática bajo"/>
        <s v="PR.DTC.2026.0200-Peritaje causa-origen"/>
        <s v="PR.DTC.2026.0201 - Inspección Pintura Intumescente Obra: Colegio Puente Alto."/>
        <s v="PR.DTC.2026.0202 - Inspección Pintura Intumescente Obra:  AutoPlanet Talca Oriente"/>
        <s v="PR.DTC.2026.0203 - Estudio de asimilación RF"/>
        <s v="PR.DTC.2026.0208 - Inspección Pintura Intumescente Obra PF Talca"/>
        <s v="PR.DTC.2026.0210 - Inspección Pintura Intumescente Obra Planta de Quesos Colun"/>
        <s v="PR.DTC.2026.0211 - Inspección Pintura Intumescente Obra Aserradero"/>
        <s v="PR.DTC.2026.0214 - Inspección Pintura Intumescente Obra Pichachen"/>
        <s v="PR.DTC.2026.0215 - Inspección Pintura Intumescente Obra elis"/>
        <s v="PR.DTC.2026.0216 - Ensayos de resistencia al fuego RF 30 en tabique"/>
        <s v="PR.DTC.2026.0217 - Ensayos en el horno de estudios"/>
        <s v="PR.DTC.2026.0218 - Ensayos en pintura epóxica"/>
        <s v="PR.DTC.2026.0220 - ADICIONAL CERTIFICACION DE GUATEROS - WALMART"/>
        <s v="PR.DTC.2026.0222 - Ensayos de tracción y doblado en soldadura"/>
        <s v="PR.DTC.2026.0223- RF F30 puerta"/>
        <s v="PR.DTC.2026.0224 - Ensayos en sistemas EIFS"/>
        <s v="PR.DTC.2026.0229 - Inspección Pintura Intumescente Obra:  SALA DE CARGA DE BATERIAS"/>
        <s v="PR.DTC.2026.0233 - Inspección Pintura Intumescente Obra: planta vista hermosa"/>
        <s v="PR.DTC.2026.0235 - Inspección Pintura Intumescente Obra: BODEGA LECHE EN POLVO"/>
        <s v="PR.DTC.2026.0236 - Ensayos de resistencia aparente al Cizallamiento y resistencia a la tracción"/>
        <s v="PR.DTC.2026.0237 - ESTUDIO ACÚSTICO TEATRO ALICIA"/>
        <s v="PR.DTC.2026.0240 - Ensayo de conductividad térmica ."/>
        <s v="PR.DTC.2026.0246 - ESTUDIO DAÑOS VENTANAS EDIFICIO CENTENARIO"/>
        <s v="PR.DTC.2026.0248 - Inspección Pintura Intumescente Obra:  Edificio Corporativo IP Proyectos"/>
        <s v="PR.DTC.2026.0249 - Inspección Pintura Intumescente Obra:  Autoplanet Orientales"/>
        <s v="PR.DTC.2026.0254 - Ensayo de desportillado  e impacto"/>
        <s v="PR.DTC.2026.0258 - Inspección Pintura-  Intumescente Obra:  Recinto la Vara 03395 San Bernardo"/>
        <s v="PR.DTC.2026.0260 - Resistencia a la compresión y tracción"/>
        <s v="PR.DTC.2026.0261 -Ensayo de RF F60 Tabiques"/>
        <s v="PR.DTC.2026.0263 - Ensayo de abrasión bajo la norma  ASTM D 4060"/>
        <s v="PR.DTC.2026.0267 - Ensayo de RF F30 muro"/>
        <s v="PR.DTC.2026.0271 - SMA CAMPUS PAICAVI - INGEVEC"/>
        <s v="PR.DTC.2026.0273 - Ensayos a flexibles inoxidables"/>
        <s v="PR.DTC.2026.0274 - Certificación de prototipo de Chalecos anticorte - lote (51 a 150)"/>
        <s v="PR.DTC.2026.0275 - Ensayos de resistencia al fuego RF F30 - Tabique"/>
        <s v="PR.DTC.2026.0277 -  &quot;Inspección Pintura Intumescente Obra: &quot;&quot;Ferretería Higuerillas&quot;"/>
        <s v="PR.DTC.2026.0278 - &quot;Inspección Pintura Intumescente Obra: Habilitación Buffet Express Mall Plaza To"/>
        <s v="PR.DTC.2026.0279 - Inspección de pintura intumescente - bayona 401."/>
        <s v="PR.DTC.2026.0283 - Certificación de extintores"/>
        <s v="PR.DTC.2026.0294 - CIPP CHILE - ENSAYO FLEXION"/>
        <s v="PR.DTC.2026.0296 - PROTOTIPO Y CERTIFICACION CHALECOS - SYSEG"/>
        <s v="PR.DTC.2026.0300 - Ensayo de RF F120 - puerta"/>
        <s v="PR.DTC.2026.0302 - Ensayos de tracción y doblado en soldadura"/>
        <s v="PR.DTC.2026.0314 - RUIDO DE INSTALACIONES - EDIFICIO ZOCO"/>
        <s v="PR.DTC.2026.0328 - Ensayo RF F30"/>
        <s v="PR.DTC.2026.0344 - Reemisión de informe RF"/>
        <s v="PR.DTC.2026.0348 - Actualización informe"/>
        <s v="PR.DTC.2026.0349-Estudio de asimilación RF"/>
        <s v="PR.DTC.2026.0350 - Certificación bolsas de agua caliente"/>
        <s v="PR.DTC.2026.0354 - Ensayos de materiales en membranas"/>
        <s v="PR.DTC.2026.0356 - Inspección de pintura intumescente obra: Rehabilitación y Mantención Museo Viole"/>
        <s v="PR.DTC.2026.0361 - Inspección de pintura intumescente obra: Suministro e instalación de Estructura"/>
        <s v="PR.DTC.2026.0363 - Ensayos a flexibles inoxidables"/>
        <s v="PR.DTC.2026.0367 - ENSAYOS EIFS"/>
        <s v="PR.DTC.2026.0369 - &quot;Inspección Pintura Intumescente Obra: CENTRO HOLISTICO PARA LA MUJER"/>
        <s v="PR.DTC.2026.0373 - &quot;Ensayos de Determinación del retardo al fuego de pinturas o barnices &quot;"/>
        <s v="PR.DTC.2026.0385 - Inspección pintura intumescente - Ascensor  Universidad La Serena"/>
        <s v="PR.DTC.2026.0387 - Ensayos para tazas de test de resistencia, agua hervida y choque térmico - Walma"/>
        <s v="PR.DTC.2026.0392 - ENSAYOS MECANICOS VENTANAS - VENTAL PLASTIC"/>
        <s v="PR.DTC.2026.0394 - Inspección pintura intumescente - Proyecto Proquiel Ltda."/>
        <s v="PR.DTC.2026.0395 - Estudio ATEX"/>
        <s v="PR.DTC.2026.0396 - Estudio de asimilación RF"/>
        <s v="PR.DTC.2026.0399 - ENSAYOS TUBERIAS HDPE - MACEP LTDA"/>
        <s v="PR.DTC.2026.0403 - Inspección pintura intumescente - Strip Center Las Rocas"/>
        <s v="PR.DTC.2026.0404 - Inspección pintura intumescente - Frutícola Olmué Chillán Viejo"/>
        <s v="PR.DTC.2026.0405 - ENSAYO ACUSTICO TABIQUE - ETEX"/>
        <s v="PR.DTC.2026.0409 - Estudio de carga combustible"/>
        <s v="PR.DTC.2026.0413 - PERMEABILIDAD AL VAPOR DE AGUA - PIEDRA CHILENA"/>
        <s v="PR.DTC.2026.0414 - ENSAYOS MECANICOS FILM - EUROGLASS"/>
        <s v="PR.DTC.2026.0417 - Inspección pintura intumescente"/>
        <s v="PR.DTC.2026.0418 -Certificación Chalecos anticorte"/>
        <s v="PR.DTC.2026.0419 - RESISTENCIA A LA TRACCION - RAC SPA"/>
        <s v="PR.DTC.2026.0422 - Ensayos de resistencia al fuego"/>
        <s v="PR.DTC.2026.0427 - SANTANDER GIBSON - MUESTREO"/>
        <s v="PR.DTC.2026.0433- inspección de pintura intumescente"/>
        <s v="PR.DTC.2026.0438"/>
        <s v="PR.DTC.2026.0450 - ENSAYOS CHALECO ANTICORTE - ARMORVEST"/>
        <s v="PR.DTC.2026.0455 - Inspección de pintura intumescente"/>
        <s v="PR.DTC.2026.0458 - Ensayo de validación de chalecos anticorte"/>
        <s v="PR.DTC.2026.0469-Asimilación RF"/>
        <s v="PR.DTC.2026.0471- Inspección Pintura Intumescente obra EFE (Malloco)"/>
        <s v="PR.DTC.2026.0472- Inspección Pintura Intumescente obra NOVO LUCERO"/>
        <s v="PR.DTC.2026.0474- Inspección Pintura Intumescente obra DREAMS Talca"/>
        <s v="PR.DTC.2026.0476-  RF 30"/>
        <s v="PR.DTC.2026.0478- RF Horno estudio"/>
        <s v="PR.DTC.2026.0483 - Inspección de Pintura Intumescente"/>
        <s v="PR.DTC.2026.0484 - Ensayo de presión y temperatura en redes  húmedas"/>
        <s v="PR.DTC.2026.0488 - Medición de espesores de pintura"/>
        <s v="PR.DTC.2026.0501 - Aislamiento acústico ruido aéreo en puertas y ventanas"/>
        <s v="PR.DTC.2026.0503- Conductividad térmica por el método del anillo de guarda"/>
        <s v="PR.DTC.2026.0512- Identificación del material mediante FTIR"/>
        <s v="PR.DTC.2026.0526 - ENSAYOS MINVU PANELES - ASIA KING"/>
        <s v="PR.DTC.2026.0530 -Ensayos RF60"/>
        <s v="PR.DTC.2026.0532-Determinación de densidad"/>
        <s v="PR.DTC.2026.0536 - - CERTIFICACION CHALECOS ANTICORTE - MAXTAR"/>
        <s v="PR.DTC.2026.0539 -Certificación Chalecos anticortes"/>
        <s v="PR.DTC.2026.0543-Inspección de manta cerámica"/>
        <s v="PR.DTC.2026.0549 - Inspección pintura intumescente"/>
        <s v="PR.DTC.2026.0555- Inspección de Pintura Intumescente"/>
        <s v="PR.DTC.2026.0564- Ensayo de Materiales"/>
        <s v="PR.DTC.2026.0566 - Resistencia al Fuego Panel F-15 SIP"/>
        <s v="PR.DTC.2026.0583- Ensayo Resistencia al fuego RF30"/>
        <s v="PR.DTC.2026.0588 - Resistencia a la tracción"/>
        <s v="PR.DTC.2026.0599 - Inspección pintura intumescente"/>
        <s v="PR.DTC.2026.0615 - Ensayo de resistencia al fuego RF F15 - Tabique"/>
        <s v="PR.DTC.2026.0644- Resistencia a la tracción antes y después del envejecimiento - ETAG 004"/>
        <s v="PR.DTC.2026.A001 Cert. P. I."/>
        <s v="PR.DTC.2026.A003 Cert. P. I."/>
        <s v="PR.DTC.2026.A005 Cert. P. I."/>
        <s v="PR.DTC.2026.G005 - Certificación de pintura intumescente en planta"/>
        <s v="PR.DTC.2026.R001 - Cert. P.I."/>
        <s v="PR.DTC.2026.R002 - Cert. P.I."/>
        <s v="PR.DTC.2026.R003 - Cert. P.I."/>
        <s v="PR.DTC.2026.R004 - Cert. P.I."/>
        <s v="PR.DTC.2026.R005 - Cert. P.I."/>
        <s v="PR.DTC.2026.S001 - Cert. P.I."/>
        <s v="PR.DTC.2026.S002 - Cert. P.I."/>
        <s v="PR.DTC.2026.S003 - Cert. P.I."/>
        <s v="PR.DTC.2026.S004 - Cert. P.I."/>
        <s v="PR.DTC.2025.0927 - Estudio de vulnerabilidades"/>
        <s v="PR.DTC.2025.1199 - Peritaje causa-origen"/>
        <s v="PR.DTC.2025.1336 - Estudio de vulnerabilidades BHP"/>
        <s v="PR.DTC.2026.0585 - REVISION VENTANAS INGEVEC -BOLSA 2"/>
        <s v="PR.DTC.2025.0573 - Ensayos de Resistencia al Fuego RF F120 - Tabique"/>
        <s v="PR.DTC.2025.0753 - Ensayos de Resistencia al fuego tabiques"/>
        <s v="PR.DTC.2025.1084 - Ensayos de Resistencia al Fuego RF F180 - Tabique"/>
        <s v="PR.DTC.2025.1099 - Ensayo de aislamiento acústico en muros"/>
        <s v="PR.DTC.2025.1276 - Ensayos de fuego y acústica"/>
        <s v="PR.DTC.2026.0173 - Ensayos de RF y  Aislamiento al ruido aéreo en terreno"/>
        <s v="PR.DTC.2026.0460 - Ensayo de Resistencia al Fuego RF F30 - Tabique"/>
        <s v="PR.DTC.2026.0568- Inspección de pintura intumescente"/>
        <s v="PR.DTC.2024.1117 - - Ensayo RF tabique"/>
        <s v="PR.DTC.2025.0309 - Ensayo de resistencia al fuego RF F60 - Tabique"/>
        <s v="PR.DTC.2025.0649 - Ensayos de resistencia al fuego RF F 120 muro"/>
        <s v="37518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4">
        <s v="61010302 Asesorías y consultorías exterior"/>
        <s v="61010323 Análisis de materiales"/>
        <s v="61010337 Venta interna IDIEM servicios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19791663" createdVersion="6" refreshedVersion="8" minRefreshableVersion="3" recordCount="0" supportSubquery="1" supportAdvancedDrill="1" xr:uid="{00000000-000A-0000-FFFF-FFFF24000000}">
  <cacheSource type="external" connectionId="8"/>
  <cacheFields count="7">
    <cacheField name="[Resultado].[Div].[Div]" caption="Div" numFmtId="0" hierarchy="101" level="1">
      <sharedItems count="1">
        <s v="DTC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21296295" createdVersion="6" refreshedVersion="8" minRefreshableVersion="3" recordCount="0" supportSubquery="1" supportAdvancedDrill="1" xr:uid="{00000000-000A-0000-FFFF-FFFF48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22685188" createdVersion="6" refreshedVersion="8" minRefreshableVersion="3" recordCount="0" supportSubquery="1" supportAdvancedDrill="1" xr:uid="{00000000-000A-0000-FFFF-FFFF49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23842589" createdVersion="6" refreshedVersion="8" minRefreshableVersion="3" recordCount="0" supportSubquery="1" supportAdvancedDrill="1" xr:uid="{00000000-000A-0000-FFFF-FFFF27000000}">
  <cacheSource type="external" connectionId="8"/>
  <cacheFields count="7">
    <cacheField name="[Measures].[Suma de Monto 2]" caption="Suma de Monto 2" numFmtId="0" hierarchy="146" level="32767"/>
    <cacheField name="[Resultado].[Div].[Div]" caption="Div" numFmtId="0" hierarchy="101" level="1">
      <sharedItems count="1">
        <s v="MDQ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1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25462959" createdVersion="6" refreshedVersion="8" minRefreshableVersion="3" recordCount="0" supportSubquery="1" supportAdvancedDrill="1" xr:uid="{00000000-000A-0000-FFFF-FFFF28000000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Measures].[Suma de Monto 2]" caption="Suma de Monto 2" numFmtId="0" hierarchy="146" level="32767"/>
    <cacheField name="[CentrosCostos].[centroCosto].[centroCosto]" caption="centroCosto" numFmtId="0" hierarchy="14" level="1">
      <sharedItems containsSemiMixedTypes="0" containsNonDate="0" containsString="0"/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3">
        <s v="PR.DAC.2022.0342A"/>
        <s v="" u="1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2">
        <s v="61010323 Análisis de materiales"/>
        <m u="1"/>
      </sharedItems>
    </cacheField>
    <cacheField name="[Resultado].[Clasificación].[Clasificación]" caption="Clasificación" numFmtId="0" hierarchy="90" level="1">
      <sharedItems count="4">
        <s v="Provisión"/>
        <s v="Reversa"/>
        <s v="Ingresos" u="1"/>
        <s v="Traspasos" u="1"/>
      </sharedItems>
    </cacheField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8"/>
        <fieldUsage x="9"/>
        <fieldUsage x="10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2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3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5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6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7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26736114" createdVersion="6" refreshedVersion="8" minRefreshableVersion="3" recordCount="0" supportSubquery="1" supportAdvancedDrill="1" xr:uid="{00000000-000A-0000-FFFF-FFFF4B000000}">
  <cacheSource type="external" connectionId="8"/>
  <cacheFields count="7">
    <cacheField name="[Resultado].[Div].[Div]" caption="Div" numFmtId="0" hierarchy="101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EQM"/>
        <s v="SDO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3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2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1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28009261" createdVersion="6" refreshedVersion="8" minRefreshableVersion="3" recordCount="0" supportSubquery="1" supportAdvancedDrill="1" xr:uid="{00000000-000A-0000-FFFF-FFFF4C000000}">
  <cacheSource type="external" connectionId="8"/>
  <cacheFields count="7">
    <cacheField name="[CentrosCostos].[centroCosto].[centroCosto]" caption="centroCosto" numFmtId="0" hierarchy="14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ntainsSemiMixedTypes="0" containsNonDate="0" containsString="0"/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29282408" createdVersion="6" refreshedVersion="8" minRefreshableVersion="3" recordCount="0" supportSubquery="1" supportAdvancedDrill="1" xr:uid="{00000000-000A-0000-FFFF-FFFF4D000000}">
  <cacheSource type="external" connectionId="8"/>
  <cacheFields count="7">
    <cacheField name="[Resultado].[Div].[Div]" caption="Div" numFmtId="0" hierarchy="101" level="1">
      <sharedItems count="11">
        <s v="DAC"/>
        <s v="DCO"/>
        <s v="DEP"/>
        <s v="DES"/>
        <s v="DGI"/>
        <s v="DGL"/>
        <s v="DHC"/>
        <s v="DHI"/>
        <s v="DIC"/>
        <s v="DPR"/>
        <s v="DT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3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2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1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30555555" createdVersion="6" refreshedVersion="8" minRefreshableVersion="3" recordCount="0" supportSubquery="1" supportAdvancedDrill="1" xr:uid="{00000000-000A-0000-FFFF-FFFF4E000000}">
  <cacheSource type="external" connectionId="8"/>
  <cacheFields count="7">
    <cacheField name="[Resultado].[Div].[Div]" caption="Div" numFmtId="0" hierarchy="101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EQM"/>
        <s v="SDO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3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2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1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31712963" createdVersion="6" refreshedVersion="8" minRefreshableVersion="3" recordCount="0" supportSubquery="1" supportAdvancedDrill="1" xr:uid="{00000000-000A-0000-FFFF-FFFF30000000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4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3298611" createdVersion="6" refreshedVersion="8" minRefreshableVersion="3" recordCount="0" supportSubquery="1" supportAdvancedDrill="1" xr:uid="{00000000-000A-0000-FFFF-FFFF2D000000}">
  <cacheSource type="external" connectionId="8"/>
  <cacheFields count="8">
    <cacheField name="[Resultado].[Div].[Div]" caption="Div" numFmtId="0" hierarchy="101" level="1">
      <sharedItems count="16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EQM"/>
        <s v="MDQ"/>
        <s v="SDO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Resultado].[fecha (año)].[fecha (año)]" caption="fecha (año)" numFmtId="0" hierarchy="98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34490742" createdVersion="6" refreshedVersion="8" minRefreshableVersion="3" recordCount="0" supportSubquery="1" supportAdvancedDrill="1" xr:uid="{8871F688-ABA1-4C97-97C9-70737C87053B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Measures].[Suma de Monto 2]" caption="Suma de Monto 2" numFmtId="0" hierarchy="146" level="32767"/>
    <cacheField name="[CentrosCostos].[centroCosto].[centroCosto]" caption="centroCosto" numFmtId="0" hierarchy="14" level="1">
      <sharedItems containsSemiMixedTypes="0" containsNonDate="0" containsString="0"/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unt="3">
        <s v="PR.DAC.2025-0369 Licitación Quebrada Macul"/>
        <s v="" u="1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2">
        <s v="61010323 Análisis de materiales"/>
        <m u="1"/>
      </sharedItems>
    </cacheField>
    <cacheField name="[Resultado].[Clasificación].[Clasificación]" caption="Clasificación" numFmtId="0" hierarchy="90" level="1">
      <sharedItems count="4">
        <s v="Provisión"/>
        <s v="Reversa"/>
        <s v="Ingresos" u="1"/>
        <s v="Traspasos" u="1"/>
      </sharedItems>
    </cacheField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8"/>
        <fieldUsage x="9"/>
        <fieldUsage x="10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2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3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5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6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7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35995374" createdVersion="6" refreshedVersion="8" minRefreshableVersion="3" recordCount="0" supportSubquery="1" supportAdvancedDrill="1" xr:uid="{F01A0F68-2553-4BB2-A198-209FBECDC8E0}">
  <cacheSource type="external" connectionId="8"/>
  <cacheFields count="7">
    <cacheField name="[Measures].[Suma de Monto 2]" caption="Suma de Monto 2" numFmtId="0" hierarchy="146" level="32767"/>
    <cacheField name="[Resultado].[Div].[Div]" caption="Div" numFmtId="0" hierarchy="101" level="1">
      <sharedItems count="1">
        <s v="EQM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1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37037036" createdVersion="6" refreshedVersion="8" minRefreshableVersion="3" recordCount="0" supportSubquery="1" supportAdvancedDrill="1" xr:uid="{247C7852-5399-4D2B-BD92-0A1BCC2003F6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38425929" createdVersion="6" refreshedVersion="8" minRefreshableVersion="3" recordCount="0" supportSubquery="1" supportAdvancedDrill="1" xr:uid="{83143463-833F-4DFC-A5F5-320A7B3A61B6}">
  <cacheSource type="external" connectionId="8"/>
  <cacheFields count="8">
    <cacheField name="[CentrosCostos].[centroCosto].[centroCosto]" caption="centroCosto" numFmtId="0" hierarchy="14" level="1">
      <sharedItems containsSemiMixedTypes="0" containsNonDate="0" containsString="0"/>
    </cacheField>
    <cacheField name="[Calendario].[Date].[Date]" caption="Date" numFmtId="0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5"/>
        <fieldUsage x="6"/>
        <fieldUsage x="7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2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4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39699076" createdVersion="6" refreshedVersion="8" minRefreshableVersion="3" recordCount="0" supportSubquery="1" supportAdvancedDrill="1" xr:uid="{870777EF-FF27-466E-91D7-747E5A22032C}">
  <cacheSource type="external" connectionId="8"/>
  <cacheFields count="7">
    <cacheField name="[Resultado].[Div].[Div]" caption="Div" numFmtId="0" hierarchy="101" level="1">
      <sharedItems count="1">
        <s v="DDA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41319446" createdVersion="6" refreshedVersion="8" minRefreshableVersion="3" recordCount="0" supportSubquery="1" supportAdvancedDrill="1" xr:uid="{8A31B435-0FDD-4097-8E5D-85F375E51172}">
  <cacheSource type="external" connectionId="8"/>
  <cacheFields count="11">
    <cacheField name="[Resultado].[fecha (mes)].[fecha (mes)]" caption="fecha (mes)" numFmtId="0" hierarchy="100" level="1">
      <sharedItems count="6">
        <s v="ene"/>
        <s v="feb"/>
        <s v="mar"/>
        <s v="abr"/>
        <s v="may"/>
        <s v="jun"/>
      </sharedItems>
    </cacheField>
    <cacheField name="[CentrosCostos].[siglaDivision].[siglaDivision]" caption="siglaDivision" numFmtId="0" hierarchy="24" level="1">
      <sharedItems containsSemiMixedTypes="0" containsNonDate="0" containsString="0"/>
    </cacheField>
    <cacheField name="[Resultado].[Referencia Interna].[Referencia Interna]" caption="Referencia Interna" numFmtId="0" hierarchy="89" level="1">
      <sharedItems containsBlank="1" count="11">
        <s v="PR.DDA.2025-075B Cuenca Magallanes"/>
        <m/>
        <s v="PR.DGI.2023-043 Estudio hidrogeológico Pozos Araucanía DOH"/>
        <s v="478769"/>
        <s v="483671"/>
        <s v="483672"/>
        <s v="483673"/>
        <s v="485447"/>
        <s v="488662"/>
        <s v="" u="1"/>
        <s v="PR.DAC.2022.0105" u="1"/>
      </sharedItems>
    </cacheField>
    <cacheField name="[CuentasContablesV2].[cuenta_contable_full].[cuenta_contable_full]" caption="cuenta_contable_full" numFmtId="0" hierarchy="65" level="1">
      <sharedItems containsBlank="1" count="4">
        <s v="61010302 Asesorías y consultorías exterior"/>
        <s v="61010323 Análisis de materiales"/>
        <s v="61010804 Aporte Ministerio"/>
        <m u="1"/>
      </sharedItems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CentrosCostos].[centroCosto].[centroCosto]" caption="centroCosto" numFmtId="0" hierarchy="14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7"/>
        <fieldUsage x="8"/>
        <fieldUsage x="9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1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1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2" memberValueDatatype="130" unbalanced="0">
      <fieldsUsage count="2">
        <fieldUsage x="-1"/>
        <fieldUsage x="3"/>
      </fieldsUsage>
    </cacheHierarchy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2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4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6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5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54976848" createdVersion="8" refreshedVersion="8" minRefreshableVersion="3" recordCount="0" supportSubquery="1" supportAdvancedDrill="1" xr:uid="{00000000-000A-0000-FFFF-FFFF2C000000}">
  <cacheSource type="external" connectionId="8"/>
  <cacheFields count="15">
    <cacheField name="[Calendario].[Año].[Año]" caption="Año" numFmtId="0" hierarchy="1" level="1">
      <sharedItems containsSemiMixedTypes="0" containsNonDate="0" containsString="0"/>
    </cacheField>
    <cacheField name="[Resultado].[Clasificación].[Clasificación]" caption="Clasificación" numFmtId="0" hierarchy="90" level="1">
      <sharedItems count="4">
        <s v="Ingresos"/>
        <s v="Provisión"/>
        <s v="Reversa"/>
        <s v="Traspasos"/>
      </sharedItems>
    </cacheField>
    <cacheField name="[Measures].[Ingreso]" caption="Ingreso" numFmtId="0" hierarchy="119" level="32767"/>
    <cacheField name="[CentrosCostos].[siglaDivision].[siglaDivision]" caption="siglaDivision" numFmtId="0" hierarchy="24" level="1">
      <sharedItems count="16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EQM"/>
        <s v="MDQ"/>
        <s v="SDO"/>
      </sharedItems>
    </cacheField>
    <cacheField name="[CentrosCostos].[centroCosto].[centroCosto]" caption="centroCosto" numFmtId="0" hierarchy="14" level="1">
      <sharedItems containsSemiMixedTypes="0" containsString="0" containsNumber="1" containsInteger="1" minValue="1776" maxValue="3919" count="95">
        <n v="1810"/>
        <n v="2119"/>
        <n v="2175"/>
        <n v="2301"/>
        <n v="3480"/>
        <n v="3735"/>
        <n v="1822"/>
        <n v="1833"/>
        <n v="2981"/>
        <n v="3816"/>
        <n v="3734"/>
        <n v="3681"/>
        <n v="3682"/>
        <n v="3683"/>
        <n v="3684"/>
        <n v="3685"/>
        <n v="1776"/>
        <n v="1829"/>
        <n v="2338"/>
        <n v="3689"/>
        <n v="3808"/>
        <n v="3815"/>
        <n v="3879"/>
        <n v="2121"/>
        <n v="2304"/>
        <n v="2124"/>
        <n v="2359"/>
        <n v="2360"/>
        <n v="3817"/>
        <n v="1787"/>
        <n v="2314"/>
        <n v="3741"/>
        <n v="3743"/>
        <n v="3807"/>
        <n v="3819"/>
        <n v="3868"/>
        <n v="3870"/>
        <n v="3872"/>
        <n v="3874"/>
        <n v="3919"/>
        <n v="2340"/>
        <n v="2341"/>
        <n v="1817"/>
        <n v="2339"/>
        <n v="2380"/>
        <n v="2987"/>
        <n v="1830"/>
        <n v="2321"/>
        <n v="3866"/>
        <n v="1818"/>
        <n v="1820"/>
        <n v="1831"/>
        <n v="3583"/>
        <n v="1815"/>
        <n v="1819"/>
        <n v="2318"/>
        <n v="2323"/>
        <n v="2355"/>
        <n v="2935"/>
        <n v="3814"/>
        <n v="2343"/>
        <n v="2123"/>
        <n v="3337"/>
        <n v="3875"/>
        <n v="2047"/>
        <n v="3692"/>
        <n v="2310"/>
        <n v="3481"/>
        <n v="3876"/>
        <n v="3693"/>
        <n v="3867"/>
        <n v="3747"/>
        <n v="3883"/>
        <n v="3884"/>
        <n v="3916"/>
        <n v="3885"/>
        <n v="3580"/>
        <n v="3582"/>
        <n v="2311"/>
        <n v="1823"/>
        <n v="1793"/>
        <n v="1827"/>
        <n v="2115"/>
        <n v="2327"/>
        <n v="2329"/>
        <n v="2331"/>
        <n v="2936"/>
        <n v="1808"/>
        <n v="2118"/>
        <n v="3149"/>
        <n v="2375"/>
        <n v="3579"/>
        <n v="3871"/>
        <n v="3000"/>
        <n v="2120"/>
      </sharedItems>
      <extLst>
        <ext xmlns:x15="http://schemas.microsoft.com/office/spreadsheetml/2010/11/main" uri="{4F2E5C28-24EA-4eb8-9CBF-B6C8F9C3D259}">
          <x15:cachedUniqueNames>
            <x15:cachedUniqueName index="0" name="[CentrosCostos].[centroCosto].&amp;[1810]"/>
            <x15:cachedUniqueName index="1" name="[CentrosCostos].[centroCosto].&amp;[2119]"/>
            <x15:cachedUniqueName index="2" name="[CentrosCostos].[centroCosto].&amp;[2175]"/>
            <x15:cachedUniqueName index="3" name="[CentrosCostos].[centroCosto].&amp;[2301]"/>
            <x15:cachedUniqueName index="4" name="[CentrosCostos].[centroCosto].&amp;[3480]"/>
            <x15:cachedUniqueName index="5" name="[CentrosCostos].[centroCosto].&amp;[3735]"/>
            <x15:cachedUniqueName index="6" name="[CentrosCostos].[centroCosto].&amp;[1822]"/>
            <x15:cachedUniqueName index="7" name="[CentrosCostos].[centroCosto].&amp;[1833]"/>
            <x15:cachedUniqueName index="8" name="[CentrosCostos].[centroCosto].&amp;[2981]"/>
            <x15:cachedUniqueName index="9" name="[CentrosCostos].[centroCosto].&amp;[3816]"/>
            <x15:cachedUniqueName index="10" name="[CentrosCostos].[centroCosto].&amp;[3734]"/>
            <x15:cachedUniqueName index="11" name="[CentrosCostos].[centroCosto].&amp;[3681]"/>
            <x15:cachedUniqueName index="12" name="[CentrosCostos].[centroCosto].&amp;[3682]"/>
            <x15:cachedUniqueName index="13" name="[CentrosCostos].[centroCosto].&amp;[3683]"/>
            <x15:cachedUniqueName index="14" name="[CentrosCostos].[centroCosto].&amp;[3684]"/>
            <x15:cachedUniqueName index="15" name="[CentrosCostos].[centroCosto].&amp;[3685]"/>
            <x15:cachedUniqueName index="16" name="[CentrosCostos].[centroCosto].&amp;[1776]"/>
            <x15:cachedUniqueName index="17" name="[CentrosCostos].[centroCosto].&amp;[1829]"/>
            <x15:cachedUniqueName index="18" name="[CentrosCostos].[centroCosto].&amp;[2338]"/>
            <x15:cachedUniqueName index="19" name="[CentrosCostos].[centroCosto].&amp;[3689]"/>
            <x15:cachedUniqueName index="20" name="[CentrosCostos].[centroCosto].&amp;[3808]"/>
            <x15:cachedUniqueName index="21" name="[CentrosCostos].[centroCosto].&amp;[3815]"/>
            <x15:cachedUniqueName index="22" name="[CentrosCostos].[centroCosto].&amp;[3879]"/>
            <x15:cachedUniqueName index="23" name="[CentrosCostos].[centroCosto].&amp;[2121]"/>
            <x15:cachedUniqueName index="24" name="[CentrosCostos].[centroCosto].&amp;[2304]"/>
            <x15:cachedUniqueName index="25" name="[CentrosCostos].[centroCosto].&amp;[2124]"/>
            <x15:cachedUniqueName index="26" name="[CentrosCostos].[centroCosto].&amp;[2359]"/>
            <x15:cachedUniqueName index="27" name="[CentrosCostos].[centroCosto].&amp;[2360]"/>
            <x15:cachedUniqueName index="28" name="[CentrosCostos].[centroCosto].&amp;[3817]"/>
            <x15:cachedUniqueName index="29" name="[CentrosCostos].[centroCosto].&amp;[1787]"/>
            <x15:cachedUniqueName index="30" name="[CentrosCostos].[centroCosto].&amp;[2314]"/>
            <x15:cachedUniqueName index="31" name="[CentrosCostos].[centroCosto].&amp;[3741]"/>
            <x15:cachedUniqueName index="32" name="[CentrosCostos].[centroCosto].&amp;[3743]"/>
            <x15:cachedUniqueName index="33" name="[CentrosCostos].[centroCosto].&amp;[3807]"/>
            <x15:cachedUniqueName index="34" name="[CentrosCostos].[centroCosto].&amp;[3819]"/>
            <x15:cachedUniqueName index="35" name="[CentrosCostos].[centroCosto].&amp;[3868]"/>
            <x15:cachedUniqueName index="36" name="[CentrosCostos].[centroCosto].&amp;[3870]"/>
            <x15:cachedUniqueName index="37" name="[CentrosCostos].[centroCosto].&amp;[3872]"/>
            <x15:cachedUniqueName index="38" name="[CentrosCostos].[centroCosto].&amp;[3874]"/>
            <x15:cachedUniqueName index="39" name="[CentrosCostos].[centroCosto].&amp;[3919]"/>
            <x15:cachedUniqueName index="40" name="[CentrosCostos].[centroCosto].&amp;[2340]"/>
            <x15:cachedUniqueName index="41" name="[CentrosCostos].[centroCosto].&amp;[2341]"/>
            <x15:cachedUniqueName index="42" name="[CentrosCostos].[centroCosto].&amp;[1817]"/>
            <x15:cachedUniqueName index="43" name="[CentrosCostos].[centroCosto].&amp;[2339]"/>
            <x15:cachedUniqueName index="44" name="[CentrosCostos].[centroCosto].&amp;[2380]"/>
            <x15:cachedUniqueName index="45" name="[CentrosCostos].[centroCosto].&amp;[2987]"/>
            <x15:cachedUniqueName index="46" name="[CentrosCostos].[centroCosto].&amp;[1830]"/>
            <x15:cachedUniqueName index="47" name="[CentrosCostos].[centroCosto].&amp;[2321]"/>
            <x15:cachedUniqueName index="48" name="[CentrosCostos].[centroCosto].&amp;[3866]"/>
            <x15:cachedUniqueName index="49" name="[CentrosCostos].[centroCosto].&amp;[1818]"/>
            <x15:cachedUniqueName index="50" name="[CentrosCostos].[centroCosto].&amp;[1820]"/>
            <x15:cachedUniqueName index="51" name="[CentrosCostos].[centroCosto].&amp;[1831]"/>
            <x15:cachedUniqueName index="52" name="[CentrosCostos].[centroCosto].&amp;[3583]"/>
            <x15:cachedUniqueName index="53" name="[CentrosCostos].[centroCosto].&amp;[1815]"/>
            <x15:cachedUniqueName index="54" name="[CentrosCostos].[centroCosto].&amp;[1819]"/>
            <x15:cachedUniqueName index="55" name="[CentrosCostos].[centroCosto].&amp;[2318]"/>
            <x15:cachedUniqueName index="56" name="[CentrosCostos].[centroCosto].&amp;[2323]"/>
            <x15:cachedUniqueName index="57" name="[CentrosCostos].[centroCosto].&amp;[2355]"/>
            <x15:cachedUniqueName index="58" name="[CentrosCostos].[centroCosto].&amp;[2935]"/>
            <x15:cachedUniqueName index="59" name="[CentrosCostos].[centroCosto].&amp;[3814]"/>
            <x15:cachedUniqueName index="60" name="[CentrosCostos].[centroCosto].&amp;[2343]"/>
            <x15:cachedUniqueName index="61" name="[CentrosCostos].[centroCosto].&amp;[2123]"/>
            <x15:cachedUniqueName index="62" name="[CentrosCostos].[centroCosto].&amp;[3337]"/>
            <x15:cachedUniqueName index="63" name="[CentrosCostos].[centroCosto].&amp;[3875]"/>
            <x15:cachedUniqueName index="64" name="[CentrosCostos].[centroCosto].&amp;[2047]"/>
            <x15:cachedUniqueName index="65" name="[CentrosCostos].[centroCosto].&amp;[3692]"/>
            <x15:cachedUniqueName index="66" name="[CentrosCostos].[centroCosto].&amp;[2310]"/>
            <x15:cachedUniqueName index="67" name="[CentrosCostos].[centroCosto].&amp;[3481]"/>
            <x15:cachedUniqueName index="68" name="[CentrosCostos].[centroCosto].&amp;[3876]"/>
            <x15:cachedUniqueName index="69" name="[CentrosCostos].[centroCosto].&amp;[3693]"/>
            <x15:cachedUniqueName index="70" name="[CentrosCostos].[centroCosto].&amp;[3867]"/>
            <x15:cachedUniqueName index="71" name="[CentrosCostos].[centroCosto].&amp;[3747]"/>
            <x15:cachedUniqueName index="72" name="[CentrosCostos].[centroCosto].&amp;[3883]"/>
            <x15:cachedUniqueName index="73" name="[CentrosCostos].[centroCosto].&amp;[3884]"/>
            <x15:cachedUniqueName index="74" name="[CentrosCostos].[centroCosto].&amp;[3916]"/>
            <x15:cachedUniqueName index="75" name="[CentrosCostos].[centroCosto].&amp;[3885]"/>
            <x15:cachedUniqueName index="76" name="[CentrosCostos].[centroCosto].&amp;[3580]"/>
            <x15:cachedUniqueName index="77" name="[CentrosCostos].[centroCosto].&amp;[3582]"/>
            <x15:cachedUniqueName index="78" name="[CentrosCostos].[centroCosto].&amp;[2311]"/>
            <x15:cachedUniqueName index="79" name="[CentrosCostos].[centroCosto].&amp;[1823]"/>
            <x15:cachedUniqueName index="80" name="[CentrosCostos].[centroCosto].&amp;[1793]"/>
            <x15:cachedUniqueName index="81" name="[CentrosCostos].[centroCosto].&amp;[1827]"/>
            <x15:cachedUniqueName index="82" name="[CentrosCostos].[centroCosto].&amp;[2115]"/>
            <x15:cachedUniqueName index="83" name="[CentrosCostos].[centroCosto].&amp;[2327]"/>
            <x15:cachedUniqueName index="84" name="[CentrosCostos].[centroCosto].&amp;[2329]"/>
            <x15:cachedUniqueName index="85" name="[CentrosCostos].[centroCosto].&amp;[2331]"/>
            <x15:cachedUniqueName index="86" name="[CentrosCostos].[centroCosto].&amp;[2936]"/>
            <x15:cachedUniqueName index="87" name="[CentrosCostos].[centroCosto].&amp;[1808]"/>
            <x15:cachedUniqueName index="88" name="[CentrosCostos].[centroCosto].&amp;[2118]"/>
            <x15:cachedUniqueName index="89" name="[CentrosCostos].[centroCosto].&amp;[3149]"/>
            <x15:cachedUniqueName index="90" name="[CentrosCostos].[centroCosto].&amp;[2375]"/>
            <x15:cachedUniqueName index="91" name="[CentrosCostos].[centroCosto].&amp;[3579]"/>
            <x15:cachedUniqueName index="92" name="[CentrosCostos].[centroCosto].&amp;[3871]"/>
            <x15:cachedUniqueName index="93" name="[CentrosCostos].[centroCosto].&amp;[3000]"/>
            <x15:cachedUniqueName index="94" name="[CentrosCostos].[centroCosto].&amp;[2120]"/>
          </x15:cachedUniqueNames>
        </ext>
      </extLst>
    </cacheField>
    <cacheField name="[CentrosCostos].[siglaSeccion].[siglaSeccion]" caption="siglaSeccion" numFmtId="0" hierarchy="20" level="1">
      <sharedItems count="43">
        <s v="SAC"/>
        <s v="SAS"/>
        <s v="UMU"/>
        <s v="SON"/>
        <s v="SOS"/>
        <s v="DOH"/>
        <s v="SDA"/>
        <s v="ING"/>
        <s v="SEP"/>
        <s v="SIP"/>
        <s v="SPG"/>
        <s v="SLG"/>
        <s v="SLGP"/>
        <s v="SHM"/>
        <s v="SHS"/>
        <s v="SCM"/>
        <s v="SHI"/>
        <s v="SGC"/>
        <s v="ITO1"/>
        <s v="ITO3"/>
        <s v="CHG"/>
        <s v="IMP"/>
        <s v="MCE"/>
        <s v="MLP"/>
        <s v="MLP2"/>
        <s v="OHL"/>
        <s v="PAB"/>
        <s v="PCR"/>
        <s v="PDM"/>
        <s v="PES"/>
        <s v="PGC"/>
        <s v="PMO"/>
        <s v="PZC"/>
        <s v="VOB"/>
        <s v="ZTA"/>
        <s v="ZTE"/>
        <s v="ZTI"/>
        <s v="SES"/>
        <s v="SMA"/>
        <s v="SPR"/>
        <s v="EQM"/>
        <s v="MDQ"/>
        <s v="UCEC"/>
      </sharedItems>
    </cacheField>
    <cacheField name="[Calendario].[Date].[Date]" caption="Date" numFmtId="0" level="1">
      <sharedItems containsSemiMixedTypes="0" containsNonDate="0" containsDate="1" containsString="0" minDate="2026-01-01T00:00:00" maxDate="2026-06-02T00:00:00" count="6">
        <d v="2026-01-01T00:00:00"/>
        <d v="2026-02-01T00:00:00"/>
        <d v="2026-03-01T00:00:00"/>
        <d v="2026-04-01T00:00:00"/>
        <d v="2026-05-01T00:00:00"/>
        <d v="2026-06-01T00:00:00"/>
      </sharedItems>
    </cacheField>
    <cacheField name="[Resultado].[Comprobante].[Comprobante]" caption="Comprobante" numFmtId="0" hierarchy="104" level="1">
      <sharedItems count="12">
        <s v="01 ING FACT CVI BOL"/>
        <s v="05 PROV ING FACT BOL CVI"/>
        <s v="06 REV PROV ING FACT BOL CVI"/>
        <s v="04 TRAS INFORMAT FCFM"/>
        <s v="04 TRAS RECLASIFICA CUENTAS"/>
        <s v="05 PROV ING DOH"/>
        <s v="06 REV PROV ING DOH"/>
        <s v="01 ING TI IDIEM ADM SERV PROF"/>
        <s v="06 REV PROV ING TI IDIEM ADM SERV PROF"/>
        <s v="05 PROV ING TI IDIEM ADM SERV PROF"/>
        <s v="01 ING TI UCH"/>
        <s v="06 REV ING FACT CVI BOL (MANUAL)"/>
      </sharedItems>
    </cacheField>
    <cacheField name="[Resultado].[RUT_Id].[RUT_Id]" caption="RUT_Id" numFmtId="0" hierarchy="95" level="1">
      <sharedItems containsBlank="1" count="948">
        <s v="761677470"/>
        <s v="79649140K"/>
        <s v="898536009"/>
        <s v="760934542"/>
        <s v="61704000K"/>
        <s v="761166425"/>
        <s v="763080714"/>
        <s v="765325390"/>
        <s v="913000005"/>
        <s v="76053806K"/>
        <s v="76057127K"/>
        <s v="761784935"/>
        <s v="764259181"/>
        <s v="777844873"/>
        <s v="774908501"/>
        <s v="921760000"/>
        <s v="760647373"/>
        <s v="785645103"/>
        <s v="798973800"/>
        <s v="884818001"/>
        <s v="926540009"/>
        <s v="762630931"/>
        <s v="969891204"/>
        <s v="612190003"/>
        <s v="77250490K"/>
        <s v="775423684"/>
        <s v="761014722"/>
        <s v="861178005"/>
        <s v="96594270K"/>
        <s v="764113217"/>
        <s v="766209327"/>
        <s v="767800800"/>
        <s v="555555555"/>
        <s v="763655466"/>
        <s v="779525643"/>
        <s v="990170002"/>
        <s v="592753006"/>
        <s v="763994007"/>
        <s v="767219105"/>
        <s v="781975508"/>
        <s v="965744207"/>
        <s v="914890004"/>
        <s v="270940919"/>
        <s v="760443360"/>
        <s v="761578820"/>
        <s v="769210261"/>
        <s v="769728597"/>
        <s v="852728000"/>
        <s v="914100003"/>
        <s v="592334100"/>
        <s v="867154000"/>
        <s v="765252903"/>
        <s v="767934025"/>
        <s v="770080703"/>
        <s v="921900007"/>
        <s v="967251607"/>
        <s v="968251309"/>
        <s v="968897802"/>
        <s v="761460196"/>
        <s v="769264833"/>
        <s v="781707902"/>
        <s v="788937709"/>
        <s v="760040908"/>
        <s v="761376462"/>
        <s v="774234187"/>
        <s v="782906844"/>
        <s v="965114602"/>
        <s v="77061080K"/>
        <s v="772784856"/>
        <s v="773589402"/>
        <s v="502343505"/>
        <s v="882019004"/>
        <s v="90740199"/>
        <s v="78347770K"/>
        <s v="965214402"/>
        <s v="762142805"/>
        <s v="925620009"/>
        <s v="761450417"/>
        <s v="761662872"/>
        <s v="767505248"/>
        <s v="771050727"/>
        <s v="779057038"/>
        <s v="785688309"/>
        <s v="776445002"/>
        <s v="797305707"/>
        <s v="762799480"/>
        <s v="768413002"/>
        <s v="775133511"/>
        <s v="775298693"/>
        <s v="775395109"/>
        <s v="761166905"/>
        <s v="772515855"/>
        <s v="776997609"/>
        <s v="798408208"/>
        <s v="995201909"/>
        <s v="767257406"/>
        <s v="768419000"/>
        <s v="966332204"/>
        <s v="709123009"/>
        <s v="965448004"/>
        <s v="760661562"/>
        <s v="761035711"/>
        <s v="766578853"/>
        <s v="775723211"/>
        <s v="777849190"/>
        <s v="77861460K"/>
        <s v="897848007"/>
        <s v="909700000"/>
        <s v="969433303"/>
        <s v="760094811"/>
        <s v="761061097"/>
        <s v="765390044"/>
        <s v="772701527"/>
        <s v="92244000K"/>
        <s v="965620400"/>
        <s v="762565137"/>
        <s v="764596145"/>
        <s v="765307600"/>
        <s v="770860903"/>
        <s v="775464127"/>
        <s v="780143177"/>
        <s v="781042005"/>
        <s v="781377309"/>
        <s v="789510601"/>
        <s v="843616003"/>
        <s v="896642006"/>
        <s v="960480007"/>
        <s v="995756307"/>
        <s v="76766656K"/>
        <s v="781028649"/>
        <s v="76286200K"/>
        <s v="775526866"/>
        <s v="937510004"/>
        <s v="965341005"/>
        <s v="969271907"/>
        <s v="20109925757"/>
        <s v="20332839200"/>
        <s v="966164700"/>
        <s v="77207414K"/>
        <s v="778193930"/>
        <s v="766767419"/>
        <s v="84708300K"/>
        <s v="930770000"/>
        <s v="967921009"/>
        <s v="96853940K"/>
        <s v="937970005"/>
        <s v="761038680"/>
        <s v="765828813"/>
        <s v="96864470K"/>
        <s v="760325449"/>
        <s v="760841544"/>
        <s v="761097792"/>
        <s v="763991679"/>
        <s v="764432800"/>
        <s v="765561701"/>
        <s v="766250890"/>
        <s v="768696950"/>
        <s v="772336993"/>
        <s v="776174114"/>
        <s v="778725908"/>
        <s v="798841505"/>
        <s v="881278006"/>
        <s v="881476002"/>
        <s v="931860003"/>
        <s v="761031384"/>
        <s v="766207898"/>
        <s v="773295107"/>
        <s v="880069004"/>
        <s v="779040046"/>
        <s v="939330003"/>
        <s v="861603008"/>
        <s v="592776502"/>
        <s v="968707809"/>
        <s v="97299943"/>
        <s v="768871876"/>
        <s v="777334662"/>
        <s v="765617871"/>
        <s v="760019534"/>
        <s v="760536962"/>
        <s v="765179831"/>
        <s v="773553009"/>
        <s v="776843229"/>
        <s v="936590004"/>
        <s v="112867090"/>
        <s v="774696296"/>
        <s v="76156093"/>
        <s v="763310582"/>
        <s v="103104831"/>
        <s v="128045155"/>
        <s v="762154242"/>
        <s v="764510151"/>
        <s v="761252429"/>
        <s v="76298394K"/>
        <s v="78125200K"/>
        <s v="592962209"/>
        <s v="919150009"/>
        <s v="775763027"/>
        <s v="762585987"/>
        <s v="767569882"/>
        <s v="967868809"/>
        <s v="967917303"/>
        <s v="933900002"/>
        <s v="771020429"/>
        <s v="771843271"/>
        <s v="784406504"/>
        <s v="773373442"/>
        <s v="99589100K"/>
        <s v="77321977K"/>
        <s v="778662809"/>
        <s v="840606007"/>
        <s v="46768914"/>
        <s v="761740245"/>
        <s v="762747146"/>
        <s v="763065758"/>
        <s v="764721292"/>
        <s v="76633444K"/>
        <s v="775098155"/>
        <s v="776670464"/>
        <s v="777669303"/>
        <s v="779148106"/>
        <s v="780417579"/>
        <s v="795284206"/>
        <s v="86740486"/>
        <s v="89912300K"/>
        <s v="969171201"/>
        <s v="780301201"/>
        <s v="882134008"/>
        <s v="72307267"/>
        <s v="760796697"/>
        <s v="957000002"/>
        <s v="780648708"/>
        <s v="760606251"/>
        <s v="762247348"/>
        <s v="762713217"/>
        <s v="764517334"/>
        <s v="765180341"/>
        <s v="766592007"/>
        <s v="766909019"/>
        <s v="769368906"/>
        <s v="966751002"/>
        <s v="772140312"/>
        <s v="104976883"/>
        <s v="770572606"/>
        <s v="760592617"/>
        <s v="104531113"/>
        <s v="173443056"/>
        <s v="590593400"/>
        <s v="76033314K"/>
        <s v="760757780"/>
        <s v="761120832"/>
        <s v="761162527"/>
        <s v="761268643"/>
        <s v="762954508"/>
        <s v="763639436"/>
        <s v="765808383"/>
        <s v="766776396"/>
        <s v="768846820"/>
        <s v="769210105"/>
        <s v="770128692"/>
        <s v="774105700"/>
        <s v="776265063"/>
        <s v="777444999"/>
        <s v="778514001"/>
        <s v="780416882"/>
        <s v="785047206"/>
        <s v="787999107"/>
        <s v="881731002"/>
        <s v="92770000K"/>
        <s v="968504908"/>
        <s v="174542023"/>
        <s v="995586606"/>
        <s v="760631566"/>
        <s v="761397400"/>
        <s v="763438740"/>
        <s v="76558020K"/>
        <s v="767152272"/>
        <s v="76946090K"/>
        <s v="770162106"/>
        <s v="774671668"/>
        <s v="776694517"/>
        <s v="781771651"/>
        <s v="781800554"/>
        <s v="969699001"/>
        <s v="10686487K"/>
        <s v="592919400"/>
        <s v="760224448"/>
        <s v="760867152"/>
        <s v="761510215"/>
        <s v="764192494"/>
        <s v="76658019K"/>
        <s v="768138400"/>
        <s v="771865798"/>
        <s v="772600801"/>
        <s v="776980102"/>
        <s v="966930705"/>
        <s v="760352020"/>
        <s v="520031278"/>
        <s v="761935291"/>
        <s v="765224551"/>
        <s v="768471037"/>
        <s v="774601910"/>
        <s v="966844809"/>
        <s v="761947923"/>
        <s v="762419033"/>
        <s v="763390969"/>
        <s v="765743001"/>
        <s v="772531753"/>
        <s v="774983805"/>
        <s v="762206048"/>
        <s v="768490201"/>
        <s v="770284899"/>
        <s v="775542055"/>
        <s v="61522115"/>
        <s v="775783001"/>
        <s v="84716400K"/>
        <s v="592735709"/>
        <s v="766877575"/>
        <s v="76747914K"/>
        <s v="768238480"/>
        <s v="768703264"/>
        <s v="797329401"/>
        <s v="766948561"/>
        <s v="843692001"/>
        <s v="760468452"/>
        <s v="762554909"/>
        <s v="760942987"/>
        <s v="775218282"/>
        <s v="612020000"/>
        <s v="722298004"/>
        <s v="760768855"/>
        <s v="764303482"/>
        <s v="795272305"/>
        <s v="892055009"/>
        <s v="894689005"/>
        <s v="96691680K"/>
        <s v="760064149"/>
        <s v="761518771"/>
        <s v="772055234"/>
        <s v="777262890"/>
        <s v="764108515"/>
        <s v="77652445K"/>
        <s v="20131644524"/>
        <s v="727547002"/>
        <s v="773033706"/>
        <s v="760830933"/>
        <s v="764493370"/>
        <s v="966608900"/>
        <s v="763384985"/>
        <s v="764299469"/>
        <s v="798532804"/>
        <s v="14010000"/>
        <s v="612160007"/>
        <s v="946380008"/>
        <s v="965082107"/>
        <m/>
        <s v="12060000"/>
        <s v="612120005"/>
        <s v="616082000"/>
        <s v="77250330K"/>
        <s v="773205930"/>
        <s v="0"/>
        <s v="768336709"/>
        <s v="761821784"/>
        <s v="771807224"/>
        <s v="61608500K"/>
        <s v="761627406"/>
        <s v="945100001"/>
        <s v="616084003"/>
        <s v="965323309"/>
        <s v="12120000"/>
        <s v="609100001"/>
        <s v="616081012"/>
        <s v="618010007"/>
        <s v="707721006"/>
        <s v="618250008"/>
        <s v="533262503"/>
        <s v="533376274"/>
        <s v="619792106"/>
        <s v="690704005"/>
        <s v="761006258"/>
        <s v="762510057"/>
        <s v="763613011"/>
        <s v="767219946"/>
        <s v="768108536"/>
        <s v="769084738"/>
        <s v="773202044"/>
        <s v="773980322"/>
        <s v="776116491"/>
        <s v="79742370K"/>
        <s v="969103206"/>
        <s v="12020000"/>
        <s v="722351002"/>
        <s v="770420946"/>
        <s v="2367"/>
        <s v="722218000"/>
        <s v="605111025"/>
        <s v="690302004"/>
        <s v="768780005"/>
        <s v="969554208"/>
        <s v="12100000"/>
        <s v="19020000"/>
        <s v="795625100"/>
        <s v="966826304"/>
        <s v="605010008"/>
        <s v="611030355"/>
        <s v="780984082"/>
        <s v="691105008"/>
        <s v="766116736"/>
        <s v="805715006"/>
        <s v="2222"/>
        <s v="796395702"/>
        <s v="865421001"/>
        <s v="732973001"/>
        <s v="1111"/>
        <s v="761254340"/>
        <s v="778265575"/>
        <s v="48297455"/>
        <s v="795897100"/>
        <s v="590698601"/>
        <s v="592364506"/>
        <s v="761000993"/>
        <s v="764763181"/>
        <s v="766280773"/>
        <s v="768674671"/>
        <s v="770739365"/>
        <s v="781724203"/>
        <s v="795872108"/>
        <s v="799632608"/>
        <s v="848650005"/>
        <s v="893712003"/>
        <s v="967013404"/>
        <s v="967060402"/>
        <s v="967663409"/>
        <s v="967849200"/>
        <s v="761194062"/>
        <s v="769302603"/>
        <s v="966119306"/>
        <s v="787274404"/>
        <s v="770711010"/>
        <s v="965885609"/>
        <s v="966803509"/>
        <s v="760511552"/>
        <s v="760779946"/>
        <s v="760696978"/>
        <s v="743825004"/>
        <s v="765331129"/>
        <s v="771168310"/>
        <s v="783978938"/>
        <s v="785125207"/>
        <s v="966191007"/>
        <s v="965615601"/>
        <s v="764931661"/>
        <s v="968118609"/>
        <s v="78465110K"/>
        <s v="765203147"/>
        <s v="968018108"/>
        <s v="761336304"/>
        <s v="902120009"/>
        <s v="781944203"/>
        <s v="775304707"/>
        <s v="76046838K"/>
        <s v="761401629"/>
        <s v="767772300"/>
        <s v="770494982"/>
        <s v="782877291"/>
        <s v="761707612"/>
        <s v="142129604"/>
        <s v="762369184"/>
        <s v="764145100"/>
        <s v="766178294"/>
        <s v="768375410"/>
        <s v="811850004"/>
        <s v="774185801"/>
        <s v="995290804"/>
        <s v="995319608"/>
        <s v="169855358"/>
        <s v="761516051"/>
        <s v="762073277"/>
        <s v="762800861"/>
        <s v="763034704"/>
        <s v="764496213"/>
        <s v="764983947"/>
        <s v="766220193"/>
        <s v="770113911"/>
        <s v="771177379"/>
        <s v="771201067"/>
        <s v="772062265"/>
        <s v="775813113"/>
        <s v="777956736"/>
        <s v="779524833"/>
        <s v="783385104"/>
        <s v="86356400K"/>
        <s v="968690302"/>
        <s v="969624303"/>
        <s v="778998793"/>
        <s v="76321950K"/>
        <s v="767122039"/>
        <s v="769101993"/>
        <s v="761478095"/>
        <s v="765449456"/>
        <s v="764624408"/>
        <s v="768057818"/>
        <s v="764727495"/>
        <s v="767836228"/>
        <s v="782052845"/>
        <s v="783268469"/>
        <s v="965294805"/>
        <s v="769637443"/>
        <s v="77236539K"/>
        <s v="764513282"/>
        <s v="186227417"/>
        <s v="770576334"/>
        <s v="760854433"/>
        <s v="772971419"/>
        <s v="760032255"/>
        <s v="772005164"/>
        <s v="968681109"/>
        <s v="123868056"/>
        <s v="129187131"/>
        <s v="761912380"/>
        <s v="76491452K"/>
        <s v="766028144"/>
        <s v="766537049"/>
        <s v="768528675"/>
        <s v="768535582"/>
        <s v="769842462"/>
        <s v="772617364"/>
        <s v="776075736"/>
        <s v="776487651"/>
        <s v="779732738"/>
        <s v="785620909"/>
        <s v="875808001"/>
        <s v="762691140"/>
        <s v="763004473"/>
        <s v="764042514"/>
        <s v="771881599"/>
        <s v="761445758"/>
        <s v="767168268"/>
        <s v="767530307"/>
        <s v="771254497"/>
        <s v="771722385"/>
        <s v="782418408"/>
        <s v="151914934"/>
        <s v="763363082"/>
        <s v="764584619"/>
        <s v="768305196"/>
        <s v="770298911"/>
        <s v="770598583"/>
        <s v="770701708"/>
        <s v="772821662"/>
        <s v="775233249"/>
        <s v="88522680"/>
        <s v="760600105"/>
        <s v="777425005"/>
        <s v="78360650K"/>
        <s v="764485343"/>
        <s v="766954081"/>
        <s v="76948230K"/>
        <s v="783615568"/>
        <s v="834298007"/>
        <s v="851002006"/>
        <s v="201963141"/>
        <s v="763235505"/>
        <s v="77310770K"/>
        <s v="78319113K"/>
        <s v="764934490"/>
        <s v="101379469"/>
        <s v="183864440"/>
        <s v="764788109"/>
        <s v="781330213"/>
        <s v="153640130"/>
        <s v="771960707"/>
        <s v="774914889"/>
        <s v="761794396"/>
        <s v="770969174"/>
        <s v="772783302"/>
        <s v="777722417"/>
        <s v="77109953K"/>
        <s v="777377817"/>
        <s v="780217944"/>
        <s v="762838079"/>
        <s v="770859859"/>
        <s v="782467603"/>
        <s v="768675597"/>
        <s v="765293006"/>
        <s v="768908494"/>
        <s v="769085297"/>
        <s v="777751905"/>
        <s v="913370007"/>
        <s v="927450003"/>
        <s v="995298805"/>
        <s v="995795701"/>
        <s v="995875209"/>
        <s v="763097129"/>
        <s v="764796314"/>
        <s v="765062608"/>
        <s v="76163321K"/>
        <s v="778515466"/>
        <s v="919470003"/>
        <s v="92108000K"/>
        <s v="969824205"/>
        <s v="772748914"/>
        <s v="969369109"/>
        <s v="762922142"/>
        <s v="969537001"/>
        <s v="763010945"/>
        <s v="768085404"/>
        <s v="779227898"/>
        <s v="772399855"/>
        <s v="768333009"/>
        <s v="77755364K"/>
        <s v="781472042"/>
        <s v="965875700"/>
        <s v="712742003"/>
        <s v="76282552K"/>
        <s v="776520942"/>
        <s v="782239503"/>
        <s v="763264246"/>
        <s v="772634951"/>
        <s v="85365339"/>
        <s v="801251005"/>
        <s v="53317115K"/>
        <s v="772744005"/>
        <s v="775462078"/>
        <s v="939200002"/>
        <s v="992250003"/>
        <s v="560686501"/>
        <s v="767363206"/>
        <s v="783431912"/>
        <s v="690907003"/>
        <s v="772751044"/>
        <s v="783185709"/>
        <s v="763083055"/>
        <s v="763760618"/>
        <s v="765202272"/>
        <s v="78910400K"/>
        <s v="591717405"/>
        <s v="761890743"/>
        <s v="762367777"/>
        <s v="967701009"/>
        <s v="761137883"/>
        <s v="762548577"/>
        <s v="765541557"/>
        <s v="76648848K"/>
        <s v="76711883K"/>
        <s v="767880979"/>
        <s v="772987102"/>
        <s v="96557400K"/>
        <s v="14144378K"/>
        <s v="146316891"/>
        <s v="765650747"/>
        <s v="771497365"/>
        <s v="775637684"/>
        <s v="760009377"/>
        <s v="76117617K"/>
        <s v="764218930"/>
        <s v="765764343"/>
        <s v="764154797"/>
        <s v="768353891"/>
        <s v="771577520"/>
        <s v="776114863"/>
        <s v="99586830K"/>
        <s v="769757651"/>
        <s v="173274408"/>
        <s v="76090595K"/>
        <s v="765390060"/>
        <s v="770146658"/>
        <s v="779740196"/>
        <s v="847174005"/>
        <s v="768964998"/>
        <s v="777585703"/>
        <s v="777620959"/>
        <s v="77851706K"/>
        <s v="795596704"/>
        <s v="803979006"/>
        <s v="821464005"/>
        <s v="770572274"/>
        <s v="763508714"/>
        <s v="769103600"/>
        <s v="769694935"/>
        <s v="777163841"/>
        <s v="761482823"/>
        <s v="760342521"/>
        <s v="762338637"/>
        <s v="764567609"/>
        <s v="766129579"/>
        <s v="775858214"/>
        <s v="780305002"/>
        <s v="861130002"/>
        <s v="965737804"/>
        <s v="968440004"/>
        <s v="768687633"/>
        <s v="771137202"/>
        <s v="902090002"/>
        <s v="76023267K"/>
        <s v="78036145K"/>
        <s v="849762001"/>
        <s v="78274951K"/>
        <s v="969188600"/>
        <s v="760655570"/>
        <s v="762479893"/>
        <s v="765678749"/>
        <s v="771378609"/>
        <s v="763040496"/>
        <s v="769235280"/>
        <s v="760195537"/>
        <s v="766969623"/>
        <s v="767367848"/>
        <s v="773717168"/>
        <s v="895295000"/>
        <s v="969997606"/>
        <s v="763079449"/>
        <s v="764660684"/>
        <s v="774653082"/>
        <s v="775173440"/>
        <s v="761179683"/>
        <s v="762590409"/>
        <s v="764189760"/>
        <s v="770708346"/>
        <s v="780663405"/>
        <s v="763489310"/>
        <s v="770095484"/>
        <s v="896463004"/>
        <s v="76007019K"/>
        <s v="761547496"/>
        <s v="761623885"/>
        <s v="772706944"/>
        <s v="782851209"/>
        <s v="799822105"/>
        <s v="965219404"/>
        <s v="967639508"/>
        <s v="12"/>
        <s v="770507464"/>
        <s v="767542186"/>
        <s v="762827808"/>
        <s v="795383506"/>
        <s v="966079908"/>
        <s v="690729008"/>
        <s v="96964360K"/>
        <s v="77788185K"/>
        <s v="878038002"/>
        <s v="767270402"/>
        <s v="967902403"/>
        <s v="869689009"/>
        <s v="762940361"/>
        <s v="765154138"/>
        <s v="761727370"/>
        <s v="774235442"/>
        <s v="775556404"/>
        <s v="774904611"/>
        <s v="76042014K"/>
        <s v="763201864"/>
        <s v="763225909"/>
        <s v="764446607"/>
        <s v="765377609"/>
        <s v="766359566"/>
        <s v="767680805"/>
        <s v="770567459"/>
        <s v="774380957"/>
        <s v="784510506"/>
        <s v="967985503"/>
        <s v="969874407"/>
        <s v="769371273"/>
        <s v="772524757"/>
        <s v="773840148"/>
        <s v="995582201"/>
        <s v="92288000K"/>
        <s v="766028101"/>
        <s v="856447006"/>
        <s v="777629409"/>
        <s v="520013865"/>
        <s v="761166778"/>
        <s v="762542501"/>
        <s v="763534626"/>
        <s v="775248319"/>
        <s v="96792430K"/>
        <s v="969966204"/>
        <s v="762172321"/>
        <s v="762590336"/>
        <s v="764151720"/>
        <s v="766074499"/>
        <s v="766757138"/>
        <s v="768564639"/>
        <s v="780416564"/>
        <s v="789409501"/>
        <s v="969963302"/>
        <s v="778927411"/>
        <s v="760344176"/>
        <s v="761914707"/>
        <s v="765077184"/>
        <s v="777228234"/>
        <s v="77992291K"/>
        <s v="782622218"/>
        <s v="760601829"/>
        <s v="768474230"/>
        <s v="771337252"/>
        <s v="762147181"/>
        <s v="995730103"/>
        <s v="776012289"/>
        <s v="533274226"/>
        <s v="928190005"/>
        <s v="931290002"/>
        <s v="761452444"/>
        <s v="76255044K"/>
        <s v="96803460K"/>
        <s v="772324308"/>
        <s v="106631026"/>
        <s v="761915932"/>
        <s v="763671968"/>
        <s v="764217489"/>
        <s v="766762794"/>
        <s v="768967792"/>
        <s v="770588367"/>
        <s v="772652569"/>
        <s v="772653972"/>
        <s v="779517659"/>
        <s v="761725955"/>
        <s v="769085793"/>
        <s v="771191037"/>
        <s v="778312603"/>
        <s v="760514330"/>
        <s v="760579238"/>
        <s v="763494373"/>
        <s v="763507246"/>
        <s v="766721109"/>
        <s v="767568371"/>
        <s v="767627408"/>
        <s v="768126534"/>
        <s v="77698888K"/>
        <s v="779287785"/>
        <s v="779616665"/>
        <s v="813187000"/>
        <s v="966301104"/>
        <s v="995922002"/>
        <s v="503404206"/>
        <s v="650974328"/>
        <s v="761059319"/>
        <s v="765207797"/>
        <s v="780834633"/>
        <s v="61774688"/>
        <s v="761638343"/>
        <s v="766614981"/>
        <s v="769652590"/>
        <s v="770389178"/>
        <s v="771085954"/>
        <s v="78218928K"/>
        <s v="760446106"/>
        <s v="768399026"/>
        <s v="772335075"/>
        <s v="20120877055"/>
        <s v="20549627545"/>
        <s v="2100051240"/>
        <s v="760227560"/>
        <s v="761007696"/>
        <s v="761491644"/>
        <s v="765042909"/>
        <s v="767342977"/>
        <s v="779030989"/>
        <s v="770914752"/>
        <s v="771857175"/>
        <s v="20606458585"/>
        <s v="761730886"/>
        <s v="762013428"/>
        <s v="76449539K"/>
        <s v="76879359K"/>
        <s v="775114908"/>
        <s v="778343304"/>
        <s v="784218708"/>
        <s v="992256230001"/>
        <s v="76130710K"/>
        <s v="763074676"/>
        <s v="774545875"/>
        <s v="779093301"/>
        <s v="779277607"/>
        <s v="811050008"/>
        <s v="96698130K"/>
        <s v="20451775210"/>
        <s v="769811680"/>
        <s v="764148223"/>
        <s v="775783044"/>
        <s v="760442690"/>
        <s v="769238182"/>
        <s v="776451878"/>
        <s v="77696798K"/>
        <s v="967105406"/>
        <s v="999999999"/>
        <s v="121031450"/>
        <s v="761256033"/>
        <s v="765666104"/>
        <s v="772680015"/>
        <s v="776670960"/>
        <s v="78013612K"/>
        <s v="952070002"/>
        <s v="764322061"/>
        <s v="777958380"/>
        <s v="690913003"/>
        <s v="761141430"/>
        <s v="763824071"/>
        <s v="775187999"/>
        <s v="845055009"/>
        <s v="934580001"/>
        <s v="968741608"/>
        <s v="776484059"/>
        <s v="772577133"/>
        <s v="776345415"/>
        <s v="970040005"/>
        <s v="966173505"/>
        <s v="769818758"/>
        <s v="761174614"/>
        <s v="789389209"/>
        <s v="775623268"/>
        <s v="968989804"/>
        <s v="970180001"/>
        <s v="770175119"/>
        <s v="65154016K"/>
        <s v="691702006"/>
        <s v="692525000"/>
        <s v="691726002"/>
        <s v="695005024"/>
        <s v="763475530"/>
        <s v="764424468"/>
        <s v="769775935"/>
        <s v="771675700"/>
        <s v="779776735"/>
        <s v="780812303"/>
        <s v="765248620"/>
        <s v="877477002"/>
        <s v="76666668K"/>
        <s v="768910170"/>
        <s v="771372708"/>
        <s v="780767227"/>
        <s v="151516815"/>
        <s v="762230623"/>
        <s v="787159907"/>
        <s v="79752350K"/>
        <s v="836531000"/>
        <s v="965288902"/>
        <s v="995105101"/>
        <s v="761472909"/>
        <s v="768949301"/>
        <s v="771613047"/>
        <s v="761007491"/>
        <s v="764732146"/>
        <s v="76908746K"/>
        <s v="775683864"/>
        <s v="778109409"/>
        <s v="783616408"/>
        <s v="795456902"/>
      </sharedItems>
    </cacheField>
    <cacheField name="[Resultado].[Razón Social].[Razón Social]" caption="Razón Social" numFmtId="0" hierarchy="103" level="1">
      <sharedItems containsBlank="1" count="685">
        <s v="SOCIEDAD DE INVERSIONES POR ACCIONES CJN SPA"/>
        <s v="AUTOMOTORES GILDEMEISTER SPA"/>
        <s v="CONSTRUCTORA INGEVEC S.A."/>
        <s v="SAN JOSE CONSTRUCTORA CHILE S.A."/>
        <s v="CORPORACION NACIONAL DEL COBRE DE CHILE"/>
        <s v="DETECO IC S.A."/>
        <s v="CONSTRUCTORA VASA LIMITADA"/>
        <m/>
        <s v="EMPRESA CONSTRUCTORA TECSA S.A."/>
        <s v="CONSTRUCCIONES ALTODISENO LIMITADA"/>
        <s v="SOCIEDAD CONSTRUCTORA PYG LIMITADA"/>
        <s v="CONSTRUCTORA JC SPA"/>
        <s v="DISEÑO Y CONSTRUCCION SEREY SPA"/>
        <s v="ACEROS AZA S.A."/>
        <s v="CONSTRUCTORA CERRO APOQUINDO CUATRO S.A."/>
        <s v="CONSTRUCTORA MANZANO Y ASOCIADOS LIMITADA"/>
        <s v="REINIKE S.A."/>
        <s v="ICAFAL INGENIERIA Y CONSTRUCCION S.A."/>
        <s v="CERVECERA CCU CHILE LTDA."/>
        <s v="EMPRESA DE TRANSPORTE DE PASAJEROS METRO S A"/>
        <s v="GRAHAM MILLER LIQUIDADORES DE SEGUROS LIMITADA"/>
        <s v="CONSTRUCTORA SK-TNT LIMITADA"/>
        <s v="GRUAS Y EQUIPOS CRUZ DEL SUR S.A"/>
        <s v="VIOLLIER Y ASOCIADOS LIQUIDADORES DE SEGUROS LIMITADA"/>
        <s v="COMPANIA GENERAL DE ELECTRICIDAD S.A"/>
        <s v="STARR INTERNATIONAL SEGUROS GENERALES S.A."/>
        <s v="SERVICIOS INTEGRALES MARCOS GALLEGUILLOS DELGADO SPA"/>
        <s v="EXTRANJEROS SIN RUT"/>
        <s v="CONSORCIO PUENTE CHACAO S.A."/>
        <s v="SEGUROS GENERALES SURAMERICANA S.A."/>
        <s v="CHINA RAILWAY TUNNEL GROUP CO., LTD SUCURSAL CHILE"/>
        <s v="CINTAC S.A.I.C."/>
        <s v="COMERCIAL E INVERSIONES CROSUR LTDA"/>
        <s v="TEGA INDUSTRIES CHILE SPA"/>
        <s v="CONSTRUCTORA DE INFRAESTRUCTURA DE CHILE SPA"/>
        <s v="CIA CONTRACTUAL MINERA CANDELARIA"/>
        <s v="FABRICA DE PERNOS Y TORNILLOS AMERICAN SCREW DE CHILE LIMITADA"/>
        <s v="CHINA FIRST HIGHWAY ENGINEERING CO. LTD. AGENCIA EN CHILE"/>
        <s v="GUZMAN Y LARRAIN VIVIENDAS ECONOMICA SPA"/>
        <s v="EBCO S.A."/>
        <s v="ACMA S A"/>
        <s v="GRANELES DE CHILE S.A."/>
        <s v="FERROVIAL CONSTRUCCION CHILE S.A."/>
        <s v="CONSTRUCTORA JORGE CARRASCO FARIAS SPA"/>
        <s v="CONSTRUCTORA FJ SA"/>
        <s v="ARMACERO MATCO SA"/>
        <s v="RGM MALLAS DE ALAMBRE LIMITADA"/>
        <s v="EMPRESA CONSTRUCTORA ALBORADA LIMITADA"/>
        <s v="ICAFAL CONSTRUCCIONES SPA"/>
        <s v="SOCIEDAD DE PROFESIONALES RADIKO LIMITADA"/>
        <s v="CONSTRUMART S.A."/>
        <s v="POSTES Y TORRES JEMO LTDA"/>
        <s v="FERRARA OBRAS GEOTECNICAS SPA"/>
        <s v="COMERCIAL Y PROVEEDORA DE PRODUCTOS ESPECIALES PPE LIMITADA"/>
        <s v="TORRES OCARANZA LTDA."/>
        <s v="EMPRESA CONSTRUCTORA GUZMAN Y LARRAIN SPA"/>
        <s v="HECTOR OMAR VIDELA AROS"/>
        <s v="TIERRA REFORZADA S.A"/>
        <s v="ABENGOA CHILE S A"/>
        <s v="EMPRESA CONSTRUCTORA BELFI S.A."/>
        <s v="CONSTRUCTORA Y MAQUINARIA PULMAHUE SPA"/>
        <s v="JORQUERA INGENIERIA SPA"/>
        <s v="CONSTRUCTORA WORNER S.A."/>
        <s v="CARPO Y LAGOS LTDA"/>
        <s v="SOC INGENIERIA CONSTRUCCION Y MAQUINARIA SPA"/>
        <s v="CLAUDIO LAGOS CASTRO SERVICIOS INDUSTRIALES E.I.R.L"/>
        <s v="CONSTRUCTORA NUEVA CAPREVA SPA"/>
        <s v="CONSTRUCTORA MINIMAL S.A."/>
        <s v="SOCIEDAD CONSTRUCTORA SAN AGUSTIN LTDA"/>
        <s v="CONSTRUCTORA CASAA LIMITADA"/>
        <s v="BALCACURA LIMITADA"/>
        <s v="SOC CENTRO INTEGRAL TRAUMA Y SALUD LIMITADA"/>
        <s v="CONSTRUCTORA POCURO SPA"/>
        <s v="CONSTRUCTORA NEWEN SOCIEDAD POR ACCIONES"/>
        <s v="VALMET S.A"/>
        <s v="COPROMET S.A."/>
        <s v="SOCIEDAD SEGURA E HIJOS LTDA."/>
        <s v="EATON INDUSTRIES (CHILE) SPA"/>
        <s v="INPROCO LTDA"/>
        <s v="COMERCIAL E INDUSTRIAL AFIMET SPA"/>
        <s v="FULLPROYECT SPA"/>
        <s v="METALURGICA VERDUGO GALLEGOS LIMITADA"/>
        <s v="DELGADO S.A."/>
        <s v="SALOMON SACK S.A."/>
        <s v="SOCIEDAD AFIMET S.A"/>
        <s v="MAESTRANZA VERDUGO LTDA"/>
        <s v="TECDISA ESTRUCTURAS S.A."/>
        <s v="BEND METAL FABRICACION Y SERVICIOS SPA"/>
        <s v="GALVANIZADORA Y METALES S A"/>
        <s v="CUBIERTAS DE CHILE KUBIEC SPA"/>
        <s v="COMPAÑIA INDUSTRIAL &amp; METALURGICA SPA."/>
        <s v="TAKRAF CHILE SPA"/>
        <s v="TECNOVIAL S A"/>
        <s v="KALPATARU POWER CHILE"/>
        <s v="CONSULTORA RYQ INGENIERIA S.A."/>
        <s v="CONSTRUCTORA VILICIC S A"/>
        <s v="MAESTRANZA ISTRIA &amp; CIA LTDA"/>
        <s v="METALURGICA FAT LTDA."/>
        <s v="FLSMIDTH S.A."/>
        <s v="PETRICIO INDUSTRIAL S.A."/>
        <s v="EMPRESAS CONPAX S A"/>
        <s v="FULLPROYECT LTDA."/>
        <s v="MAESTRANZA Y MECANIZADOS LIMITADA"/>
        <s v="MAESTRANZA INAMAR VAPOR SPA"/>
        <s v="INSESA INGENIERIA Y SERVICIOS S.A."/>
        <s v="PREFABRICADOS DE HORMIGON GRAU S A"/>
        <s v="HAUG S.A"/>
        <s v="FH INGENIEROS Y CONTRATISTAS GENERALES S.A.C."/>
        <s v="PREFABRICADOS LP QUINTA INNOVACION SPA"/>
        <s v="HILTI CHILE LIMITADA"/>
        <s v="METSO OUTOTEC CHILE SPA"/>
        <s v="PRO AMBIENT S.A."/>
        <s v="PROMET SERVICIOS SPA"/>
        <s v="OCCIDENTAL CHEMICAL CHILE LIMITADA"/>
        <s v="INGENIERIA Y CONSTRUCCION LORETO ALEJANDRA CHAVEZ RIQUELME E.I.R.L."/>
        <s v="TERRA NOVA TECHNOLOGIES CHILE SPA"/>
        <s v="TAKRAF CHILE S.A."/>
        <s v="INGENIERIA CG MONTAJES S.A."/>
        <s v="HORMIGONES POLPAICO S.A."/>
        <s v="MELON S.A."/>
        <s v="ACM INGENIERIA Y CONSTRUCCION SPA"/>
        <s v="CONSTRUCTORA EXCON S.A"/>
        <s v="TEPSAC S.A."/>
        <s v="BESALCO CONSTRUCCIONES S.A."/>
        <s v="DEPROX SPA"/>
        <s v="RIEMANN PRECAST S.P.A."/>
        <s v="BETONFAST CHILE SPA"/>
        <s v="SOCIEDAD INDUSTRIAL WORLD SERVICE LIMITADA"/>
        <s v="BARNERT BOSCH Y OYARZUN INGENIERIA LTDA"/>
        <s v="CONSTRUCTORA BOETSCH S.A."/>
        <s v="HORMIGONES TRANSEX LTDA."/>
        <s v="CBB CEMENTOS - READY MIX LIMITADA"/>
        <s v="INGENIERIA Y OBRAS CIVILES CIVELEC LIMITADA"/>
        <s v="CONSORCIO NADIC S.A."/>
        <s v="DERK INGENIERIA Y GEOLOGIA LIMITADA"/>
        <s v="ENGIE ENERGIA CHILE S.A."/>
        <s v="SOCIEDAD PETREOS S.A."/>
        <s v="BHP CHILE INC"/>
        <s v="ECHEVERRIA IZQUIERDO MONTAJES INDUSTRIALES S A"/>
        <s v="NORMAN IRVIN ORELLANA ROJAS"/>
        <s v="HORMIGONES MOVILES SPA"/>
        <s v="EUROHINCA CHILE SPA"/>
        <s v="SERVICIOS GREKAD-MET LIMITADA"/>
        <s v="CONSTRUCTORA NOVAL LIMITADA"/>
        <s v="SOCIEDAD ACL HORMIGONES LIMITADA"/>
        <s v="EAGLES COLLEGE SPA"/>
        <s v="CONSTRUCTORA BUDAPEST SPA"/>
        <s v="CONSTRUCTORA SALFA S.A."/>
        <s v="VICTOR GERMAN VILLAR VASQUEZ"/>
        <s v="RENE JORGE MANCILLA CAMPUZANO"/>
        <s v="INDUSTRIAL RENTAL S.A."/>
        <s v="GUSTAVO NOLBERTO ORREGO DIAZ"/>
        <s v="CONSTRUCTORA PYL SPA"/>
        <s v="INGENIERIA Y CONSTRUCCION MST S.A."/>
        <s v="CHINA RAILWAY CONSTRUCTION CORPORATION (INTERNATIONAL) LIMITED, AGENCIA EN CHILE"/>
        <s v="INGENIERIA Y CONSTRUCCION SIGDO KOPPERS S A"/>
        <s v="ION SPA"/>
        <s v="CONSTRUCTORA CAMPOS DE CHILE SPA"/>
        <s v="UNICON CHILE S.A."/>
        <s v="SACYR CHILE S A"/>
        <s v="ELECNOR CHILE S A"/>
        <s v="EMPRESA CONSTRUCTORA ALZERRECA Y DIAZ LIMITADA"/>
        <s v="BRUNDL CONSTRUCCIONES S A"/>
        <s v="CONSTRUCTORA DE PAVIMENTOS ASFALTICOS BITUMIX S.A"/>
        <s v="NELSON OMAR CASTILLO CASTILLO"/>
        <s v="CONSTRUCTORA COPAHUE SPA."/>
        <s v="MUELLE MELBOURNE &amp; CLARK S.A."/>
        <s v="VCGP - ASTALDI INGENIERIA Y CONSTRUCCION LIMITADA"/>
        <s v="CONSTRUCTORA M &amp; A SPA"/>
        <s v="CONSTRUCTORA DAG SPA"/>
        <s v="LEVEL INGENIERIA Y CONSTRUCCION SPA"/>
        <s v="INGENIERIA ELECTRICA Y CONSTRUCCION LIMITADA"/>
        <s v="INGENIERIA Y SERVICIOS SERVILAND LTDA"/>
        <s v="INGENIERIA AGROSONDA SPA"/>
        <s v="JOSE MIGUEL CARRENO FIGUEROA"/>
        <s v="INGENIERIA Y CONSTRUCCION RICARDO RODRIGUEZ Y CIA LTDA"/>
        <s v="TECNASIC S.A."/>
        <s v="CONSTRUCTORA ALTIUS S A"/>
        <s v="EMPRESA CONSTRUCTORA DESCO S A"/>
        <s v="LUIS HORACIO OLAVE POLANCO"/>
        <s v="MINERA ANTUCOYA"/>
        <s v="CONSTRUCTORA IGNACIO HURTADO LTDA"/>
        <s v="CONSTRUCTORA SAN VICENTE LTDA."/>
        <s v="CONSTRUCTORA VDZ SPA."/>
        <s v="VAI PS INGENIERIA Y SERVICIOS LIMITADA"/>
        <s v="ANDES SOLAR SA"/>
        <s v="UNO DESARROLLOS CONSTRUCTIVOS SPA"/>
        <s v="CONSTRUCTORA PAZ SPA"/>
        <s v="INGENIERIA Y CONSTRUCCION FUNDAMENTA SPA"/>
        <s v="CONSTRUCTORA ALM S.A."/>
        <s v="FUCHS GELLONA Y SILVA S A"/>
        <s v="CONSTRUCTORA IK2 SPA"/>
        <s v="ALEJANDRO JAVIER ALFARO HENRIQUEZ"/>
        <s v="CONSULTORES EN ARQUITECTURA Y CONSTRUCCIONES LIMITADA"/>
        <s v="DESARROLLO DE PROYECTOS Y CONSTRUCCION LIMITADA"/>
        <s v="GABRIEL IGNACIO FERNANDEZ DE LA MAZA"/>
        <s v="CAMILA BELEN ARRIAGADA PEREZ"/>
        <s v="OBRASCON HUARTE LAIN S A AGENCIA EN CHILE"/>
        <s v="CONSTRUCTORA ALMA-POLIS SPA"/>
        <s v="INGENCO SPA"/>
        <s v="CONSTRUCTORA BORQUEZ Y BORQUEZ LIMITADA"/>
        <s v="ARAGON INGENIERIA DE SUELOS LIMITADA"/>
        <s v="INGENIERIA TERRAEXPLORA SPA"/>
        <s v="MONLUX CHILE S.A."/>
        <s v="CONSTRUCTORA FCM SPA"/>
        <s v="CONSTRUCTORA VILCUN LIMITADA"/>
        <s v="INGENIERIA Y CONSTRUCCION A&amp;C SPA"/>
        <s v="PLAZA PROPIEDADES LIMITADA"/>
        <s v="CONSTRUCTORA REGION SUR SPA"/>
        <s v="INGENIERIA Y CONSTRUCCION SPA"/>
        <s v="CONSTRUCTORA GONZALEZ GARCIA LIMITADA"/>
        <s v="INGENIERIA TERRASONDA LIMITADA"/>
        <s v="CAVALLA CONSTRUCCIONES Y MONTAJE LIMITADA"/>
        <s v="CONSTRUCTORA AITUE SPA"/>
        <s v="CONSTRUCTORA ANDALIEN LTDA"/>
        <s v="EMPRESA CONSTRUCTORA MOLLER Y PEREZ COTAPOS S A"/>
        <s v="CONSTRUCTORA CARRAN S A"/>
        <s v="JEFFERSON MEDINA JARA"/>
        <s v="APPLUS REVISIONES TÉCNICAS DE CHILE S.A."/>
        <s v="SERGIO ZAMBRANO LEAL E.I.R.L."/>
        <s v="FABIAN ROBUSCHI Y CIA LIMITADA"/>
        <s v="SERVICIOS TED ALEJANDRO HOMBERG SOTO EIRL"/>
        <s v="INGELEC LTDA"/>
        <s v="2S INGENIERIA LIMITADA"/>
        <s v="COFRE INMOBILIARIA LIMITADA"/>
        <s v="PROYECTOS MONTAJES ELECTRICOS Y CONSTRUCCION LIMITADA"/>
        <s v="INGENIERIA CONSTRUCCION Y SERVICIOS BMP ASOCIADOS SPA"/>
        <s v="CONSORCIO DELGADO IBB MONTAJE SPA"/>
        <s v="ANTS S.A."/>
        <s v="JORGE PATRICIO ROA BRAVO"/>
        <s v="PUENTES Y CALZADAS INFRAESTRUCTURAS S.L.U., AGENCIA EN CHILE"/>
        <s v="JOEL MORALES DUBO CONS-TRUCCION, E.I.R.L."/>
        <s v="EVOLTS INGENIERIA, CONSTRUCCION Y MONTAJES ELECTRICOS LIMITADA"/>
        <s v="PRESTACION DE SERVICIOS Y SUMINISTROS INDUSTRIALES RIO LAJA LIMITADA"/>
        <s v="DIBELL INGENIERIA SPA"/>
        <s v="SOC CONSTRUCTORA E INVERSIONES BUSAN LIMITADA"/>
        <s v="CONSTRUCTORA VAIN LIMITADA"/>
        <s v="CONSTRUCTORA LAGIES SPA"/>
        <s v="IMPORTADORA Y DISTRIBUIDORA RAUL DAGOBERTO BAHAMONDES SOTO Y COMPANIA LIMITADA"/>
        <s v="ISMAEL DURAN Y COMPANIA LIMITADA"/>
        <s v="SCHEPP SPA"/>
        <s v="CONSTRUCTORA VILCHES LIMITADA"/>
        <s v="CTA SPA"/>
        <s v="OBRAS Y MONTAJES VIAL S.A."/>
        <s v="MAESTRANZA SAEZ Y ARAVENA"/>
        <s v="SOCIEDAD CONSTRUCTORA EMAUS LIMITADA"/>
        <s v="RIQUELME E HIJOS LIMITADA"/>
        <s v="PANGEA SERVICIOS LIMITADA"/>
        <s v="SOCIEDAD MOLINA Y MOLINA SPA"/>
        <s v="LINKSUR SPA"/>
        <s v="CONSTRUCTORA MTV LTDA,"/>
        <s v="INGENIERIA GEOTECNICA SISMICA, GEOFISICA Y GEOLOGIA LIMITADA"/>
        <s v="EMPRESA CONSTRUCTORA GRUOP ALERCE SPA"/>
        <s v="FRANCISCO COFRE BECERRA"/>
        <s v="BBOSCH S.A."/>
        <s v="ANDALUZA DE MONTAJES ELECTRICOS Y TELEFONICOS S.A. AGENCIA EN CHILE  (AMETEL SA)"/>
        <s v="INGENIERIA Y CONSTRUCCION HARCHA LIMITADA"/>
        <s v="CONSTRUCTORA LOEWER SPA"/>
        <s v="CONSTRUCCIONES SOMAN SPA"/>
        <s v="BEZANILLA CONSTRUCCIONES LTDA."/>
        <s v="INDUSTRIAS HERNAN CORSSEN Y CIA LTDA"/>
        <s v="CONSTRUCTORA VIMAC SPA"/>
        <s v="HORMI-MAT SPA"/>
        <s v="DIRECCION DE ARQUITECTURA DEL MINISTERIO DE OBRAS PUBLICAS"/>
        <s v="GOBIERNO REGIONAL XII REGION MAGALLANES Y ANTARTICA CHILENA"/>
        <s v="EASYWOOD SOCIEDAD ANONIMA"/>
        <s v="INVERSIONES Y COMERCIO RGP SPA"/>
        <s v="EMIN INGENIERIA Y CONSTRUCCION SOCIEDAD ANONIMA"/>
        <s v="MOLLER Y PEREZ COTAPOS INGENIERIA Y CONSTRUCCION LIMITADA"/>
        <s v="CIA. MINERA DONA INES DE COLLAHUASI SCM"/>
        <s v="EMPRESA CONSTRUCTORA MENA Y OVALLE S A"/>
        <s v="AFD INGENIERIA Y CONSTRUCCION SPA"/>
        <s v="CONSTRUCTORA FG SPA"/>
        <s v="SERVICIOS AVO II SPA"/>
        <s v="PLASTICOS RAUL M. BASSO VASQUEZ EIRL"/>
        <s v="CONSTRUCTORA LO BLANCO"/>
        <s v="DISTRIBUIDORA NORTE PACASMAYO SRL"/>
        <s v="FUND INSTITUTO PROFESIONAL DUOC UC"/>
        <s v="INMOBILIARIA Y CONSTRUCTORA LA PATAGUA LIMITADA"/>
        <s v="DSI UNDERGROUND CHILE SPA"/>
        <s v="CONSTRUCTORA ALTIUS SPA"/>
        <s v="COMERCIAL E INDUSTRIAL VECTOR LTDA"/>
        <s v="GEOBRUGG ANDINA SPA"/>
        <s v="BESALCO DESARROLLOS INMOBILIARIOS S.A."/>
        <s v="PROGRAMA ACADEMICO DE BACHILLERATO"/>
        <s v="EMPRESA DE LOS FERROCARRILES DEL ESTADO"/>
        <s v="CIA MINERA DEL PACIFICO S A"/>
        <s v="MAPFRE COMPANIA DE SEGUROS GENERALES DE CHILE S A"/>
        <s v="FACULTAD DE CIENCIAS FISICAS Y MATEMATICAS"/>
        <s v="MINISTERIO DE TRANSPORTES Y TELECOMUNICACIONES"/>
        <s v="CRAWFORD LIQUIDADORES DE SEGUROS LTDA."/>
        <s v="INMOB. PEDRO GODO"/>
        <s v="SERVICIO DE SALUD METROPOLITANO SUR ORIENTE"/>
        <s v="RITTAL ELECTROMECANICOS LIMITADA"/>
        <s v="RENTA NACIONAL CIA DE SEGUROS GENERALES S A"/>
        <s v="SERVICIO DE SALUD METROPOLITANO ORIENTE"/>
        <s v="C.M.P.C. CELULOSA S.A."/>
        <s v="FACULTAD DE FILOSOFIA Y HUMANIDADES"/>
        <s v="UNIVERSIDAD DE CHILE"/>
        <s v="SERVICIO DE SALUD METROPOLITANO SUR"/>
        <s v="SUBSECRETARIA DEL MINISTERIO DE LA VIVIENDA Y URBANISMO"/>
        <s v="MINISTERIO DE VIVIENDA-SEREMI MINVU RM"/>
        <s v="EDIFICIO VISTA SA"/>
        <s v="EDIFICIO MORANDE"/>
        <s v="SERVICIO DE SALUD CHILOE"/>
        <s v="I MUNICIPALIDAD DE LAS CONDES"/>
        <s v="COMERCIAL GRUPOREVEX SPA"/>
        <s v="INMOBILIARIA PUERTAS DEL ALCÁZAR"/>
        <s v="INMOBILIARIA NUEVOS DESARROLLOS SPA"/>
        <s v="INMOBILIARIA ACTUAL PORVENIR S.A"/>
        <s v="INMOBILIARIA ACTUAL VICUNA MACKENNA S.A."/>
        <s v="INMOBILIARIA NUEV"/>
        <s v="SOCIEDAD TRANSMISORA METROPOLITANA S.A"/>
        <s v="SISTEMAS DE INSTRUMENTACION LIMITADA"/>
        <s v="CONSTRUCTORA ALFREDO JARA Y COMPANIA S.A."/>
        <s v="FACULTAD DE ARTES"/>
        <s v="GOBIERNO REGIONAL V REGION"/>
        <s v="INMOBILIARIA ACTUAL CUMBRES DE COLON S.A"/>
        <s v="GOBIERNO REGIONAL DE LOS LAGOS"/>
        <s v="DELEGACION PRESIDENCIAL PROVINCIAL DE OSORNO"/>
        <s v="INGENIERIA MANUEL ACORIA GARCIA EIRL."/>
        <s v="SIMONETTI INMOBILIARIA S.A."/>
        <s v="FACULTAD  DE CIENCIAS VETERINARIAS Y PECUARIAS"/>
        <s v="FONDO GENERAL VEA"/>
        <s v="SOC.COM.EQUIPOS INDUSTRIALES"/>
        <s v="CLAS ING ELECTRICA E INVERSIONES"/>
        <s v="FUERZA AEREA DE CHILE"/>
        <s v="INMOBILIARIA ACTUAL LAS CONDES SPA"/>
        <s v="QUIBORAX S.A."/>
        <s v="MINERA SPENCE S A"/>
        <s v="CONSTRUCTORA GRAN MURALLA SPA"/>
        <s v="HERNAN ALBERTO LEVY ARENSBURG"/>
        <s v="CARIOLA DIEZ PEREZ COTAPOS LIMITADA"/>
        <s v="ACCIONA CONSTRUCCION S.A. AGENCIA CHILE"/>
        <s v="CONSTRUCCIONES URALES CHILE S.A"/>
        <s v="MINERIA &amp; SERVICIOS SPA"/>
        <s v="AJGEOTECH SPA"/>
        <s v="RHEOSOIL SPA"/>
        <s v="SOC DE DESARROLLO TECNOLOGICO DE LA U DE SANTIAGO DE CHILE LTDA"/>
        <s v="MINERA ESCONDIDA LIMITADA"/>
        <s v="MINERA LAS CENIZAS S.A."/>
        <s v="R Y Q INGENIERIA S A"/>
        <s v="ARCADIS CHILE S.P.A"/>
        <s v="SOC CONTRACTUAL MINERA EL ABRA"/>
        <s v="SRK CONSULTING CHILE SPA"/>
        <s v="METRO REGIONAL DE VALPARAISO S.A."/>
        <s v="GOLDER ASSOCIATES S.A."/>
        <s v="ASESORIAS SUELOTEST LIMITADA"/>
        <s v="LABORATORIO DE ENSAYOS DE LA PONTIFICIA UNIV CATOLICA DE VALPSO S A"/>
        <s v="JRI INGENIERIA S A"/>
        <s v="AUSENCO CHILE LIMITADA"/>
        <s v="FLOW HYDRO CONSULTING GROUP SPA"/>
        <s v="PILOTES TERRATEST S A"/>
        <s v="KNIGHT PIESOLD S A"/>
        <s v="GLOBALTEC SERVICIOS Y CONSTRUCCION LIMITADA"/>
        <s v="SOCIEDAD LEM LABORATORIOS &amp; ASISTENCIA TECNICA LIMITADA"/>
        <s v="INGENIERIA Y SERVICIOS PARA LA CONSTRUCCION GEHOLAB LIMITADA"/>
        <s v="FUND INVEST Y CONTROL DE CALIDAD FACULT DE ING DE LA U DE LA SERENA"/>
        <s v="SOCIEDAD COMERCIAL GARCIA Y SOLANO LIMITADA"/>
        <s v="CIA MINERA XSTRATA LOMAS BAYAS"/>
        <s v="INGELOG CONSULTORES DE INGENIERIA Y SISTEMAS S.A."/>
        <s v="SOCIEDAD PUNTA DEL COBRE S.A."/>
        <s v="ANDDES CHILE SOCIEDAD ANONIMA"/>
        <s v="FUGRO CHILE S.A."/>
        <s v="MELON ARIDOS LIMITADA"/>
        <s v="GEOINYECTA INGENIERIA SPA"/>
        <s v="SGS MINERALS SOCIEDAD ANONIMA"/>
        <s v="SOC EDUCATIVA PARALELO 37 LTDA."/>
        <s v="CLUB HIPICO DE SANTIAGO S.A."/>
        <s v="ALERCE INGENIERIA Y CONSTRUCCION SPA"/>
        <s v="BGC INGENIERIA LIMITADA"/>
        <s v="OBRAS SUBTERRANEAS S.A., AGENCIA EN CHILE"/>
        <s v="ALTO MAIPO SPA"/>
        <s v="JAVIER LIZANDRO MENDOZA RECABAL"/>
        <s v="STRABAG SPA"/>
        <s v="ARIDOS ACONCAGUA S.A."/>
        <s v="SOCIEDAD MINERA SANTA FE SPA"/>
        <s v="CENTRO DE ESTUDIOS,MEDICION Y CERTIFICACION DE CALIDAD CESMEC S.A."/>
        <s v="MANTOS COPPER S.A."/>
        <s v="SCM MINERA LUMINA COPPER CHILE"/>
        <s v="MIGUEL ANGEL ARANGUIZ TORO"/>
        <s v="TRAZAS GESTION DE PROYECTOS DE INFRAESTRUCTURA LIMITADA"/>
        <s v="PREFABRICADOS DE HORMIGON ECOMUNDO LIMITADA"/>
        <s v="SOLUCIONES SIM SPA"/>
        <s v="SANTA LAURA HORMIGONES SPA"/>
        <s v="CONSTRUCTORA LO AGUIRRE SPA"/>
        <s v="CONSTRUCTORA Y COMERCIALIZADORA SALAZAR Y PIZARRO LIMITADA"/>
        <s v="PREFAST SPA"/>
        <s v="SOCIEDAD COMERCIAL MAXMAR SPA"/>
        <s v="PREFABRICADOS DE HORMIGON CUMBRES SPA"/>
        <s v="DPL HORMIGONES SPA"/>
        <s v="DISTRIBUIDORA BREMEN SPA"/>
        <s v="SOCIEDAD BETON DECKEN SPA"/>
        <s v="PREFABRICADOS DE CONCRETO RODRIGUEZ SPA"/>
        <s v="CONSTRUCTORA ALMAGRO S.A."/>
        <s v="CONSTRUCTORA CUEVAS Y PURCELL S A"/>
        <s v="CONSTRUCTORA NOVATEC EDIFICIOS S.A."/>
        <s v="CONSTRUCTORA LAS PERDICES S.A."/>
        <s v="PEHUEN INGENIERIA Y CONSTRUCCION LTDA."/>
        <s v="UNIVAZO INGENIEROS CIVILES SPA"/>
        <s v="INGENIERIA Y CONSTRUCCION OSCAR EDUARDO HERESMANN IGLESIAS SPA."/>
        <s v="COSIO PAVEZ LIMITADA"/>
        <s v="ZOPONE CHILE ING. LTDA."/>
        <s v="MAESTRANZA E INGENIERIA CVP SPA"/>
        <s v="CONSORCIO GLOBE ICF S.A."/>
        <s v="HORMIGONES ARYCEM SPA"/>
        <s v="HORMIGONES BF SPA"/>
        <s v="V S L SISTEMAS ESPECIALES DE CONSTRUCCION S A"/>
        <s v="VENTA DE HORMIGON SPA"/>
        <s v="MAURICIO ARIEL MARAMBIO SANDOVAL"/>
        <s v="ARQUITECTURA, DISENO Y CONSTRUCCIONES V3 LIMITADA"/>
        <s v="HORMIGONES MELIPILLA SPA"/>
        <s v="IMPORTADORA,EXPORTADORA,COMERCIALIZADORA Y ARRIENDOS EMPRESAS DIAZ LIMITADA"/>
        <s v="DEPROVIS SPA"/>
        <s v="HORMIGONES DEL NORTE S.A."/>
        <s v="LUIS MAURICIO VIDAL RIQUELME"/>
        <s v="ULDARICIO LEOPOLDO ONATE MARDONES"/>
        <s v="CONSTRUCTORA CUATRO REINOS SPA"/>
        <s v="SURMIX HORMIGONES LIMITADA"/>
        <s v="INGENIERIA Y CONSTRUCCION GLOBALMIX LIMITADA"/>
        <s v="CONCRETVS SPA"/>
        <s v="LEITON COMERCIAL LIMITADA"/>
        <s v="HORMIBAL PRETENSADOS SPA"/>
        <s v="HORMIGONERA CABRERA SPA"/>
        <s v="CONSORCIO CONSTRUCTORA ESPERANZA Y COMPANIA"/>
        <s v="HORMIGONES QUIRIHUE SPA"/>
        <s v="SOC HORMIGONES Y BALDOSAS Y COMPANIA LIMITADA"/>
        <s v="READY MIX HORMIGONES LIMITADA"/>
        <s v="HORMIGONES RIOS SAN MARTIN LIMITADA"/>
        <s v="SOCIEDAD CONSTRUCTORA VANROM SPA"/>
        <s v="CONSTRUCTORA DON PEDRO LIMITADA"/>
        <s v="JIMMY ALEJANDRO OLIVA CISTERNAS"/>
        <s v="CONSTRUCTORA INDEPENDENCIA SPA"/>
        <s v="HORMIGONES YA SPA"/>
        <s v="RAUL HUMBERTO MARTINEZ GOMEZ"/>
        <s v="CONSTRUCTORA ATACAGUA S.A."/>
        <s v="ELECTRA PRICE FABBRI Y COMPANIA LIMITADA"/>
        <s v="SOENCO GEOTECNIA LIMITADA"/>
        <s v="CONSTRUCTORA DE VICENTE S.A."/>
        <s v="VERTIC INGENIERIA SPA"/>
        <s v="HORMISUR - INEIN S.A."/>
        <s v="INGENIERIA Y CONSTRUCCION VALMAR LTDA"/>
        <s v="CAVIERES ARQUITECTOS SA."/>
        <s v="FREYSSINET CHILE SPA"/>
        <s v="ELDA RIVAS CASTRO"/>
        <s v="MER INFRAESTRUCTURA CHILE S.A."/>
        <s v="FRANCISCO ESPINOZA"/>
        <s v="SOC DE HORMIGONES MAQUEHUE LIMITADA"/>
        <s v="HORMIGONES Y VIBRADOS CAUTIN SPA"/>
        <s v="SOCIEDAD MINERA INDUSTRIAL E INMOBILIARIA SPA"/>
        <s v="BOMBAS DE HORMIGON G&amp;P S.A."/>
        <s v="CONSTRUCTORA PEHUENCHE LIMITADA"/>
        <s v="MORTEROS TX S.A."/>
        <s v="SCARAB CHILE SPA"/>
        <s v="KNAUF AQUAPANEL SPA"/>
        <s v="MERCANTIL E INDUSTRIAL TRANSANDINA LIMITADA"/>
        <s v="CEMENTO POLPAICO S.A."/>
        <s v="FCA PAVIMENTOS Y REVESTIMIENTOS BUDNIK HNOS S A"/>
        <s v="PCR TRADING S.A."/>
        <s v="INVERSIONES PUNTA BLANCA SPA"/>
        <s v="UNACEM CHILE S.A."/>
        <s v="CEMENTOS TRANSEX LIMITADA"/>
        <s v="CONPREM-GRAU PREFAB.DE HORMIGON LTDA."/>
        <s v="MAPEI CHILE SPA"/>
        <s v="SIKA S A CHILE"/>
        <s v="SOPROCAL CALERIAS E INDUSTRIAS S A"/>
        <s v="ULMEN S A"/>
        <s v="ECOAZA SPA"/>
        <s v="INDUSTRIA DE TUBOS Y PREFABRICADOS DE HORMIGON BUDNIK S A"/>
        <s v="XTREME MINING LIMITADA"/>
        <s v="CONCREMAG S.A"/>
        <s v="CONSTRUCTORA ITINEX LIMITADA"/>
        <s v="ESSBIO"/>
        <s v="PRODUCTOS CAVE S A"/>
        <s v="RVC INGENIERIA Y CONSTRUCCION S A"/>
        <s v="SOCIEDAD LABOPAL LTDA"/>
        <s v="BOTTAI S.A."/>
        <s v="CONSTRUCTORA RIO MAULE LIMITADA"/>
        <s v="SC AUTOP S.ANTONIO-SANTIAGO"/>
        <s v="ANTOFAGASTA MINERALS S A"/>
        <s v="CHUBB SEGUROS CHILE S.A."/>
        <s v="ENTRE PARQUES SPA"/>
        <s v="CONVERSEMOS SPA"/>
        <s v="J.E.J INGENIERIA S.A"/>
        <s v="SOCIEDAD CONCESIONARIA VESPUCIO ORIENTE S.A."/>
        <s v="IDOM INGENIERIA Y CONSULTORIA, S.A."/>
        <s v="INVERSIONES Y ASESORIAS SUMA LTDA"/>
        <s v="ARARAT SPA."/>
        <s v="CLINICA ALEMANA DE SANTIAGO S.A."/>
        <s v="CASAS DELANO S.A."/>
        <s v="FORNI Y FORTES ARQUITECTOS ASOCIADOS"/>
        <s v="GEOVITA S.A."/>
        <s v="ENZO PABLO ROMAN FUENTES"/>
        <s v="JOHANNA DE LAS MERCEDES BUSTOS GOMEZ"/>
        <s v="EMPRESA DE PROYECTOS DE INGENIERIA E G C SPA"/>
        <s v="NORMET CHILE LIMITADA"/>
        <s v="ALSANEO METRO L7 SPA."/>
        <s v="EURO CONSTRUCTORA SPA"/>
        <s v="SERVICIOS URBA GC SPA"/>
        <s v="DMC MINING SERVICES CHILE SPA"/>
        <s v="AFA ASOCIADOS SPA"/>
        <s v="CONSTRUCTORA M D M LIMITADA"/>
        <s v="BARU INGENIERIA LIMITADA"/>
        <s v="PROQUIEL QUIMICOS LIMITADA"/>
        <s v="SAINT-GOBAIN WEBER CHILE S.A"/>
        <s v="INDUSTRIA QUIMICA SOLEX CHILENA LTDA"/>
        <s v="PIETTRA SPA"/>
        <s v="AISLANTES NACIONALES SPA"/>
        <s v="CONSTRUCTORA SANTOLAYA LTDA"/>
        <s v="ADHESIVOS Y MORTEROS TORO SPA"/>
        <s v="CONSTRUCTORA RCUBO LIMITADA"/>
        <s v="INGENIERIA Y CONSTRUCCION TACORA LIMITADA"/>
        <s v="CONSTRUCTORA ITAL-COSTRUZIONI LIMITADA"/>
        <s v="DEMETRA SPA"/>
        <s v="MOSAICO S A"/>
        <s v="SOC INDUSTRIAL ROMERAL S A"/>
        <s v="SOCIEDAD INDUSTRIAL PIZARRENO S.A."/>
        <s v="INMOBILIARIA PARQUE LA FLORIDA SPA"/>
        <s v="RECOS SPA"/>
        <s v="CIA INDUSTRIAL EL VOLCAN S A"/>
        <s v="CONSTRUCTORA LONDRES LIMITADA"/>
        <s v="CERAMICA SANTIAGO S A"/>
        <s v="MALATRASSI PREFABRICADOS LTDA."/>
        <s v="CONSTRUCTORA CREA S.A."/>
        <s v="CONSTRUCTORA LA RIOJA SPA"/>
        <s v="COMERCIAL K LIMITADA"/>
        <s v="PIZARRO VIAL INGENIERIA Y CONSTRUCCION LIMITADA"/>
        <s v="IMPORTADORA Y EXPORTADORA LORETO SANCHEZ"/>
        <s v="TERRACON INGENIERIA Y SERVICIOS LTDA."/>
        <s v="TRIMCO INGENIERIA Y CONSTRUCCION SPA."/>
        <s v="LADRILLOS GONZALEZ SPA"/>
        <s v="CONSTRUCTORA TERRACON SPA"/>
        <s v="CONSTRUCTORA LN SPA"/>
        <s v="INMOBILIARIA RECONQUISTA S.A."/>
        <s v="SOCIEDAD CONCESIONARIA NUEVO PUDAHUEL S.A."/>
        <s v="TBM Y TUNEL SPA"/>
        <s v="OVALLE &amp; BULNES ABOGADOS LTDA."/>
        <s v="FLESAN S.A."/>
        <s v="AGUAS DE ANTOFAGASTA S.A. - CUENTA 2"/>
        <s v="DEMOTRON S A"/>
        <s v="RACK SYSTEMS RENTAL LTDA."/>
        <s v="NAVEGANTE AMERICO VESPUCIO SPA"/>
        <s v="INMOBILIARIA LAMPA ORIENTE S.A."/>
        <s v="CONSTRUCTORA E INMOBILIARIA BERSA CERRO COLORADO S.A."/>
        <s v="INMOBILIARIA ACM S.A."/>
        <s v="INMOBILIARIA Y CONSTRUCTORA EL CERRILLO SPA"/>
        <s v="INVERSIONES CABERNET S.A."/>
        <s v="BRICSA S.A"/>
        <s v="CONSTRUCTORA RIO COLORADO"/>
        <s v="INMOBILIARIA LOMAS DE ASIS LIMITADA"/>
        <s v="HOSPITAL CLINICO UNIVERSIDAD DE CHILE"/>
        <s v="TRAYECTA DESARROLLO INMOBILIARIO SPA"/>
        <s v="CONSTRUCTORA GARDILCIC LTDA."/>
        <s v="HIDRONOR CHILE S A"/>
        <s v="I. MUNICIPALIDAD DE MELIPILLA"/>
        <s v="GESTION INTEGRAL DE RESIDUOS SPA"/>
        <s v="IMPERMEABILIZACION, DISTRIBUIDORA E INGENIERIA EN PLASTICOS LIMITADA"/>
        <s v="VEOLIA SU CHILE S.A."/>
        <s v="MINERA CENTINELA"/>
        <s v="MINERA LOS PELAMBRES"/>
        <s v="NEXXO S.A."/>
        <s v="ZUBLIN INTERNATIONAL GMBH CHILE SPA"/>
        <s v="CONSORCIO VALKO - OHL - BESALCO S.A."/>
        <s v="WALMART CHILE S.A."/>
        <s v="TECNO FAST S.A."/>
        <s v="MATRIZ IDEAS S A"/>
        <s v="COMERCIAL DONOSO LIMITADA"/>
        <s v="TECNOLOGIA DE MATERIALES CHILE S.A."/>
        <s v="CONFECCION Y COMERCIALIZACION PROSEG LIMITADA"/>
        <s v="COMERCIAL SOGNO SPA"/>
        <s v="UNITED SISTEMAS DE TUBERIAS LTDA"/>
        <s v="MULTIACEROS SOCIEDAD ANONIMA"/>
        <s v="FERRECAR SPA"/>
        <s v="TORINO CHILE SPA"/>
        <s v="DROGUERIA HOFMANN SAC"/>
        <s v="CIPP CHILE"/>
        <s v="ANGLO AMERICAN SUR S.A."/>
        <s v="MEASTON PRODUCCIONES LIMITADA"/>
        <s v="SODIMAC S.A"/>
        <s v="FABRICA DE PIEDRAS CHILENAS S.A."/>
        <s v="COMERCIALIZADORA EUROGLASS LIMITADA"/>
        <s v="INVERSIONES LAGUNAS SPA"/>
        <s v="MAXTAR SPA"/>
        <s v="SOC CARLOS ANTONIO Y GERMAN HERNAN SALAZAR GATICA LTDA"/>
        <s v="TESA TAPE CHILE S.A."/>
        <s v="SERVICIOS TIFF CHILE SPA"/>
        <s v="SERVICIOS Y PRODUCTOS PROMOCIONALES DE CHILE LIMITADA"/>
        <s v="COMERCIAL ARMOR LIMITADA"/>
        <s v="SOCOFAR S A"/>
        <s v="GESPANIA CONSTRUCTORA S.A."/>
        <s v="INMOBILIARIA PADR"/>
        <s v="CONSTRUCTORA CASBRO SPA"/>
        <s v="PROTEGO S A"/>
        <s v="EL ARRAYAN SPA"/>
        <s v="FELTREX S.A."/>
        <s v="PINTURAS AMANECER LIMITADA"/>
        <s v="RENNER COATINGS CHILE SPA"/>
        <s v="SHERWIN WILLIAMS CHILE S A"/>
        <s v="PINTURAS INDUSTRIALES GARBAR LIMITADA"/>
        <s v="MANUEL ARTURO SOTELO CATRILEO"/>
        <s v="PROYECTOS DE ARQUITECTURA ARQ-CUBE LIMITADA"/>
        <s v="INICIA SPA"/>
        <s v="LUNA NESVARA CONSTRUCTORA SPA"/>
        <s v="MABLAN SPA"/>
        <s v="SUMINISTRO Y APLICACION DE RECUBRIMIENTOS INDUSTRIALES SPA"/>
        <s v="INMOBILIARIA Y CONSTRUCTORA GESCO S.A."/>
        <s v="REVESTIMIENTOS INDUSTRIALES HOMECOATING LIMITADA"/>
        <s v="SOC. COMERC. DE REPUESTOS S.A."/>
        <s v="CRV INGENIERIA Y CONSTRUCCION LIMITADA"/>
        <s v="REVESTIMIENTOS INDUSTRIALES DYL SPA."/>
        <s v="PROPAINT Y SERVICIOS DE CONSTRUCCION SPA."/>
        <s v="CRILLON S.A"/>
        <s v="SANCHEZ Y COMPANIA LIMITADA"/>
        <s v="FUNDACION MUSEO VIOLETA PARRA"/>
        <s v="APLICACIONES BRAVO SPA"/>
        <s v="RENE OSVALDO BORQUEZ FIERRO"/>
        <s v="CONSTRUCTORA MARCELO VILDO E.I.R.L."/>
        <s v="GO BUILDING SPA"/>
        <s v="METALIUM SPA"/>
        <s v="MACER S.A."/>
        <s v="CONSTRUCTORA TEMPO MAINO LIMITADA"/>
        <s v="LADRILLERA EL DIAMANTE S.A.C."/>
        <s v="FOMENTO OBRAS Y CONTRATAS S.A.C."/>
        <s v="FCA PERUANA ETERNIT S.A."/>
        <s v="COMERCIAL VICUNA SPA."/>
        <s v="OBRAS CIVILES SANTA MARIA LIMITADA"/>
        <s v="RIVADENEIRA Y COLLAO LTDA."/>
        <s v="HCA MINERIA SPA"/>
        <s v="CONSORCIO INTI PUNKU"/>
        <s v="ASAP SOLUCIONES INTEGRALES SPA"/>
        <s v="KNAUF CHILE SPA"/>
        <s v="CONSTRUCTORA PDP SPA"/>
        <s v="NG MADERAS S A"/>
        <s v="FERREMUNDO S.A.S."/>
        <s v="SOC COMERCIAL Y AISLANTES SUR POL LIMITADA"/>
        <s v="NUYUN TEK S.P.A.."/>
        <s v="COMERCIAL IGAL LTDA."/>
        <s v="VILLALBA S A"/>
        <s v="MAFOR S.A."/>
        <s v="SAINT-GOBAIN PRODUCTOS PARA LA CONSTRUCCION S.A.C."/>
        <s v="ZUBIAURRE ARQUITECTOS LIMITADA"/>
        <s v="ODIS SPA"/>
        <s v="COMERCIALIZADORA TECNISHIPP SPA"/>
        <s v="SERVICIOS DE RESPALDO DE ENERGIA TEKNICA LIMITADA"/>
        <s v="GRUPO SCM SPA"/>
        <s v="BECHTEL CHILE LTDA."/>
        <s v="VTR COMUNICACIONES SPA"/>
        <s v="SERVICIOS Y EQUIPOS LIMITADA"/>
        <s v="M&amp;V SPA"/>
        <s v="CELULOSA ARAUCO Y CONSTITUCION S A"/>
        <s v="LOUISIANA PACIFIC CHILE S A"/>
        <s v="SX CHILE SERVICES SPA"/>
        <s v="CONTEMPORA COMPANIA DE SEGUROS GENERALES S.A."/>
        <s v="JUAN PABLO VALDIVIESO &amp; ASOCIADOS LTDA"/>
        <s v="CLINICA VESPUCIO S.A."/>
        <s v="SCOTIABANK CHILE"/>
        <s v="INMOBILIARIA SAN DIEGO SPA"/>
        <s v="DIRECCION DE EDUCACION PUBLICA"/>
        <s v="I MUNICIPALIDAD DE SAN PEDRO DE ATACAMA"/>
        <s v="ORGANIZACION DE LAS NACIONES UNIDAS PARA LA ALIMENTACION Y LA AGRICULTURA"/>
        <s v="SUBT SPA"/>
        <s v="GEO SOIL LAB SOCIEDAD POR ACCIONES"/>
        <s v="ENGSOLVER SPA"/>
        <s v="LABORATORIO DE CONTROL TECNICO LLAY LLAY LIMITADA"/>
        <s v="LABORATORIOS PRECIRE LAB SPA"/>
        <s v="BARROS Y BARROS LTDA"/>
        <s v="LABORATORIO DE ENSAYO DE MATERIALES LABCON LIMITADA"/>
        <s v="SOCIEDAD INMOBILIARIA COLLICO LTDA"/>
        <s v="MECANICA INDUSTRIAL JAIME LOPEZ ALVIAL E.I.R.L"/>
        <s v="CONSTRUCTORA STANGE HERMANOS LIMITADA"/>
        <s v="LABORATORIO TECNICO E INGENIERIA AC SPA"/>
        <s v="ALVARO RODRIGO CASTRO GONZALEZ"/>
        <s v="TECNHOR INGENIERIA LIMITADA"/>
        <s v="CONSTRUCTORA TRICAM LTDA"/>
        <s v="ALS INSPECTION CHILE SPA"/>
        <s v="MASERCO S A"/>
        <s v="TENSACON S.A."/>
        <s v="SERVICIOS DE INGENIERIA Y SERVICIOS ASOCIADOS LTDA"/>
        <s v="SERVICIOS PROFESIONALES TERRALAB LTDA"/>
        <s v="LABORATORIO INGESHA LIMITADA"/>
        <s v="LABORATORIO LABOSAN LIMITADA"/>
        <s v="SOCIEDAD CENTRO DE ESTUDIOS Y LABORATORIOS CELAB Y COMPANIA LIMITADA"/>
        <s v="LABORATORIO DE ENSAYO DE MATERIALES LIMITADA"/>
        <s v="SOC DE CONTROL DE CALIDAD E INSPECCIONES LIMITADA"/>
        <s v="ENSAYOS DE MATERIALES Y PROSPECCIONES LTDA"/>
      </sharedItems>
    </cacheField>
    <cacheField name="[Resultado].[Referencia Interna].[Referencia Interna]" caption="Referencia Interna" numFmtId="0" hierarchy="89" level="1">
      <sharedItems containsBlank="1" count="2208">
        <s v="PR.DAC.2022.0063 AB"/>
        <s v="PR.DAC.2025.0286"/>
        <s v="PR.DAC.2025.0484"/>
        <s v="PR.DAC.2025.0444"/>
        <s v="PR.DAC.2025.0517"/>
        <s v="PR.DAC.2025.0104"/>
        <s v="PR.DAC.2025.0507"/>
        <s v="PR.DAC.2025.0456-C"/>
        <s v="PR.DAC.2025.0506"/>
        <s v="PR.DAC.2022.0063 AC"/>
        <s v="PR.DAC.2026.0047"/>
        <s v="PR.DAC.2025.0448"/>
        <s v="PR.DAC.2026.0039"/>
        <s v="PR.DAC.2026.0081"/>
        <s v="PR.DAC.2026.0190"/>
        <s v="PR.DAC.2026.0047-B"/>
        <s v="PR.DAC.2026.0164"/>
        <s v="PR.DAC.2022.0063 AD"/>
        <s v="PR.DAC.2025.0448-A"/>
        <s v="PR.DAC.2026.0218"/>
        <s v="PR.DAC.2025.0461"/>
        <s v="PR.DAC.2026.0262"/>
        <s v="PR.DAC.2026.0047-C"/>
        <s v="PR.DAC.2026.0047-D"/>
        <s v="PR.DAC.2026.0047-E LP"/>
        <s v="PR.DAC.2026.0232"/>
        <s v="PR.DAC.2026.0047-F"/>
        <s v="PR.DAC.2026.0047-G"/>
        <s v="PR.DAC.2026.0232-B"/>
        <s v="PR.DAC.2026.0232-C"/>
        <s v="PR.DAC.2022.0063 AE"/>
        <s v="PR.DAC.2026.0248"/>
        <s v="PR.DAC.2019.0644E"/>
        <s v="PR.DAC.2022.0147B"/>
        <s v="PR.DAC.2024.0118"/>
        <s v="PR.DAC.2025.0100"/>
        <s v="PR.DAC.2025.0512A"/>
        <s v="PR.DAC.2025.0512"/>
        <s v="PR.DAC.2025.0491"/>
        <s v="PR.DAC.2025.0468"/>
        <s v="PR.DAC.2025.0503"/>
        <s v="PR.DAC.2025.0487"/>
        <s v="PR.DAC.2025.0452"/>
        <s v="PR.DAC.2025.0474"/>
        <s v="PR.DAC.2025.0498"/>
        <s v="PR.DAC.2022.0105"/>
        <s v="PR.DAC.2025.0253"/>
        <s v="PR.DAC.2025.0220"/>
        <s v="PR.DAC.2026.0054"/>
        <s v="PR.DAC.2026.0067"/>
        <s v="PR.DAC.2026.0136"/>
        <s v="PR.DAC.2026.0139"/>
        <s v="PR.DAC.2026.0010"/>
        <s v="PR.DAC.2026.0022"/>
        <s v="PR.DAC.2026.0112"/>
        <s v="PR.DAC.2026.0053"/>
        <s v="PR.DAC.2026.0182"/>
        <s v="PR.DAC.2026.0202"/>
        <s v="PR.DAC.2025.0165"/>
        <s v="PR.DAC.2026.0247"/>
        <s v="PR.DAC.2025.0516"/>
        <s v="PR.DAC.2026.0215"/>
        <s v="PR.DAC.2026.0006"/>
        <s v="N°PR.DAC.2026.0284"/>
        <s v="PR.DAC.2026.0246"/>
        <s v="PR.DAC.2026.0251"/>
        <s v="PR.DAC.2026.0185"/>
        <s v="PR.DAC.2026.0095"/>
        <s v="PR.DAC.2026.0332"/>
        <s v="PR.DAC.2026.0304"/>
        <s v="PR.DAC.2026.0325"/>
        <s v="PR.DAC.2026.0337"/>
        <s v="PR.DAC.2026.0255"/>
        <s v="PR.DAC.2026.0294"/>
        <s v="PR.DAC.2026.0222"/>
        <s v="PR.DAC.2024.0519"/>
        <s v="PR.DAC.2024.0379E"/>
        <s v="PR.DAC.2025.0398A"/>
        <s v="PR.DAC.2025.0493"/>
        <s v="PR.DAC.2024.0250A"/>
        <s v="PR.DAC.2024.0428"/>
        <s v="PR.DAC.2025.0445"/>
        <s v="PR.DAC.2025.0334"/>
        <s v="PR.DAC.2025.0013"/>
        <s v="PR.DAC.2025.0282 noviembre 2025"/>
        <s v="PR.DAC.2025.0172"/>
        <s v="PR.DAC.2024.0381 A"/>
        <s v="PR.DAC.2024.0381C"/>
        <s v="PR.DAC.2024.0381E"/>
        <s v="PR.DAC.2024.0533A"/>
        <s v="PR.DAC.2026.0027"/>
        <s v="PR.DAC.2025.0257"/>
        <s v="PR.DAC.2025.0514"/>
        <s v="PR.DAC.2026.0024"/>
        <s v=""/>
        <s v="PR.DAC.2024.0543 Acreditacion"/>
        <s v="PR.DAC.2026.0148"/>
        <s v="PR.DAC.2026.0128"/>
        <s v="PR.DAC.2026.0063"/>
        <s v="PR.DAC.2026.0086"/>
        <s v="PR.DAC.2026.0169"/>
        <s v="PR.DAC.2026.0116"/>
        <s v="PR.DAC.2024.0379C"/>
        <s v="PR.DAC.2024.0379D"/>
        <s v="PR.DAC.2026.0116A"/>
        <s v="PR.DAC.2026.0130"/>
        <s v="PR.DAC.2026.0130A"/>
        <s v="PR.DAC.2024.0379 Acreditacion"/>
        <s v="PR.DAC.2024.0379F"/>
        <s v="PR.DAC.2025.0469"/>
        <s v="PR.DAC.2025.0376"/>
        <s v="PR.DAC.2025.0061"/>
        <s v="PR.DAC.2026.0227"/>
        <s v="PR.DAC.2026.0064"/>
        <s v="PR.DAC.2025.0172A"/>
        <s v="PR.DAC.2026.0043"/>
        <s v="PR.DAC.2026.0343"/>
        <s v="PR.DAC.2026.0352"/>
        <s v="PR.DAC.2026.0328"/>
        <s v="PR.DAC.2026.0281"/>
        <s v="PR.DAC.2025.0413"/>
        <s v="PR.DAC.2025.0366-A"/>
        <s v="PR.DAC.2026.0014-A"/>
        <s v="PR.DAC.2025.0366- B"/>
        <s v="PR.DAC.2023.0498 abril"/>
        <s v="PR.DAC.2023.0498 mayo"/>
        <s v="PR.DAC.2019.432 diciembre 2025"/>
        <s v="PR.DAC.2019.432 enero 2026"/>
        <s v="PR.DAC.2019.432 febrero 2026"/>
        <s v="PR.DAC.2019.432 marzo 2026"/>
        <s v="PR.DAC.2019.432 abril 2026"/>
        <s v="PR.DAC.2019.432 mayo 2026"/>
        <s v="PR.DAC.2019.432 junio 2026"/>
        <s v="PR.DAC.2025.0248"/>
        <s v="PR.DAC.2025.0349"/>
        <s v="PR.DAC.2025.0442"/>
        <s v="PR.DAC.2026.0004"/>
        <s v="PR.DAC.2026.0026 - Insp. Pintura Intumescente Achique Paris Portal Temuco"/>
        <s v="PR.DAC.2025.0248 Enero 2026"/>
        <s v="PR.DAC.2025.0353"/>
        <s v="PR.DAC.2025.0354"/>
        <s v="PR.DAC.2025.0457"/>
        <s v="PR.DAC.2025.0248 Nov - Dic"/>
        <s v="PR.DAC.2023.0498 Adicional Ago a Ene"/>
        <s v="PR.DAC.2025.0520"/>
        <s v="PR.DAC.2026.0094"/>
        <s v="PR.DAC.2026.0068"/>
        <s v="PR.DAC.2025.0248 Feb 2026"/>
        <s v="PR.DAC.2023.0498 Febrero"/>
        <s v="PR.DAC.2026.0117"/>
        <s v="PR.DAC.2025.0248 Mar 2026"/>
        <s v="PR.DAC.2023.0498 Marzo"/>
        <s v="PR.DAC.2026.0183"/>
        <s v="PR.DAC.2026.0188"/>
        <s v="PR.DAC.2026.0196"/>
        <s v="PR.DAC.2026.0175"/>
        <s v="PR.DAC.2026.0203"/>
        <s v="PR.DAC.2026.0220"/>
        <s v="PR.DAC.2025.0359"/>
        <s v="PR.DAC.2026.0150"/>
        <s v="PR.DAC.2026.0257"/>
        <s v="PR.DAC.2026.0179"/>
        <s v="PR.DAC.2026.0310"/>
        <s v="PR.DAC.2026.0292"/>
        <s v="PR.DAC.2026.0299"/>
        <s v="PR.DAC.2026.0268"/>
        <s v="PR.DAC.2026.0223"/>
        <s v="PR.DAC.2026.0025"/>
        <s v="PR.DAC.2026.0283"/>
        <s v="PR.DAC.2026.0100"/>
        <s v="PR.DAC.2026.0305"/>
        <s v="PR.DAC.2026.0197"/>
        <s v="PR.DAC.2026.0244"/>
        <s v="PR.DAC.2026.0357"/>
        <s v="PR.DAC.2023.0015C"/>
        <s v="PR.DAC.2023.0015D"/>
        <s v="PR.DAC.2023.0015E"/>
        <s v="PR.DAC.2023.0015F"/>
        <s v="PR.DAC.2023.0015H"/>
        <s v="PR.DAC.2024.0323"/>
        <s v="PR.DAC.2025.0337A"/>
        <s v="PR.DAC.2024.0510"/>
        <s v="PR.DAC.2023.0345D"/>
        <s v="PR.DAC.2024.0156C"/>
        <s v="PR.DAC.2024.0156D"/>
        <s v="PR.DAC.2021.0390AL"/>
        <s v="PR.DAC.2021.0390AM"/>
        <s v="PR.DAC.2021.0390U"/>
        <s v="PR.DAC.2021.0390V"/>
        <s v="PR.DAC.2021.0689AH"/>
        <s v="PR.DAC.2021.0689AI"/>
        <s v="PR.DAC.2021.0689AJ"/>
        <s v="PR.DAC.2021.0689AK"/>
        <s v="PR.DAC.2022.0035K"/>
        <s v="PR.DAC.2022.0035M"/>
        <s v="PR.DAC.2025.0509"/>
        <s v="PR.DAC.2026.0001"/>
        <s v="PR.DAC.2026.0018"/>
        <s v="PR.DAC.2024.0193C"/>
        <s v="PR.DAC.2025.0225D"/>
        <s v="PR.DAC.2023.0015I"/>
        <s v="PR.DAC.2025.0467"/>
        <s v="PR.DAC.2025.0428"/>
        <s v="PR.DAC.2025.0337B"/>
        <s v="PR.DAC.2024.0060G"/>
        <s v="PR.DAC.2024.0510F"/>
        <s v="PR.DAC.2021.0390X"/>
        <s v="PR.DAC.2026.0055"/>
        <s v="PR.DAC.2026.0051"/>
        <s v="PR.DAC.2026.0040"/>
        <s v="PR.DAC.2025.0298B"/>
        <s v="PR.DAC.2025.0225A"/>
        <s v="PR.DAC.2025.0225B"/>
        <s v="PR.DAC.2025.0225C"/>
        <s v="PR.DAC.2023.0015G"/>
        <s v="PR.DAC.2022.0158N"/>
        <s v="PR.DAC.2022.0158O"/>
        <s v="PR.DAC.2025.0384"/>
        <s v="PR.DAC.2025.0014"/>
        <s v="PR.DAC.2025.0015A"/>
        <s v="PR.DAC.2025.0400"/>
        <s v="PR.DAC.2024.0060F"/>
        <s v="PR.DAC.2025.0271"/>
        <s v="PR.DAC.2025.0430"/>
        <s v="PR.DAC.2025.0390"/>
        <s v="PR.DAC.2025.0261"/>
        <s v="PR.DAC.2025.0086B"/>
        <s v="PR.DAC.2021.0390AD"/>
        <s v="PR.DAC.2021.0390AF"/>
        <s v="PR.DAC.2021.0390AI"/>
        <s v="PR.DAC.2021.0390AJ"/>
        <s v="PR.DAC.2021.0390AK"/>
        <s v="PR.DAC.2021.0390W"/>
        <s v="PR.DAC.2023.0450"/>
        <s v="PR.DAC.2025.0338"/>
        <s v="PR.DAC.2021.0689 Especial"/>
        <s v="PR.DAC.2021.0689AE"/>
        <s v="PR.DAC.2021.0689AF"/>
        <s v="PR.DAC.2021.0689AG"/>
        <s v="PR.DAC.2024.0474A"/>
        <s v="PR.DAC.2025.0481"/>
        <s v="PR.DAC.2022.0035L"/>
        <s v="PR.DAC.2023.0394"/>
        <s v="PR.DAC.2025.0298A"/>
        <s v="PR.DAC.2025.0408"/>
        <s v="PR.DAC.2023.0345B"/>
        <s v="PR.DAC.2021.0689AL"/>
        <s v="PR.DAC.2026.0049"/>
        <s v="PR.DAC.2026.0070"/>
        <s v="PR.DAC.2026.0076"/>
        <s v="PR.DAC.2026.0085"/>
        <s v="PR.DAC.2023.0015J"/>
        <s v="PR.DAC.2025.0337C"/>
        <s v="PR.DAC.2025.0431"/>
        <s v="PR.DAC.2026.0055B"/>
        <s v="PR.DAC.2025.0298C"/>
        <s v="PR.DAC.2026.0106"/>
        <s v="PR.DAC.2024.0135"/>
        <s v="PR.DAC.2024.0486C"/>
        <s v="PR.DAC.2025.0029B"/>
        <s v="PR.DAC.2025.0225E"/>
        <s v="PR.DAC.2025.0306A"/>
        <s v="PR.DAC.2021.0390AN"/>
        <s v="PR.DAC.2026.0055A"/>
        <s v="PR.DAC.2021.0689AM"/>
        <s v="PR.DAC.2026.0121"/>
        <s v="PR.DAC.2025.0029C"/>
        <s v="PR.DAC.2025.0338A"/>
        <s v="PR.DAC.2023.0015K"/>
        <s v="PR.DAC.2025.0015A Muestreo"/>
        <s v="PR.DAC.2025.0337D"/>
        <s v="PR.DAC.2022.0035N"/>
        <s v="PR.DAC.2025.0337E"/>
        <s v="PR.DAC.2026.0189"/>
        <s v="PR.DAC.2026.0193-V2"/>
        <s v="PR.DAC.2021.0390AC"/>
        <s v="PR.DAC.2021.0390AO"/>
        <s v="PR.DAC.2021.0689AN"/>
        <s v="PR.DAC.2023.0189B"/>
        <s v="PR.DAC.2025.0237"/>
        <s v="PR.DAC.2023.0534D"/>
        <s v="PR.DAC.2025.0225F"/>
        <s v="PR.DAC.2026.0180"/>
        <s v="PR.DAC.2024.0060H"/>
        <s v="PR.DAC.2023.0345E"/>
        <s v="PR.DAC.2023.0189C"/>
        <s v="PR.DAC.2026.0118"/>
        <s v="PR.DAC.2026.0083"/>
        <s v="PR.DAC.2025.0279"/>
        <s v="PR.DAC.2025.0102"/>
        <s v="PR.DAC.2025.0102A"/>
        <s v="PR.DAC.2021.0481A"/>
        <s v="PR.DAC.2023.0534C"/>
        <s v="PR.DAC.2023.0559"/>
        <s v="PR.DAC.2024.0123"/>
        <s v="PR.DAC.2024.0486B"/>
        <s v="PR.DAC.2024.0486D"/>
        <s v="PR.DAC.2024.0511"/>
        <s v="PR.DAC.2024.0511A"/>
        <s v="PR.DAC.2024.0511B"/>
        <s v="PR.DAC.2025.0339"/>
        <s v="PR.DAC.2025.0519"/>
        <s v="PR.DAC.2024.0060I"/>
        <s v="PR.DAC.2026.0307"/>
        <s v="PR.DAC.2026.0055C"/>
        <s v="PR.DAC.2021.0689AO"/>
        <s v="PR.DAC.2025.0130 Geometrica"/>
        <s v="PR.DAC.2023.0534E"/>
        <s v="PR.DAC.2025.0225G"/>
        <s v="PR.DAC.2023.0015L"/>
        <s v="PR.DAC.2025.0467A"/>
        <s v="PR.DAC.2025.0337F"/>
        <s v="PR.DAC.2021.0390AP"/>
        <s v="PR.DAC.2023.0515C"/>
        <s v="PR.DAC.2026.0142"/>
        <s v="PR.DAC.2026.0195"/>
        <s v="PR.DAC.2026.0308"/>
        <s v="PR.DAC.2026.0055D"/>
        <s v="PR.DAC.2021.0689AP"/>
        <s v="PR.DAC.2026.0060"/>
        <s v="PR.DAC.2025.0225H"/>
        <s v="PR.DAC.2023.0015M"/>
        <s v="PR.DAC.2026.0302"/>
        <s v="PR.DAC.2025.0337G"/>
        <s v="PR.DAC.2026.0335A"/>
        <s v="PR.DAC.2026.0189A"/>
        <s v="PR.DAC.2021.0390AQ"/>
        <s v="PR.DAC.2026.0171"/>
        <s v="PR.DAC.2022.0035O"/>
        <s v="PR.DAC.2025.0396"/>
        <s v="PR.DAC.2026.0118A"/>
        <s v="PR.DAC.2026.0194"/>
        <s v="PR.DAC.2026.0373"/>
        <s v="PR.DAC.2021.0237D Sept a Abr 2026"/>
        <s v="PR.DAC.2021.0444 3816"/>
        <s v="PR.DAC.2021.0444 3816 Febrero"/>
        <s v="PR.DAC.2026.0062"/>
        <s v="PR.DAC.2021.0444 3816 Abril"/>
        <s v="PR.DAC.2026.0082"/>
        <s v="PR.DAC.2021.0689AJ Muestreo"/>
        <s v="PR.DAC.2025.0132"/>
        <s v="PR.DAC.2025.0015 Muestreo"/>
        <s v="PR.DAC.2024.0135A Muestreo"/>
        <s v="PR.DCO.3681.2025.116_ING. CG MONTAJES-SE Bess Arenales Mejillones"/>
        <s v="PR.DHC.1824.2022.147_Polpaico-Centinela_V3 VTA(Adic Enero 2026) Adicional"/>
        <s v="PR.DHC.1824.2023-1022 -2 Adicional (+VTA Enero 2026) Adicional"/>
        <s v="PR.DHC.1824.2019-1003-7 Adicional (+Vta Cuadratura) Diciembre Adicional"/>
        <s v="PR.DCO.3681.2023.100_ACM Ing.-SQM La Negra extensión abril Adicional"/>
        <s v="PR.DCO.3681.2025.275_ACM-CAPSTONE COPPER, Mantos Blancos"/>
        <s v="PR.DCO.3681.2025.234_B_EXCON-Construcción Obras Tempranas 1 – CMZ II (Permanencia)."/>
        <s v="PR.GCO.2024.0075.V14 Tepsac- Centinela (Vta +) Noviembre 2025 Adicional"/>
        <s v="PR.DCO.3681.2024.020_BESALCO CONST.-Escondida Adicional (+VTA Julio)"/>
        <s v="PR.DCO.3681.2025.269_DEPROX-Planta Molycop, Mejillones"/>
        <s v="PR.DHC.1824.2020.265-22 (VTA+) Julio 2025"/>
        <s v="PR.DCO.3681.2023.049_BETONFAST-Proyectos Prefabricados Antofagasta-Calama extensión Dic 2025"/>
        <s v="PR.DCO.3681.2025.194_WORLD SERVICE-Trevisan sn lote 4"/>
        <s v="PR.DCO.3681.2025.218_BBO-Planta Puerto Mejillones"/>
        <s v="PR.DHC.1824.2021.021-18 Adicional Adicional (+VTA cuadratura) Diciembre Adicional"/>
        <s v="PR.DCO.3681.2025.141_BOETSCH-Mirador de Costaventura Etapa II"/>
        <s v="PR.DCO.3681.2024.001 2025"/>
        <s v="PR.DCO.3681.2024.382_GYL-Alto La Chimba II (VTA +´) Cuadratura noviembre 2025 Adicional"/>
        <s v="PR.DCO.3681.2024.382_GYL-Alto La Chimba II (VTA +´Cuadratura Enero 2026"/>
        <s v="PR.DHC.1824.2019.164-20 Adicional (+Vta Septiembre) Cuadratura Adicional"/>
        <s v="PR.DHC.1824.2019.164-21 Adicional Septiembre 2025 Adicional"/>
        <s v="PR.DCO.3681.2025.156 Servicio de programación de muestras de hormigón fresco para las regiones XV,"/>
        <s v="PR.DCO.3681.2024.048_Abengoa-EPC SE DESARROLLO MINERA CENTINELA"/>
        <s v="PR.DCO.3681.2025.235 Civelec SE Mejillones y SE Chacata"/>
        <s v="PR.DCO.3681.2023.263_2_C. NADIC-LOTEO VALLE DEL MAR, LOTE LD-1 extensión abril 2025 adicional"/>
        <s v="PR.DHC.1824.2022.147_Polpaico-Centinela_V2 VTA (-VTAagosto) Cuadratura"/>
        <s v="PR.DCO.3681.2025.032_Tepsac Ensayos especiales de suelos (permeabilidad, colapso), químico NAG (Aju"/>
        <s v="PR.GCO.2024-0075 V9 TEPSAC-Centinela Adicional Cuadratura - Nov 2025"/>
        <s v="PR.DCO.3681.2024.020_BESALCO CONST.-Escondida  VTA (+1) Cuadratura Junio 2025)"/>
        <s v="PR.DCO.3681.2024.069_V6 DERK-CMZ Adicional mes de Septiembre 2025 Adicional"/>
        <s v="PR.DCO.3681.2025.192 Engie Bess Kallpa"/>
        <s v="PR.DCO.3681.2026.021_PME-Canaletas Pre-fabricadas - Aurora"/>
        <s v="PR.DCO.3681.2025.192 Engie Bess Lille"/>
        <s v="PR.DHC.1824.2022.147_Polpaico-Centinela_V2 Adicional (-Vta Agosto) Cuadratura"/>
        <s v="PR.DCO.3681.2025.166 Servicio Control Calidad Proyecto Laguna Seca Peralte 9"/>
        <s v="PR.DCO.3681.2025.239 ACM Planta Química Litio SQM varios"/>
        <s v="PR.DCO.3683.2026.014 V3 China Power DUNE PLUS"/>
        <s v="PR.DCO.3681.2025.166 Servicio Control Calidad Proyecto Laguna Seca Peralte 8"/>
        <s v="PR.DHC.1824.2022.159 VTA (+01) Adicional Diciembre 2024 Adicional (+Vta cuadratura) Agosto"/>
        <s v="PR.DCO.3681.2025.315_EIMontajes-Subestación Monte Mina"/>
        <s v="PR.GCO.2024.0075.V14 Tepsac- Centinela (+Vta Abril- Julio) 2026 Adicional"/>
        <s v="PR.DCO.3681.2026.050_NORMAN ORELLANA-CASA PARTICULAR"/>
        <s v="PR.DCO.3681.2026.079 Infraestructura Eléctrica 2DA y 3RA  COX"/>
        <s v="PR.DCO.3681.2024.020_BESALCO CONST.-Escondida  (+VTA Abril 2026)"/>
        <s v="PR.DCO.3681.2026.013_HORMIGONES MÓVILES-Subestación Montemina"/>
        <s v="PR.DCO.2025-1560-B_EUROHINCA-Instalaciones Antofagasta"/>
        <s v="PR.DCO.3681.2025.234_(VTA Cuadratura 2026) B_EXCON-Construcción Obras Tempranas 1 – CMZ II (Permane"/>
        <s v="PR.DCO.3681.2025.141_(Vta cuadratura 2026) BOETSCH-Mirador de Costaventura Etapa II Adicional"/>
        <s v="PR.DCO.3681.2023.100_ACM Ing.-SQM La Negra extensión abril-Diciembre 2026 Adicional"/>
        <s v="PR.DCO.3681.2023.049_(Vta Adicional 2026) BETONFAST-Proyectos Prefabricados Antofagasta-Calama exte"/>
        <s v="PR.DCO.3681.2025.192 Engie Pampa Fidelia"/>
        <s v="PR.DCO.3681.2026.121_MOV. TIERRA V &amp; V-PMGD CALICHE - CAMINO DE ACCESO"/>
        <s v="PR.DCO.3682.2023.197_GREKAD MET-EDIFICIO DE OFICINAS SITIO 1_Adicional 2"/>
        <s v="PR.DCO.3682.2025.251 Polpaico Álcali ( Vta Cuadratura Enero 2026) Adicional"/>
        <s v="PR.DHC.1834.2023-1003 (VTA+) Diciembre 2025 Adicional"/>
        <s v="PR.DCO.3682.2024.321_SOC. ACL-Autocontrol Hormigones ACL Adicional"/>
        <s v="PR.DCO.3682.2024.329_V2_Ampliación Colegio Eagles' College Iquique"/>
        <s v="PR.DCO.3682.2025.069_Constructora Budapest-CONDOMINIO ALEJANDRO AZOLAS"/>
        <s v="PR.DCO.3682.2025.266_GYL-San Petersburgo"/>
        <s v="PR.DHC.1834.2020.317-19"/>
        <s v="PR.DHC.3682.2020-1021-5 2025 Adicional (+Vta diciembre) Adicional"/>
        <s v="PR.DCO.3682.2023.110_ Constructora Salfa Visitas"/>
        <s v="PR.DCO.3682.2023.110_2_ Constructora Salfa Visitas Ajuste 2023-2024 Adicional (VTA+) 2025"/>
        <s v="PR.DCO.3682.2025.206_COX-Subestación Kimal (Permanencia)"/>
        <s v="PR.DCO.3682.2025.206_COX-Subestación Kimal"/>
        <s v="PR.DCO.3682.2026.026 - Parque Solar Tirana Oeste"/>
        <s v="PR.DCO.3682.2024.011_MELON-Puerto Collahuasi"/>
        <s v="PR.DCO.3682.2025.283_GREEN HANDS-Cantera Ari Acha, Arica"/>
        <s v="PR.DCO.3682.2024.280 Anexo Convenio F1A F1B Proyectos 2025-2026"/>
        <s v="PR.DCO.3682.2025.206_COX-Subestación Kimal (+ VTA Enero )Adicional"/>
        <s v="PR.DCO.3682.2026.038_Rene Mancilla-Panel Borneo"/>
        <s v="PR.DCO.3682.2023.386_IND. RENTAL-Servicios Suelos y Hormigones -1"/>
        <s v="PR.DCO.3682.2023.416 Propuesta de testigos Salfa Adicional (+VTA Agosto)"/>
        <s v="PR.DCO.3682.2026.021 Salfa Noval F1 A"/>
        <s v="PR.DCO.3682.2026.037_GUSTAVO ORREGO-Ampliación Vivienda de un piso"/>
        <s v="PR.DCO.3682.2026.021 Salfa Noval F1 B"/>
        <s v="PR.DCO.3682.2025.206_COX-Subestación Kimal (Servicios Spot)"/>
        <s v="PR.DCO.3682.2026.005_ENZO REDOLFI-CONSERVADOR DE BIENES RAICES"/>
        <s v="PR.DCO.3682.2025.044 Sol del Valle 1,2 Asfaltos"/>
        <s v="PR.DHC.1834.2023-1003 (VTA  cuadratura 2026) Adicional"/>
        <s v="PR.DCO.3682.2026.096 CONSTRUCTORA PYL SPA Colchane"/>
        <s v="PR.DCO.3682.2025.316_FERROVIAL ENERGÍA_Subestación Elevadora Tirana Solar y su respectiva LAT"/>
        <s v="PR.DCO.3682.2026.042 PROYECTO LAMARA Ecasa"/>
        <s v="PR.DCO.3682.2026.112_SECALL-Proyecto TA9490"/>
        <s v="OPR.DCO.2025-0091 Licitación Codelco Chuqui Contramuestras"/>
        <s v="PR.DCO.3683.2025.203"/>
        <s v="PR.DCO.3683.2025.258_V2 Kimal María Elena"/>
        <s v="PR.DCO.3683.2025.258_V2 Kimal María Elena_China Railway"/>
        <s v="PR.DCO.3683.2026.063_ACM-SA 9500016170 Perforación y Construcción de Micropilotes, Salar de Atacama"/>
        <s v="PR.DCO.3683.2024.212 SK Nueva Planta de Petróleo DRT"/>
        <s v="PR.DCO.3683.2025.211_ION SPA-PMGD Sierra II"/>
        <s v="PR.DHC.3684.2025-1010 Adicional (+VTA cuadratura Diciiembre) Adicional"/>
        <s v="PR.DCO.3684.2024.001-2 Adicional (+Vta Diciembre) Cuadratura Adicional"/>
        <s v="PR.DCO.3684.2024.004_Campos de Chile-AVANZAPARK COQUIMBO"/>
        <s v="PR.DCO.3684.2025.169 Unicon Besalco Minera Arqueros (Vta Cuadratura) Adicional"/>
        <s v="PR.DCO.3684.2025.284_SACYR-Ext. testigos y med. espesores Ruta 5 Los Vilos La Serena"/>
        <s v="PR.DCO.3684.2025.080 Elecnor Línea de Transmisión Don Goyo - La Ruca Adicional(VTa + noviembre))"/>
        <s v="PR.DCO.3685.2023.129_CODELCO DSAL-Potrerillos_Rev_2. IDIEM 18-03.2024"/>
        <s v="PR.DHC.2326.2022.243 Propuesta Constructora San Jose_Ovalle"/>
        <s v="PR.DCO.3684.2025.309_Puna de Aguila-Edificio Punta de Aguila I"/>
        <s v="PR.DCO.3684.2025.313 KALPATARU -Tramo 5 , KV Kimal - Lo Aguirre Servicio Spot"/>
        <s v="PR.DCO.3684.2025.121 ACHS OVALLE EMPRESA CONSTRUCTORA ALZERRECA Y DIAZ LTDA."/>
        <s v="PR.DCO.3684.2026.008_UNICON-Ovalle"/>
        <s v="PR.DCO.3684.2026.024_Minera el Dorado La Serena"/>
        <s v="PR.DCO.3684.2025.149_BRUNDL-Reposición Puente Marquesa en Ruta D-215"/>
        <s v="PR.DCO.3684.2025.308_MARTINEZ BRAVARI-Kauffman La Serena"/>
        <s v="PR.DCO.3684.2025.080 Elecnor Línea de Transmisión Don Goyo - La Ruca Adicional (VTa + Marzo-Mayo 20"/>
        <s v="PR.DCO.3684.2025.294_PRODELCA-Mirador Bahía II"/>
        <s v="PR.DHC.3684.2025-1010 Adicional (+VTA cuadratura 2026) Adicional"/>
        <s v="PR.DCO.3684.2026.045 Planta Melón Freirina"/>
        <s v="PR.DCO.3684.2024.205 Mejoramiento Ruta D-895 Adicional (VTA+) Julio 2025"/>
        <s v="PR.DCO.3684.2026.103_NELSON CASTILLO-Construcción Avda. Cuatro Esquinas"/>
        <s v="PR.DCO.3684.2024.001-2 (Vta cudratura 2026) Adicional"/>
        <s v="PR.DCO.3685.2025.293_POLPAICO-Planta de hormigones Copiapó – Polpaico BSA (+VTA Enero 2026)Adiciona"/>
        <s v="PR.DCO.3731.2024.001 -2 Adicional cuadratura sept"/>
        <s v="PR.DHC.3685.2022-1030 2025 (VTA+) Julio 2025"/>
        <s v="PR.DCO.3685.2025.227_BITUMIX-Vial Ruta 30 - Copiapó Adicional (VTA -) Noviembre"/>
        <s v="PR.DCO.3685.2025.293_POLPAICO-Planta de hormigones Copiapó – Polpaico BSA (+VTA cuadratura 2026)"/>
        <s v="PR.DCO.3685.2026.089 FERRARA OBRAS GEOTECNICAS SPA Edificio MOP"/>
        <s v="PR.DCO.1776.2025.299_CERRO APOQUINDO 4-PRAT"/>
        <s v="PR.DCO.1776.2025.344_COPAHUE-Macul Oriente 1 – Etapa 2"/>
        <s v="PR.DCO.1776.2025.449_GALCONT-Pavimentos SEL VM"/>
        <s v="PR.DCO.1776.2025.255_MyC-Construcción Obras Civiles Talleres y Cocheras Línea 7"/>
        <s v="PR.DCO.1776.2023.104_Visitas_Permanencias_Aeropuerto"/>
        <s v="PR.DCO.1776.2025.262_MYA-Las Perdices"/>
        <s v="PR.DCO.1776.2025.170 Los espinos 1 DGA"/>
        <s v="PR.DCO.1776.2025.171 Los espinos 2 DGA"/>
        <s v="PR.DCO.1776.2025.149_LEVEL ING.-Mar Del Sur"/>
        <s v="PR.DCO.1776.2024.374_INGEC-Rengo Adicional"/>
        <s v="PR.DCO.1776.2025.406_SERVILAND-SE LAS ACACIAS"/>
        <s v="PR.DCO.1776.2025.343_ISLA PICTON-Altos del Valle"/>
        <s v="PR.DCO.1776.2025.132 Agrosonda SE"/>
        <s v="PR.DCO.1776.2025.111 Pocuro Cipreses VII - VIII - IX"/>
        <s v="PR.DCO.1776.2024.351_José M. Carreño-T. Tannenbaum"/>
        <s v="PR.DCO.1776.2025.134 Icafal Plaza alcanzable"/>
        <s v="PR.DCO.1776.2024.177_INGEVEC-Ppal Cap. Ign. Carrera Pinto, Conchalí Adicional (+Vta Agosto)"/>
        <s v="PR.DCO.1776.2025.337 Edificio Vivaceta Ingevec"/>
        <s v="PR.DCO.1776.2025.435_INGEVEC-Edificio Brisas del Maipo"/>
        <s v="PR.DCO.1776.2024.212 Cesfam Padre Hurtado"/>
        <s v="PR.DCO.1776.2025.320_TECSA-U La Laguna"/>
        <s v="PR.DCO.1776.2025.354_PROMET-Planta Chacabuco"/>
        <s v="PR.DCO.1776.2025.335_Embalse Carén_Tecnasic"/>
        <s v="PR.DCO.1776.2025.427_ALTIUS-Edificio Macul 1C"/>
        <s v="PR.DCO.1776.2025.428_DESCO-Marín"/>
        <s v="PR.DCO.1776.2025.372_LUIS OLAVE-CESFAM RURAL DE PAHUILMO"/>
        <s v="PR.DCO.1776.2024.317 Icafal Edificio Santa Rosa H47"/>
        <s v="PR.DCO.1776.2026.002_ANTUCOYA-Placas de Carga Antucoya"/>
        <s v="PR.DCO.1776.2025.214_SERVILAND-Transformador de Respaldo SE Lampa 220_23 kV"/>
        <s v="PR.DCO.1776.2025.448_SERVILAND-AMPLIACION EN SE RUNGUE (NTR ATMT)_FASE 1"/>
        <s v="PR.DCO.1776.2026.047_SERVILAND-SE Cerro Navia"/>
        <s v="PR.DCO.1776.2024.351_José M. Carreño_San Francisco"/>
        <s v="PR.DCO.1776.2025.280 INGEVEC BAÑOS MODULARES"/>
        <s v="PR.DCO.1776.2025.433_INGEVEC-Nueva Esmeralda"/>
        <s v="PR.DCO.1776.2025.445_INGEVEC-0775 Las Pioneras de Rodelillo"/>
        <s v="PR.DCO.1776.2026.169 CONSTRUCTORA IGNACIO HURTADO LTDA. Edificio Uno"/>
        <s v="PR.DCO.1776.2025.409_SAN VICENTE-Cesfam Ossandón"/>
        <s v="PR.DCO.1776.2025.424_TECSA-Centro Comercial Parque Quilicura"/>
        <s v="PR.DCO.1776.2026.009_COX-BESS Cardonal"/>
        <s v="PR.DCO.1776.2024.345_VDZ-San Pablo Barracas"/>
        <s v="PR.DCO.1776.2026.243_VAIPS-Subestación Eléctrica Itahue"/>
        <s v="PR.DCO.1776.2026.069_ANDES SOLAR-PFV Los Pétalos ubicado en Camino Interior 1897, Fundo Santa Adela"/>
        <s v="PR.DCO.1776.2026.217_Const. del Choapa-Conservación Río Maipo Confluencia Estero San José y Quebrad"/>
        <s v="PR.DCO.1776.2026.152_UNO DESARROLLOS-Remodelación ACHS Melipilla"/>
        <s v="PR.DCO.1776.2025.205_MYA-LAS HORTENSIAS"/>
        <s v="PR.DCO.1776.2025.301_CONSTRUCTORA PAZ-Arboleda Etapa 2"/>
        <s v="PR.DCO.1776.2025.192_FUNDAMENTA-Eco Florida"/>
        <s v="PR.DCO.1776.2026.057_ALM-VM1500 TORRE"/>
        <s v="PR.DCO.1776.2026.085_SERVILAND-Subestación Polpaico"/>
        <s v="PR.DCO.1776.2026.142 Serviland SE El Manzano"/>
        <s v="PR.DCO.1776.2026.143 Serviland SE Batuco"/>
        <s v="PR.DCO.1776.2026.056_SAN VICENTE-Cesfam Ossandón"/>
        <s v="PR.DCO.1776.2025.202_INGEVEC-Franklin"/>
        <s v="PR.DCO.1776.2025.403_INGEVEC-Edificio Coronel Godoy_V2"/>
        <s v="PR.DCO.1776.2026.004_COPAHUE-Los Barbechos"/>
        <s v="PR.DCO.1776.2026.053_INGEVEC-Edificio Diagonal Paraguay"/>
        <s v="PR.DCO.1776.2026.043_FGS-Las Condes 7944"/>
        <s v="PR.DCO.1776.2026.120 - Proyecto Los Castaños 2796 La Florida"/>
        <s v="PR.DCO.1776.2026.196_IK2-CASA HELSINKI"/>
        <s v="PR.DCO.1776.2026.199_BOETSCH-Terrazas del Bicentenario"/>
        <s v="PR.DCO.1776.2026.025_Alejandro Alfaro-Condominio Golf Los Lirios"/>
        <s v="PR.DCO.1776.2026.297_LA NAVE-Universidad Autónoma Sede San Miguel"/>
        <s v="PR.DCO.1776.2026.278_SERVILAND-Modificaciones en Patio 110 Kv SE VITACURA"/>
        <s v="PR.DCO.1776.2025.028_DPC-Data Center Etapa 2"/>
        <s v="PR.DCO.2024-0620 - Mejoramiento de Borde Costero Puchoco-Schwager"/>
        <s v="PR.DCO.1829.2026.059 - Camila Arriagada - Galpon Superlmercado El Meson"/>
        <s v="PR.DHC.1829.2022.279 - Control de Áridos, Hormigón y Suelos. Red de Hospitales Biobío"/>
        <s v="PR.DCO.1829.2025-0660 - VTA (+01) Enero 2026"/>
        <s v="PR.DCO.1829.2025-0755 - Construcción COP Arauco"/>
        <s v="PR.DCO.1829.2026.039 - Terreno Punahue - Los Lagos"/>
        <s v="PR.DCO.1829.2026.018 - Flexpark Copiapó SPA"/>
        <s v="PR.DCO.1829.2025-0745 - Obra Manuel Rodriguez 563"/>
        <s v="PR.DCO.2025-0313 - Monlux Chile S.A. - Nueva SE Seccionadora Buil 15466 kV (Venta Total Proyecto)"/>
        <s v="PR.DCO.2025-0203 - Urbanización Parque Laguna"/>
        <s v="PR.DCO.1829.2025-0720 - Asch SPA - Reposición Cesfam Los Cerros Talcahuano"/>
        <s v="PR.DCO.2025-0418 - Ampliación Galpón Tecforest Curaquilla"/>
        <s v="PR.DCO.1829.2025-0662 - Fundación Estanque Hualqui"/>
        <s v="PR.DCO.2025-0578 - Proyecto PIGS Fase II - Armada"/>
        <s v="PR.DCO.1829.2026.010 - Planta Horcones L3"/>
        <s v="PR.DCO.2024-0300 - Ampliación vivienda Belmar - Morin"/>
        <s v="PR.DCO.2025-0560 - Alteración y Ampliación Local Comercial Maipú 870"/>
        <s v="PR.DCO.2025-0501 - Remodelación Plaza del Estudiante IPVG"/>
        <s v="PR.DHC.1829.2022.467 - Hospital Los Lagos"/>
        <s v="PR.DHC.1829.2022.467 - Hospital Puerto Varas"/>
        <s v="PR.DHC.1829.2022.467 - Hospital Rio Bueno"/>
        <s v="PR.DCO.2024-1045 - VTA (+01) Enero 2026"/>
        <s v="PR.DCO.1829.2025-0591 - Constructora Gonzalez García - Reposición Cuarta Comisaría Hualpén"/>
        <s v="PR.DCO.2025-0247 - Conservación Periódica Camino O-48-N"/>
        <s v="PR.DCO.1829.2026.017 - EMS Diciembre 2025"/>
        <s v="PR.DCO.1829.2026.065 - EMS Enero 2026"/>
        <s v="PR.DCO.2024-0601 - VTA (+01) Enero 2026"/>
        <s v="PR.DCO.2024-0554 - Condominio Valle Tucapel"/>
        <s v="PR.DCO.2024-0784 - CNT Don Miguel - Coronel"/>
        <s v="PR.DCO.1829.2025-0638 - Edificio Castellon 227"/>
        <s v="PR.DCO2025-0461 - Control de densidades - Edificio Molco"/>
        <s v="PR.DCO.2025-0534 - Proyecto de Pavimentación y Aguas Lluvias Extensión Caletera Michaihue, Ruta"/>
        <s v="OP-DHC-2022-0093 - VTA (+01) Enero 2026"/>
        <s v="PR.DCO.2025-0561 - Constructora Carran - Condominio Los Avellanos III"/>
        <s v="PR.DCO.2025-0404 - Rotura y Reposición de Pavimento de Calzada de Asfalto - Calle Los Ingenieros Co"/>
        <s v="PR.DCO.2025-0544 - Control de densidades - PRT Hualpén"/>
        <s v="PR.DCO.1829.2026.012 - Sander 100"/>
        <s v="PR.DCO.2024-1021 - Contrato de mantención de calles - Enap ERBB"/>
        <s v="PR.DCO.1829.2025-0791 - Pavimentación Patio exterior MCT Hualpén"/>
        <s v="PR.DCO.1829.2025-0736 - Obra de Restitución Piscicultura Melipeuco"/>
        <s v="PR.DCO.1829.2025-0707 - Distintas obras de Reparación 2025"/>
        <s v="PR.DCO.2025-0504 - INV EXT LMT SE, San Pedro de la Paz."/>
        <s v="PR.DCO.2025-0507 - Reposición de Pavimento - Salas 53 - Edificio Salas"/>
        <s v="PR.DCO.1829.2026.089 - EMS Camino Antuco Visita 2"/>
        <s v="PR.DCO.1829.2026.090 - EMS Alto del Sur"/>
        <s v="PR.DCO.1829.2026.091 - EMS Loncopangue"/>
        <s v="PR.DCO.1829.2026.007 - CSP Individual Pamela Carrillo"/>
        <s v="PR.DCO.1829.2026.020 - Montaje Civil-Electromecánico Proyecto Mermeticidad Ciclón De Alivio L2 Celu"/>
        <s v="PR.DCO.2025-0522 - Nuevo Separador Gravitacional y Segregación de Aguas Oleosas en Planta Linares E"/>
        <s v="PR.DCO.1829.2026.032 - Sendero Camino Al Humedal, Barrio Pescador Arauco"/>
        <s v="PR.DCO.2025-0505 - CC 2023 - C BB31106174 BB31106174 Norm. De Pretiles Est. T-3600, T-3508 + T-3509"/>
        <s v="PR.DCO.1829.2026.103 - EPC Construcción De Estanque De Agua Para RCI Contrato BB31100709"/>
        <s v="PR.DCO.1829.2026.036 - Construcción Plaza de Calistenia"/>
        <s v="PR.DCO.2025-0388 - Constructora Manzano - Costa Norte, Lote B4"/>
        <s v="PR.DCO.2024-0937 - Asfaltos - Mirador Costanera"/>
        <s v="PR.DCO.2025-0032 - Independencia 1590 - Etapa II"/>
        <s v="PR.DCO.3689.2025.098 - ANTS Ensayos de suelo EFE Zona Biobio Temuco"/>
        <s v="PR.DCO.1829.2026.156 - APR Salto Del Laja Oriente"/>
        <s v="PR.DCO.1829.2026.075 - Puentes y Calzadas - Ramales de Puente Industrial"/>
        <s v="PR.DCO.1829.2026.176 - Proyecto 153316 Tome Chico"/>
        <s v="PR.DCO.1829.2026.030 - Sostenimiento Coronel Destilación Peróxidos Solvay"/>
        <s v="PR.DCO.1829.2026.177 - EMS SSR La Capilla, Los Angeles"/>
        <s v="PR.DCO.1829.2026.178 - EMS SSR Rihue, Negrete"/>
        <s v="PR.DCO.1829.2025-0702 - CGED-25000534 NT180 - Condominio Plazas de Andalien"/>
        <s v="PR.DCO.1829.2026.106 - Planta Camanchaca, Isla Rocuant"/>
        <s v="PR.DCO.1829.2026.127 - Ensayo Porchet Edificio O'Higgins 979 DS19 los Angeles"/>
        <s v="PR.DCO.2025-0549 - Construcción Galpones Patio Los Sauces Enap ERBB"/>
        <s v="PR.DCO.1829.2026.101 - Hangar Heligrafics"/>
        <s v="PR.DCO.1829.2025-0776 - Fabricación Taller de Soldadura CC 3088"/>
        <s v="PR.DCO.1829.2026.139 - Fabricación Cuerdas de Vida OC 3087"/>
        <s v="PR.DCO.2025-0255 -Mejora Cierres Perimetrales de Planta ERBB"/>
        <s v="PR.DCO.1829.2026.109 - Contrato de Concesión Vial Puente Industrial - Sector D"/>
        <s v="PR.DCO.1829.2026.032 - VTA (+01) Marzo 2026"/>
        <s v="PR.DCO.2025-0494 - Ampliación Auditorio y Sala Multipropósito Proyecto COEMCO"/>
        <s v="PR.DCO.1829.2026.154 - Edificio K"/>
        <s v="PR.DCO.1829.2026.155 - Sede Social Los Fundadores"/>
        <s v="PR.DCO.1829.2026.191 - EMS Actualización Diseño Construcción Colector Interceptor Aguas Lluvias San"/>
        <s v="PR.DCO.1830.2026.096 - Ensayo Porchet - Fuente de Nativa 1"/>
        <s v="PR.DCO.2024-0785 - Edificio Montevista - Concepción"/>
        <s v="PR.DCO.1829.2026.245 - Cantera Ditoner - 15-04-2026"/>
        <s v="PR.DCO.1829.2026.168 - Hormigón de Prueba Planta CBB Talcahuano - Ramales Puente Industrial"/>
        <s v="PR.DCO.1829.2026.238 - EMS SSR Butamalal Cañelte"/>
        <s v="PR.DCO.1829.2026.239 - EMS Vivienda Particular"/>
        <s v="PR.DCO.1829.2026.221 - EMS Bodega 1 y 2 - Reconstrucción"/>
        <s v="PR.DCO.1829.2026.222 - EMS Sector Alfa - Rack Norte"/>
        <s v="PR.DCO.1829.2026.223 - EMS Centro Logístico de Apoyo (CLA)"/>
        <s v="PR.DCO.2023-0618 - VTA (+01) Abril 2026"/>
        <s v="PR.DCO.1829.2025-0590 - VTA (+01) Abril 2026"/>
        <s v="PR.DCO.1829.2026.205 - Vivienda Unifamiliar AV"/>
        <s v="PR.DCO.2024-0930 - Edificio Singular - Talca"/>
        <s v="PR.DCO.2024-0969 - Edificio Parque Huertos"/>
        <s v="PR.DCO.1829.2026.269 - EMS Alejandro Perez"/>
        <s v="PR.DCO.1829.2025-0776 - VTA (+01) Abril 2016"/>
        <s v="PR.DCO.1829.2026.084 - Constructora Vilches - Reconformacion de Taludes Siniestrados"/>
        <s v="PR.DCO.1829.2025-0771 - Estudio de Suelos en Vía - Obra Temuco - Gorbea"/>
        <s v="PR.DCO.1829.2026.232 - Granulometría Balasto - Reposición Infraestructura Ferroviara Temuco - Gorbe"/>
        <s v="PR.DCO.1829.2026.032 - VTA (+01) Abril 2026"/>
        <s v="PR.DCO.1829.2026.219 - EMS Construcción Servicio Sanitario Rural de El Huertón"/>
        <s v="PR.DCO.1829.2026.220 - EMS Sistema de Solución Particular de Aguas Servidas"/>
        <s v="PR.DCO.2321.2025-0773 - Reposición Escuela Mollulco"/>
        <s v="PR.DCO.1829.2026.189 - Mejoramiento Cancha de Futbol La Berta"/>
        <s v="PR.DCO.2025-0155 - Reposición Compañía de Bomberos Laraquete"/>
        <s v="PR.DCO.1829.2026.161 - Ensayos de Soleras - Mirador Costanera II"/>
        <s v="PR.DCO.1829.2026.296 - EMS Subestación Eléctrica y Torres de Alta Tensión Coronel"/>
        <s v="PR.DCO.1829.2026.207 - Reposición de Pavimento - Calle José Cardenio Avello, Santa Juana"/>
        <s v="PR.DCO.1829.2026.208 - Reposición de Pavimento - Calle Jacinto Sepúlveda, Quillón"/>
        <s v="PR.DCO.1829.2026.075 - VTA (+01) Mayo 2026"/>
        <s v="PR.DCO.1829.2026.284 - EMS Nueva Sala Eléctrica P4A"/>
        <s v="PR.DCO.1829.2026.034 - OOCC Planta Cholguan Trupan - Yungay"/>
        <s v="PR.DCO.1829.2026.141 - Urbanización Avenida Costanera Andalien"/>
        <s v="PR.DCO.1829.2026.225 - Edificio Oficinas"/>
        <s v="PR.DCO.1829.2025-0657 - Fundación y Estructura para Condensador Oriente - Pesquera Orizon Coronel"/>
        <s v="PR.DCO.1829.2026.231 - Reparación Pavimento Sitio N°2"/>
        <s v="PR.DCO.1829.2026.147 - Proyecto Sala de Control Drymill - OOCC"/>
        <s v="PR.DCO.1829.2026.084 - VTA (+01) Mayo 2026"/>
        <s v="PR.DCO.1829.2026.272 - Control de suelos y asfaltos - Edificio Costanera"/>
        <s v="PR.DCO.1829.2025-0771 - VTA (+01) Mayo 2025"/>
        <s v="PR.DCO.1829.2025-0666 - VTA (+01) Mayo 2026"/>
        <s v="PR.DCO.1829.2026.282 - EMS SD Los Ángeles"/>
        <s v="PR.DCO.1829.2026.283 - EMS Modificación de Cauce Natural Quebrada Sin Nombre"/>
        <s v="PR.DCO.1829.2026.316 - EMS Condominio Santa Raquel"/>
        <s v="PR.DCO.1829.2026.317 - EMS CEMTA"/>
        <s v="PR.DCO.1829.2026.318 - EMS Construcción Túneles de Frío"/>
        <s v="PR.DCO.1829.2026.372 - EMS SE Punilla"/>
        <s v="PR.DCO.1829.2026.362 - Reposición de Pavimentos - Coronel"/>
        <s v="PR.DCO.1829.2026.352 - EMS Costa San Francisco Invica"/>
        <s v="PR.DCO.1829.2026.351 - Ampliación Sistema de Teleprotección de Penco"/>
        <s v="PR.DCO.1829.2026.237 - Subestación Eléctrica Parral"/>
        <s v="PR.DCO.2025-0438 - SSEE Ancoa"/>
        <s v="PR.DCO.1829.2026.302 - Habilitación y Construcción Planta Demostrativa Proceso Electrólisis Aleació"/>
        <s v="PR.DCO.1829.2025-0776 - VTA (+01) Junio 2026"/>
        <s v="PR.DCO.1829.2026.313 - Servicio de Suelos - Zona de Lavado de Contenedores"/>
        <s v="PR.DCO.1829.2026.394 - EMS Proyecto Agua Potable y Aguas Servidas 3 Sectores Villa Palguin Panguipu"/>
        <s v="PR.DCO.1829.2026.395 - EMS Proyecto Agua Potable y Aguas Servidas 3 Sectores Juan Pablo II Panguipu"/>
        <s v="PR.DCO.1829.2026.396 - EMS Proyecto Agua Potable y Aguas Servidas 3 Sectores Clodomiro Figueroa Pan"/>
        <s v="PR.DCO.1829.2026.397 - EMS CNT MTV Chiguayante 1"/>
        <s v="PR.DCO.1829.2025-0726 - Mirador del Sol - Elementos Prefabricados"/>
        <s v="PR.DCO.1829.2026.358 - Diseño de Ingeniería para Mejoramiento y Ampliación del SSR Chaimávida Soto"/>
        <s v="PR.DCO.1829.2026.359 - EMS Vivienda Familiar"/>
        <s v="PR.DCO.1829.2026.388 - EMS Cemta"/>
        <s v="PR.DCO.1829.2026.389 - EMS Cámara de Tome, Servicio Sanitario Rural Santa Rosa de Lebu"/>
        <s v="PR.DCO.1829.2026.390 - EMS Determinación Capa Trabajo Normal"/>
        <s v="PR.DCO.1829.2026.285 - Ensayo Porchet - Miguel de Collao 2"/>
        <s v="PR.DCO.1829.2026.307 - Fuentes de Porvenir 2"/>
        <s v="PR.DCO.2024-0239 - VTA (+01) Diciembre 2025"/>
        <s v="PR.DCO.2025-0345 - Condominio Parque Pucón Oriente - Etapa III"/>
        <s v="PR.DCO.2024-0434 - Centro Elige Vivir Sano Pucón"/>
        <s v="PR.DCO.2338.2025-0612 - Francisco Cofré Becerra - Posta Salud Rural Radalco"/>
        <s v="PR.DCO.2024-0475 - Mirador del Valle I"/>
        <s v="PR.DCO.2024-0725 - Echeverría Izquierdo S.A. - Nuevo Concentrador 1D - Planta Valdivia"/>
        <s v="PR.DCO.2024-0239 - VTA (+01) Marzo 2026"/>
        <s v="PR.DCO.2338.2026.087 - Constructora San Antonio - Pav. Accesos a Supermercado Eltit"/>
        <s v="PR.DCO.2338.2026.087 - VTA (+01) Mayo 2026"/>
        <s v="PR.GCO.2024-0096 - VTA (+01) Mayo 2026"/>
        <s v="PR.DCO.3689.2025.183 Ametel IC Pendiente - Peñablanca"/>
        <s v="PR.DCO.3689.2025-1003-Polpaico V región"/>
        <s v="PR.DCO.3689.2025-1001 Melon S.A (+VTA) Cuadratura Julio"/>
        <s v="PR.DCO.3689.2025.231_HARCHA-Const. Obra marítima y terrestre Caleta Papudo"/>
        <s v="PR.DCO.3689.2025.108_LOEWER-Condominio El Boldo, Sitio 89"/>
        <s v="PR.DCO.3689.2025-1004-Unicon V región"/>
        <s v="PR.DCO.3689.2025.315 CONSTRUCCIONES SOMAN SPA"/>
        <s v="PR.DCO.3689.2026.001_MOVITERRA-PLANTA CENTRAL"/>
        <s v="PR.DCO.3689.2024.294_PrefabricadosLP-FABRICA DE ELEMENTOS PREFABRICADOS Adicional Junio 2025"/>
        <s v="PR.DCO.3689.2025.309_BEZANILLA-La Arboleda"/>
        <s v="PR.DCO.3689.2025-1005-ETX V región"/>
        <s v="PR.DCO.3689.2025.213_INGEVEC-Edificio Barlovento_V2"/>
        <s v="PR.DCO.3689.2025-1002-CBB V región"/>
        <s v="PR.DCO.3689.2026.184_CONST. SEVILLA-SCALA CURAUMA"/>
        <s v="PR.DCO.3689.2025.034_INDUST. HERNAN CORSSEN Y CIA LTDA-Indherco Ltda"/>
        <s v="PR.DCO.3689.2026.076_VIMAC-ICARIA"/>
        <s v="PR.DCO.3689.2026.235_DGC Montajes Eléctricos-Casa La Negra"/>
        <s v="PR.DCO.3689.2026.108 - Reposición 4° Comisaria de Quillota"/>
        <s v="PR.DCO.3689.2025.376_ERRES LTDA.-Refinería Aconcagua"/>
        <s v="PR.DHC.1776.2022.170-1"/>
        <s v="478769"/>
        <s v="488662"/>
        <m/>
        <s v="PR.DGI.2023-043 Estudio hidrogeológico Pozos Araucanía DOH"/>
        <s v="483671"/>
        <s v="483672"/>
        <s v="483673"/>
        <s v="485447"/>
        <s v="PR.DDA.2025-075B Cuenca Magallanes"/>
        <s v="PR.DEP.2025.0241A Ensayo de tracción a probetas de hormigón"/>
        <s v="PR.DEP.2025.0075 Ensayos de tracción a conectores mecánicos"/>
        <s v="PR.DEP.2025.0325 Ensayos mecánicos a paneles"/>
        <s v="PR.DEP.2025.0349 Ensayos de tracción a barras autoperforantes"/>
        <s v="PR.DEP.2025.0287 Ensayos de compresión a muestra de hormigón drenante"/>
        <s v="PR.DEP.2025.0306 Ensayos de Compresión a Alzaprimas"/>
        <s v="PR.DEP.2025.0318A  Ensayos carga transversal a baranda"/>
        <s v="PR.DEP.2025.0282 Ensayos de tracción confinada a anclajes químicos"/>
        <s v="PR.DEP.2025.0278 Ensayos de impacto a vidrios"/>
        <s v="PR.DEP.2025.0332B Ensayos mecánicos a paneles"/>
        <s v="PR.DEP.2026.0003 Ensayos carga transversal a baranda"/>
        <s v="PR.DEP.2025.0324 Ensayos mecánicos a paneles"/>
        <s v="PR.DEP.2024.0176"/>
        <s v="PR.DEP.2025.0297A Ensayos carga transversal a baranda"/>
        <s v="PR.DEP.2026.0015 Ensayos a sistemas de fortificación de túnel"/>
        <s v="PR.DEP.2026.0037 Ensayos carga transversal a baranda"/>
        <s v="PR.DEP.2025.0228 Ensayos de impacto a vidrios"/>
        <s v="PR.DEP.2025.0299 Ensayos carga transversal a baranda"/>
        <s v="PR.DEP.2026.0048 Ensayos de tracción in situ a barras"/>
        <s v="PR.DEP.2026.0053 Ensayos de tracción a barras autoperforantes"/>
        <s v="PR.DEP.2026.0051 Ensayos para determinación del módulo de elasticidad a muestra de hormigón"/>
        <s v="PR.DEP.2026.0027 Ensayos mecánicos a paneles"/>
        <s v="PR.DEP.2026.0046 Ensayos de tracción a conectores mecánicos"/>
        <s v="PR.DEP.2026.0013 Ensayos carga transversal a baranda"/>
        <s v="PR.DEP.2026.0078 Ensayos carga transversal a baranda"/>
        <s v="PR.DEP.2026.0075A Ensayos de Flexión y Compresión a modulo plástico"/>
        <s v="PR.DEP.2026.0054A Ensayos de tracción a barras autoperforantes"/>
        <s v="PR.DEP.2026.0108 Ensayos de tracción a barras autoperforantes"/>
        <s v="PR.DEP.2026-0074  Ensayos carga transversal a baranda"/>
        <s v="PR.DEP.2026.0107  Ensayos de tracción a barras autoperforantes"/>
        <s v="PR.DEP.2026.0086 Ensayos carga transversal a celosía"/>
        <s v="PR.DEP.2025.0305A Ensayos para determinación del módulo de elasticidad a muestra de hormigón"/>
        <s v="PR.DEP.2026.0089 Ensayos de tracción a barras autoperforantes"/>
        <s v="PR.DEP.2026.0116 Ensayo de la conexión, flexión y compresión excéntrica de columna CLT"/>
        <s v="PR.DEP.2026.0091 Ensayos carga transversal a baranda"/>
        <s v="PR.DEP.2026.0110  Ensayos de carga transversal a prototipo de ventana"/>
        <s v="PR.DEP.2025.0321 Ensayos a sistema de fortificación de túnel"/>
        <s v="PR.DEP.2026.0112 Ensayos carga transversal a baranda"/>
        <s v="PR.DEP.2026.0113 Ensayos carga transversal a barandas"/>
        <s v="PR.DEP.2026.0063 Ensayos de tracción y de contenido de zinc a alambre de malla de fortificación de"/>
        <s v="PR.DEP.2026.0138 Ensayos a sistema de fortificación de túnel"/>
        <s v="PR.DEP.2026.0131 Ensayos mecánicos a paneles"/>
        <s v="PR.DEP.2026.0154 Ensayos de tracción a conectores mecánicos"/>
        <s v="PR.DEP.2026.0130 Ensayos de tracción de pernos autoperforantes"/>
        <s v="PR.DEP.2026.0111 Ensayos carga transversal a baranda"/>
        <s v="PR.DEP.2026.0134 Ensayos carga transversal a barandas"/>
        <s v="PR.DEP.2026.0026 Ensayos carga transversal a panel"/>
        <s v="PR.DEP.2026.0124 Ensayos carga transversal a baranda"/>
        <s v="PR.DEP.2025.0144 Proyecto de intervención estructural de edificio Bachillerato etapa 3"/>
        <s v="PR.DEP.2024.0065"/>
        <s v="PR.DEP.2025.0205 Extensión monitoreo continuo mediante instrumentación remota"/>
        <s v="PR.DEP.2025.0019"/>
        <s v="PR.DEP.2025.0147 Diagnóstico estructural y monitoreo permanente de Apilador móvil No1 – Planta de P"/>
        <s v="36889"/>
        <s v="PR.DEP.2025.0274 Cálculo Estructural de altillo en Edificio Ciencias Físicas - FCFM Universidad de"/>
        <s v="PR.DEP.2025.0005 Diagnóstico estructural Amunátegui No139"/>
        <s v="PR.DEP.2025.0237 - Revisión del diseño de losa de subterráneo Hospital Melipilla"/>
        <s v="PR.DEP.2025.0320 EVALUACIÓN DE DAÑOS ESTRUCTURALES POR INCENDIO EN BODEGA – IQUIQUE, REGIÓN DE TARA"/>
        <s v="PR.DEP.2025.0345 Revisión Memoria de Cálculo de proyecto de Racks - Cliente Evolog SpA."/>
        <s v="PR.DEP.2025.0251 Evaluación estructural edificio Instituto Traumatológico"/>
        <s v="PR.DEP.2026.0001 Evaluación de daños estructurales por incendio en centro de distribución World Log"/>
        <s v="PR.DGI.2025-066 Edificio Bachillerato Campus JGM"/>
        <s v="PR-DEP.2026.0038 MEDICIÓN DE VIBRACIONES Y VERTICALIDAD DE MURO COLINDANTE DURANTE CONSTRUCCIÓN PRO"/>
        <s v="PR.DEP.2025.0309 Diagnóstico estructural APS Hospital San José de Maipo"/>
        <s v="PR.DEP.2026.0006 Evaluación de daños estructurales por incendio en bodega Camilo Henríquez 3022 - C"/>
        <s v="37530"/>
        <s v="PR.DEP.2026.0079 Revisión del diseño sísmico según NCh2369:2025 para 8 configuraciones de gabinetes"/>
        <s v="PR.DEP.2025.0215 DIAGNÓSTICO DEL ESTADO DE CONSERVACIÓN MONUMENTO HISTÓRICO HOSPITAL EL SALVADOR -"/>
        <s v="PR.DEP.2026.0040  Elaboración de especificaciones técnicas y seguimiento para reparación de pedesta"/>
        <s v="PR.DEP.2026.0114 Medición de pilares mediante escáner láser en Centro de Distribución World Logisti"/>
        <s v="PR.DEP.2025.0296 Diseño"/>
        <s v="PR.DEP.2026.0102 MEDICIÓN DE VIBRACIONES LOSA CASINO EDIFICIO FILOSOFÍA  Campus Juan Gómez Millas –"/>
        <s v="PR.DEP.2026.0076 Revisión proyecto de cálculo estructural de 3 tipologías de viviendas El Olivar, Q"/>
        <s v="PR.DEP.2025.0303 Evaluación estructural Losas Edificio Sede Universitaria para la provincia de Chil"/>
        <s v="PR.DES.2024-101 (+)"/>
        <s v="PR.DES.2024-101"/>
        <s v="PR.DES.2025-48 (+)"/>
        <s v="PR.DES.2025-54"/>
        <s v="PR.DES.2025-202"/>
        <s v="PR.DES.2025-203"/>
        <s v="PR.DES.2025-75"/>
        <s v="PR.DES.2024-149"/>
        <s v="PR.DES.2023-85"/>
        <s v="PR.DES.2024-71"/>
        <s v="PR.DES.2024-150"/>
        <s v="PR.DES.2025-179"/>
        <s v="PR.DES.2026-4"/>
        <s v="PR.DES.2023-202"/>
        <s v="PR.DES.2023-228"/>
        <s v="PR.DES.2024-155"/>
        <s v="PR.DES.2024-156"/>
        <s v="PR.DES.2024-174"/>
        <s v="PR.DES.2024-195"/>
        <s v="PR.DES.2024-201"/>
        <s v="PR.DES.2024-51"/>
        <s v="PR.DES.2024-82"/>
        <s v="PR.DES.2024-83"/>
        <s v="PR.DES.2024-94"/>
        <s v="PR.DES.2024-95"/>
        <s v="PR.DES.2024-96"/>
        <s v="PR.DES.2024-97"/>
        <s v="PR.DES.2025-110"/>
        <s v="PR.DES.2025-111"/>
        <s v="PR.DES.2025-114"/>
        <s v="PR.DES.2025-127"/>
        <s v="PR.DES.2025-128"/>
        <s v="PR.DES.2025-15"/>
        <s v="PR.DES.2025-34"/>
        <s v="PR.DES.2025-50"/>
        <s v="PR.DES.2025-51"/>
        <s v="PR.DES.2025-56"/>
        <s v="PR.DES.2025-80"/>
        <s v="PR.DES.2025-9"/>
        <s v="PR.DES.2022-231"/>
        <s v="PR.DES.2023-167"/>
        <s v="PR.DES.2025-152"/>
        <s v="PR.DES.2025-164"/>
        <s v="PR.DES.2025-145 AITE PROYECTO “REPOSICIÓN CESFAM RURAL CURACO DE VÉLEZ"/>
        <s v="PR.DES.2025-11 ASESORIA A LA INSPECCION TECNICA DE OBRAS (ATO) Y EQUIPO ESPECIALIDADES HABILITACION"/>
        <s v="PR.DES.2021-190"/>
        <s v="PR.DES.2026-14"/>
        <s v="PR.DES.2025-136"/>
        <s v="PR.DES.2025-158"/>
        <s v="PR.DES.2025-159"/>
        <s v="PR.DES.2025-181"/>
        <s v="PR.DES.2025-182"/>
        <s v="PR.DES.2025-183"/>
        <s v="PR.DES.2025-184"/>
        <s v="PR.DES.2025-186"/>
        <s v="PR.DES.2025-201"/>
        <s v="PR.DES.2025-55"/>
        <s v="PR.DES.2026-100"/>
        <s v="PR.DES.2023-36 (+)"/>
        <s v="Centro Gabriela Mistral Etapa 2"/>
        <s v="PR.DES.2026-44"/>
        <s v="PR.DES.2023-184"/>
        <s v="PR.DES.2026-6"/>
        <s v="PR.DES.2024-158"/>
        <s v="PR.DES.2025-157"/>
        <s v="PR.DES.2025-131"/>
        <s v="PR.DES.2026-34"/>
        <s v="37520"/>
        <s v="PR.DES.2024-223"/>
        <s v="PR,DES.2026-51"/>
        <s v="PR.DES.2026-43"/>
        <s v="PR.DES.2025-14"/>
        <s v="PR.DES.2026-19"/>
        <s v="PR.DES.2026-7 PF Pehuenche"/>
        <s v="PR.DES.2025-12"/>
        <s v="PR.DES.2025-125"/>
        <s v="PR.DES.2025-122"/>
        <s v="PR.DES.2024-141"/>
        <s v="PR.DES.2026-15"/>
        <s v="PR.DES.2026-16"/>
        <s v="PR.DES.2026-17"/>
        <s v="PR.DES.2026-27"/>
        <s v="PR.DES.2026-39"/>
        <s v="PR.DES.2026-64"/>
        <s v="PR.DES.2026-65"/>
        <s v="PR.DES.2026-66"/>
        <s v="PR.DES.2026-75 020.26.MOP.822-13-O125.AIF Estadio San Antonio"/>
        <s v="PR.DES.2024-69"/>
        <s v="PR.DES.2026-10"/>
        <s v="PR.DES.2026-63"/>
        <s v="PR.DES.2025-78"/>
        <s v="PR.DES.2026-76"/>
        <s v="PR.DES.2026-38"/>
        <s v="PR.DES.2026-68"/>
        <s v="38121"/>
        <s v="PR.DES.2024-88"/>
        <s v="PR.DES.2025-100"/>
        <s v="PR.DES.2025-195"/>
        <s v="PR.DES.2025-25 (+)"/>
        <s v="PR.DES.2025-26 (+)"/>
        <s v="PR.DGI.2025-015 Mecánica de Suelos Tenencia Petorca"/>
        <s v="PR.DGI.2025-032 Quiborax Planta Arica"/>
        <s v="PR.DGI.2025-068 Servicio de Geotecnia para Diseños, Laboratorio y Mecánica de Suelos"/>
        <s v="0Q0Pk0000019OSLKA2"/>
        <s v="PR.DGI.2025-032 Quiborax Adicional Informe Gastos Generales y Utilidad"/>
        <s v="37456"/>
        <s v="PR.DGI.2026-005 (Provisión) Mecánica de Suelo Academia Politécnica Aeronáutica"/>
        <s v="PR.DGI.2025-102 ESTUDIO DE MECÁNICA DE SUELO: PRAT N°1358 , ANTOFAGASTA."/>
        <s v="PR.DGI.2025-042 Quebrada de Macul"/>
        <s v="PR.DGI.2026-005 Mecánica de Suelo Academia Politécnica Aeronáutica.."/>
        <s v="PR.DGI.2026-045 ESTUDIO DE MECÁNICA DE SUELO PROPIEDAD UBICADA EN AZUFRE N°151, ANTOFAGASTA"/>
        <s v="PR.DGI.2026-037 Peritaje Muro Inés Matte Urrejola"/>
        <s v="PR.DGI.2026-050 Análisis Geotécnico de Socavones e Inestabilidades en Túneles de Extensión Línea 6"/>
        <s v="PR.DGI.2026-031 Servicio de Geotecnia y Mecánica de Suelos - Proyecto SCUR-NT"/>
        <s v="PR.DGI.2025-069 Peritaje Batuco"/>
        <s v="PR.DGI.2025-043"/>
        <s v="PR.DGI.2026-079 Escaneo Láser Juan Gómez Millas"/>
        <s v="PR.DGI.2022-015_D Modelo de Infiltración Caren 3741 oct - nov 2024"/>
        <s v="PR.DGI.2022-015_E Automatización Caren 3743 Adicional diciembre 2025"/>
        <s v="PR.DGI.2022-015_E Automatización Caren 3743"/>
        <s v="PR.DGI.2022-015_E Automatización Caren 3743 Adicional"/>
        <s v="PR.DGI.2022-015_E Automatización Caren 3743 Adicional nov 2025 Adicional"/>
        <s v="PR.DGI.2022-015 CS-012 - Ejecución de Prospecciones Geotécnicas - Depósitos de  Relaves"/>
        <s v="PR.DGI.2024-033 Proyecto SAR Prospecciones Orden de Cambio 9"/>
        <s v="PR.DGI.2022-015_J ODS10 Pampa Austral Adicional nov -2025 Adicional"/>
        <s v="PR.DGI.2022-015_J ODS10 Pampa Austral"/>
        <s v="PR.DGI.2022-015_K OdS 11 Tove 3868"/>
        <s v="PR.DGI.2022-015_K OdS 11 Tove 3868 Adicional nov 2025 Adicional"/>
        <s v="PR.DGI.2024-094 (V3) Prospecciones Geotécnicas e Instrumentación 9° Etapa Tranque Talabre"/>
        <s v="PR.DGI.2023-10 (v2) Embalse Carén"/>
        <s v="PR.DGI.2025-021 Sondajes Geotécnicos para Proyecto Integrado de Crecimiento IGP Collahuasi"/>
        <s v="PR.DGI.2022-015_M ODS 13 CC 3919"/>
        <s v="DGL.PRE.2340.2025.0557 - Construcciones Urales - Normalización Aerodromo Balmaceda - Segundo Llamad"/>
        <s v="DGL.PRE.2340.2025.0486 - Mineria y Servicios Spa - Solicitud de Ensayo"/>
        <s v="PR.DGL.2340.2025.0715 - AJ Geotech - La Coipa"/>
        <s v="PR.DGL.2340.2025.0627 - RHEOSOIL SPA - Campaña Geotecnica y Laboratorio, Estudio de Prefactibilidad"/>
        <s v="PR.DGL.2340.2025.0657 - ASG - ENSAYO RESISTIVIDAD ELÉCTRICA"/>
        <s v="PR.DGL.2340.2026.0026 - Constructora Australis - Portal La Foresta"/>
        <s v="PR.DGL.2340.2025.0693 - Soc. de Desarrollo Tec. USACH - Ensayo Corte Directo"/>
        <s v="DGL.PRE.2340.2025-0073 - Cotizacion Madre Contrato Marco 0191"/>
        <s v="DGL.PRE.2340.2025.0549 - Minera Las Cenizas - Ensayos de suelos para 3 Botaderos"/>
        <s v="PR.DGL.2340.2025.0617 - Minera Las Cenizas - Barreal Seco de Grupo Minero Las Cenizas"/>
        <s v="PR.DGL.2340.2025.0710 - RyQ - Solicitud de Ensayos"/>
        <s v="DGL.PRE.2340.2025.0437 - Arcadis - Ensayos Arenas de Relaves"/>
        <s v="DGL.PRE.2340.2023-0422 Servicio de Ensayos de Laboratorio Geotécnico - Minera El Abra"/>
        <s v="PR.DGL.2340.2025.0630 - SRK Consulting Chile Spa - Logueo y Caracterización SCPY-RD"/>
        <s v="PR.DGL.2340.2025.0581 - EFE Valparaiso - Sargento Aldea"/>
        <s v="DGL.PRE.2023-0055- Ensayos de laboratorio"/>
        <s v="DGL.PRE.2340.2025.0295 - WSP - Superv. Campaña Sondajes Geotécnicos e Hidrogeologicos"/>
        <s v="Acciona - Proyecto Embalse Caren 8° y 9° Etapa"/>
        <s v="PR.DGL.2340.2026.0120 - Suelotest - Ensayo Traixial"/>
        <s v="DGL.PRE.2340.2025.0646 - LEPUCV - Ensayo Corte Directo"/>
        <s v="DGL.PRE.2340.2024-0419 - (ENC Y LSE) Cotización Madre Contrato Marco 0191"/>
        <s v="PRE.DGL.1817.2025-0718 - Caracterización Geoquímica de Material de Empréstito - MEL"/>
        <s v="DGL.PRE.2340.2024-0337 - Ensayos Proyecto Piuquenes 2024"/>
        <s v="DGL.PRE.2340.2025.0536 - WSP - Etapa 3 Caracterización Lastre"/>
        <s v="DGL.PRE.2340.2025.0231 - Ferrovial - Ensayo Suelo Liquido"/>
        <s v="DGL.PRE.2340.2025.0561 - Ausenco - Solicitud de Ensayos"/>
        <s v="PR.DGL.2340.2025.0668 - AJ Geotech - Ensayo DRX y Otros"/>
        <s v="DGL.PRE.2340.2025.0478 - Flow Hidro Consulting Group - Solicitud de Ensayos"/>
        <s v="PR.DGL.2340.2025.0638 - Ausenco - Analisis Granulometria de la Fracción Fina y Mineralogia"/>
        <s v="PR.DGL.2340.2026.0094 - Ausenco - Solicitud de Ensayos"/>
        <s v="PR.DGL.2340.2025.0703 - Arcadis - DES Nueva Centinela"/>
        <s v="DGL.PRE.2340.2025.0181 - Pilotes Terratest - Mantos Blancos"/>
        <s v="DGL.PRE.2340.2025.0367 - Knight Piesold - Solicitud de Ensayos"/>
        <s v="DGL.PRE.2340.2025.0455 - Minera El Abra - Ensayos de Punzonamiento"/>
        <s v="DGL.PRE.2340.2025.0536 - WSP - DRE Centinela (Continuación 0295)"/>
        <s v="DGL.PRE.2340.2026.0170 - Minera Escondida - Escondida New Truck Shop (ENTS)"/>
        <s v="PR.DGL.2340.2026.0167 - Globaltec - Resistividad Eléctrica"/>
        <s v="PR.DGL.2340.2026.0171 - LEM - Solicitud de Ensayos"/>
        <s v="PR.DGL.2340.2026.0027 - Ausenco - Ensayos Geotécnicos Relaves Filtrados"/>
        <s v="PR.DGL.2340.2026.0101 - COX - Subestación Pampa Fidelia"/>
        <s v="PR.DGL.2340.2026.0119 - COX - Resistividad Térmica"/>
        <s v="DGL.PRE.2340.2026.0152 - Geholab - Solicitud de Ensayos"/>
        <s v="PR.DGL.2340.2026.0088 - Ferrara - Recinto Tk. Prat - Antofagasta"/>
        <s v="PRE.DGL.2340.2026.0036 - Minera Escondida - Licitación: FY24"/>
        <s v="PR.DGL.2340.2026.0248 - WSP - Proyecto MES0018035 TLS"/>
        <s v="PR.DGL.2340.2025.0644 - Invecc -Ensayo Triaxial"/>
        <s v="DGL.PRE.1817.2025-0267 - Antucoya"/>
        <s v="PR.DGL.2340.2026.0238 - Transportes Teodoro Campos - Ensayo Resistividad"/>
        <s v="PR.DGL.2340.2026.0227 - Sociedad Comercial Garcia y Solano - Solicitud de Ensayos"/>
        <s v="PR.DGL.2340.2026.0288 - Wortex - Solicitud de Ensayos"/>
        <s v="PR.DGL.2340.2026.0037 - Compañia Minera Lomas Bayas - Ensayos de Laboratorio Geotécnico"/>
        <s v="DGL.PRE.2340.2025.0561 - Ausenco - Ripios Sudafrica"/>
        <s v="PR.DGL.2340.2026.0244 - Applus  -Minera Centinela"/>
        <s v="DGL.PRE.2340.2023-0422 Servicio de Ensayos de Laboratorio Geotécnico - Minera El Abra (adicional 4)"/>
        <s v="PR.DGL.2340.2026.0031 - Arcadis - 5331-Centinela DRE"/>
        <s v="PR.DGL.2340.2026.0063 - Minera El Abra - Chloride Leaching"/>
        <s v="PR.DGL.2340.2026.0380 - SRK - Toma de Muestras y Ensayos de Laboratorio CMCC"/>
        <s v="PR.DGL.2340.2026.0027 - Ausenco - Proyecto Costa Fuego"/>
        <s v="PR.DGL.2340.2026.0306 - Cox - Resistividad Térmica"/>
        <s v="PR.DGL.2340.2026.0180 - SRK Consulting Chile - Caracterización Físico-Química Pila de Lixiviación L"/>
        <s v="DGL.PRE.2341.2024-0012"/>
        <s v="DGL.PRE.2341.2024.0150"/>
        <s v="DGL.PRE.2341.2025.0352 - VTA (+01) - Mayo 2026 - Pucobre - Solicitud de Ensayos"/>
        <s v="PRE.DGL.2341.2026-0048 - Nueva Campaña de Ensayos"/>
        <s v="PRE.DGL.2341.2026-0102 - Anddes - Ensayo Trixial Gigante Botaderos y Dumps - Mantos Blancos"/>
        <s v="PRE.DGL.2341.2025-0722 - BHP Spence - Servicio de Laboratorio para Caracterización Geotécnica"/>
        <s v="PR.DGL.1817.2025.0625 - Placa de Carga Metro Linea 7 - China Railway"/>
        <s v="PR.DGL.1817.2025.0654 - Melon Aridos - Ensayo Limite de Atterberg"/>
        <s v="DGL.PRE.2340.2025.386 - Centinela Arcadis"/>
        <s v="PRE.DGL.1817.2026-0046 - Ensayo de Bentonita - Límites de Atterberg"/>
        <s v="DGL.PRE.1817.2022.0086 - Ensayos de índices de plasticidad"/>
        <s v="DGL.PRE.1817.2026.0115 - Soc.Educativa Paralelo 37 - Minera Paicavi"/>
        <s v="PR.DGL.1817.2026.0116 - Club Hipico de Santiago - Solicitud de Ensayo"/>
        <s v="PR.DGL.1817.2026.0186 - Alerce Ingenieria - Ensayos de Compactación Mina Rajo"/>
        <s v="PR.DGL.1817.2026.0249 - BCG - Solicitud de Ensayos"/>
        <s v="DGL.PRE.1817.2022.0086 - VTA adicional (3)"/>
        <s v="DGL.PRE.2339.2025.0556  - Agricola Esmeralda - Ensayos para Balasto"/>
        <s v="DGL.PRE.2339.2025.0514 - Ossa Obras Subterráneas S.A - Solicitud de Ensayos"/>
        <s v="PR.DGL.2339.2025.0713 - Rodrigo Medina - Rajos Tremolen y Esperanza Primera"/>
        <s v="PR.DGL.2339.2025.0662 - Maquinarias Buena Vista - Solicitud de Ensayos"/>
        <s v="PRE.DGL.2339.2026-0049 - Cantera Tremolén"/>
        <s v="DGL.PRE.2339.2025.0541 - Sicomaq - Construcción Enrocado de Protección C.Chungungo"/>
        <s v="DGL.PRE.2339.2023.0124 Venta Positiva V4 Adicional"/>
        <s v="DGL.PRE.2339.2025.0477 - Compañía Minera Del Pacífico S.A. - Cerro Los Colorados Sondajes"/>
        <s v="PR.DGL.2339.2026.097 - Harcha - Caleta Papudo"/>
        <s v="476542"/>
        <s v="476652"/>
        <s v="476740"/>
        <s v="476863"/>
        <s v="476891"/>
        <s v="476926"/>
        <s v="476960"/>
        <s v="PR.DGL.2339.2026.0072 - Javier Mendoza - Pauna Solar"/>
        <s v="PR.DGL.2339.2026.0096 - Strabag - Ensayo Túnel V5"/>
        <s v="DGL.PRE.2340.2025.414 - CMP MLC"/>
        <s v="PR.DGL.2339.2026.0157 - Aridos Aconcagua - Balasto EFE"/>
        <s v="PR.DGL.2339.2026.0158 - Aridos Aconcagua - Balasto EFE"/>
        <s v="PR.DGL.2339.2026.0153 - Minera Santa Fe Spa - Solicitud de Ensayos"/>
        <s v="DGL.PRE.2339.2025.0384 - Cesmec - Solicitud de Ensayos"/>
        <s v="DGL.PRE.2340.2026.0165 - Capstone Copper"/>
        <s v="PR.DGL.2339.2026.0295 - Sicomaq - Caleta Las Conchas, Los Vilos"/>
        <s v="PR.DGL.2339.2026.0056 - Soc. Minera Pukara - Piedra Azul"/>
        <s v="PRE.DGL.2339.2026-0211 - Mcewen"/>
        <s v="PRE.DGL.2339.2025-0632 / Caserones"/>
        <s v="DGL.PRE.2339.2026.0292 - Minera Santo Domingo knightpiesold"/>
        <s v="PR.DHC.2380.2025.137_Miguel Aranguiz-Comité 1 de Mayo"/>
        <s v="PR.DHC.2380.2025-1010"/>
        <s v="PR.DHC.2380.2025-1003-Melon"/>
        <s v="PR.DHC.2380.2021.149-10 Adicional"/>
        <s v="PR.DHC.2380.2025.202_TRAZAS-Cierre Perimetral Edificio COS"/>
        <s v="PR.DHC.2380.2024.052 - Planta Ecomundo"/>
        <s v="PR.DHC.2380.2025.207_Soluciones SIM-Recarpeteo de Kennedy"/>
        <s v="PR.DHC.2380.2022-1027"/>
        <s v="PR.DHC.2380.2025.062_Lo Aguirre-Las Mercedes"/>
        <s v="PR.DHC.2380.2025.153_SYP Construcción-R&amp;I Parque Combarbala"/>
        <s v="PR.DHC.2380.2025.108_PREFAST-San Ignacio"/>
        <s v="PR.DHC.2380.2022-0231-2"/>
        <s v="PR.DHC.2380.2024.064 - OBRAS VARIAS REGIÓN METROPOLITANA"/>
        <s v="PR.DHC.2380.2025.066_ PHCUMBRES-F384 Mejoram. Terminal intermodal Barrancas-Muro Cantiléver"/>
        <s v="PR.DHC.2380.2020.010-SP18"/>
        <s v="PR.DHC.2380.2023.040 -  1"/>
        <s v="PR.DHC.2380.2025.222_FHL CONSTRUCTORA-Auditorio Clínica U de los Andes"/>
        <s v="PR.DHC.2380.2023.107_Eurohinca-Reprogramación Compresión de Probetas_PY IDAM Collahuasi"/>
        <s v="PR.DHC.2380.2025.182_TRIAL CONSTRUCCIONES-Escaleras ETB"/>
        <s v="PR.DHC.2380.2024.133 - Planta de Prefabricados"/>
        <s v="PR.DHC.2380.2022.009 -6"/>
        <s v="PR.DHC.2380.2025.180_ALMAGRO-Madagascar"/>
        <s v="PR.DHC.2380.2021-1026-2"/>
        <s v="PR.DHC.2380.2019-080-1"/>
        <s v="PR.DHC.2380.2025.187_CUEVAS Y PURCELL-0597 Edificio Z Universidad del Desarrollo"/>
        <s v="PR.DHC.2380.2025.024_Alfredo Jara-VISTA 15 - ECODOWNTOWN"/>
        <s v="PR.DHC.2380.2024.077 - Barón de Juras Reales"/>
        <s v="PR.DHC.2987.2025.214_BRONSON-El Bajo"/>
        <s v="PR.DHC.2380.2025.004 - Lyon Bilbao"/>
        <s v="PR.DHC.2380.2023.108_CYPCO-Edificio Carr. Int. Campus San Joaquín"/>
        <s v="PR.DHC.2380.2026.021_VDZ-Diagonal Teniente Cruz"/>
        <s v="PR.DHC.2380.2024.039 - Paso Alto II - Etapa 1 y 2"/>
        <s v="PR.DHC.2380.2026.029_PEHUEN ING.-El Trébol"/>
        <s v="PR.DHC.2380.2020.104"/>
        <s v="PR.DHC.2380.2026.017_ICAFAL-Edificio El Estero_V2"/>
        <s v="PR.DHC.2380.2026.073 - Ampliaciones Los Quillayes Sector 5C"/>
        <s v="PR.DHC.2380.2023.015 - Planta Cosio Pavez Ltda."/>
        <s v="PR.DHC.2380.2025.193_ALTIUS-Zenteno"/>
        <s v="PR.DHC.2380.2026.028_CYPCO-Hogar Jesús Resucitado"/>
        <s v="PR.DHC.2380.2025.111_ZOPONE-Pangue"/>
        <s v="PR.DHC.2380.2026.156_CVP-Parina ATC"/>
        <s v="PR.DHC.2340.2026.071 - Paso Desnivelado Todos Los Santos"/>
        <s v="PR.DHC.2380.2025.211_ARYCEM-Ingeniería y Montajes Sergio Campos"/>
        <s v="PR.DHC.2380.2026.150_LOS ARRAYANES SPA-Colegio Lake Valley Valle Grande"/>
        <s v="PR.DHC.2380.2026.088_HORMIGONES BF SPA"/>
        <s v="PR.DHC.2380.2025.224_V2_VSL-PREFABRICADOS CANAL DE ADUCCION COLBUN"/>
        <s v="PR.DHC.2380.2026.176_VENTA DE HORMIGON SPA-Sede Social y Multicancha Terranova"/>
        <s v="PR.DHC.2380.2026.177_PAVIMENTOCHILE &amp; MAV SPA-Nestlé Graneros"/>
        <s v="PR.DHC.2380.2026.101_BOETSCH-Terrazas del bicentenario"/>
        <s v="PR.DHC.2380.2025.189_MESA ARQUITECTURA-Núcleo PARIS"/>
        <s v="PR.DHC.2380.2025.212_DESCO-Panorama"/>
        <s v="PR.DHC.2380.2026.150_LOS ARRAYANES SPA-Colegio Lake Valley Valle Grande (Venta de Hormigón SPA)"/>
        <s v="PR.DHC.2380.2026.245_Mauricio Marambio-Fundaciones Planta Extrusora BO Packaging"/>
        <s v="PR.DHC.2380.2026.151_CONSTRUCTORA LO AGUIRRE_Ballica"/>
        <s v="PR.DCO.3689.2025.441_ZOPONE-Obra 149534-CONCON"/>
        <s v="PR.DHC.2380.2026.247_ZOPONE-Obra Lagunillas"/>
        <s v="PR.DHC.2380.2026.211_UNO-Parque Gastronomico 2 Cenco Florida"/>
        <s v="PR.DHC.2380.2026.019_ICAFAL-Tempo Carrera"/>
        <s v="PR.DHC.2380.2026.249_JOEL MORALES DUBO-Viña del Cerro"/>
        <s v="PR.DHC.2380.2026.217_SEALPRO-Planta Cumbres"/>
        <s v="PR.DHC.2987.2024-1010-1 Sobreproducción Adicional"/>
        <s v="PR.DHC.2987.2022.176 Loteo Punta Puertecillo Hormigones"/>
        <s v="PR.DHC.2987.2024-1003-Melon Adicional"/>
        <s v="PR.DHC.2987.2023-1026 -1"/>
        <s v="PR.DHC.2987.2021.043-8"/>
        <s v="PR.DHC.2987.2024-1025"/>
        <s v="PR.DHC.2987.2020-0012 Sobreproducción"/>
        <s v="PR.DHC.2987.2025.003 - Obra Juan Muñoz"/>
        <s v="37599"/>
        <s v="PR.DHC.2380.2023.014 - Planta Hormigones Santa Ester"/>
        <s v="PR.DHC.2987.2026.195_HORNOR-Hormigón fresco Planta Rancagua"/>
        <s v="PR.DHC.1830.2025-0802 - Ampliación Mayor a 100m2 Equipamiento Clase Comercio y Residencial Vivienda"/>
        <s v="PR.DHC.2025-0420 - Determinación de Índice Esclerométrico - Vivienda Patricia Berna Toledo"/>
        <s v="PR.DHC.1830.2024-1010 Sobreproducción Adicional"/>
        <s v="PR.DHC.1830.2025-1003-Melon"/>
        <s v="PR.DHC.1830.2026.018 - Vivienda San Jose Del Mar"/>
        <s v="PR.DHC.1830.2025-0740 - Muestras de Hormigón - Pelluhue"/>
        <s v="PR.DCO.1829.2023.206 - 2"/>
        <s v="PR.DHC.1830.2025-1001"/>
        <s v="PR.DHC.2025-0035 - Conservación Global Mixto - Arauco Norte - Etapa 1"/>
        <s v="PR.DHC.2025-0416 - Terminación Conservación Global Mixto de Caminos - Provincia de Concepción - Eta"/>
        <s v="PR.DHC.1830.2023-1021-2"/>
        <s v="PR.DHC.1830.2026.038 - Concretvs - Muestra de Hormigón"/>
        <s v="PR.DHC.1830.2025-0708 - Vivienda Verónica Cisterna Colihuinca"/>
        <s v="PR.DHC.1830.2026.032 - Ampliación de Proyecto Eléctrico Subestación TPC - MNB HGGB"/>
        <s v="PR.DHC.1830.2025-0723 - Ampliación Local Comercial Maipú 870"/>
        <s v="PR.DHC.2025-0659 - Hormibal - Análisis de Áridos"/>
        <s v="PR.DHC.1830.2026.004 - Muestra de hormigón - Parral"/>
        <s v="PR.DHC.1830.2025-0670 - Extracción de Testigos - Cancha Michaihue"/>
        <s v="PR.DHC.2025-0041 – Convenio de servicios de laboratorio Idiem 2025"/>
        <s v="PR.DCO.2024-0554 - Condominio Valle Tucapel - Extracción de testigos"/>
        <s v="PR.DCO.2024-0921 - Condominio Valle Ongolmo (DHC)"/>
        <s v="PR.DHC.1830.2021-2 Sobreproducción"/>
        <s v="PR.DHC.1830.2021-2025"/>
        <s v="PR.DHC.1830.2022-033-2 Adicional"/>
        <s v="PR.DHC.1830.2025-0728 - Ensayo a Flexotracción - Eje Collao"/>
        <s v="PR.DHC.1830.2025-0801 - Extracción de testigos - Condominio Los Avellanos II"/>
        <s v="PR.DHC.2025-0242 - Muestras de hormigón - Mirador Costanera II"/>
        <s v="PR.DHC.1830.2021-1019-1"/>
        <s v="PR.DHC.1830.2026.013 - Ampliación Colegio Rucalhue"/>
        <s v="PR.DHC.1830.2025-0705 - Sociedad Constructora Vanrom SPA - Bunker Radioterapia Clínica Andes Salud"/>
        <s v="PR.DHC.1830.2025-0789 - Ensayos Esclerométrico - Parque Huertos"/>
        <s v="PR.DHC.2025-0284 - Unicon Chile - Laboratorio Parque Eólico Pemuco"/>
        <s v="PR.DHC.1830.2025-0792 - Muestra de Hormigón - Hualqui ATC"/>
        <s v="PR.DHC.1830.2025-0737 - Baños Ciencias Políticas Universidad de Concepción"/>
        <s v="PR.DHC.1830.2026.020 - Extracción de testigos Construcción Gimnasio Asmar"/>
        <s v="PR.DHC.1830.2023-1099 Adicional 2"/>
        <s v="PR.DHC.1830.2026.005 - Extracción de Testigos - Mirador Costanera II"/>
        <s v="OP-DHC-2022-0071 - Extracción de testigos y Ensayos de Martillo Smichdt. Comunidad los Junquillos"/>
        <s v="PR.DHC.1830.2025-0599 - Extracción de testigos - Edificio Salas 53"/>
        <s v="PR.DHC.1830.2025-0701 - Extracción de testigos - Ferretería La Sierra"/>
        <s v="PR.DHC.1830.2026.033 - Extracción de testigos - Freire 21 Los Alamos"/>
        <s v="PR.DHC.1830.2026.008 - Fortificación Taludes SE Señoraza"/>
        <s v="PR.DHC.1839.2026.065 - Galpón Concepción"/>
        <s v="PR.DHC.1830.2026.057 - Muestra de Hormigón - 11-02-2026 Edades Tempranas"/>
        <s v="PR.DHC.1830.2026.045 - Leiton Comercial - Extracción de testigos  Viviendas Cañete"/>
        <s v="PR.DHC.1830.2025-217"/>
        <s v="PR.DHC.1830.2026.039 -  Martinus Rail - Construccion de Andenes Definitivos Estación Ferroviaria de"/>
        <s v="PR.DHC.1830.2026.064 - Fabricación Bases Inclusive"/>
        <s v="PR.DHC.1830.2026.052 - Remodelación Oficina Ainavillo"/>
        <s v="PR.DHC.1830.2026.047 - Constructora Carran - Extraccion de Testigos - Condominio Enrique Tirapegui"/>
        <s v="PR.DHC.2025-0545 - Extracción de testigos - PRT Hualpén"/>
        <s v="PR.DHC.1830.2026.095 - Determinación de Índice Esclerométrico - Vivienda Ana Teresa Quidilao Yevila"/>
        <s v="PR.DHC.1830.2026.105 - Determinación de Índice Esclerométrico - Vivienda Paula Marcela Garces Yevil"/>
        <s v="PR.DHC.1830.2026.082 - Reconstrucción de Incendios Casa Jose Valencia Villagran"/>
        <s v="PR.DHC.1830.2026.130 - Extracción de testigos - Florida"/>
        <s v="PR.DHC.1830.2026.084 - Muestras de Hormigón - Proyecto 153316 Tomé Chico"/>
        <s v="PR.DHC.1830.2026.100 - Proyecto CC056 Ruta Penco"/>
        <s v="PR.DHC.1830.2026.102 - Muestras de Hormigón 12-03-2026 - Proyecto 153316 Tomé Chico"/>
        <s v="PR.DHC.1830.2026.091 - Pavimentos Puerto de San Vicente"/>
        <s v="PR.DHC.1830.2026.080 - Vivienda DS1 Orfelina Miranda Lagos"/>
        <s v="PR.DHC.1830.2026.050 - Sala de Comercialización Mercado Caleta Boca Sur"/>
        <s v="PR.DHC.1830.2026.054 - Vivienda Sra. Triviño"/>
        <s v="PR.DHC.1830.2026.112 - Fábrica Trasasur"/>
        <s v="PR.DHC.1830.2026.072 - Casa YL, Hualqui"/>
        <s v="PR.DHC.1830.2026.044 - Aridos Cantaruta - Ensayos de Aridos"/>
        <s v="PR.DHC.1830.2026.015 - Muestreo de Rilem - Hospital de Lota"/>
        <s v="PR.DHC.1830.2026.083 - Hospital de Lota - Muestreo de Shotcrete"/>
        <s v="PR.DHC.1830.2026.120 - Extracción de Testigos - Condominio Los Montes"/>
        <s v="PR.DHC.1830.2026.093 - Fundación Sector Ñanco - Collipulli"/>
        <s v="PR.DHC.1830.2026.034 - Edificio Cruz"/>
        <s v="PR.DHC.1830.2026.090 - Ampliación Comedor Colegio Nahuelbuta"/>
        <s v="PR.DHC.2025-0012 - Extracción de testigo - Fuentes de Miguel de Collao"/>
        <s v="PR.DHC.2024-0567 - Muestreo de hormigón - Construcción Canal Tierras Coloradas, Concepción"/>
        <s v="PR.DHC.1830.2026.079 - Galpones Jaime Repullo"/>
        <s v="PR.DHC.1830.2026-0555 - Planta Costanera Hualpén"/>
        <s v="PR.DHC.1830.2026.144 - Ensayos de Testigos de Hormigón - Serviteca León Concepción"/>
        <s v="PR.DHC.1830.2026.140 - MBA Pedro de Valdivia - Control de lechada"/>
        <s v="PR.DHC.1830.2026.147 - Ensayos de Testigos de Hormigón - Hualqui"/>
        <s v="PR.DHC.1830.2026.166 - Indice Esclerométrico - Vivienda Yamile Gallardo Pacheco"/>
        <s v="PR.DHC.1830.2026.132 - Ensayos Especiales - Sector Arsenal, Armada Talcahuano"/>
        <s v="PR.DHC.1830.2026.027 - Esclerometría - Paso Internacional Pichachén"/>
        <s v="PR.DHC.1830.2026.126 - Extracción de Testigos - Habitabilidad Conexiones y Suministros Asmar"/>
        <s v="PR.DHC.1830.2026.145 - Ensayos de Testigos de Hormigón - Gimnasio Asmar"/>
        <s v="PR.DHC.1830.2026.129 - Extracción de Testigos - Sitio BI9720"/>
        <s v="PR.DHC.1830.2026.104 - Vivienda Las Lomas"/>
        <s v="PR.DHC.1830.2022-048 Adicional"/>
        <s v="PR.DHC.1830.2026.007 - Etapa 1: Aires de San Andrés"/>
        <s v="PR.DHC.1830.2026.024 - Extracción de Testigos - Torreones 5"/>
        <s v="PR.DHC.1830.2026.098 - Extracción de testigos - Fuentes de Miguel de Collao - Marzo 2026"/>
        <s v="PR.DHC.1830.2025-0739 - Edificio O'Higgins 979 DS19 - Los Angeles"/>
        <s v="PR.DHC.1830.2026.208 - Determinación de Índice Esclerométrico - 3 Puntos en Comuna de Cañete"/>
        <s v="PR.DHC.1830.2026.201 - Esclerometría - Locales Cañete"/>
        <s v="PR.DHC.1830.2026.158 - Control de áridos - Planta La Mochita"/>
        <s v="PR.DHC.1830.2026.134 - Muestra de Hormigón - Ana Millanao"/>
        <s v="PR.DHC.1830.2026.196 - Muestra de Hormigón - Isla Santa María"/>
        <s v="PR.DHC.1830.2026.182 - Extracción de testigos - Sendero Camino al Humedal Arauco"/>
        <s v="PR.DHC.1830.2026.205 - Determinación de Índice Esclerométrico - Vivienda Benjamin Lopez"/>
        <s v="PR.DHC.1830.2018-316"/>
        <s v="PR.DHC.1830.2026.162 - Hormigón de Prueba - Conservación Puente Juan Pablo II"/>
        <s v="PR.DHC.2321.2026.170 - Muestra de Hormigón - Planta Rios San Martín Angol"/>
        <s v="PR.DHC.1830.2026.124 - Extracción de Testigos - Mirador Del Sol"/>
        <s v="PR.DHC.1830.2026.114 - Control de Áridos - Planta Parral"/>
        <s v="PR.DHC.1830.2026.234 - Vivienda Ursula Silva Maricura"/>
        <s v="PR.DCO.1829.2026.207 - Reposición de Pavimento - Calle José Cardenio Avello Testigos de Hormigón"/>
        <s v="PR.DHC.1830.2026.218 - Casa Oscar Torres Neira"/>
        <s v="PR.DHC.1830.2026.168 - Muestra de Hormigón - 152650 Los Patos / Nacimiento"/>
        <s v="PR.DHC.1830.2026.147 - Ensayos de Testigos de Hormigón - Hualqui Mayo 2026"/>
        <s v="PR.DHC.1830.2026.207 - Muestra de Hormigón - Vivienda Reinaldo Sperberg Parra"/>
        <s v="PR.DHC.2321.2026.171 - Muestra de Hormigón - Planta Hormigones Maquehue"/>
        <s v="PR.DHC.1830.2026.030 - Ensayo Permeabilidad del Hormigón - Reposición Comisaría Hualpén"/>
        <s v="PR.DHC.1830.2026.203 - Control de Áridos - Planta Diguillin"/>
        <s v="PR.DHC.1830.2026.212 - Extracción de testigos - Fundación Costa Norte"/>
        <s v="PR.DHC.1830.2026.221 - Extracción de Testigos - Fuchslocher Oriente"/>
        <s v="PR.DHC.2321.2025-0653 - Vivienda Unifamiliar Sergio Troncoso"/>
        <s v="PR.DHC.2321.2024-1010 Adicional"/>
        <s v="PR.DHC.2321.2025-1039-Melon"/>
        <s v="PR.DHC.2025-0455 - Sociedad Hormigones Maquehue Limitada - Convenio de Laboratorio - Servicios de H"/>
        <s v="PR.DHC.2321.2023-1040-3 Sobreproducción"/>
        <s v="PR.DHC.2321.2025-0703 - Servicio Noviembre - Diciembre 2025"/>
        <s v="PR.DHC.2321.2026.096 - AR432 Metrenco"/>
        <s v="PR.DHC.2321.2026.056 - Muestra de Hormigón - Licanray"/>
        <s v="PR.DHC.2321.2026.127 - Muestra de Hormigón - Sitio Rupumeica"/>
        <s v="PR.DHC.2321.2026.042 - Now Spa - 422132 Traiguén Didaico"/>
        <s v="PR.DHC.2321.2026.094 - 151625 C° Carilafquen"/>
        <s v="PR.DHC.2321.2026.070 - Extracción de Testigos - Fundación y Pedestales Antena Villarrica"/>
        <s v="PR.DHC.2321.2026.067 - Muestras de hormigón - Cunco"/>
        <s v="PR.DHC.2321.2026.164 - Lanco 2 - Beneficiario Maritza Del Carmen Ojeda Zúñiga"/>
        <s v="PR.DHC.2321.2026.161 - Colector Santa Rosa Etapa II"/>
        <s v="PR.DHC.2321.2026.192 - Muestra de Hormigón - Sitio El Liuco"/>
        <s v="PR.DHC.2321.2026.178 - Now Spa - Padre Las Casas"/>
        <s v="PR.DHC.2321.2026.169 ELECNOR NIVILO"/>
        <s v="PR.DHC.2321.2026.192 - VTA (+01) Mayo 2026"/>
        <s v="PR.DHC.2321.2026.216 - Extracción de Testigos - Condominio Aitue II"/>
        <s v="PR.DHC.2321.2026.154 - Muestra de Hormigón - Pichi Pellahuen - Lautaro"/>
        <s v="PR.DHC.2321.2026.173 - Bodegas de Semilla - Labranza"/>
        <s v="PR.DHC.2321.2026.219 - Extracción de Testigos - Local Comercial Purén"/>
        <s v="PR.DHC.3866.2025-1010"/>
        <s v="PR.DHC.3866.2025-1003-Melon"/>
        <s v="PR.DHC.3866.2025-0722 - Subestación Buenavista 154/66 kV"/>
        <s v="PR.DHC.3866.2025-1021 Planta Talca"/>
        <s v="PR.DHC.2025-0267 - Servicios de Hormigón 2025 V2"/>
        <s v="PR.DHC.2025-0316 - Edificio Doña Matilde"/>
        <s v="PR.DHC.3866.2021-2025"/>
        <s v="PR.DHC.2025-0722 - Ensayo Probetas - Planta Parral"/>
        <s v="PR.DHC.1830.2026.081 -Tralmar SPA - Hormigón de Prueba - Licanten"/>
        <s v="PR.DHC.2321.2026.040 - ELECNORSUR"/>
        <s v="PR.DHI.SCC.2026-0390"/>
        <s v="PR.DHI.SCC.2025-0079"/>
        <s v="PR.DHI.SCC.2026-0108"/>
        <s v="PR.DHI.SCM.2021-0768"/>
        <s v="PR.DHI.SCC.2026-0119"/>
        <s v="PR.DHI.SCC.2026-0026"/>
        <s v="PR.DHI.SCC.2025-0352-A"/>
        <s v="PR.DHI.SCC.2026-0060"/>
        <s v="PR.DHI.SCC.2024-0687"/>
        <s v="PR.DHI.SCC.2026-0114"/>
        <s v="PR.DHI.SCC.2026-0064"/>
        <s v="PR.DHI.SCC.2026-0061"/>
        <s v="PR.DHI.SCC.2025-1260"/>
        <s v="PR.DHI.SCC.2026-0063"/>
        <s v="PR.DHI.SCM.2022-0323"/>
        <s v="PR.DHI.SCC.2026-0022"/>
        <s v="PR.DHI.SCC.2026-0062"/>
        <s v="PR.DHI.SCM.2019-1324"/>
        <s v="PR.DHI.SCM.2023-0075"/>
        <s v="PR.DHI.SCC.2025-0113"/>
        <s v="PR.DHI.SCC.2026-0231"/>
        <s v="PR.DHI.SHI.2025-0928"/>
        <s v="PR.DHI.SHI.2025-1551"/>
        <s v="PR.DHI.SCC.2026-0233"/>
        <s v="PR.DHI.SCC.2026-0234"/>
        <s v="PR.DHI.SCC.2026-0115"/>
        <s v="PR.DHI.SCC.2026-0230"/>
        <s v="PR.DHI.SCC.2026-0232"/>
        <s v="PR.DHI.SCC.2026-0380"/>
        <s v="PR.DHI.SCC.2026-0371"/>
        <s v="PR.DHI.SCC.2026-0374"/>
        <s v="PR.DHI.SCC.2026-0038"/>
        <s v="PR.DHI.SCC.2026-0373"/>
        <s v="PR.DHI.SCC.2026-0370"/>
        <s v="PR.DHI.SCC.2026-0522"/>
        <s v="PR.DHI.SCC.2026-0546"/>
        <s v="PR.DHI.SCC.2026-0524"/>
        <s v="PR.DHI.SCC.2025-1193"/>
        <s v="PR.DHI.SCC.2026-0521"/>
        <s v="PR.DHI.SCC.2026-0523"/>
        <s v="37572"/>
        <s v="37573"/>
        <s v="37574"/>
        <s v="37575"/>
        <s v="37576"/>
        <s v="PR.DHI.SCC.2025-0430"/>
        <s v="PR.DHI.SCC.2026-0678"/>
        <s v="PR.DHI.SCC.2026-0676"/>
        <s v="PR.DHI.SCC.2026-0674"/>
        <s v="PR.DHI.SCC.2026-0675"/>
        <s v="PR.DHI.SCC.2026-0611"/>
        <s v="PR.DHI.SCC.2026-0677"/>
        <s v="PR.DHI.SCC.2026-0682"/>
        <s v="PR.DHI.SCC.2026-0562"/>
        <s v="PR.DHI.SCC.2026-0793"/>
        <s v="PR.DHI.SCC.2026-0794"/>
        <s v="37547"/>
        <s v="PR.DHI.SCC.2025-1502"/>
        <s v="PR.DHI.SCC.2024-0688"/>
        <s v="PR.DHI.SCM.2023-0076"/>
        <s v="PR.DHI.SCC.2026-0196"/>
        <s v="PR.DHI.SCC.2026-0121"/>
        <s v="PR.DHI.SCC.2026-0175"/>
        <s v="PR.DHI.SCC.2026-0067"/>
        <s v="PR.DHI.SCC.2026-0017"/>
        <s v="PR.DHI.SCC.2026-0066"/>
        <s v="PR.DHI.SCC.2026-0226"/>
        <s v="PR.DHI.SCC.2026-0256"/>
        <s v="PR.DHI.SCC.2026-0196-A"/>
        <s v="PR.DHI.SCC.2026-0330"/>
        <s v="PR.DHI.SCC.2026-0275"/>
        <s v="PR.DHI.SCC.2026-0258"/>
        <s v="PR.DHI.SCC.2026-0379"/>
        <s v="PR.DHI.SCC.2026-0573"/>
        <s v="PR.DHI.SCC.2026-0574"/>
        <s v="PR.DHI.SCC.2025-0409"/>
        <s v="PR.DHI.SHI.2026-0126"/>
        <s v="PR.DHI.SHI.2026-0130"/>
        <s v="PR.DHI.SHI.2026-0039"/>
        <s v="PR.DHI.SHI.2024-0021"/>
        <s v="PR.DHI.SHI.2025-1355"/>
        <s v="PR.DHI.SHI.2026-0057-A"/>
        <s v="PR.DHI.SHI.2026-0132"/>
        <s v="PR.DHI.SHI.2026-0069"/>
        <s v="PR.DHI.SHI.2026-0070"/>
        <s v="PR.DHI.SHI.2026-0071"/>
        <s v="PR.DHI.SHI.2025-1557-A"/>
        <s v="PR.DHI.SHI.2026-0262"/>
        <s v="PR.DHI.SHI.2026-0229"/>
        <s v="PR.DHI.SHI.2026-0252"/>
        <s v="PR.DHI.SHI.2026-0255"/>
        <s v="PR.DHI.SHI.2026-0179"/>
        <s v="PR.DHI.SHI.2026-0180"/>
        <s v="PR.DHI.SHI.2026-0109"/>
        <s v="PR.DHI.SHI.2026-0023"/>
        <s v="PR.DHI.SHI.2026-0098"/>
        <s v="PR.DHI.SHI.2025-1548"/>
        <s v="PR.DHI.SHI.2025-1549"/>
        <s v="PR.DHI.SHI.2025-1550"/>
        <s v="PR.DHI.SHI.2026-0019"/>
        <s v="PR.DHI.SHI.2026-0020"/>
        <s v="PR.DHI.SHI.2026-0014-A"/>
        <s v="PR.DHI.SHI.2026-0312"/>
        <s v="PR.DHI.SHI.2026-0313"/>
        <s v="PR.DHI.SHI.2026-0412"/>
        <s v="PR.DHI.SHI.2026-0048"/>
        <s v="PR.DHI.SHI.2026-0049"/>
        <s v="PR.DHI.SHI.2026-0314"/>
        <s v="PR.DHI.SHI.2026-0410"/>
        <s v="PR.DHI.SHI.2026-0378"/>
        <s v="PR.DHI.SHI.2026-0356-A"/>
        <s v="PR.DHI.SHI.2026-0021"/>
        <s v="PR.DHI.SHI.2026-0413"/>
        <s v="PR.DHI.SHI.2026-0414"/>
        <s v="PR.DHI.SHI.2026-0415"/>
        <s v="PR.DHI.SHI.2026-0243"/>
        <s v="PR.DHI.SHI.2026-0329"/>
        <s v="PR.DHI.SHI.2026-0474"/>
        <s v="PR.DHI.SHI.2026-0480"/>
        <s v="PR.DHI.SHI.2026-0483"/>
        <s v="PR.DHI.SHI.2026-0487"/>
        <s v="PR.DHI.SHI.2026-0525"/>
        <s v="PR.DHI.SHI.2026-0186"/>
        <s v="PR.DHI.SHI.2026-0187"/>
        <s v="IDIEM-PR.DHI.SHI.2025-1317 Análisis en áridos"/>
        <s v="PR.DHI.SHI.2026-0189"/>
        <s v="PR.DHI.SHI.2026-0216"/>
        <s v="PR.DHI.SHI.2026-0526"/>
        <s v="PR.DHI.SHI.2026-0484"/>
        <s v="PR.DHI.SHI.2026-0485"/>
        <s v="PR.DHI.SHI.2026-0486"/>
        <s v="PR.DHI.SHI.2026-0604"/>
        <s v="PR.DHI.SHI.2026-0711"/>
        <s v="PR.DHI.SHI.2026-0659"/>
        <s v="PR.DHI.SHI.2026-0660"/>
        <s v="PR.DHI.SHI.2026-0423"/>
        <s v="PR.DHI.SHI.2026-0599"/>
        <s v="PR.DHI.SHI.2026-0622"/>
        <s v="PR.DHI.SHI.2026-0623"/>
        <s v="PR.DHI.SHI.2026-0624"/>
        <s v="PR.DHI.SHI.2026-0625"/>
        <s v="PR.DHI.SHI.2026-0655"/>
        <s v="PR.DHI.SHI.2026-0699"/>
        <s v="PR.DHI.SHI.2026-0700"/>
        <s v="PR.DHI.SHI.2026-0519"/>
        <s v="PR.DHI.SHI.2026-0770"/>
        <s v="PR.DHI.SHI.2026-0803"/>
        <s v="PR.DHI.SHI.2026-0807"/>
        <s v="PR.DHI.SHI.2026-0826"/>
        <s v="PR.DHI.SHI.2026-0827"/>
        <s v="PR.DHI.SHI.2026-0850"/>
        <s v="PR.DHI.SHI.2026-0739"/>
        <s v="PR.DHI.SHI.2026-0783"/>
        <s v="PR.DHI.SHI.2026-0823"/>
        <s v="PR.DHI.SHI.2026-0824"/>
        <s v="PR.DHI.SHI.2026-0825"/>
        <s v="PR.DHI.SHI.2026-0809"/>
        <s v="PR.DHI.SHI.2026-0810"/>
        <s v="PR.DHI.SHI.2026-0811"/>
        <s v="PR.DHI.SHI.2026-0784"/>
        <s v="PR.DHI.SHI.2025-1633"/>
        <s v="PR.DHI.SHI.2025-1634"/>
        <s v="PR.DHI.SHI.2025-1632"/>
        <s v="PR.DHI.SHI.2025.1552-A"/>
        <s v="PR.DHI.SHI.2025-1244"/>
        <s v="PR.DHI.SHI.2025-1434"/>
        <s v="PR.DHI.SHI.2023-0602"/>
        <s v="PR.DHI.SHI.2025-1313"/>
        <s v="PR.DHI.SHI.2026-0035"/>
        <s v="PR.DHI.SHI.2026-0227"/>
        <s v="PR.DHI.SHI.2025-1441"/>
        <s v="PR.DHI.SHI.2026-0103"/>
        <s v="PR.DHI.SHI.2025-1309"/>
        <s v="PR.DHI.SHI.2025-1356"/>
        <s v="PR.DHI.SHI.2026-0239"/>
        <s v="PR.DHI.SHI.2025-1381-B"/>
        <s v="PR.DHI.SHI.2025-1405"/>
        <s v="PR.DHI.SHI.2025-1565"/>
        <s v="PR.DHI.SHI.2026-0188"/>
        <s v="PR.DHI.SHI.2026-0044-A"/>
        <s v="PR.DHI.SHI.2026-0257"/>
        <s v="PR.DHI.SHI.2026-0268"/>
        <s v="PR.DHI.SHI.2026-0269"/>
        <s v="PR.DHI.SHI.2026-0050"/>
        <s v="PR.DHI.SHI.2026-0168"/>
        <s v="PR.DHI.SHI.2026-0169"/>
        <s v="PR.DHI.SHI.2026-0244"/>
        <s v="PR.DHI.SHI.2026-0030"/>
        <s v="PR.DHI.SHI.2026-0212"/>
        <s v="PR.DHI.SHI.2025-0245"/>
        <s v="PR.DHI.SHI.2025-0247"/>
        <s v="PR.DHI.SHI.2026-0111"/>
        <s v="PR.DHI.SHI.2026-0193"/>
        <s v="PR.DHI.SHI.2026-0403"/>
        <s v="PR.DHI.SHI.2026-0427"/>
        <s v="PR.DHI.SHI.2026-0267"/>
        <s v="PR.DHI.SHI.2026-0303"/>
        <s v="PR.DHI.SHI.2026-0353"/>
        <s v="PR.DHI.SHI.2026-0375"/>
        <s v="PR.DHI.SHI.2026-0540"/>
        <s v="PR.DHI.SHI.2025-1357"/>
        <s v="PR.DHI.SHI.2026-0435"/>
        <s v="PR.DHI.SHI.2026-0363"/>
        <s v="PR.DHI.SHI.2026-0246"/>
        <s v="PR.DHI.SHI.2026-0493"/>
        <s v="PR.DHI.SHI.2026-0543"/>
        <s v="PR.DHI.SHI.2026-0545"/>
        <s v="PR.DHI.SHI.2026-0163"/>
        <s v="PR.DHI.SHI.2026-0651"/>
        <s v="PR.DHI.SHI.2026-0447"/>
        <s v="PR.DHI.SHI.2026-0569"/>
        <s v="PR.DHI.SHI.2026-0208"/>
        <s v="PR.DHI.SHI.2026.0364-A"/>
        <s v="PR.DHI.SHI.2026-0473-A"/>
        <s v="PR.DHI.SHI.2026-0490"/>
        <s v="PR.DHI.SHI.2026-0626"/>
        <s v="PR.DHI.SHI.2026-0322"/>
        <s v="PR.DHI.SHI.2026-0354"/>
        <s v="PR.DHI.SHI.2026-0457"/>
        <s v="PR.DHI.SHI.2026-0688"/>
        <s v="PR.DHI.SHI.2026.0702-A"/>
        <s v="PR.DHI.SHI.2026-0171"/>
        <s v="PR.DHI.SHI.2026-0830"/>
        <s v="PR.DHI.SHI.2025-1358"/>
        <s v="PR.DHI.SHI.2025-1423"/>
        <s v="PR.DHI.SHI.2026-0466"/>
        <s v="PR.DHI.SHI.2026-0477"/>
        <s v="PR.DHI.SHI.2026-0467"/>
        <s v="PR.DHI.SHI.2026-0664"/>
        <s v="PR.DHI.SHI.2026-0790"/>
        <s v="PR.DHI.SHI.2025-1450"/>
        <s v="PR.DHI.SHI.2025-1480"/>
        <s v="PR.DHI.SHI.2025-1586"/>
        <s v="PR.DHI.SHI.2026-0002"/>
        <s v="PR.DHI.SHI.2025-1382"/>
        <s v="PR.DHI.SHI.2025-1583"/>
        <s v="PR.DHI.SHI.2025-0743-A"/>
        <s v="PR.DHI.SHI.2025-1487"/>
        <s v="PR.DHI.SHI.2025-1222"/>
        <s v="PR.DHI.SHI.2025-0375"/>
        <s v="PR.DHI.SHI.2026-0100"/>
        <s v="PR.DHI.SHI.2025-1628"/>
        <s v="PR.DHI.SHI.2025-1539"/>
        <s v="PR.DHI.SHI.202-0161-B"/>
        <s v="PR.DHI.SHI.2025-1612"/>
        <s v="PR.DHI.SHI.2026-0003"/>
        <s v="PR.DHI.SHI.2025-1238"/>
        <s v="PR.DHI.SHI.2025-1243"/>
        <s v="PR.DHI.SHI.2024-0243"/>
        <s v="PR.DHI.SHI.2026-0100-A"/>
        <s v="PR.DHI.SHI.2026-0013"/>
        <s v="PR.DHI.SHI.2026-0141"/>
        <s v="PR.DHI.SHI.2026-0161-B"/>
        <s v="PR.DHI.SHI.2026-0365-A"/>
        <s v="PR.DHI.SHI.2026-0001-A"/>
        <s v="PR.DHI.SHI.2026-0176-A"/>
        <s v="PR.DHI.SHI.2025-1430"/>
        <s v="PR.DHI.SHI.2025-1573-A"/>
        <s v="PR.DHI.SHI.2025-1340"/>
        <s v="PR.DHI.SHI.2025-1580"/>
        <s v="PR.DHI.SHI.2025-1437-B"/>
        <s v="PR.DHI.SHI.2026-0086"/>
        <s v="PR.DHI.SHI.2026-0288"/>
        <s v="PR.DHI.SHI.2026-0270 - Curva de madurez para muestreo en obra"/>
        <s v="PR.DHI.SHI.2026-0448"/>
        <s v="PR.DHI.SHI.2026-0158-A"/>
        <s v="PR.DHI.SHI.2026-0395"/>
        <s v="PR.DHI.SHI.2026-0443"/>
        <s v="PR.DHI.SHI.2026-0203-A"/>
        <s v="PR.DHI.SHI.2026-0582"/>
        <s v="PR.DHI.SHI.2026-0653"/>
        <s v="PR.DHI.SHI.2026-0516"/>
        <s v="PR.DHI.SHI.2026-0613"/>
        <s v="PR.DHI.SHI.2026-0460"/>
        <s v="PR.DHI.SHI.2026-0392"/>
        <s v="PR.DHI.SHI.2026-0585"/>
        <s v="PR.DHI.SHI.2026-0133"/>
        <s v="PR.DHI.SHI.2026-0434"/>
        <s v="PR.DHI.SHI.2026-0045-A"/>
        <s v="PR.DHI.SHI.2026-0311"/>
        <s v="PR.DHI.SHI.2026-0798"/>
        <s v="PR.DHI.SHI.2026-0746"/>
        <s v="PR.DHI.SHI.2026-0507-A"/>
        <s v="PR.DHI.SHI.2026-0752"/>
        <s v="PR.DHI.SHI.2026-0744-A"/>
        <s v="PR.DHI.SHI.2026-0076"/>
        <s v="PR.DHI.SHI.2026-0077"/>
        <s v="PR.DHI.SHI.2026-0078"/>
        <s v="PR.DHI.SHI.2026-0079"/>
        <s v="PR.DHI.SHI.2026-0080"/>
        <s v="PR.DHI.SHI.2026-0081"/>
        <s v="PR.DHI.SHI.2026-0082"/>
        <s v="PR.DHI.SHI.2026-0083"/>
        <s v="PR.DHI.SHI.2026-0084"/>
        <s v="PR.DHI.SHI.2026-0085"/>
        <s v="PR.DHI.SHI.2025-1618"/>
        <s v="PR.DHI.SHI.2025-0137-D"/>
        <s v="PR.DHI.SHI.2026-0047"/>
        <s v="PR.DHI.SHI.2025-1507"/>
        <s v="PR.DHI.SHI.2026-0004"/>
        <s v="PR.DHI.SHI.2025-1577"/>
        <s v="PR.DHI.SHI.2025-1442"/>
        <s v="PR.DHI.SHI.2026-0072"/>
        <s v="PR.DHI.SHI.2026-0029"/>
        <s v="PR.DHI.SHI.2026-0053-A"/>
        <s v="PR.DHI.SHI.2025-1212"/>
        <s v="PR.DHI.SHI.2025-1554"/>
        <s v="PR.DHI.SHI.2025-1533"/>
        <s v="PR.DHI.SHI.2026-0147"/>
        <s v="PR.DHI.SHI.2026-0041"/>
        <s v="PR.DHI.SHI.2026-0183"/>
        <s v="PR.DHI.SHI.2026-0266"/>
        <s v="PR.DHI.SHI.2026-0134"/>
        <s v="PR.DHI.SHI.2026-0135"/>
        <s v="PR.DHI.SHI.2026-0136"/>
        <s v="PR.DHI.SHI.2026-0190"/>
        <s v="PR.DHI.SHI.2026-0271"/>
        <s v="PR.DHI.SHI.2026-0237"/>
        <s v="PR.DHI.SHI.2026-0202"/>
        <s v="PR.DHI.SHI.2026-0219"/>
        <s v="PR.DHI.SHI.2026-0263"/>
        <s v="PR.DHI.SHI.2026-0264"/>
        <s v="PR.DHI.SHI.2025-1631"/>
        <s v="PR.DHI.SHI.2026-0381"/>
        <s v="PR.DHI.SHI.2026-0404"/>
        <s v="PR.DHI.SHI.2026-0405"/>
        <s v="PR.DHI.SHI.2026-0318"/>
        <s v="PR.DHI.SHI.2026-0388-A"/>
        <s v="PR.DHI.SHI.2026-0199"/>
        <s v="PR.DHI.SHI.2026-0286"/>
        <s v="PR.DHI.SHI.2026-0425"/>
        <s v="PR.DHI.SHI.2026-0431"/>
        <s v="PR.DHI.SHI.2026-0432"/>
        <s v="PR.DHI.SHI.2026-0430"/>
        <s v="PR.DHI.SHI.2026-0563"/>
        <s v="PR.DHI.SHI.2026-0565"/>
        <s v="PR.DHI.SHI.2026-0462"/>
        <s v="PR.DHI.SHI.2026-0533"/>
        <s v="PR.DHI.SHI.2026-0537"/>
        <s v="PR.DHI.SHI.2026-0571"/>
        <s v="PR.DHI.SHI.2026-0572"/>
        <s v="PR.DHI.SHI.2026-0494"/>
        <s v="PR.DHI.SHI.2026-0501"/>
        <s v="PR.DHI.SHI.2026-0428"/>
        <s v="PR.DHI.SHI.2025-1376-C"/>
        <s v="PR.DHI.SHI.2026-0548"/>
        <s v="PR.DHI.SHI.2026-0181"/>
        <s v="PR.DHI.SHI.2025-1556-B"/>
        <s v="PR.DHI.SHI.2026-0583"/>
        <s v="PR.DHI.SHI.2026-0584"/>
        <s v="PR.DHI.SHI.2026-0580"/>
        <s v="PR.DHI.SHI.2026-0555"/>
        <s v="PR.DHI.SHI.2026-0672"/>
        <s v="PR.DHI.SHI.2026-0686"/>
        <s v="PR.DHI.SHI.2026-0581"/>
        <s v="PR.DHI.SHI.2026-0424"/>
        <s v="PR.DHI.SHI.2026-0652"/>
        <s v="PR.DHI.SHI.2026-0347"/>
        <s v="PR.DHI.SHI.2026-0496"/>
        <s v="PR.DHI.SHI.2026-0708"/>
        <s v="PR.DHI.SHI.2026-0709"/>
        <s v="PR.DHI.SHI.2026-0716"/>
        <s v="PR.DHI.SHI.2026-0717"/>
        <s v="PR.DHI.SHI.2026-0718"/>
        <s v="PR.DHI.SHI.2026-0646"/>
        <s v="PR.DHI.SHI.2026-0632"/>
        <s v="PR.DHI.SHI.2026-0841"/>
        <s v="PR.DHI.SHI.2026-0557"/>
        <s v="PR.DHI.SHI.2026-0800"/>
        <s v="PR.DHI.SHI.2026-0541"/>
        <s v="PR.DHI.SHI.2026-0754"/>
        <s v="PR.DHI.SHI.2026-0361"/>
        <s v="PR.DHI.SHI.2026-0861"/>
        <s v="PR.DHI.SHI.2026-0862"/>
        <s v="PR.DHI.SHI.2026-0277"/>
        <s v="PR.DHI.SHI.2026-0261"/>
        <s v="PR.DHI.SHI.2026-0575"/>
        <s v="PR.DHI.SHI.2025-0365"/>
        <s v="PR.DHI.SHI.2025-0370"/>
        <s v="PR.DHI.SHI.2025-1443"/>
        <s v="PR.DHI.SHI.2025-0155"/>
        <s v="PR.DHI.SHI.2025-1397"/>
        <s v="PR.DHI.SHI.2025-1284"/>
        <s v="PR.DHI.SHI.2025-1540"/>
        <s v="PR.DHI.SHI.2025-1541"/>
        <s v="PR.DHI.SHI.2026-0037"/>
        <s v="PR.DHI.SHI.2025-1445"/>
        <s v="PR.DHI.SHI.2026-0106"/>
        <s v="PR.DHI.SHI.2026-0182"/>
        <s v="PR.DHI.SHI.2026-0015"/>
        <s v="PR.DHI.SHI.2026-0319"/>
        <s v="PR.DHI.SHI.2025-1380"/>
        <s v="PR.DHI.SHI.2026-0192 Lechada en obra"/>
        <s v="PR.DHI.SHI.2025-0207"/>
        <s v="PR.DHI.SHI.2026-0334-A"/>
        <s v="PR.DHI.SHI.2026-0436"/>
        <s v="PR.DHI.SHI.2026-0335"/>
        <s v="PR.DHI.SHI.2026-0530"/>
        <s v="PR.DHI.SHI.2026-0476"/>
        <s v="PR.DHI.SHI.2025-1508-A"/>
        <s v="PR.DHI.SHI.2026-0087"/>
        <s v="PR.DHI.SHI.2026-0506"/>
        <s v="PR.DHI.SHI.2026-0276"/>
        <s v="PR.DHI.SHI.2026-0615"/>
        <s v="PR.DHI.SHI.2026-0510"/>
        <s v="PR.DHI.SHI.2026-0649"/>
        <s v="PR.DHI.SHI.2026-0016"/>
        <s v="PR.DHI.SHI.2025-1369"/>
        <s v="PR.DHI.SHI.2026-0509"/>
        <s v="PR.DHI.SHI.2026-0601"/>
        <s v="PR.DHI.SHI.2026-0456A"/>
        <s v="PR.DHI.SHI.2026-0764"/>
        <s v="PR.DHI.SHI.2026-0671"/>
        <s v="PR.DHI.SHI.2026-0742"/>
        <s v="PR.DHI.SHI.2026-0799"/>
        <s v="PR.DHI.SHI.2026-0223"/>
        <s v="PR.DHI.SHI.2026-0602A"/>
        <s v="PR.DHI.SHI.2026-0539"/>
        <s v="PR.DHI.SHI.2025-1572"/>
        <s v="PR.DHI.SHI.2025-1486"/>
        <s v="PR.DHI.SHI.2025-1620"/>
        <s v="PR.DHI.SHI.2025-1493"/>
        <s v="PR.DHI.SHI.2025-1570"/>
        <s v="PR.DHI.SHI.2026-0046"/>
        <s v="PR.DHI.SHI.2025-1103"/>
        <s v="PR.DHI.SHI.2025-1536"/>
        <s v="PR.DHI.SHI.2025-1407"/>
        <s v="PR.DHI.SHI.2025-1543"/>
        <s v="PR.DHI.SHI.2026-0018"/>
        <s v="PR.DHI.SHI.2025-1082"/>
        <s v="PR.DHI.SHI.2025-1553"/>
        <s v="PR.DHI.SHI.2026-0088"/>
        <s v="PR.DHI.SHI.2026-0065"/>
        <s v="PR.DHI.SHI.2026-0148"/>
        <s v="PR.DHI.SHI.2026-0120"/>
        <s v="PR.DHI.SHI.2026-0094"/>
        <s v="PR.DHI.SHI.2026-0131"/>
        <s v="PR.DHI.SHI.2026-0160"/>
        <s v="PR.DHI.SHI.2026-0146"/>
        <s v="PR.DHI.SHI.2026-0137"/>
        <s v="PR.DHI.SHI.2026-0200"/>
        <s v="PR.DHI.SHI.2026-0320"/>
        <s v="PR.DHI.SHI.2026-0321"/>
        <s v="PR.DHI.SHI.2026-0265"/>
        <s v="PR.DHI.SHI.2026-0285"/>
        <s v="PR.DHI.SHI.2026-0294"/>
        <s v="PR.DHI.SHI.2026-0298"/>
        <s v="PR.DHI.SHI.2026-0192"/>
        <s v="PR.DHI.SHI.2026-0228"/>
        <s v="PR.DHI.SHI.2026-0249"/>
        <s v="PR.DHI.SHI.2026-0293"/>
        <s v="PR.DHI.SHI.2026-0251"/>
        <s v="PR.DHI.SHI.2026-0292"/>
        <s v="PR.DHI.SHI.2026-0242"/>
        <s v="PR.DHI.SHI.2026-0215"/>
        <s v="PR.DHI.SHI.2026-0402"/>
        <s v="PR.DHI.SHI.2026-0511"/>
        <s v="PR.DHI.SHI.2026-0444"/>
        <s v="PR.DHI.SHI.2026-0393"/>
        <s v="PR.DHI.SHI.2026-0383"/>
        <s v="PR.DHI.SHI.2026-0419"/>
        <s v="PR.DHI.SHI.2026-0407"/>
        <s v="PR.DHI.SHI.2026-0451"/>
        <s v="PR.DHI.SHI.2026-0491"/>
        <s v="PR.DHI.SHI.2026-0336"/>
        <s v="PR.DHI.SHI.2026-0450"/>
        <s v="PR.DHI.SHI.2026-0578"/>
        <s v="PR.DHI.SHI.2026-0437"/>
        <s v="PR.DHI.SHI.2026-0531"/>
        <s v="PR.DHI.SHI.2026-0650"/>
        <s v="PR.DHI.SHI.2026-0594"/>
        <s v="PR.DHI.SHI.2026-0595"/>
        <s v="PR.DHI.SHI.2026-0707"/>
        <s v="PR.DHI.SHI.2026-0741"/>
        <s v="PR.DHI.SHI.2026-0668"/>
        <s v="PR.DHI.SHI.2026-0669"/>
        <s v="PR.DHI.SHI.2026-0695"/>
        <s v="PR.DHI.SHI.2026-0697"/>
        <s v="PR.DHI.SHI.2025-0690 Ensayos a Baldosas"/>
        <s v="PR.DHI.SHI.2026-0534"/>
        <s v="PR.DHI.SHI.2026-0736"/>
        <s v="PR.DHI.SHI.2026-0737"/>
        <s v="PR.DIC.2025-035"/>
        <s v="PR.DIC.2025-009"/>
        <s v="PR.DIC.2025-054"/>
        <s v="PR.DIC.2026-004"/>
        <s v="PR.DIC.2025-053"/>
        <s v="PR.DIC.2025-042"/>
        <s v="PR.DIC.2026-002"/>
        <s v="PR.DIC.2025-050"/>
        <s v="PR.DIC.2025-047"/>
        <s v="PR.DIC.2024-028"/>
        <s v="PR.DIC.2024-026"/>
        <s v="PR.DIC.2025-019"/>
        <s v="PR.DIC.2025-038"/>
        <s v="PR.DIC.2026-006"/>
        <s v="PR.DIC.2025-044"/>
        <s v="PR.DIC.2026-005"/>
        <s v="PR.DIC.2025-005"/>
        <s v="PR.DIC.2025-005.01"/>
        <s v="PR.DIC.2025-005.02"/>
        <s v="PR.DIC.2026-003"/>
        <s v="37516"/>
        <s v="PR.DIC.2026-009"/>
        <s v="PR.DIC.2025-016"/>
        <s v="PR.DIC.2026-013"/>
        <s v="PR.DIC.2026-010"/>
        <s v="PR.DIC.2026-014"/>
        <s v="PR.DIC.2026-018"/>
        <s v="PR.DIC.2026-011"/>
        <s v="PR.DIC.2026-015"/>
        <s v="PR.DIC.2026-021-CAM AVO"/>
        <s v="PR.DIC.2025-022"/>
        <s v="PR.DIC.2026-021-CAM AFA"/>
        <s v="PR.DIO.2024-56"/>
        <s v="PR.DIO.2025-13 A"/>
        <s v="PR.DIO.2025-8"/>
        <s v="PR.DIO.2024-77"/>
        <s v="PR.DIO.2024-48 (Extensión Diciembre 2025)"/>
        <s v="PR.DIO.2025-11"/>
        <s v="PR.DIO.2024-55"/>
        <s v="PR.DIO.2024-73 (Extensión Diciembre 2025)"/>
        <s v="PR.DIO.2025-6 (Extensión Diciembre 2025)"/>
        <s v="PR.DIO.2025-5"/>
        <s v="PR.DIO.2024-49 (Extensión Diciembre 2025)"/>
        <s v="PR.DIO.2025-13-A (Extensión Febrero 2026)"/>
        <s v="PR.DIO.2024-48 (Extensión Febrero 2026)"/>
        <s v="PR.DIO.2024-8 (Planos Asbuilt)"/>
        <s v="PR.DIO.2021-76 (Planos Asbuilt)"/>
        <s v="PR.DIO.2023-60 (Visitas Febrero 2026)"/>
        <s v="PR.DIO.2025-6 (Extensión Febrero 2026)"/>
        <s v="PR.DIO.2025-5 (Complemento Febrero 2026)"/>
        <s v="PR.DIO.2024-49 (Extensión Febrero  2026)"/>
        <s v="PR.DIO.2025-13-A (Extensión Marzo 2026)"/>
        <s v="PR.DIO.2025-8 (Complemento marzo 2026)"/>
        <s v="PR.DIO.2024-48 (Extensión Marzo 2026)"/>
        <s v="PR.DIO.2024-73 (Extensión Marzo 2026)"/>
        <s v="PR.DIO.2025-6 (Extensión Marzo 2026)"/>
        <s v="PR.DIO.2025-5 (Extensión Marzo 2026)"/>
        <s v="PR.DIO.2024-49 (Extensión Marzo 2026)"/>
        <s v="PR.DIO.2026-05"/>
        <s v="PR.DIO.2025-6 (Extensión Abril 2026)"/>
        <s v="PR.DIO.2024-56 (Complemento Mayo 2026)"/>
        <s v="PR.DIO.2025-8 (Extensión Mayo  2026)"/>
        <s v="PR.DIO.2024-48 (Extensión Mayo 2026)"/>
        <s v="PR.DIO.2025-5 (Extensión Mayo 2026)"/>
        <s v="PR.DIO.2024-49 (Extensión Mayo 2026)"/>
        <s v="PR.DIO.2026-07"/>
        <s v="PR.DIO.2024-56 (Complemento Junio 2026)"/>
        <s v="PR.DIO.2025-8 (Extensión Junio  2026)"/>
        <s v="PR.DIO.2024-48 (Extensión Junio  2026)"/>
        <s v="PR.DIO.2025-5 (Extensión Junio 2026)"/>
        <s v="PR.DIO.2024-49 (Extensión Junio 2026)"/>
        <s v="PR.DIO.2022-75 (Extensión  Abril 2024 - Marzo 2025) Corrección sobrefacturación"/>
        <s v="PR.DPR.2989.2025-47  Gardilcic PMCHS"/>
        <s v="PR.DPR.2047.2023-066 Adicional Mayo 2025"/>
        <s v="PR.DPR.2047.2025-057 Hidronor COPIULEMU Inspección a la instalación Geosintéticos"/>
        <s v="PR.DPR.2047.2025-021 I. MUNICIPALIDAD DE MELIPILLA"/>
        <s v="PR.DPR.2047.2024-044"/>
        <s v="PR.DPR.2047.2026-023 INSERPLAS"/>
        <s v="PR.DPR.2047.2025-046 PROYECTO ALVEOLO 5 – RELLENO SANITARIO COLIHUES LA YESCA"/>
        <s v="OPR.DPR.2023-0785 CENTINELA"/>
        <s v="OP-DPR-2022-0552 MLP GP QAQC"/>
        <s v="PR.DPR.2989.2025-93 CESMEC MLP"/>
        <s v="PR.DPR.2310.035-2026 NEXXO PUENTE MLP PAO"/>
        <s v="PR.DPR.3481.2025-85 VIVELO MLP"/>
        <s v="PR.DPR.2024-0811 MLP PAO CS-264"/>
        <s v="PR.DPR.2989.2025-84 EXSAL MLP"/>
        <s v="PR.DPR.3481.006-2026 HADYSIC MLP"/>
        <s v="PR.DPR.2989.2025-43"/>
        <s v="PR.DPR.2989.2022-90"/>
        <s v="PR.DPR.2989.2025-35 Zublin Chuqui"/>
        <s v="PR.DPR.2989.2024-07"/>
        <s v="PR.DPR.2989.2025-52 CC-001 OBRAS INICIALES ETAPA N°2 DRPA EL SALVADOR"/>
        <s v="PR.DPR.2989.014-2026 GEOVITA PMCHS BUZONES"/>
        <s v="PR.DPR.2989.2026-13 OSSA METRO L7 TRAMO CERRILLOS"/>
        <s v="PR.DPR.2989.2026-07 ZUBLIN NUEVO PMCHS MINA NORTE"/>
        <s v="PR.DPR.2989.2022-21 R.04"/>
        <s v="PR.DPR.2989.2022-47 R.03"/>
        <s v="PR.DPR.2311.2025-52 Adicional Zublin Teniente"/>
        <s v="PR.DPR.2989.2019-26 Adicional Venta 2025"/>
        <s v="PR.DPR.2989.2019-13"/>
        <s v="PR.DPR.2989.2019-13 Adicional Enero 2025 aumento de venta"/>
        <s v="PR.DPR.1823.2025-81 ZUBLIN ANDES NORTE"/>
        <s v="PR.DPR.3582.2026-08 ZUBLIN NUEVO proyecto cierre andesita"/>
        <s v="PR.DTC.2025.1374 - Ensayo  de resistencia térmica en horno - EN 13834:2020"/>
        <s v="PR.DTC.2025.1266 - TECNO FAST - ENSAYOS DE MATERIAL"/>
        <s v="PR.DTC.2025.1235 - Ensayos de verificación de calidad de agua caliente"/>
        <s v="PR.DTC.2025.1320 - Ensayos en geotextiles"/>
        <s v="PR.DTC.2025.1354 - Ensayo de resistencia a la presión hidrostática en Flexibles metálicos"/>
        <s v="PR.DTC.2025.1021 - RESISTENCIA HIDROLISIS ALCALINA - TDM CHILE"/>
        <s v="PR.DTC.2026.0078 - Certificación de Lote (151 a 1200) de Chalecos anticorte"/>
        <s v="PR.DTC.2025.0535 - Ensayos para certificación de Guateros"/>
        <s v="PR.DTC.2025.1344 - Ensayos- Resinas y Geomembrana de HDPE"/>
        <s v="PR.DTC.2026.0022 - VALIDACION CHALECO ANTI CORTE - SOGNO"/>
        <s v="PR.DTC.2025.1310- Ensayos de materiales en tuberías HDPE"/>
        <s v="PR.DTC.2025.1112 - Ensayo de presión y temperatura"/>
        <s v="PR.DTC.2026.0077 - Ensayos para tazas de test de resistencia, agua hervida y choque térmico"/>
        <s v="PR.DTC.2026.0053 - Ensayos en geotextiles V2"/>
        <s v="PR.DTC.2026.0080 - Ensayos a Flexible inoxidable."/>
        <s v="PR.DTC.2026.0076 - Ensayo Permeabilidad al Vapor de Agua"/>
        <s v="PR.DTC.2026.0032 - RESISTENCIA A LA TRACCION - FERRECAR"/>
        <s v="PR.DTC.2026.0142 - Certificación Chalecos anticortes  - Torino"/>
        <s v="PR.DTC.2026.0113 - Ensayos de resistencia a la tracción y flexión en uniones"/>
        <s v="PR.DTC.2025.1286 - Certificación de bolsas de agua caliente."/>
        <s v="PR.DTC.2026.0157 - Ensayos en geotextiles"/>
        <s v="PR.DTC.2026.0141 - Ensayos a flexibles inoxidables"/>
        <s v="PR.DTC.2026.0161 - Ensayos a flexibles inoxidables"/>
        <s v="PR.DTC.2026.0294 - CIPP CHILE - ENSAYO FLEXION"/>
        <s v="PR.DTC.2026.0254 - Ensayo de desportillado  e impacto"/>
        <s v="PR.DTC.2025.0972 - ENSAYO RESINAS - ANGLO AMERICAN"/>
        <s v="PR.DTC.2025.0614 - Ensayos Mecánicos en Sistema EIFS"/>
        <s v="PR.DTC.2026.0274 - Certificación de prototipo de Chalecos anticorte - lote (51 a 150)"/>
        <s v="PR.DTC.2026.0176 - Certificación bolsas de agua caliente  Lote (35001 a 150000)."/>
        <s v="PR.DTC.2026.0220 - ADICIONAL CERTIFICACION DE GUATEROS - WALMART"/>
        <s v="PR.DTC.2026.0224 - Ensayos en sistemas EIFS"/>
        <s v="PR.DTC.2026.0350 - Certificación bolsas de agua caliente"/>
        <s v="PR.DTC.2026.0296 - PROTOTIPO Y CERTIFICACION CHALECOS - SYSEG"/>
        <s v="PR.DTC.2026.0273 - Ensayos a flexibles inoxidables"/>
        <s v="PR.DTC.2026.0354 - Ensayos de materiales en membranas"/>
        <s v="PR.DTC.2026.0174 - Ensayos a tuberías fusionadas HDPE"/>
        <s v="PR.DTC.2026.0097 - Ensayo de resistencia al corte"/>
        <s v="PR.DTC.2026.0197 - Ensayos presión hidrostática bajo"/>
        <s v="PR.DTC.2026.0392 - ENSAYOS MECANICOS VENTANAS - VENTAL PLASTIC"/>
        <s v="PR.DTC.2026.0387 - Ensayos para tazas de test de resistencia, agua hervida y choque térmico - Walma"/>
        <s v="PR.DTC.2026.0413 - PERMEABILIDAD AL VAPOR DE AGUA - PIEDRA CHILENA"/>
        <s v="PR.DTC.2026.0427 - SANTANDER GIBSON - MUESTREO"/>
        <s v="PR.DTC.2026.0512- Identificación del material mediante FTIR"/>
        <s v="PR.DTC.2026.0260 - Resistencia a la compresión y tracción"/>
        <s v="PR.DTC.2026.0414 - ENSAYOS MECANICOS FILM - EUROGLASS"/>
        <s v="PR.DTC.2026.0363 - Ensayos a flexibles inoxidables"/>
        <s v="PR.DTC.2026.0263 - Ensayo de abrasión bajo la norma  ASTM D 4060"/>
        <s v="PR.DTC.2026.0418 -Certificación Chalecos anticorte"/>
        <s v="PR.DTC.2026.0031 - CERTIFICACION CHALECOS ANTICORTE - MAXTAR"/>
        <s v="PR.DTC.2026.0536 - - CERTIFICACION CHALECOS ANTICORTE - MAXTAR"/>
        <s v="PR.DTC.2025.1153 - Certificación chaleco anticorte"/>
        <s v="PR.DTC.2026.0539 -Certificación Chalecos anticortes"/>
        <s v="PR.DTC.2026.0458 - Ensayo de validación de chalecos anticorte"/>
        <s v="PR.DTC.2026.0419 - RESISTENCIA A LA TRACCION - RAC SPA"/>
        <s v="PR.DTC.2026.0222 - Ensayos de tracción y doblado en soldadura"/>
        <s v="PR.DTC.2026.0302 - Ensayos de tracción y doblado en soldadura"/>
        <s v="PR.DTC.2026.0108 - Ensayos de resistencia al desgarro y corte en soldaduras"/>
        <s v="PR.DTC.2026.0218 - Ensayos en pintura epóxica"/>
        <s v="PR.DTC.2026.0236 - Ensayos de resistencia aparente al Cizallamiento y resistencia a la tracción"/>
        <s v="PR.DTC.2026.0367 - ENSAYOS EIFS"/>
        <s v="PR.DTC.2026.0564- Ensayo de Materiales"/>
        <s v="PR.DTC.2026.0399 - ENSAYOS TUBERIAS HDPE - MACEP LTDA"/>
        <s v="PR.DTC.2026.0532-Determinación de densidad"/>
        <s v="PR.DTC.2026.0450 - ENSAYOS CHALECO ANTICORTE - ARMORVEST"/>
        <s v="PR.DTC.2026.0063 - Certificación de Lote (35001 a 150000) bolsas de agua caliente - NCh 2953"/>
        <s v="PR.DTC.2026.0588 - Resistencia a la tracción"/>
        <s v="PR.DTC.2026.0644- Resistencia a la tracción antes y después del envejecimiento - ETAG 004"/>
        <s v="PR.DTC.2025.1244 - Ensayos de materiales en paneles EIFS"/>
        <s v="PR.DTC.2026.0139 - Ensayos en paneles EIFS"/>
        <s v="PR.DTC.2025.1221 - Estudio Acústico Ruido Chillers"/>
        <s v="PR.DTC.2025.1302 - INGEVEC - ASESORIA EXTRACTOR"/>
        <s v="PR.DTC.2025.1008 - ESTUDIO ACUSTICO EDIFICIO NUEVA COSTANERA"/>
        <s v="PR.DTC.2025.0275 - Vibraciones Metro L7"/>
        <s v="PR.DTC.2025.1328 - ASESORIA ACÚSTICA DE SEGUIMIENTO INFORMATIVO PARA SMA - ESMAX"/>
        <s v="PR.DTC.2026.0002 - PROGRAMA MEDICION RUIDO AMBIENTAL 2026 - INGEVEC"/>
        <s v="PR.DTC.2025.1278 - ASESORIA SANCIONATORIO SMA - CLUB HIPICO"/>
        <s v="PR.DTC.2026.0117 - ESTUDIO ACÚSTICO SALAS DE REUNIÓN"/>
        <s v="PR.DTC.2026.0037 - Modelo Acústico AA - PROTEGO"/>
        <s v="PR.DTC.2026.0237 - ESTUDIO ACÚSTICO TEATRO ALICIA"/>
        <s v="PR.DTC.2026.0314 - RUIDO DE INSTALACIONES - EDIFICIO ZOCO"/>
        <s v="PR.DTC.2026.0271 - SMA CAMPUS PAICAVI - INGEVEC"/>
        <s v="PR.DTC.2026.0011 - MEDICIONES DE RUIDO OBRA CD LOA - TECSA"/>
        <s v="PR.DTC.2026.0029 - Ensayo de Conductividad térmica"/>
        <s v="PR.DTC.2026.0093 - Ensayo de conductividad térmica"/>
        <s v="PR.DTC.2026.0503- Conductividad térmica por el método del anillo de guarda"/>
        <s v="PR.DTC.2026.A001 Cert. P. I."/>
        <s v="PR.DTC.2026.R001 - Cert. P.I."/>
        <s v="PR.DTC.2025.S011 Cert. P.I."/>
        <s v="PR.DTC.2025.S012 - Cert. P.I."/>
        <s v="PR.DTC.2026.R002 - Cert. P.I."/>
        <s v="PR.DTC.2026.A003 Cert. P. I."/>
        <s v="PR.DTC.2026.0283 - Certificación de extintores"/>
        <s v="PR.DTC.2026.R003 - Cert. P.I."/>
        <s v="PR.DTC.2026.S001 - Cert. P.I."/>
        <s v="PR.DTC.2026.S002 - Cert. P.I."/>
        <s v="PR.DTC.2026.R004 - Cert. P.I."/>
        <s v="PR.DTC.2026.0123 - Certificación de pintura intumescente en planta"/>
        <s v="PR.DTC.2023.0043 Certificación pintura intumescente"/>
        <s v="PR.DTC.2026.A005 Cert. P. I."/>
        <s v="PR.DTC.2026.G005 - Certificación de pintura intumescente en planta"/>
        <s v="PR.DTC.2026.S003 - Cert. P.I."/>
        <s v="PR.DTC.2026.R005 - Cert. P.I."/>
        <s v="PR.DTC.2026.0484 - Ensayo de presión y temperatura en redes  húmedas"/>
        <s v="PR.DTC.2026.S004 - Cert. P.I."/>
        <s v="PR.DTC.2025.1130 - Inspección de pintura intumescente -  obra de Puente Alto"/>
        <s v="PR.DTC.2025.0536 - Inspección Pintura Intumescente"/>
        <s v="PR.DTC.2026.0074 -Inspección de mortero ignífugo FedEx San Bernardo"/>
        <s v="PR.DTC.2026.0010 - Insp. Pintura Intumescente Condominio Pedro Aguirre Cerda"/>
        <s v="PR.DTC.2025.1290 - Insp. de pintura intumescente - multicancha cañas 1"/>
        <s v="PR.DTC.2025.1369 - Inspección de pintura intumescente multicancha cañas 2"/>
        <s v="PR.DTC.2025.1360 - Inspección de pintura intumescente Obra BANCO ESTADO RENAICO"/>
        <s v="PR.DTC.2025.1280 - Inspección de pintura intumescente - Econorent Pudahuel"/>
        <s v="PR.DTC.2026.0030 - Insp. Pintura Intumescente Salcobrand Copiapó"/>
        <s v="PR.DTC.2025.1356 - Inspección de pintura intumescente Obras Sadema 1 y 2"/>
        <s v="PR.DTC.2026.0015 - Insp. Pintura Intumescente Territoria Fase 2"/>
        <s v="PR.DTC.2025.1322 - Insp. de pintura intumescente -Borde Laguna 2B-1"/>
        <s v="PR.DTC.2025.1210 - Insp. de pintura intumescente obra Reefer Center y Edificio CDI SAG"/>
        <s v="PR.DTC.2026.0075 - Inspección de pintura intumescente Banco estado Machali"/>
        <s v="PR.DTC.2025.1349 - Inspección de pintura intumescente hospital de Cauquenes"/>
        <s v="PR.DTC.2026.0126 - Inspección de pintura intumescente para la obra Hospital de Parral"/>
        <s v="PR.DTC.2026.0118 - Inspección de pintura intumescente Obra ubicada en Huechuraba."/>
        <s v="PR.DTC.2026.0088 - Inspección de pintura intumescente Edificio Laboratorio Clínico Alemán"/>
        <s v="PR.DTC.2025.1129 - Inspección de pintura intumescente -  obra de Pirque"/>
        <s v="PR.DTC.2026.0094 - Inspección de pintura intumescente  - Coquimbo"/>
        <s v="PR.DTC.2026.0027 - Insp. Pintura Intumescente Sede Soc. y Espacio Público Agrupación Adulto Mayor"/>
        <s v="PR.DTC.2026.0229 - Inspección Pintura Intumescente Obra:  SALA DE CARGA DE BATERIAS"/>
        <s v="PR.DTC.2026.0279 - Inspección de pintura intumescente - bayona 401."/>
        <s v="PR.DTC.2025.1261 - &quot;Insp. de pintura intumescente  porvenir 2787 &quot;"/>
        <s v="PR.DTC.2026.0155 -  Inspección de pintura intumescente - Inproco"/>
        <s v="PR.DTC.2025.1187 - Insp. pintura intumescente Strip Center - Padre Hurtado."/>
        <s v="PR.DTC.2025.1234 - Insp. de pintura intumescente Sopraval La Calera"/>
        <s v="PR.DTC.2026.0013 - Insp. Pintura Intumescente, Blue Express Vesta"/>
        <s v="PR.DTC.2026.0023 - Insp. Pintura Intumescente, Obra Balsu - La Fábrica"/>
        <s v="PR.DTC.2026.0042 - Insp. Pintura Intumescente, Obra Colún - La Unión"/>
        <s v="PR.DTC.2026.0143 - Inspección de pintura intumescente para la obra la fábrica"/>
        <s v="PR.DTC.2026.0159 - Inspección Pintura Intumescente Obra Lider Quilin"/>
        <s v="PR.DTC.2026.0172 - &quot;Inspección Pintura Intumescente Obra NovaChemic &quot;"/>
        <s v="PR.DTC.2026.0248 - Inspección Pintura Intumescente Obra:  Edificio Corporativo IP Proyectos"/>
        <s v="PR.DTC.2026.0202 - Inspección Pintura Intumescente Obra:  AutoPlanet Talca Oriente"/>
        <s v="PR.DTC.2026.0168 - Inspección Pintura Intumescente Obra Habilitacion Buffet Express Mall Arauco Mai"/>
        <s v="PR.DTC.2026.0278 - &quot;Inspección Pintura Intumescente Obra: Habilitación Buffet Express Mall Plaza To"/>
        <s v="PR.DTC.2025.1219 - Insp. de pintura intumescente obra Paso Fronterizo Pichachen."/>
        <s v="PR.DTC.2025.0816 - Inspección Pintura Intumescente,  Obra Alférez Real 1201"/>
        <s v="PR.DTC.2026.0215 - Inspección Pintura Intumescente Obra elis"/>
        <s v="PR.DTC.2026.0235 - Inspección Pintura Intumescente Obra: BODEGA LECHE EN POLVO"/>
        <s v="PR.DTC.2026.0163 -  inspección de mortero ignífugo -  Concepción"/>
        <s v="PR.DTC.2026.0233 - Inspección Pintura Intumescente Obra: planta vista hermosa"/>
        <s v="PR.DTC.2026.0179 - &quot;Inspección Pintura Intumescente Obra: Centro de distribución ecovida lampa&quot;"/>
        <s v="PR.DTC.2026.0162 - &quot;Inspección Pintura Intumescente Obra Magnolia&quot;"/>
        <s v="PR.DTC.2026.0201 - Inspección Pintura Intumescente Obra: Colegio Puente Alto."/>
        <s v="PR.DTC.2026.0277 -  &quot;Inspección Pintura Intumescente Obra: &quot;&quot;Ferretería Higuerillas&quot;"/>
        <s v="PR.DTC.2026.0356 - Inspección de pintura intumescente obra: Rehabilitación y Mantención Museo Viole"/>
        <s v="PR.DTC.2025.1197 - Insp. de pintura intumescente Strip Center Espacio M Temuco"/>
        <s v="PR.DTC.2026.0403 - Inspección pintura intumescente - Strip Center Las Rocas"/>
        <s v="PR.DTC.2026.0404 - Inspección pintura intumescente - Frutícola Olmué Chillán Viejo"/>
        <s v="PR.DTC.2026.0258 - Inspección Pintura-  Intumescente Obra:  Recinto la Vara 03395 San Bernardo"/>
        <s v="PR.DTC.2026.0249 - Inspección Pintura Intumescente Obra:  Autoplanet Orientales"/>
        <s v="PR.DTC.2025.1176 - INSPECCIÓN MORTERO IGNÍFUGO HOSPITAL DE BUIN"/>
        <s v="PR.DTC.2026.0488 - Medición de espesores de pintura"/>
        <s v="PR.DTC.2026.0385 - Inspección pintura intumescente - Ascensor  Universidad La Serena"/>
        <s v="PR.DTC.2026.0483 - Inspección de Pintura Intumescente"/>
        <s v="PR.DTC.2026.0394 - Inspección pintura intumescente - Proyecto Proquiel Ltda."/>
        <s v="PR.DTC.2026.0214 - Inspección Pintura Intumescente Obra Pichachen"/>
        <s v="PR.DTC.2026.0369 - &quot;Inspección Pintura Intumescente Obra: CENTRO HOLISTICO PARA LA MUJER"/>
        <s v="PR.DTC.2026.0438"/>
        <s v="PR.DTC.2026.0361 - Inspección de pintura intumescente obra: Suministro e instalación de Estructura"/>
        <s v="PR.DTC.2026.0433- inspección de pintura intumescente"/>
        <s v="PR.DTC.2026.0417 - Inspección pintura intumescente"/>
        <s v="PR.DTC.2026.0549 - Inspección pintura intumescente"/>
        <s v="PR.DTC.2026.0543-Inspección de manta cerámica"/>
        <s v="PR.DTC.2026.0555- Inspección de Pintura Intumescente"/>
        <s v="PR.DTC.2026.0208 - Inspección Pintura Intumescente Obra PF Talca"/>
        <s v="PR.DTC.2026.0210 - Inspección Pintura Intumescente Obra Planta de Quesos Colun"/>
        <s v="PR.DTC.2026.0211 - Inspección Pintura Intumescente Obra Aserradero"/>
        <s v="PR.DTC.2026.0471- Inspección Pintura Intumescente obra EFE (Malloco)"/>
        <s v="PR.DTC.2026.0472- Inspección Pintura Intumescente obra NOVO LUCERO"/>
        <s v="PR.DTC.2026.0474- Inspección Pintura Intumescente obra DREAMS Talca"/>
        <s v="PR.DTC.2026.0455 - Inspección de pintura intumescente"/>
        <s v="PR.DTC.2026.0599 - Inspección pintura intumescente"/>
        <s v="PR.DTC.2025.1291 - Insp. de pintura intumescente - CONDOMINIO LOS CIPRESES VII"/>
        <s v="PR.DTC.2025.1292 - Insp. de pintura intumescente - CONDOMINIO LOS CIPRESES VIII"/>
        <s v="PR.DTC.2026.0568- Inspección de pintura intumescente"/>
        <s v="PR.DTC.2025.0072 - Análisis de ingeniería"/>
        <s v="PR.DTC.2025.0846 - RF F30 puerta"/>
        <s v="PR.DTC.2025.1001 - RF F120 panel"/>
        <s v="PR.DTC.2026.0045 - RF F60 tabique"/>
        <s v="PR.DTC.2025.0857 - RF F120 tabique"/>
        <s v="PR.DTC.2025.0792 - RF F120 puerta"/>
        <s v="PR.DTC.2025.1281 - ensayo en horno de estudio para F120"/>
        <s v="PR.DTC.2026.0056 - Ensayo en horno de estudio para F120"/>
        <s v="PR.DTC.2026.0035 - RF F30 - Tabique"/>
        <s v="PR.DTC.2025.1013 - Ensayo RF F120 Tabique y  Cielo."/>
        <s v="PR.DTC.2026.0066 - Ensayo de resistencia al fuego RF F30 - Puerta"/>
        <s v="PR.DTC.2026.0046 - RF F120 muro"/>
        <s v="PR.DTC.2025.1312 - Ensayo RF F120 - Tabique"/>
        <s v="PR.DTC.2025.0864 - RF F60 Tabique tipo 1"/>
        <s v="PR.DTC.2024.1117 - - Ensayo RF tabique"/>
        <s v="PR.DTC.2025.0649 - Ensayos de resistencia al fuego RF F 120 muro"/>
        <s v="PR.DTC.2025.0309 - Ensayo de resistencia al fuego RF F60 - Tabique"/>
        <s v="PR.DTC.2025.1206 - Ensayos de resistencia al furgo RF F60 - muro"/>
        <s v="PR.DTC.2025.1252 - Ensayo de conductividad térmica"/>
        <s v="PR.DTC.2026.0114 - Ensayos de RF 30 y F60"/>
        <s v="PR.DTC.2026.0103 -  RF F60 y F120 puerta"/>
        <s v="PR.DTC.2025.1333 -  Ensayos de resistencia al fuego."/>
        <s v="PR.DTC.2026.0129 - Ensayo de no combustibilidad"/>
        <s v="PR.DTC.2026.0152 - Ensayo de RF en techumbre, pisos y losa"/>
        <s v="PR.DTC.2025.0943 - RF F30 puerta"/>
        <s v="PR.DTC.2025.1213 - Ensayos de resistencia al fuego"/>
        <s v="PR.DTC.2025.1276 - Ensayos de fuego y acústica"/>
        <s v="PR.DTC.2026.0016 - Ensayo de resistencia al fuego RF F120 - Aislador Sísmico"/>
        <s v="PR.DTC.2025.0779 - Ensayos de resistencia al fuego"/>
        <s v="PR.DTC.2026.0216 - Ensayos de resistencia al fuego RF 30 en tabique"/>
        <s v="PR.DTC.2025.0707 - RF F240 Aislador Sísmico"/>
        <s v="PR.DTC.2026.0192 - Ensayo de RF en muros y  tabiques"/>
        <s v="PR.DTC.2026.0223- RF F30 puerta"/>
        <s v="PR.DTC.2026.0006 - RF F30 y F60 Puerta"/>
        <s v="PR.DTC.2026.0021 - Ensayos de resistencia al fuego - Pilar doble"/>
        <s v="PR.DTC.2025.1285 - Ensayo RF 60 - Tabique"/>
        <s v="PR.DTC.2025.1204 - Ensayos de resistencia al fuego F15"/>
        <s v="PR.DTC.2024.0987 - Ensayos de Resistencia al fuego tabique"/>
        <s v="PR.DTC.2026.0107 - Ensayo Resistencia al Fuego de Puerta F30 y F60"/>
        <s v="PR.DTC.2025.0573 - Ensayos de Resistencia al Fuego RF F120 - Tabique"/>
        <s v="PR.DTC.2025.1084 - Ensayos de Resistencia al Fuego RF F180 - Tabique"/>
        <s v="PR.DTC.2026.0173 - Ensayos de RF y  Aislamiento al ruido aéreo en terreno"/>
        <s v="PR.DTC.2026.0182 - Ensayo de  resistencia al fuego  (F120) en tabique y muros"/>
        <s v="PR.DTC.2026.0217 - Ensayos en el horno de estudios"/>
        <s v="PR.DTC.2026.0261 -Ensayo de RF F60 Tabiques"/>
        <s v="PR.DTC.2026.0328 - Ensayo RF F30"/>
        <s v="PR.DTC.2026.0240 - Ensayo de conductividad térmica ."/>
        <s v="PR.DTC.2026.0300 - Ensayo de RF F120 - puerta"/>
        <s v="PR.DTC.2025.1271 - Ensayo RF F90 - Entrepiso"/>
        <s v="PR.DTC.2026.0072 - Ensayo RF F90 - Entrepiso"/>
        <s v="PR.DTC.2026.0478- RF Horno estudio"/>
        <s v="PR.DTC.2026.0373 - &quot;Ensayos de Determinación del retardo al fuego de pinturas o barnices &quot;"/>
        <s v="PR.DTC.2026.0476-  RF 30"/>
        <s v="PR.DTC.2025.1245 - Ensayos resistencia al fuego RF F30 - Tabique"/>
        <s v="PR.DTC.2026.0145 - Ensayo de RF60 tabique"/>
        <s v="PR.DTC.2025.0644 - Ensayo de resistencia al fuego RF F60 y 120 tabique."/>
        <s v="PR.DTC.2026.0460 - Ensayo de Resistencia al Fuego RF F30 - Tabique"/>
        <s v="PR.DTC.2026.0275 - Ensayos de resistencia al fuego RF F30 - Tabique"/>
        <s v="PR.DTC.2026.0344 - Reemisión de informe RF"/>
        <s v="PR.DTC.2026.0530 -Ensayos RF60"/>
        <s v="PR.DTC.2025.1341 - Ensayos de resistencia al fuego RF F30 - Techumbre"/>
        <s v="PR.DTC.2026.0110 - Ensayo de RF R 60 en tabique"/>
        <s v="PR.DTC.2026.0566 - Resistencia al Fuego Panel F-15 SIP"/>
        <s v="PR.DTC.2026.0267 - Ensayo de RF F30 muro"/>
        <s v="PR.DTC.2026.0422 - Ensayos de resistencia al fuego"/>
        <s v="PR.DTC.2026.0583- Ensayo Resistencia al fuego RF30"/>
        <s v="PR.DTC.2026.0615 - Ensayo de resistencia al fuego RF F15 - Tabique"/>
        <s v="PR.DTC.2026.0020 - Ensayos de resistencia al fuego - Tabique"/>
        <s v="PR.DTC.2025.0753 - Ensayos de Resistencia al fuego tabiques"/>
        <s v="PR.DTC.2025.0917 - WALMART - RENOVACION ESTACIONES CD LOA"/>
        <s v="PR.DTC.2026.0044 - MEDICION DE RUIDO AMBIENTAL DS 38-11 MMA"/>
        <s v="PR.DTC.2025.1300 - Aislamiento acústico ruido aéreo en muros"/>
        <s v="PR.DTC.2025.1275 - Ensayos panel-multipropósito"/>
        <s v="PR.DTC.2025.1099 - Ensayo de aislamiento acústico en muros"/>
        <s v="PR.DTC.2026.0147 - MONITOREO DS 38-11 MMA - CRCC"/>
        <s v="PR.DTC.2026.0043 - MODIFICACION ESTACIONES MONITOREO - WALMART CD LOA"/>
        <s v="PR.DTC.2026.0526 - ENSAYOS MINVU PANELES - ASIA KING"/>
        <s v="PR.DTC.2026.0501 - Aislamiento acústico ruido aéreo en puertas y ventanas"/>
        <s v="PR.DTC.2026.0405 - ENSAYO ACUSTICO TABIQUE - ETEX"/>
        <s v="PR.DTC.2025.0452 - Elaboración Plan Comunal de Reducción de Riesgo de Desastres"/>
        <s v="PR.DTC.2024.0301 - Estudio material reciclable v2"/>
        <s v="37518"/>
        <s v="PR.DTC.2026.0017-Estudio de asimilación RF"/>
        <s v="PR.DTC.2026.0048-Estudio de asimilación RF"/>
        <s v="PR.DTC.2025.1375 - Estudio de asimilación RF"/>
        <s v="PR.DTC.2025.1175-Peritaje causa-origen"/>
        <s v="PR.DTC.2025.1359-Visita a terreno"/>
        <s v="PR.DTC.2025.1365-Estudio de asimilación RF"/>
        <s v="PR.DTC.2025.0694 - Análisis de ingeniería"/>
        <s v="PR.DTC.2023.1451"/>
        <s v="PR.DTC.2026.0086-Estudio de asimilación RF"/>
        <s v="PR.DTC.2024.0951 - Actualización Proyecto de Detección FCFM"/>
        <s v="PR.DTC.2026.0004 - Peritaje causa-origen SAN BERNARDO"/>
        <s v="PR.DTC.2025.0600 - SONNEDIX-PERITAJE CAUSA-ORIGEN CT17"/>
        <s v="PR.DTC.2025.0718 - SONNEDIX-PERITAJE CAUSA-ORIGEN CT2"/>
        <s v="PR.DTC.2025.1147-Peritaje Causa Origen"/>
        <s v="PR.DTC.2025.1199-Peritaje causa-origen"/>
        <s v="PR.DTC.2025.1316-Estudio RF"/>
        <s v="PR.DTC.2025.1016 - Estudio de vulnerabilidades"/>
        <s v="PR.DTC.2026.0164 - PERITAJE CAUSA ORIGEN - BECKETT S.A."/>
        <s v="PR.DTC.2026.0395 - Estudio ATEX"/>
        <s v="PR.DTC.2026.0203 - Estudio de asimilación RF"/>
        <s v="PR.DTC.2026.0348 - Actualización informe"/>
        <s v="PR.DTC.2026.0349-Estudio de asimilación RF"/>
        <s v="PR.DTC.2025.1371- Peritaje causa-origen"/>
        <s v="PR.DTC.2026.0396 - Estudio de asimilación RF"/>
        <s v="PR.DTC.2026.0409 - Estudio de carga combustible"/>
        <s v="PR.DTC.2026.0200-Peritaje causa-origen"/>
        <s v="PR.DTC.2026.0469-Asimilación RF"/>
        <s v="PR.DTC.2025.1147 - Peritaje Causa Origen"/>
        <s v="PR.DTC.2025.1199 - Peritaje causa-origen"/>
        <s v="PR.DTC.2025.1336 - Estudio de vulnerabilidades BHP"/>
        <s v="PR.DTC.2025.0927 - Estudio de vulnerabilidades"/>
        <s v="PR.DTC.2025.1208 - Informe tecnico de Baños Modulares"/>
        <s v="PR.DTC.2025.1135 - ASESORIA ENERGETICA"/>
        <s v="PR.DTC.2025.0983 - Asesoría ventanas v2"/>
        <s v="PR.DTC.2026.0187 - CALCULO VALOR U RANGO DE PUERTAS METALICAS"/>
        <s v="PR.DTC.2026.0246 - ESTUDIO DAÑOS VENTANAS EDIFICIO CENTENARIO"/>
        <s v="PR.DTC.2026.0585 - REVISION VENTANAS INGEVEC -BOLSA 2"/>
        <s v="PR.DTC.2024.0889 - Levantamiento Mineduc"/>
        <s v="PR.DTC.2025.0392 - Elaboración PCRRD Santa Bárbara"/>
        <s v="PR.DTC.2025.0592 - Plan de cambio climático región de Valparaíso"/>
        <s v="PR.DTC.2024.0833 - Aeropuerto LOA"/>
        <s v="PR.DTC.2025.0328 - PLAN COMUNAL DE CAMBIO CLIMATICO MUNCIPALIDAD DE SAN PEDRO"/>
        <s v="PR.DTC.2024.1328 - EVALUACION AMBIENTAL ESTRATEGICA PARA EL PLAN NACIONAL DE CONSTRUCCION SUSTENTAB"/>
        <s v="PR.DTC.2025.1324 - Elaboración Plan Comunal de Reducción de Riesgo de Desastres"/>
        <s v="PR.DTC.2025.1189 - ESTRATEGIA CIUDADES VERDES (ECV) DE CHILE"/>
        <s v="PR.DTC.2025.0390 - (RFP - CPP-CS-002-25) - Servicio Puesta en Marcha y Entrega a Operaciones Sistem"/>
        <s v="PR.DAC.2025-0369 Licitación Quebrada Macul"/>
        <s v="PR.DAC.2022.0342A"/>
        <s v="PR.UCF.2025-0239"/>
        <s v="PR.UCF.2025-0234"/>
        <s v="PR.UCF.2026-0002"/>
        <s v="PR.UCF.2025-0235A"/>
        <s v="PR.UCF.2026-0005A"/>
        <s v="PR.UCF.2026-0006"/>
        <s v="PR.UCF.2026-0003"/>
        <s v="PR.UCF.2026-0004"/>
        <s v="37110"/>
        <s v="PR.UCF.2026-0020"/>
        <s v="PR.UCF.2026-0016"/>
        <s v="37016"/>
        <s v="37034"/>
        <s v="37111"/>
        <s v="37160"/>
        <s v="37161"/>
        <s v="37173"/>
        <s v="PR.UCF.2026-0032"/>
        <s v="PR.UCF.2026-0033"/>
        <s v="PR.UCF.2026-0043"/>
        <s v="PR.UCF.2026-0050"/>
        <s v="PR.UCF.2026-0031"/>
        <s v="PR.UCF.2026-0029A"/>
        <s v="PR.UCF.2026-0013"/>
        <s v="PR.UCF.2026-0030"/>
        <s v="37338"/>
        <s v="37421"/>
        <s v="37422"/>
        <s v="37423"/>
        <s v="37424"/>
        <s v="37425"/>
        <s v="37426"/>
        <s v="37427"/>
        <s v="37469"/>
        <s v="PR.UCF.2026-0042"/>
        <s v="PR.UCF.2026-0057"/>
        <s v="PR.UCF.2026-0065"/>
        <s v="PR.UCF.2026-0053"/>
        <s v="PR.UCF.2026-0062"/>
        <s v="PR.UCF.2026-0052"/>
        <s v="PR.UCF.2026-0041A"/>
        <s v="PR.UCF.2026-0058"/>
        <s v="PR.UCF.2026-0049"/>
        <s v="PR.UCF.2026-0048"/>
        <s v="PR.UCF.2026-0027"/>
        <s v="37340"/>
        <s v="37548"/>
        <s v="37549"/>
        <s v="37550"/>
        <s v="37591"/>
        <s v="37592"/>
        <s v="PR.UCF.2025-0218"/>
        <s v="PR.UCF.2026-0059"/>
        <s v="PR.UCF.2026-0072"/>
        <s v="PR.UCF.2026-0075"/>
        <s v="PR.UCF.2026-0078"/>
        <s v="PR.UCF.2026-0074"/>
        <s v="PR.UCF.2026-0077"/>
        <s v="37593"/>
        <s v="37819"/>
        <s v="37820"/>
        <s v="37821"/>
        <s v="37822"/>
        <s v="PR.UCF.2026-0079"/>
        <s v="PR.UCF.2026-0089"/>
        <s v="PR.UCF.2026-0086"/>
        <s v="PR.UCF.2026-0082"/>
        <s v="PR.UCF.2026-0090A"/>
        <s v="PR.UCF.2026-0080"/>
        <s v="PR.UCF.2026-0095"/>
        <s v="PR.UCF.2026-0071"/>
        <s v="38034"/>
        <s v="38035"/>
        <s v="38036"/>
      </sharedItems>
    </cacheField>
    <cacheField name="[Resultado].[Referencia Externa].[Referencia Externa]" caption="Referencia Externa" numFmtId="0" hierarchy="88" level="1">
      <sharedItems containsBlank="1" count="5060">
        <s v="1177550"/>
        <s v="1177840"/>
        <s v="1177218"/>
        <s v="1177843"/>
        <s v="1177849"/>
        <s v="2"/>
        <s v="3"/>
        <s v="1193371"/>
        <s v="1193355"/>
        <s v="87371"/>
        <s v="1193356"/>
        <s v="1193591"/>
        <s v="1193689"/>
        <m/>
        <s v="1193910"/>
        <s v="87433"/>
        <s v="1194709"/>
        <s v="1193948"/>
        <s v="1194789"/>
        <s v="1194812"/>
        <s v="1194867"/>
        <s v="1194875"/>
        <s v="1194879"/>
        <s v="1194881"/>
        <s v="1194891"/>
        <s v="1194892"/>
        <s v="1195030"/>
        <s v="1246801"/>
        <s v="1246442"/>
        <s v="1246788"/>
        <s v="1246789"/>
        <s v="1246278"/>
        <s v="1246810"/>
        <s v="1246813"/>
        <s v="1246814"/>
        <s v="1246808"/>
        <s v="1246812"/>
        <s v="1246791"/>
        <s v="1246277"/>
        <s v="1246779"/>
        <s v="1247021"/>
        <s v="1247982"/>
        <s v="1247242"/>
        <s v="1247973"/>
        <s v="89024"/>
        <s v="1287441"/>
        <s v="1287442"/>
        <s v="1287655"/>
        <s v="1288119"/>
        <s v="1287693"/>
        <s v="1288118"/>
        <s v="1288117"/>
        <s v="1287682"/>
        <s v="1287804"/>
        <s v="1288283"/>
        <s v="1177065"/>
        <s v="1177182"/>
        <s v="1177183"/>
        <s v="1177184"/>
        <s v="86559"/>
        <s v="86626"/>
        <s v="1177064"/>
        <s v="1177108"/>
        <s v="1177109"/>
        <s v="86558"/>
        <s v="86561"/>
        <s v="1177063"/>
        <s v="1177111"/>
        <s v="1177112"/>
        <s v="1177114"/>
        <s v="1177115"/>
        <s v="1177117"/>
        <s v="1177121"/>
        <s v="1177353"/>
        <s v="86557"/>
        <s v="86560"/>
        <s v="86604"/>
        <s v="1177874"/>
        <s v="1177875"/>
        <s v="1177876"/>
        <s v="169"/>
        <s v="170"/>
        <s v="1177957"/>
        <s v="1177956"/>
        <s v="1193650"/>
        <s v="1193803"/>
        <s v="1193826"/>
        <s v="1193827"/>
        <s v="1193908"/>
        <s v="1193962"/>
        <s v="88116"/>
        <s v="88117"/>
        <s v="1193961"/>
        <s v="88114"/>
        <s v="88115"/>
        <s v="1194330"/>
        <s v="1194868"/>
        <s v="1194878"/>
        <s v="1194893"/>
        <s v="1194869"/>
        <s v="1194880"/>
        <s v="1194910"/>
        <s v="1194873"/>
        <s v="1194884"/>
        <s v="1246359"/>
        <s v="1246793"/>
        <s v="1246794"/>
        <s v="88193"/>
        <s v="88195"/>
        <s v="1246360"/>
        <s v="1246792"/>
        <s v="1246795"/>
        <s v="88192"/>
        <s v="88194"/>
        <s v="1195044"/>
        <s v="1195045"/>
        <s v="1195046"/>
        <s v="1246565"/>
        <s v="1248094"/>
        <s v="89039"/>
        <s v="1247737"/>
        <s v="1248095"/>
        <s v="1247302"/>
        <s v="1247305"/>
        <s v="1247944"/>
        <s v="1287269"/>
        <s v="1287280"/>
        <s v="1287307"/>
        <s v="1288074"/>
        <s v="1288072"/>
        <s v="1287467"/>
        <s v="1287468"/>
        <s v="1288605"/>
        <s v="1177514"/>
        <s v="1177364"/>
        <s v="1176922"/>
        <s v="1177335"/>
        <s v="1177431"/>
        <s v="1177850"/>
        <s v="1177867"/>
        <s v="27"/>
        <s v="78"/>
        <s v="83"/>
        <s v="1193484"/>
        <s v="1193660"/>
        <s v="1193364"/>
        <s v="87332"/>
        <s v="1194283"/>
        <s v="1194511"/>
        <s v="1194601"/>
        <s v="1194145"/>
        <s v="1194221"/>
        <s v="1194614"/>
        <s v="1194615"/>
        <s v="1246494"/>
        <s v="1246777"/>
        <s v="1246707"/>
        <s v="1246365"/>
        <s v="1247729"/>
        <s v="1248084"/>
        <s v="1247693"/>
        <s v="1247769"/>
        <s v="1247179"/>
        <s v="1247025"/>
        <s v="1247682"/>
        <s v="1288134"/>
        <s v="1288317"/>
        <s v="1287947"/>
        <s v="1288067"/>
        <s v="1288330"/>
        <s v="1288149"/>
        <s v="1288386"/>
        <s v="1287531"/>
        <s v="1177835"/>
        <s v="1177866"/>
        <s v="59"/>
        <s v="110"/>
        <s v="75"/>
        <s v="142"/>
        <s v="166"/>
        <s v="173"/>
        <s v="196"/>
        <s v="204"/>
        <s v="203"/>
        <s v="1000"/>
        <s v="202"/>
        <s v="207"/>
        <s v="1193248"/>
        <s v="1177887"/>
        <s v="1193500"/>
        <s v="87423"/>
        <s v="1177984"/>
        <s v="1177985"/>
        <s v="2098885"/>
        <s v="1193783"/>
        <s v="1194554"/>
        <s v="1194790"/>
        <s v="1193825"/>
        <s v="1194215"/>
        <s v="2120866"/>
        <s v="2120928"/>
        <s v="1194929"/>
        <s v="1246797"/>
        <s v="1246317"/>
        <s v="5011"/>
        <s v="5015"/>
        <s v="5020"/>
        <s v="5025"/>
        <s v="5026"/>
        <s v="5016"/>
        <s v="5019"/>
        <s v="5029"/>
        <s v="5005"/>
        <s v="1248113"/>
        <s v="1247724"/>
        <s v="1288534"/>
        <s v="1288533"/>
        <s v="1288338"/>
        <s v="1287530"/>
        <s v="1288267"/>
        <s v="1288529"/>
        <s v="1288257"/>
        <s v="1287422"/>
        <s v="1288028"/>
        <s v="1288493"/>
        <s v="1288577"/>
        <s v="181"/>
        <s v="182"/>
        <s v="1193417"/>
        <s v="1194777"/>
        <s v="1246782"/>
        <s v="1247763"/>
        <s v="1247764"/>
        <s v="1287293"/>
        <s v="1288315"/>
        <s v="1288612"/>
        <s v="1288648"/>
        <s v="1177675"/>
        <s v="1193609"/>
        <s v="1194688"/>
        <s v="1246493"/>
        <s v="1248085"/>
        <s v="1288168"/>
        <s v="1177122"/>
        <s v="1177525"/>
        <s v="1177864"/>
        <s v="1177872"/>
        <s v="51"/>
        <s v="112"/>
        <s v="116"/>
        <s v="117"/>
        <s v="172"/>
        <s v="171"/>
        <s v="174"/>
        <s v="1193712"/>
        <s v="1193722"/>
        <s v="1193710"/>
        <s v="1193711"/>
        <s v="1193501"/>
        <s v="1193586"/>
        <s v="1193585"/>
        <s v="1177923"/>
        <s v="1193628"/>
        <s v="1193659"/>
        <s v="1193760"/>
        <s v="1193971"/>
        <s v="1193973"/>
        <s v="1193972"/>
        <s v="1246641"/>
        <s v="1246642"/>
        <s v="1246634"/>
        <s v="1246790"/>
        <s v="1246476"/>
        <s v="1246796"/>
        <s v="1246956"/>
        <s v="1247096"/>
        <s v="1247949"/>
        <s v="1247951"/>
        <s v="88960"/>
        <s v="1248119"/>
        <s v="1247595"/>
        <s v="1247594"/>
        <s v="1247173"/>
        <s v="1247546"/>
        <s v="1247702"/>
        <s v="1247596"/>
        <s v="1247597"/>
        <s v="1247950"/>
        <s v="1247675"/>
        <s v="1247212"/>
        <s v="1247361"/>
        <s v="1288476"/>
        <s v="1288063"/>
        <s v="1288390"/>
        <s v="1288387"/>
        <s v="1288388"/>
        <s v="1288424"/>
        <s v="89077"/>
        <s v="1288214"/>
        <s v="1995471"/>
        <s v="1176907"/>
        <s v="1176899"/>
        <s v="1176908"/>
        <s v="1176909"/>
        <s v="1176910"/>
        <s v="1177105"/>
        <s v="1177253"/>
        <s v="1177495"/>
        <s v="86648"/>
        <s v="1177226"/>
        <s v="1177228"/>
        <s v="1177229"/>
        <s v="1177295"/>
        <s v="1177296"/>
        <s v="1177692"/>
        <s v="1177696"/>
        <s v="1177698"/>
        <s v="1177701"/>
        <s v="1177703"/>
        <s v="1177705"/>
        <s v="1177813"/>
        <s v="1177681"/>
        <s v="1177551"/>
        <s v="1177552"/>
        <s v="1177553"/>
        <s v="1177245"/>
        <s v="1177291"/>
        <s v="1177246"/>
        <s v="1177247"/>
        <s v="1177684"/>
        <s v="1177685"/>
        <s v="1177682"/>
        <s v="1177683"/>
        <s v="1176884"/>
        <s v="1176911"/>
        <s v="1177059"/>
        <s v="1177060"/>
        <s v="1177106"/>
        <s v="1177239"/>
        <s v="1177289"/>
        <s v="1177290"/>
        <s v="1177686"/>
        <s v="1177417"/>
        <s v="1177418"/>
        <s v="1177420"/>
        <s v="1177421"/>
        <s v="1177422"/>
        <s v="1177423"/>
        <s v="1177424"/>
        <s v="1177425"/>
        <s v="1177426"/>
        <s v="1177456"/>
        <s v="1177616"/>
        <s v="1177303"/>
        <s v="86582"/>
        <s v="1177690"/>
        <s v="1177227"/>
        <s v="1177163"/>
        <s v="1177689"/>
        <s v="86554"/>
        <s v="86555"/>
        <s v="1177881"/>
        <s v="1177882"/>
        <s v="1177883"/>
        <s v="1177853"/>
        <s v="37"/>
        <s v="38"/>
        <s v="39"/>
        <s v="40"/>
        <s v="41"/>
        <s v="36"/>
        <s v="43"/>
        <s v="42"/>
        <s v="45"/>
        <s v="55"/>
        <s v="54"/>
        <s v="58"/>
        <s v="61"/>
        <s v="60"/>
        <s v="72"/>
        <s v="73"/>
        <s v="77"/>
        <s v="79"/>
        <s v="80"/>
        <s v="81"/>
        <s v="84"/>
        <s v="113"/>
        <s v="114"/>
        <s v="115"/>
        <s v="118"/>
        <s v="128"/>
        <s v="127"/>
        <s v="126"/>
        <s v="124"/>
        <s v="125"/>
        <s v="122"/>
        <s v="123"/>
        <s v="120"/>
        <s v="121"/>
        <s v="132"/>
        <s v="130"/>
        <s v="131"/>
        <s v="129"/>
        <s v="133"/>
        <s v="143"/>
        <s v="149"/>
        <s v="163"/>
        <s v="164"/>
        <s v="159"/>
        <s v="160"/>
        <s v="161"/>
        <s v="162"/>
        <s v="156"/>
        <s v="157"/>
        <s v="158"/>
        <s v="150"/>
        <s v="151"/>
        <s v="152"/>
        <s v="153"/>
        <s v="154"/>
        <s v="155"/>
        <s v="148"/>
        <s v="144"/>
        <s v="145"/>
        <s v="146"/>
        <s v="147"/>
        <s v="167"/>
        <s v="165"/>
        <s v="168"/>
        <s v="178"/>
        <s v="183"/>
        <s v="184"/>
        <s v="185"/>
        <s v="186"/>
        <s v="187"/>
        <s v="188"/>
        <s v="189"/>
        <s v="190"/>
        <s v="208"/>
        <s v="1193265"/>
        <s v="1193266"/>
        <s v="1193457"/>
        <s v="87372"/>
        <s v="87373"/>
        <s v="87374"/>
        <s v="87375"/>
        <s v="1193664"/>
        <s v="1193665"/>
        <s v="1193666"/>
        <s v="1193667"/>
        <s v="1177878"/>
        <s v="1177879"/>
        <s v="1177877"/>
        <s v="1177880"/>
        <s v="1193276"/>
        <s v="1193277"/>
        <s v="1193437"/>
        <s v="1193438"/>
        <s v="1193439"/>
        <s v="1193440"/>
        <s v="1193441"/>
        <s v="1193442"/>
        <s v="1193278"/>
        <s v="1193279"/>
        <s v="1193280"/>
        <s v="1193217"/>
        <s v="1193218"/>
        <s v="1193219"/>
        <s v="1193220"/>
        <s v="1193221"/>
        <s v="1193222"/>
        <s v="1193462"/>
        <s v="1193607"/>
        <s v="1193645"/>
        <s v="1193646"/>
        <s v="1193647"/>
        <s v="1177968"/>
        <s v="1193656"/>
        <s v="1193507"/>
        <s v="1193657"/>
        <s v="1193259"/>
        <s v="1193260"/>
        <s v="1193443"/>
        <s v="1193444"/>
        <s v="1193445"/>
        <s v="1193446"/>
        <s v="1193447"/>
        <s v="1193448"/>
        <s v="1193267"/>
        <s v="1193854"/>
        <s v="2084350"/>
        <s v="2098879"/>
        <s v="2098881"/>
        <s v="2098883"/>
        <s v="2098886"/>
        <s v="2001"/>
        <s v="1194596"/>
        <s v="1194324"/>
        <s v="1194217"/>
        <s v="1194218"/>
        <s v="1194580"/>
        <s v="1194365"/>
        <s v="1194419"/>
        <s v="1194420"/>
        <s v="1194418"/>
        <s v="1194146"/>
        <s v="1194147"/>
        <s v="1194219"/>
        <s v="1194220"/>
        <s v="1194213"/>
        <s v="1194216"/>
        <s v="1194214"/>
        <s v="1194495"/>
        <s v="1194083"/>
        <s v="1194084"/>
        <s v="1194496"/>
        <s v="87452"/>
        <s v="1194155"/>
        <s v="1194156"/>
        <s v="1194695"/>
        <s v="1194284"/>
        <s v="1194285"/>
        <s v="1194286"/>
        <s v="1194604"/>
        <s v="87482"/>
        <s v="87483"/>
        <s v="87484"/>
        <s v="88132"/>
        <s v="88133"/>
        <s v="88134"/>
        <s v="1194779"/>
        <s v="1194903"/>
        <s v="1194905"/>
        <s v="1194907"/>
        <s v="1194913"/>
        <s v="2118069"/>
        <s v="2147324"/>
        <s v="1246780"/>
        <s v="1246425"/>
        <s v="1246426"/>
        <s v="1246427"/>
        <s v="1246748"/>
        <s v="1246805"/>
        <s v="1246799"/>
        <s v="88212"/>
        <s v="88215"/>
        <s v="88213"/>
        <s v="88214"/>
        <s v="1246783"/>
        <s v="1246857"/>
        <s v="1246858"/>
        <s v="1246784"/>
        <s v="1246785"/>
        <s v="1246786"/>
        <s v="1246787"/>
        <s v="1246859"/>
        <s v="88228"/>
        <s v="1246208"/>
        <s v="1246209"/>
        <s v="1246756"/>
        <s v="1246757"/>
        <s v="1246611"/>
        <s v="1195171"/>
        <s v="1195172"/>
        <s v="88180"/>
        <s v="88176"/>
        <s v="1247077"/>
        <s v="1247017"/>
        <s v="5007"/>
        <s v="5014"/>
        <s v="5010"/>
        <s v="2181782"/>
        <s v="5008"/>
        <s v="5018"/>
        <s v="5017"/>
        <s v="5027"/>
        <s v="5009"/>
        <s v="5028"/>
        <s v="5030"/>
        <s v="5013"/>
        <s v="5021"/>
        <s v="5006"/>
        <s v="5024"/>
        <s v="5012"/>
        <s v="1247647"/>
        <s v="1247648"/>
        <s v="89026"/>
        <s v="89027"/>
        <s v="1247649"/>
        <s v="89025"/>
        <s v="1247683"/>
        <s v="1247685"/>
        <s v="1247213"/>
        <s v="1247686"/>
        <s v="1247643"/>
        <s v="1247644"/>
        <s v="1248144"/>
        <s v="1248145"/>
        <s v="1248146"/>
        <s v="1248147"/>
        <s v="1248003"/>
        <s v="1248004"/>
        <s v="1248005"/>
        <s v="1247628"/>
        <s v="1247629"/>
        <s v="1247914"/>
        <s v="1248070"/>
        <s v="1247009"/>
        <s v="1247010"/>
        <s v="1247011"/>
        <s v="1247606"/>
        <s v="1247646"/>
        <s v="1247604"/>
        <s v="1247609"/>
        <s v="1247630"/>
        <s v="1247211"/>
        <s v="1247642"/>
        <s v="1247645"/>
        <s v="1247945"/>
        <s v="1247545"/>
        <s v="1247547"/>
        <s v="1247636"/>
        <s v="1247897"/>
        <s v="1247425"/>
        <s v="1247249"/>
        <s v="1247926"/>
        <s v="5022"/>
        <s v="1248196"/>
        <s v="1248197"/>
        <s v="1248198"/>
        <s v="1248201"/>
        <s v="1248199"/>
        <s v="1248200"/>
        <s v="1248202"/>
        <s v="1248204"/>
        <s v="2225976"/>
        <s v="2238467"/>
        <s v="2238468"/>
        <s v="2238469"/>
        <s v="1287790"/>
        <s v="1287791"/>
        <s v="1287793"/>
        <s v="1287788"/>
        <s v="1287916"/>
        <s v="1288324"/>
        <s v="1287915"/>
        <s v="1287938"/>
        <s v="1287976"/>
        <s v="1287782"/>
        <s v="1287783"/>
        <s v="1287784"/>
        <s v="1287786"/>
        <s v="1287973"/>
        <s v="1288340"/>
        <s v="1287424"/>
        <s v="1287425"/>
        <s v="1287426"/>
        <s v="1287669"/>
        <s v="1287503"/>
        <s v="1288486"/>
        <s v="1288433"/>
        <s v="1288447"/>
        <s v="1288448"/>
        <s v="1288331"/>
        <s v="1288208"/>
        <s v="1288494"/>
        <s v="1287284"/>
        <s v="1287291"/>
        <s v="1287510"/>
        <s v="1287511"/>
        <s v="1287999"/>
        <s v="1287512"/>
        <s v="1287513"/>
        <s v="1287514"/>
        <s v="1287515"/>
        <s v="1287672"/>
        <s v="1287509"/>
        <s v="1287670"/>
        <s v="1287673"/>
        <s v="1288253"/>
        <s v="1288342"/>
        <s v="1288276"/>
        <s v="1288277"/>
        <s v="1288279"/>
        <s v="1288280"/>
        <s v="1288256"/>
        <s v="1288434"/>
        <s v="1288006"/>
        <s v="1288575"/>
        <s v="1177913"/>
        <s v="22"/>
        <s v="23"/>
        <s v="24"/>
        <s v="25"/>
        <s v="26"/>
        <s v="176"/>
        <s v="1193581"/>
        <s v="1194761"/>
        <s v="1194782"/>
        <s v="1246248"/>
        <s v="88191"/>
        <s v="1246759"/>
        <s v="1248087"/>
        <s v="1247952"/>
        <s v="1247227"/>
        <s v="1287971"/>
        <s v="1288793"/>
        <s v="1177240"/>
        <s v="1177241"/>
        <s v="1177242"/>
        <s v="1177288"/>
        <s v="1177354"/>
        <s v="1177427"/>
        <s v="1177428"/>
        <s v="1177429"/>
        <s v="69"/>
        <s v="205"/>
        <s v="1193223"/>
        <s v="1193224"/>
        <s v="1193226"/>
        <s v="1194687"/>
        <s v="1177744"/>
        <s v="1177771"/>
        <s v="1177622"/>
        <s v="1177215"/>
        <s v="1177071"/>
        <s v="1177764"/>
        <s v="1177054"/>
        <s v="1177732"/>
        <s v="86580"/>
        <s v="1176964"/>
        <s v="1177347"/>
        <s v="1177624"/>
        <s v="1177185"/>
        <s v="1177396"/>
        <s v="1177255"/>
        <s v="1177617"/>
        <s v="1177619"/>
        <s v="1176580"/>
        <s v="1176581"/>
        <s v="1177151"/>
        <s v="1177755"/>
        <s v="1176987"/>
        <s v="1176988"/>
        <s v="1177433"/>
        <s v="1177434"/>
        <s v="1177238"/>
        <s v="1177057"/>
        <s v="1177058"/>
        <s v="1177152"/>
        <s v="1177153"/>
        <s v="1177154"/>
        <s v="1177155"/>
        <s v="1177156"/>
        <s v="1177157"/>
        <s v="1177331"/>
        <s v="1177334"/>
        <s v="1177200"/>
        <s v="1177332"/>
        <s v="1177745"/>
        <s v="1177137"/>
        <s v="1177207"/>
        <s v="44"/>
        <s v="56"/>
        <s v="57"/>
        <s v="66"/>
        <s v="62"/>
        <s v="63"/>
        <s v="64"/>
        <s v="65"/>
        <s v="70"/>
        <s v="71"/>
        <s v="82"/>
        <s v="136"/>
        <s v="137"/>
        <s v="138"/>
        <s v="139"/>
        <s v="140"/>
        <s v="141"/>
        <s v="1193302"/>
        <s v="87429"/>
        <s v="1193653"/>
        <s v="1193672"/>
        <s v="87347"/>
        <s v="1193185"/>
        <s v="1193393"/>
        <s v="1193680"/>
        <s v="1193690"/>
        <s v="1193698"/>
        <s v="87341"/>
        <s v="87399"/>
        <s v="1193228"/>
        <s v="1193543"/>
        <s v="1193377"/>
        <s v="1193498"/>
        <s v="1177986"/>
        <s v="1193270"/>
        <s v="1193215"/>
        <s v="1193491"/>
        <s v="1193245"/>
        <s v="1193331"/>
        <s v="1193289"/>
        <s v="1193596"/>
        <s v="1193337"/>
        <s v="1193617"/>
        <s v="1193453"/>
        <s v="1193495"/>
        <s v="1193497"/>
        <s v="1193475"/>
        <s v="1193320"/>
        <s v="1193184"/>
        <s v="87382"/>
        <s v="1193819"/>
        <s v="1193896"/>
        <s v="1194256"/>
        <s v="1194257"/>
        <s v="1194637"/>
        <s v="87513"/>
        <s v="88041"/>
        <s v="1194264"/>
        <s v="1194265"/>
        <s v="1194266"/>
        <s v="1194622"/>
        <s v="1194624"/>
        <s v="88044"/>
        <s v="88048"/>
        <s v="88051"/>
        <s v="1194224"/>
        <s v="1194302"/>
        <s v="1194255"/>
        <s v="1194557"/>
        <s v="1194450"/>
        <s v="1194500"/>
        <s v="1194326"/>
        <s v="1194109"/>
        <s v="1193977"/>
        <s v="1194014"/>
        <s v="1194316"/>
        <s v="1194494"/>
        <s v="1194041"/>
        <s v="1193980"/>
        <s v="1193981"/>
        <s v="1194110"/>
        <s v="1194317"/>
        <s v="1194318"/>
        <s v="1194111"/>
        <s v="1194058"/>
        <s v="1194916"/>
        <s v="1246733"/>
        <s v="1246738"/>
        <s v="1246773"/>
        <s v="1246774"/>
        <s v="1246369"/>
        <s v="1195033"/>
        <s v="1195034"/>
        <s v="1194955"/>
        <s v="1194958"/>
        <s v="1195025"/>
        <s v="1246518"/>
        <s v="88160"/>
        <s v="1246463"/>
        <s v="1246350"/>
        <s v="1195026"/>
        <s v="1246618"/>
        <s v="1246940"/>
        <s v="1195143"/>
        <s v="1246244"/>
        <s v="1246459"/>
        <s v="1194956"/>
        <s v="1195141"/>
        <s v="1246370"/>
        <s v="1246504"/>
        <s v="1246549"/>
        <s v="1246597"/>
        <s v="1246598"/>
        <s v="1246548"/>
        <s v="1246753"/>
        <s v="1246616"/>
        <s v="1247014"/>
        <s v="1247016"/>
        <s v="1248098"/>
        <s v="1248011"/>
        <s v="1248012"/>
        <s v="1247153"/>
        <s v="1248110"/>
        <s v="1247284"/>
        <s v="1247125"/>
        <s v="1247837"/>
        <s v="1247978"/>
        <s v="1247245"/>
        <s v="1247670"/>
        <s v="1247366"/>
        <s v="1247637"/>
        <s v="1247263"/>
        <s v="1247899"/>
        <s v="1247925"/>
        <s v="1247429"/>
        <s v="1247534"/>
        <s v="1247406"/>
        <s v="1246962"/>
        <s v="1246963"/>
        <s v="1246964"/>
        <s v="1246965"/>
        <s v="1247602"/>
        <s v="1247603"/>
        <s v="1247703"/>
        <s v="1247826"/>
        <s v="1247828"/>
        <s v="1247829"/>
        <s v="1247428"/>
        <s v="1246959"/>
        <s v="1246960"/>
        <s v="1247378"/>
        <s v="1247632"/>
        <s v="1247261"/>
        <s v="1287265"/>
        <s v="1287432"/>
        <s v="1287726"/>
        <s v="1287541"/>
        <s v="1288294"/>
        <s v="1288128"/>
        <s v="1287649"/>
        <s v="1288446"/>
        <s v="1287650"/>
        <s v="89098"/>
        <s v="1287993"/>
        <s v="1287800"/>
        <s v="1288003"/>
        <s v="1287722"/>
        <s v="1288123"/>
        <s v="1288124"/>
        <s v="1288125"/>
        <s v="1287992"/>
        <s v="1287967"/>
        <s v="1288011"/>
        <s v="1287325"/>
        <s v="1288611"/>
        <s v="1177620"/>
        <s v="1425"/>
        <s v="1177752"/>
        <s v="1177753"/>
        <s v="1176981"/>
        <s v="1177165"/>
        <s v="1177233"/>
        <s v="1177234"/>
        <s v="1177748"/>
        <s v="1177751"/>
        <s v="1176867"/>
        <s v="1176984"/>
        <s v="1177742"/>
        <s v="1177329"/>
        <s v="1176655"/>
        <s v="86567"/>
        <s v="1177406"/>
        <s v="1177407"/>
        <s v="1177414"/>
        <s v="86563"/>
        <s v="175"/>
        <s v="179"/>
        <s v="180"/>
        <s v="1193506"/>
        <s v="1178002"/>
        <s v="1178003"/>
        <s v="1193384"/>
        <s v="1193390"/>
        <s v="1193691"/>
        <s v="1193692"/>
        <s v="87343"/>
        <s v="87344"/>
        <s v="87408"/>
        <s v="87409"/>
        <s v="1193473"/>
        <s v="1193375"/>
        <s v="1193376"/>
        <s v="1193340"/>
        <s v="1193414"/>
        <s v="1193704"/>
        <s v="1193379"/>
        <s v="1193636"/>
        <s v="1193637"/>
        <s v="1193638"/>
        <s v="1194170"/>
        <s v="1194171"/>
        <s v="1194260"/>
        <s v="1194261"/>
        <s v="1194639"/>
        <s v="1194640"/>
        <s v="88049"/>
        <s v="88050"/>
        <s v="1194489"/>
        <s v="1194641"/>
        <s v="1194642"/>
        <s v="1194655"/>
        <s v="1194113"/>
        <s v="1193976"/>
        <s v="1193978"/>
        <s v="1193979"/>
        <s v="1194142"/>
        <s v="1194310"/>
        <s v="1194081"/>
        <s v="1194312"/>
        <s v="1194313"/>
        <s v="1194012"/>
        <s v="1194013"/>
        <s v="1194902"/>
        <s v="1194904"/>
        <s v="1194908"/>
        <s v="1246890"/>
        <s v="88182"/>
        <s v="1246253"/>
        <s v="1246827"/>
        <s v="1246899"/>
        <s v="1246900"/>
        <s v="1246901"/>
        <s v="1246902"/>
        <s v="1246903"/>
        <s v="1246904"/>
        <s v="1246905"/>
        <s v="1246906"/>
        <s v="1246907"/>
        <s v="1246736"/>
        <s v="1246737"/>
        <s v="1246319"/>
        <s v="1246496"/>
        <s v="1246497"/>
        <s v="88145"/>
        <s v="1246242"/>
        <s v="1246243"/>
        <s v="1246751"/>
        <s v="1246423"/>
        <s v="1194857"/>
        <s v="1194859"/>
        <s v="1246280"/>
        <s v="1246281"/>
        <s v="1246502"/>
        <s v="1246503"/>
        <s v="1246252"/>
        <s v="1247082"/>
        <s v="1247028"/>
        <s v="1247319"/>
        <s v="1248052"/>
        <s v="88983"/>
        <s v="88984"/>
        <s v="88985"/>
        <s v="88986"/>
        <s v="88987"/>
        <s v="88988"/>
        <s v="88989"/>
        <s v="88990"/>
        <s v="1247218"/>
        <s v="1247722"/>
        <s v="88978"/>
        <s v="1248016"/>
        <s v="1248017"/>
        <s v="1247690"/>
        <s v="1247958"/>
        <s v="1247959"/>
        <s v="1247438"/>
        <s v="1247736"/>
        <s v="1247957"/>
        <s v="1247283"/>
        <s v="1247275"/>
        <s v="1247430"/>
        <s v="1247557"/>
        <s v="1247633"/>
        <s v="1247830"/>
        <s v="1247831"/>
        <s v="1288001"/>
        <s v="1288045"/>
        <s v="1287875"/>
        <s v="1287502"/>
        <s v="1287851"/>
        <s v="1287646"/>
        <s v="1287968"/>
        <s v="1287969"/>
        <s v="1288332"/>
        <s v="1287642"/>
        <s v="1287643"/>
        <s v="1288637"/>
        <s v="1288650"/>
        <s v="1288687"/>
        <s v="1288607"/>
        <s v="1176676"/>
        <s v="1176923"/>
        <s v="1176633"/>
        <s v="1176635"/>
        <s v="1176986"/>
        <s v="1193234"/>
        <s v="1193370"/>
        <s v="1193452"/>
        <s v="87419"/>
        <s v="1193796"/>
        <s v="1194060"/>
        <s v="1194668"/>
        <s v="87432"/>
        <s v="1193821"/>
        <s v="1194314"/>
        <s v="1246588"/>
        <s v="1246749"/>
        <s v="1247678"/>
        <s v="1247605"/>
        <s v="1247768"/>
        <s v="1247252"/>
        <s v="1288490"/>
        <s v="1287727"/>
        <s v="1288501"/>
        <s v="1176994"/>
        <s v="1176995"/>
        <s v="1177802"/>
        <s v="1177803"/>
        <s v="1177804"/>
        <s v="1177232"/>
        <s v="1177297"/>
        <s v="1177413"/>
        <s v="1176470"/>
        <s v="1177750"/>
        <s v="1176927"/>
        <s v="1177248"/>
        <s v="1177940"/>
        <s v="46"/>
        <s v="197"/>
        <s v="1193198"/>
        <s v="1193207"/>
        <s v="1193208"/>
        <s v="1193387"/>
        <s v="1193388"/>
        <s v="1193389"/>
        <s v="1193681"/>
        <s v="1193682"/>
        <s v="1193683"/>
        <s v="87358"/>
        <s v="87359"/>
        <s v="87360"/>
        <s v="87393"/>
        <s v="87394"/>
        <s v="87395"/>
        <s v="1193602"/>
        <s v="1193321"/>
        <s v="1193476"/>
        <s v="1193477"/>
        <s v="1193478"/>
        <s v="1193232"/>
        <s v="1177962"/>
        <s v="1193362"/>
        <s v="1193658"/>
        <s v="1193336"/>
        <s v="87325"/>
        <s v="1193451"/>
        <s v="1193654"/>
        <s v="1193802"/>
        <s v="1193849"/>
        <s v="1193799"/>
        <s v="1193800"/>
        <s v="1193801"/>
        <s v="1194787"/>
        <s v="1194252"/>
        <s v="1194253"/>
        <s v="1194254"/>
        <s v="1194636"/>
        <s v="1194638"/>
        <s v="1194755"/>
        <s v="88045"/>
        <s v="88046"/>
        <s v="88047"/>
        <s v="1194545"/>
        <s v="1194587"/>
        <s v="1194588"/>
        <s v="1194651"/>
        <s v="1194061"/>
        <s v="1194276"/>
        <s v="1194059"/>
        <s v="1194315"/>
        <s v="1194906"/>
        <s v="1246754"/>
        <s v="1246761"/>
        <s v="1246267"/>
        <s v="1246269"/>
        <s v="1195001"/>
        <s v="1246465"/>
        <s v="1246690"/>
        <s v="1246691"/>
        <s v="1246640"/>
        <s v="1246461"/>
        <s v="1246460"/>
        <s v="1246971"/>
        <s v="1246973"/>
        <s v="1246988"/>
        <s v="1247019"/>
        <s v="1247262"/>
        <s v="1247981"/>
        <s v="1248037"/>
        <s v="1248038"/>
        <s v="1247223"/>
        <s v="1247224"/>
        <s v="1247380"/>
        <s v="1247444"/>
        <s v="1247445"/>
        <s v="1247266"/>
        <s v="1247267"/>
        <s v="1247902"/>
        <s v="1247151"/>
        <s v="1247533"/>
        <s v="1247593"/>
        <s v="1247461"/>
        <s v="1247669"/>
        <s v="1287297"/>
        <s v="1288568"/>
        <s v="1288373"/>
        <s v="1287437"/>
        <s v="1287719"/>
        <s v="1287718"/>
        <s v="1288606"/>
        <s v="1288599"/>
        <s v="1288651"/>
        <s v="1288770"/>
        <s v="1177756"/>
        <s v="1177757"/>
        <s v="1177370"/>
        <s v="1177206"/>
        <s v="1193213"/>
        <s v="1193214"/>
        <s v="1193391"/>
        <s v="1193392"/>
        <s v="1193678"/>
        <s v="1193679"/>
        <s v="87345"/>
        <s v="87346"/>
        <s v="87391"/>
        <s v="87392"/>
        <s v="1193197"/>
        <s v="1193233"/>
        <s v="1193402"/>
        <s v="1193587"/>
        <s v="1193546"/>
        <s v="1194262"/>
        <s v="1194263"/>
        <s v="1194620"/>
        <s v="1194621"/>
        <s v="88042"/>
        <s v="88043"/>
        <s v="1194586"/>
        <s v="1194686"/>
        <s v="1194085"/>
        <s v="1194086"/>
        <s v="1246732"/>
        <s v="1246367"/>
        <s v="1247039"/>
        <s v="1247095"/>
        <s v="1248032"/>
        <s v="1247739"/>
        <s v="1246968"/>
        <s v="1247244"/>
        <s v="1247832"/>
        <s v="1247833"/>
        <s v="1287304"/>
        <s v="1287641"/>
        <s v="1287533"/>
        <s v="1287637"/>
        <s v="1287849"/>
        <s v="1288600"/>
        <s v="1177837"/>
        <s v="1177841"/>
        <s v="1177676"/>
        <s v="1177677"/>
        <s v="86570"/>
        <s v="1177258"/>
        <s v="1177259"/>
        <s v="1177260"/>
        <s v="1177017"/>
        <s v="86566"/>
        <s v="1177839"/>
        <s v="1177827"/>
        <s v="1177101"/>
        <s v="1177507"/>
        <s v="1177100"/>
        <s v="1177512"/>
        <s v="1177481"/>
        <s v="1177180"/>
        <s v="1177838"/>
        <s v="1177765"/>
        <s v="1177506"/>
        <s v="1177098"/>
        <s v="1177199"/>
        <s v="1177192"/>
        <s v="1177829"/>
        <s v="1177194"/>
        <s v="1176992"/>
        <s v="1176993"/>
        <s v="1177615"/>
        <s v="1177187"/>
        <s v="1177188"/>
        <s v="1177026"/>
        <s v="1177758"/>
        <s v="1177759"/>
        <s v="1177760"/>
        <s v="1177762"/>
        <s v="1177763"/>
        <s v="1177767"/>
        <s v="1177768"/>
        <s v="1177769"/>
        <s v="1177770"/>
        <s v="1176996"/>
        <s v="1177099"/>
        <s v="1177168"/>
        <s v="1177436"/>
        <s v="86622"/>
        <s v="1177848"/>
        <s v="1177958"/>
        <s v="1193686"/>
        <s v="87326"/>
        <s v="1177955"/>
        <s v="1193576"/>
        <s v="1193620"/>
        <s v="1193685"/>
        <s v="1194629"/>
        <s v="1194525"/>
        <s v="1194775"/>
        <s v="1194830"/>
        <s v="1194832"/>
        <s v="1194831"/>
        <s v="1194842"/>
        <s v="1194843"/>
        <s v="1194844"/>
        <s v="1194845"/>
        <s v="1194834"/>
        <s v="1194835"/>
        <s v="1194807"/>
        <s v="1194811"/>
        <s v="1194827"/>
        <s v="1194809"/>
        <s v="1194833"/>
        <s v="1194828"/>
        <s v="1194829"/>
        <s v="1194792"/>
        <s v="1193838"/>
        <s v="1194771"/>
        <s v="87434"/>
        <s v="1246931"/>
        <s v="1246484"/>
        <s v="1246538"/>
        <s v="1246778"/>
        <s v="1195043"/>
        <s v="1246636"/>
        <s v="1246488"/>
        <s v="1246478"/>
        <s v="1246657"/>
        <s v="1246932"/>
        <s v="1195019"/>
        <s v="1246889"/>
        <s v="88188"/>
        <s v="1194986"/>
        <s v="1246430"/>
        <s v="1246431"/>
        <s v="1246432"/>
        <s v="1246604"/>
        <s v="1246609"/>
        <s v="1246485"/>
        <s v="1246607"/>
        <s v="1246605"/>
        <s v="1246891"/>
        <s v="1194984"/>
        <s v="1194996"/>
        <s v="1246594"/>
        <s v="1246697"/>
        <s v="1246700"/>
        <s v="1246886"/>
        <s v="1194980"/>
        <s v="1433"/>
        <s v="1246772"/>
        <s v="1246768"/>
        <s v="1246888"/>
        <s v="1246692"/>
        <s v="1194983"/>
        <s v="1195105"/>
        <s v="1246645"/>
        <s v="1246646"/>
        <s v="1246647"/>
        <s v="1246671"/>
        <s v="1246672"/>
        <s v="1246673"/>
        <s v="1246674"/>
        <s v="1246701"/>
        <s v="1246667"/>
        <s v="1246689"/>
        <s v="1246972"/>
        <s v="1246975"/>
        <s v="1246976"/>
        <s v="1246977"/>
        <s v="1246980"/>
        <s v="1246983"/>
        <s v="1246985"/>
        <s v="1246970"/>
        <s v="1246981"/>
        <s v="1246982"/>
        <s v="1246984"/>
        <s v="1246987"/>
        <s v="1246986"/>
        <s v="1247148"/>
        <s v="88962"/>
        <s v="1248140"/>
        <s v="1248141"/>
        <s v="1248142"/>
        <s v="1248143"/>
        <s v="88966"/>
        <s v="88975"/>
        <s v="88976"/>
        <s v="1247186"/>
        <s v="1248081"/>
        <s v="1248075"/>
        <s v="88957"/>
        <s v="1247085"/>
        <s v="1247890"/>
        <s v="1247889"/>
        <s v="1247893"/>
        <s v="1247891"/>
        <s v="1247892"/>
        <s v="1248131"/>
        <s v="1248132"/>
        <s v="1248112"/>
        <s v="1247787"/>
        <s v="1248018"/>
        <s v="1248019"/>
        <s v="1248107"/>
        <s v="1248150"/>
        <s v="1248151"/>
        <s v="1248152"/>
        <s v="1248153"/>
        <s v="1248074"/>
        <s v="1248082"/>
        <s v="1247905"/>
        <s v="1248149"/>
        <s v="1248154"/>
        <s v="1248155"/>
        <s v="1247924"/>
        <s v="1247156"/>
        <s v="1247900"/>
        <s v="1288382"/>
        <s v="1288383"/>
        <s v="1288352"/>
        <s v="1288201"/>
        <s v="1288531"/>
        <s v="1288532"/>
        <s v="1288421"/>
        <s v="1288316"/>
        <s v="1288356"/>
        <s v="1288358"/>
        <s v="1288360"/>
        <s v="1288223"/>
        <s v="1288514"/>
        <s v="1288255"/>
        <s v="1288497"/>
        <s v="1288496"/>
        <s v="1288225"/>
        <s v="1288440"/>
        <s v="1288441"/>
        <s v="1288479"/>
        <s v="1288219"/>
        <s v="1288220"/>
        <s v="1288369"/>
        <s v="1288372"/>
        <s v="1288221"/>
        <s v="1288222"/>
        <s v="1288361"/>
        <s v="1287801"/>
        <s v="1177166"/>
        <s v="1177554"/>
        <s v="1176653"/>
        <s v="1177209"/>
        <s v="1177210"/>
        <s v="1177211"/>
        <s v="1177212"/>
        <s v="1177213"/>
        <s v="86586"/>
        <s v="86635"/>
        <s v="86636"/>
        <s v="1177062"/>
        <s v="1177016"/>
        <s v="1177190"/>
        <s v="1177085"/>
        <s v="1176932"/>
        <s v="1176903"/>
        <s v="1177020"/>
        <s v="1177358"/>
        <s v="1177021"/>
        <s v="1177808"/>
        <s v="1177523"/>
        <s v="1177202"/>
        <s v="1177014"/>
        <s v="1177015"/>
        <s v="1177559"/>
        <s v="1177741"/>
        <s v="1177145"/>
        <s v="1177144"/>
        <s v="1177360"/>
        <s v="1176957"/>
        <s v="1177067"/>
        <s v="1177287"/>
        <s v="86631"/>
        <s v="1176651"/>
        <s v="1177195"/>
        <s v="1177336"/>
        <s v="1177077"/>
        <s v="1177078"/>
        <s v="1177079"/>
        <s v="1177080"/>
        <s v="1177081"/>
        <s v="1177082"/>
        <s v="1177083"/>
        <s v="1177084"/>
        <s v="1177699"/>
        <s v="1177700"/>
        <s v="1177702"/>
        <s v="1177496"/>
        <s v="1177346"/>
        <s v="1177560"/>
        <s v="1177561"/>
        <s v="1176652"/>
        <s v="1177138"/>
        <s v="1177087"/>
        <s v="1177694"/>
        <s v="1177363"/>
        <s v="86638"/>
        <s v="86639"/>
        <s v="1177858"/>
        <s v="1177863"/>
        <s v="1177870"/>
        <s v="1177895"/>
        <s v="1177897"/>
        <s v="1177942"/>
        <s v="1177943"/>
        <s v="1193322"/>
        <s v="1193323"/>
        <s v="1193345"/>
        <s v="1193378"/>
        <s v="1193593"/>
        <s v="87418"/>
        <s v="1193515"/>
        <s v="1193239"/>
        <s v="1193242"/>
        <s v="87377"/>
        <s v="1177946"/>
        <s v="1177947"/>
        <s v="1193368"/>
        <s v="1193275"/>
        <s v="1193374"/>
        <s v="1193404"/>
        <s v="1193403"/>
        <s v="1193405"/>
        <s v="1193406"/>
        <s v="1193407"/>
        <s v="1177969"/>
        <s v="1177970"/>
        <s v="1177971"/>
        <s v="1193272"/>
        <s v="1193514"/>
        <s v="1193212"/>
        <s v="1193328"/>
        <s v="1193216"/>
        <s v="1193287"/>
        <s v="1177925"/>
        <s v="1177886"/>
        <s v="1193346"/>
        <s v="87388"/>
        <s v="1177912"/>
        <s v="1177933"/>
        <s v="1193243"/>
        <s v="1193238"/>
        <s v="1193273"/>
        <s v="1193240"/>
        <s v="1193176"/>
        <s v="1193642"/>
        <s v="1193643"/>
        <s v="1193294"/>
        <s v="87422"/>
        <s v="1193258"/>
        <s v="1193380"/>
        <s v="1177975"/>
        <s v="1177976"/>
        <s v="1177977"/>
        <s v="1193481"/>
        <s v="1177949"/>
        <s v="1193494"/>
        <s v="1194062"/>
        <s v="88089"/>
        <s v="1193831"/>
        <s v="1193887"/>
        <s v="1194461"/>
        <s v="1193903"/>
        <s v="1194769"/>
        <s v="1194114"/>
        <s v="1194521"/>
        <s v="1194157"/>
        <s v="1194158"/>
        <s v="1193874"/>
        <s v="1194321"/>
        <s v="1194322"/>
        <s v="1194697"/>
        <s v="1193795"/>
        <s v="1194323"/>
        <s v="1194824"/>
        <s v="1194819"/>
        <s v="1194223"/>
        <s v="1194319"/>
        <s v="1193813"/>
        <s v="1194063"/>
        <s v="1194320"/>
        <s v="1194462"/>
        <s v="1194464"/>
        <s v="1194034"/>
        <s v="1193888"/>
        <s v="1193964"/>
        <s v="1194144"/>
        <s v="1194311"/>
        <s v="1193812"/>
        <s v="1194693"/>
        <s v="1194120"/>
        <s v="1194119"/>
        <s v="1194387"/>
        <s v="1194491"/>
        <s v="1194417"/>
        <s v="1194143"/>
        <s v="1194112"/>
        <s v="1194870"/>
        <s v="1194889"/>
        <s v="1246295"/>
        <s v="1194982"/>
        <s v="1195020"/>
        <s v="1195135"/>
        <s v="1195136"/>
        <s v="1195137"/>
        <s v="1246372"/>
        <s v="1246373"/>
        <s v="1246374"/>
        <s v="1246375"/>
        <s v="1246376"/>
        <s v="1246681"/>
        <s v="1246682"/>
        <s v="1246683"/>
        <s v="88232"/>
        <s v="88233"/>
        <s v="1195089"/>
        <s v="1195118"/>
        <s v="1195120"/>
        <s v="1246258"/>
        <s v="1246259"/>
        <s v="1195061"/>
        <s v="1195062"/>
        <s v="1246357"/>
        <s v="1246928"/>
        <s v="1246324"/>
        <s v="1246326"/>
        <s v="1246260"/>
        <s v="1246927"/>
        <s v="1246306"/>
        <s v="1246307"/>
        <s v="1246663"/>
        <s v="1195093"/>
        <s v="1195094"/>
        <s v="1195092"/>
        <s v="1246593"/>
        <s v="1246524"/>
        <s v="1195053"/>
        <s v="1246293"/>
        <s v="1246285"/>
        <s v="1246239"/>
        <s v="1246279"/>
        <s v="1195010"/>
        <s v="1246601"/>
        <s v="1246378"/>
        <s v="1195054"/>
        <s v="1195055"/>
        <s v="1195011"/>
        <s v="1246668"/>
        <s v="1246669"/>
        <s v="1246401"/>
        <s v="1195098"/>
        <s v="1195090"/>
        <s v="1246892"/>
        <s v="1246595"/>
        <s v="1247203"/>
        <s v="1247463"/>
        <s v="1247098"/>
        <s v="1247048"/>
        <s v="1247049"/>
        <s v="1247199"/>
        <s v="1247825"/>
        <s v="1247097"/>
        <s v="1247339"/>
        <s v="1247315"/>
        <s v="1247853"/>
        <s v="1247282"/>
        <s v="1247528"/>
        <s v="1247483"/>
        <s v="1247033"/>
        <s v="1247728"/>
        <s v="1247369"/>
        <s v="1247260"/>
        <s v="1247318"/>
        <s v="1247424"/>
        <s v="1247207"/>
        <s v="1247084"/>
        <s v="88965"/>
        <s v="1247362"/>
        <s v="1246958"/>
        <s v="1247383"/>
        <s v="1247473"/>
        <s v="1247721"/>
        <s v="1247099"/>
        <s v="1247209"/>
        <s v="1247601"/>
        <s v="1247599"/>
        <s v="1247600"/>
        <s v="1247264"/>
        <s v="1247372"/>
        <s v="1247373"/>
        <s v="1247374"/>
        <s v="1247375"/>
        <s v="1247908"/>
        <s v="1247884"/>
        <s v="1247029"/>
        <s v="88958"/>
        <s v="1287769"/>
        <s v="1287628"/>
        <s v="1287638"/>
        <s v="1287622"/>
        <s v="1287623"/>
        <s v="1287905"/>
        <s v="1287906"/>
        <s v="1287907"/>
        <s v="1288018"/>
        <s v="89126"/>
        <s v="1287544"/>
        <s v="1287639"/>
        <s v="1287536"/>
        <s v="1287863"/>
        <s v="1287501"/>
        <s v="1287920"/>
        <s v="1287918"/>
        <s v="1288367"/>
        <s v="1287529"/>
        <s v="1287657"/>
        <s v="89087"/>
        <s v="1288145"/>
        <s v="1287547"/>
        <s v="1287574"/>
        <s v="1287575"/>
        <s v="1288502"/>
        <s v="1288029"/>
        <s v="1288032"/>
        <s v="1288033"/>
        <s v="1288034"/>
        <s v="1287605"/>
        <s v="1287994"/>
        <s v="1287469"/>
        <s v="1287848"/>
        <s v="1287420"/>
        <s v="1287810"/>
        <s v="1287526"/>
        <s v="1287527"/>
        <s v="1287986"/>
        <s v="1287987"/>
        <s v="1287988"/>
        <s v="1287630"/>
        <s v="1287631"/>
        <s v="1287645"/>
        <s v="1288215"/>
        <s v="1288217"/>
        <s v="1288218"/>
        <s v="1287808"/>
        <s v="1287423"/>
        <s v="1287796"/>
        <s v="1287470"/>
        <s v="1287546"/>
        <s v="1176471"/>
        <s v="1177088"/>
        <s v="1177910"/>
        <s v="1177911"/>
        <s v="1193201"/>
        <s v="1193339"/>
        <s v="1193354"/>
        <s v="1193325"/>
        <s v="1193632"/>
        <s v="1194694"/>
        <s v="1193898"/>
        <s v="1194605"/>
        <s v="1194358"/>
        <s v="1194660"/>
        <s v="1246356"/>
        <s v="1246240"/>
        <s v="1246241"/>
        <s v="1247323"/>
        <s v="1247324"/>
        <s v="1247325"/>
        <s v="1247387"/>
        <s v="1247933"/>
        <s v="1247934"/>
        <s v="1247452"/>
        <s v="1247453"/>
        <s v="1288261"/>
        <s v="1287651"/>
        <s v="1177826"/>
        <s v="1177614"/>
        <s v="1177196"/>
        <s v="1177197"/>
        <s v="1177453"/>
        <s v="1177454"/>
        <s v="1177455"/>
        <s v="1177205"/>
        <s v="86602"/>
        <s v="1177193"/>
        <s v="1176472"/>
        <s v="1177203"/>
        <s v="1177162"/>
        <s v="1177832"/>
        <s v="1177830"/>
        <s v="1177113"/>
        <s v="1177836"/>
        <s v="1177442"/>
        <s v="1177443"/>
        <s v="1193595"/>
        <s v="1193229"/>
        <s v="1193563"/>
        <s v="1193670"/>
        <s v="87340"/>
        <s v="87390"/>
        <s v="1193431"/>
        <s v="1193432"/>
        <s v="1193693"/>
        <s v="1193694"/>
        <s v="1193695"/>
        <s v="1193616"/>
        <s v="1193237"/>
        <s v="1193459"/>
        <s v="1193460"/>
        <s v="1193449"/>
        <s v="1193450"/>
        <s v="1194475"/>
        <s v="1194476"/>
        <s v="1194571"/>
        <s v="88039"/>
        <s v="88062"/>
        <s v="1193952"/>
        <s v="1193954"/>
        <s v="1194589"/>
        <s v="1194590"/>
        <s v="1194591"/>
        <s v="1194838"/>
        <s v="1194846"/>
        <s v="1193848"/>
        <s v="1194810"/>
        <s v="1194836"/>
        <s v="1194837"/>
        <s v="1194683"/>
        <s v="1194346"/>
        <s v="1194353"/>
        <s v="1246580"/>
        <s v="1246582"/>
        <s v="1246483"/>
        <s v="1246735"/>
        <s v="1246261"/>
        <s v="1194997"/>
        <s v="1246479"/>
        <s v="1194979"/>
        <s v="1246724"/>
        <s v="1246371"/>
        <s v="1246677"/>
        <s v="1246693"/>
        <s v="1246694"/>
        <s v="1246765"/>
        <s v="1246766"/>
        <s v="1246769"/>
        <s v="1246480"/>
        <s v="1246991"/>
        <s v="1246992"/>
        <s v="1246993"/>
        <s v="1248108"/>
        <s v="1247998"/>
        <s v="1247854"/>
        <s v="1247856"/>
        <s v="1247999"/>
        <s v="1248000"/>
        <s v="1248001"/>
        <s v="1247038"/>
        <s v="1248109"/>
        <s v="1247146"/>
        <s v="1247187"/>
        <s v="1248050"/>
        <s v="1247177"/>
        <s v="1247834"/>
        <s v="1247835"/>
        <s v="1247836"/>
        <s v="1287381"/>
        <s v="1287382"/>
        <s v="1287329"/>
        <s v="1288302"/>
        <s v="1288301"/>
        <s v="1288303"/>
        <s v="1287688"/>
        <s v="1287689"/>
        <s v="1287690"/>
        <s v="1288371"/>
        <s v="1288477"/>
        <s v="1288535"/>
        <s v="1287421"/>
        <s v="1287419"/>
        <s v="1288475"/>
        <s v="1288304"/>
        <s v="1288481"/>
        <s v="1288205"/>
        <s v="1288206"/>
        <s v="1287406"/>
        <s v="1288435"/>
        <s v="1288436"/>
        <s v="1288308"/>
        <s v=""/>
        <s v="484976"/>
        <s v="1"/>
        <s v="1247947"/>
        <s v="1248077"/>
        <s v="89048"/>
        <s v="1177385"/>
        <s v="86585"/>
        <s v="1177393"/>
        <s v="86642"/>
        <s v="1177107"/>
        <s v="1177566"/>
        <s v="86612"/>
        <s v="1177294"/>
        <s v="1177056"/>
        <s v="86584"/>
        <s v="1177815"/>
        <s v="1177484"/>
        <s v="1177046"/>
        <s v="86641"/>
        <s v="1177851"/>
        <s v="87331"/>
        <s v="1193365"/>
        <s v="87387"/>
        <s v="1193334"/>
        <s v="1193676"/>
        <s v="1193397"/>
        <s v="1193398"/>
        <s v="1193274"/>
        <s v="1193663"/>
        <s v="87421"/>
        <s v="87327"/>
        <s v="1193747"/>
        <s v="1193759"/>
        <s v="1193975"/>
        <s v="1194579"/>
        <s v="1194745"/>
        <s v="1193899"/>
        <s v="1194291"/>
        <s v="1194584"/>
        <s v="1194585"/>
        <s v="87451"/>
        <s v="1194825"/>
        <s v="1194888"/>
        <s v="1194885"/>
        <s v="1246843"/>
        <s v="1246845"/>
        <s v="1246381"/>
        <s v="1246482"/>
        <s v="1246615"/>
        <s v="1246844"/>
        <s v="1246466"/>
        <s v="1194960"/>
        <s v="1247080"/>
        <s v="5003"/>
        <s v="1247607"/>
        <s v="1247612"/>
        <s v="1247552"/>
        <s v="1247183"/>
        <s v="89042"/>
        <s v="1247337"/>
        <s v="1247226"/>
        <s v="321"/>
        <s v="1287658"/>
        <s v="1288013"/>
        <s v="1288602"/>
        <s v="1288579"/>
        <s v="1288646"/>
        <s v="1288685"/>
        <s v="1288779"/>
        <s v="1288780"/>
        <s v="1288581"/>
        <s v="1288582"/>
        <s v="1288585"/>
        <s v="18571"/>
        <s v="1177178"/>
        <s v="86556"/>
        <s v="1177050"/>
        <s v="1177010"/>
        <s v="86572"/>
        <s v="1177003"/>
        <s v="1177873"/>
        <s v="1177930"/>
        <s v="1193409"/>
        <s v="1193418"/>
        <s v="1193541"/>
        <s v="87420"/>
        <s v="1193649"/>
        <s v="1193674"/>
        <s v="1193343"/>
        <s v="1193348"/>
        <s v="87381"/>
        <s v="1193746"/>
        <s v="478291"/>
        <s v="18895"/>
        <s v="87430"/>
        <s v="1194823"/>
        <s v="1193974"/>
        <s v="1194740"/>
        <s v="1194391"/>
        <s v="1194603"/>
        <s v="1246862"/>
        <s v="1246251"/>
        <s v="1194998"/>
        <s v="1246846"/>
        <s v="1246564"/>
        <s v="1194974"/>
        <s v="1247798"/>
        <s v="89021"/>
        <s v="1247979"/>
        <s v="1247581"/>
        <s v="296"/>
        <s v="309"/>
        <s v="303"/>
        <s v="68696"/>
        <s v="19114"/>
        <s v="2234924"/>
        <s v="1288195"/>
        <s v="1288008"/>
        <s v="1287684"/>
        <s v="89121"/>
        <s v="1288170"/>
        <s v="1288259"/>
        <s v="1288091"/>
        <s v="1288669"/>
        <s v="1288810"/>
        <s v="1288578"/>
        <s v="1288620"/>
        <s v="1288613"/>
        <s v="1177344"/>
        <s v="1177343"/>
        <s v="5000"/>
        <s v="86551"/>
        <s v="86552"/>
        <s v="1429"/>
        <s v="1430"/>
        <s v="1177378"/>
        <s v="1177379"/>
        <s v="1177380"/>
        <s v="1177381"/>
        <s v="1177388"/>
        <s v="1177390"/>
        <s v="1177562"/>
        <s v="1177749"/>
        <s v="1177565"/>
        <s v="1177754"/>
        <s v="1177761"/>
        <s v="1177674"/>
        <s v="1177387"/>
        <s v="1177650"/>
        <s v="1177735"/>
        <s v="1177724"/>
        <s v="1177649"/>
        <s v="1177726"/>
        <s v="1177638"/>
        <s v="1177709"/>
        <s v="1177637"/>
        <s v="1177708"/>
        <s v="1177639"/>
        <s v="1177710"/>
        <s v="1177641"/>
        <s v="1177712"/>
        <s v="1177737"/>
        <s v="1177651"/>
        <s v="1177719"/>
        <s v="1177652"/>
        <s v="1177739"/>
        <s v="1177648"/>
        <s v="1177720"/>
        <s v="1177653"/>
        <s v="1177740"/>
        <s v="1177656"/>
        <s v="1177743"/>
        <s v="1177658"/>
        <s v="1177728"/>
        <s v="1177663"/>
        <s v="1177723"/>
        <s v="1177665"/>
        <s v="1177746"/>
        <s v="1177717"/>
        <s v="1177664"/>
        <s v="1177738"/>
        <s v="1177660"/>
        <s v="1177714"/>
        <s v="1177661"/>
        <s v="1177729"/>
        <s v="1177642"/>
        <s v="1177713"/>
        <s v="1177662"/>
        <s v="1177736"/>
        <s v="1177666"/>
        <s v="1177747"/>
        <s v="1177731"/>
        <s v="1177654"/>
        <s v="1177711"/>
        <s v="1177564"/>
        <s v="1177563"/>
        <s v="1177936"/>
        <s v="1177871"/>
        <s v="1176199"/>
        <s v="1176200"/>
        <s v="1193283"/>
        <s v="1193614"/>
        <s v="1193718"/>
        <s v="1193558"/>
        <s v="1193553"/>
        <s v="1193555"/>
        <s v="1193551"/>
        <s v="1193550"/>
        <s v="1193552"/>
        <s v="1193554"/>
        <s v="1193557"/>
        <s v="1193564"/>
        <s v="1193566"/>
        <s v="1193570"/>
        <s v="1193567"/>
        <s v="1193568"/>
        <s v="1193571"/>
        <s v="1193574"/>
        <s v="1193578"/>
        <s v="1193626"/>
        <s v="1193577"/>
        <s v="1193579"/>
        <s v="1193575"/>
        <s v="1193624"/>
        <s v="1193580"/>
        <s v="1193560"/>
        <s v="1193556"/>
        <s v="1193559"/>
        <s v="1193572"/>
        <s v="1193573"/>
        <s v="1193561"/>
        <s v="1193603"/>
        <s v="1193782"/>
        <s v="1194820"/>
        <s v="1194079"/>
        <s v="1194671"/>
        <s v="88123"/>
        <s v="1194788"/>
        <s v="1194073"/>
        <s v="1194798"/>
        <s v="1194700"/>
        <s v="1194715"/>
        <s v="1194713"/>
        <s v="1194719"/>
        <s v="1194721"/>
        <s v="1194707"/>
        <s v="1194704"/>
        <s v="1194705"/>
        <s v="1194717"/>
        <s v="1194714"/>
        <s v="1194716"/>
        <s v="1194718"/>
        <s v="1194726"/>
        <s v="1194727"/>
        <s v="1194730"/>
        <s v="1194728"/>
        <s v="1194729"/>
        <s v="1194684"/>
        <s v="1194708"/>
        <s v="1194732"/>
        <s v="1194733"/>
        <s v="1194720"/>
        <s v="1194735"/>
        <s v="1194736"/>
        <s v="1194734"/>
        <s v="1194739"/>
        <s v="1194737"/>
        <s v="1194724"/>
        <s v="1194722"/>
        <s v="1194723"/>
        <s v="1194731"/>
        <s v="1194725"/>
        <s v="1194706"/>
        <s v="1194667"/>
        <s v="1194770"/>
        <s v="1194808"/>
        <s v="19081"/>
        <s v="18887"/>
        <s v="18888"/>
        <s v="1246913"/>
        <s v="1246914"/>
        <s v="1246915"/>
        <s v="1246917"/>
        <s v="1246918"/>
        <s v="1246908"/>
        <s v="1246909"/>
        <s v="1246910"/>
        <s v="1246911"/>
        <s v="1246912"/>
        <s v="88930"/>
        <s v="1246898"/>
        <s v="1246275"/>
        <s v="1246592"/>
        <s v="1246819"/>
        <s v="1246820"/>
        <s v="1246821"/>
        <s v="1246815"/>
        <s v="1246816"/>
        <s v="1246817"/>
        <s v="1246818"/>
        <s v="1246823"/>
        <s v="1246840"/>
        <s v="1246841"/>
        <s v="1246835"/>
        <s v="1246842"/>
        <s v="1246825"/>
        <s v="1246836"/>
        <s v="1246822"/>
        <s v="1246837"/>
        <s v="1246838"/>
        <s v="1246826"/>
        <s v="1246839"/>
        <s v="1246824"/>
        <s v="1246368"/>
        <s v="1246585"/>
        <s v="1246745"/>
        <s v="88950"/>
        <s v="1247087"/>
        <s v="1247145"/>
        <s v="1247144"/>
        <s v="1247309"/>
        <s v="89040"/>
        <s v="1247026"/>
        <s v="88959"/>
        <s v="1247885"/>
        <s v="1247788"/>
        <s v="1247797"/>
        <s v="1248043"/>
        <s v="1248065"/>
        <s v="1248066"/>
        <s v="1248060"/>
        <s v="1248034"/>
        <s v="1248048"/>
        <s v="1248063"/>
        <s v="1248068"/>
        <s v="1248035"/>
        <s v="1248040"/>
        <s v="1248036"/>
        <s v="1248028"/>
        <s v="1248031"/>
        <s v="1248021"/>
        <s v="1248022"/>
        <s v="1248023"/>
        <s v="1248030"/>
        <s v="1248020"/>
        <s v="1248033"/>
        <s v="1248039"/>
        <s v="1248026"/>
        <s v="1248044"/>
        <s v="1248027"/>
        <s v="1248006"/>
        <s v="1248025"/>
        <s v="1248008"/>
        <s v="1248073"/>
        <s v="1248080"/>
        <s v="1248024"/>
        <s v="1248093"/>
        <s v="19672"/>
        <s v="1287930"/>
        <s v="1288449"/>
        <s v="1288378"/>
        <s v="1288377"/>
        <s v="1288392"/>
        <s v="1288398"/>
        <s v="1288399"/>
        <s v="1288400"/>
        <s v="1288391"/>
        <s v="1288393"/>
        <s v="1288394"/>
        <s v="1288395"/>
        <s v="1288396"/>
        <s v="1288397"/>
        <s v="1288412"/>
        <s v="1288409"/>
        <s v="1288410"/>
        <s v="1288402"/>
        <s v="1288403"/>
        <s v="1288411"/>
        <s v="1288408"/>
        <s v="1288405"/>
        <s v="1288404"/>
        <s v="1288406"/>
        <s v="1288407"/>
        <s v="1288401"/>
        <s v="1288480"/>
        <s v="1288413"/>
        <s v="1288414"/>
        <s v="1288417"/>
        <s v="1288415"/>
        <s v="1288416"/>
        <s v="1287736"/>
        <s v="1288473"/>
        <s v="1288353"/>
        <s v="1288354"/>
        <s v="1288375"/>
        <s v="1288614"/>
        <s v="1288596"/>
        <s v="1193318"/>
        <s v="1193644"/>
        <s v="1194744"/>
        <s v="1247050"/>
        <s v="1247381"/>
        <s v="1287887"/>
        <s v="1193719"/>
        <s v="1194051"/>
        <s v="1194067"/>
        <s v="1246308"/>
        <s v="1247358"/>
        <s v="1287886"/>
        <s v="87425"/>
        <s v="1177935"/>
        <s v="1193748"/>
        <s v="1194082"/>
        <s v="87501"/>
        <s v="1177905"/>
        <s v="8"/>
        <s v="6"/>
        <s v="734094"/>
        <s v="1177884"/>
        <s v="134"/>
        <s v="1193324"/>
        <s v="1193771"/>
        <s v="1194663"/>
        <s v="1194664"/>
        <s v="88140"/>
        <s v="88141"/>
        <s v="1194935"/>
        <s v="1194936"/>
        <s v="1246568"/>
        <s v="1194938"/>
        <s v="1246979"/>
        <s v="1247725"/>
        <s v="1248059"/>
        <s v="89050"/>
        <s v="1247727"/>
        <s v="1247801"/>
        <s v="88977"/>
        <s v="1287285"/>
        <s v="89051"/>
        <s v="1288537"/>
        <s v="1288538"/>
        <s v="1288587"/>
        <s v="1194294"/>
        <s v="88088"/>
        <s v="7"/>
        <s v="1177528"/>
        <s v="1177938"/>
        <s v="5"/>
        <s v="1194037"/>
        <s v="1247059"/>
        <s v="1287308"/>
        <s v="1177527"/>
        <s v="1194036"/>
        <s v="1247052"/>
        <s v="1247060"/>
        <s v="1176939"/>
        <s v="1193866"/>
        <s v="1194568"/>
        <s v="87481"/>
        <s v="1195129"/>
        <s v="1177939"/>
        <s v="4"/>
        <s v="1193846"/>
        <s v="1193867"/>
        <s v="87454"/>
        <s v="87491"/>
        <s v="1195130"/>
        <s v="1247015"/>
        <s v="1287447"/>
        <s v="1287448"/>
        <s v="14"/>
        <s v="1193842"/>
        <s v="1194953"/>
        <s v="1246861"/>
        <s v="1287770"/>
        <s v="1177929"/>
        <s v="15"/>
        <s v="1193344"/>
        <s v="1193789"/>
        <s v="1246340"/>
        <s v="1246974"/>
        <s v="1247674"/>
        <s v="1176893"/>
        <s v="1193565"/>
        <s v="1193569"/>
        <s v="1194421"/>
        <s v="87431"/>
        <s v="1247570"/>
        <s v="1247980"/>
        <s v="1288482"/>
        <s v="1177386"/>
        <s v="1176567"/>
        <s v="1177039"/>
        <s v="1177040"/>
        <s v="1177261"/>
        <s v="1177262"/>
        <s v="86614"/>
        <s v="86615"/>
        <s v="1177023"/>
        <s v="1177365"/>
        <s v="1177419"/>
        <s v="1177110"/>
        <s v="1177833"/>
        <s v="1176936"/>
        <s v="1177249"/>
        <s v="86643"/>
        <s v="1177252"/>
        <s v="1176571"/>
        <s v="1177828"/>
        <s v="1177831"/>
        <s v="1177013"/>
        <s v="1176935"/>
        <s v="1177411"/>
        <s v="1176473"/>
        <s v="1193394"/>
        <s v="1193549"/>
        <s v="87428"/>
        <s v="1177950"/>
        <s v="1193708"/>
        <s v="1193307"/>
        <s v="1193519"/>
        <s v="1193618"/>
        <s v="1193677"/>
        <s v="1193688"/>
        <s v="1193706"/>
        <s v="1177944"/>
        <s v="1193332"/>
        <s v="1193333"/>
        <s v="1193436"/>
        <s v="1193466"/>
        <s v="1193707"/>
        <s v="1177964"/>
        <s v="1194107"/>
        <s v="1194339"/>
        <s v="1193772"/>
        <s v="1194064"/>
        <s v="1193791"/>
        <s v="1193951"/>
        <s v="1193766"/>
        <s v="1194332"/>
        <s v="1194334"/>
        <s v="1193950"/>
        <s v="1194258"/>
        <s v="1194607"/>
        <s v="1194259"/>
        <s v="1194762"/>
        <s v="1194015"/>
        <s v="1194623"/>
        <s v="1194106"/>
        <s v="1193836"/>
        <s v="1194746"/>
        <s v="1194872"/>
        <s v="1246294"/>
        <s v="1246481"/>
        <s v="1194933"/>
        <s v="1246408"/>
        <s v="1246379"/>
        <s v="1246462"/>
        <s v="1246249"/>
        <s v="88231"/>
        <s v="1194948"/>
        <s v="1246740"/>
        <s v="1246508"/>
        <s v="1246268"/>
        <s v="1247054"/>
        <s v="1247040"/>
        <s v="1247041"/>
        <s v="1247086"/>
        <s v="1247248"/>
        <s v="1247937"/>
        <s v="1247273"/>
        <s v="1247280"/>
        <s v="1247250"/>
        <s v="1247550"/>
        <s v="1247671"/>
        <s v="1247476"/>
        <s v="1247838"/>
        <s v="1247286"/>
        <s v="1247287"/>
        <s v="1247455"/>
        <s v="1247742"/>
        <s v="89043"/>
        <s v="1247312"/>
        <s v="1247592"/>
        <s v="1247839"/>
        <s v="1247840"/>
        <s v="1247849"/>
        <s v="1247850"/>
        <s v="1247851"/>
        <s v="1247590"/>
        <s v="1248086"/>
        <s v="1287983"/>
        <s v="1287970"/>
        <s v="89111"/>
        <s v="1288002"/>
        <s v="1288114"/>
        <s v="1288458"/>
        <s v="1288010"/>
        <s v="1287449"/>
        <s v="1287364"/>
        <s v="1287908"/>
        <s v="1287678"/>
        <s v="1287681"/>
        <s v="1288483"/>
        <s v="1287339"/>
        <s v="1288593"/>
        <s v="1288801"/>
        <s v="1288598"/>
        <s v="1288615"/>
        <s v="1995466"/>
        <s v="2098888"/>
        <s v="2120867"/>
        <s v="2120870"/>
        <s v="2118015"/>
        <s v="2181785"/>
        <s v="2183491"/>
        <s v="1247481"/>
        <s v="1287577"/>
        <s v="1288193"/>
        <s v="1177027"/>
        <s v="1176656"/>
        <s v="1177201"/>
        <s v="1177952"/>
        <s v="1177965"/>
        <s v="1193193"/>
        <s v="1194108"/>
        <s v="1194292"/>
        <s v="1193835"/>
        <s v="1194937"/>
        <s v="1247883"/>
        <s v="1247100"/>
        <s v="1247265"/>
        <s v="1177051"/>
        <s v="1177204"/>
        <s v="1177366"/>
        <s v="1177487"/>
        <s v="1177361"/>
        <s v="1177150"/>
        <s v="53"/>
        <s v="177"/>
        <s v="1177954"/>
        <s v="1193410"/>
        <s v="1177896"/>
        <s v="1194628"/>
        <s v="1194630"/>
        <s v="1194863"/>
        <s v="1194911"/>
        <s v="1194894"/>
        <s v="1434"/>
        <s v="88150"/>
        <s v="88151"/>
        <s v="1194900"/>
        <s v="1246434"/>
        <s v="1246282"/>
        <s v="1246860"/>
        <s v="88216"/>
        <s v="1246273"/>
        <s v="88217"/>
        <s v="1194975"/>
        <s v="1246289"/>
        <s v="1246939"/>
        <s v="1246999"/>
        <s v="1247942"/>
        <s v="1247943"/>
        <s v="1247919"/>
        <s v="1287286"/>
        <s v="1287287"/>
        <s v="2223528"/>
        <s v="1288250"/>
        <s v="1288179"/>
        <s v="1176998"/>
        <s v="1177537"/>
        <s v="1177538"/>
        <s v="1177264"/>
        <s v="1177285"/>
        <s v="1176926"/>
        <s v="1177265"/>
        <s v="1177042"/>
        <s v="1177170"/>
        <s v="1177174"/>
        <s v="1177175"/>
        <s v="1177478"/>
        <s v="1177785"/>
        <s v="1177103"/>
        <s v="1176906"/>
        <s v="1177482"/>
        <s v="1176691"/>
        <s v="1176696"/>
        <s v="1176701"/>
        <s v="1177519"/>
        <s v="1177474"/>
        <s v="1176905"/>
        <s v="1177471"/>
        <s v="1177330"/>
        <s v="1177340"/>
        <s v="1177673"/>
        <s v="1177483"/>
        <s v="1177472"/>
        <s v="1176904"/>
        <s v="1177772"/>
        <s v="1177061"/>
        <s v="1177395"/>
        <s v="1177321"/>
        <s v="1177322"/>
        <s v="1176886"/>
        <s v="1177542"/>
        <s v="1177543"/>
        <s v="1177544"/>
        <s v="1176902"/>
        <s v="1176912"/>
        <s v="1177520"/>
        <s v="1177521"/>
        <s v="1177844"/>
        <s v="1177859"/>
        <s v="76"/>
        <s v="111"/>
        <s v="135"/>
        <s v="206"/>
        <s v="1193742"/>
        <s v="1178000"/>
        <s v="1178001"/>
        <s v="1193429"/>
        <s v="1193430"/>
        <s v="1193668"/>
        <s v="1193669"/>
        <s v="87333"/>
        <s v="87334"/>
        <s v="87410"/>
        <s v="87411"/>
        <s v="1193382"/>
        <s v="1193423"/>
        <s v="1193252"/>
        <s v="1193253"/>
        <s v="1193254"/>
        <s v="1193613"/>
        <s v="1193395"/>
        <s v="1193480"/>
        <s v="1177978"/>
        <s v="1177979"/>
        <s v="1177980"/>
        <s v="1193605"/>
        <s v="1193627"/>
        <s v="1193547"/>
        <s v="1193594"/>
        <s v="1193372"/>
        <s v="1193483"/>
        <s v="1193755"/>
        <s v="1193754"/>
        <s v="1194241"/>
        <s v="1194652"/>
        <s v="1194233"/>
        <s v="1194234"/>
        <s v="1194235"/>
        <s v="1194236"/>
        <s v="1194572"/>
        <s v="1194573"/>
        <s v="87444"/>
        <s v="87445"/>
        <s v="88037"/>
        <s v="88038"/>
        <s v="1194559"/>
        <s v="1194453"/>
        <s v="1194460"/>
        <s v="1194659"/>
        <s v="1194228"/>
        <s v="1194400"/>
        <s v="1194401"/>
        <s v="1194402"/>
        <s v="1194408"/>
        <s v="1194451"/>
        <s v="1194549"/>
        <s v="1194658"/>
        <s v="1194369"/>
        <s v="1194371"/>
        <s v="1194372"/>
        <s v="1194657"/>
        <s v="1194647"/>
        <s v="1194243"/>
        <s v="1194244"/>
        <s v="1194384"/>
        <s v="1194385"/>
        <s v="1194635"/>
        <s v="1194653"/>
        <s v="1194100"/>
        <s v="1194650"/>
        <s v="1194552"/>
        <s v="1194553"/>
        <s v="1194564"/>
        <s v="1194225"/>
        <s v="1194226"/>
        <s v="1194293"/>
        <s v="1194452"/>
        <s v="1194547"/>
        <s v="1194692"/>
        <s v="1194847"/>
        <s v="87453"/>
        <s v="1194654"/>
        <s v="1194240"/>
        <s v="1194546"/>
        <s v="1246506"/>
        <s v="1246722"/>
        <s v="1246734"/>
        <s v="1246234"/>
        <s v="1246713"/>
        <s v="1246930"/>
        <s v="1195123"/>
        <s v="88177"/>
        <s v="1246405"/>
        <s v="1246919"/>
        <s v="1246938"/>
        <s v="1195160"/>
        <s v="1195165"/>
        <s v="1195166"/>
        <s v="1246921"/>
        <s v="1246893"/>
        <s v="1246933"/>
        <s v="88928"/>
        <s v="1246942"/>
        <s v="1246916"/>
        <s v="1246895"/>
        <s v="1246218"/>
        <s v="1246232"/>
        <s v="1246233"/>
        <s v="1246711"/>
        <s v="88171"/>
        <s v="1246944"/>
        <s v="1246723"/>
        <s v="1247094"/>
        <s v="1247072"/>
        <s v="1246995"/>
        <s v="1247071"/>
        <s v="1246994"/>
        <s v="1247075"/>
        <s v="1246957"/>
        <s v="1248114"/>
        <s v="1248135"/>
        <s v="1248136"/>
        <s v="1247946"/>
        <s v="1248079"/>
        <s v="1247326"/>
        <s v="1247327"/>
        <s v="1247328"/>
        <s v="1247886"/>
        <s v="1247888"/>
        <s v="1248130"/>
        <s v="1248076"/>
        <s v="1248049"/>
        <s v="1247694"/>
        <s v="1247857"/>
        <s v="1248010"/>
        <s v="1247334"/>
        <s v="1247335"/>
        <s v="1248148"/>
        <s v="1287266"/>
        <s v="1287267"/>
        <s v="1287268"/>
        <s v="1287980"/>
        <s v="1288389"/>
        <s v="1288348"/>
        <s v="1288060"/>
        <s v="1288282"/>
        <s v="1288146"/>
        <s v="1288184"/>
        <s v="1288478"/>
        <s v="1288061"/>
        <s v="1288062"/>
        <s v="1288423"/>
        <s v="89054"/>
        <s v="1288499"/>
        <s v="1288498"/>
        <s v="1287836"/>
        <s v="1287542"/>
        <s v="90060"/>
        <s v="1288336"/>
        <s v="1287754"/>
        <s v="1288209"/>
        <s v="1288210"/>
        <s v="1288211"/>
        <s v="1288426"/>
        <s v="1288437"/>
        <s v="1287614"/>
        <s v="1287615"/>
        <s v="1287616"/>
        <s v="1288484"/>
        <s v="1287824"/>
        <s v="1287933"/>
        <s v="1288141"/>
        <s v="90059"/>
        <s v="1288439"/>
        <s v="1288536"/>
        <s v="1288047"/>
        <s v="1288197"/>
        <s v="1288126"/>
        <s v="1287833"/>
        <s v="1288300"/>
        <s v="1288102"/>
        <s v="1288137"/>
        <s v="1288138"/>
        <s v="1288281"/>
        <s v="1288468"/>
        <s v="1288469"/>
        <s v="1288470"/>
        <s v="1287835"/>
        <s v="1288609"/>
        <s v="1288610"/>
        <s v="1288604"/>
        <s v="1177588"/>
        <s v="1177589"/>
        <s v="1177590"/>
        <s v="1177591"/>
        <s v="1177592"/>
        <s v="1177805"/>
        <s v="1177807"/>
        <s v="1176982"/>
        <s v="1176983"/>
        <s v="1177298"/>
        <s v="1177300"/>
        <s v="1176734"/>
        <s v="1176737"/>
        <s v="1176743"/>
        <s v="1176748"/>
        <s v="1176751"/>
        <s v="1177102"/>
        <s v="1177775"/>
        <s v="1177323"/>
        <s v="1177324"/>
        <s v="1177325"/>
        <s v="1177326"/>
        <s v="1177995"/>
        <s v="1177996"/>
        <s v="1177997"/>
        <s v="1177998"/>
        <s v="1177999"/>
        <s v="1193424"/>
        <s v="1193425"/>
        <s v="1193426"/>
        <s v="1193427"/>
        <s v="1193428"/>
        <s v="1193737"/>
        <s v="1193738"/>
        <s v="1193739"/>
        <s v="1193740"/>
        <s v="1193741"/>
        <s v="87335"/>
        <s v="87336"/>
        <s v="87337"/>
        <s v="87338"/>
        <s v="87339"/>
        <s v="87412"/>
        <s v="87413"/>
        <s v="87414"/>
        <s v="87415"/>
        <s v="87416"/>
        <s v="87417"/>
        <s v="1193419"/>
        <s v="1193420"/>
        <s v="1193422"/>
        <s v="1193588"/>
        <s v="1177981"/>
        <s v="1177982"/>
        <s v="1177983"/>
        <s v="1193227"/>
        <s v="1193381"/>
        <s v="1193421"/>
        <s v="1193589"/>
        <s v="1193756"/>
        <s v="1194441"/>
        <s v="1194087"/>
        <s v="1194229"/>
        <s v="1194230"/>
        <s v="1194231"/>
        <s v="1194232"/>
        <s v="1194574"/>
        <s v="1194575"/>
        <s v="1194576"/>
        <s v="1194577"/>
        <s v="1194578"/>
        <s v="87439"/>
        <s v="87440"/>
        <s v="87441"/>
        <s v="87442"/>
        <s v="87443"/>
        <s v="1194328"/>
        <s v="1194329"/>
        <s v="1194563"/>
        <s v="1194602"/>
        <s v="1194374"/>
        <s v="1194375"/>
        <s v="1194377"/>
        <s v="1194378"/>
        <s v="1194379"/>
        <s v="1194227"/>
        <s v="1194454"/>
        <s v="1194562"/>
        <s v="1194882"/>
        <s v="1246920"/>
        <s v="1246717"/>
        <s v="1246718"/>
        <s v="1246719"/>
        <s v="1246720"/>
        <s v="1246721"/>
        <s v="1195168"/>
        <s v="1246229"/>
        <s v="1246698"/>
        <s v="1246699"/>
        <s v="1195161"/>
        <s v="1195162"/>
        <s v="1195163"/>
        <s v="1195164"/>
        <s v="1195167"/>
        <s v="1246925"/>
        <s v="1246575"/>
        <s v="1246220"/>
        <s v="1246221"/>
        <s v="1246230"/>
        <s v="1246231"/>
        <s v="1248055"/>
        <s v="1248058"/>
        <s v="1248061"/>
        <s v="1248064"/>
        <s v="1248067"/>
        <s v="1247271"/>
        <s v="1247474"/>
        <s v="1247475"/>
        <s v="1247858"/>
        <s v="1247865"/>
        <s v="1247329"/>
        <s v="1247330"/>
        <s v="1247331"/>
        <s v="1247332"/>
        <s v="1247333"/>
        <s v="1247863"/>
        <s v="1247867"/>
        <s v="1248014"/>
        <s v="1248015"/>
        <s v="1287299"/>
        <s v="1288431"/>
        <s v="1287679"/>
        <s v="1287680"/>
        <s v="1287845"/>
        <s v="1288059"/>
        <s v="1287617"/>
        <s v="1287618"/>
        <s v="1287619"/>
        <s v="1287620"/>
        <s v="1287621"/>
        <s v="1288500"/>
        <s v="1288100"/>
        <s v="1288101"/>
        <s v="1288139"/>
        <s v="1288140"/>
        <s v="1288090"/>
        <s v="1177513"/>
        <s v="1177345"/>
        <s v="1177779"/>
        <s v="1177781"/>
        <s v="1177782"/>
        <s v="1177783"/>
        <s v="1177784"/>
        <s v="1177402"/>
        <s v="1177403"/>
        <s v="1177498"/>
        <s v="1177556"/>
        <s v="1177672"/>
        <s v="1177793"/>
        <s v="1177794"/>
        <s v="1177473"/>
        <s v="1177584"/>
        <s v="1177786"/>
        <s v="1177597"/>
        <s v="1177691"/>
        <s v="1177558"/>
        <s v="1177707"/>
        <s v="1177284"/>
        <s v="86565"/>
        <s v="1177706"/>
        <s v="1177282"/>
        <s v="1177704"/>
        <s v="1177302"/>
        <s v="1177280"/>
        <s v="1177693"/>
        <s v="87319"/>
        <s v="1177585"/>
        <s v="1177586"/>
        <s v="1177587"/>
        <s v="1177593"/>
        <s v="1177596"/>
        <s v="1177626"/>
        <s v="1177628"/>
        <s v="1177629"/>
        <s v="1177632"/>
        <s v="1177635"/>
        <s v="1177636"/>
        <s v="1177715"/>
        <s v="1177716"/>
        <s v="1177718"/>
        <s v="1177721"/>
        <s v="1177722"/>
        <s v="1177725"/>
        <s v="1177727"/>
        <s v="1177730"/>
        <s v="1177787"/>
        <s v="1177788"/>
        <s v="1177789"/>
        <s v="1177790"/>
        <s v="1177791"/>
        <s v="1177792"/>
        <s v="1177801"/>
        <s v="1177320"/>
        <s v="1177412"/>
        <s v="1177541"/>
        <s v="1177774"/>
        <s v="1177695"/>
        <s v="1427"/>
        <s v="1177281"/>
        <s v="86640"/>
        <s v="1177914"/>
        <s v="1177861"/>
        <s v="1177862"/>
        <s v="1177917"/>
        <s v="1177919"/>
        <s v="1177920"/>
        <s v="1177921"/>
        <s v="1177915"/>
        <s v="1177869"/>
        <s v="52"/>
        <s v="67"/>
        <s v="68"/>
        <s v="193"/>
        <s v="194"/>
        <s v="195"/>
        <s v="1193177"/>
        <s v="1193178"/>
        <s v="1193179"/>
        <s v="1193182"/>
        <s v="1193187"/>
        <s v="1193527"/>
        <s v="1193528"/>
        <s v="1193529"/>
        <s v="1193530"/>
        <s v="1193531"/>
        <s v="1193729"/>
        <s v="1193730"/>
        <s v="1193732"/>
        <s v="1193733"/>
        <s v="1193734"/>
        <s v="87350"/>
        <s v="87351"/>
        <s v="87352"/>
        <s v="87353"/>
        <s v="87354"/>
        <s v="87400"/>
        <s v="87402"/>
        <s v="87405"/>
        <s v="87406"/>
        <s v="87407"/>
        <s v="1193488"/>
        <s v="1193489"/>
        <s v="1193292"/>
        <s v="1193235"/>
        <s v="1193209"/>
        <s v="1193210"/>
        <s v="1193293"/>
        <s v="1193288"/>
        <s v="1193518"/>
        <s v="1177972"/>
        <s v="1193606"/>
        <s v="1177953"/>
        <s v="1177989"/>
        <s v="1193493"/>
        <s v="1193301"/>
        <s v="1193604"/>
        <s v="1193503"/>
        <s v="1193196"/>
        <s v="1193244"/>
        <s v="1193255"/>
        <s v="1193269"/>
        <s v="1193256"/>
        <s v="1193290"/>
        <s v="1193291"/>
        <s v="1193296"/>
        <s v="1193305"/>
        <s v="1193306"/>
        <s v="1193308"/>
        <s v="1193309"/>
        <s v="1193310"/>
        <s v="1193311"/>
        <s v="1193312"/>
        <s v="1193535"/>
        <s v="1193537"/>
        <s v="1193592"/>
        <s v="1193633"/>
        <s v="1193634"/>
        <s v="1193635"/>
        <s v="87365"/>
        <s v="87366"/>
        <s v="1193268"/>
        <s v="1193487"/>
        <s v="1193548"/>
        <s v="1193262"/>
        <s v="1193492"/>
        <s v="1193758"/>
        <s v="1194162"/>
        <s v="1194161"/>
        <s v="1194118"/>
        <s v="1194791"/>
        <s v="1194781"/>
        <s v="1194121"/>
        <s v="1194117"/>
        <s v="1193970"/>
        <s v="1194403"/>
        <s v="1194404"/>
        <s v="1194405"/>
        <s v="1194406"/>
        <s v="1194407"/>
        <s v="1194468"/>
        <s v="1194469"/>
        <s v="1194472"/>
        <s v="1194473"/>
        <s v="1194474"/>
        <s v="1194747"/>
        <s v="1194839"/>
        <s v="1194840"/>
        <s v="1194841"/>
        <s v="87504"/>
        <s v="87505"/>
        <s v="87507"/>
        <s v="87508"/>
        <s v="87509"/>
        <s v="88054"/>
        <s v="88055"/>
        <s v="88056"/>
        <s v="88057"/>
        <s v="88058"/>
        <s v="1194038"/>
        <s v="1194039"/>
        <s v="1194592"/>
        <s v="1194355"/>
        <s v="1194249"/>
        <s v="1194794"/>
        <s v="1194548"/>
        <s v="1194356"/>
        <s v="1194357"/>
        <s v="1194190"/>
        <s v="1194191"/>
        <s v="1194776"/>
        <s v="1193847"/>
        <s v="1194101"/>
        <s v="1194102"/>
        <s v="1194242"/>
        <s v="1194104"/>
        <s v="1194103"/>
        <s v="1194793"/>
        <s v="1194246"/>
        <s v="1194245"/>
        <s v="1194248"/>
        <s v="1194105"/>
        <s v="1194814"/>
        <s v="1194016"/>
        <s v="1194065"/>
        <s v="1194159"/>
        <s v="1194211"/>
        <s v="1194122"/>
        <s v="1194178"/>
        <s v="1194237"/>
        <s v="1194238"/>
        <s v="1194239"/>
        <s v="1194251"/>
        <s v="1194279"/>
        <s v="1194280"/>
        <s v="1194409"/>
        <s v="1194410"/>
        <s v="1194447"/>
        <s v="1194448"/>
        <s v="1194449"/>
        <s v="1194597"/>
        <s v="1194598"/>
        <s v="1194599"/>
        <s v="1194582"/>
        <s v="1194890"/>
        <s v="1195111"/>
        <s v="1246714"/>
        <s v="1246715"/>
        <s v="1246716"/>
        <s v="1246755"/>
        <s v="1246301"/>
        <s v="1246302"/>
        <s v="1246550"/>
        <s v="1246551"/>
        <s v="1246552"/>
        <s v="1246553"/>
        <s v="1246283"/>
        <s v="1246934"/>
        <s v="1194898"/>
        <s v="1246303"/>
        <s v="1246304"/>
        <s v="1195021"/>
        <s v="1246926"/>
        <s v="1194932"/>
        <s v="1194961"/>
        <s v="1246271"/>
        <s v="1246270"/>
        <s v="1246567"/>
        <s v="1246287"/>
        <s v="1246941"/>
        <s v="1246600"/>
        <s v="1246543"/>
        <s v="1246935"/>
        <s v="1246245"/>
        <s v="1194858"/>
        <s v="1246523"/>
        <s v="1246276"/>
        <s v="1246562"/>
        <s v="1195095"/>
        <s v="1195116"/>
        <s v="1246923"/>
        <s v="88937"/>
        <s v="1246288"/>
        <s v="1246305"/>
        <s v="1246535"/>
        <s v="1246536"/>
        <s v="1246936"/>
        <s v="1246522"/>
        <s v="1246929"/>
        <s v="1246521"/>
        <s v="1195102"/>
        <s v="1195106"/>
        <s v="1195107"/>
        <s v="1195108"/>
        <s v="1195109"/>
        <s v="1195112"/>
        <s v="1195132"/>
        <s v="1195133"/>
        <s v="1246577"/>
        <s v="1246579"/>
        <s v="1246617"/>
        <s v="1246679"/>
        <s v="1246853"/>
        <s v="1246854"/>
        <s v="1246855"/>
        <s v="1246856"/>
        <s v="1246863"/>
        <s v="1246534"/>
        <s v="1246542"/>
        <s v="1247070"/>
        <s v="1247003"/>
        <s v="1246969"/>
        <s v="1247449"/>
        <s v="1247451"/>
        <s v="1247822"/>
        <s v="1247904"/>
        <s v="1247214"/>
        <s v="1247215"/>
        <s v="1248041"/>
        <s v="1248045"/>
        <s v="1248046"/>
        <s v="1248047"/>
        <s v="88995"/>
        <s v="88996"/>
        <s v="1247404"/>
        <s v="1247407"/>
        <s v="1247442"/>
        <s v="1247935"/>
        <s v="1247936"/>
        <s v="1247747"/>
        <s v="1247240"/>
        <s v="1247061"/>
        <s v="1247909"/>
        <s v="1247529"/>
        <s v="1247862"/>
        <s v="1247553"/>
        <s v="1247677"/>
        <s v="1247436"/>
        <s v="1247433"/>
        <s v="1247431"/>
        <s v="1247439"/>
        <s v="1247767"/>
        <s v="1247879"/>
        <s v="1247880"/>
        <s v="1247864"/>
        <s v="1247866"/>
        <s v="1247927"/>
        <s v="1248100"/>
        <s v="1248102"/>
        <s v="1248104"/>
        <s v="1248105"/>
        <s v="1248106"/>
        <s v="1248121"/>
        <s v="1248122"/>
        <s v="1248123"/>
        <s v="1248124"/>
        <s v="1248125"/>
        <s v="1248126"/>
        <s v="1248127"/>
        <s v="1247704"/>
        <s v="1247706"/>
        <s v="1287407"/>
        <s v="1287302"/>
        <s v="1287264"/>
        <s v="1288057"/>
        <s v="1287750"/>
        <s v="1287640"/>
        <s v="1288171"/>
        <s v="1288203"/>
        <s v="1287332"/>
        <s v="1287334"/>
        <s v="1287335"/>
        <s v="1288429"/>
        <s v="1288430"/>
        <s v="1287579"/>
        <s v="1287580"/>
        <s v="1287587"/>
        <s v="1288264"/>
        <s v="1288056"/>
        <s v="1288055"/>
        <s v="1287995"/>
        <s v="1287996"/>
        <s v="1287611"/>
        <s v="1287435"/>
        <s v="1288513"/>
        <s v="1288039"/>
        <s v="1287528"/>
        <s v="1288263"/>
        <s v="1287322"/>
        <s v="1287581"/>
        <s v="1288157"/>
        <s v="1288425"/>
        <s v="1288254"/>
        <s v="1288503"/>
        <s v="1288474"/>
        <s v="1288064"/>
        <s v="1288004"/>
        <s v="1288035"/>
        <s v="1288106"/>
        <s v="1288107"/>
        <s v="1288109"/>
        <s v="1288110"/>
        <s v="1288111"/>
        <s v="1288112"/>
        <s v="1288198"/>
        <s v="1288199"/>
        <s v="1288200"/>
        <s v="1288419"/>
        <s v="1288420"/>
        <s v="1288438"/>
        <s v="1288442"/>
        <s v="1288443"/>
        <s v="90058"/>
        <s v="1287862"/>
        <s v="1288467"/>
        <s v="1288512"/>
        <s v="1288608"/>
        <s v="1177555"/>
        <s v="1177777"/>
        <s v="1177778"/>
        <s v="1177605"/>
        <s v="1177606"/>
        <s v="1177607"/>
        <s v="1177608"/>
        <s v="1177670"/>
        <s v="1177671"/>
        <s v="1177678"/>
        <s v="1177679"/>
        <s v="1177680"/>
        <s v="1177697"/>
        <s v="1177598"/>
        <s v="1177599"/>
        <s v="1177600"/>
        <s v="1177601"/>
        <s v="47"/>
        <s v="48"/>
        <s v="49"/>
        <s v="1193181"/>
        <s v="1193183"/>
        <s v="1193525"/>
        <s v="1193526"/>
        <s v="1193727"/>
        <s v="1193728"/>
        <s v="87348"/>
        <s v="87349"/>
        <s v="87401"/>
        <s v="87403"/>
        <s v="1177987"/>
        <s v="1177988"/>
        <s v="1193715"/>
        <s v="1193716"/>
        <s v="1193723"/>
        <s v="1193724"/>
        <s v="1193725"/>
        <s v="1193726"/>
        <s v="1193236"/>
        <s v="1193303"/>
        <s v="1193304"/>
        <s v="1193313"/>
        <s v="1193315"/>
        <s v="1193319"/>
        <s v="1194463"/>
        <s v="1194466"/>
        <s v="1194467"/>
        <s v="1194470"/>
        <s v="1194748"/>
        <s v="1194754"/>
        <s v="87502"/>
        <s v="87503"/>
        <s v="88052"/>
        <s v="88053"/>
        <s v="1194183"/>
        <s v="1194184"/>
        <s v="1194185"/>
        <s v="1194186"/>
        <s v="1194197"/>
        <s v="1194123"/>
        <s v="1194124"/>
        <s v="1194125"/>
        <s v="1194796"/>
        <s v="1194786"/>
        <s v="1194019"/>
        <s v="1194181"/>
        <s v="1194247"/>
        <s v="1194182"/>
        <s v="1194210"/>
        <s v="1194250"/>
        <s v="1194458"/>
        <s v="88131"/>
        <s v="1246712"/>
        <s v="1246894"/>
        <s v="1195083"/>
        <s v="1195084"/>
        <s v="1195086"/>
        <s v="1195087"/>
        <s v="1246227"/>
        <s v="1246228"/>
        <s v="1246519"/>
        <s v="1246943"/>
        <s v="1246922"/>
        <s v="1246937"/>
        <s v="1246924"/>
        <s v="1195114"/>
        <s v="1195110"/>
        <s v="1246563"/>
        <s v="1246576"/>
        <s v="1246578"/>
        <s v="1246695"/>
        <s v="1246996"/>
        <s v="1248054"/>
        <s v="1248057"/>
        <s v="1247216"/>
        <s v="1247221"/>
        <s v="1247222"/>
        <s v="1247228"/>
        <s v="1247230"/>
        <s v="1247232"/>
        <s v="1247235"/>
        <s v="1247910"/>
        <s v="1247584"/>
        <s v="1247450"/>
        <s v="1248099"/>
        <s v="1248103"/>
        <s v="1248129"/>
        <s v="1248133"/>
        <s v="1287385"/>
        <s v="1287461"/>
        <s v="1287462"/>
        <s v="1287464"/>
        <s v="1287465"/>
        <s v="89057"/>
        <s v="1287434"/>
        <s v="1288428"/>
        <s v="1288511"/>
        <s v="1288260"/>
        <s v="1288269"/>
        <s v="1287323"/>
        <s v="1287576"/>
        <s v="1287341"/>
        <s v="1287342"/>
        <s v="1287357"/>
        <s v="1287735"/>
        <s v="1288105"/>
        <s v="1288173"/>
        <s v="1288174"/>
        <s v="1288359"/>
        <s v="1287466"/>
        <s v="1177798"/>
        <s v="1177799"/>
        <s v="1177800"/>
        <s v="1177668"/>
        <s v="1177669"/>
        <s v="1177557"/>
        <s v="1177594"/>
        <s v="1177595"/>
        <s v="1177415"/>
        <s v="1177283"/>
        <s v="1177809"/>
        <s v="1177810"/>
        <s v="1177811"/>
        <s v="1177812"/>
        <s v="1177404"/>
        <s v="1177405"/>
        <s v="1177441"/>
        <s v="1177536"/>
        <s v="1177795"/>
        <s v="1177796"/>
        <s v="1177797"/>
        <s v="1177916"/>
        <s v="1177918"/>
        <s v="1193186"/>
        <s v="1193190"/>
        <s v="1193191"/>
        <s v="1193532"/>
        <s v="1193533"/>
        <s v="1193534"/>
        <s v="1193731"/>
        <s v="1193735"/>
        <s v="1193736"/>
        <s v="87355"/>
        <s v="87356"/>
        <s v="87357"/>
        <s v="87396"/>
        <s v="87397"/>
        <s v="87398"/>
        <s v="1193257"/>
        <s v="1193281"/>
        <s v="1177973"/>
        <s v="1177963"/>
        <s v="1193648"/>
        <s v="1193314"/>
        <s v="1193536"/>
        <s v="1193590"/>
        <s v="1194477"/>
        <s v="1194478"/>
        <s v="1194479"/>
        <s v="1194480"/>
        <s v="1194481"/>
        <s v="1194750"/>
        <s v="1194751"/>
        <s v="1194753"/>
        <s v="87506"/>
        <s v="87510"/>
        <s v="88059"/>
        <s v="88060"/>
        <s v="88061"/>
        <s v="1194179"/>
        <s v="1194180"/>
        <s v="1194165"/>
        <s v="1194195"/>
        <s v="1194366"/>
        <s v="88111"/>
        <s v="1194160"/>
        <s v="1194152"/>
        <s v="1194148"/>
        <s v="1194149"/>
        <s v="1194150"/>
        <s v="1194151"/>
        <s v="1194040"/>
        <s v="1194560"/>
        <s v="1194561"/>
        <s v="1246763"/>
        <s v="1246770"/>
        <s v="1246771"/>
        <s v="1194969"/>
        <s v="1195113"/>
        <s v="1194962"/>
        <s v="1194963"/>
        <s v="1246407"/>
        <s v="1246533"/>
        <s v="1246554"/>
        <s v="1246557"/>
        <s v="1246558"/>
        <s v="1246559"/>
        <s v="1246560"/>
        <s v="1195091"/>
        <s v="1195099"/>
        <s v="1195115"/>
        <s v="1195131"/>
        <s v="1246525"/>
        <s v="1248137"/>
        <s v="1248138"/>
        <s v="1248139"/>
        <s v="1247236"/>
        <s v="1247238"/>
        <s v="1247239"/>
        <s v="1247241"/>
        <s v="1247437"/>
        <s v="1247408"/>
        <s v="1248101"/>
        <s v="1248128"/>
        <s v="1287260"/>
        <s v="1287263"/>
        <s v="1287313"/>
        <s v="1287328"/>
        <s v="1287459"/>
        <s v="1288459"/>
        <s v="1287612"/>
        <s v="1287613"/>
        <s v="1288262"/>
        <s v="1287589"/>
        <s v="1288385"/>
        <s v="1288068"/>
        <s v="1288103"/>
        <s v="1288104"/>
        <s v="1288202"/>
        <s v="1247921"/>
        <s v="1177532"/>
        <s v="1177534"/>
        <s v="1177531"/>
        <s v="1177579"/>
        <s v="1177573"/>
        <s v="1177574"/>
        <s v="1177578"/>
        <s v="1177530"/>
        <s v="1177529"/>
        <s v="1177575"/>
        <s v="1177539"/>
        <s v="1177834"/>
        <s v="1177535"/>
        <s v="1177546"/>
        <s v="1177847"/>
        <s v="1177855"/>
        <s v="1193408"/>
        <s v="1193474"/>
        <s v="1193415"/>
        <s v="1177924"/>
        <s v="87328"/>
        <s v="1193482"/>
        <s v="1193630"/>
        <s v="1193612"/>
        <s v="1193350"/>
        <s v="1193386"/>
        <s v="87362"/>
        <s v="1193353"/>
        <s v="1193401"/>
        <s v="87361"/>
        <s v="1193509"/>
        <s v="1193465"/>
        <s v="1193396"/>
        <s v="1193399"/>
        <s v="1193502"/>
        <s v="1177907"/>
        <s v="1193400"/>
        <s v="1177908"/>
        <s v="1177909"/>
        <s v="1193369"/>
        <s v="1193508"/>
        <s v="1193601"/>
        <s v="1193600"/>
        <s v="1194290"/>
        <s v="1194288"/>
        <s v="1194415"/>
        <s v="1194487"/>
        <s v="1194301"/>
        <s v="1194289"/>
        <s v="1194501"/>
        <s v="1194486"/>
        <s v="1194416"/>
        <s v="1194484"/>
        <s v="1194431"/>
        <s v="1194295"/>
        <s v="1194352"/>
        <s v="1194354"/>
        <s v="1194803"/>
        <s v="88130"/>
        <s v="1194287"/>
        <s v="1194300"/>
        <s v="1194296"/>
        <s v="1194595"/>
        <s v="1246624"/>
        <s v="1246623"/>
        <s v="1246630"/>
        <s v="1246665"/>
        <s v="1246655"/>
        <s v="1246631"/>
        <s v="1246885"/>
        <s v="1246887"/>
        <s v="1246628"/>
        <s v="1246629"/>
        <s v="1246678"/>
        <s v="1246638"/>
        <s v="1246639"/>
        <s v="1246656"/>
        <s v="1246644"/>
        <s v="1246659"/>
        <s v="1246635"/>
        <s v="1246643"/>
        <s v="1247661"/>
        <s v="1247660"/>
        <s v="1247806"/>
        <s v="1247155"/>
        <s v="88963"/>
        <s v="1247691"/>
        <s v="1247818"/>
        <s v="1247664"/>
        <s v="1247663"/>
        <s v="1247894"/>
        <s v="1247032"/>
        <s v="1247667"/>
        <s v="1247668"/>
        <s v="1247688"/>
        <s v="1247659"/>
        <s v="1247771"/>
        <s v="1247665"/>
        <s v="1247666"/>
        <s v="1247689"/>
        <s v="1247967"/>
        <s v="1247718"/>
        <s v="1287858"/>
        <s v="1287683"/>
        <s v="1287966"/>
        <s v="1287685"/>
        <s v="1287686"/>
        <s v="1287429"/>
        <s v="1287507"/>
        <s v="1287723"/>
        <s v="1287724"/>
        <s v="1287330"/>
        <s v="1287331"/>
        <s v="1287430"/>
        <s v="1287892"/>
        <s v="1287948"/>
        <s v="1287807"/>
        <s v="1287865"/>
        <s v="1288158"/>
        <s v="1288603"/>
        <s v="1177572"/>
        <s v="1177582"/>
        <s v="1177583"/>
        <s v="86574"/>
        <s v="1177548"/>
        <s v="1020630"/>
        <s v="1193540"/>
        <s v="1193351"/>
        <s v="1193352"/>
        <s v="1193463"/>
        <s v="1193464"/>
        <s v="87363"/>
        <s v="87364"/>
        <s v="1193598"/>
        <s v="1193479"/>
        <s v="1193599"/>
        <s v="1194380"/>
        <s v="1194381"/>
        <s v="1194435"/>
        <s v="1194483"/>
        <s v="87446"/>
        <s v="87447"/>
        <s v="1194506"/>
        <s v="1194502"/>
        <s v="1194505"/>
        <s v="1194438"/>
        <s v="1246850"/>
        <s v="1246849"/>
        <s v="1246851"/>
        <s v="1246870"/>
        <s v="1246871"/>
        <s v="88144"/>
        <s v="88154"/>
        <s v="1246872"/>
        <s v="1246873"/>
        <s v="1246874"/>
        <s v="1246881"/>
        <s v="1246882"/>
        <s v="1246875"/>
        <s v="1247882"/>
        <s v="1247525"/>
        <s v="1247631"/>
        <s v="1247930"/>
        <s v="1247931"/>
        <s v="88952"/>
        <s v="88953"/>
        <s v="1247526"/>
        <s v="1247527"/>
        <s v="88954"/>
        <s v="88955"/>
        <s v="1247037"/>
        <s v="1247845"/>
        <s v="1247847"/>
        <s v="1287873"/>
        <s v="1288040"/>
        <s v="1287794"/>
        <s v="1287795"/>
        <s v="1287798"/>
        <s v="1177623"/>
        <s v="1177687"/>
        <s v="1177075"/>
        <s v="1177613"/>
        <s v="1177766"/>
        <s v="1177776"/>
        <s v="1177688"/>
        <s v="1177235"/>
        <s v="1177236"/>
        <s v="1177237"/>
        <s v="1177621"/>
        <s v="1193640"/>
        <s v="1193180"/>
        <s v="1193651"/>
        <s v="87342"/>
        <s v="87404"/>
        <s v="1193714"/>
        <s v="87370"/>
        <s v="1193411"/>
        <s v="1193490"/>
        <s v="1193538"/>
        <s v="1177991"/>
        <s v="1177992"/>
        <s v="1193199"/>
        <s v="1193373"/>
        <s v="1193433"/>
        <s v="1193544"/>
        <s v="1193542"/>
        <s v="1193545"/>
        <s v="1193673"/>
        <s v="1193684"/>
        <s v="1194325"/>
        <s v="1194267"/>
        <s v="87512"/>
        <s v="1194275"/>
        <s v="1194274"/>
        <s v="1194805"/>
        <s v="1193955"/>
        <s v="1193956"/>
        <s v="1194802"/>
        <s v="1194763"/>
        <s v="1194414"/>
        <s v="1194702"/>
        <s v="1194701"/>
        <s v="1193850"/>
        <s v="1194815"/>
        <s v="1194822"/>
        <s v="1194816"/>
        <s v="1194817"/>
        <s v="1194020"/>
        <s v="1246286"/>
        <s v="1246571"/>
        <s v="1246608"/>
        <s v="1246309"/>
        <s v="1246358"/>
        <s v="1246501"/>
        <s v="1246583"/>
        <s v="1246584"/>
        <s v="1246291"/>
        <s v="1246602"/>
        <s v="1246703"/>
        <s v="1246510"/>
        <s v="1246424"/>
        <s v="1246509"/>
        <s v="1246312"/>
        <s v="1246310"/>
        <s v="1246311"/>
        <s v="1195155"/>
        <s v="88179"/>
        <s v="1247815"/>
        <s v="1248062"/>
        <s v="1247634"/>
        <s v="1247635"/>
        <s v="1247202"/>
        <s v="1247074"/>
        <s v="1247679"/>
        <s v="1247717"/>
        <s v="1247272"/>
        <s v="1247279"/>
        <s v="1247278"/>
        <s v="1247281"/>
        <s v="1247554"/>
        <s v="1247928"/>
        <s v="1247929"/>
        <s v="1288422"/>
        <s v="1287506"/>
        <s v="1287890"/>
        <s v="1287921"/>
        <s v="1288026"/>
        <s v="1288027"/>
        <s v="1288265"/>
        <s v="1287537"/>
        <s v="1287725"/>
        <s v="1288020"/>
        <s v="1288021"/>
        <s v="1288022"/>
        <s v="1287935"/>
        <s v="1287998"/>
        <s v="1288014"/>
        <s v="1287696"/>
        <s v="1177545"/>
        <s v="1177580"/>
        <s v="1177533"/>
        <s v="1177257"/>
        <s v="1177577"/>
        <s v="1177488"/>
        <s v="1177549"/>
        <s v="1177141"/>
        <s v="1177845"/>
        <s v="1177865"/>
        <s v="1193675"/>
        <s v="1193188"/>
        <s v="1193189"/>
        <s v="1193300"/>
        <s v="1193297"/>
        <s v="1193317"/>
        <s v="1193299"/>
        <s v="1193517"/>
        <s v="1193295"/>
        <s v="1193286"/>
        <s v="1193641"/>
        <s v="1194514"/>
        <s v="1194492"/>
        <s v="1194298"/>
        <s v="1194269"/>
        <s v="1194273"/>
        <s v="1194765"/>
        <s v="1194512"/>
        <s v="1194513"/>
        <s v="1194520"/>
        <s v="1194517"/>
        <s v="1194550"/>
        <s v="1194778"/>
        <s v="1194766"/>
        <s v="1194767"/>
        <s v="1194518"/>
        <s v="1194432"/>
        <s v="1194703"/>
        <s v="1194866"/>
        <s v="1246610"/>
        <s v="1194926"/>
        <s v="1194923"/>
        <s v="1194927"/>
        <s v="1246606"/>
        <s v="1195056"/>
        <s v="1195057"/>
        <s v="1195058"/>
        <s v="1195059"/>
        <s v="88149"/>
        <s v="1246833"/>
        <s v="1246586"/>
        <s v="1246880"/>
        <s v="1246612"/>
        <s v="1246596"/>
        <s v="1247698"/>
        <s v="1247813"/>
        <s v="1247817"/>
        <s v="1247816"/>
        <s v="1247738"/>
        <s v="1248116"/>
        <s v="1247912"/>
        <s v="1247861"/>
        <s v="1247680"/>
        <s v="1247731"/>
        <s v="1248069"/>
        <s v="1247791"/>
        <s v="1247922"/>
        <s v="1247766"/>
        <s v="1247913"/>
        <s v="1247793"/>
        <s v="1247823"/>
        <s v="1287752"/>
        <s v="1287751"/>
        <s v="1288044"/>
        <s v="1288169"/>
        <s v="1288329"/>
        <s v="1288337"/>
        <s v="1288160"/>
        <s v="1288231"/>
        <s v="1288153"/>
        <s v="1288156"/>
        <s v="1287749"/>
        <s v="1288161"/>
        <s v="1288319"/>
        <s v="1176474"/>
        <s v="1177452"/>
        <s v="1177451"/>
        <s v="1176933"/>
        <s v="1177074"/>
        <s v="1177773"/>
        <s v="1177376"/>
        <s v="1177053"/>
        <s v="1177780"/>
        <s v="1193524"/>
        <s v="1177922"/>
        <s v="1177900"/>
        <s v="1177899"/>
        <s v="1193458"/>
        <s v="1177941"/>
        <s v="1193461"/>
        <s v="1177898"/>
        <s v="1193504"/>
        <s v="477778"/>
        <s v="1193858"/>
        <s v="1194299"/>
        <s v="1194351"/>
        <s v="1194689"/>
        <s v="1194617"/>
        <s v="1194606"/>
        <s v="1246470"/>
        <s v="1246428"/>
        <s v="1246852"/>
        <s v="88949"/>
        <s v="1246731"/>
        <s v="1246705"/>
        <s v="1246878"/>
        <s v="1194957"/>
        <s v="1246274"/>
        <s v="1246322"/>
        <s v="1246402"/>
        <s v="1247045"/>
        <s v="89031"/>
        <s v="89020"/>
        <s v="1247386"/>
        <s v="1247047"/>
        <s v="1247176"/>
        <s v="1248051"/>
        <s v="1247748"/>
        <s v="1247044"/>
        <s v="1247732"/>
        <s v="1248053"/>
        <s v="1287375"/>
        <s v="392"/>
        <s v="1288266"/>
        <s v="1287336"/>
        <s v="1288071"/>
        <s v="1288489"/>
        <s v="1288333"/>
        <s v="1287647"/>
        <s v="1288318"/>
        <s v="1287610"/>
        <s v="1288601"/>
        <s v="1177299"/>
        <s v="1177318"/>
        <s v="1177319"/>
        <s v="1177327"/>
        <s v="1177328"/>
        <s v="1177301"/>
        <s v="1177338"/>
        <s v="1177337"/>
        <s v="1177339"/>
        <s v="1177317"/>
        <s v="1177139"/>
        <s v="1177068"/>
        <s v="1177504"/>
        <s v="1177140"/>
        <s v="1176570"/>
        <s v="1176539"/>
        <s v="1177086"/>
        <s v="1177362"/>
        <s v="1177143"/>
        <s v="1177476"/>
        <s v="1177475"/>
        <s v="1177470"/>
        <s v="1177581"/>
        <s v="1193631"/>
        <s v="1193416"/>
        <s v="1193671"/>
        <s v="1193511"/>
        <s v="1193512"/>
        <s v="1193513"/>
        <s v="1193225"/>
        <s v="1193717"/>
        <s v="1193700"/>
        <s v="1193510"/>
        <s v="1193625"/>
        <s v="1193652"/>
        <s v="1193639"/>
        <s v="1193699"/>
        <s v="1193434"/>
        <s v="1194526"/>
        <s v="1194268"/>
        <s v="88040"/>
        <s v="1194758"/>
        <s v="1194759"/>
        <s v="1194826"/>
        <s v="1194818"/>
        <s v="1194297"/>
        <s v="1194691"/>
        <s v="1194865"/>
        <s v="1194886"/>
        <s v="1246747"/>
        <s v="1246746"/>
        <s v="1246537"/>
        <s v="1246539"/>
        <s v="1194931"/>
        <s v="1194930"/>
        <s v="1246561"/>
        <s v="1246847"/>
        <s v="1246848"/>
        <s v="1246603"/>
        <s v="1246661"/>
        <s v="1195096"/>
        <s v="1194934"/>
        <s v="1195121"/>
        <s v="1246469"/>
        <s v="88156"/>
        <s v="88927"/>
        <s v="1246627"/>
        <s v="1246341"/>
        <s v="1246256"/>
        <s v="1247860"/>
        <s v="1247915"/>
        <s v="1247662"/>
        <s v="1247610"/>
        <s v="1247906"/>
        <s v="1247907"/>
        <s v="1247658"/>
        <s v="1248009"/>
        <s v="1247259"/>
        <s v="1247359"/>
        <s v="1247308"/>
        <s v="1247219"/>
        <s v="1287311"/>
        <s v="1287312"/>
        <s v="1287326"/>
        <s v="1287327"/>
        <s v="1287450"/>
        <s v="1288082"/>
        <s v="1288272"/>
        <s v="1287710"/>
        <s v="1287989"/>
        <s v="1287912"/>
        <s v="1288046"/>
        <s v="1288058"/>
        <s v="1287879"/>
        <s v="1287666"/>
        <s v="1194877"/>
        <s v="1247923"/>
        <s v="1176979"/>
        <s v="1176760"/>
        <s v="1177355"/>
        <s v="1177480"/>
        <s v="1177540"/>
        <s v="1177854"/>
        <s v="1177856"/>
        <s v="1193361"/>
        <s v="1193263"/>
        <s v="1193264"/>
        <s v="1193435"/>
        <s v="1193338"/>
        <s v="1193341"/>
        <s v="1193413"/>
        <s v="1193752"/>
        <s v="1193753"/>
        <s v="88113"/>
        <s v="1194490"/>
        <s v="1194669"/>
        <s v="1194710"/>
        <s v="1194711"/>
        <s v="1194493"/>
        <s v="1194099"/>
        <s v="1194098"/>
        <s v="1194645"/>
        <s v="1194883"/>
        <s v="1246384"/>
        <s v="1246507"/>
        <s v="1246834"/>
        <s v="1246489"/>
        <s v="88148"/>
        <s v="1247313"/>
        <s v="1247938"/>
        <s v="1247939"/>
        <s v="1247887"/>
        <s v="1247871"/>
        <s v="1247321"/>
        <s v="88956"/>
        <s v="1247198"/>
        <s v="1247147"/>
        <s v="1248118"/>
        <s v="1247911"/>
        <s v="1247314"/>
        <s v="1247917"/>
        <s v="1247918"/>
        <s v="1287872"/>
        <s v="1287860"/>
        <s v="1287861"/>
        <s v="1287859"/>
        <s v="1287867"/>
        <s v="1288049"/>
        <s v="1288384"/>
        <s v="1288530"/>
        <s v="1287771"/>
        <s v="89085"/>
        <s v="1287850"/>
        <s v="1288381"/>
        <s v="1287853"/>
        <s v="1287852"/>
        <s v="1288655"/>
        <s v="1177031"/>
        <s v="1177485"/>
        <s v="1177490"/>
        <s v="1177492"/>
        <s v="1177493"/>
        <s v="1177576"/>
        <s v="1177450"/>
        <s v="1177517"/>
        <s v="1177028"/>
        <s v="1177034"/>
        <s v="1177511"/>
        <s v="1177036"/>
        <s v="1193342"/>
        <s v="1193358"/>
        <s v="1193357"/>
        <s v="1193610"/>
        <s v="1193623"/>
        <s v="1193359"/>
        <s v="1193360"/>
        <s v="1193412"/>
        <s v="1193841"/>
        <s v="1194773"/>
        <s v="1194412"/>
        <s v="1194411"/>
        <s v="1194519"/>
        <s v="1194593"/>
        <s v="1194583"/>
        <s v="1194508"/>
        <s v="1194509"/>
        <s v="1194066"/>
        <s v="1194581"/>
        <s v="1194503"/>
        <s v="1194504"/>
        <s v="1194507"/>
        <s v="1194445"/>
        <s v="87511"/>
        <s v="1194619"/>
        <s v="1194656"/>
        <s v="1194864"/>
        <s v="1194876"/>
        <s v="1246383"/>
        <s v="1246879"/>
        <s v="1194987"/>
        <s v="1246877"/>
        <s v="1246382"/>
        <s v="1246409"/>
        <s v="1246709"/>
        <s v="88938"/>
        <s v="1246702"/>
        <s v="1246883"/>
        <s v="1246884"/>
        <s v="1246876"/>
        <s v="1246377"/>
        <s v="1246380"/>
        <s v="1247149"/>
        <s v="1247611"/>
        <s v="1247616"/>
        <s v="1247204"/>
        <s v="1248111"/>
        <s v="1247770"/>
        <s v="1287910"/>
        <s v="1288009"/>
        <s v="89125"/>
        <s v="90049"/>
        <s v="1287774"/>
        <s v="89090"/>
        <s v="1288528"/>
        <s v="1287558"/>
        <s v="1287556"/>
        <s v="1287554"/>
        <s v="1288050"/>
        <s v="1287965"/>
        <s v="1287909"/>
        <s v="1288510"/>
        <s v="1288048"/>
        <s v="1287911"/>
        <s v="1288597"/>
        <s v="1177052"/>
        <s v="1177224"/>
        <s v="1177222"/>
        <s v="16"/>
        <s v="28"/>
        <s v="50"/>
        <s v="1193316"/>
        <s v="1193485"/>
        <s v="87427"/>
        <s v="1193347"/>
        <s v="1193840"/>
        <s v="1193794"/>
        <s v="1193845"/>
        <s v="1193788"/>
        <s v="1194392"/>
        <s v="1194439"/>
        <s v="1193909"/>
        <s v="87456"/>
        <s v="1193931"/>
        <s v="1194850"/>
        <s v="1194851"/>
        <s v="1194852"/>
        <s v="1194348"/>
        <s v="1194785"/>
        <s v="1194459"/>
        <s v="1194390"/>
        <s v="1194849"/>
        <s v="1193837"/>
        <s v="1193834"/>
        <s v="87462"/>
        <s v="87461"/>
        <s v="1246490"/>
        <s v="1246556"/>
        <s v="1246727"/>
        <s v="88948"/>
        <s v="88181"/>
        <s v="1195169"/>
        <s v="1195170"/>
        <s v="1246546"/>
        <s v="1246997"/>
        <s v="1247083"/>
        <s v="1247735"/>
        <s v="1247130"/>
        <s v="1247827"/>
        <s v="1247276"/>
        <s v="18"/>
        <s v="11"/>
        <s v="10"/>
        <s v="1288345"/>
        <s v="1288053"/>
        <s v="1287578"/>
        <s v="1288023"/>
        <s v="1288025"/>
        <s v="1287737"/>
        <s v="1288099"/>
        <s v="1287733"/>
        <s v="1288797"/>
        <s v="1288636"/>
        <s v="18561"/>
        <s v="18567"/>
        <s v="18562"/>
        <s v="1177123"/>
        <s v="1176895"/>
        <s v="1177286"/>
        <s v="1177000"/>
        <s v="1176709"/>
        <s v="1176711"/>
        <s v="1176974"/>
        <s v="1176708"/>
        <s v="1176975"/>
        <s v="1176976"/>
        <s v="1177891"/>
        <s v="1177890"/>
        <s v="1177888"/>
        <s v="1177889"/>
        <s v="1177893"/>
        <s v="1177894"/>
        <s v="6000"/>
        <s v="18395"/>
        <s v="1003"/>
        <s v="1177960"/>
        <s v="1177990"/>
        <s v="1193247"/>
        <s v="1193246"/>
        <s v="1193906"/>
        <s v="1193907"/>
        <s v="1193904"/>
        <s v="1193905"/>
        <s v="18575"/>
        <s v="18584"/>
        <s v="18573"/>
        <s v="18577"/>
        <s v="1194327"/>
        <s v="1194342"/>
        <s v="1193940"/>
        <s v="1194070"/>
        <s v="1194072"/>
        <s v="1194343"/>
        <s v="1194071"/>
        <s v="1194344"/>
        <s v="1194069"/>
        <s v="19080"/>
        <s v="1246515"/>
        <s v="1246896"/>
        <s v="1246897"/>
        <s v="1246316"/>
        <s v="1246328"/>
        <s v="1246315"/>
        <s v="1246313"/>
        <s v="1246314"/>
        <s v="1195152"/>
        <s v="1195153"/>
        <s v="1247878"/>
        <s v="1247760"/>
        <s v="1247761"/>
        <s v="1247759"/>
        <s v="1247163"/>
        <s v="1247877"/>
        <s v="1247174"/>
        <s v="1247180"/>
        <s v="1247757"/>
        <s v="1287409"/>
        <s v="1287410"/>
        <s v="1287408"/>
        <s v="1287412"/>
        <s v="19664"/>
        <s v="1288070"/>
        <s v="1288069"/>
        <s v="1287457"/>
        <s v="1287644"/>
        <s v="89086"/>
        <s v="1287436"/>
        <s v="1287674"/>
        <s v="5002"/>
        <s v="5001"/>
        <s v="5004"/>
        <s v="1193751"/>
        <s v="1193852"/>
        <s v="1195154"/>
        <s v="1247162"/>
        <s v="1287625"/>
        <s v="1177341"/>
        <s v="1177342"/>
        <s v="1177293"/>
        <s v="1177902"/>
        <s v="1177903"/>
        <s v="1177904"/>
        <s v="31"/>
        <s v="32"/>
        <s v="33"/>
        <s v="34"/>
        <s v="1193261"/>
        <s v="87380"/>
        <s v="1177993"/>
        <s v="1193349"/>
        <s v="1194361"/>
        <s v="1194457"/>
        <s v="1194874"/>
        <s v="1246491"/>
        <s v="1246262"/>
        <s v="1247051"/>
        <s v="1247382"/>
        <s v="1247472"/>
        <s v="1288196"/>
        <s v="1287975"/>
        <s v="74"/>
        <s v="1287755"/>
        <s v="1002"/>
        <s v="201"/>
        <s v="1194625"/>
        <s v="1247042"/>
        <s v="1287310"/>
        <s v="1177125"/>
        <s v="1177230"/>
        <s v="1177734"/>
        <s v="198"/>
        <s v="199"/>
        <s v="1193251"/>
        <s v="1193298"/>
        <s v="1193282"/>
        <s v="1193871"/>
        <s v="1193939"/>
        <s v="1246429"/>
        <s v="1246388"/>
        <s v="1247469"/>
        <s v="1247268"/>
        <s v="1287288"/>
        <s v="1288515"/>
        <s v="1288335"/>
        <s v="12"/>
        <s v="13"/>
        <s v="9"/>
        <s v="1194212"/>
        <s v="1194566"/>
        <s v="1194616"/>
        <s v="88127"/>
        <s v="1246272"/>
        <s v="1247298"/>
        <s v="1287974"/>
        <s v="1177901"/>
        <s v="1193815"/>
        <s v="1194742"/>
        <s v="1246710"/>
        <s v="1248078"/>
        <s v="1288418"/>
        <s v="1288621"/>
        <s v="1177382"/>
        <s v="86583"/>
        <s v="85"/>
        <s v="86"/>
        <s v="87"/>
        <s v="1177945"/>
        <s v="1193285"/>
        <s v="1193655"/>
        <s v="1247205"/>
        <s v="1247206"/>
        <s v="1287345"/>
        <s v="1287652"/>
        <s v="1177292"/>
        <s v="100"/>
        <s v="101"/>
        <s v="102"/>
        <s v="97"/>
        <s v="98"/>
        <s v="99"/>
        <s v="1177934"/>
        <s v="1193661"/>
        <s v="1194848"/>
        <s v="1247001"/>
        <s v="1248096"/>
        <s v="1288485"/>
        <s v="1247598"/>
        <s v="1288488"/>
        <s v="1287532"/>
        <s v="1288164"/>
        <s v="1288165"/>
        <s v="1288167"/>
        <s v="90054"/>
        <s v="1288334"/>
        <s v="1177104"/>
        <s v="1194456"/>
        <s v="103"/>
        <s v="104"/>
        <s v="105"/>
        <s v="106"/>
        <s v="107"/>
        <s v="108"/>
        <s v="109"/>
        <s v="1177932"/>
        <s v="1193194"/>
        <s v="1193271"/>
        <s v="1193467"/>
        <s v="87426"/>
        <s v="1194551"/>
        <s v="88146"/>
        <s v="1176958"/>
        <s v="86562"/>
        <s v="1177225"/>
        <s v="1177733"/>
        <s v="88"/>
        <s v="89"/>
        <s v="90"/>
        <s v="91"/>
        <s v="92"/>
        <s v="93"/>
        <s v="94"/>
        <s v="95"/>
        <s v="96"/>
        <s v="1177927"/>
        <s v="1193195"/>
        <s v="1193608"/>
        <s v="1194871"/>
        <s v="1247013"/>
        <s v="1287624"/>
        <s v="1288487"/>
        <s v="1177806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1248097"/>
        <s v="1287728"/>
        <s v="89101"/>
        <s v="1288116"/>
        <s v="1288649"/>
        <s v="1177502"/>
        <s v="1177489"/>
        <s v="1176997"/>
        <s v="1176929"/>
        <s v="1177198"/>
        <s v="1177819"/>
        <s v="1177821"/>
        <s v="1177518"/>
        <s v="1177025"/>
        <s v="1177356"/>
        <s v="1177817"/>
        <s v="1176924"/>
        <s v="1177024"/>
        <s v="87321"/>
        <s v="1177868"/>
        <s v="1193241"/>
        <s v="1193284"/>
        <s v="1193249"/>
        <s v="1193705"/>
        <s v="87383"/>
        <s v="1177926"/>
        <s v="1193200"/>
        <s v="1193329"/>
        <s v="1193211"/>
        <s v="1193470"/>
        <s v="1193749"/>
        <s v="1194055"/>
        <s v="1194153"/>
        <s v="1194305"/>
        <s v="1194555"/>
        <s v="1194821"/>
        <s v="1194054"/>
        <s v="1194783"/>
        <s v="1194887"/>
        <s v="1246403"/>
        <s v="1246246"/>
        <s v="1246454"/>
        <s v="88236"/>
        <s v="1246238"/>
        <s v="1246471"/>
        <s v="1246404"/>
        <s v="1195157"/>
        <s v="1246400"/>
        <s v="1195173"/>
        <s v="1246776"/>
        <s v="1246587"/>
        <s v="1246675"/>
        <s v="1246832"/>
        <s v="1246599"/>
        <s v="1247365"/>
        <s v="1247916"/>
        <s v="1247034"/>
        <s v="1247811"/>
        <s v="1247535"/>
        <s v="1247696"/>
        <s v="1247101"/>
        <s v="1247531"/>
        <s v="1247447"/>
        <s v="1247367"/>
        <s v="1246966"/>
        <s v="1247730"/>
        <s v="1247615"/>
        <s v="1248120"/>
        <s v="1247102"/>
        <s v="1248083"/>
        <s v="1247368"/>
        <s v="1247035"/>
        <s v="1247363"/>
        <s v="1247364"/>
        <s v="1247530"/>
        <s v="1247379"/>
        <s v="1247548"/>
        <s v="1287262"/>
        <s v="1288213"/>
        <s v="1287535"/>
        <s v="1288120"/>
        <s v="1288299"/>
        <s v="1288207"/>
        <s v="1288204"/>
        <s v="1287694"/>
        <s v="1288380"/>
        <s v="1288504"/>
        <s v="1288172"/>
        <s v="1177348"/>
        <s v="1177491"/>
        <s v="1176575"/>
        <s v="1176410"/>
        <s v="86571"/>
        <s v="1177333"/>
        <s v="1177494"/>
        <s v="1177349"/>
        <s v="1177885"/>
        <s v="1193455"/>
        <s v="1193584"/>
        <s v="1193496"/>
        <s v="1194308"/>
        <s v="1194738"/>
        <s v="1246526"/>
        <s v="1246670"/>
        <s v="1195142"/>
        <s v="1246978"/>
        <s v="1247932"/>
        <s v="1288258"/>
        <s v="1287837"/>
        <s v="1177501"/>
        <s v="1194097"/>
        <s v="1194341"/>
        <s v="88090"/>
        <s v="1247320"/>
        <s v="1247810"/>
        <s v="1177820"/>
        <s v="1177499"/>
        <s v="1176978"/>
        <s v="1177568"/>
        <s v="1193454"/>
        <s v="1194515"/>
        <s v="1194594"/>
        <s v="1194570"/>
        <s v="1194056"/>
        <s v="1194648"/>
        <s v="1246868"/>
        <s v="1246399"/>
        <s v="1246750"/>
        <s v="1247940"/>
        <s v="1247941"/>
        <s v="1247808"/>
        <s v="1248115"/>
        <s v="1247288"/>
        <s v="1287540"/>
        <s v="1288005"/>
        <s v="1287997"/>
        <s v="1177547"/>
        <s v="1177569"/>
        <s v="1177824"/>
        <s v="1177030"/>
        <s v="1177416"/>
        <s v="1177147"/>
        <s v="1177148"/>
        <s v="1177477"/>
        <s v="1177567"/>
        <s v="1177818"/>
        <s v="1177359"/>
        <s v="1177263"/>
        <s v="1177384"/>
        <s v="1177142"/>
        <s v="1193709"/>
        <s v="1177948"/>
        <s v="1193687"/>
        <s v="1193583"/>
        <s v="1193582"/>
        <s v="1193499"/>
        <s v="1193192"/>
        <s v="1193472"/>
        <s v="1177951"/>
        <s v="87386"/>
        <s v="1177959"/>
        <s v="1177937"/>
        <s v="1193750"/>
        <s v="1194022"/>
        <s v="1193839"/>
        <s v="87438"/>
        <s v="1194307"/>
        <s v="1194774"/>
        <s v="1194154"/>
        <s v="1194095"/>
        <s v="1194422"/>
        <s v="1194423"/>
        <s v="1194424"/>
        <s v="1194426"/>
        <s v="1194428"/>
        <s v="1194427"/>
        <s v="1194430"/>
        <s v="1194429"/>
        <s v="1194309"/>
        <s v="1194516"/>
        <s v="1194115"/>
        <s v="1194116"/>
        <s v="1194784"/>
        <s v="1193900"/>
        <s v="1193822"/>
        <s v="1193889"/>
        <s v="1194057"/>
        <s v="1193901"/>
        <s v="1194556"/>
        <s v="1194096"/>
        <s v="1194126"/>
        <s v="1194076"/>
        <s v="1194306"/>
        <s v="1246660"/>
        <s v="1246247"/>
        <s v="1246544"/>
        <s v="1246257"/>
        <s v="1246828"/>
        <s v="1246829"/>
        <s v="1246830"/>
        <s v="1246831"/>
        <s v="88207"/>
        <s v="1195018"/>
        <s v="1195036"/>
        <s v="1195037"/>
        <s v="1246865"/>
        <s v="88142"/>
        <s v="88143"/>
        <s v="89007"/>
        <s v="1247875"/>
        <s v="1247220"/>
        <s v="1247524"/>
        <s v="1247812"/>
        <s v="1247388"/>
        <s v="1246967"/>
        <s v="1247807"/>
        <s v="1247200"/>
        <s v="1247859"/>
        <s v="1247217"/>
        <s v="1247201"/>
        <s v="1247322"/>
        <s v="1247440"/>
        <s v="88994"/>
        <s v="1287261"/>
        <s v="1288321"/>
        <s v="1288427"/>
        <s v="1287811"/>
        <s v="1288287"/>
        <s v="1288285"/>
        <s v="1288286"/>
        <s v="1288291"/>
        <s v="1288288"/>
        <s v="1288290"/>
        <s v="1288127"/>
        <s v="1288051"/>
        <s v="1288284"/>
        <s v="1288306"/>
        <s v="1288305"/>
        <s v="1288570"/>
        <s v="2004"/>
        <s v="1995467"/>
        <s v="1995464"/>
        <s v="1995468"/>
        <s v="1177410"/>
        <s v="1177435"/>
        <s v="1177822"/>
        <s v="1177070"/>
        <s v="1176888"/>
        <s v="1177570"/>
        <s v="1177571"/>
        <s v="1177825"/>
        <s v="1177823"/>
        <s v="86553"/>
        <s v="1177846"/>
        <s v="1177857"/>
        <s v="1177860"/>
        <s v="1177852"/>
        <s v="29368"/>
        <s v="13003"/>
        <s v="124010"/>
        <s v="124022"/>
        <s v="1193471"/>
        <s v="1193505"/>
        <s v="1193629"/>
        <s v="1193469"/>
        <s v="1193516"/>
        <s v="1193367"/>
        <s v="1193562"/>
        <s v="1193486"/>
        <s v="1193696"/>
        <s v="87424"/>
        <s v="1193697"/>
        <s v="2098889"/>
        <s v="1194222"/>
        <s v="1194685"/>
        <s v="1194488"/>
        <s v="1194813"/>
        <s v="1194444"/>
        <s v="1194801"/>
        <s v="1194413"/>
        <s v="1193963"/>
        <s v="1194304"/>
        <s v="1193902"/>
        <s v="1194052"/>
        <s v="1194455"/>
        <s v="87475"/>
        <s v="1193774"/>
        <s v="2144994"/>
        <s v="2118068"/>
        <s v="1246867"/>
        <s v="1246866"/>
        <s v="1246726"/>
        <s v="1246869"/>
        <s v="1195024"/>
        <s v="1246658"/>
        <s v="2181045"/>
        <s v="2181784"/>
        <s v="2181786"/>
        <s v="1247613"/>
        <s v="1247036"/>
        <s v="1247895"/>
        <s v="1247896"/>
        <s v="1247181"/>
        <s v="88961"/>
        <s v="1247441"/>
        <s v="1247608"/>
        <s v="1247482"/>
        <s v="1247243"/>
        <s v="1247258"/>
        <s v="1247106"/>
        <s v="1288054"/>
        <s v="1287914"/>
        <s v="1287866"/>
        <s v="1287958"/>
        <s v="1288495"/>
        <s v="1287893"/>
        <s v="1288432"/>
        <s v="1287543"/>
        <s v="1288097"/>
        <s v="1288313"/>
        <s v="1288038"/>
        <s v="1288000"/>
        <s v="1177350"/>
        <s v="1177509"/>
        <s v="87320"/>
        <s v="1177351"/>
        <s v="1193385"/>
        <s v="1193326"/>
        <s v="1193468"/>
        <s v="1177966"/>
        <s v="1194499"/>
        <s v="1246704"/>
        <s v="1246472"/>
        <s v="1247720"/>
        <s v="1247182"/>
        <s v="1287874"/>
        <s v="1287687"/>
        <s v="1287768"/>
        <s v="1288159"/>
        <s v="35"/>
        <s v="1177967"/>
        <s v="76901"/>
        <s v="87476"/>
        <s v="2000"/>
        <s v="2002"/>
        <s v="2003"/>
        <s v="1177029"/>
        <s v="1177486"/>
        <s v="1177073"/>
        <s v="1177516"/>
        <s v="1177667"/>
        <s v="1177256"/>
        <s v="0.20250072"/>
        <s v="211810"/>
        <s v="29122023"/>
        <s v="192"/>
        <s v="1177931"/>
        <s v="1194340"/>
        <s v="1194626"/>
        <s v="1194627"/>
        <s v="1194699"/>
        <s v="1194698"/>
        <s v="1194303"/>
        <s v="88125"/>
        <s v="88126"/>
        <s v="1194644"/>
        <s v="1246366"/>
        <s v="88147"/>
        <s v="1195008"/>
        <s v="1246396"/>
        <s v="1246990"/>
        <s v="1246989"/>
        <s v="1246961"/>
        <s v="951"/>
        <s v="1247672"/>
        <s v="1248007"/>
        <s v="1247274"/>
        <s v="1247673"/>
        <s v="1248117"/>
        <s v="1247558"/>
        <s v="1288471"/>
        <s v="1288491"/>
        <s v="1288492"/>
        <s v="90057"/>
        <s v="1287427"/>
        <s v="1287978"/>
        <s v="2005"/>
        <s v="1176404"/>
        <s v="7291223"/>
        <s v="1193327"/>
        <s v="1193930"/>
        <s v="1246662"/>
        <s v="1246752"/>
        <s v="1287847"/>
        <s v="1287374"/>
        <s v="1177041"/>
        <s v="1177269"/>
        <s v="1177373"/>
        <s v="1177375"/>
        <s v="1177394"/>
        <s v="1177526"/>
        <s v="1177816"/>
        <s v="86625"/>
        <s v="1177814"/>
        <s v="1193335"/>
        <s v="1193366"/>
        <s v="87389"/>
        <s v="1177961"/>
        <s v="1193929"/>
        <s v="1194053"/>
        <s v="1194033"/>
        <s v="1194672"/>
        <s v="88155"/>
        <s v="1195101"/>
        <s v="88939"/>
        <s v="1246864"/>
        <s v="88139"/>
        <s v="1248134"/>
        <s v="1247277"/>
        <s v="1247178"/>
        <s v="1247762"/>
        <s v="1247968"/>
        <s v="89047"/>
        <s v="89081"/>
        <s v="1287691"/>
        <s v="1287692"/>
        <s v="1287932"/>
        <s v="1287548"/>
        <s v="1288349"/>
        <s v="1176402"/>
        <s v="1176403"/>
        <s v="1176405"/>
        <s v="1176406"/>
        <s v="1246648"/>
        <s v="1246649"/>
        <s v="1246650"/>
        <s v="1246651"/>
        <s v="1246652"/>
        <s v="1246653"/>
        <s v="1247868"/>
        <s v="1247869"/>
        <s v="1247870"/>
        <s v="1247872"/>
        <s v="1247873"/>
        <s v="1247874"/>
        <s v="17"/>
        <s v="19"/>
        <s v="20"/>
        <s v="21"/>
        <s v="66080"/>
        <s v="66081"/>
        <s v="66082"/>
        <s v="68083"/>
        <s v="66084"/>
        <s v="1177191"/>
        <s v="1176967"/>
        <s v="1177189"/>
        <s v="1177176"/>
        <s v="1177497"/>
        <s v="1177500"/>
        <s v="1177510"/>
        <s v="1177479"/>
        <s v="1177974"/>
        <s v="1193363"/>
        <s v="1194677"/>
        <s v="1194678"/>
        <s v="1194681"/>
        <s v="1194649"/>
        <s v="1194680"/>
        <s v="1194780"/>
        <s v="1194682"/>
        <s v="1194679"/>
        <s v="1194914"/>
        <s v="1246632"/>
        <s v="1246637"/>
        <s v="1195065"/>
        <s v="1246664"/>
        <s v="1246540"/>
        <s v="1195140"/>
        <s v="1246541"/>
        <s v="1195144"/>
        <s v="1246532"/>
        <s v="1195100"/>
        <s v="1248088"/>
        <s v="1247614"/>
        <s v="1247338"/>
        <s v="1248089"/>
        <s v="1248092"/>
        <s v="1248091"/>
        <s v="1248090"/>
        <s v="1288310"/>
        <s v="1288322"/>
        <s v="1288325"/>
        <s v="1288327"/>
        <s v="1288320"/>
        <s v="1288307"/>
        <s v="1288314"/>
        <s v="1288326"/>
        <s v="1288323"/>
        <s v="1288328"/>
      </sharedItems>
    </cacheField>
    <cacheField name="[Resultado].[Glosa/Detalle].[Glosa/Detalle]" caption="Glosa/Detalle" numFmtId="0" hierarchy="93" level="1">
      <sharedItems count="2045">
        <s v="SOCIEDAD DE INVERSIONES POR ACCIONES CJN SPA"/>
        <s v="AUTOMOTORES GILDEMEISTER SPA"/>
        <s v="CONSTRUCTORA INGEVEC S.A."/>
        <s v="PROV FACT SAN JOSE CONSTRUCTORA CHILE S.A."/>
        <s v="PROV FACT AUTOMOTORES GILDEMEISTER SPA"/>
        <s v="CODELCO DIVISION EL TENIENTE (Provisión tipo 2)"/>
        <s v="REV PROV FACT AUTOMOTORES GILDEMEISTER SPA"/>
        <s v="REV PROV FACT CONSTRUCTORA INGEVEC S.A."/>
        <s v="Corporación Nacional del Cobre de Chile"/>
        <s v="SAN JOSE CONSTRUCTORA CHILE S.A."/>
        <s v="DETECO IC S.A."/>
        <s v="CONSTRUCTORA VASA LIMITADA"/>
        <s v="PROV FACT CODELCO DIVISION EL TENIENTE"/>
        <s v="PROV FACT CODELCO DIVISION EL TENIENTE (Provisión tipo 2)"/>
        <s v="PROV FACT DETECO IC S.A."/>
        <s v="REV PROV FACT SAN JOSE CONSTRUCTORA CHILE S.A."/>
        <s v="CORPORACION NACIONAL DEL COBRE DE CHILE"/>
        <s v="PROV FACT ARVAL RELSA SPA"/>
        <s v="PROV FACT EMPRESA CONSTRUCTORA TECSA S.A."/>
        <s v="REV PROV FACT CODELCO DIVISION EL TENIENTE"/>
        <s v="REV PROV FACT CODELCO DIVISION EL TENIENTE (Provisión tipo 2)"/>
        <s v="REV PROV FACT DETECO IC S.A."/>
        <s v="ALTODISEÑO CONSTRUCCIONES SPA"/>
        <s v="SOCIEDAD CONSTRUCTORA PYG LIMITADA"/>
        <s v="Porsche Inter Auto Chile SpA"/>
        <s v="CONSTRUCTORA JC SPA"/>
        <s v="ARVAL RELSA SPA"/>
        <s v="BARLA INGENIEROS CONSULTORES SPA"/>
        <s v="PROV FACT Corporación Nacional del Cobre de Chile"/>
        <s v="REV PROV FACT ARVAL RELSA SPA"/>
        <s v="REV PROV FACT EMPRESA CONSTRUCTORA TECSA S.A."/>
        <s v="REV PROV FACT Corporación Nacional del Cobre de Chile"/>
        <s v="DISENO Y CONSTRUCCION SEREY SPA"/>
        <s v="ACEROS AZA S.A."/>
        <s v="PROV FACT ACEROS AZA S.A."/>
        <s v="REV PROV FACT ACEROS AZA S.A."/>
        <s v="ACEROS AZA S.A. (Provisión tipo 2)"/>
        <s v="CONSTRUCTORA CERRO APOQUINDO CUATRO S.A."/>
        <s v="CONSTRUCTORA MANZANO Y ASOCIADOS LIMITADA"/>
        <s v="REINIKE S.A."/>
        <s v="ICAFAL INGENIERIA Y CONSTRUCCION S.A."/>
        <s v="HUNTER DOUGLAS CHILE SPA"/>
        <s v="PROV FACT Lundin Mining Chile Spa"/>
        <s v="PROV FACT CERVECERA CCU CHILE LTDA."/>
        <s v="EMPRESA DE TRANSPORTE DE PASAJEROS METRO S A (Provisión tipo 2)"/>
        <s v="REV PROV FACT CONSTRUCTORA CERRO APOQUINDO CUATRO S.A."/>
        <s v="GRAHAM MILLER LIQUIDADORES DE SEGUROS LIMITADA (Provisión tipo 2)"/>
        <s v="Constructora SK-TNT Ltda (Provisión tipo 2)"/>
        <s v="EMPRESA DE TRANSPORTE DE PASAJEROS METRO S A"/>
        <s v="Lundin Mining Chile Spa"/>
        <s v="CONSTRUCTORA SK-TNT LIMITADA"/>
        <s v="CERVECERA CCU CHILE LTDA."/>
        <s v="CERVECERA CCU CHILE LIMITADA"/>
        <s v="REV PROV FACT EMPRESA DE TRANSPORTE DE PASAJEROS METRO S A (Provisión tipo 2)"/>
        <s v="REV PROV FACT Lundin Mining Chile Spa"/>
        <s v="REV PROV FACT CONSTRUCTORA SK-TNT LIMITADA (Provisión tipo 2)"/>
        <s v="REV PROV FACT CERVECERA CCU CHILE LTDA."/>
        <s v="ACERTECH LIMITADA"/>
        <s v="GRUAS Y EQUIPOS CRUZ DEL SUR S.A"/>
        <s v="VIOLLIER Y ASOCIADOS LIQUIDADORES DE SEGUROS LIMITADA"/>
        <s v="PROV FACT CGE"/>
        <s v="STARR INTERNATIONAL SEGUROS GENERALES S.A"/>
        <s v="PRADERAS VERDES SPA"/>
        <s v="PROV FACT HENAN DINGLI POWER EQUIPMENT CO., LTD"/>
        <s v="PROV FACT CONSORCIO PUENTE CHACAO S.A."/>
        <s v="PROV FACT Hangxiao Estructuras de Acero Spa"/>
        <s v="PROV FACT SEGUROS GENERALES SURAMERICANA S.A."/>
        <s v="REV PROV FACT PRADERAS VERDES SPA"/>
        <s v="CHINA RAILWAY TUNNEL GROUP CO LTD SUCURSAL CHILE"/>
        <s v="CONSORCIO PUENTE CHACAO S.A."/>
        <s v="CleanAirTech Sudamerica S.A"/>
        <s v="CINTAC S.A.I.C."/>
        <s v="OMERCIAL E INVERSIONES CROSUR LTDA"/>
        <s v="TEGA INDUSTRIES CHILE SPA"/>
        <s v="PROV FACT FINNING CHILE S A"/>
        <s v="REV PROV FACT HENAN DINGLI POWER EQUIPMENT CO., LTD"/>
        <s v="REV PROV FACT CONSORCIO PUENTE CHACAO S.A."/>
        <s v="REV PROV FACT Hangxiao Estructuras de Acero Spa"/>
        <s v="REV PROV FACT SEGUROS GENERALES SURAMERICANA S.A."/>
        <s v="Christian Jesus Marcano Caraballo"/>
        <s v="GOLDEN OMEGA S.A."/>
        <s v="VIELMA Y BENSON LIMITADA"/>
        <s v="CONSTRUCTORA DE INFRAESTRUCTURA DE CHILE SPA"/>
        <s v="ELEKTROCHEMIE SPA"/>
        <s v="FINNING CHILE SA"/>
        <s v="SEGUROS GENERALES SURAMERICANA S.A."/>
        <s v="PROV FACT CIA CONTRACTUAL MINERA CANDELARIA"/>
        <s v="REV PROV FACT FINNING CHILE SA"/>
        <s v="FABRICA DE PERNOS Y TORNILLOS AMERICAN SCREW DE CHILE LIMITADA"/>
        <s v="PROV FACT CORPORACION ACEROS AREQUIPA S.A."/>
        <s v="PROV FACT China First Highway Engineering Co. Ltd. Agencia En Chile"/>
        <s v="PROV FACT Guzmán y Larraín Viviendas Económica Spa"/>
        <s v="PROV FACT FABRICA DE PERNOS Y TORNILLOS AMERICAN SCREW DE CHILE LIMITADA"/>
        <s v="EBCO S.A. (Provisión tipo 2)"/>
        <s v="INMOBILIARIA INTERMINABLE SPA (Provisión tipo 2)"/>
        <s v="CONSTRUCTORA ALBORADA LTDA. (Provisión tipo 2)"/>
        <s v="ICAFAL INGENIERIA Y CONSTRUCCION S.A. (Provisión tipo 2)"/>
        <s v="CONSTRUCTORA INGEVEC S.A. (Provisión tipo 2)"/>
        <s v="REV PROV FACT FABRICA DE PERNOS Y TORNILLOS AMERICAN SCREW DE CHILE LIMITADA"/>
        <s v="ACMA S A (Provisión tipo 2)"/>
        <s v="GRANELES DE CHILE S.A. (Provisión tipo 2)"/>
        <s v="FERROVIAL CONSTRUCCION CHILE S.A. (Provisión tipo 2)"/>
        <s v="FERROVIAL CONSTRUCCION CHILE S.A."/>
        <s v="CONSTRUCTORA JORGE CARRASCO FARIAS SPA (Provisión tipo 2)"/>
        <s v="China First Highway Engineering Co. Ltd. Agencia En Chile"/>
        <s v="Graneles Industriales Limitada"/>
        <s v="CONSTRUCTORA FJ SA"/>
        <s v="ARMACERO MATCO SA"/>
        <s v="RGM MALLAS DE ALAMBRE LIMITADA"/>
        <s v="Guzmán y Larraín Viviendas Económica Spa"/>
        <s v="REV PROV FACT China First Highway Engineering Co. Ltd. Agencia En Chile"/>
        <s v="REV PROV FACT Guzmán y Larraín Viviendas Económica Spa"/>
        <s v="Daming Heavy Industry Co., Ltd. (Provisión tipo 2)"/>
        <s v="Daming Heavy Industry Co.,Ltd (Provisión tipo 2)"/>
        <s v="EMPRESA CONSTRUCTORA ALBORADA LTDA"/>
        <s v="COMERCIALIZADORA CALVAC SPA"/>
        <s v="CONSTRUCTORA ALBORADA LTDA."/>
        <s v="ICAFAL CONSTRUCCIONES SPA"/>
        <s v="Sociedad de Profesionales Radiko Ltda."/>
        <s v="CONSTRUMART S.A."/>
        <s v="PROV FACT Postes y Torres Jemo LTDA"/>
        <s v="PROV FACT FERRARA OBRAS GEOTÉCNICAS SPA"/>
        <s v="REV PROV FACT CORPORACION ACEROS AREQUIPA S.A."/>
        <s v="REV PROV FACT EMPRESA CONSTRUCTORA ALBORADA LTDA"/>
        <s v="Consorcio Aceros Arequipa S.A."/>
        <s v="CORPORACION ACEROS AREQUIPA S.A."/>
        <s v="FERRARA OBRAS GEOTÉCNICAS SPA"/>
        <s v="FERRARA OBRAS GEOTECNICAS SPA"/>
        <s v="Comercial y Proveedora de productos especiales PPE Ltda"/>
        <s v="PROV FACT TORRES OCARANZA LTDA."/>
        <s v="PROV FACT Empresa Constructora Guzmán y Larraín Spa"/>
        <s v="PROV FACT CONSTRUMART S.A."/>
        <s v="REV PROV FACT FERRARA OBRAS GEOTÉCNICAS SPA"/>
        <s v="REV PROV FACT Comercial y Proveedora de productos especiales PPE Ltda"/>
        <s v="EMPRESA CONSTRUCTORA GUZMAN Y LARRAIN SPA"/>
        <s v="HECTOR OMAR VIDELA AROS"/>
        <s v="PROV FACT Graneles Industriales Limitada"/>
        <s v="REV PROV FACT TORRES OCARANZA LTDA."/>
        <s v="REV PROV FACT Empresa Constructora Guzmán y Larraín Spa"/>
        <s v="REV PROV FACT CONSTRUMART S.A."/>
        <s v="TORRES OCARANZA LTDA."/>
        <s v="TIERRA REFORZADA S.A"/>
        <s v="ICAFAL INGENIERIA Y CONSTRUCCION S A"/>
        <s v="ACMA S A"/>
        <s v="REV PROV FACT Graneles Industriales Limitada"/>
        <s v="COX CHILE S.A. (Provisión tipo 2)"/>
        <s v="COX CHILE S.A."/>
        <s v="INGENIERIA AVA MONTAJES LTDA."/>
        <s v="PROV FACT COX CHILE S.A."/>
        <s v="INGENIERIA AVA MONTAJES LIMITADA"/>
        <s v="PROV FACT EMPRESA CONSTRUCTORA BELFI S.A."/>
        <s v="REV PROV FACT COX CHILE S.A."/>
        <s v="PROV FACT INGENIERIA AVA MONTAJES LTDA."/>
        <s v="PROV FACT EMPRESA CONSTRUCTORA BELFI S A"/>
        <s v="REV PROV FACT EMPRESA CONSTRUCTORA BELFI S.A."/>
        <s v="EMPRESA CONSTRUCTORA BELFI S A"/>
        <s v="PROV FACT INGENIERIA AVA MONTAJES LIMITADA"/>
        <s v="REV PROV FACT INGENIERIA AVA MONTAJES LTDA."/>
        <s v="REV PROV FACT EMPRESA CONSTRUCTORA BELFI S A"/>
        <s v="PROV FACT ARMACERO MATCO SA"/>
        <s v="REV PROV FACT ARMACERO MATCO SA"/>
        <s v="PROV FACT Constructora y maquinaria Pulmahue SPA"/>
        <s v="PROV FACT Inmobiliaria y constructora pan de azúcar Spa"/>
        <s v="PROV FACT SOC. CONSTRUCTORA COSALPA LTDA"/>
        <s v="PROV FACT CONSTRUCTORA CONTEC SPA"/>
        <s v="Constructora y maquinaria Pulmahue SPA (Provisión tipo 2)"/>
        <s v="REV PROV FACT Inmobiliaria y constructora pan de azúcar Spa"/>
        <s v="REV PROV FACT Jorquera Ingeniería Spa"/>
        <s v="Jorquera Ingeniería Spa (Provisión tipo 2)"/>
        <s v="CONSTRUCTORA WORNER S.A. (Provisión tipo 2)"/>
        <s v="EMPRESA CONSTRUCTORA BELFI S.A. (Provisión tipo 2)"/>
        <s v="Constructora y maquinaria Pulmahue SPA"/>
        <s v="Inmobiliaria y constructora pan de azúcar Spa"/>
        <s v="SOC. CONSTRUCTORA COSALPA LTDA"/>
        <s v="CONSTRUCTORA CONTEC SPA"/>
        <s v="CARPO Y LAGOS LTDA"/>
        <s v="Jorquera Ingeniería Spa"/>
        <s v="SOC INGENIERIA CONSTRUCCION Y MAQUINARIA SPA"/>
        <s v="EMPRESA CONSTRUCTORA BELFI S.A."/>
        <s v="Empresa Constructora BELFI S.A"/>
        <s v="PROV FACT ACEROS AZA S.A. (Provisión tipo 2)"/>
        <s v="REV PROV FACT Constructora y maquinaria Pulmahue SPA"/>
        <s v="REV PROV FACT SOC. CONSTRUCTORA COSALPA LTDA"/>
        <s v="REV PROV FACT CONSTRUCTORA CONTEC SPA"/>
        <s v="REV PROV FACT Empresa Constructora BELFI S.A (Provisión tipo 2)"/>
        <s v="PROV FACT Jorquera Ingeniería Spa"/>
        <s v="REV PROV FACT ACEROS AZA S.A. (Provisión tipo 2)"/>
        <s v="CLAUDIO ALFONSO LAGOS CASTRO SERVICIOS INDUSTRIALES EIRL"/>
        <s v="Ingeniería y Construccciones ECOCIL Ltda."/>
        <s v="CONSTRUCTORA NUEVA CAPREVA SPA"/>
        <s v="Constructora Minimal S.A."/>
        <s v="SOC CONSTRUCTORA SAN AGUSTIN LIMITADA"/>
        <s v="PROV FACT CLAUDIO ALFONSO LAGOS CASTRO SERVICIOS INDUSTRIALES EMPRESA INDIVIDUAL DE RESPON"/>
        <s v="PROV FACT CONSTRUCTORA WORNER S.A."/>
        <s v="CONSTRUCTORA CASAA SPA"/>
        <s v="CLAUDIO ALFONSO LAGOS CASTRO SERVICIOS INDUSTRIALES EMPRESA INDIVIDUAL DE RESPON"/>
        <s v="BALCACURA LIMITADA"/>
        <s v="Soc Centro Integral Trauma Y Salud Limitada"/>
        <s v="JORQUERA INGENIERIA SPA"/>
        <s v="CONSTRUCTORA WORNER S.A."/>
        <s v="CONSTRUCTORA POCURO SPA"/>
        <s v="EMPRESA CONSTRUCTORA TECSA S A"/>
        <s v="EMPRESA DE OBRAS CIVILES Y DE ARQUITECTURA SALFA S A"/>
        <s v="PROV FACT CONSTRUCTORA NEWEN SOCIEDAD DE RESPONSABILIDAD LTDA"/>
        <s v="REV PROV FACT CLAUDIO ALFONSO LAGOS CASTRO SERVICIOS INDUSTRIALES EMPRESA INDIVIDUAL DE RESPON"/>
        <s v="REV PROV FACT JORQUERA INGENIERIA SPA"/>
        <s v="REV PROV FACT CONSTRUCTORA WORNER S.A."/>
        <s v="SOCIEDAD POR ACCIONES NEWEN SPA"/>
        <s v="VALMET S.A."/>
        <s v="PROV FACT CORP EDUCACIONAL DE LA CONSTRUCCION"/>
        <s v="REV PROV FACT SOCIEDAD POR ACCIONES NEWEN SPA"/>
        <s v="COPROMET S.A."/>
        <s v="E y C Metalikas S.A.C."/>
        <s v="SOCIEDAD SEGURA E HIJOS LTDA."/>
        <s v="EATON INDUSTRIES (CHILE) SPA"/>
        <s v="INPROCO LTDA"/>
        <s v="COMERCIAL E INDUSTRIAL AFIMET SPA"/>
        <s v="FULLPROYECT SPA"/>
        <s v="FULLPROYECT SPA."/>
        <s v="METALURGICA VERDUGO GALLEGOS LIMITADA"/>
        <s v="DELGADO S.A."/>
        <s v="SALOMON SACK S.A."/>
        <s v="SOCIEDAD AFIMET S.A."/>
        <s v="PROV FACT E Y C METALIKAS SOCIEDAD ANONIMA CERRADA"/>
        <s v="PROV FACT MAESTRANZA VERDUGO LTDA"/>
        <s v="PROV FACT SOCIEDAD SEGURA E HIJOS LTDA."/>
        <s v="PROV FACT TECDISA ESTRUCTURAS S.A."/>
        <s v="PROV FACT INGENIERIA Y CONSTRUCCION FERROFORJA LIMITADA"/>
        <s v="PROV FACT INPROCO LTDA"/>
        <s v="PROV FACT Bend Metal Fabricación y Servicios Spa"/>
        <s v="PROV FACT COMERCIAL E INDUSTRIAL AFIMET SPA"/>
        <s v="PROV FACT REINIKE S.A."/>
        <s v="PROV FACT DELGADO S.A."/>
        <s v="PROV FACT MOLY-COP CHILE S.A."/>
        <s v="PROV FACT COMERCIALIZADORA DE PRODUCTOS METALURGICOS S A"/>
        <s v="PROV FACT GALVANIZADORA Y METALES S A"/>
        <s v="REV PROV FACT E Y C METALIKAS SOCIEDAD ANONIMA CERRADA"/>
        <s v="MAESTRANZA VERDUGO LTDA (Provisión tipo 2)"/>
        <s v="REV PROV FACT SOCIEDAD SEGURA E HIJOS LTDA."/>
        <s v="SOCIEDAD SEGURA E HIJOS LTDA. (Provisión tipo 2)"/>
        <s v="TECDISA ESTRUCTURAS S.A. (Provisión tipo 2)"/>
        <s v="Cubiertas de Chile KUBIEC SPA (Provisión tipo 2)"/>
        <s v="Compañía Industrial &amp; Metalúrgica SPA. (Provisión tipo 2)"/>
        <s v="TAKRAF CHILE SPA (Provisión tipo 2)"/>
        <s v="REV PROV FACT INPROCO LTDA"/>
        <s v="INPROCO LTDA (Provisión tipo 2)"/>
        <s v="TECNOVIAL S A (Provisión tipo 2)"/>
        <s v="Bend Metal Fabricación y Servicios Spa (Provisión tipo 2)"/>
        <s v="Kalpataru Power Chile (Provisión tipo 2)"/>
        <s v="REV PROV FACT FULLPROYECT SPA"/>
        <s v="REV PROV FACT FULLPROYECT SPA."/>
        <s v="REV PROV FACT METALURGICA VERDUGO GALLEGOS LIMITADA"/>
        <s v="Estructuras Metálicas EMAV SPA (Provisión tipo 2)"/>
        <s v="CONSULTORA RYQ INGENIERIA S.A. (Provisión tipo 2)"/>
        <s v="CONSTRUCTORA VILICIC S A (Provisión tipo 2)"/>
        <s v="Maestranza Istria &amp; Cia Ltda (Provisión tipo 2)"/>
        <s v="REINIKE S.A. (Provisión tipo 2)"/>
        <s v="REV PROV FACT REINIKE S.A."/>
        <s v="METALURGICA FAT LTDA. (Provisión tipo 2)"/>
        <s v="FLSMIDTH S.A. (Provisión tipo 2)"/>
        <s v="DELGADO S.A. (Provisión tipo 2)"/>
        <s v="REV PROV FACT DELGADO S.A."/>
        <s v="SALOMON SACK S.A. (Provisión tipo 2)"/>
        <s v="PETRICIO INDUSTRIAL S.A. (Provisión tipo 2)"/>
        <s v="REV PROV FACT COPROMET S.A."/>
        <s v="GALVANIZADORA Y METALES S A (Provisión tipo 2)"/>
        <s v="EMPRESAS CONPAX S A (Provisión tipo 2)"/>
        <s v="MAESTRANZA VERDUGO LTDA"/>
        <s v="INGENIERIA Y CONSTRUCCION FERROFORJA LIMITADA"/>
        <s v="Fullproyect Ltda."/>
        <s v="COMERCIALIZADORA DE PRODUCTOS METALURGICOS S A"/>
        <s v="GALVANIZADORA Y METALES S A"/>
        <s v="PROV FACT CONSORCIO BAHIA FILDES SPA"/>
        <s v="PROV FACT PETRICIO INDUSTRIAL S.A."/>
        <s v="REV PROV FACT MAESTRANZA VERDUGO LTDA"/>
        <s v="REV PROV FACT TECDISA ESTRUCTURAS S.A."/>
        <s v="REV PROV FACT INGENIERIA Y CONSTRUCCION FERROFORJA LIMITADA"/>
        <s v="REV PROV FACT Bend Metal Fabricación y Servicios Spa"/>
        <s v="REV PROV FACT COMERCIAL E INDUSTRIAL AFIMET SPA"/>
        <s v="REV PROV FACT MOLY-COP CHILE S.A."/>
        <s v="REV PROV FACT COMERCIALIZADORA DE PRODUCTOS METALURGICOS S A"/>
        <s v="REV PROV FACT GALVANIZADORA Y METALES S A"/>
        <s v="ING. MANTENIMIENTO CONST. Y SERV. S.A.C. (Provisión tipo 2)"/>
        <s v="METASA S.A  INDUSTRIA METALURGICA (Provisión tipo 2)"/>
        <s v="Plaintree Systems Inc (Provisión tipo 2)"/>
        <s v="E Y C METALIKAS SOCIEDAD ANONIMA CERRADA"/>
        <s v="Metasa S.A (Provisión tipo 2)"/>
        <s v="IMCO SERVICIOS S.A.C. (Provisión tipo 2)"/>
        <s v="TECDISA ESTRUCTURAS S.A."/>
        <s v="Maestranza y Mecanizados Limitada"/>
        <s v="Compañía Industrial &amp; Metalúrgica SPA."/>
        <s v="TAKRAF CHILE SPA"/>
        <s v="Bend Metal Fabricación y Servicios Spa"/>
        <s v="PROV FACT IMCO SERVICIOS S.A.C."/>
        <s v="PROV FACT FLSmidth Inc"/>
        <s v="PROV FACT Cubiertas de Chile KUBIEC SPA"/>
        <s v="PROV FACT SALOMON SACK S.A."/>
        <s v="REV PROV FACT TAKRAF CHILE SPA (Provisión tipo 2)"/>
        <s v="REV PROV FACT CONSORCIO BAHIA FILDES SPA"/>
        <s v="REV PROV FACT PETRICIO INDUSTRIAL S.A."/>
        <s v="IMCO SERVICIOS S.A.C."/>
        <s v="SOCIEDAD SEGURA E HIJOS LIMITADA"/>
        <s v="INPROCO LIMITADA"/>
        <s v="Maestranza Balcazar Limitada"/>
        <s v="REINIKE S A"/>
        <s v="Maestranza Inamar Vapor Spa"/>
        <s v="PETRICIO INDUSTRIAL S.A."/>
        <s v="INSESA INGENIERIA Y SERVICIOS S.A."/>
        <s v="PROV FACT Daming Heavy Industry Co.,Ltd"/>
        <s v="PROV FACT Fullproyect Spa"/>
        <s v="PROV FACT Maestranza Inamar Vapor Spa"/>
        <s v="PROV FACT PREFABRICADOS DE HORMIGON GRAU S A"/>
        <s v="REV PROV FACT IMCO SERVICIOS S.A.C."/>
        <s v="REV PROV FACT FLSmidth Inc"/>
        <s v="REV PROV FACT Cubiertas de Chile KUBIEC SPA"/>
        <s v="REV PROV FACT SALOMON SACK S.A."/>
        <s v="HAUG S.A"/>
        <s v="FGA INGENIEROS SA"/>
        <s v="E Y C Metalikas S.A.S."/>
        <s v="Brametal"/>
        <s v="Daming Heavy Industry Co.,Ltd"/>
        <s v="Tianjin Heavy Steel Mechanical Equipment Co., Ltd."/>
        <s v="Metasa S.A"/>
        <s v="Fabertek SAC"/>
        <s v="Nantong Hongbo Technology Co., Ltd"/>
        <s v="Suministros Fermar S.A.C"/>
        <s v="BEND METAL FABRICACION Y SERVICIOS SPA"/>
        <s v="Hangxiao Estructuras de Acero Spa"/>
        <s v="CONSORCIO BAHIA FILDES SPA"/>
        <s v="METALURGICA FAT LIMITADA"/>
        <s v="METALURGICA FAT LTDA."/>
        <s v="SALOMON SACK S A"/>
        <s v="MOLY COP CHILE S A"/>
        <s v="PETRICIO INDUSTRIAL SA"/>
        <s v="GEOMETRICA S A"/>
        <s v="REV PROV FACT Daming Heavy Industry Co.,Ltd"/>
        <s v="REV PROV FACT INPROCO LIMITADA"/>
        <s v="REV PROV FACT BEND METAL FABRICACION Y SERVICIOS SPA"/>
        <s v="REV PROV FACT REINIKE S A"/>
        <s v="REV PROV FACT METALURGICA FAT LTDA."/>
        <s v="REV PROV FACT Maestranza Inamar Vapor Spa"/>
        <s v="REV PROV FACT PREFABRICADOS DE HORMIGON GRAU S A"/>
        <s v="Suministros Fermar S.A.C."/>
        <s v="METASA S.A  INDUSTRIA METALURGICA"/>
        <s v="MAESTRANZA VERDUGO LIMITADA"/>
        <s v="Cubiertas de Chile KUBIEC SPA"/>
        <s v="TECNOVIAL S A"/>
        <s v="Olmac Ingenieria y Montaje Spa"/>
        <s v="PREFABRICADOS LP QUINTA INNOVACION SPA"/>
        <s v="EMAV SPA"/>
        <s v="PROV FACT Metasa S.A"/>
        <s v="PROV FACT Nantong Hongbo Technology Co., Ltd"/>
        <s v="PROV FACT Modern Modular Engineering &amp; Construction (Suzhou) Co., Ltd."/>
        <s v="PROV FACT VANOR SERVICIOS SPA"/>
        <s v="PROV FACT CINTAC S.A.I.C."/>
        <s v="PROV FACT Olmac Ingenieria y Montaje Spa"/>
        <s v="PROV FACT HILTI CHILE LTDA."/>
        <s v="PROV FACT Metso Outotec Chile SpA"/>
        <s v="PROV FACT PRO AMBIENT S.A."/>
        <s v="PROV FACT PROMET SERVICIOS SPA"/>
        <s v="REV PROV FACT MAESTRANZA VERDUGO LIMITADA"/>
        <s v="REV PROV FACT SOCIEDAD SEGURA E HIJOS LIMITADA"/>
        <s v="REV PROV FACT Olmac Ingenieria y Montaje Spa"/>
        <s v="PROV FACT OCCIDENTAL CHEMICAL CHILE LIMITADA"/>
        <s v="OCCIDENTAL CHEMICAL CHILE LIMITADA (Provisión tipo 2)"/>
        <s v="OCCIDENTAL CHEMICAL CHILE LIMITADA"/>
        <s v="PROV FACT EMPRESA DE TRANSPORTE DE PASAJEROS METRO S A"/>
        <s v="REV PROV FACT OCCIDENTAL CHEMICAL CHILE LIMITADA"/>
        <s v="REV PROV FACT OCCIDENTAL CHEMICAL CHILE LIMITADA (Provisión tipo 2)"/>
        <s v="REV PROV FACT EMPRESA DE TRANSPORTE DE PASAJEROS METRO S A"/>
        <s v="INGENIERIA Y CONSTRUCCION LORETO ALEJANDRA CHAVEZ RIQUELME EMPRESA INDIVIDUAL DE"/>
        <s v="Terra Nova Technologies Chile Spa (Provisión tipo 2)"/>
        <s v="TAKRAF CHILE S.A. (Provisión tipo 2)"/>
        <s v="TRIODETIC LTD (Provisión tipo 2)"/>
        <s v="INGENIERIA CG MONTAJES S.A."/>
        <s v="Hormigones Polpaico S.A."/>
        <s v="MELÓN S.A."/>
        <s v="ACM Ingeniería y Construcción SPA"/>
        <s v="CONSTRUCTORA EXCON S.A"/>
        <s v="TEPSAC S.A."/>
        <s v="BESALCO CONSTRUCCIONES S.A."/>
        <s v="DEPROX SPA"/>
        <s v="RIEMANN PRECAST S.P.A."/>
        <s v="BETONFAST CHILE SPA"/>
        <s v="SOCIEDAD INDUSTRIAL WORLD SERVICE LIMITADA"/>
        <s v="BBO INGENIERIA SPA"/>
        <s v="CONSTRUCTORA BOETSCH S.A."/>
        <s v="HORMIGONES TRANSEX LTDA."/>
        <s v="Empresa Constructora Guzmán y Larraín Spa"/>
        <s v="Cbb Cementos-Ready Mix Ltda."/>
        <s v="PROV FACT Hormigones Polpaico S.A."/>
        <s v="PROV FACT INGENIERIA Y OBRAS CIVILES CIVELEC LIMITADA"/>
        <s v="PROV FACT MELÓN S.A."/>
        <s v="PROV FACT CONSTRUCTORA EXCON S.A"/>
        <s v="PROV FACT TEPSAC S.A."/>
        <s v="PROV FACT CONSORCIO NADIC S.A."/>
        <s v="PROV FACT BESALCO CONSTRUCCIONES S.A."/>
        <s v="Hormigones Polpaico S.A. (Provisión tipo 2)"/>
        <s v="REV PROV FACT MELÓN S.A."/>
        <s v="CONSTRUCTORA EXCON S.A (Provisión tipo 2)"/>
        <s v="TEPSAC S.A. (Provisión tipo 2)"/>
        <s v="BESALCO CONSTRUCCIONES S.A. (Provisión tipo 2)"/>
        <s v="REV PROV FACT DEPROX SPA"/>
        <s v="DERK INGENIERIA Y GEOLOGIA LIMITADA (Provisión tipo 2)"/>
        <s v="ENGIE ENERGIA CHILE S.A. (Provisión tipo 2)"/>
        <s v="REV PROV FACT CONSTRUCTORA BOETSCH S.A."/>
        <s v="Empresa Constructora Guzmán y Larraín Spa (Provisión tipo 2)"/>
        <s v="INGENIERIA Y OBRAS CIVILES CIVELEC LIMITADA"/>
        <s v="PROJECT AND MAINTENANCE ENGINEERING SPA"/>
        <s v="ENGIE ENERGIA CHILE S.A."/>
        <s v="Hormigones Polpaico  S.A."/>
        <s v="PROV FACT BHP CHILE INC"/>
        <s v="PROV FACT ENGIE ENERGIA CHILE S.A."/>
        <s v="PROV FACT CONSTRUCTORA BOETSCH S.A."/>
        <s v="PROV FACT SOCIEDAD PÉTREOS S.A."/>
        <s v="REV PROV FACT Hormigones Polpaico S.A."/>
        <s v="REV PROV FACT INGENIERIA Y OBRAS CIVILES CIVELEC LIMITADA"/>
        <s v="REV PROV FACT CONSTRUCTORA EXCON S.A"/>
        <s v="REV PROV FACT TEPSAC S.A."/>
        <s v="REV PROV FACT CONSORCIO NADIC S.A."/>
        <s v="REV PROV FACT BESALCO CONSTRUCCIONES S.A."/>
        <s v="CONSORCIO NADIC S.A."/>
        <s v="PROV FACT PowerChina LTD. Agencia en Chile"/>
        <s v="PROV FACT HORMIGONES TRANSEX LTDA."/>
        <s v="PROV FACT ECHEVERRIA IZQUIERDO MONTAJES INDUSTRIALES S A"/>
        <s v="REV PROV FACT BHP CHILE INC"/>
        <s v="REV PROV FACT ENGIE ENERGIA CHILE S.A."/>
        <s v="REV PROV FACT SOCIEDAD PÉTREOS S.A."/>
        <s v="SOC INDUSTRIAL WORLD SERVICE LIMITADA"/>
        <s v="GUZMAN Y LARRAIN VIVIENDAS ECONOMICAS SPA"/>
        <s v="HORMIGONES TRANSEX LTDA"/>
        <s v="NORMAN IRVIN ORELLANA ROJAS"/>
        <s v="PROV FACT BOETSCH S A"/>
        <s v="REV PROV FACT PowerChina LTD. Agencia en Chile"/>
        <s v="REV PROV FACT HORMIGONES TRANSEX LTDA."/>
        <s v="REV PROV FACT ECHEVERRIA IZQUIERDO MONTAJES INDUSTRIALES S A"/>
        <s v="PowerChina LTD. Agencia en Chile"/>
        <s v="ACM INGENIERIA Y CONSTRUCCION SPA"/>
        <s v="HORMIGONES MÓVILES SPA"/>
        <s v="RIEMANN PRECAST SPA"/>
        <s v="Eurohinca Chile SpA"/>
        <s v="BOETSCH S A"/>
        <s v="Cbb Cementos - Ready Mix Limitada"/>
        <s v="REV PROV FACT BOETSCH S A"/>
        <s v="ECHEVERRIA IZQUIERDO MONTAJES INDUSTRIALES S A"/>
        <s v="PROV FACT MOVIMIENTO DE TIERRA V &amp; V SPA"/>
        <s v="PROV FACT SOC INDUSTRIAL WORLD SERVICE LIMITADA"/>
        <s v="SERVICIOS GREKAD-MET LIMITADA"/>
        <s v="Constructora Noval Ltda."/>
        <s v="SOCIEDAD ACL HORMIGONES LIMITADA"/>
        <s v="SOCIEDAD DE SERVICIOS EDUCACIONALES AYALA Y CATALAN SPA"/>
        <s v="Constructora Budapest SPA"/>
        <s v="Guzmán y Larraín Viviendas Económicas SPA"/>
        <s v="CONSTRUCTORA SALFA S.A."/>
        <s v="PROV FACT CONSTRUCTORA SALFA S.A."/>
        <s v="PROV FACT COX CHILE S.A. (Provisión tipo 2)"/>
        <s v="REV PROV FACT SOCIEDAD DE SERVICIOS EDUCACIONALES AYALA Y CATALAN SPA"/>
        <s v="REV PROV FACT Constructora Budapest SPA"/>
        <s v="CONSTRUCTORA SALFA S.A. (Provisión tipo 2)"/>
        <s v="VICTOR GERMAN VILLAR VASQUEZ"/>
        <s v="SOCIEDAD DE SERVICIOS ELECTRICOS Y TELECOMUNICACIONES GREEN HANDS LTDA."/>
        <s v="PROV FACT CONSTRUCTORA NOVAL LIMITADA"/>
        <s v="PROV FACT SOCIEDAD DE SERVICIOS ELECTRICOS Y TELECOMUNICACIONES GREEN HANDS LTDA."/>
        <s v="REV PROV FACT CONSTRUCTORA SALFA S.A."/>
        <s v="CONSTRUCTORA NOVAL LIMITADA"/>
        <s v="Rene Mancilla"/>
        <s v="INDUSTRIAL RENTAL S.A."/>
        <s v="PROV FACT Cbb Cementos-Ready Mix Ltda."/>
        <s v="REV PROV FACT CONSTRUCTORA NOVAL LIMITADA"/>
        <s v="REV PROV FACT SOCIEDAD DE SERVICIOS ELECTRICOS Y TELECOMUNICACIONES GREEN HANDS LTDA."/>
        <s v="REV PROV FACT COX CHILE S.A. (Provisión tipo 2)"/>
        <s v="GUSTAVO NOLBERTO ORREGO DIAZ"/>
        <s v="MELON S.A."/>
        <s v="PROV FACT VICTOR GERMAN VILLAR VASQUEZ"/>
        <s v="REV PROV FACT Cbb Cementos-Ready Mix Ltda."/>
        <s v="ENZO JOSE REDOLFI GONZALEZ"/>
        <s v="CONSTRUCTORA PYL SPA"/>
        <s v="FERROVIAL ENERGIA CONSTRUCCION SPA"/>
        <s v="PROV FACT FERROVIAL ENERGIA CONSTRUCCION SPA"/>
        <s v="REV PROV FACT VICTOR GERMAN VILLAR VASQUEZ"/>
        <s v="PROV FACT SERVICIOS GREKAD-MET LIMITADA"/>
        <s v="PROV FACT INMOBILIARIA ECASA CHILE S.A"/>
        <s v="PROV FACT INGENIERÍA SECALL LIMITADA"/>
        <s v="REV PROV FACT FERROVIAL ENERGIA CONSTRUCCION SPA"/>
        <s v="INGENIERIA Y CONSTRUCCION M.S.T SPA"/>
        <s v="INGENIERÍA Y CONSTRUCCIÓN MST S.A."/>
        <s v="PROV FACT CHINA RAILWAY CONSTRUCTION CORPORATION (INTERNATIONAL) LIMITED, AGENCIA EN CHILE"/>
        <s v="PROV FACT CODELCO DIVISION CHUQUICAMATA"/>
        <s v="REV PROV FACT INGENIERIA Y CONSTRUCCION M.S.T SPA"/>
        <s v="REV PROV FACT INGENIERÍA Y CONSTRUCCIÓN MST S.A."/>
        <s v="CHINA RAILWAY CONSTRUCTION CORPORATION (INTERNATIONAL) LIMITED, AGENCIA EN CHILE"/>
        <s v="REV PROV FACT CHINA RAILWAY CONSTRUCTION CORPORATION (INTERNATIONAL) LIMITED, AGENCIA EN CHILE"/>
        <s v="REV PROV FACT CODELCO DIVISION CHUQUICAMATA"/>
        <s v="CHINA RAILWAY CONSTRUCTION CORPORATION INTERNATIONAL LIMITED, AGENCIA EN CHILE"/>
        <s v="PROV FACT INGENIERÍA Y CONSTRUCCIÓN MST S.A."/>
        <s v="INGENIERIA Y CONSTRUCCION SIGDO KOPPERS S A"/>
        <s v="PROV FACT ION SPA"/>
        <s v="ION SPA"/>
        <s v="REV PROV FACT ION SPA"/>
        <s v="CONSTRUCTORA CAMPOS DE CHILE SPA"/>
        <s v="UNICON CHILE S.A."/>
        <s v="SACYR CHILE S A"/>
        <s v="Elecnor Chile S.A."/>
        <s v="PROV FACT UNICON CHILE S.A."/>
        <s v="PROV FACT SACYR CHILE S A"/>
        <s v="REV PROV FACT UNICON CHILE S.A."/>
        <s v="MELON S.A. Suspendido (Provisión tipo 2)"/>
        <s v="SACYR CHILE S A (Provisión tipo 2)"/>
        <s v="S.C. Ruta del Elqui"/>
        <s v="INMOBILIARIA PUNTA DE AGUILA SPA"/>
        <s v="KALPATARU POWER CHILE SPA"/>
        <s v="EMPRESA CONSTRUCTORA ALZERRECA Y DIAZ LIMITADA"/>
        <s v="PROV FACT Sociedad Concesionaria Ruta del Elqui S.A"/>
        <s v="REV PROV FACT SACYR CHILE S A"/>
        <s v="Sociedad Concesionaria Ruta del Elqui S.A"/>
        <s v="Kalpataru Power Chile"/>
        <s v="PROV FACT MINERA EL DORADO CHILE SPA"/>
        <s v="PROV FACT BRUNDL CONSTRUCCIONES S A"/>
        <s v="REV PROV FACT Sociedad Concesionaria Ruta del Elqui S.A"/>
        <s v="ROBERTO MARTINEZ BRAVARI ARQUITECTOS ASOCIADOS SPA"/>
        <s v="MINERA EL DORADO CHILE SPA"/>
        <s v="ELECNOR CHILE SA"/>
        <s v="BRUNDL CONSTRUCCIONES S A"/>
        <s v="PROV FACT CODELCO"/>
        <s v="PROV FACT CORP NACIONAL DEL COBRE DE CHILE"/>
        <s v="PROV FACT CORPORACION NACIONAL DEL COBRE DE CHILE"/>
        <s v="PROV FACT CONSTRUCTORA CAMPOS DE CHILE SPA"/>
        <s v="PROV FACT C0NSTRUCTORA PRODELCA S.A."/>
        <s v="PROV FACT ELECNOR CHILE S A"/>
        <s v="REV PROV FACT MINERA EL DORADO CHILE SPA"/>
        <s v="REV PROV FACT BRUNDL CONSTRUCCIONES S A"/>
        <s v="CORP NACIONAL DEL COBRE DE CHILE"/>
        <s v="INGENIERÍA SECALL LIMITADA"/>
        <s v="C0NSTRUCTORA PRODELCA S.A."/>
        <s v="CONSTRUCTORA DE PAVIMENTOS ASFALTICOS BITUMIX S.A"/>
        <s v="PROV FACT KALPATARU POWER CHILE SPA"/>
        <s v="PROV FACT CONSTRUCTORA PRODELCA S.A."/>
        <s v="REV PROV FACT CODELCO"/>
        <s v="REV PROV FACT CORP NACIONAL DEL COBRE DE CHILE"/>
        <s v="REV PROV FACT CORPORACION NACIONAL DEL COBRE DE CHILE"/>
        <s v="REV PROV FACT CONSTRUCTORA CAMPOS DE CHILE SPA"/>
        <s v="REV PROV FACT C0NSTRUCTORA PRODELCA S.A."/>
        <s v="REV PROV FACT ELECNOR CHILE S A"/>
        <s v="PROV FACT NELSON OMAR CASTILLO CASTILLO"/>
        <s v="PROV FACT Kalpataru Power Chile"/>
        <s v="REV PROV FACT KALPATARU POWER CHILE SPA"/>
        <s v="REV PROV FACT CONSTRUCTORA PRODELCA S.A."/>
        <s v="REV PROV FACT Cbb Cementos - Ready Mix Limitada"/>
        <s v="CONSTRUCTORA COPAHUE SPA."/>
        <s v="CONSTRUCTORA GALVEZ &amp; CONTRERAS LIMITADA"/>
        <s v="MUELLE MELBOURNE &amp; CLARK S.A."/>
        <s v="VCGP - ASTALDI INGENIERIA Y CONSTRUCCION LIMITADA"/>
        <s v="CONSTRUCTORA M &amp; A SPA"/>
        <s v="CONSTRUCTORA DAG SPA"/>
        <s v="LEVEL INGENIERÍA Y CONSTRUCCIÓN SPA"/>
        <s v="INGENIERÍA ELÉCTRICA Y CONSTRUCCIÓN LIMITADA"/>
        <s v="INGENIERIA Y SERVICIOS SERVILAND LTDA"/>
        <s v="CONSTRUCTORA ISLA PICTON SPA"/>
        <s v="INGENIERIA AGROSONDA SPA"/>
        <s v="Jose Miguel Carreño Figueroa"/>
        <s v="INGENIERIA Y CONSTRUCCION RICARDO RODRIGUEZ Y CIA LTDA"/>
        <s v="EMPRESA CONSTRUCTORA TECSA S.A."/>
        <s v="PROMET SERVICIOS SPA"/>
        <s v="TECNASIC S.A."/>
        <s v="PROV FACT CONSTRUCTORA CERRO APOQUINDO CUATRO S.A."/>
        <s v="PROV FACT VCGP - ASTALDI INGENIERIA Y CONSTRUCCION LIMITADA"/>
        <s v="PROV FACT CONSTRUCTORA M &amp; A SPA"/>
        <s v="PROV FACT INGENIERÍA ELÉCTRICA Y CONSTRUCCIÓN LIMITADA"/>
        <s v="PROV FACT CONSTRUCTORA ALTIUS S A"/>
        <s v="PROV FACT Jose Miguel Carreño Figueroa"/>
        <s v="PROV FACT EMPRESA CONSTRUCTORA DESCO S A"/>
        <s v="REV PROV FACT VCGP - ASTALDI INGENIERIA Y CONSTRUCCION LIMITADA"/>
        <s v="REV PROV FACT CONSTRUCTORA M &amp; A SPA"/>
        <s v="REV PROV FACT CONSTRUCTORA DAG SPA"/>
        <s v="REV PROV FACT INGENIERÍA ELÉCTRICA Y CONSTRUCCIÓN LIMITADA"/>
        <s v="REV PROV FACT INGENIERIA AGROSONDA SPA"/>
        <s v="REV PROV FACT Jose Miguel Carreño Figueroa"/>
        <s v="REV PROV FACT TECNASIC S.A."/>
        <s v="Luis Horacio Olave Polanco"/>
        <s v="CONSTRUCTORA COPAHUE SPA"/>
        <s v="CONSTRUCTORA ALTIUS S A"/>
        <s v="PROV FACT INGENIERIA AGROSONDA SPA"/>
        <s v="REV PROV FACT CONSTRUCTORA ALTIUS S A"/>
        <s v="REV PROV FACT EMPRESA CONSTRUCTORA DESCO S A"/>
        <s v="MINERA ANTUCOYA"/>
        <s v="EMPRESA CONSTRUCTORA DESCO S A"/>
        <s v="CONSTRUCTORA IGNACIO HURTADO LTDA"/>
        <s v="PROV FACT CONSTRUCTORA SAN VICENTE SPA"/>
        <s v="PROV FACT CONSTRUCTORA POCURO SPA"/>
        <s v="CONSTRUCTORA VDZ SPA"/>
        <s v="VAI PS INGENIERIA Y SERVICIOS SPA"/>
        <s v="ANDES SOLAR SA"/>
        <s v="EMPRESA CONSTRUCTORA DEL CHOAPA SPA"/>
        <s v="UNO DESARROLLOS CONSTRUCTIVOS SPA"/>
        <s v="CONSTRUCTORA MYA SPA"/>
        <s v="CONSTRUCTORA PAZ SPA"/>
        <s v="INGENIERÍA Y CONSTRUCCIÓN FUNDAMENTA SPA"/>
        <s v="CONSTRUCTORA ALM S.A."/>
        <s v="INGENIERIA ELECTRICA Y CONSTRUCCION LIMITADA"/>
        <s v="INGENIERIA Y SERVICIOS SERVILAND LIMITADA"/>
        <s v="CONSTRUCTORA SAN VICENTE SPA"/>
        <s v="PROV FACT CONSTRUCTORA COPAHUE SPA"/>
        <s v="PROV FACT CONSTRUCTORA INGEVEC S.A."/>
        <s v="PROV FACT FUCHS GELLONA Y SILVA SPA"/>
        <s v="PROV FACT TECNASIC S.A."/>
        <s v="REV PROV FACT CONSTRUCTORA SAN VICENTE SPA"/>
        <s v="REV PROV FACT CONSTRUCTORA POCURO SPA"/>
        <s v="Constructora ik2 SPA"/>
        <s v="FUCHS GELLONA Y SILVA SPA"/>
        <s v="REV PROV FACT CONSTRUCTORA COPAHUE SPA"/>
        <s v="REV PROV FACT FUCHS GELLONA Y SILVA SPA"/>
        <s v="ALEJANDRO JAVIER ALFARO HENRIQUEZ"/>
        <s v="CONSULTORES EN ARQUITECTURA Y CONSTRUCCIONES LIMITADA"/>
        <s v="PROV FACT DESARROLLO DE PROYECTOS Y CONSTRUCCION LIMITADA"/>
        <s v="REV PROV FACT EMPRESA CONSTRUCTORA TECSA S A"/>
        <s v="GABRIEL IGNACIO FERNANDEZ DE LA MAZA"/>
        <s v="CAMILA BELEN ARRIAGADA PEREZ"/>
        <s v="OBRASCÓN HUARTE LAIN S A AGENCIA EN CHILE"/>
        <s v="CONSTRUCTORA ALMA-POLIS SPA"/>
        <s v="Ingenco SPA"/>
        <s v="Constructora Borquez y Borquez Limitada"/>
        <s v="ARAGON INGENIERIA DE SUELOS LIMITADA"/>
        <s v="INGENIERIA TERRAEXPLORA SPA"/>
        <s v="MARCO ANTONIO HENRIQUEZ CORREA CONSTRUCTORA E.I.R.L."/>
        <s v="MONLUX CHILE S.A."/>
        <s v="EBCO S.A."/>
        <s v="Asch SPA"/>
        <s v="CONSTRUCTORA FCM SPA"/>
        <s v="IMRE Ingeniería SPA"/>
        <s v="CONSTRUCTORA VILCUN LIMITADA"/>
        <s v="Ingeniería y Construcción A&amp;C SPA"/>
        <s v="PLAZA PROPIEDADES LIMITADA"/>
        <s v="CONSTRUCTORA REGION SUR SPA"/>
        <s v="Ingeniería y Construcción SpA"/>
        <s v="CONSTRUCTORA GONZÁLEZ GARCÍA LIMITADA"/>
        <s v="Ingeniería Terrasonda Limitada"/>
        <s v="CAVALLA CONSTRUCCIONES Y MONTAJE LIMITADA"/>
        <s v="CONSTRUCTORA AITUE SPA"/>
        <s v="CONSTRUCTORA ANDALIEN LTDA"/>
        <s v="EMPRESA CONSTRUCTORA MOLLER Y PEREZ COTAPOS S A"/>
        <s v="CONSTRUCTORA CARRAN S A"/>
        <s v="PROV FACT Jefferson Medina Jara"/>
        <s v="PROV FACT CONSTRUCTORA AITUE SPA"/>
        <s v="PROV FACT Applus Revisiones Técnicas de Chile S.A."/>
        <s v="Jefferson Medina Jara"/>
        <s v="SERGIO ZAMBRANO LEAL E.I.R.L."/>
        <s v="FABIAN ROBUSCHI Y CIA LIMITADA"/>
        <s v="Servicios Ted Alejandro Homberg Soto EIRL"/>
        <s v="INGELEC LTDA"/>
        <s v="2S Ingeniería Limitada"/>
        <s v="COFRE INMOBILIARIA LIMITADA"/>
        <s v="PROYECTOS MONTAJES ELECTRICOS Y CONSTRUCCION LIMITADA"/>
        <s v="INGENIERIA CONSTRUCCION Y SERVICIOS BMP ASOCIADOS SPA"/>
        <s v="Consorcio Delgado IBB Montaje SPA"/>
        <s v="Ingeniería y Construcción Sandoval Limitada"/>
        <s v="Mapda SPA"/>
        <s v="ANTS S.A."/>
        <s v="Applus Revisiones Técnicas de Chile S.A."/>
        <s v="REV PROV FACT Jefferson Medina Jara"/>
        <s v="REV PROV FACT CONSTRUCTORA AITUE SPA"/>
        <s v="REV PROV FACT Applus Revisiones Técnicas de Chile S.A."/>
        <s v="JORGE PATRICIO ROA BRAVO"/>
        <s v="PUENTES Y CALZADAS INFRAESTRUCTURAS S.L.U., AGENCIA EN CHILE"/>
        <s v="JOEL MORALES DUBO CONS-TRUCCION, E.I.R.L."/>
        <s v="PORZIO PILOTES Y ANCLAJES LIMITADA"/>
        <s v="Evolts Ingeniería, Construcción y Montajes Eléctricos Limitada"/>
        <s v="PRESTACIÓN DE SERVICIOS Y SUMINISTROS INDUSTRIALES RÍO LAJA LIMITADA"/>
        <s v="Mavitec SPA"/>
        <s v="MAESTRANZA ACOSTA Y COMPAÑIA LTDA"/>
        <s v="Dibell Ingeniería SPA"/>
        <s v="Constructora Demac SPA"/>
        <s v="Sociedad Constructora E Inversiones Busan Limitada"/>
        <s v="CONSTRUCTORA VAIN LIMITADA"/>
        <s v="PROV FACT CONSTRUCTORA LAGIES SPA"/>
        <s v="PROV FACT MAESTRANZA ACOSTA Y COMPAÑIA LTDA"/>
        <s v="PROV FACT Dibell Ingeniería SPA"/>
        <s v="IMPORTADORA Y DISTRIBUIDORA RAUL DAGOBERTO BAHAMONDES SOTO Y COMPANIA LIMITADA"/>
        <s v="CONSTRUCTORA LAGIES SPA"/>
        <s v="INGENIERIA TERRAEXPLORA LTDA"/>
        <s v="ISMAEL DURAN Y COMPANIA LIMITADA"/>
        <s v="PRESTACION DE SERVICIOS Y SUMINISTROS INDUSTRIALES RIO LAJA LIMITADA"/>
        <s v="SCHEPP SPA"/>
        <s v="CONSTRUCTORA VILCHES LIMITADA"/>
        <s v="CTA SPA"/>
        <s v="SOC CONSTRUCTORA E INVERSIONES BUSAN LIMITADA"/>
        <s v="CONSTRUCTORA GONZALEZ GARCIA LIMITADA"/>
        <s v="OBRAS Y MONTAJES VIAL S.A."/>
        <s v="REV PROV FACT CONSTRUCTORA LAGIES SPA"/>
        <s v="REV PROV FACT MAESTRANZA ACOSTA Y COMPAÑIA LTDA"/>
        <s v="REV PROV FACT Dibell Ingeniería SPA"/>
        <s v="OBRASCON HUARTE LAIN S A AGENCIA EN CHILE"/>
        <s v="MAESTRANZA SAEZ Y ARAVENA LIMITADA"/>
        <s v="CONSTRUCTORA LUIS ALVAREZ MUNOZ E.I.R.L"/>
        <s v="Constructora San Martín y Asociados Limitada"/>
        <s v="RIQUELME E HIJOS LIMITADA"/>
        <s v="SOCIEDAD CONSTRUCTORA COSALPA LIMITADA"/>
        <s v="SERVICIOS INDUSTRIALES ACOSTA Y CIA. LIMITADA"/>
        <s v="PANGEA SERVICIOS LIMITADA"/>
        <s v="SOCIEDAD MOLINA Y MOLINA SPA"/>
        <s v="INGENIERIA TERRASONDA LIMITADA"/>
        <s v="OBRAS Y MONTAJES VIAL S A"/>
        <s v="LINKSUR SPA"/>
        <s v="INGENIERIA Y CONSTRUCCIONES ELECTRICAS INGELEC LIMITADA"/>
        <s v="CONSTRUCTORA MTV SPA"/>
        <s v="INGENIERÍA GEOTÉCNICA SÍSMICA, GEOFÍSICA Y GEOLOGÍA LIMITADA"/>
        <s v="CARPO Y LAGOS SPA"/>
        <s v="Empresa Constructora Gruop Alerce SPA"/>
        <s v="REV PROV FACT CTA SPA"/>
        <s v="FRANCISCO COFRE BECERRA"/>
        <s v="Constructora San Antonio Ltda"/>
        <s v="CONSTRUCTORA SALFA S A"/>
        <s v="EMPRESA CONSTRUCTORA GRUPO ALERCE SPA"/>
        <s v="B BOSCH SA"/>
        <s v="Andaluza de Montajes Eléctricos y Telefónicos S.A. Agencia en Chile  (AMETEL S.A.)"/>
        <s v="INGENIERÍA Y CONSTRUCCIÓN HARCHA LIMITADA"/>
        <s v="CONSTRUCTORA LOEWER SPA"/>
        <s v="CONSTRUCCIONES SOMAN SPA"/>
        <s v="MOVITERRA SPA"/>
        <s v="BEZANILLA CONSTRUCCIONES LTDA."/>
        <s v="PROV FACT Andaluza de Montajes Eléctricos y Telefónicos S.A. Agencia en Chile  (AMETEL S.A.)"/>
        <s v="PROV FACT PREFABRICADOS LP QUINTA INNOVACION SPA"/>
        <s v="PROV FACT BEZANILLA CONSTRUCCIONES LTDA."/>
        <s v="REV PROV FACT Andaluza de Montajes Eléctricos y Telefónicos S.A. Agencia en Chile  (AMETEL S.A.)"/>
        <s v="REV PROV FACT PREFABRICADOS LP QUINTA INNOVACION SPA"/>
        <s v="REV PROV FACT BEZANILLA CONSTRUCCIONES LTDA."/>
        <s v="CONSTRUCTORA SEVILLA Y CIA LIMITADA"/>
        <s v="INDUSTRIAS HERNAN CORSSEN Y CIA LTDA"/>
        <s v="PROV FACT ANDALUZA DE MONTAJES ELECTRICOS Y TELEFONICOS S.A. Agencia en Chile  (AMETEL SA)"/>
        <s v="PROV FACT INGENIERÍA Y CONSTRUCCIÓN HARCHA LIMITADA"/>
        <s v="PROV FACT CONSTRUCTORA SEVILLA Y CIA LIMITADA"/>
        <s v="REV PROV FACT CONSTRUCTORA SEVILLA Y CIA LIMITADA"/>
        <s v="CONSTRUCTORA VIMAC SPA"/>
        <s v="DGC MONTAJES ELECTRICOS LTDA"/>
        <s v="PROV FACT INGENIERIA, CONSTRUCCION Y MANTENCION INDUSTRIAL ERRES LIMITADA"/>
        <s v="REV PROV FACT INGENIERÍA Y CONSTRUCCIÓN HARCHA LIMITADA"/>
        <s v="HORMI-MAT SPA"/>
        <s v="PROV FACT CONSTRUCTORA SALFA S A"/>
        <s v="REV PROV FACT INGENIERIA, CONSTRUCCION Y MANTENCION INDUSTRIAL ERRES LIMITADA"/>
        <s v="INGENIERIA CONSTRUCCION Y MANTENCION INDUSTRIAL ERRES SPA"/>
        <s v="BEZANILLA CONSTRUCCIONES LIMITADA"/>
        <s v="REV PROV FACT BEZANILLA CONSTRUCCIONES LIMITADA"/>
        <s v="REV PROV FACT CONSTRUCTORA SALFA S A"/>
        <s v="1 RECONOCE INGRESO"/>
        <s v="PROVISIÓN RENDICIÓN ENERO DOH"/>
        <s v="PROVISIÓN RENDICIÓN FEBRERO DOH"/>
        <s v="PROVISIÓN RENDICIÓN MARZO DOH"/>
        <s v="REV PROVISIÓN RENDICIÓN DICIEMBRE DOH"/>
        <s v="REV PROVISIÓN RENDICIÓN NOVIEMBRE DOH"/>
        <s v="PROV FACT MINISTERIO DE OBRAS PÚBLICAS"/>
        <s v="PROV REV PROVISIÓN RENDICIÓN FEBRERO DOH"/>
        <s v="PROV REV PROVISIÓN RENDICIÓN MARZO DOH"/>
        <s v="REV PROVISIÓN RENDICIÓN ENERO DOH"/>
        <s v="DIRECCION DE ARQUITECTURA DEL MINISTERIO DE OBRAS PUBLICAS"/>
        <s v="REVERSA PROVISION DE ABRIL DOH"/>
        <s v="REVERSA DE PROVISION DE MAYO DOH"/>
        <s v="GOBIERNO REGIONAL XII REGION MAGALLANES Y ANTARTICA CHILENA"/>
        <s v="REV PROV FACT GOBIERNO REGIONAL XII REGION MAGALLANES Y ANTARTICA CHILENA"/>
        <s v="China Railway Tunnel Group Co., Ltd. Sucursal Chile"/>
        <s v="EASYWOOD SOCIEDAD ANONIMA"/>
        <s v="Inversiones Y Comercio RGP SpA"/>
        <s v="EMIN INGENIERIA Y CONSTRUCCION SOCIEDAD ANONIMA"/>
        <s v="MOLLER Y PEREZ COTAPOS INGENIERIA Y CONSTRUCCION LIMITADA"/>
        <s v="PROV FACT CIA. MINERA DONA INES DE COLLAHUASI SCM"/>
        <s v="PROV FACT EMPRESA CONSTRUCTORA MOLLER Y PEREZ COTAPOS S A"/>
        <s v="PROV FACT EMPRESA CONSTRUCTORA MENA Y OVALLE S A"/>
        <s v="REV PROV FACT Inversiones Y Comercio RGP SpA"/>
        <s v="ARTESANIAS SEMBRADORAS LTDA."/>
        <s v="AFD INGENIERIA Y CONSTRUCCIÓN SPA"/>
        <s v="Constructora FG SpA"/>
        <s v="EMPRESA CONSTRUCTORA MENA Y OVALLE S A"/>
        <s v="PROV FACT ARTESANIAS SEMBRADORAS LTDA."/>
        <s v="PROV FACT CONSTRUCTORA DAG SPA"/>
        <s v="REV PROV FACT CIA. MINERA DONA INES DE COLLAHUASI SCM"/>
        <s v="REV PROV FACT EMPRESA CONSTRUCTORA MOLLER Y PEREZ COTAPOS S A"/>
        <s v="REV PROV FACT EMPRESA CONSTRUCTORA MENA Y OVALLE S A"/>
        <s v="CHINA RAILWAY TUNNEL GROUP CO., LTD SUCURSAL CHILE"/>
        <s v="SERVICIOS AVO II SPA"/>
        <s v="PROV FACT EASYWOOD SOCIEDAD ANONIMA"/>
        <s v="REV PROV FACT ARTESANIAS SEMBRADORAS LTDA."/>
        <s v="PLASTECH SPA"/>
        <s v="PROV FACT PLASTICOS RAUL M. BASSO VASQUEZ EIRL"/>
        <s v="PROV FACT Inversiones Y Comercio RGP SpA"/>
        <s v="PROV FACT CONSTRUCTORA LO BLANCO"/>
        <s v="REV PROV FACT EASYWOOD SOCIEDAD ANONIMA"/>
        <s v="DISTRIBUIDORA NORTE PACASMAYO S.R.L."/>
        <s v="FUNDACIÓN INSTITUTO PROFESIONAL DUOC UC"/>
        <s v="EMPRESA CONSTRUCTORA ALBORADA LTDA."/>
        <s v="PLASTICOS RAUL M. BASSO VASQUEZ EIRL"/>
        <s v="INMOBILIARIA Y CONSTRUCTORA LA PATAGUA LIMITADA"/>
        <s v="CONSTRUCTORA LO BLANCO SPA"/>
        <s v="PROV FACT DSI UNDERGROUND CHILE SPA"/>
        <s v="PROV FACT CONSTRUCTORA ALTIUS SPA"/>
        <s v="PROV FACT INMOBILIARIA Y CONSTRUCTORA LA PATAGUA LIMITADA"/>
        <s v="PROV FACT COMERCIAL E INDUSTRIAL VECTOR LTDA"/>
        <s v="REV PROV FACT PLASTICOS RAUL M. BASSO VASQUEZ EIRL"/>
        <s v="REV PROV FACT CONSTRUCTORA LO BLANCO SPA"/>
        <s v="GEOBRUGG ANDINA SPA"/>
        <s v="CONSTRUCTORA E IMPORTADORA ASIA KING LIMITADA"/>
        <s v="PROV FACT EBCO S.A."/>
        <s v="PROV FACT DISENO Y CONSTRUCCION SEREY SPA"/>
        <s v="PROV FACT Besalco Desarrollos Inmobiliarios S.A."/>
        <s v="REV PROV FACT DSI UNDERGROUND CHILE SPA"/>
        <s v="REV PROV FACT CONSTRUCTORA ALTIUS SPA"/>
        <s v="REV PROV FACT Inmobiliaria y Constr. la Pata"/>
        <s v="REV PROV FACT Vector Ltda"/>
        <s v="Programa Académico de Bachillerato"/>
        <s v="EMPRESA DE LOS FERROCARRILES DEL ESTADO"/>
        <s v="GRAHAM MILLER LIQUIDADORES DE SEGUROS LIMITADA"/>
        <s v="CIA MINERA DEL PACIFICO S A"/>
        <s v="MAPFRE COMPAÑÍA DE SEGUROS GENERALES DE CHILE S.A"/>
        <s v="EP por revisión Subetapa 2 edificio IDIEM Carén"/>
        <s v="PROV FACT FACULTAD DE CIENCIAS FÍSICAS Y MATEMÁTICAS"/>
        <s v="PROV FACT MINISTERIO DE TRANSPORTES Y TELECOMUNICACIONES"/>
        <s v="PROV FACT SERVICIO SALUD METROPOLITANO OCCIDENTE"/>
        <s v="PROV FACT CRAWFORD LIQUIDADORES DE SEGUROS LTDA."/>
        <s v="PROV FACT EVOLUCION LOGISTICA SPA"/>
        <s v="PROV FACT CIA MINERA DEL PACIFICO S A"/>
        <s v="REV PROV FACT EMPRESA DE LOS FERROCARRILES DEL ESTADO"/>
        <s v="REV PROV FACT CIA MINERA DEL PACIFICO S A"/>
        <s v="REV PROV TI EP por revisión Subetapa 2 edificio IDIEM Carén"/>
        <s v="Secretaría y Administración General de Transportes"/>
        <s v="SUBSECRETARIA DE TRANSPORTES"/>
        <s v="IMP Y EXP ZHAO Y HERMANO LTDA"/>
        <s v="EVOLUCION LOGISTICA SPA"/>
        <s v="PROV CVI SUBSECRETARIA DE TRANSPORTES"/>
        <s v="PROV FACT Inversiones World Logística Ltda"/>
        <s v="REV PROV FACT Secretaría y Administración General de Transportes"/>
        <s v="REV PROV FACT SERVICIO SALUD METROPOLITANO OCCIDENTE"/>
        <s v="REV PROV FACT IMP Y EXP ZHAO Y HERMANO LTDA"/>
        <s v="REV PROV FACT EVOLUCION LOGISTICA SPA"/>
        <s v="FACULTAD DE CIENCIAS FÍSICAS Y MATEMÁTICAS"/>
        <s v="Inversiones World Logística Ltda"/>
        <s v="INMOB. PEDRO GODOY SPA"/>
        <s v="PROV FACT SERVICIO DE SALUD METROPOLITANO SUR ORIENTE"/>
        <s v="PROV TI Rev. Carén"/>
        <s v="REV PROV FACT MINISTERIO DE TRANSPORTES Y TELECOMUNICACIONES"/>
        <s v="REV PROV CVI SUBSECRETARIA DE TRANSPORTES"/>
        <s v="REV PROV FACT Inversiones World Logística Ltda"/>
        <s v="SERVICIO SALUD METROPOLITANO OCCIDENTE"/>
        <s v="SERVICIO DE SALUD METROPOLITANO SUR ORIENTE"/>
        <s v="RITTAL LIMITADA"/>
        <s v="Renta Nacional Compañía de Seguros Generales S.A."/>
        <s v="PROV FACT SERVICIO DE SALUD METROPOLITANO ORIENTE"/>
        <s v="PROV FACT CMPC PULP SPA"/>
        <s v="REV PROV FACT SUBSECRETARIA DE TRANSPORTES"/>
        <s v="REV PROV FACT SERVICIO DE SALUD METROPOLITANO SUR ORIENTE"/>
        <s v="REV PROV FACT Renta Nacional Compañía de Seguros Generales S.A."/>
        <s v="REV PROV TI Rev. Carén"/>
        <s v="Inversiones World Logistic Limitada"/>
        <s v="CIA MINERA DEL PACIFICO S.A."/>
        <s v="Rev. Carén"/>
        <s v="PROV FACT Facultad de Filosofía y Humanidades"/>
        <s v="PROV CVI INICIATIVA BICENTENARIO JGM"/>
        <s v="PROV FACT SERVICIO DE SALUD METROPOLITANO SUR HOSP"/>
        <s v="PROV FACT MINISTERIO DE VIVIENDA Y URBANISMO"/>
        <s v="PROV FACT UNIVERSIDAD DE LOS LAGOS"/>
        <s v="PROV FACT CIA MINERA DEL PACIFICO S.A."/>
        <s v="REV PROV FACT SERVICIO DE SALUD METROPOLITANO ORIENTE"/>
        <s v="REV PROV FACT CIA MINERA DEL PACIFICO S.A."/>
        <s v="REV PROV FACT CMPC PULP SPA"/>
        <s v="Facultad de Filosofía y Humanidades"/>
        <s v="Subsecretaría del Ministerio de Vivienda y Urbanismo"/>
        <s v="MINISTERIO DE VIVIENDA Y URBANISMO"/>
        <s v="UNIVERSIDAD DE LOS LAGOS"/>
        <s v="PROV FACT UNIVERSIDAD DE CHILE"/>
        <s v="PROV FACT DIRECCION SERVICIO SALUD METROPOLITANO ORIENTE"/>
        <s v="REV PROV FACT FACULTAD DE CIENCIAS FÍSICAS Y MATEMÁTICAS"/>
        <s v="REV PROV FACT Facultad de Filosofía y Humanidades"/>
        <s v="REV PROV FACT UNIVERSIDAD DE CHILE"/>
        <s v="REV PROV FACT MINISTERIO DE VIVIENDA Y URBANISMO"/>
        <s v="REV PROV FACT UNIVERSIDAD DE LOS LAGOS"/>
        <s v="Edificio Vista San Martín"/>
        <s v="Edificio Morandé 776"/>
        <s v="SERVICIO DE SALUD CHILOE"/>
        <s v="I MUNICIPALIDAD DE LAS CONDES"/>
        <s v="RENTAS PATIO I SPA"/>
        <s v="LV PatioRenta Inm V SpA"/>
        <s v="COMERCIAL GRUPOREVEX SPA"/>
        <s v="INMOBILIARIA PUERTAS DEL ALCAZAR SPA"/>
        <s v="INMOBILIARIA NUEVOS DESARROLLOS SPA"/>
        <s v="Inmobiliaria Actual Porvenir S.A"/>
        <s v="Inmobiliaria Actual Vicuña Mackena"/>
        <s v="INMOBILIARIA NUEVOS DESARROLLOS TRES SPA"/>
        <s v="Sociedad Transmisora Metropolitana S.A"/>
        <s v="SISTEMAS DE INSTRUMENTACION LIMITADA"/>
        <s v="CONSTRUCTORA ALFREDO JARA Y COMPANIA S.A."/>
        <s v="PROV FACT Facultad de Artes"/>
        <s v="PROV FACT SERVICIO DE SALUD CHILOÉ"/>
        <s v="PROV FACT GOBIERNO REGIONAL V REGION"/>
        <s v="PROV FACT INMOBILIARIA ACTUAL CUMBRES DE COLON S.A"/>
        <s v="REV PROV FACT SERVICIO DE SALUD CHILOÉ"/>
        <s v="REV PROV FACT SERVICIO DE SALUD CHILOE"/>
        <s v="REV PROV FACT Sociedad Transmisora Metropolitana S.A"/>
        <s v="GOBIERNO REGIONAL V REGIÓN"/>
        <s v="INMOBILIARIA ACTUAL CUMBRES DE COLON S.A"/>
        <s v="PROV FACT SECCIÓN ESPECIALIDADES"/>
        <s v="PROV FACT Gobierno Regional de Los Lagos"/>
        <s v="REV PROV FACT MINISTERIO DE OBRAS PÚBLICAS"/>
        <s v="REV PROV FACT GOBIERNO REGIONAL V REGIÓN"/>
        <s v="REV PROV FACT INMOBILIARIA ACTUAL CUMBRES DE COLON S.A"/>
        <s v="DELEGACIÓN PRESIDENCIAL PROVINCIAL DE OSORNO"/>
        <s v="I MUNICIPALIDAD DE COPIAPO"/>
        <s v="Gobierno Regional de Los Lagos"/>
        <s v="INGENIERIA MANUEL ACORIA GARCIA EIRL."/>
        <s v="SIMONETTI INMOBILIARIA S.A."/>
        <s v="PROV FACT Ilustre Municipalidad de Copiapó"/>
        <s v="PROV FACT CONSTRUCTORA ALFREDO JARA Y COMPANIA S.A."/>
        <s v="PROV TI Revisión de Proyectos (Instalaciones sanitarias, instalaciones electricas y CCDD, instalaciones de climatización , instalación de gas combustible, ascensores y BIM) Obra Carén , cuota 2 - 229"/>
        <s v="REV PROV FACT Facultad de Artes"/>
        <s v="REV PROV FACT SECCIÓN ESPECIALIDADES"/>
        <s v="REV PROV FACT Gobierno Regional de Los Lagos"/>
        <s v="Facultad  de Ciencias Veterinarias y Pecuarias"/>
        <s v="Fondo General VEA"/>
        <s v="Edificio Vista San Martin"/>
        <s v="EDIFICIO MORANDE 776"/>
        <s v="INGENIERIA MANUEL ACORIA GARCIA EIRL"/>
        <s v="SOCIEDAD COMERCIAL EQUIPOS INDUSTRIALES LIMITADA"/>
        <s v="CLAS INGENIERIA ELECTRICA E INVERSIONES S A"/>
        <s v="Revisión de Proyectos (Instalaciones sanitarias, instalaciones electricas y CCDD, instalaciones de climatización , instalación  de gas combustible, ascensores y BIM)  Obra Carén   , cuota 2 - 229,,26"/>
        <s v="PROV FACT Edificio Morandé 776"/>
        <s v="PROV FACT MINISTERIO DEL INTERIOR"/>
        <s v="PROV FACT DELEGACIÓN PRESIDENCIAL PROVINCIAL DE OSORNO"/>
        <s v="PROV FACT FUERZA AEREA DE CHILE COMANDO LOGISTICO"/>
        <s v="PROV FACT GOBIERNO REGIONAL DE VALPARAÍSO"/>
        <s v="REV PROV FACT Ilustre Municipalidad de Copiapó"/>
        <s v="REV PROV FACT CONSTRUCTORA ALFREDO JARA Y COMPANIA S.A."/>
        <s v="REV PROV TI Revisión de Proyectos (Instalaciones sanitarias, instalaciones electricas y CCDD, instalaciones de climatización , instalación de gas combustible, ascensores y BIM) Obra Carén , cuota 2 -"/>
        <s v="FUERZA AEREA DE CHILE COMANDO LOGISTICO"/>
        <s v="GOBIERNO REGIONAL V REGION"/>
        <s v="Inmobiliaria Actual Las Condes SPA"/>
        <s v="PROV FACT INMOBILIARIA ACTUAL CUMBRES DE COLON S.A."/>
        <s v="REV PROV FACT Edificio Vista San Martin"/>
        <s v="REV PROV FACT EDIFICIO MORANDE 776"/>
        <s v="REV PROV FACT MINISTERIO DEL INTERIOR"/>
        <s v="REV PROV FACT DELEGACIÓN PRESIDENCIAL PROVINCIAL DE OSORNO"/>
        <s v="REV PROV FACT FUERZA AEREA DE CHILE COMANDO LOGISTICO"/>
        <s v="REV PROV FACT GOBIERNO REGIONAL DE VALPARAÍSO"/>
        <s v="Ilustre Municipalidad de San Clemente"/>
        <s v="INMOBILIARIA ND SEIS SPA"/>
        <s v="ISS SERVICIOS GENERALES LIMITADA"/>
        <s v="PROV TI Diagnóstico situación actual, diseño conceptual e ingeniería de detalle de instalaciones remodelación de arquitectura Edificio Arturo Prat 1171 Instalaciones sanitarias (agua potable y alcant"/>
        <s v="REV PROV FACT Ilustre Municipalidad de San Clemente"/>
        <s v="REV PROV FACT INMOBILIARIA ACTUAL CUMBRES DE COLON S.A."/>
        <s v="PROV FACT DEP - Cuenta Comercial Salesforce"/>
        <s v="PROV FACT MOP SUBSECRETARIA DE OBRAS PUBLICAS"/>
        <s v="PROV FACT QUIBORAX S.A."/>
        <s v="PROV FACT MINERA SPENCE S A"/>
        <s v="DEP - Cuenta Comercial Salesforce (Provisión tipo 2)"/>
        <s v="MOP SUBSECRETARIA DE OBRAS PUBLICAS (Provisión tipo 2)"/>
        <s v="REV PROV FACT QUIBORAX S.A."/>
        <s v="BHP CHILE INC (Provisión tipo 2)"/>
        <s v="QUIBORAX S.A."/>
        <s v="MINERA SPENCE S A"/>
        <s v="PROV QUIBORAX S.A."/>
        <s v="REV PROV FACT DEP - Cuenta Comercial Salesforce"/>
        <s v="REV PROV FACT MOP SUBSECRETARIA DE OBRAS PUBLICAS"/>
        <s v="REV PROV FACT MINERA SPENCE S A"/>
        <s v="Dirección de Arquitectura del Ministerio de Obras Públicas"/>
        <s v="Calicata exploratoria Idiem Carén"/>
        <s v="Fundación Minera Escondida"/>
        <s v="PROV FACT DAC - Cuenta Comercial Salesforce"/>
        <s v="PROV FACT MINERA SPENCE S.A."/>
        <s v="MINERA SPENCE S.A."/>
        <s v="PROV FACT RTS CHILE INTERNATIONAL LOSS ADJUSTERS S"/>
        <s v="PROV FACT Constructora Gran Muralla SpA"/>
        <s v="REV PROV FACT DAC - Cuenta Comercial Salesforce"/>
        <s v="REV PROV FACT MINERA SPENCE S.A."/>
        <s v="PROV FACT Fundación Minera Escondida"/>
        <s v="REV PROV FACT RTS CHILE INTERNATIONAL LOSS ADJUSTERS S"/>
        <s v="REV PROV FACT Constructora Gran Muralla SpA"/>
        <s v="Hernán Levy Arensburg"/>
        <s v="CARIOLA DIEZ PEREZ COTAPOS Y CIA LTDA"/>
        <s v="CORPORACIÓN NACIONAL DEL COBRE DE CHILE (Provisión tipo 2)"/>
        <s v="PROV FACT CODELCO VICEPRESIDENCIA DE PROYECTOS"/>
        <s v="REV PROV FACT CODELCO VICEPRESIDENCIA DE PROYECTOS"/>
        <s v="CORPORACIÓN NACIONAL DEL COBRE"/>
        <s v="REV PROV FACT CORPORACIÓN NACIONAL DEL COBRE"/>
        <s v="PROV FACT ACCIONA CONSTRUCCION S.A. AGENCIA CHILE"/>
        <s v="Acciona Construcción S.A. Agencia Chile (Provisión tipo 2)"/>
        <s v="REV PROV FACT ACCIONA CONSTRUCCION S.A. AGENCIA CHILE"/>
        <s v="Acciona Construcción S.A. Agencia Chile"/>
        <s v="REV PROV FACT Acciona Construcción S.A. Agencia Chile (Provisión tipo 2)"/>
        <s v="ACCIONA CONSTRUCCION S.A. AGENCIA CHILE"/>
        <s v="REV PROV FACT Acciona Construcción S.A. Agencia Chile"/>
        <s v="PROV FACT Acciona Construcción S.A. Agencia Chile"/>
        <s v="CIA. Minera Dona Ines de Collahuasi SCM"/>
        <s v="CIA MINERA DONA INES DE COLLAHUASI SCM"/>
        <s v="REV PROV FACT CIA MINERA DONA INES DE COLLAHUASI SCM"/>
        <s v="CONSTRUCCIONES URALES CHILE S.A"/>
        <s v="MINERIA &amp; SERVICIOS SPA"/>
        <s v="AJGEOTECH SPA"/>
        <s v="RHEOSOIL SPA"/>
        <s v="ASG ASESORIAS Y SOLUCIONES GLOBALES SPA"/>
        <s v="CONSTRUCTORA AUSTRALIS SPA"/>
        <s v="SOC DE DESARROLLO TECNOLOGICO DE LA U DE SANTIAGO DE CHILE LTDA"/>
        <s v="MINERA ESCONDIDA LIMITADA"/>
        <s v="MINERA LAS CENIZAS S.A."/>
        <s v="R Y Q INGENIERIA S A"/>
        <s v="ARCADIS CHILE S.P.A"/>
        <s v="SOC CONTRACTUAL MINERA EL ABRA"/>
        <s v="SRK CONSULTING CHILE SPA"/>
        <s v="EFE VALPARAISO S.A."/>
        <s v="WSP Mining S.A."/>
        <s v="PROV FACT MINERA ESCONDIDA LIMITADA"/>
        <s v="PROV FACT SOC CONTRACTUAL MINERA EL ABRA"/>
        <s v="REV PROV FACT MINERA ESCONDIDA LIMITADA"/>
        <s v="REV PROV FACT SOC CONTRACTUAL MINERA EL ABRA"/>
        <s v="ASESORIAS SUELOTEST LIMITADA"/>
        <s v="ASG ASESORÍAS Y SOLUCIONES GLOBALES SPA"/>
        <s v="Laboratorio de Ensayos de la Pontificia Univ Catolica de Valpso S A"/>
        <s v="JRI INGENIERIA S A"/>
        <s v="PROV FACT AUSENCO CHILE LIMITADA"/>
        <s v="FLOW HYDRO CONSULTING GROUP SPA"/>
        <s v="AUSENCO CHILE LIMITADA"/>
        <s v="PILOTES TERRATEST S A"/>
        <s v="KNIGHT PIÉSOLD S A"/>
        <s v="REV PROV FACT AUSENCO CHILE LIMITADA"/>
        <s v="GLOBALTEC SERVICIOS Y CONSTRUCCION LIMITADA"/>
        <s v="SOCIEDAD LEM LABORATORIOS &amp; ASISTENCIA TECNICA LIMITADA"/>
        <s v="KNIGHT PIESOLD S A"/>
        <s v="PROV FACT INGENIERIA Y SERVICIOS PARA LA CONSTRUCCION GEHOLAB LIMITADA"/>
        <s v="PROV FACT FERRARA OBRAS GEOTECNICAS SPA"/>
        <s v="PROV FACT PILOTES TERRATEST S A"/>
        <s v="PROV FACT WSP Mining S.A."/>
        <s v="PROV FACT FERROVIAL CONSTRUCCION CHILE S A"/>
        <s v="FUND INVEST Y CONTROL DE CALIDAD FACULT DE ING DE LA U DE LA SERENA"/>
        <s v="INGENIERIA Y SERVICIOS PARA LA CONSTRUCCION GEHOLAB LIMITADA"/>
        <s v="TC TRANSPORTES SPA"/>
        <s v="SOCIEDAD COMERCIAL GARCIA Y SOLANO LIMITADA"/>
        <s v="WORTEX OPERACIONES MINERAS SPA"/>
        <s v="COMPAÑÍA MINERA LOMAS BAYAS"/>
        <s v="PILOTES TERRATEST S.A"/>
        <s v="INGELOG CONSULTORES DE INGENIERIA Y SISTEMAS S.A."/>
        <s v="FERROVIAL CONSTRUCCION CHILE S A"/>
        <s v="REV PROV FACT INGENIERIA Y SERVICIOS PARA LA CONSTRUCCION GEHOLAB LIMITADA"/>
        <s v="REV PROV FACT FERRARA OBRAS GEOTECNICAS SPA"/>
        <s v="REV PROV FACT PILOTES TERRATEST S.A"/>
        <s v="REV PROV FACT WSP Mining S.A."/>
        <s v="REV PROV FACT FERROVIAL CONSTRUCCION CHILE S A"/>
        <s v="PROV FACT SRK CONSULTING CHILE SPA"/>
        <s v="WSP Perú S.A."/>
        <s v="PROV FACT Vale S.A."/>
        <s v="PROV FACT WSP E&amp;I Perú S.A."/>
        <s v="REV PROV FACT WSP E&amp;I Perú S.A."/>
        <s v="VALE S.A."/>
        <s v="WSP E&amp;I Perú S.A."/>
        <s v="SOC PUNTA DEL COBRE S A"/>
        <s v="PROV FACT PUCOBRE"/>
        <s v="REV PROV FACT Vale S.A."/>
        <s v="PROV FACT ANDDES CHILE SOCIEDAD ANONIMA"/>
        <s v="PROV FACT FUGRO CHILE S.A."/>
        <s v="REV PROV FACT SOC PUNTA DEL COBRE S A"/>
        <s v="MELÓN ÁRIDOS LIMITADA"/>
        <s v="Geoinyecta Ingeniería SpA"/>
        <s v="SGS MINERALS SOCIEDAD ANONIMA"/>
        <s v="Sociedad Educativa Paralelo 37 Limitada"/>
        <s v="CLUB HIPICO DE SANTIAGO S.A."/>
        <s v="PROV FACT ALERCE INGENIERIA Y CONSTRUCCION SPA"/>
        <s v="BGC INGENIERIA LIMITADA"/>
        <s v="REV PROV FACT ALERCE INGENIERIA Y CONSTRUCCION SPA"/>
        <s v="AGRÍCOLA ESMERALDA LIMITADA"/>
        <s v="Ossa Obras Subterráneas S.A. , Agencia en Chile"/>
        <s v="AGRICOLA MUSA LIMITADA"/>
        <s v="TRANSPORTES Y MAQUINARIAS BUENA VISTA SPA"/>
        <s v="SOCIEDAD DE INVERSIONES TREMOLEN SPA"/>
        <s v="REV PROV FACT AGRÍCOLA ESMERALDA LIMITADA"/>
        <s v="ALTO MAIPO SPA (Provisión tipo 2)"/>
        <s v="CIA MINERA DEL PACIFICO S A (Provisión tipo 2)"/>
        <s v="ALTO MAIPO SPA"/>
        <s v="PROV FACT ALTO MAIPO SPA"/>
        <s v="1 31 ENSAYOS DE VE"/>
        <s v="1 12 ENSAYOS ABRAVI"/>
        <s v="1 48 ENSAYOS VELOCI"/>
        <s v="1 26 ENSAYOS DE VEL"/>
        <s v="1 29 ENSAYOS DE VE"/>
        <s v="1 31 ENSAYO VELOCI"/>
        <s v="PROV FACT JAVIER LIZANDRO MENDOZA RECABAL"/>
        <s v="PROV FACT STRABAG SPA"/>
        <s v="REV PROV FACT ALTO MAIPO SPA"/>
        <s v="JAVIER LIZANDRO MENDOZA RECABAL"/>
        <s v="STRABAG SPA"/>
        <s v="ARIDOS ACONCAGUA S.A."/>
        <s v="AMBIENTAL Y SECTORIAL SPA"/>
        <s v="SOCIEDAD MINERA SANTA FE SPA"/>
        <s v="CENTRO DE ESTUDIOS MEDICION Y CERTIFICACION DE CALIDAD CESMEC SA"/>
        <s v="PROV FACT ARIDOS ACONCAGUA S.A."/>
        <s v="PROV FACT MANTOS COPPER S.A."/>
        <s v="REV PROV FACT JAVIER LIZANDRO MENDOZA RECABAL"/>
        <s v="REV PROV FACT STRABAG SPA"/>
        <s v="SOCIEDAD INGENIERIA CONSTRUCCION Y MAQUINARIA SPA"/>
        <s v="PROV FACT Salvatore Fabrizio Andrea Melani"/>
        <s v="PROV FACT RIGI-ANDES CORPORACION MINERA S.A."/>
        <s v="PROV FACT ÁRIDOS ACONCAGUA S.A."/>
        <s v="PROV FACT MINERA SANTO DOMINGO S.C.M."/>
        <s v="PROV FACT SCM MINERA LUMINA COPPER CHILE"/>
        <s v="REV PROV FACT ARIDOS ACONCAGUA S.A."/>
        <s v="REV PROV FACT MANTOS COPPER S.A."/>
        <s v="SALVATORE MELANI"/>
        <s v="Salvatore Fabrizio Andrea Melani"/>
        <s v="SCM MINERA LUMINA COPPER CHILE"/>
        <s v="REV PROV FACT RIGI-ANDES CORPORACION MINERA S.A."/>
        <s v="REV PROV FACT MINERA SANTO DOMINGO S.C.M."/>
        <s v="REV PROV FACT SCM MINERA LUMINA COPPER CHILE"/>
        <s v="Miguel Ángel Aránguiz Toro"/>
        <s v="TRAZAS GESTIÓN DE PROYECTOS DE INFRAESTRUCTURA LIMITADA"/>
        <s v="PREFABRICADOS DE HORMIGON ECOMUNDO LIMITADA"/>
        <s v="Soluciones SIM SPA"/>
        <s v="SANTA LAURA HORMIGONES SPA"/>
        <s v="CONSTRUCTORA LO AGUIRRE SPA"/>
        <s v="CONSTRUCTORA Y COMERCIALIZADORA SALAZAR Y PIZARRO LIMITADA"/>
        <s v="PREFAST SPA"/>
        <s v="SOCIEDAD COMERCIAL MAXMAR SPA"/>
        <s v="Prefabricados de Hormigón Cumbres Spa"/>
        <s v="DPL HORMIGONES SPA"/>
        <s v="DISTRIBUIDORA BREMEN SPA"/>
        <s v="FHL CONSTRUCTORA SPA"/>
        <s v="TRIAL CONSTRUCCIONES SPA"/>
        <s v="SOCIEDAD BETON DECKEN SPA"/>
        <s v="PREFABRICADOS DE CONCRETO RODRIGUEZ SPA"/>
        <s v="CONSTRUCTORA ALMAGRO S.A."/>
        <s v="CONSTRUCTORA CUEVAS Y PURCELL S A"/>
        <s v="CONSTRUCTORA NOVATEC EDIFICIOS S.A."/>
        <s v="PROV FACT CONSTRUCTORA VAIN LIMITADA"/>
        <s v="REV PROV FACT Miguel Ángel Aránguiz Toro"/>
        <s v="REV PROV FACT Soluciones SIM SPA"/>
        <s v="REV PROV FACT CONSTRUCTORA Y COMERCIALIZADORA SALAZAR Y PIZARRO LIMITADA"/>
        <s v="REV PROV FACT PREFAST SPA"/>
        <s v="REV PROV FACT SOCIEDAD COMERCIAL MAXMAR SPA"/>
        <s v="SOCIEDAD COMERCIAL MAXMAR SPA (Provisión tipo 2)"/>
        <s v="REV PROV FACT DPL HORMIGONES SPA"/>
        <s v="REV PROV FACT Eurohinca Chile SpA"/>
        <s v="INVERSIONES BRONSON SPA (Provisión tipo 2)"/>
        <s v="REV PROV FACT PREFABRICADOS DE CONCRETO RODRIGUEZ SPA"/>
        <s v="CONSTRUCTORA ALMAGRO S.A. (Provisión tipo 2)"/>
        <s v="CONSTRUCTORA CUEVAS Y PURCELL S A (Provisión tipo 2)"/>
        <s v="REV PROV FACT CONSTRUCTORA NOVATEC EDIFICIOS S.A."/>
        <s v="CONSTRUCTORA VDZ SPA."/>
        <s v="CONSTRUCTORA LAS PERDICES S.A."/>
        <s v="PEHUÉN INGENIERÍA Y CONSTRUCCIÓN LTDA."/>
        <s v="UNIVAZO INGENIEROS CIVILES SPA"/>
        <s v="INVERSIONES BRONSON SPA"/>
        <s v="PROV FACT CONSTRUCTORA LAS PERDICES S.A."/>
        <s v="PROV FACT SOCIEDAD COMERCIAL MAXMAR SPA"/>
        <s v="PROV FACT DISTRIBUIDORA BREMEN SPA"/>
        <s v="PROV FACT ICAFAL CONSTRUCCIONES SPA"/>
        <s v="PROV FACT SOCIEDAD BETON DECKEN SPA"/>
        <s v="REV PROV FACT CONSTRUCTORA VAIN LIMITADA"/>
        <s v="INGENIERIA Y CONSTRUCCION OSCAR EDUARDO HERESMANN IGLESIAS SPA."/>
        <s v="Constructora Las Perdices SPA"/>
        <s v="COSIO PAVEZ LIMITADA"/>
        <s v="REV PROV FACT Constructora Las Perdices SPA"/>
        <s v="REV PROV FACT DISTRIBUIDORA BREMEN SPA"/>
        <s v="REV PROV FACT ICAFAL CONSTRUCCIONES SPA"/>
        <s v="REV PROV FACT SOCIEDAD BETON DECKEN SPA"/>
        <s v="ZOPONE CHILE INGENIERIA LIMITADA"/>
        <s v="MAESTRANZA E INGENIERIA CVP SPA"/>
        <s v="CONSTRUCTORA ALMAGRO S A"/>
        <s v="PROV FACT INGENIERIA Y CONSTRUCCION OSCAR EDUARDO HERESMANN IGLESIAS SPA."/>
        <s v="PROV FACT SANTA LAURA HORMIGONES SPA"/>
        <s v="PROV FACT GLOBE ICF S.A."/>
        <s v="PROV FACT HORMIGONES ARYCEM SPA"/>
        <s v="PROV FACT LOS ARRAYANES SPA"/>
        <s v="PROV FACT HORMIGONES BF SPA"/>
        <s v="PROV FACT V S L SISTEMAS ESPECIALES DE CONSTRUCCION S A"/>
        <s v="VENTA DE HORMIGON SPA"/>
        <s v="PAVIMENTOCHILE &amp; MAV SPA"/>
        <s v="HORMIGONES BF SPA"/>
        <s v="V S L SISTEMAS ESPECIALES DE CONSTRUCCION S A"/>
        <s v="PROV FACT MIGUEL ANGEL ARANGUIZ TORO"/>
        <s v="PROV FACT SANTA LAURA HORMIGONES SpA."/>
        <s v="PROV FACT MESA ARQUITECTURA SPA"/>
        <s v="PROV FACT PREFAST SPA"/>
        <s v="PROV FACT VENTA DE HORMIGON SPA"/>
        <s v="PROV FACT CONSTRUCTORA CUEVAS Y PURCELL S A"/>
        <s v="REV PROV FACT INGENIERIA Y CONSTRUCCION OSCAR EDUARDO HERESMANN IGLESIAS SPA."/>
        <s v="REV PROV FACT SANTA LAURA HORMIGONES SPA"/>
        <s v="REV PROV FACT GLOBE ICF S.A."/>
        <s v="REV PROV FACT HORMIGONES ARYCEM SPA"/>
        <s v="REV PROV FACT LOS ARRAYANES SPA"/>
        <s v="REV PROV FACT HORMIGONES BF SPA"/>
        <s v="REV PROV FACT V S L SISTEMAS ESPECIALES DE CONSTRUCCION S A"/>
        <s v="MAURICIO ARIEL MARAMBIO SANDOVAL"/>
        <s v="SANTA LAURA HORMIGONES SpA."/>
        <s v="MESA ARQUITECTURA SPA"/>
        <s v="GLOBE ICF S.A."/>
        <s v="PROV FACT JOEL MORALES DUBO CONS-TRUCCION, E.I.R.L."/>
        <s v="PROV FACT SEALPRO SPA"/>
        <s v="REV PROV FACT SANTA LAURA HORMIGONES SpA."/>
        <s v="REV PROV FACT MESA ARQUITECTURA SPA"/>
        <s v="REV PROV FACT VENTA DE HORMIGON SPA"/>
        <s v="REV PROV FACT CONSTRUCTORA CUEVAS Y PURCELL S A"/>
        <s v="ARQUITECTURA, DISENO Y CONSTRUCCIONES V3 LIMITADA"/>
        <s v="HORMIGONES MELIPILLA SPA"/>
        <s v="REV PROV FACT HORMIGONES MELIPILLA SPA"/>
        <s v="PROV FACT IMPORTADORA,EXPORTADORA,COMERCIALIZADORA Y ARRIENDOS EMPRESAS DIAZ LIMITADA"/>
        <s v="PROV FACT DEPROVIS SpA"/>
        <s v="PROV FACT HORMIGONES MELIPILLA SPA"/>
        <s v="IMPORTADORA,EXPORTADORA,COMERCIALIZADORA Y ARRIENDOS EMPRESAS DIAZ LIMITADA"/>
        <s v="DEPROVIS SpA"/>
        <s v="REV PROV FACT IMPORTADORA,EXPORTADORA,COMERCIALIZADORA Y ARRIENDOS EMPRESAS DIAZ LIMITADA"/>
        <s v="REV PROV FACT DEPROVIS SpA"/>
        <s v="Verificaciones Abril 2026"/>
        <s v="HORMIGONES DEL NORTE S.A."/>
        <s v="Luis Mauricio Vidal Riquelme"/>
        <s v="ULDARICIO LEOPOLDO ONATE MARDONES"/>
        <s v="CONSULTORA CAAMAÑO SALAZAR LIMITADA"/>
        <s v="ZOPONE CHILE ING. LTDA."/>
        <s v="CONSTRUCTORA CUATRO REINOS SPA"/>
        <s v="SURMIX HORMIGONES LIMITADA"/>
        <s v="INGENIERÍA Y CONSTRUCCIÓN GLOBALMIX LIMITADA"/>
        <s v="Concretvs Cubas de Hormigon Spa"/>
        <s v="Leiton Comercial Limitada"/>
        <s v="Grupos Electrógenos y Energías Renovables SPA"/>
        <s v="Hormibal Pretensados SpA"/>
        <s v="Hormigonera Cabrera SpA"/>
        <s v="CONSORCIO CONSTRUCTORA ESPERANZA Y COMPAÑIA"/>
        <s v="Hormigones Quirihue SPA"/>
        <s v="SOCIEDAD HORMIGONES Y BALDOSAS Y CIA LTDA"/>
        <s v="Ready Mix Hormigones Limitada"/>
        <s v="PROV FACT Hormigones Ríos San Martín Limitada"/>
        <s v="PROV FACT ROZNO INGENIERIA Y CONSTRUCCION SPA"/>
        <s v="PROV FACT SOCIEDAD CONSTRUCTORA VANROM SPA"/>
        <s v="PROV FACT MAESTRANZA E INGENIERIA CVP SPA"/>
        <s v="PROV FACT Ingeniería y Construcción Abarca SPA"/>
        <s v="PROV FACT CARPO Y LAGOS LTDA"/>
        <s v="PROV FACT CONSTRUCTORA MANZANO Y ASOCIADOS LIMITADA"/>
        <s v="PROV FACT CONSTRUCTORA CARRAN S A"/>
        <s v="TRAZAS GESTIÓN DE PROYECTOS DE INFRAESTRUCTURA LIMITADA (Provisión tipo 2)"/>
        <s v="REV PROV FACT CONSTRUCTORA CUATRO REINOS SPA"/>
        <s v="INGELEC LTDA (Provisión tipo 2)"/>
        <s v="REV PROV FACT BALCACURA LIMITADA"/>
        <s v="REV PROV FACT CONSORCIO CONSTRUCTORA ESPERANZA Y COMPAÑIA"/>
        <s v="REV PROV FACT CONSTRUCTORA MANZANO Y ASOCIADOS LIMITADA"/>
        <s v="CONSTRUCTORA VAIN LIMITADA (Provisión tipo 2)"/>
        <s v="REV PROV FACT CONSTRUCTORA CARRAN S A"/>
        <s v="CONSTRUCTORA DON PEDRO LIMITADA"/>
        <s v="Hormigones Ríos San Martín Limitada"/>
        <s v="ROZNO INGENIERIA Y CONSTRUCCION SPA"/>
        <s v="SOCIEDAD CONSTRUCTORA VANROM SPA"/>
        <s v="MPV Servicios Limitada"/>
        <s v="INGENIERIA Y SERVICIOS EISESA LIMITADA"/>
        <s v="MARTINUS RAIL CHILE SPA"/>
        <s v="Remodela Home SPA"/>
        <s v="Ingeniería y Construcción Abarca SPA"/>
        <s v="Comercializadora HQ Spa"/>
        <s v="Inmobiliaria El Llaipen Limitada"/>
        <s v="REV PROV FACT Hormigones Ríos San Martín Limitada"/>
        <s v="REV PROV FACT ROZNO INGENIERIA Y CONSTRUCCION SPA"/>
        <s v="REV PROV FACT SOCIEDAD CONSTRUCTORA VANROM SPA"/>
        <s v="REV PROV FACT EBCO S.A."/>
        <s v="REV PROV FACT MAESTRANZA E INGENIERIA CVP SPA"/>
        <s v="REV PROV FACT Ingeniería y Construcción Abarca SPA"/>
        <s v="REV PROV FACT CARPO Y LAGOS LTDA"/>
        <s v="JIMMY ALEJANDRO OLIVA CISTERNAS"/>
        <s v="Collao Constructora EIRL"/>
        <s v="Innovación y Desarrollo Christian Portilla Jeldres E.I.R.L"/>
        <s v="Fulgeri Jaccard SpA"/>
        <s v="Empresa de Tratamiento Sanitario Trasasur SPA"/>
        <s v="My Energy SPA"/>
        <s v="ARIDOS CANTARUTA LIMITADA"/>
        <s v="CONSTRUCTORA INDEPENDENCIA SPA"/>
        <s v="HORMIGONES YA SPA"/>
        <s v="Raúl Martínez Gómez"/>
        <s v="PROV FACT Constructora Atacagua S.A."/>
        <s v="PROV FACT INGENIERÍA Y CONSTRUCCIÓN GLOBALMIX LIMITADA"/>
        <s v="PROV FACT VIDAL Y MANRIQUEZ LIMITADA"/>
        <s v="PROV FACT ELECTRA PRICE FABBRI Y COMPANIA LIMITADA"/>
        <s v="Constructora Atacagua S.A."/>
        <s v="HORMIGONES RIOS SAN MARTIN LIMITADA"/>
        <s v="Constructora Santa Ester SPA"/>
        <s v="INGENIERIA Y CONSTRUCCION GLOBALMIX LIMITADA"/>
        <s v="SOENCO GEOTECNIA LIMITADA"/>
        <s v="CONSTRUCTORA DE VICENTE SA"/>
        <s v="VIDAL Y MANRIQUEZ LIMITADA"/>
        <s v="ELECTRA PRICE FABBRI Y COMPANIA LIMITADA"/>
        <s v="Vertic Ingeniería SPA"/>
        <s v="HORMISUR INEIN S A"/>
        <s v="INGENIERIA Y CONSTRUCCION VALMAR LTDA"/>
        <s v="PROV FACT Cbb Cementos - Ready Mix Limitada"/>
        <s v="REV PROV FACT Constructora Atacagua S.A."/>
        <s v="REV PROV FACT INGENIERÍA Y CONSTRUCCIÓN GLOBALMIX LIMITADA"/>
        <s v="REV PROV FACT VIDAL Y MANRIQUEZ LIMITADA"/>
        <s v="REV PROV FACT ELECTRA PRICE FABBRI Y COMPANIA LIMITADA"/>
        <s v="GISELLE MAGDALENA CARRASCO LLANCAFIL"/>
        <s v="MAQUINARIAS CENTRO SUR LIMITADA"/>
        <s v="CAVIERES Y ARQUITECTOS S.A."/>
        <s v="Tolmix SPA"/>
        <s v="PROV FACT CONSTRUCTORA ATACAGUA S.A"/>
        <s v="PROV FACT HORMIGONES RIOS SAN MARTIN LIMITADA"/>
        <s v="PROV FACT FREYSSINET CHILE SPA"/>
        <s v="PROV FACT HORMIGONES YA SPA"/>
        <s v="PROV FACT HORMISUR - INEIN S.A."/>
        <s v="REV PROV FACT JOEL MORALES DUBO CONS-TRUCCION, E.I.R.L."/>
        <s v="REV PROV FACT INGENIERIA Y CONSTRUCCION GLOBALMIX LIMITADA"/>
        <s v="ELDA RIVAS CASTRO"/>
        <s v="OSCAR EDUARDO TORRES NEIRA"/>
        <s v="CONSTRUCTORA ATACAGUA S.A"/>
        <s v="MER INFRAESTRUCTURA CHILE S.A."/>
        <s v="FREYSSINET CHILE SPA"/>
        <s v="HORMIGONES PM SPA"/>
        <s v="PROV FACT HORMIGONES RIOS SAN MARTIN LIMITADA.-"/>
        <s v="REV PROV FACT CONSTRUCTORA ATACAGUA S.A"/>
        <s v="REV PROV FACT HORMIGONES RIOS SAN MARTIN LIMITADA"/>
        <s v="REV PROV FACT FREYSSINET CHILE SPA"/>
        <s v="REV PROV FACT HORMIGONES YA SPA"/>
        <s v="REV PROV FACT CARPO Y LAGOS SPA"/>
        <s v="REV PROV FACT HORMISUR INEIN S A"/>
        <s v="FRANCISCO JAVIER ESPINOZA ROJAS"/>
        <s v="SOC DE HORMIGONES MAQUEHUE LIMITADA"/>
        <s v="PROV FACT Hormigones y Vibrados Cautín SPA"/>
        <s v="MELÓN S.A. (Provisión tipo 2)"/>
        <s v="Hormigones y Vibrados Cautín SPA"/>
        <s v="PROV FACT SOC DE HORMIGONES MAQUEHUE LIMITADA"/>
        <s v="REV PROV FACT Hormigones y Vibrados Cautín SPA"/>
        <s v="Ingetec Construcciones SPA"/>
        <s v="NOW SPA"/>
        <s v="SOCIEDAD MINERA INDUSTRIAL E INMOBILIARIA SPA"/>
        <s v="PROV FACT LACUSTRE HORMIGON EXPRESS SPA"/>
        <s v="REV PROV FACT SOC DE HORMIGONES MAQUEHUE LIMITADA"/>
        <s v="CONSTRUCTORA PAKAR LIMITADA"/>
        <s v="HORMIGONES Y VIBRADOS CAUTIN SPA"/>
        <s v="LACUSTRE HORMIGON EXPRESS SPA"/>
        <s v="PROV FACT Constructora Pakar Limitada"/>
        <s v="REV PROV FACT LACUSTRE HORMIGON EXPRESS SPA"/>
        <s v="REV PROV FACT Constructora Pakar Limitada"/>
        <s v="COMERCIAL KOMCLIMA SPA"/>
        <s v="Inversiones Las Golondrinas Limitada"/>
        <s v="REV PROV FACT ELECNOR CHILE SA"/>
        <s v="CONPRETEDECOR CHILE LIMITADA"/>
        <s v="Bombas De Hormigón G&amp;P S.A."/>
        <s v="CONSTRUCTORA PEHUENCHE LIMITADA"/>
        <s v="REV PROV FACT CONSTRUCTORA PEHUENCHE LIMITADA"/>
        <s v="BOMBAS DE HORMIGON G&amp;P SPA"/>
        <s v="HORMISUR - INEIN S.A."/>
        <s v="Tralmar SPA"/>
        <s v="PROV FACT Bombas De Hormigón G&amp;P SPA"/>
        <s v="PROV FACT HORMISUR INEIN S A"/>
        <s v="REV PROV FACT BOMBAS DE HORMIGON G&amp;P SPA"/>
        <s v="MORTEROS TX S.A."/>
        <s v="Scarab Chile SpA"/>
        <s v="Knauf Aquapanel SPA"/>
        <s v="Trasandina LTDA."/>
        <s v="CEMENTOS POLPAICO S.A."/>
        <s v="FCA. PAVIMENTOS Y REVESTIMIENTOS BUDNIK HNOS S. A."/>
        <s v="PCR TRADING S.A."/>
        <s v="INVERSIONES PUNTA BLANCA SPA"/>
        <s v="UNACEM CHILE S.A."/>
        <s v="PROV FACT YURA CHILE SPA"/>
        <s v="PROV FACT CEMENTOS TRANSEX LTDA"/>
        <s v="PROV FACT INVERSIONES PUNTA BLANCA SPA"/>
        <s v="REV PROV FACT INVERSIONES PUNTA BLANCA SPA"/>
        <s v="YURA CHILE SPA"/>
        <s v="CEMENTOS TRANSEX LTDA"/>
        <s v="CEMENTOS TRANSEX SPA"/>
        <s v="CONPREM-GRAU PREFAB.DE HORMIGÓN LTDA."/>
        <s v="REV PROV FACT YURA CHILE SPA"/>
        <s v="REV PROV FACT CEMENTOS TRANSEX LTDA"/>
        <s v="Minera Melón S.A."/>
        <s v="CEMENTOS TRANSEX LIMITADA"/>
        <s v="MERCANTIL E INDUSTRIAL TRANSANDINA LIMITADA"/>
        <s v="CEMENTO POLPAICO S A"/>
        <s v="Verificación de equipos, EP DHI-277, Div. Geot. Laboratorio."/>
        <s v="Verificación de equipos, EP DHI-288 Div. Aceros Control (Lab. Ensayo de Presión)"/>
        <s v="Verificación de equipos, EP DHI-289 Div. Aceros Control (Unidad Aceros Estructural)"/>
        <s v="Verificación de equipos, EP DHI-290 Div. Aceros Control (Unidad Inspecciones Concepción)"/>
        <s v="Verificación de equipos, EP DHI-291 Div. Hormigones-Zona Sur."/>
        <s v="CONPREM-GRAU PREFABRICADOS DE HORMIGON LIMITADA"/>
        <s v="FCA PAVIMENTOS Y REVESTIMIENTOS BUDNIK HNOS S A"/>
        <s v="Calibración de Cilindro, solicita Bernardo Pereira"/>
        <s v="REV PROV FACT CEMENTOS POLPAICO S.A."/>
        <s v="MAPEI CHILE SPA"/>
        <s v="SIKA S A CHILE"/>
        <s v="SOPROCAL CALERIAS E INDUSTRIAS S A"/>
        <s v="ULMEN S.A."/>
        <s v="EcoAZA SPA"/>
        <s v="CONSTRUCTORA VILICIC S A"/>
        <s v="INDUSTRIA DE TUBOS Y PREFABRICADOS DE HORMIGON BUDNIK S A"/>
        <s v="Sociedad LEM Laboratorios &amp; Asistencia Técnica Limitada"/>
        <s v="VERDE CORP SPA"/>
        <s v="ÁRIDOS ACONCAGUA S.A."/>
        <s v="XTREME MINING LIMITADA"/>
        <s v="CONCREMAG S.A"/>
        <s v="CONSTRUCTORA ITINEX LIMITADA"/>
        <s v="MELON ARIDOS LIMITADA"/>
        <s v="IdeasLab SpA"/>
        <s v="PROV FACT DiseConstrucciones Spa"/>
        <s v="ESSBIO S.A."/>
        <s v="DiseConstrucciones Spa"/>
        <s v="GP INGENIERIA LIMITADA"/>
        <s v="CONSORCIO CONPAX HUENCHUNIR SPA"/>
        <s v="PRODUCTOS CAVE S A"/>
        <s v="REV PROV FACT DiseConstrucciones Spa"/>
        <s v="CORPORACION PARA EL DESARROLO DE SANTIAGO"/>
        <s v="FLUIDOTECNICA INGENIERIA Y SERVICIOS SPA"/>
        <s v="NORQUIM SPA"/>
        <s v="RVC INGENIERIA Y CONSTRUCCION S A"/>
        <s v="CONSTRUCTORA PUKARA SPA"/>
        <s v="LEPUCV S.A."/>
        <s v="SERVICIOS DE LABORATORIO LABOPAL LIMITADA"/>
        <s v="JUAN CRISTOBAL UGARTE BOLELLI"/>
        <s v="PREFABRICADOS DE HORMIGON CUMBRES SPA"/>
        <s v="BOTTAI S A"/>
        <s v="EDIFICIO APOQUINDO 6400"/>
        <s v="CONSTRUCTORA RIO MAULE SPA"/>
        <s v="SC Autop S.Antonio-Santiago"/>
        <s v="Antofagasta Minerals S.A."/>
        <s v="CMPC PULP SPA"/>
        <s v="CHUBB SEGUROS CHILE S.A."/>
        <s v="Comunidad Edificio Los Magnolios"/>
        <s v="JLS Ingeniería Ltda."/>
        <s v="CONSTRUCTORA RIO MAULE LIMITADA"/>
        <s v="ENTRE PARQUES SpA"/>
        <s v="ILUSTRE MUNICIPALIDAD DE CHÉPICA"/>
        <s v="Conversemos SpA"/>
        <s v="PROV FACT J.E.J. INGENIERÍA S.A"/>
        <s v="PROFUND SPA"/>
        <s v="SOCIEDAD CONCESIONARIA VESPUCIO ORIENTE S.A."/>
        <s v="La Huella SpA"/>
        <s v="SERVICIOS DE MANTENCION LTDA"/>
        <s v="PROV FACT IDOM INGENIERIA Y CONSULTORIA, S.A."/>
        <s v="PROV FACT INVERSIONES Y ASESORIAS SUMA LIMITADA"/>
        <s v="REV PROV FACT J.E.J. INGENIERÍA S.A"/>
        <s v="INVERSIONES Y ASESORIAS SUMA LIMITADA"/>
        <s v="CONSTRUCTORA ARARAT LIMITADA"/>
        <s v="J.E.J INGENIERIA S.A"/>
        <s v="SOC HORMIGONES Y BALDOSAS Y COMPANIA LIMITADA"/>
        <s v="Clínica Alemana de Santiago S.A."/>
        <s v="PROV FACT SOCIEDAD CONCESIONARIA VESPUCIO ORIENTE S.A."/>
        <s v="PROV FACT J.E.J INGENIERIA S.A"/>
        <s v="PROV FACT CLINICA ALEMANA DE SANTIAGO S.A."/>
        <s v="REV PROV FACT INVERSIONES Y ASESORIAS SUMA LIMITADA"/>
        <s v="REV PROV FACT J.E.J INGENIERIA S.A"/>
        <s v="REV PROV FACT Clínica Alemana de Santiago S.A."/>
        <s v="CASAS DELANO S.A."/>
        <s v="OBRAS SUBTERRANEAS S.A., AGENCIA EN CHILE"/>
        <s v="SOCIEDAD AGROINDUSTRIAL Y COMERCIAL DE CAMACHO LIMITADA"/>
        <s v="Plan V Arquitectos Ltda"/>
        <s v="AUTOCTONA DISEÑO LIMITADA"/>
        <s v="REGULARIZACIÓN INMOBILIARIA INTELIGENTE RII SPA"/>
        <s v="Grupo CCB SpA"/>
        <s v="FORNI Y FORTES ARQUITECTOS ASOCIADOS"/>
        <s v="PROV FACT GEOVITA S.A."/>
        <s v="ENZO PABLO ROMAN FUENTES"/>
        <s v="Johanna Bustos Gómez"/>
        <s v="EMPRESA DE PROYECTOS DE INGENIERIA E G C SPA"/>
        <s v="570 ARQUITECTURA LIMITADA"/>
        <s v="PROYECTOS CONSTRUCTIVOS KONTRUARK SPA"/>
        <s v="GEOVITA S.A."/>
        <s v="REV PROV FACT GEOVITA S.A."/>
        <s v="NORMET CHILE LIMITADA"/>
        <s v="CONSTRUCTORA BEFCO SPA"/>
        <s v="ARQUITECTURA Y CONSTRUCCIÓN G&amp;M LIMITADA"/>
        <s v="PROV FACT ARQUITECTURA Y CONSTRUCCIÓN G&amp;M LIMITADA"/>
        <s v="PROV FACT Importadora y Distribuidora Urantia Ltda"/>
        <s v="Inversiones Los Maitenes Limitada"/>
        <s v="Importadora y Distribuidora Urantia Ltda"/>
        <s v="Van Zeeland Arquitectura y Diseño SPA"/>
        <s v="IMPORTADORA Y COMERCIALIZADORA MEDRED SpA."/>
        <s v="CAVIERES ARQUITECTOS SA."/>
        <s v="Alsaneo Metro L7 SPA."/>
        <s v="ALSANEO L7 SPA"/>
        <s v="EURO CONSTRUCTORA SPA"/>
        <s v="PROV FACT SERVICIOS URBA GC SPA"/>
        <s v="REV PROV FACT ARQUITECTURA Y CONSTRUCCIÓN G&amp;M LIMITADA"/>
        <s v="REV PROV FACT Importadora y Distribuidora Urantia Ltda"/>
        <s v="Sandra Patricia Canales Domínguez"/>
        <s v="INMOBILIARIA E INVERSIONES WELTE  S.A"/>
        <s v="CNG CORP SpA"/>
        <s v="DMC MINING SERVICES CHILE SPA"/>
        <s v="Piedra Lobo SpA"/>
        <s v="GEOVITA S A"/>
        <s v="PROV FACT AFA ASOCIADOS SPA"/>
        <s v="REV PROV FACT SERVICIOS URBA GC SPA"/>
        <s v="REV PROV FACT GEOVITA S A"/>
        <s v="BESIO Y CORTEZ ARQUITECTURA Y CONSTRUCCION SPA"/>
        <s v="SERVICIOS URBA GC SPA"/>
        <s v="CONSTRUCTORA M D M LIMITADA"/>
        <s v="Barú Ingeniería Limitada"/>
        <s v="Deportes de Montaña El Plomo SpA"/>
        <s v="PROQUIEL QUIMICOS SPA"/>
        <s v="AFA ASOCIADOS SPA"/>
        <s v="REV PROV FACT AFA ASOCIADOS SPA"/>
        <s v="PROV FACT FLUIDOTECNICA INGENIERIA Y SERVICIOS SPA"/>
        <s v="REV PROV FACT FLUIDOTECNICA INGENIERIA Y SERVICIOS SPA"/>
        <s v="SAINT-GOBAIN WEBER CHILE S.A"/>
        <s v="PROV FACT SIKA S A CHILE"/>
        <s v="PROV FACT CONSTRUCTORA PAZ SPA"/>
        <s v="PROV FACT INDUSTRIA QUIMICA SOLEX CHILENA LTDA"/>
        <s v="PROV FACT PRODUCTOS CAVE S A"/>
        <s v="PIETTRA SPA"/>
        <s v="INDUSTRIA QUIMICA SOLEX CHILENA LTDA"/>
        <s v="CONSTRUCTORA JORGE CARRASCO FARIAS SPA"/>
        <s v="PROV FACT AISLANTES NACIONALES SPA"/>
        <s v="REV PROV FACT CONSTRUCTORA PAZ SPA"/>
        <s v="REV PROV FACT INDUSTRIA QUIMICA SOLEX CHILENA LTDA"/>
        <s v="REV PROV FACT PRODUCTOS CAVE S A"/>
        <s v="AISLANTES NACIONALES SPA"/>
        <s v="CONSTRUCTORA SANTOLAYA LTDA"/>
        <s v="RVC INGENIERÍA Y CONSTRUCCIÓN S A"/>
        <s v="PROV FACT RVC INGENIERÍA Y CONSTRUCCIÓN S A"/>
        <s v="REV PROV FACT AISLANTES NACIONALES SPA"/>
        <s v="CONSTRUCTORA H SPA"/>
        <s v="REV PROV FACT RVC INGENIERÍA Y CONSTRUCCIÓN S A"/>
        <s v="ADHESIVOS Y MORTEROS TORO SPA"/>
        <s v="CONSTRUCTORA RCUBO SPA"/>
        <s v="RUIZ Y AGURTO LIMITADA"/>
        <s v="INGENIERIA Y CONSTRUCCION TACORA LIMITADA"/>
        <s v="CONSTRUCTORA ITAL-COSTRUZIONI LIMITADA"/>
        <s v="DEMETRA SPA"/>
        <s v="FMB Ingeniería y Construcción Limitada"/>
        <s v="MOSAICO S A"/>
        <s v="SOC INDUSTRIAL ROMERAL S A"/>
        <s v="SOCIEDAD INDUSTRIAL PIZARRENO S.A."/>
        <s v="Inmobiliaria Parque La Florida SPA"/>
        <s v="REV PROV FACT SOC INDUSTRIAL ROMERAL S A"/>
        <s v="RECOS SPA"/>
        <s v="CONSTRUCTORA COLLICO LIMITADA"/>
        <s v="CIA INDUSTRIAL EL VOLCAN S A"/>
        <s v="PROV FACT SOCIEDAD INDUSTRIAL PIZARRENO S.A."/>
        <s v="CONSTRUCTORA LONDRES LIMITADA"/>
        <s v="INGENIERÍA Y CONSTRUCCIÓN TACORA SPA"/>
        <s v="INGENIERIA Y CONSTRUCCION TACORA SPA"/>
        <s v="Construcción Sostenible y Tecnología Robricks SpA."/>
        <s v="CERAMICA SANTIAGO S A"/>
        <s v="PROV FACT URBANBLOCK SPA"/>
        <s v="PROV FACT MALATRASSI PREFABRICADOS LTDA."/>
        <s v="REV PROV FACT SOCIEDAD INDUSTRIAL PIZARRENO S.A."/>
        <s v="CONSTRUCTORA CREA S.A."/>
        <s v="CUNHA Y LUZ S.A."/>
        <s v="CONSTRUCTORA LA RIOJA SPA"/>
        <s v="COMERCIAL K SPA"/>
        <s v="URBANBLOCK SPA"/>
        <s v="MALATRASSI PREFABRICADOS LTDA."/>
        <s v="REV PROV FACT URBANBLOCK SPA"/>
        <s v="REV PROV FACT MALATRASSI PREFABRICADOS LTDA."/>
        <s v="PIZARRO VIAL INGENIERIA Y CONSTRUCCION LIMITADA"/>
        <s v="Importadora y Exportadora Loreto Sanchez Aros E.I.R.L"/>
        <s v="PROV FACT SOC INDUSTRIAL ROMERAL S A"/>
        <s v="TERRACON INGENIERIA Y SERVICIOS LIMITADA"/>
        <s v="TRIMCO INGENIERÍA Y CONSTRUCCIÓN SPA"/>
        <s v="LADRILLOS GONZALEZ SPA"/>
        <s v="CONSTRUCTORA TERRACON SPA"/>
        <s v="Constructora Gran Muralla SpA."/>
        <s v="CONSTRUCTORA LN SpA"/>
        <s v="Inmobiliaria Reconquista S.A."/>
        <s v="PROV FACT SOCIEDAD CONCESIONARIA RUTA DEL LIMARI S.A."/>
        <s v="PROV FACT Sociedad Concesionaria Nuevo Pudahuel S.A."/>
        <s v="PROV FACT Constructora Pichilemu SpA"/>
        <s v="PROV FACT TBM y Tunel SPA"/>
        <s v="CONSTRUCCIONES URALES CHILE S.A (Provisión tipo 2)"/>
        <s v="OVALLE ABOGADOS LIMITADA (Provisión tipo 2)"/>
        <s v="REV PROV FACT CONSTRUCTORA LN SpA"/>
        <s v="SOCIEDAD CONCESIONARIA RUTA DEL LIMARI S.A."/>
        <s v="CONSTRUCTORA PICHILEMU SPA"/>
        <s v="PROV FACT CODELCO (Provisión tipo 2)"/>
        <s v="PROV FACT OVALLE ABOGADOS LTDA. (Provisión tipo 2)"/>
        <s v="PROV FACT FLESAN S.A."/>
        <s v="PROV FACT AGUAS DE ANTOFAGASTA S.A.-CUENTA 2"/>
        <s v="PROV FACT Constructora Gran Muralla SpA."/>
        <s v="REV PROV FACT SOCIEDAD CONCESIONARIA RUTA DEL LIMARI S.A."/>
        <s v="REV PROV FACT Sociedad Concesionaria Nuevo Pudahuel S.A."/>
        <s v="REV PROV FACT CONSTRUCTORA PICHILEMU SPA"/>
        <s v="REV PROV FACT TBM y Tunel SPA"/>
        <s v="OVALLE ABOGADOS LIMITADA"/>
        <s v="AGUAS DE ANTOFAGASTA S.A.-CUENTA2"/>
        <s v="AGUAS DE ANTOFAGASTA S.A."/>
        <s v="Sociedad Concesionaria Nuevo Pudahuel S.A."/>
        <s v="CID ADMINISTRADORA DE CENTROS DE DIALISIS SPA"/>
        <s v="TBM y Tunel SPA"/>
        <s v="Revisión DIC etapa 3 IDIEM Caren"/>
        <s v="PROV FACT DEMOTRON S A"/>
        <s v="REV PROV FACT CONSTRUCCIONES URALES CHILE S.A (Provisión tipo 2)"/>
        <s v="REV PROV FACT CODELCO (Provisión tipo 2)"/>
        <s v="REV PROV FACT OVALLE ABOGADOS LIMITADA (Provisión tipo 2)"/>
        <s v="REV PROV FACT OVALLE ABOGADOS LTDA. (Provisión tipo 2)"/>
        <s v="REV PROV FACT FLESAN S.A."/>
        <s v="REV PROV FACT AGUAS DE ANTOFAGASTA S.A."/>
        <s v="REV PROV FACT Constructora Gran Muralla SpA."/>
        <s v="OVALLE ABOGADOS LTDA."/>
        <s v="DEMOTRON S A"/>
        <s v="PROV FACT AGUAS DE ANTOFAGASTA S.A."/>
        <s v="PROV FACT INGENIERIA Y CONSTRUCCION SIGDO KOPPERS S A"/>
        <s v="REV PROV FACT DEMOTRON S A"/>
        <s v="RACK SYSTEMS RENTAL LIMITADA"/>
        <s v="CONSTRUCTORA GRAN MURALLA SPA"/>
        <s v="PROV FACT NAVEGANTE AMÉRICO VESPUCIO SPA"/>
        <s v="PROV FACT CID ADMINISTRADORA DE CENTROS DE DIÁLISIS SpA"/>
        <s v="PROV FACT CORTEVA AGRISCIENCE CHILE LIMITADA"/>
        <s v="REV PROV FACT INGENIERIA Y CONSTRUCCION SIGDO KOPPERS S A"/>
        <s v="NAVEGANTE AMÉRICO VESPUCIO SPA"/>
        <s v="CORTEVA AGRISCIENCE CHILE LIMITADA"/>
        <s v="REV PROV FACT NAVEGANTE AMÉRICO VESPUCIO SPA"/>
        <s v="REV PROV FACT CID ADMINISTRADORA DE CENTROS DE DIÁLISIS SpA"/>
        <s v="REV PROV FACT CORTEVA AGRISCIENCE CHILE LIMITADA"/>
        <s v="REV PROV FACT INGENIERÍA Y CONSTRUCCIÓN SIGDO KOPPERS S A"/>
        <s v="HOSPITAL UNIVERSIDAD DE CHILE"/>
        <s v="INMOBILIARIA LAMPA ORIENTE S.A."/>
        <s v="CONSTRUCTORA E INMOBILIARIA BERSA CERRO COLORADO S.A."/>
        <s v="INMOBILIARIA ACM S.A."/>
        <s v="Inmobiliaria Puertas del Alcázar"/>
        <s v="Inmobiliaria y Constructora el Cerrillo SpA"/>
        <s v="Inversiones Cabernet S.A."/>
        <s v="BRICSA S.A"/>
        <s v="CONSTRUCTORA RIO COLORADO"/>
        <s v="INMOBILIARIA LOMAS DE ASIS LIMITADA"/>
        <s v="PROV FACT HOSPITAL CLÍNICO UNIVERSIDAD DE CHILE"/>
        <s v="PROV FACT INMOBILIARIA LAMPA ORIENTE S.A."/>
        <s v="PROV FACT Constructora e Inmobiliaria Bersa Cerro Colorado S.A."/>
        <s v="PROV FACT INMOBILIARIA ACM S.A."/>
        <s v="PROV FACT Inmobiliaria Puertas del Alcázar"/>
        <s v="PROV FACT Inmobiliaria y Constructora el Cerrillo SpA"/>
        <s v="PROV FACT Inversiones Cabernet S.A."/>
        <s v="PROV FACT BRICSA S.A"/>
        <s v="PROV FACT INMOBILIARIA RIO COLORADO S.A."/>
        <s v="PROV FACT INMOBILIARIA LOMAS DE ASIS LIMITADA"/>
        <s v="HOSPITAL CLÍNICO UNIVERSIDAD DE CHILE (Provisión tipo 2)"/>
        <s v="REV PROV CVI Fondo General VEA"/>
        <s v="UNIVERSIDAD DE CHILE (Provisión tipo 2)"/>
        <s v="REV PROV FACT INMOBILIARIA LAMPA ORIENTE S.A."/>
        <s v="REV PROV FACT CONSTRUCTORA E INMOBILIARIA BERSA CERRO COLORADO S.A."/>
        <s v="REV PROV FACT INMOBILIARIA ACM S.A."/>
        <s v="REV PROV FACT Inmobiliaria Puertas del Alcázar"/>
        <s v="REV PROV FACT Inmobiliaria y Constructora el Cerrillo SpA"/>
        <s v="REV PROV FACT Inversiones Cabernet S.A."/>
        <s v="REV PROV FACT BRICSA S.A"/>
        <s v="REV PROV FACT CONSTRUCTORA RIO COLORADO"/>
        <s v="REV PROV FACT INMOBILIARIA LOMAS DE ASIS LIMITADA"/>
        <s v="PROV FACT Inmobiliaria Actual Porvenir S.A"/>
        <s v="PROV FACT TRAYECTA DESARROLLO INMOBILIARIO SPA"/>
        <s v="PROV FACT Bricsa S.A."/>
        <s v="REV PROV FACT HOSPITAL CLÍNICO UNIVERSIDAD DE CHILE"/>
        <s v="TRAYECTA DESARROLLO INMOBILIARIO SPA"/>
        <s v="REV PROV FACT Inmobiliaria Actual Porvenir S.A"/>
        <s v="REV PROV FACT TRAYECTA DESARROLLO INMOBILIARIO SPA"/>
        <s v="PROV FACT Nexos Desarrollos Inmobiliarios SpA"/>
        <s v="NEXOS DESARROLLOS INMOBILIARIOS SPA"/>
        <s v="BRICSA S A"/>
        <s v="INMOBILIARIA LOMAS DE ASIS SPA"/>
        <s v="PROV FACT INMOBILIARIA LOMAS DE ASIS SPA"/>
        <s v="REV PROV FACT INMOBILIARIA PUERTAS DEL ALCAZAR SPA"/>
        <s v="REV PROV FACT NEXOS DESARROLLOS INMOBILIARIOS SPA"/>
        <s v="REV PROV FACT Bricsa S.A."/>
        <s v="REV PROV FACT INMOBILIARIA RIO COLORADO S.A."/>
        <s v="REV PROV FACT INMOBILIARIA LOMAS DE ASIS SPA"/>
        <s v="INMOBILIARIA LOS MONTES SPA"/>
        <s v="Inmobiliaria Los Montes"/>
        <s v="INMOBILIARIA RIO COLORADO S.A."/>
        <s v="PROV FACT CONSTRUCTORA GARDILCIC LTDA."/>
        <s v="REV PROV FACT CONSTRUCTORA GARDILCIC LTDA."/>
        <s v="CONSTRUCTORA GARDILCIC LTDA."/>
        <s v="CONSTRUCTORA GARDILCIC LTDA"/>
        <s v="REV PROV FACT CONSTRUCTORA GARDILCIC LTDA"/>
        <s v="HIDRONOR CHILE S A"/>
        <s v="PROV FACT I. MUNICIPALIDAD DE MELIPILLA"/>
        <s v="PROV FACT ILUSTRE MUNICIPALIDAD DE MELIPILLA"/>
        <s v="PROV FACT HIDRONOR CHILE S A"/>
        <s v="PROV FACT GESTION INTEGRAL DE RESIDUOS SPA"/>
        <s v="I. MUNICIPALIDAD DE MELIPILLA (Provisión tipo 2)"/>
        <s v="REV PROV FACT HIDRONOR CHILE S A"/>
        <s v="ILUSTRE MUNICIPALIDAD DE MELIPILLA"/>
        <s v="I. MUNICIPALIDAD DE MELIPILLA"/>
        <s v="GESTION INTEGRAL DE RESIDUOS SPA"/>
        <s v="REV PROV FACT I. MUNICIPALIDAD DE MELIPILLA"/>
        <s v="REV PROV FACT ILUSTRE MUNICIPALIDAD DE MELIPILLA"/>
        <s v="REV PROV FACT GESTION INTEGRAL DE RESIDUOS SPA"/>
        <s v="PROV FACT IMPERMEABILIZACIÓN, DISTRIBUIDORA E INGENIERÍA EN PLÁSTICOS LIMITADA"/>
        <s v="PROV FACT VEOLIA SU CHILE S.A."/>
        <s v="IMPERMEABILIZACIÓN, DISTRIBUIDORA E INGENIERÍA EN PLÁSTICOS LIMITADA"/>
        <s v="VEOLIA SU CHILE S.A."/>
        <s v="PROV FACT HIDRONOR CHILE S.A"/>
        <s v="REV PROV FACT IMPERMEABILIZACIÓN, DISTRIBUIDORA E INGENIERÍA EN PLÁSTICOS LIMITADA"/>
        <s v="REV PROV FACT VEOLIA SU CHILE S.A."/>
        <s v="HIDRONOR CHILE S.A"/>
        <s v="REV PROV FACT HIDRONOR CHILE S.A"/>
        <s v="MINERA CENTINELA (Provisión tipo 2)"/>
        <s v="PROV FACT MINERA CENTINELA"/>
        <s v="REV PROV FACT MINERA CENTINELA"/>
        <s v="MINERA CENTINELA"/>
        <s v="MINERA LOS PELAMBRES (Provisión tipo 2)"/>
        <s v="PROV FACT MINERA LOS PELAMBRES"/>
        <s v="CENTRO DE ESTUDIOS,MEDICION Y CERTIFICACION DE CALIDAD CESMEC S.A."/>
        <s v="PROV FACT CENTRO DE ESTUDIOS,MEDICION Y CERTIFICACION DE CALIDAD CESMEC S.A."/>
        <s v="REV PROV FACT Minera Los Pelambres"/>
        <s v="PROV FACT CENTRO DE ESTUDIOS MEDICION Y CERTIFICACION DE CALIDAD CESMEC SA"/>
        <s v="PROV FACT NEXXO S.A."/>
        <s v="REV PROV FACT CENTRO DE ESTUDIOS,MEDICION Y CERTIFICACION DE CALIDAD CESMEC S.A."/>
        <s v="REV PROV FACT CENTRO DE ESTUDIOS MEDICION Y CERTIFICACION DE CALIDAD CESMEC SA"/>
        <s v="REV PROV FACT NEXXO S.A."/>
        <s v="EQUIPOS Y SERVICIOS VIVELO LTDA."/>
        <s v="Minera Los Pelambres"/>
        <s v="Construcciones Exal Limitada"/>
        <s v="EQUIPOS Y SERVICIOS VIVELO LIMITADA"/>
        <s v="PROV FACT INGENIERIA Y CONSTRUCCION HADYSIC LIMITADA"/>
        <s v="PROV FACT EQUIPOS Y SERVICIOS VIVELO LTDA."/>
        <s v="REV PROV FACT INGENIERIA Y CONSTRUCCION HADYSIC LIMITADA"/>
        <s v="REV PROV FACT EQUIPOS Y SERVICIOS VIVELO LIMITADA"/>
        <s v="PROV FACT OBRASCÓN HUARTE LAIN S A AGENCIA EN CHILE"/>
        <s v="OBRASCÓN HUARTE LAIN S A AGENCIA EN CHILE (Provisión tipo 2)"/>
        <s v="REV PROV FACT OBRASCÓN HUARTE LAIN S A AGENCIA EN CHILE"/>
        <s v="REV PROV FACT OBRASCON HUARTE LAIN S A AGENCIA EN CHILE"/>
        <s v="PROV FACT CONSTRUCCIONES URALES CHILE S.A"/>
        <s v="REV PROV FACT CONSTRUCCIONES URALES CHILE S.A"/>
        <s v="STRABAG-EDILMAC DESARROLLOS VERTICALES SPA"/>
        <s v="ZUBLIN INTERNATIONAL GMBH CHILE SPA"/>
        <s v="PROV FACT Strabag - Edilmac Desarrollos Verticales SpA"/>
        <s v="ZUBLIN INTERNATIONAL GMBH CHILE SPA (Provisión tipo 2)"/>
        <s v="Strabag - Edilmac Desarrollos Verticales SpA,"/>
        <s v="Strabag - Edilmac Desarrollos Verticales SpA"/>
        <s v="REV PROV FACT Strabag - Edilmac Desarrollos Verticales SpA"/>
        <s v="PROV FACT ZUBLIN INTERNATIONAL GMBH CHILE SPA"/>
        <s v="REV PROV FACT ZUBLIN INTERNATIONAL GMBH CHILE SPA"/>
        <s v="PROV FACT Ossa Obras Subterráneas S.A. , Agencia en Chile"/>
        <s v="REV PROV FACT Ossa Obras Subterráneas S.A. , Agencia en Chile"/>
        <s v="REV PROV FACT OBRAS SUBTERRANEAS S.A., AGENCIA EN CHILE"/>
        <s v="CONSORCIO VALKO - OHL - BESALCO S.A."/>
        <s v="PROV FACT CONSORCIO VALKO - OHL - BESALCO S.A."/>
        <s v="REV PROV FACT CONSORCIO VALKO - OHL - BESALCO S.A."/>
        <s v="WALMART CHILE S.A."/>
        <s v="TECNO FAST S.A."/>
        <s v="MATRIZ IDEAS S A"/>
        <s v="COMERCIAL DONOSO LIMITADA"/>
        <s v="TECNOLOGIA DE MATERIALES CHILE S.A."/>
        <s v="CONFECCION Y COMERCIALIZACION PROSEG LIMITADA"/>
        <s v="COMERCIAL PARKROSE S.A."/>
        <s v="POLYMER CHECK SPA"/>
        <s v="COMERCIAL SOGNO SPA"/>
        <s v="UNITED SISTEMA DE TUBERIAS SPA"/>
        <s v="MULTIACEROS SOCIEDAD ANONIMA"/>
        <s v="PARKROSE S.A"/>
        <s v="PROV FACT COMERCIAL PARKROSE SA"/>
        <s v="COMERCIAL PARKROSE SA"/>
        <s v="Lanco &amp; Harris Suramérica SPA"/>
        <s v="FERRECAR SPA"/>
        <s v="TORINO CHILE SPA"/>
        <s v="VENTALPLASTIC S.A"/>
        <s v="PROV FACT DROGUERIA HOFMANN SAC"/>
        <s v="REV PROV FACT COMERCIAL PARKROSE SA"/>
        <s v="SERVICIOS DE REHABILITACION INDUSTRIAL CIPP CHILE S.A"/>
        <s v="INVERSIERRA S.A."/>
        <s v="DROGUERIA HOFMANN SAC"/>
        <s v="PROV FACT ANGLO AMERICAN SUR S.A."/>
        <s v="REV PROV FACT DROGUERIA HOFMANN SAC"/>
        <s v="EMPRESA CARLOS VARAS URZUA, SEGURIDAD INTEGRAL E.I.R.L."/>
        <s v="PINTURAS RELEM LTDA."/>
        <s v="SANTANDER GIBSON SERVICIOS LIMITADA"/>
        <s v="MEASTON PRODUCCIONES LIMITADA"/>
        <s v="PANELES, CUBIERTAS Y REVESTIMIENTOS ISOPANEL CHILE SPA"/>
        <s v="ANGLO AMERICAN SUR S.A."/>
        <s v="SODIMAC S.A."/>
        <s v="MAESTRA SERVICIOS S A"/>
        <s v="VENTALPLASTIC SPA"/>
        <s v="REV PROV FACT ANGLO AMERICAN SUR S.A."/>
        <s v="REV PROV FACT SIKA S A CHILE"/>
        <s v="FABRICA DE PIEDRAS CHILENAS S.P.A."/>
        <s v="ACO SPA"/>
        <s v="COMERCIALIZADORA EUROGLASS LIMITADA"/>
        <s v="Inversiones Lagunas Spa"/>
        <s v="SOCIEDAD COMERCIAL E IMPORTADORA MAXTAR SPA"/>
        <s v="COMERCIAL KUPPEL SPA"/>
        <s v="RAC SPA"/>
        <s v="SOC CARLOS ANTONIO Y GERMAN HERNAN SALAZAR GATICA LTDA"/>
        <s v="MULTIACEROS SOCIEDAD ANÓNIMA"/>
        <s v="TESA TAPE CHILE S A"/>
        <s v="PROV FACT SERVICIOS TIFF CHILE SPA"/>
        <s v="SERVICIOS Y PRODUCTOS PROMOCIONALES DE CHILE LIMITADA"/>
        <s v="ARRIAGADA DIAZ MANUEL ANTONIO Y PINTO ONATE MARIA BELEN LTDA"/>
        <s v="COMERCIAL Y ASESORIAS ARMOR VEST SPA"/>
        <s v="SOCOFAR S.A. AGENCIA EN CHILE"/>
        <s v="SERVICIOS TIFF CHILE SPA"/>
        <s v="CONSTRUCTORA ANGELICA MARIA TRUJILLO MENDOZA E.I.R.L."/>
        <s v="CONSTRUCTORA ANGELICA MARIA TRUJILLO MENDOZA EIRL"/>
        <s v="H &amp; E SPA"/>
        <s v="REV PROV FACT SERVICIOS TIFF CHILE SPA"/>
        <s v="GESPANIA CONSTRUCTORA S.A."/>
        <s v="INMOBILIARIA PADRE HURTADO SPA"/>
        <s v="INMOBILIARIA PUERTA DE VITACURA SPA"/>
        <s v="PROV FACT Alsaneo Metro L7 SPA."/>
        <s v="REV PROV FACT INMOBILIARIA PUERTA DE VITACURA SPA"/>
        <s v="REV PROV FACT Alsaneo Metro L7 SPA."/>
        <s v="CASBRO SPA"/>
        <s v="PROTEGO S A"/>
        <s v="El arrayan spa"/>
        <s v="EDIFICIO ZOCO PRINCIPE DE GALES"/>
        <s v="PROV FACT El arrayan spa"/>
        <s v="REV PROV FACT El arrayan spa"/>
        <s v="FELTREX SPA"/>
        <s v="Colchones Rosen S.A"/>
        <s v="ROSEN S.A."/>
        <s v="PINTURAS AMANECER LIMITADA"/>
        <s v="RENNER COATINGS CHILE SPA"/>
        <s v="SHERWIN WILLIAMS CHILE S A"/>
        <s v="REV PROV FACT SHERWIN WILLIAMS CHILE S A"/>
        <s v="PINTURAS INDUSTRIALES GARBAR SPA"/>
        <s v="MANUEL ARTURO SOTELO CATRILEO"/>
        <s v="PROYECTOS DE ARQUITECTURA ARQ-CUBE LIMITADA"/>
        <s v="INICIA SPA"/>
        <s v="CONSTRUCTORA FERRAMAR LIMITADA"/>
        <s v="ALTO SPA"/>
        <s v="Ingeniería y Construcción Icono S.A."/>
        <s v="LUNA NESVARA CONSTRUCTORA SPA"/>
        <s v="SERVICIOS LIEN SPA"/>
        <s v="MABLAN SPA"/>
        <s v="MOV_E SPA"/>
        <s v="MEDLOG CHILE S.A."/>
        <s v="TP &amp; CHEMICAL SERVICIOS GENERALES SPA"/>
        <s v="SUMINISTRO Y APLICACIÓN DE RECUBRIMIENTOS INDUSTRIALES SPA"/>
        <s v="INMOBILIARIA E INVERSIONES LACOSTE LIMITADA"/>
        <s v="PROV FACT MANUEL ARTURO SOTELO CATRILEO"/>
        <s v="Aros y Asociados S.A."/>
        <s v="SOCIEDAD CONSTRUCTORA O.D.A.P. LIMITADA"/>
        <s v="EGA KAT LOGISTICA SPA"/>
        <s v="INMOBILIARIA Y CONSTRUCTORA GESCO S.A."/>
        <s v="REVESTIMIENTOS INDUSTRIALES HOMECOATING LIMITADA"/>
        <s v="INVERSIONES IP SPA"/>
        <s v="SOCIEDAD COMERCIALIZADORA DE REPUESTOS SPA"/>
        <s v="CRV INGENIERIA Y CONSTRUCCION LIMITADA"/>
        <s v="CONSTRUCTORA DE VICENTE S.A."/>
        <s v="Revestimientos Industriales DYL SpA."/>
        <s v="MIT CONSTRUCCIONES SPA"/>
        <s v="PROPAINT Y SERVICIOS DE CONSTRUCCIÓN SPA"/>
        <s v="Pompeyo carrasco spa"/>
        <s v="ECOVIDA S A"/>
        <s v="CRILLÓN S.A"/>
        <s v="REV PROV FACT MANUEL ARTURO SOTELO CATRILEO"/>
        <s v="SANCHEZ Y COMPANIA LIMITADA"/>
        <s v="FUNDACION MUSEO VIOLETA PARRA"/>
        <s v="IP PROYECTOS INDUSTRIALES SPA"/>
        <s v="APLICACIONES BRAVO SPA"/>
        <s v="SOCIEDAD COMERCIALIZADORA DE REPUESTOS S.A"/>
        <s v="Constructora Crillón SPA"/>
        <s v="RENE OSVALDO BORQUEZ FIERRO"/>
        <s v="Sociedad Comercial e Industrial Elemont Limitada"/>
        <s v="CONSTRUCTORA MARCELO VILDO E.I.R.L."/>
        <s v="CONTRATISTAS EN OBRAS JVM SPA"/>
        <s v="GO CONSTRUCTION, BUILDING, RESTORATION &amp; CO SPA"/>
        <s v="Metalium SPA"/>
        <s v="REVESTIMIENTOS INDUSTRIALES D Y L SPA"/>
        <s v="Importadora Y Comercializadora IRV SpA"/>
        <s v="PROV FACT MIT CONSTRUCCIONES SPA"/>
        <s v="MACER S.A."/>
        <s v="CONSTRUCTORA TEMPO MAINO LIMITADA"/>
        <s v="PROV FACT Constructora E5 SPA"/>
        <s v="REV PROV FACT MIT CONSTRUCCIONES SPA"/>
        <s v="LADRILLERA EL DIAMANTE S.A.C."/>
        <s v="FOMENTO OBRAS Y CONTRATAS SAC"/>
        <s v="FCA. PERUANA ETERNIT S.A."/>
        <s v="COMERCIAL VICUNA SPA."/>
        <s v="OBRAS CIVILES SANTA MARIA LIMITADA"/>
        <s v="RIVADENEIRA Y COLLAO LTDA."/>
        <s v="HCA MINERIA SPA"/>
        <s v="Thermosolutions Ign Spa"/>
        <s v="FULL AISLACIÓN SPA"/>
        <s v="PROV FACT Sistema Servicios SPA"/>
        <s v="PROV FACT SERVICIOS INTEGRALES PARA EQUIPOS ELÉCTRICOS, RAMON FERNANDO RIOBUENO ZAPATA SPA"/>
        <s v="REV PROV BOL LADRILLERA EL DIAMANTE S.A.C."/>
        <s v="REV PROV FACT FOMENTO OBRAS Y CONTRATAS S.A.C."/>
        <s v="REV PROV BOL CONSORCIO INTI PUNKU"/>
        <s v="REV PROV BOL FCA PERUANA ETERNIT S.A."/>
        <s v="ASAP SOLUCIONES INTEGRALES SPA"/>
        <s v="KNAUF CHILE SPA"/>
        <s v="Constructora PDP Spa"/>
        <s v="DESARROLLO E INGENIERIA FAI SPA"/>
        <s v="Sistema Servicios SPA"/>
        <s v="SERVICIOS INTEGRALES PARA EQUIPOS ELÉCTRICOS, RAMON FERNANDO RIOBUENO ZAPATA SPA"/>
        <s v="SOCIEDAD MEIER Y MEIER LIMITADA"/>
        <s v="EMPRESA CONSTRUCTORA PAOLA LAMAS Y COMPANIA LIMITADA"/>
        <s v="NG MADERAS S A"/>
        <s v="PROV FACT FERREMUNDO S.A.S."/>
        <s v="REV PROV FACT Sistema Servicios SPA"/>
        <s v="REV PROV FACT SERVICIOS INTEGRALES PARA EQUIPOS ELÉCTRICOS, RAMON FERNANDO RIOBUENO ZAPATA SPA"/>
        <s v="UNIÓN DE CONCRETERAS S.A."/>
        <s v="SUBSECRETARIA DEL MINISTERIO DE LA VIVIENDA Y URBANISMO"/>
        <s v="SOC COMERCIAL Y AISLANTES SUR POL LIMITADA"/>
        <s v="NUYUN TEK S.P.A.."/>
        <s v="SANCHEZ HERMANOS SPA"/>
        <s v="COMERCIAL IGAL LTDA."/>
        <s v="CONSTRUCTORA ARTE LIMITADA"/>
        <s v="Besalco Desarrollos Inmobiliarios S.A."/>
        <s v="VILLALBA S A"/>
        <s v="MAFOR S.A."/>
        <s v="PROV FACT Saint-Gobain productos para la construcción S.A.C."/>
        <s v="PROV FACT NUYUN TEK S.P.A.."/>
        <s v="PROV FACT Zubiaurre Arquitectos Limitada"/>
        <s v="REV PROV FACT NUYUN TEK S.P.A.."/>
        <s v="REV PROV FACT FERREMUNDO S.A.S."/>
        <s v="Saint-Gobain prod. para la constr. SAC"/>
        <s v="Eco Buildings Operations Limitada"/>
        <s v="ODIS SPA"/>
        <s v="BODEGA RESPEL 148 SPA"/>
        <s v="MAFOR S A"/>
        <s v="REV PROV FACT Saint-Gobain productos para la construcción S.A.C."/>
        <s v="REV PROV FACT Zubiaurre Arquitectos Limitada"/>
        <s v="Ferremundo S.A."/>
        <s v="PLYCEM CONSTRUSISTEMAS COSTA RICA S.A."/>
        <s v="FUND INSTITUTO PROFESIONAL DUOC UC"/>
        <s v="ACUSTICA Y TECNOLOGIA SPA"/>
        <s v="COMERCIALIZADORA TECNISHIPP SPA"/>
        <s v="GRUPO DITNOVA SPA"/>
        <s v="Inmobiliaria y Constructora Kawesqar"/>
        <s v="SERVICIOS DE RESPALDO DE ENERGIA TEKNICA SPA"/>
        <s v="PROV FACT Monitoreo Central SRL"/>
        <s v="Marcelo Andrés González Hormazabal"/>
        <s v="INMOBILIARIA LAGUNA NORTE S.A"/>
        <s v="GRUPO SCM SPA"/>
        <s v="Constructora Fali SPA."/>
        <s v="AISLACOR SPA"/>
        <s v="BENHAUS SPA"/>
        <s v="PROV FACT FCA PERUANA ETERNIT S.A."/>
        <s v="BECHTEL CHILE LTDA."/>
        <s v="PROV FACT PLYCEM CONSTRUSISTEMAS COSTA RICA S.A."/>
        <s v="REV PROV FACT PLYCEM CONSTRUSISTEMAS COSTA RICA S.A."/>
        <s v="IMPORTADORA Y EXPORTADORA CASA LIDER LIMITADA"/>
        <s v="SOBEC SpA"/>
        <s v="MUNICIPALIDAD DE MARCHIGÜE (Provisión tipo 2)"/>
        <s v="REV PROV FACT I MUNICIPALIDAD DE MARCHIGUE (Provisión tipo 2)"/>
        <s v="VTR COMUNICACIONES SPA"/>
        <s v="PAGO ETAPA 3"/>
        <s v="SERVICIOS Y EQUIPOS LIMITADA"/>
        <s v="M&amp;V SpA"/>
        <s v="COMERCIAL ITALINNEA LTDA"/>
        <s v="CELULOSA ARAUCO Y CONSTITUCION S A"/>
        <s v="LOUISIANA PACIFIC CHILE S A"/>
        <s v="REV PROV FACT CELULOSA ARAUCO Y CONSTITUCION S A"/>
        <s v="TEGA INDUSTRIES CHILE SPA (Provisión tipo 2)"/>
        <s v="RTA Casas SpA"/>
        <s v="Inversiones World Logístic Ltda."/>
        <s v="Sonnedix Chile O&amp;M Services SpA"/>
        <s v="Sx Chile Services SpA"/>
        <s v="BANCO DE CHILE"/>
        <s v="PROV FACT OMESA SPA"/>
        <s v="Contempora Compañía de Seguros Generales S.A."/>
        <s v="PROV FACT AGRICOLA Y COMERCIAL FITOTEK S.A."/>
        <s v="PROV FACT TECNO FAST S.A."/>
        <s v="PROV FACT JUAN PABLO VALDIVIESO &amp; ASOCIADOS LTDA"/>
        <s v="PROV FACT VILLALBA S A"/>
        <s v="REV PROV FACT TEGA INDUSTRIES CHILE SPA"/>
        <s v="REV PROV FACT OMESA SPA"/>
        <s v="AGRICOLA Y COMERCIAL FITOTEK S.A."/>
        <s v="LZA INGENIERIA Y GESTION CHILE LIMITADA"/>
        <s v="JPV ASOCIADOS AJUSTADORES ESPECIALIZADOS LIMITADA"/>
        <s v="RENTA NACIONAL COMPANIA DE SEGUROS GENERALES S A"/>
        <s v="PROV FACT Sonnedix Chile O&amp;M Services SpA"/>
        <s v="PROV FACT MAFOR S.A."/>
        <s v="REV PROV FACT AGRICOLA Y COMERCIAL FITOTEK S.A."/>
        <s v="REV PROV FACT TECNO FAST S.A."/>
        <s v="REV PROV FACT JPV ASOCIADOS AJUSTADORES ESPECIALIZADOS LIMITADA"/>
        <s v="REV PROV FACT VILLALBA S A"/>
        <s v="OMESA SPA"/>
        <s v="PROV FACT CLINICA VESPUCIO S.A."/>
        <s v="REV PROV FACT Sonnedix Chile O&amp;M Services SpA"/>
        <s v="REV PROV FACT MAFOR S A"/>
        <s v="SCOTIABANK CHILE"/>
        <s v="INMOBILIARIA DON DIEGO SPA"/>
        <s v="REV PROV FACT MAFOR S.A."/>
        <s v="PROV FACT SCOTIABANK CHILE"/>
        <s v="DIRECCIÓN DE EDUCACIÓN PÚBLICA"/>
        <s v="I MUNICIPALIDAD DE SANTA BARBARA"/>
        <s v="REV PROV FACT DIRECCIÓN DE EDUCACIÓN PÚBLICA"/>
        <s v="REV PROV FACT I MUNICIPALIDAD DE SANTA BARBARA"/>
        <s v="REV PROV FACT GOBIERNO REGIONAL V REGION"/>
        <s v="DIRECCIÓN DE AEROPUERTOS DEL MINISTERIO DE OBRAS PÚBLICAS"/>
        <s v="I MUNICIPALIDAD DE MARCHIGUE"/>
        <s v="PROV FACT I MUNICIPALIDAD DE SAN PEDRO DE ATACAMA"/>
        <s v="Ilustre Municipalidad de Quilaco"/>
        <s v="MUNICIPALIDAD DE SAN PEDRO DE ATACAMA"/>
        <s v="GOBIERNO REGIONAL DE LA REGION DE VALPARAISO"/>
        <s v="REV PROV FACT I MUNICIPALIDAD DE SAN PEDRO DE ATACAMA"/>
        <s v="I. MUNICIPALIDAD DE MARCHIGÜE"/>
        <s v="ILUSTRE MUNICIPALIDAD DE SAN PEDRO DE ATACAMA"/>
        <s v="PROV FACT Mercado Global de las Naciones Unidas (UNGM)"/>
        <s v="PROV FACT MINISTERIO DE VIVIENDA-SEREMI MINVU RM"/>
        <s v="PROV FACT MUNICIPALIDAD DE SANTA BÁRBARA"/>
        <s v="ORGANIZACION DE LAS NACIONES UNIDAS PARA LA ALIMENTACION Y LA AGRICULTURA"/>
        <s v="PROV FACT DIRECCION DE ARQUITECTURA DEL MINISTERIO DE OBRAS PUBLICAS"/>
        <s v="REV PROV FACT SUBSECRETARIA DEL MINISTERIO DE LA VIVIENDA Y URBANISMO"/>
        <s v="REV PROV FACT MUNICIPALIDAD DE SANTA BÁRBARA"/>
        <s v="REV PROV FACT ORGANIZACION DE LAS NACIONES UNIDAS PARA LA ALIMENTACION Y LA AGRICULTURA"/>
        <s v="I MUNICIPALIDAD DE SAN PEDRO DE ATACAMA"/>
        <s v="Organización de las Naciones Unidas para la Alimentación y la Agricultura"/>
        <s v="PROV FACT Organización de las Naciones Unidas para la Alimentación y la Agricultura"/>
        <s v="REV PROV FACT DIRECCION DE ARQUITECTURA DEL MINISTERIO DE OBRAS PUBLICAS"/>
        <s v="REV PROV FACT Organización de las Naciones Unidas para la Alimentación y la Agricultura"/>
        <s v="CODELCO DIVISION CHUQUICAMATA (Provisión tipo 2)"/>
        <s v="CODELCO DIVISION CHUQUICAMATA"/>
        <s v="DIRECCION DE ARQUITECTURA DEL MINISTERIO DE OBRAS PUBLICAS (Provisión tipo 2)"/>
        <s v="SUBT SPA"/>
        <s v="GEO SOIL LAB SOCIEDAD POR ACCIONES"/>
        <s v="ENGSOLVER SPA"/>
        <s v="LABORATORIO DE CONTROL TECNICO LLAY LLAY LIMITADA"/>
        <s v="LABORATORIOS PRECIRE LAB SPA"/>
        <s v="BARROS Y BARROS LTDA"/>
        <s v="Calibración de prensa Solicita Madeline Moya"/>
        <s v="LABORATORIO DE ENSAYO DE MATERIALES LABCON SPA"/>
        <s v="SOCIEDAD INMOBILIARIA COLLICO LTDA"/>
        <s v="Calibración de gato Solicita Diego Riquelme"/>
        <s v="Calibración de prensa en Balmaceda, solicita Fernando Matsuda, según OT 2173479-2173480"/>
        <s v="Calibración de prensa, solicita Daniela Ruiz, según OT 2174460"/>
        <s v="Calibración de celda, solicita Mauricio Rodriguez,"/>
        <s v="Calibración de Maquina, solicita carolina Montero"/>
        <s v="Calibración de anillo, Solicita Miguel Alegre"/>
        <s v="Mecanica Industrial Jaime Lopez Alvial E.I.R.L"/>
        <s v="SOLUCIÓN INGENIERIA SPA"/>
        <s v="CONSTRUCTORA STANGE HERMANOS LIMITADA"/>
        <s v="SOCIEDAD LABOPAL LTDA"/>
        <s v="LABORATORIO TÉCNICO E INGENIERIA AC SPA"/>
        <s v="Calibración de 1 gato, solicita Nicolas Elwin, según OT 2177494"/>
        <s v="Calibración de maquina, según OT 2177666, solicita Carolina Montero"/>
        <s v="Calibración de prensa, según OT2177705, solicita Jimmy Cayupan"/>
        <s v="Calibración de prensa según Ot 2177773, solicita Felipe Arce"/>
        <s v="Calibración de 4 anillos, según Ot 2177769-2177772, solicita Cristian Peñailillo"/>
        <s v="Calibración de 3 celdas, según Ot 2177719-2177724, solicita Danae Momberg"/>
        <s v="Calibración de celda, según OT 2177733-2177734, solicita Mauricio Rodríguez"/>
        <s v="Calibración de prensa segíun OT 2177774-2177775, solicita Fernando Jimenez"/>
        <s v="Calibración de 2 anillos, solicita Nicolas Elwin, según OT 2177535-2177536"/>
        <s v="ÁLVARO RODRIGO CASTRO GONZÁLEZ"/>
        <s v="TECNHOR INGENIERIA LIMITADA"/>
        <s v="CONSTRUCTORA TRICAM SPA"/>
        <s v="ALS INSPECTION CHILE SPA"/>
        <s v="COMPAGNON BERNABE SA"/>
        <s v="MASERCO S A"/>
        <s v="SOC DE CONSTRUCTORES TENSACON S A"/>
        <s v="calibración de 2 maquinas, Solicita Miguel Alegre, según OT: 217 4 952 - 217 4 953"/>
        <s v="Calibración de prensa solicita Jimmy Cayupan"/>
        <s v="Calibración de anillo, solicita Fernando Jimenez"/>
        <s v="Calibaración de cilindro, solicita Luis Palominos"/>
        <s v="Calibración de celdas (rango bajo y normal) solicita Hector Fuentes"/>
        <s v="Calibración de cilindro, Solicita Manuel Garrido"/>
        <s v="SERV DE AS Y LAB PARA EL CONTROL DE CALIDAD DE LOS MAT ALSCOM LIMITADA"/>
        <s v="SERVICIOS DE INGENIERIA Y SERVICIOS ASOCIADOS LTDA"/>
        <s v="SERVICIOS PROFESIONALES TERRALAB LIMITADA"/>
        <s v="Calibración de maquina, solicita Luiz Yañez"/>
        <s v="Calibración  máquina en Calama, Nicolas Elwin"/>
        <s v="Calibración de 2 celdas rango normal y bajo el 10%, bastian Caceres"/>
        <s v="Calibración 1 Cilindro N° 126-107,  Manuel Garrido"/>
        <s v="Calibración 1 Cilindro, Smyrna Hermosilla"/>
        <s v="LABORATORIO INGESHA LIMITADA"/>
        <s v="LABORATORIO LABOSAN LIMITADA"/>
        <s v="SOCIEDAD CENTRO DE ESTUDIOS Y LABORATORIOS CELAB Y COMPANIA LIMITADA"/>
        <s v="Laboratorio de control de obras civiles y ensayo de materiales San Antonio LTDA"/>
        <s v="LABORATORIO DE ENSAYO DE MATERIALES LIMITADA"/>
        <s v="SOCIEDAD DE CONTROL DE CALIDAD E INSPECCIONES LIMITADA"/>
        <s v="ENSAYOS DE MATERIALES Y PROSPECCIONES LTDA"/>
        <s v="Calibración 1 Cilindro UEE-10, solicita Daniel Ruiz"/>
        <s v="Calibración máquina metro solicita Pablo lopez"/>
        <s v="Calibración cilindro S/N, solicita Manuel Garrido"/>
      </sharedItems>
    </cacheField>
    <cacheField name="[Resultado].[Cuenta Contable].[Cuenta Contable]" caption="Cuenta Contable" numFmtId="0" hierarchy="96" level="1">
      <sharedItems count="6">
        <s v="61010323 Análisis de materiales"/>
        <s v="61010302 Asesorías y consultorías exterior"/>
        <s v="61010804 Aporte Ministerio"/>
        <s v="62030986 Ventas internas electronicas"/>
        <s v="61010337 Venta interna IDIEM servicios"/>
        <s v="62030709 Venta de arena"/>
      </sharedItems>
    </cacheField>
    <cacheField name="[CentrosCostos].[tipoServicio].[tipoServicio]" caption="tipoServicio" numFmtId="0" hierarchy="32" level="1">
      <sharedItems count="5">
        <s v="Ensayos"/>
        <s v="Estudios"/>
        <s v="GAV División"/>
        <s v="Proyectos"/>
        <s v="ITO"/>
      </sharedItems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6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0"/>
      </fieldsUsage>
    </cacheHierarchy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4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2" memberValueDatatype="130" unbalanced="0">
      <fieldsUsage count="2">
        <fieldUsage x="-1"/>
        <fieldUsage x="5"/>
      </fieldsUsage>
    </cacheHierarchy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2" memberValueDatatype="130" unbalanced="0">
      <fieldsUsage count="2">
        <fieldUsage x="-1"/>
        <fieldUsage x="3"/>
      </fieldsUsage>
    </cacheHierarchy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2" memberValueDatatype="130" unbalanced="0">
      <fieldsUsage count="2">
        <fieldUsage x="-1"/>
        <fieldUsage x="14"/>
      </fieldsUsage>
    </cacheHierarchy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2" memberValueDatatype="130" unbalanced="0">
      <fieldsUsage count="2">
        <fieldUsage x="-1"/>
        <fieldUsage x="11"/>
      </fieldsUsage>
    </cacheHierarchy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2" memberValueDatatype="130" unbalanced="0">
      <fieldsUsage count="2">
        <fieldUsage x="-1"/>
        <fieldUsage x="10"/>
      </fieldsUsage>
    </cacheHierarchy>
    <cacheHierarchy uniqueName="[Resultado].[Clasificación]" caption="Clasificación" attribute="1" defaultMemberUniqueName="[Resultado].[Clasificación].[All]" allUniqueName="[Resultado].[Clasificación].[All]" dimensionUniqueName="[Resultado]" displayFolder="" count="2" memberValueDatatype="130" unbalanced="0">
      <fieldsUsage count="2">
        <fieldUsage x="-1"/>
        <fieldUsage x="1"/>
      </fieldsUsage>
    </cacheHierarchy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2" memberValueDatatype="130" unbalanced="0">
      <fieldsUsage count="2">
        <fieldUsage x="-1"/>
        <fieldUsage x="12"/>
      </fieldsUsage>
    </cacheHierarchy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2" memberValueDatatype="130" unbalanced="0">
      <fieldsUsage count="2">
        <fieldUsage x="-1"/>
        <fieldUsage x="8"/>
      </fieldsUsage>
    </cacheHierarchy>
    <cacheHierarchy uniqueName="[Resultado].[Cuenta Contable]" caption="Cuenta Contable" attribute="1" defaultMemberUniqueName="[Resultado].[Cuenta Contable].[All]" allUniqueName="[Resultado].[Cuenta Contable].[All]" dimensionUniqueName="[Resultado]" displayFolder="" count="2" memberValueDatatype="130" unbalanced="0">
      <fieldsUsage count="2">
        <fieldUsage x="-1"/>
        <fieldUsage x="13"/>
      </fieldsUsage>
    </cacheHierarchy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2" memberValueDatatype="130" unbalanced="0">
      <fieldsUsage count="2">
        <fieldUsage x="-1"/>
        <fieldUsage x="9"/>
      </fieldsUsage>
    </cacheHierarchy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7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57291665" createdVersion="6" refreshedVersion="8" minRefreshableVersion="3" recordCount="0" supportSubquery="1" supportAdvancedDrill="1" xr:uid="{00000000-000A-0000-FFFF-FFFF2F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Nombre de la oportunidad].[Nombre de la oportunidad]" caption="Nombre de la oportunidad" numFmtId="0" hierarchy="107" level="1">
      <sharedItems count="414">
        <s v="N°PR.DAC.2026.0284"/>
        <s v="PR.DAC.2019.0644E"/>
        <s v="PR.DAC.2019.432 abril 2026"/>
        <s v="PR.DAC.2019.432 enero 2026"/>
        <s v="PR.DAC.2019.432 febrero 2026"/>
        <s v="PR.DAC.2019.432 marzo 2026"/>
        <s v="PR.DAC.2019.432 mayo 2026"/>
        <s v="PR.DAC.2021.0237D Sept a Abr 2026"/>
        <s v="PR.DAC.2021.0390AD"/>
        <s v="PR.DAC.2021.0390AF"/>
        <s v="PR.DAC.2021.0390AI"/>
        <s v="PR.DAC.2021.0390AJ"/>
        <s v="PR.DAC.2021.0390AK"/>
        <s v="PR.DAC.2021.0390AL"/>
        <s v="PR.DAC.2021.0390AM"/>
        <s v="PR.DAC.2021.0390AM Muestreo"/>
        <s v="PR.DAC.2021.0390AN"/>
        <s v="PR.DAC.2021.0390AN Muestreo"/>
        <s v="PR.DAC.2021.0390AO"/>
        <s v="PR.DAC.2021.0390AP"/>
        <s v="PR.DAC.2021.0390AP Muestreo"/>
        <s v="PR.DAC.2021.0390AQ"/>
        <s v="PR.DAC.2021.0390AQ Muestreo"/>
        <s v="PR.DAC.2021.0390U"/>
        <s v="PR.DAC.2021.0390V"/>
        <s v="PR.DAC.2021.0390W"/>
        <s v="PR.DAC.2021.0390X"/>
        <s v="PR.DAC.2021.0444 3816"/>
        <s v="PR.DAC.2021.0444 3816 Abril"/>
        <s v="PR.DAC.2021.0444 3816 Febrero"/>
        <s v="PR.DAC.2021.0689 Especial"/>
        <s v="PR.DAC.2021.0689AE"/>
        <s v="PR.DAC.2021.0689AF"/>
        <s v="PR.DAC.2021.0689AG"/>
        <s v="PR.DAC.2021.0689AH"/>
        <s v="PR.DAC.2021.0689AI"/>
        <s v="PR.DAC.2021.0689AJ"/>
        <s v="PR.DAC.2021.0689AJ Muestreo"/>
        <s v="PR.DAC.2021.0689AK"/>
        <s v="PR.DAC.2021.0689AK Muestreo"/>
        <s v="PR.DAC.2021.0689AL"/>
        <s v="PR.DAC.2021.0689AL Muestreo"/>
        <s v="PR.DAC.2021.0689AM"/>
        <s v="PR.DAC.2021.0689AM Muestreo"/>
        <s v="PR.DAC.2021.0689AN"/>
        <s v="PR.DAC.2021.0689AO"/>
        <s v="PR.DAC.2021.0689AP"/>
        <s v="PR.DAC.2021.0689AP Muestreo"/>
        <s v="PR.DAC.2022.0035L"/>
        <s v="PR.DAC.2022.0035M"/>
        <s v="PR.DAC.2022.0035M Muestreo"/>
        <s v="PR.DAC.2022.0035N"/>
        <s v="PR.DAC.2022.0035N Muestreo"/>
        <s v="PR.DAC.2022.0035O"/>
        <s v="PR.DAC.2022.0035O Muestreo"/>
        <s v="PR.DAC.2022.0063 AB"/>
        <s v="PR.DAC.2022.0063 AC"/>
        <s v="PR.DAC.2022.0063 AD"/>
        <s v="PR.DAC.2022.0063 AE"/>
        <s v="PR.DAC.2022.0105"/>
        <s v="PR.DAC.2022.0147B"/>
        <s v="PR.DAC.2022.0158N"/>
        <s v="PR.DAC.2022.0158O"/>
        <s v="PR.DAC.2022.0158O Muestreo"/>
        <s v="PR.DAC.2023.0015C"/>
        <s v="PR.DAC.2023.0015D"/>
        <s v="PR.DAC.2023.0015E"/>
        <s v="PR.DAC.2023.0015F"/>
        <s v="PR.DAC.2023.0015G"/>
        <s v="PR.DAC.2023.0015H"/>
        <s v="PR.DAC.2023.0015I"/>
        <s v="PR.DAC.2023.0015I Muestreo"/>
        <s v="PR.DAC.2023.0015J"/>
        <s v="PR.DAC.2023.0015J Muestreo"/>
        <s v="PR.DAC.2023.0015K"/>
        <s v="PR.DAC.2023.0015K Muestreo"/>
        <s v="PR.DAC.2023.0015L"/>
        <s v="PR.DAC.2023.0015L Muestreo"/>
        <s v="PR.DAC.2023.0015M"/>
        <s v="PR.DAC.2023.0015M Muestreo"/>
        <s v="PR.DAC.2023.0189B"/>
        <s v="PR.DAC.2023.0189B Muestreo"/>
        <s v="PR.DAC.2023.0189C"/>
        <s v="PR.DAC.2023.0189C Muestreo"/>
        <s v="PR.DAC.2023.0345D"/>
        <s v="PR.DAC.2023.0345E"/>
        <s v="PR.DAC.2023.0345E Muestreo"/>
        <s v="PR.DAC.2023.0394"/>
        <s v="PR.DAC.2023.0450"/>
        <s v="PR.DAC.2023.0498 abril"/>
        <s v="PR.DAC.2023.0498 Adicional Ago a Ene"/>
        <s v="PR.DAC.2023.0498 Febrero"/>
        <s v="PR.DAC.2023.0498 Marzo"/>
        <s v="PR.DAC.2023.0498 mayo"/>
        <s v="PR.DAC.2023.0534C"/>
        <s v="PR.DAC.2023.0534D"/>
        <s v="PR.DAC.2023.0534D Muestreo"/>
        <s v="PR.DAC.2023.0534E"/>
        <s v="PR.DAC.2023.0534E Muestreo"/>
        <s v="PR.DAC.2024.0060F"/>
        <s v="PR.DAC.2024.0060G"/>
        <s v="PR.DAC.2024.0060G Muestreo"/>
        <s v="PR.DAC.2024.0060H"/>
        <s v="PR.DAC.2024.0060H Muestreo"/>
        <s v="PR.DAC.2024.0060I"/>
        <s v="PR.DAC.2024.0060I Muestreo"/>
        <s v="PR.DAC.2024.0118"/>
        <s v="PR.DAC.2024.0118 Adicional"/>
        <s v="PR.DAC.2024.0135"/>
        <s v="PR.DAC.2024.0135A Muestreo"/>
        <s v="PR.DAC.2024.0156C"/>
        <s v="PR.DAC.2024.0156D"/>
        <s v="PR.DAC.2024.0156D muestreo"/>
        <s v="PR.DAC.2024.0193C"/>
        <s v="PR.DAC.2024.0250A"/>
        <s v="PR.DAC.2024.0250B"/>
        <s v="PR.DAC.2024.0323"/>
        <s v="PR.DAC.2024.0323 Muestreo"/>
        <s v="PR.DAC.2024.0379 Acreditacion"/>
        <s v="PR.DAC.2024.0379E"/>
        <s v="PR.DAC.2024.0379E Adicional"/>
        <s v="PR.DAC.2024.0379F"/>
        <s v="PR.DAC.2024.0381 A"/>
        <s v="PR.DAC.2024.0381C"/>
        <s v="PR.DAC.2024.0381E"/>
        <s v="PR.DAC.2024.0428"/>
        <s v="PR.DAC.2024.0474A"/>
        <s v="PR.DAC.2024.0486C"/>
        <s v="PR.DAC.2024.0510F"/>
        <s v="PR.DAC.2024.0510F Muestreo"/>
        <s v="PR.DAC.2024.0519"/>
        <s v="PR.DAC.2024.0533A"/>
        <s v="PR.DAC.2024.0543 Acreditacion"/>
        <s v="PR.DAC.2025.0013"/>
        <s v="PR.DAC.2025.0014"/>
        <s v="PR.DAC.2025.0015 Muestreo"/>
        <s v="PR.DAC.2025.0015A"/>
        <s v="PR.DAC.2025.0015A Muestreo"/>
        <s v="PR.DAC.2025.0029B"/>
        <s v="PR.DAC.2025.0029C"/>
        <s v="PR.DAC.2025.0086B"/>
        <s v="PR.DAC.2025.0100"/>
        <s v="PR.DAC.2025.0104"/>
        <s v="PR.DAC.2025.0132"/>
        <s v="PR.DAC.2025.0135"/>
        <s v="PR.DAC.2025.0135 Muestreo"/>
        <s v="PR.DAC.2025.0165"/>
        <s v="PR.DAC.2025.0172"/>
        <s v="PR.DAC.2025.0172A"/>
        <s v="PR.DAC.2025.0220"/>
        <s v="PR.DAC.2025.0225A"/>
        <s v="PR.DAC.2025.0225B"/>
        <s v="PR.DAC.2025.0225C"/>
        <s v="PR.DAC.2025.0225D"/>
        <s v="PR.DAC.2025.0225D Muestreo"/>
        <s v="PR.DAC.2025.0225E"/>
        <s v="PR.DAC.2025.0225E Muestreo"/>
        <s v="PR.DAC.2025.0225F"/>
        <s v="PR.DAC.2025.0225F Muestreo"/>
        <s v="PR.DAC.2025.0225G"/>
        <s v="PR.DAC.2025.0225H"/>
        <s v="PR.DAC.2025.0225H Muestreo"/>
        <s v="PR.DAC.2025.0248"/>
        <s v="PR.DAC.2025.0248 Enero 2026"/>
        <s v="PR.DAC.2025.0248 Feb 2026"/>
        <s v="PR.DAC.2025.0248 Mar 2026"/>
        <s v="PR.DAC.2025.0248 Nov - Dic"/>
        <s v="PR.DAC.2025.0253"/>
        <s v="PR.DAC.2025.0257"/>
        <s v="PR.DAC.2025.0261"/>
        <s v="PR.DAC.2025.0271"/>
        <s v="PR.DAC.2025.0282 noviembre 2025"/>
        <s v="PR.DAC.2025.0286"/>
        <s v="PR.DAC.2025.0298A"/>
        <s v="PR.DAC.2025.0298B"/>
        <s v="PR.DAC.2025.0298B Muestreo"/>
        <s v="PR.DAC.2025.0298C"/>
        <s v="PR.DAC.2025.0298C Muestreo"/>
        <s v="PR.DAC.2025.0306A"/>
        <s v="PR.DAC.2025.0334"/>
        <s v="PR.DAC.2025.0337A"/>
        <s v="PR.DAC.2025.0337B"/>
        <s v="PR.DAC.2025.0337B Muestreo"/>
        <s v="PR.DAC.2025.0337C"/>
        <s v="PR.DAC.2025.0337C Muestreo"/>
        <s v="PR.DAC.2025.0337D"/>
        <s v="PR.DAC.2025.0337D Muestreo"/>
        <s v="PR.DAC.2025.0337E"/>
        <s v="PR.DAC.2025.0337E Muestreo"/>
        <s v="PR.DAC.2025.0337F"/>
        <s v="PR.DAC.2025.0337F Muestreo"/>
        <s v="PR.DAC.2025.0337G"/>
        <s v="PR.DAC.2025.0338"/>
        <s v="PR.DAC.2025.0338A"/>
        <s v="PR.DAC.2025.0338A Muestreo"/>
        <s v="PR.DAC.2025.0349"/>
        <s v="PR.DAC.2025.0353"/>
        <s v="PR.DAC.2025.0354"/>
        <s v="PR.DAC.2025.0366- B"/>
        <s v="PR.DAC.2025.0366-A"/>
        <s v="PR.DAC.2025.0376"/>
        <s v="PR.DAC.2025.0376 Adicional"/>
        <s v="PR.DAC.2025.0384"/>
        <s v="PR.DAC.2025.0390"/>
        <s v="PR.DAC.2025.0396"/>
        <s v="PR.DAC.2025.0396 Muestreo"/>
        <s v="PR.DAC.2025.0398A"/>
        <s v="PR.DAC.2025.0400"/>
        <s v="PR.DAC.2025.0408"/>
        <s v="PR.DAC.2025.0413"/>
        <s v="PR.DAC.2025.0428"/>
        <s v="PR.DAC.2025.0428 Muestreo"/>
        <s v="PR.DAC.2025.0430"/>
        <s v="PR.DAC.2025.0431"/>
        <s v="PR.DAC.2025.0431 - MUESTREO PARA NCH203 EN PUNTA ARENAS"/>
        <s v="PR.DAC.2025.0442"/>
        <s v="PR.DAC.2025.0444"/>
        <s v="PR.DAC.2025.0445"/>
        <s v="PR.DAC.2025.0448"/>
        <s v="PR.DAC.2025.0448-A"/>
        <s v="PR.DAC.2025.0452"/>
        <s v="PR.DAC.2025.0456-C"/>
        <s v="PR.DAC.2025.0457"/>
        <s v="PR.DAC.2025.0459"/>
        <s v="PR.DAC.2025.0461"/>
        <s v="PR.DAC.2025.0467"/>
        <s v="PR.DAC.2025.0467A"/>
        <s v="PR.DAC.2025.0467A Muestreo"/>
        <s v="PR.DAC.2025.0468"/>
        <s v="PR.DAC.2025.0469"/>
        <s v="PR.DAC.2025.0474"/>
        <s v="PR.DAC.2025.0477"/>
        <s v="PR.DAC.2025.0477 Muestreo y Visita"/>
        <s v="PR.DAC.2025.0479"/>
        <s v="PR.DAC.2025.0481"/>
        <s v="PR.DAC.2025.0484"/>
        <s v="PR.DAC.2025.0487"/>
        <s v="PR.DAC.2025.0491"/>
        <s v="PR.DAC.2025.0493"/>
        <s v="PR.DAC.2025.0498"/>
        <s v="PR.DAC.2025.0499"/>
        <s v="PR.DAC.2025.0503"/>
        <s v="PR.DAC.2025.0506"/>
        <s v="PR.DAC.2025.0507"/>
        <s v="PR.DAC.2025.0509"/>
        <s v="PR.DAC.2025.0512"/>
        <s v="PR.DAC.2025.0512A"/>
        <s v="PR.DAC.2025.0514"/>
        <s v="PR.DAC.2025.0516"/>
        <s v="PR.DAC.2025.0517"/>
        <s v="PR.DAC.2025.0520"/>
        <s v="PR.DAC.2026.0001"/>
        <s v="PR.DAC.2026.0001 Muestreo"/>
        <s v="PR.DAC.2026.0004"/>
        <s v="PR.DAC.2026.0005"/>
        <s v="PR.DAC.2026.0006"/>
        <s v="PR.DAC.2026.0010"/>
        <s v="PR.DAC.2026.0014-A"/>
        <s v="PR.DAC.2026.0015"/>
        <s v="PR.DAC.2026.0018"/>
        <s v="PR.DAC.2026.0018 Muestreo"/>
        <s v="PR.DAC.2026.0021"/>
        <s v="PR.DAC.2026.0022"/>
        <s v="PR.DAC.2026.0024"/>
        <s v="PR.DAC.2026.0025"/>
        <s v="PR.DAC.2026.0026 - Insp. Pintura Intumescente Achique Paris Portal Temuco"/>
        <s v="PR.DAC.2026.0027"/>
        <s v="PR.DAC.2026.0032"/>
        <s v="PR.DAC.2026.0039"/>
        <s v="PR.DAC.2026.0040"/>
        <s v="PR.DAC.2026.0040 - MUESTREO"/>
        <s v="PR.DAC.2026.0041"/>
        <s v="PR.DAC.2026.0043"/>
        <s v="PR.DAC.2026.0047"/>
        <s v="PR.DAC.2026.0047-B"/>
        <s v="PR.DAC.2026.0047-C"/>
        <s v="PR.DAC.2026.0047-D"/>
        <s v="PR.DAC.2026.0047-E LP"/>
        <s v="PR.DAC.2026.0047-F"/>
        <s v="PR.DAC.2026.0047-G"/>
        <s v="PR.DAC.2026.0049"/>
        <s v="PR.DAC.2026.0049 - MUESTREO"/>
        <s v="PR.DAC.2026.0050"/>
        <s v="PR.DAC.2026.0050 - MUESTREO"/>
        <s v="PR.DAC.2026.0051"/>
        <s v="PR.DAC.2026.0053"/>
        <s v="PR.DAC.2026.0054"/>
        <s v="PR.DAC.2026.0055"/>
        <s v="PR.DAC.2026.0055A"/>
        <s v="PR.DAC.2026.0055B"/>
        <s v="PR.DAC.2026.0055C"/>
        <s v="PR.DAC.2026.0055D"/>
        <s v="PR.DAC.2026.0058"/>
        <s v="PR.DAC.2026.0060"/>
        <s v="PR.DAC.2026.0060 Muestreo"/>
        <s v="PR.DAC.2026.0062"/>
        <s v="PR.DAC.2026.0063"/>
        <s v="PR.DAC.2026.0064"/>
        <s v="PR.DAC.2026.0067"/>
        <s v="PR.DAC.2026.0068"/>
        <s v="PR.DAC.2026.0070"/>
        <s v="PR.DAC.2026.0070 - Muestreo"/>
        <s v="PR.DAC.2026.0076"/>
        <s v="PR.DAC.2026.0076 - Muestreo"/>
        <s v="PR.DAC.2026.0081"/>
        <s v="PR.DAC.2026.0082"/>
        <s v="PR.DAC.2026.0083"/>
        <s v="PR.DAC.2026.0085"/>
        <s v="PR.DAC.2026.0085 - Muestreo"/>
        <s v="PR.DAC.2026.0086"/>
        <s v="PR.DAC.2026.0094"/>
        <s v="PR.DAC.2026.0095"/>
        <s v="PR.DAC.2026.0100"/>
        <s v="PR.DAC.2026.0106"/>
        <s v="PR.DAC.2026.0112"/>
        <s v="PR.DAC.2026.0113"/>
        <s v="PR.DAC.2026.0113-A"/>
        <s v="PR.DAC.2026.0114 - ANÁLISIS DE LA FALLA DE CISTERNA DE CAMIÓN GRANELERO DE GAS LICUADO (GLP) - FISCALÍA REGIONAL METROPO"/>
        <s v="PR.DAC.2026.0116"/>
        <s v="PR.DAC.2026.0116A"/>
        <s v="PR.DAC.2026.0117"/>
        <s v="PR.DAC.2026.0118"/>
        <s v="PR.DAC.2026.0118A"/>
        <s v="PR.DAC.2026.0121"/>
        <s v="PR.DAC.2026.0121 - MUESTREO"/>
        <s v="PR.DAC.2026.0128"/>
        <s v="PR.DAC.2026.0130"/>
        <s v="PR.DAC.2026.0130A"/>
        <s v="PR.DAC.2026.0136"/>
        <s v="PR.DAC.2026.0139"/>
        <s v="PR.DAC.2026.0142"/>
        <s v="PR.DAC.2026.0142 - MUESTREO"/>
        <s v="PR.DAC.2026.0148"/>
        <s v="PR.DAC.2026.0150"/>
        <s v="PR.DAC.2026.0164"/>
        <s v="PR.DAC.2026.0169"/>
        <s v="PR.DAC.2026.0171"/>
        <s v="PR.DAC.2026.0171 - MUESTREO"/>
        <s v="PR.DAC.2026.0175"/>
        <s v="PR.DAC.2026.0179"/>
        <s v="PR.DAC.2026.0180"/>
        <s v="PR.DAC.2026.0180 MUESTREO"/>
        <s v="PR.DAC.2026.0182"/>
        <s v="PR.DAC.2026.0183"/>
        <s v="PR.DAC.2026.0185"/>
        <s v="PR.DAC.2026.0188"/>
        <s v="PR.DAC.2026.0189"/>
        <s v="PR.DAC.2026.0189 - MUESTREO"/>
        <s v="PR.DAC.2026.0189A"/>
        <s v="PR.DAC.2026.0189A Muestreo"/>
        <s v="PR.DAC.2026.0190"/>
        <s v="PR.DAC.2026.0192"/>
        <s v="PR.DAC.2026.0193-V2"/>
        <s v="PR.DAC.2026.0194"/>
        <s v="PR.DAC.2026.0194 - MUESTREO"/>
        <s v="PR.DAC.2026.0195"/>
        <s v="PR.DAC.2026.0196"/>
        <s v="PR.DAC.2026.0197"/>
        <s v="PR.DAC.2026.0202"/>
        <s v="PR.DAC.2026.0203"/>
        <s v="PR.DAC.2026.0206"/>
        <s v="PR.DAC.2026.0215"/>
        <s v="PR.DAC.2026.0218"/>
        <s v="PR.DAC.2026.0220"/>
        <s v="PR.DAC.2026.0222"/>
        <s v="PR.DAC.2026.0223"/>
        <s v="PR.DAC.2026.0227"/>
        <s v="PR.DAC.2026.0232"/>
        <s v="PR.DAC.2026.0232-B"/>
        <s v="PR.DAC.2026.0232-C"/>
        <s v="PR.DAC.2026.0244"/>
        <s v="PR.DAC.2026.0246"/>
        <s v="PR.DAC.2026.0247"/>
        <s v="PR.DAC.2026.0248"/>
        <s v="PR.DAC.2026.0251"/>
        <s v="PR.DAC.2026.0255"/>
        <s v="PR.DAC.2026.0257"/>
        <s v="PR.DAC.2026.0262"/>
        <s v="PR.DAC.2026.0264"/>
        <s v="PR.DAC.2026.0268"/>
        <s v="PR.DAC.2026.0275"/>
        <s v="PR.DAC.2026.0276"/>
        <s v="PR.DAC.2026.0276 - MUESTREO"/>
        <s v="PR.DAC.2026.0279"/>
        <s v="PR.DAC.2026.0281"/>
        <s v="PR.DAC.2026.0283"/>
        <s v="PR.DAC.2026.0286"/>
        <s v="PR.DAC.2026.0289"/>
        <s v="PR.DAC.2026.0292"/>
        <s v="PR.DAC.2026.0294"/>
        <s v="PR.DAC.2026.0299"/>
        <s v="PR.DAC.2026.0301"/>
        <s v="PR.DAC.2026.0302"/>
        <s v="PR.DAC.2026.0302 - MUESTREO"/>
        <s v="PR.DAC.2026.0305"/>
        <s v="PR.DAC.2026.0307"/>
        <s v="PR.DAC.2026.0308"/>
        <s v="PR.DAC.2026.0308 Muestreo"/>
        <s v="PR.DAC.2026.0310"/>
        <s v="PR.DAC.2026.0317"/>
        <s v="PR.DAC.2026.0324"/>
        <s v="PR.DAC.2026.0325"/>
        <s v="PR.DAC.2026.0328"/>
        <s v="PR.DAC.2026.0330"/>
        <s v="PR.DAC.2026.0332"/>
        <s v="PR.DAC.2026.0334"/>
        <s v="PR.DAC.2026.0335A"/>
        <s v="PR.DAC.2026.0335A - MUESTREO"/>
        <s v="PR.DAC.2026.0343"/>
        <s v="PR.DAC.2026.0352"/>
        <s v="PR.DAC.2026.0357"/>
        <s v="PR.DAC.2026.0357 - MUESTREO"/>
        <s v="PR.DAC.2026.0373"/>
        <s v="PR.DAC.2026.0373 - MUESTREO"/>
      </sharedItems>
    </cacheField>
    <cacheField name="[Measures].[Ingreso_Salesforce]" caption="Ingreso_Salesforce" numFmtId="0" hierarchy="134" level="32767"/>
    <cacheField name="[TBD_Reporte_Salesforce].[División].[División]" caption="División" numFmtId="0" hierarchy="113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2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58564812" createdVersion="6" refreshedVersion="8" minRefreshableVersion="3" recordCount="0" supportSubquery="1" supportAdvancedDrill="1" xr:uid="{00000000-000A-0000-FFFF-FFFF2E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TBD_Reporte_Salesforce].[Nombre de la oportunidad].[Nombre de la oportunidad]" caption="Nombre de la oportunidad" numFmtId="0" hierarchy="107" level="1">
      <sharedItems count="329">
        <s v="OP-DHC-2022-0093 - VTA (+01) Enero 2026"/>
        <s v="OPR.DCO.2024-0948 - Licitación Codelco Andina"/>
        <s v="OPR.DCO.2025-0091 Licitación Codelco Chuqui Contramuestras"/>
        <s v="PR.DCO.1776.2023.104_Visitas_Permanencias_Aeropuerto"/>
        <s v="PR.DCO.1776.2024.131_OHL-Mejoramiento Jenainpol Ñuñoa"/>
        <s v="PR.DCO.1776.2024.212 Cesfam Padre Hurtado"/>
        <s v="PR.DCO.1776.2024.220_BESALCO CONSTRUCCIONES-Placas de Carga"/>
        <s v="PR.DCO.1776.2024.316_NOVATEC EDIF.-Barón de Juras Reales"/>
        <s v="PR.DCO.1776.2024.379_PL EDIFICACIONES-Distrito Paulista"/>
        <s v="PR.DCO.1776.2025.028_DPC-Data Center Etapa 2"/>
        <s v="PR.DCO.1776.2025.076_Ferroactiva-F-139 Padre Hurtado"/>
        <s v="PR.DCO.1776.2025.111 Pocuro Cipreses VII - VIII - IX"/>
        <s v="PR.DCO.1776.2025.134 Icafal Plaza alcanzable"/>
        <s v="PR.DCO.1776.2025.149_LEVEL ING.-Mar Del Sur (Mayo 2026) Adicional"/>
        <s v="PR.DCO.1776.2025.174 Edifico Urban Fundamenta"/>
        <s v="PR.DCO.1776.2025.177 Edifico Eco Vicuña"/>
        <s v="PR.DCO.1776.2025.192_FUNDAMENTA-Eco Florida"/>
        <s v="PR.DCO.1776.2025.257_ALTIUS-The Ethel Balfour Library"/>
        <s v="PR.DCO.1776.2025.274.v2 Minera Florida Servicio spot"/>
        <s v="PR.DCO.1776.2025.280 INGEVEC BAÑOS MODULARES"/>
        <s v="PR.DCO.1776.2025.281 Resistencia hormigones - Apoquindo 6880"/>
        <s v="PR.DCO.1776.2025.320_TECSA-U La Laguna"/>
        <s v="PR.DCO.1776.2025.335_Embalse Carén_Tecnasic"/>
        <s v="PR.DCO.1776.2025.343_ISLA PICTON-Altos del Valle"/>
        <s v="PR.DCO.1776.2025.344_COPAHUE-Macul Oriente 1 – Etapa 2"/>
        <s v="PR.DCO.1776.2025.364_Constructora VDZ-San Pablo Barracas"/>
        <s v="PR.DCO.1776.2025.372_LUIS OLAVE-CESFAM RURAL DE PAHUILMO Adicional Abril 2026"/>
        <s v="PR.DCO.1776.2025.374_INGEVEC-Franklin Sinergia 0788"/>
        <s v="PR.DCO.1776.2025.403_INGEVEC-Edificio Coronel Godoy_V2"/>
        <s v="PR.DCO.1776.2025.406_SERVILAND-SE LAS ACACIAS"/>
        <s v="PR.DCO.1776.2025.409_SAN VICENTE-Cesfam Ossandón"/>
        <s v="PR.DCO.1776.2025.411_ALTIUS-Edificio Macul 1C"/>
        <s v="PR.DCO.1776.2025.422_INGEVEC-Macrolote XII"/>
        <s v="PR.DCO.1776.2025.427_ALTIUS-Edificio Macul 1C"/>
        <s v="PR.DCO.1776.2025.428_DESCO-Marín"/>
        <s v="PR.DCO.1776.2025.433_INGEVEC-Nueva Esmeralda"/>
        <s v="PR.DCO.1776.2025.433_INGEVEC-Nueva Esmeralda_Adicional Mayo 2026"/>
        <s v="PR.DCO.1776.2025.435_INGEVEC-Edificio Brisas del Maipo"/>
        <s v="PR.DCO.1776.2025.445_INGEVEC-0775 Las Pioneras de Rodelillo"/>
        <s v="PR.DCO.1776.2025.447_TECSA-Centro Comercial Parque Quilicura Hormigones SUELOS"/>
        <s v="PR.DCO.1776.2025.448_SERVILAND-AMPLIACION EN SE RUNGUE (NTR ATMT)_FASE 1"/>
        <s v="PR.DCO.1776.2025.449_GALCONT-Pavimentos SEL VM"/>
        <s v="PR.DCO.1776.2026.002_ANTUCOYA-Placas de Carga Antucoya"/>
        <s v="PR.DCO.1776.2026.004_COPAHUE-Los Barbechos"/>
        <s v="PR.DCO.1776.2026.009_COX-BESS Cardonal"/>
        <s v="PR.DCO.1776.2026.025_Alejandro Alfaro-Condominio Golf Los Lirios"/>
        <s v="PR.DCO.1776.2026.043_FGS-Las Condes 7944"/>
        <s v="PR.DCO.1776.2026.047_SERVILAND-SE Cerro Navia"/>
        <s v="PR.DCO.1776.2026.053_INGEVEC-Edificio Diagonal Paraguay"/>
        <s v="PR.DCO.1776.2026.056_SAN VICENTE-Cesfam Ossandón"/>
        <s v="PR.DCO.1776.2026.057_ALM-VM1500 TORRE"/>
        <s v="PR.DCO.1776.2026.069_ANDES SOLAR-PFV Los Pétalos ubicado en Camino Interior 1897, Fundo Santa Adela"/>
        <s v="PR.DCO.1776.2026.085_SERVILAND-Subestación Polpaico"/>
        <s v="PR.DCO.1776.2026.120 - Proyecto Los Castaños 2796 La Florida"/>
        <s v="PR.DCO.1776.2026.133_Constructora Paz-Parque Arboleda 2"/>
        <s v="PR.DCO.1776.2026.142 Serviland SE El Manzano"/>
        <s v="PR.DCO.1776.2026.143 Serviland SE Batuco"/>
        <s v="PR.DCO.1776.2026.152_UNO DESARROLLOS-Remodelación ACHS Melipilla"/>
        <s v="PR.DCO.1776.2026.169 CONSTRUCTORA IGNACIO HURTADO LTDA. Edificio Uno"/>
        <s v="PR.DCO.1776.2026.196_IK2-CASA HELSINKI"/>
        <s v="PR.DCO.1776.2026.199_BOETSCH-Terrazas del Bicentenario"/>
        <s v="PR.DCO.1776.2026.217_Const. del Choapa-Conservación Río Maipo Confluencia Estero San José y Quebrada La Solana"/>
        <s v="PR.DCO.1776.2026.240_INGESAT-Sub Estación El Salto Huechuraba"/>
        <s v="PR.DCO.1776.2026.243 VAI PS INGENIERIA Y SERVICIOS SPA"/>
        <s v="PR.DCO.1776.2026.243_VAIPS-Subestación Eléctrica Itahue"/>
        <s v="PR.DCO.1776.2026.258 Tecton Edificación y OOCC SE Lord Cochrane"/>
        <s v="PR.DCO.1776.2026.278_SERVILAND-Modificaciones en Patio 110 Kv SE VITACURA"/>
        <s v="PR.DCO.1776.2026.297_LA NAVE-Universidad Autónoma Sede San Miguel"/>
        <s v="PR.DCO.1829.2025-0590 - VTA (+01) Abril 2026"/>
        <s v="PR.DCO.1829.2025-0590 - VTA (+01) Junio 2026"/>
        <s v="PR.DCO.1829.2025-0591 - Constructora Gonzalez García - Reposición Cuarta Comisaría Hualpén"/>
        <s v="PR.DCO.1829.2025-0608 - EMS La Chimba Antofagasta"/>
        <s v="PR.DCO.1829.2025-0638 - Edificio Castellon 227"/>
        <s v="PR.DCO.1829.2025-0660 - VTA (+01) Enero 2026"/>
        <s v="PR.DCO.1829.2025-0662 - Fundación Estanque Hualqui"/>
        <s v="PR.DCO.1829.2025-0666 - VTA (+01) Mayo 2026"/>
        <s v="PR.DCO.1829.2025-0720 - Asch SPA - Reposición Cesfam Los Cerros Talcahuano"/>
        <s v="PR.DCO.1829.2025-0726 - Mirador del Sol - Elementos Prefabricados"/>
        <s v="PR.DCO.1829.2025-0736 - Obra de Restitución Piscicultura Melipeuco"/>
        <s v="PR.DCO.1829.2025-0755 - Construcción COP Arauco"/>
        <s v="PR.DCO.1829.2025-0771 - Estudio de Suelos en Vía - Obra Temuco - Gorbea"/>
        <s v="PR.DCO.1829.2025-0771 - VTA (+01) Mayo 2025"/>
        <s v="PR.DCO.1829.2025-0776 - Fabricación Taller de Soldadura CC 3088"/>
        <s v="PR.DCO.1829.2025-0776 - VTA (+01) Abril 2016"/>
        <s v="PR.DCO.1829.2025-0776 - VTA (+01) Junio 2026"/>
        <s v="PR.DCO.1829.2026.007 - CSP Individual Pamela Carrillo"/>
        <s v="PR.DCO.1829.2026.010 - Planta Horcones L3"/>
        <s v="PR.DCO.1829.2026.012 - Sander 100"/>
        <s v="PR.DCO.1829.2026.017 - EMS Diciembre 2025"/>
        <s v="PR.DCO.1829.2026.018 - Flexpark Copiapó SPA"/>
        <s v="PR.DCO.1829.2026.020 - Montaje Civil-Electromecánico Proyecto Mermeticidad Ciclón De Alivio L2 Celulosa Arauco"/>
        <s v="PR.DCO.1829.2026.030 - Sostenimiento Coronel Destilación Peróxidos Solvay"/>
        <s v="PR.DCO.1829.2026.032 - Sendero Camino Al Humedal, Barrio Pescador Arauco"/>
        <s v="PR.DCO.1829.2026.032 - VTA (+01) Abril 2026"/>
        <s v="PR.DCO.1829.2026.032 - VTA (+01) Marzo 2026"/>
        <s v="PR.DCO.1829.2026.034 - OOCC Planta Cholguan Trupan - Yungay"/>
        <s v="PR.DCO.1829.2026.036 - Construcción Plaza de Calistenia"/>
        <s v="PR.DCO.1829.2026.039 - Terreno Punahue - Los Lagos"/>
        <s v="PR.DCO.1829.2026.059 - Camila Arriagada - Galpon Superlmercado El Meson"/>
        <s v="PR.DCO.1829.2026.065 - EMS Enero 2026"/>
        <s v="PR.DCO.1829.2026.075 - Puentes y Calzadas - Ramales de Puente Industrial"/>
        <s v="PR.DCO.1829.2026.075 - VTA (+01) Mayo 2026"/>
        <s v="PR.DCO.1829.2026.084 - Constructora Vilches - Reconformacion de Taludes Siniestrados"/>
        <s v="PR.DCO.1829.2026.084 - VTA (+01) Mayo 2026"/>
        <s v="PR.DCO.1829.2026.089 - EMS Camino Antuco Visita 2"/>
        <s v="PR.DCO.1829.2026.090 - EMS Alto del Sur"/>
        <s v="PR.DCO.1829.2026.091 - EMS Loncopangue"/>
        <s v="PR.DCO.1829.2026.101 - Hangar Heligrafics"/>
        <s v="PR.DCO.1829.2026.103 - EPC Construcción De Estanque De Agua Para RCI Contrato BB31100709"/>
        <s v="PR.DCO.1829.2026.106 - Planta Camanchaca, Isla Rocuant"/>
        <s v="PR.DCO.1829.2026.109 - Contrato de Concesión Vial Puente Industrial - Sector D"/>
        <s v="PR.DCO.1829.2026.127 - Ensayo Porchet Edificio O'Higgins 979 DS19 los Angeles"/>
        <s v="PR.DCO.1829.2026.138 - Control permanente - Ramales Oriente y"/>
        <s v="PR.DCO.1829.2026.139 - Fabricación Cuerdas de Vida OC 3087"/>
        <s v="PR.DCO.1829.2026.139 - VTA (+01) Abril 2025 - Cuadratura Inicial"/>
        <s v="PR.DCO.1829.2026.141 - Urbanización Avenida Costanera Andalien"/>
        <s v="PR.DCO.1829.2026.147 - Proyecto Sala de Control Drymill - OOCC"/>
        <s v="PR.DCO.1829.2026.154 - Edificio K"/>
        <s v="PR.DCO.1829.2026.155 - Sede Social Los Fundadores"/>
        <s v="PR.DCO.1829.2026.156 - APR Salto Del Laja Oriente"/>
        <s v="PR.DCO.1829.2026.161 - Ensayos de Soleras - Mirador Costanera II"/>
        <s v="PR.DCO.1829.2026.168 - Hormigón de Prueba Planta CBB Talcahuano - Ramales Puente Industrial"/>
        <s v="PR.DCO.1829.2026.176 - Proyecto 153316 Tome Chico"/>
        <s v="PR.DCO.1829.2026.177 - EMS SSR La Capilla, Los Angeles"/>
        <s v="PR.DCO.1829.2026.178 - EMS SSR Rihue, Negrete"/>
        <s v="PR.DCO.1829.2026.189 - Mejoramiento Cancha de Futbol La Berta"/>
        <s v="PR.DCO.1829.2026.191 - EMS Actualización Diseño Construcción Colector Interceptor Aguas Lluvias Santa Rosa"/>
        <s v="PR.DCO.1829.2026.205 - Vivienda Unifamiliar AV"/>
        <s v="PR.DCO.1829.2026.207 - Reposición de Pavimento - Calle José Cardenio Avello, Santa Juana"/>
        <s v="PR.DCO.1829.2026.208 - Reposición de Pavimento - Calle Jacinto Sepúlveda, Quillón"/>
        <s v="PR.DCO.1829.2026.219 - EMS Construcción Servicio Sanitario Rural de El Huertón"/>
        <s v="PR.DCO.1829.2026.220 - EMS Sistema de Solución Particular de Aguas Servidas"/>
        <s v="PR.DCO.1829.2026.221 - EMS Bodega 1 y 2 - Reconstrucción"/>
        <s v="PR.DCO.1829.2026.222 - EMS Sector Alfa - Rack Norte"/>
        <s v="PR.DCO.1829.2026.223 - EMS Centro Logístico de Apoyo (CLA)"/>
        <s v="PR.DCO.1829.2026.225 - Edificio Oficinas"/>
        <s v="PR.DCO.1829.2026.231 - Reparación Pavimento Sitio N°2"/>
        <s v="PR.DCO.1829.2026.232 - Granulometría Balasto - Reposición Infraestructura Ferroviara Temuco - Gorbea"/>
        <s v="PR.DCO.1829.2026.237 - Subestación Eléctrica Parral"/>
        <s v="PR.DCO.1829.2026.238 - EMS SSR Butamalal Cañelte"/>
        <s v="PR.DCO.1829.2026.239 - EMS Vivienda Particular"/>
        <s v="PR.DCO.1829.2026.245 - Cantera Ditoner - 15-04-2026"/>
        <s v="PR.DCO.1829.2026.269 - EMS Alejandro Perez"/>
        <s v="PR.DCO.1829.2026.272 - Control de suelos y asfaltos - Edificio Costanera"/>
        <s v="PR.DCO.1829.2026.281 - Diseño de Ingeniería para Mejoramiento y Ampliación del SSR Chaimávida Soto"/>
        <s v="PR.DCO.1829.2026.282 - EMS SD Los Ángeles"/>
        <s v="PR.DCO.1829.2026.283 - EMS Modificación de Cauce Natural Quebrada Sin Nombre"/>
        <s v="PR.DCO.1829.2026.284 - EMS Nueva Sala Eléctrica P4A"/>
        <s v="PR.DCO.1829.2026.285 - Ensayo Porchet - Miguel de Collao 2"/>
        <s v="PR.DCO.1829.2026.296 - EMS Subestación Eléctrica y Torres de Alta Tensión Coronel"/>
        <s v="PR.DCO.1829.2026.302 - Habilitación y Construcción Planta Demostrativa Proceso Electrólisis Aleación Tierras Raras"/>
        <s v="PR.DCO.1829.2026.307 - Fuentes de Porvenir 2"/>
        <s v="PR.DCO.1829.2026.313 - Servicio de Suelos - Zona de Lavado de Contenedores"/>
        <s v="PR.DCO.1829.2026.316 - EMS Condominio Santa Raquel"/>
        <s v="PR.DCO.1829.2026.317 - EMS CEMTA"/>
        <s v="PR.DCO.1829.2026.318 - EMS Construcción Túneles de Frío"/>
        <s v="PR.DCO.1829.2026.351 - Ampliación Sistema de Teleprotección de Penco"/>
        <s v="PR.DCO.1829.2026.352 - EMS Costa San Francisco Invica"/>
        <s v="PR.DCO.1829.2026.358 - Diseño de Ingeniería para Mejoramiento y Ampliación del SSR Chaimávida Soto"/>
        <s v="PR.DCO.1829.2026.359 - EMS Vivienda Familiar"/>
        <s v="PR.DCO.1829.2026.362 - Reposición de Pavimentos - Coronel"/>
        <s v="PR.DCO.1829.2026.372 - EMS SE Punilla"/>
        <s v="PR.DCO.1829.2026.388 - EMS Cemta"/>
        <s v="PR.DCO.1829.2026.389 - EMS Cámara de Tome, Servicio Sanitario Rural Santa Rosa de Lebu"/>
        <s v="PR.DCO.1829.2026.390 - EMS Determinación Capa Trabajo Normal"/>
        <s v="PR.DCO.1829.2026.394 - EMS Proyecto Agua Potable y Aguas Servidas 3 Sectores Villa Palguin Panguipulli"/>
        <s v="PR.DCO.1829.2026.395 - EMS Proyecto Agua Potable y Aguas Servidas 3 Sectores Juan Pablo II Panguipulli"/>
        <s v="PR.DCO.1829.2026.396 - EMS Proyecto Agua Potable y Aguas Servidas 3 Sectores Clodomiro Figueroa Panguipulli"/>
        <s v="PR.DCO.1829.2026.397 - EMS CNT MTV Chiguayante 1"/>
        <s v="PR.DCO.1830.2026.096 - Ensayo Porchet - Fuente de Nativa 1"/>
        <s v="PR.DCO.2023-0618 - VTA (+01) Abril 2026"/>
        <s v="PR.DCO.2024-0225 - Mirador del Valle II - Temuco"/>
        <s v="PR.DCO.2024-0239 - VTA (+01) Marzo 2026"/>
        <s v="PR.DCO.2024-0366 - Edificio Control y Emergencias Puente Industrial"/>
        <s v="PR.DCO.2024-0475 - Mirador del Valle I"/>
        <s v="PR.DCO.2024-0554 - Condominio Valle Tucapel"/>
        <s v="PR.DCO.2024-0601 - VTA (+01) Enero 2026"/>
        <s v="PR.DCO.2024-0840 Hospital Curacautín"/>
        <s v="PR.DCO.2024-0888 - Foraction Chili - Planta La Union"/>
        <s v="PR.DCO.2024-0930 - Edificio Singular - Talca"/>
        <s v="PR.DCO.2024-0965 - Condominio Nuevo Sol"/>
        <s v="PR.DCO.2024-0969 - Edificio Parque Huertos"/>
        <s v="PR.DCO.2024-1013 - Canchas y Plataformas ForAction Pichirropulli"/>
        <s v="PR.DCO.2024-1021 - Contrato de mantención de calles - Enap ERBB"/>
        <s v="PR.DCO.2024-1045 - VTA (+01) Enero 2026"/>
        <s v="PR.DCO.2025-0006 - Condominio Valle Ongolmo"/>
        <s v="PR.DCO.2025-0032 - Independencia 1590 - Etapa II"/>
        <s v="PR.DCO.2025-0064 - Comité Habitacional Cousiño"/>
        <s v="PR.DCO.2025-0098 - Obra Lota"/>
        <s v="PR.DCO.2025-0130 - Constructora Noval - Condominio Fuschlocher - Osorno"/>
        <s v="PR.DCO.2025-0155 - Reposición Compañía de Bomberos Laraquete"/>
        <s v="PR.DCO.2025-0247 - Conservación Periódica Camino O-48-N"/>
        <s v="PR.DCO.2025-0255 -Mejora Cierres Perimetrales de Planta ERBB"/>
        <s v="PR.DCO.2025-0313 - Monlux Chile S.A. - Nueva SE Seccionadora Buil 15466 kV"/>
        <s v="PR.DCO.2025-0313 - Monlux Chile S.A. - Nueva SE Seccionadora Buil 15466 kV (Venta Total Proyecto)"/>
        <s v="PR.DCO.2025-0366 - Edificio Molco"/>
        <s v="PR.DCO.2025-0388 - Constructora Manzano - Costa Norte, Lote B4"/>
        <s v="PR.DCO.2025-0413 - Cavco - Obras Civil Planta Horcones, Chile – Vitron 2600 (V62)"/>
        <s v="PR.DCO.2025-0464 - Control Permanente Obras Civiles Medlog Coronel"/>
        <s v="PR.DCO.2025-0473 - Constructora Alma-Polis SPA - Cesfam Talcahuano Sur"/>
        <s v="PR.DCO.2025-0501 - Remodelación Plaza del Estudiante IPVG"/>
        <s v="PR.DCO.2025-0507 - Reposición de Pavimento - Salas 53 - Edificio Salas"/>
        <s v="PR.DCO.2025-0514 - Fundación Para Estanques Patio Norte - ERBB"/>
        <s v="PR.DCO.2025-0533 - Proyecto Obras Civiles ENAP ERBB"/>
        <s v="PR.DCO.2025-0534 - Proyecto de Pavimentación y Aguas Lluvias Extensión Caletera Michaihue, Ruta"/>
        <s v="PR.DCO.2025-0549 - Construcción Galpones Patio Los Sauces Enap ERBB"/>
        <s v="PR.DCO.2025-0557 - Control Densidad - CAP Talcahuano"/>
        <s v="PR.DCO.2025-0561 - Constructora Carran - Condominio Los Avellanos III"/>
        <s v="PR.DCO.2025-0567 - EPC Construcción de Estanque Multipropósito de 20.000 m3 T-3259 - NContrato AC310102471"/>
        <s v="PR.DCO.2025-0578 - Proyecto PIGS Fase II - Armada"/>
        <s v="PR.DCO.2025-1560-B_EUROHINCA-Instalaciones Antofagasta"/>
        <s v="PR.DCO.2321.2025-0773 - Reposición Escuela Mollulco"/>
        <s v="PR.DCO.2338.2025-0612 - Francisco Cofré Becerra - Posta Salud Rural Radalco"/>
        <s v="PR.DCO.2338.2026.087 - Constructora San Antonio - Pav. Accesos a Supermercado Eltit"/>
        <s v="PR.DCO.2338.2026.087 - VTA (+01) Mayo 2026"/>
        <s v="PR.DCO.3681.2023.049_(Vta Adicional 2026) BETONFAST-Proyectos Prefabricados Antofagasta-Calama extensión"/>
        <s v="PR.DCO.3681.2023.100_ACM Ing.-SQM La Negra extensión abril-Diciembre 2026 Adicional"/>
        <s v="PR.DCO.3681.2023.196_Meridian- Densidades y Granulometrias"/>
        <s v="PR.DCO.3681.2023.321_Empresa Constructora Belfi SPOT Extensión Septiembre Adicional"/>
        <s v="PR.DCO.3681.2023.414 Hormigones Copat Adicional (Vta+ Adicional) Noviembre 2025"/>
        <s v="PR.DCO.3681.2024.069_V6 DERK-CMZ Adicional mes de Julio 2025 Adicional"/>
        <s v="PR.DCO.3681.2024.109_Tepsac Secretarios técnicos adicionales"/>
        <s v="PR.DCO.3681.2024.304 ELECNOR PE Antofagasta"/>
        <s v="PR.DCO.3681.2024.359_TEPSAC-Centinela Supervisor y Secretario Adicional"/>
        <s v="PR.DCO.3681.2024.359_TEPSAC-Centinela Supervisor y Secretario Adicional (Ajuste  -)"/>
        <s v="PR.DCO.3681.2024.382_GYL-Alto La Chimba II (VTA +´) Cuadratura noviembre 2025 Adicional"/>
        <s v="PR.DCO.3681.2024.382_GYL-Alto La Chimba II (VTA +´Cuadratura Enero 2026"/>
        <s v="PR.DCO.3681.2025.032_Tepsac Ensayos especiales de suelos (permeabilidad, colapso), químico NAG y maquina desgast"/>
        <s v="PR.DCO.3681.2025.077 Sicomaq Mejoramiento Borde"/>
        <s v="PR.DCO.3681.2025.116_ING. CG MONTAJES-SE Bess Arenales Mejillones"/>
        <s v="PR.DCO.3681.2025.141_(Vta cuadratura 2026) BOETSCH-Mirador de Costaventura Etapa II Adicional"/>
        <s v="PR.DCO.3681.2025.166 Servicio Control Calidad Proyecto Laguna Seca Peralte 9"/>
        <s v="PR.DCO.3681.2025.194_WORLD SERVICE-Trevisan sn lote 4"/>
        <s v="PR.DCO.3681.2025.234_(VTA Cuadratura 2026) B_EXCON-Construcción Obras Tempranas 1 – CMZ II (Permanencia). Adicional"/>
        <s v="PR.DCO.3681.2025.234_B_EXCON-Construcción Obras Tempranas 1 – CMZ II (Permanencia)."/>
        <s v="PR.DCO.3681.2025.235 Civelec SE Mejillones y SE Chacata"/>
        <s v="PR.DCO.3681.2025.244 Polpaico Parque eólico Pampa Hibrida"/>
        <s v="PR.DCO.3681.2025.275_(VTA Cuadratura 2026) ACM-CAPSTONE COPPER, Mantos Blancos Adicional"/>
        <s v="PR.DCO.3681.2025.275_ACM-CAPSTONE COPPER, Mantos Blancos"/>
        <s v="PR.DCO.3681.2025.315_EIMontajes-Subestación Monte Mina"/>
        <s v="PR.DCO.3681.2026.013_HORMIGONES MÓVILES-Subestación Montemina"/>
        <s v="PR.DCO.3681.2026.021_PME-Canaletas Pre-fabricadas - Aurora"/>
        <s v="PR.DCO.3681.2026.050_NORMAN ORELLANA-CASA PARTICULAR"/>
        <s v="PR.DCO.3681.2026.079 Infraestructura Eléctrica 2DA y 3RA  COX"/>
        <s v="PR.DCO.3681.2026.108_RVC-Condominio Trocadero"/>
        <s v="PR.DCO.3681.2026.121_MOV. TIERRA V &amp; V-PMGD CALICHE - CAMINO DE ACCESO"/>
        <s v="PR.DCO.3682.2023.197_GREKAD MET-EDIFICIO DE OFICINAS SITIO 1_Adicional 2"/>
        <s v="PR.DCO.3682.2024.321_SOC. ACL-Autocontrol Hormigones ACL Adicional"/>
        <s v="PR.DCO.3682.2024.321_V5 SOC. ACL-Autocontrol Hormigones ACL Adicional Abril 2025"/>
        <s v="PR.DCO.3682.2024.338_GYL-Conjunto Habitacional Samkaña (Lote 2A-16)"/>
        <s v="PR.DCO.3682.2025.035_Bravo Izquierdo_Iquique"/>
        <s v="PR.DCO.3682.2025.064_VERTIC-Iquique Avenida Quince Alto Hospicio"/>
        <s v="PR.DCO.3682.2025.069_Constructora Budapest-CONDOMINIO ALEJANDRO AZOLAS"/>
        <s v="PR.DCO.3682.2025.069_Constructora Budapest-CONDOMINIO ALEJANDRO AZOLAS (VTA Adicional Mayo 2026)"/>
        <s v="PR.DCO.3682.2025.206_COX-Subestación Kimal (+ VTA Enero ) Servicio Spot Adicional"/>
        <s v="PR.DCO.3682.2025.206_COX-Subestación Kimal (Cuadratura Junio 2026) Permanencia Adicional"/>
        <s v="PR.DCO.3682.2025.206_COX-Subestación Kimal (Permanencia)"/>
        <s v="PR.DCO.3682.2025.206_COX-Subestación Kimal (Servicios Spot)"/>
        <s v="PR.DCO.3682.2025.251 Polpaico Álcali"/>
        <s v="PR.DCO.3682.2025.251 Polpaico Álcali ( Vta Cuadratura Enero 2026) Adicional"/>
        <s v="PR.DCO.3682.2025.266_GYL-San Petersburgo"/>
        <s v="PR.DCO.3682.2025.283_GREEN HANDS-Cantera Ari Acha, Arica"/>
        <s v="PR.DCO.3682.2025.316_FERROVIAL ENERGÍA_Subestación Elevadora Tirana Solar y su respectiva LAT"/>
        <s v="PR.DCO.3682.2026.005_ENZO REDOLFI-CONSERVADOR DE BIENES RAICES"/>
        <s v="PR.DCO.3682.2026.021 Portal Costanera"/>
        <s v="PR.DCO.3682.2026.021 Salfa Noval F1 A"/>
        <s v="PR.DCO.3682.2026.021 Salfa Noval F1 B"/>
        <s v="PR.DCO.3682.2026.026 - Parque Solar Tirana Oeste"/>
        <s v="PR.DCO.3682.2026.037_GUSTAVO ORREGO-Ampliación Vivienda de un piso"/>
        <s v="PR.DCO.3682.2026.038_Rene Mancilla-Panel Borneo"/>
        <s v="PR.DCO.3682.2026.042 PROYECTO LAMARA Ecasa"/>
        <s v="PR.DCO.3682.2026.096 CONSTRUCTORA PYL SPA Colchane"/>
        <s v="PR.DCO.3682.2026.112_SECALL-Proyecto TA9490"/>
        <s v="PR.DCO.3683.2023.252_Xtreme Mining Limitada_Proyecto Chuquicamata"/>
        <s v="PR.DCO.3683.2025.172 SE Crucero en Ruta 24 km 3 oriente, María Elena SE Estepa, 4 km al norte de SE Crucero"/>
        <s v="PR.DCO.3683.2025.182_DUFFCO-Conservación de la Red Vial, Conservación Periódica Ruta B-245"/>
        <s v="PR.DCO.3683.2025.258_V2 Kimal María Elena_China Railway"/>
        <s v="PR.DCO.3683.2026.014 V3 China Power DUNE PLUS"/>
        <s v="PR.DCO.3683.2026.063_ACM-SA 9500016170 Perforación y Construcción de Micropilotes, Salar de Atacama"/>
        <s v="PR.DCO.3684.2023.029_Polpaico El Espino Adicional"/>
        <s v="PR.DCO.3684.2024.001-2 (Vta cudratura 2026) Adicional"/>
        <s v="PR.DCO.3684.2025.080 Elecnor Línea de Transmisión Don Goyo - La Ruca Adicional (VTa + Marzo-Mayo 2026)"/>
        <s v="PR.DCO.3684.2025.080 Elecnor Línea de Transmisión Don Goyo - La Ruca Adicional(VTa + noviembre))"/>
        <s v="PR.DCO.3684.2025.149_(Vta Cuadratura 2026) BRUNDL-Reposición Puente Marquesa en Ruta D-215 Adicional"/>
        <s v="PR.DCO.3684.2025.232_SICOMAQ-Construcción de Enrocado Protección C. Chungungo"/>
        <s v="PR.DCO.3684.2025.250 Melón Punta de Talca"/>
        <s v="PR.DCO.3684.2025.284_SACYR-Ext. testigos y med. espesores Ruta 5 Los Vilos La Serena"/>
        <s v="PR.DCO.3684.2025.294_PRODELCA-Mirador Bahía II"/>
        <s v="PR.DCO.3684.2025.308_MARTINEZ BRAVARI-Kauffman La Serena"/>
        <s v="PR.DCO.3684.2025.309_Puna de Aguila-Edificio Punta de Aguila I"/>
        <s v="PR.DCO.3684.2025.313 KALPATARU -Tramo 5 , KV Kimal - Lo Aguirre Servicio Spot"/>
        <s v="PR.DCO.3684.2026.003_Polpaico-Nueva Instalación Vallenar"/>
        <s v="PR.DCO.3684.2026.008_UNICON-Ovalle"/>
        <s v="PR.DCO.3684.2026.024_Minera el Dorado La Serena"/>
        <s v="PR.DCO.3684.2026.045 Planta Melón Freirina"/>
        <s v="PR.DCO.3684.2026.103_NELSON CASTILLO-Construcción Avda. Cuatro Esquinas"/>
        <s v="PR.DCO.3684.2026.119_UNICON-PLANTA OVALLE"/>
        <s v="PR.DCO.3685.2023.129_CODELCO DSAL-Potrerillos_Rev_2. IDIEM 18-03.2024"/>
        <s v="PR.DCO.3685.2025.293_POLPAICO-Planta de hormigones Copiapó – Polpaico BSA (+VTA cuadratura 2026)"/>
        <s v="PR.DCO.3685.2025.293_POLPAICO-Planta de hormigones Copiapó – Polpaico BSA (+VTA Enero 2026)Adicional"/>
        <s v="PR.DCO.3685.2026.089_FERRARA-Edificio MOP Atacama"/>
        <s v="PR.DCO.3689.2025.223_PUMA-Proyecto Sentina"/>
        <s v="PR.DCO.3689.2025.376_ERRES LTDA.-Refinería Aconcagua"/>
        <s v="PR.DCO.3689.2025-1001-Melón V región"/>
        <s v="PR.DCO.3689.2025-1003-Polpaico V región (+Vta diciembre) Adicional"/>
        <s v="PR.DCO.3689.2026.001_MOVITERRA-PLANTA CENTRAL"/>
        <s v="PR.DCO.3689.2026.076_VIMAC-ICARIA"/>
        <s v="PR.DCO.3689.2026.108 - Reposición 4° Comisaria de Quillota"/>
        <s v="PR.DCO.3689.2026.184_CONST. SEVILLA-SCALA CURAUMA"/>
        <s v="PR.DCO.3689.2026.235_DGC Montajes Eléctricos-Casa La Negra"/>
        <s v="PR.DCO.3689.2026.236 Cavieres y Arquitectos El porvenir"/>
        <s v="PR.DCO.3689.2026.275_AMETEL-SE Los Poetas"/>
        <s v="PR.DCO.3729.2026.009_MELON-Planta Antofagasta"/>
        <s v="PR.DCO2025-0461 -VTA (+01) Cuadratura de venta"/>
        <s v="PR.DHC.1824.2019.164-20 Adicional (+Vta Septiembre) Cuadratura Adicional"/>
        <s v="PR.DHC.1824.2022.147_Polpaico-Centinela_V3 VTA(Adic Enero 2026) Adicional"/>
        <s v="PR.DHC.1824.2023-1022 -2 Adicional (+VTA Enero 2026) Adicional"/>
        <s v="PR.DHC.1829.2022.279 - Adenda Hospital Coronel 2024"/>
        <s v="PR.DHC.1829.2022.279 - Control de Áridos, Hormigón y Suelos. Red de Hospitales Biobío"/>
        <s v="PR.DHC.1830.2026.206 - Construcción Canal Tierras Coloradas"/>
        <s v="PR.DHC.1834.2023-1003 (VTA  cuadratura 2026) Adicional"/>
        <s v="PR.DHC.3681.2021.175-5 2025"/>
        <s v="PR.DHC.3682.2020-1021-5 2025 Adicional (Vta +) Noviembre"/>
        <s v="PR.DHC.3684.2025-1010 Adicional (+VTA cuadratura 2026) Adicional"/>
        <s v="PR.GCO.2024.0075.V14 Tepsac- Centinela (+Vta Abril- Junio) 2026 Adicional"/>
        <s v="PR.GCO.2024.0075.V14 Tepsac- Centinela (Vta +) Noviembre 2025 Adicional"/>
        <s v="PR.GCO.2024.0075.V14 Tepsac- Centinela Mayo 2025"/>
        <s v="PR.GCO.2024-0075 V9 TEPSAC-Centinela"/>
        <s v="PR.GCO.2024-0096 - VTA (+01) Mayo 2026"/>
      </sharedItems>
    </cacheField>
    <cacheField name="[Measures].[Ingreso_Salesforce]" caption="Ingreso_Salesforce" numFmtId="0" hierarchy="134" level="32767"/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59837966" createdVersion="6" refreshedVersion="8" minRefreshableVersion="3" recordCount="0" supportSubquery="1" supportAdvancedDrill="1" xr:uid="{00000000-000A-0000-FFFF-FFFF00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  <cacheField name="[TBD_Reporte_Salesforce].[Nombre de la oportunidad].[Nombre de la oportunidad]" caption="Nombre de la oportunidad" numFmtId="0" hierarchy="107" level="1">
      <sharedItems count="55">
        <s v="PR.DEP.2023"/>
        <s v="PR.DEP.2025.0005 Diagnóstico estructural Amunátegui No139"/>
        <s v="PR.DEP.2025.0215 DIAGNÓSTICO DEL ESTADO DE CONSERVACIÓN MONUMENTO HISTÓRICO HOSPITAL EL SALVADOR - PROVIDENCIA"/>
        <s v="PR.DEP.2025.0251 Evaluación estructural edificio Instituto Traumatológico"/>
        <s v="PR.DEP.2025.0297A Ensayos carga transversal a baranda"/>
        <s v="PR.DEP.2025.0299 Ensayos carga transversal a baranda"/>
        <s v="PR.DEP.2025.0303 Evaluación estructural Losas Edificio Sede Universitaria para la provincia de Chiloé"/>
        <s v="PR.DEP.2025.0306 Ensayos de Compresión a Alzaprimas"/>
        <s v="PR.DEP.2025.0309 Diagnóstico estructural APS Hospital San José de Maipo"/>
        <s v="PR.DEP.2025.0316 EFE servicio de evaluación estructural de las estaciones de Curicó, San Javier, Linares, Parral y San C"/>
        <s v="PR.DEP.2025.0318A  Ensayos carga transversal a baranda"/>
        <s v="PR.DEP.2025.0320 EVALUACIÓN DE DAÑOS ESTRUCTURALES POR INCENDIO EN BODEGA – IQUIQUE, REGIÓN DE TARAPACÁ"/>
        <s v="PR.DEP.2025.0321 Ensayos a sistema de fortificación de túnel"/>
        <s v="PR.DEP.2025.0324 Ensayos mecánicos a paneles"/>
        <s v="PR.DEP.2025.0345 Revisión Memoria de Cálculo de proyecto de Racks - Cliente Evolog SpA."/>
        <s v="PR.DEP.2025.0349 Ensayos de tracción a barras autoperforantes"/>
        <s v="PR.DEP.2026.0001 Evaluación de daños estructurales por incendio en centro de distribución World Logistic Park II San Ber"/>
        <s v="PR.DEP.2026.0003 Ensayos carga transversal a baranda"/>
        <s v="PR.DEP.2026.0006 Evaluación de daños estructurales por incendio en bodega Camilo Henríquez 3022 - Concepción"/>
        <s v="PR.DEP.2026.0012 Ensayo Modulo Elasticidad de muestra hormigón"/>
        <s v="PR.DEP.2026.0013 Ensayos carga transversal a baranda"/>
        <s v="PR.DEP.2026.0015 Ensayos a sistemas de fortificación de túnel"/>
        <s v="PR.DEP.2026.0026 Ensayos carga transversal a panel"/>
        <s v="PR.DEP.2026.0027 Ensayos mecánicos a paneles"/>
        <s v="PR.DEP.2026.0037 Ensayos carga transversal a baranda"/>
        <s v="PR.DEP.2026.0040  Elaboración de especificaciones técnicas y seguimiento para reparación de pedestal PD1-2 - Turbogenera"/>
        <s v="PR.DEP.2026.0046 Ensayos de tracción a conectores mecánicos"/>
        <s v="PR.DEP.2026.0048 Ensayos de tracción in situ a barras"/>
        <s v="PR.DEP.2026.0051 Ensayos para determinación del módulo de elasticidad a muestra de hormigón"/>
        <s v="PR.DEP.2026.0053 Ensayos de tracción a barras autoperforantes"/>
        <s v="PR.DEP.2026.0054A Ensayos de tracción a barras autoperforantes"/>
        <s v="PR.DEP.2026.0063 Ensayos de tracción y de contenido de zinc a alambre de malla de fortificación de túnel"/>
        <s v="PR.DEP.2026.0075A Ensayos de Flexión y Compresión a modulo plástico"/>
        <s v="PR.DEP.2026.0076 Revisión proyecto de cálculo estructural de 3 tipologías de viviendas El Olivar, Quilpué – Valparaíso"/>
        <s v="PR.DEP.2026.0078 Ensayos carga transversal a baranda"/>
        <s v="PR.DEP.2026.0079 Revisión del diseño sísmico según NCh2369:2025 para 8 configuraciones de gabinetes"/>
        <s v="PR.DEP.2026.0086 Ensayos carga transversal a celosía"/>
        <s v="PR.DEP.2026.0089 Ensayos de tracción a barras autoperforantes"/>
        <s v="PR.DEP.2026.0091 Ensayos carga transversal a baranda"/>
        <s v="PR.DEP.2026.0107  Ensayos de tracción a barras autoperforantes"/>
        <s v="PR.DEP.2026.0108 Ensayos de tracción a barras autoperforantes"/>
        <s v="PR.DEP.2026.0110  Ensayos de carga transversal a prototipo de ventana"/>
        <s v="PR.DEP.2026.0111 Ensayos carga transversal a baranda"/>
        <s v="PR.DEP.2026.0112 Ensayos carga transversal a baranda"/>
        <s v="PR.DEP.2026.0113 Ensayos carga transversal a barandas"/>
        <s v="PR.DEP.2026.0114 Medición de pilares mediante escáner láser en Centro de Distribución World Logistic Park II – San Berna"/>
        <s v="PR.DEP.2026.0116 Ensayo de la conexión, flexión y compresión excéntrica de columna CLT"/>
        <s v="PR.DEP.2026.0124 Ensayos carga transversal a baranda"/>
        <s v="PR.DEP.2026.0130 Ensayos de tracción de pernos autoperforantes"/>
        <s v="PR.DEP.2026.0131 Ensayos mecánicos a paneles"/>
        <s v="PR.DEP.2026.0134 Ensayos carga transversal a barandas"/>
        <s v="PR.DEP.2026.0138 Ensayos a sistema de fortificación de túnel"/>
        <s v="PR.DEP.2026.0154 Ensayos de tracción a conectores mecánicos"/>
        <s v="PR.DEP.2026-0074  Ensayos carga transversal a baranda"/>
        <s v="PR-DEP.2026.0038 MEDICIÓN DE VIBRACIONES Y VERTICALIDAD DE MURO COLINDANTE DURANTE CONSTRUCCIÓN PROYECTO ECUADOR – CORON"/>
      </sharedItems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2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61111113" createdVersion="6" refreshedVersion="8" minRefreshableVersion="3" recordCount="0" supportSubquery="1" supportAdvancedDrill="1" xr:uid="{00000000-000A-0000-FFFF-FFFF01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TBD_Reporte_Salesforce].[Nombre de la oportunidad].[Nombre de la oportunidad]" caption="Nombre de la oportunidad" numFmtId="0" hierarchy="107" level="1">
      <sharedItems count="144">
        <s v="Antofagasta (DEPTOS) PR.DES.2022-29"/>
        <s v="Antofagasta (Hotel) PR.DES.2022-29"/>
        <s v="Bellavista PR.DES.2022-29"/>
        <s v="Briones Luco PR.DES.2022-29"/>
        <s v="Carlos Valdovinos PR.DES.2022-29"/>
        <s v="Eglo PR.DES.2022-29"/>
        <s v="Esmax La Florida PR.DES.2022-29"/>
        <s v="Esmax La Florida PR.DES.2022-29 (-)"/>
        <s v="Grajales PR.DES.2022-29"/>
        <s v="Jose Ureta PR.DES.2022-29"/>
        <s v="Ñuble PR.DES.2022-29"/>
        <s v="Pedro de Valdivia PR.DES.2022-29"/>
        <s v="PR,DES.2026-51"/>
        <s v="PR.DES.2018-VIS"/>
        <s v="PR.DES.2019-216"/>
        <s v="PR.DES.2021-190"/>
        <s v="PR.DES.2021-196"/>
        <s v="PR.DES.2021-251"/>
        <s v="PR.DES.2021-265"/>
        <s v="PR.DES.2021-266"/>
        <s v="PR.DES.2021-90"/>
        <s v="PR.DES.2022-231"/>
        <s v="PR.DES.2022-45"/>
        <s v="PR.DES.2023-167"/>
        <s v="PR.DES.2023-184"/>
        <s v="PR.DES.2023-202"/>
        <s v="PR.DES.2023-216"/>
        <s v="PR.DES.2023-228"/>
        <s v="PR.DES.2023-58"/>
        <s v="PR.DES.2023-85"/>
        <s v="PR.DES.2024-101"/>
        <s v="PR.DES.2024-101 (+)"/>
        <s v="PR.DES.2024-107"/>
        <s v="PR.DES.2024-121"/>
        <s v="PR.DES.2024-129"/>
        <s v="PR.DES.2024-141"/>
        <s v="PR.DES.2024-149"/>
        <s v="PR.DES.2024-150"/>
        <s v="PR.DES.2024-154"/>
        <s v="PR.DES.2024-155"/>
        <s v="PR.DES.2024-156"/>
        <s v="PR.DES.2024-174"/>
        <s v="PR.DES.2024-186"/>
        <s v="PR.DES.2024-190"/>
        <s v="PR.DES.2024-195"/>
        <s v="PR.DES.2024-199"/>
        <s v="PR.DES.2024-199 (-)"/>
        <s v="PR.DES.2024-201"/>
        <s v="PR.DES.2024-228"/>
        <s v="PR.DES.2024-240"/>
        <s v="PR.DES.2024-32"/>
        <s v="PR.DES.2024-51"/>
        <s v="PR.DES.2024-54"/>
        <s v="PR.DES.2024-71"/>
        <s v="PR.DES.2024-82"/>
        <s v="PR.DES.2024-83"/>
        <s v="PR.DES.2024-88"/>
        <s v="PR.DES.2024-9"/>
        <s v="PR.DES.2024-94"/>
        <s v="PR.DES.2024-95"/>
        <s v="PR.DES.2024-96"/>
        <s v="PR.DES.2024-97"/>
        <s v="PR.DES.2025-103"/>
        <s v="PR.DES.2025-108"/>
        <s v="PR.DES.2025-11 ASESORIA A LA INSPECCION TECNICA DE OBRAS (ATO) Y EQUIPO ESPECIALIDADES HABILITACION CENTRO CULTURAL, COM"/>
        <s v="PR.DES.2025-110"/>
        <s v="PR.DES.2025-111"/>
        <s v="PR.DES.2025-114"/>
        <s v="PR.DES.2025-12"/>
        <s v="PR.DES.2025-122"/>
        <s v="PR.DES.2025-123"/>
        <s v="PR.DES.2025-125"/>
        <s v="PR.DES.2025-127"/>
        <s v="PR.DES.2025-128"/>
        <s v="PR.DES.2025-13"/>
        <s v="PR.DES.2025-131"/>
        <s v="PR.DES.2025-136"/>
        <s v="PR.DES.2025-14"/>
        <s v="PR.DES.2025-145 AITE PROYECTO “REPOSICIÓN CESFAM RURAL CURACO DE VÉLEZ"/>
        <s v="PR.DES.2025-15"/>
        <s v="PR.DES.2025-152"/>
        <s v="PR.DES.2025-153"/>
        <s v="PR.DES.2025-157"/>
        <s v="PR.DES.2025-158"/>
        <s v="PR.DES.2025-159"/>
        <s v="PR.DES.2025-164"/>
        <s v="PR.DES.2025-165"/>
        <s v="PR.DES.2025-181"/>
        <s v="PR.DES.2025-182"/>
        <s v="PR.DES.2025-183"/>
        <s v="PR.DES.2025-184"/>
        <s v="PR.DES.2025-186"/>
        <s v="PR.DES.2025-195"/>
        <s v="PR.DES.2025-201"/>
        <s v="PR.DES.2025-202"/>
        <s v="PR.DES.2025-203"/>
        <s v="PR.DES.2025-24"/>
        <s v="PR.DES.2025-26 (+)"/>
        <s v="PR.DES.2025-27 (+)"/>
        <s v="PR.DES.2025-34"/>
        <s v="PR.DES.2025-48"/>
        <s v="PR.DES.2025-50"/>
        <s v="PR.DES.2025-51"/>
        <s v="PR.DES.2025-54 (+)"/>
        <s v="PR.DES.2025-55"/>
        <s v="PR.DES.2025-56"/>
        <s v="PR.DES.2025-75"/>
        <s v="PR.DES.2025-78"/>
        <s v="PR.DES.2025-80"/>
        <s v="PR.DES.2025-9"/>
        <s v="PR.DES.2025-94"/>
        <s v="PR.DES.2026-10"/>
        <s v="PR.DES.2026-100"/>
        <s v="PR.DES.2026-101"/>
        <s v="PR.DES.2026-14"/>
        <s v="PR.DES.2026-15"/>
        <s v="PR.DES.2026-16"/>
        <s v="PR.DES.2026-17"/>
        <s v="PR.DES.2026-19"/>
        <s v="PR.DES.2026-27"/>
        <s v="PR.DES.2026-34"/>
        <s v="PR.DES.2026-38"/>
        <s v="PR.DES.2026-39"/>
        <s v="PR.DES.2026-4"/>
        <s v="PR.DES.2026-43"/>
        <s v="PR.DES.2026-44"/>
        <s v="PR.DES.2026-47"/>
        <s v="PR.DES.2026-48"/>
        <s v="PR.DES.2026-6"/>
        <s v="PR.DES.2026-63"/>
        <s v="PR.DES.2026-64"/>
        <s v="PR.DES.2026-65"/>
        <s v="PR.DES.2026-66"/>
        <s v="PR.DES.2026-68"/>
        <s v="PR.DES.2026-7 PF Pehuenche"/>
        <s v="PR.DES.2026-75 020.26.MOP.822-13-O125.AIF Estadio San Antonio"/>
        <s v="PR.DES.2026-76"/>
        <s v="PR.DES.2026-81"/>
        <s v="PR.DIO.SEP.2018-173"/>
        <s v="Ricaurte PR.DES.2022-29"/>
        <s v="Santa Isabel PR.DES.2022-29"/>
        <s v="Santa Rosa PR.DES.2022-29"/>
        <s v="Tocornal PR.DES.2022-29"/>
        <s v="Zañartu PR.DES.2022-29"/>
      </sharedItems>
    </cacheField>
    <cacheField name="[Measures].[Ingreso_Salesforce]" caption="Ingreso_Salesforce" numFmtId="0" hierarchy="134" level="32767"/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62268522" createdVersion="6" refreshedVersion="8" minRefreshableVersion="3" recordCount="0" supportSubquery="1" supportAdvancedDrill="1" xr:uid="{00000000-000A-0000-FFFF-FFFF02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  <cacheField name="[TBD_Reporte_Salesforce].[Nombre de la oportunidad].[Nombre de la oportunidad]" caption="Nombre de la oportunidad" numFmtId="0" hierarchy="107" level="1">
      <sharedItems count="45">
        <s v="N° GACC 1383A ASESORÍA GEOTÉCNICA DE RESPALDO PARA DISEÑO DE FUNDACIONES DE TORRES DE COMUNICACIÓN"/>
        <s v="PR.DGI.2022-015_D Modelo de Infiltración Caren 3741 oct - nov 2024"/>
        <s v="PR.DGI.2022-015_E Automatización Caren 3743 Adicional - Marzo 2026"/>
        <s v="PR.DGI.2022-015_E Automatización Caren 3743 Adicional enero 2026"/>
        <s v="PR.DGI.2022-015_E Automatización Caren 3743 Adicional Febrero 2026"/>
        <s v="PR.DGI.2022-015_G ODS 7 3805 TOVE Adicional febrero 2026"/>
        <s v="PR.DGI.2022-015_G ODS 7 3805 Tove Adicional Mar - Jun 2025"/>
        <s v="PR.DGI.2022-015_I Otros Tranques (Descontable Notas de Cambio 3, 4, 7, 9 ,10 y 12)"/>
        <s v="PR.DGI.2022-015_J ODS10 Pampa Austral"/>
        <s v="PR.DGI.2022-015_J ODS10 Pampa Austral - Adicional Marzo 2026"/>
        <s v="PR.DGI.2022-015_J ODS10 Pampa Austral Adicional nov -2025 Adicional"/>
        <s v="PR.DGI.2022-015_K OdS 11 Tove 3868 - Adicional Marzo 2026"/>
        <s v="PR.DGI.2022-015_M ODS 13 CC 3919"/>
        <s v="PR.DGI.2023-10 (v2) Embalse Carén"/>
        <s v="PR.DGI.2024-033 Proyecto SAR Prospecciones Orden de Cambio 10"/>
        <s v="PR.DGI.2024-033 Proyecto SAR Prospecciones Orden de Cambio 7"/>
        <s v="PR.DGI.2024-033 Proyecto SAR Prospecciones Orden de Cambio 8"/>
        <s v="PR.DGI.2024-033 Proyecto SAR Prospecciones Orden de Cambio 9"/>
        <s v="PR.DGI.2024-053 Rebaja Cuota enero Recepción de Sello de fundación EFE Los Guindos, Buin Ampliación Contrato"/>
        <s v="PR.DGI.2024-053 Recepción de Sello de fundación EFE Los Guindos, Buin Ampliación Contrato"/>
        <s v="PR.DGI.2024-094 (V3) Prospecciones Geotécnicas e Instrumentación 9° Etapa Tranque Talabre"/>
        <s v="PR.DGI.2024-094 (V3) Prospecciones Geotécnicas e Instrumentación 9° Etapa Tranque Talabre - Extensión Marzo 2026"/>
        <s v="PR.DGI.2025-015 Mecánica de Suelos Tenencia Petorca"/>
        <s v="PR.DGI.2025-021 Orden de Cambio 1 - Sondajes Geotécnicos para Proyecto Integrado de Crecimiento IGP Collahuasi Adicional"/>
        <s v="PR.DGI.2025-021 Sondajes Geotécnicos para Proyecto Integrado de Crecimiento IGP Collahuasi"/>
        <s v="PR.DGI.2025-021 Tendencia 2 - Sondajes Geotécnicos para Proyecto Integrado de Crecimiento IGP Collahuasi Adicional"/>
        <s v="PR.DGI.2025-032 Quiborax Adicional Informe Gastos Generales y Utilidad"/>
        <s v="PR.DGI.2025-032 Quiborax Planta Arica"/>
        <s v="PR.DGI.2025-032 Quiborax Planta Arica - Complemento Febrero 2026"/>
        <s v="PR.DGI.2025-043 Adicional Quebrada de Macul"/>
        <s v="PR.DGI.2025-066 Edificio Bachillerato Campus JGM"/>
        <s v="PR.DGI.2025-068 Servicio de Geotecnia para Diseños, Laboratorio y Mecánica de Suelos"/>
        <s v="PR.DGI.2025-102 ESTUDIO DE MECÁNICA DE SUELO: PRAT N°1358 , ANTOFAGASTA."/>
        <s v="PR.DGI.2025-103 - Instituto Traumatológico"/>
        <s v="PR.DGI.2026-002 Levantamiento Topográfico para Proyecto de Abastecimiento de Agua - Región de la Araucania"/>
        <s v="PR.DGI.2026-005 Mecánica de Suelo Academia Politécnica Aeronáutica.."/>
        <s v="PR.DGI.2026-031 Servicio de Geotecnia y Mecánica de Suelos - Proyecto SCUR-NT"/>
        <s v="PR.DGI.2026-037 Peritaje Muro Inés Matte Urrejola"/>
        <s v="PR.DGI.2026-039 Ensayos geofísicos en Minera Zaldívar"/>
        <s v="PR.DGI.2026-041 Excavación de calicata manual - Laguna Caren"/>
        <s v="PR.DGI.2026-045 ESTUDIO DE MECÁNICA DE SUELO PROPIEDAD UBICADA EN AZUFRE N°151, ANTOFAGASTA"/>
        <s v="PR.DGI.2026-048 ESTUDIO DE MECÁNICA DE SUELO ESTADIO PIERINO PERAZZO GAGLIARDO"/>
        <s v="PR.DGI.2026-050 Análisis Geotécnico de Socavones e Inestabilidades en Túneles de Extensión Línea 6 Metro de Santiago – R"/>
        <s v="PR.DGI.2026-079 Escaneo Láser Juan Gómez Millas"/>
        <s v="PR.DGI-2026-013 Hospital del Salvador - Estudio Geofísica"/>
      </sharedItems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3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2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63541669" createdVersion="6" refreshedVersion="8" minRefreshableVersion="3" recordCount="0" supportSubquery="1" supportAdvancedDrill="1" xr:uid="{00000000-000A-0000-FFFF-FFFF03000000}">
  <cacheSource type="external" connectionId="8"/>
  <cacheFields count="7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  <cacheField name="[TBD_Reporte_Salesforce].[Nombre de la oportunidad].[Nombre de la oportunidad]" caption="Nombre de la oportunidad" numFmtId="0" hierarchy="107" level="1">
      <sharedItems count="127">
        <s v="Acciona - Proyecto Embalse Caren 8° y 9° Etapa"/>
        <s v="DGL.PRE.1817.2022.0086 - Ensayos de índices de plasticidad"/>
        <s v="DGL.PRE.1817.2022.0086 - VTA adicional (3)"/>
        <s v="DGL.PRE.1817.2025-0267 - Antucoya"/>
        <s v="DGL.PRE.1817.2026.0115 - Soc.Educativa Paralelo 37 - Minera Paicavi"/>
        <s v="DGL.PRE.2023-0055- Ensayos de laboratorio"/>
        <s v="DGL.PRE.2023-0055- Ensayos de laboratorio - VTA (+09) Abril 2026"/>
        <s v="DGL.PRE.2339.2023.0124 Venta Positiva V4 Adicional"/>
        <s v="DGL.PRE.2339.2024-0078"/>
        <s v="DGL.PRE.2339.2024-0253 - Ensayo de propiedades físicas en rocas"/>
        <s v="DGL.PRE.2339.2024-0402 - Caracterización de Sedimentos HSA / HDV"/>
        <s v="DGL.PRE.2339.2025.0384 - Cesmec - Solicitud de Ensayos"/>
        <s v="DGL.PRE.2339.2025.0415 - Skava - Tunel Chacabuco"/>
        <s v="DGL.PRE.2339.2025.0477 - Compañía Minera Del Pacífico S.A. - Cerro Los Colorados Sondajes"/>
        <s v="DGL.PRE.2339.2025.0505 - Aridos Aconcagua - EFE Cerro Blanco - Balasto"/>
        <s v="DGL.PRE.2339.2025.0509 - MST"/>
        <s v="DGL.PRE.2339.2025.0514 - Ossa Obras Subterráneas S.A - Solicitud de Ensayos"/>
        <s v="DGL.PRE.2339.2025.0541 - Sicomaq - Construcción Enrocado de Protección C.Chungungo"/>
        <s v="DGL.PRE.2339.2025.0556  - Agricola Esmeralda - Ensayos para Balasto"/>
        <s v="DGL.PRE.2339.2026.0292 - Minera Santo Domingo - Aumento de Venta"/>
        <s v="DGL.PRE.2340.2023-0422 Servicio de Ensayos de Laboratorio Geotécnico - Minera El Abra"/>
        <s v="DGL.PRE.2340.2023-0422 Servicio de Ensayos de Laboratorio Geotécnico - Minera El Abra (adicional 4)"/>
        <s v="DGL.PRE.2340.2024.0191 Contrato Marco - Disminucion Vta (-02) Mayo 2026 por Op.0419"/>
        <s v="DGL.PRE.2340.2024-0337 - Ensayos Proyecto Piuquenes 2024"/>
        <s v="DGL.PRE.2340.2024-0419 - (ENC Y LSE) Cotización Madre Contrato Marco 0191"/>
        <s v="DGL.PRE.2340.2024-0419 - VTA (+01) Mayo 2026 - (ENC Y LSE) Cotización Madre Contrato Marco 0191"/>
        <s v="DGL.PRE.2340.2025.0181 - Pilotes Terratest - Mantos Blancos"/>
        <s v="DGL.PRE.2340.2025.0231 - Ferrovial - Ensayo Suelo Liquido"/>
        <s v="DGL.PRE.2340.2025.0295 - DRE CENTINELA / LASTRE"/>
        <s v="DGL.PRE.2340.2025.0298 - BHP - Ensayos de Memoria BHP"/>
        <s v="DGL.PRE.2340.2025.0367 - Knight Piesold - Solicitud de Ensayos"/>
        <s v="DGL.PRE.2340.2025.0437 - (VTA +01) Mayo 2026 - El Tambo"/>
        <s v="DGL.PRE.2340.2025.0437 - El Tambo"/>
        <s v="DGL.PRE.2340.2025.0455 - Minera El Abra - Ensayos de Punzonamiento"/>
        <s v="DGL.PRE.2340.2025.0455 - VTA (+01) Abril 2026 - Minera El Abra - Ensayos de Punzonamiento"/>
        <s v="DGL.PRE.2340.2025.0476 - Minera El Abra - Ensayo de Consolidación"/>
        <s v="DGL.PRE.2340.2025.0476 - VTA (-01) Abril 2026 - Minera El Abra - Ensayo de Consolidación"/>
        <s v="DGL.PRE.2340.2025.0478 - Flow Hidro Consulting Group - Solicitud de Ensayos"/>
        <s v="DGL.PRE.2340.2025.0486 - Mineria y Servicios Spa - Solicitud de Ensayo"/>
        <s v="DGL.PRE.2340.2025.0536 - WSP - DRE Centinela (Continuación 0295)"/>
        <s v="DGL.PRE.2340.2025.0543 - Licitación Ensayos Geotécnicos Roca y Suelo"/>
        <s v="DGL.PRE.2340.2025.0549 - Minera Las Cenizas - Ensayos de suelos para 3 Botaderos"/>
        <s v="DGL.PRE.2340.2025.0557 - Construcciones Urales - Normalización Aerodromo Balmaceda - Segundo Llamado"/>
        <s v="DGL.PRE.2340.2025.0557 - VTA (+01) Abril 2026 - Construcciones Urales - Normalización Aerodromo Balmaceda - Segundo Lla"/>
        <s v="DGL.PRE.2340.2025.0560 - Anddes Chile - Solicitud de Ensayos"/>
        <s v="DGL.PRE.2340.2025.0561 - Ausenco - Ripios Sudafrica"/>
        <s v="DGL.PRE.2340.2025.0646 - LEPUCV - Ensayo Corte Directo"/>
        <s v="DGL.PRE.2340.2025.386 - Centinela Arcadis"/>
        <s v="DGL.PRE.2340.2025.414 - CMP MLC"/>
        <s v="DGL.PRE.2340.2025-0031 - VTA (+01) Enero 2026 - Ensayos Geotécnicos Proyecto PY5511"/>
        <s v="DGL.PRE.2340.2025-0073 - Cotizacion Madre Contrato Marco 0191"/>
        <s v="DGL.PRE.2340.2026.0152 - Geholab - Solicitud de Ensayos"/>
        <s v="DGL.PRE.2340.2026.0165 - Capstone Copper"/>
        <s v="DGL.PRE.2340.2026.0170 - Minera Escondida - Escondida New Truck Shop (ENTS)"/>
        <s v="DGL.PRE.2341.2024.0150"/>
        <s v="DGL.PRE.2341.2024.0393 - Ensayos Geotécnicos Grandes Partículas"/>
        <s v="DGL.PRE.2341.2024-0012"/>
        <s v="DGL.PRE.2341.2025.0352 - Pucobre - Solicitud de Ensayos"/>
        <s v="DGL.PRE.2341.2025.0352 - VTA (+01) - Mayo 2026 - Pucobre - Solicitud de Ensayos"/>
        <s v="N° GACC 1383B ENSAYOS DE CARACTERIZACIÓN GEOTÉCNICA PARA DISEÑO FUNDACIONES TORRES DE COMUNICACIÓN"/>
        <s v="PR.DGL.1817.2025.0571 - Cesmec - Solicitud de Ensayos"/>
        <s v="PR.DGL.1817.2025.0625 - Placa de Carga Metro Linea 7 - China Railway"/>
        <s v="PR.DGL.1817.2025.0654 - Melon Aridos - Ensayo Limite de Atterberg"/>
        <s v="PR.DGL.1817.2025.0655 - Ausenco - Ensayos de Clasificación"/>
        <s v="PR.DGL.1817.2026.0057 - Hidromas - Solicitud de Ensayos"/>
        <s v="PR.DGL.1817.2026.0116 - Club Hipico de Santiago - Solicitud de Ensayo"/>
        <s v="PR.DGL.1817.2026.0186 - Alerce Ingenieria - Ensayos de Compactación Mina Rajo"/>
        <s v="PR.DGL.1817.2026.0249 - BCG - Solicitud de Ensayos"/>
        <s v="PR.DGL.2339.2025.0659  - Fermaq Servicios Mineros - Ensayos Balasto"/>
        <s v="PR.DGL.2339.2025.0662 - Maquinarias Buena Vista - Solicitud de Ensayos"/>
        <s v="PR.DGL.2339.2025.0713 - Rodrigo Medina - Rajos Tremolen y Esperanza Primera"/>
        <s v="PR.DGL.2339.2026. 0086 - Alto Maipo - PHAM C3"/>
        <s v="PR.DGL.2339.2026.0056 - Soc. Minera Pukara - Piedra Azul"/>
        <s v="PR.DGL.2339.2026.0072 - Javier Mendoza - Pauna Solar"/>
        <s v="PR.DGL.2339.2026.0096 - Strabag - Ensayo Túnel V5"/>
        <s v="PR.DGL.2339.2026.0099 - Fermaq - Cerro Blanco Polpaico"/>
        <s v="PR.DGL.2339.2026.0153 - Minera Santa Fe Spa - Solicitud de Ensayos"/>
        <s v="PR.DGL.2339.2026.0157 - Aridos Aconcagua - Balasto EFE"/>
        <s v="PR.DGL.2339.2026.0158 - Aridos Aconcagua - Balasto EFE"/>
        <s v="PR.DGL.2339.2026.0163 - Alto Maipo - Túnel V5"/>
        <s v="PR.DGL.2339.2026.0295 - Sicomaq - Caleta Las Conchas, Los Vilos"/>
        <s v="PR.DGL.2339.2026.097 - Harcha - Caleta Papudo"/>
        <s v="PR.DGL.2340.2025.0581 - EFE Valparaiso - Sargento Aldea"/>
        <s v="PR.DGL.2340.2025.0617 - Minera Las Cenizas - Barreal Seco de Grupo Minero Las Cenizas"/>
        <s v="PR.DGL.2340.2025.0627 - RHEOSOIL SPA - Campaña Geotecnica y Laboratorio, Estudio de Prefactibilidad Depósito de Relaves"/>
        <s v="PR.DGL.2340.2025.0629 - Minera El Abra - Heated Raff Extras"/>
        <s v="PR.DGL.2340.2025.0630 - SRK Consulting Chile Spa - Logueo y Caracterización SCPY-RD"/>
        <s v="PR.DGL.2340.2025.0638 - Ausenco - Analisis Granulometria de la Fracción Fina y Mineralogia"/>
        <s v="PR.DGL.2340.2025.0644 - Invecc -Ensayo Triaxial"/>
        <s v="PR.DGL.2340.2025.0657 - ASG - ENSAYO RESISTIVIDAD ELÉCTRICA"/>
        <s v="PR.DGL.2340.2025.0657 - VTA (+01) Febrero 2026 - ASG - ENSAYO RESISTIVIDAD ELÉCTRICA"/>
        <s v="PR.DGL.2340.2025.0668 - AJ Geotech - Ensayo DRX y Otros"/>
        <s v="PR.DGL.2340.2025.0693 - Soc. de Desarrollo Tec. USACH - Ensayo Corte Directo"/>
        <s v="PR.DGL.2340.2025.0703 - Arcadis - DES Nueva Centinela"/>
        <s v="PR.DGL.2340.2025.0703 - VTA (+01) Mayo 2026 - Arcadis - DES Nueva Centinela"/>
        <s v="PR.DGL.2340.2025.0710 - RyQ - Solicitud de Ensayos"/>
        <s v="PR.DGL.2340.2025.0715 - AJ Geotech - La Coipa"/>
        <s v="PR.DGL.2340.2026.0026 - Constructora Australis - Portal La Foresta"/>
        <s v="PR.DGL.2340.2026.0027 - Ausenco - Proyecto Costa Fuego"/>
        <s v="PR.DGL.2340.2026.0031 - Arcadis - 5331-Centinela DRE"/>
        <s v="PR.DGL.2340.2026.0037 - Compañia Minera Lomas Bayas - Ensayos de Laboratorio Geotécnico"/>
        <s v="PR.DGL.2340.2026.0088 - Ferrara - Recinto Tk. Prat - Antofagasta"/>
        <s v="PR.DGL.2340.2026.0094 - Ausenco - Solicitud de Ensayos"/>
        <s v="PR.DGL.2340.2026.0101 - COX - Subestación Pampa Fidelia"/>
        <s v="PR.DGL.2340.2026.0119 - COX - Resistividad Térmica"/>
        <s v="PR.DGL.2340.2026.0120 - Suelotest - Ensayo Traixial"/>
        <s v="PR.DGL.2340.2026.0167 - Globaltec - Resistividad Eléctrica"/>
        <s v="PR.DGL.2340.2026.0171 - LEM - Solicitud de Ensayos"/>
        <s v="PR.DGL.2340.2026.0180 - SRK Consulting Chile - Caracterización Físico-Química Pila de Lixiviación Lobo Marte"/>
        <s v="PR.DGL.2340.2026.0183 - Ausenco - Caracterización PAD1"/>
        <s v="PR.DGL.2340.2026.0227 - Sociedad Comercial Garcia y Solano - Solicitud de Ensayos"/>
        <s v="PR.DGL.2340.2026.0238 - Transportes Teodoro Campos - Ensayo Resistividad"/>
        <s v="PR.DGL.2340.2026.0244 - Applus  -Minera Centinela"/>
        <s v="PR.DGL.2340.2026.0248 - WSP - Proyecto MES0018035 TLS"/>
        <s v="PR.DGL.2340.2026.0288 - Wortex - Solicitud de Ensayos"/>
        <s v="PR.DGL.2340.2026.0303 - Collahuasi - Proyecto N°E40255 - Contrato GTAM 0315"/>
        <s v="PR.DGL.2340.2026.0306 - Cox - Resistividad Térmica"/>
        <s v="PR.DGL.2340.2026.0380 - SRK - Toma de Muestras y Ensayos de Laboratorio CMCC"/>
        <s v="PRE.DGL.1817.2025-0718 - Caracterización Geoquímica de Material de Empréstito - MEL"/>
        <s v="PRE.DGL.1817.2026-0046 - Ensayo de Bentonita - Límites de Atterberg"/>
        <s v="PRE.DGL.2339.2025-0632 / Caserones"/>
        <s v="PRE.DGL.2339.2026-0049 - Cantera Tremolén"/>
        <s v="PRE.DGL.2339.2026-0211 - Mcewen"/>
        <s v="PRE.DGL.2340.2026.0036 - Minera Escondida - Licitación: FY24"/>
        <s v="PRE.DGL.2341.2025-0722 - BHP Spence - Servicio de Laboratorio para Caracterización Geotécnica"/>
        <s v="PRE.DGL.2341.2026-0048 - Nueva Campaña de Ensayos"/>
        <s v="PRE.DGL.2341.2026-0102 - Anddes - Ensayo Trixial Gigante Botaderos y Dumps - Mantos Blancos"/>
      </sharedItems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1"/>
        <fieldUsage x="2"/>
        <fieldUsage x="3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6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4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5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64814816" createdVersion="6" refreshedVersion="8" minRefreshableVersion="3" recordCount="0" supportSubquery="1" supportAdvancedDrill="1" xr:uid="{00000000-000A-0000-FFFF-FFFF04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Nombre de la oportunidad].[Nombre de la oportunidad]" caption="Nombre de la oportunidad" numFmtId="0" hierarchy="107" level="1">
      <sharedItems count="148">
        <s v="PR.DCO.1829.2026.207 - Reposición de Pavimento - Calle José Cardenio Avello Testigos de Hormigón"/>
        <s v="PR.DCO.2024-0921 - Condominio Valle Ongolmo (DHC)"/>
        <s v="PR.DCO.3689.2025.441_ZOPONE-Obra 149534-CONCON"/>
        <s v="PR.DHC.1826.2024-1003-Melon"/>
        <s v="PR.DHC.1830.2024-1003-Melon"/>
        <s v="PR.DHC.1830.2025-0705 - Sociedad Constructora Vanrom SPA - Bunker Radioterapia Clínica Andes Salud Concepción"/>
        <s v="PR.DHC.1830.2025-0728 - Ensayo a Flexotracción - Eje Collao"/>
        <s v="PR.DHC.1830.2025-0737 - Baños Ciencias Políticas Universidad de Concepción"/>
        <s v="PR.DHC.1830.2025-0739 - Edificio O'Higgins 979 DS19 - Los Angeles"/>
        <s v="PR.DHC.1830.2025-0740 - Muestras de Hormigón - Pelluhue"/>
        <s v="PR.DHC.1830.2025-0789 - Ensayos Esclerométrico - Parque Huertos"/>
        <s v="PR.DHC.1830.2025-0792 - Muestra de Hormigón - Hualqui ATC"/>
        <s v="PR.DHC.1830.2025-0802 - Ampliación Mayor a 100m2 Equipamiento Clase Comercio y Residencial Vivienda"/>
        <s v="PR.DHC.1830.2026.004 - Muestra de hormigón - Parral"/>
        <s v="PR.DHC.1830.2026.005 - Extracción de Testigos - Mirador Costanera II"/>
        <s v="PR.DHC.1830.2026.007 - Etapa 1: Aires de San Andrés"/>
        <s v="PR.DHC.1830.2026.008 - Fortificación Taludes SE Señoraza"/>
        <s v="PR.DHC.1830.2026.013 - Ampliación Colegio Rucalhue"/>
        <s v="PR.DHC.1830.2026.015 - Muestreo de Rilem - Hospital de Lota"/>
        <s v="PR.DHC.1830.2026.018 - Vivienda San Jose Del Mar"/>
        <s v="PR.DHC.1830.2026.020 - Extracción de testigos Construcción Gimnasio Asmar"/>
        <s v="PR.DHC.1830.2026.024 - Extracción de Testigos - Torreones 5"/>
        <s v="PR.DHC.1830.2026.027 - Esclerometría - Paso Internacional Pichachén"/>
        <s v="PR.DHC.1830.2026.030 - Ensayo Permeabilidad del Hormigón - Reposición Comisaría Hualpén"/>
        <s v="PR.DHC.1830.2026.032 - Ampliación de Proyecto Eléctrico Subestación TPC - MNB HGGB"/>
        <s v="PR.DHC.1830.2026.033 - Extracción de testigos - Freire 21 Los Alamos"/>
        <s v="PR.DHC.1830.2026.034 - Edificio Cruz"/>
        <s v="PR.DHC.1830.2026.038 - Concretvs - Muestra de Hormigón"/>
        <s v="PR.DHC.1830.2026.039 -  Martinus Rail - Construccion de Andenes Definitivos Estación Ferroviaria de Chillán"/>
        <s v="PR.DHC.1830.2026.044 - Aridos Cantaruta - Ensayos de Aridos"/>
        <s v="PR.DHC.1830.2026.045 - Leiton Comercial - Extracción de testigos  Viviendas Cañete"/>
        <s v="PR.DHC.1830.2026.047 - Constructora Carran - Extraccion de Testigos - Condominio Enrique Tirapegui II"/>
        <s v="PR.DHC.1830.2026.050 - Sala de Comercialización Mercado Caleta Boca Sur"/>
        <s v="PR.DHC.1830.2026.052 - Remodelación Oficina Ainavillo"/>
        <s v="PR.DHC.1830.2026.054 - Vivienda Sra. Triviño"/>
        <s v="PR.DHC.1830.2026.057 - Muestra de Hormigón - 11-02-2026 Edades Tempranas"/>
        <s v="PR.DHC.1830.2026.064 - Fabricación Bases Inclusive"/>
        <s v="PR.DHC.1830.2026.072 - Casa YL, Hualqui"/>
        <s v="PR.DHC.1830.2026.079 - Galpones Jaime Repullo"/>
        <s v="PR.DHC.1830.2026.080 - Vivienda DS1 Orfelina Miranda Lagos"/>
        <s v="PR.DHC.1830.2026.081 -Tralmar SPA - Hormigón de Prueba - Licanten"/>
        <s v="PR.DHC.1830.2026.082 - Reconstrucción de Incendios Casa Jose Valencia Villagran"/>
        <s v="PR.DHC.1830.2026.083 - Hospital de Lota - Muestreo de Shotcrete"/>
        <s v="PR.DHC.1830.2026.084 - Muestras de Hormigón - Proyecto 153316 Tomé Chico"/>
        <s v="PR.DHC.1830.2026.090 - Ampliación Comedor Colegio Nahuelbuta"/>
        <s v="PR.DHC.1830.2026.091 - Pavimentos Puerto de San Vicente"/>
        <s v="PR.DHC.1830.2026.093 - Fundación Sector Ñanco - Collipulli"/>
        <s v="PR.DHC.1830.2026.095 - Determinación de Índice Esclerométrico - Vivienda Ana Teresa Quidilao Yevilao"/>
        <s v="PR.DHC.1830.2026.098 - Extracción de testigos - Fuentes de Miguel de Collao - Marzo 2026"/>
        <s v="PR.DHC.1830.2026.100 - Proyecto CC056 Ruta Penco"/>
        <s v="PR.DHC.1830.2026.102 - Muestras de Hormigón 12-03-2026 - Proyecto 153316 Tomé Chico"/>
        <s v="PR.DHC.1830.2026.104 - Vivienda Las Lomas"/>
        <s v="PR.DHC.1830.2026.105 - Determinación de Índice Esclerométrico - Vivienda Paula Marcela Garces Yevilao"/>
        <s v="PR.DHC.1830.2026.112 - Fábrica Trasasur"/>
        <s v="PR.DHC.1830.2026.114 - Control de Áridos - Planta Parral"/>
        <s v="PR.DHC.1830.2026.120 - Extracción de Testigos - Condominio Los Montes"/>
        <s v="PR.DHC.1830.2026.124 - Extracción de Testigos - Mirador Del Sol"/>
        <s v="PR.DHC.1830.2026.126 - Extracción de Testigos - Habitabilidad Conexiones y Suministros Asmar"/>
        <s v="PR.DHC.1830.2026.129 - Extracción de Testigos - Sitio BI9720"/>
        <s v="PR.DHC.1830.2026.130 - Extracción de testigos - Florida"/>
        <s v="PR.DHC.1830.2026.132 - Ensayos Especiales - Sector Arsenal, Armada Talcahuano"/>
        <s v="PR.DHC.1830.2026.134 - Muestra de Hormigón - Ana Millanao"/>
        <s v="PR.DHC.1830.2026.140 - MBA Pedro de Valdivia - Control de lechada"/>
        <s v="PR.DHC.1830.2026.144 - Ensayos de Testigos de Hormigón - Serviteca León Concepción"/>
        <s v="PR.DHC.1830.2026.145 - Ensayos de Testigos de Hormigón - Gimnasio Asmar"/>
        <s v="PR.DHC.1830.2026.147 - Ensayos de Testigos de Hormigón - Hualqui"/>
        <s v="PR.DHC.1830.2026.147 - Ensayos de Testigos de Hormigón - Hualqui Mayo 2026"/>
        <s v="PR.DHC.1830.2026.158 - Control de áridos - Planta La Mochita"/>
        <s v="PR.DHC.1830.2026.162 - Hormigón de Prueba - Conservación Puente Juan Pablo II"/>
        <s v="PR.DHC.1830.2026.166 - Indice Esclerométrico - Vivienda Yamile Gallardo Pacheco"/>
        <s v="PR.DHC.1830.2026.167 - Indice Esclerométrico - Vivienda Katherine Osorio Gallardo"/>
        <s v="PR.DHC.1830.2026.168 - Muestra de Hormigón - 152650 Los Patos / Nacimiento"/>
        <s v="PR.DHC.1830.2026.182 - Extracción de testigos - Sendero Camino al Humedal Arauco"/>
        <s v="PR.DHC.1830.2026.196 - Muestra de Hormigón - Isla Santa María"/>
        <s v="PR.DHC.1830.2026.201 - Esclerometría - Locales Cañete"/>
        <s v="PR.DHC.1830.2026.203 - Control de Áridos - Planta Diguillin"/>
        <s v="PR.DHC.1830.2026.205 - Determinación de Índice Esclerométrico - Vivienda Benjamin Lopez"/>
        <s v="PR.DHC.1830.2026.207 - Muestra de Hormigón - Vivienda Reinaldo Sperberg Parra"/>
        <s v="PR.DHC.1830.2026.208 - Determinación de Índice Esclerométrico - 3 Puntos en Comuna de Cañete"/>
        <s v="PR.DHC.1830.2026.212 - Extracción de testigos - Fundación Costa Norte"/>
        <s v="PR.DHC.1830.2026.218 - Casa Oscar Torres Neira"/>
        <s v="PR.DHC.1830.2026.221 - Extracción de Testigos - Fuchslocher Oriente"/>
        <s v="PR.DHC.1830.2026.234 - Vivienda Ursula Silva Maricura"/>
        <s v="PR.DHC.1830.2026-0555 - Planta Costanera Hualpén"/>
        <s v="PR.DHC.1839.2026.065 - Galpón Concepción"/>
        <s v="PR.DHC.2024-0567 - Muestreo de hormigón - Construcción Canal Tierras Coloradas, Concepción"/>
        <s v="PR.DHC.2025-0242 - Muestras de hormigón - Mirador Costanera II"/>
        <s v="PR.DHC.2321.2024-1039-Melon"/>
        <s v="PR.DHC.2321.2025-0653 - Vivienda Unifamiliar Sergio Troncoso"/>
        <s v="PR.DHC.2321.2025-0715 - Claudio Alejandro Villalón Jara - Servicio de laboratorio de hormigones"/>
        <s v="PR.DHC.2321.2026.040 - ELECNORSUR"/>
        <s v="PR.DHC.2321.2026.042 - Now Spa - 422132 Traiguén Didaico"/>
        <s v="PR.DHC.2321.2026.056 - Muestra de Hormigón - Licanray"/>
        <s v="PR.DHC.2321.2026.067 - Muestras de hormigón - Cunco"/>
        <s v="PR.DHC.2321.2026.070 - Extracción de Testigos - Fundación y Pedestales Antena Villarrica"/>
        <s v="PR.DHC.2321.2026.094 - 151625 C° Carilafquen"/>
        <s v="PR.DHC.2321.2026.096 - AR432 Metrenco"/>
        <s v="PR.DHC.2321.2026.127 - Muestra de Hormigón - Sitio Rupumeica"/>
        <s v="PR.DHC.2321.2026.154 - Muestra de Hormigón - Pichi Pellahuen - Lautaro"/>
        <s v="PR.DHC.2321.2026.161 - Colector Santa Rosa Etapa II"/>
        <s v="PR.DHC.2321.2026.164 - Lanco 2 - Beneficiario Maritza Del Carmen Ojeda Zúñiga"/>
        <s v="PR.DHC.2321.2026.165 - Lanco 2 - Beneficiario Luis Armando Pineda Segovia"/>
        <s v="PR.DHC.2321.2026.169 ELECNOR NIVILO"/>
        <s v="PR.DHC.2321.2026.170 - Muestra de Hormigón - Planta Rios San Martín Angol"/>
        <s v="PR.DHC.2321.2026.171 - Muestra de Hormigón - Planta Hormigones Maquehue"/>
        <s v="PR.DHC.2321.2026.173 - Bodegas de Semilla - Labranza"/>
        <s v="PR.DHC.2321.2026.178 - Now Spa - Padre Las Casas"/>
        <s v="PR.DHC.2321.2026.192 - Muestra de Hormigón - Sitio El Liuco"/>
        <s v="PR.DHC.2321.2026.192 - VTA (+01) Mayo 2026"/>
        <s v="PR.DHC.2321.2026.216 - Extracción de Testigos - Condominio Aitue II"/>
        <s v="PR.DHC.2321.2026.219 - Extracción de Testigos - Local Comercial Purén"/>
        <s v="PR.DHC.2340.2026.071 - Paso Desnivelado Todos Los Santos"/>
        <s v="PR.DHC.2380.2023.014 - Planta Hormigones Santa Ester"/>
        <s v="PR.DHC.2380.2024-1003-Melon"/>
        <s v="PR.DHC.2380.2025.180_ALMAGRO-Madagascar"/>
        <s v="PR.DHC.2380.2025.187_CUEVAS Y PURCELL-0597 Edificio Z Universidad del Desarrollo"/>
        <s v="PR.DHC.2380.2025.193_ALTIUS-Zenteno"/>
        <s v="PR.DHC.2380.2025.202_TRAZAS-Cierre Perimetral Edificio COS"/>
        <s v="PR.DHC.2380.2025.209_ARYCEM-Ampliación Clínica IOI"/>
        <s v="PR.DHC.2380.2025.212_DESCO-Panorama"/>
        <s v="PR.DHC.2380.2025.222_FHL CONSTRUCTORA-Auditorio Clínica U de los Andes"/>
        <s v="PR.DHC.2380.2025.224_V2_VSL-PREFABRICADOS CANAL DE ADUCCION COLBUN"/>
        <s v="PR.DHC.2380.2026.017_ICAFAL-Edificio El Estero_V2"/>
        <s v="PR.DHC.2380.2026.019_ICAFAL-Tempo Carrera"/>
        <s v="PR.DHC.2380.2026.021_VDZ-Diagonal Teniente Cruz"/>
        <s v="PR.DHC.2380.2026.028_CYPCO-Hogar Jesús Resucitado"/>
        <s v="PR.DHC.2380.2026.029_PEHUEN ING.-El Trébol"/>
        <s v="PR.DHC.2380.2026.073 - Ampliaciones Los Quillayes Sector 5C"/>
        <s v="PR.DHC.2380.2026.088_HORMIGONES BF SPA"/>
        <s v="PR.DHC.2380.2026.092_ZOPONE-Obra Quintay"/>
        <s v="PR.DHC.2380.2026.101_BOETSCH-Terrazas del bicentenario"/>
        <s v="PR.DHC.2380.2026.150_LOS ARRAYANES SPA-Colegio Lake Valley Valle Grande (Venta de Hormigón SPA)"/>
        <s v="PR.DHC.2380.2026.150_LOS ARRAYANES SPA-Colegio Lake Valley Valle Grande (Venta de Hormigón SPA)_Adicional 01"/>
        <s v="PR.DHC.2380.2026.151_CONSTRUCTORA LO AGUIRRE_Ballica"/>
        <s v="PR.DHC.2380.2026.156_CVP-Parina ATC"/>
        <s v="PR.DHC.2380.2026.176_VENTA DE HORMIGON SPA-Sede Social y Multicancha Terranova"/>
        <s v="PR.DHC.2380.2026.177_PAVIMENTOCHILE &amp; MAV SPA-Nestlé Graneros"/>
        <s v="PR.DHC.2380.2026.211_UNO-Parque Gastronomico 2 Cenco Florida"/>
        <s v="PR.DHC.2380.2026.217_SEALPRO-Planta Cumbres"/>
        <s v="PR.DHC.2380.2026.227_ENACO-Reserva San Francisco Etapa 43, Lote O."/>
        <s v="PR.DHC.2380.2026.242_SGT Ing. y Tronaduras-Fabricación de Tapas Eléctricas"/>
        <s v="PR.DHC.2380.2026.245_Mauricio Marambio-Fundaciones Planta Extrusora BO Packaging"/>
        <s v="PR.DHC.2380.2026.247_ZOPONE-Obra Lagunillas"/>
        <s v="PR.DHC.2380.2026.249_JOEL MORALES DUBO-Viña del Cerro"/>
        <s v="PR.DHC.2987.2022.176 Loteo Punta Puertecillo Hormigones"/>
        <s v="PR.DHC.2987.2024-1003-Melon"/>
        <s v="PR.DHC.2987.2026.195_HORNOR-Hormigón fresco Planta Rancagua"/>
        <s v="PR.DHC.3866.2025-0722 - Subestación Buenavista 154/66 kV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66203702" createdVersion="6" refreshedVersion="8" minRefreshableVersion="3" recordCount="0" supportSubquery="1" supportAdvancedDrill="1" xr:uid="{00000000-000A-0000-FFFF-FFFF05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Nombre de la oportunidad].[Nombre de la oportunidad]" caption="Nombre de la oportunidad" numFmtId="0" hierarchy="107" level="1">
      <sharedItems count="470">
        <s v="IDIEM-PR.DHI.SHI.2025-1317 Análisis en áridos"/>
        <s v="PR.DHI.2026-0282 - Traspaso Interno Febrero 2026"/>
        <s v="PR.DHI.2026-0442- Traspaso Interno Marzo 2026"/>
        <s v="PR.DHI.SCC.2024-0687"/>
        <s v="PR.DHI.SCC.2025-0113"/>
        <s v="PR.DHI.SCC.2025-0409"/>
        <s v="PR.DHI.SCC.2025-0430"/>
        <s v="PR.DHI.SCC.2025-1193"/>
        <s v="PR.DHI.SCC.2025-1502"/>
        <s v="PR.DHI.SCC.2026-0017"/>
        <s v="PR.DHI.SCC.2026-0022"/>
        <s v="PR.DHI.SCC.2026-0026"/>
        <s v="PR.DHI.SCC.2026-0038"/>
        <s v="PR.DHI.SCC.2026-0060"/>
        <s v="PR.DHI.SCC.2026-0061"/>
        <s v="PR.DHI.SCC.2026-0062"/>
        <s v="PR.DHI.SCC.2026-0063"/>
        <s v="PR.DHI.SCC.2026-0064"/>
        <s v="PR.DHI.SCC.2026-0066"/>
        <s v="PR.DHI.SCC.2026-0067"/>
        <s v="PR.DHI.SCC.2026-0108"/>
        <s v="PR.DHI.SCC.2026-0114"/>
        <s v="PR.DHI.SCC.2026-0115"/>
        <s v="PR.DHI.SCC.2026-0119"/>
        <s v="PR.DHI.SCC.2026-0121"/>
        <s v="PR.DHI.SCC.2026-0175"/>
        <s v="PR.DHI.SCC.2026-0196"/>
        <s v="PR.DHI.SCC.2026-0196-A"/>
        <s v="PR.DHI.SCC.2026-0226"/>
        <s v="PR.DHI.SCC.2026-0230"/>
        <s v="PR.DHI.SCC.2026-0231"/>
        <s v="PR.DHI.SCC.2026-0232"/>
        <s v="PR.DHI.SCC.2026-0233"/>
        <s v="PR.DHI.SCC.2026-0234"/>
        <s v="PR.DHI.SCC.2026-0256"/>
        <s v="PR.DHI.SCC.2026-0258"/>
        <s v="PR.DHI.SCC.2026-0275"/>
        <s v="PR.DHI.SCC.2026-0330"/>
        <s v="PR.DHI.SCC.2026-0370"/>
        <s v="PR.DHI.SCC.2026-0371"/>
        <s v="PR.DHI.SCC.2026-0372"/>
        <s v="PR.DHI.SCC.2026-0373"/>
        <s v="PR.DHI.SCC.2026-0374"/>
        <s v="PR.DHI.SCC.2026-0379"/>
        <s v="PR.DHI.SCC.2026-0380"/>
        <s v="PR.DHI.SCC.2026-0390"/>
        <s v="PR.DHI.SCC.2026-0521"/>
        <s v="PR.DHI.SCC.2026-0522"/>
        <s v="PR.DHI.SCC.2026-0523"/>
        <s v="PR.DHI.SCC.2026-0524"/>
        <s v="PR.DHI.SCC.2026-0546"/>
        <s v="PR.DHI.SCC.2026-0562"/>
        <s v="PR.DHI.SCC.2026-0573"/>
        <s v="PR.DHI.SCC.2026-0574"/>
        <s v="PR.DHI.SCC.2026-0611"/>
        <s v="PR.DHI.SCC.2026-0674"/>
        <s v="PR.DHI.SCC.2026-0675"/>
        <s v="PR.DHI.SCC.2026-0676"/>
        <s v="PR.DHI.SCC.2026-0677"/>
        <s v="PR.DHI.SCC.2026-0678"/>
        <s v="PR.DHI.SCC.2026-0682"/>
        <s v="PR.DHI.SCC.2026-0793"/>
        <s v="PR.DHI.SCC.2026-0794"/>
        <s v="PR.DHI.SCM.2023-0075"/>
        <s v="PR.DHI.SCM.2023-0076"/>
        <s v="PR.DHI.SHI.2024-0243"/>
        <s v="PR.DHI.SHI.2025.1552-A"/>
        <s v="PR.DHI.SHI.2025-0137-D"/>
        <s v="PR.DHI.SHI.2025-0155"/>
        <s v="PR.DHI.SHI.2025-0207"/>
        <s v="PR.DHI.SHI.2025-0245"/>
        <s v="PR.DHI.SHI.2025-0247"/>
        <s v="PR.DHI.SHI.2025-0375"/>
        <s v="PR.DHI.SHI.2025-0743-A"/>
        <s v="PR.DHI.SHI.2025-0928"/>
        <s v="PR.DHI.SHI.2025-1013"/>
        <s v="PR.DHI.SHI.2025-1082"/>
        <s v="PR.DHI.SHI.2025-1103"/>
        <s v="PR.DHI.SHI.2025-1222"/>
        <s v="PR.DHI.SHI.2025-1238"/>
        <s v="PR.DHI.SHI.2025-1243"/>
        <s v="PR.DHI.SHI.2025-1244"/>
        <s v="PR.DHI.SHI.2025-1284"/>
        <s v="PR.DHI.SHI.2025-1309"/>
        <s v="PR.DHI.SHI.2025-1313"/>
        <s v="PR.DHI.SHI.2025-1340"/>
        <s v="PR.DHI.SHI.2025-1355"/>
        <s v="PR.DHI.SHI.2025-1356"/>
        <s v="PR.DHI.SHI.2025-1357"/>
        <s v="PR.DHI.SHI.2025-1358"/>
        <s v="PR.DHI.SHI.2025-1369"/>
        <s v="PR.DHI.SHI.2025-1376-C"/>
        <s v="PR.DHI.SHI.2025-1380"/>
        <s v="PR.DHI.SHI.2025-1381-B"/>
        <s v="PR.DHI.SHI.2025-1382"/>
        <s v="PR.DHI.SHI.2025-1397"/>
        <s v="PR.DHI.SHI.2025-1405"/>
        <s v="PR.DHI.SHI.2025-1407"/>
        <s v="PR.DHI.SHI.2025-1423"/>
        <s v="PR.DHI.SHI.2025-1430"/>
        <s v="PR.DHI.SHI.2025-1437-B"/>
        <s v="PR.DHI.SHI.2025-1441"/>
        <s v="PR.DHI.SHI.2025-1442"/>
        <s v="PR.DHI.SHI.2025-1443"/>
        <s v="PR.DHI.SHI.2025-1480"/>
        <s v="PR.DHI.SHI.2025-1486"/>
        <s v="PR.DHI.SHI.2025-1487"/>
        <s v="PR.DHI.SHI.2025-1493"/>
        <s v="PR.DHI.SHI.2025-1507"/>
        <s v="PR.DHI.SHI.2025-1508-A"/>
        <s v="PR.DHI.SHI.2025-1533"/>
        <s v="PR.DHI.SHI.2025-1539"/>
        <s v="PR.DHI.SHI.2025-1540"/>
        <s v="PR.DHI.SHI.2025-1541"/>
        <s v="PR.DHI.SHI.2025-1543"/>
        <s v="PR.DHI.SHI.2025-1548"/>
        <s v="PR.DHI.SHI.2025-1549"/>
        <s v="PR.DHI.SHI.2025-1550"/>
        <s v="PR.DHI.SHI.2025-1551"/>
        <s v="PR.DHI.SHI.2025-1553"/>
        <s v="PR.DHI.SHI.2025-1554"/>
        <s v="PR.DHI.SHI.2025-1556-B"/>
        <s v="PR.DHI.SHI.2025-1557-A"/>
        <s v="PR.DHI.SHI.2025-1565"/>
        <s v="PR.DHI.SHI.2025-1570"/>
        <s v="PR.DHI.SHI.2025-1572"/>
        <s v="PR.DHI.SHI.2025-1573-A"/>
        <s v="PR.DHI.SHI.2025-1577"/>
        <s v="PR.DHI.SHI.2025-1580"/>
        <s v="PR.DHI.SHI.2025-1583"/>
        <s v="PR.DHI.SHI.2025-1586"/>
        <s v="PR.DHI.SHI.2025-1612"/>
        <s v="PR.DHI.SHI.2025-1618"/>
        <s v="PR.DHI.SHI.2025-1620"/>
        <s v="PR.DHI.SHI.2025-1628"/>
        <s v="PR.DHI.SHI.2025-1631"/>
        <s v="PR.DHI.SHI.2025-1632"/>
        <s v="PR.DHI.SHI.2025-1633"/>
        <s v="PR.DHI.SHI.2025-1634"/>
        <s v="PR.DHI.SHI.2026.0364-A"/>
        <s v="PR.DHI.SHI.2026.0702-A"/>
        <s v="PR.DHI.SHI.2026-0001-A"/>
        <s v="PR.DHI.SHI.2026-0002"/>
        <s v="PR.DHI.SHI.2026-0003"/>
        <s v="PR.DHI.SHI.2026-0004"/>
        <s v="PR.DHI.SHI.2026-0013"/>
        <s v="PR.DHI.SHI.2026-0014-A"/>
        <s v="PR.DHI.SHI.2026-0015"/>
        <s v="PR.DHI.SHI.2026-0016"/>
        <s v="PR.DHI.SHI.2026-0018"/>
        <s v="PR.DHI.SHI.2026-0019"/>
        <s v="PR.DHI.SHI.2026-0020"/>
        <s v="PR.DHI.SHI.2026-0021"/>
        <s v="PR.DHI.SHI.2026-0023"/>
        <s v="PR.DHI.SHI.2026-0029"/>
        <s v="PR.DHI.SHI.2026-0030"/>
        <s v="PR.DHI.SHI.2026-0034-A"/>
        <s v="PR.DHI.SHI.2026-0035"/>
        <s v="PR.DHI.SHI.2026-0037"/>
        <s v="PR.DHI.SHI.2026-0039"/>
        <s v="PR.DHI.SHI.2026-0041"/>
        <s v="PR.DHI.SHI.2026-0044-A"/>
        <s v="PR.DHI.SHI.2026-0045-A"/>
        <s v="PR.DHI.SHI.2026-0046"/>
        <s v="PR.DHI.SHI.2026-0047"/>
        <s v="PR.DHI.SHI.2026-0048"/>
        <s v="PR.DHI.SHI.2026-0049"/>
        <s v="PR.DHI.SHI.2026-0050"/>
        <s v="PR.DHI.SHI.2026-0053-A"/>
        <s v="PR.DHI.SHI.2026-0057-A"/>
        <s v="PR.DHI.SHI.2026-0065"/>
        <s v="PR.DHI.SHI.2026-0069"/>
        <s v="PR.DHI.SHI.2026-0070"/>
        <s v="PR.DHI.SHI.2026-0071"/>
        <s v="PR.DHI.SHI.2026-0072"/>
        <s v="PR.DHI.SHI.2026-0076"/>
        <s v="PR.DHI.SHI.2026-0077"/>
        <s v="PR.DHI.SHI.2026-0078"/>
        <s v="PR.DHI.SHI.2026-0079"/>
        <s v="PR.DHI.SHI.2026-0080"/>
        <s v="PR.DHI.SHI.2026-0081"/>
        <s v="PR.DHI.SHI.2026-0082"/>
        <s v="PR.DHI.SHI.2026-0083"/>
        <s v="PR.DHI.SHI.2026-0084"/>
        <s v="PR.DHI.SHI.2026-0085"/>
        <s v="PR.DHI.SHI.2026-0086"/>
        <s v="PR.DHI.SHI.2026-0087"/>
        <s v="PR.DHI.SHI.2026-0088"/>
        <s v="PR.DHI.SHI.2026-0094"/>
        <s v="PR.DHI.SHI.2026-0098"/>
        <s v="PR.DHI.SHI.2026-0100"/>
        <s v="PR.DHI.SHI.2026-0100-A"/>
        <s v="PR.DHI.SHI.2026-0103"/>
        <s v="PR.DHI.SHI.2026-0106"/>
        <s v="PR.DHI.SHI.2026-0109"/>
        <s v="PR.DHI.SHI.2026-0111"/>
        <s v="PR.DHI.SHI.2026-0120"/>
        <s v="PR.DHI.SHI.2026-0126"/>
        <s v="PR.DHI.SHI.2026-0130"/>
        <s v="PR.DHI.SHI.2026-0131"/>
        <s v="PR.DHI.SHI.2026-0132"/>
        <s v="PR.DHI.SHI.2026-0133"/>
        <s v="PR.DHI.SHI.2026-0134"/>
        <s v="PR.DHI.SHI.2026-0135"/>
        <s v="PR.DHI.SHI.2026-0136"/>
        <s v="PR.DHI.SHI.2026-0137"/>
        <s v="PR.DHI.SHI.2026-0141"/>
        <s v="PR.DHI.SHI.2026-0146"/>
        <s v="PR.DHI.SHI.2026-0147"/>
        <s v="PR.DHI.SHI.2026-0148"/>
        <s v="PR.DHI.SHI.2026-0158-A"/>
        <s v="PR.DHI.SHI.2026-0160"/>
        <s v="PR.DHI.SHI.2026-0161-B"/>
        <s v="PR.DHI.SHI.2026-0163"/>
        <s v="PR.DHI.SHI.2026-0168"/>
        <s v="PR.DHI.SHI.2026-0169"/>
        <s v="PR.DHI.SHI.2026-0171"/>
        <s v="PR.DHI.SHI.2026-0176-A"/>
        <s v="PR.DHI.SHI.2026-0179"/>
        <s v="PR.DHI.SHI.2026-0180"/>
        <s v="PR.DHI.SHI.2026-0181"/>
        <s v="PR.DHI.SHI.2026-0182"/>
        <s v="PR.DHI.SHI.2026-0183"/>
        <s v="PR.DHI.SHI.2026-0186"/>
        <s v="PR.DHI.SHI.2026-0187"/>
        <s v="PR.DHI.SHI.2026-0188"/>
        <s v="PR.DHI.SHI.2026-0189"/>
        <s v="PR.DHI.SHI.2026-0190"/>
        <s v="PR.DHI.SHI.2026-0192"/>
        <s v="PR.DHI.SHI.2026-0192 Lechada en obra"/>
        <s v="PR.DHI.SHI.2026-0193"/>
        <s v="PR.DHI.SHI.2026-0199"/>
        <s v="PR.DHI.SHI.2026-0200"/>
        <s v="PR.DHI.SHI.2026-0202"/>
        <s v="PR.DHI.SHI.2026-0203-A"/>
        <s v="PR.DHI.SHI.2026-0207"/>
        <s v="PR.DHI.SHI.2026-0208"/>
        <s v="PR.DHI.SHI.2026-0212"/>
        <s v="PR.DHI.SHI.2026-0215"/>
        <s v="PR.DHI.SHI.2026-0216"/>
        <s v="PR.DHI.SHI.2026-0219"/>
        <s v="PR.DHI.SHI.2026-0223"/>
        <s v="PR.DHI.SHI.2026-0227"/>
        <s v="PR.DHI.SHI.2026-0228"/>
        <s v="PR.DHI.SHI.2026-0229"/>
        <s v="PR.DHI.SHI.2026-0237"/>
        <s v="PR.DHI.SHI.2026-0239"/>
        <s v="PR.DHI.SHI.2026-0242"/>
        <s v="PR.DHI.SHI.2026-0243"/>
        <s v="PR.DHI.SHI.2026-0244"/>
        <s v="PR.DHI.SHI.2026-0246"/>
        <s v="PR.DHI.SHI.2026-0249"/>
        <s v="PR.DHI.SHI.2026-0251"/>
        <s v="PR.DHI.SHI.2026-0252"/>
        <s v="PR.DHI.SHI.2026-0255"/>
        <s v="PR.DHI.SHI.2026-0257"/>
        <s v="PR.DHI.SHI.2026-0261"/>
        <s v="PR.DHI.SHI.2026-0262"/>
        <s v="PR.DHI.SHI.2026-0263"/>
        <s v="PR.DHI.SHI.2026-0264"/>
        <s v="PR.DHI.SHI.2026-0265"/>
        <s v="PR.DHI.SHI.2026-0266"/>
        <s v="PR.DHI.SHI.2026-0267"/>
        <s v="PR.DHI.SHI.2026-0268"/>
        <s v="PR.DHI.SHI.2026-0269"/>
        <s v="PR.DHI.SHI.2026-0270 - Curva de madurez para muestreo en obra"/>
        <s v="PR.DHI.SHI.2026-0271"/>
        <s v="PR.DHI.SHI.2026-0276"/>
        <s v="PR.DHI.SHI.2026-0277"/>
        <s v="PR.DHI.SHI.2026-0285"/>
        <s v="PR.DHI.SHI.2026-0286"/>
        <s v="PR.DHI.SHI.2026-0288"/>
        <s v="PR.DHI.SHI.2026-0292"/>
        <s v="PR.DHI.SHI.2026-0293"/>
        <s v="PR.DHI.SHI.2026-0294"/>
        <s v="PR.DHI.SHI.2026-0298"/>
        <s v="PR.DHI.SHI.2026-0303"/>
        <s v="PR.DHI.SHI.2026-0311"/>
        <s v="PR.DHI.SHI.2026-0312"/>
        <s v="PR.DHI.SHI.2026-0313"/>
        <s v="PR.DHI.SHI.2026-0314"/>
        <s v="PR.DHI.SHI.2026-0318"/>
        <s v="PR.DHI.SHI.2026-0319"/>
        <s v="PR.DHI.SHI.2026-0320"/>
        <s v="PR.DHI.SHI.2026-0321"/>
        <s v="PR.DHI.SHI.2026-0322"/>
        <s v="PR.DHI.SHI.2026-0329"/>
        <s v="PR.DHI.SHI.2026-0334-A"/>
        <s v="PR.DHI.SHI.2026-0335"/>
        <s v="PR.DHI.SHI.2026-0336"/>
        <s v="PR.DHI.SHI.2026-0347"/>
        <s v="PR.DHI.SHI.2026-0353"/>
        <s v="PR.DHI.SHI.2026-0354"/>
        <s v="PR.DHI.SHI.2026-0356-A"/>
        <s v="PR.DHI.SHI.2026-0361"/>
        <s v="PR.DHI.SHI.2026-0363"/>
        <s v="PR.DHI.SHI.2026-0365-A"/>
        <s v="PR.DHI.SHI.2026-0375"/>
        <s v="PR.DHI.SHI.2026-0378"/>
        <s v="PR.DHI.SHI.2026-0381"/>
        <s v="PR.DHI.SHI.2026-0383"/>
        <s v="PR.DHI.SHI.2026-0388-A"/>
        <s v="PR.DHI.SHI.2026-0392"/>
        <s v="PR.DHI.SHI.2026-0393"/>
        <s v="PR.DHI.SHI.2026-0395"/>
        <s v="PR.DHI.SHI.2026-0402"/>
        <s v="PR.DHI.SHI.2026-0403"/>
        <s v="PR.DHI.SHI.2026-0404"/>
        <s v="PR.DHI.SHI.2026-0405"/>
        <s v="PR.DHI.SHI.2026-0407"/>
        <s v="PR.DHI.SHI.2026-0410"/>
        <s v="PR.DHI.SHI.2026-0412"/>
        <s v="PR.DHI.SHI.2026-0413"/>
        <s v="PR.DHI.SHI.2026-0414"/>
        <s v="PR.DHI.SHI.2026-0415"/>
        <s v="PR.DHI.SHI.2026-0419"/>
        <s v="PR.DHI.SHI.2026-0423"/>
        <s v="PR.DHI.SHI.2026-0424"/>
        <s v="PR.DHI.SHI.2026-0425"/>
        <s v="PR.DHI.SHI.2026-0427"/>
        <s v="PR.DHI.SHI.2026-0428"/>
        <s v="PR.DHI.SHI.2026-0430"/>
        <s v="PR.DHI.SHI.2026-0431"/>
        <s v="PR.DHI.SHI.2026-0432"/>
        <s v="PR.DHI.SHI.2026-0434"/>
        <s v="PR.DHI.SHI.2026-0435"/>
        <s v="PR.DHI.SHI.2026-0436"/>
        <s v="PR.DHI.SHI.2026-0437"/>
        <s v="PR.DHI.SHI.2026-0443"/>
        <s v="PR.DHI.SHI.2026-0444"/>
        <s v="PR.DHI.SHI.2026-0447"/>
        <s v="PR.DHI.SHI.2026-0448"/>
        <s v="PR.DHI.SHI.2026-0450"/>
        <s v="PR.DHI.SHI.2026-0451"/>
        <s v="PR.DHI.SHI.2026-0456A"/>
        <s v="PR.DHI.SHI.2026-0457"/>
        <s v="PR.DHI.SHI.2026-0460"/>
        <s v="PR.DHI.SHI.2026-0462"/>
        <s v="PR.DHI.SHI.2026-0466"/>
        <s v="PR.DHI.SHI.2026-0467"/>
        <s v="PR.DHI.SHI.2026-0473-A"/>
        <s v="PR.DHI.SHI.2026-0474"/>
        <s v="PR.DHI.SHI.2026-0476"/>
        <s v="PR.DHI.SHI.2026-0477"/>
        <s v="PR.DHI.SHI.2026-0480"/>
        <s v="PR.DHI.SHI.2026-0482"/>
        <s v="PR.DHI.SHI.2026-0483"/>
        <s v="PR.DHI.SHI.2026-0484"/>
        <s v="PR.DHI.SHI.2026-0485"/>
        <s v="PR.DHI.SHI.2026-0486"/>
        <s v="PR.DHI.SHI.2026-0487"/>
        <s v="PR.DHI.SHI.2026-0490"/>
        <s v="PR.DHI.SHI.2026-0491"/>
        <s v="PR.DHI.SHI.2026-0492"/>
        <s v="PR.DHI.SHI.2026-0493"/>
        <s v="PR.DHI.SHI.2026-0494"/>
        <s v="PR.DHI.SHI.2026-0496"/>
        <s v="PR.DHI.SHI.2026-0501"/>
        <s v="PR.DHI.SHI.2026-0506"/>
        <s v="PR.DHI.SHI.2026-0507-A"/>
        <s v="PR.DHI.SHI.2026-0509"/>
        <s v="PR.DHI.SHI.2026-0510"/>
        <s v="PR.DHI.SHI.2026-0511"/>
        <s v="PR.DHI.SHI.2026-0516"/>
        <s v="PR.DHI.SHI.2026-0519"/>
        <s v="PR.DHI.SHI.2026-0520"/>
        <s v="PR.DHI.SHI.2026-0525"/>
        <s v="PR.DHI.SHI.2026-0526"/>
        <s v="PR.DHI.SHI.2026-0530"/>
        <s v="PR.DHI.SHI.2026-0531"/>
        <s v="PR.DHI.SHI.2026-0533"/>
        <s v="PR.DHI.SHI.2026-0534"/>
        <s v="PR.DHI.SHI.2026-0537"/>
        <s v="PR.DHI.SHI.2026-0539"/>
        <s v="PR.DHI.SHI.2026-0540"/>
        <s v="PR.DHI.SHI.2026-0541"/>
        <s v="PR.DHI.SHI.2026-0543"/>
        <s v="PR.DHI.SHI.2026-0545"/>
        <s v="PR.DHI.SHI.2026-0548"/>
        <s v="PR.DHI.SHI.2026-0555"/>
        <s v="PR.DHI.SHI.2026-0557"/>
        <s v="PR.DHI.SHI.2026-0563"/>
        <s v="PR.DHI.SHI.2026-0565"/>
        <s v="PR.DHI.SHI.2026-0569"/>
        <s v="PR.DHI.SHI.2026-0571"/>
        <s v="PR.DHI.SHI.2026-0572"/>
        <s v="PR.DHI.SHI.2026-0575"/>
        <s v="PR.DHI.SHI.2026-0578"/>
        <s v="PR.DHI.SHI.2026-0580"/>
        <s v="PR.DHI.SHI.2026-0581"/>
        <s v="PR.DHI.SHI.2026-0582"/>
        <s v="PR.DHI.SHI.2026-0583"/>
        <s v="PR.DHI.SHI.2026-0584"/>
        <s v="PR.DHI.SHI.2026-0585"/>
        <s v="PR.DHI.SHI.2026-0594"/>
        <s v="PR.DHI.SHI.2026-0595"/>
        <s v="PR.DHI.SHI.2026-0599"/>
        <s v="PR.DHI.SHI.2026-0601"/>
        <s v="PR.DHI.SHI.2026-0602A"/>
        <s v="PR.DHI.SHI.2026-0604"/>
        <s v="PR.DHI.SHI.2026-0612"/>
        <s v="PR.DHI.SHI.2026-0613"/>
        <s v="PR.DHI.SHI.2026-0615"/>
        <s v="PR.DHI.SHI.2026-0617"/>
        <s v="PR.DHI.SHI.2026-0622"/>
        <s v="PR.DHI.SHI.2026-0623"/>
        <s v="PR.DHI.SHI.2026-0624"/>
        <s v="PR.DHI.SHI.2026-0625"/>
        <s v="PR.DHI.SHI.2026-0626"/>
        <s v="PR.DHI.SHI.2026-0632"/>
        <s v="PR.DHI.SHI.2026-0646"/>
        <s v="PR.DHI.SHI.2026-0649"/>
        <s v="PR.DHI.SHI.2026-0650"/>
        <s v="PR.DHI.SHI.2026-0651"/>
        <s v="PR.DHI.SHI.2026-0652"/>
        <s v="PR.DHI.SHI.2026-0653"/>
        <s v="PR.DHI.SHI.2026-0655"/>
        <s v="PR.DHI.SHI.2026-0659"/>
        <s v="PR.DHI.SHI.2026-0660"/>
        <s v="PR.DHI.SHI.2026-0664"/>
        <s v="PR.DHI.SHI.2026-0668"/>
        <s v="PR.DHI.SHI.2026-0669"/>
        <s v="PR.DHI.SHI.2026-0671"/>
        <s v="PR.DHI.SHI.2026-0672"/>
        <s v="PR.DHI.SHI.2026-0686"/>
        <s v="PR.DHI.SHI.2026-0688"/>
        <s v="PR.DHI.SHI.2026-0695"/>
        <s v="PR.DHI.SHI.2026-0697"/>
        <s v="PR.DHI.SHI.2026-0699"/>
        <s v="PR.DHI.SHI.2026-0700"/>
        <s v="PR.DHI.SHI.2026-0707"/>
        <s v="PR.DHI.SHI.2026-0708"/>
        <s v="PR.DHI.SHI.2026-0709"/>
        <s v="PR.DHI.SHI.2026-0711"/>
        <s v="PR.DHI.SHI.2026-0716"/>
        <s v="PR.DHI.SHI.2026-0717"/>
        <s v="PR.DHI.SHI.2026-0718"/>
        <s v="PR.DHI.SHI.2026-0736"/>
        <s v="PR.DHI.SHI.2026-0737"/>
        <s v="PR.DHI.SHI.2026-0739"/>
        <s v="PR.DHI.SHI.2026-0741"/>
        <s v="PR.DHI.SHI.2026-0742"/>
        <s v="PR.DHI.SHI.2026-0744-A"/>
        <s v="PR.DHI.SHI.2026-0746"/>
        <s v="PR.DHI.SHI.2026-0752"/>
        <s v="PR.DHI.SHI.2026-0754"/>
        <s v="PR.DHI.SHI.2026-0758"/>
        <s v="PR.DHI.SHI.2026-0764"/>
        <s v="PR.DHI.SHI.2026-0770"/>
        <s v="PR.DHI.SHI.2026-0783"/>
        <s v="PR.DHI.SHI.2026-0784"/>
        <s v="PR.DHI.SHI.2026-0790"/>
        <s v="PR.DHI.SHI.2026-0798"/>
        <s v="PR.DHI.SHI.2026-0799"/>
        <s v="PR.DHI.SHI.2026-0800"/>
        <s v="PR.DHI.SHI.2026-0803"/>
        <s v="PR.DHI.SHI.2026-0807"/>
        <s v="PR.DHI.SHI.2026-0809"/>
        <s v="PR.DHI.SHI.2026-0810"/>
        <s v="PR.DHI.SHI.2026-0811"/>
        <s v="PR.DHI.SHI.2026-0823"/>
        <s v="PR.DHI.SHI.2026-0824"/>
        <s v="PR.DHI.SHI.2026-0825"/>
        <s v="PR.DHI.SHI.2026-0826"/>
        <s v="PR.DHI.SHI.2026-0827"/>
        <s v="PR.DHI.SHI.2026-0830"/>
        <s v="PR.DHI.SHI.2026-0841"/>
        <s v="PR.DHI.SHI.2026-0850"/>
        <s v="PR.DHI.SHI.2026-0861"/>
        <s v="PR.DHI.SHI.2026-0862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6736111" createdVersion="6" refreshedVersion="8" minRefreshableVersion="3" recordCount="0" supportSubquery="1" supportAdvancedDrill="1" xr:uid="{00000000-000A-0000-FFFF-FFFF06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Nombre de la oportunidad].[Nombre de la oportunidad]" caption="Nombre de la oportunidad" numFmtId="0" hierarchy="107" level="1">
      <sharedItems count="32">
        <s v="PR.DIC.2024-026"/>
        <s v="PR.DIC.2024-028"/>
        <s v="PR.DIC.2025-005"/>
        <s v="PR.DIC.2025-005.01"/>
        <s v="PR.DIC.2025-005.02"/>
        <s v="PR.DIC.2025-009"/>
        <s v="PR.DIC.2025-016"/>
        <s v="PR.DIC.2025-019"/>
        <s v="PR.DIC.2025-022"/>
        <s v="PR.DIC.2025-035"/>
        <s v="PR.DIC.2025-036"/>
        <s v="PR.DIC.2025-038"/>
        <s v="PR.DIC.2025-042"/>
        <s v="PR.DIC.2025-044"/>
        <s v="PR.DIC.2025-047"/>
        <s v="PR.DIC.2025-050"/>
        <s v="PR.DIC.2025-053"/>
        <s v="PR.DIC.2025-054"/>
        <s v="PR.DIC.2026-002"/>
        <s v="PR.DIC.2026-003"/>
        <s v="PR.DIC.2026-004"/>
        <s v="PR.DIC.2026-005"/>
        <s v="PR.DIC.2026-006"/>
        <s v="PR.DIC.2026-009"/>
        <s v="PR.DIC.2026-010"/>
        <s v="PR.DIC.2026-011"/>
        <s v="PR.DIC.2026-013"/>
        <s v="PR.DIC.2026-014"/>
        <s v="PR.DIC.2026-015"/>
        <s v="PR.DIC.2026-018"/>
        <s v="PR.DIC.2026-021-CAM AFA"/>
        <s v="PR.DIC.2026-021-CAM AVO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68634257" createdVersion="6" refreshedVersion="8" minRefreshableVersion="3" recordCount="0" supportSubquery="1" supportAdvancedDrill="1" xr:uid="{00000000-000A-0000-FFFF-FFFF07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Nombre de la oportunidad].[Nombre de la oportunidad]" caption="Nombre de la oportunidad" numFmtId="0" hierarchy="107" level="1">
      <sharedItems count="49">
        <s v="PR.DIO.2021-76 (Planos Asbuilt)"/>
        <s v="PR.DIO.2023-60 (Visitas Febrero 2026)"/>
        <s v="PR.DIO.2024-18"/>
        <s v="PR.DIO.2024-22"/>
        <s v="PR.DIO.2024-22 A"/>
        <s v="PR.DIO.2024-48 (Extensión Abril 2026)"/>
        <s v="PR.DIO.2024-48 (Extensión Enero 2026)"/>
        <s v="PR.DIO.2024-48 (Extensión Febrero 2026)"/>
        <s v="PR.DIO.2024-48 (Extensión Junio  2026)"/>
        <s v="PR.DIO.2024-48 (Extensión Marzo 2026)"/>
        <s v="PR.DIO.2024-48 (Extensión Mayo 2026)"/>
        <s v="PR.DIO.2024-49 (Extensión Abril 2026)"/>
        <s v="PR.DIO.2024-49 (Extensión Enero  2026)"/>
        <s v="PR.DIO.2024-49 (Extensión Febrero  2026)"/>
        <s v="PR.DIO.2024-49 (Extensión Junio 2026)"/>
        <s v="PR.DIO.2024-49 (Extensión Marzo 2026)"/>
        <s v="PR.DIO.2024-49 (Extensión Mayo 2026)"/>
        <s v="PR.DIO.2024-55"/>
        <s v="PR.DIO.2024-56"/>
        <s v="PR.DIO.2024-56 (Complemento Junio 2026)"/>
        <s v="PR.DIO.2024-56 (Complemento Mayo 2026)"/>
        <s v="PR.DIO.2024-73 (Extensión Enero 2026)"/>
        <s v="PR.DIO.2024-73 (Extensión Marzo 2026)"/>
        <s v="PR.DIO.2024-76"/>
        <s v="PR.DIO.2024-77"/>
        <s v="PR.DIO.2024-8 (Planos Asbuilt)"/>
        <s v="PR.DIO.2025-11"/>
        <s v="PR.DIO.2025-13 A"/>
        <s v="PR.DIO.2025-13-A (Extensión Enero 2026)"/>
        <s v="PR.DIO.2025-13-A (Extensión Febrero 2026)"/>
        <s v="PR.DIO.2025-13-A (Extensión Marzo 2026)"/>
        <s v="PR.DIO.2025-5"/>
        <s v="PR.DIO.2025-5 (Complemento Febrero 2026)"/>
        <s v="PR.DIO.2025-5 (Extensión Abril 2026)"/>
        <s v="PR.DIO.2025-5 (Extensión Junio 2026)"/>
        <s v="PR.DIO.2025-5 (Extensión Marzo 2026)"/>
        <s v="PR.DIO.2025-5 (Extensión Mayo 2026)"/>
        <s v="PR.DIO.2025-6 (Extensión Abril 2026)"/>
        <s v="PR.DIO.2025-6 (Extensión Enero  2026)"/>
        <s v="PR.DIO.2025-6 (Extensión Febrero 2026)"/>
        <s v="PR.DIO.2025-6 (Extensión Marzo 2026)"/>
        <s v="PR.DIO.2025-8"/>
        <s v="PR.DIO.2025-8 (Complemento marzo 2026)"/>
        <s v="PR.DIO.2025-8 (Extensión abril 2026)"/>
        <s v="PR.DIO.2025-8 (Extensión Junio  2026)"/>
        <s v="PR.DIO.2025-8 (Extensión Mayo  2026)"/>
        <s v="PR.DIO.2026-05"/>
        <s v="PR.DIO.2026-07"/>
        <s v="Propuesta comercial DIO DOH Araucanía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69907404" createdVersion="6" refreshedVersion="8" minRefreshableVersion="3" recordCount="0" supportSubquery="1" supportAdvancedDrill="1" xr:uid="{00000000-000A-0000-FFFF-FFFF08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Nombre de la oportunidad].[Nombre de la oportunidad]" caption="Nombre de la oportunidad" numFmtId="0" hierarchy="107" level="1">
      <sharedItems count="35">
        <s v="DPR-MT-2024.01-V.01"/>
        <s v="OPR.DPR.2023-0785 CENTINELA Adicional Mayo 2025"/>
        <s v="PR.DPR.1823.2025-81 ZUBLIN ANDES NORTE"/>
        <s v="PR.DPR.2024-0386 - Venta adicional CC 1823"/>
        <s v="PR.DPR.2024-0811 MLP PAO CS-264"/>
        <s v="PR.DPR.2047.2025-057 adicional Hidronor COPIULEMU Inspección a la instalación Geosintéticos"/>
        <s v="PR.DPR.2047.2025-057 Hidronor COPIULEMU Inspección a la instalación Geosintéticos"/>
        <s v="PR.DPR.2047.2025-073 GEOSINTËTICOS El Molle"/>
        <s v="PR.DPR.2047.2026-023 INSERPLAS"/>
        <s v="PR.DPR.2310.035-2026 NEXXO PUENTE MLP PAO"/>
        <s v="PR.DPR.2311.2024"/>
        <s v="PR.DPR.2989.014-2026 GEOVITA PMCHS BUZONES"/>
        <s v="PR.DPR.2989.2019-13 aumento de venta Mayo 2025"/>
        <s v="PR.DPR.2989.2019-26 Adicional diciembre Venta 2025"/>
        <s v="PR.DPR.2989.2019-26 Adicional Venta 2025"/>
        <s v="PR.DPR.2989.2022-101 MLP Laboratorio QA-QC MLP"/>
        <s v="PR.DPR.2989.2022-21 R.04 Extensión Mayo 2025"/>
        <s v="PR.DPR.2989.2022-90"/>
        <s v="PR.DPR.2989.2022-90 Adicional diciembre 2025"/>
        <s v="PR.DPR.2989.2024-07 Adicional Mayo 2025"/>
        <s v="PR.DPR.2989.2025-34 LD CONSTRUCTORA REGION AYSEN"/>
        <s v="PR.DPR.2989.2025-35 Zublin Chuqui"/>
        <s v="PR.DPR.2989.2025-43"/>
        <s v="PR.DPR.2989.2025-47  Ampliación Gardilcic PMCHS"/>
        <s v="PR.DPR.2989.2025-47  Gardilcic PMCHS"/>
        <s v="PR.DPR.2989.2025-52 CC-001 OBRAS INICIALES ETAPA N°2 DRPA EL SALVADOR"/>
        <s v="PR.DPR.2989.2025-84 EXSAL MLP"/>
        <s v="PR.DPR.2989.2025-93 CESMEC MLP"/>
        <s v="PR.DPR.2989.2026-07 ZUBLIN NUEVO PMCHS MINA NORTE"/>
        <s v="PR.DPR.2989.2026-13 OSSA METRO L7 TRAMO CERRILLOS"/>
        <s v="PR.DPR.3481.006-2026 HADYSIC MLP"/>
        <s v="PR.DPR.3481.2025-85 VIVELO MLP"/>
        <s v="PR.DPR.3580.2024"/>
        <s v="PR.DPR.3582.2026-08 ZUBLIN NUEVO proyecto cierre andesita"/>
        <s v="PR.DPR.3693.2026-22 URALES Nuevo Balmaceda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71180559" createdVersion="6" refreshedVersion="8" minRefreshableVersion="3" recordCount="0" supportSubquery="1" supportAdvancedDrill="1" xr:uid="{00000000-000A-0000-FFFF-FFFF09000000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Nombre de la oportunidad].[Nombre de la oportunidad]" caption="Nombre de la oportunidad" numFmtId="0" hierarchy="107" level="1">
      <sharedItems count="307">
        <s v="PR.DTC.2023.0043 Certificación pintura intumescente"/>
        <s v="PR.DTC.2023.0119 OP Dependiente C. Samoré - Servicios DTC"/>
        <s v="PR.DTC.2023.0523 - GAM"/>
        <s v="PR.DTC.2023.1280 - Inspección en terreno CARS Incendios y Acústica"/>
        <s v="PR.DTC.2023.1281 - Inspección en terreno HPC Incendio"/>
        <s v="PR.DTC.2024.0255 - Plan de Evacuación Muelle Barón"/>
        <s v="PR.DTC.2024.0833 - Aeropuerto LOA"/>
        <s v="PR.DTC.2024.0889 - Levantamiento Mineduc"/>
        <s v="PR.DTC.2024.0951 - Actualización Proyecto de Detección FCFM"/>
        <s v="PR.DTC.2024.1027 - Insp. Pintura Intumescente Construmart Talca"/>
        <s v="PR.DTC.2024.1192 - Insp. Pintura Intumescente Hospital de Quilpué"/>
        <s v="PR.DTC.2024.1328 - EVALUACION AMBIENTAL ESTRATEGICA PARA EL PLAN NACIONAL DE CONSTRUCCION SUSTENTABLE"/>
        <s v="PR.DTC.2024.1334 - REVISIÓN DE VENTANAS"/>
        <s v="PR.DTC.2025.0328 - PLAN COMUNAL DE CAMBIO CLIMATICO MUNCIPALIDAD DE SAN PEDRO"/>
        <s v="PR.DTC.2025.0390 - (RFP - CPP-CS-002-25) - Servicio Puesta en Marcha y Entrega a Operaciones Sistema Incendio"/>
        <s v="PR.DTC.2025.0392 - Elaboración PCRRD Santa Bárbara"/>
        <s v="PR.DTC.2025.0452 - Elaboración Plan Comunal de Reducción de Riesgo de Desastres"/>
        <s v="PR.DTC.2025.0535 - Ensayos para certificación de Guateros"/>
        <s v="PR.DTC.2025.0536 - Inspección Pintura Intumescente"/>
        <s v="PR.DTC.2025.0573 - Ensayos de Resistencia al Fuego RF F120 - Tabique"/>
        <s v="PR.DTC.2025.0592 - Plan de cambio climático región de Valparaíso"/>
        <s v="PR.DTC.2025.0600 - SONNEDIX-PERITAJE CAUSA-ORIGEN CT17"/>
        <s v="PR.DTC.2025.0614 - Ensayos Mecánicos en Sistema EIFS"/>
        <s v="PR.DTC.2025.0644 - Ensayo de resistencia al fuego RF F60 y 120 tabique."/>
        <s v="PR.DTC.2025.0704 - Ensayo de permeabilidad al vapor de agua"/>
        <s v="PR.DTC.2025.0707 - RF F240 Aislador Sísmico"/>
        <s v="PR.DTC.2025.0718 - SONNEDIX-PERITAJE CAUSA-ORIGEN CT2"/>
        <s v="PR.DTC.2025.0736 - ITO ACUSTICA IDIEM CAREN"/>
        <s v="PR.DTC.2025.0753 - Ensayos de Resistencia al fuego tabiques"/>
        <s v="PR.DTC.2025.0779 - Ensayos de resistencia al fuego"/>
        <s v="PR.DTC.2025.0792 - RF F120 puerta"/>
        <s v="PR.DTC.2025.0816 - Inspección Pintura Intumescente,  Obra Alférez Real 1201"/>
        <s v="PR.DTC.2025.0846 - RF F30 puerta"/>
        <s v="PR.DTC.2025.0857 - RF F120 tabique"/>
        <s v="PR.DTC.2025.0864 - RF F60 Tabique tipo 1"/>
        <s v="PR.DTC.2025.0917 - WALMART - RENOVACION ESTACIONES CD LOA"/>
        <s v="PR.DTC.2025.0927 - Estudio de vulnerabilidades"/>
        <s v="PR.DTC.2025.0972 - ENSAYO RESINAS - ANGLO AMERICAN"/>
        <s v="PR.DTC.2025.0983 - Asesoría ventanas v2"/>
        <s v="PR.DTC.2025.1001 - RF F120 panel"/>
        <s v="PR.DTC.2025.1013 - Ensayo RF F120 Tabique y  Cielo."/>
        <s v="PR.DTC.2025.1016 - Estudio de vulnerabilidades"/>
        <s v="PR.DTC.2025.1021 - RESISTENCIA HIDROLISIS ALCALINA - TDM CHILE"/>
        <s v="PR.DTC.2025.1084 - Ensayos de Resistencia al Fuego RF F180 - Tabique"/>
        <s v="PR.DTC.2025.1099 - Ensayo de aislamiento acústico en muros"/>
        <s v="PR.DTC.2025.1129 - Inspección de pintura intumescente -  obra de Pirque"/>
        <s v="PR.DTC.2025.1130 - Inspección de pintura intumescente -  obra de Puente Alto"/>
        <s v="PR.DTC.2025.1135 - ASESORIA ENERGETICA"/>
        <s v="PR.DTC.2025.1145 - Ensayo de resistencia al fuego RF 120 en muros"/>
        <s v="PR.DTC.2025.1147 - Peritaje Causa Origen"/>
        <s v="PR.DTC.2025.1153 - Certificación chaleco anticorte"/>
        <s v="PR.DTC.2025.1189 - ESTRATEGIA CIUDADES VERDES (ECV) DE CHILE"/>
        <s v="PR.DTC.2025.1197 - Insp. de pintura intumescente Strip Center Espacio M Temuco"/>
        <s v="PR.DTC.2025.1199 - Peritaje causa-origen"/>
        <s v="PR.DTC.2025.1204 - Ensayos de resistencia al fuego F15"/>
        <s v="PR.DTC.2025.1206 - Ensayos de resistencia al furgo RF F60 - muro"/>
        <s v="PR.DTC.2025.1210 - Insp. de pintura intumescente obra Reefer Center y Edificio CDI SAG"/>
        <s v="PR.DTC.2025.1213 - Ensayos de resistencia al fuego"/>
        <s v="PR.DTC.2025.1219 - Insp. de pintura intumescente obra Paso Fronterizo Pichachen."/>
        <s v="PR.DTC.2025.1221 - Estudio Acústico Ruido Chillers"/>
        <s v="PR.DTC.2025.1235 - Ensayos de verificación de calidad de agua caliente"/>
        <s v="PR.DTC.2025.1244 - Ensayos de materiales en paneles EIFS"/>
        <s v="PR.DTC.2025.1245 - Ensayos resistencia al fuego RF F30 - Tabique"/>
        <s v="PR.DTC.2025.1252 - Ensayo de conductividad térmica"/>
        <s v="PR.DTC.2025.1261 - &quot;Insp. de pintura intumescente  porvenir 2787 &quot;"/>
        <s v="PR.DTC.2025.1266 - TECNO FAST - ENSAYOS DE MATERIAL"/>
        <s v="PR.DTC.2025.1271 - Ensayo RF F90 - Entrepiso"/>
        <s v="PR.DTC.2025.1275 - Ensayos panel-multipropósito"/>
        <s v="PR.DTC.2025.1276 - Ensayos de fuego y acústica"/>
        <s v="PR.DTC.2025.1278 - ASESORIA SANCIONATORIO SMA - CLUB HIPICO"/>
        <s v="PR.DTC.2025.1279 - Ensayos de RF F60 y RF F120 - Tabique"/>
        <s v="PR.DTC.2025.1280 - Inspección de pintura intumescente - Econorent Pudahuel"/>
        <s v="PR.DTC.2025.1281 - ensayo en horno de estudio para F120"/>
        <s v="PR.DTC.2025.1285 - Ensayo RF 60 - Tabique"/>
        <s v="PR.DTC.2025.1286 - Certificación de bolsas de agua caliente."/>
        <s v="PR.DTC.2025.1290 - Insp. de pintura intumescente - multicancha cañas 1"/>
        <s v="PR.DTC.2025.1291 - Insp. de pintura intumescente - CONDOMINIO LOS CIPRESES VII"/>
        <s v="PR.DTC.2025.1292 - Insp. de pintura intumescente - CONDOMINIO LOS CIPRESES VIII"/>
        <s v="PR.DTC.2025.1300 - Aislamiento acústico ruido aéreo en muros"/>
        <s v="PR.DTC.2025.1302 - INGEVEC - ASESORIA EXTRACTOR"/>
        <s v="PR.DTC.2025.1310- Ensayos de materiales en tuberías HDPE"/>
        <s v="PR.DTC.2025.1312 - Ensayo RF F120 - Tabique"/>
        <s v="PR.DTC.2025.1316-Estudio RF"/>
        <s v="PR.DTC.2025.1320 - Ensayos en geotextiles"/>
        <s v="PR.DTC.2025.1322 - Insp. de pintura intumescente -Borde Laguna 2B-1"/>
        <s v="PR.DTC.2025.1324 - Elaboración Plan Comunal de Reducción de Riesgo de Desastres"/>
        <s v="PR.DTC.2025.1328 - ASESORIA ACÚSTICA DE SEGUIMIENTO INFORMATIVO PARA SMA - ESMAX"/>
        <s v="PR.DTC.2025.1333 -  Ensayos de resistencia al fuego."/>
        <s v="PR.DTC.2025.1341 - Ensayos de resistencia al fuego RF F30 - Techumbre"/>
        <s v="PR.DTC.2025.1344 - Ensayos- Resinas y Geomembrana de HDPE"/>
        <s v="PR.DTC.2025.1349 - Inspección de pintura intumescente hospital de Cauquenes"/>
        <s v="PR.DTC.2025.1354 - Ensayo de resistencia a la presión hidrostática en Flexibles metálicos"/>
        <s v="PR.DTC.2025.1356 - Inspección de pintura intumescente Obras Sadema 1 y 2"/>
        <s v="PR.DTC.2025.1360 - Inspección de pintura intumescente Obra BANCO ESTADO RENAICO"/>
        <s v="PR.DTC.2025.1365-Estudio de asimilación RF"/>
        <s v="PR.DTC.2025.1369 - Inspección de pintura intumescente multicancha cañas 2"/>
        <s v="PR.DTC.2025.1371- Peritaje causa-origen"/>
        <s v="PR.DTC.2025.1374 - Ensayo  de resistencia térmica en horno - EN 13834:2020"/>
        <s v="PR.DTC.2025.1375 - Estudio de asimilación RF"/>
        <s v="PR.DTC.2025.S012 - Cert. P.I."/>
        <s v="PR.DTC.2026.0002 - PROGRAMA MEDICION RUIDO AMBIENTAL 2026 - INGEVEC"/>
        <s v="PR.DTC.2026.0004 - Peritaje causa-origen SAN BERNARDO"/>
        <s v="PR.DTC.2026.0006 - RF F30 y F60 Puerta"/>
        <s v="PR.DTC.2026.0010 - Insp. Pintura Intumescente Condominio Pedro Aguirre Cerda"/>
        <s v="PR.DTC.2026.0011 - MEDICIONES DE RUIDO OBRA CD LOA - TECSA"/>
        <s v="PR.DTC.2026.0013 - Insp. Pintura Intumescente, Blue Express Vesta"/>
        <s v="PR.DTC.2026.0015 - Insp. Pintura Intumescente Territoria Fase 2"/>
        <s v="PR.DTC.2026.0016 - Ensayo de resistencia al fuego RF F120 - Aislador Sísmico"/>
        <s v="PR.DTC.2026.0017 - Estudio de asimilación RF"/>
        <s v="PR.DTC.2026.0020 - Ensayos de resistencia al fuego - Tabique"/>
        <s v="PR.DTC.2026.0021 - Ensayos de resistencia al fuego - Pilar doble"/>
        <s v="PR.DTC.2026.0022 - Ensayo de validación de chalecos anticorte"/>
        <s v="PR.DTC.2026.0022 - VALIDACION CHALECO ANTI CORTE - SOGNO"/>
        <s v="PR.DTC.2026.0023 - Insp. Pintura Intumescente, Obra Balsu - La Fábrica"/>
        <s v="PR.DTC.2026.0027 - Insp. Pintura Intumescente Sede Soc. y Espacio Público Agrupación Adulto Mayor"/>
        <s v="PR.DTC.2026.0029 - Ensayo de Conductividad térmica"/>
        <s v="PR.DTC.2026.0030 - Insp. Pintura Intumescente Salcobrand Copiapó"/>
        <s v="PR.DTC.2026.0031 - CERTIFICACION CHALECOS ANTICORTE - MAXTAR"/>
        <s v="PR.DTC.2026.0032 - RESISTENCIA A LA TRACCION - FERRECAR"/>
        <s v="PR.DTC.2026.0035 - RF F30 - Tabique"/>
        <s v="PR.DTC.2026.0037 - Modelo Acústico AA - PROTEGO"/>
        <s v="PR.DTC.2026.0042 - Insp. Pintura Intumescente, Obra Colún - La Unión"/>
        <s v="PR.DTC.2026.0043 - MODIFICACION ESTACIONES MONITOREO - WALMART CD LOA"/>
        <s v="PR.DTC.2026.0044 - MEDICION DE RUIDO AMBIENTAL DS 38-11 MMA"/>
        <s v="PR.DTC.2026.0045 - RF F60 tabique"/>
        <s v="PR.DTC.2026.0046 - RF F120 muro"/>
        <s v="PR.DTC.2026.0048 - Estudio de asimilación RF"/>
        <s v="PR.DTC.2026.0053 - Ensayos en geotextiles V2"/>
        <s v="PR.DTC.2026.0056 - Ensayo en horno de estudio para F120"/>
        <s v="PR.DTC.2026.0063 - Certificación de Lote (35001 a 150000) bolsas de agua caliente - NCh 2953"/>
        <s v="PR.DTC.2026.0066 - Ensayo de resistencia al fuego RF F30 - Puerta"/>
        <s v="PR.DTC.2026.0067 - Ensayo de densidad"/>
        <s v="PR.DTC.2026.0072 - Ensayo RF F90 - Entrepiso"/>
        <s v="PR.DTC.2026.0074 -Inspección de mortero ignífugo FedEx San Bernardo"/>
        <s v="PR.DTC.2026.0075 - Inspección de pintura intumescente Banco estado Machali"/>
        <s v="PR.DTC.2026.0076 - Ensayo Permeabilidad al Vapor de Agua"/>
        <s v="PR.DTC.2026.0077 - Ensayos para tazas de test de resistencia, agua hervida y choque térmico"/>
        <s v="PR.DTC.2026.0078 - Certificación de Lote (151 a 1200) de Chalecos anticorte"/>
        <s v="PR.DTC.2026.0080 - Ensayos a Flexible inoxidable."/>
        <s v="PR.DTC.2026.0086 - Estudio de asimilación RF"/>
        <s v="PR.DTC.2026.0088 - Inspección de pintura intumescente Edificio Laboratorio Clínico Alemán"/>
        <s v="PR.DTC.2026.0093 - Ensayo de conductividad térmica"/>
        <s v="PR.DTC.2026.0094 - Inspección de pintura intumescente  - Coquimbo"/>
        <s v="PR.DTC.2026.0097 - Ensayo de resistencia al corte"/>
        <s v="PR.DTC.2026.0098 - Estudio Ventanas Parque Zenteno II"/>
        <s v="PR.DTC.2026.0103 -  RF F60 y F120 puerta"/>
        <s v="PR.DTC.2026.0107 - Ensayo Resistencia al Fuego de Puerta F30 y F60"/>
        <s v="PR.DTC.2026.0108 - Ensayos de resistencia al desgarro y corte en soldaduras"/>
        <s v="PR.DTC.2026.0110 - Ensayo de RF R 60 en tabique"/>
        <s v="PR.DTC.2026.0113 - Ensayos de resistencia a la tracción y flexión en uniones"/>
        <s v="PR.DTC.2026.0114 - Ensayos de RF 30 y F60"/>
        <s v="PR.DTC.2026.0117 - ESTUDIO ACÚSTICO SALAS DE REUNIÓN"/>
        <s v="PR.DTC.2026.0118 - Inspección de pintura intumescente Obra ubicada en Huechuraba."/>
        <s v="PR.DTC.2026.0123 - Certificación de pintura intumescente en planta"/>
        <s v="PR.DTC.2026.0126 - Inspección de pintura intumescente para la obra Hospital de Parral"/>
        <s v="PR.DTC.2026.0129 - Ensayo de no combustibilidad"/>
        <s v="PR.DTC.2026.0130 - Inspección de pintura intumescente - Balmaceda"/>
        <s v="PR.DTC.2026.0139 - Ensayos en paneles EIFS"/>
        <s v="PR.DTC.2026.0141 - Ensayos a flexibles inoxidables"/>
        <s v="PR.DTC.2026.0142 - Certificación Chalecos anticortes  - Torino"/>
        <s v="PR.DTC.2026.0143 - Inspección de pintura intumescente para la obra la fábrica"/>
        <s v="PR.DTC.2026.0145 - Ensayo de RF60 tabique"/>
        <s v="PR.DTC.2026.0147 - MONITOREO DS 38-11 MMA - CRCC"/>
        <s v="PR.DTC.2026.0152 - Ensayo de RF en techumbre, pisos y losa"/>
        <s v="PR.DTC.2026.0155 -  Inspección de pintura intumescente - Inproco"/>
        <s v="PR.DTC.2026.0157 - Ensayos en geotextiles"/>
        <s v="PR.DTC.2026.0159 - Inspección Pintura Intumescente Obra Lider Quilin"/>
        <s v="PR.DTC.2026.0161 - Ensayos a flexibles inoxidables"/>
        <s v="PR.DTC.2026.0162 - &quot;Inspección Pintura Intumescente Obra Magnolia&quot;"/>
        <s v="PR.DTC.2026.0163 -  inspección de mortero ignífugo -  Concepción"/>
        <s v="PR.DTC.2026.0164 - PERITAJE CAUSA ORIGEN - BECKETT S.A."/>
        <s v="PR.DTC.2026.0168 - Inspección Pintura Intumescente Obra Habilitacion Buffet Express Mall Arauco Maipu"/>
        <s v="PR.DTC.2026.0172 - &quot;Inspección Pintura Intumescente Obra NovaChemic &quot;"/>
        <s v="PR.DTC.2026.0173 - Ensayos de RF y  Aislamiento al ruido aéreo en terreno"/>
        <s v="PR.DTC.2026.0174 - Ensayos a tuberías fusionadas HDPE"/>
        <s v="PR.DTC.2026.0176 - Certificación bolsas de agua caliente  Lote (35001 a 150000)."/>
        <s v="PR.DTC.2026.0179 - &quot;Inspección Pintura Intumescente Obra: Centro de distribución ecovida lampa&quot;"/>
        <s v="PR.DTC.2026.0182 - Ensayo de  resistencia al fuego  (F120) en tabique y muros"/>
        <s v="PR.DTC.2026.0187 - CALCULO VALOR U RANGO DE PUERTAS METALICAS"/>
        <s v="PR.DTC.2026.0192 - Ensayo de RF en muros y  tabiques"/>
        <s v="PR.DTC.2026.0197 - Ensayos presión hidrostática bajo"/>
        <s v="PR.DTC.2026.0200 - Peritaje causa-origen"/>
        <s v="PR.DTC.2026.0201 - Inspección Pintura Intumescente Obra: Colegio Puente Alto."/>
        <s v="PR.DTC.2026.0202 - Inspección Pintura Intumescente Obra:  AutoPlanet Talca Oriente"/>
        <s v="PR.DTC.2026.0203 - Estudio de asimilación RF"/>
        <s v="PR.DTC.2026.0208 - Inspección Pintura Intumescente Obra PF Talca"/>
        <s v="PR.DTC.2026.0210 - Inspección Pintura Intumescente Obra Planta de Quesos Colun"/>
        <s v="PR.DTC.2026.0211 - Inspección Pintura Intumescente Obra Aserradero"/>
        <s v="PR.DTC.2026.0214 - Inspección Pintura Intumescente Obra Pichachen"/>
        <s v="PR.DTC.2026.0215 - Inspección Pintura Intumescente Obra elis"/>
        <s v="PR.DTC.2026.0216 - Ensayos de resistencia al fuego RF 30 en tabique"/>
        <s v="PR.DTC.2026.0217 - Ensayos en el horno de estudios"/>
        <s v="PR.DTC.2026.0218 - Ensayos en pintura epóxica"/>
        <s v="PR.DTC.2026.0220 - ADICIONAL CERTIFICACION DE GUATEROS - WALMART"/>
        <s v="PR.DTC.2026.0222 - Ensayos de tracción y doblado en soldadura"/>
        <s v="PR.DTC.2026.0223- RF F30 puerta"/>
        <s v="PR.DTC.2026.0224 - Ensayos en sistemas EIFS"/>
        <s v="PR.DTC.2026.0229 - Inspección Pintura Intumescente Obra:  SALA DE CARGA DE BATERIAS"/>
        <s v="PR.DTC.2026.0233 - Inspección Pintura Intumescente Obra: planta vista hermosa"/>
        <s v="PR.DTC.2026.0235 - Inspección Pintura Intumescente Obra: BODEGA LECHE EN POLVO"/>
        <s v="PR.DTC.2026.0236 - Ensayos de resistencia aparente al Cizallamiento y resistencia a la tracción"/>
        <s v="PR.DTC.2026.0237 - ESTUDIO ACÚSTICO TEATRO ALICIA"/>
        <s v="PR.DTC.2026.0240 - Ensayo de conductividad térmica ."/>
        <s v="PR.DTC.2026.0246 - ESTUDIO DAÑOS VENTANAS EDIFICIO CENTENARIO"/>
        <s v="PR.DTC.2026.0248 - Inspección Pintura Intumescente Obra:  Edificio Corporativo IP Proyectos"/>
        <s v="PR.DTC.2026.0249 - Inspección Pintura Intumescente Obra:  Autoplanet Orientales"/>
        <s v="PR.DTC.2026.0254 - Ensayo de desportillado  e impacto"/>
        <s v="PR.DTC.2026.0258 - Inspección Pintura-  Intumescente Obra:  Recinto la Vara 03395 San Bernardo"/>
        <s v="PR.DTC.2026.0260 - Resistencia a la compresión y tracción"/>
        <s v="PR.DTC.2026.0261 - Ensayo de resistencia al fuego RF F120 Tabique"/>
        <s v="PR.DTC.2026.0263 - Ensayo de abrasión bajo la norma  ASTM D 4060"/>
        <s v="PR.DTC.2026.0267 - Ensayo de RF F30 muro"/>
        <s v="PR.DTC.2026.0271 - SMA CAMPUS PAICAVI - INGEVEC"/>
        <s v="PR.DTC.2026.0273 - Ensayos a flexibles inoxidables"/>
        <s v="PR.DTC.2026.0274 - Certificación de prototipo de Chalecos anticorte - lote (51 a 150)"/>
        <s v="PR.DTC.2026.0275 - Ensayos de resistencia al fuego RF F30 - Tabique"/>
        <s v="PR.DTC.2026.0277 -  &quot;Inspección Pintura Intumescente Obra: &quot;&quot;Ferretería Higuerillas&quot;"/>
        <s v="PR.DTC.2026.0278 - &quot;Inspección Pintura Intumescente Obra: Habilitación Buffet Express Mall Plaza Tobalaba  &quot;"/>
        <s v="PR.DTC.2026.0279 - Inspección de pintura intumescente - bayona 401."/>
        <s v="PR.DTC.2026.0283 - Certificación de extintores"/>
        <s v="PR.DTC.2026.0294 - CIPP CHILE - ENSAYO FLEXION"/>
        <s v="PR.DTC.2026.0296 - PROTOTIPO Y CERTIFICACION CHALECOS - SYSEG"/>
        <s v="PR.DTC.2026.0300 - Ensayo de RF F120 - puerta"/>
        <s v="PR.DTC.2026.0302 - Ensayos de tracción y doblado en soldadura"/>
        <s v="PR.DTC.2026.0314 - RUIDO DE INSTALACIONES - EDIFICIO ZOCO"/>
        <s v="PR.DTC.2026.0328 - Ensayo RF F30"/>
        <s v="PR.DTC.2026.0344 - Reemisión de informe RF"/>
        <s v="PR.DTC.2026.0348 - Actualización informe"/>
        <s v="PR.DTC.2026.0349 - Estudio de asimilación RF"/>
        <s v="PR.DTC.2026.0350 - Certificación bolsas de agua caliente"/>
        <s v="PR.DTC.2026.0353 - Determinación de densidad - ASTM D792"/>
        <s v="PR.DTC.2026.0354 - Ensayos de materiales en membranas"/>
        <s v="PR.DTC.2026.0356 - Inspección de pintura intumescente obra: Rehabilitación y Mantención Museo Violeta Parra"/>
        <s v="PR.DTC.2026.0361 - Inspección de pintura intumescente obra: Suministro e instalación de Estructura Metálica para Corta V"/>
        <s v="PR.DTC.2026.0362 - Visita a terreno"/>
        <s v="PR.DTC.2026.0363 - Ensayos a flexibles inoxidables"/>
        <s v="PR.DTC.2026.0366 - Ensayo de Ciclos Térmicos"/>
        <s v="PR.DTC.2026.0367 - ENSAYOS EIFS"/>
        <s v="PR.DTC.2026.0369 - &quot;Inspección Pintura Intumescente Obra: CENTRO HOLISTICO PARA LA MUJER"/>
        <s v="PR.DTC.2026.0373 - &quot;Ensayos de Determinación del retardo al fuego de pinturas o barnices &quot;"/>
        <s v="PR.DTC.2026.0385 - Inspección pintura intumescente - Ascensor  Universidad La Serena"/>
        <s v="PR.DTC.2026.0387 - Ensayos para tazas de test de resistencia, agua hervida y choque térmico - Walmart"/>
        <s v="PR.DTC.2026.0392 - ENSAYOS MECANICOS VENTANAS - VENTAL PLASTIC"/>
        <s v="PR.DTC.2026.0394 - Inspección pintura intumescente - Proyecto Proquiel Ltda."/>
        <s v="PR.DTC.2026.0395 - Estudio ATEX"/>
        <s v="PR.DTC.2026.0396 - Estudio de asimilación RF"/>
        <s v="PR.DTC.2026.0399 - ENSAYOS TUBERIAS HDPE - MACEP LTDA"/>
        <s v="PR.DTC.2026.0403 - Inspección pintura intumescente - Strip Center Las Rocas"/>
        <s v="PR.DTC.2026.0404 - Inspección pintura intumescente - Frutícola Olmué Chillán Viejo"/>
        <s v="PR.DTC.2026.0405 - ENSAYO ACUSTICO TABIQUE - ETEX"/>
        <s v="PR.DTC.2026.0409 - Estudio de carga combustible"/>
        <s v="PR.DTC.2026.0413 - PERMEABILIDAD AL VAPOR DE AGUA - PIEDRA CHILENA"/>
        <s v="PR.DTC.2026.0414 - ENSAYOS MECANICOS FILM - EUROGLASS"/>
        <s v="PR.DTC.2026.0417 - Inspección pintura intumescente"/>
        <s v="PR.DTC.2026.0418 -Certificación Chalecos anticorte"/>
        <s v="PR.DTC.2026.0419 - RESISTENCIA A LA TRACCION - RAC SPA"/>
        <s v="PR.DTC.2026.0422 - Ensayos de resistencia al fuego"/>
        <s v="PR.DTC.2026.0427 - SANTANDER GIBSON - MUESTREO"/>
        <s v="PR.DTC.2026.0433- inspección de pintura intumescente"/>
        <s v="PR.DTC.2026.0438"/>
        <s v="PR.DTC.2026.0447 - Calculo valor U Panel Metalico"/>
        <s v="PR.DTC.2026.0450 - ENSAYOS CHALECO ANTICORTE - ARMORVEST"/>
        <s v="PR.DTC.2026.0455 - Inspección de pintura intumescente"/>
        <s v="PR.DTC.2026.0460 - Ensayo de Resistencia al Fuego RF F30 - Tabique"/>
        <s v="PR.DTC.2026.0469-Asimilación RF"/>
        <s v="PR.DTC.2026.0471- Inspección Pintura Intumescente obra EFE (Malloco)"/>
        <s v="PR.DTC.2026.0472- Inspección Pintura Intumescente obra NOVO LUCERO"/>
        <s v="PR.DTC.2026.0474- Inspección Pintura Intumescente obra DREAMS Talca"/>
        <s v="PR.DTC.2026.0476-  RF 30"/>
        <s v="PR.DTC.2026.0478- RF Horno estudio"/>
        <s v="PR.DTC.2026.0483 - Inspección de Pintura Intumescente"/>
        <s v="PR.DTC.2026.0484 - Ensayo de presión y temperatura en redes  húmedas"/>
        <s v="PR.DTC.2026.0488 - Medición de espesores de pintura"/>
        <s v="PR.DTC.2026.0492 - Cálculo térmico de solución constructiva"/>
        <s v="PR.DTC.2026.0501 - Aislamiento acústico ruido aéreo en puertas y ventanas"/>
        <s v="PR.DTC.2026.0503- Conductividad térmica por el método del anillo de guarda"/>
        <s v="PR.DTC.2026.0512- Identificación del material mediante FTIR"/>
        <s v="PR.DTC.2026.0526 - ENSAYOS MINVU PANELES - ASIA KING"/>
        <s v="PR.DTC.2026.0530 -Ensayos RF60"/>
        <s v="PR.DTC.2026.0532-Determinación de densidad"/>
        <s v="PR.DTC.2026.0536 - - CERTIFICACION CHALECOS ANTICORTE - MAXTAR"/>
        <s v="PR.DTC.2026.0539 -Certificación Chalecos anticortes"/>
        <s v="PR.DTC.2026.0543-Inspección de manta cerámica"/>
        <s v="PR.DTC.2026.0549 - Inspección pintura intumescente"/>
        <s v="PR.DTC.2026.0555- Inspección de Pintura Intumescente"/>
        <s v="PR.DTC.2026.0564- Ensayo de Materiales"/>
        <s v="PR.DTC.2026.0566 - Resistencia al Fuego Panel F-15 SIP"/>
        <s v="PR.DTC.2026.0568- Inspección de pintura intumescente"/>
        <s v="PR.DTC.2026.0583- Ensayo Resistencia al fuego RF30"/>
        <s v="PR.DTC.2026.0585 - REVISION VENTANAS INGEVEC -BOLSA 2"/>
        <s v="PR.DTC.2026.0588 - Resistencia a la tracción"/>
        <s v="PR.DTC.2026.0599 - Inspección pintura intumescente"/>
        <s v="PR.DTC.2026.0615 - Ensayo de resistencia al fuego RF F15 - Tabique"/>
        <s v="PR.DTC.2026.0644- Resistencia a la tracción antes y después del envejecimiento - ETAG 004"/>
        <s v="PR.DTC.2026.A001 Cert. P. I."/>
        <s v="PR.DTC.2026.A003 Cert. P. I."/>
        <s v="PR.DTC.2026.A005 Cert. P. I."/>
        <s v="PR.DTC.2026.G005 - Certificación de pintura intumescente en planta"/>
        <s v="PR.DTC.2026.R001 - Cert. P.I."/>
        <s v="PR.DTC.2026.R002 - Cert. P.I."/>
        <s v="PR.DTC.2026.R003 - Cert. P.I."/>
        <s v="PR.DTC.2026.R004 - Cert. P.I."/>
        <s v="PR.DTC.2026.R005 - Cert. P.I."/>
        <s v="PR.DTC.2026.S001 - Cert. P.I."/>
        <s v="PR.DTC.2026.S002 - Cert. P.I."/>
        <s v="PR.DTC.2026.S003 - Cert. P.I."/>
        <s v="PR.DTC.2026.S004 - Cert. P.I.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73148145" createdVersion="6" refreshedVersion="8" minRefreshableVersion="3" recordCount="0" supportSubquery="1" supportAdvancedDrill="1" xr:uid="{00000000-000A-0000-FFFF-FFFF0B000000}">
  <cacheSource type="external" connectionId="8"/>
  <cacheFields count="5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Nombre de la oportunidad].[Nombre de la oportunidad]" caption="Nombre de la oportunidad" numFmtId="0" hierarchy="107" level="1">
      <sharedItems count="2205">
        <s v="Acciona - Proyecto Embalse Caren 8° y 9° Etapa"/>
        <s v="Antofagasta (DEPTOS) PR.DES.2022-29"/>
        <s v="Antofagasta (Hotel) PR.DES.2022-29"/>
        <s v="Bellavista PR.DES.2022-29"/>
        <s v="Briones Luco PR.DES.2022-29"/>
        <s v="Carlos Valdovinos PR.DES.2022-29"/>
        <s v="DGL.PRE.1817.2022.0086 - Ensayos de índices de plasticidad"/>
        <s v="DGL.PRE.1817.2022.0086 - VTA adicional (3)"/>
        <s v="DGL.PRE.1817.2025-0267 - Antucoya"/>
        <s v="DGL.PRE.1817.2026.0115 - Soc.Educativa Paralelo 37 - Minera Paicavi"/>
        <s v="DGL.PRE.2023-0055- Ensayos de laboratorio"/>
        <s v="DGL.PRE.2023-0055- Ensayos de laboratorio - VTA (+09) Abril 2026"/>
        <s v="DGL.PRE.2339.2023.0124 Venta Positiva V4 Adicional"/>
        <s v="DGL.PRE.2339.2024-0078"/>
        <s v="DGL.PRE.2339.2024-0253 - Ensayo de propiedades físicas en rocas"/>
        <s v="DGL.PRE.2339.2024-0402 - Caracterización de Sedimentos HSA / HDV"/>
        <s v="DGL.PRE.2339.2025.0384 - Cesmec - Solicitud de Ensayos"/>
        <s v="DGL.PRE.2339.2025.0415 - Skava - Tunel Chacabuco"/>
        <s v="DGL.PRE.2339.2025.0477 - Compañía Minera Del Pacífico S.A. - Cerro Los Colorados Sondajes"/>
        <s v="DGL.PRE.2339.2025.0505 - Aridos Aconcagua - EFE Cerro Blanco - Balasto"/>
        <s v="DGL.PRE.2339.2025.0509 - MST"/>
        <s v="DGL.PRE.2339.2025.0514 - Ossa Obras Subterráneas S.A - Solicitud de Ensayos"/>
        <s v="DGL.PRE.2339.2025.0541 - Sicomaq - Construcción Enrocado de Protección C.Chungungo"/>
        <s v="DGL.PRE.2339.2025.0556  - Agricola Esmeralda - Ensayos para Balasto"/>
        <s v="DGL.PRE.2339.2026.0292 - Minera Santo Domingo - Aumento de Venta"/>
        <s v="DGL.PRE.2340.2023-0422 Servicio de Ensayos de Laboratorio Geotécnico - Minera El Abra"/>
        <s v="DGL.PRE.2340.2023-0422 Servicio de Ensayos de Laboratorio Geotécnico - Minera El Abra (adicional 4)"/>
        <s v="DGL.PRE.2340.2024.0191 Contrato Marco - Disminucion Vta (-02) Mayo 2026 por Op.0419"/>
        <s v="DGL.PRE.2340.2024-0337 - Ensayos Proyecto Piuquenes 2024"/>
        <s v="DGL.PRE.2340.2024-0419 - (ENC Y LSE) Cotización Madre Contrato Marco 0191"/>
        <s v="DGL.PRE.2340.2024-0419 - VTA (+01) Mayo 2026 - (ENC Y LSE) Cotización Madre Contrato Marco 0191"/>
        <s v="DGL.PRE.2340.2025.0181 - Pilotes Terratest - Mantos Blancos"/>
        <s v="DGL.PRE.2340.2025.0231 - Ferrovial - Ensayo Suelo Liquido"/>
        <s v="DGL.PRE.2340.2025.0295 - DRE CENTINELA / LASTRE"/>
        <s v="DGL.PRE.2340.2025.0298 - BHP - Ensayos de Memoria BHP"/>
        <s v="DGL.PRE.2340.2025.0367 - Knight Piesold - Solicitud de Ensayos"/>
        <s v="DGL.PRE.2340.2025.0437 - (VTA +01) Mayo 2026 - El Tambo"/>
        <s v="DGL.PRE.2340.2025.0437 - El Tambo"/>
        <s v="DGL.PRE.2340.2025.0455 - Minera El Abra - Ensayos de Punzonamiento"/>
        <s v="DGL.PRE.2340.2025.0455 - VTA (+01) Abril 2026 - Minera El Abra - Ensayos de Punzonamiento"/>
        <s v="DGL.PRE.2340.2025.0476 - Minera El Abra - Ensayo de Consolidación"/>
        <s v="DGL.PRE.2340.2025.0476 - VTA (-01) Abril 2026 - Minera El Abra - Ensayo de Consolidación"/>
        <s v="DGL.PRE.2340.2025.0478 - Flow Hidro Consulting Group - Solicitud de Ensayos"/>
        <s v="DGL.PRE.2340.2025.0486 - Mineria y Servicios Spa - Solicitud de Ensayo"/>
        <s v="DGL.PRE.2340.2025.0536 - WSP - DRE Centinela (Continuación 0295)"/>
        <s v="DGL.PRE.2340.2025.0543 - Licitación Ensayos Geotécnicos Roca y Suelo"/>
        <s v="DGL.PRE.2340.2025.0549 - Minera Las Cenizas - Ensayos de suelos para 3 Botaderos"/>
        <s v="DGL.PRE.2340.2025.0557 - Construcciones Urales - Normalización Aerodromo Balmaceda - Segundo Llamado"/>
        <s v="DGL.PRE.2340.2025.0557 - VTA (+01) Abril 2026 - Construcciones Urales - Normalización Aerodromo Balmaceda - Segundo Lla"/>
        <s v="DGL.PRE.2340.2025.0560 - Anddes Chile - Solicitud de Ensayos"/>
        <s v="DGL.PRE.2340.2025.0561 - Ausenco - Ripios Sudafrica"/>
        <s v="DGL.PRE.2340.2025.0646 - LEPUCV - Ensayo Corte Directo"/>
        <s v="DGL.PRE.2340.2025.386 - Centinela Arcadis"/>
        <s v="DGL.PRE.2340.2025.414 - CMP MLC"/>
        <s v="DGL.PRE.2340.2025-0031 - VTA (+01) Enero 2026 - Ensayos Geotécnicos Proyecto PY5511"/>
        <s v="DGL.PRE.2340.2025-0073 - Cotizacion Madre Contrato Marco 0191"/>
        <s v="DGL.PRE.2340.2026.0152 - Geholab - Solicitud de Ensayos"/>
        <s v="DGL.PRE.2340.2026.0165 - Capstone Copper"/>
        <s v="DGL.PRE.2340.2026.0170 - Minera Escondida - Escondida New Truck Shop (ENTS)"/>
        <s v="DGL.PRE.2341.2024.0150"/>
        <s v="DGL.PRE.2341.2024.0393 - Ensayos Geotécnicos Grandes Partículas"/>
        <s v="DGL.PRE.2341.2024-0012"/>
        <s v="DGL.PRE.2341.2025.0352 - Pucobre - Solicitud de Ensayos"/>
        <s v="DGL.PRE.2341.2025.0352 - VTA (+01) - Mayo 2026 - Pucobre - Solicitud de Ensayos"/>
        <s v="DPR-MT-2024.01-V.01"/>
        <s v="Eglo PR.DES.2022-29"/>
        <s v="Esmax La Florida PR.DES.2022-29"/>
        <s v="Esmax La Florida PR.DES.2022-29 (-)"/>
        <s v="Grajales PR.DES.2022-29"/>
        <s v="IDIEM-PR.DHI.SHI.2025-1317 Análisis en áridos"/>
        <s v="Jose Ureta PR.DES.2022-29"/>
        <s v="N° GACC 1383A ASESORÍA GEOTÉCNICA DE RESPALDO PARA DISEÑO DE FUNDACIONES DE TORRES DE COMUNICACIÓN"/>
        <s v="N° GACC 1383B ENSAYOS DE CARACTERIZACIÓN GEOTÉCNICA PARA DISEÑO FUNDACIONES TORRES DE COMUNICACIÓN"/>
        <s v="N°PR.DAC.2026.0284"/>
        <s v="Ñuble PR.DES.2022-29"/>
        <s v="OP-DHC-2022-0093 - VTA (+01) Enero 2026"/>
        <s v="OPR.DCO.2024-0948 - Licitación Codelco Andina"/>
        <s v="OPR.DCO.2025-0091 Licitación Codelco Chuqui Contramuestras"/>
        <s v="OPR.DPR.2023-0785 CENTINELA Adicional Mayo 2025"/>
        <s v="Pedro de Valdivia PR.DES.2022-29"/>
        <s v="PR,DES.2026-51"/>
        <s v="PR.DAC.2019.0644E"/>
        <s v="PR.DAC.2019.432 abril 2026"/>
        <s v="PR.DAC.2019.432 enero 2026"/>
        <s v="PR.DAC.2019.432 febrero 2026"/>
        <s v="PR.DAC.2019.432 marzo 2026"/>
        <s v="PR.DAC.2019.432 mayo 2026"/>
        <s v="PR.DAC.2021.0237D Sept a Abr 2026"/>
        <s v="PR.DAC.2021.0390AD"/>
        <s v="PR.DAC.2021.0390AF"/>
        <s v="PR.DAC.2021.0390AI"/>
        <s v="PR.DAC.2021.0390AJ"/>
        <s v="PR.DAC.2021.0390AK"/>
        <s v="PR.DAC.2021.0390AL"/>
        <s v="PR.DAC.2021.0390AM"/>
        <s v="PR.DAC.2021.0390AM Muestreo"/>
        <s v="PR.DAC.2021.0390AN"/>
        <s v="PR.DAC.2021.0390AN Muestreo"/>
        <s v="PR.DAC.2021.0390AO"/>
        <s v="PR.DAC.2021.0390AP"/>
        <s v="PR.DAC.2021.0390AP Muestreo"/>
        <s v="PR.DAC.2021.0390AQ"/>
        <s v="PR.DAC.2021.0390AQ Muestreo"/>
        <s v="PR.DAC.2021.0390U"/>
        <s v="PR.DAC.2021.0390V"/>
        <s v="PR.DAC.2021.0390W"/>
        <s v="PR.DAC.2021.0390X"/>
        <s v="PR.DAC.2021.0444 3816"/>
        <s v="PR.DAC.2021.0444 3816 Abril"/>
        <s v="PR.DAC.2021.0444 3816 Febrero"/>
        <s v="PR.DAC.2021.0689 Especial"/>
        <s v="PR.DAC.2021.0689AE"/>
        <s v="PR.DAC.2021.0689AF"/>
        <s v="PR.DAC.2021.0689AG"/>
        <s v="PR.DAC.2021.0689AH"/>
        <s v="PR.DAC.2021.0689AI"/>
        <s v="PR.DAC.2021.0689AJ"/>
        <s v="PR.DAC.2021.0689AJ Muestreo"/>
        <s v="PR.DAC.2021.0689AK"/>
        <s v="PR.DAC.2021.0689AK Muestreo"/>
        <s v="PR.DAC.2021.0689AL"/>
        <s v="PR.DAC.2021.0689AL Muestreo"/>
        <s v="PR.DAC.2021.0689AM"/>
        <s v="PR.DAC.2021.0689AM Muestreo"/>
        <s v="PR.DAC.2021.0689AN"/>
        <s v="PR.DAC.2021.0689AO"/>
        <s v="PR.DAC.2021.0689AP"/>
        <s v="PR.DAC.2021.0689AP Muestreo"/>
        <s v="PR.DAC.2022.0035L"/>
        <s v="PR.DAC.2022.0035M"/>
        <s v="PR.DAC.2022.0035M Muestreo"/>
        <s v="PR.DAC.2022.0035N"/>
        <s v="PR.DAC.2022.0035N Muestreo"/>
        <s v="PR.DAC.2022.0035O"/>
        <s v="PR.DAC.2022.0035O Muestreo"/>
        <s v="PR.DAC.2022.0063 AB"/>
        <s v="PR.DAC.2022.0063 AC"/>
        <s v="PR.DAC.2022.0063 AD"/>
        <s v="PR.DAC.2022.0063 AE"/>
        <s v="PR.DAC.2022.0105"/>
        <s v="PR.DAC.2022.0147B"/>
        <s v="PR.DAC.2022.0158N"/>
        <s v="PR.DAC.2022.0158O"/>
        <s v="PR.DAC.2022.0158O Muestreo"/>
        <s v="PR.DAC.2023.0015C"/>
        <s v="PR.DAC.2023.0015D"/>
        <s v="PR.DAC.2023.0015E"/>
        <s v="PR.DAC.2023.0015F"/>
        <s v="PR.DAC.2023.0015G"/>
        <s v="PR.DAC.2023.0015H"/>
        <s v="PR.DAC.2023.0015I"/>
        <s v="PR.DAC.2023.0015I Muestreo"/>
        <s v="PR.DAC.2023.0015J"/>
        <s v="PR.DAC.2023.0015J Muestreo"/>
        <s v="PR.DAC.2023.0015K"/>
        <s v="PR.DAC.2023.0015K Muestreo"/>
        <s v="PR.DAC.2023.0015L"/>
        <s v="PR.DAC.2023.0015L Muestreo"/>
        <s v="PR.DAC.2023.0015M"/>
        <s v="PR.DAC.2023.0015M Muestreo"/>
        <s v="PR.DAC.2023.0189B"/>
        <s v="PR.DAC.2023.0189B Muestreo"/>
        <s v="PR.DAC.2023.0189C"/>
        <s v="PR.DAC.2023.0189C Muestreo"/>
        <s v="PR.DAC.2023.0345D"/>
        <s v="PR.DAC.2023.0345E"/>
        <s v="PR.DAC.2023.0345E Muestreo"/>
        <s v="PR.DAC.2023.0394"/>
        <s v="PR.DAC.2023.0450"/>
        <s v="PR.DAC.2023.0498 abril"/>
        <s v="PR.DAC.2023.0498 Adicional Ago a Ene"/>
        <s v="PR.DAC.2023.0498 Febrero"/>
        <s v="PR.DAC.2023.0498 Marzo"/>
        <s v="PR.DAC.2023.0498 mayo"/>
        <s v="PR.DAC.2023.0534C"/>
        <s v="PR.DAC.2023.0534D"/>
        <s v="PR.DAC.2023.0534D Muestreo"/>
        <s v="PR.DAC.2023.0534E"/>
        <s v="PR.DAC.2023.0534E Muestreo"/>
        <s v="PR.DAC.2024.0060F"/>
        <s v="PR.DAC.2024.0060G"/>
        <s v="PR.DAC.2024.0060G Muestreo"/>
        <s v="PR.DAC.2024.0060H"/>
        <s v="PR.DAC.2024.0060H Muestreo"/>
        <s v="PR.DAC.2024.0060I"/>
        <s v="PR.DAC.2024.0060I Muestreo"/>
        <s v="PR.DAC.2024.0118"/>
        <s v="PR.DAC.2024.0118 Adicional"/>
        <s v="PR.DAC.2024.0135"/>
        <s v="PR.DAC.2024.0135A Muestreo"/>
        <s v="PR.DAC.2024.0156C"/>
        <s v="PR.DAC.2024.0156D"/>
        <s v="PR.DAC.2024.0156D muestreo"/>
        <s v="PR.DAC.2024.0193C"/>
        <s v="PR.DAC.2024.0250A"/>
        <s v="PR.DAC.2024.0250B"/>
        <s v="PR.DAC.2024.0323"/>
        <s v="PR.DAC.2024.0323 Muestreo"/>
        <s v="PR.DAC.2024.0379 Acreditacion"/>
        <s v="PR.DAC.2024.0379E"/>
        <s v="PR.DAC.2024.0379E Adicional"/>
        <s v="PR.DAC.2024.0379F"/>
        <s v="PR.DAC.2024.0381 A"/>
        <s v="PR.DAC.2024.0381C"/>
        <s v="PR.DAC.2024.0381E"/>
        <s v="PR.DAC.2024.0428"/>
        <s v="PR.DAC.2024.0474A"/>
        <s v="PR.DAC.2024.0486C"/>
        <s v="PR.DAC.2024.0510F"/>
        <s v="PR.DAC.2024.0510F Muestreo"/>
        <s v="PR.DAC.2024.0519"/>
        <s v="PR.DAC.2024.0533A"/>
        <s v="PR.DAC.2024.0543 Acreditacion"/>
        <s v="PR.DAC.2025.0013"/>
        <s v="PR.DAC.2025.0014"/>
        <s v="PR.DAC.2025.0015 Muestreo"/>
        <s v="PR.DAC.2025.0015A"/>
        <s v="PR.DAC.2025.0015A Muestreo"/>
        <s v="PR.DAC.2025.0029B"/>
        <s v="PR.DAC.2025.0029C"/>
        <s v="PR.DAC.2025.0086B"/>
        <s v="PR.DAC.2025.0100"/>
        <s v="PR.DAC.2025.0104"/>
        <s v="PR.DAC.2025.0132"/>
        <s v="PR.DAC.2025.0135"/>
        <s v="PR.DAC.2025.0135 Muestreo"/>
        <s v="PR.DAC.2025.0165"/>
        <s v="PR.DAC.2025.0172"/>
        <s v="PR.DAC.2025.0172A"/>
        <s v="PR.DAC.2025.0220"/>
        <s v="PR.DAC.2025.0225A"/>
        <s v="PR.DAC.2025.0225B"/>
        <s v="PR.DAC.2025.0225C"/>
        <s v="PR.DAC.2025.0225D"/>
        <s v="PR.DAC.2025.0225D Muestreo"/>
        <s v="PR.DAC.2025.0225E"/>
        <s v="PR.DAC.2025.0225E Muestreo"/>
        <s v="PR.DAC.2025.0225F"/>
        <s v="PR.DAC.2025.0225F Muestreo"/>
        <s v="PR.DAC.2025.0225G"/>
        <s v="PR.DAC.2025.0225H"/>
        <s v="PR.DAC.2025.0225H Muestreo"/>
        <s v="PR.DAC.2025.0248"/>
        <s v="PR.DAC.2025.0248 Enero 2026"/>
        <s v="PR.DAC.2025.0248 Feb 2026"/>
        <s v="PR.DAC.2025.0248 Mar 2026"/>
        <s v="PR.DAC.2025.0248 Nov - Dic"/>
        <s v="PR.DAC.2025.0253"/>
        <s v="PR.DAC.2025.0257"/>
        <s v="PR.DAC.2025.0261"/>
        <s v="PR.DAC.2025.0271"/>
        <s v="PR.DAC.2025.0282 noviembre 2025"/>
        <s v="PR.DAC.2025.0286"/>
        <s v="PR.DAC.2025.0298A"/>
        <s v="PR.DAC.2025.0298B"/>
        <s v="PR.DAC.2025.0298B Muestreo"/>
        <s v="PR.DAC.2025.0298C"/>
        <s v="PR.DAC.2025.0298C Muestreo"/>
        <s v="PR.DAC.2025.0306A"/>
        <s v="PR.DAC.2025.0334"/>
        <s v="PR.DAC.2025.0337A"/>
        <s v="PR.DAC.2025.0337B"/>
        <s v="PR.DAC.2025.0337B Muestreo"/>
        <s v="PR.DAC.2025.0337C"/>
        <s v="PR.DAC.2025.0337C Muestreo"/>
        <s v="PR.DAC.2025.0337D"/>
        <s v="PR.DAC.2025.0337D Muestreo"/>
        <s v="PR.DAC.2025.0337E"/>
        <s v="PR.DAC.2025.0337E Muestreo"/>
        <s v="PR.DAC.2025.0337F"/>
        <s v="PR.DAC.2025.0337F Muestreo"/>
        <s v="PR.DAC.2025.0337G"/>
        <s v="PR.DAC.2025.0338"/>
        <s v="PR.DAC.2025.0338A"/>
        <s v="PR.DAC.2025.0338A Muestreo"/>
        <s v="PR.DAC.2025.0349"/>
        <s v="PR.DAC.2025.0353"/>
        <s v="PR.DAC.2025.0354"/>
        <s v="PR.DAC.2025.0366- B"/>
        <s v="PR.DAC.2025.0366-A"/>
        <s v="PR.DAC.2025.0376"/>
        <s v="PR.DAC.2025.0376 Adicional"/>
        <s v="PR.DAC.2025.0384"/>
        <s v="PR.DAC.2025.0390"/>
        <s v="PR.DAC.2025.0396"/>
        <s v="PR.DAC.2025.0396 Muestreo"/>
        <s v="PR.DAC.2025.0398A"/>
        <s v="PR.DAC.2025.0400"/>
        <s v="PR.DAC.2025.0408"/>
        <s v="PR.DAC.2025.0413"/>
        <s v="PR.DAC.2025.0428"/>
        <s v="PR.DAC.2025.0428 Muestreo"/>
        <s v="PR.DAC.2025.0430"/>
        <s v="PR.DAC.2025.0431"/>
        <s v="PR.DAC.2025.0431 - MUESTREO PARA NCH203 EN PUNTA ARENAS"/>
        <s v="PR.DAC.2025.0442"/>
        <s v="PR.DAC.2025.0444"/>
        <s v="PR.DAC.2025.0445"/>
        <s v="PR.DAC.2025.0448"/>
        <s v="PR.DAC.2025.0448-A"/>
        <s v="PR.DAC.2025.0452"/>
        <s v="PR.DAC.2025.0456-C"/>
        <s v="PR.DAC.2025.0457"/>
        <s v="PR.DAC.2025.0459"/>
        <s v="PR.DAC.2025.0461"/>
        <s v="PR.DAC.2025.0467"/>
        <s v="PR.DAC.2025.0467A"/>
        <s v="PR.DAC.2025.0467A Muestreo"/>
        <s v="PR.DAC.2025.0468"/>
        <s v="PR.DAC.2025.0469"/>
        <s v="PR.DAC.2025.0474"/>
        <s v="PR.DAC.2025.0477"/>
        <s v="PR.DAC.2025.0477 Muestreo y Visita"/>
        <s v="PR.DAC.2025.0479"/>
        <s v="PR.DAC.2025.0481"/>
        <s v="PR.DAC.2025.0484"/>
        <s v="PR.DAC.2025.0487"/>
        <s v="PR.DAC.2025.0491"/>
        <s v="PR.DAC.2025.0493"/>
        <s v="PR.DAC.2025.0498"/>
        <s v="PR.DAC.2025.0499"/>
        <s v="PR.DAC.2025.0503"/>
        <s v="PR.DAC.2025.0506"/>
        <s v="PR.DAC.2025.0507"/>
        <s v="PR.DAC.2025.0509"/>
        <s v="PR.DAC.2025.0512"/>
        <s v="PR.DAC.2025.0512A"/>
        <s v="PR.DAC.2025.0514"/>
        <s v="PR.DAC.2025.0516"/>
        <s v="PR.DAC.2025.0517"/>
        <s v="PR.DAC.2025.0520"/>
        <s v="PR.DAC.2026.0001"/>
        <s v="PR.DAC.2026.0001 Muestreo"/>
        <s v="PR.DAC.2026.0004"/>
        <s v="PR.DAC.2026.0005"/>
        <s v="PR.DAC.2026.0006"/>
        <s v="PR.DAC.2026.0010"/>
        <s v="PR.DAC.2026.0014-A"/>
        <s v="PR.DAC.2026.0015"/>
        <s v="PR.DAC.2026.0018"/>
        <s v="PR.DAC.2026.0018 Muestreo"/>
        <s v="PR.DAC.2026.0021"/>
        <s v="PR.DAC.2026.0022"/>
        <s v="PR.DAC.2026.0024"/>
        <s v="PR.DAC.2026.0025"/>
        <s v="PR.DAC.2026.0026 - Insp. Pintura Intumescente Achique Paris Portal Temuco"/>
        <s v="PR.DAC.2026.0027"/>
        <s v="PR.DAC.2026.0032"/>
        <s v="PR.DAC.2026.0039"/>
        <s v="PR.DAC.2026.0040"/>
        <s v="PR.DAC.2026.0040 - MUESTREO"/>
        <s v="PR.DAC.2026.0041"/>
        <s v="PR.DAC.2026.0043"/>
        <s v="PR.DAC.2026.0047"/>
        <s v="PR.DAC.2026.0047-B"/>
        <s v="PR.DAC.2026.0047-C"/>
        <s v="PR.DAC.2026.0047-D"/>
        <s v="PR.DAC.2026.0047-E LP"/>
        <s v="PR.DAC.2026.0047-F"/>
        <s v="PR.DAC.2026.0047-G"/>
        <s v="PR.DAC.2026.0049"/>
        <s v="PR.DAC.2026.0049 - MUESTREO"/>
        <s v="PR.DAC.2026.0050"/>
        <s v="PR.DAC.2026.0050 - MUESTREO"/>
        <s v="PR.DAC.2026.0051"/>
        <s v="PR.DAC.2026.0053"/>
        <s v="PR.DAC.2026.0054"/>
        <s v="PR.DAC.2026.0055"/>
        <s v="PR.DAC.2026.0055A"/>
        <s v="PR.DAC.2026.0055B"/>
        <s v="PR.DAC.2026.0055C"/>
        <s v="PR.DAC.2026.0055D"/>
        <s v="PR.DAC.2026.0058"/>
        <s v="PR.DAC.2026.0060"/>
        <s v="PR.DAC.2026.0060 Muestreo"/>
        <s v="PR.DAC.2026.0062"/>
        <s v="PR.DAC.2026.0063"/>
        <s v="PR.DAC.2026.0064"/>
        <s v="PR.DAC.2026.0067"/>
        <s v="PR.DAC.2026.0068"/>
        <s v="PR.DAC.2026.0070"/>
        <s v="PR.DAC.2026.0070 - Muestreo"/>
        <s v="PR.DAC.2026.0076"/>
        <s v="PR.DAC.2026.0076 - Muestreo"/>
        <s v="PR.DAC.2026.0081"/>
        <s v="PR.DAC.2026.0082"/>
        <s v="PR.DAC.2026.0083"/>
        <s v="PR.DAC.2026.0085"/>
        <s v="PR.DAC.2026.0085 - Muestreo"/>
        <s v="PR.DAC.2026.0086"/>
        <s v="PR.DAC.2026.0094"/>
        <s v="PR.DAC.2026.0095"/>
        <s v="PR.DAC.2026.0100"/>
        <s v="PR.DAC.2026.0106"/>
        <s v="PR.DAC.2026.0112"/>
        <s v="PR.DAC.2026.0113"/>
        <s v="PR.DAC.2026.0113-A"/>
        <s v="PR.DAC.2026.0114 - ANÁLISIS DE LA FALLA DE CISTERNA DE CAMIÓN GRANELERO DE GAS LICUADO (GLP) - FISCALÍA REGIONAL METROPO"/>
        <s v="PR.DAC.2026.0116"/>
        <s v="PR.DAC.2026.0116A"/>
        <s v="PR.DAC.2026.0117"/>
        <s v="PR.DAC.2026.0118"/>
        <s v="PR.DAC.2026.0118A"/>
        <s v="PR.DAC.2026.0121"/>
        <s v="PR.DAC.2026.0121 - MUESTREO"/>
        <s v="PR.DAC.2026.0128"/>
        <s v="PR.DAC.2026.0130"/>
        <s v="PR.DAC.2026.0130A"/>
        <s v="PR.DAC.2026.0136"/>
        <s v="PR.DAC.2026.0139"/>
        <s v="PR.DAC.2026.0142"/>
        <s v="PR.DAC.2026.0142 - MUESTREO"/>
        <s v="PR.DAC.2026.0148"/>
        <s v="PR.DAC.2026.0150"/>
        <s v="PR.DAC.2026.0164"/>
        <s v="PR.DAC.2026.0169"/>
        <s v="PR.DAC.2026.0171"/>
        <s v="PR.DAC.2026.0171 - MUESTREO"/>
        <s v="PR.DAC.2026.0175"/>
        <s v="PR.DAC.2026.0179"/>
        <s v="PR.DAC.2026.0180"/>
        <s v="PR.DAC.2026.0180 MUESTREO"/>
        <s v="PR.DAC.2026.0182"/>
        <s v="PR.DAC.2026.0183"/>
        <s v="PR.DAC.2026.0185"/>
        <s v="PR.DAC.2026.0188"/>
        <s v="PR.DAC.2026.0189"/>
        <s v="PR.DAC.2026.0189 - MUESTREO"/>
        <s v="PR.DAC.2026.0189A"/>
        <s v="PR.DAC.2026.0189A Muestreo"/>
        <s v="PR.DAC.2026.0190"/>
        <s v="PR.DAC.2026.0192"/>
        <s v="PR.DAC.2026.0193-V2"/>
        <s v="PR.DAC.2026.0194"/>
        <s v="PR.DAC.2026.0194 - MUESTREO"/>
        <s v="PR.DAC.2026.0195"/>
        <s v="PR.DAC.2026.0196"/>
        <s v="PR.DAC.2026.0197"/>
        <s v="PR.DAC.2026.0202"/>
        <s v="PR.DAC.2026.0203"/>
        <s v="PR.DAC.2026.0206"/>
        <s v="PR.DAC.2026.0215"/>
        <s v="PR.DAC.2026.0218"/>
        <s v="PR.DAC.2026.0220"/>
        <s v="PR.DAC.2026.0222"/>
        <s v="PR.DAC.2026.0223"/>
        <s v="PR.DAC.2026.0227"/>
        <s v="PR.DAC.2026.0232"/>
        <s v="PR.DAC.2026.0232-B"/>
        <s v="PR.DAC.2026.0232-C"/>
        <s v="PR.DAC.2026.0244"/>
        <s v="PR.DAC.2026.0246"/>
        <s v="PR.DAC.2026.0247"/>
        <s v="PR.DAC.2026.0248"/>
        <s v="PR.DAC.2026.0251"/>
        <s v="PR.DAC.2026.0255"/>
        <s v="PR.DAC.2026.0257"/>
        <s v="PR.DAC.2026.0262"/>
        <s v="PR.DAC.2026.0264"/>
        <s v="PR.DAC.2026.0268"/>
        <s v="PR.DAC.2026.0275"/>
        <s v="PR.DAC.2026.0276"/>
        <s v="PR.DAC.2026.0276 - MUESTREO"/>
        <s v="PR.DAC.2026.0279"/>
        <s v="PR.DAC.2026.0281"/>
        <s v="PR.DAC.2026.0283"/>
        <s v="PR.DAC.2026.0286"/>
        <s v="PR.DAC.2026.0289"/>
        <s v="PR.DAC.2026.0292"/>
        <s v="PR.DAC.2026.0294"/>
        <s v="PR.DAC.2026.0299"/>
        <s v="PR.DAC.2026.0301"/>
        <s v="PR.DAC.2026.0302"/>
        <s v="PR.DAC.2026.0302 - MUESTREO"/>
        <s v="PR.DAC.2026.0305"/>
        <s v="PR.DAC.2026.0307"/>
        <s v="PR.DAC.2026.0308"/>
        <s v="PR.DAC.2026.0308 Muestreo"/>
        <s v="PR.DAC.2026.0310"/>
        <s v="PR.DAC.2026.0317"/>
        <s v="PR.DAC.2026.0324"/>
        <s v="PR.DAC.2026.0325"/>
        <s v="PR.DAC.2026.0328"/>
        <s v="PR.DAC.2026.0330"/>
        <s v="PR.DAC.2026.0332"/>
        <s v="PR.DAC.2026.0334"/>
        <s v="PR.DAC.2026.0335A"/>
        <s v="PR.DAC.2026.0335A - MUESTREO"/>
        <s v="PR.DAC.2026.0343"/>
        <s v="PR.DAC.2026.0352"/>
        <s v="PR.DAC.2026.0357"/>
        <s v="PR.DAC.2026.0357 - MUESTREO"/>
        <s v="PR.DAC.2026.0373"/>
        <s v="PR.DAC.2026.0373 - MUESTREO"/>
        <s v="PR.DCO.1776.2023.104_Visitas_Permanencias_Aeropuerto"/>
        <s v="PR.DCO.1776.2024.131_OHL-Mejoramiento Jenainpol Ñuñoa"/>
        <s v="PR.DCO.1776.2024.212 Cesfam Padre Hurtado"/>
        <s v="PR.DCO.1776.2024.220_BESALCO CONSTRUCCIONES-Placas de Carga"/>
        <s v="PR.DCO.1776.2024.316_NOVATEC EDIF.-Barón de Juras Reales"/>
        <s v="PR.DCO.1776.2024.379_PL EDIFICACIONES-Distrito Paulista"/>
        <s v="PR.DCO.1776.2025.028_DPC-Data Center Etapa 2"/>
        <s v="PR.DCO.1776.2025.076_Ferroactiva-F-139 Padre Hurtado"/>
        <s v="PR.DCO.1776.2025.111 Pocuro Cipreses VII - VIII - IX"/>
        <s v="PR.DCO.1776.2025.134 Icafal Plaza alcanzable"/>
        <s v="PR.DCO.1776.2025.149_LEVEL ING.-Mar Del Sur (Mayo 2026) Adicional"/>
        <s v="PR.DCO.1776.2025.174 Edifico Urban Fundamenta"/>
        <s v="PR.DCO.1776.2025.177 Edifico Eco Vicuña"/>
        <s v="PR.DCO.1776.2025.192_FUNDAMENTA-Eco Florida"/>
        <s v="PR.DCO.1776.2025.257_ALTIUS-The Ethel Balfour Library"/>
        <s v="PR.DCO.1776.2025.274.v2 Minera Florida Servicio spot"/>
        <s v="PR.DCO.1776.2025.280 INGEVEC BAÑOS MODULARES"/>
        <s v="PR.DCO.1776.2025.281 Resistencia hormigones - Apoquindo 6880"/>
        <s v="PR.DCO.1776.2025.320_TECSA-U La Laguna"/>
        <s v="PR.DCO.1776.2025.335_Embalse Carén_Tecnasic"/>
        <s v="PR.DCO.1776.2025.343_ISLA PICTON-Altos del Valle"/>
        <s v="PR.DCO.1776.2025.344_COPAHUE-Macul Oriente 1 – Etapa 2"/>
        <s v="PR.DCO.1776.2025.364_Constructora VDZ-San Pablo Barracas"/>
        <s v="PR.DCO.1776.2025.372_LUIS OLAVE-CESFAM RURAL DE PAHUILMO Adicional Abril 2026"/>
        <s v="PR.DCO.1776.2025.374_INGEVEC-Franklin Sinergia 0788"/>
        <s v="PR.DCO.1776.2025.403_INGEVEC-Edificio Coronel Godoy_V2"/>
        <s v="PR.DCO.1776.2025.406_SERVILAND-SE LAS ACACIAS"/>
        <s v="PR.DCO.1776.2025.409_SAN VICENTE-Cesfam Ossandón"/>
        <s v="PR.DCO.1776.2025.411_ALTIUS-Edificio Macul 1C"/>
        <s v="PR.DCO.1776.2025.422_INGEVEC-Macrolote XII"/>
        <s v="PR.DCO.1776.2025.427_ALTIUS-Edificio Macul 1C"/>
        <s v="PR.DCO.1776.2025.428_DESCO-Marín"/>
        <s v="PR.DCO.1776.2025.433_INGEVEC-Nueva Esmeralda"/>
        <s v="PR.DCO.1776.2025.433_INGEVEC-Nueva Esmeralda_Adicional Mayo 2026"/>
        <s v="PR.DCO.1776.2025.435_INGEVEC-Edificio Brisas del Maipo"/>
        <s v="PR.DCO.1776.2025.445_INGEVEC-0775 Las Pioneras de Rodelillo"/>
        <s v="PR.DCO.1776.2025.447_TECSA-Centro Comercial Parque Quilicura Hormigones SUELOS"/>
        <s v="PR.DCO.1776.2025.448_SERVILAND-AMPLIACION EN SE RUNGUE (NTR ATMT)_FASE 1"/>
        <s v="PR.DCO.1776.2025.449_GALCONT-Pavimentos SEL VM"/>
        <s v="PR.DCO.1776.2026.002_ANTUCOYA-Placas de Carga Antucoya"/>
        <s v="PR.DCO.1776.2026.004_COPAHUE-Los Barbechos"/>
        <s v="PR.DCO.1776.2026.009_COX-BESS Cardonal"/>
        <s v="PR.DCO.1776.2026.025_Alejandro Alfaro-Condominio Golf Los Lirios"/>
        <s v="PR.DCO.1776.2026.043_FGS-Las Condes 7944"/>
        <s v="PR.DCO.1776.2026.047_SERVILAND-SE Cerro Navia"/>
        <s v="PR.DCO.1776.2026.053_INGEVEC-Edificio Diagonal Paraguay"/>
        <s v="PR.DCO.1776.2026.056_SAN VICENTE-Cesfam Ossandón"/>
        <s v="PR.DCO.1776.2026.057_ALM-VM1500 TORRE"/>
        <s v="PR.DCO.1776.2026.069_ANDES SOLAR-PFV Los Pétalos ubicado en Camino Interior 1897, Fundo Santa Adela"/>
        <s v="PR.DCO.1776.2026.085_SERVILAND-Subestación Polpaico"/>
        <s v="PR.DCO.1776.2026.120 - Proyecto Los Castaños 2796 La Florida"/>
        <s v="PR.DCO.1776.2026.133_Constructora Paz-Parque Arboleda 2"/>
        <s v="PR.DCO.1776.2026.142 Serviland SE El Manzano"/>
        <s v="PR.DCO.1776.2026.143 Serviland SE Batuco"/>
        <s v="PR.DCO.1776.2026.152_UNO DESARROLLOS-Remodelación ACHS Melipilla"/>
        <s v="PR.DCO.1776.2026.169 CONSTRUCTORA IGNACIO HURTADO LTDA. Edificio Uno"/>
        <s v="PR.DCO.1776.2026.196_IK2-CASA HELSINKI"/>
        <s v="PR.DCO.1776.2026.199_BOETSCH-Terrazas del Bicentenario"/>
        <s v="PR.DCO.1776.2026.217_Const. del Choapa-Conservación Río Maipo Confluencia Estero San José y Quebrada La Solana"/>
        <s v="PR.DCO.1776.2026.240_INGESAT-Sub Estación El Salto Huechuraba"/>
        <s v="PR.DCO.1776.2026.243 VAI PS INGENIERIA Y SERVICIOS SPA"/>
        <s v="PR.DCO.1776.2026.243_VAIPS-Subestación Eléctrica Itahue"/>
        <s v="PR.DCO.1776.2026.258 Tecton Edificación y OOCC SE Lord Cochrane"/>
        <s v="PR.DCO.1776.2026.278_SERVILAND-Modificaciones en Patio 110 Kv SE VITACURA"/>
        <s v="PR.DCO.1776.2026.297_LA NAVE-Universidad Autónoma Sede San Miguel"/>
        <s v="PR.DCO.1829.2025-0590 - VTA (+01) Abril 2026"/>
        <s v="PR.DCO.1829.2025-0590 - VTA (+01) Junio 2026"/>
        <s v="PR.DCO.1829.2025-0591 - Constructora Gonzalez García - Reposición Cuarta Comisaría Hualpén"/>
        <s v="PR.DCO.1829.2025-0608 - EMS La Chimba Antofagasta"/>
        <s v="PR.DCO.1829.2025-0638 - Edificio Castellon 227"/>
        <s v="PR.DCO.1829.2025-0660 - VTA (+01) Enero 2026"/>
        <s v="PR.DCO.1829.2025-0662 - Fundación Estanque Hualqui"/>
        <s v="PR.DCO.1829.2025-0666 - VTA (+01) Mayo 2026"/>
        <s v="PR.DCO.1829.2025-0720 - Asch SPA - Reposición Cesfam Los Cerros Talcahuano"/>
        <s v="PR.DCO.1829.2025-0726 - Mirador del Sol - Elementos Prefabricados"/>
        <s v="PR.DCO.1829.2025-0736 - Obra de Restitución Piscicultura Melipeuco"/>
        <s v="PR.DCO.1829.2025-0755 - Construcción COP Arauco"/>
        <s v="PR.DCO.1829.2025-0771 - Estudio de Suelos en Vía - Obra Temuco - Gorbea"/>
        <s v="PR.DCO.1829.2025-0771 - VTA (+01) Mayo 2025"/>
        <s v="PR.DCO.1829.2025-0776 - Fabricación Taller de Soldadura CC 3088"/>
        <s v="PR.DCO.1829.2025-0776 - VTA (+01) Abril 2016"/>
        <s v="PR.DCO.1829.2025-0776 - VTA (+01) Junio 2026"/>
        <s v="PR.DCO.1829.2026.007 - CSP Individual Pamela Carrillo"/>
        <s v="PR.DCO.1829.2026.010 - Planta Horcones L3"/>
        <s v="PR.DCO.1829.2026.012 - Sander 100"/>
        <s v="PR.DCO.1829.2026.017 - EMS Diciembre 2025"/>
        <s v="PR.DCO.1829.2026.018 - Flexpark Copiapó SPA"/>
        <s v="PR.DCO.1829.2026.020 - Montaje Civil-Electromecánico Proyecto Mermeticidad Ciclón De Alivio L2 Celulosa Arauco"/>
        <s v="PR.DCO.1829.2026.030 - Sostenimiento Coronel Destilación Peróxidos Solvay"/>
        <s v="PR.DCO.1829.2026.032 - Sendero Camino Al Humedal, Barrio Pescador Arauco"/>
        <s v="PR.DCO.1829.2026.032 - VTA (+01) Abril 2026"/>
        <s v="PR.DCO.1829.2026.032 - VTA (+01) Marzo 2026"/>
        <s v="PR.DCO.1829.2026.034 - OOCC Planta Cholguan Trupan - Yungay"/>
        <s v="PR.DCO.1829.2026.036 - Construcción Plaza de Calistenia"/>
        <s v="PR.DCO.1829.2026.039 - Terreno Punahue - Los Lagos"/>
        <s v="PR.DCO.1829.2026.059 - Camila Arriagada - Galpon Superlmercado El Meson"/>
        <s v="PR.DCO.1829.2026.065 - EMS Enero 2026"/>
        <s v="PR.DCO.1829.2026.075 - Puentes y Calzadas - Ramales de Puente Industrial"/>
        <s v="PR.DCO.1829.2026.075 - VTA (+01) Mayo 2026"/>
        <s v="PR.DCO.1829.2026.084 - Constructora Vilches - Reconformacion de Taludes Siniestrados"/>
        <s v="PR.DCO.1829.2026.084 - VTA (+01) Mayo 2026"/>
        <s v="PR.DCO.1829.2026.089 - EMS Camino Antuco Visita 2"/>
        <s v="PR.DCO.1829.2026.090 - EMS Alto del Sur"/>
        <s v="PR.DCO.1829.2026.091 - EMS Loncopangue"/>
        <s v="PR.DCO.1829.2026.101 - Hangar Heligrafics"/>
        <s v="PR.DCO.1829.2026.103 - EPC Construcción De Estanque De Agua Para RCI Contrato BB31100709"/>
        <s v="PR.DCO.1829.2026.106 - Planta Camanchaca, Isla Rocuant"/>
        <s v="PR.DCO.1829.2026.109 - Contrato de Concesión Vial Puente Industrial - Sector D"/>
        <s v="PR.DCO.1829.2026.127 - Ensayo Porchet Edificio O'Higgins 979 DS19 los Angeles"/>
        <s v="PR.DCO.1829.2026.138 - Control permanente - Ramales Oriente y"/>
        <s v="PR.DCO.1829.2026.139 - Fabricación Cuerdas de Vida OC 3087"/>
        <s v="PR.DCO.1829.2026.139 - VTA (+01) Abril 2025 - Cuadratura Inicial"/>
        <s v="PR.DCO.1829.2026.141 - Urbanización Avenida Costanera Andalien"/>
        <s v="PR.DCO.1829.2026.147 - Proyecto Sala de Control Drymill - OOCC"/>
        <s v="PR.DCO.1829.2026.154 - Edificio K"/>
        <s v="PR.DCO.1829.2026.155 - Sede Social Los Fundadores"/>
        <s v="PR.DCO.1829.2026.156 - APR Salto Del Laja Oriente"/>
        <s v="PR.DCO.1829.2026.161 - Ensayos de Soleras - Mirador Costanera II"/>
        <s v="PR.DCO.1829.2026.168 - Hormigón de Prueba Planta CBB Talcahuano - Ramales Puente Industrial"/>
        <s v="PR.DCO.1829.2026.176 - Proyecto 153316 Tome Chico"/>
        <s v="PR.DCO.1829.2026.177 - EMS SSR La Capilla, Los Angeles"/>
        <s v="PR.DCO.1829.2026.178 - EMS SSR Rihue, Negrete"/>
        <s v="PR.DCO.1829.2026.189 - Mejoramiento Cancha de Futbol La Berta"/>
        <s v="PR.DCO.1829.2026.191 - EMS Actualización Diseño Construcción Colector Interceptor Aguas Lluvias Santa Rosa"/>
        <s v="PR.DCO.1829.2026.205 - Vivienda Unifamiliar AV"/>
        <s v="PR.DCO.1829.2026.207 - Reposición de Pavimento - Calle José Cardenio Avello Testigos de Hormigón"/>
        <s v="PR.DCO.1829.2026.207 - Reposición de Pavimento - Calle José Cardenio Avello, Santa Juana"/>
        <s v="PR.DCO.1829.2026.208 - Reposición de Pavimento - Calle Jacinto Sepúlveda, Quillón"/>
        <s v="PR.DCO.1829.2026.219 - EMS Construcción Servicio Sanitario Rural de El Huertón"/>
        <s v="PR.DCO.1829.2026.220 - EMS Sistema de Solución Particular de Aguas Servidas"/>
        <s v="PR.DCO.1829.2026.221 - EMS Bodega 1 y 2 - Reconstrucción"/>
        <s v="PR.DCO.1829.2026.222 - EMS Sector Alfa - Rack Norte"/>
        <s v="PR.DCO.1829.2026.223 - EMS Centro Logístico de Apoyo (CLA)"/>
        <s v="PR.DCO.1829.2026.225 - Edificio Oficinas"/>
        <s v="PR.DCO.1829.2026.231 - Reparación Pavimento Sitio N°2"/>
        <s v="PR.DCO.1829.2026.232 - Granulometría Balasto - Reposición Infraestructura Ferroviara Temuco - Gorbea"/>
        <s v="PR.DCO.1829.2026.237 - Subestación Eléctrica Parral"/>
        <s v="PR.DCO.1829.2026.238 - EMS SSR Butamalal Cañelte"/>
        <s v="PR.DCO.1829.2026.239 - EMS Vivienda Particular"/>
        <s v="PR.DCO.1829.2026.245 - Cantera Ditoner - 15-04-2026"/>
        <s v="PR.DCO.1829.2026.269 - EMS Alejandro Perez"/>
        <s v="PR.DCO.1829.2026.272 - Control de suelos y asfaltos - Edificio Costanera"/>
        <s v="PR.DCO.1829.2026.281 - Diseño de Ingeniería para Mejoramiento y Ampliación del SSR Chaimávida Soto"/>
        <s v="PR.DCO.1829.2026.282 - EMS SD Los Ángeles"/>
        <s v="PR.DCO.1829.2026.283 - EMS Modificación de Cauce Natural Quebrada Sin Nombre"/>
        <s v="PR.DCO.1829.2026.284 - EMS Nueva Sala Eléctrica P4A"/>
        <s v="PR.DCO.1829.2026.285 - Ensayo Porchet - Miguel de Collao 2"/>
        <s v="PR.DCO.1829.2026.296 - EMS Subestación Eléctrica y Torres de Alta Tensión Coronel"/>
        <s v="PR.DCO.1829.2026.302 - Habilitación y Construcción Planta Demostrativa Proceso Electrólisis Aleación Tierras Raras"/>
        <s v="PR.DCO.1829.2026.307 - Fuentes de Porvenir 2"/>
        <s v="PR.DCO.1829.2026.313 - Servicio de Suelos - Zona de Lavado de Contenedores"/>
        <s v="PR.DCO.1829.2026.316 - EMS Condominio Santa Raquel"/>
        <s v="PR.DCO.1829.2026.317 - EMS CEMTA"/>
        <s v="PR.DCO.1829.2026.318 - EMS Construcción Túneles de Frío"/>
        <s v="PR.DCO.1829.2026.351 - Ampliación Sistema de Teleprotección de Penco"/>
        <s v="PR.DCO.1829.2026.352 - EMS Costa San Francisco Invica"/>
        <s v="PR.DCO.1829.2026.358 - Diseño de Ingeniería para Mejoramiento y Ampliación del SSR Chaimávida Soto"/>
        <s v="PR.DCO.1829.2026.359 - EMS Vivienda Familiar"/>
        <s v="PR.DCO.1829.2026.362 - Reposición de Pavimentos - Coronel"/>
        <s v="PR.DCO.1829.2026.372 - EMS SE Punilla"/>
        <s v="PR.DCO.1829.2026.388 - EMS Cemta"/>
        <s v="PR.DCO.1829.2026.389 - EMS Cámara de Tome, Servicio Sanitario Rural Santa Rosa de Lebu"/>
        <s v="PR.DCO.1829.2026.390 - EMS Determinación Capa Trabajo Normal"/>
        <s v="PR.DCO.1829.2026.394 - EMS Proyecto Agua Potable y Aguas Servidas 3 Sectores Villa Palguin Panguipulli"/>
        <s v="PR.DCO.1829.2026.395 - EMS Proyecto Agua Potable y Aguas Servidas 3 Sectores Juan Pablo II Panguipulli"/>
        <s v="PR.DCO.1829.2026.396 - EMS Proyecto Agua Potable y Aguas Servidas 3 Sectores Clodomiro Figueroa Panguipulli"/>
        <s v="PR.DCO.1829.2026.397 - EMS CNT MTV Chiguayante 1"/>
        <s v="PR.DCO.1830.2026.096 - Ensayo Porchet - Fuente de Nativa 1"/>
        <s v="PR.DCO.2023-0618 - VTA (+01) Abril 2026"/>
        <s v="PR.DCO.2024-0225 - Mirador del Valle II - Temuco"/>
        <s v="PR.DCO.2024-0239 - VTA (+01) Marzo 2026"/>
        <s v="PR.DCO.2024-0366 - Edificio Control y Emergencias Puente Industrial"/>
        <s v="PR.DCO.2024-0475 - Mirador del Valle I"/>
        <s v="PR.DCO.2024-0554 - Condominio Valle Tucapel"/>
        <s v="PR.DCO.2024-0601 - VTA (+01) Enero 2026"/>
        <s v="PR.DCO.2024-0840 Hospital Curacautín"/>
        <s v="PR.DCO.2024-0888 - Foraction Chili - Planta La Union"/>
        <s v="PR.DCO.2024-0921 - Condominio Valle Ongolmo (DHC)"/>
        <s v="PR.DCO.2024-0930 - Edificio Singular - Talca"/>
        <s v="PR.DCO.2024-0965 - Condominio Nuevo Sol"/>
        <s v="PR.DCO.2024-0969 - Edificio Parque Huertos"/>
        <s v="PR.DCO.2024-1013 - Canchas y Plataformas ForAction Pichirropulli"/>
        <s v="PR.DCO.2024-1021 - Contrato de mantención de calles - Enap ERBB"/>
        <s v="PR.DCO.2024-1045 - VTA (+01) Enero 2026"/>
        <s v="PR.DCO.2025-0006 - Condominio Valle Ongolmo"/>
        <s v="PR.DCO.2025-0032 - Independencia 1590 - Etapa II"/>
        <s v="PR.DCO.2025-0064 - Comité Habitacional Cousiño"/>
        <s v="PR.DCO.2025-0098 - Obra Lota"/>
        <s v="PR.DCO.2025-0130 - Constructora Noval - Condominio Fuschlocher - Osorno"/>
        <s v="PR.DCO.2025-0155 - Reposición Compañía de Bomberos Laraquete"/>
        <s v="PR.DCO.2025-0247 - Conservación Periódica Camino O-48-N"/>
        <s v="PR.DCO.2025-0255 -Mejora Cierres Perimetrales de Planta ERBB"/>
        <s v="PR.DCO.2025-0313 - Monlux Chile S.A. - Nueva SE Seccionadora Buil 15466 kV"/>
        <s v="PR.DCO.2025-0313 - Monlux Chile S.A. - Nueva SE Seccionadora Buil 15466 kV (Venta Total Proyecto)"/>
        <s v="PR.DCO.2025-0366 - Edificio Molco"/>
        <s v="PR.DCO.2025-0388 - Constructora Manzano - Costa Norte, Lote B4"/>
        <s v="PR.DCO.2025-0413 - Cavco - Obras Civil Planta Horcones, Chile – Vitron 2600 (V62)"/>
        <s v="PR.DCO.2025-0464 - Control Permanente Obras Civiles Medlog Coronel"/>
        <s v="PR.DCO.2025-0473 - Constructora Alma-Polis SPA - Cesfam Talcahuano Sur"/>
        <s v="PR.DCO.2025-0501 - Remodelación Plaza del Estudiante IPVG"/>
        <s v="PR.DCO.2025-0507 - Reposición de Pavimento - Salas 53 - Edificio Salas"/>
        <s v="PR.DCO.2025-0514 - Fundación Para Estanques Patio Norte - ERBB"/>
        <s v="PR.DCO.2025-0533 - Proyecto Obras Civiles ENAP ERBB"/>
        <s v="PR.DCO.2025-0534 - Proyecto de Pavimentación y Aguas Lluvias Extensión Caletera Michaihue, Ruta"/>
        <s v="PR.DCO.2025-0549 - Construcción Galpones Patio Los Sauces Enap ERBB"/>
        <s v="PR.DCO.2025-0557 - Control Densidad - CAP Talcahuano"/>
        <s v="PR.DCO.2025-0561 - Constructora Carran - Condominio Los Avellanos III"/>
        <s v="PR.DCO.2025-0567 - EPC Construcción de Estanque Multipropósito de 20.000 m3 T-3259 - NContrato AC310102471"/>
        <s v="PR.DCO.2025-0578 - Proyecto PIGS Fase II - Armada"/>
        <s v="PR.DCO.2025-1560-B_EUROHINCA-Instalaciones Antofagasta"/>
        <s v="PR.DCO.2321.2025-0773 - Reposición Escuela Mollulco"/>
        <s v="PR.DCO.2338.2025-0612 - Francisco Cofré Becerra - Posta Salud Rural Radalco"/>
        <s v="PR.DCO.2338.2026.087 - Constructora San Antonio - Pav. Accesos a Supermercado Eltit"/>
        <s v="PR.DCO.2338.2026.087 - VTA (+01) Mayo 2026"/>
        <s v="PR.DCO.3681.2023.049_(Vta Adicional 2026) BETONFAST-Proyectos Prefabricados Antofagasta-Calama extensión"/>
        <s v="PR.DCO.3681.2023.100_ACM Ing.-SQM La Negra extensión abril-Diciembre 2026 Adicional"/>
        <s v="PR.DCO.3681.2023.196_Meridian- Densidades y Granulometrias"/>
        <s v="PR.DCO.3681.2023.321_Empresa Constructora Belfi SPOT Extensión Septiembre Adicional"/>
        <s v="PR.DCO.3681.2023.414 Hormigones Copat Adicional (Vta+ Adicional) Noviembre 2025"/>
        <s v="PR.DCO.3681.2024.069_V6 DERK-CMZ Adicional mes de Julio 2025 Adicional"/>
        <s v="PR.DCO.3681.2024.109_Tepsac Secretarios técnicos adicionales"/>
        <s v="PR.DCO.3681.2024.304 ELECNOR PE Antofagasta"/>
        <s v="PR.DCO.3681.2024.359_TEPSAC-Centinela Supervisor y Secretario Adicional"/>
        <s v="PR.DCO.3681.2024.359_TEPSAC-Centinela Supervisor y Secretario Adicional (Ajuste  -)"/>
        <s v="PR.DCO.3681.2024.382_GYL-Alto La Chimba II (VTA +´) Cuadratura noviembre 2025 Adicional"/>
        <s v="PR.DCO.3681.2024.382_GYL-Alto La Chimba II (VTA +´Cuadratura Enero 2026"/>
        <s v="PR.DCO.3681.2025.032_Tepsac Ensayos especiales de suelos (permeabilidad, colapso), químico NAG y maquina desgast"/>
        <s v="PR.DCO.3681.2025.077 Sicomaq Mejoramiento Borde"/>
        <s v="PR.DCO.3681.2025.116_ING. CG MONTAJES-SE Bess Arenales Mejillones"/>
        <s v="PR.DCO.3681.2025.141_(Vta cuadratura 2026) BOETSCH-Mirador de Costaventura Etapa II Adicional"/>
        <s v="PR.DCO.3681.2025.166 Servicio Control Calidad Proyecto Laguna Seca Peralte 9"/>
        <s v="PR.DCO.3681.2025.194_WORLD SERVICE-Trevisan sn lote 4"/>
        <s v="PR.DCO.3681.2025.234_(VTA Cuadratura 2026) B_EXCON-Construcción Obras Tempranas 1 – CMZ II (Permanencia). Adicional"/>
        <s v="PR.DCO.3681.2025.234_B_EXCON-Construcción Obras Tempranas 1 – CMZ II (Permanencia)."/>
        <s v="PR.DCO.3681.2025.235 Civelec SE Mejillones y SE Chacata"/>
        <s v="PR.DCO.3681.2025.244 Polpaico Parque eólico Pampa Hibrida"/>
        <s v="PR.DCO.3681.2025.275_(VTA Cuadratura 2026) ACM-CAPSTONE COPPER, Mantos Blancos Adicional"/>
        <s v="PR.DCO.3681.2025.275_ACM-CAPSTONE COPPER, Mantos Blancos"/>
        <s v="PR.DCO.3681.2025.315_EIMontajes-Subestación Monte Mina"/>
        <s v="PR.DCO.3681.2026.013_HORMIGONES MÓVILES-Subestación Montemina"/>
        <s v="PR.DCO.3681.2026.021_PME-Canaletas Pre-fabricadas - Aurora"/>
        <s v="PR.DCO.3681.2026.050_NORMAN ORELLANA-CASA PARTICULAR"/>
        <s v="PR.DCO.3681.2026.079 Infraestructura Eléctrica 2DA y 3RA  COX"/>
        <s v="PR.DCO.3681.2026.108_RVC-Condominio Trocadero"/>
        <s v="PR.DCO.3681.2026.121_MOV. TIERRA V &amp; V-PMGD CALICHE - CAMINO DE ACCESO"/>
        <s v="PR.DCO.3682.2023.197_GREKAD MET-EDIFICIO DE OFICINAS SITIO 1_Adicional 2"/>
        <s v="PR.DCO.3682.2024.321_SOC. ACL-Autocontrol Hormigones ACL Adicional"/>
        <s v="PR.DCO.3682.2024.321_V5 SOC. ACL-Autocontrol Hormigones ACL Adicional Abril 2025"/>
        <s v="PR.DCO.3682.2024.338_GYL-Conjunto Habitacional Samkaña (Lote 2A-16)"/>
        <s v="PR.DCO.3682.2025.035_Bravo Izquierdo_Iquique"/>
        <s v="PR.DCO.3682.2025.064_VERTIC-Iquique Avenida Quince Alto Hospicio"/>
        <s v="PR.DCO.3682.2025.069_Constructora Budapest-CONDOMINIO ALEJANDRO AZOLAS"/>
        <s v="PR.DCO.3682.2025.069_Constructora Budapest-CONDOMINIO ALEJANDRO AZOLAS (VTA Adicional Mayo 2026)"/>
        <s v="PR.DCO.3682.2025.206_COX-Subestación Kimal (+ VTA Enero ) Servicio Spot Adicional"/>
        <s v="PR.DCO.3682.2025.206_COX-Subestación Kimal (Cuadratura Junio 2026) Permanencia Adicional"/>
        <s v="PR.DCO.3682.2025.206_COX-Subestación Kimal (Permanencia)"/>
        <s v="PR.DCO.3682.2025.206_COX-Subestación Kimal (Servicios Spot)"/>
        <s v="PR.DCO.3682.2025.251 Polpaico Álcali"/>
        <s v="PR.DCO.3682.2025.251 Polpaico Álcali ( Vta Cuadratura Enero 2026) Adicional"/>
        <s v="PR.DCO.3682.2025.266_GYL-San Petersburgo"/>
        <s v="PR.DCO.3682.2025.283_GREEN HANDS-Cantera Ari Acha, Arica"/>
        <s v="PR.DCO.3682.2025.316_FERROVIAL ENERGÍA_Subestación Elevadora Tirana Solar y su respectiva LAT"/>
        <s v="PR.DCO.3682.2026.005_ENZO REDOLFI-CONSERVADOR DE BIENES RAICES"/>
        <s v="PR.DCO.3682.2026.021 Portal Costanera"/>
        <s v="PR.DCO.3682.2026.021 Salfa Noval F1 A"/>
        <s v="PR.DCO.3682.2026.021 Salfa Noval F1 B"/>
        <s v="PR.DCO.3682.2026.026 - Parque Solar Tirana Oeste"/>
        <s v="PR.DCO.3682.2026.037_GUSTAVO ORREGO-Ampliación Vivienda de un piso"/>
        <s v="PR.DCO.3682.2026.038_Rene Mancilla-Panel Borneo"/>
        <s v="PR.DCO.3682.2026.042 PROYECTO LAMARA Ecasa"/>
        <s v="PR.DCO.3682.2026.096 CONSTRUCTORA PYL SPA Colchane"/>
        <s v="PR.DCO.3682.2026.112_SECALL-Proyecto TA9490"/>
        <s v="PR.DCO.3683.2023.252_Xtreme Mining Limitada_Proyecto Chuquicamata"/>
        <s v="PR.DCO.3683.2025.172 SE Crucero en Ruta 24 km 3 oriente, María Elena SE Estepa, 4 km al norte de SE Crucero"/>
        <s v="PR.DCO.3683.2025.182_DUFFCO-Conservación de la Red Vial, Conservación Periódica Ruta B-245"/>
        <s v="PR.DCO.3683.2025.258_V2 Kimal María Elena_China Railway"/>
        <s v="PR.DCO.3683.2026.014 V3 China Power DUNE PLUS"/>
        <s v="PR.DCO.3683.2026.063_ACM-SA 9500016170 Perforación y Construcción de Micropilotes, Salar de Atacama"/>
        <s v="PR.DCO.3684.2023.029_Polpaico El Espino Adicional"/>
        <s v="PR.DCO.3684.2024.001-2 (Vta cudratura 2026) Adicional"/>
        <s v="PR.DCO.3684.2025.080 Elecnor Línea de Transmisión Don Goyo - La Ruca Adicional (VTa + Marzo-Mayo 2026)"/>
        <s v="PR.DCO.3684.2025.080 Elecnor Línea de Transmisión Don Goyo - La Ruca Adicional(VTa + noviembre))"/>
        <s v="PR.DCO.3684.2025.149_(Vta Cuadratura 2026) BRUNDL-Reposición Puente Marquesa en Ruta D-215 Adicional"/>
        <s v="PR.DCO.3684.2025.232_SICOMAQ-Construcción de Enrocado Protección C. Chungungo"/>
        <s v="PR.DCO.3684.2025.250 Melón Punta de Talca"/>
        <s v="PR.DCO.3684.2025.284_SACYR-Ext. testigos y med. espesores Ruta 5 Los Vilos La Serena"/>
        <s v="PR.DCO.3684.2025.294_PRODELCA-Mirador Bahía II"/>
        <s v="PR.DCO.3684.2025.308_MARTINEZ BRAVARI-Kauffman La Serena"/>
        <s v="PR.DCO.3684.2025.309_Puna de Aguila-Edificio Punta de Aguila I"/>
        <s v="PR.DCO.3684.2025.313 KALPATARU -Tramo 5 , KV Kimal - Lo Aguirre Servicio Spot"/>
        <s v="PR.DCO.3684.2026.003_Polpaico-Nueva Instalación Vallenar"/>
        <s v="PR.DCO.3684.2026.008_UNICON-Ovalle"/>
        <s v="PR.DCO.3684.2026.024_Minera el Dorado La Serena"/>
        <s v="PR.DCO.3684.2026.045 Planta Melón Freirina"/>
        <s v="PR.DCO.3684.2026.103_NELSON CASTILLO-Construcción Avda. Cuatro Esquinas"/>
        <s v="PR.DCO.3684.2026.119_UNICON-PLANTA OVALLE"/>
        <s v="PR.DCO.3685.2023.129_CODELCO DSAL-Potrerillos_Rev_2. IDIEM 18-03.2024"/>
        <s v="PR.DCO.3685.2025.293_POLPAICO-Planta de hormigones Copiapó – Polpaico BSA (+VTA cuadratura 2026)"/>
        <s v="PR.DCO.3685.2025.293_POLPAICO-Planta de hormigones Copiapó – Polpaico BSA (+VTA Enero 2026)Adicional"/>
        <s v="PR.DCO.3685.2026.089_FERRARA-Edificio MOP Atacama"/>
        <s v="PR.DCO.3689.2025.223_PUMA-Proyecto Sentina"/>
        <s v="PR.DCO.3689.2025.376_ERRES LTDA.-Refinería Aconcagua"/>
        <s v="PR.DCO.3689.2025.441_ZOPONE-Obra 149534-CONCON"/>
        <s v="PR.DCO.3689.2025-1001-Melón V región"/>
        <s v="PR.DCO.3689.2025-1003-Polpaico V región (+Vta diciembre) Adicional"/>
        <s v="PR.DCO.3689.2026.001_MOVITERRA-PLANTA CENTRAL"/>
        <s v="PR.DCO.3689.2026.076_VIMAC-ICARIA"/>
        <s v="PR.DCO.3689.2026.108 - Reposición 4° Comisaria de Quillota"/>
        <s v="PR.DCO.3689.2026.184_CONST. SEVILLA-SCALA CURAUMA"/>
        <s v="PR.DCO.3689.2026.235_DGC Montajes Eléctricos-Casa La Negra"/>
        <s v="PR.DCO.3689.2026.236 Cavieres y Arquitectos El porvenir"/>
        <s v="PR.DCO.3689.2026.275_AMETEL-SE Los Poetas"/>
        <s v="PR.DCO.3729.2026.009_MELON-Planta Antofagasta"/>
        <s v="PR.DCO2025-0461 -VTA (+01) Cuadratura de venta"/>
        <s v="PR.DDA.2025-075B Cuenca Magallanes"/>
        <s v="PR.DEP.2023"/>
        <s v="PR.DEP.2025.0005 Diagnóstico estructural Amunátegui No139"/>
        <s v="PR.DEP.2025.0215 DIAGNÓSTICO DEL ESTADO DE CONSERVACIÓN MONUMENTO HISTÓRICO HOSPITAL EL SALVADOR - PROVIDENCIA"/>
        <s v="PR.DEP.2025.0251 Evaluación estructural edificio Instituto Traumatológico"/>
        <s v="PR.DEP.2025.0297A Ensayos carga transversal a baranda"/>
        <s v="PR.DEP.2025.0299 Ensayos carga transversal a baranda"/>
        <s v="PR.DEP.2025.0303 Evaluación estructural Losas Edificio Sede Universitaria para la provincia de Chiloé"/>
        <s v="PR.DEP.2025.0306 Ensayos de Compresión a Alzaprimas"/>
        <s v="PR.DEP.2025.0309 Diagnóstico estructural APS Hospital San José de Maipo"/>
        <s v="PR.DEP.2025.0316 EFE servicio de evaluación estructural de las estaciones de Curicó, San Javier, Linares, Parral y San C"/>
        <s v="PR.DEP.2025.0318A  Ensayos carga transversal a baranda"/>
        <s v="PR.DEP.2025.0320 EVALUACIÓN DE DAÑOS ESTRUCTURALES POR INCENDIO EN BODEGA – IQUIQUE, REGIÓN DE TARAPACÁ"/>
        <s v="PR.DEP.2025.0321 Ensayos a sistema de fortificación de túnel"/>
        <s v="PR.DEP.2025.0324 Ensayos mecánicos a paneles"/>
        <s v="PR.DEP.2025.0345 Revisión Memoria de Cálculo de proyecto de Racks - Cliente Evolog SpA."/>
        <s v="PR.DEP.2025.0349 Ensayos de tracción a barras autoperforantes"/>
        <s v="PR.DEP.2026.0001 Evaluación de daños estructurales por incendio en centro de distribución World Logistic Park II San Ber"/>
        <s v="PR.DEP.2026.0003 Ensayos carga transversal a baranda"/>
        <s v="PR.DEP.2026.0006 Evaluación de daños estructurales por incendio en bodega Camilo Henríquez 3022 - Concepción"/>
        <s v="PR.DEP.2026.0012 Ensayo Modulo Elasticidad de muestra hormigón"/>
        <s v="PR.DEP.2026.0013 Ensayos carga transversal a baranda"/>
        <s v="PR.DEP.2026.0015 Ensayos a sistemas de fortificación de túnel"/>
        <s v="PR.DEP.2026.0026 Ensayos carga transversal a panel"/>
        <s v="PR.DEP.2026.0027 Ensayos mecánicos a paneles"/>
        <s v="PR.DEP.2026.0037 Ensayos carga transversal a baranda"/>
        <s v="PR.DEP.2026.0040  Elaboración de especificaciones técnicas y seguimiento para reparación de pedestal PD1-2 - Turbogenera"/>
        <s v="PR.DEP.2026.0046 Ensayos de tracción a conectores mecánicos"/>
        <s v="PR.DEP.2026.0048 Ensayos de tracción in situ a barras"/>
        <s v="PR.DEP.2026.0051 Ensayos para determinación del módulo de elasticidad a muestra de hormigón"/>
        <s v="PR.DEP.2026.0053 Ensayos de tracción a barras autoperforantes"/>
        <s v="PR.DEP.2026.0054A Ensayos de tracción a barras autoperforantes"/>
        <s v="PR.DEP.2026.0063 Ensayos de tracción y de contenido de zinc a alambre de malla de fortificación de túnel"/>
        <s v="PR.DEP.2026.0075A Ensayos de Flexión y Compresión a modulo plástico"/>
        <s v="PR.DEP.2026.0076 Revisión proyecto de cálculo estructural de 3 tipologías de viviendas El Olivar, Quilpué – Valparaíso"/>
        <s v="PR.DEP.2026.0078 Ensayos carga transversal a baranda"/>
        <s v="PR.DEP.2026.0079 Revisión del diseño sísmico según NCh2369:2025 para 8 configuraciones de gabinetes"/>
        <s v="PR.DEP.2026.0086 Ensayos carga transversal a celosía"/>
        <s v="PR.DEP.2026.0089 Ensayos de tracción a barras autoperforantes"/>
        <s v="PR.DEP.2026.0091 Ensayos carga transversal a baranda"/>
        <s v="PR.DEP.2026.0107  Ensayos de tracción a barras autoperforantes"/>
        <s v="PR.DEP.2026.0108 Ensayos de tracción a barras autoperforantes"/>
        <s v="PR.DEP.2026.0110  Ensayos de carga transversal a prototipo de ventana"/>
        <s v="PR.DEP.2026.0111 Ensayos carga transversal a baranda"/>
        <s v="PR.DEP.2026.0112 Ensayos carga transversal a baranda"/>
        <s v="PR.DEP.2026.0113 Ensayos carga transversal a barandas"/>
        <s v="PR.DEP.2026.0114 Medición de pilares mediante escáner láser en Centro de Distribución World Logistic Park II – San Berna"/>
        <s v="PR.DEP.2026.0116 Ensayo de la conexión, flexión y compresión excéntrica de columna CLT"/>
        <s v="PR.DEP.2026.0124 Ensayos carga transversal a baranda"/>
        <s v="PR.DEP.2026.0130 Ensayos de tracción de pernos autoperforantes"/>
        <s v="PR.DEP.2026.0131 Ensayos mecánicos a paneles"/>
        <s v="PR.DEP.2026.0134 Ensayos carga transversal a barandas"/>
        <s v="PR.DEP.2026.0138 Ensayos a sistema de fortificación de túnel"/>
        <s v="PR.DEP.2026.0154 Ensayos de tracción a conectores mecánicos"/>
        <s v="PR.DEP.2026-0074  Ensayos carga transversal a baranda"/>
        <s v="PR.DES.2018-VIS"/>
        <s v="PR.DES.2019-216"/>
        <s v="PR.DES.2021-190"/>
        <s v="PR.DES.2021-196"/>
        <s v="PR.DES.2021-251"/>
        <s v="PR.DES.2021-265"/>
        <s v="PR.DES.2021-266"/>
        <s v="PR.DES.2021-90"/>
        <s v="PR.DES.2022-231"/>
        <s v="PR.DES.2022-45"/>
        <s v="PR.DES.2023-167"/>
        <s v="PR.DES.2023-184"/>
        <s v="PR.DES.2023-202"/>
        <s v="PR.DES.2023-216"/>
        <s v="PR.DES.2023-228"/>
        <s v="PR.DES.2023-58"/>
        <s v="PR.DES.2023-85"/>
        <s v="PR.DES.2024-101"/>
        <s v="PR.DES.2024-101 (+)"/>
        <s v="PR.DES.2024-107"/>
        <s v="PR.DES.2024-121"/>
        <s v="PR.DES.2024-129"/>
        <s v="PR.DES.2024-141"/>
        <s v="PR.DES.2024-149"/>
        <s v="PR.DES.2024-150"/>
        <s v="PR.DES.2024-154"/>
        <s v="PR.DES.2024-155"/>
        <s v="PR.DES.2024-156"/>
        <s v="PR.DES.2024-174"/>
        <s v="PR.DES.2024-186"/>
        <s v="PR.DES.2024-190"/>
        <s v="PR.DES.2024-195"/>
        <s v="PR.DES.2024-199"/>
        <s v="PR.DES.2024-199 (-)"/>
        <s v="PR.DES.2024-201"/>
        <s v="PR.DES.2024-228"/>
        <s v="PR.DES.2024-240"/>
        <s v="PR.DES.2024-32"/>
        <s v="PR.DES.2024-51"/>
        <s v="PR.DES.2024-54"/>
        <s v="PR.DES.2024-71"/>
        <s v="PR.DES.2024-82"/>
        <s v="PR.DES.2024-83"/>
        <s v="PR.DES.2024-88"/>
        <s v="PR.DES.2024-9"/>
        <s v="PR.DES.2024-94"/>
        <s v="PR.DES.2024-95"/>
        <s v="PR.DES.2024-96"/>
        <s v="PR.DES.2024-97"/>
        <s v="PR.DES.2025-103"/>
        <s v="PR.DES.2025-108"/>
        <s v="PR.DES.2025-11 ASESORIA A LA INSPECCION TECNICA DE OBRAS (ATO) Y EQUIPO ESPECIALIDADES HABILITACION CENTRO CULTURAL, COM"/>
        <s v="PR.DES.2025-110"/>
        <s v="PR.DES.2025-111"/>
        <s v="PR.DES.2025-114"/>
        <s v="PR.DES.2025-12"/>
        <s v="PR.DES.2025-122"/>
        <s v="PR.DES.2025-123"/>
        <s v="PR.DES.2025-125"/>
        <s v="PR.DES.2025-127"/>
        <s v="PR.DES.2025-128"/>
        <s v="PR.DES.2025-13"/>
        <s v="PR.DES.2025-131"/>
        <s v="PR.DES.2025-136"/>
        <s v="PR.DES.2025-14"/>
        <s v="PR.DES.2025-145 AITE PROYECTO “REPOSICIÓN CESFAM RURAL CURACO DE VÉLEZ"/>
        <s v="PR.DES.2025-15"/>
        <s v="PR.DES.2025-152"/>
        <s v="PR.DES.2025-153"/>
        <s v="PR.DES.2025-157"/>
        <s v="PR.DES.2025-158"/>
        <s v="PR.DES.2025-159"/>
        <s v="PR.DES.2025-164"/>
        <s v="PR.DES.2025-165"/>
        <s v="PR.DES.2025-181"/>
        <s v="PR.DES.2025-182"/>
        <s v="PR.DES.2025-183"/>
        <s v="PR.DES.2025-184"/>
        <s v="PR.DES.2025-186"/>
        <s v="PR.DES.2025-195"/>
        <s v="PR.DES.2025-201"/>
        <s v="PR.DES.2025-202"/>
        <s v="PR.DES.2025-203"/>
        <s v="PR.DES.2025-24"/>
        <s v="PR.DES.2025-26 (+)"/>
        <s v="PR.DES.2025-27 (+)"/>
        <s v="PR.DES.2025-34"/>
        <s v="PR.DES.2025-48"/>
        <s v="PR.DES.2025-50"/>
        <s v="PR.DES.2025-51"/>
        <s v="PR.DES.2025-54 (+)"/>
        <s v="PR.DES.2025-55"/>
        <s v="PR.DES.2025-56"/>
        <s v="PR.DES.2025-75"/>
        <s v="PR.DES.2025-78"/>
        <s v="PR.DES.2025-80"/>
        <s v="PR.DES.2025-9"/>
        <s v="PR.DES.2025-94"/>
        <s v="PR.DES.2026-10"/>
        <s v="PR.DES.2026-100"/>
        <s v="PR.DES.2026-101"/>
        <s v="PR.DES.2026-14"/>
        <s v="PR.DES.2026-15"/>
        <s v="PR.DES.2026-16"/>
        <s v="PR.DES.2026-17"/>
        <s v="PR.DES.2026-19"/>
        <s v="PR.DES.2026-27"/>
        <s v="PR.DES.2026-34"/>
        <s v="PR.DES.2026-38"/>
        <s v="PR.DES.2026-39"/>
        <s v="PR.DES.2026-4"/>
        <s v="PR.DES.2026-43"/>
        <s v="PR.DES.2026-44"/>
        <s v="PR.DES.2026-47"/>
        <s v="PR.DES.2026-48"/>
        <s v="PR.DES.2026-6"/>
        <s v="PR.DES.2026-63"/>
        <s v="PR.DES.2026-64"/>
        <s v="PR.DES.2026-65"/>
        <s v="PR.DES.2026-66"/>
        <s v="PR.DES.2026-68"/>
        <s v="PR.DES.2026-7 PF Pehuenche"/>
        <s v="PR.DES.2026-75 020.26.MOP.822-13-O125.AIF Estadio San Antonio"/>
        <s v="PR.DES.2026-76"/>
        <s v="PR.DES.2026-81"/>
        <s v="PR.DGI.2022-015_D Modelo de Infiltración Caren 3741 oct - nov 2024"/>
        <s v="PR.DGI.2022-015_E Automatización Caren 3743 Adicional - Marzo 2026"/>
        <s v="PR.DGI.2022-015_E Automatización Caren 3743 Adicional enero 2026"/>
        <s v="PR.DGI.2022-015_E Automatización Caren 3743 Adicional Febrero 2026"/>
        <s v="PR.DGI.2022-015_G ODS 7 3805 TOVE Adicional febrero 2026"/>
        <s v="PR.DGI.2022-015_G ODS 7 3805 Tove Adicional Mar - Jun 2025"/>
        <s v="PR.DGI.2022-015_I Otros Tranques (Descontable Notas de Cambio 3, 4, 7, 9 ,10 y 12)"/>
        <s v="PR.DGI.2022-015_J ODS10 Pampa Austral"/>
        <s v="PR.DGI.2022-015_J ODS10 Pampa Austral - Adicional Marzo 2026"/>
        <s v="PR.DGI.2022-015_J ODS10 Pampa Austral Adicional nov -2025 Adicional"/>
        <s v="PR.DGI.2022-015_K OdS 11 Tove 3868 - Adicional Marzo 2026"/>
        <s v="PR.DGI.2022-015_M ODS 13 CC 3919"/>
        <s v="PR.DGI.2023-043 Estudio hidrogeológico Pozos Araucanía DOH"/>
        <s v="PR.DGI.2023-10 (v2) Embalse Carén"/>
        <s v="PR.DGI.2024-033 Proyecto SAR Prospecciones Orden de Cambio 10"/>
        <s v="PR.DGI.2024-033 Proyecto SAR Prospecciones Orden de Cambio 7"/>
        <s v="PR.DGI.2024-033 Proyecto SAR Prospecciones Orden de Cambio 8"/>
        <s v="PR.DGI.2024-033 Proyecto SAR Prospecciones Orden de Cambio 9"/>
        <s v="PR.DGI.2024-053 Rebaja Cuota enero Recepción de Sello de fundación EFE Los Guindos, Buin Ampliación Contrato"/>
        <s v="PR.DGI.2024-053 Recepción de Sello de fundación EFE Los Guindos, Buin Ampliación Contrato"/>
        <s v="PR.DGI.2024-094 (V3) Prospecciones Geotécnicas e Instrumentación 9° Etapa Tranque Talabre"/>
        <s v="PR.DGI.2024-094 (V3) Prospecciones Geotécnicas e Instrumentación 9° Etapa Tranque Talabre - Extensión Marzo 2026"/>
        <s v="PR.DGI.2025-015 Mecánica de Suelos Tenencia Petorca"/>
        <s v="PR.DGI.2025-021 Orden de Cambio 1 - Sondajes Geotécnicos para Proyecto Integrado de Crecimiento IGP Collahuasi Adicional"/>
        <s v="PR.DGI.2025-021 Sondajes Geotécnicos para Proyecto Integrado de Crecimiento IGP Collahuasi"/>
        <s v="PR.DGI.2025-021 Tendencia 2 - Sondajes Geotécnicos para Proyecto Integrado de Crecimiento IGP Collahuasi Adicional"/>
        <s v="PR.DGI.2025-032 Quiborax Adicional Informe Gastos Generales y Utilidad"/>
        <s v="PR.DGI.2025-032 Quiborax Planta Arica"/>
        <s v="PR.DGI.2025-032 Quiborax Planta Arica - Complemento Febrero 2026"/>
        <s v="PR.DGI.2025-043 Adicional Quebrada de Macul"/>
        <s v="PR.DGI.2025-066 Edificio Bachillerato Campus JGM"/>
        <s v="PR.DGI.2025-068 Servicio de Geotecnia para Diseños, Laboratorio y Mecánica de Suelos"/>
        <s v="PR.DGI.2025-102 ESTUDIO DE MECÁNICA DE SUELO: PRAT N°1358 , ANTOFAGASTA."/>
        <s v="PR.DGI.2025-103 - Instituto Traumatológico"/>
        <s v="PR.DGI.2026-002 Levantamiento Topográfico para Proyecto de Abastecimiento de Agua - Región de la Araucania"/>
        <s v="PR.DGI.2026-005 Mecánica de Suelo Academia Politécnica Aeronáutica.."/>
        <s v="PR.DGI.2026-031 Servicio de Geotecnia y Mecánica de Suelos - Proyecto SCUR-NT"/>
        <s v="PR.DGI.2026-037 Peritaje Muro Inés Matte Urrejola"/>
        <s v="PR.DGI.2026-039 Ensayos geofísicos en Minera Zaldívar"/>
        <s v="PR.DGI.2026-041 Excavación de calicata manual - Laguna Caren"/>
        <s v="PR.DGI.2026-045 ESTUDIO DE MECÁNICA DE SUELO PROPIEDAD UBICADA EN AZUFRE N°151, ANTOFAGASTA"/>
        <s v="PR.DGI.2026-048 ESTUDIO DE MECÁNICA DE SUELO ESTADIO PIERINO PERAZZO GAGLIARDO"/>
        <s v="PR.DGI.2026-050 Análisis Geotécnico de Socavones e Inestabilidades en Túneles de Extensión Línea 6 Metro de Santiago – R"/>
        <s v="PR.DGI.2026-079 Escaneo Láser Juan Gómez Millas"/>
        <s v="PR.DGI-2026-013 Hospital del Salvador - Estudio Geofísica"/>
        <s v="PR.DGL.1817.2025.0571 - Cesmec - Solicitud de Ensayos"/>
        <s v="PR.DGL.1817.2025.0625 - Placa de Carga Metro Linea 7 - China Railway"/>
        <s v="PR.DGL.1817.2025.0654 - Melon Aridos - Ensayo Limite de Atterberg"/>
        <s v="PR.DGL.1817.2025.0655 - Ausenco - Ensayos de Clasificación"/>
        <s v="PR.DGL.1817.2026.0057 - Hidromas - Solicitud de Ensayos"/>
        <s v="PR.DGL.1817.2026.0116 - Club Hipico de Santiago - Solicitud de Ensayo"/>
        <s v="PR.DGL.1817.2026.0186 - Alerce Ingenieria - Ensayos de Compactación Mina Rajo"/>
        <s v="PR.DGL.1817.2026.0249 - BCG - Solicitud de Ensayos"/>
        <s v="PR.DGL.2339.2025.0659  - Fermaq Servicios Mineros - Ensayos Balasto"/>
        <s v="PR.DGL.2339.2025.0662 - Maquinarias Buena Vista - Solicitud de Ensayos"/>
        <s v="PR.DGL.2339.2025.0713 - Rodrigo Medina - Rajos Tremolen y Esperanza Primera"/>
        <s v="PR.DGL.2339.2026. 0086 - Alto Maipo - PHAM C3"/>
        <s v="PR.DGL.2339.2026.0056 - Soc. Minera Pukara - Piedra Azul"/>
        <s v="PR.DGL.2339.2026.0072 - Javier Mendoza - Pauna Solar"/>
        <s v="PR.DGL.2339.2026.0096 - Strabag - Ensayo Túnel V5"/>
        <s v="PR.DGL.2339.2026.0099 - Fermaq - Cerro Blanco Polpaico"/>
        <s v="PR.DGL.2339.2026.0153 - Minera Santa Fe Spa - Solicitud de Ensayos"/>
        <s v="PR.DGL.2339.2026.0157 - Aridos Aconcagua - Balasto EFE"/>
        <s v="PR.DGL.2339.2026.0158 - Aridos Aconcagua - Balasto EFE"/>
        <s v="PR.DGL.2339.2026.0163 - Alto Maipo - Túnel V5"/>
        <s v="PR.DGL.2339.2026.0295 - Sicomaq - Caleta Las Conchas, Los Vilos"/>
        <s v="PR.DGL.2339.2026.097 - Harcha - Caleta Papudo"/>
        <s v="PR.DGL.2340.2025.0581 - EFE Valparaiso - Sargento Aldea"/>
        <s v="PR.DGL.2340.2025.0617 - Minera Las Cenizas - Barreal Seco de Grupo Minero Las Cenizas"/>
        <s v="PR.DGL.2340.2025.0627 - RHEOSOIL SPA - Campaña Geotecnica y Laboratorio, Estudio de Prefactibilidad Depósito de Relaves"/>
        <s v="PR.DGL.2340.2025.0629 - Minera El Abra - Heated Raff Extras"/>
        <s v="PR.DGL.2340.2025.0630 - SRK Consulting Chile Spa - Logueo y Caracterización SCPY-RD"/>
        <s v="PR.DGL.2340.2025.0638 - Ausenco - Analisis Granulometria de la Fracción Fina y Mineralogia"/>
        <s v="PR.DGL.2340.2025.0644 - Invecc -Ensayo Triaxial"/>
        <s v="PR.DGL.2340.2025.0657 - ASG - ENSAYO RESISTIVIDAD ELÉCTRICA"/>
        <s v="PR.DGL.2340.2025.0657 - VTA (+01) Febrero 2026 - ASG - ENSAYO RESISTIVIDAD ELÉCTRICA"/>
        <s v="PR.DGL.2340.2025.0668 - AJ Geotech - Ensayo DRX y Otros"/>
        <s v="PR.DGL.2340.2025.0693 - Soc. de Desarrollo Tec. USACH - Ensayo Corte Directo"/>
        <s v="PR.DGL.2340.2025.0703 - Arcadis - DES Nueva Centinela"/>
        <s v="PR.DGL.2340.2025.0703 - VTA (+01) Mayo 2026 - Arcadis - DES Nueva Centinela"/>
        <s v="PR.DGL.2340.2025.0710 - RyQ - Solicitud de Ensayos"/>
        <s v="PR.DGL.2340.2025.0715 - AJ Geotech - La Coipa"/>
        <s v="PR.DGL.2340.2026.0026 - Constructora Australis - Portal La Foresta"/>
        <s v="PR.DGL.2340.2026.0027 - Ausenco - Proyecto Costa Fuego"/>
        <s v="PR.DGL.2340.2026.0031 - Arcadis - 5331-Centinela DRE"/>
        <s v="PR.DGL.2340.2026.0037 - Compañia Minera Lomas Bayas - Ensayos de Laboratorio Geotécnico"/>
        <s v="PR.DGL.2340.2026.0088 - Ferrara - Recinto Tk. Prat - Antofagasta"/>
        <s v="PR.DGL.2340.2026.0094 - Ausenco - Solicitud de Ensayos"/>
        <s v="PR.DGL.2340.2026.0101 - COX - Subestación Pampa Fidelia"/>
        <s v="PR.DGL.2340.2026.0119 - COX - Resistividad Térmica"/>
        <s v="PR.DGL.2340.2026.0120 - Suelotest - Ensayo Traixial"/>
        <s v="PR.DGL.2340.2026.0167 - Globaltec - Resistividad Eléctrica"/>
        <s v="PR.DGL.2340.2026.0171 - LEM - Solicitud de Ensayos"/>
        <s v="PR.DGL.2340.2026.0180 - SRK Consulting Chile - Caracterización Físico-Química Pila de Lixiviación Lobo Marte"/>
        <s v="PR.DGL.2340.2026.0183 - Ausenco - Caracterización PAD1"/>
        <s v="PR.DGL.2340.2026.0227 - Sociedad Comercial Garcia y Solano - Solicitud de Ensayos"/>
        <s v="PR.DGL.2340.2026.0238 - Transportes Teodoro Campos - Ensayo Resistividad"/>
        <s v="PR.DGL.2340.2026.0244 - Applus  -Minera Centinela"/>
        <s v="PR.DGL.2340.2026.0248 - WSP - Proyecto MES0018035 TLS"/>
        <s v="PR.DGL.2340.2026.0288 - Wortex - Solicitud de Ensayos"/>
        <s v="PR.DGL.2340.2026.0303 - Collahuasi - Proyecto N°E40255 - Contrato GTAM 0315"/>
        <s v="PR.DGL.2340.2026.0306 - Cox - Resistividad Térmica"/>
        <s v="PR.DGL.2340.2026.0380 - SRK - Toma de Muestras y Ensayos de Laboratorio CMCC"/>
        <s v="PR.DHC.1824.2019.164-20 Adicional (+Vta Septiembre) Cuadratura Adicional"/>
        <s v="PR.DHC.1824.2022.147_Polpaico-Centinela_V3 VTA(Adic Enero 2026) Adicional"/>
        <s v="PR.DHC.1824.2023-1022 -2 Adicional (+VTA Enero 2026) Adicional"/>
        <s v="PR.DHC.1826.2024-1003-Melon"/>
        <s v="PR.DHC.1829.2022.279 - Adenda Hospital Coronel 2024"/>
        <s v="PR.DHC.1829.2022.279 - Control de Áridos, Hormigón y Suelos. Red de Hospitales Biobío"/>
        <s v="PR.DHC.1830.2024-1003-Melon"/>
        <s v="PR.DHC.1830.2025-0705 - Sociedad Constructora Vanrom SPA - Bunker Radioterapia Clínica Andes Salud Concepción"/>
        <s v="PR.DHC.1830.2025-0728 - Ensayo a Flexotracción - Eje Collao"/>
        <s v="PR.DHC.1830.2025-0737 - Baños Ciencias Políticas Universidad de Concepción"/>
        <s v="PR.DHC.1830.2025-0739 - Edificio O'Higgins 979 DS19 - Los Angeles"/>
        <s v="PR.DHC.1830.2025-0740 - Muestras de Hormigón - Pelluhue"/>
        <s v="PR.DHC.1830.2025-0789 - Ensayos Esclerométrico - Parque Huertos"/>
        <s v="PR.DHC.1830.2025-0792 - Muestra de Hormigón - Hualqui ATC"/>
        <s v="PR.DHC.1830.2025-0802 - Ampliación Mayor a 100m2 Equipamiento Clase Comercio y Residencial Vivienda"/>
        <s v="PR.DHC.1830.2026.004 - Muestra de hormigón - Parral"/>
        <s v="PR.DHC.1830.2026.005 - Extracción de Testigos - Mirador Costanera II"/>
        <s v="PR.DHC.1830.2026.007 - Etapa 1: Aires de San Andrés"/>
        <s v="PR.DHC.1830.2026.008 - Fortificación Taludes SE Señoraza"/>
        <s v="PR.DHC.1830.2026.013 - Ampliación Colegio Rucalhue"/>
        <s v="PR.DHC.1830.2026.015 - Muestreo de Rilem - Hospital de Lota"/>
        <s v="PR.DHC.1830.2026.018 - Vivienda San Jose Del Mar"/>
        <s v="PR.DHC.1830.2026.020 - Extracción de testigos Construcción Gimnasio Asmar"/>
        <s v="PR.DHC.1830.2026.024 - Extracción de Testigos - Torreones 5"/>
        <s v="PR.DHC.1830.2026.027 - Esclerometría - Paso Internacional Pichachén"/>
        <s v="PR.DHC.1830.2026.030 - Ensayo Permeabilidad del Hormigón - Reposición Comisaría Hualpén"/>
        <s v="PR.DHC.1830.2026.032 - Ampliación de Proyecto Eléctrico Subestación TPC - MNB HGGB"/>
        <s v="PR.DHC.1830.2026.033 - Extracción de testigos - Freire 21 Los Alamos"/>
        <s v="PR.DHC.1830.2026.034 - Edificio Cruz"/>
        <s v="PR.DHC.1830.2026.038 - Concretvs - Muestra de Hormigón"/>
        <s v="PR.DHC.1830.2026.039 -  Martinus Rail - Construccion de Andenes Definitivos Estación Ferroviaria de Chillán"/>
        <s v="PR.DHC.1830.2026.044 - Aridos Cantaruta - Ensayos de Aridos"/>
        <s v="PR.DHC.1830.2026.045 - Leiton Comercial - Extracción de testigos  Viviendas Cañete"/>
        <s v="PR.DHC.1830.2026.047 - Constructora Carran - Extraccion de Testigos - Condominio Enrique Tirapegui II"/>
        <s v="PR.DHC.1830.2026.050 - Sala de Comercialización Mercado Caleta Boca Sur"/>
        <s v="PR.DHC.1830.2026.052 - Remodelación Oficina Ainavillo"/>
        <s v="PR.DHC.1830.2026.054 - Vivienda Sra. Triviño"/>
        <s v="PR.DHC.1830.2026.057 - Muestra de Hormigón - 11-02-2026 Edades Tempranas"/>
        <s v="PR.DHC.1830.2026.064 - Fabricación Bases Inclusive"/>
        <s v="PR.DHC.1830.2026.072 - Casa YL, Hualqui"/>
        <s v="PR.DHC.1830.2026.079 - Galpones Jaime Repullo"/>
        <s v="PR.DHC.1830.2026.080 - Vivienda DS1 Orfelina Miranda Lagos"/>
        <s v="PR.DHC.1830.2026.081 -Tralmar SPA - Hormigón de Prueba - Licanten"/>
        <s v="PR.DHC.1830.2026.082 - Reconstrucción de Incendios Casa Jose Valencia Villagran"/>
        <s v="PR.DHC.1830.2026.083 - Hospital de Lota - Muestreo de Shotcrete"/>
        <s v="PR.DHC.1830.2026.084 - Muestras de Hormigón - Proyecto 153316 Tomé Chico"/>
        <s v="PR.DHC.1830.2026.090 - Ampliación Comedor Colegio Nahuelbuta"/>
        <s v="PR.DHC.1830.2026.091 - Pavimentos Puerto de San Vicente"/>
        <s v="PR.DHC.1830.2026.093 - Fundación Sector Ñanco - Collipulli"/>
        <s v="PR.DHC.1830.2026.095 - Determinación de Índice Esclerométrico - Vivienda Ana Teresa Quidilao Yevilao"/>
        <s v="PR.DHC.1830.2026.098 - Extracción de testigos - Fuentes de Miguel de Collao - Marzo 2026"/>
        <s v="PR.DHC.1830.2026.100 - Proyecto CC056 Ruta Penco"/>
        <s v="PR.DHC.1830.2026.102 - Muestras de Hormigón 12-03-2026 - Proyecto 153316 Tomé Chico"/>
        <s v="PR.DHC.1830.2026.104 - Vivienda Las Lomas"/>
        <s v="PR.DHC.1830.2026.105 - Determinación de Índice Esclerométrico - Vivienda Paula Marcela Garces Yevilao"/>
        <s v="PR.DHC.1830.2026.112 - Fábrica Trasasur"/>
        <s v="PR.DHC.1830.2026.114 - Control de Áridos - Planta Parral"/>
        <s v="PR.DHC.1830.2026.120 - Extracción de Testigos - Condominio Los Montes"/>
        <s v="PR.DHC.1830.2026.124 - Extracción de Testigos - Mirador Del Sol"/>
        <s v="PR.DHC.1830.2026.126 - Extracción de Testigos - Habitabilidad Conexiones y Suministros Asmar"/>
        <s v="PR.DHC.1830.2026.129 - Extracción de Testigos - Sitio BI9720"/>
        <s v="PR.DHC.1830.2026.130 - Extracción de testigos - Florida"/>
        <s v="PR.DHC.1830.2026.132 - Ensayos Especiales - Sector Arsenal, Armada Talcahuano"/>
        <s v="PR.DHC.1830.2026.134 - Muestra de Hormigón - Ana Millanao"/>
        <s v="PR.DHC.1830.2026.140 - MBA Pedro de Valdivia - Control de lechada"/>
        <s v="PR.DHC.1830.2026.144 - Ensayos de Testigos de Hormigón - Serviteca León Concepción"/>
        <s v="PR.DHC.1830.2026.145 - Ensayos de Testigos de Hormigón - Gimnasio Asmar"/>
        <s v="PR.DHC.1830.2026.147 - Ensayos de Testigos de Hormigón - Hualqui"/>
        <s v="PR.DHC.1830.2026.147 - Ensayos de Testigos de Hormigón - Hualqui Mayo 2026"/>
        <s v="PR.DHC.1830.2026.158 - Control de áridos - Planta La Mochita"/>
        <s v="PR.DHC.1830.2026.162 - Hormigón de Prueba - Conservación Puente Juan Pablo II"/>
        <s v="PR.DHC.1830.2026.166 - Indice Esclerométrico - Vivienda Yamile Gallardo Pacheco"/>
        <s v="PR.DHC.1830.2026.167 - Indice Esclerométrico - Vivienda Katherine Osorio Gallardo"/>
        <s v="PR.DHC.1830.2026.168 - Muestra de Hormigón - 152650 Los Patos / Nacimiento"/>
        <s v="PR.DHC.1830.2026.182 - Extracción de testigos - Sendero Camino al Humedal Arauco"/>
        <s v="PR.DHC.1830.2026.196 - Muestra de Hormigón - Isla Santa María"/>
        <s v="PR.DHC.1830.2026.201 - Esclerometría - Locales Cañete"/>
        <s v="PR.DHC.1830.2026.203 - Control de Áridos - Planta Diguillin"/>
        <s v="PR.DHC.1830.2026.205 - Determinación de Índice Esclerométrico - Vivienda Benjamin Lopez"/>
        <s v="PR.DHC.1830.2026.206 - Construcción Canal Tierras Coloradas"/>
        <s v="PR.DHC.1830.2026.207 - Muestra de Hormigón - Vivienda Reinaldo Sperberg Parra"/>
        <s v="PR.DHC.1830.2026.208 - Determinación de Índice Esclerométrico - 3 Puntos en Comuna de Cañete"/>
        <s v="PR.DHC.1830.2026.212 - Extracción de testigos - Fundación Costa Norte"/>
        <s v="PR.DHC.1830.2026.218 - Casa Oscar Torres Neira"/>
        <s v="PR.DHC.1830.2026.221 - Extracción de Testigos - Fuchslocher Oriente"/>
        <s v="PR.DHC.1830.2026.234 - Vivienda Ursula Silva Maricura"/>
        <s v="PR.DHC.1830.2026-0555 - Planta Costanera Hualpén"/>
        <s v="PR.DHC.1834.2023-1003 (VTA  cuadratura 2026) Adicional"/>
        <s v="PR.DHC.1839.2026.065 - Galpón Concepción"/>
        <s v="PR.DHC.2024-0567 - Muestreo de hormigón - Construcción Canal Tierras Coloradas, Concepción"/>
        <s v="PR.DHC.2025-0242 - Muestras de hormigón - Mirador Costanera II"/>
        <s v="PR.DHC.2321.2024-1039-Melon"/>
        <s v="PR.DHC.2321.2025-0653 - Vivienda Unifamiliar Sergio Troncoso"/>
        <s v="PR.DHC.2321.2025-0715 - Claudio Alejandro Villalón Jara - Servicio de laboratorio de hormigones"/>
        <s v="PR.DHC.2321.2026.040 - ELECNORSUR"/>
        <s v="PR.DHC.2321.2026.042 - Now Spa - 422132 Traiguén Didaico"/>
        <s v="PR.DHC.2321.2026.056 - Muestra de Hormigón - Licanray"/>
        <s v="PR.DHC.2321.2026.067 - Muestras de hormigón - Cunco"/>
        <s v="PR.DHC.2321.2026.070 - Extracción de Testigos - Fundación y Pedestales Antena Villarrica"/>
        <s v="PR.DHC.2321.2026.094 - 151625 C° Carilafquen"/>
        <s v="PR.DHC.2321.2026.096 - AR432 Metrenco"/>
        <s v="PR.DHC.2321.2026.127 - Muestra de Hormigón - Sitio Rupumeica"/>
        <s v="PR.DHC.2321.2026.154 - Muestra de Hormigón - Pichi Pellahuen - Lautaro"/>
        <s v="PR.DHC.2321.2026.161 - Colector Santa Rosa Etapa II"/>
        <s v="PR.DHC.2321.2026.164 - Lanco 2 - Beneficiario Maritza Del Carmen Ojeda Zúñiga"/>
        <s v="PR.DHC.2321.2026.165 - Lanco 2 - Beneficiario Luis Armando Pineda Segovia"/>
        <s v="PR.DHC.2321.2026.169 ELECNOR NIVILO"/>
        <s v="PR.DHC.2321.2026.170 - Muestra de Hormigón - Planta Rios San Martín Angol"/>
        <s v="PR.DHC.2321.2026.171 - Muestra de Hormigón - Planta Hormigones Maquehue"/>
        <s v="PR.DHC.2321.2026.173 - Bodegas de Semilla - Labranza"/>
        <s v="PR.DHC.2321.2026.178 - Now Spa - Padre Las Casas"/>
        <s v="PR.DHC.2321.2026.192 - Muestra de Hormigón - Sitio El Liuco"/>
        <s v="PR.DHC.2321.2026.192 - VTA (+01) Mayo 2026"/>
        <s v="PR.DHC.2321.2026.216 - Extracción de Testigos - Condominio Aitue II"/>
        <s v="PR.DHC.2321.2026.219 - Extracción de Testigos - Local Comercial Purén"/>
        <s v="PR.DHC.2340.2026.071 - Paso Desnivelado Todos Los Santos"/>
        <s v="PR.DHC.2380.2023.014 - Planta Hormigones Santa Ester"/>
        <s v="PR.DHC.2380.2024-1003-Melon"/>
        <s v="PR.DHC.2380.2025.180_ALMAGRO-Madagascar"/>
        <s v="PR.DHC.2380.2025.187_CUEVAS Y PURCELL-0597 Edificio Z Universidad del Desarrollo"/>
        <s v="PR.DHC.2380.2025.193_ALTIUS-Zenteno"/>
        <s v="PR.DHC.2380.2025.202_TRAZAS-Cierre Perimetral Edificio COS"/>
        <s v="PR.DHC.2380.2025.209_ARYCEM-Ampliación Clínica IOI"/>
        <s v="PR.DHC.2380.2025.212_DESCO-Panorama"/>
        <s v="PR.DHC.2380.2025.222_FHL CONSTRUCTORA-Auditorio Clínica U de los Andes"/>
        <s v="PR.DHC.2380.2025.224_V2_VSL-PREFABRICADOS CANAL DE ADUCCION COLBUN"/>
        <s v="PR.DHC.2380.2026.017_ICAFAL-Edificio El Estero_V2"/>
        <s v="PR.DHC.2380.2026.019_ICAFAL-Tempo Carrera"/>
        <s v="PR.DHC.2380.2026.021_VDZ-Diagonal Teniente Cruz"/>
        <s v="PR.DHC.2380.2026.028_CYPCO-Hogar Jesús Resucitado"/>
        <s v="PR.DHC.2380.2026.029_PEHUEN ING.-El Trébol"/>
        <s v="PR.DHC.2380.2026.073 - Ampliaciones Los Quillayes Sector 5C"/>
        <s v="PR.DHC.2380.2026.088_HORMIGONES BF SPA"/>
        <s v="PR.DHC.2380.2026.092_ZOPONE-Obra Quintay"/>
        <s v="PR.DHC.2380.2026.101_BOETSCH-Terrazas del bicentenario"/>
        <s v="PR.DHC.2380.2026.150_LOS ARRAYANES SPA-Colegio Lake Valley Valle Grande (Venta de Hormigón SPA)"/>
        <s v="PR.DHC.2380.2026.150_LOS ARRAYANES SPA-Colegio Lake Valley Valle Grande (Venta de Hormigón SPA)_Adicional 01"/>
        <s v="PR.DHC.2380.2026.151_CONSTRUCTORA LO AGUIRRE_Ballica"/>
        <s v="PR.DHC.2380.2026.156_CVP-Parina ATC"/>
        <s v="PR.DHC.2380.2026.176_VENTA DE HORMIGON SPA-Sede Social y Multicancha Terranova"/>
        <s v="PR.DHC.2380.2026.177_PAVIMENTOCHILE &amp; MAV SPA-Nestlé Graneros"/>
        <s v="PR.DHC.2380.2026.211_UNO-Parque Gastronomico 2 Cenco Florida"/>
        <s v="PR.DHC.2380.2026.217_SEALPRO-Planta Cumbres"/>
        <s v="PR.DHC.2380.2026.227_ENACO-Reserva San Francisco Etapa 43, Lote O."/>
        <s v="PR.DHC.2380.2026.242_SGT Ing. y Tronaduras-Fabricación de Tapas Eléctricas"/>
        <s v="PR.DHC.2380.2026.245_Mauricio Marambio-Fundaciones Planta Extrusora BO Packaging"/>
        <s v="PR.DHC.2380.2026.247_ZOPONE-Obra Lagunillas"/>
        <s v="PR.DHC.2380.2026.249_JOEL MORALES DUBO-Viña del Cerro"/>
        <s v="PR.DHC.2987.2022.176 Loteo Punta Puertecillo Hormigones"/>
        <s v="PR.DHC.2987.2024-1003-Melon"/>
        <s v="PR.DHC.2987.2026.195_HORNOR-Hormigón fresco Planta Rancagua"/>
        <s v="PR.DHC.3681.2021.175-5 2025"/>
        <s v="PR.DHC.3682.2020-1021-5 2025 Adicional (Vta +) Noviembre"/>
        <s v="PR.DHC.3684.2025-1010 Adicional (+VTA cuadratura 2026) Adicional"/>
        <s v="PR.DHC.3866.2025-0722 - Subestación Buenavista 154/66 kV"/>
        <s v="PR.DHI.2026-0282 - Traspaso Interno Febrero 2026"/>
        <s v="PR.DHI.2026-0442- Traspaso Interno Marzo 2026"/>
        <s v="PR.DHI.SCC.2024-0687"/>
        <s v="PR.DHI.SCC.2025-0113"/>
        <s v="PR.DHI.SCC.2025-0409"/>
        <s v="PR.DHI.SCC.2025-0430"/>
        <s v="PR.DHI.SCC.2025-1193"/>
        <s v="PR.DHI.SCC.2025-1502"/>
        <s v="PR.DHI.SCC.2026-0017"/>
        <s v="PR.DHI.SCC.2026-0022"/>
        <s v="PR.DHI.SCC.2026-0026"/>
        <s v="PR.DHI.SCC.2026-0038"/>
        <s v="PR.DHI.SCC.2026-0060"/>
        <s v="PR.DHI.SCC.2026-0061"/>
        <s v="PR.DHI.SCC.2026-0062"/>
        <s v="PR.DHI.SCC.2026-0063"/>
        <s v="PR.DHI.SCC.2026-0064"/>
        <s v="PR.DHI.SCC.2026-0066"/>
        <s v="PR.DHI.SCC.2026-0067"/>
        <s v="PR.DHI.SCC.2026-0108"/>
        <s v="PR.DHI.SCC.2026-0114"/>
        <s v="PR.DHI.SCC.2026-0115"/>
        <s v="PR.DHI.SCC.2026-0119"/>
        <s v="PR.DHI.SCC.2026-0121"/>
        <s v="PR.DHI.SCC.2026-0175"/>
        <s v="PR.DHI.SCC.2026-0196"/>
        <s v="PR.DHI.SCC.2026-0196-A"/>
        <s v="PR.DHI.SCC.2026-0226"/>
        <s v="PR.DHI.SCC.2026-0230"/>
        <s v="PR.DHI.SCC.2026-0231"/>
        <s v="PR.DHI.SCC.2026-0232"/>
        <s v="PR.DHI.SCC.2026-0233"/>
        <s v="PR.DHI.SCC.2026-0234"/>
        <s v="PR.DHI.SCC.2026-0256"/>
        <s v="PR.DHI.SCC.2026-0258"/>
        <s v="PR.DHI.SCC.2026-0275"/>
        <s v="PR.DHI.SCC.2026-0330"/>
        <s v="PR.DHI.SCC.2026-0370"/>
        <s v="PR.DHI.SCC.2026-0371"/>
        <s v="PR.DHI.SCC.2026-0372"/>
        <s v="PR.DHI.SCC.2026-0373"/>
        <s v="PR.DHI.SCC.2026-0374"/>
        <s v="PR.DHI.SCC.2026-0379"/>
        <s v="PR.DHI.SCC.2026-0380"/>
        <s v="PR.DHI.SCC.2026-0390"/>
        <s v="PR.DHI.SCC.2026-0521"/>
        <s v="PR.DHI.SCC.2026-0522"/>
        <s v="PR.DHI.SCC.2026-0523"/>
        <s v="PR.DHI.SCC.2026-0524"/>
        <s v="PR.DHI.SCC.2026-0546"/>
        <s v="PR.DHI.SCC.2026-0562"/>
        <s v="PR.DHI.SCC.2026-0573"/>
        <s v="PR.DHI.SCC.2026-0574"/>
        <s v="PR.DHI.SCC.2026-0611"/>
        <s v="PR.DHI.SCC.2026-0674"/>
        <s v="PR.DHI.SCC.2026-0675"/>
        <s v="PR.DHI.SCC.2026-0676"/>
        <s v="PR.DHI.SCC.2026-0677"/>
        <s v="PR.DHI.SCC.2026-0678"/>
        <s v="PR.DHI.SCC.2026-0682"/>
        <s v="PR.DHI.SCC.2026-0793"/>
        <s v="PR.DHI.SCC.2026-0794"/>
        <s v="PR.DHI.SCM.2023-0075"/>
        <s v="PR.DHI.SCM.2023-0076"/>
        <s v="PR.DHI.SHI.2024-0243"/>
        <s v="PR.DHI.SHI.2025.1552-A"/>
        <s v="PR.DHI.SHI.2025-0137-D"/>
        <s v="PR.DHI.SHI.2025-0155"/>
        <s v="PR.DHI.SHI.2025-0207"/>
        <s v="PR.DHI.SHI.2025-0245"/>
        <s v="PR.DHI.SHI.2025-0247"/>
        <s v="PR.DHI.SHI.2025-0375"/>
        <s v="PR.DHI.SHI.2025-0743-A"/>
        <s v="PR.DHI.SHI.2025-0928"/>
        <s v="PR.DHI.SHI.2025-1013"/>
        <s v="PR.DHI.SHI.2025-1082"/>
        <s v="PR.DHI.SHI.2025-1103"/>
        <s v="PR.DHI.SHI.2025-1222"/>
        <s v="PR.DHI.SHI.2025-1238"/>
        <s v="PR.DHI.SHI.2025-1243"/>
        <s v="PR.DHI.SHI.2025-1244"/>
        <s v="PR.DHI.SHI.2025-1284"/>
        <s v="PR.DHI.SHI.2025-1309"/>
        <s v="PR.DHI.SHI.2025-1313"/>
        <s v="PR.DHI.SHI.2025-1340"/>
        <s v="PR.DHI.SHI.2025-1355"/>
        <s v="PR.DHI.SHI.2025-1356"/>
        <s v="PR.DHI.SHI.2025-1357"/>
        <s v="PR.DHI.SHI.2025-1358"/>
        <s v="PR.DHI.SHI.2025-1369"/>
        <s v="PR.DHI.SHI.2025-1376-C"/>
        <s v="PR.DHI.SHI.2025-1380"/>
        <s v="PR.DHI.SHI.2025-1381-B"/>
        <s v="PR.DHI.SHI.2025-1382"/>
        <s v="PR.DHI.SHI.2025-1397"/>
        <s v="PR.DHI.SHI.2025-1405"/>
        <s v="PR.DHI.SHI.2025-1407"/>
        <s v="PR.DHI.SHI.2025-1423"/>
        <s v="PR.DHI.SHI.2025-1430"/>
        <s v="PR.DHI.SHI.2025-1437-B"/>
        <s v="PR.DHI.SHI.2025-1441"/>
        <s v="PR.DHI.SHI.2025-1442"/>
        <s v="PR.DHI.SHI.2025-1443"/>
        <s v="PR.DHI.SHI.2025-1480"/>
        <s v="PR.DHI.SHI.2025-1486"/>
        <s v="PR.DHI.SHI.2025-1487"/>
        <s v="PR.DHI.SHI.2025-1493"/>
        <s v="PR.DHI.SHI.2025-1507"/>
        <s v="PR.DHI.SHI.2025-1508-A"/>
        <s v="PR.DHI.SHI.2025-1533"/>
        <s v="PR.DHI.SHI.2025-1539"/>
        <s v="PR.DHI.SHI.2025-1540"/>
        <s v="PR.DHI.SHI.2025-1541"/>
        <s v="PR.DHI.SHI.2025-1543"/>
        <s v="PR.DHI.SHI.2025-1548"/>
        <s v="PR.DHI.SHI.2025-1549"/>
        <s v="PR.DHI.SHI.2025-1550"/>
        <s v="PR.DHI.SHI.2025-1551"/>
        <s v="PR.DHI.SHI.2025-1553"/>
        <s v="PR.DHI.SHI.2025-1554"/>
        <s v="PR.DHI.SHI.2025-1556-B"/>
        <s v="PR.DHI.SHI.2025-1557-A"/>
        <s v="PR.DHI.SHI.2025-1565"/>
        <s v="PR.DHI.SHI.2025-1570"/>
        <s v="PR.DHI.SHI.2025-1572"/>
        <s v="PR.DHI.SHI.2025-1573-A"/>
        <s v="PR.DHI.SHI.2025-1577"/>
        <s v="PR.DHI.SHI.2025-1580"/>
        <s v="PR.DHI.SHI.2025-1583"/>
        <s v="PR.DHI.SHI.2025-1586"/>
        <s v="PR.DHI.SHI.2025-1612"/>
        <s v="PR.DHI.SHI.2025-1618"/>
        <s v="PR.DHI.SHI.2025-1620"/>
        <s v="PR.DHI.SHI.2025-1628"/>
        <s v="PR.DHI.SHI.2025-1631"/>
        <s v="PR.DHI.SHI.2025-1632"/>
        <s v="PR.DHI.SHI.2025-1633"/>
        <s v="PR.DHI.SHI.2025-1634"/>
        <s v="PR.DHI.SHI.2026.0364-A"/>
        <s v="PR.DHI.SHI.2026.0702-A"/>
        <s v="PR.DHI.SHI.2026-0001-A"/>
        <s v="PR.DHI.SHI.2026-0002"/>
        <s v="PR.DHI.SHI.2026-0003"/>
        <s v="PR.DHI.SHI.2026-0004"/>
        <s v="PR.DHI.SHI.2026-0013"/>
        <s v="PR.DHI.SHI.2026-0014-A"/>
        <s v="PR.DHI.SHI.2026-0015"/>
        <s v="PR.DHI.SHI.2026-0016"/>
        <s v="PR.DHI.SHI.2026-0018"/>
        <s v="PR.DHI.SHI.2026-0019"/>
        <s v="PR.DHI.SHI.2026-0020"/>
        <s v="PR.DHI.SHI.2026-0021"/>
        <s v="PR.DHI.SHI.2026-0023"/>
        <s v="PR.DHI.SHI.2026-0029"/>
        <s v="PR.DHI.SHI.2026-0030"/>
        <s v="PR.DHI.SHI.2026-0034-A"/>
        <s v="PR.DHI.SHI.2026-0035"/>
        <s v="PR.DHI.SHI.2026-0037"/>
        <s v="PR.DHI.SHI.2026-0039"/>
        <s v="PR.DHI.SHI.2026-0041"/>
        <s v="PR.DHI.SHI.2026-0044-A"/>
        <s v="PR.DHI.SHI.2026-0045-A"/>
        <s v="PR.DHI.SHI.2026-0046"/>
        <s v="PR.DHI.SHI.2026-0047"/>
        <s v="PR.DHI.SHI.2026-0048"/>
        <s v="PR.DHI.SHI.2026-0049"/>
        <s v="PR.DHI.SHI.2026-0050"/>
        <s v="PR.DHI.SHI.2026-0053-A"/>
        <s v="PR.DHI.SHI.2026-0057-A"/>
        <s v="PR.DHI.SHI.2026-0065"/>
        <s v="PR.DHI.SHI.2026-0069"/>
        <s v="PR.DHI.SHI.2026-0070"/>
        <s v="PR.DHI.SHI.2026-0071"/>
        <s v="PR.DHI.SHI.2026-0072"/>
        <s v="PR.DHI.SHI.2026-0076"/>
        <s v="PR.DHI.SHI.2026-0077"/>
        <s v="PR.DHI.SHI.2026-0078"/>
        <s v="PR.DHI.SHI.2026-0079"/>
        <s v="PR.DHI.SHI.2026-0080"/>
        <s v="PR.DHI.SHI.2026-0081"/>
        <s v="PR.DHI.SHI.2026-0082"/>
        <s v="PR.DHI.SHI.2026-0083"/>
        <s v="PR.DHI.SHI.2026-0084"/>
        <s v="PR.DHI.SHI.2026-0085"/>
        <s v="PR.DHI.SHI.2026-0086"/>
        <s v="PR.DHI.SHI.2026-0087"/>
        <s v="PR.DHI.SHI.2026-0088"/>
        <s v="PR.DHI.SHI.2026-0094"/>
        <s v="PR.DHI.SHI.2026-0098"/>
        <s v="PR.DHI.SHI.2026-0100"/>
        <s v="PR.DHI.SHI.2026-0100-A"/>
        <s v="PR.DHI.SHI.2026-0103"/>
        <s v="PR.DHI.SHI.2026-0106"/>
        <s v="PR.DHI.SHI.2026-0109"/>
        <s v="PR.DHI.SHI.2026-0111"/>
        <s v="PR.DHI.SHI.2026-0120"/>
        <s v="PR.DHI.SHI.2026-0126"/>
        <s v="PR.DHI.SHI.2026-0130"/>
        <s v="PR.DHI.SHI.2026-0131"/>
        <s v="PR.DHI.SHI.2026-0132"/>
        <s v="PR.DHI.SHI.2026-0133"/>
        <s v="PR.DHI.SHI.2026-0134"/>
        <s v="PR.DHI.SHI.2026-0135"/>
        <s v="PR.DHI.SHI.2026-0136"/>
        <s v="PR.DHI.SHI.2026-0137"/>
        <s v="PR.DHI.SHI.2026-0141"/>
        <s v="PR.DHI.SHI.2026-0146"/>
        <s v="PR.DHI.SHI.2026-0147"/>
        <s v="PR.DHI.SHI.2026-0148"/>
        <s v="PR.DHI.SHI.2026-0158-A"/>
        <s v="PR.DHI.SHI.2026-0160"/>
        <s v="PR.DHI.SHI.2026-0161-B"/>
        <s v="PR.DHI.SHI.2026-0163"/>
        <s v="PR.DHI.SHI.2026-0168"/>
        <s v="PR.DHI.SHI.2026-0169"/>
        <s v="PR.DHI.SHI.2026-0171"/>
        <s v="PR.DHI.SHI.2026-0176-A"/>
        <s v="PR.DHI.SHI.2026-0179"/>
        <s v="PR.DHI.SHI.2026-0180"/>
        <s v="PR.DHI.SHI.2026-0181"/>
        <s v="PR.DHI.SHI.2026-0182"/>
        <s v="PR.DHI.SHI.2026-0183"/>
        <s v="PR.DHI.SHI.2026-0186"/>
        <s v="PR.DHI.SHI.2026-0187"/>
        <s v="PR.DHI.SHI.2026-0188"/>
        <s v="PR.DHI.SHI.2026-0189"/>
        <s v="PR.DHI.SHI.2026-0190"/>
        <s v="PR.DHI.SHI.2026-0192"/>
        <s v="PR.DHI.SHI.2026-0192 Lechada en obra"/>
        <s v="PR.DHI.SHI.2026-0193"/>
        <s v="PR.DHI.SHI.2026-0199"/>
        <s v="PR.DHI.SHI.2026-0200"/>
        <s v="PR.DHI.SHI.2026-0202"/>
        <s v="PR.DHI.SHI.2026-0203-A"/>
        <s v="PR.DHI.SHI.2026-0207"/>
        <s v="PR.DHI.SHI.2026-0208"/>
        <s v="PR.DHI.SHI.2026-0212"/>
        <s v="PR.DHI.SHI.2026-0215"/>
        <s v="PR.DHI.SHI.2026-0216"/>
        <s v="PR.DHI.SHI.2026-0219"/>
        <s v="PR.DHI.SHI.2026-0223"/>
        <s v="PR.DHI.SHI.2026-0227"/>
        <s v="PR.DHI.SHI.2026-0228"/>
        <s v="PR.DHI.SHI.2026-0229"/>
        <s v="PR.DHI.SHI.2026-0237"/>
        <s v="PR.DHI.SHI.2026-0239"/>
        <s v="PR.DHI.SHI.2026-0242"/>
        <s v="PR.DHI.SHI.2026-0243"/>
        <s v="PR.DHI.SHI.2026-0244"/>
        <s v="PR.DHI.SHI.2026-0246"/>
        <s v="PR.DHI.SHI.2026-0249"/>
        <s v="PR.DHI.SHI.2026-0251"/>
        <s v="PR.DHI.SHI.2026-0252"/>
        <s v="PR.DHI.SHI.2026-0255"/>
        <s v="PR.DHI.SHI.2026-0257"/>
        <s v="PR.DHI.SHI.2026-0261"/>
        <s v="PR.DHI.SHI.2026-0262"/>
        <s v="PR.DHI.SHI.2026-0263"/>
        <s v="PR.DHI.SHI.2026-0264"/>
        <s v="PR.DHI.SHI.2026-0265"/>
        <s v="PR.DHI.SHI.2026-0266"/>
        <s v="PR.DHI.SHI.2026-0267"/>
        <s v="PR.DHI.SHI.2026-0268"/>
        <s v="PR.DHI.SHI.2026-0269"/>
        <s v="PR.DHI.SHI.2026-0270 - Curva de madurez para muestreo en obra"/>
        <s v="PR.DHI.SHI.2026-0271"/>
        <s v="PR.DHI.SHI.2026-0276"/>
        <s v="PR.DHI.SHI.2026-0277"/>
        <s v="PR.DHI.SHI.2026-0285"/>
        <s v="PR.DHI.SHI.2026-0286"/>
        <s v="PR.DHI.SHI.2026-0288"/>
        <s v="PR.DHI.SHI.2026-0292"/>
        <s v="PR.DHI.SHI.2026-0293"/>
        <s v="PR.DHI.SHI.2026-0294"/>
        <s v="PR.DHI.SHI.2026-0298"/>
        <s v="PR.DHI.SHI.2026-0303"/>
        <s v="PR.DHI.SHI.2026-0311"/>
        <s v="PR.DHI.SHI.2026-0312"/>
        <s v="PR.DHI.SHI.2026-0313"/>
        <s v="PR.DHI.SHI.2026-0314"/>
        <s v="PR.DHI.SHI.2026-0318"/>
        <s v="PR.DHI.SHI.2026-0319"/>
        <s v="PR.DHI.SHI.2026-0320"/>
        <s v="PR.DHI.SHI.2026-0321"/>
        <s v="PR.DHI.SHI.2026-0322"/>
        <s v="PR.DHI.SHI.2026-0329"/>
        <s v="PR.DHI.SHI.2026-0334-A"/>
        <s v="PR.DHI.SHI.2026-0335"/>
        <s v="PR.DHI.SHI.2026-0336"/>
        <s v="PR.DHI.SHI.2026-0347"/>
        <s v="PR.DHI.SHI.2026-0353"/>
        <s v="PR.DHI.SHI.2026-0354"/>
        <s v="PR.DHI.SHI.2026-0356-A"/>
        <s v="PR.DHI.SHI.2026-0361"/>
        <s v="PR.DHI.SHI.2026-0363"/>
        <s v="PR.DHI.SHI.2026-0365-A"/>
        <s v="PR.DHI.SHI.2026-0375"/>
        <s v="PR.DHI.SHI.2026-0378"/>
        <s v="PR.DHI.SHI.2026-0381"/>
        <s v="PR.DHI.SHI.2026-0383"/>
        <s v="PR.DHI.SHI.2026-0388-A"/>
        <s v="PR.DHI.SHI.2026-0392"/>
        <s v="PR.DHI.SHI.2026-0393"/>
        <s v="PR.DHI.SHI.2026-0395"/>
        <s v="PR.DHI.SHI.2026-0402"/>
        <s v="PR.DHI.SHI.2026-0403"/>
        <s v="PR.DHI.SHI.2026-0404"/>
        <s v="PR.DHI.SHI.2026-0405"/>
        <s v="PR.DHI.SHI.2026-0407"/>
        <s v="PR.DHI.SHI.2026-0410"/>
        <s v="PR.DHI.SHI.2026-0412"/>
        <s v="PR.DHI.SHI.2026-0413"/>
        <s v="PR.DHI.SHI.2026-0414"/>
        <s v="PR.DHI.SHI.2026-0415"/>
        <s v="PR.DHI.SHI.2026-0419"/>
        <s v="PR.DHI.SHI.2026-0423"/>
        <s v="PR.DHI.SHI.2026-0424"/>
        <s v="PR.DHI.SHI.2026-0425"/>
        <s v="PR.DHI.SHI.2026-0427"/>
        <s v="PR.DHI.SHI.2026-0428"/>
        <s v="PR.DHI.SHI.2026-0430"/>
        <s v="PR.DHI.SHI.2026-0431"/>
        <s v="PR.DHI.SHI.2026-0432"/>
        <s v="PR.DHI.SHI.2026-0434"/>
        <s v="PR.DHI.SHI.2026-0435"/>
        <s v="PR.DHI.SHI.2026-0436"/>
        <s v="PR.DHI.SHI.2026-0437"/>
        <s v="PR.DHI.SHI.2026-0443"/>
        <s v="PR.DHI.SHI.2026-0444"/>
        <s v="PR.DHI.SHI.2026-0447"/>
        <s v="PR.DHI.SHI.2026-0448"/>
        <s v="PR.DHI.SHI.2026-0450"/>
        <s v="PR.DHI.SHI.2026-0451"/>
        <s v="PR.DHI.SHI.2026-0456A"/>
        <s v="PR.DHI.SHI.2026-0457"/>
        <s v="PR.DHI.SHI.2026-0460"/>
        <s v="PR.DHI.SHI.2026-0462"/>
        <s v="PR.DHI.SHI.2026-0466"/>
        <s v="PR.DHI.SHI.2026-0467"/>
        <s v="PR.DHI.SHI.2026-0473-A"/>
        <s v="PR.DHI.SHI.2026-0474"/>
        <s v="PR.DHI.SHI.2026-0476"/>
        <s v="PR.DHI.SHI.2026-0477"/>
        <s v="PR.DHI.SHI.2026-0480"/>
        <s v="PR.DHI.SHI.2026-0482"/>
        <s v="PR.DHI.SHI.2026-0483"/>
        <s v="PR.DHI.SHI.2026-0484"/>
        <s v="PR.DHI.SHI.2026-0485"/>
        <s v="PR.DHI.SHI.2026-0486"/>
        <s v="PR.DHI.SHI.2026-0487"/>
        <s v="PR.DHI.SHI.2026-0490"/>
        <s v="PR.DHI.SHI.2026-0491"/>
        <s v="PR.DHI.SHI.2026-0492"/>
        <s v="PR.DHI.SHI.2026-0493"/>
        <s v="PR.DHI.SHI.2026-0494"/>
        <s v="PR.DHI.SHI.2026-0496"/>
        <s v="PR.DHI.SHI.2026-0501"/>
        <s v="PR.DHI.SHI.2026-0506"/>
        <s v="PR.DHI.SHI.2026-0507-A"/>
        <s v="PR.DHI.SHI.2026-0509"/>
        <s v="PR.DHI.SHI.2026-0510"/>
        <s v="PR.DHI.SHI.2026-0511"/>
        <s v="PR.DHI.SHI.2026-0516"/>
        <s v="PR.DHI.SHI.2026-0519"/>
        <s v="PR.DHI.SHI.2026-0520"/>
        <s v="PR.DHI.SHI.2026-0525"/>
        <s v="PR.DHI.SHI.2026-0526"/>
        <s v="PR.DHI.SHI.2026-0530"/>
        <s v="PR.DHI.SHI.2026-0531"/>
        <s v="PR.DHI.SHI.2026-0533"/>
        <s v="PR.DHI.SHI.2026-0534"/>
        <s v="PR.DHI.SHI.2026-0537"/>
        <s v="PR.DHI.SHI.2026-0539"/>
        <s v="PR.DHI.SHI.2026-0540"/>
        <s v="PR.DHI.SHI.2026-0541"/>
        <s v="PR.DHI.SHI.2026-0543"/>
        <s v="PR.DHI.SHI.2026-0545"/>
        <s v="PR.DHI.SHI.2026-0548"/>
        <s v="PR.DHI.SHI.2026-0555"/>
        <s v="PR.DHI.SHI.2026-0557"/>
        <s v="PR.DHI.SHI.2026-0563"/>
        <s v="PR.DHI.SHI.2026-0565"/>
        <s v="PR.DHI.SHI.2026-0569"/>
        <s v="PR.DHI.SHI.2026-0571"/>
        <s v="PR.DHI.SHI.2026-0572"/>
        <s v="PR.DHI.SHI.2026-0575"/>
        <s v="PR.DHI.SHI.2026-0578"/>
        <s v="PR.DHI.SHI.2026-0580"/>
        <s v="PR.DHI.SHI.2026-0581"/>
        <s v="PR.DHI.SHI.2026-0582"/>
        <s v="PR.DHI.SHI.2026-0583"/>
        <s v="PR.DHI.SHI.2026-0584"/>
        <s v="PR.DHI.SHI.2026-0585"/>
        <s v="PR.DHI.SHI.2026-0594"/>
        <s v="PR.DHI.SHI.2026-0595"/>
        <s v="PR.DHI.SHI.2026-0599"/>
        <s v="PR.DHI.SHI.2026-0601"/>
        <s v="PR.DHI.SHI.2026-0602A"/>
        <s v="PR.DHI.SHI.2026-0604"/>
        <s v="PR.DHI.SHI.2026-0612"/>
        <s v="PR.DHI.SHI.2026-0613"/>
        <s v="PR.DHI.SHI.2026-0615"/>
        <s v="PR.DHI.SHI.2026-0617"/>
        <s v="PR.DHI.SHI.2026-0622"/>
        <s v="PR.DHI.SHI.2026-0623"/>
        <s v="PR.DHI.SHI.2026-0624"/>
        <s v="PR.DHI.SHI.2026-0625"/>
        <s v="PR.DHI.SHI.2026-0626"/>
        <s v="PR.DHI.SHI.2026-0632"/>
        <s v="PR.DHI.SHI.2026-0646"/>
        <s v="PR.DHI.SHI.2026-0649"/>
        <s v="PR.DHI.SHI.2026-0650"/>
        <s v="PR.DHI.SHI.2026-0651"/>
        <s v="PR.DHI.SHI.2026-0652"/>
        <s v="PR.DHI.SHI.2026-0653"/>
        <s v="PR.DHI.SHI.2026-0655"/>
        <s v="PR.DHI.SHI.2026-0659"/>
        <s v="PR.DHI.SHI.2026-0660"/>
        <s v="PR.DHI.SHI.2026-0664"/>
        <s v="PR.DHI.SHI.2026-0668"/>
        <s v="PR.DHI.SHI.2026-0669"/>
        <s v="PR.DHI.SHI.2026-0671"/>
        <s v="PR.DHI.SHI.2026-0672"/>
        <s v="PR.DHI.SHI.2026-0686"/>
        <s v="PR.DHI.SHI.2026-0688"/>
        <s v="PR.DHI.SHI.2026-0695"/>
        <s v="PR.DHI.SHI.2026-0697"/>
        <s v="PR.DHI.SHI.2026-0699"/>
        <s v="PR.DHI.SHI.2026-0700"/>
        <s v="PR.DHI.SHI.2026-0707"/>
        <s v="PR.DHI.SHI.2026-0708"/>
        <s v="PR.DHI.SHI.2026-0709"/>
        <s v="PR.DHI.SHI.2026-0711"/>
        <s v="PR.DHI.SHI.2026-0716"/>
        <s v="PR.DHI.SHI.2026-0717"/>
        <s v="PR.DHI.SHI.2026-0718"/>
        <s v="PR.DHI.SHI.2026-0736"/>
        <s v="PR.DHI.SHI.2026-0737"/>
        <s v="PR.DHI.SHI.2026-0739"/>
        <s v="PR.DHI.SHI.2026-0741"/>
        <s v="PR.DHI.SHI.2026-0742"/>
        <s v="PR.DHI.SHI.2026-0744-A"/>
        <s v="PR.DHI.SHI.2026-0746"/>
        <s v="PR.DHI.SHI.2026-0752"/>
        <s v="PR.DHI.SHI.2026-0754"/>
        <s v="PR.DHI.SHI.2026-0758"/>
        <s v="PR.DHI.SHI.2026-0764"/>
        <s v="PR.DHI.SHI.2026-0770"/>
        <s v="PR.DHI.SHI.2026-0783"/>
        <s v="PR.DHI.SHI.2026-0784"/>
        <s v="PR.DHI.SHI.2026-0790"/>
        <s v="PR.DHI.SHI.2026-0798"/>
        <s v="PR.DHI.SHI.2026-0799"/>
        <s v="PR.DHI.SHI.2026-0800"/>
        <s v="PR.DHI.SHI.2026-0803"/>
        <s v="PR.DHI.SHI.2026-0807"/>
        <s v="PR.DHI.SHI.2026-0809"/>
        <s v="PR.DHI.SHI.2026-0810"/>
        <s v="PR.DHI.SHI.2026-0811"/>
        <s v="PR.DHI.SHI.2026-0823"/>
        <s v="PR.DHI.SHI.2026-0824"/>
        <s v="PR.DHI.SHI.2026-0825"/>
        <s v="PR.DHI.SHI.2026-0826"/>
        <s v="PR.DHI.SHI.2026-0827"/>
        <s v="PR.DHI.SHI.2026-0830"/>
        <s v="PR.DHI.SHI.2026-0841"/>
        <s v="PR.DHI.SHI.2026-0850"/>
        <s v="PR.DHI.SHI.2026-0861"/>
        <s v="PR.DHI.SHI.2026-0862"/>
        <s v="PR.DIC.2024-026"/>
        <s v="PR.DIC.2024-028"/>
        <s v="PR.DIC.2025-005"/>
        <s v="PR.DIC.2025-005.01"/>
        <s v="PR.DIC.2025-005.02"/>
        <s v="PR.DIC.2025-009"/>
        <s v="PR.DIC.2025-016"/>
        <s v="PR.DIC.2025-019"/>
        <s v="PR.DIC.2025-022"/>
        <s v="PR.DIC.2025-035"/>
        <s v="PR.DIC.2025-036"/>
        <s v="PR.DIC.2025-038"/>
        <s v="PR.DIC.2025-042"/>
        <s v="PR.DIC.2025-044"/>
        <s v="PR.DIC.2025-047"/>
        <s v="PR.DIC.2025-050"/>
        <s v="PR.DIC.2025-053"/>
        <s v="PR.DIC.2025-054"/>
        <s v="PR.DIC.2026-002"/>
        <s v="PR.DIC.2026-003"/>
        <s v="PR.DIC.2026-004"/>
        <s v="PR.DIC.2026-005"/>
        <s v="PR.DIC.2026-006"/>
        <s v="PR.DIC.2026-009"/>
        <s v="PR.DIC.2026-010"/>
        <s v="PR.DIC.2026-011"/>
        <s v="PR.DIC.2026-013"/>
        <s v="PR.DIC.2026-014"/>
        <s v="PR.DIC.2026-015"/>
        <s v="PR.DIC.2026-018"/>
        <s v="PR.DIC.2026-021-CAM AFA"/>
        <s v="PR.DIC.2026-021-CAM AVO"/>
        <s v="PR.DIO.2021-76 (Planos Asbuilt)"/>
        <s v="PR.DIO.2023-60 (Visitas Febrero 2026)"/>
        <s v="PR.DIO.2024-18"/>
        <s v="PR.DIO.2024-22"/>
        <s v="PR.DIO.2024-22 A"/>
        <s v="PR.DIO.2024-48 (Extensión Abril 2026)"/>
        <s v="PR.DIO.2024-48 (Extensión Enero 2026)"/>
        <s v="PR.DIO.2024-48 (Extensión Febrero 2026)"/>
        <s v="PR.DIO.2024-48 (Extensión Junio  2026)"/>
        <s v="PR.DIO.2024-48 (Extensión Marzo 2026)"/>
        <s v="PR.DIO.2024-48 (Extensión Mayo 2026)"/>
        <s v="PR.DIO.2024-49 (Extensión Abril 2026)"/>
        <s v="PR.DIO.2024-49 (Extensión Enero  2026)"/>
        <s v="PR.DIO.2024-49 (Extensión Febrero  2026)"/>
        <s v="PR.DIO.2024-49 (Extensión Junio 2026)"/>
        <s v="PR.DIO.2024-49 (Extensión Marzo 2026)"/>
        <s v="PR.DIO.2024-49 (Extensión Mayo 2026)"/>
        <s v="PR.DIO.2024-55"/>
        <s v="PR.DIO.2024-56"/>
        <s v="PR.DIO.2024-56 (Complemento Junio 2026)"/>
        <s v="PR.DIO.2024-56 (Complemento Mayo 2026)"/>
        <s v="PR.DIO.2024-73 (Extensión Enero 2026)"/>
        <s v="PR.DIO.2024-73 (Extensión Marzo 2026)"/>
        <s v="PR.DIO.2024-76"/>
        <s v="PR.DIO.2024-77"/>
        <s v="PR.DIO.2024-8 (Planos Asbuilt)"/>
        <s v="PR.DIO.2025-11"/>
        <s v="PR.DIO.2025-13 A"/>
        <s v="PR.DIO.2025-13-A (Extensión Enero 2026)"/>
        <s v="PR.DIO.2025-13-A (Extensión Febrero 2026)"/>
        <s v="PR.DIO.2025-13-A (Extensión Marzo 2026)"/>
        <s v="PR.DIO.2025-5"/>
        <s v="PR.DIO.2025-5 (Complemento Febrero 2026)"/>
        <s v="PR.DIO.2025-5 (Extensión Abril 2026)"/>
        <s v="PR.DIO.2025-5 (Extensión Junio 2026)"/>
        <s v="PR.DIO.2025-5 (Extensión Marzo 2026)"/>
        <s v="PR.DIO.2025-5 (Extensión Mayo 2026)"/>
        <s v="PR.DIO.2025-6 (Extensión Abril 2026)"/>
        <s v="PR.DIO.2025-6 (Extensión Enero  2026)"/>
        <s v="PR.DIO.2025-6 (Extensión Febrero 2026)"/>
        <s v="PR.DIO.2025-6 (Extensión Marzo 2026)"/>
        <s v="PR.DIO.2025-8"/>
        <s v="PR.DIO.2025-8 (Complemento marzo 2026)"/>
        <s v="PR.DIO.2025-8 (Extensión abril 2026)"/>
        <s v="PR.DIO.2025-8 (Extensión Junio  2026)"/>
        <s v="PR.DIO.2025-8 (Extensión Mayo  2026)"/>
        <s v="PR.DIO.2026-05"/>
        <s v="PR.DIO.2026-07"/>
        <s v="PR.DIO.SEP.2018-173"/>
        <s v="PR.DOH.2025-001 Estudio hidrogeológico Pozos Araucanía DOH"/>
        <s v="PR.DPR.1823.2025-81 ZUBLIN ANDES NORTE"/>
        <s v="PR.DPR.2024-0386 - Venta adicional CC 1823"/>
        <s v="PR.DPR.2024-0811 MLP PAO CS-264"/>
        <s v="PR.DPR.2047.2025-057 adicional Hidronor COPIULEMU Inspección a la instalación Geosintéticos"/>
        <s v="PR.DPR.2047.2025-057 Hidronor COPIULEMU Inspección a la instalación Geosintéticos"/>
        <s v="PR.DPR.2047.2025-073 GEOSINTËTICOS El Molle"/>
        <s v="PR.DPR.2047.2026-023 INSERPLAS"/>
        <s v="PR.DPR.2310.035-2026 NEXXO PUENTE MLP PAO"/>
        <s v="PR.DPR.2311.2024"/>
        <s v="PR.DPR.2989.014-2026 GEOVITA PMCHS BUZONES"/>
        <s v="PR.DPR.2989.2019-13 aumento de venta Mayo 2025"/>
        <s v="PR.DPR.2989.2019-26 Adicional diciembre Venta 2025"/>
        <s v="PR.DPR.2989.2019-26 Adicional Venta 2025"/>
        <s v="PR.DPR.2989.2022-101 MLP Laboratorio QA-QC MLP"/>
        <s v="PR.DPR.2989.2022-21 R.04 Extensión Mayo 2025"/>
        <s v="PR.DPR.2989.2022-90"/>
        <s v="PR.DPR.2989.2022-90 Adicional diciembre 2025"/>
        <s v="PR.DPR.2989.2024-07 Adicional Mayo 2025"/>
        <s v="PR.DPR.2989.2025-34 LD CONSTRUCTORA REGION AYSEN"/>
        <s v="PR.DPR.2989.2025-35 Zublin Chuqui"/>
        <s v="PR.DPR.2989.2025-43"/>
        <s v="PR.DPR.2989.2025-47  Ampliación Gardilcic PMCHS"/>
        <s v="PR.DPR.2989.2025-47  Gardilcic PMCHS"/>
        <s v="PR.DPR.2989.2025-52 CC-001 OBRAS INICIALES ETAPA N°2 DRPA EL SALVADOR"/>
        <s v="PR.DPR.2989.2025-84 EXSAL MLP"/>
        <s v="PR.DPR.2989.2025-93 CESMEC MLP"/>
        <s v="PR.DPR.2989.2026-07 ZUBLIN NUEVO PMCHS MINA NORTE"/>
        <s v="PR.DPR.2989.2026-13 OSSA METRO L7 TRAMO CERRILLOS"/>
        <s v="PR.DPR.3481.006-2026 HADYSIC MLP"/>
        <s v="PR.DPR.3481.2025-85 VIVELO MLP"/>
        <s v="PR.DPR.3580.2024"/>
        <s v="PR.DPR.3582.2026-08 ZUBLIN NUEVO proyecto cierre andesita"/>
        <s v="PR.DPR.3693.2026-22 URALES Nuevo Balmaceda"/>
        <s v="PR.DTC.2023.0043 Certificación pintura intumescente"/>
        <s v="PR.DTC.2023.0119 OP Dependiente C. Samoré - Servicios DTC"/>
        <s v="PR.DTC.2023.0523 - GAM"/>
        <s v="PR.DTC.2023.1280 - Inspección en terreno CARS Incendios y Acústica"/>
        <s v="PR.DTC.2023.1281 - Inspección en terreno HPC Incendio"/>
        <s v="PR.DTC.2024.0255 - Plan de Evacuación Muelle Barón"/>
        <s v="PR.DTC.2024.0833 - Aeropuerto LOA"/>
        <s v="PR.DTC.2024.0889 - Levantamiento Mineduc"/>
        <s v="PR.DTC.2024.0951 - Actualización Proyecto de Detección FCFM"/>
        <s v="PR.DTC.2024.1027 - Insp. Pintura Intumescente Construmart Talca"/>
        <s v="PR.DTC.2024.1192 - Insp. Pintura Intumescente Hospital de Quilpué"/>
        <s v="PR.DTC.2024.1328 - EVALUACION AMBIENTAL ESTRATEGICA PARA EL PLAN NACIONAL DE CONSTRUCCION SUSTENTABLE"/>
        <s v="PR.DTC.2024.1334 - REVISIÓN DE VENTANAS"/>
        <s v="PR.DTC.2025.0328 - PLAN COMUNAL DE CAMBIO CLIMATICO MUNCIPALIDAD DE SAN PEDRO"/>
        <s v="PR.DTC.2025.0390 - (RFP - CPP-CS-002-25) - Servicio Puesta en Marcha y Entrega a Operaciones Sistema Incendio"/>
        <s v="PR.DTC.2025.0392 - Elaboración PCRRD Santa Bárbara"/>
        <s v="PR.DTC.2025.0452 - Elaboración Plan Comunal de Reducción de Riesgo de Desastres"/>
        <s v="PR.DTC.2025.0535 - Ensayos para certificación de Guateros"/>
        <s v="PR.DTC.2025.0536 - Inspección Pintura Intumescente"/>
        <s v="PR.DTC.2025.0573 - Ensayos de Resistencia al Fuego RF F120 - Tabique"/>
        <s v="PR.DTC.2025.0592 - Plan de cambio climático región de Valparaíso"/>
        <s v="PR.DTC.2025.0600 - SONNEDIX-PERITAJE CAUSA-ORIGEN CT17"/>
        <s v="PR.DTC.2025.0614 - Ensayos Mecánicos en Sistema EIFS"/>
        <s v="PR.DTC.2025.0644 - Ensayo de resistencia al fuego RF F60 y 120 tabique."/>
        <s v="PR.DTC.2025.0704 - Ensayo de permeabilidad al vapor de agua"/>
        <s v="PR.DTC.2025.0707 - RF F240 Aislador Sísmico"/>
        <s v="PR.DTC.2025.0718 - SONNEDIX-PERITAJE CAUSA-ORIGEN CT2"/>
        <s v="PR.DTC.2025.0736 - ITO ACUSTICA IDIEM CAREN"/>
        <s v="PR.DTC.2025.0753 - Ensayos de Resistencia al fuego tabiques"/>
        <s v="PR.DTC.2025.0779 - Ensayos de resistencia al fuego"/>
        <s v="PR.DTC.2025.0792 - RF F120 puerta"/>
        <s v="PR.DTC.2025.0816 - Inspección Pintura Intumescente,  Obra Alférez Real 1201"/>
        <s v="PR.DTC.2025.0846 - RF F30 puerta"/>
        <s v="PR.DTC.2025.0857 - RF F120 tabique"/>
        <s v="PR.DTC.2025.0864 - RF F60 Tabique tipo 1"/>
        <s v="PR.DTC.2025.0917 - WALMART - RENOVACION ESTACIONES CD LOA"/>
        <s v="PR.DTC.2025.0927 - Estudio de vulnerabilidades"/>
        <s v="PR.DTC.2025.0972 - ENSAYO RESINAS - ANGLO AMERICAN"/>
        <s v="PR.DTC.2025.0983 - Asesoría ventanas v2"/>
        <s v="PR.DTC.2025.1001 - RF F120 panel"/>
        <s v="PR.DTC.2025.1013 - Ensayo RF F120 Tabique y  Cielo."/>
        <s v="PR.DTC.2025.1016 - Estudio de vulnerabilidades"/>
        <s v="PR.DTC.2025.1021 - RESISTENCIA HIDROLISIS ALCALINA - TDM CHILE"/>
        <s v="PR.DTC.2025.1084 - Ensayos de Resistencia al Fuego RF F180 - Tabique"/>
        <s v="PR.DTC.2025.1099 - Ensayo de aislamiento acústico en muros"/>
        <s v="PR.DTC.2025.1129 - Inspección de pintura intumescente -  obra de Pirque"/>
        <s v="PR.DTC.2025.1130 - Inspección de pintura intumescente -  obra de Puente Alto"/>
        <s v="PR.DTC.2025.1135 - ASESORIA ENERGETICA"/>
        <s v="PR.DTC.2025.1145 - Ensayo de resistencia al fuego RF 120 en muros"/>
        <s v="PR.DTC.2025.1147 - Peritaje Causa Origen"/>
        <s v="PR.DTC.2025.1153 - Certificación chaleco anticorte"/>
        <s v="PR.DTC.2025.1189 - ESTRATEGIA CIUDADES VERDES (ECV) DE CHILE"/>
        <s v="PR.DTC.2025.1197 - Insp. de pintura intumescente Strip Center Espacio M Temuco"/>
        <s v="PR.DTC.2025.1199 - Peritaje causa-origen"/>
        <s v="PR.DTC.2025.1204 - Ensayos de resistencia al fuego F15"/>
        <s v="PR.DTC.2025.1206 - Ensayos de resistencia al furgo RF F60 - muro"/>
        <s v="PR.DTC.2025.1210 - Insp. de pintura intumescente obra Reefer Center y Edificio CDI SAG"/>
        <s v="PR.DTC.2025.1213 - Ensayos de resistencia al fuego"/>
        <s v="PR.DTC.2025.1219 - Insp. de pintura intumescente obra Paso Fronterizo Pichachen."/>
        <s v="PR.DTC.2025.1221 - Estudio Acústico Ruido Chillers"/>
        <s v="PR.DTC.2025.1235 - Ensayos de verificación de calidad de agua caliente"/>
        <s v="PR.DTC.2025.1244 - Ensayos de materiales en paneles EIFS"/>
        <s v="PR.DTC.2025.1245 - Ensayos resistencia al fuego RF F30 - Tabique"/>
        <s v="PR.DTC.2025.1252 - Ensayo de conductividad térmica"/>
        <s v="PR.DTC.2025.1261 - &quot;Insp. de pintura intumescente  porvenir 2787 &quot;"/>
        <s v="PR.DTC.2025.1266 - TECNO FAST - ENSAYOS DE MATERIAL"/>
        <s v="PR.DTC.2025.1271 - Ensayo RF F90 - Entrepiso"/>
        <s v="PR.DTC.2025.1275 - Ensayos panel-multipropósito"/>
        <s v="PR.DTC.2025.1276 - Ensayos de fuego y acústica"/>
        <s v="PR.DTC.2025.1278 - ASESORIA SANCIONATORIO SMA - CLUB HIPICO"/>
        <s v="PR.DTC.2025.1279 - Ensayos de RF F60 y RF F120 - Tabique"/>
        <s v="PR.DTC.2025.1280 - Inspección de pintura intumescente - Econorent Pudahuel"/>
        <s v="PR.DTC.2025.1281 - ensayo en horno de estudio para F120"/>
        <s v="PR.DTC.2025.1285 - Ensayo RF 60 - Tabique"/>
        <s v="PR.DTC.2025.1286 - Certificación de bolsas de agua caliente."/>
        <s v="PR.DTC.2025.1290 - Insp. de pintura intumescente - multicancha cañas 1"/>
        <s v="PR.DTC.2025.1291 - Insp. de pintura intumescente - CONDOMINIO LOS CIPRESES VII"/>
        <s v="PR.DTC.2025.1292 - Insp. de pintura intumescente - CONDOMINIO LOS CIPRESES VIII"/>
        <s v="PR.DTC.2025.1300 - Aislamiento acústico ruido aéreo en muros"/>
        <s v="PR.DTC.2025.1302 - INGEVEC - ASESORIA EXTRACTOR"/>
        <s v="PR.DTC.2025.1310- Ensayos de materiales en tuberías HDPE"/>
        <s v="PR.DTC.2025.1312 - Ensayo RF F120 - Tabique"/>
        <s v="PR.DTC.2025.1316-Estudio RF"/>
        <s v="PR.DTC.2025.1320 - Ensayos en geotextiles"/>
        <s v="PR.DTC.2025.1322 - Insp. de pintura intumescente -Borde Laguna 2B-1"/>
        <s v="PR.DTC.2025.1324 - Elaboración Plan Comunal de Reducción de Riesgo de Desastres"/>
        <s v="PR.DTC.2025.1328 - ASESORIA ACÚSTICA DE SEGUIMIENTO INFORMATIVO PARA SMA - ESMAX"/>
        <s v="PR.DTC.2025.1333 -  Ensayos de resistencia al fuego."/>
        <s v="PR.DTC.2025.1341 - Ensayos de resistencia al fuego RF F30 - Techumbre"/>
        <s v="PR.DTC.2025.1344 - Ensayos- Resinas y Geomembrana de HDPE"/>
        <s v="PR.DTC.2025.1349 - Inspección de pintura intumescente hospital de Cauquenes"/>
        <s v="PR.DTC.2025.1354 - Ensayo de resistencia a la presión hidrostática en Flexibles metálicos"/>
        <s v="PR.DTC.2025.1356 - Inspección de pintura intumescente Obras Sadema 1 y 2"/>
        <s v="PR.DTC.2025.1360 - Inspección de pintura intumescente Obra BANCO ESTADO RENAICO"/>
        <s v="PR.DTC.2025.1365-Estudio de asimilación RF"/>
        <s v="PR.DTC.2025.1369 - Inspección de pintura intumescente multicancha cañas 2"/>
        <s v="PR.DTC.2025.1371- Peritaje causa-origen"/>
        <s v="PR.DTC.2025.1374 - Ensayo  de resistencia térmica en horno - EN 13834:2020"/>
        <s v="PR.DTC.2025.1375 - Estudio de asimilación RF"/>
        <s v="PR.DTC.2025.S012 - Cert. P.I."/>
        <s v="PR.DTC.2026.0002 - PROGRAMA MEDICION RUIDO AMBIENTAL 2026 - INGEVEC"/>
        <s v="PR.DTC.2026.0004 - Peritaje causa-origen SAN BERNARDO"/>
        <s v="PR.DTC.2026.0006 - RF F30 y F60 Puerta"/>
        <s v="PR.DTC.2026.0010 - Insp. Pintura Intumescente Condominio Pedro Aguirre Cerda"/>
        <s v="PR.DTC.2026.0011 - MEDICIONES DE RUIDO OBRA CD LOA - TECSA"/>
        <s v="PR.DTC.2026.0013 - Insp. Pintura Intumescente, Blue Express Vesta"/>
        <s v="PR.DTC.2026.0015 - Insp. Pintura Intumescente Territoria Fase 2"/>
        <s v="PR.DTC.2026.0016 - Ensayo de resistencia al fuego RF F120 - Aislador Sísmico"/>
        <s v="PR.DTC.2026.0017 - Estudio de asimilación RF"/>
        <s v="PR.DTC.2026.0020 - Ensayos de resistencia al fuego - Tabique"/>
        <s v="PR.DTC.2026.0021 - Ensayos de resistencia al fuego - Pilar doble"/>
        <s v="PR.DTC.2026.0022 - Ensayo de validación de chalecos anticorte"/>
        <s v="PR.DTC.2026.0022 - VALIDACION CHALECO ANTI CORTE - SOGNO"/>
        <s v="PR.DTC.2026.0023 - Insp. Pintura Intumescente, Obra Balsu - La Fábrica"/>
        <s v="PR.DTC.2026.0027 - Insp. Pintura Intumescente Sede Soc. y Espacio Público Agrupación Adulto Mayor"/>
        <s v="PR.DTC.2026.0029 - Ensayo de Conductividad térmica"/>
        <s v="PR.DTC.2026.0030 - Insp. Pintura Intumescente Salcobrand Copiapó"/>
        <s v="PR.DTC.2026.0031 - CERTIFICACION CHALECOS ANTICORTE - MAXTAR"/>
        <s v="PR.DTC.2026.0032 - RESISTENCIA A LA TRACCION - FERRECAR"/>
        <s v="PR.DTC.2026.0035 - RF F30 - Tabique"/>
        <s v="PR.DTC.2026.0037 - Modelo Acústico AA - PROTEGO"/>
        <s v="PR.DTC.2026.0042 - Insp. Pintura Intumescente, Obra Colún - La Unión"/>
        <s v="PR.DTC.2026.0043 - MODIFICACION ESTACIONES MONITOREO - WALMART CD LOA"/>
        <s v="PR.DTC.2026.0044 - MEDICION DE RUIDO AMBIENTAL DS 38-11 MMA"/>
        <s v="PR.DTC.2026.0045 - RF F60 tabique"/>
        <s v="PR.DTC.2026.0046 - RF F120 muro"/>
        <s v="PR.DTC.2026.0048 - Estudio de asimilación RF"/>
        <s v="PR.DTC.2026.0053 - Ensayos en geotextiles V2"/>
        <s v="PR.DTC.2026.0056 - Ensayo en horno de estudio para F120"/>
        <s v="PR.DTC.2026.0063 - Certificación de Lote (35001 a 150000) bolsas de agua caliente - NCh 2953"/>
        <s v="PR.DTC.2026.0066 - Ensayo de resistencia al fuego RF F30 - Puerta"/>
        <s v="PR.DTC.2026.0067 - Ensayo de densidad"/>
        <s v="PR.DTC.2026.0072 - Ensayo RF F90 - Entrepiso"/>
        <s v="PR.DTC.2026.0074 -Inspección de mortero ignífugo FedEx San Bernardo"/>
        <s v="PR.DTC.2026.0075 - Inspección de pintura intumescente Banco estado Machali"/>
        <s v="PR.DTC.2026.0076 - Ensayo Permeabilidad al Vapor de Agua"/>
        <s v="PR.DTC.2026.0077 - Ensayos para tazas de test de resistencia, agua hervida y choque térmico"/>
        <s v="PR.DTC.2026.0078 - Certificación de Lote (151 a 1200) de Chalecos anticorte"/>
        <s v="PR.DTC.2026.0080 - Ensayos a Flexible inoxidable."/>
        <s v="PR.DTC.2026.0086 - Estudio de asimilación RF"/>
        <s v="PR.DTC.2026.0088 - Inspección de pintura intumescente Edificio Laboratorio Clínico Alemán"/>
        <s v="PR.DTC.2026.0093 - Ensayo de conductividad térmica"/>
        <s v="PR.DTC.2026.0094 - Inspección de pintura intumescente  - Coquimbo"/>
        <s v="PR.DTC.2026.0097 - Ensayo de resistencia al corte"/>
        <s v="PR.DTC.2026.0098 - Estudio Ventanas Parque Zenteno II"/>
        <s v="PR.DTC.2026.0103 -  RF F60 y F120 puerta"/>
        <s v="PR.DTC.2026.0107 - Ensayo Resistencia al Fuego de Puerta F30 y F60"/>
        <s v="PR.DTC.2026.0108 - Ensayos de resistencia al desgarro y corte en soldaduras"/>
        <s v="PR.DTC.2026.0110 - Ensayo de RF R 60 en tabique"/>
        <s v="PR.DTC.2026.0113 - Ensayos de resistencia a la tracción y flexión en uniones"/>
        <s v="PR.DTC.2026.0114 - Ensayos de RF 30 y F60"/>
        <s v="PR.DTC.2026.0117 - ESTUDIO ACÚSTICO SALAS DE REUNIÓN"/>
        <s v="PR.DTC.2026.0118 - Inspección de pintura intumescente Obra ubicada en Huechuraba."/>
        <s v="PR.DTC.2026.0123 - Certificación de pintura intumescente en planta"/>
        <s v="PR.DTC.2026.0126 - Inspección de pintura intumescente para la obra Hospital de Parral"/>
        <s v="PR.DTC.2026.0129 - Ensayo de no combustibilidad"/>
        <s v="PR.DTC.2026.0130 - Inspección de pintura intumescente - Balmaceda"/>
        <s v="PR.DTC.2026.0139 - Ensayos en paneles EIFS"/>
        <s v="PR.DTC.2026.0141 - Ensayos a flexibles inoxidables"/>
        <s v="PR.DTC.2026.0142 - Certificación Chalecos anticortes  - Torino"/>
        <s v="PR.DTC.2026.0143 - Inspección de pintura intumescente para la obra la fábrica"/>
        <s v="PR.DTC.2026.0145 - Ensayo de RF60 tabique"/>
        <s v="PR.DTC.2026.0147 - MONITOREO DS 38-11 MMA - CRCC"/>
        <s v="PR.DTC.2026.0152 - Ensayo de RF en techumbre, pisos y losa"/>
        <s v="PR.DTC.2026.0155 -  Inspección de pintura intumescente - Inproco"/>
        <s v="PR.DTC.2026.0157 - Ensayos en geotextiles"/>
        <s v="PR.DTC.2026.0159 - Inspección Pintura Intumescente Obra Lider Quilin"/>
        <s v="PR.DTC.2026.0161 - Ensayos a flexibles inoxidables"/>
        <s v="PR.DTC.2026.0162 - &quot;Inspección Pintura Intumescente Obra Magnolia&quot;"/>
        <s v="PR.DTC.2026.0163 -  inspección de mortero ignífugo -  Concepción"/>
        <s v="PR.DTC.2026.0164 - PERITAJE CAUSA ORIGEN - BECKETT S.A."/>
        <s v="PR.DTC.2026.0168 - Inspección Pintura Intumescente Obra Habilitacion Buffet Express Mall Arauco Maipu"/>
        <s v="PR.DTC.2026.0172 - &quot;Inspección Pintura Intumescente Obra NovaChemic &quot;"/>
        <s v="PR.DTC.2026.0173 - Ensayos de RF y  Aislamiento al ruido aéreo en terreno"/>
        <s v="PR.DTC.2026.0174 - Ensayos a tuberías fusionadas HDPE"/>
        <s v="PR.DTC.2026.0176 - Certificación bolsas de agua caliente  Lote (35001 a 150000)."/>
        <s v="PR.DTC.2026.0179 - &quot;Inspección Pintura Intumescente Obra: Centro de distribución ecovida lampa&quot;"/>
        <s v="PR.DTC.2026.0182 - Ensayo de  resistencia al fuego  (F120) en tabique y muros"/>
        <s v="PR.DTC.2026.0187 - CALCULO VALOR U RANGO DE PUERTAS METALICAS"/>
        <s v="PR.DTC.2026.0192 - Ensayo de RF en muros y  tabiques"/>
        <s v="PR.DTC.2026.0197 - Ensayos presión hidrostática bajo"/>
        <s v="PR.DTC.2026.0200 - Peritaje causa-origen"/>
        <s v="PR.DTC.2026.0201 - Inspección Pintura Intumescente Obra: Colegio Puente Alto."/>
        <s v="PR.DTC.2026.0202 - Inspección Pintura Intumescente Obra:  AutoPlanet Talca Oriente"/>
        <s v="PR.DTC.2026.0203 - Estudio de asimilación RF"/>
        <s v="PR.DTC.2026.0208 - Inspección Pintura Intumescente Obra PF Talca"/>
        <s v="PR.DTC.2026.0210 - Inspección Pintura Intumescente Obra Planta de Quesos Colun"/>
        <s v="PR.DTC.2026.0211 - Inspección Pintura Intumescente Obra Aserradero"/>
        <s v="PR.DTC.2026.0214 - Inspección Pintura Intumescente Obra Pichachen"/>
        <s v="PR.DTC.2026.0215 - Inspección Pintura Intumescente Obra elis"/>
        <s v="PR.DTC.2026.0216 - Ensayos de resistencia al fuego RF 30 en tabique"/>
        <s v="PR.DTC.2026.0217 - Ensayos en el horno de estudios"/>
        <s v="PR.DTC.2026.0218 - Ensayos en pintura epóxica"/>
        <s v="PR.DTC.2026.0220 - ADICIONAL CERTIFICACION DE GUATEROS - WALMART"/>
        <s v="PR.DTC.2026.0222 - Ensayos de tracción y doblado en soldadura"/>
        <s v="PR.DTC.2026.0223- RF F30 puerta"/>
        <s v="PR.DTC.2026.0224 - Ensayos en sistemas EIFS"/>
        <s v="PR.DTC.2026.0229 - Inspección Pintura Intumescente Obra:  SALA DE CARGA DE BATERIAS"/>
        <s v="PR.DTC.2026.0233 - Inspección Pintura Intumescente Obra: planta vista hermosa"/>
        <s v="PR.DTC.2026.0235 - Inspección Pintura Intumescente Obra: BODEGA LECHE EN POLVO"/>
        <s v="PR.DTC.2026.0236 - Ensayos de resistencia aparente al Cizallamiento y resistencia a la tracción"/>
        <s v="PR.DTC.2026.0237 - ESTUDIO ACÚSTICO TEATRO ALICIA"/>
        <s v="PR.DTC.2026.0240 - Ensayo de conductividad térmica ."/>
        <s v="PR.DTC.2026.0246 - ESTUDIO DAÑOS VENTANAS EDIFICIO CENTENARIO"/>
        <s v="PR.DTC.2026.0248 - Inspección Pintura Intumescente Obra:  Edificio Corporativo IP Proyectos"/>
        <s v="PR.DTC.2026.0249 - Inspección Pintura Intumescente Obra:  Autoplanet Orientales"/>
        <s v="PR.DTC.2026.0254 - Ensayo de desportillado  e impacto"/>
        <s v="PR.DTC.2026.0258 - Inspección Pintura-  Intumescente Obra:  Recinto la Vara 03395 San Bernardo"/>
        <s v="PR.DTC.2026.0260 - Resistencia a la compresión y tracción"/>
        <s v="PR.DTC.2026.0261 - Ensayo de resistencia al fuego RF F120 Tabique"/>
        <s v="PR.DTC.2026.0263 - Ensayo de abrasión bajo la norma  ASTM D 4060"/>
        <s v="PR.DTC.2026.0267 - Ensayo de RF F30 muro"/>
        <s v="PR.DTC.2026.0271 - SMA CAMPUS PAICAVI - INGEVEC"/>
        <s v="PR.DTC.2026.0273 - Ensayos a flexibles inoxidables"/>
        <s v="PR.DTC.2026.0274 - Certificación de prototipo de Chalecos anticorte - lote (51 a 150)"/>
        <s v="PR.DTC.2026.0275 - Ensayos de resistencia al fuego RF F30 - Tabique"/>
        <s v="PR.DTC.2026.0277 -  &quot;Inspección Pintura Intumescente Obra: &quot;&quot;Ferretería Higuerillas&quot;"/>
        <s v="PR.DTC.2026.0278 - &quot;Inspección Pintura Intumescente Obra: Habilitación Buffet Express Mall Plaza Tobalaba  &quot;"/>
        <s v="PR.DTC.2026.0279 - Inspección de pintura intumescente - bayona 401."/>
        <s v="PR.DTC.2026.0283 - Certificación de extintores"/>
        <s v="PR.DTC.2026.0294 - CIPP CHILE - ENSAYO FLEXION"/>
        <s v="PR.DTC.2026.0296 - PROTOTIPO Y CERTIFICACION CHALECOS - SYSEG"/>
        <s v="PR.DTC.2026.0300 - Ensayo de RF F120 - puerta"/>
        <s v="PR.DTC.2026.0302 - Ensayos de tracción y doblado en soldadura"/>
        <s v="PR.DTC.2026.0314 - RUIDO DE INSTALACIONES - EDIFICIO ZOCO"/>
        <s v="PR.DTC.2026.0328 - Ensayo RF F30"/>
        <s v="PR.DTC.2026.0344 - Reemisión de informe RF"/>
        <s v="PR.DTC.2026.0348 - Actualización informe"/>
        <s v="PR.DTC.2026.0349 - Estudio de asimilación RF"/>
        <s v="PR.DTC.2026.0350 - Certificación bolsas de agua caliente"/>
        <s v="PR.DTC.2026.0353 - Determinación de densidad - ASTM D792"/>
        <s v="PR.DTC.2026.0354 - Ensayos de materiales en membranas"/>
        <s v="PR.DTC.2026.0356 - Inspección de pintura intumescente obra: Rehabilitación y Mantención Museo Violeta Parra"/>
        <s v="PR.DTC.2026.0361 - Inspección de pintura intumescente obra: Suministro e instalación de Estructura Metálica para Corta V"/>
        <s v="PR.DTC.2026.0362 - Visita a terreno"/>
        <s v="PR.DTC.2026.0363 - Ensayos a flexibles inoxidables"/>
        <s v="PR.DTC.2026.0366 - Ensayo de Ciclos Térmicos"/>
        <s v="PR.DTC.2026.0367 - ENSAYOS EIFS"/>
        <s v="PR.DTC.2026.0369 - &quot;Inspección Pintura Intumescente Obra: CENTRO HOLISTICO PARA LA MUJER"/>
        <s v="PR.DTC.2026.0373 - &quot;Ensayos de Determinación del retardo al fuego de pinturas o barnices &quot;"/>
        <s v="PR.DTC.2026.0385 - Inspección pintura intumescente - Ascensor  Universidad La Serena"/>
        <s v="PR.DTC.2026.0387 - Ensayos para tazas de test de resistencia, agua hervida y choque térmico - Walmart"/>
        <s v="PR.DTC.2026.0392 - ENSAYOS MECANICOS VENTANAS - VENTAL PLASTIC"/>
        <s v="PR.DTC.2026.0394 - Inspección pintura intumescente - Proyecto Proquiel Ltda."/>
        <s v="PR.DTC.2026.0395 - Estudio ATEX"/>
        <s v="PR.DTC.2026.0396 - Estudio de asimilación RF"/>
        <s v="PR.DTC.2026.0399 - ENSAYOS TUBERIAS HDPE - MACEP LTDA"/>
        <s v="PR.DTC.2026.0403 - Inspección pintura intumescente - Strip Center Las Rocas"/>
        <s v="PR.DTC.2026.0404 - Inspección pintura intumescente - Frutícola Olmué Chillán Viejo"/>
        <s v="PR.DTC.2026.0405 - ENSAYO ACUSTICO TABIQUE - ETEX"/>
        <s v="PR.DTC.2026.0409 - Estudio de carga combustible"/>
        <s v="PR.DTC.2026.0413 - PERMEABILIDAD AL VAPOR DE AGUA - PIEDRA CHILENA"/>
        <s v="PR.DTC.2026.0414 - ENSAYOS MECANICOS FILM - EUROGLASS"/>
        <s v="PR.DTC.2026.0417 - Inspección pintura intumescente"/>
        <s v="PR.DTC.2026.0418 -Certificación Chalecos anticorte"/>
        <s v="PR.DTC.2026.0419 - RESISTENCIA A LA TRACCION - RAC SPA"/>
        <s v="PR.DTC.2026.0422 - Ensayos de resistencia al fuego"/>
        <s v="PR.DTC.2026.0427 - SANTANDER GIBSON - MUESTREO"/>
        <s v="PR.DTC.2026.0433- inspección de pintura intumescente"/>
        <s v="PR.DTC.2026.0438"/>
        <s v="PR.DTC.2026.0447 - Calculo valor U Panel Metalico"/>
        <s v="PR.DTC.2026.0450 - ENSAYOS CHALECO ANTICORTE - ARMORVEST"/>
        <s v="PR.DTC.2026.0455 - Inspección de pintura intumescente"/>
        <s v="PR.DTC.2026.0460 - Ensayo de Resistencia al Fuego RF F30 - Tabique"/>
        <s v="PR.DTC.2026.0469-Asimilación RF"/>
        <s v="PR.DTC.2026.0471- Inspección Pintura Intumescente obra EFE (Malloco)"/>
        <s v="PR.DTC.2026.0472- Inspección Pintura Intumescente obra NOVO LUCERO"/>
        <s v="PR.DTC.2026.0474- Inspección Pintura Intumescente obra DREAMS Talca"/>
        <s v="PR.DTC.2026.0476-  RF 30"/>
        <s v="PR.DTC.2026.0478- RF Horno estudio"/>
        <s v="PR.DTC.2026.0483 - Inspección de Pintura Intumescente"/>
        <s v="PR.DTC.2026.0484 - Ensayo de presión y temperatura en redes  húmedas"/>
        <s v="PR.DTC.2026.0488 - Medición de espesores de pintura"/>
        <s v="PR.DTC.2026.0492 - Cálculo térmico de solución constructiva"/>
        <s v="PR.DTC.2026.0501 - Aislamiento acústico ruido aéreo en puertas y ventanas"/>
        <s v="PR.DTC.2026.0503- Conductividad térmica por el método del anillo de guarda"/>
        <s v="PR.DTC.2026.0512- Identificación del material mediante FTIR"/>
        <s v="PR.DTC.2026.0526 - ENSAYOS MINVU PANELES - ASIA KING"/>
        <s v="PR.DTC.2026.0530 -Ensayos RF60"/>
        <s v="PR.DTC.2026.0532-Determinación de densidad"/>
        <s v="PR.DTC.2026.0536 - - CERTIFICACION CHALECOS ANTICORTE - MAXTAR"/>
        <s v="PR.DTC.2026.0539 -Certificación Chalecos anticortes"/>
        <s v="PR.DTC.2026.0543-Inspección de manta cerámica"/>
        <s v="PR.DTC.2026.0549 - Inspección pintura intumescente"/>
        <s v="PR.DTC.2026.0555- Inspección de Pintura Intumescente"/>
        <s v="PR.DTC.2026.0564- Ensayo de Materiales"/>
        <s v="PR.DTC.2026.0566 - Resistencia al Fuego Panel F-15 SIP"/>
        <s v="PR.DTC.2026.0568- Inspección de pintura intumescente"/>
        <s v="PR.DTC.2026.0583- Ensayo Resistencia al fuego RF30"/>
        <s v="PR.DTC.2026.0585 - REVISION VENTANAS INGEVEC -BOLSA 2"/>
        <s v="PR.DTC.2026.0588 - Resistencia a la tracción"/>
        <s v="PR.DTC.2026.0599 - Inspección pintura intumescente"/>
        <s v="PR.DTC.2026.0615 - Ensayo de resistencia al fuego RF F15 - Tabique"/>
        <s v="PR.DTC.2026.0644- Resistencia a la tracción antes y después del envejecimiento - ETAG 004"/>
        <s v="PR.DTC.2026.A001 Cert. P. I."/>
        <s v="PR.DTC.2026.A003 Cert. P. I."/>
        <s v="PR.DTC.2026.A005 Cert. P. I."/>
        <s v="PR.DTC.2026.G005 - Certificación de pintura intumescente en planta"/>
        <s v="PR.DTC.2026.R001 - Cert. P.I."/>
        <s v="PR.DTC.2026.R002 - Cert. P.I."/>
        <s v="PR.DTC.2026.R003 - Cert. P.I."/>
        <s v="PR.DTC.2026.R004 - Cert. P.I."/>
        <s v="PR.DTC.2026.R005 - Cert. P.I."/>
        <s v="PR.DTC.2026.S001 - Cert. P.I."/>
        <s v="PR.DTC.2026.S002 - Cert. P.I."/>
        <s v="PR.DTC.2026.S003 - Cert. P.I."/>
        <s v="PR.DTC.2026.S004 - Cert. P.I."/>
        <s v="PR.GCO.2024.0075.V14 Tepsac- Centinela (+Vta Abril- Junio) 2026 Adicional"/>
        <s v="PR.GCO.2024.0075.V14 Tepsac- Centinela (Vta +) Noviembre 2025 Adicional"/>
        <s v="PR.GCO.2024.0075.V14 Tepsac- Centinela Mayo 2025"/>
        <s v="PR.GCO.2024-0075 V9 TEPSAC-Centinela"/>
        <s v="PR.GCO.2024-0096 - VTA (+01) Mayo 2026"/>
        <s v="PR.UCF.2025-0218"/>
        <s v="PR.UCF.2025-0234"/>
        <s v="PR.UCF.2025-0235A"/>
        <s v="PR.UCF.2025-0239"/>
        <s v="PR.UCF.2026-0002"/>
        <s v="PR.UCF.2026-0003"/>
        <s v="PR.UCF.2026-0004"/>
        <s v="PR.UCF.2026-0005A"/>
        <s v="PR.UCF.2026-0006"/>
        <s v="PR.UCF.2026-0013"/>
        <s v="PR.UCF.2026-0016"/>
        <s v="PR.UCF.2026-0020"/>
        <s v="PR.UCF.2026-0027"/>
        <s v="PR.UCF.2026-0029A"/>
        <s v="PR.UCF.2026-0030"/>
        <s v="PR.UCF.2026-0031"/>
        <s v="PR.UCF.2026-0032"/>
        <s v="PR.UCF.2026-0033"/>
        <s v="PR.UCF.2026-0041A"/>
        <s v="PR.UCF.2026-0042"/>
        <s v="PR.UCF.2026-0043"/>
        <s v="PR.UCF.2026-0048"/>
        <s v="PR.UCF.2026-0049"/>
        <s v="PR.UCF.2026-0050"/>
        <s v="PR.UCF.2026-0052"/>
        <s v="PR.UCF.2026-0053"/>
        <s v="PR.UCF.2026-0057"/>
        <s v="PR.UCF.2026-0058"/>
        <s v="PR.UCF.2026-0059"/>
        <s v="PR.UCF.2026-0062"/>
        <s v="PR.UCF.2026-0065"/>
        <s v="PR.UCF.2026-0071"/>
        <s v="PR.UCF.2026-0072"/>
        <s v="PR.UCF.2026-0074"/>
        <s v="PR.UCF.2026-0075"/>
        <s v="PR.UCF.2026-0077"/>
        <s v="PR.UCF.2026-0078"/>
        <s v="PR.UCF.2026-0079"/>
        <s v="PR.UCF.2026-0080"/>
        <s v="PR.UCF.2026-0082"/>
        <s v="PR.UCF.2026-0086"/>
        <s v="PR.UCF.2026-0089"/>
        <s v="PR.UCF.2026-0090A"/>
        <s v="PR.UCF.2026-0095"/>
        <s v="PR-DEP.2026.0038 MEDICIÓN DE VIBRACIONES Y VERTICALIDAD DE MURO COLINDANTE DURANTE CONSTRUCCIÓN PROYECTO ECUADOR – CORON"/>
        <s v="PRE.DGL.1817.2025-0718 - Caracterización Geoquímica de Material de Empréstito - MEL"/>
        <s v="PRE.DGL.1817.2026-0046 - Ensayo de Bentonita - Límites de Atterberg"/>
        <s v="PRE.DGL.2339.2025-0632 / Caserones"/>
        <s v="PRE.DGL.2339.2026-0049 - Cantera Tremolén"/>
        <s v="PRE.DGL.2339.2026-0211 - Mcewen"/>
        <s v="PRE.DGL.2340.2026.0036 - Minera Escondida - Licitación: FY24"/>
        <s v="PRE.DGL.2341.2025-0722 - BHP Spence - Servicio de Laboratorio para Caracterización Geotécnica"/>
        <s v="PRE.DGL.2341.2026-0048 - Nueva Campaña de Ensayos"/>
        <s v="PRE.DGL.2341.2026-0102 - Anddes - Ensayo Trixial Gigante Botaderos y Dumps - Mantos Blancos"/>
        <s v="Propuesta comercial DIO DOH Araucanía"/>
        <s v="Propuesta comercial DOH Araucanía (Cuotas 2025)"/>
        <s v="Ricaurte PR.DES.2022-29"/>
        <s v="Santa Isabel PR.DES.2022-29"/>
        <s v="Santa Rosa PR.DES.2022-29"/>
        <s v="Tocornal PR.DES.2022-29"/>
        <s v="ucg1"/>
        <s v="ucg3"/>
        <s v="Zañartu PR.DES.2022-29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  <cacheField name="[TBD_Reporte_Salesforce].[Unidad].[Unidad]" caption="Unidad" numFmtId="0" hierarchy="112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2" memberValueDatatype="130" unbalanced="0">
      <fieldsUsage count="2">
        <fieldUsage x="-1"/>
        <fieldUsage x="4"/>
      </fieldsUsage>
    </cacheHierarchy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74884261" createdVersion="6" refreshedVersion="8" minRefreshableVersion="3" recordCount="0" supportSubquery="1" supportAdvancedDrill="1" xr:uid="{5C10474D-6BF4-4F20-AC3D-48AE49A752B3}">
  <cacheSource type="external" connectionId="8"/>
  <cacheFields count="5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Nombre de la oportunidad].[Nombre de la oportunidad]" caption="Nombre de la oportunidad" numFmtId="0" hierarchy="107" level="1">
      <sharedItems count="2205">
        <s v="Acciona - Proyecto Embalse Caren 8° y 9° Etapa"/>
        <s v="Antofagasta (DEPTOS) PR.DES.2022-29"/>
        <s v="Antofagasta (Hotel) PR.DES.2022-29"/>
        <s v="Bellavista PR.DES.2022-29"/>
        <s v="Briones Luco PR.DES.2022-29"/>
        <s v="Carlos Valdovinos PR.DES.2022-29"/>
        <s v="DGL.PRE.1817.2022.0086 - Ensayos de índices de plasticidad"/>
        <s v="DGL.PRE.1817.2022.0086 - VTA adicional (3)"/>
        <s v="DGL.PRE.1817.2025-0267 - Antucoya"/>
        <s v="DGL.PRE.1817.2026.0115 - Soc.Educativa Paralelo 37 - Minera Paicavi"/>
        <s v="DGL.PRE.2023-0055- Ensayos de laboratorio"/>
        <s v="DGL.PRE.2023-0055- Ensayos de laboratorio - VTA (+09) Abril 2026"/>
        <s v="DGL.PRE.2339.2023.0124 Venta Positiva V4 Adicional"/>
        <s v="DGL.PRE.2339.2024-0078"/>
        <s v="DGL.PRE.2339.2024-0253 - Ensayo de propiedades físicas en rocas"/>
        <s v="DGL.PRE.2339.2024-0402 - Caracterización de Sedimentos HSA / HDV"/>
        <s v="DGL.PRE.2339.2025.0384 - Cesmec - Solicitud de Ensayos"/>
        <s v="DGL.PRE.2339.2025.0415 - Skava - Tunel Chacabuco"/>
        <s v="DGL.PRE.2339.2025.0477 - Compañía Minera Del Pacífico S.A. - Cerro Los Colorados Sondajes"/>
        <s v="DGL.PRE.2339.2025.0505 - Aridos Aconcagua - EFE Cerro Blanco - Balasto"/>
        <s v="DGL.PRE.2339.2025.0509 - MST"/>
        <s v="DGL.PRE.2339.2025.0514 - Ossa Obras Subterráneas S.A - Solicitud de Ensayos"/>
        <s v="DGL.PRE.2339.2025.0541 - Sicomaq - Construcción Enrocado de Protección C.Chungungo"/>
        <s v="DGL.PRE.2339.2025.0556  - Agricola Esmeralda - Ensayos para Balasto"/>
        <s v="DGL.PRE.2339.2026.0292 - Minera Santo Domingo - Aumento de Venta"/>
        <s v="DGL.PRE.2340.2023-0422 Servicio de Ensayos de Laboratorio Geotécnico - Minera El Abra"/>
        <s v="DGL.PRE.2340.2023-0422 Servicio de Ensayos de Laboratorio Geotécnico - Minera El Abra (adicional 4)"/>
        <s v="DGL.PRE.2340.2024.0191 Contrato Marco - Disminucion Vta (-02) Mayo 2026 por Op.0419"/>
        <s v="DGL.PRE.2340.2024-0337 - Ensayos Proyecto Piuquenes 2024"/>
        <s v="DGL.PRE.2340.2024-0419 - (ENC Y LSE) Cotización Madre Contrato Marco 0191"/>
        <s v="DGL.PRE.2340.2024-0419 - VTA (+01) Mayo 2026 - (ENC Y LSE) Cotización Madre Contrato Marco 0191"/>
        <s v="DGL.PRE.2340.2025.0181 - Pilotes Terratest - Mantos Blancos"/>
        <s v="DGL.PRE.2340.2025.0231 - Ferrovial - Ensayo Suelo Liquido"/>
        <s v="DGL.PRE.2340.2025.0295 - DRE CENTINELA / LASTRE"/>
        <s v="DGL.PRE.2340.2025.0298 - BHP - Ensayos de Memoria BHP"/>
        <s v="DGL.PRE.2340.2025.0367 - Knight Piesold - Solicitud de Ensayos"/>
        <s v="DGL.PRE.2340.2025.0437 - (VTA +01) Mayo 2026 - El Tambo"/>
        <s v="DGL.PRE.2340.2025.0437 - El Tambo"/>
        <s v="DGL.PRE.2340.2025.0455 - Minera El Abra - Ensayos de Punzonamiento"/>
        <s v="DGL.PRE.2340.2025.0455 - VTA (+01) Abril 2026 - Minera El Abra - Ensayos de Punzonamiento"/>
        <s v="DGL.PRE.2340.2025.0476 - Minera El Abra - Ensayo de Consolidación"/>
        <s v="DGL.PRE.2340.2025.0476 - VTA (-01) Abril 2026 - Minera El Abra - Ensayo de Consolidación"/>
        <s v="DGL.PRE.2340.2025.0478 - Flow Hidro Consulting Group - Solicitud de Ensayos"/>
        <s v="DGL.PRE.2340.2025.0486 - Mineria y Servicios Spa - Solicitud de Ensayo"/>
        <s v="DGL.PRE.2340.2025.0536 - WSP - DRE Centinela (Continuación 0295)"/>
        <s v="DGL.PRE.2340.2025.0543 - Licitación Ensayos Geotécnicos Roca y Suelo"/>
        <s v="DGL.PRE.2340.2025.0549 - Minera Las Cenizas - Ensayos de suelos para 3 Botaderos"/>
        <s v="DGL.PRE.2340.2025.0557 - Construcciones Urales - Normalización Aerodromo Balmaceda - Segundo Llamado"/>
        <s v="DGL.PRE.2340.2025.0557 - VTA (+01) Abril 2026 - Construcciones Urales - Normalización Aerodromo Balmaceda - Segundo Lla"/>
        <s v="DGL.PRE.2340.2025.0560 - Anddes Chile - Solicitud de Ensayos"/>
        <s v="DGL.PRE.2340.2025.0561 - Ausenco - Ripios Sudafrica"/>
        <s v="DGL.PRE.2340.2025.0646 - LEPUCV - Ensayo Corte Directo"/>
        <s v="DGL.PRE.2340.2025.386 - Centinela Arcadis"/>
        <s v="DGL.PRE.2340.2025.414 - CMP MLC"/>
        <s v="DGL.PRE.2340.2025-0031 - VTA (+01) Enero 2026 - Ensayos Geotécnicos Proyecto PY5511"/>
        <s v="DGL.PRE.2340.2025-0073 - Cotizacion Madre Contrato Marco 0191"/>
        <s v="DGL.PRE.2340.2026.0152 - Geholab - Solicitud de Ensayos"/>
        <s v="DGL.PRE.2340.2026.0165 - Capstone Copper"/>
        <s v="DGL.PRE.2340.2026.0170 - Minera Escondida - Escondida New Truck Shop (ENTS)"/>
        <s v="DGL.PRE.2341.2024.0150"/>
        <s v="DGL.PRE.2341.2024.0393 - Ensayos Geotécnicos Grandes Partículas"/>
        <s v="DGL.PRE.2341.2024-0012"/>
        <s v="DGL.PRE.2341.2025.0352 - Pucobre - Solicitud de Ensayos"/>
        <s v="DGL.PRE.2341.2025.0352 - VTA (+01) - Mayo 2026 - Pucobre - Solicitud de Ensayos"/>
        <s v="DPR-MT-2024.01-V.01"/>
        <s v="Eglo PR.DES.2022-29"/>
        <s v="Esmax La Florida PR.DES.2022-29"/>
        <s v="Esmax La Florida PR.DES.2022-29 (-)"/>
        <s v="Grajales PR.DES.2022-29"/>
        <s v="IDIEM-PR.DHI.SHI.2025-1317 Análisis en áridos"/>
        <s v="Jose Ureta PR.DES.2022-29"/>
        <s v="N° GACC 1383A ASESORÍA GEOTÉCNICA DE RESPALDO PARA DISEÑO DE FUNDACIONES DE TORRES DE COMUNICACIÓN"/>
        <s v="N° GACC 1383B ENSAYOS DE CARACTERIZACIÓN GEOTÉCNICA PARA DISEÑO FUNDACIONES TORRES DE COMUNICACIÓN"/>
        <s v="N°PR.DAC.2026.0284"/>
        <s v="Ñuble PR.DES.2022-29"/>
        <s v="OP-DHC-2022-0093 - VTA (+01) Enero 2026"/>
        <s v="OPR.DCO.2024-0948 - Licitación Codelco Andina"/>
        <s v="OPR.DCO.2025-0091 Licitación Codelco Chuqui Contramuestras"/>
        <s v="OPR.DPR.2023-0785 CENTINELA Adicional Mayo 2025"/>
        <s v="Pedro de Valdivia PR.DES.2022-29"/>
        <s v="PR,DES.2026-51"/>
        <s v="PR.DAC.2019.0644E"/>
        <s v="PR.DAC.2019.432 abril 2026"/>
        <s v="PR.DAC.2019.432 enero 2026"/>
        <s v="PR.DAC.2019.432 febrero 2026"/>
        <s v="PR.DAC.2019.432 marzo 2026"/>
        <s v="PR.DAC.2019.432 mayo 2026"/>
        <s v="PR.DAC.2021.0237D Sept a Abr 2026"/>
        <s v="PR.DAC.2021.0390AD"/>
        <s v="PR.DAC.2021.0390AF"/>
        <s v="PR.DAC.2021.0390AI"/>
        <s v="PR.DAC.2021.0390AJ"/>
        <s v="PR.DAC.2021.0390AK"/>
        <s v="PR.DAC.2021.0390AL"/>
        <s v="PR.DAC.2021.0390AM"/>
        <s v="PR.DAC.2021.0390AM Muestreo"/>
        <s v="PR.DAC.2021.0390AN"/>
        <s v="PR.DAC.2021.0390AN Muestreo"/>
        <s v="PR.DAC.2021.0390AO"/>
        <s v="PR.DAC.2021.0390AP"/>
        <s v="PR.DAC.2021.0390AP Muestreo"/>
        <s v="PR.DAC.2021.0390AQ"/>
        <s v="PR.DAC.2021.0390AQ Muestreo"/>
        <s v="PR.DAC.2021.0390U"/>
        <s v="PR.DAC.2021.0390V"/>
        <s v="PR.DAC.2021.0390W"/>
        <s v="PR.DAC.2021.0390X"/>
        <s v="PR.DAC.2021.0444 3816"/>
        <s v="PR.DAC.2021.0444 3816 Abril"/>
        <s v="PR.DAC.2021.0444 3816 Febrero"/>
        <s v="PR.DAC.2021.0689 Especial"/>
        <s v="PR.DAC.2021.0689AE"/>
        <s v="PR.DAC.2021.0689AF"/>
        <s v="PR.DAC.2021.0689AG"/>
        <s v="PR.DAC.2021.0689AH"/>
        <s v="PR.DAC.2021.0689AI"/>
        <s v="PR.DAC.2021.0689AJ"/>
        <s v="PR.DAC.2021.0689AJ Muestreo"/>
        <s v="PR.DAC.2021.0689AK"/>
        <s v="PR.DAC.2021.0689AK Muestreo"/>
        <s v="PR.DAC.2021.0689AL"/>
        <s v="PR.DAC.2021.0689AL Muestreo"/>
        <s v="PR.DAC.2021.0689AM"/>
        <s v="PR.DAC.2021.0689AM Muestreo"/>
        <s v="PR.DAC.2021.0689AN"/>
        <s v="PR.DAC.2021.0689AO"/>
        <s v="PR.DAC.2021.0689AP"/>
        <s v="PR.DAC.2021.0689AP Muestreo"/>
        <s v="PR.DAC.2022.0035L"/>
        <s v="PR.DAC.2022.0035M"/>
        <s v="PR.DAC.2022.0035M Muestreo"/>
        <s v="PR.DAC.2022.0035N"/>
        <s v="PR.DAC.2022.0035N Muestreo"/>
        <s v="PR.DAC.2022.0035O"/>
        <s v="PR.DAC.2022.0035O Muestreo"/>
        <s v="PR.DAC.2022.0063 AB"/>
        <s v="PR.DAC.2022.0063 AC"/>
        <s v="PR.DAC.2022.0063 AD"/>
        <s v="PR.DAC.2022.0063 AE"/>
        <s v="PR.DAC.2022.0105"/>
        <s v="PR.DAC.2022.0147B"/>
        <s v="PR.DAC.2022.0158N"/>
        <s v="PR.DAC.2022.0158O"/>
        <s v="PR.DAC.2022.0158O Muestreo"/>
        <s v="PR.DAC.2023.0015C"/>
        <s v="PR.DAC.2023.0015D"/>
        <s v="PR.DAC.2023.0015E"/>
        <s v="PR.DAC.2023.0015F"/>
        <s v="PR.DAC.2023.0015G"/>
        <s v="PR.DAC.2023.0015H"/>
        <s v="PR.DAC.2023.0015I"/>
        <s v="PR.DAC.2023.0015I Muestreo"/>
        <s v="PR.DAC.2023.0015J"/>
        <s v="PR.DAC.2023.0015J Muestreo"/>
        <s v="PR.DAC.2023.0015K"/>
        <s v="PR.DAC.2023.0015K Muestreo"/>
        <s v="PR.DAC.2023.0015L"/>
        <s v="PR.DAC.2023.0015L Muestreo"/>
        <s v="PR.DAC.2023.0015M"/>
        <s v="PR.DAC.2023.0015M Muestreo"/>
        <s v="PR.DAC.2023.0189B"/>
        <s v="PR.DAC.2023.0189B Muestreo"/>
        <s v="PR.DAC.2023.0189C"/>
        <s v="PR.DAC.2023.0189C Muestreo"/>
        <s v="PR.DAC.2023.0345D"/>
        <s v="PR.DAC.2023.0345E"/>
        <s v="PR.DAC.2023.0345E Muestreo"/>
        <s v="PR.DAC.2023.0394"/>
        <s v="PR.DAC.2023.0450"/>
        <s v="PR.DAC.2023.0498 abril"/>
        <s v="PR.DAC.2023.0498 Adicional Ago a Ene"/>
        <s v="PR.DAC.2023.0498 Febrero"/>
        <s v="PR.DAC.2023.0498 Marzo"/>
        <s v="PR.DAC.2023.0498 mayo"/>
        <s v="PR.DAC.2023.0534C"/>
        <s v="PR.DAC.2023.0534D"/>
        <s v="PR.DAC.2023.0534D Muestreo"/>
        <s v="PR.DAC.2023.0534E"/>
        <s v="PR.DAC.2023.0534E Muestreo"/>
        <s v="PR.DAC.2024.0060F"/>
        <s v="PR.DAC.2024.0060G"/>
        <s v="PR.DAC.2024.0060G Muestreo"/>
        <s v="PR.DAC.2024.0060H"/>
        <s v="PR.DAC.2024.0060H Muestreo"/>
        <s v="PR.DAC.2024.0060I"/>
        <s v="PR.DAC.2024.0060I Muestreo"/>
        <s v="PR.DAC.2024.0118"/>
        <s v="PR.DAC.2024.0118 Adicional"/>
        <s v="PR.DAC.2024.0135"/>
        <s v="PR.DAC.2024.0135A Muestreo"/>
        <s v="PR.DAC.2024.0156C"/>
        <s v="PR.DAC.2024.0156D"/>
        <s v="PR.DAC.2024.0156D muestreo"/>
        <s v="PR.DAC.2024.0193C"/>
        <s v="PR.DAC.2024.0250A"/>
        <s v="PR.DAC.2024.0250B"/>
        <s v="PR.DAC.2024.0323"/>
        <s v="PR.DAC.2024.0323 Muestreo"/>
        <s v="PR.DAC.2024.0379 Acreditacion"/>
        <s v="PR.DAC.2024.0379E"/>
        <s v="PR.DAC.2024.0379E Adicional"/>
        <s v="PR.DAC.2024.0379F"/>
        <s v="PR.DAC.2024.0381 A"/>
        <s v="PR.DAC.2024.0381C"/>
        <s v="PR.DAC.2024.0381E"/>
        <s v="PR.DAC.2024.0428"/>
        <s v="PR.DAC.2024.0474A"/>
        <s v="PR.DAC.2024.0486C"/>
        <s v="PR.DAC.2024.0510F"/>
        <s v="PR.DAC.2024.0510F Muestreo"/>
        <s v="PR.DAC.2024.0519"/>
        <s v="PR.DAC.2024.0533A"/>
        <s v="PR.DAC.2024.0543 Acreditacion"/>
        <s v="PR.DAC.2025.0013"/>
        <s v="PR.DAC.2025.0014"/>
        <s v="PR.DAC.2025.0015 Muestreo"/>
        <s v="PR.DAC.2025.0015A"/>
        <s v="PR.DAC.2025.0015A Muestreo"/>
        <s v="PR.DAC.2025.0029B"/>
        <s v="PR.DAC.2025.0029C"/>
        <s v="PR.DAC.2025.0086B"/>
        <s v="PR.DAC.2025.0100"/>
        <s v="PR.DAC.2025.0104"/>
        <s v="PR.DAC.2025.0132"/>
        <s v="PR.DAC.2025.0135"/>
        <s v="PR.DAC.2025.0135 Muestreo"/>
        <s v="PR.DAC.2025.0165"/>
        <s v="PR.DAC.2025.0172"/>
        <s v="PR.DAC.2025.0172A"/>
        <s v="PR.DAC.2025.0220"/>
        <s v="PR.DAC.2025.0225A"/>
        <s v="PR.DAC.2025.0225B"/>
        <s v="PR.DAC.2025.0225C"/>
        <s v="PR.DAC.2025.0225D"/>
        <s v="PR.DAC.2025.0225D Muestreo"/>
        <s v="PR.DAC.2025.0225E"/>
        <s v="PR.DAC.2025.0225E Muestreo"/>
        <s v="PR.DAC.2025.0225F"/>
        <s v="PR.DAC.2025.0225F Muestreo"/>
        <s v="PR.DAC.2025.0225G"/>
        <s v="PR.DAC.2025.0225H"/>
        <s v="PR.DAC.2025.0225H Muestreo"/>
        <s v="PR.DAC.2025.0248"/>
        <s v="PR.DAC.2025.0248 Enero 2026"/>
        <s v="PR.DAC.2025.0248 Feb 2026"/>
        <s v="PR.DAC.2025.0248 Mar 2026"/>
        <s v="PR.DAC.2025.0248 Nov - Dic"/>
        <s v="PR.DAC.2025.0253"/>
        <s v="PR.DAC.2025.0257"/>
        <s v="PR.DAC.2025.0261"/>
        <s v="PR.DAC.2025.0271"/>
        <s v="PR.DAC.2025.0282 noviembre 2025"/>
        <s v="PR.DAC.2025.0286"/>
        <s v="PR.DAC.2025.0298A"/>
        <s v="PR.DAC.2025.0298B"/>
        <s v="PR.DAC.2025.0298B Muestreo"/>
        <s v="PR.DAC.2025.0298C"/>
        <s v="PR.DAC.2025.0298C Muestreo"/>
        <s v="PR.DAC.2025.0306A"/>
        <s v="PR.DAC.2025.0334"/>
        <s v="PR.DAC.2025.0337A"/>
        <s v="PR.DAC.2025.0337B"/>
        <s v="PR.DAC.2025.0337B Muestreo"/>
        <s v="PR.DAC.2025.0337C"/>
        <s v="PR.DAC.2025.0337C Muestreo"/>
        <s v="PR.DAC.2025.0337D"/>
        <s v="PR.DAC.2025.0337D Muestreo"/>
        <s v="PR.DAC.2025.0337E"/>
        <s v="PR.DAC.2025.0337E Muestreo"/>
        <s v="PR.DAC.2025.0337F"/>
        <s v="PR.DAC.2025.0337F Muestreo"/>
        <s v="PR.DAC.2025.0337G"/>
        <s v="PR.DAC.2025.0338"/>
        <s v="PR.DAC.2025.0338A"/>
        <s v="PR.DAC.2025.0338A Muestreo"/>
        <s v="PR.DAC.2025.0349"/>
        <s v="PR.DAC.2025.0353"/>
        <s v="PR.DAC.2025.0354"/>
        <s v="PR.DAC.2025.0366- B"/>
        <s v="PR.DAC.2025.0366-A"/>
        <s v="PR.DAC.2025.0376"/>
        <s v="PR.DAC.2025.0376 Adicional"/>
        <s v="PR.DAC.2025.0384"/>
        <s v="PR.DAC.2025.0390"/>
        <s v="PR.DAC.2025.0396"/>
        <s v="PR.DAC.2025.0396 Muestreo"/>
        <s v="PR.DAC.2025.0398A"/>
        <s v="PR.DAC.2025.0400"/>
        <s v="PR.DAC.2025.0408"/>
        <s v="PR.DAC.2025.0413"/>
        <s v="PR.DAC.2025.0428"/>
        <s v="PR.DAC.2025.0428 Muestreo"/>
        <s v="PR.DAC.2025.0430"/>
        <s v="PR.DAC.2025.0431"/>
        <s v="PR.DAC.2025.0431 - MUESTREO PARA NCH203 EN PUNTA ARENAS"/>
        <s v="PR.DAC.2025.0442"/>
        <s v="PR.DAC.2025.0444"/>
        <s v="PR.DAC.2025.0445"/>
        <s v="PR.DAC.2025.0448"/>
        <s v="PR.DAC.2025.0448-A"/>
        <s v="PR.DAC.2025.0452"/>
        <s v="PR.DAC.2025.0456-C"/>
        <s v="PR.DAC.2025.0457"/>
        <s v="PR.DAC.2025.0459"/>
        <s v="PR.DAC.2025.0461"/>
        <s v="PR.DAC.2025.0467"/>
        <s v="PR.DAC.2025.0467A"/>
        <s v="PR.DAC.2025.0467A Muestreo"/>
        <s v="PR.DAC.2025.0468"/>
        <s v="PR.DAC.2025.0469"/>
        <s v="PR.DAC.2025.0474"/>
        <s v="PR.DAC.2025.0477"/>
        <s v="PR.DAC.2025.0477 Muestreo y Visita"/>
        <s v="PR.DAC.2025.0479"/>
        <s v="PR.DAC.2025.0481"/>
        <s v="PR.DAC.2025.0484"/>
        <s v="PR.DAC.2025.0487"/>
        <s v="PR.DAC.2025.0491"/>
        <s v="PR.DAC.2025.0493"/>
        <s v="PR.DAC.2025.0498"/>
        <s v="PR.DAC.2025.0499"/>
        <s v="PR.DAC.2025.0503"/>
        <s v="PR.DAC.2025.0506"/>
        <s v="PR.DAC.2025.0507"/>
        <s v="PR.DAC.2025.0509"/>
        <s v="PR.DAC.2025.0512"/>
        <s v="PR.DAC.2025.0512A"/>
        <s v="PR.DAC.2025.0514"/>
        <s v="PR.DAC.2025.0516"/>
        <s v="PR.DAC.2025.0517"/>
        <s v="PR.DAC.2025.0520"/>
        <s v="PR.DAC.2026.0001"/>
        <s v="PR.DAC.2026.0001 Muestreo"/>
        <s v="PR.DAC.2026.0004"/>
        <s v="PR.DAC.2026.0005"/>
        <s v="PR.DAC.2026.0006"/>
        <s v="PR.DAC.2026.0010"/>
        <s v="PR.DAC.2026.0014-A"/>
        <s v="PR.DAC.2026.0015"/>
        <s v="PR.DAC.2026.0018"/>
        <s v="PR.DAC.2026.0018 Muestreo"/>
        <s v="PR.DAC.2026.0021"/>
        <s v="PR.DAC.2026.0022"/>
        <s v="PR.DAC.2026.0024"/>
        <s v="PR.DAC.2026.0025"/>
        <s v="PR.DAC.2026.0026 - Insp. Pintura Intumescente Achique Paris Portal Temuco"/>
        <s v="PR.DAC.2026.0027"/>
        <s v="PR.DAC.2026.0032"/>
        <s v="PR.DAC.2026.0039"/>
        <s v="PR.DAC.2026.0040"/>
        <s v="PR.DAC.2026.0040 - MUESTREO"/>
        <s v="PR.DAC.2026.0041"/>
        <s v="PR.DAC.2026.0043"/>
        <s v="PR.DAC.2026.0047"/>
        <s v="PR.DAC.2026.0047-B"/>
        <s v="PR.DAC.2026.0047-C"/>
        <s v="PR.DAC.2026.0047-D"/>
        <s v="PR.DAC.2026.0047-E LP"/>
        <s v="PR.DAC.2026.0047-F"/>
        <s v="PR.DAC.2026.0047-G"/>
        <s v="PR.DAC.2026.0049"/>
        <s v="PR.DAC.2026.0049 - MUESTREO"/>
        <s v="PR.DAC.2026.0050"/>
        <s v="PR.DAC.2026.0050 - MUESTREO"/>
        <s v="PR.DAC.2026.0051"/>
        <s v="PR.DAC.2026.0053"/>
        <s v="PR.DAC.2026.0054"/>
        <s v="PR.DAC.2026.0055"/>
        <s v="PR.DAC.2026.0055A"/>
        <s v="PR.DAC.2026.0055B"/>
        <s v="PR.DAC.2026.0055C"/>
        <s v="PR.DAC.2026.0055D"/>
        <s v="PR.DAC.2026.0058"/>
        <s v="PR.DAC.2026.0060"/>
        <s v="PR.DAC.2026.0060 Muestreo"/>
        <s v="PR.DAC.2026.0062"/>
        <s v="PR.DAC.2026.0063"/>
        <s v="PR.DAC.2026.0064"/>
        <s v="PR.DAC.2026.0067"/>
        <s v="PR.DAC.2026.0068"/>
        <s v="PR.DAC.2026.0070"/>
        <s v="PR.DAC.2026.0070 - Muestreo"/>
        <s v="PR.DAC.2026.0076"/>
        <s v="PR.DAC.2026.0076 - Muestreo"/>
        <s v="PR.DAC.2026.0081"/>
        <s v="PR.DAC.2026.0082"/>
        <s v="PR.DAC.2026.0083"/>
        <s v="PR.DAC.2026.0085"/>
        <s v="PR.DAC.2026.0085 - Muestreo"/>
        <s v="PR.DAC.2026.0086"/>
        <s v="PR.DAC.2026.0094"/>
        <s v="PR.DAC.2026.0095"/>
        <s v="PR.DAC.2026.0100"/>
        <s v="PR.DAC.2026.0106"/>
        <s v="PR.DAC.2026.0112"/>
        <s v="PR.DAC.2026.0113"/>
        <s v="PR.DAC.2026.0113-A"/>
        <s v="PR.DAC.2026.0114 - ANÁLISIS DE LA FALLA DE CISTERNA DE CAMIÓN GRANELERO DE GAS LICUADO (GLP) - FISCALÍA REGIONAL METROPO"/>
        <s v="PR.DAC.2026.0116"/>
        <s v="PR.DAC.2026.0116A"/>
        <s v="PR.DAC.2026.0117"/>
        <s v="PR.DAC.2026.0118"/>
        <s v="PR.DAC.2026.0118A"/>
        <s v="PR.DAC.2026.0121"/>
        <s v="PR.DAC.2026.0121 - MUESTREO"/>
        <s v="PR.DAC.2026.0128"/>
        <s v="PR.DAC.2026.0130"/>
        <s v="PR.DAC.2026.0130A"/>
        <s v="PR.DAC.2026.0136"/>
        <s v="PR.DAC.2026.0139"/>
        <s v="PR.DAC.2026.0142"/>
        <s v="PR.DAC.2026.0142 - MUESTREO"/>
        <s v="PR.DAC.2026.0148"/>
        <s v="PR.DAC.2026.0150"/>
        <s v="PR.DAC.2026.0164"/>
        <s v="PR.DAC.2026.0169"/>
        <s v="PR.DAC.2026.0171"/>
        <s v="PR.DAC.2026.0171 - MUESTREO"/>
        <s v="PR.DAC.2026.0175"/>
        <s v="PR.DAC.2026.0179"/>
        <s v="PR.DAC.2026.0180"/>
        <s v="PR.DAC.2026.0180 MUESTREO"/>
        <s v="PR.DAC.2026.0182"/>
        <s v="PR.DAC.2026.0183"/>
        <s v="PR.DAC.2026.0185"/>
        <s v="PR.DAC.2026.0188"/>
        <s v="PR.DAC.2026.0189"/>
        <s v="PR.DAC.2026.0189 - MUESTREO"/>
        <s v="PR.DAC.2026.0189A"/>
        <s v="PR.DAC.2026.0189A Muestreo"/>
        <s v="PR.DAC.2026.0190"/>
        <s v="PR.DAC.2026.0192"/>
        <s v="PR.DAC.2026.0193-V2"/>
        <s v="PR.DAC.2026.0194"/>
        <s v="PR.DAC.2026.0194 - MUESTREO"/>
        <s v="PR.DAC.2026.0195"/>
        <s v="PR.DAC.2026.0196"/>
        <s v="PR.DAC.2026.0197"/>
        <s v="PR.DAC.2026.0202"/>
        <s v="PR.DAC.2026.0203"/>
        <s v="PR.DAC.2026.0206"/>
        <s v="PR.DAC.2026.0215"/>
        <s v="PR.DAC.2026.0218"/>
        <s v="PR.DAC.2026.0220"/>
        <s v="PR.DAC.2026.0222"/>
        <s v="PR.DAC.2026.0223"/>
        <s v="PR.DAC.2026.0227"/>
        <s v="PR.DAC.2026.0232"/>
        <s v="PR.DAC.2026.0232-B"/>
        <s v="PR.DAC.2026.0232-C"/>
        <s v="PR.DAC.2026.0244"/>
        <s v="PR.DAC.2026.0246"/>
        <s v="PR.DAC.2026.0247"/>
        <s v="PR.DAC.2026.0248"/>
        <s v="PR.DAC.2026.0251"/>
        <s v="PR.DAC.2026.0255"/>
        <s v="PR.DAC.2026.0257"/>
        <s v="PR.DAC.2026.0262"/>
        <s v="PR.DAC.2026.0264"/>
        <s v="PR.DAC.2026.0268"/>
        <s v="PR.DAC.2026.0275"/>
        <s v="PR.DAC.2026.0276"/>
        <s v="PR.DAC.2026.0276 - MUESTREO"/>
        <s v="PR.DAC.2026.0279"/>
        <s v="PR.DAC.2026.0281"/>
        <s v="PR.DAC.2026.0283"/>
        <s v="PR.DAC.2026.0286"/>
        <s v="PR.DAC.2026.0289"/>
        <s v="PR.DAC.2026.0292"/>
        <s v="PR.DAC.2026.0294"/>
        <s v="PR.DAC.2026.0299"/>
        <s v="PR.DAC.2026.0301"/>
        <s v="PR.DAC.2026.0302"/>
        <s v="PR.DAC.2026.0302 - MUESTREO"/>
        <s v="PR.DAC.2026.0305"/>
        <s v="PR.DAC.2026.0307"/>
        <s v="PR.DAC.2026.0308"/>
        <s v="PR.DAC.2026.0308 Muestreo"/>
        <s v="PR.DAC.2026.0310"/>
        <s v="PR.DAC.2026.0317"/>
        <s v="PR.DAC.2026.0324"/>
        <s v="PR.DAC.2026.0325"/>
        <s v="PR.DAC.2026.0328"/>
        <s v="PR.DAC.2026.0330"/>
        <s v="PR.DAC.2026.0332"/>
        <s v="PR.DAC.2026.0334"/>
        <s v="PR.DAC.2026.0335A"/>
        <s v="PR.DAC.2026.0335A - MUESTREO"/>
        <s v="PR.DAC.2026.0343"/>
        <s v="PR.DAC.2026.0352"/>
        <s v="PR.DAC.2026.0357"/>
        <s v="PR.DAC.2026.0357 - MUESTREO"/>
        <s v="PR.DAC.2026.0373"/>
        <s v="PR.DAC.2026.0373 - MUESTREO"/>
        <s v="PR.DCO.1776.2023.104_Visitas_Permanencias_Aeropuerto"/>
        <s v="PR.DCO.1776.2024.131_OHL-Mejoramiento Jenainpol Ñuñoa"/>
        <s v="PR.DCO.1776.2024.212 Cesfam Padre Hurtado"/>
        <s v="PR.DCO.1776.2024.220_BESALCO CONSTRUCCIONES-Placas de Carga"/>
        <s v="PR.DCO.1776.2024.316_NOVATEC EDIF.-Barón de Juras Reales"/>
        <s v="PR.DCO.1776.2024.379_PL EDIFICACIONES-Distrito Paulista"/>
        <s v="PR.DCO.1776.2025.028_DPC-Data Center Etapa 2"/>
        <s v="PR.DCO.1776.2025.076_Ferroactiva-F-139 Padre Hurtado"/>
        <s v="PR.DCO.1776.2025.111 Pocuro Cipreses VII - VIII - IX"/>
        <s v="PR.DCO.1776.2025.134 Icafal Plaza alcanzable"/>
        <s v="PR.DCO.1776.2025.149_LEVEL ING.-Mar Del Sur (Mayo 2026) Adicional"/>
        <s v="PR.DCO.1776.2025.174 Edifico Urban Fundamenta"/>
        <s v="PR.DCO.1776.2025.177 Edifico Eco Vicuña"/>
        <s v="PR.DCO.1776.2025.192_FUNDAMENTA-Eco Florida"/>
        <s v="PR.DCO.1776.2025.257_ALTIUS-The Ethel Balfour Library"/>
        <s v="PR.DCO.1776.2025.274.v2 Minera Florida Servicio spot"/>
        <s v="PR.DCO.1776.2025.280 INGEVEC BAÑOS MODULARES"/>
        <s v="PR.DCO.1776.2025.281 Resistencia hormigones - Apoquindo 6880"/>
        <s v="PR.DCO.1776.2025.320_TECSA-U La Laguna"/>
        <s v="PR.DCO.1776.2025.335_Embalse Carén_Tecnasic"/>
        <s v="PR.DCO.1776.2025.343_ISLA PICTON-Altos del Valle"/>
        <s v="PR.DCO.1776.2025.344_COPAHUE-Macul Oriente 1 – Etapa 2"/>
        <s v="PR.DCO.1776.2025.364_Constructora VDZ-San Pablo Barracas"/>
        <s v="PR.DCO.1776.2025.372_LUIS OLAVE-CESFAM RURAL DE PAHUILMO Adicional Abril 2026"/>
        <s v="PR.DCO.1776.2025.374_INGEVEC-Franklin Sinergia 0788"/>
        <s v="PR.DCO.1776.2025.403_INGEVEC-Edificio Coronel Godoy_V2"/>
        <s v="PR.DCO.1776.2025.406_SERVILAND-SE LAS ACACIAS"/>
        <s v="PR.DCO.1776.2025.409_SAN VICENTE-Cesfam Ossandón"/>
        <s v="PR.DCO.1776.2025.411_ALTIUS-Edificio Macul 1C"/>
        <s v="PR.DCO.1776.2025.422_INGEVEC-Macrolote XII"/>
        <s v="PR.DCO.1776.2025.427_ALTIUS-Edificio Macul 1C"/>
        <s v="PR.DCO.1776.2025.428_DESCO-Marín"/>
        <s v="PR.DCO.1776.2025.433_INGEVEC-Nueva Esmeralda"/>
        <s v="PR.DCO.1776.2025.433_INGEVEC-Nueva Esmeralda_Adicional Mayo 2026"/>
        <s v="PR.DCO.1776.2025.435_INGEVEC-Edificio Brisas del Maipo"/>
        <s v="PR.DCO.1776.2025.445_INGEVEC-0775 Las Pioneras de Rodelillo"/>
        <s v="PR.DCO.1776.2025.447_TECSA-Centro Comercial Parque Quilicura Hormigones SUELOS"/>
        <s v="PR.DCO.1776.2025.448_SERVILAND-AMPLIACION EN SE RUNGUE (NTR ATMT)_FASE 1"/>
        <s v="PR.DCO.1776.2025.449_GALCONT-Pavimentos SEL VM"/>
        <s v="PR.DCO.1776.2026.002_ANTUCOYA-Placas de Carga Antucoya"/>
        <s v="PR.DCO.1776.2026.004_COPAHUE-Los Barbechos"/>
        <s v="PR.DCO.1776.2026.009_COX-BESS Cardonal"/>
        <s v="PR.DCO.1776.2026.025_Alejandro Alfaro-Condominio Golf Los Lirios"/>
        <s v="PR.DCO.1776.2026.043_FGS-Las Condes 7944"/>
        <s v="PR.DCO.1776.2026.047_SERVILAND-SE Cerro Navia"/>
        <s v="PR.DCO.1776.2026.053_INGEVEC-Edificio Diagonal Paraguay"/>
        <s v="PR.DCO.1776.2026.056_SAN VICENTE-Cesfam Ossandón"/>
        <s v="PR.DCO.1776.2026.057_ALM-VM1500 TORRE"/>
        <s v="PR.DCO.1776.2026.069_ANDES SOLAR-PFV Los Pétalos ubicado en Camino Interior 1897, Fundo Santa Adela"/>
        <s v="PR.DCO.1776.2026.085_SERVILAND-Subestación Polpaico"/>
        <s v="PR.DCO.1776.2026.120 - Proyecto Los Castaños 2796 La Florida"/>
        <s v="PR.DCO.1776.2026.133_Constructora Paz-Parque Arboleda 2"/>
        <s v="PR.DCO.1776.2026.142 Serviland SE El Manzano"/>
        <s v="PR.DCO.1776.2026.143 Serviland SE Batuco"/>
        <s v="PR.DCO.1776.2026.152_UNO DESARROLLOS-Remodelación ACHS Melipilla"/>
        <s v="PR.DCO.1776.2026.169 CONSTRUCTORA IGNACIO HURTADO LTDA. Edificio Uno"/>
        <s v="PR.DCO.1776.2026.196_IK2-CASA HELSINKI"/>
        <s v="PR.DCO.1776.2026.199_BOETSCH-Terrazas del Bicentenario"/>
        <s v="PR.DCO.1776.2026.217_Const. del Choapa-Conservación Río Maipo Confluencia Estero San José y Quebrada La Solana"/>
        <s v="PR.DCO.1776.2026.240_INGESAT-Sub Estación El Salto Huechuraba"/>
        <s v="PR.DCO.1776.2026.243 VAI PS INGENIERIA Y SERVICIOS SPA"/>
        <s v="PR.DCO.1776.2026.243_VAIPS-Subestación Eléctrica Itahue"/>
        <s v="PR.DCO.1776.2026.258 Tecton Edificación y OOCC SE Lord Cochrane"/>
        <s v="PR.DCO.1776.2026.278_SERVILAND-Modificaciones en Patio 110 Kv SE VITACURA"/>
        <s v="PR.DCO.1776.2026.297_LA NAVE-Universidad Autónoma Sede San Miguel"/>
        <s v="PR.DCO.1829.2025-0590 - VTA (+01) Abril 2026"/>
        <s v="PR.DCO.1829.2025-0590 - VTA (+01) Junio 2026"/>
        <s v="PR.DCO.1829.2025-0591 - Constructora Gonzalez García - Reposición Cuarta Comisaría Hualpén"/>
        <s v="PR.DCO.1829.2025-0608 - EMS La Chimba Antofagasta"/>
        <s v="PR.DCO.1829.2025-0638 - Edificio Castellon 227"/>
        <s v="PR.DCO.1829.2025-0660 - VTA (+01) Enero 2026"/>
        <s v="PR.DCO.1829.2025-0662 - Fundación Estanque Hualqui"/>
        <s v="PR.DCO.1829.2025-0666 - VTA (+01) Mayo 2026"/>
        <s v="PR.DCO.1829.2025-0720 - Asch SPA - Reposición Cesfam Los Cerros Talcahuano"/>
        <s v="PR.DCO.1829.2025-0726 - Mirador del Sol - Elementos Prefabricados"/>
        <s v="PR.DCO.1829.2025-0736 - Obra de Restitución Piscicultura Melipeuco"/>
        <s v="PR.DCO.1829.2025-0755 - Construcción COP Arauco"/>
        <s v="PR.DCO.1829.2025-0771 - Estudio de Suelos en Vía - Obra Temuco - Gorbea"/>
        <s v="PR.DCO.1829.2025-0771 - VTA (+01) Mayo 2025"/>
        <s v="PR.DCO.1829.2025-0776 - Fabricación Taller de Soldadura CC 3088"/>
        <s v="PR.DCO.1829.2025-0776 - VTA (+01) Abril 2016"/>
        <s v="PR.DCO.1829.2025-0776 - VTA (+01) Junio 2026"/>
        <s v="PR.DCO.1829.2026.007 - CSP Individual Pamela Carrillo"/>
        <s v="PR.DCO.1829.2026.010 - Planta Horcones L3"/>
        <s v="PR.DCO.1829.2026.012 - Sander 100"/>
        <s v="PR.DCO.1829.2026.017 - EMS Diciembre 2025"/>
        <s v="PR.DCO.1829.2026.018 - Flexpark Copiapó SPA"/>
        <s v="PR.DCO.1829.2026.020 - Montaje Civil-Electromecánico Proyecto Mermeticidad Ciclón De Alivio L2 Celulosa Arauco"/>
        <s v="PR.DCO.1829.2026.030 - Sostenimiento Coronel Destilación Peróxidos Solvay"/>
        <s v="PR.DCO.1829.2026.032 - Sendero Camino Al Humedal, Barrio Pescador Arauco"/>
        <s v="PR.DCO.1829.2026.032 - VTA (+01) Abril 2026"/>
        <s v="PR.DCO.1829.2026.032 - VTA (+01) Marzo 2026"/>
        <s v="PR.DCO.1829.2026.034 - OOCC Planta Cholguan Trupan - Yungay"/>
        <s v="PR.DCO.1829.2026.036 - Construcción Plaza de Calistenia"/>
        <s v="PR.DCO.1829.2026.039 - Terreno Punahue - Los Lagos"/>
        <s v="PR.DCO.1829.2026.059 - Camila Arriagada - Galpon Superlmercado El Meson"/>
        <s v="PR.DCO.1829.2026.065 - EMS Enero 2026"/>
        <s v="PR.DCO.1829.2026.075 - Puentes y Calzadas - Ramales de Puente Industrial"/>
        <s v="PR.DCO.1829.2026.075 - VTA (+01) Mayo 2026"/>
        <s v="PR.DCO.1829.2026.084 - Constructora Vilches - Reconformacion de Taludes Siniestrados"/>
        <s v="PR.DCO.1829.2026.084 - VTA (+01) Mayo 2026"/>
        <s v="PR.DCO.1829.2026.089 - EMS Camino Antuco Visita 2"/>
        <s v="PR.DCO.1829.2026.090 - EMS Alto del Sur"/>
        <s v="PR.DCO.1829.2026.091 - EMS Loncopangue"/>
        <s v="PR.DCO.1829.2026.101 - Hangar Heligrafics"/>
        <s v="PR.DCO.1829.2026.103 - EPC Construcción De Estanque De Agua Para RCI Contrato BB31100709"/>
        <s v="PR.DCO.1829.2026.106 - Planta Camanchaca, Isla Rocuant"/>
        <s v="PR.DCO.1829.2026.109 - Contrato de Concesión Vial Puente Industrial - Sector D"/>
        <s v="PR.DCO.1829.2026.127 - Ensayo Porchet Edificio O'Higgins 979 DS19 los Angeles"/>
        <s v="PR.DCO.1829.2026.138 - Control permanente - Ramales Oriente y"/>
        <s v="PR.DCO.1829.2026.139 - Fabricación Cuerdas de Vida OC 3087"/>
        <s v="PR.DCO.1829.2026.139 - VTA (+01) Abril 2025 - Cuadratura Inicial"/>
        <s v="PR.DCO.1829.2026.141 - Urbanización Avenida Costanera Andalien"/>
        <s v="PR.DCO.1829.2026.147 - Proyecto Sala de Control Drymill - OOCC"/>
        <s v="PR.DCO.1829.2026.154 - Edificio K"/>
        <s v="PR.DCO.1829.2026.155 - Sede Social Los Fundadores"/>
        <s v="PR.DCO.1829.2026.156 - APR Salto Del Laja Oriente"/>
        <s v="PR.DCO.1829.2026.161 - Ensayos de Soleras - Mirador Costanera II"/>
        <s v="PR.DCO.1829.2026.168 - Hormigón de Prueba Planta CBB Talcahuano - Ramales Puente Industrial"/>
        <s v="PR.DCO.1829.2026.176 - Proyecto 153316 Tome Chico"/>
        <s v="PR.DCO.1829.2026.177 - EMS SSR La Capilla, Los Angeles"/>
        <s v="PR.DCO.1829.2026.178 - EMS SSR Rihue, Negrete"/>
        <s v="PR.DCO.1829.2026.189 - Mejoramiento Cancha de Futbol La Berta"/>
        <s v="PR.DCO.1829.2026.191 - EMS Actualización Diseño Construcción Colector Interceptor Aguas Lluvias Santa Rosa"/>
        <s v="PR.DCO.1829.2026.205 - Vivienda Unifamiliar AV"/>
        <s v="PR.DCO.1829.2026.207 - Reposición de Pavimento - Calle José Cardenio Avello Testigos de Hormigón"/>
        <s v="PR.DCO.1829.2026.207 - Reposición de Pavimento - Calle José Cardenio Avello, Santa Juana"/>
        <s v="PR.DCO.1829.2026.208 - Reposición de Pavimento - Calle Jacinto Sepúlveda, Quillón"/>
        <s v="PR.DCO.1829.2026.219 - EMS Construcción Servicio Sanitario Rural de El Huertón"/>
        <s v="PR.DCO.1829.2026.220 - EMS Sistema de Solución Particular de Aguas Servidas"/>
        <s v="PR.DCO.1829.2026.221 - EMS Bodega 1 y 2 - Reconstrucción"/>
        <s v="PR.DCO.1829.2026.222 - EMS Sector Alfa - Rack Norte"/>
        <s v="PR.DCO.1829.2026.223 - EMS Centro Logístico de Apoyo (CLA)"/>
        <s v="PR.DCO.1829.2026.225 - Edificio Oficinas"/>
        <s v="PR.DCO.1829.2026.231 - Reparación Pavimento Sitio N°2"/>
        <s v="PR.DCO.1829.2026.232 - Granulometría Balasto - Reposición Infraestructura Ferroviara Temuco - Gorbea"/>
        <s v="PR.DCO.1829.2026.237 - Subestación Eléctrica Parral"/>
        <s v="PR.DCO.1829.2026.238 - EMS SSR Butamalal Cañelte"/>
        <s v="PR.DCO.1829.2026.239 - EMS Vivienda Particular"/>
        <s v="PR.DCO.1829.2026.245 - Cantera Ditoner - 15-04-2026"/>
        <s v="PR.DCO.1829.2026.269 - EMS Alejandro Perez"/>
        <s v="PR.DCO.1829.2026.272 - Control de suelos y asfaltos - Edificio Costanera"/>
        <s v="PR.DCO.1829.2026.281 - Diseño de Ingeniería para Mejoramiento y Ampliación del SSR Chaimávida Soto"/>
        <s v="PR.DCO.1829.2026.282 - EMS SD Los Ángeles"/>
        <s v="PR.DCO.1829.2026.283 - EMS Modificación de Cauce Natural Quebrada Sin Nombre"/>
        <s v="PR.DCO.1829.2026.284 - EMS Nueva Sala Eléctrica P4A"/>
        <s v="PR.DCO.1829.2026.285 - Ensayo Porchet - Miguel de Collao 2"/>
        <s v="PR.DCO.1829.2026.296 - EMS Subestación Eléctrica y Torres de Alta Tensión Coronel"/>
        <s v="PR.DCO.1829.2026.302 - Habilitación y Construcción Planta Demostrativa Proceso Electrólisis Aleación Tierras Raras"/>
        <s v="PR.DCO.1829.2026.307 - Fuentes de Porvenir 2"/>
        <s v="PR.DCO.1829.2026.313 - Servicio de Suelos - Zona de Lavado de Contenedores"/>
        <s v="PR.DCO.1829.2026.316 - EMS Condominio Santa Raquel"/>
        <s v="PR.DCO.1829.2026.317 - EMS CEMTA"/>
        <s v="PR.DCO.1829.2026.318 - EMS Construcción Túneles de Frío"/>
        <s v="PR.DCO.1829.2026.351 - Ampliación Sistema de Teleprotección de Penco"/>
        <s v="PR.DCO.1829.2026.352 - EMS Costa San Francisco Invica"/>
        <s v="PR.DCO.1829.2026.358 - Diseño de Ingeniería para Mejoramiento y Ampliación del SSR Chaimávida Soto"/>
        <s v="PR.DCO.1829.2026.359 - EMS Vivienda Familiar"/>
        <s v="PR.DCO.1829.2026.362 - Reposición de Pavimentos - Coronel"/>
        <s v="PR.DCO.1829.2026.372 - EMS SE Punilla"/>
        <s v="PR.DCO.1829.2026.388 - EMS Cemta"/>
        <s v="PR.DCO.1829.2026.389 - EMS Cámara de Tome, Servicio Sanitario Rural Santa Rosa de Lebu"/>
        <s v="PR.DCO.1829.2026.390 - EMS Determinación Capa Trabajo Normal"/>
        <s v="PR.DCO.1829.2026.394 - EMS Proyecto Agua Potable y Aguas Servidas 3 Sectores Villa Palguin Panguipulli"/>
        <s v="PR.DCO.1829.2026.395 - EMS Proyecto Agua Potable y Aguas Servidas 3 Sectores Juan Pablo II Panguipulli"/>
        <s v="PR.DCO.1829.2026.396 - EMS Proyecto Agua Potable y Aguas Servidas 3 Sectores Clodomiro Figueroa Panguipulli"/>
        <s v="PR.DCO.1829.2026.397 - EMS CNT MTV Chiguayante 1"/>
        <s v="PR.DCO.1830.2026.096 - Ensayo Porchet - Fuente de Nativa 1"/>
        <s v="PR.DCO.2023-0618 - VTA (+01) Abril 2026"/>
        <s v="PR.DCO.2024-0225 - Mirador del Valle II - Temuco"/>
        <s v="PR.DCO.2024-0239 - VTA (+01) Marzo 2026"/>
        <s v="PR.DCO.2024-0366 - Edificio Control y Emergencias Puente Industrial"/>
        <s v="PR.DCO.2024-0475 - Mirador del Valle I"/>
        <s v="PR.DCO.2024-0554 - Condominio Valle Tucapel"/>
        <s v="PR.DCO.2024-0601 - VTA (+01) Enero 2026"/>
        <s v="PR.DCO.2024-0840 Hospital Curacautín"/>
        <s v="PR.DCO.2024-0888 - Foraction Chili - Planta La Union"/>
        <s v="PR.DCO.2024-0921 - Condominio Valle Ongolmo (DHC)"/>
        <s v="PR.DCO.2024-0930 - Edificio Singular - Talca"/>
        <s v="PR.DCO.2024-0965 - Condominio Nuevo Sol"/>
        <s v="PR.DCO.2024-0969 - Edificio Parque Huertos"/>
        <s v="PR.DCO.2024-1013 - Canchas y Plataformas ForAction Pichirropulli"/>
        <s v="PR.DCO.2024-1021 - Contrato de mantención de calles - Enap ERBB"/>
        <s v="PR.DCO.2024-1045 - VTA (+01) Enero 2026"/>
        <s v="PR.DCO.2025-0006 - Condominio Valle Ongolmo"/>
        <s v="PR.DCO.2025-0032 - Independencia 1590 - Etapa II"/>
        <s v="PR.DCO.2025-0064 - Comité Habitacional Cousiño"/>
        <s v="PR.DCO.2025-0098 - Obra Lota"/>
        <s v="PR.DCO.2025-0130 - Constructora Noval - Condominio Fuschlocher - Osorno"/>
        <s v="PR.DCO.2025-0155 - Reposición Compañía de Bomberos Laraquete"/>
        <s v="PR.DCO.2025-0247 - Conservación Periódica Camino O-48-N"/>
        <s v="PR.DCO.2025-0255 -Mejora Cierres Perimetrales de Planta ERBB"/>
        <s v="PR.DCO.2025-0313 - Monlux Chile S.A. - Nueva SE Seccionadora Buil 15466 kV"/>
        <s v="PR.DCO.2025-0313 - Monlux Chile S.A. - Nueva SE Seccionadora Buil 15466 kV (Venta Total Proyecto)"/>
        <s v="PR.DCO.2025-0366 - Edificio Molco"/>
        <s v="PR.DCO.2025-0388 - Constructora Manzano - Costa Norte, Lote B4"/>
        <s v="PR.DCO.2025-0413 - Cavco - Obras Civil Planta Horcones, Chile – Vitron 2600 (V62)"/>
        <s v="PR.DCO.2025-0464 - Control Permanente Obras Civiles Medlog Coronel"/>
        <s v="PR.DCO.2025-0473 - Constructora Alma-Polis SPA - Cesfam Talcahuano Sur"/>
        <s v="PR.DCO.2025-0501 - Remodelación Plaza del Estudiante IPVG"/>
        <s v="PR.DCO.2025-0507 - Reposición de Pavimento - Salas 53 - Edificio Salas"/>
        <s v="PR.DCO.2025-0514 - Fundación Para Estanques Patio Norte - ERBB"/>
        <s v="PR.DCO.2025-0533 - Proyecto Obras Civiles ENAP ERBB"/>
        <s v="PR.DCO.2025-0534 - Proyecto de Pavimentación y Aguas Lluvias Extensión Caletera Michaihue, Ruta"/>
        <s v="PR.DCO.2025-0549 - Construcción Galpones Patio Los Sauces Enap ERBB"/>
        <s v="PR.DCO.2025-0557 - Control Densidad - CAP Talcahuano"/>
        <s v="PR.DCO.2025-0561 - Constructora Carran - Condominio Los Avellanos III"/>
        <s v="PR.DCO.2025-0567 - EPC Construcción de Estanque Multipropósito de 20.000 m3 T-3259 - NContrato AC310102471"/>
        <s v="PR.DCO.2025-0578 - Proyecto PIGS Fase II - Armada"/>
        <s v="PR.DCO.2025-1560-B_EUROHINCA-Instalaciones Antofagasta"/>
        <s v="PR.DCO.2321.2025-0773 - Reposición Escuela Mollulco"/>
        <s v="PR.DCO.2338.2025-0612 - Francisco Cofré Becerra - Posta Salud Rural Radalco"/>
        <s v="PR.DCO.2338.2026.087 - Constructora San Antonio - Pav. Accesos a Supermercado Eltit"/>
        <s v="PR.DCO.2338.2026.087 - VTA (+01) Mayo 2026"/>
        <s v="PR.DCO.3681.2023.049_(Vta Adicional 2026) BETONFAST-Proyectos Prefabricados Antofagasta-Calama extensión"/>
        <s v="PR.DCO.3681.2023.100_ACM Ing.-SQM La Negra extensión abril-Diciembre 2026 Adicional"/>
        <s v="PR.DCO.3681.2023.196_Meridian- Densidades y Granulometrias"/>
        <s v="PR.DCO.3681.2023.321_Empresa Constructora Belfi SPOT Extensión Septiembre Adicional"/>
        <s v="PR.DCO.3681.2023.414 Hormigones Copat Adicional (Vta+ Adicional) Noviembre 2025"/>
        <s v="PR.DCO.3681.2024.069_V6 DERK-CMZ Adicional mes de Julio 2025 Adicional"/>
        <s v="PR.DCO.3681.2024.109_Tepsac Secretarios técnicos adicionales"/>
        <s v="PR.DCO.3681.2024.304 ELECNOR PE Antofagasta"/>
        <s v="PR.DCO.3681.2024.359_TEPSAC-Centinela Supervisor y Secretario Adicional"/>
        <s v="PR.DCO.3681.2024.359_TEPSAC-Centinela Supervisor y Secretario Adicional (Ajuste  -)"/>
        <s v="PR.DCO.3681.2024.382_GYL-Alto La Chimba II (VTA +´) Cuadratura noviembre 2025 Adicional"/>
        <s v="PR.DCO.3681.2024.382_GYL-Alto La Chimba II (VTA +´Cuadratura Enero 2026"/>
        <s v="PR.DCO.3681.2025.032_Tepsac Ensayos especiales de suelos (permeabilidad, colapso), químico NAG y maquina desgast"/>
        <s v="PR.DCO.3681.2025.077 Sicomaq Mejoramiento Borde"/>
        <s v="PR.DCO.3681.2025.116_ING. CG MONTAJES-SE Bess Arenales Mejillones"/>
        <s v="PR.DCO.3681.2025.141_(Vta cuadratura 2026) BOETSCH-Mirador de Costaventura Etapa II Adicional"/>
        <s v="PR.DCO.3681.2025.166 Servicio Control Calidad Proyecto Laguna Seca Peralte 9"/>
        <s v="PR.DCO.3681.2025.194_WORLD SERVICE-Trevisan sn lote 4"/>
        <s v="PR.DCO.3681.2025.234_(VTA Cuadratura 2026) B_EXCON-Construcción Obras Tempranas 1 – CMZ II (Permanencia). Adicional"/>
        <s v="PR.DCO.3681.2025.234_B_EXCON-Construcción Obras Tempranas 1 – CMZ II (Permanencia)."/>
        <s v="PR.DCO.3681.2025.235 Civelec SE Mejillones y SE Chacata"/>
        <s v="PR.DCO.3681.2025.244 Polpaico Parque eólico Pampa Hibrida"/>
        <s v="PR.DCO.3681.2025.275_(VTA Cuadratura 2026) ACM-CAPSTONE COPPER, Mantos Blancos Adicional"/>
        <s v="PR.DCO.3681.2025.275_ACM-CAPSTONE COPPER, Mantos Blancos"/>
        <s v="PR.DCO.3681.2025.315_EIMontajes-Subestación Monte Mina"/>
        <s v="PR.DCO.3681.2026.013_HORMIGONES MÓVILES-Subestación Montemina"/>
        <s v="PR.DCO.3681.2026.021_PME-Canaletas Pre-fabricadas - Aurora"/>
        <s v="PR.DCO.3681.2026.050_NORMAN ORELLANA-CASA PARTICULAR"/>
        <s v="PR.DCO.3681.2026.079 Infraestructura Eléctrica 2DA y 3RA  COX"/>
        <s v="PR.DCO.3681.2026.108_RVC-Condominio Trocadero"/>
        <s v="PR.DCO.3681.2026.121_MOV. TIERRA V &amp; V-PMGD CALICHE - CAMINO DE ACCESO"/>
        <s v="PR.DCO.3682.2023.197_GREKAD MET-EDIFICIO DE OFICINAS SITIO 1_Adicional 2"/>
        <s v="PR.DCO.3682.2024.321_SOC. ACL-Autocontrol Hormigones ACL Adicional"/>
        <s v="PR.DCO.3682.2024.321_V5 SOC. ACL-Autocontrol Hormigones ACL Adicional Abril 2025"/>
        <s v="PR.DCO.3682.2024.338_GYL-Conjunto Habitacional Samkaña (Lote 2A-16)"/>
        <s v="PR.DCO.3682.2025.035_Bravo Izquierdo_Iquique"/>
        <s v="PR.DCO.3682.2025.064_VERTIC-Iquique Avenida Quince Alto Hospicio"/>
        <s v="PR.DCO.3682.2025.069_Constructora Budapest-CONDOMINIO ALEJANDRO AZOLAS"/>
        <s v="PR.DCO.3682.2025.069_Constructora Budapest-CONDOMINIO ALEJANDRO AZOLAS (VTA Adicional Mayo 2026)"/>
        <s v="PR.DCO.3682.2025.206_COX-Subestación Kimal (+ VTA Enero ) Servicio Spot Adicional"/>
        <s v="PR.DCO.3682.2025.206_COX-Subestación Kimal (Cuadratura Junio 2026) Permanencia Adicional"/>
        <s v="PR.DCO.3682.2025.206_COX-Subestación Kimal (Permanencia)"/>
        <s v="PR.DCO.3682.2025.206_COX-Subestación Kimal (Servicios Spot)"/>
        <s v="PR.DCO.3682.2025.251 Polpaico Álcali"/>
        <s v="PR.DCO.3682.2025.251 Polpaico Álcali ( Vta Cuadratura Enero 2026) Adicional"/>
        <s v="PR.DCO.3682.2025.266_GYL-San Petersburgo"/>
        <s v="PR.DCO.3682.2025.283_GREEN HANDS-Cantera Ari Acha, Arica"/>
        <s v="PR.DCO.3682.2025.316_FERROVIAL ENERGÍA_Subestación Elevadora Tirana Solar y su respectiva LAT"/>
        <s v="PR.DCO.3682.2026.005_ENZO REDOLFI-CONSERVADOR DE BIENES RAICES"/>
        <s v="PR.DCO.3682.2026.021 Portal Costanera"/>
        <s v="PR.DCO.3682.2026.021 Salfa Noval F1 A"/>
        <s v="PR.DCO.3682.2026.021 Salfa Noval F1 B"/>
        <s v="PR.DCO.3682.2026.026 - Parque Solar Tirana Oeste"/>
        <s v="PR.DCO.3682.2026.037_GUSTAVO ORREGO-Ampliación Vivienda de un piso"/>
        <s v="PR.DCO.3682.2026.038_Rene Mancilla-Panel Borneo"/>
        <s v="PR.DCO.3682.2026.042 PROYECTO LAMARA Ecasa"/>
        <s v="PR.DCO.3682.2026.096 CONSTRUCTORA PYL SPA Colchane"/>
        <s v="PR.DCO.3682.2026.112_SECALL-Proyecto TA9490"/>
        <s v="PR.DCO.3683.2023.252_Xtreme Mining Limitada_Proyecto Chuquicamata"/>
        <s v="PR.DCO.3683.2025.172 SE Crucero en Ruta 24 km 3 oriente, María Elena SE Estepa, 4 km al norte de SE Crucero"/>
        <s v="PR.DCO.3683.2025.182_DUFFCO-Conservación de la Red Vial, Conservación Periódica Ruta B-245"/>
        <s v="PR.DCO.3683.2025.258_V2 Kimal María Elena_China Railway"/>
        <s v="PR.DCO.3683.2026.014 V3 China Power DUNE PLUS"/>
        <s v="PR.DCO.3683.2026.063_ACM-SA 9500016170 Perforación y Construcción de Micropilotes, Salar de Atacama"/>
        <s v="PR.DCO.3684.2023.029_Polpaico El Espino Adicional"/>
        <s v="PR.DCO.3684.2024.001-2 (Vta cudratura 2026) Adicional"/>
        <s v="PR.DCO.3684.2025.080 Elecnor Línea de Transmisión Don Goyo - La Ruca Adicional (VTa + Marzo-Mayo 2026)"/>
        <s v="PR.DCO.3684.2025.080 Elecnor Línea de Transmisión Don Goyo - La Ruca Adicional(VTa + noviembre))"/>
        <s v="PR.DCO.3684.2025.149_(Vta Cuadratura 2026) BRUNDL-Reposición Puente Marquesa en Ruta D-215 Adicional"/>
        <s v="PR.DCO.3684.2025.232_SICOMAQ-Construcción de Enrocado Protección C. Chungungo"/>
        <s v="PR.DCO.3684.2025.250 Melón Punta de Talca"/>
        <s v="PR.DCO.3684.2025.284_SACYR-Ext. testigos y med. espesores Ruta 5 Los Vilos La Serena"/>
        <s v="PR.DCO.3684.2025.294_PRODELCA-Mirador Bahía II"/>
        <s v="PR.DCO.3684.2025.308_MARTINEZ BRAVARI-Kauffman La Serena"/>
        <s v="PR.DCO.3684.2025.309_Puna de Aguila-Edificio Punta de Aguila I"/>
        <s v="PR.DCO.3684.2025.313 KALPATARU -Tramo 5 , KV Kimal - Lo Aguirre Servicio Spot"/>
        <s v="PR.DCO.3684.2026.003_Polpaico-Nueva Instalación Vallenar"/>
        <s v="PR.DCO.3684.2026.008_UNICON-Ovalle"/>
        <s v="PR.DCO.3684.2026.024_Minera el Dorado La Serena"/>
        <s v="PR.DCO.3684.2026.045 Planta Melón Freirina"/>
        <s v="PR.DCO.3684.2026.103_NELSON CASTILLO-Construcción Avda. Cuatro Esquinas"/>
        <s v="PR.DCO.3684.2026.119_UNICON-PLANTA OVALLE"/>
        <s v="PR.DCO.3685.2023.129_CODELCO DSAL-Potrerillos_Rev_2. IDIEM 18-03.2024"/>
        <s v="PR.DCO.3685.2025.293_POLPAICO-Planta de hormigones Copiapó – Polpaico BSA (+VTA cuadratura 2026)"/>
        <s v="PR.DCO.3685.2025.293_POLPAICO-Planta de hormigones Copiapó – Polpaico BSA (+VTA Enero 2026)Adicional"/>
        <s v="PR.DCO.3685.2026.089_FERRARA-Edificio MOP Atacama"/>
        <s v="PR.DCO.3689.2025.223_PUMA-Proyecto Sentina"/>
        <s v="PR.DCO.3689.2025.376_ERRES LTDA.-Refinería Aconcagua"/>
        <s v="PR.DCO.3689.2025.441_ZOPONE-Obra 149534-CONCON"/>
        <s v="PR.DCO.3689.2025-1001-Melón V región"/>
        <s v="PR.DCO.3689.2025-1003-Polpaico V región (+Vta diciembre) Adicional"/>
        <s v="PR.DCO.3689.2026.001_MOVITERRA-PLANTA CENTRAL"/>
        <s v="PR.DCO.3689.2026.076_VIMAC-ICARIA"/>
        <s v="PR.DCO.3689.2026.108 - Reposición 4° Comisaria de Quillota"/>
        <s v="PR.DCO.3689.2026.184_CONST. SEVILLA-SCALA CURAUMA"/>
        <s v="PR.DCO.3689.2026.235_DGC Montajes Eléctricos-Casa La Negra"/>
        <s v="PR.DCO.3689.2026.236 Cavieres y Arquitectos El porvenir"/>
        <s v="PR.DCO.3689.2026.275_AMETEL-SE Los Poetas"/>
        <s v="PR.DCO.3729.2026.009_MELON-Planta Antofagasta"/>
        <s v="PR.DCO2025-0461 -VTA (+01) Cuadratura de venta"/>
        <s v="PR.DDA.2025-075B Cuenca Magallanes"/>
        <s v="PR.DEP.2023"/>
        <s v="PR.DEP.2025.0005 Diagnóstico estructural Amunátegui No139"/>
        <s v="PR.DEP.2025.0215 DIAGNÓSTICO DEL ESTADO DE CONSERVACIÓN MONUMENTO HISTÓRICO HOSPITAL EL SALVADOR - PROVIDENCIA"/>
        <s v="PR.DEP.2025.0251 Evaluación estructural edificio Instituto Traumatológico"/>
        <s v="PR.DEP.2025.0297A Ensayos carga transversal a baranda"/>
        <s v="PR.DEP.2025.0299 Ensayos carga transversal a baranda"/>
        <s v="PR.DEP.2025.0303 Evaluación estructural Losas Edificio Sede Universitaria para la provincia de Chiloé"/>
        <s v="PR.DEP.2025.0306 Ensayos de Compresión a Alzaprimas"/>
        <s v="PR.DEP.2025.0309 Diagnóstico estructural APS Hospital San José de Maipo"/>
        <s v="PR.DEP.2025.0316 EFE servicio de evaluación estructural de las estaciones de Curicó, San Javier, Linares, Parral y San C"/>
        <s v="PR.DEP.2025.0318A  Ensayos carga transversal a baranda"/>
        <s v="PR.DEP.2025.0320 EVALUACIÓN DE DAÑOS ESTRUCTURALES POR INCENDIO EN BODEGA – IQUIQUE, REGIÓN DE TARAPACÁ"/>
        <s v="PR.DEP.2025.0321 Ensayos a sistema de fortificación de túnel"/>
        <s v="PR.DEP.2025.0324 Ensayos mecánicos a paneles"/>
        <s v="PR.DEP.2025.0345 Revisión Memoria de Cálculo de proyecto de Racks - Cliente Evolog SpA."/>
        <s v="PR.DEP.2025.0349 Ensayos de tracción a barras autoperforantes"/>
        <s v="PR.DEP.2026.0001 Evaluación de daños estructurales por incendio en centro de distribución World Logistic Park II San Ber"/>
        <s v="PR.DEP.2026.0003 Ensayos carga transversal a baranda"/>
        <s v="PR.DEP.2026.0006 Evaluación de daños estructurales por incendio en bodega Camilo Henríquez 3022 - Concepción"/>
        <s v="PR.DEP.2026.0012 Ensayo Modulo Elasticidad de muestra hormigón"/>
        <s v="PR.DEP.2026.0013 Ensayos carga transversal a baranda"/>
        <s v="PR.DEP.2026.0015 Ensayos a sistemas de fortificación de túnel"/>
        <s v="PR.DEP.2026.0026 Ensayos carga transversal a panel"/>
        <s v="PR.DEP.2026.0027 Ensayos mecánicos a paneles"/>
        <s v="PR.DEP.2026.0037 Ensayos carga transversal a baranda"/>
        <s v="PR.DEP.2026.0040  Elaboración de especificaciones técnicas y seguimiento para reparación de pedestal PD1-2 - Turbogenera"/>
        <s v="PR.DEP.2026.0046 Ensayos de tracción a conectores mecánicos"/>
        <s v="PR.DEP.2026.0048 Ensayos de tracción in situ a barras"/>
        <s v="PR.DEP.2026.0051 Ensayos para determinación del módulo de elasticidad a muestra de hormigón"/>
        <s v="PR.DEP.2026.0053 Ensayos de tracción a barras autoperforantes"/>
        <s v="PR.DEP.2026.0054A Ensayos de tracción a barras autoperforantes"/>
        <s v="PR.DEP.2026.0063 Ensayos de tracción y de contenido de zinc a alambre de malla de fortificación de túnel"/>
        <s v="PR.DEP.2026.0075A Ensayos de Flexión y Compresión a modulo plástico"/>
        <s v="PR.DEP.2026.0076 Revisión proyecto de cálculo estructural de 3 tipologías de viviendas El Olivar, Quilpué – Valparaíso"/>
        <s v="PR.DEP.2026.0078 Ensayos carga transversal a baranda"/>
        <s v="PR.DEP.2026.0079 Revisión del diseño sísmico según NCh2369:2025 para 8 configuraciones de gabinetes"/>
        <s v="PR.DEP.2026.0086 Ensayos carga transversal a celosía"/>
        <s v="PR.DEP.2026.0089 Ensayos de tracción a barras autoperforantes"/>
        <s v="PR.DEP.2026.0091 Ensayos carga transversal a baranda"/>
        <s v="PR.DEP.2026.0107  Ensayos de tracción a barras autoperforantes"/>
        <s v="PR.DEP.2026.0108 Ensayos de tracción a barras autoperforantes"/>
        <s v="PR.DEP.2026.0110  Ensayos de carga transversal a prototipo de ventana"/>
        <s v="PR.DEP.2026.0111 Ensayos carga transversal a baranda"/>
        <s v="PR.DEP.2026.0112 Ensayos carga transversal a baranda"/>
        <s v="PR.DEP.2026.0113 Ensayos carga transversal a barandas"/>
        <s v="PR.DEP.2026.0114 Medición de pilares mediante escáner láser en Centro de Distribución World Logistic Park II – San Berna"/>
        <s v="PR.DEP.2026.0116 Ensayo de la conexión, flexión y compresión excéntrica de columna CLT"/>
        <s v="PR.DEP.2026.0124 Ensayos carga transversal a baranda"/>
        <s v="PR.DEP.2026.0130 Ensayos de tracción de pernos autoperforantes"/>
        <s v="PR.DEP.2026.0131 Ensayos mecánicos a paneles"/>
        <s v="PR.DEP.2026.0134 Ensayos carga transversal a barandas"/>
        <s v="PR.DEP.2026.0138 Ensayos a sistema de fortificación de túnel"/>
        <s v="PR.DEP.2026.0154 Ensayos de tracción a conectores mecánicos"/>
        <s v="PR.DEP.2026-0074  Ensayos carga transversal a baranda"/>
        <s v="PR.DES.2018-VIS"/>
        <s v="PR.DES.2019-216"/>
        <s v="PR.DES.2021-190"/>
        <s v="PR.DES.2021-196"/>
        <s v="PR.DES.2021-251"/>
        <s v="PR.DES.2021-265"/>
        <s v="PR.DES.2021-266"/>
        <s v="PR.DES.2021-90"/>
        <s v="PR.DES.2022-231"/>
        <s v="PR.DES.2022-45"/>
        <s v="PR.DES.2023-167"/>
        <s v="PR.DES.2023-184"/>
        <s v="PR.DES.2023-202"/>
        <s v="PR.DES.2023-216"/>
        <s v="PR.DES.2023-228"/>
        <s v="PR.DES.2023-58"/>
        <s v="PR.DES.2023-85"/>
        <s v="PR.DES.2024-101"/>
        <s v="PR.DES.2024-101 (+)"/>
        <s v="PR.DES.2024-107"/>
        <s v="PR.DES.2024-121"/>
        <s v="PR.DES.2024-129"/>
        <s v="PR.DES.2024-141"/>
        <s v="PR.DES.2024-149"/>
        <s v="PR.DES.2024-150"/>
        <s v="PR.DES.2024-154"/>
        <s v="PR.DES.2024-155"/>
        <s v="PR.DES.2024-156"/>
        <s v="PR.DES.2024-174"/>
        <s v="PR.DES.2024-186"/>
        <s v="PR.DES.2024-190"/>
        <s v="PR.DES.2024-195"/>
        <s v="PR.DES.2024-199"/>
        <s v="PR.DES.2024-199 (-)"/>
        <s v="PR.DES.2024-201"/>
        <s v="PR.DES.2024-228"/>
        <s v="PR.DES.2024-240"/>
        <s v="PR.DES.2024-32"/>
        <s v="PR.DES.2024-51"/>
        <s v="PR.DES.2024-54"/>
        <s v="PR.DES.2024-71"/>
        <s v="PR.DES.2024-82"/>
        <s v="PR.DES.2024-83"/>
        <s v="PR.DES.2024-88"/>
        <s v="PR.DES.2024-9"/>
        <s v="PR.DES.2024-94"/>
        <s v="PR.DES.2024-95"/>
        <s v="PR.DES.2024-96"/>
        <s v="PR.DES.2024-97"/>
        <s v="PR.DES.2025-103"/>
        <s v="PR.DES.2025-108"/>
        <s v="PR.DES.2025-11 ASESORIA A LA INSPECCION TECNICA DE OBRAS (ATO) Y EQUIPO ESPECIALIDADES HABILITACION CENTRO CULTURAL, COM"/>
        <s v="PR.DES.2025-110"/>
        <s v="PR.DES.2025-111"/>
        <s v="PR.DES.2025-114"/>
        <s v="PR.DES.2025-12"/>
        <s v="PR.DES.2025-122"/>
        <s v="PR.DES.2025-123"/>
        <s v="PR.DES.2025-125"/>
        <s v="PR.DES.2025-127"/>
        <s v="PR.DES.2025-128"/>
        <s v="PR.DES.2025-13"/>
        <s v="PR.DES.2025-131"/>
        <s v="PR.DES.2025-136"/>
        <s v="PR.DES.2025-14"/>
        <s v="PR.DES.2025-145 AITE PROYECTO “REPOSICIÓN CESFAM RURAL CURACO DE VÉLEZ"/>
        <s v="PR.DES.2025-15"/>
        <s v="PR.DES.2025-152"/>
        <s v="PR.DES.2025-153"/>
        <s v="PR.DES.2025-157"/>
        <s v="PR.DES.2025-158"/>
        <s v="PR.DES.2025-159"/>
        <s v="PR.DES.2025-164"/>
        <s v="PR.DES.2025-165"/>
        <s v="PR.DES.2025-181"/>
        <s v="PR.DES.2025-182"/>
        <s v="PR.DES.2025-183"/>
        <s v="PR.DES.2025-184"/>
        <s v="PR.DES.2025-186"/>
        <s v="PR.DES.2025-195"/>
        <s v="PR.DES.2025-201"/>
        <s v="PR.DES.2025-202"/>
        <s v="PR.DES.2025-203"/>
        <s v="PR.DES.2025-24"/>
        <s v="PR.DES.2025-26 (+)"/>
        <s v="PR.DES.2025-27 (+)"/>
        <s v="PR.DES.2025-34"/>
        <s v="PR.DES.2025-48"/>
        <s v="PR.DES.2025-50"/>
        <s v="PR.DES.2025-51"/>
        <s v="PR.DES.2025-54 (+)"/>
        <s v="PR.DES.2025-55"/>
        <s v="PR.DES.2025-56"/>
        <s v="PR.DES.2025-75"/>
        <s v="PR.DES.2025-78"/>
        <s v="PR.DES.2025-80"/>
        <s v="PR.DES.2025-9"/>
        <s v="PR.DES.2025-94"/>
        <s v="PR.DES.2026-10"/>
        <s v="PR.DES.2026-100"/>
        <s v="PR.DES.2026-101"/>
        <s v="PR.DES.2026-14"/>
        <s v="PR.DES.2026-15"/>
        <s v="PR.DES.2026-16"/>
        <s v="PR.DES.2026-17"/>
        <s v="PR.DES.2026-19"/>
        <s v="PR.DES.2026-27"/>
        <s v="PR.DES.2026-34"/>
        <s v="PR.DES.2026-38"/>
        <s v="PR.DES.2026-39"/>
        <s v="PR.DES.2026-4"/>
        <s v="PR.DES.2026-43"/>
        <s v="PR.DES.2026-44"/>
        <s v="PR.DES.2026-47"/>
        <s v="PR.DES.2026-48"/>
        <s v="PR.DES.2026-6"/>
        <s v="PR.DES.2026-63"/>
        <s v="PR.DES.2026-64"/>
        <s v="PR.DES.2026-65"/>
        <s v="PR.DES.2026-66"/>
        <s v="PR.DES.2026-68"/>
        <s v="PR.DES.2026-7 PF Pehuenche"/>
        <s v="PR.DES.2026-75 020.26.MOP.822-13-O125.AIF Estadio San Antonio"/>
        <s v="PR.DES.2026-76"/>
        <s v="PR.DES.2026-81"/>
        <s v="PR.DGI.2022-015_D Modelo de Infiltración Caren 3741 oct - nov 2024"/>
        <s v="PR.DGI.2022-015_E Automatización Caren 3743 Adicional - Marzo 2026"/>
        <s v="PR.DGI.2022-015_E Automatización Caren 3743 Adicional enero 2026"/>
        <s v="PR.DGI.2022-015_E Automatización Caren 3743 Adicional Febrero 2026"/>
        <s v="PR.DGI.2022-015_G ODS 7 3805 TOVE Adicional febrero 2026"/>
        <s v="PR.DGI.2022-015_G ODS 7 3805 Tove Adicional Mar - Jun 2025"/>
        <s v="PR.DGI.2022-015_I Otros Tranques (Descontable Notas de Cambio 3, 4, 7, 9 ,10 y 12)"/>
        <s v="PR.DGI.2022-015_J ODS10 Pampa Austral"/>
        <s v="PR.DGI.2022-015_J ODS10 Pampa Austral - Adicional Marzo 2026"/>
        <s v="PR.DGI.2022-015_J ODS10 Pampa Austral Adicional nov -2025 Adicional"/>
        <s v="PR.DGI.2022-015_K OdS 11 Tove 3868 - Adicional Marzo 2026"/>
        <s v="PR.DGI.2022-015_M ODS 13 CC 3919"/>
        <s v="PR.DGI.2023-043 Estudio hidrogeológico Pozos Araucanía DOH"/>
        <s v="PR.DGI.2023-10 (v2) Embalse Carén"/>
        <s v="PR.DGI.2024-033 Proyecto SAR Prospecciones Orden de Cambio 10"/>
        <s v="PR.DGI.2024-033 Proyecto SAR Prospecciones Orden de Cambio 7"/>
        <s v="PR.DGI.2024-033 Proyecto SAR Prospecciones Orden de Cambio 8"/>
        <s v="PR.DGI.2024-033 Proyecto SAR Prospecciones Orden de Cambio 9"/>
        <s v="PR.DGI.2024-053 Rebaja Cuota enero Recepción de Sello de fundación EFE Los Guindos, Buin Ampliación Contrato"/>
        <s v="PR.DGI.2024-053 Recepción de Sello de fundación EFE Los Guindos, Buin Ampliación Contrato"/>
        <s v="PR.DGI.2024-094 (V3) Prospecciones Geotécnicas e Instrumentación 9° Etapa Tranque Talabre"/>
        <s v="PR.DGI.2024-094 (V3) Prospecciones Geotécnicas e Instrumentación 9° Etapa Tranque Talabre - Extensión Marzo 2026"/>
        <s v="PR.DGI.2025-015 Mecánica de Suelos Tenencia Petorca"/>
        <s v="PR.DGI.2025-021 Orden de Cambio 1 - Sondajes Geotécnicos para Proyecto Integrado de Crecimiento IGP Collahuasi Adicional"/>
        <s v="PR.DGI.2025-021 Sondajes Geotécnicos para Proyecto Integrado de Crecimiento IGP Collahuasi"/>
        <s v="PR.DGI.2025-021 Tendencia 2 - Sondajes Geotécnicos para Proyecto Integrado de Crecimiento IGP Collahuasi Adicional"/>
        <s v="PR.DGI.2025-032 Quiborax Adicional Informe Gastos Generales y Utilidad"/>
        <s v="PR.DGI.2025-032 Quiborax Planta Arica"/>
        <s v="PR.DGI.2025-032 Quiborax Planta Arica - Complemento Febrero 2026"/>
        <s v="PR.DGI.2025-043 Adicional Quebrada de Macul"/>
        <s v="PR.DGI.2025-066 Edificio Bachillerato Campus JGM"/>
        <s v="PR.DGI.2025-068 Servicio de Geotecnia para Diseños, Laboratorio y Mecánica de Suelos"/>
        <s v="PR.DGI.2025-102 ESTUDIO DE MECÁNICA DE SUELO: PRAT N°1358 , ANTOFAGASTA."/>
        <s v="PR.DGI.2025-103 - Instituto Traumatológico"/>
        <s v="PR.DGI.2026-002 Levantamiento Topográfico para Proyecto de Abastecimiento de Agua - Región de la Araucania"/>
        <s v="PR.DGI.2026-005 Mecánica de Suelo Academia Politécnica Aeronáutica.."/>
        <s v="PR.DGI.2026-031 Servicio de Geotecnia y Mecánica de Suelos - Proyecto SCUR-NT"/>
        <s v="PR.DGI.2026-037 Peritaje Muro Inés Matte Urrejola"/>
        <s v="PR.DGI.2026-039 Ensayos geofísicos en Minera Zaldívar"/>
        <s v="PR.DGI.2026-041 Excavación de calicata manual - Laguna Caren"/>
        <s v="PR.DGI.2026-045 ESTUDIO DE MECÁNICA DE SUELO PROPIEDAD UBICADA EN AZUFRE N°151, ANTOFAGASTA"/>
        <s v="PR.DGI.2026-048 ESTUDIO DE MECÁNICA DE SUELO ESTADIO PIERINO PERAZZO GAGLIARDO"/>
        <s v="PR.DGI.2026-050 Análisis Geotécnico de Socavones e Inestabilidades en Túneles de Extensión Línea 6 Metro de Santiago – R"/>
        <s v="PR.DGI.2026-079 Escaneo Láser Juan Gómez Millas"/>
        <s v="PR.DGI-2026-013 Hospital del Salvador - Estudio Geofísica"/>
        <s v="PR.DGL.1817.2025.0571 - Cesmec - Solicitud de Ensayos"/>
        <s v="PR.DGL.1817.2025.0625 - Placa de Carga Metro Linea 7 - China Railway"/>
        <s v="PR.DGL.1817.2025.0654 - Melon Aridos - Ensayo Limite de Atterberg"/>
        <s v="PR.DGL.1817.2025.0655 - Ausenco - Ensayos de Clasificación"/>
        <s v="PR.DGL.1817.2026.0057 - Hidromas - Solicitud de Ensayos"/>
        <s v="PR.DGL.1817.2026.0116 - Club Hipico de Santiago - Solicitud de Ensayo"/>
        <s v="PR.DGL.1817.2026.0186 - Alerce Ingenieria - Ensayos de Compactación Mina Rajo"/>
        <s v="PR.DGL.1817.2026.0249 - BCG - Solicitud de Ensayos"/>
        <s v="PR.DGL.2339.2025.0659  - Fermaq Servicios Mineros - Ensayos Balasto"/>
        <s v="PR.DGL.2339.2025.0662 - Maquinarias Buena Vista - Solicitud de Ensayos"/>
        <s v="PR.DGL.2339.2025.0713 - Rodrigo Medina - Rajos Tremolen y Esperanza Primera"/>
        <s v="PR.DGL.2339.2026. 0086 - Alto Maipo - PHAM C3"/>
        <s v="PR.DGL.2339.2026.0056 - Soc. Minera Pukara - Piedra Azul"/>
        <s v="PR.DGL.2339.2026.0072 - Javier Mendoza - Pauna Solar"/>
        <s v="PR.DGL.2339.2026.0096 - Strabag - Ensayo Túnel V5"/>
        <s v="PR.DGL.2339.2026.0099 - Fermaq - Cerro Blanco Polpaico"/>
        <s v="PR.DGL.2339.2026.0153 - Minera Santa Fe Spa - Solicitud de Ensayos"/>
        <s v="PR.DGL.2339.2026.0157 - Aridos Aconcagua - Balasto EFE"/>
        <s v="PR.DGL.2339.2026.0158 - Aridos Aconcagua - Balasto EFE"/>
        <s v="PR.DGL.2339.2026.0163 - Alto Maipo - Túnel V5"/>
        <s v="PR.DGL.2339.2026.0295 - Sicomaq - Caleta Las Conchas, Los Vilos"/>
        <s v="PR.DGL.2339.2026.097 - Harcha - Caleta Papudo"/>
        <s v="PR.DGL.2340.2025.0581 - EFE Valparaiso - Sargento Aldea"/>
        <s v="PR.DGL.2340.2025.0617 - Minera Las Cenizas - Barreal Seco de Grupo Minero Las Cenizas"/>
        <s v="PR.DGL.2340.2025.0627 - RHEOSOIL SPA - Campaña Geotecnica y Laboratorio, Estudio de Prefactibilidad Depósito de Relaves"/>
        <s v="PR.DGL.2340.2025.0629 - Minera El Abra - Heated Raff Extras"/>
        <s v="PR.DGL.2340.2025.0630 - SRK Consulting Chile Spa - Logueo y Caracterización SCPY-RD"/>
        <s v="PR.DGL.2340.2025.0638 - Ausenco - Analisis Granulometria de la Fracción Fina y Mineralogia"/>
        <s v="PR.DGL.2340.2025.0644 - Invecc -Ensayo Triaxial"/>
        <s v="PR.DGL.2340.2025.0657 - ASG - ENSAYO RESISTIVIDAD ELÉCTRICA"/>
        <s v="PR.DGL.2340.2025.0657 - VTA (+01) Febrero 2026 - ASG - ENSAYO RESISTIVIDAD ELÉCTRICA"/>
        <s v="PR.DGL.2340.2025.0668 - AJ Geotech - Ensayo DRX y Otros"/>
        <s v="PR.DGL.2340.2025.0693 - Soc. de Desarrollo Tec. USACH - Ensayo Corte Directo"/>
        <s v="PR.DGL.2340.2025.0703 - Arcadis - DES Nueva Centinela"/>
        <s v="PR.DGL.2340.2025.0703 - VTA (+01) Mayo 2026 - Arcadis - DES Nueva Centinela"/>
        <s v="PR.DGL.2340.2025.0710 - RyQ - Solicitud de Ensayos"/>
        <s v="PR.DGL.2340.2025.0715 - AJ Geotech - La Coipa"/>
        <s v="PR.DGL.2340.2026.0026 - Constructora Australis - Portal La Foresta"/>
        <s v="PR.DGL.2340.2026.0027 - Ausenco - Proyecto Costa Fuego"/>
        <s v="PR.DGL.2340.2026.0031 - Arcadis - 5331-Centinela DRE"/>
        <s v="PR.DGL.2340.2026.0037 - Compañia Minera Lomas Bayas - Ensayos de Laboratorio Geotécnico"/>
        <s v="PR.DGL.2340.2026.0088 - Ferrara - Recinto Tk. Prat - Antofagasta"/>
        <s v="PR.DGL.2340.2026.0094 - Ausenco - Solicitud de Ensayos"/>
        <s v="PR.DGL.2340.2026.0101 - COX - Subestación Pampa Fidelia"/>
        <s v="PR.DGL.2340.2026.0119 - COX - Resistividad Térmica"/>
        <s v="PR.DGL.2340.2026.0120 - Suelotest - Ensayo Traixial"/>
        <s v="PR.DGL.2340.2026.0167 - Globaltec - Resistividad Eléctrica"/>
        <s v="PR.DGL.2340.2026.0171 - LEM - Solicitud de Ensayos"/>
        <s v="PR.DGL.2340.2026.0180 - SRK Consulting Chile - Caracterización Físico-Química Pila de Lixiviación Lobo Marte"/>
        <s v="PR.DGL.2340.2026.0183 - Ausenco - Caracterización PAD1"/>
        <s v="PR.DGL.2340.2026.0227 - Sociedad Comercial Garcia y Solano - Solicitud de Ensayos"/>
        <s v="PR.DGL.2340.2026.0238 - Transportes Teodoro Campos - Ensayo Resistividad"/>
        <s v="PR.DGL.2340.2026.0244 - Applus  -Minera Centinela"/>
        <s v="PR.DGL.2340.2026.0248 - WSP - Proyecto MES0018035 TLS"/>
        <s v="PR.DGL.2340.2026.0288 - Wortex - Solicitud de Ensayos"/>
        <s v="PR.DGL.2340.2026.0303 - Collahuasi - Proyecto N°E40255 - Contrato GTAM 0315"/>
        <s v="PR.DGL.2340.2026.0306 - Cox - Resistividad Térmica"/>
        <s v="PR.DGL.2340.2026.0380 - SRK - Toma de Muestras y Ensayos de Laboratorio CMCC"/>
        <s v="PR.DHC.1824.2019.164-20 Adicional (+Vta Septiembre) Cuadratura Adicional"/>
        <s v="PR.DHC.1824.2022.147_Polpaico-Centinela_V3 VTA(Adic Enero 2026) Adicional"/>
        <s v="PR.DHC.1824.2023-1022 -2 Adicional (+VTA Enero 2026) Adicional"/>
        <s v="PR.DHC.1826.2024-1003-Melon"/>
        <s v="PR.DHC.1829.2022.279 - Adenda Hospital Coronel 2024"/>
        <s v="PR.DHC.1829.2022.279 - Control de Áridos, Hormigón y Suelos. Red de Hospitales Biobío"/>
        <s v="PR.DHC.1830.2024-1003-Melon"/>
        <s v="PR.DHC.1830.2025-0705 - Sociedad Constructora Vanrom SPA - Bunker Radioterapia Clínica Andes Salud Concepción"/>
        <s v="PR.DHC.1830.2025-0728 - Ensayo a Flexotracción - Eje Collao"/>
        <s v="PR.DHC.1830.2025-0737 - Baños Ciencias Políticas Universidad de Concepción"/>
        <s v="PR.DHC.1830.2025-0739 - Edificio O'Higgins 979 DS19 - Los Angeles"/>
        <s v="PR.DHC.1830.2025-0740 - Muestras de Hormigón - Pelluhue"/>
        <s v="PR.DHC.1830.2025-0789 - Ensayos Esclerométrico - Parque Huertos"/>
        <s v="PR.DHC.1830.2025-0792 - Muestra de Hormigón - Hualqui ATC"/>
        <s v="PR.DHC.1830.2025-0802 - Ampliación Mayor a 100m2 Equipamiento Clase Comercio y Residencial Vivienda"/>
        <s v="PR.DHC.1830.2026.004 - Muestra de hormigón - Parral"/>
        <s v="PR.DHC.1830.2026.005 - Extracción de Testigos - Mirador Costanera II"/>
        <s v="PR.DHC.1830.2026.007 - Etapa 1: Aires de San Andrés"/>
        <s v="PR.DHC.1830.2026.008 - Fortificación Taludes SE Señoraza"/>
        <s v="PR.DHC.1830.2026.013 - Ampliación Colegio Rucalhue"/>
        <s v="PR.DHC.1830.2026.015 - Muestreo de Rilem - Hospital de Lota"/>
        <s v="PR.DHC.1830.2026.018 - Vivienda San Jose Del Mar"/>
        <s v="PR.DHC.1830.2026.020 - Extracción de testigos Construcción Gimnasio Asmar"/>
        <s v="PR.DHC.1830.2026.024 - Extracción de Testigos - Torreones 5"/>
        <s v="PR.DHC.1830.2026.027 - Esclerometría - Paso Internacional Pichachén"/>
        <s v="PR.DHC.1830.2026.030 - Ensayo Permeabilidad del Hormigón - Reposición Comisaría Hualpén"/>
        <s v="PR.DHC.1830.2026.032 - Ampliación de Proyecto Eléctrico Subestación TPC - MNB HGGB"/>
        <s v="PR.DHC.1830.2026.033 - Extracción de testigos - Freire 21 Los Alamos"/>
        <s v="PR.DHC.1830.2026.034 - Edificio Cruz"/>
        <s v="PR.DHC.1830.2026.038 - Concretvs - Muestra de Hormigón"/>
        <s v="PR.DHC.1830.2026.039 -  Martinus Rail - Construccion de Andenes Definitivos Estación Ferroviaria de Chillán"/>
        <s v="PR.DHC.1830.2026.044 - Aridos Cantaruta - Ensayos de Aridos"/>
        <s v="PR.DHC.1830.2026.045 - Leiton Comercial - Extracción de testigos  Viviendas Cañete"/>
        <s v="PR.DHC.1830.2026.047 - Constructora Carran - Extraccion de Testigos - Condominio Enrique Tirapegui II"/>
        <s v="PR.DHC.1830.2026.050 - Sala de Comercialización Mercado Caleta Boca Sur"/>
        <s v="PR.DHC.1830.2026.052 - Remodelación Oficina Ainavillo"/>
        <s v="PR.DHC.1830.2026.054 - Vivienda Sra. Triviño"/>
        <s v="PR.DHC.1830.2026.057 - Muestra de Hormigón - 11-02-2026 Edades Tempranas"/>
        <s v="PR.DHC.1830.2026.064 - Fabricación Bases Inclusive"/>
        <s v="PR.DHC.1830.2026.072 - Casa YL, Hualqui"/>
        <s v="PR.DHC.1830.2026.079 - Galpones Jaime Repullo"/>
        <s v="PR.DHC.1830.2026.080 - Vivienda DS1 Orfelina Miranda Lagos"/>
        <s v="PR.DHC.1830.2026.081 -Tralmar SPA - Hormigón de Prueba - Licanten"/>
        <s v="PR.DHC.1830.2026.082 - Reconstrucción de Incendios Casa Jose Valencia Villagran"/>
        <s v="PR.DHC.1830.2026.083 - Hospital de Lota - Muestreo de Shotcrete"/>
        <s v="PR.DHC.1830.2026.084 - Muestras de Hormigón - Proyecto 153316 Tomé Chico"/>
        <s v="PR.DHC.1830.2026.090 - Ampliación Comedor Colegio Nahuelbuta"/>
        <s v="PR.DHC.1830.2026.091 - Pavimentos Puerto de San Vicente"/>
        <s v="PR.DHC.1830.2026.093 - Fundación Sector Ñanco - Collipulli"/>
        <s v="PR.DHC.1830.2026.095 - Determinación de Índice Esclerométrico - Vivienda Ana Teresa Quidilao Yevilao"/>
        <s v="PR.DHC.1830.2026.098 - Extracción de testigos - Fuentes de Miguel de Collao - Marzo 2026"/>
        <s v="PR.DHC.1830.2026.100 - Proyecto CC056 Ruta Penco"/>
        <s v="PR.DHC.1830.2026.102 - Muestras de Hormigón 12-03-2026 - Proyecto 153316 Tomé Chico"/>
        <s v="PR.DHC.1830.2026.104 - Vivienda Las Lomas"/>
        <s v="PR.DHC.1830.2026.105 - Determinación de Índice Esclerométrico - Vivienda Paula Marcela Garces Yevilao"/>
        <s v="PR.DHC.1830.2026.112 - Fábrica Trasasur"/>
        <s v="PR.DHC.1830.2026.114 - Control de Áridos - Planta Parral"/>
        <s v="PR.DHC.1830.2026.120 - Extracción de Testigos - Condominio Los Montes"/>
        <s v="PR.DHC.1830.2026.124 - Extracción de Testigos - Mirador Del Sol"/>
        <s v="PR.DHC.1830.2026.126 - Extracción de Testigos - Habitabilidad Conexiones y Suministros Asmar"/>
        <s v="PR.DHC.1830.2026.129 - Extracción de Testigos - Sitio BI9720"/>
        <s v="PR.DHC.1830.2026.130 - Extracción de testigos - Florida"/>
        <s v="PR.DHC.1830.2026.132 - Ensayos Especiales - Sector Arsenal, Armada Talcahuano"/>
        <s v="PR.DHC.1830.2026.134 - Muestra de Hormigón - Ana Millanao"/>
        <s v="PR.DHC.1830.2026.140 - MBA Pedro de Valdivia - Control de lechada"/>
        <s v="PR.DHC.1830.2026.144 - Ensayos de Testigos de Hormigón - Serviteca León Concepción"/>
        <s v="PR.DHC.1830.2026.145 - Ensayos de Testigos de Hormigón - Gimnasio Asmar"/>
        <s v="PR.DHC.1830.2026.147 - Ensayos de Testigos de Hormigón - Hualqui"/>
        <s v="PR.DHC.1830.2026.147 - Ensayos de Testigos de Hormigón - Hualqui Mayo 2026"/>
        <s v="PR.DHC.1830.2026.158 - Control de áridos - Planta La Mochita"/>
        <s v="PR.DHC.1830.2026.162 - Hormigón de Prueba - Conservación Puente Juan Pablo II"/>
        <s v="PR.DHC.1830.2026.166 - Indice Esclerométrico - Vivienda Yamile Gallardo Pacheco"/>
        <s v="PR.DHC.1830.2026.167 - Indice Esclerométrico - Vivienda Katherine Osorio Gallardo"/>
        <s v="PR.DHC.1830.2026.168 - Muestra de Hormigón - 152650 Los Patos / Nacimiento"/>
        <s v="PR.DHC.1830.2026.182 - Extracción de testigos - Sendero Camino al Humedal Arauco"/>
        <s v="PR.DHC.1830.2026.196 - Muestra de Hormigón - Isla Santa María"/>
        <s v="PR.DHC.1830.2026.201 - Esclerometría - Locales Cañete"/>
        <s v="PR.DHC.1830.2026.203 - Control de Áridos - Planta Diguillin"/>
        <s v="PR.DHC.1830.2026.205 - Determinación de Índice Esclerométrico - Vivienda Benjamin Lopez"/>
        <s v="PR.DHC.1830.2026.206 - Construcción Canal Tierras Coloradas"/>
        <s v="PR.DHC.1830.2026.207 - Muestra de Hormigón - Vivienda Reinaldo Sperberg Parra"/>
        <s v="PR.DHC.1830.2026.208 - Determinación de Índice Esclerométrico - 3 Puntos en Comuna de Cañete"/>
        <s v="PR.DHC.1830.2026.212 - Extracción de testigos - Fundación Costa Norte"/>
        <s v="PR.DHC.1830.2026.218 - Casa Oscar Torres Neira"/>
        <s v="PR.DHC.1830.2026.221 - Extracción de Testigos - Fuchslocher Oriente"/>
        <s v="PR.DHC.1830.2026.234 - Vivienda Ursula Silva Maricura"/>
        <s v="PR.DHC.1830.2026-0555 - Planta Costanera Hualpén"/>
        <s v="PR.DHC.1834.2023-1003 (VTA  cuadratura 2026) Adicional"/>
        <s v="PR.DHC.1839.2026.065 - Galpón Concepción"/>
        <s v="PR.DHC.2024-0567 - Muestreo de hormigón - Construcción Canal Tierras Coloradas, Concepción"/>
        <s v="PR.DHC.2025-0242 - Muestras de hormigón - Mirador Costanera II"/>
        <s v="PR.DHC.2321.2024-1039-Melon"/>
        <s v="PR.DHC.2321.2025-0653 - Vivienda Unifamiliar Sergio Troncoso"/>
        <s v="PR.DHC.2321.2025-0715 - Claudio Alejandro Villalón Jara - Servicio de laboratorio de hormigones"/>
        <s v="PR.DHC.2321.2026.040 - ELECNORSUR"/>
        <s v="PR.DHC.2321.2026.042 - Now Spa - 422132 Traiguén Didaico"/>
        <s v="PR.DHC.2321.2026.056 - Muestra de Hormigón - Licanray"/>
        <s v="PR.DHC.2321.2026.067 - Muestras de hormigón - Cunco"/>
        <s v="PR.DHC.2321.2026.070 - Extracción de Testigos - Fundación y Pedestales Antena Villarrica"/>
        <s v="PR.DHC.2321.2026.094 - 151625 C° Carilafquen"/>
        <s v="PR.DHC.2321.2026.096 - AR432 Metrenco"/>
        <s v="PR.DHC.2321.2026.127 - Muestra de Hormigón - Sitio Rupumeica"/>
        <s v="PR.DHC.2321.2026.154 - Muestra de Hormigón - Pichi Pellahuen - Lautaro"/>
        <s v="PR.DHC.2321.2026.161 - Colector Santa Rosa Etapa II"/>
        <s v="PR.DHC.2321.2026.164 - Lanco 2 - Beneficiario Maritza Del Carmen Ojeda Zúñiga"/>
        <s v="PR.DHC.2321.2026.165 - Lanco 2 - Beneficiario Luis Armando Pineda Segovia"/>
        <s v="PR.DHC.2321.2026.169 ELECNOR NIVILO"/>
        <s v="PR.DHC.2321.2026.170 - Muestra de Hormigón - Planta Rios San Martín Angol"/>
        <s v="PR.DHC.2321.2026.171 - Muestra de Hormigón - Planta Hormigones Maquehue"/>
        <s v="PR.DHC.2321.2026.173 - Bodegas de Semilla - Labranza"/>
        <s v="PR.DHC.2321.2026.178 - Now Spa - Padre Las Casas"/>
        <s v="PR.DHC.2321.2026.192 - Muestra de Hormigón - Sitio El Liuco"/>
        <s v="PR.DHC.2321.2026.192 - VTA (+01) Mayo 2026"/>
        <s v="PR.DHC.2321.2026.216 - Extracción de Testigos - Condominio Aitue II"/>
        <s v="PR.DHC.2321.2026.219 - Extracción de Testigos - Local Comercial Purén"/>
        <s v="PR.DHC.2340.2026.071 - Paso Desnivelado Todos Los Santos"/>
        <s v="PR.DHC.2380.2023.014 - Planta Hormigones Santa Ester"/>
        <s v="PR.DHC.2380.2024-1003-Melon"/>
        <s v="PR.DHC.2380.2025.180_ALMAGRO-Madagascar"/>
        <s v="PR.DHC.2380.2025.187_CUEVAS Y PURCELL-0597 Edificio Z Universidad del Desarrollo"/>
        <s v="PR.DHC.2380.2025.193_ALTIUS-Zenteno"/>
        <s v="PR.DHC.2380.2025.202_TRAZAS-Cierre Perimetral Edificio COS"/>
        <s v="PR.DHC.2380.2025.209_ARYCEM-Ampliación Clínica IOI"/>
        <s v="PR.DHC.2380.2025.212_DESCO-Panorama"/>
        <s v="PR.DHC.2380.2025.222_FHL CONSTRUCTORA-Auditorio Clínica U de los Andes"/>
        <s v="PR.DHC.2380.2025.224_V2_VSL-PREFABRICADOS CANAL DE ADUCCION COLBUN"/>
        <s v="PR.DHC.2380.2026.017_ICAFAL-Edificio El Estero_V2"/>
        <s v="PR.DHC.2380.2026.019_ICAFAL-Tempo Carrera"/>
        <s v="PR.DHC.2380.2026.021_VDZ-Diagonal Teniente Cruz"/>
        <s v="PR.DHC.2380.2026.028_CYPCO-Hogar Jesús Resucitado"/>
        <s v="PR.DHC.2380.2026.029_PEHUEN ING.-El Trébol"/>
        <s v="PR.DHC.2380.2026.073 - Ampliaciones Los Quillayes Sector 5C"/>
        <s v="PR.DHC.2380.2026.088_HORMIGONES BF SPA"/>
        <s v="PR.DHC.2380.2026.092_ZOPONE-Obra Quintay"/>
        <s v="PR.DHC.2380.2026.101_BOETSCH-Terrazas del bicentenario"/>
        <s v="PR.DHC.2380.2026.150_LOS ARRAYANES SPA-Colegio Lake Valley Valle Grande (Venta de Hormigón SPA)"/>
        <s v="PR.DHC.2380.2026.150_LOS ARRAYANES SPA-Colegio Lake Valley Valle Grande (Venta de Hormigón SPA)_Adicional 01"/>
        <s v="PR.DHC.2380.2026.151_CONSTRUCTORA LO AGUIRRE_Ballica"/>
        <s v="PR.DHC.2380.2026.156_CVP-Parina ATC"/>
        <s v="PR.DHC.2380.2026.176_VENTA DE HORMIGON SPA-Sede Social y Multicancha Terranova"/>
        <s v="PR.DHC.2380.2026.177_PAVIMENTOCHILE &amp; MAV SPA-Nestlé Graneros"/>
        <s v="PR.DHC.2380.2026.211_UNO-Parque Gastronomico 2 Cenco Florida"/>
        <s v="PR.DHC.2380.2026.217_SEALPRO-Planta Cumbres"/>
        <s v="PR.DHC.2380.2026.227_ENACO-Reserva San Francisco Etapa 43, Lote O."/>
        <s v="PR.DHC.2380.2026.242_SGT Ing. y Tronaduras-Fabricación de Tapas Eléctricas"/>
        <s v="PR.DHC.2380.2026.245_Mauricio Marambio-Fundaciones Planta Extrusora BO Packaging"/>
        <s v="PR.DHC.2380.2026.247_ZOPONE-Obra Lagunillas"/>
        <s v="PR.DHC.2380.2026.249_JOEL MORALES DUBO-Viña del Cerro"/>
        <s v="PR.DHC.2987.2022.176 Loteo Punta Puertecillo Hormigones"/>
        <s v="PR.DHC.2987.2024-1003-Melon"/>
        <s v="PR.DHC.2987.2026.195_HORNOR-Hormigón fresco Planta Rancagua"/>
        <s v="PR.DHC.3681.2021.175-5 2025"/>
        <s v="PR.DHC.3682.2020-1021-5 2025 Adicional (Vta +) Noviembre"/>
        <s v="PR.DHC.3684.2025-1010 Adicional (+VTA cuadratura 2026) Adicional"/>
        <s v="PR.DHC.3866.2025-0722 - Subestación Buenavista 154/66 kV"/>
        <s v="PR.DHI.2026-0282 - Traspaso Interno Febrero 2026"/>
        <s v="PR.DHI.2026-0442- Traspaso Interno Marzo 2026"/>
        <s v="PR.DHI.SCC.2024-0687"/>
        <s v="PR.DHI.SCC.2025-0113"/>
        <s v="PR.DHI.SCC.2025-0409"/>
        <s v="PR.DHI.SCC.2025-0430"/>
        <s v="PR.DHI.SCC.2025-1193"/>
        <s v="PR.DHI.SCC.2025-1502"/>
        <s v="PR.DHI.SCC.2026-0017"/>
        <s v="PR.DHI.SCC.2026-0022"/>
        <s v="PR.DHI.SCC.2026-0026"/>
        <s v="PR.DHI.SCC.2026-0038"/>
        <s v="PR.DHI.SCC.2026-0060"/>
        <s v="PR.DHI.SCC.2026-0061"/>
        <s v="PR.DHI.SCC.2026-0062"/>
        <s v="PR.DHI.SCC.2026-0063"/>
        <s v="PR.DHI.SCC.2026-0064"/>
        <s v="PR.DHI.SCC.2026-0066"/>
        <s v="PR.DHI.SCC.2026-0067"/>
        <s v="PR.DHI.SCC.2026-0108"/>
        <s v="PR.DHI.SCC.2026-0114"/>
        <s v="PR.DHI.SCC.2026-0115"/>
        <s v="PR.DHI.SCC.2026-0119"/>
        <s v="PR.DHI.SCC.2026-0121"/>
        <s v="PR.DHI.SCC.2026-0175"/>
        <s v="PR.DHI.SCC.2026-0196"/>
        <s v="PR.DHI.SCC.2026-0196-A"/>
        <s v="PR.DHI.SCC.2026-0226"/>
        <s v="PR.DHI.SCC.2026-0230"/>
        <s v="PR.DHI.SCC.2026-0231"/>
        <s v="PR.DHI.SCC.2026-0232"/>
        <s v="PR.DHI.SCC.2026-0233"/>
        <s v="PR.DHI.SCC.2026-0234"/>
        <s v="PR.DHI.SCC.2026-0256"/>
        <s v="PR.DHI.SCC.2026-0258"/>
        <s v="PR.DHI.SCC.2026-0275"/>
        <s v="PR.DHI.SCC.2026-0330"/>
        <s v="PR.DHI.SCC.2026-0370"/>
        <s v="PR.DHI.SCC.2026-0371"/>
        <s v="PR.DHI.SCC.2026-0372"/>
        <s v="PR.DHI.SCC.2026-0373"/>
        <s v="PR.DHI.SCC.2026-0374"/>
        <s v="PR.DHI.SCC.2026-0379"/>
        <s v="PR.DHI.SCC.2026-0380"/>
        <s v="PR.DHI.SCC.2026-0390"/>
        <s v="PR.DHI.SCC.2026-0521"/>
        <s v="PR.DHI.SCC.2026-0522"/>
        <s v="PR.DHI.SCC.2026-0523"/>
        <s v="PR.DHI.SCC.2026-0524"/>
        <s v="PR.DHI.SCC.2026-0546"/>
        <s v="PR.DHI.SCC.2026-0562"/>
        <s v="PR.DHI.SCC.2026-0573"/>
        <s v="PR.DHI.SCC.2026-0574"/>
        <s v="PR.DHI.SCC.2026-0611"/>
        <s v="PR.DHI.SCC.2026-0674"/>
        <s v="PR.DHI.SCC.2026-0675"/>
        <s v="PR.DHI.SCC.2026-0676"/>
        <s v="PR.DHI.SCC.2026-0677"/>
        <s v="PR.DHI.SCC.2026-0678"/>
        <s v="PR.DHI.SCC.2026-0682"/>
        <s v="PR.DHI.SCC.2026-0793"/>
        <s v="PR.DHI.SCC.2026-0794"/>
        <s v="PR.DHI.SCM.2023-0075"/>
        <s v="PR.DHI.SCM.2023-0076"/>
        <s v="PR.DHI.SHI.2024-0243"/>
        <s v="PR.DHI.SHI.2025.1552-A"/>
        <s v="PR.DHI.SHI.2025-0137-D"/>
        <s v="PR.DHI.SHI.2025-0155"/>
        <s v="PR.DHI.SHI.2025-0207"/>
        <s v="PR.DHI.SHI.2025-0245"/>
        <s v="PR.DHI.SHI.2025-0247"/>
        <s v="PR.DHI.SHI.2025-0375"/>
        <s v="PR.DHI.SHI.2025-0743-A"/>
        <s v="PR.DHI.SHI.2025-0928"/>
        <s v="PR.DHI.SHI.2025-1013"/>
        <s v="PR.DHI.SHI.2025-1082"/>
        <s v="PR.DHI.SHI.2025-1103"/>
        <s v="PR.DHI.SHI.2025-1222"/>
        <s v="PR.DHI.SHI.2025-1238"/>
        <s v="PR.DHI.SHI.2025-1243"/>
        <s v="PR.DHI.SHI.2025-1244"/>
        <s v="PR.DHI.SHI.2025-1284"/>
        <s v="PR.DHI.SHI.2025-1309"/>
        <s v="PR.DHI.SHI.2025-1313"/>
        <s v="PR.DHI.SHI.2025-1340"/>
        <s v="PR.DHI.SHI.2025-1355"/>
        <s v="PR.DHI.SHI.2025-1356"/>
        <s v="PR.DHI.SHI.2025-1357"/>
        <s v="PR.DHI.SHI.2025-1358"/>
        <s v="PR.DHI.SHI.2025-1369"/>
        <s v="PR.DHI.SHI.2025-1376-C"/>
        <s v="PR.DHI.SHI.2025-1380"/>
        <s v="PR.DHI.SHI.2025-1381-B"/>
        <s v="PR.DHI.SHI.2025-1382"/>
        <s v="PR.DHI.SHI.2025-1397"/>
        <s v="PR.DHI.SHI.2025-1405"/>
        <s v="PR.DHI.SHI.2025-1407"/>
        <s v="PR.DHI.SHI.2025-1423"/>
        <s v="PR.DHI.SHI.2025-1430"/>
        <s v="PR.DHI.SHI.2025-1437-B"/>
        <s v="PR.DHI.SHI.2025-1441"/>
        <s v="PR.DHI.SHI.2025-1442"/>
        <s v="PR.DHI.SHI.2025-1443"/>
        <s v="PR.DHI.SHI.2025-1480"/>
        <s v="PR.DHI.SHI.2025-1486"/>
        <s v="PR.DHI.SHI.2025-1487"/>
        <s v="PR.DHI.SHI.2025-1493"/>
        <s v="PR.DHI.SHI.2025-1507"/>
        <s v="PR.DHI.SHI.2025-1508-A"/>
        <s v="PR.DHI.SHI.2025-1533"/>
        <s v="PR.DHI.SHI.2025-1539"/>
        <s v="PR.DHI.SHI.2025-1540"/>
        <s v="PR.DHI.SHI.2025-1541"/>
        <s v="PR.DHI.SHI.2025-1543"/>
        <s v="PR.DHI.SHI.2025-1548"/>
        <s v="PR.DHI.SHI.2025-1549"/>
        <s v="PR.DHI.SHI.2025-1550"/>
        <s v="PR.DHI.SHI.2025-1551"/>
        <s v="PR.DHI.SHI.2025-1553"/>
        <s v="PR.DHI.SHI.2025-1554"/>
        <s v="PR.DHI.SHI.2025-1556-B"/>
        <s v="PR.DHI.SHI.2025-1557-A"/>
        <s v="PR.DHI.SHI.2025-1565"/>
        <s v="PR.DHI.SHI.2025-1570"/>
        <s v="PR.DHI.SHI.2025-1572"/>
        <s v="PR.DHI.SHI.2025-1573-A"/>
        <s v="PR.DHI.SHI.2025-1577"/>
        <s v="PR.DHI.SHI.2025-1580"/>
        <s v="PR.DHI.SHI.2025-1583"/>
        <s v="PR.DHI.SHI.2025-1586"/>
        <s v="PR.DHI.SHI.2025-1612"/>
        <s v="PR.DHI.SHI.2025-1618"/>
        <s v="PR.DHI.SHI.2025-1620"/>
        <s v="PR.DHI.SHI.2025-1628"/>
        <s v="PR.DHI.SHI.2025-1631"/>
        <s v="PR.DHI.SHI.2025-1632"/>
        <s v="PR.DHI.SHI.2025-1633"/>
        <s v="PR.DHI.SHI.2025-1634"/>
        <s v="PR.DHI.SHI.2026.0364-A"/>
        <s v="PR.DHI.SHI.2026.0702-A"/>
        <s v="PR.DHI.SHI.2026-0001-A"/>
        <s v="PR.DHI.SHI.2026-0002"/>
        <s v="PR.DHI.SHI.2026-0003"/>
        <s v="PR.DHI.SHI.2026-0004"/>
        <s v="PR.DHI.SHI.2026-0013"/>
        <s v="PR.DHI.SHI.2026-0014-A"/>
        <s v="PR.DHI.SHI.2026-0015"/>
        <s v="PR.DHI.SHI.2026-0016"/>
        <s v="PR.DHI.SHI.2026-0018"/>
        <s v="PR.DHI.SHI.2026-0019"/>
        <s v="PR.DHI.SHI.2026-0020"/>
        <s v="PR.DHI.SHI.2026-0021"/>
        <s v="PR.DHI.SHI.2026-0023"/>
        <s v="PR.DHI.SHI.2026-0029"/>
        <s v="PR.DHI.SHI.2026-0030"/>
        <s v="PR.DHI.SHI.2026-0034-A"/>
        <s v="PR.DHI.SHI.2026-0035"/>
        <s v="PR.DHI.SHI.2026-0037"/>
        <s v="PR.DHI.SHI.2026-0039"/>
        <s v="PR.DHI.SHI.2026-0041"/>
        <s v="PR.DHI.SHI.2026-0044-A"/>
        <s v="PR.DHI.SHI.2026-0045-A"/>
        <s v="PR.DHI.SHI.2026-0046"/>
        <s v="PR.DHI.SHI.2026-0047"/>
        <s v="PR.DHI.SHI.2026-0048"/>
        <s v="PR.DHI.SHI.2026-0049"/>
        <s v="PR.DHI.SHI.2026-0050"/>
        <s v="PR.DHI.SHI.2026-0053-A"/>
        <s v="PR.DHI.SHI.2026-0057-A"/>
        <s v="PR.DHI.SHI.2026-0065"/>
        <s v="PR.DHI.SHI.2026-0069"/>
        <s v="PR.DHI.SHI.2026-0070"/>
        <s v="PR.DHI.SHI.2026-0071"/>
        <s v="PR.DHI.SHI.2026-0072"/>
        <s v="PR.DHI.SHI.2026-0076"/>
        <s v="PR.DHI.SHI.2026-0077"/>
        <s v="PR.DHI.SHI.2026-0078"/>
        <s v="PR.DHI.SHI.2026-0079"/>
        <s v="PR.DHI.SHI.2026-0080"/>
        <s v="PR.DHI.SHI.2026-0081"/>
        <s v="PR.DHI.SHI.2026-0082"/>
        <s v="PR.DHI.SHI.2026-0083"/>
        <s v="PR.DHI.SHI.2026-0084"/>
        <s v="PR.DHI.SHI.2026-0085"/>
        <s v="PR.DHI.SHI.2026-0086"/>
        <s v="PR.DHI.SHI.2026-0087"/>
        <s v="PR.DHI.SHI.2026-0088"/>
        <s v="PR.DHI.SHI.2026-0094"/>
        <s v="PR.DHI.SHI.2026-0098"/>
        <s v="PR.DHI.SHI.2026-0100"/>
        <s v="PR.DHI.SHI.2026-0100-A"/>
        <s v="PR.DHI.SHI.2026-0103"/>
        <s v="PR.DHI.SHI.2026-0106"/>
        <s v="PR.DHI.SHI.2026-0109"/>
        <s v="PR.DHI.SHI.2026-0111"/>
        <s v="PR.DHI.SHI.2026-0120"/>
        <s v="PR.DHI.SHI.2026-0126"/>
        <s v="PR.DHI.SHI.2026-0130"/>
        <s v="PR.DHI.SHI.2026-0131"/>
        <s v="PR.DHI.SHI.2026-0132"/>
        <s v="PR.DHI.SHI.2026-0133"/>
        <s v="PR.DHI.SHI.2026-0134"/>
        <s v="PR.DHI.SHI.2026-0135"/>
        <s v="PR.DHI.SHI.2026-0136"/>
        <s v="PR.DHI.SHI.2026-0137"/>
        <s v="PR.DHI.SHI.2026-0141"/>
        <s v="PR.DHI.SHI.2026-0146"/>
        <s v="PR.DHI.SHI.2026-0147"/>
        <s v="PR.DHI.SHI.2026-0148"/>
        <s v="PR.DHI.SHI.2026-0158-A"/>
        <s v="PR.DHI.SHI.2026-0160"/>
        <s v="PR.DHI.SHI.2026-0161-B"/>
        <s v="PR.DHI.SHI.2026-0163"/>
        <s v="PR.DHI.SHI.2026-0168"/>
        <s v="PR.DHI.SHI.2026-0169"/>
        <s v="PR.DHI.SHI.2026-0171"/>
        <s v="PR.DHI.SHI.2026-0176-A"/>
        <s v="PR.DHI.SHI.2026-0179"/>
        <s v="PR.DHI.SHI.2026-0180"/>
        <s v="PR.DHI.SHI.2026-0181"/>
        <s v="PR.DHI.SHI.2026-0182"/>
        <s v="PR.DHI.SHI.2026-0183"/>
        <s v="PR.DHI.SHI.2026-0186"/>
        <s v="PR.DHI.SHI.2026-0187"/>
        <s v="PR.DHI.SHI.2026-0188"/>
        <s v="PR.DHI.SHI.2026-0189"/>
        <s v="PR.DHI.SHI.2026-0190"/>
        <s v="PR.DHI.SHI.2026-0192"/>
        <s v="PR.DHI.SHI.2026-0192 Lechada en obra"/>
        <s v="PR.DHI.SHI.2026-0193"/>
        <s v="PR.DHI.SHI.2026-0199"/>
        <s v="PR.DHI.SHI.2026-0200"/>
        <s v="PR.DHI.SHI.2026-0202"/>
        <s v="PR.DHI.SHI.2026-0203-A"/>
        <s v="PR.DHI.SHI.2026-0207"/>
        <s v="PR.DHI.SHI.2026-0208"/>
        <s v="PR.DHI.SHI.2026-0212"/>
        <s v="PR.DHI.SHI.2026-0215"/>
        <s v="PR.DHI.SHI.2026-0216"/>
        <s v="PR.DHI.SHI.2026-0219"/>
        <s v="PR.DHI.SHI.2026-0223"/>
        <s v="PR.DHI.SHI.2026-0227"/>
        <s v="PR.DHI.SHI.2026-0228"/>
        <s v="PR.DHI.SHI.2026-0229"/>
        <s v="PR.DHI.SHI.2026-0237"/>
        <s v="PR.DHI.SHI.2026-0239"/>
        <s v="PR.DHI.SHI.2026-0242"/>
        <s v="PR.DHI.SHI.2026-0243"/>
        <s v="PR.DHI.SHI.2026-0244"/>
        <s v="PR.DHI.SHI.2026-0246"/>
        <s v="PR.DHI.SHI.2026-0249"/>
        <s v="PR.DHI.SHI.2026-0251"/>
        <s v="PR.DHI.SHI.2026-0252"/>
        <s v="PR.DHI.SHI.2026-0255"/>
        <s v="PR.DHI.SHI.2026-0257"/>
        <s v="PR.DHI.SHI.2026-0261"/>
        <s v="PR.DHI.SHI.2026-0262"/>
        <s v="PR.DHI.SHI.2026-0263"/>
        <s v="PR.DHI.SHI.2026-0264"/>
        <s v="PR.DHI.SHI.2026-0265"/>
        <s v="PR.DHI.SHI.2026-0266"/>
        <s v="PR.DHI.SHI.2026-0267"/>
        <s v="PR.DHI.SHI.2026-0268"/>
        <s v="PR.DHI.SHI.2026-0269"/>
        <s v="PR.DHI.SHI.2026-0270 - Curva de madurez para muestreo en obra"/>
        <s v="PR.DHI.SHI.2026-0271"/>
        <s v="PR.DHI.SHI.2026-0276"/>
        <s v="PR.DHI.SHI.2026-0277"/>
        <s v="PR.DHI.SHI.2026-0285"/>
        <s v="PR.DHI.SHI.2026-0286"/>
        <s v="PR.DHI.SHI.2026-0288"/>
        <s v="PR.DHI.SHI.2026-0292"/>
        <s v="PR.DHI.SHI.2026-0293"/>
        <s v="PR.DHI.SHI.2026-0294"/>
        <s v="PR.DHI.SHI.2026-0298"/>
        <s v="PR.DHI.SHI.2026-0303"/>
        <s v="PR.DHI.SHI.2026-0311"/>
        <s v="PR.DHI.SHI.2026-0312"/>
        <s v="PR.DHI.SHI.2026-0313"/>
        <s v="PR.DHI.SHI.2026-0314"/>
        <s v="PR.DHI.SHI.2026-0318"/>
        <s v="PR.DHI.SHI.2026-0319"/>
        <s v="PR.DHI.SHI.2026-0320"/>
        <s v="PR.DHI.SHI.2026-0321"/>
        <s v="PR.DHI.SHI.2026-0322"/>
        <s v="PR.DHI.SHI.2026-0329"/>
        <s v="PR.DHI.SHI.2026-0334-A"/>
        <s v="PR.DHI.SHI.2026-0335"/>
        <s v="PR.DHI.SHI.2026-0336"/>
        <s v="PR.DHI.SHI.2026-0347"/>
        <s v="PR.DHI.SHI.2026-0353"/>
        <s v="PR.DHI.SHI.2026-0354"/>
        <s v="PR.DHI.SHI.2026-0356-A"/>
        <s v="PR.DHI.SHI.2026-0361"/>
        <s v="PR.DHI.SHI.2026-0363"/>
        <s v="PR.DHI.SHI.2026-0365-A"/>
        <s v="PR.DHI.SHI.2026-0375"/>
        <s v="PR.DHI.SHI.2026-0378"/>
        <s v="PR.DHI.SHI.2026-0381"/>
        <s v="PR.DHI.SHI.2026-0383"/>
        <s v="PR.DHI.SHI.2026-0388-A"/>
        <s v="PR.DHI.SHI.2026-0392"/>
        <s v="PR.DHI.SHI.2026-0393"/>
        <s v="PR.DHI.SHI.2026-0395"/>
        <s v="PR.DHI.SHI.2026-0402"/>
        <s v="PR.DHI.SHI.2026-0403"/>
        <s v="PR.DHI.SHI.2026-0404"/>
        <s v="PR.DHI.SHI.2026-0405"/>
        <s v="PR.DHI.SHI.2026-0407"/>
        <s v="PR.DHI.SHI.2026-0410"/>
        <s v="PR.DHI.SHI.2026-0412"/>
        <s v="PR.DHI.SHI.2026-0413"/>
        <s v="PR.DHI.SHI.2026-0414"/>
        <s v="PR.DHI.SHI.2026-0415"/>
        <s v="PR.DHI.SHI.2026-0419"/>
        <s v="PR.DHI.SHI.2026-0423"/>
        <s v="PR.DHI.SHI.2026-0424"/>
        <s v="PR.DHI.SHI.2026-0425"/>
        <s v="PR.DHI.SHI.2026-0427"/>
        <s v="PR.DHI.SHI.2026-0428"/>
        <s v="PR.DHI.SHI.2026-0430"/>
        <s v="PR.DHI.SHI.2026-0431"/>
        <s v="PR.DHI.SHI.2026-0432"/>
        <s v="PR.DHI.SHI.2026-0434"/>
        <s v="PR.DHI.SHI.2026-0435"/>
        <s v="PR.DHI.SHI.2026-0436"/>
        <s v="PR.DHI.SHI.2026-0437"/>
        <s v="PR.DHI.SHI.2026-0443"/>
        <s v="PR.DHI.SHI.2026-0444"/>
        <s v="PR.DHI.SHI.2026-0447"/>
        <s v="PR.DHI.SHI.2026-0448"/>
        <s v="PR.DHI.SHI.2026-0450"/>
        <s v="PR.DHI.SHI.2026-0451"/>
        <s v="PR.DHI.SHI.2026-0456A"/>
        <s v="PR.DHI.SHI.2026-0457"/>
        <s v="PR.DHI.SHI.2026-0460"/>
        <s v="PR.DHI.SHI.2026-0462"/>
        <s v="PR.DHI.SHI.2026-0466"/>
        <s v="PR.DHI.SHI.2026-0467"/>
        <s v="PR.DHI.SHI.2026-0473-A"/>
        <s v="PR.DHI.SHI.2026-0474"/>
        <s v="PR.DHI.SHI.2026-0476"/>
        <s v="PR.DHI.SHI.2026-0477"/>
        <s v="PR.DHI.SHI.2026-0480"/>
        <s v="PR.DHI.SHI.2026-0482"/>
        <s v="PR.DHI.SHI.2026-0483"/>
        <s v="PR.DHI.SHI.2026-0484"/>
        <s v="PR.DHI.SHI.2026-0485"/>
        <s v="PR.DHI.SHI.2026-0486"/>
        <s v="PR.DHI.SHI.2026-0487"/>
        <s v="PR.DHI.SHI.2026-0490"/>
        <s v="PR.DHI.SHI.2026-0491"/>
        <s v="PR.DHI.SHI.2026-0492"/>
        <s v="PR.DHI.SHI.2026-0493"/>
        <s v="PR.DHI.SHI.2026-0494"/>
        <s v="PR.DHI.SHI.2026-0496"/>
        <s v="PR.DHI.SHI.2026-0501"/>
        <s v="PR.DHI.SHI.2026-0506"/>
        <s v="PR.DHI.SHI.2026-0507-A"/>
        <s v="PR.DHI.SHI.2026-0509"/>
        <s v="PR.DHI.SHI.2026-0510"/>
        <s v="PR.DHI.SHI.2026-0511"/>
        <s v="PR.DHI.SHI.2026-0516"/>
        <s v="PR.DHI.SHI.2026-0519"/>
        <s v="PR.DHI.SHI.2026-0520"/>
        <s v="PR.DHI.SHI.2026-0525"/>
        <s v="PR.DHI.SHI.2026-0526"/>
        <s v="PR.DHI.SHI.2026-0530"/>
        <s v="PR.DHI.SHI.2026-0531"/>
        <s v="PR.DHI.SHI.2026-0533"/>
        <s v="PR.DHI.SHI.2026-0534"/>
        <s v="PR.DHI.SHI.2026-0537"/>
        <s v="PR.DHI.SHI.2026-0539"/>
        <s v="PR.DHI.SHI.2026-0540"/>
        <s v="PR.DHI.SHI.2026-0541"/>
        <s v="PR.DHI.SHI.2026-0543"/>
        <s v="PR.DHI.SHI.2026-0545"/>
        <s v="PR.DHI.SHI.2026-0548"/>
        <s v="PR.DHI.SHI.2026-0555"/>
        <s v="PR.DHI.SHI.2026-0557"/>
        <s v="PR.DHI.SHI.2026-0563"/>
        <s v="PR.DHI.SHI.2026-0565"/>
        <s v="PR.DHI.SHI.2026-0569"/>
        <s v="PR.DHI.SHI.2026-0571"/>
        <s v="PR.DHI.SHI.2026-0572"/>
        <s v="PR.DHI.SHI.2026-0575"/>
        <s v="PR.DHI.SHI.2026-0578"/>
        <s v="PR.DHI.SHI.2026-0580"/>
        <s v="PR.DHI.SHI.2026-0581"/>
        <s v="PR.DHI.SHI.2026-0582"/>
        <s v="PR.DHI.SHI.2026-0583"/>
        <s v="PR.DHI.SHI.2026-0584"/>
        <s v="PR.DHI.SHI.2026-0585"/>
        <s v="PR.DHI.SHI.2026-0594"/>
        <s v="PR.DHI.SHI.2026-0595"/>
        <s v="PR.DHI.SHI.2026-0599"/>
        <s v="PR.DHI.SHI.2026-0601"/>
        <s v="PR.DHI.SHI.2026-0602A"/>
        <s v="PR.DHI.SHI.2026-0604"/>
        <s v="PR.DHI.SHI.2026-0612"/>
        <s v="PR.DHI.SHI.2026-0613"/>
        <s v="PR.DHI.SHI.2026-0615"/>
        <s v="PR.DHI.SHI.2026-0617"/>
        <s v="PR.DHI.SHI.2026-0622"/>
        <s v="PR.DHI.SHI.2026-0623"/>
        <s v="PR.DHI.SHI.2026-0624"/>
        <s v="PR.DHI.SHI.2026-0625"/>
        <s v="PR.DHI.SHI.2026-0626"/>
        <s v="PR.DHI.SHI.2026-0632"/>
        <s v="PR.DHI.SHI.2026-0646"/>
        <s v="PR.DHI.SHI.2026-0649"/>
        <s v="PR.DHI.SHI.2026-0650"/>
        <s v="PR.DHI.SHI.2026-0651"/>
        <s v="PR.DHI.SHI.2026-0652"/>
        <s v="PR.DHI.SHI.2026-0653"/>
        <s v="PR.DHI.SHI.2026-0655"/>
        <s v="PR.DHI.SHI.2026-0659"/>
        <s v="PR.DHI.SHI.2026-0660"/>
        <s v="PR.DHI.SHI.2026-0664"/>
        <s v="PR.DHI.SHI.2026-0668"/>
        <s v="PR.DHI.SHI.2026-0669"/>
        <s v="PR.DHI.SHI.2026-0671"/>
        <s v="PR.DHI.SHI.2026-0672"/>
        <s v="PR.DHI.SHI.2026-0686"/>
        <s v="PR.DHI.SHI.2026-0688"/>
        <s v="PR.DHI.SHI.2026-0695"/>
        <s v="PR.DHI.SHI.2026-0697"/>
        <s v="PR.DHI.SHI.2026-0699"/>
        <s v="PR.DHI.SHI.2026-0700"/>
        <s v="PR.DHI.SHI.2026-0707"/>
        <s v="PR.DHI.SHI.2026-0708"/>
        <s v="PR.DHI.SHI.2026-0709"/>
        <s v="PR.DHI.SHI.2026-0711"/>
        <s v="PR.DHI.SHI.2026-0716"/>
        <s v="PR.DHI.SHI.2026-0717"/>
        <s v="PR.DHI.SHI.2026-0718"/>
        <s v="PR.DHI.SHI.2026-0736"/>
        <s v="PR.DHI.SHI.2026-0737"/>
        <s v="PR.DHI.SHI.2026-0739"/>
        <s v="PR.DHI.SHI.2026-0741"/>
        <s v="PR.DHI.SHI.2026-0742"/>
        <s v="PR.DHI.SHI.2026-0744-A"/>
        <s v="PR.DHI.SHI.2026-0746"/>
        <s v="PR.DHI.SHI.2026-0752"/>
        <s v="PR.DHI.SHI.2026-0754"/>
        <s v="PR.DHI.SHI.2026-0758"/>
        <s v="PR.DHI.SHI.2026-0764"/>
        <s v="PR.DHI.SHI.2026-0770"/>
        <s v="PR.DHI.SHI.2026-0783"/>
        <s v="PR.DHI.SHI.2026-0784"/>
        <s v="PR.DHI.SHI.2026-0790"/>
        <s v="PR.DHI.SHI.2026-0798"/>
        <s v="PR.DHI.SHI.2026-0799"/>
        <s v="PR.DHI.SHI.2026-0800"/>
        <s v="PR.DHI.SHI.2026-0803"/>
        <s v="PR.DHI.SHI.2026-0807"/>
        <s v="PR.DHI.SHI.2026-0809"/>
        <s v="PR.DHI.SHI.2026-0810"/>
        <s v="PR.DHI.SHI.2026-0811"/>
        <s v="PR.DHI.SHI.2026-0823"/>
        <s v="PR.DHI.SHI.2026-0824"/>
        <s v="PR.DHI.SHI.2026-0825"/>
        <s v="PR.DHI.SHI.2026-0826"/>
        <s v="PR.DHI.SHI.2026-0827"/>
        <s v="PR.DHI.SHI.2026-0830"/>
        <s v="PR.DHI.SHI.2026-0841"/>
        <s v="PR.DHI.SHI.2026-0850"/>
        <s v="PR.DHI.SHI.2026-0861"/>
        <s v="PR.DHI.SHI.2026-0862"/>
        <s v="PR.DIC.2024-026"/>
        <s v="PR.DIC.2024-028"/>
        <s v="PR.DIC.2025-005"/>
        <s v="PR.DIC.2025-005.01"/>
        <s v="PR.DIC.2025-005.02"/>
        <s v="PR.DIC.2025-009"/>
        <s v="PR.DIC.2025-016"/>
        <s v="PR.DIC.2025-019"/>
        <s v="PR.DIC.2025-022"/>
        <s v="PR.DIC.2025-035"/>
        <s v="PR.DIC.2025-036"/>
        <s v="PR.DIC.2025-038"/>
        <s v="PR.DIC.2025-042"/>
        <s v="PR.DIC.2025-044"/>
        <s v="PR.DIC.2025-047"/>
        <s v="PR.DIC.2025-050"/>
        <s v="PR.DIC.2025-053"/>
        <s v="PR.DIC.2025-054"/>
        <s v="PR.DIC.2026-002"/>
        <s v="PR.DIC.2026-003"/>
        <s v="PR.DIC.2026-004"/>
        <s v="PR.DIC.2026-005"/>
        <s v="PR.DIC.2026-006"/>
        <s v="PR.DIC.2026-009"/>
        <s v="PR.DIC.2026-010"/>
        <s v="PR.DIC.2026-011"/>
        <s v="PR.DIC.2026-013"/>
        <s v="PR.DIC.2026-014"/>
        <s v="PR.DIC.2026-015"/>
        <s v="PR.DIC.2026-018"/>
        <s v="PR.DIC.2026-021-CAM AFA"/>
        <s v="PR.DIC.2026-021-CAM AVO"/>
        <s v="PR.DIO.2021-76 (Planos Asbuilt)"/>
        <s v="PR.DIO.2023-60 (Visitas Febrero 2026)"/>
        <s v="PR.DIO.2024-18"/>
        <s v="PR.DIO.2024-22"/>
        <s v="PR.DIO.2024-22 A"/>
        <s v="PR.DIO.2024-48 (Extensión Abril 2026)"/>
        <s v="PR.DIO.2024-48 (Extensión Enero 2026)"/>
        <s v="PR.DIO.2024-48 (Extensión Febrero 2026)"/>
        <s v="PR.DIO.2024-48 (Extensión Junio  2026)"/>
        <s v="PR.DIO.2024-48 (Extensión Marzo 2026)"/>
        <s v="PR.DIO.2024-48 (Extensión Mayo 2026)"/>
        <s v="PR.DIO.2024-49 (Extensión Abril 2026)"/>
        <s v="PR.DIO.2024-49 (Extensión Enero  2026)"/>
        <s v="PR.DIO.2024-49 (Extensión Febrero  2026)"/>
        <s v="PR.DIO.2024-49 (Extensión Junio 2026)"/>
        <s v="PR.DIO.2024-49 (Extensión Marzo 2026)"/>
        <s v="PR.DIO.2024-49 (Extensión Mayo 2026)"/>
        <s v="PR.DIO.2024-55"/>
        <s v="PR.DIO.2024-56"/>
        <s v="PR.DIO.2024-56 (Complemento Junio 2026)"/>
        <s v="PR.DIO.2024-56 (Complemento Mayo 2026)"/>
        <s v="PR.DIO.2024-73 (Extensión Enero 2026)"/>
        <s v="PR.DIO.2024-73 (Extensión Marzo 2026)"/>
        <s v="PR.DIO.2024-76"/>
        <s v="PR.DIO.2024-77"/>
        <s v="PR.DIO.2024-8 (Planos Asbuilt)"/>
        <s v="PR.DIO.2025-11"/>
        <s v="PR.DIO.2025-13 A"/>
        <s v="PR.DIO.2025-13-A (Extensión Enero 2026)"/>
        <s v="PR.DIO.2025-13-A (Extensión Febrero 2026)"/>
        <s v="PR.DIO.2025-13-A (Extensión Marzo 2026)"/>
        <s v="PR.DIO.2025-5"/>
        <s v="PR.DIO.2025-5 (Complemento Febrero 2026)"/>
        <s v="PR.DIO.2025-5 (Extensión Abril 2026)"/>
        <s v="PR.DIO.2025-5 (Extensión Junio 2026)"/>
        <s v="PR.DIO.2025-5 (Extensión Marzo 2026)"/>
        <s v="PR.DIO.2025-5 (Extensión Mayo 2026)"/>
        <s v="PR.DIO.2025-6 (Extensión Abril 2026)"/>
        <s v="PR.DIO.2025-6 (Extensión Enero  2026)"/>
        <s v="PR.DIO.2025-6 (Extensión Febrero 2026)"/>
        <s v="PR.DIO.2025-6 (Extensión Marzo 2026)"/>
        <s v="PR.DIO.2025-8"/>
        <s v="PR.DIO.2025-8 (Complemento marzo 2026)"/>
        <s v="PR.DIO.2025-8 (Extensión abril 2026)"/>
        <s v="PR.DIO.2025-8 (Extensión Junio  2026)"/>
        <s v="PR.DIO.2025-8 (Extensión Mayo  2026)"/>
        <s v="PR.DIO.2026-05"/>
        <s v="PR.DIO.2026-07"/>
        <s v="PR.DIO.SEP.2018-173"/>
        <s v="PR.DOH.2025-001 Estudio hidrogeológico Pozos Araucanía DOH"/>
        <s v="PR.DPR.1823.2025-81 ZUBLIN ANDES NORTE"/>
        <s v="PR.DPR.2024-0386 - Venta adicional CC 1823"/>
        <s v="PR.DPR.2024-0811 MLP PAO CS-264"/>
        <s v="PR.DPR.2047.2025-057 adicional Hidronor COPIULEMU Inspección a la instalación Geosintéticos"/>
        <s v="PR.DPR.2047.2025-057 Hidronor COPIULEMU Inspección a la instalación Geosintéticos"/>
        <s v="PR.DPR.2047.2025-073 GEOSINTËTICOS El Molle"/>
        <s v="PR.DPR.2047.2026-023 INSERPLAS"/>
        <s v="PR.DPR.2310.035-2026 NEXXO PUENTE MLP PAO"/>
        <s v="PR.DPR.2311.2024"/>
        <s v="PR.DPR.2989.014-2026 GEOVITA PMCHS BUZONES"/>
        <s v="PR.DPR.2989.2019-13 aumento de venta Mayo 2025"/>
        <s v="PR.DPR.2989.2019-26 Adicional diciembre Venta 2025"/>
        <s v="PR.DPR.2989.2019-26 Adicional Venta 2025"/>
        <s v="PR.DPR.2989.2022-101 MLP Laboratorio QA-QC MLP"/>
        <s v="PR.DPR.2989.2022-21 R.04 Extensión Mayo 2025"/>
        <s v="PR.DPR.2989.2022-90"/>
        <s v="PR.DPR.2989.2022-90 Adicional diciembre 2025"/>
        <s v="PR.DPR.2989.2024-07 Adicional Mayo 2025"/>
        <s v="PR.DPR.2989.2025-34 LD CONSTRUCTORA REGION AYSEN"/>
        <s v="PR.DPR.2989.2025-35 Zublin Chuqui"/>
        <s v="PR.DPR.2989.2025-43"/>
        <s v="PR.DPR.2989.2025-47  Ampliación Gardilcic PMCHS"/>
        <s v="PR.DPR.2989.2025-47  Gardilcic PMCHS"/>
        <s v="PR.DPR.2989.2025-52 CC-001 OBRAS INICIALES ETAPA N°2 DRPA EL SALVADOR"/>
        <s v="PR.DPR.2989.2025-84 EXSAL MLP"/>
        <s v="PR.DPR.2989.2025-93 CESMEC MLP"/>
        <s v="PR.DPR.2989.2026-07 ZUBLIN NUEVO PMCHS MINA NORTE"/>
        <s v="PR.DPR.2989.2026-13 OSSA METRO L7 TRAMO CERRILLOS"/>
        <s v="PR.DPR.3481.006-2026 HADYSIC MLP"/>
        <s v="PR.DPR.3481.2025-85 VIVELO MLP"/>
        <s v="PR.DPR.3580.2024"/>
        <s v="PR.DPR.3582.2026-08 ZUBLIN NUEVO proyecto cierre andesita"/>
        <s v="PR.DPR.3693.2026-22 URALES Nuevo Balmaceda"/>
        <s v="PR.DTC.2023.0043 Certificación pintura intumescente"/>
        <s v="PR.DTC.2023.0119 OP Dependiente C. Samoré - Servicios DTC"/>
        <s v="PR.DTC.2023.0523 - GAM"/>
        <s v="PR.DTC.2023.1280 - Inspección en terreno CARS Incendios y Acústica"/>
        <s v="PR.DTC.2023.1281 - Inspección en terreno HPC Incendio"/>
        <s v="PR.DTC.2024.0255 - Plan de Evacuación Muelle Barón"/>
        <s v="PR.DTC.2024.0833 - Aeropuerto LOA"/>
        <s v="PR.DTC.2024.0889 - Levantamiento Mineduc"/>
        <s v="PR.DTC.2024.0951 - Actualización Proyecto de Detección FCFM"/>
        <s v="PR.DTC.2024.1027 - Insp. Pintura Intumescente Construmart Talca"/>
        <s v="PR.DTC.2024.1192 - Insp. Pintura Intumescente Hospital de Quilpué"/>
        <s v="PR.DTC.2024.1328 - EVALUACION AMBIENTAL ESTRATEGICA PARA EL PLAN NACIONAL DE CONSTRUCCION SUSTENTABLE"/>
        <s v="PR.DTC.2024.1334 - REVISIÓN DE VENTANAS"/>
        <s v="PR.DTC.2025.0328 - PLAN COMUNAL DE CAMBIO CLIMATICO MUNCIPALIDAD DE SAN PEDRO"/>
        <s v="PR.DTC.2025.0390 - (RFP - CPP-CS-002-25) - Servicio Puesta en Marcha y Entrega a Operaciones Sistema Incendio"/>
        <s v="PR.DTC.2025.0392 - Elaboración PCRRD Santa Bárbara"/>
        <s v="PR.DTC.2025.0452 - Elaboración Plan Comunal de Reducción de Riesgo de Desastres"/>
        <s v="PR.DTC.2025.0535 - Ensayos para certificación de Guateros"/>
        <s v="PR.DTC.2025.0536 - Inspección Pintura Intumescente"/>
        <s v="PR.DTC.2025.0573 - Ensayos de Resistencia al Fuego RF F120 - Tabique"/>
        <s v="PR.DTC.2025.0592 - Plan de cambio climático región de Valparaíso"/>
        <s v="PR.DTC.2025.0600 - SONNEDIX-PERITAJE CAUSA-ORIGEN CT17"/>
        <s v="PR.DTC.2025.0614 - Ensayos Mecánicos en Sistema EIFS"/>
        <s v="PR.DTC.2025.0644 - Ensayo de resistencia al fuego RF F60 y 120 tabique."/>
        <s v="PR.DTC.2025.0704 - Ensayo de permeabilidad al vapor de agua"/>
        <s v="PR.DTC.2025.0707 - RF F240 Aislador Sísmico"/>
        <s v="PR.DTC.2025.0718 - SONNEDIX-PERITAJE CAUSA-ORIGEN CT2"/>
        <s v="PR.DTC.2025.0736 - ITO ACUSTICA IDIEM CAREN"/>
        <s v="PR.DTC.2025.0753 - Ensayos de Resistencia al fuego tabiques"/>
        <s v="PR.DTC.2025.0779 - Ensayos de resistencia al fuego"/>
        <s v="PR.DTC.2025.0792 - RF F120 puerta"/>
        <s v="PR.DTC.2025.0816 - Inspección Pintura Intumescente,  Obra Alférez Real 1201"/>
        <s v="PR.DTC.2025.0846 - RF F30 puerta"/>
        <s v="PR.DTC.2025.0857 - RF F120 tabique"/>
        <s v="PR.DTC.2025.0864 - RF F60 Tabique tipo 1"/>
        <s v="PR.DTC.2025.0917 - WALMART - RENOVACION ESTACIONES CD LOA"/>
        <s v="PR.DTC.2025.0927 - Estudio de vulnerabilidades"/>
        <s v="PR.DTC.2025.0972 - ENSAYO RESINAS - ANGLO AMERICAN"/>
        <s v="PR.DTC.2025.0983 - Asesoría ventanas v2"/>
        <s v="PR.DTC.2025.1001 - RF F120 panel"/>
        <s v="PR.DTC.2025.1013 - Ensayo RF F120 Tabique y  Cielo."/>
        <s v="PR.DTC.2025.1016 - Estudio de vulnerabilidades"/>
        <s v="PR.DTC.2025.1021 - RESISTENCIA HIDROLISIS ALCALINA - TDM CHILE"/>
        <s v="PR.DTC.2025.1084 - Ensayos de Resistencia al Fuego RF F180 - Tabique"/>
        <s v="PR.DTC.2025.1099 - Ensayo de aislamiento acústico en muros"/>
        <s v="PR.DTC.2025.1129 - Inspección de pintura intumescente -  obra de Pirque"/>
        <s v="PR.DTC.2025.1130 - Inspección de pintura intumescente -  obra de Puente Alto"/>
        <s v="PR.DTC.2025.1135 - ASESORIA ENERGETICA"/>
        <s v="PR.DTC.2025.1145 - Ensayo de resistencia al fuego RF 120 en muros"/>
        <s v="PR.DTC.2025.1147 - Peritaje Causa Origen"/>
        <s v="PR.DTC.2025.1153 - Certificación chaleco anticorte"/>
        <s v="PR.DTC.2025.1189 - ESTRATEGIA CIUDADES VERDES (ECV) DE CHILE"/>
        <s v="PR.DTC.2025.1197 - Insp. de pintura intumescente Strip Center Espacio M Temuco"/>
        <s v="PR.DTC.2025.1199 - Peritaje causa-origen"/>
        <s v="PR.DTC.2025.1204 - Ensayos de resistencia al fuego F15"/>
        <s v="PR.DTC.2025.1206 - Ensayos de resistencia al furgo RF F60 - muro"/>
        <s v="PR.DTC.2025.1210 - Insp. de pintura intumescente obra Reefer Center y Edificio CDI SAG"/>
        <s v="PR.DTC.2025.1213 - Ensayos de resistencia al fuego"/>
        <s v="PR.DTC.2025.1219 - Insp. de pintura intumescente obra Paso Fronterizo Pichachen."/>
        <s v="PR.DTC.2025.1221 - Estudio Acústico Ruido Chillers"/>
        <s v="PR.DTC.2025.1235 - Ensayos de verificación de calidad de agua caliente"/>
        <s v="PR.DTC.2025.1244 - Ensayos de materiales en paneles EIFS"/>
        <s v="PR.DTC.2025.1245 - Ensayos resistencia al fuego RF F30 - Tabique"/>
        <s v="PR.DTC.2025.1252 - Ensayo de conductividad térmica"/>
        <s v="PR.DTC.2025.1261 - &quot;Insp. de pintura intumescente  porvenir 2787 &quot;"/>
        <s v="PR.DTC.2025.1266 - TECNO FAST - ENSAYOS DE MATERIAL"/>
        <s v="PR.DTC.2025.1271 - Ensayo RF F90 - Entrepiso"/>
        <s v="PR.DTC.2025.1275 - Ensayos panel-multipropósito"/>
        <s v="PR.DTC.2025.1276 - Ensayos de fuego y acústica"/>
        <s v="PR.DTC.2025.1278 - ASESORIA SANCIONATORIO SMA - CLUB HIPICO"/>
        <s v="PR.DTC.2025.1279 - Ensayos de RF F60 y RF F120 - Tabique"/>
        <s v="PR.DTC.2025.1280 - Inspección de pintura intumescente - Econorent Pudahuel"/>
        <s v="PR.DTC.2025.1281 - ensayo en horno de estudio para F120"/>
        <s v="PR.DTC.2025.1285 - Ensayo RF 60 - Tabique"/>
        <s v="PR.DTC.2025.1286 - Certificación de bolsas de agua caliente."/>
        <s v="PR.DTC.2025.1290 - Insp. de pintura intumescente - multicancha cañas 1"/>
        <s v="PR.DTC.2025.1291 - Insp. de pintura intumescente - CONDOMINIO LOS CIPRESES VII"/>
        <s v="PR.DTC.2025.1292 - Insp. de pintura intumescente - CONDOMINIO LOS CIPRESES VIII"/>
        <s v="PR.DTC.2025.1300 - Aislamiento acústico ruido aéreo en muros"/>
        <s v="PR.DTC.2025.1302 - INGEVEC - ASESORIA EXTRACTOR"/>
        <s v="PR.DTC.2025.1310- Ensayos de materiales en tuberías HDPE"/>
        <s v="PR.DTC.2025.1312 - Ensayo RF F120 - Tabique"/>
        <s v="PR.DTC.2025.1316-Estudio RF"/>
        <s v="PR.DTC.2025.1320 - Ensayos en geotextiles"/>
        <s v="PR.DTC.2025.1322 - Insp. de pintura intumescente -Borde Laguna 2B-1"/>
        <s v="PR.DTC.2025.1324 - Elaboración Plan Comunal de Reducción de Riesgo de Desastres"/>
        <s v="PR.DTC.2025.1328 - ASESORIA ACÚSTICA DE SEGUIMIENTO INFORMATIVO PARA SMA - ESMAX"/>
        <s v="PR.DTC.2025.1333 -  Ensayos de resistencia al fuego."/>
        <s v="PR.DTC.2025.1341 - Ensayos de resistencia al fuego RF F30 - Techumbre"/>
        <s v="PR.DTC.2025.1344 - Ensayos- Resinas y Geomembrana de HDPE"/>
        <s v="PR.DTC.2025.1349 - Inspección de pintura intumescente hospital de Cauquenes"/>
        <s v="PR.DTC.2025.1354 - Ensayo de resistencia a la presión hidrostática en Flexibles metálicos"/>
        <s v="PR.DTC.2025.1356 - Inspección de pintura intumescente Obras Sadema 1 y 2"/>
        <s v="PR.DTC.2025.1360 - Inspección de pintura intumescente Obra BANCO ESTADO RENAICO"/>
        <s v="PR.DTC.2025.1365-Estudio de asimilación RF"/>
        <s v="PR.DTC.2025.1369 - Inspección de pintura intumescente multicancha cañas 2"/>
        <s v="PR.DTC.2025.1371- Peritaje causa-origen"/>
        <s v="PR.DTC.2025.1374 - Ensayo  de resistencia térmica en horno - EN 13834:2020"/>
        <s v="PR.DTC.2025.1375 - Estudio de asimilación RF"/>
        <s v="PR.DTC.2025.S012 - Cert. P.I."/>
        <s v="PR.DTC.2026.0002 - PROGRAMA MEDICION RUIDO AMBIENTAL 2026 - INGEVEC"/>
        <s v="PR.DTC.2026.0004 - Peritaje causa-origen SAN BERNARDO"/>
        <s v="PR.DTC.2026.0006 - RF F30 y F60 Puerta"/>
        <s v="PR.DTC.2026.0010 - Insp. Pintura Intumescente Condominio Pedro Aguirre Cerda"/>
        <s v="PR.DTC.2026.0011 - MEDICIONES DE RUIDO OBRA CD LOA - TECSA"/>
        <s v="PR.DTC.2026.0013 - Insp. Pintura Intumescente, Blue Express Vesta"/>
        <s v="PR.DTC.2026.0015 - Insp. Pintura Intumescente Territoria Fase 2"/>
        <s v="PR.DTC.2026.0016 - Ensayo de resistencia al fuego RF F120 - Aislador Sísmico"/>
        <s v="PR.DTC.2026.0017 - Estudio de asimilación RF"/>
        <s v="PR.DTC.2026.0020 - Ensayos de resistencia al fuego - Tabique"/>
        <s v="PR.DTC.2026.0021 - Ensayos de resistencia al fuego - Pilar doble"/>
        <s v="PR.DTC.2026.0022 - Ensayo de validación de chalecos anticorte"/>
        <s v="PR.DTC.2026.0022 - VALIDACION CHALECO ANTI CORTE - SOGNO"/>
        <s v="PR.DTC.2026.0023 - Insp. Pintura Intumescente, Obra Balsu - La Fábrica"/>
        <s v="PR.DTC.2026.0027 - Insp. Pintura Intumescente Sede Soc. y Espacio Público Agrupación Adulto Mayor"/>
        <s v="PR.DTC.2026.0029 - Ensayo de Conductividad térmica"/>
        <s v="PR.DTC.2026.0030 - Insp. Pintura Intumescente Salcobrand Copiapó"/>
        <s v="PR.DTC.2026.0031 - CERTIFICACION CHALECOS ANTICORTE - MAXTAR"/>
        <s v="PR.DTC.2026.0032 - RESISTENCIA A LA TRACCION - FERRECAR"/>
        <s v="PR.DTC.2026.0035 - RF F30 - Tabique"/>
        <s v="PR.DTC.2026.0037 - Modelo Acústico AA - PROTEGO"/>
        <s v="PR.DTC.2026.0042 - Insp. Pintura Intumescente, Obra Colún - La Unión"/>
        <s v="PR.DTC.2026.0043 - MODIFICACION ESTACIONES MONITOREO - WALMART CD LOA"/>
        <s v="PR.DTC.2026.0044 - MEDICION DE RUIDO AMBIENTAL DS 38-11 MMA"/>
        <s v="PR.DTC.2026.0045 - RF F60 tabique"/>
        <s v="PR.DTC.2026.0046 - RF F120 muro"/>
        <s v="PR.DTC.2026.0048 - Estudio de asimilación RF"/>
        <s v="PR.DTC.2026.0053 - Ensayos en geotextiles V2"/>
        <s v="PR.DTC.2026.0056 - Ensayo en horno de estudio para F120"/>
        <s v="PR.DTC.2026.0063 - Certificación de Lote (35001 a 150000) bolsas de agua caliente - NCh 2953"/>
        <s v="PR.DTC.2026.0066 - Ensayo de resistencia al fuego RF F30 - Puerta"/>
        <s v="PR.DTC.2026.0067 - Ensayo de densidad"/>
        <s v="PR.DTC.2026.0072 - Ensayo RF F90 - Entrepiso"/>
        <s v="PR.DTC.2026.0074 -Inspección de mortero ignífugo FedEx San Bernardo"/>
        <s v="PR.DTC.2026.0075 - Inspección de pintura intumescente Banco estado Machali"/>
        <s v="PR.DTC.2026.0076 - Ensayo Permeabilidad al Vapor de Agua"/>
        <s v="PR.DTC.2026.0077 - Ensayos para tazas de test de resistencia, agua hervida y choque térmico"/>
        <s v="PR.DTC.2026.0078 - Certificación de Lote (151 a 1200) de Chalecos anticorte"/>
        <s v="PR.DTC.2026.0080 - Ensayos a Flexible inoxidable."/>
        <s v="PR.DTC.2026.0086 - Estudio de asimilación RF"/>
        <s v="PR.DTC.2026.0088 - Inspección de pintura intumescente Edificio Laboratorio Clínico Alemán"/>
        <s v="PR.DTC.2026.0093 - Ensayo de conductividad térmica"/>
        <s v="PR.DTC.2026.0094 - Inspección de pintura intumescente  - Coquimbo"/>
        <s v="PR.DTC.2026.0097 - Ensayo de resistencia al corte"/>
        <s v="PR.DTC.2026.0098 - Estudio Ventanas Parque Zenteno II"/>
        <s v="PR.DTC.2026.0103 -  RF F60 y F120 puerta"/>
        <s v="PR.DTC.2026.0107 - Ensayo Resistencia al Fuego de Puerta F30 y F60"/>
        <s v="PR.DTC.2026.0108 - Ensayos de resistencia al desgarro y corte en soldaduras"/>
        <s v="PR.DTC.2026.0110 - Ensayo de RF R 60 en tabique"/>
        <s v="PR.DTC.2026.0113 - Ensayos de resistencia a la tracción y flexión en uniones"/>
        <s v="PR.DTC.2026.0114 - Ensayos de RF 30 y F60"/>
        <s v="PR.DTC.2026.0117 - ESTUDIO ACÚSTICO SALAS DE REUNIÓN"/>
        <s v="PR.DTC.2026.0118 - Inspección de pintura intumescente Obra ubicada en Huechuraba."/>
        <s v="PR.DTC.2026.0123 - Certificación de pintura intumescente en planta"/>
        <s v="PR.DTC.2026.0126 - Inspección de pintura intumescente para la obra Hospital de Parral"/>
        <s v="PR.DTC.2026.0129 - Ensayo de no combustibilidad"/>
        <s v="PR.DTC.2026.0130 - Inspección de pintura intumescente - Balmaceda"/>
        <s v="PR.DTC.2026.0139 - Ensayos en paneles EIFS"/>
        <s v="PR.DTC.2026.0141 - Ensayos a flexibles inoxidables"/>
        <s v="PR.DTC.2026.0142 - Certificación Chalecos anticortes  - Torino"/>
        <s v="PR.DTC.2026.0143 - Inspección de pintura intumescente para la obra la fábrica"/>
        <s v="PR.DTC.2026.0145 - Ensayo de RF60 tabique"/>
        <s v="PR.DTC.2026.0147 - MONITOREO DS 38-11 MMA - CRCC"/>
        <s v="PR.DTC.2026.0152 - Ensayo de RF en techumbre, pisos y losa"/>
        <s v="PR.DTC.2026.0155 -  Inspección de pintura intumescente - Inproco"/>
        <s v="PR.DTC.2026.0157 - Ensayos en geotextiles"/>
        <s v="PR.DTC.2026.0159 - Inspección Pintura Intumescente Obra Lider Quilin"/>
        <s v="PR.DTC.2026.0161 - Ensayos a flexibles inoxidables"/>
        <s v="PR.DTC.2026.0162 - &quot;Inspección Pintura Intumescente Obra Magnolia&quot;"/>
        <s v="PR.DTC.2026.0163 -  inspección de mortero ignífugo -  Concepción"/>
        <s v="PR.DTC.2026.0164 - PERITAJE CAUSA ORIGEN - BECKETT S.A."/>
        <s v="PR.DTC.2026.0168 - Inspección Pintura Intumescente Obra Habilitacion Buffet Express Mall Arauco Maipu"/>
        <s v="PR.DTC.2026.0172 - &quot;Inspección Pintura Intumescente Obra NovaChemic &quot;"/>
        <s v="PR.DTC.2026.0173 - Ensayos de RF y  Aislamiento al ruido aéreo en terreno"/>
        <s v="PR.DTC.2026.0174 - Ensayos a tuberías fusionadas HDPE"/>
        <s v="PR.DTC.2026.0176 - Certificación bolsas de agua caliente  Lote (35001 a 150000)."/>
        <s v="PR.DTC.2026.0179 - &quot;Inspección Pintura Intumescente Obra: Centro de distribución ecovida lampa&quot;"/>
        <s v="PR.DTC.2026.0182 - Ensayo de  resistencia al fuego  (F120) en tabique y muros"/>
        <s v="PR.DTC.2026.0187 - CALCULO VALOR U RANGO DE PUERTAS METALICAS"/>
        <s v="PR.DTC.2026.0192 - Ensayo de RF en muros y  tabiques"/>
        <s v="PR.DTC.2026.0197 - Ensayos presión hidrostática bajo"/>
        <s v="PR.DTC.2026.0200 - Peritaje causa-origen"/>
        <s v="PR.DTC.2026.0201 - Inspección Pintura Intumescente Obra: Colegio Puente Alto."/>
        <s v="PR.DTC.2026.0202 - Inspección Pintura Intumescente Obra:  AutoPlanet Talca Oriente"/>
        <s v="PR.DTC.2026.0203 - Estudio de asimilación RF"/>
        <s v="PR.DTC.2026.0208 - Inspección Pintura Intumescente Obra PF Talca"/>
        <s v="PR.DTC.2026.0210 - Inspección Pintura Intumescente Obra Planta de Quesos Colun"/>
        <s v="PR.DTC.2026.0211 - Inspección Pintura Intumescente Obra Aserradero"/>
        <s v="PR.DTC.2026.0214 - Inspección Pintura Intumescente Obra Pichachen"/>
        <s v="PR.DTC.2026.0215 - Inspección Pintura Intumescente Obra elis"/>
        <s v="PR.DTC.2026.0216 - Ensayos de resistencia al fuego RF 30 en tabique"/>
        <s v="PR.DTC.2026.0217 - Ensayos en el horno de estudios"/>
        <s v="PR.DTC.2026.0218 - Ensayos en pintura epóxica"/>
        <s v="PR.DTC.2026.0220 - ADICIONAL CERTIFICACION DE GUATEROS - WALMART"/>
        <s v="PR.DTC.2026.0222 - Ensayos de tracción y doblado en soldadura"/>
        <s v="PR.DTC.2026.0223- RF F30 puerta"/>
        <s v="PR.DTC.2026.0224 - Ensayos en sistemas EIFS"/>
        <s v="PR.DTC.2026.0229 - Inspección Pintura Intumescente Obra:  SALA DE CARGA DE BATERIAS"/>
        <s v="PR.DTC.2026.0233 - Inspección Pintura Intumescente Obra: planta vista hermosa"/>
        <s v="PR.DTC.2026.0235 - Inspección Pintura Intumescente Obra: BODEGA LECHE EN POLVO"/>
        <s v="PR.DTC.2026.0236 - Ensayos de resistencia aparente al Cizallamiento y resistencia a la tracción"/>
        <s v="PR.DTC.2026.0237 - ESTUDIO ACÚSTICO TEATRO ALICIA"/>
        <s v="PR.DTC.2026.0240 - Ensayo de conductividad térmica ."/>
        <s v="PR.DTC.2026.0246 - ESTUDIO DAÑOS VENTANAS EDIFICIO CENTENARIO"/>
        <s v="PR.DTC.2026.0248 - Inspección Pintura Intumescente Obra:  Edificio Corporativo IP Proyectos"/>
        <s v="PR.DTC.2026.0249 - Inspección Pintura Intumescente Obra:  Autoplanet Orientales"/>
        <s v="PR.DTC.2026.0254 - Ensayo de desportillado  e impacto"/>
        <s v="PR.DTC.2026.0258 - Inspección Pintura-  Intumescente Obra:  Recinto la Vara 03395 San Bernardo"/>
        <s v="PR.DTC.2026.0260 - Resistencia a la compresión y tracción"/>
        <s v="PR.DTC.2026.0261 - Ensayo de resistencia al fuego RF F120 Tabique"/>
        <s v="PR.DTC.2026.0263 - Ensayo de abrasión bajo la norma  ASTM D 4060"/>
        <s v="PR.DTC.2026.0267 - Ensayo de RF F30 muro"/>
        <s v="PR.DTC.2026.0271 - SMA CAMPUS PAICAVI - INGEVEC"/>
        <s v="PR.DTC.2026.0273 - Ensayos a flexibles inoxidables"/>
        <s v="PR.DTC.2026.0274 - Certificación de prototipo de Chalecos anticorte - lote (51 a 150)"/>
        <s v="PR.DTC.2026.0275 - Ensayos de resistencia al fuego RF F30 - Tabique"/>
        <s v="PR.DTC.2026.0277 -  &quot;Inspección Pintura Intumescente Obra: &quot;&quot;Ferretería Higuerillas&quot;"/>
        <s v="PR.DTC.2026.0278 - &quot;Inspección Pintura Intumescente Obra: Habilitación Buffet Express Mall Plaza Tobalaba  &quot;"/>
        <s v="PR.DTC.2026.0279 - Inspección de pintura intumescente - bayona 401."/>
        <s v="PR.DTC.2026.0283 - Certificación de extintores"/>
        <s v="PR.DTC.2026.0294 - CIPP CHILE - ENSAYO FLEXION"/>
        <s v="PR.DTC.2026.0296 - PROTOTIPO Y CERTIFICACION CHALECOS - SYSEG"/>
        <s v="PR.DTC.2026.0300 - Ensayo de RF F120 - puerta"/>
        <s v="PR.DTC.2026.0302 - Ensayos de tracción y doblado en soldadura"/>
        <s v="PR.DTC.2026.0314 - RUIDO DE INSTALACIONES - EDIFICIO ZOCO"/>
        <s v="PR.DTC.2026.0328 - Ensayo RF F30"/>
        <s v="PR.DTC.2026.0344 - Reemisión de informe RF"/>
        <s v="PR.DTC.2026.0348 - Actualización informe"/>
        <s v="PR.DTC.2026.0349 - Estudio de asimilación RF"/>
        <s v="PR.DTC.2026.0350 - Certificación bolsas de agua caliente"/>
        <s v="PR.DTC.2026.0353 - Determinación de densidad - ASTM D792"/>
        <s v="PR.DTC.2026.0354 - Ensayos de materiales en membranas"/>
        <s v="PR.DTC.2026.0356 - Inspección de pintura intumescente obra: Rehabilitación y Mantención Museo Violeta Parra"/>
        <s v="PR.DTC.2026.0361 - Inspección de pintura intumescente obra: Suministro e instalación de Estructura Metálica para Corta V"/>
        <s v="PR.DTC.2026.0362 - Visita a terreno"/>
        <s v="PR.DTC.2026.0363 - Ensayos a flexibles inoxidables"/>
        <s v="PR.DTC.2026.0366 - Ensayo de Ciclos Térmicos"/>
        <s v="PR.DTC.2026.0367 - ENSAYOS EIFS"/>
        <s v="PR.DTC.2026.0369 - &quot;Inspección Pintura Intumescente Obra: CENTRO HOLISTICO PARA LA MUJER"/>
        <s v="PR.DTC.2026.0373 - &quot;Ensayos de Determinación del retardo al fuego de pinturas o barnices &quot;"/>
        <s v="PR.DTC.2026.0385 - Inspección pintura intumescente - Ascensor  Universidad La Serena"/>
        <s v="PR.DTC.2026.0387 - Ensayos para tazas de test de resistencia, agua hervida y choque térmico - Walmart"/>
        <s v="PR.DTC.2026.0392 - ENSAYOS MECANICOS VENTANAS - VENTAL PLASTIC"/>
        <s v="PR.DTC.2026.0394 - Inspección pintura intumescente - Proyecto Proquiel Ltda."/>
        <s v="PR.DTC.2026.0395 - Estudio ATEX"/>
        <s v="PR.DTC.2026.0396 - Estudio de asimilación RF"/>
        <s v="PR.DTC.2026.0399 - ENSAYOS TUBERIAS HDPE - MACEP LTDA"/>
        <s v="PR.DTC.2026.0403 - Inspección pintura intumescente - Strip Center Las Rocas"/>
        <s v="PR.DTC.2026.0404 - Inspección pintura intumescente - Frutícola Olmué Chillán Viejo"/>
        <s v="PR.DTC.2026.0405 - ENSAYO ACUSTICO TABIQUE - ETEX"/>
        <s v="PR.DTC.2026.0409 - Estudio de carga combustible"/>
        <s v="PR.DTC.2026.0413 - PERMEABILIDAD AL VAPOR DE AGUA - PIEDRA CHILENA"/>
        <s v="PR.DTC.2026.0414 - ENSAYOS MECANICOS FILM - EUROGLASS"/>
        <s v="PR.DTC.2026.0417 - Inspección pintura intumescente"/>
        <s v="PR.DTC.2026.0418 -Certificación Chalecos anticorte"/>
        <s v="PR.DTC.2026.0419 - RESISTENCIA A LA TRACCION - RAC SPA"/>
        <s v="PR.DTC.2026.0422 - Ensayos de resistencia al fuego"/>
        <s v="PR.DTC.2026.0427 - SANTANDER GIBSON - MUESTREO"/>
        <s v="PR.DTC.2026.0433- inspección de pintura intumescente"/>
        <s v="PR.DTC.2026.0438"/>
        <s v="PR.DTC.2026.0447 - Calculo valor U Panel Metalico"/>
        <s v="PR.DTC.2026.0450 - ENSAYOS CHALECO ANTICORTE - ARMORVEST"/>
        <s v="PR.DTC.2026.0455 - Inspección de pintura intumescente"/>
        <s v="PR.DTC.2026.0460 - Ensayo de Resistencia al Fuego RF F30 - Tabique"/>
        <s v="PR.DTC.2026.0469-Asimilación RF"/>
        <s v="PR.DTC.2026.0471- Inspección Pintura Intumescente obra EFE (Malloco)"/>
        <s v="PR.DTC.2026.0472- Inspección Pintura Intumescente obra NOVO LUCERO"/>
        <s v="PR.DTC.2026.0474- Inspección Pintura Intumescente obra DREAMS Talca"/>
        <s v="PR.DTC.2026.0476-  RF 30"/>
        <s v="PR.DTC.2026.0478- RF Horno estudio"/>
        <s v="PR.DTC.2026.0483 - Inspección de Pintura Intumescente"/>
        <s v="PR.DTC.2026.0484 - Ensayo de presión y temperatura en redes  húmedas"/>
        <s v="PR.DTC.2026.0488 - Medición de espesores de pintura"/>
        <s v="PR.DTC.2026.0492 - Cálculo térmico de solución constructiva"/>
        <s v="PR.DTC.2026.0501 - Aislamiento acústico ruido aéreo en puertas y ventanas"/>
        <s v="PR.DTC.2026.0503- Conductividad térmica por el método del anillo de guarda"/>
        <s v="PR.DTC.2026.0512- Identificación del material mediante FTIR"/>
        <s v="PR.DTC.2026.0526 - ENSAYOS MINVU PANELES - ASIA KING"/>
        <s v="PR.DTC.2026.0530 -Ensayos RF60"/>
        <s v="PR.DTC.2026.0532-Determinación de densidad"/>
        <s v="PR.DTC.2026.0536 - - CERTIFICACION CHALECOS ANTICORTE - MAXTAR"/>
        <s v="PR.DTC.2026.0539 -Certificación Chalecos anticortes"/>
        <s v="PR.DTC.2026.0543-Inspección de manta cerámica"/>
        <s v="PR.DTC.2026.0549 - Inspección pintura intumescente"/>
        <s v="PR.DTC.2026.0555- Inspección de Pintura Intumescente"/>
        <s v="PR.DTC.2026.0564- Ensayo de Materiales"/>
        <s v="PR.DTC.2026.0566 - Resistencia al Fuego Panel F-15 SIP"/>
        <s v="PR.DTC.2026.0568- Inspección de pintura intumescente"/>
        <s v="PR.DTC.2026.0583- Ensayo Resistencia al fuego RF30"/>
        <s v="PR.DTC.2026.0585 - REVISION VENTANAS INGEVEC -BOLSA 2"/>
        <s v="PR.DTC.2026.0588 - Resistencia a la tracción"/>
        <s v="PR.DTC.2026.0599 - Inspección pintura intumescente"/>
        <s v="PR.DTC.2026.0615 - Ensayo de resistencia al fuego RF F15 - Tabique"/>
        <s v="PR.DTC.2026.0644- Resistencia a la tracción antes y después del envejecimiento - ETAG 004"/>
        <s v="PR.DTC.2026.A001 Cert. P. I."/>
        <s v="PR.DTC.2026.A003 Cert. P. I."/>
        <s v="PR.DTC.2026.A005 Cert. P. I."/>
        <s v="PR.DTC.2026.G005 - Certificación de pintura intumescente en planta"/>
        <s v="PR.DTC.2026.R001 - Cert. P.I."/>
        <s v="PR.DTC.2026.R002 - Cert. P.I."/>
        <s v="PR.DTC.2026.R003 - Cert. P.I."/>
        <s v="PR.DTC.2026.R004 - Cert. P.I."/>
        <s v="PR.DTC.2026.R005 - Cert. P.I."/>
        <s v="PR.DTC.2026.S001 - Cert. P.I."/>
        <s v="PR.DTC.2026.S002 - Cert. P.I."/>
        <s v="PR.DTC.2026.S003 - Cert. P.I."/>
        <s v="PR.DTC.2026.S004 - Cert. P.I."/>
        <s v="PR.GCO.2024.0075.V14 Tepsac- Centinela (+Vta Abril- Junio) 2026 Adicional"/>
        <s v="PR.GCO.2024.0075.V14 Tepsac- Centinela (Vta +) Noviembre 2025 Adicional"/>
        <s v="PR.GCO.2024.0075.V14 Tepsac- Centinela Mayo 2025"/>
        <s v="PR.GCO.2024-0075 V9 TEPSAC-Centinela"/>
        <s v="PR.GCO.2024-0096 - VTA (+01) Mayo 2026"/>
        <s v="PR.UCF.2025-0218"/>
        <s v="PR.UCF.2025-0234"/>
        <s v="PR.UCF.2025-0235A"/>
        <s v="PR.UCF.2025-0239"/>
        <s v="PR.UCF.2026-0002"/>
        <s v="PR.UCF.2026-0003"/>
        <s v="PR.UCF.2026-0004"/>
        <s v="PR.UCF.2026-0005A"/>
        <s v="PR.UCF.2026-0006"/>
        <s v="PR.UCF.2026-0013"/>
        <s v="PR.UCF.2026-0016"/>
        <s v="PR.UCF.2026-0020"/>
        <s v="PR.UCF.2026-0027"/>
        <s v="PR.UCF.2026-0029A"/>
        <s v="PR.UCF.2026-0030"/>
        <s v="PR.UCF.2026-0031"/>
        <s v="PR.UCF.2026-0032"/>
        <s v="PR.UCF.2026-0033"/>
        <s v="PR.UCF.2026-0041A"/>
        <s v="PR.UCF.2026-0042"/>
        <s v="PR.UCF.2026-0043"/>
        <s v="PR.UCF.2026-0048"/>
        <s v="PR.UCF.2026-0049"/>
        <s v="PR.UCF.2026-0050"/>
        <s v="PR.UCF.2026-0052"/>
        <s v="PR.UCF.2026-0053"/>
        <s v="PR.UCF.2026-0057"/>
        <s v="PR.UCF.2026-0058"/>
        <s v="PR.UCF.2026-0059"/>
        <s v="PR.UCF.2026-0062"/>
        <s v="PR.UCF.2026-0065"/>
        <s v="PR.UCF.2026-0071"/>
        <s v="PR.UCF.2026-0072"/>
        <s v="PR.UCF.2026-0074"/>
        <s v="PR.UCF.2026-0075"/>
        <s v="PR.UCF.2026-0077"/>
        <s v="PR.UCF.2026-0078"/>
        <s v="PR.UCF.2026-0079"/>
        <s v="PR.UCF.2026-0080"/>
        <s v="PR.UCF.2026-0082"/>
        <s v="PR.UCF.2026-0086"/>
        <s v="PR.UCF.2026-0089"/>
        <s v="PR.UCF.2026-0090A"/>
        <s v="PR.UCF.2026-0095"/>
        <s v="PR-DEP.2026.0038 MEDICIÓN DE VIBRACIONES Y VERTICALIDAD DE MURO COLINDANTE DURANTE CONSTRUCCIÓN PROYECTO ECUADOR – CORON"/>
        <s v="PRE.DGL.1817.2025-0718 - Caracterización Geoquímica de Material de Empréstito - MEL"/>
        <s v="PRE.DGL.1817.2026-0046 - Ensayo de Bentonita - Límites de Atterberg"/>
        <s v="PRE.DGL.2339.2025-0632 / Caserones"/>
        <s v="PRE.DGL.2339.2026-0049 - Cantera Tremolén"/>
        <s v="PRE.DGL.2339.2026-0211 - Mcewen"/>
        <s v="PRE.DGL.2340.2026.0036 - Minera Escondida - Licitación: FY24"/>
        <s v="PRE.DGL.2341.2025-0722 - BHP Spence - Servicio de Laboratorio para Caracterización Geotécnica"/>
        <s v="PRE.DGL.2341.2026-0048 - Nueva Campaña de Ensayos"/>
        <s v="PRE.DGL.2341.2026-0102 - Anddes - Ensayo Trixial Gigante Botaderos y Dumps - Mantos Blancos"/>
        <s v="Propuesta comercial DIO DOH Araucanía"/>
        <s v="Propuesta comercial DOH Araucanía (Cuotas 2025)"/>
        <s v="Ricaurte PR.DES.2022-29"/>
        <s v="Santa Isabel PR.DES.2022-29"/>
        <s v="Santa Rosa PR.DES.2022-29"/>
        <s v="Tocornal PR.DES.2022-29"/>
        <s v="ucg1"/>
        <s v="ucg3"/>
        <s v="Zañartu PR.DES.2022-29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  <cacheField name="[TBD_Reporte_Salesforce].[Unidad].[Unidad]" caption="Unidad" numFmtId="0" hierarchy="112" level="1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2" memberValueDatatype="130" unbalanced="0">
      <fieldsUsage count="2">
        <fieldUsage x="-1"/>
        <fieldUsage x="4"/>
      </fieldsUsage>
    </cacheHierarchy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76157408" createdVersion="6" refreshedVersion="8" minRefreshableVersion="3" recordCount="0" supportSubquery="1" supportAdvancedDrill="1" xr:uid="{2CE3CFDC-D079-4C64-9106-3941ED4F71B4}">
  <cacheSource type="external" connectionId="8"/>
  <cacheFields count="4">
    <cacheField name="[Calendario].[Mes &quot;mmm&quot;].[Mes &quot;mmm&quot;]" caption="Mes &quot;mmm&quot;" numFmtId="0" hierarchy="11" level="1">
      <sharedItems count="6">
        <s v="ene"/>
        <s v="feb"/>
        <s v="mar"/>
        <s v="abr"/>
        <s v="may"/>
        <s v="jun"/>
      </sharedItems>
    </cacheField>
    <cacheField name="[TBD_Reporte_Salesforce].[Nombre de la oportunidad].[Nombre de la oportunidad]" caption="Nombre de la oportunidad" numFmtId="0" hierarchy="107" level="1">
      <sharedItems count="4">
        <s v="PR.DDA.2025-075B Cuenca Magallanes"/>
        <s v="PR.DGI.2023-043 Estudio hidrogeológico Pozos Araucanía DOH"/>
        <s v="PR.DOH.2025-001 Estudio hidrogeológico Pozos Araucanía DOH"/>
        <s v="Propuesta comercial DOH Araucanía (Cuotas 2025)"/>
      </sharedItems>
    </cacheField>
    <cacheField name="[TBD_Reporte_Salesforce].[División].[División]" caption="División" numFmtId="0" hierarchy="113" level="1">
      <sharedItems containsSemiMixedTypes="0" containsNonDate="0" containsString="0"/>
    </cacheField>
    <cacheField name="[Measures].[Ingreso_Salesforce]" caption="Ingreso_Salesforce" numFmtId="0" hierarchy="134" level="32767"/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0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2" memberValueDatatype="130" unbalanced="0">
      <fieldsUsage count="2">
        <fieldUsage x="-1"/>
        <fieldUsage x="1"/>
      </fieldsUsage>
    </cacheHierarchy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77430555" createdVersion="6" refreshedVersion="8" minRefreshableVersion="3" recordCount="0" supportSubquery="1" supportAdvancedDrill="1" xr:uid="{00000000-000A-0000-FFFF-FFFF0C000000}">
  <cacheSource type="external" connectionId="8"/>
  <cacheFields count="7">
    <cacheField name="[Resultado].[Div].[Div]" caption="Div" numFmtId="0" hierarchy="101" level="1">
      <sharedItems count="1">
        <s v="DAC"/>
      </sharedItems>
    </cacheField>
    <cacheField name="[Calendario].[Mes &quot;mmm&quot;].[Mes &quot;mmm&quot;]" caption="Mes &quot;mmm&quot;" numFmtId="0" hierarchy="11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3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2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2530555559" createdVersion="3" refreshedVersion="8" minRefreshableVersion="3" recordCount="0" supportSubquery="1" supportAdvancedDrill="1" xr:uid="{C83ED4AC-5358-4431-9166-46548FEC5AA7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2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884274725" supportSubqueryNonVisual="1" supportSubqueryCalcMem="1" supportAddCalcMems="1"/>
    </ext>
  </extLst>
</pivotCacheDefinition>
</file>

<file path=xl/pivotCache/pivotCacheDefinition6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68402775" createdVersion="3" refreshedVersion="8" minRefreshableVersion="3" recordCount="0" supportSubquery="1" supportAdvancedDrill="1" xr:uid="{508E82B2-ED18-409C-9F04-041CA39B1384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2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5248162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laDinámica2" cacheId="699" applyNumberFormats="0" applyBorderFormats="0" applyFontFormats="0" applyPatternFormats="0" applyAlignmentFormats="0" applyWidthHeightFormats="1" dataCaption="Valores" tag="07f05ade-ff9c-4241-9870-2c350a2aa68e" updatedVersion="8" minRefreshableVersion="3" subtotalHiddenItems="1" itemPrintTitles="1" createdVersion="6" indent="0" outline="1" outlineData="1" multipleFieldFilters="0">
  <location ref="B3:C19" firstHeaderRow="1" firstDataRow="1" firstDataCol="1"/>
  <pivotFields count="7">
    <pivotField allDrilled="1" showAll="0" dataSourceSort="1" defaultAttributeDrillState="1"/>
    <pivotField allDrilled="1" showAll="0" dataSourceSort="1" defaultAttributeDrillState="1"/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fld="3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Mes &quot;mmm&quot;].&amp;[jun]"/>
      </members>
    </pivotHierarchy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CentrosCosto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1" cacheId="696" applyNumberFormats="0" applyBorderFormats="0" applyFontFormats="0" applyPatternFormats="0" applyAlignmentFormats="0" applyWidthHeightFormats="1" dataCaption="Valores" tag="d75bfb3f-7bed-45cb-af26-af75a75d09e3" updatedVersion="8" minRefreshableVersion="3" subtotalHiddenItems="1" itemPrintTitles="1" createdVersion="6" indent="0" showEmptyCol="1" outline="1" outlineData="1" multipleFieldFilters="0">
  <location ref="E3:F19" firstHeaderRow="1" firstDataRow="1" firstDataCol="1"/>
  <pivotFields count="7"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EERR" fld="1" subtotal="count" baseField="0" baseItem="0"/>
  </dataFields>
  <formats count="2">
    <format dxfId="169">
      <pivotArea type="origin" dataOnly="0" labelOnly="1" outline="0" fieldPosition="0"/>
    </format>
    <format dxfId="168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Mes &quot;mmm&quot;].&amp;[ju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ablaDinámica4" cacheId="705" applyNumberFormats="0" applyBorderFormats="0" applyFontFormats="0" applyPatternFormats="0" applyAlignmentFormats="0" applyWidthHeightFormats="1" dataCaption="Valores" tag="d995f9f2-243a-42c7-bf8a-a04459767577" updatedVersion="8" minRefreshableVersion="3" subtotalHiddenItems="1" itemPrintTitles="1" createdVersion="6" indent="0" showEmptyCol="1" outline="1" outlineData="1" multipleFieldFilters="0">
  <location ref="K3:L19" firstHeaderRow="1" firstDataRow="1" firstDataCol="1"/>
  <pivotFields count="7"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EERR" fld="1" subtotal="count" baseField="0" baseItem="0"/>
  </dataFields>
  <formats count="2">
    <format dxfId="171">
      <pivotArea type="origin" dataOnly="0" labelOnly="1" outline="0" fieldPosition="0"/>
    </format>
    <format dxfId="170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Mes &quot;mmm&quot;].&amp;[ju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5" level="1">
        <member name="[Resultado].[Comprobante].&amp;"/>
        <member name="[Resultado].[Comprobante].&amp;[01 ING FACT CVI BOL]"/>
        <member name="[Resultado].[Comprobante].&amp;[01 ING INFORMAT FCFM]"/>
        <member name="[Resultado].[Comprobante].&amp;[01 ING TI IDIEM ADM SERV PROF]"/>
        <member name="[Resultado].[Comprobante].&amp;[01 ING TI IDIEM COSTO]"/>
        <member name="[Resultado].[Comprobante].&amp;[01 ING TI UCH]"/>
        <member name="[Resultado].[Comprobante].&amp;[02 GTO EGRESOS INFORMAT FCFM]"/>
        <member name="[Resultado].[Comprobante].&amp;[02 GTO ZONAL NORTE]"/>
        <member name="[Resultado].[Comprobante].&amp;[04 ELIM TRASPASO INTERNO]"/>
        <member name="[Resultado].[Comprobante].&amp;[04 TRAS CTEC]"/>
        <member name="[Resultado].[Comprobante].&amp;[04 TRAS INFORMAT FCFM]"/>
        <member name="[Resultado].[Comprobante].&amp;[04 TRAS INTERNO INGRESO]"/>
        <member name="[Resultado].[Comprobante].&amp;[04 TRAS INTERNOS P. FISICA]"/>
        <member name="[Resultado].[Comprobante].&amp;[04 TRAS RECLASIFICA CUENTAS]"/>
        <member name="[Resultado].[Comprobante].&amp;[04 TRAS RECLASIFICA ING DCO.]"/>
        <member name="[Resultado].[Comprobante].&amp;[04 TRAS RECLASIFICA TI]"/>
        <member name="[Resultado].[Comprobante].&amp;[05 PROV ING FACT BOL CVI]"/>
        <member name="[Resultado].[Comprobante].&amp;[05 PROV ING TI IDIEM ADM SERV PROF]"/>
        <member name="[Resultado].[Comprobante].&amp;[05 PROV ING TI UCH]"/>
        <member name="[Resultado].[Comprobante].&amp;[06 REV PROV FACT ANTOFAGASTA MINERALS S A]"/>
        <member name="[Resultado].[Comprobante].&amp;[06 REV PROV ING FACT BOL CVI ESP. DIC]"/>
        <member name="[Resultado].[Comprobante].&amp;[06 REV PROV ING FACT BOL CVI]"/>
        <member name="[Resultado].[Comprobante].&amp;[06 REV PROV ING TI IDIEM ADM SERV PROF]"/>
        <member name="[Resultado].[Comprobante].&amp;[06 REV PROV ING TI UCH]"/>
        <member name="[Resultado].[Comprobante].&amp;[PROV ESP ING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Dinámica3" cacheId="702" applyNumberFormats="0" applyBorderFormats="0" applyFontFormats="0" applyPatternFormats="0" applyAlignmentFormats="0" applyWidthHeightFormats="1" dataCaption="Valores" tag="1fb8ab3a-bec9-47af-aa74-631ec438674b" updatedVersion="8" minRefreshableVersion="3" subtotalHiddenItems="1" itemPrintTitles="1" createdVersion="6" indent="0" showEmptyCol="1" outline="1" outlineData="1" multipleFieldFilters="0">
  <location ref="H3:I15" firstHeaderRow="1" firstDataRow="1" firstDataCol="1"/>
  <pivotFields count="7">
    <pivotField axis="axisRow" allDrilled="1" showAll="0" dataSourceSort="1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EERR" fld="1" subtotal="count" baseField="0" baseItem="0"/>
  </dataFields>
  <formats count="2">
    <format dxfId="173">
      <pivotArea type="origin" dataOnly="0" labelOnly="1" outline="0" fieldPosition="0"/>
    </format>
    <format dxfId="172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Mes &quot;mmm&quot;].&amp;[ju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Resultado].[Comprobante].&amp;[01 ING TI IDIEM FACT]"/>
        <member name="[Resultado].[Comprobante].&amp;[05 PROV ING TI IDIEM FACT]"/>
        <member name="[Resultado].[Comprobante].&amp;[06 REV PROV ING TI IDIEM FAC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6000000}" name="TablaDinámica5" cacheId="708" applyNumberFormats="0" applyBorderFormats="0" applyFontFormats="0" applyPatternFormats="0" applyAlignmentFormats="0" applyWidthHeightFormats="1" dataCaption="Valores" tag="8d3143a5-5809-4340-bd9b-7b95236ac7a6" updatedVersion="8" minRefreshableVersion="5" subtotalHiddenItems="1" itemPrintTitles="1" createdVersion="6" indent="0" outline="1" outlineData="1" multipleFieldFilters="0">
  <location ref="I25:P41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 numFmtId="3"/>
  </dataFields>
  <formats count="1">
    <format dxfId="181">
      <pivotArea outline="0" collapsedLevelsAreSubtotals="1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13" name="[Calendario].[Date]">
      <autoFilter ref="A1">
        <filterColumn colId="0">
          <customFilters and="1">
            <customFilter operator="greaterThanOrEqual" val="45658"/>
            <customFilter operator="lessThanOrEqual" val="457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CentrosCosto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IDIEM-EERR" cacheId="711" applyNumberFormats="0" applyBorderFormats="0" applyFontFormats="0" applyPatternFormats="0" applyAlignmentFormats="0" applyWidthHeightFormats="1" dataCaption="Valores" tag="a897885c-14f3-47a4-957e-0eca409ebe99" updatedVersion="8" minRefreshableVersion="3" subtotalHiddenItems="1" itemPrintTitles="1" createdVersion="6" indent="0" showEmptyCol="1" outline="1" outlineData="1" multipleFieldFilters="0">
  <location ref="I1:V19" firstHeaderRow="1" firstDataRow="2" firstDataCol="1"/>
  <pivotFields count="8">
    <pivotField axis="axisRow" allDrilled="1" subtotalTop="0" showAll="0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allDrilled="1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ubtotalTop="0" showAll="0" dataSourceSort="1" defaultAttributeDrillState="1"/>
    <pivotField allDrilled="1" subtotalTop="0" showAll="0" dataSourceSort="1" defaultAttributeDrillState="1"/>
    <pivotField allDrilled="1" subtotalTop="0" showAll="0" dataSourceSort="1"/>
    <pivotField subtotalTop="0" showAll="0" dataSourceSort="1"/>
    <pivotField subtotalTop="0" showAll="0" dataSourceSort="1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formats count="4">
    <format dxfId="185">
      <pivotArea type="origin" dataOnly="0" labelOnly="1" outline="0" fieldPosition="0"/>
    </format>
    <format dxfId="184">
      <pivotArea type="origin" dataOnly="0" labelOnly="1" outline="0" fieldPosition="0"/>
    </format>
    <format dxfId="183">
      <pivotArea dataOnly="0" labelOnly="1" fieldPosition="0">
        <references count="1">
          <reference field="1" count="0"/>
        </references>
      </pivotArea>
    </format>
    <format dxfId="182">
      <pivotArea dataOnly="0" labelOnly="1" grandCol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esultado].[fecha (año)].&amp;[2025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C000000}" name="DAC-EERR Detalle" cacheId="585" applyNumberFormats="0" applyBorderFormats="0" applyFontFormats="0" applyPatternFormats="0" applyAlignmentFormats="0" applyWidthHeightFormats="1" dataCaption="Valores" tag="1e1481e3-2e27-4942-a88d-58bd9e533767" updatedVersion="8" minRefreshableVersion="3" subtotalHiddenItems="1" itemPrintTitles="1" createdVersion="6" indent="0" showEmptyCol="1" compact="0" compactData="0" multipleFieldFilters="0">
  <location ref="I88:R708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619">
    <i>
      <x/>
      <x/>
      <x/>
    </i>
    <i r="1"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>
      <x v="1"/>
      <x/>
      <x/>
    </i>
    <i r="1">
      <x v="1"/>
      <x v="3"/>
    </i>
    <i r="2">
      <x v="4"/>
    </i>
    <i r="2">
      <x v="6"/>
    </i>
    <i r="2">
      <x v="7"/>
    </i>
    <i r="2">
      <x v="282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18"/>
    </i>
    <i r="2">
      <x v="283"/>
    </i>
    <i r="2">
      <x v="284"/>
    </i>
    <i r="2">
      <x v="21"/>
    </i>
    <i r="2">
      <x v="22"/>
    </i>
    <i r="2">
      <x v="28"/>
    </i>
    <i r="2">
      <x v="29"/>
    </i>
    <i r="2">
      <x v="30"/>
    </i>
    <i r="2">
      <x v="31"/>
    </i>
    <i r="2">
      <x v="32"/>
    </i>
    <i r="2">
      <x v="37"/>
    </i>
    <i r="2">
      <x v="285"/>
    </i>
    <i r="2">
      <x v="43"/>
    </i>
    <i r="2">
      <x v="45"/>
    </i>
    <i r="2">
      <x v="51"/>
    </i>
    <i r="2">
      <x v="52"/>
    </i>
    <i r="2">
      <x v="53"/>
    </i>
    <i r="2">
      <x v="54"/>
    </i>
    <i r="2">
      <x v="286"/>
    </i>
    <i r="2">
      <x v="287"/>
    </i>
    <i r="2">
      <x v="58"/>
    </i>
    <i r="2">
      <x v="59"/>
    </i>
    <i r="2">
      <x v="61"/>
    </i>
    <i r="2">
      <x v="63"/>
    </i>
    <i r="2">
      <x v="64"/>
    </i>
    <i r="2">
      <x v="288"/>
    </i>
    <i r="2">
      <x v="289"/>
    </i>
    <i r="2">
      <x v="70"/>
    </i>
    <i r="2">
      <x v="71"/>
    </i>
    <i r="2">
      <x v="73"/>
    </i>
    <i r="2">
      <x v="79"/>
    </i>
    <i r="2">
      <x v="81"/>
    </i>
    <i r="2">
      <x v="83"/>
    </i>
    <i r="2">
      <x v="84"/>
    </i>
    <i r="2">
      <x v="290"/>
    </i>
    <i r="2">
      <x v="85"/>
    </i>
    <i r="2">
      <x v="86"/>
    </i>
    <i r="2">
      <x v="87"/>
    </i>
    <i r="2">
      <x v="89"/>
    </i>
    <i r="2">
      <x v="93"/>
    </i>
    <i r="2">
      <x v="291"/>
    </i>
    <i r="2">
      <x v="292"/>
    </i>
    <i r="2">
      <x v="98"/>
    </i>
    <i r="2">
      <x v="101"/>
    </i>
    <i r="2">
      <x v="103"/>
    </i>
    <i r="2">
      <x v="105"/>
    </i>
    <i r="2">
      <x v="109"/>
    </i>
    <i r="2">
      <x v="110"/>
    </i>
    <i r="2">
      <x v="111"/>
    </i>
    <i r="2">
      <x v="112"/>
    </i>
    <i r="2">
      <x v="293"/>
    </i>
    <i r="2">
      <x v="115"/>
    </i>
    <i r="2">
      <x v="116"/>
    </i>
    <i r="2">
      <x v="117"/>
    </i>
    <i r="2">
      <x v="118"/>
    </i>
    <i r="2">
      <x v="123"/>
    </i>
    <i r="2">
      <x v="125"/>
    </i>
    <i r="2">
      <x v="126"/>
    </i>
    <i r="2">
      <x v="130"/>
    </i>
    <i r="2">
      <x v="131"/>
    </i>
    <i r="2">
      <x v="132"/>
    </i>
    <i r="2">
      <x v="133"/>
    </i>
    <i r="2">
      <x v="134"/>
    </i>
    <i r="2">
      <x v="294"/>
    </i>
    <i r="2">
      <x v="295"/>
    </i>
    <i r="2">
      <x v="135"/>
    </i>
    <i r="2">
      <x v="136"/>
    </i>
    <i r="2">
      <x v="139"/>
    </i>
    <i r="2">
      <x v="140"/>
    </i>
    <i r="2">
      <x v="296"/>
    </i>
    <i r="2">
      <x v="297"/>
    </i>
    <i r="2">
      <x v="143"/>
    </i>
    <i r="2">
      <x v="145"/>
    </i>
    <i r="2">
      <x v="146"/>
    </i>
    <i r="2">
      <x v="148"/>
    </i>
    <i r="2">
      <x v="149"/>
    </i>
    <i r="2">
      <x v="150"/>
    </i>
    <i r="2">
      <x v="152"/>
    </i>
    <i r="2">
      <x v="158"/>
    </i>
    <i r="2">
      <x v="159"/>
    </i>
    <i r="2">
      <x v="298"/>
    </i>
    <i r="2">
      <x v="161"/>
    </i>
    <i r="2">
      <x v="166"/>
    </i>
    <i r="2">
      <x v="167"/>
    </i>
    <i r="2">
      <x v="169"/>
    </i>
    <i r="2">
      <x v="172"/>
    </i>
    <i r="2">
      <x v="174"/>
    </i>
    <i r="2">
      <x v="175"/>
    </i>
    <i r="2">
      <x v="179"/>
    </i>
    <i r="2">
      <x v="182"/>
    </i>
    <i r="2">
      <x v="186"/>
    </i>
    <i r="2">
      <x v="187"/>
    </i>
    <i r="2">
      <x v="299"/>
    </i>
    <i r="2">
      <x v="189"/>
    </i>
    <i r="2">
      <x v="191"/>
    </i>
    <i r="2">
      <x v="194"/>
    </i>
    <i r="2">
      <x v="195"/>
    </i>
    <i r="2">
      <x v="199"/>
    </i>
    <i r="2">
      <x v="200"/>
    </i>
    <i r="2">
      <x/>
    </i>
    <i r="2">
      <x v="202"/>
    </i>
    <i r="2">
      <x v="203"/>
    </i>
    <i r="2">
      <x v="204"/>
    </i>
    <i r="2">
      <x v="300"/>
    </i>
    <i r="2">
      <x v="206"/>
    </i>
    <i r="2">
      <x v="301"/>
    </i>
    <i r="2">
      <x v="218"/>
    </i>
    <i r="2">
      <x v="220"/>
    </i>
    <i r="2">
      <x v="221"/>
    </i>
    <i r="2">
      <x v="222"/>
    </i>
    <i r="2">
      <x v="224"/>
    </i>
    <i r="2">
      <x v="302"/>
    </i>
    <i r="2">
      <x v="303"/>
    </i>
    <i r="2">
      <x v="227"/>
    </i>
    <i r="2">
      <x v="228"/>
    </i>
    <i r="2">
      <x v="231"/>
    </i>
    <i r="2">
      <x v="233"/>
    </i>
    <i r="2">
      <x v="235"/>
    </i>
    <i r="2">
      <x v="304"/>
    </i>
    <i r="2">
      <x v="238"/>
    </i>
    <i r="2">
      <x v="305"/>
    </i>
    <i r="2">
      <x v="306"/>
    </i>
    <i r="2">
      <x v="307"/>
    </i>
    <i r="2">
      <x v="308"/>
    </i>
    <i r="2">
      <x v="255"/>
    </i>
    <i r="2">
      <x v="309"/>
    </i>
    <i r="2">
      <x v="310"/>
    </i>
    <i r="2">
      <x v="311"/>
    </i>
    <i r="2">
      <x v="312"/>
    </i>
    <i r="2">
      <x v="313"/>
    </i>
    <i>
      <x v="2"/>
      <x/>
      <x/>
    </i>
    <i r="1">
      <x v="1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314"/>
    </i>
    <i r="2">
      <x v="315"/>
    </i>
    <i r="2">
      <x v="12"/>
    </i>
    <i r="2">
      <x v="316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317"/>
    </i>
    <i r="2">
      <x v="284"/>
    </i>
    <i r="2">
      <x v="318"/>
    </i>
    <i r="2">
      <x v="21"/>
    </i>
    <i r="2">
      <x v="22"/>
    </i>
    <i r="2">
      <x v="319"/>
    </i>
    <i r="2">
      <x v="320"/>
    </i>
    <i r="2">
      <x v="321"/>
    </i>
    <i r="2">
      <x v="322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5"/>
    </i>
    <i r="2">
      <x v="3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323"/>
    </i>
    <i r="2">
      <x v="50"/>
    </i>
    <i r="2">
      <x v="51"/>
    </i>
    <i r="2">
      <x v="52"/>
    </i>
    <i r="2">
      <x v="53"/>
    </i>
    <i r="2">
      <x v="54"/>
    </i>
    <i r="2">
      <x v="287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288"/>
    </i>
    <i r="2">
      <x v="289"/>
    </i>
    <i r="2">
      <x v="69"/>
    </i>
    <i r="2">
      <x v="70"/>
    </i>
    <i r="2">
      <x v="71"/>
    </i>
    <i r="2">
      <x v="73"/>
    </i>
    <i r="2">
      <x v="77"/>
    </i>
    <i r="2">
      <x v="79"/>
    </i>
    <i r="2">
      <x v="324"/>
    </i>
    <i r="2">
      <x v="81"/>
    </i>
    <i r="2">
      <x v="84"/>
    </i>
    <i r="2">
      <x v="290"/>
    </i>
    <i r="2">
      <x v="325"/>
    </i>
    <i r="2">
      <x v="326"/>
    </i>
    <i r="2">
      <x v="327"/>
    </i>
    <i r="2">
      <x v="328"/>
    </i>
    <i r="2">
      <x v="329"/>
    </i>
    <i r="2">
      <x v="89"/>
    </i>
    <i r="2">
      <x v="93"/>
    </i>
    <i r="2">
      <x v="330"/>
    </i>
    <i r="2">
      <x v="331"/>
    </i>
    <i r="2">
      <x v="332"/>
    </i>
    <i r="2">
      <x v="333"/>
    </i>
    <i r="2">
      <x v="95"/>
    </i>
    <i r="2">
      <x v="292"/>
    </i>
    <i r="2">
      <x v="334"/>
    </i>
    <i r="2">
      <x v="98"/>
    </i>
    <i r="2">
      <x v="101"/>
    </i>
    <i r="2">
      <x v="335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336"/>
    </i>
    <i r="2">
      <x v="109"/>
    </i>
    <i r="2">
      <x v="110"/>
    </i>
    <i r="2">
      <x v="111"/>
    </i>
    <i r="2">
      <x v="112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337"/>
    </i>
    <i r="2">
      <x v="338"/>
    </i>
    <i r="2">
      <x v="122"/>
    </i>
    <i r="2">
      <x v="123"/>
    </i>
    <i r="2">
      <x v="124"/>
    </i>
    <i r="2">
      <x v="125"/>
    </i>
    <i r="2">
      <x v="126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339"/>
    </i>
    <i r="2">
      <x v="295"/>
    </i>
    <i r="2">
      <x v="136"/>
    </i>
    <i r="2">
      <x v="137"/>
    </i>
    <i r="2">
      <x v="138"/>
    </i>
    <i r="2">
      <x v="139"/>
    </i>
    <i r="2">
      <x v="140"/>
    </i>
    <i r="2">
      <x v="296"/>
    </i>
    <i r="2">
      <x v="142"/>
    </i>
    <i r="2">
      <x v="340"/>
    </i>
    <i r="2">
      <x v="143"/>
    </i>
    <i r="2">
      <x v="144"/>
    </i>
    <i r="2">
      <x v="341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6"/>
    </i>
    <i r="2">
      <x v="158"/>
    </i>
    <i r="2">
      <x v="159"/>
    </i>
    <i r="2">
      <x v="298"/>
    </i>
    <i r="2">
      <x v="161"/>
    </i>
    <i r="2">
      <x v="162"/>
    </i>
    <i r="2">
      <x v="163"/>
    </i>
    <i r="2">
      <x v="165"/>
    </i>
    <i r="2">
      <x v="166"/>
    </i>
    <i r="2">
      <x v="167"/>
    </i>
    <i r="2">
      <x v="169"/>
    </i>
    <i r="2">
      <x v="171"/>
    </i>
    <i r="2">
      <x v="342"/>
    </i>
    <i r="2">
      <x v="172"/>
    </i>
    <i r="2">
      <x v="174"/>
    </i>
    <i r="2">
      <x v="175"/>
    </i>
    <i r="2">
      <x v="179"/>
    </i>
    <i r="2">
      <x v="182"/>
    </i>
    <i r="2">
      <x v="186"/>
    </i>
    <i r="2">
      <x v="187"/>
    </i>
    <i r="2">
      <x v="299"/>
    </i>
    <i r="2">
      <x v="189"/>
    </i>
    <i r="2">
      <x v="191"/>
    </i>
    <i r="2">
      <x v="194"/>
    </i>
    <i r="2">
      <x v="195"/>
    </i>
    <i r="2">
      <x v="199"/>
    </i>
    <i r="2">
      <x v="200"/>
    </i>
    <i r="2">
      <x/>
    </i>
    <i r="2">
      <x v="202"/>
    </i>
    <i r="2">
      <x v="203"/>
    </i>
    <i r="2">
      <x v="204"/>
    </i>
    <i r="2">
      <x v="206"/>
    </i>
    <i r="2">
      <x v="301"/>
    </i>
    <i r="2">
      <x v="218"/>
    </i>
    <i r="2">
      <x v="220"/>
    </i>
    <i r="2">
      <x v="221"/>
    </i>
    <i r="2">
      <x v="222"/>
    </i>
    <i r="2">
      <x v="224"/>
    </i>
    <i r="2">
      <x v="302"/>
    </i>
    <i r="2">
      <x v="227"/>
    </i>
    <i r="2">
      <x v="228"/>
    </i>
    <i r="2">
      <x v="231"/>
    </i>
    <i r="2">
      <x v="233"/>
    </i>
    <i r="2">
      <x v="235"/>
    </i>
    <i r="2">
      <x v="238"/>
    </i>
    <i r="2">
      <x v="307"/>
    </i>
    <i r="2">
      <x v="255"/>
    </i>
    <i r="2">
      <x v="310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AC]" cap="DAC"/>
  </pageFields>
  <dataFields count="1">
    <dataField name="EERR s/TI Fact" fld="5" subtotal="count" baseField="0" baseItem="0"/>
  </dataFields>
  <formats count="13">
    <format dxfId="165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64">
      <pivotArea dataOnly="0" labelOnly="1" outline="0" fieldPosition="0">
        <references count="1">
          <reference field="4" count="0"/>
        </references>
      </pivotArea>
    </format>
    <format dxfId="163">
      <pivotArea dataOnly="0" labelOnly="1" grandRow="1" outline="0" fieldPosition="0"/>
    </format>
    <format dxfId="162">
      <pivotArea dataOnly="0" labelOnly="1" outline="0" fieldPosition="0">
        <references count="2">
          <reference field="3" count="1">
            <x v="1"/>
          </reference>
          <reference field="4" count="1" selected="0">
            <x v="0"/>
          </reference>
        </references>
      </pivotArea>
    </format>
    <format dxfId="161">
      <pivotArea dataOnly="0" labelOnly="1" outline="0" fieldPosition="0">
        <references count="2">
          <reference field="3" count="1">
            <x v="2"/>
          </reference>
          <reference field="4" count="1" selected="0">
            <x v="3"/>
          </reference>
        </references>
      </pivotArea>
    </format>
    <format dxfId="160">
      <pivotArea dataOnly="0" labelOnly="1" outline="0" fieldPosition="0">
        <references count="3">
          <reference field="2" count="2">
            <x v="1"/>
            <x v="42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159">
      <pivotArea dataOnly="0" labelOnly="1" outline="0" fieldPosition="0">
        <references count="3">
          <reference field="2" count="1">
            <x v="1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158">
      <pivotArea dataOnly="0" labelOnly="1" outline="0" fieldPosition="0">
        <references count="3">
          <reference field="2" count="2">
            <x v="1"/>
            <x v="42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157">
      <pivotArea dataOnly="0" labelOnly="1" outline="0" fieldPosition="0">
        <references count="1">
          <reference field="4" count="1">
            <x v="0"/>
          </reference>
        </references>
      </pivotArea>
    </format>
    <format dxfId="156">
      <pivotArea dataOnly="0" labelOnly="1" outline="0" fieldPosition="0">
        <references count="2">
          <reference field="3" count="1">
            <x v="1"/>
          </reference>
          <reference field="4" count="1" selected="0">
            <x v="0"/>
          </reference>
        </references>
      </pivotArea>
    </format>
    <format dxfId="155">
      <pivotArea dataOnly="0" labelOnly="1" outline="0" fieldPosition="0">
        <references count="1">
          <reference field="4" count="1">
            <x v="0"/>
          </reference>
        </references>
      </pivotArea>
    </format>
    <format dxfId="154">
      <pivotArea dataOnly="0" labelOnly="1" outline="0" fieldPosition="0">
        <references count="2">
          <reference field="3" count="1">
            <x v="1"/>
          </reference>
          <reference field="4" count="1" selected="0">
            <x v="0"/>
          </reference>
        </references>
      </pivotArea>
    </format>
    <format dxfId="153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B000000}" name="DAC-EERR" cacheId="780" applyNumberFormats="0" applyBorderFormats="0" applyFontFormats="0" applyPatternFormats="0" applyAlignmentFormats="0" applyWidthHeightFormats="1" dataCaption="Valores" tag="c9bc0c2b-0342-44c2-b2bd-022afb103cf4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formats count="1">
    <format dxfId="166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A000000}" name="TablaDinámica5" cacheId="582" applyNumberFormats="0" applyBorderFormats="0" applyFontFormats="0" applyPatternFormats="0" applyAlignmentFormats="0" applyWidthHeightFormats="1" dataCaption="Valores" tag="6bccd1cb-b100-4345-8168-5f90a7b97d97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6" name="[Calendario].[Date]">
      <autoFilter ref="A1">
        <filterColumn colId="0">
          <customFilters and="1">
            <customFilter operator="greaterThanOrEqual" val="45658"/>
            <customFilter operator="lessThanOrEqual" val="457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CentrosCosto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8000000}" name="TablaDinámica2" cacheId="735" applyNumberFormats="0" applyBorderFormats="0" applyFontFormats="0" applyPatternFormats="0" applyAlignmentFormats="0" applyWidthHeightFormats="1" dataCaption="Valores" tag="9948052b-3354-42e3-9f03-234cb64e0e23" updatedVersion="8" minRefreshableVersion="3" subtotalHiddenItems="1" itemPrintTitles="1" createdVersion="6" indent="0" showEmptyCol="1" outline="1" outlineData="1" multipleFieldFilters="0">
  <location ref="Z88:AG504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4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dataField="1" showAll="0"/>
    <pivotField axis="axisPage" allDrilled="1" showAll="0" dataSourceSort="1" defaultAttributeDrillState="1">
      <items count="1">
        <item t="default"/>
      </items>
    </pivotField>
  </pivotFields>
  <rowFields count="1">
    <field x="1"/>
  </rowFields>
  <rowItems count="4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3" hier="113" name="[TBD_Reporte_Salesforce].[División].&amp;[DAC]" cap="DAC"/>
  </pageFields>
  <dataFields count="1">
    <dataField fld="2" subtotal="count" baseField="0" baseItem="0"/>
  </dataFields>
  <formats count="1">
    <format dxfId="167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AC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D000000}" name="DCO-EERR" cacheId="591" applyNumberFormats="0" applyBorderFormats="0" applyFontFormats="0" applyPatternFormats="0" applyAlignmentFormats="0" applyWidthHeightFormats="1" dataCaption="Valores" tag="4996f984-7748-4ef2-986c-4b067aef1432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formats count="1">
    <format dxfId="142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11000000}" name="DCO-EERR Detalle" cacheId="588" applyNumberFormats="0" applyBorderFormats="0" applyFontFormats="0" applyPatternFormats="0" applyAlignmentFormats="0" applyWidthHeightFormats="1" dataCaption="Valores" tag="23f42318-1263-413b-9fef-4d9c8da9bf83" updatedVersion="8" minRefreshableVersion="3" subtotalHiddenItems="1" itemPrintTitles="1" createdVersion="6" indent="0" showEmptyCol="1" compact="0" compactData="0" multipleFieldFilters="0">
  <location ref="I88:R637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3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548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2">
      <x v="334"/>
    </i>
    <i r="2">
      <x v="335"/>
    </i>
    <i r="2">
      <x v="336"/>
    </i>
    <i r="2">
      <x v="337"/>
    </i>
    <i r="2">
      <x v="338"/>
    </i>
    <i>
      <x v="1"/>
      <x/>
      <x v="2"/>
    </i>
    <i r="2">
      <x v="3"/>
    </i>
    <i r="2">
      <x v="9"/>
    </i>
    <i r="2">
      <x v="10"/>
    </i>
    <i r="2">
      <x v="339"/>
    </i>
    <i r="2">
      <x v="11"/>
    </i>
    <i r="2">
      <x v="12"/>
    </i>
    <i r="2">
      <x v="22"/>
    </i>
    <i r="2">
      <x v="24"/>
    </i>
    <i r="2">
      <x v="26"/>
    </i>
    <i r="2">
      <x v="27"/>
    </i>
    <i r="2">
      <x v="35"/>
    </i>
    <i r="2">
      <x v="36"/>
    </i>
    <i r="2">
      <x v="37"/>
    </i>
    <i r="2">
      <x v="38"/>
    </i>
    <i r="2">
      <x v="45"/>
    </i>
    <i r="2">
      <x v="46"/>
    </i>
    <i r="2">
      <x v="48"/>
    </i>
    <i r="2">
      <x v="340"/>
    </i>
    <i r="2">
      <x v="112"/>
    </i>
    <i r="2">
      <x v="178"/>
    </i>
    <i r="2">
      <x v="188"/>
    </i>
    <i r="2">
      <x v="192"/>
    </i>
    <i r="2">
      <x v="202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3"/>
    </i>
    <i r="2">
      <x v="224"/>
    </i>
    <i r="2">
      <x v="341"/>
    </i>
    <i r="2">
      <x v="342"/>
    </i>
    <i r="2">
      <x v="226"/>
    </i>
    <i r="2">
      <x v="227"/>
    </i>
    <i r="2">
      <x v="229"/>
    </i>
    <i r="2">
      <x v="231"/>
    </i>
    <i r="2">
      <x v="232"/>
    </i>
    <i r="2">
      <x v="233"/>
    </i>
    <i r="2">
      <x v="237"/>
    </i>
    <i r="2">
      <x v="241"/>
    </i>
    <i r="2">
      <x v="343"/>
    </i>
    <i r="2">
      <x v="344"/>
    </i>
    <i r="2">
      <x v="243"/>
    </i>
    <i r="2">
      <x v="247"/>
    </i>
    <i r="2">
      <x v="345"/>
    </i>
    <i r="2">
      <x v="346"/>
    </i>
    <i r="2">
      <x v="252"/>
    </i>
    <i r="2">
      <x v="253"/>
    </i>
    <i r="2">
      <x v="255"/>
    </i>
    <i r="2">
      <x v="256"/>
    </i>
    <i r="2">
      <x v="258"/>
    </i>
    <i r="2">
      <x v="259"/>
    </i>
    <i r="2">
      <x v="260"/>
    </i>
    <i r="2">
      <x v="347"/>
    </i>
    <i r="2">
      <x v="348"/>
    </i>
    <i r="2">
      <x v="265"/>
    </i>
    <i r="2">
      <x v="266"/>
    </i>
    <i r="2">
      <x v="267"/>
    </i>
    <i r="2">
      <x v="268"/>
    </i>
    <i r="2">
      <x v="269"/>
    </i>
    <i r="2">
      <x v="349"/>
    </i>
    <i r="2">
      <x v="271"/>
    </i>
    <i r="2">
      <x v="272"/>
    </i>
    <i r="2">
      <x v="274"/>
    </i>
    <i r="2">
      <x v="277"/>
    </i>
    <i r="2">
      <x v="278"/>
    </i>
    <i r="2">
      <x v="279"/>
    </i>
    <i r="2">
      <x v="280"/>
    </i>
    <i r="2">
      <x v="283"/>
    </i>
    <i r="2">
      <x v="284"/>
    </i>
    <i r="2">
      <x v="285"/>
    </i>
    <i r="2">
      <x v="350"/>
    </i>
    <i r="2">
      <x v="287"/>
    </i>
    <i r="2">
      <x v="289"/>
    </i>
    <i r="2">
      <x v="290"/>
    </i>
    <i r="2">
      <x v="292"/>
    </i>
    <i r="2">
      <x v="296"/>
    </i>
    <i r="2">
      <x v="297"/>
    </i>
    <i r="2">
      <x v="298"/>
    </i>
    <i r="2">
      <x v="299"/>
    </i>
    <i r="2">
      <x v="301"/>
    </i>
    <i r="2">
      <x v="302"/>
    </i>
    <i r="2">
      <x v="304"/>
    </i>
    <i r="2">
      <x v="306"/>
    </i>
    <i r="2">
      <x v="309"/>
    </i>
    <i r="2">
      <x v="310"/>
    </i>
    <i r="2">
      <x v="312"/>
    </i>
    <i r="2">
      <x v="313"/>
    </i>
    <i r="2">
      <x v="315"/>
    </i>
    <i r="2">
      <x v="317"/>
    </i>
    <i r="2">
      <x v="320"/>
    </i>
    <i r="2">
      <x v="322"/>
    </i>
    <i r="2">
      <x v="351"/>
    </i>
    <i r="2">
      <x v="323"/>
    </i>
    <i r="2">
      <x v="329"/>
    </i>
    <i r="2">
      <x v="330"/>
    </i>
    <i r="2">
      <x v="332"/>
    </i>
    <i r="2">
      <x v="333"/>
    </i>
    <i r="2">
      <x v="335"/>
    </i>
    <i r="2">
      <x v="336"/>
    </i>
    <i r="2">
      <x v="337"/>
    </i>
    <i>
      <x v="2"/>
      <x/>
      <x v="2"/>
    </i>
    <i r="2">
      <x v="3"/>
    </i>
    <i r="2">
      <x v="9"/>
    </i>
    <i r="2">
      <x v="10"/>
    </i>
    <i r="2">
      <x v="11"/>
    </i>
    <i r="2">
      <x v="12"/>
    </i>
    <i r="2">
      <x v="15"/>
    </i>
    <i r="2">
      <x v="16"/>
    </i>
    <i r="2">
      <x v="22"/>
    </i>
    <i r="2">
      <x v="24"/>
    </i>
    <i r="2">
      <x v="26"/>
    </i>
    <i r="2">
      <x v="27"/>
    </i>
    <i r="2">
      <x v="35"/>
    </i>
    <i r="2">
      <x v="36"/>
    </i>
    <i r="2">
      <x v="37"/>
    </i>
    <i r="2">
      <x v="38"/>
    </i>
    <i r="2">
      <x v="45"/>
    </i>
    <i r="2">
      <x v="46"/>
    </i>
    <i r="2">
      <x v="48"/>
    </i>
    <i r="2">
      <x v="340"/>
    </i>
    <i r="2">
      <x v="112"/>
    </i>
    <i r="2">
      <x v="168"/>
    </i>
    <i r="2">
      <x v="178"/>
    </i>
    <i r="2">
      <x v="188"/>
    </i>
    <i r="2">
      <x v="192"/>
    </i>
    <i r="2">
      <x v="202"/>
    </i>
    <i r="2">
      <x v="216"/>
    </i>
    <i r="2">
      <x v="217"/>
    </i>
    <i r="2">
      <x v="352"/>
    </i>
    <i r="2">
      <x v="353"/>
    </i>
    <i r="2">
      <x v="218"/>
    </i>
    <i r="2">
      <x v="219"/>
    </i>
    <i r="2">
      <x v="354"/>
    </i>
    <i r="2">
      <x v="220"/>
    </i>
    <i r="2">
      <x v="221"/>
    </i>
    <i r="2">
      <x v="355"/>
    </i>
    <i r="2">
      <x v="223"/>
    </i>
    <i r="2">
      <x v="224"/>
    </i>
    <i r="2">
      <x v="341"/>
    </i>
    <i r="2">
      <x v="342"/>
    </i>
    <i r="2">
      <x v="226"/>
    </i>
    <i r="2">
      <x v="227"/>
    </i>
    <i r="2">
      <x v="231"/>
    </i>
    <i r="2">
      <x v="232"/>
    </i>
    <i r="2">
      <x v="233"/>
    </i>
    <i r="2">
      <x v="235"/>
    </i>
    <i r="2">
      <x v="237"/>
    </i>
    <i r="2">
      <x v="241"/>
    </i>
    <i r="2">
      <x v="344"/>
    </i>
    <i r="2">
      <x v="247"/>
    </i>
    <i r="2">
      <x v="249"/>
    </i>
    <i r="2">
      <x v="251"/>
    </i>
    <i r="2">
      <x v="345"/>
    </i>
    <i r="2">
      <x v="346"/>
    </i>
    <i r="2">
      <x v="252"/>
    </i>
    <i r="2">
      <x v="356"/>
    </i>
    <i r="2">
      <x v="255"/>
    </i>
    <i r="2">
      <x v="256"/>
    </i>
    <i r="2">
      <x v="258"/>
    </i>
    <i r="2">
      <x v="259"/>
    </i>
    <i r="2">
      <x v="260"/>
    </i>
    <i r="2">
      <x v="265"/>
    </i>
    <i r="2">
      <x v="266"/>
    </i>
    <i r="2">
      <x v="267"/>
    </i>
    <i r="2">
      <x v="268"/>
    </i>
    <i r="2">
      <x v="269"/>
    </i>
    <i r="2">
      <x v="271"/>
    </i>
    <i r="2">
      <x v="272"/>
    </i>
    <i r="2">
      <x v="274"/>
    </i>
    <i r="2">
      <x v="277"/>
    </i>
    <i r="2">
      <x v="278"/>
    </i>
    <i r="2">
      <x v="279"/>
    </i>
    <i r="2">
      <x v="280"/>
    </i>
    <i r="2">
      <x v="283"/>
    </i>
    <i r="2">
      <x v="284"/>
    </i>
    <i r="2">
      <x v="285"/>
    </i>
    <i r="2">
      <x v="287"/>
    </i>
    <i r="2">
      <x v="290"/>
    </i>
    <i r="2">
      <x v="292"/>
    </i>
    <i r="2">
      <x v="296"/>
    </i>
    <i r="2">
      <x v="297"/>
    </i>
    <i r="2">
      <x v="298"/>
    </i>
    <i r="2">
      <x v="299"/>
    </i>
    <i r="2">
      <x v="301"/>
    </i>
    <i r="2">
      <x v="302"/>
    </i>
    <i r="2">
      <x v="306"/>
    </i>
    <i r="2">
      <x v="309"/>
    </i>
    <i r="2">
      <x v="310"/>
    </i>
    <i r="2">
      <x v="312"/>
    </i>
    <i r="2">
      <x v="313"/>
    </i>
    <i r="2">
      <x v="315"/>
    </i>
    <i r="2">
      <x v="317"/>
    </i>
    <i r="2">
      <x v="319"/>
    </i>
    <i r="2">
      <x v="320"/>
    </i>
    <i r="2">
      <x v="321"/>
    </i>
    <i r="2">
      <x v="322"/>
    </i>
    <i r="2">
      <x v="351"/>
    </i>
    <i r="2">
      <x v="323"/>
    </i>
    <i r="2">
      <x v="329"/>
    </i>
    <i r="2">
      <x v="330"/>
    </i>
    <i r="2">
      <x v="332"/>
    </i>
    <i r="2">
      <x v="335"/>
    </i>
    <i r="2">
      <x v="336"/>
    </i>
    <i r="2">
      <x v="337"/>
    </i>
    <i r="2">
      <x v="357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CO]" cap="DCO"/>
  </pageFields>
  <dataFields count="1">
    <dataField name="EERR s/TI Fact" fld="5" subtotal="count" baseField="0" baseItem="0"/>
  </dataFields>
  <formats count="10">
    <format dxfId="152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51">
      <pivotArea dataOnly="0" labelOnly="1" outline="0" fieldPosition="0">
        <references count="1">
          <reference field="4" count="0"/>
        </references>
      </pivotArea>
    </format>
    <format dxfId="150">
      <pivotArea dataOnly="0" labelOnly="1" grandRow="1" outline="0" fieldPosition="0"/>
    </format>
    <format dxfId="149">
      <pivotArea dataOnly="0" labelOnly="1" outline="0" fieldPosition="0">
        <references count="2">
          <reference field="3" count="1">
            <x v="0"/>
          </reference>
          <reference field="4" count="1" selected="0">
            <x v="0"/>
          </reference>
        </references>
      </pivotArea>
    </format>
    <format dxfId="148">
      <pivotArea dataOnly="0" labelOnly="1" outline="0" fieldPosition="0">
        <references count="2">
          <reference field="3" count="1">
            <x v="1"/>
          </reference>
          <reference field="4" count="1" selected="0">
            <x v="3"/>
          </reference>
        </references>
      </pivotArea>
    </format>
    <format dxfId="147">
      <pivotArea dataOnly="0" labelOnly="1" outline="0" fieldPosition="0">
        <references count="3">
          <reference field="2" count="2">
            <x v="0"/>
            <x v="358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146">
      <pivotArea dataOnly="0" labelOnly="1" outline="0" fieldPosition="0">
        <references count="3">
          <reference field="2" count="1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145">
      <pivotArea dataOnly="0" labelOnly="1" outline="0" fieldPosition="0">
        <references count="3">
          <reference field="2" count="2">
            <x v="0"/>
            <x v="358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144">
      <pivotArea type="origin" dataOnly="0" labelOnly="1" outline="0" fieldPosition="0"/>
    </format>
    <format dxfId="143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C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10000000}" name="TablaDinámica2" cacheId="738" applyNumberFormats="0" applyBorderFormats="0" applyFontFormats="0" applyPatternFormats="0" applyAlignmentFormats="0" applyWidthHeightFormats="1" dataCaption="Valores" tag="52390d86-79c4-4bcf-b190-89dcb49613fb" updatedVersion="8" minRefreshableVersion="3" subtotalHiddenItems="1" itemPrintTitles="1" createdVersion="6" indent="0" showEmptyCol="1" outline="1" outlineData="1" multipleFieldFilters="0">
  <location ref="Z88:AG419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dataField="1" showAll="0"/>
  </pivotFields>
  <rowFields count="1">
    <field x="2"/>
  </rowFields>
  <rowItems count="3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113" name="[TBD_Reporte_Salesforce].[División].&amp;[DCO]" cap="DCO"/>
  </pageFields>
  <dataFields count="1">
    <dataField fld="3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CO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Calendario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E000000}" name="TablaDinámica5" cacheId="594" applyNumberFormats="0" applyBorderFormats="0" applyFontFormats="0" applyPatternFormats="0" applyAlignmentFormats="0" applyWidthHeightFormats="1" dataCaption="Valores" tag="515fa565-dd15-4606-ac9d-5061471c2642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44732-375A-48D4-BDE6-6CDC992B0D69}" name="TablaDinámica5" cacheId="723" applyNumberFormats="0" applyBorderFormats="0" applyFontFormats="0" applyPatternFormats="0" applyAlignmentFormats="0" applyWidthHeightFormats="1" dataCaption="Valores" tag="d50e1cc6-8aa3-4234-a29c-db8a8dcaa1ef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76EBC-A0F4-4247-8C56-6550D87CCE8E}" name="TablaDinámica2" cacheId="777" applyNumberFormats="0" applyBorderFormats="0" applyFontFormats="0" applyPatternFormats="0" applyAlignmentFormats="0" applyWidthHeightFormats="1" dataCaption="Valores" tag="b54e0a46-9ad7-4c29-a3b0-2a87f5d8f6f1" updatedVersion="8" minRefreshableVersion="3" subtotalHiddenItems="1" itemPrintTitles="1" createdVersion="6" indent="0" outline="1" outlineData="1" multipleFieldFilters="0">
  <location ref="Z88:AG94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113" name="[TBD_Reporte_Salesforce].[División].&amp;[DDA]" cap="DDA"/>
  </pageFields>
  <dataFields count="1">
    <dataField fld="3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DA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75001-5B2D-4247-BD3F-AC5EB1054B24}" name="DIO-EERR Detalle" cacheId="729" applyNumberFormats="0" applyBorderFormats="0" applyFontFormats="0" applyPatternFormats="0" applyAlignmentFormats="0" applyWidthHeightFormats="1" dataCaption="Valores" tag="63cdd0da-3806-499a-b751-7dcf9067b717" updatedVersion="8" minRefreshableVersion="3" subtotalHiddenItems="1" itemPrintTitles="1" createdVersion="6" indent="0" showEmptyCol="1" compact="0" compactData="0" multipleFieldFilters="0">
  <location ref="I88:R104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15">
    <i>
      <x/>
      <x/>
      <x/>
    </i>
    <i r="1">
      <x v="1"/>
      <x/>
    </i>
    <i>
      <x v="1"/>
      <x/>
      <x/>
    </i>
    <i r="1">
      <x v="2"/>
      <x v="1"/>
    </i>
    <i r="2">
      <x v="2"/>
    </i>
    <i>
      <x v="2"/>
      <x/>
      <x/>
    </i>
    <i r="1">
      <x v="2"/>
      <x v="1"/>
    </i>
    <i r="2">
      <x v="2"/>
    </i>
    <i>
      <x v="3"/>
      <x v="2"/>
      <x v="3"/>
    </i>
    <i r="2">
      <x v="4"/>
    </i>
    <i r="2">
      <x v="5"/>
    </i>
    <i r="2">
      <x v="6"/>
    </i>
    <i r="2">
      <x v="7"/>
    </i>
    <i r="2">
      <x v="8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DA]" cap="DDA"/>
  </pageFields>
  <dataFields count="1">
    <dataField name="EERR s/TI Fact" fld="5" subtotal="count" baseField="0" baseItem="0"/>
  </dataFields>
  <formats count="9">
    <format dxfId="141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40">
      <pivotArea dataOnly="0" labelOnly="1" outline="0" fieldPosition="0">
        <references count="1">
          <reference field="4" count="0"/>
        </references>
      </pivotArea>
    </format>
    <format dxfId="139">
      <pivotArea dataOnly="0" labelOnly="1" grandRow="1" outline="0" fieldPosition="0"/>
    </format>
    <format dxfId="138">
      <pivotArea dataOnly="0" labelOnly="1" outline="0" fieldPosition="0">
        <references count="2">
          <reference field="3" count="1">
            <x v="1"/>
          </reference>
          <reference field="4" count="1" selected="0">
            <x v="0"/>
          </reference>
        </references>
      </pivotArea>
    </format>
    <format dxfId="137">
      <pivotArea dataOnly="0" labelOnly="1" outline="0" fieldPosition="0">
        <references count="2">
          <reference field="3" count="1">
            <x v="3"/>
          </reference>
          <reference field="4" count="1" selected="0">
            <x v="3"/>
          </reference>
        </references>
      </pivotArea>
    </format>
    <format dxfId="136">
      <pivotArea dataOnly="0" labelOnly="1" outline="0" fieldPosition="0">
        <references count="3">
          <reference field="2" count="2">
            <x v="9"/>
            <x v="10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135">
      <pivotArea dataOnly="0" labelOnly="1" outline="0" fieldPosition="0">
        <references count="3">
          <reference field="2" count="1">
            <x v="9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134">
      <pivotArea dataOnly="0" labelOnly="1" outline="0" fieldPosition="0">
        <references count="3">
          <reference field="2" count="2">
            <x v="9"/>
            <x v="10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133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CentrosCostos].[siglaDivision].&amp;[DDA]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64082-3BBA-4D6B-8755-8D28B0AD5D02}" name="DIO-EERR" cacheId="726" applyNumberFormats="0" applyBorderFormats="0" applyFontFormats="0" applyPatternFormats="0" applyAlignmentFormats="0" applyWidthHeightFormats="1" dataCaption="Valores" tag="6af43935-6012-4f46-a71f-00a1c627d5fb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15000000}" name="TablaDinámica2" cacheId="741" applyNumberFormats="0" applyBorderFormats="0" applyFontFormats="0" applyPatternFormats="0" applyAlignmentFormats="0" applyWidthHeightFormats="1" dataCaption="Valores" tag="5170dd10-1844-4680-94ae-7dd4af5ca05d" updatedVersion="8" minRefreshableVersion="3" subtotalHiddenItems="1" itemPrintTitles="1" createdVersion="6" indent="0" outline="1" outlineData="1" multipleFieldFilters="0">
  <location ref="Z88:AG145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axis="axisRow" allDrilled="1" showAll="0" dataSourceSort="1" defaultAttributeDrillState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 count="1">
    <field x="3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113" name="[TBD_Reporte_Salesforce].[División].&amp;[DEP]" cap="DEP"/>
  </pageFields>
  <dataFields count="1">
    <dataField fld="2" subtotal="count" baseField="0" baseItem="0"/>
  </dataFields>
  <formats count="1">
    <format dxfId="122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EP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13000000}" name="TablaDinámica5" cacheId="603" applyNumberFormats="0" applyBorderFormats="0" applyFontFormats="0" applyPatternFormats="0" applyAlignmentFormats="0" applyWidthHeightFormats="1" dataCaption="Valores" tag="3a904789-8924-4a55-a43a-517c067cc04c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12000000}" name="DEP-EERR" cacheId="600" applyNumberFormats="0" applyBorderFormats="0" applyFontFormats="0" applyPatternFormats="0" applyAlignmentFormats="0" applyWidthHeightFormats="1" dataCaption="Valores" tag="d6d22dc4-7c5b-4beb-8d19-0900bfd4cd21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formats count="1">
    <format dxfId="123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16000000}" name="DEP-EERR Detalle" cacheId="597" applyNumberFormats="0" applyBorderFormats="0" applyFontFormats="0" applyPatternFormats="0" applyAlignmentFormats="0" applyWidthHeightFormats="1" dataCaption="Valores" tag="cb63eefd-781f-4544-a60e-292207d72d67" updatedVersion="8" minRefreshableVersion="3" subtotalHiddenItems="1" itemPrintTitles="1" createdVersion="6" indent="0" showEmptyCol="1" compact="0" compactData="0" multipleFieldFilters="0">
  <location ref="I88:R240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151">
    <i>
      <x/>
      <x/>
      <x/>
    </i>
    <i r="1"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1">
      <x v="2"/>
      <x v="56"/>
    </i>
    <i r="2">
      <x v="57"/>
    </i>
    <i r="2">
      <x v="58"/>
    </i>
    <i>
      <x v="1"/>
      <x/>
      <x v="5"/>
    </i>
    <i r="2">
      <x v="56"/>
    </i>
    <i r="2">
      <x v="16"/>
    </i>
    <i r="2">
      <x v="19"/>
    </i>
    <i r="2">
      <x v="59"/>
    </i>
    <i r="1">
      <x v="1"/>
      <x v="4"/>
    </i>
    <i r="2">
      <x v="5"/>
    </i>
    <i r="2">
      <x v="7"/>
    </i>
    <i r="2">
      <x v="60"/>
    </i>
    <i r="2">
      <x v="61"/>
    </i>
    <i r="2">
      <x v="11"/>
    </i>
    <i r="2">
      <x v="12"/>
    </i>
    <i r="2">
      <x v="13"/>
    </i>
    <i r="2">
      <x v="16"/>
    </i>
    <i r="2">
      <x v="18"/>
    </i>
    <i r="2">
      <x v="19"/>
    </i>
    <i r="2">
      <x/>
    </i>
    <i r="2">
      <x v="23"/>
    </i>
    <i r="2">
      <x v="62"/>
    </i>
    <i r="2">
      <x v="24"/>
    </i>
    <i r="2">
      <x v="63"/>
    </i>
    <i r="2">
      <x v="26"/>
    </i>
    <i r="2">
      <x v="28"/>
    </i>
    <i r="2">
      <x v="29"/>
    </i>
    <i r="2">
      <x v="30"/>
    </i>
    <i r="2">
      <x v="31"/>
    </i>
    <i r="2">
      <x v="64"/>
    </i>
    <i r="2">
      <x v="33"/>
    </i>
    <i r="2">
      <x v="59"/>
    </i>
    <i r="2">
      <x v="35"/>
    </i>
    <i r="2">
      <x v="65"/>
    </i>
    <i r="2">
      <x v="40"/>
    </i>
    <i r="2">
      <x v="41"/>
    </i>
    <i r="2">
      <x v="44"/>
    </i>
    <i r="2">
      <x v="57"/>
    </i>
    <i r="2">
      <x v="47"/>
    </i>
    <i r="2">
      <x v="49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1">
      <x v="3"/>
      <x v="73"/>
    </i>
    <i r="1">
      <x v="2"/>
      <x v="4"/>
    </i>
    <i r="2">
      <x v="56"/>
    </i>
    <i>
      <x v="2"/>
      <x/>
      <x v="5"/>
    </i>
    <i r="2">
      <x v="56"/>
    </i>
    <i r="2">
      <x v="16"/>
    </i>
    <i r="2">
      <x/>
    </i>
    <i r="1">
      <x v="1"/>
      <x v="2"/>
    </i>
    <i r="2">
      <x v="4"/>
    </i>
    <i r="2">
      <x v="5"/>
    </i>
    <i r="2">
      <x v="7"/>
    </i>
    <i r="2">
      <x v="60"/>
    </i>
    <i r="2">
      <x v="61"/>
    </i>
    <i r="2">
      <x v="11"/>
    </i>
    <i r="2">
      <x v="13"/>
    </i>
    <i r="2">
      <x v="14"/>
    </i>
    <i r="2">
      <x v="18"/>
    </i>
    <i r="2">
      <x v="19"/>
    </i>
    <i r="2">
      <x/>
    </i>
    <i r="2">
      <x v="23"/>
    </i>
    <i r="2">
      <x v="62"/>
    </i>
    <i r="2">
      <x v="24"/>
    </i>
    <i r="2">
      <x v="63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3"/>
    </i>
    <i r="2">
      <x v="59"/>
    </i>
    <i r="2">
      <x v="35"/>
    </i>
    <i r="2">
      <x v="65"/>
    </i>
    <i r="2">
      <x v="40"/>
    </i>
    <i r="2">
      <x v="41"/>
    </i>
    <i r="2">
      <x v="44"/>
    </i>
    <i r="2">
      <x v="57"/>
    </i>
    <i r="2">
      <x v="47"/>
    </i>
    <i r="2">
      <x v="49"/>
    </i>
    <i r="2">
      <x v="67"/>
    </i>
    <i r="2">
      <x v="68"/>
    </i>
    <i r="1">
      <x v="3"/>
      <x v="74"/>
    </i>
    <i r="2">
      <x v="73"/>
    </i>
    <i r="1">
      <x v="2"/>
      <x v="4"/>
    </i>
    <i>
      <x v="3"/>
      <x v="3"/>
      <x v="74"/>
    </i>
    <i r="2">
      <x v="7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EP]" cap="DEP"/>
  </pageFields>
  <dataFields count="1">
    <dataField name="EERR s/TI Fact" fld="5" subtotal="count" baseField="0" baseItem="0"/>
  </dataFields>
  <formats count="9">
    <format dxfId="132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31">
      <pivotArea dataOnly="0" labelOnly="1" outline="0" fieldPosition="0">
        <references count="1">
          <reference field="4" count="0"/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2">
          <reference field="3" count="1">
            <x v="1"/>
          </reference>
          <reference field="4" count="1" selected="0">
            <x v="0"/>
          </reference>
        </references>
      </pivotArea>
    </format>
    <format dxfId="128">
      <pivotArea dataOnly="0" labelOnly="1" outline="0" fieldPosition="0">
        <references count="2">
          <reference field="3" count="1">
            <x v="4"/>
          </reference>
          <reference field="4" count="1" selected="0">
            <x v="3"/>
          </reference>
        </references>
      </pivotArea>
    </format>
    <format dxfId="127">
      <pivotArea dataOnly="0" labelOnly="1" outline="0" fieldPosition="0">
        <references count="3">
          <reference field="2" count="2">
            <x v="1"/>
            <x v="75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126">
      <pivotArea dataOnly="0" labelOnly="1" outline="0" fieldPosition="0">
        <references count="3">
          <reference field="2" count="1">
            <x v="1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125">
      <pivotArea dataOnly="0" labelOnly="1" outline="0" fieldPosition="0">
        <references count="3">
          <reference field="2" count="2">
            <x v="1"/>
            <x v="75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124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EP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19000000}" name="DES-EERR" cacheId="609" applyNumberFormats="0" applyBorderFormats="0" applyFontFormats="0" applyPatternFormats="0" applyAlignmentFormats="0" applyWidthHeightFormats="1" dataCaption="Valores" tag="4462cefe-0f67-49ec-b289-4de6e7221bbf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formats count="1">
    <format dxfId="111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18000000}" name="TablaDinámica5" cacheId="606" applyNumberFormats="0" applyBorderFormats="0" applyFontFormats="0" applyPatternFormats="0" applyAlignmentFormats="0" applyWidthHeightFormats="1" dataCaption="Valores" tag="ed6ceac3-4aed-4f23-8b2e-8390a048fd35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1B000000}" name="TablaDinámica2" cacheId="744" applyNumberFormats="0" applyBorderFormats="0" applyFontFormats="0" applyPatternFormats="0" applyAlignmentFormats="0" applyWidthHeightFormats="1" dataCaption="Valores" tag="1e25eb14-479a-45ae-aee9-796429482bd4" updatedVersion="8" minRefreshableVersion="3" subtotalHiddenItems="1" itemPrintTitles="1" createdVersion="6" indent="0" outline="1" outlineData="1" multipleFieldFilters="0">
  <location ref="Z88:AG234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dataField="1" showAll="0"/>
  </pivotFields>
  <rowFields count="1">
    <field x="2"/>
  </rowFields>
  <rowItems count="1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113" name="[TBD_Reporte_Salesforce].[División].&amp;[DES]" cap="DES"/>
  </pageFields>
  <dataFields count="1">
    <dataField fld="3" subtotal="count" baseField="0" baseItem="0"/>
  </dataFields>
  <formats count="1">
    <format dxfId="112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ES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1A000000}" name="DES-EERR Detalle" cacheId="612" applyNumberFormats="0" applyBorderFormats="0" applyFontFormats="0" applyPatternFormats="0" applyAlignmentFormats="0" applyWidthHeightFormats="1" dataCaption="Valores" tag="e775fb4d-df29-42ba-9dd1-4706d43eabb1" updatedVersion="8" minRefreshableVersion="3" subtotalHiddenItems="1" itemPrintTitles="1" createdVersion="6" indent="0" showEmptyCol="1" compact="0" compactData="0" multipleFieldFilters="0">
  <location ref="I88:R246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157">
    <i>
      <x/>
      <x/>
      <x/>
    </i>
    <i r="2">
      <x v="1"/>
    </i>
    <i r="2">
      <x v="2"/>
    </i>
    <i r="1">
      <x v="1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1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2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1">
      <x v="2"/>
      <x v="92"/>
    </i>
    <i r="2">
      <x v="93"/>
    </i>
    <i r="2">
      <x v="94"/>
    </i>
    <i>
      <x v="1"/>
      <x/>
      <x v="6"/>
    </i>
    <i r="2">
      <x v="93"/>
    </i>
    <i r="2">
      <x/>
    </i>
    <i r="2">
      <x v="1"/>
    </i>
    <i r="2">
      <x v="84"/>
    </i>
    <i r="2">
      <x v="90"/>
    </i>
    <i r="2">
      <x v="95"/>
    </i>
    <i r="1">
      <x v="1"/>
      <x v="6"/>
    </i>
    <i r="2">
      <x v="12"/>
    </i>
    <i r="2">
      <x v="14"/>
    </i>
    <i r="2">
      <x/>
    </i>
    <i r="2">
      <x v="32"/>
    </i>
    <i r="2">
      <x v="33"/>
    </i>
    <i r="2">
      <x v="34"/>
    </i>
    <i r="2">
      <x v="35"/>
    </i>
    <i r="2">
      <x v="36"/>
    </i>
    <i r="2">
      <x v="38"/>
    </i>
    <i r="2">
      <x v="96"/>
    </i>
    <i r="2">
      <x v="97"/>
    </i>
    <i r="2">
      <x v="44"/>
    </i>
    <i r="2">
      <x v="94"/>
    </i>
    <i r="2">
      <x v="49"/>
    </i>
    <i r="2">
      <x v="1"/>
    </i>
    <i r="2">
      <x v="59"/>
    </i>
    <i r="2">
      <x v="2"/>
    </i>
    <i r="2">
      <x v="98"/>
    </i>
    <i r="2">
      <x v="75"/>
    </i>
    <i r="2">
      <x v="78"/>
    </i>
    <i r="2">
      <x v="90"/>
    </i>
    <i r="2">
      <x v="95"/>
    </i>
    <i r="1">
      <x v="3"/>
      <x v="99"/>
    </i>
    <i r="2">
      <x v="100"/>
    </i>
    <i>
      <x v="2"/>
      <x/>
      <x/>
    </i>
    <i r="2">
      <x v="1"/>
    </i>
    <i r="2">
      <x v="84"/>
    </i>
    <i r="2">
      <x v="95"/>
    </i>
    <i r="1">
      <x v="1"/>
      <x v="6"/>
    </i>
    <i r="2">
      <x v="12"/>
    </i>
    <i r="2">
      <x v="14"/>
    </i>
    <i r="2">
      <x/>
    </i>
    <i r="2">
      <x v="32"/>
    </i>
    <i r="2">
      <x v="33"/>
    </i>
    <i r="2">
      <x v="34"/>
    </i>
    <i r="2">
      <x v="38"/>
    </i>
    <i r="2">
      <x v="96"/>
    </i>
    <i r="2">
      <x v="97"/>
    </i>
    <i r="2">
      <x v="44"/>
    </i>
    <i r="2">
      <x v="94"/>
    </i>
    <i r="2">
      <x v="49"/>
    </i>
    <i r="2">
      <x v="50"/>
    </i>
    <i r="2">
      <x v="1"/>
    </i>
    <i r="2">
      <x v="59"/>
    </i>
    <i r="2">
      <x v="2"/>
    </i>
    <i r="2">
      <x v="98"/>
    </i>
    <i r="2">
      <x v="78"/>
    </i>
    <i r="2">
      <x v="90"/>
    </i>
    <i r="1">
      <x v="3"/>
      <x v="99"/>
    </i>
    <i>
      <x v="3"/>
      <x v="3"/>
      <x v="99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ES]" cap="DES"/>
  </pageFields>
  <dataFields count="1">
    <dataField name="EERR s/TI Fact" fld="5" subtotal="count" baseField="0" baseItem="0"/>
  </dataFields>
  <formats count="9">
    <format dxfId="121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20">
      <pivotArea dataOnly="0" labelOnly="1" outline="0" fieldPosition="0">
        <references count="1">
          <reference field="4" count="0"/>
        </references>
      </pivotArea>
    </format>
    <format dxfId="119">
      <pivotArea dataOnly="0" labelOnly="1" grandRow="1" outline="0" fieldPosition="0"/>
    </format>
    <format dxfId="118">
      <pivotArea dataOnly="0" labelOnly="1" outline="0" fieldPosition="0">
        <references count="2">
          <reference field="3" count="1">
            <x v="1"/>
          </reference>
          <reference field="4" count="1" selected="0">
            <x v="0"/>
          </reference>
        </references>
      </pivotArea>
    </format>
    <format dxfId="117">
      <pivotArea dataOnly="0" labelOnly="1" outline="0" fieldPosition="0">
        <references count="2">
          <reference field="3" count="1">
            <x v="4"/>
          </reference>
          <reference field="4" count="1" selected="0">
            <x v="3"/>
          </reference>
        </references>
      </pivotArea>
    </format>
    <format dxfId="116">
      <pivotArea dataOnly="0" labelOnly="1" outline="0" fieldPosition="0">
        <references count="3">
          <reference field="2" count="2">
            <x v="3"/>
            <x v="10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115">
      <pivotArea dataOnly="0" labelOnly="1" outline="0" fieldPosition="0">
        <references count="3">
          <reference field="2" count="1">
            <x v="3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114">
      <pivotArea dataOnly="0" labelOnly="1" outline="0" fieldPosition="0">
        <references count="3">
          <reference field="2" count="2">
            <x v="3"/>
            <x v="101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113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20000000}" name="TablaDinámica5" cacheId="621" applyNumberFormats="0" applyBorderFormats="0" applyFontFormats="0" applyPatternFormats="0" applyAlignmentFormats="0" applyWidthHeightFormats="1" dataCaption="Valores" tag="70a1ec1c-aa6e-495e-b729-a194d9c2715a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1F000000}" name="DGI-EERR" cacheId="618" applyNumberFormats="0" applyBorderFormats="0" applyFontFormats="0" applyPatternFormats="0" applyAlignmentFormats="0" applyWidthHeightFormats="1" dataCaption="Valores" tag="3e5625f6-eb1f-4238-8386-beec4170f77b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formats count="1">
    <format dxfId="100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1E000000}" name="DGI-EERR Detalle" cacheId="615" applyNumberFormats="0" applyBorderFormats="0" applyFontFormats="0" applyPatternFormats="0" applyAlignmentFormats="0" applyWidthHeightFormats="1" dataCaption="Valores" tag="bee545c3-7ea1-49ac-bf45-29738db76aa2" updatedVersion="8" minRefreshableVersion="3" subtotalHiddenItems="1" itemPrintTitles="1" createdVersion="6" indent="0" showEmptyCol="1" compact="0" compactData="0" multipleFieldFilters="0">
  <location ref="I88:R155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66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>
      <x v="1"/>
      <x v="1"/>
      <x v="18"/>
    </i>
    <i r="2">
      <x v="9"/>
    </i>
    <i r="1">
      <x/>
      <x v="2"/>
    </i>
    <i r="2">
      <x v="19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20"/>
    </i>
    <i r="2">
      <x v="21"/>
    </i>
    <i r="2">
      <x v="22"/>
    </i>
    <i r="2">
      <x v="14"/>
    </i>
    <i r="2">
      <x v="23"/>
    </i>
    <i r="2">
      <x v="24"/>
    </i>
    <i r="2">
      <x v="25"/>
    </i>
    <i r="2">
      <x v="17"/>
    </i>
    <i r="2">
      <x v="26"/>
    </i>
    <i r="2">
      <x v="27"/>
    </i>
    <i>
      <x v="2"/>
      <x/>
      <x v="28"/>
    </i>
    <i r="2">
      <x v="1"/>
    </i>
    <i r="2">
      <x v="29"/>
    </i>
    <i r="2">
      <x v="2"/>
    </i>
    <i r="2">
      <x v="19"/>
    </i>
    <i r="2">
      <x v="30"/>
    </i>
    <i r="2">
      <x v="4"/>
    </i>
    <i r="2">
      <x v="5"/>
    </i>
    <i r="2">
      <x v="6"/>
    </i>
    <i r="2">
      <x v="31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20"/>
    </i>
    <i r="2">
      <x v="21"/>
    </i>
    <i r="2">
      <x v="22"/>
    </i>
    <i r="2">
      <x v="14"/>
    </i>
    <i r="2">
      <x v="32"/>
    </i>
    <i r="2">
      <x v="24"/>
    </i>
    <i r="2">
      <x v="25"/>
    </i>
    <i r="2">
      <x v="26"/>
    </i>
    <i>
      <x v="3"/>
      <x v="2"/>
      <x v="3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GI]" cap="DGI"/>
  </pageFields>
  <dataFields count="1">
    <dataField name="EERR s/TI Fact" fld="5" subtotal="count" baseField="0" baseItem="0"/>
  </dataFields>
  <formats count="9">
    <format dxfId="109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08">
      <pivotArea dataOnly="0" labelOnly="1" outline="0" fieldPosition="0">
        <references count="1">
          <reference field="4" count="0"/>
        </references>
      </pivotArea>
    </format>
    <format dxfId="107">
      <pivotArea dataOnly="0" labelOnly="1" grandRow="1" outline="0" fieldPosition="0"/>
    </format>
    <format dxfId="106">
      <pivotArea dataOnly="0" labelOnly="1" outline="0" fieldPosition="0">
        <references count="2">
          <reference field="3" count="1">
            <x v="0"/>
          </reference>
          <reference field="4" count="1" selected="0">
            <x v="0"/>
          </reference>
        </references>
      </pivotArea>
    </format>
    <format dxfId="105">
      <pivotArea dataOnly="0" labelOnly="1" outline="0" fieldPosition="0">
        <references count="2">
          <reference field="3" count="1">
            <x v="3"/>
          </reference>
          <reference field="4" count="1" selected="0">
            <x v="3"/>
          </reference>
        </references>
      </pivotArea>
    </format>
    <format dxfId="104">
      <pivotArea dataOnly="0" labelOnly="1" outline="0" fieldPosition="0">
        <references count="3">
          <reference field="2" count="2">
            <x v="0"/>
            <x v="34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103">
      <pivotArea dataOnly="0" labelOnly="1" outline="0" fieldPosition="0">
        <references count="3">
          <reference field="2" count="1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102">
      <pivotArea dataOnly="0" labelOnly="1" outline="0" fieldPosition="0">
        <references count="3">
          <reference field="2" count="2">
            <x v="0"/>
            <x v="34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101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G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1D000000}" name="TablaDinámica2" cacheId="747" applyNumberFormats="0" applyBorderFormats="0" applyFontFormats="0" applyPatternFormats="0" applyAlignmentFormats="0" applyWidthHeightFormats="1" dataCaption="Valores" tag="ed4f77f2-2a92-41bd-8f1a-7bbcba23ae76" updatedVersion="8" minRefreshableVersion="3" subtotalHiddenItems="1" itemPrintTitles="1" createdVersion="6" indent="0" outline="1" outlineData="1" multipleFieldFilters="0">
  <location ref="Z88:AG135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axis="axisRow" allDrilled="1" showAll="0" dataSourceSort="1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 count="1">
    <field x="3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113" name="[TBD_Reporte_Salesforce].[División].&amp;[DGI]" cap="DGI"/>
  </pageFields>
  <dataFields count="1">
    <dataField fld="2" subtotal="count" baseField="0" baseItem="0"/>
  </dataFields>
  <formats count="1">
    <format dxfId="110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GI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24000000}" name="DGL-EERR" cacheId="627" applyNumberFormats="0" applyBorderFormats="0" applyFontFormats="0" applyPatternFormats="0" applyAlignmentFormats="0" applyWidthHeightFormats="1" dataCaption="Valores" tag="11def899-a245-44f7-9c0b-ed7230078db5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formats count="2">
    <format dxfId="89">
      <pivotArea type="origin" dataOnly="0" labelOnly="1" outline="0" fieldPosition="0"/>
    </format>
    <format dxfId="88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23000000}" name="TablaDinámica5" cacheId="624" applyNumberFormats="0" applyBorderFormats="0" applyFontFormats="0" applyPatternFormats="0" applyAlignmentFormats="0" applyWidthHeightFormats="1" dataCaption="Valores" tag="554bdf2e-ef6b-453d-98ba-a676673b1de7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21000000}" name="TablaDinámica2" cacheId="750" applyNumberFormats="0" applyBorderFormats="0" applyFontFormats="0" applyPatternFormats="0" applyAlignmentFormats="0" applyWidthHeightFormats="1" dataCaption="Valores" tag="5fed68a5-b86c-4f07-bc34-c049d0fbb238" updatedVersion="8" minRefreshableVersion="3" subtotalHiddenItems="1" itemPrintTitles="1" createdVersion="6" indent="0" outline="1" outlineData="1" multipleFieldFilters="0">
  <location ref="Z88:AG217" firstHeaderRow="1" firstDataRow="2" firstDataCol="1" rowPageCount="1" colPageCount="1"/>
  <pivotFields count="7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llDrilled="1" showAll="0" dataSourceSort="1"/>
    <pivotField showAll="0" dataSourceSort="1"/>
    <pivotField showAll="0" dataSourceSort="1"/>
    <pivotField axis="axisPage" allDrilled="1" showAll="0" dataSourceSort="1" defaultAttributeDrillState="1">
      <items count="1">
        <item t="default"/>
      </items>
    </pivotField>
    <pivotField dataField="1" showAll="0"/>
    <pivotField axis="axisRow" allDrilled="1" showAll="0" dataSourceSort="1" defaultAttributeDrillState="1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</pivotFields>
  <rowFields count="1">
    <field x="6"/>
  </rowFields>
  <rowItems count="1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113" name="[TBD_Reporte_Salesforce].[División].&amp;[DGL]" cap="DGL"/>
  </pageFields>
  <dataFields count="1">
    <dataField fld="5" subtotal="count" baseField="0" baseItem="0"/>
  </dataFields>
  <formats count="1">
    <format dxfId="90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>
      <members count="1" level="1">
        <member name="[Calendario].[DateHierarchy].[Año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GL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Calendario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25000000}" name="DGL-EERR Detalle" cacheId="630" applyNumberFormats="0" applyBorderFormats="0" applyFontFormats="0" applyPatternFormats="0" applyAlignmentFormats="0" applyWidthHeightFormats="1" dataCaption="Valores" tag="db24a14a-09e8-4ff9-b8da-e88f1f2d76a8" updatedVersion="8" minRefreshableVersion="3" subtotalHiddenItems="1" itemPrintTitles="1" createdVersion="6" indent="0" showEmptyCol="1" compact="0" compactData="0" multipleFieldFilters="0">
  <location ref="I88:R245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156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>
      <x v="1"/>
      <x/>
      <x v="7"/>
    </i>
    <i r="2">
      <x v="87"/>
    </i>
    <i r="2">
      <x v="12"/>
    </i>
    <i r="2">
      <x v="13"/>
    </i>
    <i r="2">
      <x v="15"/>
    </i>
    <i r="2">
      <x v="16"/>
    </i>
    <i r="2">
      <x v="17"/>
    </i>
    <i r="2">
      <x v="24"/>
    </i>
    <i r="2">
      <x v="29"/>
    </i>
    <i r="2">
      <x v="32"/>
    </i>
    <i r="2">
      <x v="33"/>
    </i>
    <i r="2">
      <x v="34"/>
    </i>
    <i r="2">
      <x v="88"/>
    </i>
    <i r="2">
      <x v="89"/>
    </i>
    <i r="2">
      <x v="35"/>
    </i>
    <i r="2">
      <x v="36"/>
    </i>
    <i r="2">
      <x v="90"/>
    </i>
    <i r="2">
      <x v="44"/>
    </i>
    <i r="2">
      <x v="45"/>
    </i>
    <i r="2">
      <x v="46"/>
    </i>
    <i r="2">
      <x v="49"/>
    </i>
    <i r="2">
      <x v="91"/>
    </i>
    <i r="2">
      <x v="69"/>
    </i>
    <i r="2">
      <x v="71"/>
    </i>
    <i r="2">
      <x v="92"/>
    </i>
    <i r="2">
      <x v="79"/>
    </i>
    <i r="2">
      <x v="93"/>
    </i>
    <i r="2">
      <x v="84"/>
    </i>
    <i r="2">
      <x v="94"/>
    </i>
    <i r="2">
      <x v="95"/>
    </i>
    <i r="2">
      <x v="96"/>
    </i>
    <i r="2">
      <x v="86"/>
    </i>
    <i r="2">
      <x v="97"/>
    </i>
    <i>
      <x v="2"/>
      <x/>
      <x v="7"/>
    </i>
    <i r="2">
      <x v="9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4"/>
    </i>
    <i r="2">
      <x v="29"/>
    </i>
    <i r="2">
      <x v="32"/>
    </i>
    <i r="2">
      <x v="33"/>
    </i>
    <i r="2">
      <x v="34"/>
    </i>
    <i r="2">
      <x v="88"/>
    </i>
    <i r="2">
      <x v="89"/>
    </i>
    <i r="2">
      <x v="35"/>
    </i>
    <i r="2">
      <x v="36"/>
    </i>
    <i r="2">
      <x v="90"/>
    </i>
    <i r="2">
      <x v="45"/>
    </i>
    <i r="2">
      <x v="46"/>
    </i>
    <i r="2">
      <x v="49"/>
    </i>
    <i r="2">
      <x v="69"/>
    </i>
    <i r="2">
      <x v="71"/>
    </i>
    <i r="2">
      <x v="79"/>
    </i>
    <i r="2">
      <x v="84"/>
    </i>
    <i r="2">
      <x v="94"/>
    </i>
    <i r="2">
      <x v="95"/>
    </i>
    <i r="2">
      <x v="86"/>
    </i>
    <i>
      <x v="3"/>
      <x v="1"/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GL]" cap="DGL"/>
  </pageFields>
  <dataFields count="1">
    <dataField name="EERR s/TI Fact" fld="5" subtotal="count" baseField="0" baseItem="0"/>
  </dataFields>
  <formats count="9">
    <format dxfId="99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98">
      <pivotArea dataOnly="0" labelOnly="1" outline="0" fieldPosition="0">
        <references count="1">
          <reference field="4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2">
          <reference field="3" count="1">
            <x v="0"/>
          </reference>
          <reference field="4" count="1" selected="0">
            <x v="0"/>
          </reference>
        </references>
      </pivotArea>
    </format>
    <format dxfId="95">
      <pivotArea dataOnly="0" labelOnly="1" outline="0" fieldPosition="0">
        <references count="2">
          <reference field="3" count="1">
            <x v="2"/>
          </reference>
          <reference field="4" count="1" selected="0">
            <x v="3"/>
          </reference>
        </references>
      </pivotArea>
    </format>
    <format dxfId="94">
      <pivotArea dataOnly="0" labelOnly="1" outline="0" fieldPosition="0">
        <references count="3">
          <reference field="2" count="2">
            <x v="0"/>
            <x v="106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93">
      <pivotArea dataOnly="0" labelOnly="1" outline="0" fieldPosition="0">
        <references count="3">
          <reference field="2" count="1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92">
      <pivotArea dataOnly="0" labelOnly="1" outline="0" fieldPosition="0">
        <references count="3">
          <reference field="2" count="2">
            <x v="0"/>
            <x v="106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91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G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28000000}" name="TablaDinámica2" cacheId="753" applyNumberFormats="0" applyBorderFormats="0" applyFontFormats="0" applyPatternFormats="0" applyAlignmentFormats="0" applyWidthHeightFormats="1" dataCaption="Valores" tag="975d09e9-a4b1-436b-8d92-101ac460cbae" updatedVersion="8" minRefreshableVersion="3" subtotalHiddenItems="1" itemPrintTitles="1" createdVersion="6" indent="0" outline="1" outlineData="1" multipleFieldFilters="0">
  <location ref="Z88:AG238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1"/>
  </rowFields>
  <rowItems count="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113" name="[TBD_Reporte_Salesforce].[División].&amp;[DHC]" cap="DHC"/>
  </pageFields>
  <dataFields count="1">
    <dataField fld="3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HC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27000000}" name="DHC-EERR Detalle" cacheId="639" applyNumberFormats="0" applyBorderFormats="0" applyFontFormats="0" applyPatternFormats="0" applyAlignmentFormats="0" applyWidthHeightFormats="1" dataCaption="Valores" tag="f03e2689-30ac-4f18-b26f-2beb2d606b69" updatedVersion="8" minRefreshableVersion="3" subtotalHiddenItems="1" itemPrintTitles="1" createdVersion="6" indent="0" showEmptyCol="1" compact="0" compactData="0" multipleFieldFilters="0">
  <location ref="I88:R463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2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374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>
      <x v="1"/>
      <x/>
      <x v="3"/>
    </i>
    <i r="2">
      <x v="7"/>
    </i>
    <i r="2">
      <x v="9"/>
    </i>
    <i r="2">
      <x v="10"/>
    </i>
    <i r="2">
      <x v="12"/>
    </i>
    <i r="2">
      <x v="13"/>
    </i>
    <i r="2">
      <x v="14"/>
    </i>
    <i r="2">
      <x v="18"/>
    </i>
    <i r="2">
      <x v="22"/>
    </i>
    <i r="2">
      <x v="23"/>
    </i>
    <i r="2">
      <x v="25"/>
    </i>
    <i r="2">
      <x v="26"/>
    </i>
    <i r="2">
      <x v="33"/>
    </i>
    <i r="2">
      <x v="36"/>
    </i>
    <i r="2">
      <x v="39"/>
    </i>
    <i r="2">
      <x v="57"/>
    </i>
    <i r="2">
      <x v="62"/>
    </i>
    <i r="2">
      <x v="70"/>
    </i>
    <i r="2">
      <x v="73"/>
    </i>
    <i r="2">
      <x v="75"/>
    </i>
    <i r="2">
      <x v="83"/>
    </i>
    <i r="2">
      <x v="87"/>
    </i>
    <i r="2">
      <x v="208"/>
    </i>
    <i r="2">
      <x v="100"/>
    </i>
    <i r="2">
      <x v="102"/>
    </i>
    <i r="2">
      <x v="104"/>
    </i>
    <i r="2">
      <x v="107"/>
    </i>
    <i r="2">
      <x v="108"/>
    </i>
    <i r="2">
      <x v="112"/>
    </i>
    <i r="2">
      <x v="115"/>
    </i>
    <i r="2">
      <x v="116"/>
    </i>
    <i r="2">
      <x v="117"/>
    </i>
    <i r="2">
      <x v="119"/>
    </i>
    <i r="2">
      <x v="120"/>
    </i>
    <i r="2">
      <x v="121"/>
    </i>
    <i r="2">
      <x v="125"/>
    </i>
    <i r="2">
      <x v="131"/>
    </i>
    <i r="2">
      <x v="132"/>
    </i>
    <i r="2">
      <x v="133"/>
    </i>
    <i r="2">
      <x v="141"/>
    </i>
    <i r="2">
      <x v="142"/>
    </i>
    <i r="2">
      <x v="145"/>
    </i>
    <i r="2">
      <x v="146"/>
    </i>
    <i r="2">
      <x v="148"/>
    </i>
    <i r="2">
      <x v="149"/>
    </i>
    <i r="2">
      <x v="150"/>
    </i>
    <i r="2">
      <x v="152"/>
    </i>
    <i r="2">
      <x v="154"/>
    </i>
    <i r="2">
      <x v="156"/>
    </i>
    <i r="2">
      <x v="158"/>
    </i>
    <i r="2">
      <x v="159"/>
    </i>
    <i r="2">
      <x v="162"/>
    </i>
    <i r="2">
      <x v="164"/>
    </i>
    <i r="2">
      <x v="169"/>
    </i>
    <i r="2">
      <x v="209"/>
    </i>
    <i r="2">
      <x v="173"/>
    </i>
    <i r="2">
      <x v="175"/>
    </i>
    <i r="2">
      <x v="176"/>
    </i>
    <i r="2">
      <x v="177"/>
    </i>
    <i r="2">
      <x v="178"/>
    </i>
    <i r="2">
      <x v="179"/>
    </i>
    <i r="2">
      <x v="181"/>
    </i>
    <i r="2">
      <x v="183"/>
    </i>
    <i r="2">
      <x v="184"/>
    </i>
    <i r="2">
      <x v="210"/>
    </i>
    <i r="2">
      <x v="188"/>
    </i>
    <i r="2">
      <x v="211"/>
    </i>
    <i r="2">
      <x v="212"/>
    </i>
    <i r="2">
      <x v="193"/>
    </i>
    <i r="2">
      <x v="194"/>
    </i>
    <i r="2">
      <x v="196"/>
    </i>
    <i r="2">
      <x v="197"/>
    </i>
    <i r="2">
      <x v="198"/>
    </i>
    <i r="2">
      <x v="199"/>
    </i>
    <i r="2">
      <x v="200"/>
    </i>
    <i r="2">
      <x v="203"/>
    </i>
    <i r="2">
      <x v="205"/>
    </i>
    <i r="2">
      <x v="206"/>
    </i>
    <i r="2">
      <x v="207"/>
    </i>
    <i>
      <x v="2"/>
      <x/>
      <x v="213"/>
    </i>
    <i r="2">
      <x v="1"/>
    </i>
    <i r="2">
      <x v="3"/>
    </i>
    <i r="2">
      <x v="7"/>
    </i>
    <i r="2">
      <x v="9"/>
    </i>
    <i r="2">
      <x v="10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0"/>
    </i>
    <i r="2">
      <x v="22"/>
    </i>
    <i r="2">
      <x v="23"/>
    </i>
    <i r="2">
      <x v="25"/>
    </i>
    <i r="2">
      <x v="26"/>
    </i>
    <i r="2">
      <x v="27"/>
    </i>
    <i r="2">
      <x v="33"/>
    </i>
    <i r="2">
      <x v="36"/>
    </i>
    <i r="2">
      <x v="39"/>
    </i>
    <i r="2">
      <x v="57"/>
    </i>
    <i r="2">
      <x v="62"/>
    </i>
    <i r="2">
      <x v="73"/>
    </i>
    <i r="2">
      <x v="75"/>
    </i>
    <i r="2">
      <x v="83"/>
    </i>
    <i r="2">
      <x v="87"/>
    </i>
    <i r="2">
      <x v="100"/>
    </i>
    <i r="2">
      <x v="102"/>
    </i>
    <i r="2">
      <x v="104"/>
    </i>
    <i r="2">
      <x v="107"/>
    </i>
    <i r="2">
      <x v="108"/>
    </i>
    <i r="2">
      <x v="109"/>
    </i>
    <i r="2">
      <x v="112"/>
    </i>
    <i r="2">
      <x v="115"/>
    </i>
    <i r="2">
      <x v="116"/>
    </i>
    <i r="2">
      <x v="119"/>
    </i>
    <i r="2">
      <x v="120"/>
    </i>
    <i r="2">
      <x v="125"/>
    </i>
    <i r="2">
      <x v="131"/>
    </i>
    <i r="2">
      <x v="132"/>
    </i>
    <i r="2">
      <x v="133"/>
    </i>
    <i r="2">
      <x v="141"/>
    </i>
    <i r="2">
      <x v="142"/>
    </i>
    <i r="2">
      <x v="143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2"/>
    </i>
    <i r="2">
      <x v="153"/>
    </i>
    <i r="2">
      <x v="214"/>
    </i>
    <i r="2">
      <x v="154"/>
    </i>
    <i r="2">
      <x v="156"/>
    </i>
    <i r="2">
      <x v="157"/>
    </i>
    <i r="2">
      <x v="158"/>
    </i>
    <i r="2">
      <x v="215"/>
    </i>
    <i r="2">
      <x v="159"/>
    </i>
    <i r="2">
      <x v="162"/>
    </i>
    <i r="2">
      <x v="164"/>
    </i>
    <i r="2">
      <x v="165"/>
    </i>
    <i r="2">
      <x v="169"/>
    </i>
    <i r="2">
      <x v="172"/>
    </i>
    <i r="2">
      <x v="209"/>
    </i>
    <i r="2">
      <x v="173"/>
    </i>
    <i r="2">
      <x v="175"/>
    </i>
    <i r="2">
      <x v="176"/>
    </i>
    <i r="2">
      <x v="178"/>
    </i>
    <i r="2">
      <x v="181"/>
    </i>
    <i r="2">
      <x v="183"/>
    </i>
    <i r="2">
      <x v="184"/>
    </i>
    <i r="2">
      <x v="216"/>
    </i>
    <i r="2">
      <x v="188"/>
    </i>
    <i r="2">
      <x v="193"/>
    </i>
    <i r="2">
      <x v="194"/>
    </i>
    <i r="2">
      <x v="196"/>
    </i>
    <i r="2">
      <x v="197"/>
    </i>
    <i r="2">
      <x v="199"/>
    </i>
    <i r="2">
      <x v="200"/>
    </i>
    <i r="2">
      <x v="201"/>
    </i>
    <i r="2">
      <x v="203"/>
    </i>
    <i r="2">
      <x v="205"/>
    </i>
    <i r="2">
      <x v="207"/>
    </i>
    <i>
      <x v="3"/>
      <x v="1"/>
      <x v="217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HC]" cap="DHC"/>
  </pageFields>
  <dataFields count="1">
    <dataField name="EERR s/TI Fact" fld="5" subtotal="count" baseField="0" baseItem="0"/>
  </dataFields>
  <formats count="10">
    <format dxfId="86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85">
      <pivotArea dataOnly="0" labelOnly="1" outline="0" fieldPosition="0">
        <references count="1">
          <reference field="4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2">
          <reference field="3" count="1">
            <x v="0"/>
          </reference>
          <reference field="4" count="1" selected="0">
            <x v="0"/>
          </reference>
        </references>
      </pivotArea>
    </format>
    <format dxfId="82">
      <pivotArea dataOnly="0" labelOnly="1" outline="0" fieldPosition="0">
        <references count="2">
          <reference field="3" count="1">
            <x v="2"/>
          </reference>
          <reference field="4" count="1" selected="0">
            <x v="3"/>
          </reference>
        </references>
      </pivotArea>
    </format>
    <format dxfId="81">
      <pivotArea dataOnly="0" labelOnly="1" outline="0" fieldPosition="0">
        <references count="3">
          <reference field="2" count="2">
            <x v="0"/>
            <x v="218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80">
      <pivotArea dataOnly="0" labelOnly="1" outline="0" fieldPosition="0">
        <references count="3">
          <reference field="2" count="1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79">
      <pivotArea dataOnly="0" labelOnly="1" outline="0" fieldPosition="0">
        <references count="3">
          <reference field="2" count="2">
            <x v="0"/>
            <x v="218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78">
      <pivotArea type="origin" dataOnly="0" labelOnly="1" outline="0" offset="A1" fieldPosition="0"/>
    </format>
    <format dxfId="77">
      <pivotArea type="origin" dataOnly="0" labelOnly="1" outline="0" offset="A1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H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26000000}" name="DHC-EERR" cacheId="636" applyNumberFormats="0" applyBorderFormats="0" applyFontFormats="0" applyPatternFormats="0" applyAlignmentFormats="0" applyWidthHeightFormats="1" dataCaption="Valores" tag="86146e2c-1363-4057-8ecc-bf9dd86b03bb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formats count="1">
    <format dxfId="87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2A000000}" name="TablaDinámica5" cacheId="633" applyNumberFormats="0" applyBorderFormats="0" applyFontFormats="0" applyPatternFormats="0" applyAlignmentFormats="0" applyWidthHeightFormats="1" dataCaption="Valores" tag="e93431aa-4ec2-4e27-84fb-559b130dcc13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2D000000}" name="DHI-EERR" cacheId="645" applyNumberFormats="0" applyBorderFormats="0" applyFontFormats="0" applyPatternFormats="0" applyAlignmentFormats="0" applyWidthHeightFormats="1" dataCaption="Valores" tag="8f8d0ef4-2d91-40ab-8880-1a90cb900ac0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formats count="1">
    <format dxfId="66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2C000000}" name="DHI-EERR Detalle" cacheId="642" applyNumberFormats="0" applyBorderFormats="0" applyFontFormats="0" applyPatternFormats="0" applyAlignmentFormats="0" applyWidthHeightFormats="1" dataCaption="Valores" tag="b507169d-302d-4ae8-a0c1-f00932b7f1e7" updatedVersion="8" minRefreshableVersion="3" subtotalHiddenItems="1" itemPrintTitles="1" createdVersion="6" indent="0" showEmptyCol="1" compact="0" compactData="0" multipleFieldFilters="0">
  <location ref="I88:R671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4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582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r="2">
      <x v="365"/>
    </i>
    <i r="2">
      <x v="366"/>
    </i>
    <i r="2">
      <x v="367"/>
    </i>
    <i r="2">
      <x v="368"/>
    </i>
    <i r="2">
      <x v="369"/>
    </i>
    <i r="2">
      <x v="370"/>
    </i>
    <i r="2">
      <x v="371"/>
    </i>
    <i r="2">
      <x v="372"/>
    </i>
    <i r="2">
      <x v="373"/>
    </i>
    <i r="2">
      <x v="374"/>
    </i>
    <i r="2">
      <x v="375"/>
    </i>
    <i r="2">
      <x v="376"/>
    </i>
    <i r="2">
      <x v="377"/>
    </i>
    <i r="2">
      <x v="378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 r="2">
      <x v="386"/>
    </i>
    <i r="2">
      <x v="387"/>
    </i>
    <i r="2">
      <x v="388"/>
    </i>
    <i r="2">
      <x v="389"/>
    </i>
    <i r="2">
      <x v="390"/>
    </i>
    <i r="2">
      <x v="391"/>
    </i>
    <i r="2">
      <x v="392"/>
    </i>
    <i r="2">
      <x v="393"/>
    </i>
    <i r="2">
      <x v="394"/>
    </i>
    <i r="2">
      <x v="395"/>
    </i>
    <i r="2">
      <x v="396"/>
    </i>
    <i r="2">
      <x v="397"/>
    </i>
    <i r="2">
      <x v="398"/>
    </i>
    <i r="2">
      <x v="399"/>
    </i>
    <i r="2">
      <x v="400"/>
    </i>
    <i r="2">
      <x v="401"/>
    </i>
    <i r="2">
      <x v="402"/>
    </i>
    <i r="2">
      <x v="403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2"/>
    </i>
    <i r="2">
      <x v="413"/>
    </i>
    <i r="2">
      <x v="414"/>
    </i>
    <i r="2">
      <x v="415"/>
    </i>
    <i r="2">
      <x v="416"/>
    </i>
    <i r="2">
      <x v="417"/>
    </i>
    <i r="2">
      <x v="418"/>
    </i>
    <i r="2">
      <x v="419"/>
    </i>
    <i r="2">
      <x v="420"/>
    </i>
    <i r="2">
      <x v="421"/>
    </i>
    <i r="2">
      <x v="422"/>
    </i>
    <i r="2">
      <x v="423"/>
    </i>
    <i r="2">
      <x v="424"/>
    </i>
    <i r="2">
      <x v="425"/>
    </i>
    <i r="2">
      <x v="426"/>
    </i>
    <i r="2">
      <x v="427"/>
    </i>
    <i r="2">
      <x v="428"/>
    </i>
    <i r="2">
      <x v="429"/>
    </i>
    <i r="2">
      <x v="430"/>
    </i>
    <i r="2">
      <x v="431"/>
    </i>
    <i r="2">
      <x v="432"/>
    </i>
    <i r="2">
      <x v="433"/>
    </i>
    <i r="2">
      <x v="434"/>
    </i>
    <i r="2">
      <x v="435"/>
    </i>
    <i r="2">
      <x v="436"/>
    </i>
    <i r="2">
      <x v="437"/>
    </i>
    <i r="2">
      <x v="438"/>
    </i>
    <i r="2">
      <x v="439"/>
    </i>
    <i r="2">
      <x v="440"/>
    </i>
    <i r="2">
      <x v="441"/>
    </i>
    <i r="2">
      <x v="442"/>
    </i>
    <i r="2">
      <x v="443"/>
    </i>
    <i r="2">
      <x v="444"/>
    </i>
    <i r="2">
      <x v="445"/>
    </i>
    <i r="2">
      <x v="446"/>
    </i>
    <i r="2">
      <x v="447"/>
    </i>
    <i r="2">
      <x v="448"/>
    </i>
    <i r="2">
      <x v="449"/>
    </i>
    <i r="2">
      <x v="450"/>
    </i>
    <i r="2">
      <x v="451"/>
    </i>
    <i r="1">
      <x v="1"/>
      <x v="2"/>
    </i>
    <i r="2">
      <x v="452"/>
    </i>
    <i r="2">
      <x v="453"/>
    </i>
    <i r="2">
      <x v="454"/>
    </i>
    <i r="2">
      <x v="455"/>
    </i>
    <i r="2">
      <x v="456"/>
    </i>
    <i r="2">
      <x v="22"/>
    </i>
    <i r="2">
      <x v="457"/>
    </i>
    <i r="2">
      <x v="458"/>
    </i>
    <i r="2">
      <x v="459"/>
    </i>
    <i r="2">
      <x v="460"/>
    </i>
    <i r="2">
      <x v="461"/>
    </i>
    <i r="2">
      <x v="462"/>
    </i>
    <i r="2">
      <x v="463"/>
    </i>
    <i r="2">
      <x v="464"/>
    </i>
    <i r="2">
      <x v="465"/>
    </i>
    <i r="2">
      <x v="466"/>
    </i>
    <i r="2">
      <x v="467"/>
    </i>
    <i>
      <x v="1"/>
      <x v="2"/>
      <x v="468"/>
    </i>
    <i r="1">
      <x/>
      <x v="6"/>
    </i>
    <i r="2">
      <x v="8"/>
    </i>
    <i r="2">
      <x v="9"/>
    </i>
    <i r="2">
      <x v="14"/>
    </i>
    <i r="2">
      <x v="19"/>
    </i>
    <i r="2">
      <x v="22"/>
    </i>
    <i r="2">
      <x v="49"/>
    </i>
    <i r="2">
      <x v="52"/>
    </i>
    <i r="2">
      <x v="76"/>
    </i>
    <i r="2">
      <x v="89"/>
    </i>
    <i r="2">
      <x v="469"/>
    </i>
    <i r="2">
      <x v="109"/>
    </i>
    <i r="2">
      <x v="118"/>
    </i>
    <i r="2">
      <x v="136"/>
    </i>
    <i r="2">
      <x v="144"/>
    </i>
    <i r="2">
      <x v="153"/>
    </i>
    <i r="2">
      <x v="182"/>
    </i>
    <i r="2">
      <x v="197"/>
    </i>
    <i r="2">
      <x v="203"/>
    </i>
    <i r="2">
      <x v="204"/>
    </i>
    <i r="2">
      <x v="206"/>
    </i>
    <i r="2">
      <x v="233"/>
    </i>
    <i r="2">
      <x v="242"/>
    </i>
    <i r="2">
      <x v="263"/>
    </i>
    <i r="2">
      <x v="282"/>
    </i>
    <i r="2">
      <x v="296"/>
    </i>
    <i r="2">
      <x v="297"/>
    </i>
    <i r="2">
      <x v="313"/>
    </i>
    <i r="2">
      <x v="314"/>
    </i>
    <i r="2">
      <x v="316"/>
    </i>
    <i r="2">
      <x v="317"/>
    </i>
    <i r="2">
      <x v="318"/>
    </i>
    <i r="2">
      <x v="319"/>
    </i>
    <i r="2">
      <x v="470"/>
    </i>
    <i r="2">
      <x v="471"/>
    </i>
    <i r="2">
      <x v="377"/>
    </i>
    <i r="2">
      <x v="379"/>
    </i>
    <i r="2">
      <x v="380"/>
    </i>
    <i r="2">
      <x v="381"/>
    </i>
    <i r="2">
      <x v="382"/>
    </i>
    <i r="2">
      <x v="384"/>
    </i>
    <i r="2">
      <x v="396"/>
    </i>
    <i r="2">
      <x v="397"/>
    </i>
    <i r="2">
      <x v="398"/>
    </i>
    <i r="2">
      <x v="418"/>
    </i>
    <i r="2">
      <x v="419"/>
    </i>
    <i r="2">
      <x v="421"/>
    </i>
    <i r="2">
      <x v="422"/>
    </i>
    <i r="2">
      <x v="423"/>
    </i>
    <i r="2">
      <x v="472"/>
    </i>
    <i r="2">
      <x v="473"/>
    </i>
    <i r="2">
      <x v="428"/>
    </i>
    <i r="2">
      <x v="474"/>
    </i>
    <i r="2">
      <x v="475"/>
    </i>
    <i>
      <x v="2"/>
      <x v="2"/>
      <x v="468"/>
    </i>
    <i r="1">
      <x/>
      <x v="2"/>
    </i>
    <i r="2">
      <x v="6"/>
    </i>
    <i r="2">
      <x v="8"/>
    </i>
    <i r="2">
      <x v="9"/>
    </i>
    <i r="2">
      <x v="14"/>
    </i>
    <i r="2">
      <x v="22"/>
    </i>
    <i r="2">
      <x v="49"/>
    </i>
    <i r="2">
      <x v="52"/>
    </i>
    <i r="2">
      <x v="63"/>
    </i>
    <i r="2">
      <x v="76"/>
    </i>
    <i r="2">
      <x v="89"/>
    </i>
    <i r="2">
      <x v="469"/>
    </i>
    <i r="2">
      <x v="107"/>
    </i>
    <i r="2">
      <x v="109"/>
    </i>
    <i r="2">
      <x v="118"/>
    </i>
    <i r="2">
      <x v="136"/>
    </i>
    <i r="2">
      <x v="144"/>
    </i>
    <i r="2">
      <x v="153"/>
    </i>
    <i r="2">
      <x v="182"/>
    </i>
    <i r="2">
      <x v="197"/>
    </i>
    <i r="2">
      <x v="203"/>
    </i>
    <i r="2">
      <x v="204"/>
    </i>
    <i r="2">
      <x v="206"/>
    </i>
    <i r="2">
      <x v="233"/>
    </i>
    <i r="2">
      <x v="242"/>
    </i>
    <i r="2">
      <x v="263"/>
    </i>
    <i r="2">
      <x v="282"/>
    </i>
    <i r="2">
      <x v="296"/>
    </i>
    <i r="2">
      <x v="297"/>
    </i>
    <i r="2">
      <x v="313"/>
    </i>
    <i r="2">
      <x v="314"/>
    </i>
    <i r="2">
      <x v="316"/>
    </i>
    <i r="2">
      <x v="317"/>
    </i>
    <i r="2">
      <x v="318"/>
    </i>
    <i r="2">
      <x v="319"/>
    </i>
    <i r="2">
      <x v="377"/>
    </i>
    <i r="2">
      <x v="380"/>
    </i>
    <i r="2">
      <x v="381"/>
    </i>
    <i r="2">
      <x v="382"/>
    </i>
    <i r="2">
      <x v="384"/>
    </i>
    <i r="2">
      <x v="396"/>
    </i>
    <i r="2">
      <x v="397"/>
    </i>
    <i r="2">
      <x v="398"/>
    </i>
    <i r="2">
      <x v="418"/>
    </i>
    <i r="2">
      <x v="419"/>
    </i>
    <i r="2">
      <x v="421"/>
    </i>
    <i r="2">
      <x v="422"/>
    </i>
    <i r="2">
      <x v="423"/>
    </i>
    <i r="2">
      <x v="428"/>
    </i>
    <i>
      <x v="3"/>
      <x v="3"/>
      <x v="476"/>
    </i>
    <i r="2">
      <x v="477"/>
    </i>
    <i r="2">
      <x v="478"/>
    </i>
    <i r="2">
      <x v="479"/>
    </i>
    <i r="2">
      <x v="480"/>
    </i>
    <i r="2">
      <x v="48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HI]" cap="DHI"/>
  </pageFields>
  <dataFields count="1">
    <dataField name="EERR s/TI Fact" fld="5" subtotal="count" baseField="0" baseItem="0"/>
  </dataFields>
  <formats count="10">
    <format dxfId="76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75">
      <pivotArea dataOnly="0" labelOnly="1" outline="0" fieldPosition="0">
        <references count="1">
          <reference field="4" count="0"/>
        </references>
      </pivotArea>
    </format>
    <format dxfId="74">
      <pivotArea dataOnly="0" labelOnly="1" grandRow="1" outline="0" fieldPosition="0"/>
    </format>
    <format dxfId="73">
      <pivotArea dataOnly="0" labelOnly="1" outline="0" fieldPosition="0">
        <references count="2">
          <reference field="3" count="1">
            <x v="0"/>
          </reference>
          <reference field="4" count="1" selected="0">
            <x v="0"/>
          </reference>
        </references>
      </pivotArea>
    </format>
    <format dxfId="72">
      <pivotArea dataOnly="0" labelOnly="1" outline="0" fieldPosition="0">
        <references count="2">
          <reference field="3" count="1">
            <x v="4"/>
          </reference>
          <reference field="4" count="1" selected="0">
            <x v="3"/>
          </reference>
        </references>
      </pivotArea>
    </format>
    <format dxfId="71">
      <pivotArea dataOnly="0" labelOnly="1" outline="0" fieldPosition="0">
        <references count="3">
          <reference field="2" count="2">
            <x v="482"/>
            <x v="483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70">
      <pivotArea dataOnly="0" labelOnly="1" outline="0" fieldPosition="0">
        <references count="3">
          <reference field="2" count="1">
            <x v="482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69">
      <pivotArea dataOnly="0" labelOnly="1" outline="0" fieldPosition="0">
        <references count="3">
          <reference field="2" count="2">
            <x v="482"/>
            <x v="483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68">
      <pivotArea type="origin" dataOnly="0" labelOnly="1" outline="0" offset="A1" fieldPosition="0"/>
    </format>
    <format dxfId="67">
      <pivotArea type="origin" dataOnly="0" labelOnly="1" outline="0" offset="A1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H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2B000000}" name="TablaDinámica2" cacheId="756" applyNumberFormats="0" applyBorderFormats="0" applyFontFormats="0" applyPatternFormats="0" applyAlignmentFormats="0" applyWidthHeightFormats="1" dataCaption="Valores" tag="b7204bf5-c981-48fb-b426-63f451de8a26" updatedVersion="8" minRefreshableVersion="3" subtotalHiddenItems="1" itemPrintTitles="1" createdVersion="6" indent="0" outline="1" outlineData="1" multipleFieldFilters="0">
  <location ref="Z88:AG560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1"/>
  </rowFields>
  <rowItems count="4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113" name="[TBD_Reporte_Salesforce].[División].&amp;[DHI]" cap="DHI"/>
  </pageFields>
  <dataFields count="1">
    <dataField fld="3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HI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Calendario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2E000000}" name="TablaDinámica5" cacheId="648" applyNumberFormats="0" applyBorderFormats="0" applyFontFormats="0" applyPatternFormats="0" applyAlignmentFormats="0" applyWidthHeightFormats="1" dataCaption="Valores" tag="a8ffada9-069e-44c0-8f03-ce37f766e3c8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33000000}" name="DIC-EERR Detalle" cacheId="651" applyNumberFormats="0" applyBorderFormats="0" applyFontFormats="0" applyPatternFormats="0" applyAlignmentFormats="0" applyWidthHeightFormats="1" dataCaption="Valores" tag="30b52839-bc54-41f8-bfe5-78821f277f3f" updatedVersion="8" minRefreshableVersion="3" subtotalHiddenItems="1" itemPrintTitles="1" createdVersion="6" indent="0" showEmptyCol="1" compact="0" compactData="0" multipleFieldFilters="0">
  <location ref="I88:R164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75">
    <i>
      <x/>
      <x/>
      <x/>
    </i>
    <i r="1"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>
      <x v="1"/>
      <x v="1"/>
      <x v="1"/>
    </i>
    <i r="2">
      <x v="2"/>
    </i>
    <i r="2">
      <x v="8"/>
    </i>
    <i r="2">
      <x v="10"/>
    </i>
    <i r="2">
      <x v="30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7"/>
    </i>
    <i r="2">
      <x/>
    </i>
    <i>
      <x v="2"/>
      <x/>
      <x v="18"/>
    </i>
    <i r="2">
      <x/>
    </i>
    <i r="1">
      <x v="1"/>
      <x v="1"/>
    </i>
    <i r="2">
      <x v="2"/>
    </i>
    <i r="2">
      <x v="6"/>
    </i>
    <i r="2">
      <x v="8"/>
    </i>
    <i r="2">
      <x v="10"/>
    </i>
    <i r="2">
      <x v="30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7"/>
    </i>
    <i>
      <x v="3"/>
      <x v="2"/>
      <x v="3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IC]" cap="DIC"/>
  </pageFields>
  <dataFields count="1">
    <dataField name="EERR s/TI Fact" fld="5" subtotal="count" baseField="0" baseItem="0"/>
  </dataFields>
  <formats count="9">
    <format dxfId="65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64">
      <pivotArea dataOnly="0" labelOnly="1" outline="0" fieldPosition="0">
        <references count="1">
          <reference field="4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2">
          <reference field="3" count="1">
            <x v="1"/>
          </reference>
          <reference field="4" count="1" selected="0">
            <x v="0"/>
          </reference>
        </references>
      </pivotArea>
    </format>
    <format dxfId="61">
      <pivotArea dataOnly="0" labelOnly="1" outline="0" fieldPosition="0">
        <references count="2">
          <reference field="3" count="1">
            <x v="3"/>
          </reference>
          <reference field="4" count="1" selected="0">
            <x v="3"/>
          </reference>
        </references>
      </pivotArea>
    </format>
    <format dxfId="60">
      <pivotArea dataOnly="0" labelOnly="1" outline="0" fieldPosition="0">
        <references count="3">
          <reference field="2" count="2">
            <x v="32"/>
            <x v="33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59">
      <pivotArea dataOnly="0" labelOnly="1" outline="0" fieldPosition="0">
        <references count="3">
          <reference field="2" count="1">
            <x v="32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58">
      <pivotArea dataOnly="0" labelOnly="1" outline="0" fieldPosition="0">
        <references count="3">
          <reference field="2" count="2">
            <x v="32"/>
            <x v="3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57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I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32000000}" name="TablaDinámica2" cacheId="759" applyNumberFormats="0" applyBorderFormats="0" applyFontFormats="0" applyPatternFormats="0" applyAlignmentFormats="0" applyWidthHeightFormats="1" dataCaption="Valores" tag="4642dca0-ef07-4371-93df-644f786fcacd" updatedVersion="8" minRefreshableVersion="3" subtotalHiddenItems="1" itemPrintTitles="1" createdVersion="6" indent="0" outline="1" outlineData="1" multipleFieldFilters="0">
  <location ref="Z88:AG122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113" name="[TBD_Reporte_Salesforce].[División].&amp;[DIC]" cap="DIC"/>
  </pageFields>
  <dataFields count="1">
    <dataField fld="3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IC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30000000}" name="TablaDinámica5" cacheId="657" applyNumberFormats="0" applyBorderFormats="0" applyFontFormats="0" applyPatternFormats="0" applyAlignmentFormats="0" applyWidthHeightFormats="1" dataCaption="Valores" tag="566ec9b0-4a4c-4fa6-85ab-7a5c6214913b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34000000}" name="DIC-EERR" cacheId="654" applyNumberFormats="0" applyBorderFormats="0" applyFontFormats="0" applyPatternFormats="0" applyAlignmentFormats="0" applyWidthHeightFormats="1" dataCaption="Valores" tag="a0b363d0-ff83-4134-a3c3-5f6b28ca4da2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35000000}" name="DIO-EERR Detalle" cacheId="666" applyNumberFormats="0" applyBorderFormats="0" applyFontFormats="0" applyPatternFormats="0" applyAlignmentFormats="0" applyWidthHeightFormats="1" dataCaption="Valores" tag="99e7a891-0367-403e-9481-0879dc6b4cc3" updatedVersion="8" minRefreshableVersion="3" subtotalHiddenItems="1" itemPrintTitles="1" createdVersion="6" indent="0" showEmptyCol="1" compact="0" compactData="0" multipleFieldFilters="0">
  <location ref="I88:R218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129">
    <i>
      <x/>
      <x/>
      <x/>
    </i>
    <i r="2">
      <x v="1"/>
    </i>
    <i r="2">
      <x v="2"/>
    </i>
    <i r="2">
      <x v="3"/>
    </i>
    <i r="2">
      <x v="4"/>
    </i>
    <i r="2">
      <x v="5"/>
    </i>
    <i r="1">
      <x v="1"/>
      <x v="6"/>
    </i>
    <i r="2">
      <x v="7"/>
    </i>
    <i r="2">
      <x v="8"/>
    </i>
    <i r="2">
      <x v="9"/>
    </i>
    <i r="2">
      <x v="10"/>
    </i>
    <i r="2">
      <x v="11"/>
    </i>
    <i r="2">
      <x/>
    </i>
    <i r="2">
      <x v="12"/>
    </i>
    <i r="2">
      <x v="13"/>
    </i>
    <i r="2">
      <x v="14"/>
    </i>
    <i r="2">
      <x v="1"/>
    </i>
    <i r="2">
      <x v="15"/>
    </i>
    <i r="2">
      <x v="2"/>
    </i>
    <i r="2">
      <x v="16"/>
    </i>
    <i r="2">
      <x v="17"/>
    </i>
    <i r="2">
      <x v="3"/>
    </i>
    <i r="2">
      <x v="18"/>
    </i>
    <i r="2">
      <x v="4"/>
    </i>
    <i r="2">
      <x v="19"/>
    </i>
    <i r="2">
      <x v="20"/>
    </i>
    <i r="2">
      <x v="21"/>
    </i>
    <i r="2">
      <x v="5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1">
      <x v="2"/>
      <x v="32"/>
    </i>
    <i r="2">
      <x v="19"/>
    </i>
    <i r="2">
      <x v="33"/>
    </i>
    <i>
      <x v="1"/>
      <x/>
      <x v="34"/>
    </i>
    <i r="2">
      <x/>
    </i>
    <i r="2">
      <x v="12"/>
    </i>
    <i r="2">
      <x v="35"/>
    </i>
    <i r="2">
      <x v="1"/>
    </i>
    <i r="2">
      <x v="2"/>
    </i>
    <i r="2">
      <x v="36"/>
    </i>
    <i r="2">
      <x v="3"/>
    </i>
    <i r="2">
      <x v="4"/>
    </i>
    <i r="2">
      <x v="37"/>
    </i>
    <i r="2">
      <x v="5"/>
    </i>
    <i r="2">
      <x v="26"/>
    </i>
    <i r="2">
      <x v="28"/>
    </i>
    <i r="2">
      <x v="38"/>
    </i>
    <i r="2">
      <x v="30"/>
    </i>
    <i r="1">
      <x v="1"/>
      <x v="7"/>
    </i>
    <i r="2">
      <x v="9"/>
    </i>
    <i r="2">
      <x v="10"/>
    </i>
    <i r="2">
      <x v="11"/>
    </i>
    <i r="2">
      <x/>
    </i>
    <i r="2">
      <x v="13"/>
    </i>
    <i r="2">
      <x v="14"/>
    </i>
    <i r="2">
      <x v="1"/>
    </i>
    <i r="2">
      <x v="15"/>
    </i>
    <i r="2">
      <x v="2"/>
    </i>
    <i r="2">
      <x v="32"/>
    </i>
    <i r="2">
      <x v="39"/>
    </i>
    <i r="2">
      <x v="16"/>
    </i>
    <i r="2">
      <x v="17"/>
    </i>
    <i r="2">
      <x v="3"/>
    </i>
    <i r="2">
      <x v="18"/>
    </i>
    <i r="2">
      <x v="4"/>
    </i>
    <i r="2">
      <x v="19"/>
    </i>
    <i r="2">
      <x v="33"/>
    </i>
    <i r="2">
      <x v="40"/>
    </i>
    <i r="2">
      <x v="20"/>
    </i>
    <i r="2">
      <x v="21"/>
    </i>
    <i r="2">
      <x v="5"/>
    </i>
    <i r="2">
      <x v="22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>
      <x v="2"/>
      <x/>
      <x/>
    </i>
    <i r="2">
      <x v="1"/>
    </i>
    <i r="2">
      <x v="2"/>
    </i>
    <i r="2">
      <x v="36"/>
    </i>
    <i r="2">
      <x v="3"/>
    </i>
    <i r="2">
      <x v="4"/>
    </i>
    <i r="2">
      <x v="5"/>
    </i>
    <i r="2">
      <x v="26"/>
    </i>
    <i r="1">
      <x v="1"/>
      <x v="7"/>
    </i>
    <i r="2">
      <x v="9"/>
    </i>
    <i r="2">
      <x v="10"/>
    </i>
    <i r="2">
      <x v="11"/>
    </i>
    <i r="2">
      <x/>
    </i>
    <i r="2">
      <x v="12"/>
    </i>
    <i r="2">
      <x v="13"/>
    </i>
    <i r="2">
      <x v="14"/>
    </i>
    <i r="2">
      <x v="1"/>
    </i>
    <i r="2">
      <x v="15"/>
    </i>
    <i r="2">
      <x v="2"/>
    </i>
    <i r="2">
      <x v="32"/>
    </i>
    <i r="2">
      <x v="16"/>
    </i>
    <i r="2">
      <x v="17"/>
    </i>
    <i r="2">
      <x v="3"/>
    </i>
    <i r="2">
      <x v="18"/>
    </i>
    <i r="2">
      <x v="4"/>
    </i>
    <i r="2">
      <x v="19"/>
    </i>
    <i r="2">
      <x v="33"/>
    </i>
    <i r="2">
      <x v="40"/>
    </i>
    <i r="2">
      <x v="20"/>
    </i>
    <i r="2">
      <x v="21"/>
    </i>
    <i r="2">
      <x v="5"/>
    </i>
    <i r="2">
      <x v="22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2"/>
      <x v="32"/>
    </i>
    <i r="2">
      <x v="19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IO]" cap="DIO"/>
  </pageFields>
  <dataFields count="1">
    <dataField name="EERR s/TI Fact" fld="5" subtotal="count" baseField="0" baseItem="0"/>
  </dataFields>
  <formats count="9">
    <format dxfId="56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55">
      <pivotArea dataOnly="0" labelOnly="1" outline="0" fieldPosition="0">
        <references count="1">
          <reference field="4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2">
          <reference field="3" count="1">
            <x v="1"/>
          </reference>
          <reference field="4" count="1" selected="0">
            <x v="0"/>
          </reference>
        </references>
      </pivotArea>
    </format>
    <format dxfId="52">
      <pivotArea dataOnly="0" labelOnly="1" outline="0" fieldPosition="0">
        <references count="2">
          <reference field="3" count="1">
            <x v="3"/>
          </reference>
          <reference field="4" count="1" selected="0">
            <x v="3"/>
          </reference>
        </references>
      </pivotArea>
    </format>
    <format dxfId="51">
      <pivotArea dataOnly="0" labelOnly="1" outline="0" fieldPosition="0">
        <references count="3">
          <reference field="2" count="2">
            <x v="41"/>
            <x v="42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50">
      <pivotArea dataOnly="0" labelOnly="1" outline="0" fieldPosition="0">
        <references count="3">
          <reference field="2" count="1">
            <x v="41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49">
      <pivotArea dataOnly="0" labelOnly="1" outline="0" fieldPosition="0">
        <references count="3">
          <reference field="2" count="2">
            <x v="41"/>
            <x v="42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48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I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39000000}" name="DIO-EERR" cacheId="663" applyNumberFormats="0" applyBorderFormats="0" applyFontFormats="0" applyPatternFormats="0" applyAlignmentFormats="0" applyWidthHeightFormats="1" dataCaption="Valores" tag="08f88149-00d9-4c5d-a9e9-8f1ac30568f3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38000000}" name="TablaDinámica5" cacheId="660" applyNumberFormats="0" applyBorderFormats="0" applyFontFormats="0" applyPatternFormats="0" applyAlignmentFormats="0" applyWidthHeightFormats="1" dataCaption="Valores" tag="8d4edc95-6e4a-48c4-8ecd-bd02e13acff1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36000000}" name="TablaDinámica2" cacheId="762" applyNumberFormats="0" applyBorderFormats="0" applyFontFormats="0" applyPatternFormats="0" applyAlignmentFormats="0" applyWidthHeightFormats="1" dataCaption="Valores" tag="b54e0a46-9ad7-4c29-a3b0-2a87f5d8f6f1" updatedVersion="8" minRefreshableVersion="3" subtotalHiddenItems="1" itemPrintTitles="1" createdVersion="6" indent="0" outline="1" outlineData="1" multipleFieldFilters="0">
  <location ref="Z88:AG139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113" name="[TBD_Reporte_Salesforce].[División].&amp;[DIO]" cap="DIO"/>
  </pageFields>
  <dataFields count="1">
    <dataField fld="3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IO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3A000000}" name="TablaDinámica2" cacheId="765" applyNumberFormats="0" applyBorderFormats="0" applyFontFormats="0" applyPatternFormats="0" applyAlignmentFormats="0" applyWidthHeightFormats="1" dataCaption="Valores" tag="ac93f0f9-ec41-4bb5-8039-37d85ae15fd5" updatedVersion="8" minRefreshableVersion="3" subtotalHiddenItems="1" itemPrintTitles="1" createdVersion="6" indent="0" outline="1" outlineData="1" multipleFieldFilters="0">
  <location ref="Z88:AG125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113" name="[TBD_Reporte_Salesforce].[División].&amp;[DPR]" cap="DPR"/>
  </pageFields>
  <dataFields count="1">
    <dataField fld="3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PR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3D000000}" name="TablaDinámica5" cacheId="675" applyNumberFormats="0" applyBorderFormats="0" applyFontFormats="0" applyPatternFormats="0" applyAlignmentFormats="0" applyWidthHeightFormats="1" dataCaption="Valores" tag="06f9063f-9872-4c28-af79-e68cd183da25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3C000000}" name="DPR-EERR" cacheId="672" applyNumberFormats="0" applyBorderFormats="0" applyFontFormats="0" applyPatternFormats="0" applyAlignmentFormats="0" applyWidthHeightFormats="1" dataCaption="Valores" tag="53919c75-871f-4eba-9986-1c2695465336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formats count="1">
    <format dxfId="38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3B000000}" name="DPR-EERR Detalle" cacheId="669" applyNumberFormats="0" applyBorderFormats="0" applyFontFormats="0" applyPatternFormats="0" applyAlignmentFormats="0" applyWidthHeightFormats="1" dataCaption="Valores" tag="b25e6320-eb85-4f04-a6f9-1340cd5e7c29" updatedVersion="8" minRefreshableVersion="3" subtotalHiddenItems="1" itemPrintTitles="1" createdVersion="6" indent="0" showEmptyCol="1" compact="0" compactData="0" multipleFieldFilters="0">
  <location ref="I88:R170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81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>
      <x v="1"/>
      <x/>
      <x v="26"/>
    </i>
    <i r="2"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27"/>
    </i>
    <i r="2">
      <x v="28"/>
    </i>
    <i r="2">
      <x v="10"/>
    </i>
    <i r="2">
      <x v="11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2">
      <x v="22"/>
    </i>
    <i r="2">
      <x v="23"/>
    </i>
    <i r="2">
      <x v="29"/>
    </i>
    <i r="2">
      <x v="24"/>
    </i>
    <i r="2">
      <x v="25"/>
    </i>
    <i>
      <x v="2"/>
      <x/>
      <x v="2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27"/>
    </i>
    <i r="2">
      <x v="28"/>
    </i>
    <i r="2">
      <x v="10"/>
    </i>
    <i r="2">
      <x v="3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2">
      <x v="22"/>
    </i>
    <i r="2">
      <x v="23"/>
    </i>
    <i r="2">
      <x v="29"/>
    </i>
    <i r="2">
      <x v="2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PR]" cap="DPR"/>
  </pageFields>
  <dataFields count="1">
    <dataField name="EERR s/TI Fact" fld="5" subtotal="count" baseField="0" baseItem="0"/>
  </dataFields>
  <formats count="9">
    <format dxfId="47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46">
      <pivotArea dataOnly="0" labelOnly="1" outline="0" fieldPosition="0">
        <references count="1">
          <reference field="4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3" count="1">
            <x v="0"/>
          </reference>
          <reference field="4" count="1" selected="0">
            <x v="0"/>
          </reference>
        </references>
      </pivotArea>
    </format>
    <format dxfId="43">
      <pivotArea dataOnly="0" labelOnly="1" outline="0" fieldPosition="0">
        <references count="2">
          <reference field="3" count="1">
            <x v="1"/>
          </reference>
          <reference field="4" count="1" selected="0">
            <x v="3"/>
          </reference>
        </references>
      </pivotArea>
    </format>
    <format dxfId="42">
      <pivotArea dataOnly="0" labelOnly="1" outline="0" fieldPosition="0">
        <references count="3">
          <reference field="2" count="2">
            <x v="31"/>
            <x v="32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41">
      <pivotArea dataOnly="0" labelOnly="1" outline="0" fieldPosition="0">
        <references count="3">
          <reference field="2" count="1">
            <x v="31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40">
      <pivotArea dataOnly="0" labelOnly="1" outline="0" fieldPosition="0">
        <references count="3">
          <reference field="2" count="2">
            <x v="31"/>
            <x v="3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39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P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3F000000}" name="TablaDinámica2" cacheId="768" applyNumberFormats="0" applyBorderFormats="0" applyFontFormats="0" applyPatternFormats="0" applyAlignmentFormats="0" applyWidthHeightFormats="1" dataCaption="Valores" tag="0dae8a87-809a-483d-b396-df94af86be1d" updatedVersion="8" minRefreshableVersion="3" subtotalHiddenItems="1" itemPrintTitles="1" createdVersion="6" indent="0" outline="1" outlineData="1" multipleFieldFilters="0">
  <location ref="Z88:AG397" firstHeaderRow="1" firstDataRow="2" firstDataCol="1" rowPageCount="1" colPageCount="1"/>
  <pivotFields count="4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1"/>
  </rowFields>
  <rowItems count="3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113" name="[TBD_Reporte_Salesforce].[División].&amp;[DTC]" cap="DTC"/>
  </pageFields>
  <dataFields count="1">
    <dataField fld="3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D_Reporte_Salesforce].[División].&amp;[DTC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42000000}" name="TablaDinámica5" cacheId="684" applyNumberFormats="0" applyBorderFormats="0" applyFontFormats="0" applyPatternFormats="0" applyAlignmentFormats="0" applyWidthHeightFormats="1" dataCaption="Valores" tag="d0266363-339c-401d-8af7-e6c91b20689d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41000000}" name="DTC-EERR" cacheId="681" applyNumberFormats="0" applyBorderFormats="0" applyFontFormats="0" applyPatternFormats="0" applyAlignmentFormats="0" applyWidthHeightFormats="1" dataCaption="Valores" tag="ad25e0a8-5f10-4aa1-95b1-2505183546fb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2">
    <i>
      <x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2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40000000}" name="DTC-EERR Detalle" cacheId="678" applyNumberFormats="0" applyBorderFormats="0" applyFontFormats="0" applyPatternFormats="0" applyAlignmentFormats="0" applyWidthHeightFormats="1" dataCaption="Valores" tag="87f8b42b-dff2-4f61-a1c2-de3722d4128b" updatedVersion="8" minRefreshableVersion="3" subtotalHiddenItems="1" itemPrintTitles="1" createdVersion="6" indent="0" showEmptyCol="1" compact="0" compactData="0" multipleFieldFilters="0">
  <location ref="I88:R493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2"/>
  </rowFields>
  <rowItems count="404">
    <i>
      <x/>
      <x/>
      <x/>
    </i>
    <i r="2">
      <x v="1"/>
    </i>
    <i r="2">
      <x v="2"/>
    </i>
    <i r="2">
      <x v="3"/>
    </i>
    <i r="2">
      <x v="4"/>
    </i>
    <i r="2">
      <x v="5"/>
    </i>
    <i r="1">
      <x v="1"/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1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>
      <x v="1"/>
      <x/>
      <x/>
    </i>
    <i r="2">
      <x v="295"/>
    </i>
    <i r="2">
      <x v="1"/>
    </i>
    <i r="2">
      <x v="41"/>
    </i>
    <i r="2">
      <x v="46"/>
    </i>
    <i r="2">
      <x v="47"/>
    </i>
    <i r="2">
      <x v="2"/>
    </i>
    <i r="2">
      <x v="296"/>
    </i>
    <i r="2">
      <x v="297"/>
    </i>
    <i r="2">
      <x v="5"/>
    </i>
    <i r="2">
      <x v="298"/>
    </i>
    <i r="1">
      <x v="1"/>
      <x v="10"/>
    </i>
    <i r="2">
      <x v="15"/>
    </i>
    <i r="2">
      <x v="16"/>
    </i>
    <i r="2">
      <x v="17"/>
    </i>
    <i r="2">
      <x v="18"/>
    </i>
    <i r="2">
      <x v="20"/>
    </i>
    <i r="2">
      <x v="299"/>
    </i>
    <i r="2">
      <x v="24"/>
    </i>
    <i r="2">
      <x v="27"/>
    </i>
    <i r="2">
      <x v="300"/>
    </i>
    <i r="2">
      <x v="34"/>
    </i>
    <i r="2">
      <x v="37"/>
    </i>
    <i r="2">
      <x v="40"/>
    </i>
    <i r="2">
      <x v="41"/>
    </i>
    <i r="2">
      <x v="301"/>
    </i>
    <i r="2">
      <x v="302"/>
    </i>
    <i r="2">
      <x v="44"/>
    </i>
    <i r="2">
      <x v="2"/>
    </i>
    <i r="2">
      <x v="303"/>
    </i>
    <i r="2">
      <x v="73"/>
    </i>
    <i r="2">
      <x v="80"/>
    </i>
    <i r="2">
      <x v="96"/>
    </i>
    <i r="2">
      <x v="124"/>
    </i>
    <i r="2">
      <x v="129"/>
    </i>
    <i r="2">
      <x v="304"/>
    </i>
    <i r="2">
      <x v="173"/>
    </i>
    <i r="2">
      <x v="179"/>
    </i>
    <i r="2">
      <x v="196"/>
    </i>
    <i r="2">
      <x v="222"/>
    </i>
    <i r="2">
      <x v="223"/>
    </i>
    <i r="2">
      <x v="229"/>
    </i>
    <i r="2">
      <x v="236"/>
    </i>
    <i r="2">
      <x v="237"/>
    </i>
    <i r="2">
      <x v="305"/>
    </i>
    <i r="2">
      <x v="255"/>
    </i>
    <i r="2">
      <x v="273"/>
    </i>
    <i r="2">
      <x v="306"/>
    </i>
    <i>
      <x v="2"/>
      <x/>
      <x/>
    </i>
    <i r="2">
      <x v="1"/>
    </i>
    <i r="2">
      <x v="41"/>
    </i>
    <i r="2">
      <x v="47"/>
    </i>
    <i r="2">
      <x v="2"/>
    </i>
    <i r="2">
      <x v="296"/>
    </i>
    <i r="2">
      <x v="297"/>
    </i>
    <i r="2">
      <x v="5"/>
    </i>
    <i r="1">
      <x v="1"/>
      <x v="8"/>
    </i>
    <i r="2">
      <x v="10"/>
    </i>
    <i r="2">
      <x v="11"/>
    </i>
    <i r="2">
      <x v="307"/>
    </i>
    <i r="2">
      <x v="14"/>
    </i>
    <i r="2">
      <x v="15"/>
    </i>
    <i r="2">
      <x v="308"/>
    </i>
    <i r="2">
      <x v="16"/>
    </i>
    <i r="2">
      <x v="17"/>
    </i>
    <i r="2">
      <x v="18"/>
    </i>
    <i r="2">
      <x v="19"/>
    </i>
    <i r="2">
      <x v="20"/>
    </i>
    <i r="2">
      <x v="299"/>
    </i>
    <i r="2">
      <x v="22"/>
    </i>
    <i r="2">
      <x v="24"/>
    </i>
    <i r="2">
      <x v="309"/>
    </i>
    <i r="2">
      <x v="26"/>
    </i>
    <i r="2">
      <x v="27"/>
    </i>
    <i r="2">
      <x v="34"/>
    </i>
    <i r="2">
      <x v="37"/>
    </i>
    <i r="2">
      <x v="39"/>
    </i>
    <i r="2">
      <x v="40"/>
    </i>
    <i r="2">
      <x v="41"/>
    </i>
    <i r="2">
      <x v="301"/>
    </i>
    <i r="2">
      <x v="302"/>
    </i>
    <i r="2">
      <x v="44"/>
    </i>
    <i r="2">
      <x v="50"/>
    </i>
    <i r="2">
      <x v="2"/>
    </i>
    <i r="2">
      <x v="57"/>
    </i>
    <i r="2">
      <x v="303"/>
    </i>
    <i r="2">
      <x v="73"/>
    </i>
    <i r="2">
      <x v="80"/>
    </i>
    <i r="2">
      <x v="92"/>
    </i>
    <i r="2">
      <x v="96"/>
    </i>
    <i r="2">
      <x v="99"/>
    </i>
    <i r="2">
      <x v="124"/>
    </i>
    <i r="2">
      <x v="129"/>
    </i>
    <i r="2">
      <x v="304"/>
    </i>
    <i r="2">
      <x v="173"/>
    </i>
    <i r="2">
      <x v="179"/>
    </i>
    <i r="2">
      <x v="196"/>
    </i>
    <i r="2">
      <x v="222"/>
    </i>
    <i r="2">
      <x v="223"/>
    </i>
    <i r="2">
      <x v="229"/>
    </i>
    <i r="2">
      <x v="236"/>
    </i>
    <i r="2">
      <x v="237"/>
    </i>
    <i r="2">
      <x v="255"/>
    </i>
    <i r="2">
      <x v="273"/>
    </i>
    <i>
      <x v="3"/>
      <x v="2"/>
      <x v="310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24" name="[CentrosCostos].[siglaDivision].&amp;[DTC]" cap="DTC"/>
  </pageFields>
  <dataFields count="1">
    <dataField name="EERR s/TI Fact" fld="5" subtotal="count" baseField="0" baseItem="0"/>
  </dataFields>
  <formats count="9">
    <format dxfId="37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36">
      <pivotArea dataOnly="0" labelOnly="1" outline="0" fieldPosition="0">
        <references count="1">
          <reference field="4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2">
          <reference field="3" count="1">
            <x v="1"/>
          </reference>
          <reference field="4" count="1" selected="0">
            <x v="0"/>
          </reference>
        </references>
      </pivotArea>
    </format>
    <format dxfId="33">
      <pivotArea dataOnly="0" labelOnly="1" outline="0" fieldPosition="0">
        <references count="2">
          <reference field="3" count="1">
            <x v="3"/>
          </reference>
          <reference field="4" count="1" selected="0">
            <x v="3"/>
          </reference>
        </references>
      </pivotArea>
    </format>
    <format dxfId="32">
      <pivotArea dataOnly="0" labelOnly="1" outline="0" fieldPosition="0">
        <references count="3">
          <reference field="2" count="2">
            <x v="6"/>
            <x v="31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31">
      <pivotArea dataOnly="0" labelOnly="1" outline="0" fieldPosition="0">
        <references count="3">
          <reference field="2" count="1">
            <x v="6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30">
      <pivotArea dataOnly="0" labelOnly="1" outline="0" fieldPosition="0">
        <references count="3">
          <reference field="2" count="2">
            <x v="6"/>
            <x v="311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29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DT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 s/TI Fa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46000000}" name="TablaDinámica2" cacheId="771" applyNumberFormats="0" applyBorderFormats="0" applyFontFormats="0" applyPatternFormats="0" applyAlignmentFormats="0" applyWidthHeightFormats="1" dataCaption="Valores" tag="6c7bfbe6-2361-4181-8d53-45d6143d22bb" updatedVersion="8" minRefreshableVersion="3" subtotalHiddenItems="1" itemPrintTitles="1" createdVersion="6" indent="0" showEmptyCol="1" outline="1" outlineData="1" multipleFieldFilters="0">
  <location ref="Z88:AG2295" firstHeaderRow="1" firstDataRow="2" firstDataCol="1" rowPageCount="1" colPageCount="1"/>
  <pivotFields count="5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2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allDrilled="1" showAll="0" dataSourceSort="1" defaultAttributeDrillState="1"/>
  </pivotFields>
  <rowFields count="1">
    <field x="1"/>
  </rowFields>
  <rowItems count="22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113" name="[TBD_Reporte_Salesforce].[División].[All]" cap="All"/>
  </pageFields>
  <dataFields count="1">
    <dataField fld="3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45000000}" name="MDQ-EERR Detalle" cacheId="693" applyNumberFormats="0" applyBorderFormats="0" applyFontFormats="0" applyPatternFormats="0" applyAlignmentFormats="0" applyWidthHeightFormats="1" dataCaption="Valores" tag="4413dabd-bd9d-4698-a8d8-952016b6e675" updatedVersion="8" minRefreshableVersion="3" subtotalHiddenItems="1" itemPrintTitles="1" createdVersion="6" indent="0" showEmptyCol="1" compact="0" compactData="0" multipleFieldFilters="0">
  <location ref="I88:R92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5"/>
    <field x="4"/>
  </rowFields>
  <rowItems count="3">
    <i>
      <x/>
      <x/>
      <x/>
    </i>
    <i>
      <x v="1"/>
      <x/>
      <x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3" hier="24" name="[CentrosCostos].[siglaDivision].&amp;[MDQ]" cap="MDQ"/>
  </pageFields>
  <dataFields count="1">
    <dataField name="EERR s/TI Fact" fld="1" baseField="0" baseItem="0"/>
  </dataFields>
  <formats count="9">
    <format dxfId="28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27">
      <pivotArea dataOnly="0" labelOnly="1" outline="0" fieldPosition="0">
        <references count="1">
          <reference field="6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2">
          <reference field="5" count="1">
            <x v="0"/>
          </reference>
          <reference field="6" count="1" selected="0">
            <x v="2"/>
          </reference>
        </references>
      </pivotArea>
    </format>
    <format dxfId="24">
      <pivotArea dataOnly="0" labelOnly="1" outline="0" fieldPosition="0">
        <references count="2">
          <reference field="5" count="1">
            <x v="1"/>
          </reference>
          <reference field="6" count="1" selected="0">
            <x v="3"/>
          </reference>
        </references>
      </pivotArea>
    </format>
    <format dxfId="23">
      <pivotArea dataOnly="0" labelOnly="1" outline="0" fieldPosition="0">
        <references count="3">
          <reference field="4" count="2">
            <x v="1"/>
            <x v="2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22">
      <pivotArea dataOnly="0" labelOnly="1" outline="0" fieldPosition="0">
        <references count="3">
          <reference field="4" count="1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21">
      <pivotArea dataOnly="0" labelOnly="1" outline="0" fieldPosition="0">
        <references count="3">
          <reference field="4" count="2">
            <x v="1"/>
            <x v="2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20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68" level="1">
        <member name="[CentrosCostos].[centroCosto].&amp;"/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MDQ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 s/TI Fact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44000000}" name="MDQ-EERR" cacheId="690" applyNumberFormats="0" applyBorderFormats="0" applyFontFormats="0" applyPatternFormats="0" applyAlignmentFormats="0" applyWidthHeightFormats="1" dataCaption="Valores" tag="bf60fd9f-231b-4e78-b51a-49a4496a612b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dataField="1" showAll="0"/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1"/>
  </rowFields>
  <rowItems count="2">
    <i>
      <x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0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 s/TI Fact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48000000}" name="TablaDinámica5" cacheId="687" applyNumberFormats="0" applyBorderFormats="0" applyFontFormats="0" applyPatternFormats="0" applyAlignmentFormats="0" applyWidthHeightFormats="1" dataCaption="Valores" tag="0f136900-4736-4e6c-88e3-656d33267570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759C5-459A-4030-8A34-03D7699334D9}" name="TablaDinámica2" cacheId="774" applyNumberFormats="0" applyBorderFormats="0" applyFontFormats="0" applyPatternFormats="0" applyAlignmentFormats="0" applyWidthHeightFormats="1" dataCaption="Valores" tag="c49e3faa-5250-4f82-a603-1cc02b9390f5" updatedVersion="8" minRefreshableVersion="3" subtotalHiddenItems="1" itemPrintTitles="1" createdVersion="6" indent="0" showEmptyCol="1" outline="1" outlineData="1" multipleFieldFilters="0">
  <location ref="Z88:AG2295" firstHeaderRow="1" firstDataRow="2" firstDataCol="1" rowPageCount="1" colPageCount="1"/>
  <pivotFields count="5"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2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allDrilled="1" showAll="0" dataSourceSort="1" defaultAttributeDrillState="1"/>
  </pivotFields>
  <rowFields count="1">
    <field x="1"/>
  </rowFields>
  <rowItems count="22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113" name="[TBD_Reporte_Salesforce].[División].[All]" cap="All"/>
  </pageFields>
  <dataFields count="1">
    <dataField fld="3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0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Ingresos Divisiones]"/>
        <x15:activeTabTopLevelEntity name="[TBD_Reporte_Salesforce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C3B3A-D58F-4A5B-B979-6674D4A1AF5F}" name="TablaDinámica5" cacheId="720" applyNumberFormats="0" applyBorderFormats="0" applyFontFormats="0" applyPatternFormats="0" applyAlignmentFormats="0" applyWidthHeightFormats="1" dataCaption="Valores" tag="0f136900-4736-4e6c-88e3-656d33267570" updatedVersion="8" minRefreshableVersion="5" useAutoFormatting="1" subtotalHiddenItems="1" itemPrintTitles="1" createdVersion="6" indent="0" outline="1" outlineData="1" multipleFieldFilters="0">
  <location ref="I25:P42" firstHeaderRow="1" firstDataRow="2" firstDataCol="1"/>
  <pivotFields count="8">
    <pivotField allDrilled="1" showAll="0" dataSourceSort="1" defaultAttributeDrillState="1"/>
    <pivotField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4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filters count="1">
    <filter fld="1" type="dateBetween" evalOrder="-1" id="5" name="[Calendario].[Date]">
      <autoFilter ref="A1">
        <filterColumn colId="0">
          <customFilters and="1">
            <customFilter operator="greaterThanOrEqual" val="4529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force]"/>
        <x15:activeTabTopLevelEntity name="[Calendario]"/>
        <x15:activeTabTopLevelEntity name="[CentrosCostos]"/>
        <x15:activeTabTopLevelEntity name="[Ingresos Divisione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6994C-C290-44E8-99D1-D488961A33E3}" name="MDQ-EERR" cacheId="717" applyNumberFormats="0" applyBorderFormats="0" applyFontFormats="0" applyPatternFormats="0" applyAlignmentFormats="0" applyWidthHeightFormats="1" dataCaption="Valores" tag="bf60fd9f-231b-4e78-b51a-49a4496a612b" updatedVersion="8" minRefreshableVersion="3" subtotalHiddenItems="1" itemPrintTitles="1" createdVersion="6" indent="0" showEmptyCol="1" outline="1" outlineData="1" multipleFieldFilters="0">
  <location ref="I1:V4" firstHeaderRow="1" firstDataRow="2" firstDataCol="1"/>
  <pivotFields count="7">
    <pivotField dataField="1" showAll="0"/>
    <pivotField axis="axisRow" allDrilled="1" showAll="0" dataSourceSort="1" defaultAttributeDrillState="1">
      <items count="2">
        <item s="1" x="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1"/>
  </rowFields>
  <rowItems count="2">
    <i>
      <x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EERR s/TI Fact" fld="0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 s/TI Fact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3D75C-7DF4-41D3-9C7A-B114C65DE46D}" name="MDQ-EERR Detalle" cacheId="714" applyNumberFormats="0" applyBorderFormats="0" applyFontFormats="0" applyPatternFormats="0" applyAlignmentFormats="0" applyWidthHeightFormats="1" dataCaption="Valores" tag="4413dabd-bd9d-4698-a8d8-952016b6e675" updatedVersion="8" minRefreshableVersion="3" subtotalHiddenItems="1" itemPrintTitles="1" createdVersion="6" indent="0" showEmptyCol="1" compact="0" compactData="0" multipleFieldFilters="0">
  <location ref="I88:R92" firstHeaderRow="1" firstDataRow="2" firstDataCol="3" rowPageCount="1" colPageCount="1"/>
  <pivotFields count="11">
    <pivotField axis="axisCol" compact="0" allDrilled="1" outline="0" showAll="0" dataSourceSort="1" defaultAttributeDrillState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5"/>
    <field x="4"/>
  </rowFields>
  <rowItems count="3">
    <i>
      <x/>
      <x/>
      <x/>
    </i>
    <i>
      <x v="1"/>
      <x/>
      <x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3" hier="24" name="[CentrosCostos].[siglaDivision].&amp;[EQM]" cap="EQM"/>
  </pageFields>
  <dataFields count="1">
    <dataField name="EERR s/TI Fact" fld="1" baseField="0" baseItem="0"/>
  </dataFields>
  <formats count="9">
    <format dxfId="19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8">
      <pivotArea dataOnly="0" labelOnly="1" outline="0" fieldPosition="0">
        <references count="1">
          <reference field="6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2">
          <reference field="5" count="1">
            <x v="0"/>
          </reference>
          <reference field="6" count="1" selected="0">
            <x v="2"/>
          </reference>
        </references>
      </pivotArea>
    </format>
    <format dxfId="15">
      <pivotArea dataOnly="0" labelOnly="1" outline="0" fieldPosition="0">
        <references count="2">
          <reference field="5" count="1">
            <x v="1"/>
          </reference>
          <reference field="6" count="1" selected="0">
            <x v="3"/>
          </reference>
        </references>
      </pivotArea>
    </format>
    <format dxfId="14">
      <pivotArea dataOnly="0" labelOnly="1" outline="0" fieldPosition="0">
        <references count="3">
          <reference field="4" count="2">
            <x v="1"/>
            <x v="2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13">
      <pivotArea dataOnly="0" labelOnly="1" outline="0" fieldPosition="0">
        <references count="3">
          <reference field="4" count="1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12">
      <pivotArea dataOnly="0" labelOnly="1" outline="0" fieldPosition="0">
        <references count="3">
          <reference field="4" count="2">
            <x v="1"/>
            <x v="2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11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68" level="1">
        <member name="[CentrosCostos].[centroCosto].&amp;"/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entrosCostos].[siglaDivision].&amp;[EQ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 s/TI Fact"/>
  </pivotHierarchies>
  <pivotTableStyleInfo name="Estilo de tabla dinámica 1" showRowHeaders="1" showColHeaders="1" showRowStripes="0" showColStripes="0" showLastColumn="1"/>
  <rowHierarchiesUsage count="3">
    <rowHierarchyUsage hierarchyUsage="90"/>
    <rowHierarchyUsage hierarchyUsage="65"/>
    <rowHierarchyUsage hierarchyUsage="89"/>
  </rowHierarchiesUsage>
  <colHierarchiesUsage count="1">
    <colHierarchyUsage hierarchyUsage="10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alendario]"/>
        <x15:activeTabTopLevelEntity name="[CentrosCostos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4E000000}" name="TablaDinámica1" cacheId="732" applyNumberFormats="0" applyBorderFormats="0" applyFontFormats="0" applyPatternFormats="0" applyAlignmentFormats="0" applyWidthHeightFormats="1" dataCaption="Valores" tag="87b594ab-d777-4da8-8f2e-03bc7d5ae2c2" updatedVersion="8" minRefreshableVersion="3" showDrill="0" subtotalHiddenItems="1" colGrandTotals="0" itemPrintTitles="1" createdVersion="8" indent="0" compact="0" compactData="0" multipleFieldFilters="0">
  <location ref="A3:N7634" firstHeaderRow="1" firstDataRow="1" firstDataCol="13" rowPageCount="1" colPageCount="1"/>
  <pivotFields count="15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2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 defaultAttributeDrillState="1">
      <items count="2045">
        <item x="1705"/>
        <item x="1703"/>
        <item x="1154"/>
        <item x="1206"/>
        <item x="1351"/>
        <item x="1380"/>
        <item x="1040"/>
        <item x="1002"/>
        <item x="1045"/>
        <item x="1029"/>
        <item x="1717"/>
        <item x="1915"/>
        <item x="59"/>
        <item x="1878"/>
        <item x="81"/>
        <item x="1273"/>
        <item x="459"/>
        <item x="1275"/>
        <item x="1201"/>
        <item x="1365"/>
        <item x="1364"/>
        <item x="1363"/>
        <item x="1362"/>
        <item x="1361"/>
        <item x="1378"/>
        <item x="1668"/>
        <item x="1750"/>
        <item x="1734"/>
        <item x="1164"/>
        <item x="551"/>
        <item x="1456"/>
        <item x="208"/>
        <item x="1044"/>
        <item x="590"/>
        <item x="1167"/>
        <item x="1531"/>
        <item x="593"/>
        <item x="863"/>
        <item x="1617"/>
        <item x="1139"/>
        <item x="1726"/>
        <item x="1870"/>
        <item x="500"/>
        <item x="1346"/>
        <item x="1373"/>
        <item x="1204"/>
        <item x="373"/>
        <item x="1539"/>
        <item x="1116"/>
        <item x="1227"/>
        <item x="1104"/>
        <item x="1631"/>
        <item x="1341"/>
        <item x="1063"/>
        <item x="1334"/>
        <item x="1804"/>
        <item x="140"/>
        <item x="1733"/>
        <item x="1286"/>
        <item x="141"/>
        <item x="321"/>
        <item x="1850"/>
        <item x="1762"/>
        <item x="1538"/>
        <item x="371"/>
        <item x="400"/>
        <item x="379"/>
        <item x="1923"/>
        <item x="73"/>
        <item x="246"/>
        <item x="346"/>
        <item x="1721"/>
        <item x="1718"/>
        <item x="2015"/>
        <item x="563"/>
        <item x="240"/>
        <item x="288"/>
        <item x="1027"/>
        <item x="1568"/>
        <item x="243"/>
        <item x="291"/>
        <item x="372"/>
        <item x="1927"/>
        <item x="1208"/>
        <item x="342"/>
        <item x="325"/>
        <item x="1805"/>
        <item x="1985"/>
        <item x="861"/>
        <item x="1871"/>
        <item x="821"/>
        <item x="1702"/>
        <item x="1080"/>
        <item x="1706"/>
        <item x="1707"/>
        <item x="61"/>
        <item x="1000"/>
        <item x="1372"/>
        <item x="1926"/>
        <item x="1106"/>
        <item x="2001"/>
        <item x="1271"/>
        <item x="1748"/>
        <item x="1767"/>
        <item x="883"/>
        <item x="239"/>
        <item x="213"/>
        <item x="301"/>
        <item x="207"/>
        <item x="698"/>
        <item x="1083"/>
        <item x="1316"/>
        <item x="1864"/>
        <item x="1377"/>
        <item x="1018"/>
        <item x="2003"/>
        <item x="1993"/>
        <item x="1089"/>
        <item x="384"/>
        <item x="1512"/>
        <item x="1217"/>
        <item x="1055"/>
        <item x="460"/>
        <item x="450"/>
        <item x="118"/>
        <item x="1064"/>
        <item x="0"/>
        <item x="2040"/>
        <item x="1238"/>
        <item x="23"/>
        <item x="1809"/>
        <item x="671"/>
        <item x="695"/>
        <item x="1416"/>
        <item x="1552"/>
        <item x="514"/>
        <item x="1566"/>
        <item x="1814"/>
        <item x="1828"/>
        <item x="1128"/>
        <item x="1111"/>
        <item x="1028"/>
        <item x="916"/>
        <item x="1831"/>
        <item x="1757"/>
        <item x="2037"/>
        <item x="1117"/>
        <item x="1435"/>
        <item x="222"/>
        <item x="449"/>
        <item x="173"/>
        <item x="1046"/>
        <item x="177"/>
        <item x="428"/>
        <item x="1511"/>
        <item x="1425"/>
        <item x="1308"/>
        <item x="994"/>
        <item x="2020"/>
        <item x="999"/>
        <item x="191"/>
        <item x="684"/>
        <item x="1872"/>
        <item x="197"/>
        <item x="1760"/>
        <item x="1912"/>
        <item x="884"/>
        <item x="1862"/>
        <item x="904"/>
        <item x="1371"/>
        <item x="1790"/>
        <item x="1054"/>
        <item x="1764"/>
        <item x="1917"/>
        <item x="1475"/>
        <item x="1768"/>
        <item x="647"/>
        <item x="2029"/>
        <item x="1800"/>
        <item x="1863"/>
        <item x="696"/>
        <item x="447"/>
        <item x="1899"/>
        <item x="1737"/>
        <item x="1418"/>
        <item x="1398"/>
        <item x="2028"/>
        <item x="776"/>
        <item x="838"/>
        <item x="839"/>
        <item x="873"/>
        <item x="2027"/>
        <item x="645"/>
        <item x="85"/>
        <item x="820"/>
        <item x="1951"/>
        <item x="1099"/>
        <item x="681"/>
        <item x="1339"/>
        <item x="1404"/>
        <item x="1744"/>
        <item x="1182"/>
        <item x="1107"/>
        <item x="1465"/>
        <item x="1824"/>
        <item x="1874"/>
        <item x="9"/>
        <item x="1097"/>
        <item x="1098"/>
        <item x="262"/>
        <item x="221"/>
        <item x="331"/>
        <item x="1484"/>
        <item x="1885"/>
        <item x="507"/>
        <item x="501"/>
        <item x="508"/>
        <item x="1498"/>
        <item x="1395"/>
        <item x="1505"/>
        <item x="1924"/>
        <item x="1237"/>
        <item x="1787"/>
        <item x="519"/>
        <item x="1848"/>
        <item x="840"/>
        <item x="694"/>
        <item x="439"/>
        <item x="382"/>
        <item x="991"/>
        <item x="108"/>
        <item x="1569"/>
        <item x="918"/>
        <item x="1812"/>
        <item x="1817"/>
        <item x="1836"/>
        <item x="753"/>
        <item x="754"/>
        <item x="850"/>
        <item x="747"/>
        <item x="751"/>
        <item x="746"/>
        <item x="926"/>
        <item x="847"/>
        <item x="819"/>
        <item x="1710"/>
        <item x="1891"/>
        <item x="1355"/>
        <item x="1037"/>
        <item x="1043"/>
        <item x="1946"/>
        <item x="1281"/>
        <item x="479"/>
        <item x="1671"/>
        <item x="1189"/>
        <item x="804"/>
        <item x="571"/>
        <item x="1048"/>
        <item x="1180"/>
        <item x="1533"/>
        <item x="870"/>
        <item x="868"/>
        <item x="505"/>
        <item x="1633"/>
        <item x="137"/>
        <item x="418"/>
        <item x="1935"/>
        <item x="1944"/>
        <item x="577"/>
        <item x="275"/>
        <item x="1562"/>
        <item x="297"/>
        <item x="1974"/>
        <item x="844"/>
        <item x="1088"/>
        <item x="1708"/>
        <item x="1949"/>
        <item x="1124"/>
        <item x="892"/>
        <item x="238"/>
        <item x="361"/>
        <item x="210"/>
        <item x="427"/>
        <item x="1526"/>
        <item x="469"/>
        <item x="456"/>
        <item x="1248"/>
        <item x="1559"/>
        <item x="518"/>
        <item x="1560"/>
        <item x="1127"/>
        <item x="1153"/>
        <item x="182"/>
        <item x="1051"/>
        <item x="1514"/>
        <item x="1318"/>
        <item x="1006"/>
        <item x="1868"/>
        <item x="1752"/>
        <item x="1791"/>
        <item x="1472"/>
        <item x="1772"/>
        <item x="1869"/>
        <item x="827"/>
        <item x="845"/>
        <item x="857"/>
        <item x="890"/>
        <item x="891"/>
        <item x="78"/>
        <item x="826"/>
        <item x="909"/>
        <item x="1102"/>
        <item x="1187"/>
        <item x="1175"/>
        <item x="15"/>
        <item x="315"/>
        <item x="1890"/>
        <item x="513"/>
        <item x="1502"/>
        <item x="968"/>
        <item x="1247"/>
        <item x="1100"/>
        <item x="846"/>
        <item x="257"/>
        <item x="338"/>
        <item x="949"/>
        <item x="1495"/>
        <item x="1126"/>
        <item x="723"/>
        <item x="341"/>
        <item x="1132"/>
        <item x="67"/>
        <item x="433"/>
        <item x="1910"/>
        <item x="794"/>
        <item x="1036"/>
        <item x="299"/>
        <item x="1574"/>
        <item x="1573"/>
        <item x="1712"/>
        <item x="1981"/>
        <item x="1976"/>
        <item x="1936"/>
        <item x="362"/>
        <item x="368"/>
        <item x="367"/>
        <item x="1698"/>
        <item x="1699"/>
        <item x="1713"/>
        <item x="1883"/>
        <item x="1687"/>
        <item x="1640"/>
        <item x="1591"/>
        <item x="1975"/>
        <item x="955"/>
        <item x="279"/>
        <item x="1842"/>
        <item x="933"/>
        <item x="869"/>
        <item x="835"/>
        <item x="897"/>
        <item x="966"/>
        <item x="956"/>
        <item x="1101"/>
        <item x="1682"/>
        <item x="1005"/>
        <item x="529"/>
        <item x="1676"/>
        <item x="1123"/>
        <item x="251"/>
        <item x="339"/>
        <item x="1188"/>
        <item x="398"/>
        <item x="1823"/>
        <item x="1096"/>
        <item x="1534"/>
        <item x="1953"/>
        <item x="1950"/>
        <item x="274"/>
        <item x="360"/>
        <item x="340"/>
        <item x="1250"/>
        <item x="688"/>
        <item x="54"/>
        <item x="1178"/>
        <item x="1323"/>
        <item x="545"/>
        <item x="1945"/>
        <item x="576"/>
        <item x="167"/>
        <item x="205"/>
        <item x="1292"/>
        <item x="658"/>
        <item x="1087"/>
        <item x="1421"/>
        <item x="1431"/>
        <item x="498"/>
        <item x="765"/>
        <item x="1430"/>
        <item x="837"/>
        <item x="1350"/>
        <item x="1623"/>
        <item x="244"/>
        <item x="336"/>
        <item x="166"/>
        <item x="1622"/>
        <item x="803"/>
        <item x="1642"/>
        <item x="1639"/>
        <item x="1621"/>
        <item x="1777"/>
        <item x="1643"/>
        <item x="1626"/>
        <item x="1618"/>
        <item x="1632"/>
        <item x="942"/>
        <item x="899"/>
        <item x="1620"/>
        <item x="737"/>
        <item x="1034"/>
        <item x="416"/>
        <item x="1594"/>
        <item x="1588"/>
        <item x="1174"/>
        <item x="489"/>
        <item x="488"/>
        <item x="734"/>
        <item x="1694"/>
        <item x="1280"/>
        <item x="1293"/>
        <item x="276"/>
        <item x="1251"/>
        <item x="574"/>
        <item x="157"/>
        <item x="575"/>
        <item x="1494"/>
        <item x="1199"/>
        <item x="1464"/>
        <item x="1670"/>
        <item x="828"/>
        <item x="312"/>
        <item x="941"/>
        <item x="1663"/>
        <item x="924"/>
        <item x="1152"/>
        <item x="1662"/>
        <item x="1958"/>
        <item x="1966"/>
        <item x="1914"/>
        <item x="1630"/>
        <item x="1306"/>
        <item x="1304"/>
        <item x="1313"/>
        <item x="434"/>
        <item x="1246"/>
        <item x="1302"/>
        <item x="415"/>
        <item x="1193"/>
        <item x="1179"/>
        <item x="1177"/>
        <item x="1673"/>
        <item x="1658"/>
        <item x="75"/>
        <item x="77"/>
        <item x="111"/>
        <item x="144"/>
        <item x="756"/>
        <item x="898"/>
        <item x="1959"/>
        <item x="936"/>
        <item x="910"/>
        <item x="1176"/>
        <item x="1664"/>
        <item x="1448"/>
        <item x="1473"/>
        <item x="281"/>
        <item x="250"/>
        <item x="249"/>
        <item x="935"/>
        <item x="610"/>
        <item x="1303"/>
        <item x="1855"/>
        <item x="1483"/>
        <item x="313"/>
        <item x="1575"/>
        <item x="87"/>
        <item x="483"/>
        <item x="1038"/>
        <item x="1884"/>
        <item x="132"/>
        <item x="1035"/>
        <item x="867"/>
        <item x="866"/>
        <item x="908"/>
        <item x="98"/>
        <item x="829"/>
        <item x="1130"/>
        <item x="1695"/>
        <item x="426"/>
        <item x="53"/>
        <item x="369"/>
        <item x="817"/>
        <item x="30"/>
        <item x="614"/>
        <item x="773"/>
        <item x="774"/>
        <item x="138"/>
        <item x="583"/>
        <item x="154"/>
        <item x="184"/>
        <item x="158"/>
        <item x="123"/>
        <item x="1282"/>
        <item x="1327"/>
        <item x="542"/>
        <item x="1784"/>
        <item x="931"/>
        <item x="932"/>
        <item x="435"/>
        <item x="1249"/>
        <item x="783"/>
        <item x="236"/>
        <item x="801"/>
        <item x="1741"/>
        <item x="1129"/>
        <item x="1151"/>
        <item x="1391"/>
        <item x="1957"/>
        <item x="1980"/>
        <item x="689"/>
        <item x="21"/>
        <item x="402"/>
        <item x="1200"/>
        <item x="954"/>
        <item x="1582"/>
        <item x="261"/>
        <item x="934"/>
        <item x="335"/>
        <item x="965"/>
        <item x="314"/>
        <item x="707"/>
        <item x="470"/>
        <item x="151"/>
        <item x="1593"/>
        <item x="31"/>
        <item x="539"/>
        <item x="976"/>
        <item x="122"/>
        <item x="538"/>
        <item x="264"/>
        <item x="139"/>
        <item x="181"/>
        <item x="1125"/>
        <item x="206"/>
        <item x="1146"/>
        <item x="55"/>
        <item x="730"/>
        <item x="605"/>
        <item x="463"/>
        <item x="741"/>
        <item x="1625"/>
        <item x="546"/>
        <item x="606"/>
        <item x="1561"/>
        <item x="1331"/>
        <item x="1493"/>
        <item x="1324"/>
        <item x="1135"/>
        <item x="468"/>
        <item x="1232"/>
        <item x="572"/>
        <item x="795"/>
        <item x="1551"/>
        <item x="1150"/>
        <item x="687"/>
        <item x="7"/>
        <item x="1577"/>
        <item x="969"/>
        <item x="1648"/>
        <item x="1651"/>
        <item x="417"/>
        <item x="1619"/>
        <item x="573"/>
        <item x="1190"/>
        <item x="1228"/>
        <item x="609"/>
        <item x="183"/>
        <item x="45"/>
        <item x="1234"/>
        <item x="540"/>
        <item x="457"/>
        <item x="405"/>
        <item x="1279"/>
        <item x="1301"/>
        <item x="802"/>
        <item x="582"/>
        <item x="925"/>
        <item x="659"/>
        <item x="1571"/>
        <item x="1701"/>
        <item x="1716"/>
        <item x="76"/>
        <item x="419"/>
        <item x="1231"/>
        <item x="298"/>
        <item x="280"/>
        <item x="133"/>
        <item x="1736"/>
        <item x="278"/>
        <item x="974"/>
        <item x="20"/>
        <item x="19"/>
        <item x="492"/>
        <item x="1572"/>
        <item x="537"/>
        <item x="859"/>
        <item x="1432"/>
        <item x="204"/>
        <item x="1592"/>
        <item x="772"/>
        <item x="987"/>
        <item x="858"/>
        <item x="818"/>
        <item x="491"/>
        <item x="110"/>
        <item x="56"/>
        <item x="1685"/>
        <item x="1686"/>
        <item x="1356"/>
        <item x="1369"/>
        <item x="1922"/>
        <item x="474"/>
        <item x="547"/>
        <item x="1305"/>
        <item x="1252"/>
        <item x="541"/>
        <item x="530"/>
        <item x="1641"/>
        <item x="1624"/>
        <item x="1337"/>
        <item x="443"/>
        <item x="425"/>
        <item x="724"/>
        <item x="740"/>
        <item x="420"/>
        <item x="277"/>
        <item x="337"/>
        <item x="1230"/>
        <item x="6"/>
        <item x="1016"/>
        <item x="29"/>
        <item x="778"/>
        <item x="1463"/>
        <item x="160"/>
        <item x="1095"/>
        <item x="660"/>
        <item x="1751"/>
        <item x="722"/>
        <item x="1078"/>
        <item x="1778"/>
        <item x="1059"/>
        <item x="1500"/>
        <item x="1576"/>
        <item x="1943"/>
        <item x="1065"/>
        <item x="1481"/>
        <item x="186"/>
        <item x="35"/>
        <item x="981"/>
        <item x="983"/>
        <item x="979"/>
        <item x="836"/>
        <item x="1616"/>
        <item x="1854"/>
        <item x="1857"/>
        <item x="1856"/>
        <item x="875"/>
        <item x="841"/>
        <item x="1940"/>
        <item x="1789"/>
        <item x="1830"/>
        <item x="465"/>
        <item x="1242"/>
        <item x="256"/>
        <item x="39"/>
        <item x="304"/>
        <item x="1438"/>
        <item x="1515"/>
        <item x="1218"/>
        <item x="1262"/>
        <item x="1583"/>
        <item x="1759"/>
        <item x="997"/>
        <item x="951"/>
        <item x="662"/>
        <item x="651"/>
        <item x="1794"/>
        <item x="1446"/>
        <item x="745"/>
        <item x="744"/>
        <item x="743"/>
        <item x="907"/>
        <item x="834"/>
        <item x="940"/>
        <item x="750"/>
        <item x="749"/>
        <item x="953"/>
        <item x="1709"/>
        <item x="1882"/>
        <item x="1347"/>
        <item x="1023"/>
        <item x="1042"/>
        <item x="1934"/>
        <item x="1265"/>
        <item x="473"/>
        <item x="1666"/>
        <item x="1172"/>
        <item x="565"/>
        <item x="353"/>
        <item x="1041"/>
        <item x="1163"/>
        <item x="1524"/>
        <item x="855"/>
        <item x="864"/>
        <item x="503"/>
        <item x="1628"/>
        <item x="129"/>
        <item x="394"/>
        <item x="1932"/>
        <item x="604"/>
        <item x="226"/>
        <item x="1548"/>
        <item x="1077"/>
        <item x="1704"/>
        <item x="1039"/>
        <item x="1941"/>
        <item x="225"/>
        <item x="414"/>
        <item x="1518"/>
        <item x="462"/>
        <item x="1221"/>
        <item x="1427"/>
        <item x="1545"/>
        <item x="512"/>
        <item x="1546"/>
        <item x="1142"/>
        <item x="1145"/>
        <item x="163"/>
        <item x="446"/>
        <item x="1537"/>
        <item x="1312"/>
        <item x="1004"/>
        <item x="1852"/>
        <item x="1485"/>
        <item x="1462"/>
        <item x="1763"/>
        <item x="1853"/>
        <item x="480"/>
        <item x="813"/>
        <item x="833"/>
        <item x="853"/>
        <item x="842"/>
        <item x="887"/>
        <item x="66"/>
        <item x="895"/>
        <item x="1186"/>
        <item x="1954"/>
        <item x="1094"/>
        <item x="1169"/>
        <item x="1158"/>
        <item x="3"/>
        <item x="1090"/>
        <item x="296"/>
        <item x="1880"/>
        <item x="504"/>
        <item x="1499"/>
        <item x="963"/>
        <item x="1220"/>
        <item x="1091"/>
        <item x="231"/>
        <item x="945"/>
        <item x="1047"/>
        <item x="359"/>
        <item x="1488"/>
        <item x="358"/>
        <item x="1171"/>
        <item x="720"/>
        <item x="311"/>
        <item x="422"/>
        <item x="120"/>
        <item x="1909"/>
        <item x="780"/>
        <item x="1022"/>
        <item x="273"/>
        <item x="1555"/>
        <item x="1711"/>
        <item x="1979"/>
        <item x="1929"/>
        <item x="355"/>
        <item x="363"/>
        <item x="1696"/>
        <item x="1881"/>
        <item x="1684"/>
        <item x="1634"/>
        <item x="543"/>
        <item x="1585"/>
        <item x="351"/>
        <item x="1971"/>
        <item x="445"/>
        <item x="944"/>
        <item x="1900"/>
        <item x="233"/>
        <item x="352"/>
        <item x="1838"/>
        <item x="920"/>
        <item x="1970"/>
        <item x="854"/>
        <item x="812"/>
        <item x="748"/>
        <item x="961"/>
        <item x="946"/>
        <item x="1093"/>
        <item x="1679"/>
        <item x="1003"/>
        <item x="516"/>
        <item x="1675"/>
        <item x="1168"/>
        <item x="357"/>
        <item x="350"/>
        <item x="1170"/>
        <item x="1969"/>
        <item x="392"/>
        <item x="1807"/>
        <item x="1086"/>
        <item x="1525"/>
        <item x="1942"/>
        <item x="224"/>
        <item x="310"/>
        <item x="1222"/>
        <item x="674"/>
        <item x="42"/>
        <item x="1161"/>
        <item x="1317"/>
        <item x="535"/>
        <item x="544"/>
        <item x="1933"/>
        <item x="569"/>
        <item x="185"/>
        <item x="1185"/>
        <item x="641"/>
        <item x="1076"/>
        <item x="1414"/>
        <item x="1428"/>
        <item x="496"/>
        <item x="781"/>
        <item x="1420"/>
        <item x="825"/>
        <item x="1349"/>
        <item x="1611"/>
        <item x="228"/>
        <item x="162"/>
        <item x="792"/>
        <item x="1610"/>
        <item x="1613"/>
        <item x="1609"/>
        <item x="1638"/>
        <item x="1614"/>
        <item x="1606"/>
        <item x="481"/>
        <item x="1627"/>
        <item x="930"/>
        <item x="889"/>
        <item x="1608"/>
        <item x="733"/>
        <item x="1020"/>
        <item x="391"/>
        <item x="1581"/>
        <item x="1157"/>
        <item x="494"/>
        <item x="728"/>
        <item x="1692"/>
        <item x="1264"/>
        <item x="227"/>
        <item x="1223"/>
        <item x="482"/>
        <item x="567"/>
        <item x="152"/>
        <item x="156"/>
        <item x="581"/>
        <item x="1487"/>
        <item x="1194"/>
        <item x="1453"/>
        <item x="1665"/>
        <item x="293"/>
        <item x="1654"/>
        <item x="905"/>
        <item x="1419"/>
        <item x="1144"/>
        <item x="1653"/>
        <item x="1962"/>
        <item x="1605"/>
        <item x="1336"/>
        <item x="1291"/>
        <item x="1290"/>
        <item x="1309"/>
        <item x="423"/>
        <item x="1300"/>
        <item x="1219"/>
        <item x="1288"/>
        <item x="390"/>
        <item x="1196"/>
        <item x="1162"/>
        <item x="1160"/>
        <item x="356"/>
        <item x="1669"/>
        <item x="1655"/>
        <item x="63"/>
        <item x="65"/>
        <item x="91"/>
        <item x="136"/>
        <item x="888"/>
        <item x="923"/>
        <item x="896"/>
        <item x="1159"/>
        <item x="1656"/>
        <item x="1441"/>
        <item x="235"/>
        <item x="967"/>
        <item x="309"/>
        <item x="1050"/>
        <item x="922"/>
        <item x="603"/>
        <item x="1289"/>
        <item x="1482"/>
        <item x="294"/>
        <item x="1556"/>
        <item x="74"/>
        <item x="478"/>
        <item x="1024"/>
        <item x="1867"/>
        <item x="121"/>
        <item x="1021"/>
        <item x="1907"/>
        <item x="851"/>
        <item x="811"/>
        <item x="886"/>
        <item x="92"/>
        <item x="815"/>
        <item x="1693"/>
        <item x="412"/>
        <item x="366"/>
        <item x="18"/>
        <item x="763"/>
        <item x="764"/>
        <item x="130"/>
        <item x="570"/>
        <item x="150"/>
        <item x="153"/>
        <item x="1266"/>
        <item x="528"/>
        <item x="1783"/>
        <item x="919"/>
        <item x="424"/>
        <item x="798"/>
        <item x="777"/>
        <item x="223"/>
        <item x="790"/>
        <item x="1735"/>
        <item x="1143"/>
        <item x="799"/>
        <item x="1385"/>
        <item x="865"/>
        <item x="1973"/>
        <item x="675"/>
        <item x="14"/>
        <item x="613"/>
        <item x="1195"/>
        <item x="943"/>
        <item x="1570"/>
        <item x="232"/>
        <item x="921"/>
        <item x="308"/>
        <item x="960"/>
        <item x="295"/>
        <item x="814"/>
        <item x="455"/>
        <item x="148"/>
        <item x="1587"/>
        <item x="28"/>
        <item x="525"/>
        <item x="89"/>
        <item x="524"/>
        <item x="209"/>
        <item x="131"/>
        <item x="161"/>
        <item x="193"/>
        <item x="1122"/>
        <item x="729"/>
        <item x="587"/>
        <item x="454"/>
        <item x="736"/>
        <item x="536"/>
        <item x="588"/>
        <item x="1547"/>
        <item x="1486"/>
        <item x="1322"/>
        <item x="461"/>
        <item x="203"/>
        <item x="1225"/>
        <item x="566"/>
        <item x="782"/>
        <item x="1141"/>
        <item x="673"/>
        <item x="602"/>
        <item x="1558"/>
        <item x="964"/>
        <item x="1647"/>
        <item x="393"/>
        <item x="1841"/>
        <item x="1607"/>
        <item x="771"/>
        <item x="1173"/>
        <item x="601"/>
        <item x="164"/>
        <item x="564"/>
        <item x="1226"/>
        <item x="526"/>
        <item x="413"/>
        <item x="1263"/>
        <item x="1287"/>
        <item x="791"/>
        <item x="568"/>
        <item x="906"/>
        <item x="642"/>
        <item x="1700"/>
        <item x="1715"/>
        <item x="64"/>
        <item x="395"/>
        <item x="272"/>
        <item x="234"/>
        <item x="1729"/>
        <item x="793"/>
        <item x="230"/>
        <item x="973"/>
        <item x="13"/>
        <item x="12"/>
        <item x="487"/>
        <item x="1554"/>
        <item x="523"/>
        <item x="843"/>
        <item x="1948"/>
        <item x="1429"/>
        <item x="192"/>
        <item x="354"/>
        <item x="1586"/>
        <item x="762"/>
        <item x="856"/>
        <item x="816"/>
        <item x="86"/>
        <item x="486"/>
        <item x="90"/>
        <item x="60"/>
        <item x="43"/>
        <item x="1681"/>
        <item x="1683"/>
        <item x="1348"/>
        <item x="467"/>
        <item x="1278"/>
        <item x="1224"/>
        <item x="527"/>
        <item x="517"/>
        <item x="1629"/>
        <item x="1612"/>
        <item x="1335"/>
        <item x="432"/>
        <item x="411"/>
        <item x="721"/>
        <item x="800"/>
        <item x="396"/>
        <item x="229"/>
        <item x="4"/>
        <item x="1011"/>
        <item x="17"/>
        <item x="770"/>
        <item x="1452"/>
        <item x="159"/>
        <item x="1092"/>
        <item x="1085"/>
        <item x="643"/>
        <item x="1740"/>
        <item x="1049"/>
        <item x="727"/>
        <item x="719"/>
        <item x="1069"/>
        <item x="1776"/>
        <item x="1057"/>
        <item x="1492"/>
        <item x="1557"/>
        <item x="1580"/>
        <item x="1931"/>
        <item x="1471"/>
        <item x="180"/>
        <item x="34"/>
        <item x="984"/>
        <item x="977"/>
        <item x="824"/>
        <item x="852"/>
        <item x="1780"/>
        <item x="1479"/>
        <item x="1819"/>
        <item x="562"/>
        <item x="408"/>
        <item x="805"/>
        <item x="1415"/>
        <item x="1390"/>
        <item x="666"/>
        <item x="680"/>
        <item x="1110"/>
        <item x="348"/>
        <item x="1105"/>
        <item x="1112"/>
        <item x="1400"/>
        <item x="1118"/>
        <item x="62"/>
        <item x="436"/>
        <item x="664"/>
        <item x="24"/>
        <item x="1820"/>
        <item x="1724"/>
        <item x="1893"/>
        <item x="631"/>
        <item x="787"/>
        <item x="779"/>
        <item x="1436"/>
        <item x="284"/>
        <item x="1535"/>
        <item x="1743"/>
        <item x="1792"/>
        <item x="1788"/>
        <item x="1031"/>
        <item x="1014"/>
        <item x="1489"/>
        <item x="1469"/>
        <item x="333"/>
        <item x="263"/>
        <item x="306"/>
        <item x="1138"/>
        <item x="1344"/>
        <item x="1165"/>
        <item x="1728"/>
        <item x="697"/>
        <item x="1746"/>
        <item x="1916"/>
        <item x="1578"/>
        <item x="1550"/>
        <item x="1563"/>
        <item x="1061"/>
        <item x="1295"/>
        <item x="1978"/>
        <item x="1972"/>
        <item x="1947"/>
        <item x="72"/>
        <item x="347"/>
        <item x="1887"/>
        <item x="364"/>
        <item x="365"/>
        <item x="1697"/>
        <item x="617"/>
        <item x="690"/>
        <item x="686"/>
        <item x="700"/>
        <item x="1434"/>
        <item x="1847"/>
        <item x="1873"/>
        <item x="1315"/>
        <item x="1394"/>
        <item x="1449"/>
        <item x="431"/>
        <item x="1866"/>
        <item x="1635"/>
        <item x="1589"/>
        <item x="324"/>
        <item x="1258"/>
        <item x="1964"/>
        <item x="1913"/>
        <item x="1761"/>
        <item x="1727"/>
        <item x="550"/>
        <item x="1239"/>
        <item x="717"/>
        <item x="1802"/>
        <item x="1510"/>
        <item x="1338"/>
        <item x="948"/>
        <item x="624"/>
        <item x="332"/>
        <item x="761"/>
        <item x="1818"/>
        <item x="862"/>
        <item x="989"/>
        <item x="962"/>
        <item x="952"/>
        <item x="1357"/>
        <item x="1678"/>
        <item x="1689"/>
        <item x="996"/>
        <item x="995"/>
        <item x="520"/>
        <item x="1674"/>
        <item x="1677"/>
        <item x="584"/>
        <item x="1103"/>
        <item x="283"/>
        <item x="343"/>
        <item x="286"/>
        <item x="322"/>
        <item x="219"/>
        <item x="258"/>
        <item x="330"/>
        <item x="329"/>
        <item x="1835"/>
        <item x="1183"/>
        <item x="1359"/>
        <item x="1297"/>
        <item x="506"/>
        <item x="1310"/>
        <item x="376"/>
        <item x="472"/>
        <item x="1052"/>
        <item x="1383"/>
        <item x="1803"/>
        <item x="2000"/>
        <item x="1745"/>
        <item x="667"/>
        <item x="1181"/>
        <item x="1719"/>
        <item x="2019"/>
        <item x="1241"/>
        <item x="623"/>
        <item x="1901"/>
        <item x="1284"/>
        <item x="809"/>
        <item x="1370"/>
        <item x="655"/>
        <item x="1793"/>
        <item x="1532"/>
        <item x="1879"/>
        <item x="1889"/>
        <item x="289"/>
        <item x="237"/>
        <item x="267"/>
        <item x="344"/>
        <item x="691"/>
        <item x="255"/>
        <item x="305"/>
        <item x="1155"/>
        <item x="303"/>
        <item x="668"/>
        <item x="1749"/>
        <item x="1839"/>
        <item x="1801"/>
        <item x="1918"/>
        <item x="1938"/>
        <item x="876"/>
        <item x="49"/>
        <item x="1799"/>
        <item x="1203"/>
        <item x="578"/>
        <item x="1921"/>
        <item x="701"/>
        <item x="554"/>
        <item x="1397"/>
        <item x="1211"/>
        <item x="1731"/>
        <item x="1540"/>
        <item x="1843"/>
        <item x="1321"/>
        <item x="1989"/>
        <item x="2004"/>
        <item x="2036"/>
        <item x="2035"/>
        <item x="1009"/>
        <item x="2039"/>
        <item x="1992"/>
        <item x="1988"/>
        <item x="2038"/>
        <item x="1417"/>
        <item x="1015"/>
        <item x="1019"/>
        <item x="1859"/>
        <item x="1340"/>
        <item x="510"/>
        <item x="248"/>
        <item x="515"/>
        <item x="1399"/>
        <item x="1010"/>
        <item x="1939"/>
        <item x="559"/>
        <item x="168"/>
        <item x="176"/>
        <item x="198"/>
        <item x="661"/>
        <item x="1443"/>
        <item x="663"/>
        <item x="1409"/>
        <item x="1253"/>
        <item x="644"/>
        <item x="1079"/>
        <item x="1424"/>
        <item x="939"/>
        <item x="679"/>
        <item x="1826"/>
        <item x="497"/>
        <item x="759"/>
        <item x="1422"/>
        <item x="831"/>
        <item x="1925"/>
        <item x="848"/>
        <item x="1345"/>
        <item x="1454"/>
        <item x="1326"/>
        <item x="1756"/>
        <item x="1813"/>
        <item x="1601"/>
        <item x="1131"/>
        <item x="1140"/>
        <item x="1738"/>
        <item x="307"/>
        <item x="245"/>
        <item x="215"/>
        <item x="302"/>
        <item x="1255"/>
        <item x="172"/>
        <item x="788"/>
        <item x="1898"/>
        <item x="1811"/>
        <item x="1600"/>
        <item x="1646"/>
        <item x="1544"/>
        <item x="509"/>
        <item x="878"/>
        <item x="1599"/>
        <item x="1775"/>
        <item x="1513"/>
        <item x="1774"/>
        <item x="882"/>
        <item x="879"/>
        <item x="938"/>
        <item x="1644"/>
        <item x="1645"/>
        <item x="1637"/>
        <item x="1604"/>
        <item x="1596"/>
        <item x="1902"/>
        <item x="94"/>
        <item x="1245"/>
        <item x="1466"/>
        <item x="1806"/>
        <item x="1952"/>
        <item x="881"/>
        <item x="880"/>
        <item x="929"/>
        <item x="894"/>
        <item x="1598"/>
        <item x="832"/>
        <item x="1795"/>
        <item x="1314"/>
        <item x="556"/>
        <item x="599"/>
        <item x="1026"/>
        <item x="1240"/>
        <item x="407"/>
        <item x="702"/>
        <item x="1277"/>
        <item x="1520"/>
        <item x="1521"/>
        <item x="1506"/>
        <item x="633"/>
        <item x="495"/>
        <item x="654"/>
        <item x="560"/>
        <item x="1147"/>
        <item x="485"/>
        <item x="484"/>
        <item x="370"/>
        <item x="1798"/>
        <item x="714"/>
        <item x="1209"/>
        <item x="1270"/>
        <item x="596"/>
        <item x="268"/>
        <item x="1243"/>
        <item x="630"/>
        <item x="188"/>
        <item x="635"/>
        <item x="699"/>
        <item x="622"/>
        <item x="678"/>
        <item x="532"/>
        <item x="903"/>
        <item x="915"/>
        <item x="704"/>
        <item x="555"/>
        <item x="598"/>
        <item x="652"/>
        <item x="738"/>
        <item x="374"/>
        <item x="147"/>
        <item x="149"/>
        <item x="558"/>
        <item x="619"/>
        <item x="1032"/>
        <item x="1229"/>
        <item x="648"/>
        <item x="282"/>
        <item x="726"/>
        <item x="466"/>
        <item x="1490"/>
        <item x="1376"/>
        <item x="628"/>
        <item x="1197"/>
        <item x="1536"/>
        <item x="1911"/>
        <item x="1455"/>
        <item x="676"/>
        <item x="1457"/>
        <item x="1837"/>
        <item x="1667"/>
        <item x="822"/>
        <item x="287"/>
        <item x="300"/>
        <item x="1968"/>
        <item x="937"/>
        <item x="1963"/>
        <item x="1659"/>
        <item x="1412"/>
        <item x="1384"/>
        <item x="96"/>
        <item x="40"/>
        <item x="142"/>
        <item x="117"/>
        <item x="1657"/>
        <item x="1660"/>
        <item x="1967"/>
        <item x="1956"/>
        <item x="1977"/>
        <item x="1961"/>
        <item x="874"/>
        <item x="901"/>
        <item x="41"/>
        <item x="1595"/>
        <item x="1615"/>
        <item x="1276"/>
        <item x="1333"/>
        <item x="735"/>
        <item x="1261"/>
        <item x="1311"/>
        <item x="1320"/>
        <item x="387"/>
        <item x="430"/>
        <item x="1236"/>
        <item x="1268"/>
        <item x="1216"/>
        <item x="397"/>
        <item x="375"/>
        <item x="410"/>
        <item x="1299"/>
        <item x="438"/>
        <item x="1192"/>
        <item x="1202"/>
        <item x="1166"/>
        <item x="1214"/>
        <item x="1213"/>
        <item x="1672"/>
        <item x="1652"/>
        <item x="970"/>
        <item x="135"/>
        <item x="1849"/>
        <item x="316"/>
        <item x="327"/>
        <item x="1771"/>
        <item x="452"/>
        <item x="429"/>
        <item x="109"/>
        <item x="471"/>
        <item x="1212"/>
        <item x="1903"/>
        <item x="1897"/>
        <item x="1439"/>
        <item x="58"/>
        <item x="105"/>
        <item x="100"/>
        <item x="46"/>
        <item x="807"/>
        <item x="1388"/>
        <item x="80"/>
        <item x="755"/>
        <item x="893"/>
        <item x="928"/>
        <item x="902"/>
        <item x="1965"/>
        <item x="1834"/>
        <item x="1184"/>
        <item x="1017"/>
        <item x="1283"/>
        <item x="1661"/>
        <item x="1773"/>
        <item x="1447"/>
        <item x="1470"/>
        <item x="334"/>
        <item x="1053"/>
        <item x="796"/>
        <item x="1986"/>
        <item x="265"/>
        <item x="271"/>
        <item x="615"/>
        <item x="1825"/>
        <item x="959"/>
        <item x="785"/>
        <item x="1025"/>
        <item x="1894"/>
        <item x="218"/>
        <item x="217"/>
        <item x="269"/>
        <item x="1851"/>
        <item x="1256"/>
        <item x="927"/>
        <item x="608"/>
        <item x="1298"/>
        <item x="1307"/>
        <item x="708"/>
        <item x="1440"/>
        <item x="912"/>
        <item x="1844"/>
        <item x="1509"/>
        <item x="1393"/>
        <item x="259"/>
        <item x="1012"/>
        <item x="84"/>
        <item x="1115"/>
        <item x="317"/>
        <item x="477"/>
        <item x="101"/>
        <item x="102"/>
        <item x="1033"/>
        <item x="1892"/>
        <item x="1732"/>
        <item x="126"/>
        <item x="127"/>
        <item x="1785"/>
        <item x="1845"/>
        <item x="1343"/>
        <item x="1367"/>
        <item x="860"/>
        <item x="830"/>
        <item x="911"/>
        <item x="1753"/>
        <item x="88"/>
        <item x="646"/>
        <item x="323"/>
        <item x="823"/>
        <item x="665"/>
        <item x="440"/>
        <item x="1461"/>
        <item x="252"/>
        <item x="1386"/>
        <item x="1688"/>
        <item x="1691"/>
        <item x="810"/>
        <item x="1442"/>
        <item x="475"/>
        <item x="1411"/>
        <item x="2041"/>
        <item x="1987"/>
        <item x="404"/>
        <item x="409"/>
        <item x="266"/>
        <item x="1257"/>
        <item x="44"/>
        <item x="48"/>
        <item x="1444"/>
        <item x="202"/>
        <item x="806"/>
        <item x="561"/>
        <item x="201"/>
        <item x="1865"/>
        <item x="639"/>
        <item x="769"/>
        <item x="406"/>
        <item x="388"/>
        <item x="134"/>
        <item x="711"/>
        <item x="706"/>
        <item x="585"/>
        <item x="592"/>
        <item x="170"/>
        <item x="178"/>
        <item x="179"/>
        <item x="155"/>
        <item x="511"/>
        <item x="786"/>
        <item x="114"/>
        <item x="1742"/>
        <item x="760"/>
        <item x="349"/>
        <item x="83"/>
        <item x="1274"/>
        <item x="521"/>
        <item x="502"/>
        <item x="1294"/>
        <item x="1781"/>
        <item x="1810"/>
        <item x="1001"/>
        <item x="1782"/>
        <item x="871"/>
        <item x="913"/>
        <item x="872"/>
        <item x="914"/>
        <item x="1402"/>
        <item x="1821"/>
        <item x="1374"/>
        <item x="1886"/>
        <item x="444"/>
        <item x="93"/>
        <item x="625"/>
        <item x="214"/>
        <item x="758"/>
        <item x="285"/>
        <item x="318"/>
        <item x="212"/>
        <item x="1739"/>
        <item x="1113"/>
        <item x="1468"/>
        <item x="784"/>
        <item x="1114"/>
        <item x="32"/>
        <item x="1387"/>
        <item x="1955"/>
        <item x="1984"/>
        <item x="957"/>
        <item x="752"/>
        <item x="1960"/>
        <item x="669"/>
        <item x="732"/>
        <item x="10"/>
        <item x="1861"/>
        <item x="403"/>
        <item x="381"/>
        <item x="1198"/>
        <item x="1478"/>
        <item x="947"/>
        <item x="1579"/>
        <item x="1508"/>
        <item x="260"/>
        <item x="220"/>
        <item x="900"/>
        <item x="113"/>
        <item x="320"/>
        <item x="112"/>
        <item x="1528"/>
        <item x="241"/>
        <item x="345"/>
        <item x="683"/>
        <item x="1815"/>
        <item x="1822"/>
        <item x="145"/>
        <item x="146"/>
        <item x="1149"/>
        <item x="1590"/>
        <item x="1392"/>
        <item x="972"/>
        <item x="8"/>
        <item x="16"/>
        <item x="975"/>
        <item x="125"/>
        <item x="531"/>
        <item x="211"/>
        <item x="1413"/>
        <item x="1833"/>
        <item x="1930"/>
        <item x="612"/>
        <item x="253"/>
        <item x="1205"/>
        <item x="119"/>
        <item x="165"/>
        <item x="171"/>
        <item x="1109"/>
        <item x="169"/>
        <item x="199"/>
        <item x="731"/>
        <item x="254"/>
        <item x="1375"/>
        <item x="629"/>
        <item x="682"/>
        <item x="1136"/>
        <item x="589"/>
        <item x="11"/>
        <item x="1233"/>
        <item x="672"/>
        <item x="2016"/>
        <item x="1541"/>
        <item x="1840"/>
        <item x="2002"/>
        <item x="47"/>
        <item x="50"/>
        <item x="725"/>
        <item x="1497"/>
        <item x="1269"/>
        <item x="600"/>
        <item x="693"/>
        <item x="709"/>
        <item x="458"/>
        <item x="453"/>
        <item x="710"/>
        <item x="1403"/>
        <item x="1410"/>
        <item x="1603"/>
        <item x="632"/>
        <item x="1504"/>
        <item x="476"/>
        <item x="1396"/>
        <item x="200"/>
        <item x="1553"/>
        <item x="1330"/>
        <item x="1860"/>
        <item x="595"/>
        <item x="1319"/>
        <item x="189"/>
        <item x="1121"/>
        <item x="448"/>
        <item x="464"/>
        <item x="594"/>
        <item x="703"/>
        <item x="190"/>
        <item x="1832"/>
        <item x="38"/>
        <item x="1476"/>
        <item x="552"/>
        <item x="692"/>
        <item x="1519"/>
        <item x="715"/>
        <item x="789"/>
        <item x="1108"/>
        <item x="1543"/>
        <item x="1148"/>
        <item x="1137"/>
        <item x="677"/>
        <item x="1529"/>
        <item x="103"/>
        <item x="1491"/>
        <item x="25"/>
        <item x="1382"/>
        <item x="1507"/>
        <item x="557"/>
        <item x="97"/>
        <item x="2"/>
        <item x="1260"/>
        <item x="607"/>
        <item x="586"/>
        <item x="1501"/>
        <item x="1542"/>
        <item x="1584"/>
        <item x="634"/>
        <item x="685"/>
        <item x="1649"/>
        <item x="1650"/>
        <item x="549"/>
        <item x="106"/>
        <item x="768"/>
        <item x="1796"/>
        <item x="627"/>
        <item x="1904"/>
        <item x="399"/>
        <item x="378"/>
        <item x="1597"/>
        <item x="797"/>
        <item x="1235"/>
        <item x="670"/>
        <item x="1272"/>
        <item x="1816"/>
        <item x="534"/>
        <item x="82"/>
        <item x="553"/>
        <item x="1134"/>
        <item x="1120"/>
        <item x="1207"/>
        <item x="1829"/>
        <item x="1527"/>
        <item x="548"/>
        <item x="579"/>
        <item x="174"/>
        <item x="1516"/>
        <item x="37"/>
        <item x="194"/>
        <item x="640"/>
        <item x="499"/>
        <item x="451"/>
        <item x="620"/>
        <item x="386"/>
        <item x="1450"/>
        <item x="993"/>
        <item x="1267"/>
        <item x="1296"/>
        <item x="1876"/>
        <item x="1423"/>
        <item x="1770"/>
        <item x="1769"/>
        <item x="638"/>
        <item x="580"/>
        <item x="618"/>
        <item x="1133"/>
        <item x="1119"/>
        <item x="1156"/>
        <item x="597"/>
        <item x="885"/>
        <item x="95"/>
        <item x="116"/>
        <item x="637"/>
        <item x="1549"/>
        <item x="988"/>
        <item x="716"/>
        <item x="1690"/>
        <item x="1522"/>
        <item x="1714"/>
        <item x="69"/>
        <item x="421"/>
        <item x="653"/>
        <item x="1215"/>
        <item x="1389"/>
        <item x="328"/>
        <item x="124"/>
        <item x="1328"/>
        <item x="1366"/>
        <item x="1354"/>
        <item x="1722"/>
        <item x="1210"/>
        <item x="1381"/>
        <item x="1408"/>
        <item x="1030"/>
        <item x="242"/>
        <item x="290"/>
        <item x="2018"/>
        <item x="1896"/>
        <item x="1244"/>
        <item x="1755"/>
        <item x="270"/>
        <item x="115"/>
        <item x="128"/>
        <item x="1766"/>
        <item x="1846"/>
        <item x="1725"/>
        <item x="1730"/>
        <item x="1723"/>
        <item x="1758"/>
        <item x="1325"/>
        <item x="1530"/>
        <item x="1919"/>
        <item x="1875"/>
        <item x="877"/>
        <item x="216"/>
        <item x="1720"/>
        <item x="1254"/>
        <item x="1786"/>
        <item x="650"/>
        <item x="5"/>
        <item x="1982"/>
        <item x="1983"/>
        <item x="1467"/>
        <item x="1406"/>
        <item x="1056"/>
        <item x="1426"/>
        <item x="70"/>
        <item x="195"/>
        <item x="187"/>
        <item x="917"/>
        <item x="71"/>
        <item x="1567"/>
        <item x="985"/>
        <item x="986"/>
        <item x="849"/>
        <item x="1067"/>
        <item x="808"/>
        <item x="1517"/>
        <item x="1407"/>
        <item x="79"/>
        <item x="757"/>
        <item x="775"/>
        <item x="68"/>
        <item x="493"/>
        <item x="490"/>
        <item x="104"/>
        <item x="51"/>
        <item x="52"/>
        <item x="1523"/>
        <item x="1680"/>
        <item x="1084"/>
        <item x="1353"/>
        <item x="1352"/>
        <item x="1358"/>
        <item x="1342"/>
        <item x="1360"/>
        <item x="1920"/>
        <item x="389"/>
        <item x="442"/>
        <item x="1285"/>
        <item x="1458"/>
        <item x="636"/>
        <item x="1779"/>
        <item x="1433"/>
        <item x="705"/>
        <item x="175"/>
        <item x="971"/>
        <item x="616"/>
        <item x="958"/>
        <item x="2043"/>
        <item x="1996"/>
        <item x="2007"/>
        <item x="1991"/>
        <item x="2022"/>
        <item x="2008"/>
        <item x="2012"/>
        <item x="1995"/>
        <item x="2030"/>
        <item x="1998"/>
        <item x="2006"/>
        <item x="1994"/>
        <item x="2026"/>
        <item x="1368"/>
        <item x="2025"/>
        <item x="1997"/>
        <item x="2011"/>
        <item x="1999"/>
        <item x="2023"/>
        <item x="2009"/>
        <item x="2010"/>
        <item x="2021"/>
        <item x="2032"/>
        <item x="2013"/>
        <item x="2005"/>
        <item x="2044"/>
        <item x="2034"/>
        <item x="2042"/>
        <item x="2033"/>
        <item x="2031"/>
        <item x="2024"/>
        <item x="533"/>
        <item x="522"/>
        <item x="1602"/>
        <item x="1636"/>
        <item x="319"/>
        <item x="1401"/>
        <item x="1332"/>
        <item x="1329"/>
        <item x="441"/>
        <item x="1888"/>
        <item x="950"/>
        <item x="1058"/>
        <item x="718"/>
        <item x="739"/>
        <item x="383"/>
        <item x="1474"/>
        <item x="1877"/>
        <item x="401"/>
        <item x="380"/>
        <item x="1906"/>
        <item x="247"/>
        <item x="292"/>
        <item x="326"/>
        <item x="1908"/>
        <item x="385"/>
        <item x="1477"/>
        <item x="1990"/>
        <item x="27"/>
        <item x="1928"/>
        <item x="196"/>
        <item x="712"/>
        <item x="1"/>
        <item x="1437"/>
        <item x="1013"/>
        <item x="1008"/>
        <item x="992"/>
        <item x="1007"/>
        <item x="626"/>
        <item x="1858"/>
        <item x="26"/>
        <item x="766"/>
        <item x="1765"/>
        <item x="1191"/>
        <item x="1451"/>
        <item x="1808"/>
        <item x="107"/>
        <item x="1259"/>
        <item x="1379"/>
        <item x="1081"/>
        <item x="998"/>
        <item x="621"/>
        <item x="657"/>
        <item x="1827"/>
        <item x="656"/>
        <item x="1405"/>
        <item x="1747"/>
        <item x="591"/>
        <item x="713"/>
        <item x="1082"/>
        <item x="2014"/>
        <item x="22"/>
        <item x="1797"/>
        <item x="1066"/>
        <item x="1068"/>
        <item x="1459"/>
        <item x="1460"/>
        <item x="2017"/>
        <item x="611"/>
        <item x="990"/>
        <item x="1496"/>
        <item x="1905"/>
        <item x="1564"/>
        <item x="1565"/>
        <item x="1937"/>
        <item x="1062"/>
        <item x="1060"/>
        <item x="767"/>
        <item x="1480"/>
        <item x="1503"/>
        <item x="1895"/>
        <item x="1754"/>
        <item x="99"/>
        <item x="143"/>
        <item x="377"/>
        <item x="437"/>
        <item x="57"/>
        <item x="36"/>
        <item x="33"/>
        <item x="978"/>
        <item x="980"/>
        <item x="982"/>
        <item x="1445"/>
        <item x="649"/>
        <item x="742"/>
        <item x="1072"/>
        <item x="1070"/>
        <item x="1075"/>
        <item x="1074"/>
        <item x="1073"/>
        <item x="10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3"/>
    <field x="5"/>
    <field x="4"/>
    <field x="6"/>
    <field x="7"/>
    <field x="8"/>
    <field x="9"/>
    <field x="10"/>
    <field x="11"/>
    <field x="12"/>
    <field x="13"/>
    <field x="1"/>
    <field x="14"/>
  </rowFields>
  <rowItems count="7631">
    <i>
      <x/>
      <x/>
      <x/>
      <x/>
      <x/>
      <x/>
      <x/>
      <x/>
      <x/>
      <x v="126"/>
      <x/>
      <x/>
      <x/>
    </i>
    <i r="5">
      <x v="1"/>
      <x v="1"/>
      <x v="1"/>
      <x v="1"/>
      <x v="1976"/>
      <x/>
      <x/>
      <x/>
    </i>
    <i r="5">
      <x v="2"/>
      <x v="2"/>
      <x v="2"/>
      <x v="2"/>
      <x v="1755"/>
      <x/>
      <x/>
      <x/>
    </i>
    <i r="4">
      <x v="1"/>
      <x v="3"/>
      <x v="3"/>
      <x v="3"/>
      <x v="3"/>
      <x v="770"/>
      <x/>
      <x v="1"/>
      <x/>
    </i>
    <i r="5">
      <x v="1"/>
      <x v="1"/>
      <x v="1"/>
      <x v="1"/>
      <x v="1080"/>
      <x/>
      <x v="1"/>
      <x/>
    </i>
    <i r="7">
      <x v="4"/>
      <x v="4"/>
      <x v="1080"/>
      <x/>
      <x v="1"/>
      <x/>
    </i>
    <i r="4">
      <x v="2"/>
      <x v="4"/>
      <x v="4"/>
      <x v="5"/>
      <x v="5"/>
      <x v="1864"/>
      <x/>
      <x v="2"/>
      <x/>
    </i>
    <i r="8">
      <x v="6"/>
      <x v="1864"/>
      <x/>
      <x v="2"/>
      <x/>
    </i>
    <i r="5">
      <x v="1"/>
      <x v="1"/>
      <x v="1"/>
      <x v="1"/>
      <x v="648"/>
      <x/>
      <x v="2"/>
      <x/>
    </i>
    <i r="5">
      <x v="2"/>
      <x v="2"/>
      <x v="2"/>
      <x v="2"/>
      <x v="575"/>
      <x/>
      <x v="2"/>
      <x/>
    </i>
    <i r="3">
      <x v="1"/>
      <x/>
      <x v="4"/>
      <x v="4"/>
      <x v="5"/>
      <x v="7"/>
      <x v="1671"/>
      <x/>
      <x/>
      <x/>
    </i>
    <i r="5">
      <x v="3"/>
      <x v="3"/>
      <x v="3"/>
      <x v="3"/>
      <x v="206"/>
      <x/>
      <x/>
      <x/>
    </i>
    <i r="8">
      <x v="8"/>
      <x v="206"/>
      <x/>
      <x/>
      <x/>
    </i>
    <i r="8">
      <x v="9"/>
      <x v="206"/>
      <x/>
      <x/>
      <x/>
    </i>
    <i r="5">
      <x v="5"/>
      <x v="5"/>
      <x v="6"/>
      <x v="10"/>
      <x v="1644"/>
      <x/>
      <x/>
      <x/>
    </i>
    <i r="5">
      <x v="6"/>
      <x v="6"/>
      <x v="7"/>
      <x v="11"/>
      <x v="1696"/>
      <x/>
      <x/>
      <x/>
    </i>
    <i r="5">
      <x v="1"/>
      <x v="1"/>
      <x v="4"/>
      <x v="4"/>
      <x v="1976"/>
      <x/>
      <x/>
      <x/>
    </i>
    <i r="8">
      <x v="12"/>
      <x v="1976"/>
      <x/>
      <x/>
      <x/>
    </i>
    <i r="4">
      <x v="1"/>
      <x v="4"/>
      <x v="4"/>
      <x v="5"/>
      <x v="13"/>
      <x v="1044"/>
      <x/>
      <x v="1"/>
      <x/>
    </i>
    <i r="9">
      <x v="1045"/>
      <x/>
      <x v="1"/>
      <x/>
    </i>
    <i r="5">
      <x v="5"/>
      <x v="5"/>
      <x v="8"/>
      <x v="13"/>
      <x v="974"/>
      <x/>
      <x v="1"/>
      <x/>
    </i>
    <i r="4">
      <x v="2"/>
      <x v="3"/>
      <x v="3"/>
      <x v="3"/>
      <x v="3"/>
      <x v="314"/>
      <x/>
      <x v="2"/>
      <x/>
    </i>
    <i r="5">
      <x v="1"/>
      <x v="1"/>
      <x v="4"/>
      <x v="4"/>
      <x v="648"/>
      <x/>
      <x v="2"/>
      <x/>
    </i>
    <i r="3">
      <x v="2"/>
      <x/>
      <x v="4"/>
      <x v="4"/>
      <x v="5"/>
      <x v="14"/>
      <x v="1672"/>
      <x/>
      <x/>
      <x/>
    </i>
    <i r="8">
      <x v="15"/>
      <x v="1671"/>
      <x/>
      <x/>
      <x/>
    </i>
    <i r="5">
      <x v="5"/>
      <x v="5"/>
      <x v="8"/>
      <x v="16"/>
      <x v="1644"/>
      <x/>
      <x/>
      <x/>
    </i>
    <i r="5">
      <x/>
      <x/>
      <x v="9"/>
      <x v="17"/>
      <x v="126"/>
      <x/>
      <x/>
      <x/>
    </i>
    <i r="5">
      <x v="1"/>
      <x v="1"/>
      <x v="1"/>
      <x v="18"/>
      <x v="1976"/>
      <x/>
      <x/>
      <x/>
    </i>
    <i r="7">
      <x v="4"/>
      <x v="19"/>
      <x v="1976"/>
      <x/>
      <x/>
      <x/>
    </i>
    <i r="4">
      <x v="1"/>
      <x v="4"/>
      <x v="4"/>
      <x v="5"/>
      <x v="13"/>
      <x v="1045"/>
      <x/>
      <x v="1"/>
      <x/>
    </i>
    <i r="5">
      <x v="5"/>
      <x v="5"/>
      <x v="10"/>
      <x v="13"/>
      <x v="974"/>
      <x/>
      <x v="1"/>
      <x/>
    </i>
    <i r="5">
      <x v="7"/>
      <x v="7"/>
      <x v="11"/>
      <x v="20"/>
      <x v="1082"/>
      <x/>
      <x v="1"/>
      <x/>
    </i>
    <i r="8">
      <x v="21"/>
      <x v="1082"/>
      <x/>
      <x v="1"/>
      <x/>
    </i>
    <i r="8">
      <x v="22"/>
      <x v="1082"/>
      <x/>
      <x v="1"/>
      <x/>
    </i>
    <i r="8">
      <x v="23"/>
      <x v="1082"/>
      <x/>
      <x v="1"/>
      <x/>
    </i>
    <i r="8">
      <x v="24"/>
      <x v="1082"/>
      <x/>
      <x v="1"/>
      <x/>
    </i>
    <i r="8">
      <x v="25"/>
      <x v="1082"/>
      <x/>
      <x v="1"/>
      <x/>
    </i>
    <i r="5">
      <x v="8"/>
      <x v="8"/>
      <x v="12"/>
      <x v="13"/>
      <x v="951"/>
      <x/>
      <x v="1"/>
      <x/>
    </i>
    <i r="4">
      <x v="2"/>
      <x v="4"/>
      <x v="4"/>
      <x v="5"/>
      <x v="13"/>
      <x v="610"/>
      <x/>
      <x v="2"/>
      <x/>
    </i>
    <i r="9">
      <x v="611"/>
      <x/>
      <x v="2"/>
      <x/>
    </i>
    <i r="5">
      <x v="5"/>
      <x v="5"/>
      <x v="8"/>
      <x v="16"/>
      <x v="530"/>
      <x/>
      <x v="2"/>
      <x/>
    </i>
    <i r="3">
      <x v="3"/>
      <x/>
      <x v="9"/>
      <x v="9"/>
      <x v="13"/>
      <x v="26"/>
      <x v="2005"/>
      <x/>
      <x/>
      <x/>
    </i>
    <i r="5">
      <x v="10"/>
      <x v="10"/>
      <x v="14"/>
      <x v="27"/>
      <x v="129"/>
      <x/>
      <x/>
      <x/>
    </i>
    <i r="5">
      <x v="5"/>
      <x v="5"/>
      <x v="10"/>
      <x v="28"/>
      <x v="1644"/>
      <x/>
      <x/>
      <x/>
    </i>
    <i r="7">
      <x v="15"/>
      <x v="29"/>
      <x v="1644"/>
      <x/>
      <x/>
      <x/>
    </i>
    <i r="7">
      <x v="16"/>
      <x v="30"/>
      <x v="1644"/>
      <x/>
      <x/>
      <x/>
    </i>
    <i r="5">
      <x/>
      <x/>
      <x v="17"/>
      <x v="31"/>
      <x v="126"/>
      <x/>
      <x/>
      <x/>
    </i>
    <i r="5">
      <x v="11"/>
      <x v="7"/>
      <x v="18"/>
      <x v="32"/>
      <x v="1126"/>
      <x/>
      <x/>
      <x/>
    </i>
    <i r="8">
      <x v="33"/>
      <x v="1126"/>
      <x/>
      <x/>
      <x/>
    </i>
    <i r="8">
      <x v="34"/>
      <x v="1126"/>
      <x/>
      <x/>
      <x/>
    </i>
    <i r="5">
      <x v="12"/>
      <x v="11"/>
      <x v="19"/>
      <x v="35"/>
      <x v="1750"/>
      <x/>
      <x/>
      <x/>
    </i>
    <i r="8">
      <x v="36"/>
      <x v="1750"/>
      <x/>
      <x/>
      <x/>
    </i>
    <i r="5">
      <x v="7"/>
      <x v="7"/>
      <x v="11"/>
      <x v="20"/>
      <x v="1984"/>
      <x/>
      <x/>
      <x/>
    </i>
    <i r="8">
      <x v="21"/>
      <x v="1984"/>
      <x/>
      <x/>
      <x/>
    </i>
    <i r="8">
      <x v="22"/>
      <x v="1984"/>
      <x/>
      <x/>
      <x/>
    </i>
    <i r="8">
      <x v="23"/>
      <x v="1984"/>
      <x/>
      <x/>
      <x/>
    </i>
    <i r="8">
      <x v="24"/>
      <x v="1984"/>
      <x/>
      <x/>
      <x/>
    </i>
    <i r="8">
      <x v="25"/>
      <x v="1984"/>
      <x/>
      <x/>
      <x/>
    </i>
    <i r="8">
      <x v="37"/>
      <x v="1984"/>
      <x/>
      <x/>
      <x/>
    </i>
    <i r="5">
      <x v="13"/>
      <x v="7"/>
      <x v="20"/>
      <x v="38"/>
      <x v="1972"/>
      <x/>
      <x/>
      <x/>
    </i>
    <i r="5">
      <x v="1"/>
      <x v="1"/>
      <x v="1"/>
      <x v="39"/>
      <x v="1976"/>
      <x/>
      <x/>
      <x/>
    </i>
    <i r="4">
      <x v="1"/>
      <x v="4"/>
      <x v="4"/>
      <x v="5"/>
      <x v="40"/>
      <x v="988"/>
      <x/>
      <x v="1"/>
      <x/>
    </i>
    <i r="4">
      <x v="2"/>
      <x v="4"/>
      <x v="4"/>
      <x v="5"/>
      <x v="13"/>
      <x v="611"/>
      <x/>
      <x v="2"/>
      <x/>
    </i>
    <i r="5">
      <x v="5"/>
      <x v="5"/>
      <x v="10"/>
      <x v="28"/>
      <x v="530"/>
      <x/>
      <x v="2"/>
      <x/>
    </i>
    <i r="5">
      <x v="7"/>
      <x v="7"/>
      <x v="11"/>
      <x v="20"/>
      <x v="650"/>
      <x/>
      <x v="2"/>
      <x/>
    </i>
    <i r="8">
      <x v="21"/>
      <x v="650"/>
      <x/>
      <x v="2"/>
      <x/>
    </i>
    <i r="8">
      <x v="22"/>
      <x v="650"/>
      <x/>
      <x v="2"/>
      <x/>
    </i>
    <i r="8">
      <x v="23"/>
      <x v="650"/>
      <x/>
      <x v="2"/>
      <x/>
    </i>
    <i r="8">
      <x v="24"/>
      <x v="650"/>
      <x/>
      <x v="2"/>
      <x/>
    </i>
    <i r="8">
      <x v="25"/>
      <x v="650"/>
      <x/>
      <x v="2"/>
      <x/>
    </i>
    <i r="5">
      <x v="8"/>
      <x v="8"/>
      <x v="12"/>
      <x v="13"/>
      <x v="502"/>
      <x/>
      <x v="2"/>
      <x/>
    </i>
    <i r="3">
      <x v="4"/>
      <x/>
      <x v="4"/>
      <x v="4"/>
      <x v="5"/>
      <x v="40"/>
      <x v="1671"/>
      <x/>
      <x/>
      <x/>
    </i>
    <i r="5">
      <x v="3"/>
      <x v="3"/>
      <x v="21"/>
      <x v="41"/>
      <x v="206"/>
      <x/>
      <x/>
      <x/>
    </i>
    <i r="5">
      <x v="5"/>
      <x v="5"/>
      <x v="22"/>
      <x v="42"/>
      <x v="1644"/>
      <x/>
      <x/>
      <x/>
    </i>
    <i r="5">
      <x v="1"/>
      <x v="1"/>
      <x v="1"/>
      <x v="43"/>
      <x v="1976"/>
      <x/>
      <x/>
      <x/>
    </i>
    <i r="8">
      <x v="44"/>
      <x v="1976"/>
      <x/>
      <x/>
      <x/>
    </i>
    <i r="4">
      <x v="1"/>
      <x v="5"/>
      <x v="5"/>
      <x v="23"/>
      <x v="13"/>
      <x v="974"/>
      <x/>
      <x v="1"/>
      <x/>
    </i>
    <i r="7">
      <x v="24"/>
      <x v="13"/>
      <x v="974"/>
      <x/>
      <x v="1"/>
      <x/>
    </i>
    <i r="7">
      <x v="25"/>
      <x v="13"/>
      <x v="974"/>
      <x/>
      <x v="1"/>
      <x/>
    </i>
    <i r="4">
      <x v="2"/>
      <x v="4"/>
      <x v="4"/>
      <x v="5"/>
      <x v="40"/>
      <x v="544"/>
      <x/>
      <x v="2"/>
      <x/>
    </i>
    <i r="3">
      <x v="5"/>
      <x/>
      <x v="5"/>
      <x v="5"/>
      <x v="23"/>
      <x v="45"/>
      <x v="1644"/>
      <x/>
      <x/>
      <x/>
    </i>
    <i r="7">
      <x v="24"/>
      <x v="46"/>
      <x v="1644"/>
      <x/>
      <x/>
      <x/>
    </i>
    <i r="7">
      <x v="26"/>
      <x v="47"/>
      <x v="1644"/>
      <x/>
      <x/>
      <x/>
    </i>
    <i r="7">
      <x v="27"/>
      <x v="48"/>
      <x v="1644"/>
      <x/>
      <x/>
      <x/>
    </i>
    <i r="7">
      <x v="25"/>
      <x v="49"/>
      <x v="1644"/>
      <x/>
      <x/>
      <x/>
    </i>
    <i r="7">
      <x v="28"/>
      <x v="50"/>
      <x v="1644"/>
      <x/>
      <x/>
      <x/>
    </i>
    <i r="7">
      <x v="29"/>
      <x v="51"/>
      <x v="1644"/>
      <x/>
      <x/>
      <x/>
    </i>
    <i r="5">
      <x/>
      <x/>
      <x v="30"/>
      <x v="52"/>
      <x v="126"/>
      <x/>
      <x/>
      <x/>
    </i>
    <i r="5">
      <x v="14"/>
      <x v="12"/>
      <x v="31"/>
      <x v="53"/>
      <x v="1635"/>
      <x/>
      <x/>
      <x/>
    </i>
    <i r="5">
      <x v="1"/>
      <x v="1"/>
      <x v="1"/>
      <x v="54"/>
      <x v="1976"/>
      <x/>
      <x/>
      <x/>
    </i>
    <i r="4">
      <x v="1"/>
      <x v="4"/>
      <x v="4"/>
      <x v="5"/>
      <x v="13"/>
      <x v="1045"/>
      <x/>
      <x v="1"/>
      <x/>
    </i>
    <i r="4">
      <x v="2"/>
      <x v="5"/>
      <x v="5"/>
      <x v="23"/>
      <x v="45"/>
      <x v="530"/>
      <x/>
      <x v="2"/>
      <x/>
    </i>
    <i r="7">
      <x v="24"/>
      <x v="46"/>
      <x v="530"/>
      <x/>
      <x v="2"/>
      <x/>
    </i>
    <i r="7">
      <x v="25"/>
      <x v="49"/>
      <x v="530"/>
      <x/>
      <x v="2"/>
      <x/>
    </i>
    <i r="2">
      <x v="1"/>
      <x/>
      <x/>
      <x v="15"/>
      <x v="13"/>
      <x v="32"/>
      <x v="55"/>
      <x v="2032"/>
      <x/>
      <x/>
      <x/>
    </i>
    <i r="8">
      <x v="56"/>
      <x v="2032"/>
      <x/>
      <x/>
      <x/>
    </i>
    <i r="8">
      <x v="57"/>
      <x v="2032"/>
      <x/>
      <x/>
      <x/>
    </i>
    <i r="8">
      <x v="58"/>
      <x v="2032"/>
      <x/>
      <x/>
      <x/>
    </i>
    <i r="8">
      <x v="59"/>
      <x v="2032"/>
      <x/>
      <x/>
      <x/>
    </i>
    <i r="8">
      <x v="60"/>
      <x v="2032"/>
      <x/>
      <x/>
      <x/>
    </i>
    <i r="7">
      <x v="33"/>
      <x v="61"/>
      <x v="2032"/>
      <x/>
      <x/>
      <x/>
    </i>
    <i r="8">
      <x v="62"/>
      <x v="2032"/>
      <x/>
      <x/>
      <x/>
    </i>
    <i r="8">
      <x v="63"/>
      <x v="2032"/>
      <x/>
      <x/>
      <x/>
    </i>
    <i r="8">
      <x v="64"/>
      <x v="2032"/>
      <x/>
      <x/>
      <x/>
    </i>
    <i r="8">
      <x v="65"/>
      <x v="2032"/>
      <x/>
      <x/>
      <x/>
    </i>
    <i r="7">
      <x v="34"/>
      <x v="66"/>
      <x v="2032"/>
      <x/>
      <x/>
      <x/>
    </i>
    <i r="8">
      <x v="67"/>
      <x v="2032"/>
      <x/>
      <x/>
      <x/>
    </i>
    <i r="8">
      <x v="68"/>
      <x v="2032"/>
      <x/>
      <x/>
      <x/>
    </i>
    <i r="8">
      <x v="69"/>
      <x v="2032"/>
      <x/>
      <x/>
      <x/>
    </i>
    <i r="8">
      <x v="70"/>
      <x v="2032"/>
      <x/>
      <x/>
      <x/>
    </i>
    <i r="8">
      <x v="71"/>
      <x v="2032"/>
      <x/>
      <x/>
      <x/>
    </i>
    <i r="8">
      <x v="72"/>
      <x v="2032"/>
      <x/>
      <x/>
      <x/>
    </i>
    <i r="8">
      <x v="73"/>
      <x v="2032"/>
      <x/>
      <x/>
      <x/>
    </i>
    <i r="8">
      <x v="74"/>
      <x v="2032"/>
      <x/>
      <x/>
      <x/>
    </i>
    <i r="8">
      <x v="75"/>
      <x v="2032"/>
      <x/>
      <x/>
      <x/>
    </i>
    <i r="8">
      <x v="76"/>
      <x v="2032"/>
      <x/>
      <x/>
      <x/>
    </i>
    <i r="4">
      <x v="1"/>
      <x v="15"/>
      <x v="13"/>
      <x v="32"/>
      <x v="13"/>
      <x v="1102"/>
      <x/>
      <x v="1"/>
      <x/>
    </i>
    <i r="7">
      <x v="33"/>
      <x v="13"/>
      <x v="1102"/>
      <x/>
      <x v="1"/>
      <x/>
    </i>
    <i r="7">
      <x v="34"/>
      <x v="13"/>
      <x v="1102"/>
      <x/>
      <x v="1"/>
      <x/>
    </i>
    <i r="8">
      <x v="77"/>
      <x v="1102"/>
      <x/>
      <x v="1"/>
      <x/>
    </i>
    <i r="8">
      <x v="78"/>
      <x v="1102"/>
      <x/>
      <x v="1"/>
      <x/>
    </i>
    <i r="8">
      <x v="79"/>
      <x v="1102"/>
      <x/>
      <x v="1"/>
      <x/>
    </i>
    <i r="7">
      <x v="35"/>
      <x v="13"/>
      <x v="1102"/>
      <x/>
      <x v="1"/>
      <x/>
    </i>
    <i r="7">
      <x v="36"/>
      <x v="13"/>
      <x v="1102"/>
      <x/>
      <x v="1"/>
      <x/>
    </i>
    <i r="4">
      <x v="2"/>
      <x v="15"/>
      <x v="13"/>
      <x v="32"/>
      <x v="57"/>
      <x v="667"/>
      <x/>
      <x v="2"/>
      <x/>
    </i>
    <i r="8">
      <x v="58"/>
      <x v="667"/>
      <x/>
      <x v="2"/>
      <x/>
    </i>
    <i r="7">
      <x v="33"/>
      <x v="62"/>
      <x v="667"/>
      <x/>
      <x v="2"/>
      <x/>
    </i>
    <i r="8">
      <x v="63"/>
      <x v="667"/>
      <x/>
      <x v="2"/>
      <x/>
    </i>
    <i r="7">
      <x v="34"/>
      <x v="67"/>
      <x v="667"/>
      <x/>
      <x v="2"/>
      <x/>
    </i>
    <i r="8">
      <x v="68"/>
      <x v="667"/>
      <x/>
      <x v="2"/>
      <x/>
    </i>
    <i r="8">
      <x v="69"/>
      <x v="667"/>
      <x/>
      <x v="2"/>
      <x/>
    </i>
    <i r="8">
      <x v="70"/>
      <x v="667"/>
      <x/>
      <x v="2"/>
      <x/>
    </i>
    <i r="8">
      <x v="71"/>
      <x v="667"/>
      <x/>
      <x v="2"/>
      <x/>
    </i>
    <i r="8">
      <x v="72"/>
      <x v="667"/>
      <x/>
      <x v="2"/>
      <x/>
    </i>
    <i r="8">
      <x v="73"/>
      <x v="667"/>
      <x/>
      <x v="2"/>
      <x/>
    </i>
    <i r="8">
      <x v="80"/>
      <x v="2031"/>
      <x/>
      <x v="2"/>
      <x/>
    </i>
    <i r="7">
      <x v="37"/>
      <x v="81"/>
      <x v="2031"/>
      <x/>
      <x v="2"/>
      <x/>
    </i>
    <i r="3">
      <x v="1"/>
      <x/>
      <x v="15"/>
      <x v="13"/>
      <x v="32"/>
      <x v="82"/>
      <x v="2032"/>
      <x/>
      <x/>
      <x/>
    </i>
    <i r="7">
      <x v="33"/>
      <x v="83"/>
      <x v="2032"/>
      <x/>
      <x/>
      <x/>
    </i>
    <i r="7">
      <x v="34"/>
      <x v="77"/>
      <x v="2032"/>
      <x/>
      <x/>
      <x/>
    </i>
    <i r="8">
      <x v="78"/>
      <x v="2032"/>
      <x/>
      <x/>
      <x/>
    </i>
    <i r="8">
      <x v="79"/>
      <x v="2032"/>
      <x/>
      <x/>
      <x/>
    </i>
    <i r="8">
      <x v="84"/>
      <x v="2032"/>
      <x/>
      <x/>
      <x/>
    </i>
    <i r="4">
      <x v="1"/>
      <x v="15"/>
      <x v="13"/>
      <x v="34"/>
      <x v="85"/>
      <x v="1102"/>
      <x/>
      <x v="1"/>
      <x/>
    </i>
    <i r="8">
      <x v="86"/>
      <x v="1102"/>
      <x/>
      <x v="1"/>
      <x/>
    </i>
    <i r="8">
      <x v="87"/>
      <x v="1102"/>
      <x/>
      <x v="1"/>
      <x/>
    </i>
    <i r="8">
      <x v="88"/>
      <x v="1102"/>
      <x/>
      <x v="1"/>
      <x/>
    </i>
    <i r="7">
      <x v="35"/>
      <x v="13"/>
      <x v="1102"/>
      <x/>
      <x v="1"/>
      <x/>
    </i>
    <i r="7">
      <x v="36"/>
      <x v="13"/>
      <x v="1102"/>
      <x/>
      <x v="1"/>
      <x/>
    </i>
    <i r="4">
      <x v="2"/>
      <x v="15"/>
      <x v="13"/>
      <x v="32"/>
      <x v="82"/>
      <x v="667"/>
      <x/>
      <x v="2"/>
      <x/>
    </i>
    <i r="7">
      <x v="33"/>
      <x v="83"/>
      <x v="667"/>
      <x/>
      <x v="2"/>
      <x/>
    </i>
    <i r="7">
      <x v="34"/>
      <x v="13"/>
      <x v="667"/>
      <x/>
      <x v="2"/>
      <x/>
    </i>
    <i r="8">
      <x v="77"/>
      <x v="667"/>
      <x/>
      <x v="2"/>
      <x/>
    </i>
    <i r="8">
      <x v="78"/>
      <x v="667"/>
      <x/>
      <x v="2"/>
      <x/>
    </i>
    <i r="8">
      <x v="79"/>
      <x v="667"/>
      <x/>
      <x v="2"/>
      <x/>
    </i>
    <i r="8">
      <x v="84"/>
      <x v="667"/>
      <x/>
      <x v="2"/>
      <x/>
    </i>
    <i r="7">
      <x v="35"/>
      <x v="13"/>
      <x v="667"/>
      <x/>
      <x v="2"/>
      <x/>
    </i>
    <i r="7">
      <x v="36"/>
      <x v="13"/>
      <x v="667"/>
      <x/>
      <x v="2"/>
      <x/>
    </i>
    <i r="3">
      <x v="2"/>
      <x/>
      <x v="15"/>
      <x v="13"/>
      <x v="32"/>
      <x v="89"/>
      <x v="2032"/>
      <x/>
      <x/>
      <x/>
    </i>
    <i r="8">
      <x v="90"/>
      <x v="2032"/>
      <x/>
      <x/>
      <x/>
    </i>
    <i r="8">
      <x v="91"/>
      <x v="2032"/>
      <x/>
      <x/>
      <x/>
    </i>
    <i r="7">
      <x v="33"/>
      <x v="92"/>
      <x v="2032"/>
      <x/>
      <x/>
      <x/>
    </i>
    <i r="8">
      <x v="93"/>
      <x v="2032"/>
      <x/>
      <x/>
      <x/>
    </i>
    <i r="8">
      <x v="94"/>
      <x v="2032"/>
      <x/>
      <x/>
      <x/>
    </i>
    <i r="7">
      <x v="34"/>
      <x v="85"/>
      <x v="2032"/>
      <x/>
      <x/>
      <x/>
    </i>
    <i r="8">
      <x v="86"/>
      <x v="2032"/>
      <x/>
      <x/>
      <x/>
    </i>
    <i r="8">
      <x v="87"/>
      <x v="2032"/>
      <x/>
      <x/>
      <x/>
    </i>
    <i r="8">
      <x v="88"/>
      <x v="2032"/>
      <x/>
      <x/>
      <x/>
    </i>
    <i r="8">
      <x v="95"/>
      <x v="2032"/>
      <x/>
      <x/>
      <x/>
    </i>
    <i r="4">
      <x v="1"/>
      <x v="15"/>
      <x v="13"/>
      <x v="32"/>
      <x v="13"/>
      <x v="1102"/>
      <x/>
      <x v="1"/>
      <x/>
    </i>
    <i r="8">
      <x v="96"/>
      <x v="1102"/>
      <x/>
      <x v="1"/>
      <x/>
    </i>
    <i r="8">
      <x v="97"/>
      <x v="1102"/>
      <x/>
      <x v="1"/>
      <x/>
    </i>
    <i r="8">
      <x v="98"/>
      <x v="1102"/>
      <x/>
      <x v="1"/>
      <x/>
    </i>
    <i r="7">
      <x v="33"/>
      <x v="13"/>
      <x v="1102"/>
      <x/>
      <x v="1"/>
      <x/>
    </i>
    <i r="8">
      <x v="99"/>
      <x v="1102"/>
      <x/>
      <x v="1"/>
      <x/>
    </i>
    <i r="8">
      <x v="100"/>
      <x v="1102"/>
      <x/>
      <x v="1"/>
      <x/>
    </i>
    <i r="7">
      <x v="34"/>
      <x v="13"/>
      <x v="1102"/>
      <x/>
      <x v="1"/>
      <x/>
    </i>
    <i r="8">
      <x v="101"/>
      <x v="1102"/>
      <x/>
      <x v="1"/>
      <x/>
    </i>
    <i r="7">
      <x v="35"/>
      <x v="102"/>
      <x v="1102"/>
      <x/>
      <x v="1"/>
      <x/>
    </i>
    <i r="7">
      <x v="36"/>
      <x v="103"/>
      <x v="1102"/>
      <x/>
      <x v="1"/>
      <x/>
    </i>
    <i r="4">
      <x v="2"/>
      <x v="15"/>
      <x v="13"/>
      <x v="34"/>
      <x v="85"/>
      <x v="667"/>
      <x/>
      <x v="2"/>
      <x/>
    </i>
    <i r="8">
      <x v="86"/>
      <x v="667"/>
      <x/>
      <x v="2"/>
      <x/>
    </i>
    <i r="8">
      <x v="87"/>
      <x v="667"/>
      <x/>
      <x v="2"/>
      <x/>
    </i>
    <i r="8">
      <x v="88"/>
      <x v="667"/>
      <x/>
      <x v="2"/>
      <x/>
    </i>
    <i r="7">
      <x v="35"/>
      <x v="13"/>
      <x v="667"/>
      <x/>
      <x v="2"/>
      <x/>
    </i>
    <i r="7">
      <x v="36"/>
      <x v="13"/>
      <x v="667"/>
      <x/>
      <x v="2"/>
      <x/>
    </i>
    <i r="3">
      <x v="3"/>
      <x/>
      <x v="15"/>
      <x v="13"/>
      <x v="32"/>
      <x v="96"/>
      <x v="2032"/>
      <x/>
      <x/>
      <x/>
    </i>
    <i r="8">
      <x v="97"/>
      <x v="2032"/>
      <x/>
      <x/>
      <x/>
    </i>
    <i r="8">
      <x v="98"/>
      <x v="2032"/>
      <x/>
      <x/>
      <x/>
    </i>
    <i r="8">
      <x v="104"/>
      <x v="2032"/>
      <x/>
      <x/>
      <x/>
    </i>
    <i r="8">
      <x v="105"/>
      <x v="2032"/>
      <x/>
      <x/>
      <x/>
    </i>
    <i r="8">
      <x v="106"/>
      <x v="2032"/>
      <x/>
      <x/>
      <x/>
    </i>
    <i r="8">
      <x v="107"/>
      <x v="2032"/>
      <x/>
      <x/>
      <x/>
    </i>
    <i r="8">
      <x v="108"/>
      <x v="2032"/>
      <x/>
      <x/>
      <x/>
    </i>
    <i r="7">
      <x v="33"/>
      <x v="99"/>
      <x v="2032"/>
      <x/>
      <x/>
      <x/>
    </i>
    <i r="8">
      <x v="100"/>
      <x v="2032"/>
      <x/>
      <x/>
      <x/>
    </i>
    <i r="8">
      <x v="109"/>
      <x v="2032"/>
      <x/>
      <x/>
      <x/>
    </i>
    <i r="8">
      <x v="110"/>
      <x v="2032"/>
      <x/>
      <x/>
      <x/>
    </i>
    <i r="8">
      <x v="111"/>
      <x v="2032"/>
      <x/>
      <x/>
      <x/>
    </i>
    <i r="8">
      <x v="112"/>
      <x v="2032"/>
      <x/>
      <x/>
      <x/>
    </i>
    <i r="8">
      <x v="113"/>
      <x v="2032"/>
      <x/>
      <x/>
      <x/>
    </i>
    <i r="7">
      <x v="34"/>
      <x v="101"/>
      <x v="2032"/>
      <x/>
      <x/>
      <x/>
    </i>
    <i r="8">
      <x v="114"/>
      <x v="2032"/>
      <x/>
      <x/>
      <x/>
    </i>
    <i r="8">
      <x v="115"/>
      <x v="2032"/>
      <x/>
      <x/>
      <x/>
    </i>
    <i r="8">
      <x v="116"/>
      <x v="2032"/>
      <x/>
      <x/>
      <x/>
    </i>
    <i r="8">
      <x v="117"/>
      <x v="2032"/>
      <x/>
      <x/>
      <x/>
    </i>
    <i r="7">
      <x v="35"/>
      <x v="102"/>
      <x v="2032"/>
      <x/>
      <x/>
      <x/>
    </i>
    <i r="7">
      <x v="36"/>
      <x v="103"/>
      <x v="2032"/>
      <x/>
      <x/>
      <x/>
    </i>
    <i r="4">
      <x v="1"/>
      <x v="15"/>
      <x v="13"/>
      <x v="32"/>
      <x v="13"/>
      <x v="1102"/>
      <x/>
      <x v="1"/>
      <x/>
    </i>
    <i r="7">
      <x v="33"/>
      <x v="13"/>
      <x v="1102"/>
      <x/>
      <x v="1"/>
      <x/>
    </i>
    <i r="7">
      <x v="34"/>
      <x v="13"/>
      <x v="1102"/>
      <x/>
      <x v="1"/>
      <x/>
    </i>
    <i r="4">
      <x v="2"/>
      <x v="15"/>
      <x v="13"/>
      <x v="32"/>
      <x v="96"/>
      <x v="667"/>
      <x/>
      <x v="2"/>
      <x/>
    </i>
    <i r="8">
      <x v="97"/>
      <x v="667"/>
      <x/>
      <x v="2"/>
      <x/>
    </i>
    <i r="8">
      <x v="98"/>
      <x v="667"/>
      <x/>
      <x v="2"/>
      <x/>
    </i>
    <i r="8">
      <x v="106"/>
      <x v="667"/>
      <x/>
      <x v="2"/>
      <x/>
    </i>
    <i r="7">
      <x v="33"/>
      <x v="99"/>
      <x v="667"/>
      <x/>
      <x v="2"/>
      <x/>
    </i>
    <i r="8">
      <x v="100"/>
      <x v="667"/>
      <x/>
      <x v="2"/>
      <x/>
    </i>
    <i r="8">
      <x v="111"/>
      <x v="667"/>
      <x/>
      <x v="2"/>
      <x/>
    </i>
    <i r="7">
      <x v="34"/>
      <x v="101"/>
      <x v="667"/>
      <x/>
      <x v="2"/>
      <x/>
    </i>
    <i r="8">
      <x v="114"/>
      <x v="667"/>
      <x/>
      <x v="2"/>
      <x/>
    </i>
    <i r="8">
      <x v="116"/>
      <x v="667"/>
      <x/>
      <x v="2"/>
      <x/>
    </i>
    <i r="8">
      <x v="117"/>
      <x v="667"/>
      <x/>
      <x v="2"/>
      <x/>
    </i>
    <i r="7">
      <x v="35"/>
      <x v="102"/>
      <x v="667"/>
      <x/>
      <x v="2"/>
      <x/>
    </i>
    <i r="7">
      <x v="36"/>
      <x v="103"/>
      <x v="667"/>
      <x/>
      <x v="2"/>
      <x/>
    </i>
    <i r="3">
      <x v="4"/>
      <x/>
      <x v="15"/>
      <x v="13"/>
      <x v="32"/>
      <x v="118"/>
      <x v="2032"/>
      <x/>
      <x/>
      <x/>
    </i>
    <i r="8">
      <x v="119"/>
      <x v="2032"/>
      <x/>
      <x/>
      <x/>
    </i>
    <i r="7">
      <x v="33"/>
      <x v="120"/>
      <x v="2032"/>
      <x/>
      <x/>
      <x/>
    </i>
    <i r="8">
      <x v="121"/>
      <x v="2032"/>
      <x/>
      <x/>
      <x/>
    </i>
    <i r="7">
      <x v="34"/>
      <x v="122"/>
      <x v="2032"/>
      <x/>
      <x/>
      <x/>
    </i>
    <i r="8">
      <x v="123"/>
      <x v="2032"/>
      <x/>
      <x/>
      <x/>
    </i>
    <i r="8">
      <x v="124"/>
      <x v="2032"/>
      <x/>
      <x/>
      <x/>
    </i>
    <i r="4">
      <x v="1"/>
      <x v="15"/>
      <x v="13"/>
      <x v="32"/>
      <x v="13"/>
      <x v="1102"/>
      <x/>
      <x v="1"/>
      <x/>
    </i>
    <i r="7">
      <x v="33"/>
      <x v="13"/>
      <x v="1102"/>
      <x/>
      <x v="1"/>
      <x/>
    </i>
    <i r="7">
      <x v="34"/>
      <x v="13"/>
      <x v="1102"/>
      <x/>
      <x v="1"/>
      <x/>
    </i>
    <i r="8">
      <x v="123"/>
      <x v="1102"/>
      <x/>
      <x v="1"/>
      <x/>
    </i>
    <i r="8">
      <x v="125"/>
      <x v="1102"/>
      <x/>
      <x v="1"/>
      <x/>
    </i>
    <i r="8">
      <x v="126"/>
      <x v="1102"/>
      <x/>
      <x v="1"/>
      <x/>
    </i>
    <i r="8">
      <x v="127"/>
      <x v="1102"/>
      <x/>
      <x v="1"/>
      <x/>
    </i>
    <i r="4">
      <x v="2"/>
      <x v="15"/>
      <x v="13"/>
      <x v="32"/>
      <x v="118"/>
      <x v="667"/>
      <x/>
      <x v="2"/>
      <x/>
    </i>
    <i r="7">
      <x v="33"/>
      <x v="121"/>
      <x v="667"/>
      <x/>
      <x v="2"/>
      <x/>
    </i>
    <i r="7">
      <x v="34"/>
      <x v="13"/>
      <x v="667"/>
      <x/>
      <x v="2"/>
      <x/>
    </i>
    <i r="8">
      <x v="122"/>
      <x v="667"/>
      <x/>
      <x v="2"/>
      <x/>
    </i>
    <i r="8">
      <x v="123"/>
      <x v="667"/>
      <x/>
      <x v="2"/>
      <x/>
    </i>
    <i r="8">
      <x v="124"/>
      <x v="667"/>
      <x/>
      <x v="2"/>
      <x/>
    </i>
    <i r="3">
      <x v="5"/>
      <x/>
      <x v="15"/>
      <x v="13"/>
      <x v="32"/>
      <x v="128"/>
      <x v="2032"/>
      <x/>
      <x/>
      <x/>
    </i>
    <i r="7">
      <x v="33"/>
      <x v="129"/>
      <x v="2032"/>
      <x/>
      <x/>
      <x/>
    </i>
    <i r="7">
      <x v="34"/>
      <x v="125"/>
      <x v="2032"/>
      <x/>
      <x/>
      <x/>
    </i>
    <i r="8">
      <x v="126"/>
      <x v="2032"/>
      <x/>
      <x/>
      <x/>
    </i>
    <i r="8">
      <x v="127"/>
      <x v="2032"/>
      <x/>
      <x/>
      <x/>
    </i>
    <i r="8">
      <x v="130"/>
      <x v="2032"/>
      <x/>
      <x/>
      <x/>
    </i>
    <i r="8">
      <x v="131"/>
      <x v="2032"/>
      <x/>
      <x/>
      <x/>
    </i>
    <i r="4">
      <x v="1"/>
      <x v="15"/>
      <x v="13"/>
      <x v="32"/>
      <x v="13"/>
      <x v="1102"/>
      <x/>
      <x v="1"/>
      <x/>
    </i>
    <i r="7">
      <x v="33"/>
      <x v="13"/>
      <x v="1102"/>
      <x/>
      <x v="1"/>
      <x/>
    </i>
    <i r="7">
      <x v="34"/>
      <x v="13"/>
      <x v="1102"/>
      <x/>
      <x v="1"/>
      <x/>
    </i>
    <i r="8">
      <x v="132"/>
      <x v="1102"/>
      <x/>
      <x v="1"/>
      <x/>
    </i>
    <i r="4">
      <x v="2"/>
      <x v="15"/>
      <x v="13"/>
      <x v="32"/>
      <x v="128"/>
      <x v="667"/>
      <x/>
      <x v="2"/>
      <x/>
    </i>
    <i r="7">
      <x v="33"/>
      <x v="129"/>
      <x v="667"/>
      <x/>
      <x v="2"/>
      <x/>
    </i>
    <i r="7">
      <x v="34"/>
      <x v="13"/>
      <x v="667"/>
      <x/>
      <x v="2"/>
      <x/>
    </i>
    <i r="8">
      <x v="125"/>
      <x v="667"/>
      <x/>
      <x v="2"/>
      <x/>
    </i>
    <i r="8">
      <x v="126"/>
      <x v="667"/>
      <x/>
      <x v="2"/>
      <x/>
    </i>
    <i r="8">
      <x v="127"/>
      <x v="667"/>
      <x/>
      <x v="2"/>
      <x/>
    </i>
    <i r="2">
      <x v="2"/>
      <x/>
      <x/>
      <x v="16"/>
      <x v="14"/>
      <x v="38"/>
      <x v="133"/>
      <x v="1792"/>
      <x/>
      <x/>
      <x v="1"/>
    </i>
    <i r="5">
      <x v="17"/>
      <x v="15"/>
      <x v="39"/>
      <x v="134"/>
      <x v="1735"/>
      <x/>
      <x/>
      <x v="1"/>
    </i>
    <i r="5">
      <x v="18"/>
      <x v="16"/>
      <x v="40"/>
      <x v="135"/>
      <x v="684"/>
      <x/>
      <x/>
      <x v="1"/>
    </i>
    <i r="5">
      <x v="19"/>
      <x v="17"/>
      <x v="41"/>
      <x v="136"/>
      <x v="1438"/>
      <x/>
      <x/>
      <x v="1"/>
    </i>
    <i r="5">
      <x v="20"/>
      <x v="7"/>
      <x v="42"/>
      <x v="137"/>
      <x v="1449"/>
      <x/>
      <x/>
      <x v="1"/>
    </i>
    <i r="4">
      <x v="1"/>
      <x v="21"/>
      <x v="7"/>
      <x v="43"/>
      <x v="138"/>
      <x v="840"/>
      <x/>
      <x v="1"/>
      <x v="1"/>
    </i>
    <i r="5">
      <x v="22"/>
      <x v="18"/>
      <x v="44"/>
      <x v="139"/>
      <x v="1062"/>
      <x/>
      <x v="1"/>
      <x v="1"/>
    </i>
    <i r="4">
      <x v="2"/>
      <x v="23"/>
      <x v="19"/>
      <x v="45"/>
      <x v="140"/>
      <x v="1578"/>
      <x/>
      <x v="2"/>
      <x v="1"/>
    </i>
    <i r="5">
      <x v="16"/>
      <x v="14"/>
      <x v="38"/>
      <x v="133"/>
      <x v="587"/>
      <x/>
      <x v="2"/>
      <x v="1"/>
    </i>
    <i r="5">
      <x v="24"/>
      <x v="20"/>
      <x v="46"/>
      <x v="141"/>
      <x v="1492"/>
      <x/>
      <x v="2"/>
      <x v="1"/>
    </i>
    <i r="5">
      <x v="25"/>
      <x v="21"/>
      <x v="47"/>
      <x v="142"/>
      <x v="1703"/>
      <x/>
      <x v="2"/>
      <x v="1"/>
    </i>
    <i r="3">
      <x v="1"/>
      <x/>
      <x v="23"/>
      <x v="19"/>
      <x v="45"/>
      <x v="143"/>
      <x v="1579"/>
      <x/>
      <x/>
      <x v="1"/>
    </i>
    <i r="5">
      <x v="21"/>
      <x v="7"/>
      <x v="43"/>
      <x v="138"/>
      <x v="1264"/>
      <x/>
      <x/>
      <x v="1"/>
    </i>
    <i r="5">
      <x v="25"/>
      <x v="21"/>
      <x v="47"/>
      <x v="144"/>
      <x v="1704"/>
      <x/>
      <x/>
      <x v="1"/>
    </i>
    <i r="5">
      <x v="22"/>
      <x v="18"/>
      <x v="44"/>
      <x v="139"/>
      <x v="1891"/>
      <x/>
      <x/>
      <x v="1"/>
    </i>
    <i r="8">
      <x v="145"/>
      <x v="1892"/>
      <x/>
      <x/>
      <x v="1"/>
    </i>
    <i r="8">
      <x v="146"/>
      <x v="1891"/>
      <x/>
      <x/>
      <x v="1"/>
    </i>
    <i r="4">
      <x v="2"/>
      <x v="23"/>
      <x v="19"/>
      <x v="45"/>
      <x v="143"/>
      <x v="499"/>
      <x/>
      <x v="2"/>
      <x v="1"/>
    </i>
    <i r="9">
      <x v="1578"/>
      <x/>
      <x v="2"/>
      <x v="1"/>
    </i>
    <i r="5">
      <x v="21"/>
      <x v="7"/>
      <x v="43"/>
      <x v="138"/>
      <x v="383"/>
      <x/>
      <x v="2"/>
      <x v="1"/>
    </i>
    <i r="5">
      <x v="25"/>
      <x v="21"/>
      <x v="47"/>
      <x v="144"/>
      <x v="555"/>
      <x/>
      <x v="2"/>
      <x v="1"/>
    </i>
    <i r="8">
      <x v="142"/>
      <x v="1703"/>
      <x/>
      <x v="2"/>
      <x v="1"/>
    </i>
    <i r="5">
      <x v="22"/>
      <x v="18"/>
      <x v="44"/>
      <x v="139"/>
      <x v="625"/>
      <x/>
      <x v="2"/>
      <x v="1"/>
    </i>
    <i r="3">
      <x v="2"/>
      <x/>
      <x v="23"/>
      <x v="19"/>
      <x v="45"/>
      <x v="147"/>
      <x v="1579"/>
      <x/>
      <x/>
      <x v="1"/>
    </i>
    <i r="5">
      <x v="26"/>
      <x v="7"/>
      <x v="48"/>
      <x v="148"/>
      <x v="2030"/>
      <x/>
      <x/>
      <x v="1"/>
    </i>
    <i r="5">
      <x v="17"/>
      <x v="15"/>
      <x v="49"/>
      <x v="149"/>
      <x v="1735"/>
      <x/>
      <x/>
      <x v="1"/>
    </i>
    <i r="5">
      <x v="27"/>
      <x v="22"/>
      <x v="50"/>
      <x v="150"/>
      <x v="1489"/>
      <x/>
      <x/>
      <x v="1"/>
    </i>
    <i r="7">
      <x v="51"/>
      <x v="151"/>
      <x v="1489"/>
      <x/>
      <x/>
      <x v="1"/>
    </i>
    <i r="5">
      <x v="28"/>
      <x v="23"/>
      <x v="52"/>
      <x v="152"/>
      <x v="12"/>
      <x/>
      <x/>
      <x v="1"/>
    </i>
    <i r="7">
      <x v="53"/>
      <x v="153"/>
      <x v="12"/>
      <x/>
      <x/>
      <x v="1"/>
    </i>
    <i r="4">
      <x v="1"/>
      <x v="29"/>
      <x v="24"/>
      <x v="54"/>
      <x v="13"/>
      <x v="1061"/>
      <x/>
      <x v="1"/>
      <x v="1"/>
    </i>
    <i r="5">
      <x v="15"/>
      <x v="13"/>
      <x v="55"/>
      <x v="13"/>
      <x v="1102"/>
      <x/>
      <x v="1"/>
      <x v="1"/>
    </i>
    <i r="3">
      <x v="3"/>
      <x/>
      <x v="30"/>
      <x v="25"/>
      <x v="46"/>
      <x v="154"/>
      <x v="95"/>
      <x/>
      <x/>
      <x v="1"/>
    </i>
    <i r="5">
      <x v="31"/>
      <x v="26"/>
      <x v="54"/>
      <x v="155"/>
      <x v="1123"/>
      <x/>
      <x/>
      <x v="1"/>
    </i>
    <i r="5">
      <x v="15"/>
      <x v="13"/>
      <x v="55"/>
      <x v="156"/>
      <x v="2032"/>
      <x/>
      <x/>
      <x v="1"/>
    </i>
    <i r="5">
      <x v="28"/>
      <x v="23"/>
      <x v="56"/>
      <x v="157"/>
      <x v="12"/>
      <x/>
      <x/>
      <x v="1"/>
    </i>
    <i r="4">
      <x v="1"/>
      <x v="32"/>
      <x v="27"/>
      <x v="57"/>
      <x v="13"/>
      <x v="916"/>
      <x/>
      <x v="1"/>
      <x v="1"/>
    </i>
    <i r="5">
      <x v="33"/>
      <x v="28"/>
      <x v="58"/>
      <x v="13"/>
      <x v="1036"/>
      <x/>
      <x v="1"/>
      <x v="1"/>
    </i>
    <i r="5">
      <x v="34"/>
      <x v="7"/>
      <x v="59"/>
      <x v="13"/>
      <x v="917"/>
      <x/>
      <x v="1"/>
      <x v="1"/>
    </i>
    <i r="5">
      <x v="35"/>
      <x v="29"/>
      <x v="60"/>
      <x v="13"/>
      <x v="763"/>
      <x/>
      <x v="1"/>
      <x v="1"/>
    </i>
    <i r="4">
      <x v="2"/>
      <x v="31"/>
      <x v="26"/>
      <x v="54"/>
      <x v="155"/>
      <x v="331"/>
      <x/>
      <x v="2"/>
      <x v="1"/>
    </i>
    <i r="5">
      <x v="15"/>
      <x v="13"/>
      <x v="55"/>
      <x v="156"/>
      <x v="667"/>
      <x/>
      <x v="2"/>
      <x v="1"/>
    </i>
    <i r="3">
      <x v="4"/>
      <x/>
      <x v="36"/>
      <x v="30"/>
      <x v="61"/>
      <x v="158"/>
      <x v="1887"/>
      <x/>
      <x/>
      <x v="1"/>
    </i>
    <i r="5">
      <x v="33"/>
      <x v="28"/>
      <x v="58"/>
      <x v="159"/>
      <x v="1824"/>
      <x/>
      <x/>
      <x v="1"/>
    </i>
    <i r="5">
      <x v="37"/>
      <x v="7"/>
      <x v="62"/>
      <x v="160"/>
      <x v="1871"/>
      <x/>
      <x/>
      <x v="1"/>
    </i>
    <i r="5">
      <x v="38"/>
      <x v="31"/>
      <x v="63"/>
      <x v="161"/>
      <x v="1875"/>
      <x/>
      <x/>
      <x v="1"/>
    </i>
    <i r="7">
      <x v="64"/>
      <x v="162"/>
      <x v="1875"/>
      <x/>
      <x/>
      <x v="1"/>
    </i>
    <i r="5">
      <x v="39"/>
      <x v="32"/>
      <x v="65"/>
      <x v="163"/>
      <x v="1161"/>
      <x/>
      <x/>
      <x v="1"/>
    </i>
    <i r="5">
      <x v="40"/>
      <x v="33"/>
      <x v="66"/>
      <x v="164"/>
      <x v="68"/>
      <x/>
      <x/>
      <x v="1"/>
    </i>
    <i r="4">
      <x v="1"/>
      <x v="41"/>
      <x v="7"/>
      <x v="67"/>
      <x v="13"/>
      <x v="936"/>
      <x/>
      <x v="1"/>
      <x v="1"/>
    </i>
    <i r="4">
      <x v="2"/>
      <x v="32"/>
      <x v="27"/>
      <x v="57"/>
      <x v="13"/>
      <x v="462"/>
      <x/>
      <x v="2"/>
      <x v="1"/>
    </i>
    <i r="5">
      <x v="33"/>
      <x v="28"/>
      <x v="58"/>
      <x v="159"/>
      <x v="601"/>
      <x/>
      <x v="2"/>
      <x v="1"/>
    </i>
    <i r="5">
      <x v="34"/>
      <x v="7"/>
      <x v="59"/>
      <x v="13"/>
      <x v="463"/>
      <x/>
      <x v="2"/>
      <x v="1"/>
    </i>
    <i r="5">
      <x v="35"/>
      <x v="29"/>
      <x v="60"/>
      <x v="13"/>
      <x v="308"/>
      <x/>
      <x v="2"/>
      <x v="1"/>
    </i>
    <i r="3">
      <x v="5"/>
      <x/>
      <x v="42"/>
      <x v="7"/>
      <x v="68"/>
      <x v="165"/>
      <x v="1884"/>
      <x/>
      <x/>
      <x v="1"/>
    </i>
    <i r="5">
      <x v="43"/>
      <x v="7"/>
      <x v="69"/>
      <x v="166"/>
      <x v="1495"/>
      <x/>
      <x/>
      <x v="1"/>
    </i>
    <i r="5">
      <x v="44"/>
      <x v="7"/>
      <x v="70"/>
      <x v="167"/>
      <x v="14"/>
      <x/>
      <x/>
      <x v="1"/>
    </i>
    <i r="5">
      <x v="45"/>
      <x v="34"/>
      <x v="71"/>
      <x v="168"/>
      <x v="1781"/>
      <x/>
      <x/>
      <x v="1"/>
    </i>
    <i r="5">
      <x v="46"/>
      <x v="7"/>
      <x v="72"/>
      <x v="169"/>
      <x v="1605"/>
      <x/>
      <x/>
      <x v="1"/>
    </i>
    <i r="5">
      <x v="27"/>
      <x v="22"/>
      <x v="73"/>
      <x v="170"/>
      <x v="1489"/>
      <x/>
      <x/>
      <x v="1"/>
    </i>
    <i r="5">
      <x v="41"/>
      <x v="7"/>
      <x v="67"/>
      <x v="171"/>
      <x v="1538"/>
      <x/>
      <x/>
      <x v="1"/>
    </i>
    <i r="5">
      <x v="35"/>
      <x v="29"/>
      <x v="60"/>
      <x v="172"/>
      <x v="193"/>
      <x/>
      <x/>
      <x v="1"/>
    </i>
    <i r="4">
      <x v="1"/>
      <x v="47"/>
      <x v="35"/>
      <x v="74"/>
      <x v="13"/>
      <x v="1058"/>
      <x/>
      <x v="1"/>
      <x v="1"/>
    </i>
    <i r="4">
      <x v="2"/>
      <x v="41"/>
      <x v="7"/>
      <x v="67"/>
      <x v="171"/>
      <x v="485"/>
      <x/>
      <x v="2"/>
      <x v="1"/>
    </i>
    <i r="2">
      <x v="3"/>
      <x/>
      <x/>
      <x v="48"/>
      <x v="36"/>
      <x v="75"/>
      <x v="173"/>
      <x v="1557"/>
      <x/>
      <x/>
      <x/>
    </i>
    <i r="4">
      <x v="1"/>
      <x v="32"/>
      <x v="27"/>
      <x v="76"/>
      <x v="13"/>
      <x v="990"/>
      <x/>
      <x v="1"/>
      <x/>
    </i>
    <i r="5">
      <x v="49"/>
      <x v="37"/>
      <x v="77"/>
      <x v="13"/>
      <x v="1060"/>
      <x/>
      <x v="1"/>
      <x/>
    </i>
    <i r="5">
      <x v="50"/>
      <x v="38"/>
      <x v="78"/>
      <x v="174"/>
      <x v="918"/>
      <x/>
      <x v="1"/>
      <x/>
    </i>
    <i r="5">
      <x v="48"/>
      <x v="36"/>
      <x v="75"/>
      <x v="173"/>
      <x v="946"/>
      <x/>
      <x v="1"/>
      <x/>
    </i>
    <i r="4">
      <x v="2"/>
      <x v="51"/>
      <x v="39"/>
      <x v="79"/>
      <x v="175"/>
      <x v="1623"/>
      <x/>
      <x v="2"/>
      <x/>
    </i>
    <i r="5">
      <x v="52"/>
      <x v="7"/>
      <x v="80"/>
      <x v="176"/>
      <x v="1354"/>
      <x/>
      <x v="2"/>
      <x/>
    </i>
    <i r="5">
      <x v="53"/>
      <x v="7"/>
      <x v="81"/>
      <x v="177"/>
      <x v="1815"/>
      <x/>
      <x v="2"/>
      <x/>
    </i>
    <i r="5">
      <x v="19"/>
      <x v="17"/>
      <x v="82"/>
      <x v="178"/>
      <x v="1437"/>
      <x/>
      <x v="2"/>
      <x/>
    </i>
    <i r="5">
      <x v="2"/>
      <x v="2"/>
      <x v="83"/>
      <x v="179"/>
      <x v="1754"/>
      <x/>
      <x v="2"/>
      <x/>
    </i>
    <i r="5">
      <x v="48"/>
      <x v="36"/>
      <x v="75"/>
      <x v="173"/>
      <x v="494"/>
      <x/>
      <x v="2"/>
      <x/>
    </i>
    <i r="5">
      <x v="54"/>
      <x v="40"/>
      <x v="84"/>
      <x v="180"/>
      <x v="2026"/>
      <x/>
      <x v="2"/>
      <x/>
    </i>
    <i r="5">
      <x v="55"/>
      <x v="41"/>
      <x v="85"/>
      <x v="181"/>
      <x v="1491"/>
      <x/>
      <x v="2"/>
      <x/>
    </i>
    <i r="5">
      <x v="56"/>
      <x v="42"/>
      <x v="86"/>
      <x v="182"/>
      <x v="1542"/>
      <x/>
      <x v="2"/>
      <x/>
    </i>
    <i r="7">
      <x v="87"/>
      <x v="183"/>
      <x v="1542"/>
      <x/>
      <x v="2"/>
      <x/>
    </i>
    <i r="7">
      <x v="88"/>
      <x v="184"/>
      <x v="1543"/>
      <x/>
      <x v="2"/>
      <x/>
    </i>
    <i r="8">
      <x v="185"/>
      <x v="1543"/>
      <x/>
      <x v="2"/>
      <x/>
    </i>
    <i r="5">
      <x v="57"/>
      <x v="43"/>
      <x v="89"/>
      <x v="186"/>
      <x v="1748"/>
      <x/>
      <x v="2"/>
      <x/>
    </i>
    <i r="3">
      <x v="1"/>
      <x/>
      <x v="49"/>
      <x v="37"/>
      <x v="77"/>
      <x v="187"/>
      <x v="1890"/>
      <x/>
      <x/>
      <x/>
    </i>
    <i r="5">
      <x v="58"/>
      <x v="7"/>
      <x v="85"/>
      <x v="188"/>
      <x v="1490"/>
      <x/>
      <x/>
      <x/>
    </i>
    <i r="5">
      <x v="59"/>
      <x v="44"/>
      <x v="90"/>
      <x v="189"/>
      <x v="1767"/>
      <x/>
      <x/>
      <x/>
    </i>
    <i r="5">
      <x v="60"/>
      <x v="45"/>
      <x v="91"/>
      <x v="190"/>
      <x v="1990"/>
      <x/>
      <x/>
      <x/>
    </i>
    <i r="5">
      <x v="61"/>
      <x v="46"/>
      <x v="92"/>
      <x v="191"/>
      <x v="230"/>
      <x/>
      <x/>
      <x/>
    </i>
    <i r="7">
      <x v="93"/>
      <x v="192"/>
      <x v="230"/>
      <x/>
      <x/>
      <x/>
    </i>
    <i r="5">
      <x v="50"/>
      <x v="38"/>
      <x v="78"/>
      <x v="174"/>
      <x v="1483"/>
      <x/>
      <x/>
      <x/>
    </i>
    <i r="4">
      <x v="1"/>
      <x v="32"/>
      <x v="27"/>
      <x v="76"/>
      <x v="13"/>
      <x v="990"/>
      <x/>
      <x v="1"/>
      <x/>
    </i>
    <i r="4">
      <x v="2"/>
      <x v="49"/>
      <x v="37"/>
      <x v="77"/>
      <x v="187"/>
      <x v="624"/>
      <x/>
      <x v="2"/>
      <x/>
    </i>
    <i r="5">
      <x v="50"/>
      <x v="38"/>
      <x v="78"/>
      <x v="174"/>
      <x v="464"/>
      <x/>
      <x v="2"/>
      <x/>
    </i>
    <i r="3">
      <x v="2"/>
      <x/>
      <x v="32"/>
      <x v="27"/>
      <x v="94"/>
      <x v="193"/>
      <x v="1658"/>
      <x/>
      <x/>
      <x/>
    </i>
    <i r="7">
      <x v="95"/>
      <x v="193"/>
      <x v="1656"/>
      <x/>
      <x/>
      <x/>
    </i>
    <i r="5">
      <x v="62"/>
      <x v="47"/>
      <x v="81"/>
      <x v="194"/>
      <x v="1601"/>
      <x/>
      <x/>
      <x/>
    </i>
    <i r="5">
      <x v="63"/>
      <x v="7"/>
      <x v="96"/>
      <x v="195"/>
      <x v="1846"/>
      <x/>
      <x/>
      <x/>
    </i>
    <i r="5">
      <x v="53"/>
      <x v="7"/>
      <x v="81"/>
      <x v="177"/>
      <x v="1816"/>
      <x/>
      <x/>
      <x/>
    </i>
    <i r="5">
      <x v="64"/>
      <x v="48"/>
      <x v="97"/>
      <x v="196"/>
      <x v="1440"/>
      <x/>
      <x/>
      <x/>
    </i>
    <i r="5">
      <x v="65"/>
      <x v="49"/>
      <x v="98"/>
      <x v="197"/>
      <x v="124"/>
      <x/>
      <x/>
      <x/>
    </i>
    <i r="5">
      <x v="66"/>
      <x v="50"/>
      <x v="99"/>
      <x v="198"/>
      <x v="1683"/>
      <x/>
      <x/>
      <x/>
    </i>
    <i r="4">
      <x v="1"/>
      <x v="67"/>
      <x v="51"/>
      <x v="100"/>
      <x v="13"/>
      <x v="789"/>
      <x/>
      <x v="1"/>
      <x/>
    </i>
    <i r="5">
      <x v="68"/>
      <x v="52"/>
      <x v="101"/>
      <x v="13"/>
      <x v="940"/>
      <x/>
      <x v="1"/>
      <x/>
    </i>
    <i r="4">
      <x v="2"/>
      <x v="32"/>
      <x v="27"/>
      <x v="76"/>
      <x v="13"/>
      <x v="547"/>
      <x/>
      <x v="2"/>
      <x/>
    </i>
    <i r="5">
      <x v="62"/>
      <x v="47"/>
      <x v="81"/>
      <x v="194"/>
      <x v="511"/>
      <x/>
      <x v="2"/>
      <x/>
    </i>
    <i r="3">
      <x v="3"/>
      <x/>
      <x v="32"/>
      <x v="27"/>
      <x v="94"/>
      <x v="199"/>
      <x v="1830"/>
      <x/>
      <x/>
      <x/>
    </i>
    <i r="8">
      <x v="200"/>
      <x v="1830"/>
      <x/>
      <x/>
      <x/>
    </i>
    <i r="7">
      <x v="102"/>
      <x v="200"/>
      <x v="1674"/>
      <x/>
      <x/>
      <x/>
    </i>
    <i r="7">
      <x v="103"/>
      <x v="199"/>
      <x v="1674"/>
      <x/>
      <x/>
      <x/>
    </i>
    <i r="8">
      <x v="200"/>
      <x v="1674"/>
      <x/>
      <x/>
      <x/>
    </i>
    <i r="5">
      <x v="68"/>
      <x v="52"/>
      <x v="101"/>
      <x v="201"/>
      <x v="1547"/>
      <x/>
      <x/>
      <x/>
    </i>
    <i r="7">
      <x v="104"/>
      <x v="202"/>
      <x v="1548"/>
      <x/>
      <x/>
      <x/>
    </i>
    <i r="5">
      <x v="69"/>
      <x v="53"/>
      <x v="100"/>
      <x v="203"/>
      <x v="1847"/>
      <x/>
      <x/>
      <x/>
    </i>
    <i r="4">
      <x v="1"/>
      <x v="70"/>
      <x v="54"/>
      <x v="105"/>
      <x v="13"/>
      <x v="726"/>
      <x/>
      <x v="1"/>
      <x/>
    </i>
    <i r="7">
      <x v="106"/>
      <x v="13"/>
      <x v="726"/>
      <x/>
      <x v="1"/>
      <x/>
    </i>
    <i r="5">
      <x v="32"/>
      <x v="27"/>
      <x v="107"/>
      <x v="13"/>
      <x v="990"/>
      <x/>
      <x v="1"/>
      <x/>
    </i>
    <i r="7">
      <x v="108"/>
      <x v="13"/>
      <x v="990"/>
      <x/>
      <x v="1"/>
      <x/>
    </i>
    <i r="5">
      <x v="71"/>
      <x v="55"/>
      <x v="109"/>
      <x v="13"/>
      <x v="954"/>
      <x/>
      <x v="1"/>
      <x/>
    </i>
    <i r="5">
      <x v="66"/>
      <x v="50"/>
      <x v="110"/>
      <x v="13"/>
      <x v="993"/>
      <x/>
      <x v="1"/>
      <x/>
    </i>
    <i r="4">
      <x v="2"/>
      <x v="68"/>
      <x v="52"/>
      <x v="101"/>
      <x v="201"/>
      <x v="489"/>
      <x/>
      <x v="2"/>
      <x/>
    </i>
    <i r="5">
      <x v="69"/>
      <x v="53"/>
      <x v="100"/>
      <x v="203"/>
      <x v="606"/>
      <x/>
      <x v="2"/>
      <x/>
    </i>
    <i r="3">
      <x v="4"/>
      <x/>
      <x v="32"/>
      <x v="27"/>
      <x v="107"/>
      <x v="204"/>
      <x v="1674"/>
      <x/>
      <x/>
      <x/>
    </i>
    <i r="8">
      <x v="205"/>
      <x v="1674"/>
      <x/>
      <x/>
      <x/>
    </i>
    <i r="8">
      <x v="206"/>
      <x v="1674"/>
      <x/>
      <x/>
      <x/>
    </i>
    <i r="7">
      <x v="102"/>
      <x v="207"/>
      <x v="1674"/>
      <x/>
      <x/>
      <x/>
    </i>
    <i r="7">
      <x v="103"/>
      <x v="208"/>
      <x v="1674"/>
      <x/>
      <x/>
      <x/>
    </i>
    <i r="7">
      <x v="76"/>
      <x v="209"/>
      <x v="1674"/>
      <x/>
      <x/>
      <x/>
    </i>
    <i r="8">
      <x v="210"/>
      <x v="1674"/>
      <x/>
      <x/>
      <x/>
    </i>
    <i r="8">
      <x v="211"/>
      <x v="1674"/>
      <x/>
      <x/>
      <x/>
    </i>
    <i r="7">
      <x v="111"/>
      <x v="212"/>
      <x v="1674"/>
      <x/>
      <x/>
      <x/>
    </i>
    <i r="5">
      <x v="71"/>
      <x v="55"/>
      <x v="112"/>
      <x v="213"/>
      <x v="1590"/>
      <x/>
      <x/>
      <x/>
    </i>
    <i r="5">
      <x v="72"/>
      <x v="56"/>
      <x v="113"/>
      <x v="214"/>
      <x v="1476"/>
      <x/>
      <x/>
      <x/>
    </i>
    <i r="4">
      <x v="1"/>
      <x v="58"/>
      <x v="7"/>
      <x v="114"/>
      <x v="13"/>
      <x v="919"/>
      <x/>
      <x v="1"/>
      <x/>
    </i>
    <i r="4">
      <x v="2"/>
      <x v="70"/>
      <x v="54"/>
      <x v="105"/>
      <x v="13"/>
      <x v="264"/>
      <x/>
      <x v="2"/>
      <x/>
    </i>
    <i r="7">
      <x v="106"/>
      <x v="13"/>
      <x v="264"/>
      <x/>
      <x v="2"/>
      <x/>
    </i>
    <i r="5">
      <x v="32"/>
      <x v="27"/>
      <x v="107"/>
      <x v="13"/>
      <x v="547"/>
      <x/>
      <x v="2"/>
      <x/>
    </i>
    <i r="7">
      <x v="108"/>
      <x v="13"/>
      <x v="547"/>
      <x/>
      <x v="2"/>
      <x/>
    </i>
    <i r="5">
      <x v="71"/>
      <x v="55"/>
      <x v="109"/>
      <x v="13"/>
      <x v="506"/>
      <x/>
      <x v="2"/>
      <x/>
    </i>
    <i r="5">
      <x v="66"/>
      <x v="50"/>
      <x v="110"/>
      <x v="13"/>
      <x v="550"/>
      <x/>
      <x v="2"/>
      <x/>
    </i>
    <i r="3">
      <x v="5"/>
      <x/>
      <x v="70"/>
      <x v="54"/>
      <x v="105"/>
      <x v="215"/>
      <x v="56"/>
      <x/>
      <x/>
      <x/>
    </i>
    <i r="7">
      <x v="106"/>
      <x v="216"/>
      <x v="56"/>
      <x/>
      <x/>
      <x/>
    </i>
    <i r="5">
      <x v="58"/>
      <x v="7"/>
      <x v="114"/>
      <x v="217"/>
      <x v="1490"/>
      <x/>
      <x/>
      <x/>
    </i>
    <i r="5">
      <x v="64"/>
      <x v="48"/>
      <x v="115"/>
      <x v="218"/>
      <x v="1440"/>
      <x/>
      <x/>
      <x/>
    </i>
    <i r="5">
      <x v="73"/>
      <x v="57"/>
      <x v="116"/>
      <x v="219"/>
      <x v="59"/>
      <x/>
      <x/>
      <x/>
    </i>
    <i r="5">
      <x v="61"/>
      <x v="46"/>
      <x v="117"/>
      <x v="220"/>
      <x v="230"/>
      <x/>
      <x/>
      <x/>
    </i>
    <i r="5">
      <x v="71"/>
      <x v="55"/>
      <x v="118"/>
      <x v="221"/>
      <x v="1590"/>
      <x/>
      <x/>
      <x/>
    </i>
    <i r="5">
      <x v="19"/>
      <x v="17"/>
      <x v="82"/>
      <x v="222"/>
      <x v="1439"/>
      <x/>
      <x/>
      <x/>
    </i>
    <i r="5">
      <x v="2"/>
      <x v="2"/>
      <x v="119"/>
      <x v="223"/>
      <x v="1755"/>
      <x/>
      <x/>
      <x/>
    </i>
    <i r="5">
      <x v="54"/>
      <x v="40"/>
      <x v="84"/>
      <x v="224"/>
      <x v="2027"/>
      <x/>
      <x/>
      <x/>
    </i>
    <i r="4">
      <x v="1"/>
      <x v="32"/>
      <x v="27"/>
      <x v="107"/>
      <x v="13"/>
      <x v="990"/>
      <x/>
      <x v="1"/>
      <x/>
    </i>
    <i r="7">
      <x v="103"/>
      <x v="13"/>
      <x v="990"/>
      <x/>
      <x v="1"/>
      <x/>
    </i>
    <i r="7">
      <x v="76"/>
      <x v="13"/>
      <x v="990"/>
      <x/>
      <x v="1"/>
      <x/>
    </i>
    <i r="7">
      <x v="108"/>
      <x v="13"/>
      <x v="990"/>
      <x/>
      <x v="1"/>
      <x/>
    </i>
    <i r="5">
      <x v="66"/>
      <x v="50"/>
      <x v="110"/>
      <x v="225"/>
      <x v="993"/>
      <x/>
      <x v="1"/>
      <x/>
    </i>
    <i r="4">
      <x v="2"/>
      <x v="58"/>
      <x v="7"/>
      <x v="114"/>
      <x v="217"/>
      <x v="465"/>
      <x/>
      <x v="2"/>
      <x/>
    </i>
    <i r="2">
      <x v="4"/>
      <x/>
      <x v="2"/>
      <x v="74"/>
      <x v="58"/>
      <x v="120"/>
      <x v="226"/>
      <x v="1665"/>
      <x/>
      <x v="2"/>
      <x v="1"/>
    </i>
    <i r="8">
      <x v="227"/>
      <x v="1665"/>
      <x/>
      <x v="2"/>
      <x v="1"/>
    </i>
    <i r="3">
      <x v="1"/>
      <x/>
      <x v="74"/>
      <x v="58"/>
      <x v="121"/>
      <x v="228"/>
      <x v="1666"/>
      <x/>
      <x/>
      <x v="1"/>
    </i>
    <i r="3">
      <x v="2"/>
      <x/>
      <x v="75"/>
      <x v="7"/>
      <x v="122"/>
      <x v="229"/>
      <x v="1407"/>
      <x/>
      <x/>
      <x v="1"/>
    </i>
    <i r="4">
      <x v="1"/>
      <x v="74"/>
      <x v="58"/>
      <x v="123"/>
      <x v="13"/>
      <x v="986"/>
      <x/>
      <x v="1"/>
      <x v="1"/>
    </i>
    <i r="3">
      <x v="3"/>
      <x/>
      <x v="75"/>
      <x v="7"/>
      <x v="122"/>
      <x v="230"/>
      <x v="1408"/>
      <x/>
      <x/>
      <x v="1"/>
    </i>
    <i r="4">
      <x v="1"/>
      <x v="76"/>
      <x v="59"/>
      <x v="124"/>
      <x v="13"/>
      <x v="956"/>
      <x/>
      <x v="1"/>
      <x v="1"/>
    </i>
    <i r="4">
      <x v="2"/>
      <x v="74"/>
      <x v="58"/>
      <x v="123"/>
      <x v="13"/>
      <x v="542"/>
      <x/>
      <x v="2"/>
      <x v="1"/>
    </i>
    <i r="3">
      <x v="4"/>
      <x/>
      <x v="74"/>
      <x v="58"/>
      <x v="123"/>
      <x v="231"/>
      <x v="1666"/>
      <x/>
      <x/>
      <x v="1"/>
    </i>
    <i r="8">
      <x v="232"/>
      <x v="1666"/>
      <x/>
      <x/>
      <x v="1"/>
    </i>
    <i r="4">
      <x v="1"/>
      <x v="75"/>
      <x v="7"/>
      <x v="122"/>
      <x v="13"/>
      <x v="886"/>
      <x/>
      <x v="1"/>
      <x v="1"/>
    </i>
    <i r="5">
      <x v="76"/>
      <x v="59"/>
      <x v="124"/>
      <x v="233"/>
      <x v="957"/>
      <x/>
      <x v="1"/>
      <x v="1"/>
    </i>
    <i r="4">
      <x v="2"/>
      <x v="76"/>
      <x v="59"/>
      <x v="124"/>
      <x v="13"/>
      <x v="508"/>
      <x/>
      <x v="2"/>
      <x v="1"/>
    </i>
    <i r="3">
      <x v="5"/>
      <x/>
      <x v="76"/>
      <x v="59"/>
      <x v="124"/>
      <x v="233"/>
      <x v="1598"/>
      <x/>
      <x/>
      <x v="1"/>
    </i>
    <i r="7">
      <x v="125"/>
      <x v="234"/>
      <x v="1598"/>
      <x/>
      <x/>
      <x v="1"/>
    </i>
    <i r="4">
      <x v="1"/>
      <x v="75"/>
      <x v="7"/>
      <x v="122"/>
      <x v="235"/>
      <x v="887"/>
      <x/>
      <x v="1"/>
      <x v="1"/>
    </i>
    <i r="8">
      <x v="236"/>
      <x v="887"/>
      <x/>
      <x v="1"/>
      <x v="1"/>
    </i>
    <i r="4">
      <x v="2"/>
      <x v="75"/>
      <x v="7"/>
      <x v="122"/>
      <x v="13"/>
      <x v="433"/>
      <x/>
      <x v="2"/>
      <x v="1"/>
    </i>
    <i r="5">
      <x v="76"/>
      <x v="59"/>
      <x v="124"/>
      <x v="233"/>
      <x v="510"/>
      <x/>
      <x v="2"/>
      <x v="1"/>
    </i>
    <i r="2">
      <x v="5"/>
      <x/>
      <x/>
      <x v="60"/>
      <x v="45"/>
      <x v="126"/>
      <x v="237"/>
      <x v="1990"/>
      <x/>
      <x/>
      <x/>
    </i>
    <i r="4">
      <x v="1"/>
      <x v="60"/>
      <x v="45"/>
      <x v="127"/>
      <x v="13"/>
      <x v="1085"/>
      <x/>
      <x v="1"/>
      <x/>
    </i>
    <i r="4">
      <x v="2"/>
      <x v="60"/>
      <x v="45"/>
      <x v="126"/>
      <x v="237"/>
      <x v="653"/>
      <x/>
      <x v="2"/>
      <x/>
    </i>
    <i r="3">
      <x v="1"/>
      <x/>
      <x v="60"/>
      <x v="45"/>
      <x v="127"/>
      <x v="238"/>
      <x v="1990"/>
      <x/>
      <x/>
      <x/>
    </i>
    <i r="4">
      <x v="1"/>
      <x v="60"/>
      <x v="45"/>
      <x v="128"/>
      <x v="13"/>
      <x v="1085"/>
      <x/>
      <x v="1"/>
      <x/>
    </i>
    <i r="4">
      <x v="2"/>
      <x v="60"/>
      <x v="45"/>
      <x v="127"/>
      <x v="238"/>
      <x v="653"/>
      <x/>
      <x v="2"/>
      <x/>
    </i>
    <i r="3">
      <x v="2"/>
      <x/>
      <x v="60"/>
      <x v="45"/>
      <x v="128"/>
      <x v="239"/>
      <x v="1990"/>
      <x/>
      <x/>
      <x/>
    </i>
    <i r="4">
      <x v="1"/>
      <x v="60"/>
      <x v="45"/>
      <x v="129"/>
      <x v="13"/>
      <x v="1085"/>
      <x/>
      <x v="1"/>
      <x/>
    </i>
    <i r="4">
      <x v="2"/>
      <x v="60"/>
      <x v="45"/>
      <x v="128"/>
      <x v="239"/>
      <x v="653"/>
      <x/>
      <x v="2"/>
      <x/>
    </i>
    <i r="3">
      <x v="3"/>
      <x/>
      <x v="60"/>
      <x v="45"/>
      <x v="129"/>
      <x v="240"/>
      <x v="1990"/>
      <x/>
      <x/>
      <x/>
    </i>
    <i r="4">
      <x v="1"/>
      <x v="60"/>
      <x v="45"/>
      <x v="130"/>
      <x v="13"/>
      <x v="1085"/>
      <x/>
      <x v="1"/>
      <x/>
    </i>
    <i r="4">
      <x v="2"/>
      <x v="60"/>
      <x v="45"/>
      <x v="129"/>
      <x v="240"/>
      <x v="653"/>
      <x/>
      <x v="2"/>
      <x/>
    </i>
    <i r="3">
      <x v="4"/>
      <x/>
      <x v="60"/>
      <x v="45"/>
      <x v="130"/>
      <x v="241"/>
      <x v="1990"/>
      <x/>
      <x/>
      <x/>
    </i>
    <i r="4">
      <x v="1"/>
      <x v="60"/>
      <x v="45"/>
      <x v="131"/>
      <x v="13"/>
      <x v="1085"/>
      <x/>
      <x v="1"/>
      <x/>
    </i>
    <i r="4">
      <x v="2"/>
      <x v="60"/>
      <x v="45"/>
      <x v="130"/>
      <x v="241"/>
      <x v="653"/>
      <x/>
      <x v="2"/>
      <x/>
    </i>
    <i r="3">
      <x v="5"/>
      <x/>
      <x v="60"/>
      <x v="45"/>
      <x v="131"/>
      <x v="242"/>
      <x v="1990"/>
      <x/>
      <x/>
      <x/>
    </i>
    <i r="4">
      <x v="1"/>
      <x v="60"/>
      <x v="45"/>
      <x v="132"/>
      <x v="13"/>
      <x v="1085"/>
      <x/>
      <x v="1"/>
      <x/>
    </i>
    <i r="4">
      <x v="2"/>
      <x v="60"/>
      <x v="45"/>
      <x v="131"/>
      <x v="242"/>
      <x v="653"/>
      <x/>
      <x v="2"/>
      <x/>
    </i>
    <i r="1">
      <x v="1"/>
      <x v="6"/>
      <x/>
      <x/>
      <x v="15"/>
      <x v="13"/>
      <x v="133"/>
      <x v="243"/>
      <x v="2032"/>
      <x/>
      <x/>
      <x/>
    </i>
    <i r="8">
      <x v="244"/>
      <x v="2032"/>
      <x/>
      <x/>
      <x/>
    </i>
    <i r="4">
      <x v="1"/>
      <x v="77"/>
      <x v="60"/>
      <x v="134"/>
      <x v="13"/>
      <x v="994"/>
      <x/>
      <x v="1"/>
      <x/>
    </i>
    <i r="5">
      <x v="78"/>
      <x v="7"/>
      <x v="135"/>
      <x v="13"/>
      <x v="860"/>
      <x/>
      <x v="1"/>
      <x/>
    </i>
    <i r="5">
      <x v="79"/>
      <x v="7"/>
      <x v="136"/>
      <x v="245"/>
      <x v="747"/>
      <x/>
      <x v="1"/>
      <x/>
    </i>
    <i r="5">
      <x v="80"/>
      <x v="7"/>
      <x v="137"/>
      <x v="246"/>
      <x v="1023"/>
      <x/>
      <x v="1"/>
      <x/>
    </i>
    <i r="5">
      <x v="15"/>
      <x v="13"/>
      <x v="138"/>
      <x v="13"/>
      <x v="1102"/>
      <x/>
      <x v="1"/>
      <x/>
    </i>
    <i r="4">
      <x v="2"/>
      <x v="77"/>
      <x v="60"/>
      <x v="134"/>
      <x v="247"/>
      <x v="1684"/>
      <x/>
      <x v="2"/>
      <x/>
    </i>
    <i r="5">
      <x v="78"/>
      <x v="7"/>
      <x v="135"/>
      <x v="13"/>
      <x v="404"/>
      <x/>
      <x v="2"/>
      <x/>
    </i>
    <i r="5">
      <x v="81"/>
      <x v="61"/>
      <x v="139"/>
      <x v="13"/>
      <x v="389"/>
      <x/>
      <x v="2"/>
      <x/>
    </i>
    <i r="7">
      <x v="140"/>
      <x v="248"/>
      <x v="1298"/>
      <x/>
      <x v="2"/>
      <x/>
    </i>
    <i r="5">
      <x v="82"/>
      <x v="62"/>
      <x v="141"/>
      <x v="249"/>
      <x v="1687"/>
      <x/>
      <x v="2"/>
      <x/>
    </i>
    <i r="8">
      <x v="250"/>
      <x v="1687"/>
      <x/>
      <x v="2"/>
      <x/>
    </i>
    <i r="5">
      <x v="15"/>
      <x v="13"/>
      <x v="133"/>
      <x v="243"/>
      <x v="667"/>
      <x/>
      <x v="2"/>
      <x/>
    </i>
    <i r="8">
      <x v="244"/>
      <x v="667"/>
      <x/>
      <x v="2"/>
      <x/>
    </i>
    <i r="8">
      <x v="251"/>
      <x v="2031"/>
      <x/>
      <x v="2"/>
      <x/>
    </i>
    <i r="7">
      <x v="142"/>
      <x v="252"/>
      <x v="2031"/>
      <x/>
      <x v="2"/>
      <x/>
    </i>
    <i r="5">
      <x v="76"/>
      <x v="59"/>
      <x v="143"/>
      <x v="253"/>
      <x v="1595"/>
      <x/>
      <x v="2"/>
      <x/>
    </i>
    <i r="3">
      <x v="1"/>
      <x/>
      <x v="77"/>
      <x v="60"/>
      <x v="134"/>
      <x v="254"/>
      <x v="1685"/>
      <x/>
      <x/>
      <x/>
    </i>
    <i r="8">
      <x v="255"/>
      <x v="1685"/>
      <x/>
      <x/>
      <x/>
    </i>
    <i r="5">
      <x v="78"/>
      <x v="7"/>
      <x v="135"/>
      <x v="256"/>
      <x v="1332"/>
      <x/>
      <x/>
      <x/>
    </i>
    <i r="8">
      <x v="257"/>
      <x v="1332"/>
      <x/>
      <x/>
      <x/>
    </i>
    <i r="5">
      <x v="79"/>
      <x v="7"/>
      <x v="136"/>
      <x v="245"/>
      <x v="150"/>
      <x/>
      <x/>
      <x/>
    </i>
    <i r="5">
      <x v="80"/>
      <x v="7"/>
      <x v="137"/>
      <x v="246"/>
      <x v="1790"/>
      <x/>
      <x/>
      <x/>
    </i>
    <i r="5">
      <x v="83"/>
      <x v="63"/>
      <x v="144"/>
      <x v="258"/>
      <x v="1910"/>
      <x/>
      <x/>
      <x/>
    </i>
    <i r="5">
      <x v="81"/>
      <x v="61"/>
      <x v="145"/>
      <x v="259"/>
      <x v="1299"/>
      <x/>
      <x/>
      <x/>
    </i>
    <i r="5">
      <x v="84"/>
      <x v="64"/>
      <x v="146"/>
      <x v="260"/>
      <x v="152"/>
      <x/>
      <x/>
      <x/>
    </i>
    <i r="5">
      <x v="15"/>
      <x v="13"/>
      <x v="133"/>
      <x v="261"/>
      <x v="2032"/>
      <x/>
      <x/>
      <x/>
    </i>
    <i r="5">
      <x v="76"/>
      <x v="59"/>
      <x v="143"/>
      <x v="262"/>
      <x v="1596"/>
      <x/>
      <x/>
      <x/>
    </i>
    <i r="8">
      <x v="263"/>
      <x v="1597"/>
      <x/>
      <x/>
      <x/>
    </i>
    <i r="4">
      <x v="1"/>
      <x v="15"/>
      <x v="13"/>
      <x v="138"/>
      <x v="13"/>
      <x v="1102"/>
      <x/>
      <x v="1"/>
      <x/>
    </i>
    <i r="7">
      <x v="147"/>
      <x v="13"/>
      <x v="1102"/>
      <x/>
      <x v="1"/>
      <x/>
    </i>
    <i r="7">
      <x v="142"/>
      <x v="13"/>
      <x v="1101"/>
      <x/>
      <x v="1"/>
      <x/>
    </i>
    <i r="5">
      <x v="76"/>
      <x v="59"/>
      <x v="148"/>
      <x v="264"/>
      <x v="956"/>
      <x/>
      <x v="1"/>
      <x/>
    </i>
    <i r="4">
      <x v="2"/>
      <x v="77"/>
      <x v="60"/>
      <x v="134"/>
      <x v="254"/>
      <x v="551"/>
      <x/>
      <x v="2"/>
      <x/>
    </i>
    <i r="5">
      <x v="78"/>
      <x v="7"/>
      <x v="135"/>
      <x v="256"/>
      <x v="404"/>
      <x/>
      <x v="2"/>
      <x/>
    </i>
    <i r="5">
      <x v="79"/>
      <x v="7"/>
      <x v="136"/>
      <x v="245"/>
      <x v="292"/>
      <x/>
      <x v="2"/>
      <x/>
    </i>
    <i r="5">
      <x v="80"/>
      <x v="7"/>
      <x v="137"/>
      <x v="246"/>
      <x v="586"/>
      <x/>
      <x v="2"/>
      <x/>
    </i>
    <i r="5">
      <x v="15"/>
      <x v="13"/>
      <x v="138"/>
      <x v="13"/>
      <x v="667"/>
      <x/>
      <x v="2"/>
      <x/>
    </i>
    <i r="5">
      <x v="76"/>
      <x v="59"/>
      <x v="143"/>
      <x v="263"/>
      <x v="509"/>
      <x/>
      <x v="2"/>
      <x/>
    </i>
    <i r="8">
      <x v="253"/>
      <x v="1595"/>
      <x/>
      <x v="2"/>
      <x/>
    </i>
    <i r="3">
      <x v="2"/>
      <x/>
      <x v="15"/>
      <x v="13"/>
      <x v="138"/>
      <x v="265"/>
      <x v="2032"/>
      <x/>
      <x/>
      <x/>
    </i>
    <i r="7">
      <x v="147"/>
      <x v="266"/>
      <x v="2032"/>
      <x/>
      <x/>
      <x/>
    </i>
    <i r="7">
      <x v="142"/>
      <x v="267"/>
      <x v="2032"/>
      <x/>
      <x/>
      <x/>
    </i>
    <i r="5">
      <x v="76"/>
      <x v="59"/>
      <x v="148"/>
      <x v="264"/>
      <x v="1596"/>
      <x/>
      <x/>
      <x/>
    </i>
    <i r="4">
      <x v="1"/>
      <x v="81"/>
      <x v="61"/>
      <x v="149"/>
      <x v="13"/>
      <x v="847"/>
      <x/>
      <x v="1"/>
      <x/>
    </i>
    <i r="5">
      <x v="15"/>
      <x v="13"/>
      <x v="150"/>
      <x v="13"/>
      <x v="1102"/>
      <x/>
      <x v="1"/>
      <x/>
    </i>
    <i r="5">
      <x v="76"/>
      <x v="59"/>
      <x v="151"/>
      <x v="13"/>
      <x v="956"/>
      <x/>
      <x v="1"/>
      <x/>
    </i>
    <i r="4">
      <x v="2"/>
      <x v="15"/>
      <x v="13"/>
      <x v="138"/>
      <x v="265"/>
      <x v="667"/>
      <x/>
      <x v="2"/>
      <x/>
    </i>
    <i r="7">
      <x v="147"/>
      <x v="266"/>
      <x v="667"/>
      <x/>
      <x v="2"/>
      <x/>
    </i>
    <i r="7">
      <x v="142"/>
      <x v="267"/>
      <x v="666"/>
      <x/>
      <x v="2"/>
      <x/>
    </i>
    <i r="5">
      <x v="76"/>
      <x v="59"/>
      <x v="148"/>
      <x v="264"/>
      <x v="508"/>
      <x/>
      <x v="2"/>
      <x/>
    </i>
    <i r="3">
      <x v="3"/>
      <x/>
      <x v="85"/>
      <x v="65"/>
      <x v="152"/>
      <x v="268"/>
      <x v="1873"/>
      <x/>
      <x/>
      <x/>
    </i>
    <i r="7">
      <x v="153"/>
      <x v="269"/>
      <x v="1873"/>
      <x/>
      <x/>
      <x/>
    </i>
    <i r="5">
      <x v="86"/>
      <x v="7"/>
      <x v="154"/>
      <x v="270"/>
      <x v="1393"/>
      <x/>
      <x/>
      <x/>
    </i>
    <i r="5">
      <x v="87"/>
      <x v="66"/>
      <x v="155"/>
      <x v="271"/>
      <x v="1727"/>
      <x/>
      <x/>
      <x/>
    </i>
    <i r="5">
      <x v="88"/>
      <x v="67"/>
      <x v="156"/>
      <x v="272"/>
      <x v="1733"/>
      <x/>
      <x/>
      <x/>
    </i>
    <i r="5">
      <x v="89"/>
      <x v="68"/>
      <x v="157"/>
      <x v="273"/>
      <x v="160"/>
      <x/>
      <x/>
      <x/>
    </i>
    <i r="4">
      <x v="1"/>
      <x v="85"/>
      <x v="65"/>
      <x v="158"/>
      <x v="274"/>
      <x v="1052"/>
      <x/>
      <x v="1"/>
      <x/>
    </i>
    <i r="5">
      <x v="81"/>
      <x v="61"/>
      <x v="149"/>
      <x v="13"/>
      <x v="847"/>
      <x/>
      <x v="1"/>
      <x/>
    </i>
    <i r="5">
      <x v="82"/>
      <x v="62"/>
      <x v="159"/>
      <x v="13"/>
      <x v="995"/>
      <x/>
      <x v="1"/>
      <x/>
    </i>
    <i r="5">
      <x v="15"/>
      <x v="13"/>
      <x v="150"/>
      <x v="275"/>
      <x v="1102"/>
      <x/>
      <x v="1"/>
      <x/>
    </i>
    <i r="4">
      <x v="2"/>
      <x v="81"/>
      <x v="61"/>
      <x v="149"/>
      <x v="13"/>
      <x v="389"/>
      <x/>
      <x v="2"/>
      <x/>
    </i>
    <i r="5">
      <x v="15"/>
      <x v="13"/>
      <x v="150"/>
      <x v="13"/>
      <x v="667"/>
      <x/>
      <x v="2"/>
      <x/>
    </i>
    <i r="5">
      <x v="76"/>
      <x v="59"/>
      <x v="151"/>
      <x v="13"/>
      <x v="508"/>
      <x/>
      <x v="2"/>
      <x/>
    </i>
    <i r="3">
      <x v="4"/>
      <x/>
      <x v="90"/>
      <x v="69"/>
      <x v="160"/>
      <x v="276"/>
      <x v="1793"/>
      <x/>
      <x/>
      <x/>
    </i>
    <i r="5">
      <x v="85"/>
      <x v="65"/>
      <x v="158"/>
      <x v="274"/>
      <x v="1872"/>
      <x/>
      <x/>
      <x/>
    </i>
    <i r="5">
      <x v="91"/>
      <x v="70"/>
      <x v="161"/>
      <x v="277"/>
      <x v="1974"/>
      <x/>
      <x/>
      <x/>
    </i>
    <i r="5">
      <x v="87"/>
      <x v="66"/>
      <x v="155"/>
      <x v="278"/>
      <x v="1727"/>
      <x/>
      <x/>
      <x/>
    </i>
    <i r="5">
      <x v="92"/>
      <x v="71"/>
      <x v="162"/>
      <x v="279"/>
      <x v="163"/>
      <x/>
      <x/>
      <x/>
    </i>
    <i r="5">
      <x v="81"/>
      <x v="61"/>
      <x v="139"/>
      <x v="280"/>
      <x v="1300"/>
      <x/>
      <x/>
      <x/>
    </i>
    <i r="7">
      <x v="140"/>
      <x v="281"/>
      <x v="1300"/>
      <x/>
      <x/>
      <x/>
    </i>
    <i r="7">
      <x v="149"/>
      <x v="282"/>
      <x v="1300"/>
      <x/>
      <x/>
      <x/>
    </i>
    <i r="7">
      <x v="163"/>
      <x v="283"/>
      <x v="1300"/>
      <x/>
      <x/>
      <x/>
    </i>
    <i r="7">
      <x v="164"/>
      <x v="284"/>
      <x v="1300"/>
      <x/>
      <x/>
      <x/>
    </i>
    <i r="5">
      <x v="82"/>
      <x v="62"/>
      <x v="141"/>
      <x v="285"/>
      <x v="1688"/>
      <x/>
      <x/>
      <x/>
    </i>
    <i r="7">
      <x v="159"/>
      <x v="286"/>
      <x v="1688"/>
      <x/>
      <x/>
      <x/>
    </i>
    <i r="5">
      <x v="93"/>
      <x v="72"/>
      <x v="165"/>
      <x v="287"/>
      <x v="1721"/>
      <x/>
      <x/>
      <x/>
    </i>
    <i r="5">
      <x v="8"/>
      <x v="8"/>
      <x v="166"/>
      <x v="288"/>
      <x v="1584"/>
      <x/>
      <x/>
      <x/>
    </i>
    <i r="5">
      <x v="15"/>
      <x v="13"/>
      <x v="150"/>
      <x v="275"/>
      <x v="2032"/>
      <x/>
      <x/>
      <x/>
    </i>
    <i r="5">
      <x v="76"/>
      <x v="59"/>
      <x v="151"/>
      <x v="289"/>
      <x v="1598"/>
      <x/>
      <x/>
      <x/>
    </i>
    <i r="5">
      <x v="94"/>
      <x v="7"/>
      <x v="166"/>
      <x v="290"/>
      <x v="1581"/>
      <x/>
      <x/>
      <x/>
    </i>
    <i r="4">
      <x v="1"/>
      <x v="95"/>
      <x v="7"/>
      <x v="167"/>
      <x v="13"/>
      <x v="1007"/>
      <x/>
      <x v="1"/>
      <x/>
    </i>
    <i r="4">
      <x v="2"/>
      <x v="85"/>
      <x v="65"/>
      <x v="158"/>
      <x v="274"/>
      <x v="617"/>
      <x/>
      <x v="2"/>
      <x/>
    </i>
    <i r="5">
      <x v="81"/>
      <x v="61"/>
      <x v="149"/>
      <x v="282"/>
      <x v="390"/>
      <x/>
      <x v="2"/>
      <x/>
    </i>
    <i r="5">
      <x v="82"/>
      <x v="62"/>
      <x v="159"/>
      <x v="286"/>
      <x v="553"/>
      <x/>
      <x v="2"/>
      <x/>
    </i>
    <i r="5">
      <x v="15"/>
      <x v="13"/>
      <x v="150"/>
      <x v="275"/>
      <x v="667"/>
      <x/>
      <x v="2"/>
      <x/>
    </i>
    <i r="3">
      <x v="5"/>
      <x/>
      <x v="95"/>
      <x v="7"/>
      <x v="168"/>
      <x v="291"/>
      <x v="108"/>
      <x/>
      <x/>
      <x/>
    </i>
    <i r="5">
      <x v="96"/>
      <x v="73"/>
      <x v="167"/>
      <x v="292"/>
      <x v="108"/>
      <x/>
      <x/>
      <x/>
    </i>
    <i r="5">
      <x v="91"/>
      <x v="70"/>
      <x v="161"/>
      <x v="293"/>
      <x v="1974"/>
      <x/>
      <x/>
      <x/>
    </i>
    <i r="5">
      <x v="81"/>
      <x v="61"/>
      <x v="169"/>
      <x v="294"/>
      <x v="1300"/>
      <x/>
      <x/>
      <x/>
    </i>
    <i r="7">
      <x v="170"/>
      <x v="295"/>
      <x v="1300"/>
      <x/>
      <x/>
      <x/>
    </i>
    <i r="5">
      <x v="97"/>
      <x v="74"/>
      <x v="171"/>
      <x v="296"/>
      <x v="31"/>
      <x/>
      <x/>
      <x/>
    </i>
    <i r="5">
      <x v="94"/>
      <x v="7"/>
      <x v="166"/>
      <x v="297"/>
      <x v="1581"/>
      <x/>
      <x/>
      <x/>
    </i>
    <i r="4">
      <x v="1"/>
      <x v="98"/>
      <x v="7"/>
      <x v="172"/>
      <x v="13"/>
      <x v="992"/>
      <x/>
      <x v="1"/>
      <x/>
    </i>
    <i r="4">
      <x v="2"/>
      <x v="96"/>
      <x v="73"/>
      <x v="167"/>
      <x v="292"/>
      <x v="281"/>
      <x/>
      <x v="2"/>
      <x/>
    </i>
    <i r="2">
      <x v="7"/>
      <x v="5"/>
      <x/>
      <x v="99"/>
      <x v="75"/>
      <x v="173"/>
      <x v="298"/>
      <x v="1676"/>
      <x/>
      <x/>
      <x/>
    </i>
    <i r="2">
      <x v="8"/>
      <x/>
      <x/>
      <x v="32"/>
      <x v="27"/>
      <x v="94"/>
      <x v="299"/>
      <x v="1629"/>
      <x/>
      <x/>
      <x/>
    </i>
    <i r="5">
      <x v="100"/>
      <x v="76"/>
      <x v="174"/>
      <x v="300"/>
      <x v="106"/>
      <x/>
      <x/>
      <x/>
    </i>
    <i r="7">
      <x v="175"/>
      <x v="301"/>
      <x v="106"/>
      <x/>
      <x/>
      <x/>
    </i>
    <i r="7">
      <x v="176"/>
      <x v="302"/>
      <x v="106"/>
      <x/>
      <x/>
      <x/>
    </i>
    <i r="7">
      <x v="177"/>
      <x v="303"/>
      <x v="106"/>
      <x/>
      <x/>
      <x/>
    </i>
    <i r="8">
      <x v="304"/>
      <x v="106"/>
      <x/>
      <x/>
      <x/>
    </i>
    <i r="7">
      <x v="178"/>
      <x v="305"/>
      <x v="106"/>
      <x/>
      <x/>
      <x/>
    </i>
    <i r="5">
      <x v="101"/>
      <x v="77"/>
      <x v="179"/>
      <x v="306"/>
      <x v="1625"/>
      <x/>
      <x/>
      <x/>
    </i>
    <i r="8">
      <x v="307"/>
      <x v="1625"/>
      <x/>
      <x/>
      <x/>
    </i>
    <i r="8">
      <x v="308"/>
      <x v="1625"/>
      <x/>
      <x/>
      <x/>
    </i>
    <i r="5">
      <x v="102"/>
      <x v="78"/>
      <x v="180"/>
      <x v="309"/>
      <x v="1329"/>
      <x/>
      <x/>
      <x/>
    </i>
    <i r="8">
      <x v="310"/>
      <x v="1329"/>
      <x/>
      <x/>
      <x/>
    </i>
    <i r="8">
      <x v="311"/>
      <x v="1329"/>
      <x/>
      <x/>
      <x/>
    </i>
    <i r="5">
      <x v="103"/>
      <x v="79"/>
      <x v="181"/>
      <x v="312"/>
      <x v="1859"/>
      <x/>
      <x/>
      <x/>
    </i>
    <i r="8">
      <x v="313"/>
      <x v="1859"/>
      <x/>
      <x/>
      <x/>
    </i>
    <i r="5">
      <x v="104"/>
      <x v="80"/>
      <x v="182"/>
      <x v="314"/>
      <x v="1522"/>
      <x/>
      <x/>
      <x/>
    </i>
    <i r="8">
      <x v="315"/>
      <x v="1521"/>
      <x/>
      <x/>
      <x/>
    </i>
    <i r="8">
      <x v="316"/>
      <x v="1521"/>
      <x/>
      <x/>
      <x/>
    </i>
    <i r="8">
      <x v="317"/>
      <x v="1521"/>
      <x/>
      <x/>
      <x/>
    </i>
    <i r="8">
      <x v="318"/>
      <x v="1521"/>
      <x/>
      <x/>
      <x/>
    </i>
    <i r="8">
      <x v="319"/>
      <x v="1521"/>
      <x/>
      <x/>
      <x/>
    </i>
    <i r="8">
      <x v="320"/>
      <x v="1522"/>
      <x/>
      <x/>
      <x/>
    </i>
    <i r="5">
      <x v="105"/>
      <x v="81"/>
      <x v="183"/>
      <x v="321"/>
      <x v="1216"/>
      <x/>
      <x/>
      <x/>
    </i>
    <i r="7">
      <x v="184"/>
      <x v="322"/>
      <x v="1216"/>
      <x/>
      <x/>
      <x/>
    </i>
    <i r="8">
      <x v="323"/>
      <x v="1216"/>
      <x/>
      <x/>
      <x/>
    </i>
    <i r="8">
      <x v="324"/>
      <x v="1216"/>
      <x/>
      <x/>
      <x/>
    </i>
    <i r="5">
      <x v="18"/>
      <x v="16"/>
      <x v="185"/>
      <x v="325"/>
      <x v="684"/>
      <x/>
      <x/>
      <x/>
    </i>
    <i r="8">
      <x v="326"/>
      <x v="684"/>
      <x/>
      <x/>
      <x/>
    </i>
    <i r="7">
      <x v="186"/>
      <x v="327"/>
      <x v="684"/>
      <x/>
      <x/>
      <x/>
    </i>
    <i r="8">
      <x v="328"/>
      <x v="684"/>
      <x/>
      <x/>
      <x/>
    </i>
    <i r="7">
      <x v="187"/>
      <x v="329"/>
      <x v="684"/>
      <x/>
      <x/>
      <x/>
    </i>
    <i r="8">
      <x v="330"/>
      <x v="684"/>
      <x/>
      <x/>
      <x/>
    </i>
    <i r="7">
      <x v="188"/>
      <x v="331"/>
      <x v="684"/>
      <x/>
      <x/>
      <x/>
    </i>
    <i r="8">
      <x v="332"/>
      <x v="684"/>
      <x/>
      <x/>
      <x/>
    </i>
    <i r="5">
      <x v="106"/>
      <x v="82"/>
      <x v="189"/>
      <x v="333"/>
      <x v="1654"/>
      <x/>
      <x/>
      <x/>
    </i>
    <i r="8">
      <x v="334"/>
      <x v="1654"/>
      <x/>
      <x/>
      <x/>
    </i>
    <i r="7">
      <x v="190"/>
      <x v="335"/>
      <x v="1654"/>
      <x/>
      <x/>
      <x/>
    </i>
    <i r="8">
      <x v="336"/>
      <x v="1654"/>
      <x/>
      <x/>
      <x/>
    </i>
    <i r="8">
      <x v="337"/>
      <x v="1654"/>
      <x/>
      <x/>
      <x/>
    </i>
    <i r="8">
      <x v="338"/>
      <x v="1654"/>
      <x/>
      <x/>
      <x/>
    </i>
    <i r="8">
      <x v="339"/>
      <x v="1654"/>
      <x/>
      <x/>
      <x/>
    </i>
    <i r="8">
      <x v="340"/>
      <x v="1654"/>
      <x/>
      <x/>
      <x/>
    </i>
    <i r="8">
      <x v="341"/>
      <x v="1654"/>
      <x/>
      <x/>
      <x/>
    </i>
    <i r="7">
      <x v="191"/>
      <x v="342"/>
      <x v="1654"/>
      <x/>
      <x/>
      <x/>
    </i>
    <i r="8">
      <x v="343"/>
      <x v="1654"/>
      <x/>
      <x/>
      <x/>
    </i>
    <i r="8">
      <x v="344"/>
      <x v="1654"/>
      <x/>
      <x/>
      <x/>
    </i>
    <i r="8">
      <x v="345"/>
      <x v="1654"/>
      <x/>
      <x/>
      <x/>
    </i>
    <i r="8">
      <x v="346"/>
      <x v="1654"/>
      <x/>
      <x/>
      <x/>
    </i>
    <i r="8">
      <x v="347"/>
      <x v="1654"/>
      <x/>
      <x/>
      <x/>
    </i>
    <i r="8">
      <x v="348"/>
      <x v="1654"/>
      <x/>
      <x/>
      <x/>
    </i>
    <i r="8">
      <x v="349"/>
      <x v="1654"/>
      <x/>
      <x/>
      <x/>
    </i>
    <i r="8">
      <x v="350"/>
      <x v="1654"/>
      <x/>
      <x/>
      <x/>
    </i>
    <i r="8">
      <x v="351"/>
      <x v="1654"/>
      <x/>
      <x/>
      <x/>
    </i>
    <i r="7">
      <x v="192"/>
      <x v="352"/>
      <x v="1654"/>
      <x/>
      <x/>
      <x/>
    </i>
    <i r="5">
      <x v="107"/>
      <x v="83"/>
      <x v="193"/>
      <x v="353"/>
      <x v="210"/>
      <x/>
      <x/>
      <x/>
    </i>
    <i r="8">
      <x v="354"/>
      <x v="210"/>
      <x/>
      <x/>
      <x/>
    </i>
    <i r="7">
      <x v="194"/>
      <x v="355"/>
      <x v="210"/>
      <x/>
      <x/>
      <x/>
    </i>
    <i r="5">
      <x v="99"/>
      <x v="75"/>
      <x v="195"/>
      <x v="356"/>
      <x v="1676"/>
      <x/>
      <x/>
      <x/>
    </i>
    <i r="7">
      <x v="196"/>
      <x v="357"/>
      <x v="1676"/>
      <x/>
      <x/>
      <x/>
    </i>
    <i r="7">
      <x v="197"/>
      <x v="358"/>
      <x v="1676"/>
      <x/>
      <x/>
      <x/>
    </i>
    <i r="5">
      <x v="108"/>
      <x v="84"/>
      <x v="181"/>
      <x v="359"/>
      <x v="148"/>
      <x/>
      <x/>
      <x/>
    </i>
    <i r="8">
      <x v="360"/>
      <x v="148"/>
      <x/>
      <x/>
      <x/>
    </i>
    <i r="4">
      <x v="1"/>
      <x v="32"/>
      <x v="27"/>
      <x v="198"/>
      <x v="13"/>
      <x v="965"/>
      <x/>
      <x v="1"/>
      <x/>
    </i>
    <i r="5">
      <x v="109"/>
      <x v="85"/>
      <x v="199"/>
      <x v="13"/>
      <x v="836"/>
      <x/>
      <x v="1"/>
      <x/>
    </i>
    <i r="5">
      <x v="100"/>
      <x v="76"/>
      <x v="200"/>
      <x v="13"/>
      <x v="736"/>
      <x/>
      <x v="1"/>
      <x/>
    </i>
    <i r="5">
      <x v="110"/>
      <x v="86"/>
      <x v="201"/>
      <x v="13"/>
      <x v="730"/>
      <x/>
      <x v="1"/>
      <x/>
    </i>
    <i r="5">
      <x v="111"/>
      <x v="7"/>
      <x v="202"/>
      <x v="13"/>
      <x v="882"/>
      <x/>
      <x v="1"/>
      <x/>
    </i>
    <i r="5">
      <x v="102"/>
      <x v="78"/>
      <x v="203"/>
      <x v="13"/>
      <x v="859"/>
      <x/>
      <x v="1"/>
      <x/>
    </i>
    <i r="5">
      <x v="112"/>
      <x v="87"/>
      <x v="204"/>
      <x v="13"/>
      <x v="1079"/>
      <x/>
      <x v="1"/>
      <x/>
    </i>
    <i r="5">
      <x v="103"/>
      <x v="79"/>
      <x v="205"/>
      <x v="13"/>
      <x v="1042"/>
      <x/>
      <x v="1"/>
      <x/>
    </i>
    <i r="5">
      <x v="18"/>
      <x v="16"/>
      <x v="186"/>
      <x v="13"/>
      <x v="779"/>
      <x/>
      <x v="1"/>
      <x/>
    </i>
    <i r="8">
      <x v="361"/>
      <x v="779"/>
      <x/>
      <x v="1"/>
      <x/>
    </i>
    <i r="7">
      <x v="206"/>
      <x v="13"/>
      <x v="779"/>
      <x/>
      <x v="1"/>
      <x/>
    </i>
    <i r="7">
      <x v="207"/>
      <x v="13"/>
      <x v="779"/>
      <x/>
      <x v="1"/>
      <x/>
    </i>
    <i r="8">
      <x v="362"/>
      <x v="779"/>
      <x v="1"/>
      <x v="1"/>
      <x/>
    </i>
    <i r="8">
      <x v="363"/>
      <x v="779"/>
      <x/>
      <x v="1"/>
      <x/>
    </i>
    <i r="5">
      <x v="106"/>
      <x v="82"/>
      <x v="192"/>
      <x v="13"/>
      <x v="979"/>
      <x/>
      <x v="1"/>
      <x/>
    </i>
    <i r="5">
      <x v="113"/>
      <x v="7"/>
      <x v="208"/>
      <x v="13"/>
      <x v="811"/>
      <x/>
      <x v="1"/>
      <x/>
    </i>
    <i r="5">
      <x v="99"/>
      <x v="75"/>
      <x v="209"/>
      <x v="364"/>
      <x v="1039"/>
      <x/>
      <x v="1"/>
      <x/>
    </i>
    <i r="5">
      <x v="114"/>
      <x v="88"/>
      <x v="210"/>
      <x v="13"/>
      <x v="926"/>
      <x/>
      <x v="1"/>
      <x/>
    </i>
    <i r="4">
      <x v="2"/>
      <x v="32"/>
      <x v="27"/>
      <x v="198"/>
      <x v="13"/>
      <x v="521"/>
      <x/>
      <x v="2"/>
      <x/>
    </i>
    <i r="5">
      <x v="109"/>
      <x v="85"/>
      <x v="211"/>
      <x v="365"/>
      <x v="1249"/>
      <x/>
      <x v="2"/>
      <x/>
    </i>
    <i r="8">
      <x v="366"/>
      <x v="1249"/>
      <x/>
      <x v="2"/>
      <x/>
    </i>
    <i r="8">
      <x v="367"/>
      <x v="1249"/>
      <x/>
      <x v="2"/>
      <x/>
    </i>
    <i r="7">
      <x v="212"/>
      <x v="368"/>
      <x v="1249"/>
      <x/>
      <x v="2"/>
      <x/>
    </i>
    <i r="8">
      <x v="369"/>
      <x v="1249"/>
      <x/>
      <x v="2"/>
      <x/>
    </i>
    <i r="7">
      <x v="213"/>
      <x v="370"/>
      <x v="1249"/>
      <x/>
      <x v="2"/>
      <x/>
    </i>
    <i r="5">
      <x v="100"/>
      <x v="76"/>
      <x v="174"/>
      <x v="300"/>
      <x v="279"/>
      <x/>
      <x v="2"/>
      <x/>
    </i>
    <i r="7">
      <x v="175"/>
      <x v="301"/>
      <x v="279"/>
      <x/>
      <x v="2"/>
      <x/>
    </i>
    <i r="7">
      <x v="176"/>
      <x v="302"/>
      <x v="279"/>
      <x/>
      <x v="2"/>
      <x/>
    </i>
    <i r="7">
      <x v="177"/>
      <x v="303"/>
      <x v="279"/>
      <x/>
      <x v="2"/>
      <x/>
    </i>
    <i r="8">
      <x v="304"/>
      <x v="279"/>
      <x/>
      <x v="2"/>
      <x/>
    </i>
    <i r="7">
      <x v="214"/>
      <x v="371"/>
      <x v="105"/>
      <x/>
      <x v="2"/>
      <x/>
    </i>
    <i r="7">
      <x v="178"/>
      <x v="305"/>
      <x v="279"/>
      <x/>
      <x v="2"/>
      <x/>
    </i>
    <i r="8">
      <x v="372"/>
      <x v="105"/>
      <x/>
      <x v="2"/>
      <x/>
    </i>
    <i r="5">
      <x v="110"/>
      <x v="86"/>
      <x v="201"/>
      <x v="373"/>
      <x v="75"/>
      <x/>
      <x v="2"/>
      <x/>
    </i>
    <i r="5">
      <x v="115"/>
      <x v="89"/>
      <x v="215"/>
      <x v="374"/>
      <x v="1660"/>
      <x/>
      <x v="2"/>
      <x/>
    </i>
    <i r="7">
      <x v="216"/>
      <x v="375"/>
      <x v="1660"/>
      <x/>
      <x v="2"/>
      <x/>
    </i>
    <i r="5">
      <x v="116"/>
      <x v="90"/>
      <x v="217"/>
      <x v="376"/>
      <x v="1839"/>
      <x/>
      <x v="2"/>
      <x/>
    </i>
    <i r="5">
      <x v="117"/>
      <x v="91"/>
      <x v="218"/>
      <x v="377"/>
      <x v="79"/>
      <x/>
      <x v="2"/>
      <x/>
    </i>
    <i r="7">
      <x v="219"/>
      <x v="378"/>
      <x v="79"/>
      <x/>
      <x v="2"/>
      <x/>
    </i>
    <i r="5">
      <x v="102"/>
      <x v="78"/>
      <x v="180"/>
      <x v="309"/>
      <x v="402"/>
      <x/>
      <x v="2"/>
      <x/>
    </i>
    <i r="8">
      <x v="310"/>
      <x v="402"/>
      <x/>
      <x v="2"/>
      <x/>
    </i>
    <i r="8">
      <x v="311"/>
      <x v="402"/>
      <x/>
      <x v="2"/>
      <x/>
    </i>
    <i r="8">
      <x v="379"/>
      <x v="1328"/>
      <x/>
      <x v="2"/>
      <x/>
    </i>
    <i r="8">
      <x v="380"/>
      <x v="1328"/>
      <x/>
      <x v="2"/>
      <x/>
    </i>
    <i r="5">
      <x v="118"/>
      <x v="92"/>
      <x v="220"/>
      <x v="381"/>
      <x v="69"/>
      <x/>
      <x v="2"/>
      <x/>
    </i>
    <i r="5">
      <x v="112"/>
      <x v="87"/>
      <x v="221"/>
      <x v="382"/>
      <x v="1965"/>
      <x/>
      <x v="2"/>
      <x/>
    </i>
    <i r="8">
      <x v="383"/>
      <x v="1965"/>
      <x/>
      <x v="2"/>
      <x/>
    </i>
    <i r="8">
      <x v="384"/>
      <x v="1965"/>
      <x/>
      <x v="2"/>
      <x/>
    </i>
    <i r="5">
      <x v="119"/>
      <x v="93"/>
      <x v="222"/>
      <x v="385"/>
      <x v="1292"/>
      <x/>
      <x v="2"/>
      <x/>
    </i>
    <i r="5">
      <x v="104"/>
      <x v="80"/>
      <x v="182"/>
      <x v="314"/>
      <x v="477"/>
      <x/>
      <x v="2"/>
      <x/>
    </i>
    <i r="8">
      <x v="315"/>
      <x v="476"/>
      <x/>
      <x v="2"/>
      <x/>
    </i>
    <i r="8">
      <x v="316"/>
      <x v="476"/>
      <x/>
      <x v="2"/>
      <x/>
    </i>
    <i r="8">
      <x v="317"/>
      <x v="476"/>
      <x/>
      <x v="2"/>
      <x/>
    </i>
    <i r="8">
      <x v="318"/>
      <x v="476"/>
      <x/>
      <x v="2"/>
      <x/>
    </i>
    <i r="8">
      <x v="319"/>
      <x v="476"/>
      <x/>
      <x v="2"/>
      <x/>
    </i>
    <i r="8">
      <x v="320"/>
      <x v="477"/>
      <x/>
      <x v="2"/>
      <x/>
    </i>
    <i r="5">
      <x v="105"/>
      <x v="81"/>
      <x v="183"/>
      <x v="321"/>
      <x v="369"/>
      <x/>
      <x v="2"/>
      <x/>
    </i>
    <i r="5">
      <x v="120"/>
      <x v="7"/>
      <x v="223"/>
      <x v="386"/>
      <x v="1564"/>
      <x/>
      <x v="2"/>
      <x/>
    </i>
    <i r="5">
      <x v="121"/>
      <x v="94"/>
      <x v="224"/>
      <x v="387"/>
      <x v="1681"/>
      <x/>
      <x v="2"/>
      <x/>
    </i>
    <i r="5">
      <x v="122"/>
      <x v="95"/>
      <x v="225"/>
      <x v="388"/>
      <x v="1690"/>
      <x/>
      <x v="2"/>
      <x/>
    </i>
    <i r="5">
      <x v="123"/>
      <x v="96"/>
      <x v="226"/>
      <x v="389"/>
      <x v="1253"/>
      <x/>
      <x v="2"/>
      <x/>
    </i>
    <i r="5">
      <x v="18"/>
      <x v="16"/>
      <x v="227"/>
      <x v="390"/>
      <x v="683"/>
      <x/>
      <x v="2"/>
      <x/>
    </i>
    <i r="7">
      <x v="228"/>
      <x v="391"/>
      <x v="683"/>
      <x/>
      <x v="2"/>
      <x/>
    </i>
    <i r="7">
      <x v="229"/>
      <x v="392"/>
      <x v="683"/>
      <x/>
      <x v="2"/>
      <x/>
    </i>
    <i r="7">
      <x v="230"/>
      <x v="393"/>
      <x v="683"/>
      <x/>
      <x v="2"/>
      <x/>
    </i>
    <i r="8">
      <x v="394"/>
      <x v="683"/>
      <x/>
      <x v="2"/>
      <x/>
    </i>
    <i r="7">
      <x v="231"/>
      <x v="395"/>
      <x v="683"/>
      <x/>
      <x v="2"/>
      <x/>
    </i>
    <i r="8">
      <x v="396"/>
      <x v="683"/>
      <x/>
      <x v="2"/>
      <x/>
    </i>
    <i r="7">
      <x v="185"/>
      <x v="326"/>
      <x v="323"/>
      <x/>
      <x v="2"/>
      <x/>
    </i>
    <i r="8">
      <x v="397"/>
      <x v="683"/>
      <x/>
      <x v="2"/>
      <x/>
    </i>
    <i r="8">
      <x v="398"/>
      <x v="683"/>
      <x/>
      <x v="2"/>
      <x/>
    </i>
    <i r="7">
      <x v="187"/>
      <x v="329"/>
      <x v="323"/>
      <x/>
      <x v="2"/>
      <x/>
    </i>
    <i r="8">
      <x v="330"/>
      <x v="323"/>
      <x/>
      <x v="2"/>
      <x/>
    </i>
    <i r="7">
      <x v="188"/>
      <x v="331"/>
      <x v="323"/>
      <x/>
      <x v="2"/>
      <x/>
    </i>
    <i r="8">
      <x v="332"/>
      <x v="323"/>
      <x/>
      <x v="2"/>
      <x/>
    </i>
    <i r="8">
      <x v="399"/>
      <x v="683"/>
      <x/>
      <x v="2"/>
      <x/>
    </i>
    <i r="7">
      <x v="232"/>
      <x v="400"/>
      <x v="683"/>
      <x/>
      <x v="2"/>
      <x/>
    </i>
    <i r="8">
      <x v="401"/>
      <x v="683"/>
      <x/>
      <x v="2"/>
      <x/>
    </i>
    <i r="7">
      <x v="206"/>
      <x v="402"/>
      <x v="683"/>
      <x/>
      <x v="2"/>
      <x/>
    </i>
    <i r="5">
      <x v="124"/>
      <x v="97"/>
      <x v="233"/>
      <x v="403"/>
      <x v="1217"/>
      <x/>
      <x v="2"/>
      <x/>
    </i>
    <i r="5">
      <x v="125"/>
      <x v="98"/>
      <x v="234"/>
      <x v="404"/>
      <x v="1536"/>
      <x/>
      <x v="2"/>
      <x/>
    </i>
    <i r="5">
      <x v="106"/>
      <x v="82"/>
      <x v="235"/>
      <x v="405"/>
      <x v="1653"/>
      <x/>
      <x v="2"/>
      <x/>
    </i>
    <i r="7">
      <x v="236"/>
      <x v="406"/>
      <x v="1653"/>
      <x/>
      <x v="2"/>
      <x/>
    </i>
    <i r="8">
      <x v="407"/>
      <x v="1653"/>
      <x/>
      <x v="2"/>
      <x/>
    </i>
    <i r="7">
      <x v="237"/>
      <x v="408"/>
      <x v="1653"/>
      <x/>
      <x v="2"/>
      <x/>
    </i>
    <i r="8">
      <x v="409"/>
      <x v="1653"/>
      <x/>
      <x v="2"/>
      <x/>
    </i>
    <i r="8">
      <x v="410"/>
      <x v="1653"/>
      <x/>
      <x v="2"/>
      <x/>
    </i>
    <i r="8">
      <x v="411"/>
      <x v="1653"/>
      <x/>
      <x v="2"/>
      <x/>
    </i>
    <i r="7">
      <x v="238"/>
      <x v="412"/>
      <x v="1653"/>
      <x/>
      <x v="2"/>
      <x/>
    </i>
    <i r="8">
      <x v="413"/>
      <x v="1653"/>
      <x/>
      <x v="2"/>
      <x/>
    </i>
    <i r="8">
      <x v="414"/>
      <x v="1653"/>
      <x/>
      <x v="2"/>
      <x/>
    </i>
    <i r="7">
      <x v="189"/>
      <x v="334"/>
      <x v="535"/>
      <x/>
      <x v="2"/>
      <x/>
    </i>
    <i r="8">
      <x v="415"/>
      <x v="1653"/>
      <x/>
      <x v="2"/>
      <x/>
    </i>
    <i r="8">
      <x v="416"/>
      <x v="1653"/>
      <x/>
      <x v="2"/>
      <x/>
    </i>
    <i r="8">
      <x v="417"/>
      <x v="1653"/>
      <x/>
      <x v="2"/>
      <x/>
    </i>
    <i r="8">
      <x v="418"/>
      <x v="1653"/>
      <x/>
      <x v="2"/>
      <x/>
    </i>
    <i r="8">
      <x v="419"/>
      <x v="1653"/>
      <x/>
      <x v="2"/>
      <x/>
    </i>
    <i r="8">
      <x v="420"/>
      <x v="1653"/>
      <x/>
      <x v="2"/>
      <x/>
    </i>
    <i r="7">
      <x v="190"/>
      <x v="337"/>
      <x v="535"/>
      <x/>
      <x v="2"/>
      <x/>
    </i>
    <i r="8">
      <x v="339"/>
      <x v="535"/>
      <x/>
      <x v="2"/>
      <x/>
    </i>
    <i r="8">
      <x v="340"/>
      <x v="535"/>
      <x/>
      <x v="2"/>
      <x/>
    </i>
    <i r="8">
      <x v="341"/>
      <x v="535"/>
      <x/>
      <x v="2"/>
      <x/>
    </i>
    <i r="8">
      <x v="421"/>
      <x v="1653"/>
      <x/>
      <x v="2"/>
      <x/>
    </i>
    <i r="7">
      <x v="191"/>
      <x v="351"/>
      <x v="535"/>
      <x/>
      <x v="2"/>
      <x/>
    </i>
    <i r="8">
      <x v="422"/>
      <x v="1653"/>
      <x/>
      <x v="2"/>
      <x/>
    </i>
    <i r="8">
      <x v="423"/>
      <x v="1653"/>
      <x/>
      <x v="2"/>
      <x/>
    </i>
    <i r="8">
      <x v="424"/>
      <x v="1653"/>
      <x/>
      <x v="2"/>
      <x/>
    </i>
    <i r="8">
      <x v="425"/>
      <x v="1653"/>
      <x/>
      <x v="2"/>
      <x/>
    </i>
    <i r="5">
      <x v="2"/>
      <x v="2"/>
      <x v="239"/>
      <x v="426"/>
      <x v="1754"/>
      <x/>
      <x v="2"/>
      <x/>
    </i>
    <i r="7">
      <x v="240"/>
      <x v="427"/>
      <x v="1754"/>
      <x/>
      <x v="2"/>
      <x/>
    </i>
    <i r="5">
      <x v="107"/>
      <x v="83"/>
      <x v="241"/>
      <x v="428"/>
      <x v="209"/>
      <x/>
      <x v="2"/>
      <x/>
    </i>
    <i r="5">
      <x v="126"/>
      <x v="99"/>
      <x v="242"/>
      <x v="429"/>
      <x v="1144"/>
      <x/>
      <x v="2"/>
      <x/>
    </i>
    <i r="5">
      <x v="99"/>
      <x v="75"/>
      <x v="195"/>
      <x v="356"/>
      <x v="549"/>
      <x/>
      <x v="2"/>
      <x/>
    </i>
    <i r="5">
      <x v="114"/>
      <x v="88"/>
      <x v="243"/>
      <x v="430"/>
      <x v="1513"/>
      <x/>
      <x v="2"/>
      <x/>
    </i>
    <i r="8">
      <x v="431"/>
      <x v="1513"/>
      <x/>
      <x v="2"/>
      <x/>
    </i>
    <i r="8">
      <x v="432"/>
      <x v="1513"/>
      <x/>
      <x v="2"/>
      <x/>
    </i>
    <i r="8">
      <x v="433"/>
      <x v="1513"/>
      <x/>
      <x v="2"/>
      <x/>
    </i>
    <i r="8">
      <x v="434"/>
      <x v="1513"/>
      <x/>
      <x v="2"/>
      <x/>
    </i>
    <i r="8">
      <x v="435"/>
      <x v="1513"/>
      <x/>
      <x v="2"/>
      <x/>
    </i>
    <i r="8">
      <x v="436"/>
      <x v="1513"/>
      <x/>
      <x v="2"/>
      <x/>
    </i>
    <i r="8">
      <x v="437"/>
      <x v="1513"/>
      <x/>
      <x v="2"/>
      <x/>
    </i>
    <i r="5">
      <x v="127"/>
      <x v="100"/>
      <x v="244"/>
      <x v="438"/>
      <x v="1576"/>
      <x/>
      <x v="2"/>
      <x/>
    </i>
    <i r="3">
      <x v="1"/>
      <x/>
      <x v="109"/>
      <x v="85"/>
      <x v="199"/>
      <x v="439"/>
      <x v="1250"/>
      <x/>
      <x/>
      <x/>
    </i>
    <i r="8">
      <x v="440"/>
      <x v="1250"/>
      <x/>
      <x/>
      <x/>
    </i>
    <i r="5">
      <x v="111"/>
      <x v="7"/>
      <x v="202"/>
      <x v="441"/>
      <x v="1390"/>
      <x/>
      <x/>
      <x/>
    </i>
    <i r="5">
      <x v="128"/>
      <x v="101"/>
      <x v="245"/>
      <x v="442"/>
      <x v="1523"/>
      <x/>
      <x/>
      <x/>
    </i>
    <i r="8">
      <x v="443"/>
      <x v="1523"/>
      <x/>
      <x/>
      <x/>
    </i>
    <i r="8">
      <x v="444"/>
      <x v="1523"/>
      <x/>
      <x/>
      <x/>
    </i>
    <i r="8">
      <x v="445"/>
      <x v="1523"/>
      <x/>
      <x/>
      <x/>
    </i>
    <i r="5">
      <x v="104"/>
      <x v="80"/>
      <x v="245"/>
      <x v="446"/>
      <x v="1522"/>
      <x/>
      <x/>
      <x/>
    </i>
    <i r="8">
      <x v="447"/>
      <x v="1522"/>
      <x/>
      <x/>
      <x/>
    </i>
    <i r="8">
      <x v="448"/>
      <x v="1522"/>
      <x/>
      <x/>
      <x/>
    </i>
    <i r="8">
      <x v="449"/>
      <x v="1522"/>
      <x/>
      <x/>
      <x/>
    </i>
    <i r="5">
      <x v="18"/>
      <x v="16"/>
      <x v="231"/>
      <x v="450"/>
      <x v="684"/>
      <x/>
      <x/>
      <x/>
    </i>
    <i r="8">
      <x v="451"/>
      <x v="684"/>
      <x/>
      <x/>
      <x/>
    </i>
    <i r="7">
      <x v="185"/>
      <x v="452"/>
      <x v="684"/>
      <x/>
      <x/>
      <x/>
    </i>
    <i r="7">
      <x v="186"/>
      <x v="453"/>
      <x v="684"/>
      <x/>
      <x/>
      <x/>
    </i>
    <i r="8">
      <x v="361"/>
      <x v="684"/>
      <x/>
      <x/>
      <x/>
    </i>
    <i r="7">
      <x v="207"/>
      <x v="362"/>
      <x v="684"/>
      <x v="1"/>
      <x/>
      <x/>
    </i>
    <i r="8">
      <x v="363"/>
      <x v="684"/>
      <x/>
      <x/>
      <x/>
    </i>
    <i r="5">
      <x v="106"/>
      <x v="82"/>
      <x v="189"/>
      <x v="454"/>
      <x v="1654"/>
      <x/>
      <x/>
      <x/>
    </i>
    <i r="8">
      <x v="455"/>
      <x v="1654"/>
      <x/>
      <x/>
      <x/>
    </i>
    <i r="8">
      <x v="456"/>
      <x v="1654"/>
      <x/>
      <x/>
      <x/>
    </i>
    <i r="8">
      <x v="457"/>
      <x v="1654"/>
      <x/>
      <x/>
      <x/>
    </i>
    <i r="8">
      <x v="458"/>
      <x v="1654"/>
      <x/>
      <x/>
      <x/>
    </i>
    <i r="8">
      <x v="459"/>
      <x v="1654"/>
      <x/>
      <x/>
      <x/>
    </i>
    <i r="8">
      <x v="460"/>
      <x v="1654"/>
      <x/>
      <x/>
      <x/>
    </i>
    <i r="8">
      <x v="461"/>
      <x v="1654"/>
      <x/>
      <x/>
      <x/>
    </i>
    <i r="7">
      <x v="191"/>
      <x v="462"/>
      <x v="1654"/>
      <x/>
      <x/>
      <x/>
    </i>
    <i r="8">
      <x v="463"/>
      <x v="1654"/>
      <x/>
      <x/>
      <x/>
    </i>
    <i r="8">
      <x v="464"/>
      <x v="1654"/>
      <x/>
      <x/>
      <x/>
    </i>
    <i r="7">
      <x v="192"/>
      <x v="465"/>
      <x v="1654"/>
      <x/>
      <x/>
      <x/>
    </i>
    <i r="8">
      <x v="466"/>
      <x v="1654"/>
      <x/>
      <x/>
      <x/>
    </i>
    <i r="8">
      <x v="467"/>
      <x v="1654"/>
      <x/>
      <x/>
      <x/>
    </i>
    <i r="8">
      <x v="468"/>
      <x v="1654"/>
      <x/>
      <x/>
      <x/>
    </i>
    <i r="8">
      <x v="469"/>
      <x v="1654"/>
      <x/>
      <x/>
      <x/>
    </i>
    <i r="8">
      <x v="470"/>
      <x v="1654"/>
      <x/>
      <x/>
      <x/>
    </i>
    <i r="7">
      <x v="246"/>
      <x v="471"/>
      <x v="1654"/>
      <x/>
      <x/>
      <x/>
    </i>
    <i r="8">
      <x v="472"/>
      <x v="1654"/>
      <x/>
      <x/>
      <x/>
    </i>
    <i r="5">
      <x v="74"/>
      <x v="58"/>
      <x v="120"/>
      <x v="473"/>
      <x v="1666"/>
      <x/>
      <x/>
      <x/>
    </i>
    <i r="8">
      <x v="474"/>
      <x v="1666"/>
      <x/>
      <x/>
      <x/>
    </i>
    <i r="8">
      <x v="475"/>
      <x v="1666"/>
      <x/>
      <x/>
      <x/>
    </i>
    <i r="5">
      <x v="99"/>
      <x v="75"/>
      <x v="209"/>
      <x v="364"/>
      <x v="1845"/>
      <x/>
      <x/>
      <x/>
    </i>
    <i r="7">
      <x v="247"/>
      <x v="476"/>
      <x v="1845"/>
      <x/>
      <x/>
      <x/>
    </i>
    <i r="7">
      <x v="248"/>
      <x v="477"/>
      <x v="1676"/>
      <x/>
      <x/>
      <x/>
    </i>
    <i r="7">
      <x v="249"/>
      <x v="478"/>
      <x v="1676"/>
      <x/>
      <x/>
      <x/>
    </i>
    <i r="7">
      <x v="250"/>
      <x v="479"/>
      <x v="1676"/>
      <x/>
      <x/>
      <x/>
    </i>
    <i r="5">
      <x v="114"/>
      <x v="88"/>
      <x v="243"/>
      <x v="480"/>
      <x v="1514"/>
      <x/>
      <x/>
      <x/>
    </i>
    <i r="8">
      <x v="481"/>
      <x v="1514"/>
      <x/>
      <x/>
      <x/>
    </i>
    <i r="8">
      <x v="482"/>
      <x v="1514"/>
      <x/>
      <x/>
      <x/>
    </i>
    <i r="8">
      <x v="483"/>
      <x v="1514"/>
      <x/>
      <x/>
      <x/>
    </i>
    <i r="8">
      <x v="484"/>
      <x v="1514"/>
      <x/>
      <x/>
      <x/>
    </i>
    <i r="8">
      <x v="485"/>
      <x v="1514"/>
      <x/>
      <x/>
      <x/>
    </i>
    <i r="8">
      <x v="486"/>
      <x v="1514"/>
      <x/>
      <x/>
      <x/>
    </i>
    <i r="8">
      <x v="487"/>
      <x v="1514"/>
      <x/>
      <x/>
      <x/>
    </i>
    <i r="7">
      <x v="210"/>
      <x v="488"/>
      <x v="1514"/>
      <x/>
      <x/>
      <x/>
    </i>
    <i r="4">
      <x v="1"/>
      <x v="100"/>
      <x v="76"/>
      <x v="251"/>
      <x v="13"/>
      <x v="736"/>
      <x/>
      <x v="1"/>
      <x/>
    </i>
    <i r="5">
      <x v="102"/>
      <x v="78"/>
      <x v="252"/>
      <x v="13"/>
      <x v="859"/>
      <x/>
      <x v="1"/>
      <x/>
    </i>
    <i r="5">
      <x v="129"/>
      <x v="7"/>
      <x v="253"/>
      <x v="13"/>
      <x v="1038"/>
      <x/>
      <x v="1"/>
      <x/>
    </i>
    <i r="5">
      <x v="18"/>
      <x v="16"/>
      <x v="254"/>
      <x v="13"/>
      <x v="779"/>
      <x/>
      <x v="1"/>
      <x/>
    </i>
    <i r="5">
      <x v="106"/>
      <x v="82"/>
      <x v="246"/>
      <x v="13"/>
      <x v="979"/>
      <x/>
      <x v="1"/>
      <x/>
    </i>
    <i r="8">
      <x v="489"/>
      <x v="979"/>
      <x/>
      <x v="1"/>
      <x/>
    </i>
    <i r="5">
      <x v="126"/>
      <x v="99"/>
      <x v="242"/>
      <x v="13"/>
      <x v="793"/>
      <x/>
      <x v="1"/>
      <x/>
    </i>
    <i r="5">
      <x v="114"/>
      <x v="88"/>
      <x v="210"/>
      <x v="13"/>
      <x v="926"/>
      <x/>
      <x v="1"/>
      <x/>
    </i>
    <i r="7">
      <x v="255"/>
      <x v="13"/>
      <x v="926"/>
      <x/>
      <x v="1"/>
      <x/>
    </i>
    <i r="7">
      <x v="256"/>
      <x v="13"/>
      <x v="926"/>
      <x/>
      <x v="1"/>
      <x/>
    </i>
    <i r="4">
      <x v="2"/>
      <x v="109"/>
      <x v="85"/>
      <x v="199"/>
      <x v="13"/>
      <x v="378"/>
      <x/>
      <x v="2"/>
      <x/>
    </i>
    <i r="8">
      <x v="439"/>
      <x v="378"/>
      <x/>
      <x v="2"/>
      <x/>
    </i>
    <i r="8">
      <x v="440"/>
      <x v="378"/>
      <x/>
      <x v="2"/>
      <x/>
    </i>
    <i r="5">
      <x v="100"/>
      <x v="76"/>
      <x v="200"/>
      <x v="13"/>
      <x v="279"/>
      <x/>
      <x v="2"/>
      <x/>
    </i>
    <i r="5">
      <x v="110"/>
      <x v="86"/>
      <x v="201"/>
      <x v="13"/>
      <x v="269"/>
      <x/>
      <x v="2"/>
      <x/>
    </i>
    <i r="5">
      <x v="111"/>
      <x v="7"/>
      <x v="202"/>
      <x v="441"/>
      <x v="430"/>
      <x/>
      <x v="2"/>
      <x/>
    </i>
    <i r="5">
      <x v="102"/>
      <x v="78"/>
      <x v="203"/>
      <x v="13"/>
      <x v="402"/>
      <x/>
      <x v="2"/>
      <x/>
    </i>
    <i r="5">
      <x v="112"/>
      <x v="87"/>
      <x v="204"/>
      <x v="13"/>
      <x v="645"/>
      <x/>
      <x v="2"/>
      <x/>
    </i>
    <i r="5">
      <x v="103"/>
      <x v="79"/>
      <x v="205"/>
      <x v="13"/>
      <x v="608"/>
      <x/>
      <x v="2"/>
      <x/>
    </i>
    <i r="5">
      <x v="18"/>
      <x v="16"/>
      <x v="186"/>
      <x v="13"/>
      <x v="323"/>
      <x/>
      <x v="2"/>
      <x/>
    </i>
    <i r="8">
      <x v="361"/>
      <x v="323"/>
      <x/>
      <x v="2"/>
      <x/>
    </i>
    <i r="7">
      <x v="206"/>
      <x v="13"/>
      <x v="323"/>
      <x/>
      <x v="2"/>
      <x/>
    </i>
    <i r="7">
      <x v="207"/>
      <x v="13"/>
      <x v="323"/>
      <x/>
      <x v="2"/>
      <x/>
    </i>
    <i r="8">
      <x v="362"/>
      <x v="323"/>
      <x v="1"/>
      <x v="2"/>
      <x/>
    </i>
    <i r="8">
      <x v="363"/>
      <x v="323"/>
      <x/>
      <x v="2"/>
      <x/>
    </i>
    <i r="5">
      <x v="106"/>
      <x v="82"/>
      <x v="192"/>
      <x v="465"/>
      <x v="535"/>
      <x/>
      <x v="2"/>
      <x/>
    </i>
    <i r="8">
      <x v="467"/>
      <x v="535"/>
      <x/>
      <x v="2"/>
      <x/>
    </i>
    <i r="8">
      <x v="469"/>
      <x v="535"/>
      <x/>
      <x v="2"/>
      <x/>
    </i>
    <i r="5">
      <x v="113"/>
      <x v="7"/>
      <x v="208"/>
      <x v="13"/>
      <x v="355"/>
      <x/>
      <x v="2"/>
      <x/>
    </i>
    <i r="5">
      <x v="99"/>
      <x v="75"/>
      <x v="209"/>
      <x v="364"/>
      <x v="605"/>
      <x/>
      <x v="2"/>
      <x/>
    </i>
    <i r="5">
      <x v="114"/>
      <x v="88"/>
      <x v="210"/>
      <x v="13"/>
      <x v="475"/>
      <x/>
      <x v="2"/>
      <x/>
    </i>
    <i r="8">
      <x v="488"/>
      <x v="475"/>
      <x/>
      <x v="2"/>
      <x/>
    </i>
    <i r="3">
      <x v="2"/>
      <x/>
      <x v="32"/>
      <x v="27"/>
      <x v="94"/>
      <x v="490"/>
      <x v="1414"/>
      <x/>
      <x/>
      <x/>
    </i>
    <i r="8">
      <x v="491"/>
      <x v="1629"/>
      <x/>
      <x/>
      <x/>
    </i>
    <i r="8">
      <x v="492"/>
      <x v="1212"/>
      <x/>
      <x/>
      <x/>
    </i>
    <i r="8">
      <x v="493"/>
      <x v="1629"/>
      <x/>
      <x/>
      <x/>
    </i>
    <i r="7">
      <x v="257"/>
      <x v="494"/>
      <x v="1134"/>
      <x/>
      <x/>
      <x/>
    </i>
    <i r="7">
      <x v="198"/>
      <x v="495"/>
      <x v="1627"/>
      <x/>
      <x/>
      <x/>
    </i>
    <i r="8">
      <x v="491"/>
      <x v="1627"/>
      <x/>
      <x/>
      <x/>
    </i>
    <i r="8">
      <x v="493"/>
      <x v="1627"/>
      <x/>
      <x/>
      <x/>
    </i>
    <i r="7">
      <x v="258"/>
      <x v="492"/>
      <x v="1214"/>
      <x/>
      <x/>
      <x/>
    </i>
    <i r="7">
      <x v="259"/>
      <x v="490"/>
      <x v="1429"/>
      <x/>
      <x/>
      <x/>
    </i>
    <i r="5">
      <x v="109"/>
      <x v="85"/>
      <x v="260"/>
      <x v="496"/>
      <x v="1250"/>
      <x/>
      <x/>
      <x/>
    </i>
    <i r="5">
      <x v="110"/>
      <x v="86"/>
      <x v="201"/>
      <x v="497"/>
      <x v="76"/>
      <x/>
      <x/>
      <x/>
    </i>
    <i r="5">
      <x v="130"/>
      <x v="102"/>
      <x v="261"/>
      <x v="498"/>
      <x v="1248"/>
      <x/>
      <x/>
      <x/>
    </i>
    <i r="8">
      <x v="499"/>
      <x v="1248"/>
      <x/>
      <x/>
      <x/>
    </i>
    <i r="5">
      <x v="116"/>
      <x v="90"/>
      <x v="217"/>
      <x v="500"/>
      <x v="1840"/>
      <x/>
      <x/>
      <x/>
    </i>
    <i r="5">
      <x v="117"/>
      <x v="91"/>
      <x v="219"/>
      <x v="501"/>
      <x v="80"/>
      <x/>
      <x/>
      <x/>
    </i>
    <i r="5">
      <x v="112"/>
      <x v="87"/>
      <x v="221"/>
      <x v="502"/>
      <x v="1966"/>
      <x/>
      <x/>
      <x/>
    </i>
    <i r="8">
      <x v="503"/>
      <x v="1966"/>
      <x/>
      <x/>
      <x/>
    </i>
    <i r="7">
      <x v="204"/>
      <x v="504"/>
      <x v="1966"/>
      <x/>
      <x/>
      <x/>
    </i>
    <i r="5">
      <x v="18"/>
      <x v="16"/>
      <x v="186"/>
      <x v="505"/>
      <x v="684"/>
      <x/>
      <x/>
      <x/>
    </i>
    <i r="8">
      <x v="506"/>
      <x v="684"/>
      <x/>
      <x/>
      <x/>
    </i>
    <i r="7">
      <x v="262"/>
      <x v="507"/>
      <x v="684"/>
      <x/>
      <x/>
      <x/>
    </i>
    <i r="8">
      <x v="508"/>
      <x v="684"/>
      <x/>
      <x/>
      <x/>
    </i>
    <i r="7">
      <x v="207"/>
      <x v="509"/>
      <x v="684"/>
      <x/>
      <x/>
      <x/>
    </i>
    <i r="7">
      <x v="263"/>
      <x v="510"/>
      <x v="684"/>
      <x/>
      <x/>
      <x/>
    </i>
    <i r="7">
      <x v="254"/>
      <x v="511"/>
      <x v="684"/>
      <x/>
      <x/>
      <x/>
    </i>
    <i r="8">
      <x v="512"/>
      <x v="684"/>
      <x/>
      <x/>
      <x/>
    </i>
    <i r="5">
      <x v="106"/>
      <x v="82"/>
      <x v="246"/>
      <x v="489"/>
      <x v="1654"/>
      <x/>
      <x/>
      <x/>
    </i>
    <i r="8">
      <x v="513"/>
      <x v="1654"/>
      <x/>
      <x/>
      <x/>
    </i>
    <i r="8">
      <x v="514"/>
      <x v="1654"/>
      <x/>
      <x/>
      <x/>
    </i>
    <i r="8">
      <x v="515"/>
      <x v="1654"/>
      <x/>
      <x/>
      <x/>
    </i>
    <i r="8">
      <x v="516"/>
      <x v="1654"/>
      <x/>
      <x/>
      <x/>
    </i>
    <i r="7">
      <x v="264"/>
      <x v="517"/>
      <x v="1654"/>
      <x/>
      <x/>
      <x/>
    </i>
    <i r="8">
      <x v="518"/>
      <x v="1654"/>
      <x/>
      <x/>
      <x/>
    </i>
    <i r="5">
      <x v="107"/>
      <x v="83"/>
      <x v="241"/>
      <x v="519"/>
      <x v="210"/>
      <x/>
      <x/>
      <x/>
    </i>
    <i r="5">
      <x v="74"/>
      <x v="58"/>
      <x v="120"/>
      <x v="520"/>
      <x v="1666"/>
      <x/>
      <x/>
      <x/>
    </i>
    <i r="8">
      <x v="521"/>
      <x v="1666"/>
      <x/>
      <x/>
      <x/>
    </i>
    <i r="8">
      <x v="522"/>
      <x v="1666"/>
      <x/>
      <x/>
      <x/>
    </i>
    <i r="8">
      <x v="523"/>
      <x v="1666"/>
      <x/>
      <x/>
      <x/>
    </i>
    <i r="8">
      <x v="524"/>
      <x v="1666"/>
      <x/>
      <x/>
      <x/>
    </i>
    <i r="8">
      <x v="525"/>
      <x v="1666"/>
      <x/>
      <x/>
      <x/>
    </i>
    <i r="8">
      <x v="526"/>
      <x v="1666"/>
      <x/>
      <x/>
      <x/>
    </i>
    <i r="8">
      <x v="527"/>
      <x v="1666"/>
      <x/>
      <x/>
      <x/>
    </i>
    <i r="8">
      <x v="528"/>
      <x v="1666"/>
      <x/>
      <x/>
      <x/>
    </i>
    <i r="8">
      <x v="529"/>
      <x v="1666"/>
      <x/>
      <x/>
      <x/>
    </i>
    <i r="5">
      <x v="99"/>
      <x v="75"/>
      <x v="265"/>
      <x v="530"/>
      <x v="1676"/>
      <x/>
      <x/>
      <x/>
    </i>
    <i r="4">
      <x v="1"/>
      <x v="32"/>
      <x v="27"/>
      <x v="198"/>
      <x v="13"/>
      <x v="965"/>
      <x/>
      <x v="1"/>
      <x/>
    </i>
    <i r="7">
      <x v="266"/>
      <x v="13"/>
      <x v="893"/>
      <x/>
      <x v="1"/>
      <x/>
    </i>
    <i r="7">
      <x v="267"/>
      <x v="13"/>
      <x v="934"/>
      <x/>
      <x v="1"/>
      <x/>
    </i>
    <i r="5">
      <x v="109"/>
      <x v="85"/>
      <x v="260"/>
      <x v="13"/>
      <x v="836"/>
      <x/>
      <x v="1"/>
      <x/>
    </i>
    <i r="5">
      <x v="100"/>
      <x v="76"/>
      <x v="268"/>
      <x v="13"/>
      <x v="736"/>
      <x/>
      <x v="1"/>
      <x/>
    </i>
    <i r="5">
      <x v="115"/>
      <x v="89"/>
      <x v="216"/>
      <x v="13"/>
      <x v="983"/>
      <x/>
      <x v="1"/>
      <x/>
    </i>
    <i r="5">
      <x v="117"/>
      <x v="91"/>
      <x v="269"/>
      <x v="501"/>
      <x v="79"/>
      <x/>
      <x v="1"/>
      <x/>
    </i>
    <i r="5">
      <x v="102"/>
      <x v="78"/>
      <x v="270"/>
      <x v="13"/>
      <x v="859"/>
      <x/>
      <x v="1"/>
      <x/>
    </i>
    <i r="5">
      <x v="18"/>
      <x v="16"/>
      <x v="262"/>
      <x v="13"/>
      <x v="779"/>
      <x/>
      <x v="1"/>
      <x/>
    </i>
    <i r="7">
      <x v="263"/>
      <x v="13"/>
      <x v="779"/>
      <x/>
      <x v="1"/>
      <x/>
    </i>
    <i r="5">
      <x v="106"/>
      <x v="82"/>
      <x v="264"/>
      <x v="13"/>
      <x v="979"/>
      <x/>
      <x v="1"/>
      <x/>
    </i>
    <i r="5">
      <x v="107"/>
      <x v="83"/>
      <x v="271"/>
      <x v="13"/>
      <x v="772"/>
      <x/>
      <x v="1"/>
      <x/>
    </i>
    <i r="5">
      <x v="74"/>
      <x v="58"/>
      <x v="120"/>
      <x v="531"/>
      <x v="986"/>
      <x/>
      <x v="1"/>
      <x/>
    </i>
    <i r="8">
      <x v="532"/>
      <x v="986"/>
      <x/>
      <x v="1"/>
      <x/>
    </i>
    <i r="8">
      <x v="533"/>
      <x v="986"/>
      <x/>
      <x v="1"/>
      <x/>
    </i>
    <i r="5">
      <x v="114"/>
      <x v="88"/>
      <x v="210"/>
      <x v="13"/>
      <x v="926"/>
      <x/>
      <x v="1"/>
      <x/>
    </i>
    <i r="4">
      <x v="2"/>
      <x v="100"/>
      <x v="76"/>
      <x v="251"/>
      <x v="13"/>
      <x v="279"/>
      <x/>
      <x v="2"/>
      <x/>
    </i>
    <i r="5">
      <x v="117"/>
      <x v="91"/>
      <x v="219"/>
      <x v="501"/>
      <x v="271"/>
      <x/>
      <x v="2"/>
      <x/>
    </i>
    <i r="5">
      <x v="102"/>
      <x v="78"/>
      <x v="252"/>
      <x v="13"/>
      <x v="402"/>
      <x/>
      <x v="2"/>
      <x/>
    </i>
    <i r="5">
      <x v="129"/>
      <x v="7"/>
      <x v="253"/>
      <x v="13"/>
      <x v="604"/>
      <x/>
      <x v="2"/>
      <x/>
    </i>
    <i r="5">
      <x v="18"/>
      <x v="16"/>
      <x v="254"/>
      <x v="13"/>
      <x v="323"/>
      <x/>
      <x v="2"/>
      <x/>
    </i>
    <i r="8">
      <x v="512"/>
      <x v="323"/>
      <x/>
      <x v="2"/>
      <x/>
    </i>
    <i r="5">
      <x v="106"/>
      <x v="82"/>
      <x v="246"/>
      <x v="489"/>
      <x v="535"/>
      <x/>
      <x v="2"/>
      <x/>
    </i>
    <i r="8">
      <x v="513"/>
      <x v="535"/>
      <x/>
      <x v="2"/>
      <x/>
    </i>
    <i r="8">
      <x v="514"/>
      <x v="535"/>
      <x/>
      <x v="2"/>
      <x/>
    </i>
    <i r="8">
      <x v="515"/>
      <x v="535"/>
      <x/>
      <x v="2"/>
      <x/>
    </i>
    <i r="5">
      <x v="126"/>
      <x v="99"/>
      <x v="242"/>
      <x v="534"/>
      <x v="336"/>
      <x/>
      <x v="2"/>
      <x/>
    </i>
    <i r="5">
      <x v="114"/>
      <x v="88"/>
      <x v="210"/>
      <x v="13"/>
      <x v="475"/>
      <x/>
      <x v="2"/>
      <x/>
    </i>
    <i r="7">
      <x v="255"/>
      <x v="13"/>
      <x v="475"/>
      <x/>
      <x v="2"/>
      <x/>
    </i>
    <i r="7">
      <x v="256"/>
      <x v="13"/>
      <x v="475"/>
      <x/>
      <x v="2"/>
      <x/>
    </i>
    <i r="3">
      <x v="3"/>
      <x/>
      <x v="32"/>
      <x v="27"/>
      <x v="94"/>
      <x v="535"/>
      <x v="1430"/>
      <x/>
      <x/>
      <x/>
    </i>
    <i r="8">
      <x v="536"/>
      <x v="1430"/>
      <x/>
      <x/>
      <x/>
    </i>
    <i r="7">
      <x v="259"/>
      <x v="535"/>
      <x v="1430"/>
      <x/>
      <x/>
      <x/>
    </i>
    <i r="5">
      <x v="100"/>
      <x v="76"/>
      <x v="178"/>
      <x v="537"/>
      <x v="107"/>
      <x/>
      <x/>
      <x/>
    </i>
    <i r="5">
      <x v="102"/>
      <x v="78"/>
      <x v="180"/>
      <x v="538"/>
      <x v="1330"/>
      <x/>
      <x/>
      <x/>
    </i>
    <i r="8">
      <x v="539"/>
      <x v="1330"/>
      <x/>
      <x/>
      <x/>
    </i>
    <i r="7">
      <x v="203"/>
      <x v="540"/>
      <x v="1330"/>
      <x/>
      <x/>
      <x/>
    </i>
    <i r="7">
      <x v="272"/>
      <x v="541"/>
      <x v="1330"/>
      <x/>
      <x/>
      <x/>
    </i>
    <i r="5">
      <x v="38"/>
      <x v="31"/>
      <x v="273"/>
      <x v="542"/>
      <x v="1875"/>
      <x/>
      <x/>
      <x/>
    </i>
    <i r="5">
      <x v="131"/>
      <x v="7"/>
      <x v="274"/>
      <x v="543"/>
      <x v="1256"/>
      <x/>
      <x/>
      <x/>
    </i>
    <i r="5">
      <x v="18"/>
      <x v="16"/>
      <x v="275"/>
      <x v="544"/>
      <x v="684"/>
      <x/>
      <x/>
      <x/>
    </i>
    <i r="7">
      <x v="229"/>
      <x v="545"/>
      <x v="684"/>
      <x/>
      <x/>
      <x/>
    </i>
    <i r="7">
      <x v="231"/>
      <x v="546"/>
      <x v="684"/>
      <x/>
      <x/>
      <x/>
    </i>
    <i r="8">
      <x v="547"/>
      <x v="684"/>
      <x/>
      <x/>
      <x/>
    </i>
    <i r="7">
      <x v="262"/>
      <x v="548"/>
      <x v="685"/>
      <x/>
      <x/>
      <x/>
    </i>
    <i r="8">
      <x v="549"/>
      <x v="684"/>
      <x/>
      <x/>
      <x/>
    </i>
    <i r="8">
      <x v="550"/>
      <x v="684"/>
      <x/>
      <x/>
      <x/>
    </i>
    <i r="7">
      <x v="276"/>
      <x v="551"/>
      <x v="685"/>
      <x/>
      <x/>
      <x/>
    </i>
    <i r="8">
      <x v="552"/>
      <x v="685"/>
      <x/>
      <x/>
      <x/>
    </i>
    <i r="8">
      <x v="553"/>
      <x v="685"/>
      <x/>
      <x/>
      <x/>
    </i>
    <i r="8">
      <x v="554"/>
      <x v="685"/>
      <x/>
      <x/>
      <x/>
    </i>
    <i r="7">
      <x v="263"/>
      <x v="555"/>
      <x v="684"/>
      <x/>
      <x/>
      <x/>
    </i>
    <i r="5">
      <x v="106"/>
      <x v="82"/>
      <x v="189"/>
      <x v="556"/>
      <x v="1654"/>
      <x/>
      <x/>
      <x/>
    </i>
    <i r="7">
      <x v="264"/>
      <x v="557"/>
      <x v="1654"/>
      <x/>
      <x/>
      <x/>
    </i>
    <i r="8">
      <x v="558"/>
      <x v="1654"/>
      <x/>
      <x/>
      <x/>
    </i>
    <i r="8">
      <x v="559"/>
      <x v="1654"/>
      <x/>
      <x/>
      <x/>
    </i>
    <i r="8">
      <x v="560"/>
      <x v="1654"/>
      <x/>
      <x/>
      <x/>
    </i>
    <i r="7">
      <x v="277"/>
      <x v="561"/>
      <x v="1654"/>
      <x/>
      <x/>
      <x/>
    </i>
    <i r="5">
      <x v="132"/>
      <x v="103"/>
      <x v="278"/>
      <x v="562"/>
      <x v="1254"/>
      <x/>
      <x/>
      <x/>
    </i>
    <i r="8">
      <x v="563"/>
      <x v="1254"/>
      <x/>
      <x/>
      <x/>
    </i>
    <i r="5">
      <x v="126"/>
      <x v="99"/>
      <x v="242"/>
      <x v="534"/>
      <x v="1145"/>
      <x/>
      <x/>
      <x/>
    </i>
    <i r="5">
      <x v="74"/>
      <x v="58"/>
      <x v="120"/>
      <x v="531"/>
      <x v="1666"/>
      <x/>
      <x/>
      <x/>
    </i>
    <i r="8">
      <x v="532"/>
      <x v="1666"/>
      <x/>
      <x/>
      <x/>
    </i>
    <i r="8">
      <x v="533"/>
      <x v="1666"/>
      <x/>
      <x/>
      <x/>
    </i>
    <i r="8">
      <x v="564"/>
      <x v="1666"/>
      <x/>
      <x/>
      <x/>
    </i>
    <i r="5">
      <x v="133"/>
      <x v="104"/>
      <x v="279"/>
      <x v="565"/>
      <x v="1327"/>
      <x/>
      <x/>
      <x/>
    </i>
    <i r="4">
      <x v="1"/>
      <x v="32"/>
      <x v="27"/>
      <x v="280"/>
      <x v="13"/>
      <x v="981"/>
      <x/>
      <x v="1"/>
      <x/>
    </i>
    <i r="7">
      <x v="198"/>
      <x v="13"/>
      <x v="965"/>
      <x/>
      <x v="1"/>
      <x/>
    </i>
    <i r="5">
      <x v="109"/>
      <x v="85"/>
      <x v="281"/>
      <x v="13"/>
      <x v="836"/>
      <x/>
      <x v="1"/>
      <x/>
    </i>
    <i r="5">
      <x v="33"/>
      <x v="28"/>
      <x v="282"/>
      <x v="566"/>
      <x v="1036"/>
      <x/>
      <x v="1"/>
      <x/>
    </i>
    <i r="5">
      <x v="102"/>
      <x v="78"/>
      <x v="272"/>
      <x v="13"/>
      <x v="859"/>
      <x/>
      <x v="1"/>
      <x/>
    </i>
    <i r="5">
      <x v="112"/>
      <x v="87"/>
      <x v="283"/>
      <x v="13"/>
      <x v="1079"/>
      <x/>
      <x v="1"/>
      <x/>
    </i>
    <i r="5">
      <x v="104"/>
      <x v="80"/>
      <x v="284"/>
      <x v="13"/>
      <x v="928"/>
      <x/>
      <x v="1"/>
      <x/>
    </i>
    <i r="5">
      <x v="18"/>
      <x v="16"/>
      <x v="276"/>
      <x v="13"/>
      <x v="779"/>
      <x/>
      <x v="1"/>
      <x/>
    </i>
    <i r="5">
      <x v="106"/>
      <x v="82"/>
      <x v="277"/>
      <x v="13"/>
      <x v="979"/>
      <x/>
      <x v="1"/>
      <x/>
    </i>
    <i r="8">
      <x v="567"/>
      <x v="979"/>
      <x/>
      <x v="1"/>
      <x/>
    </i>
    <i r="5">
      <x v="132"/>
      <x v="103"/>
      <x v="285"/>
      <x v="13"/>
      <x v="837"/>
      <x/>
      <x v="1"/>
      <x/>
    </i>
    <i r="5">
      <x v="66"/>
      <x v="50"/>
      <x v="286"/>
      <x v="13"/>
      <x v="993"/>
      <x/>
      <x v="1"/>
      <x/>
    </i>
    <i r="5">
      <x v="74"/>
      <x v="58"/>
      <x v="120"/>
      <x v="13"/>
      <x v="986"/>
      <x/>
      <x v="1"/>
      <x/>
    </i>
    <i r="5">
      <x v="134"/>
      <x v="105"/>
      <x v="287"/>
      <x v="13"/>
      <x v="787"/>
      <x/>
      <x v="1"/>
      <x/>
    </i>
    <i r="4">
      <x v="2"/>
      <x v="32"/>
      <x v="27"/>
      <x v="198"/>
      <x v="13"/>
      <x v="521"/>
      <x/>
      <x v="2"/>
      <x/>
    </i>
    <i r="7">
      <x v="266"/>
      <x v="13"/>
      <x v="440"/>
      <x/>
      <x v="2"/>
      <x/>
    </i>
    <i r="7">
      <x v="267"/>
      <x v="13"/>
      <x v="483"/>
      <x/>
      <x v="2"/>
      <x/>
    </i>
    <i r="5">
      <x v="109"/>
      <x v="85"/>
      <x v="260"/>
      <x v="13"/>
      <x v="378"/>
      <x/>
      <x v="2"/>
      <x/>
    </i>
    <i r="5">
      <x v="100"/>
      <x v="76"/>
      <x v="268"/>
      <x v="13"/>
      <x v="279"/>
      <x/>
      <x v="2"/>
      <x/>
    </i>
    <i r="5">
      <x v="115"/>
      <x v="89"/>
      <x v="216"/>
      <x v="13"/>
      <x v="539"/>
      <x/>
      <x v="2"/>
      <x/>
    </i>
    <i r="5">
      <x v="102"/>
      <x v="78"/>
      <x v="270"/>
      <x v="13"/>
      <x v="402"/>
      <x/>
      <x v="2"/>
      <x/>
    </i>
    <i r="5">
      <x v="18"/>
      <x v="16"/>
      <x v="262"/>
      <x v="13"/>
      <x v="323"/>
      <x/>
      <x v="2"/>
      <x/>
    </i>
    <i r="8">
      <x v="549"/>
      <x v="323"/>
      <x/>
      <x v="2"/>
      <x/>
    </i>
    <i r="8">
      <x v="550"/>
      <x v="323"/>
      <x/>
      <x v="2"/>
      <x/>
    </i>
    <i r="7">
      <x v="263"/>
      <x v="13"/>
      <x v="323"/>
      <x/>
      <x v="2"/>
      <x/>
    </i>
    <i r="8">
      <x v="555"/>
      <x v="323"/>
      <x/>
      <x v="2"/>
      <x/>
    </i>
    <i r="5">
      <x v="106"/>
      <x v="82"/>
      <x v="264"/>
      <x v="13"/>
      <x v="535"/>
      <x/>
      <x v="2"/>
      <x/>
    </i>
    <i r="8">
      <x v="557"/>
      <x v="535"/>
      <x/>
      <x v="2"/>
      <x/>
    </i>
    <i r="8">
      <x v="558"/>
      <x v="535"/>
      <x/>
      <x v="2"/>
      <x/>
    </i>
    <i r="8">
      <x v="559"/>
      <x v="535"/>
      <x/>
      <x v="2"/>
      <x/>
    </i>
    <i r="8">
      <x v="560"/>
      <x v="535"/>
      <x/>
      <x v="2"/>
      <x/>
    </i>
    <i r="5">
      <x v="107"/>
      <x v="83"/>
      <x v="271"/>
      <x v="13"/>
      <x v="315"/>
      <x/>
      <x v="2"/>
      <x/>
    </i>
    <i r="5">
      <x v="74"/>
      <x v="58"/>
      <x v="120"/>
      <x v="531"/>
      <x v="542"/>
      <x/>
      <x v="2"/>
      <x/>
    </i>
    <i r="8">
      <x v="532"/>
      <x v="542"/>
      <x/>
      <x v="2"/>
      <x/>
    </i>
    <i r="8">
      <x v="533"/>
      <x v="542"/>
      <x/>
      <x v="2"/>
      <x/>
    </i>
    <i r="5">
      <x v="114"/>
      <x v="88"/>
      <x v="210"/>
      <x v="13"/>
      <x v="475"/>
      <x/>
      <x v="2"/>
      <x/>
    </i>
    <i r="3">
      <x v="4"/>
      <x/>
      <x v="135"/>
      <x v="106"/>
      <x v="288"/>
      <x v="568"/>
      <x v="1478"/>
      <x/>
      <x/>
      <x/>
    </i>
    <i r="5">
      <x v="136"/>
      <x v="107"/>
      <x v="289"/>
      <x v="569"/>
      <x v="1540"/>
      <x/>
      <x/>
      <x/>
    </i>
    <i r="7">
      <x v="290"/>
      <x v="570"/>
      <x v="1540"/>
      <x/>
      <x/>
      <x/>
    </i>
    <i r="5">
      <x v="32"/>
      <x v="27"/>
      <x v="94"/>
      <x v="571"/>
      <x v="1628"/>
      <x/>
      <x/>
      <x/>
    </i>
    <i r="7">
      <x v="291"/>
      <x v="572"/>
      <x v="1949"/>
      <x/>
      <x/>
      <x/>
    </i>
    <i r="7">
      <x v="292"/>
      <x v="573"/>
      <x v="1657"/>
      <x/>
      <x/>
      <x/>
    </i>
    <i r="7">
      <x v="293"/>
      <x v="574"/>
      <x v="1949"/>
      <x/>
      <x/>
      <x/>
    </i>
    <i r="7">
      <x v="294"/>
      <x v="575"/>
      <x v="60"/>
      <x/>
      <x/>
      <x/>
    </i>
    <i r="7">
      <x v="295"/>
      <x v="576"/>
      <x v="1215"/>
      <x/>
      <x/>
      <x/>
    </i>
    <i r="8">
      <x v="577"/>
      <x v="1215"/>
      <x/>
      <x/>
      <x/>
    </i>
    <i r="7">
      <x v="258"/>
      <x v="578"/>
      <x v="1215"/>
      <x/>
      <x/>
      <x/>
    </i>
    <i r="7">
      <x v="296"/>
      <x v="208"/>
      <x v="1215"/>
      <x/>
      <x/>
      <x/>
    </i>
    <i r="7">
      <x v="297"/>
      <x v="579"/>
      <x v="1559"/>
      <x/>
      <x/>
      <x/>
    </i>
    <i r="7">
      <x v="298"/>
      <x v="580"/>
      <x v="1559"/>
      <x/>
      <x/>
      <x/>
    </i>
    <i r="7">
      <x v="299"/>
      <x v="581"/>
      <x v="1559"/>
      <x/>
      <x/>
      <x/>
    </i>
    <i r="7">
      <x v="300"/>
      <x v="582"/>
      <x v="1181"/>
      <x/>
      <x/>
      <x/>
    </i>
    <i r="7">
      <x v="301"/>
      <x v="583"/>
      <x v="85"/>
      <x/>
      <x/>
      <x/>
    </i>
    <i r="5">
      <x v="33"/>
      <x v="28"/>
      <x v="282"/>
      <x v="566"/>
      <x v="1824"/>
      <x/>
      <x/>
      <x/>
    </i>
    <i r="5">
      <x v="102"/>
      <x v="78"/>
      <x v="180"/>
      <x v="584"/>
      <x v="1330"/>
      <x/>
      <x/>
      <x/>
    </i>
    <i r="8">
      <x v="585"/>
      <x v="1330"/>
      <x/>
      <x/>
      <x/>
    </i>
    <i r="8">
      <x v="586"/>
      <x v="1330"/>
      <x/>
      <x/>
      <x/>
    </i>
    <i r="8">
      <x v="587"/>
      <x v="1330"/>
      <x/>
      <x/>
      <x/>
    </i>
    <i r="7">
      <x v="203"/>
      <x v="588"/>
      <x v="1330"/>
      <x/>
      <x/>
      <x/>
    </i>
    <i r="8">
      <x v="589"/>
      <x v="1330"/>
      <x/>
      <x/>
      <x/>
    </i>
    <i r="7">
      <x v="252"/>
      <x v="590"/>
      <x v="1330"/>
      <x/>
      <x/>
      <x/>
    </i>
    <i r="8">
      <x v="591"/>
      <x v="1330"/>
      <x/>
      <x/>
      <x/>
    </i>
    <i r="7">
      <x v="270"/>
      <x v="592"/>
      <x v="1330"/>
      <x/>
      <x/>
      <x/>
    </i>
    <i r="8">
      <x v="593"/>
      <x v="1330"/>
      <x/>
      <x/>
      <x/>
    </i>
    <i r="7">
      <x v="272"/>
      <x v="594"/>
      <x v="1330"/>
      <x/>
      <x/>
      <x/>
    </i>
    <i r="8">
      <x v="595"/>
      <x v="1330"/>
      <x/>
      <x/>
      <x/>
    </i>
    <i r="5">
      <x v="112"/>
      <x v="87"/>
      <x v="283"/>
      <x v="596"/>
      <x v="1967"/>
      <x/>
      <x/>
      <x/>
    </i>
    <i r="8">
      <x v="597"/>
      <x v="1967"/>
      <x/>
      <x/>
      <x/>
    </i>
    <i r="8">
      <x v="598"/>
      <x v="1967"/>
      <x/>
      <x/>
      <x/>
    </i>
    <i r="8">
      <x v="599"/>
      <x v="1967"/>
      <x/>
      <x/>
      <x/>
    </i>
    <i r="7">
      <x v="302"/>
      <x v="600"/>
      <x v="1967"/>
      <x/>
      <x/>
      <x/>
    </i>
    <i r="8">
      <x v="601"/>
      <x v="1967"/>
      <x/>
      <x/>
      <x/>
    </i>
    <i r="8">
      <x v="602"/>
      <x v="1967"/>
      <x/>
      <x/>
      <x/>
    </i>
    <i r="5">
      <x v="103"/>
      <x v="79"/>
      <x v="205"/>
      <x v="603"/>
      <x v="1859"/>
      <x/>
      <x/>
      <x/>
    </i>
    <i r="8">
      <x v="604"/>
      <x v="1859"/>
      <x/>
      <x/>
      <x/>
    </i>
    <i r="5">
      <x v="34"/>
      <x v="7"/>
      <x v="303"/>
      <x v="605"/>
      <x v="1479"/>
      <x/>
      <x/>
      <x/>
    </i>
    <i r="5">
      <x v="129"/>
      <x v="7"/>
      <x v="253"/>
      <x v="606"/>
      <x v="1829"/>
      <x/>
      <x/>
      <x/>
    </i>
    <i r="5">
      <x v="18"/>
      <x v="16"/>
      <x v="262"/>
      <x v="607"/>
      <x v="685"/>
      <x/>
      <x/>
      <x/>
    </i>
    <i r="8">
      <x v="608"/>
      <x v="685"/>
      <x/>
      <x/>
      <x/>
    </i>
    <i r="8">
      <x v="609"/>
      <x v="685"/>
      <x/>
      <x/>
      <x/>
    </i>
    <i r="7">
      <x v="276"/>
      <x v="610"/>
      <x v="685"/>
      <x/>
      <x/>
      <x/>
    </i>
    <i r="8">
      <x v="611"/>
      <x v="685"/>
      <x/>
      <x/>
      <x/>
    </i>
    <i r="7">
      <x v="263"/>
      <x v="612"/>
      <x v="685"/>
      <x/>
      <x/>
      <x/>
    </i>
    <i r="7">
      <x v="304"/>
      <x v="613"/>
      <x v="685"/>
      <x/>
      <x/>
      <x/>
    </i>
    <i r="5">
      <x v="124"/>
      <x v="97"/>
      <x v="233"/>
      <x v="614"/>
      <x v="1218"/>
      <x/>
      <x/>
      <x/>
    </i>
    <i r="9">
      <x v="1219"/>
      <x/>
      <x/>
      <x/>
    </i>
    <i r="5">
      <x v="106"/>
      <x v="82"/>
      <x v="264"/>
      <x v="615"/>
      <x v="1654"/>
      <x/>
      <x/>
      <x/>
    </i>
    <i r="7">
      <x v="277"/>
      <x v="567"/>
      <x v="1654"/>
      <x/>
      <x/>
      <x/>
    </i>
    <i r="8">
      <x v="616"/>
      <x v="1654"/>
      <x/>
      <x/>
      <x/>
    </i>
    <i r="8">
      <x v="617"/>
      <x v="1654"/>
      <x/>
      <x/>
      <x/>
    </i>
    <i r="8">
      <x v="618"/>
      <x v="1654"/>
      <x/>
      <x/>
      <x/>
    </i>
    <i r="7">
      <x v="305"/>
      <x v="619"/>
      <x v="1654"/>
      <x/>
      <x/>
      <x/>
    </i>
    <i r="8">
      <x v="620"/>
      <x v="1654"/>
      <x/>
      <x/>
      <x/>
    </i>
    <i r="8">
      <x v="621"/>
      <x v="1654"/>
      <x/>
      <x/>
      <x/>
    </i>
    <i r="8">
      <x v="622"/>
      <x v="1654"/>
      <x/>
      <x/>
      <x/>
    </i>
    <i r="5">
      <x v="107"/>
      <x v="83"/>
      <x v="271"/>
      <x v="623"/>
      <x v="211"/>
      <x/>
      <x/>
      <x/>
    </i>
    <i r="5">
      <x v="113"/>
      <x v="7"/>
      <x v="208"/>
      <x v="624"/>
      <x v="1195"/>
      <x/>
      <x/>
      <x/>
    </i>
    <i r="5">
      <x v="126"/>
      <x v="99"/>
      <x v="242"/>
      <x v="625"/>
      <x v="1143"/>
      <x/>
      <x/>
      <x/>
    </i>
    <i r="5">
      <x v="137"/>
      <x v="7"/>
      <x v="306"/>
      <x v="626"/>
      <x v="1509"/>
      <x/>
      <x/>
      <x/>
    </i>
    <i r="4">
      <x v="1"/>
      <x v="32"/>
      <x v="27"/>
      <x v="307"/>
      <x v="13"/>
      <x v="981"/>
      <x/>
      <x v="1"/>
      <x/>
    </i>
    <i r="5">
      <x v="109"/>
      <x v="85"/>
      <x v="308"/>
      <x v="13"/>
      <x v="836"/>
      <x/>
      <x v="1"/>
      <x/>
    </i>
    <i r="5">
      <x v="100"/>
      <x v="76"/>
      <x v="309"/>
      <x v="13"/>
      <x v="736"/>
      <x/>
      <x v="1"/>
      <x/>
    </i>
    <i r="5">
      <x v="110"/>
      <x v="86"/>
      <x v="310"/>
      <x v="13"/>
      <x v="730"/>
      <x/>
      <x v="1"/>
      <x/>
    </i>
    <i r="5">
      <x v="102"/>
      <x v="78"/>
      <x v="311"/>
      <x v="13"/>
      <x v="859"/>
      <x/>
      <x v="1"/>
      <x/>
    </i>
    <i r="5">
      <x v="18"/>
      <x v="16"/>
      <x v="312"/>
      <x v="13"/>
      <x v="779"/>
      <x/>
      <x v="1"/>
      <x/>
    </i>
    <i r="7">
      <x v="304"/>
      <x v="13"/>
      <x v="779"/>
      <x/>
      <x v="1"/>
      <x/>
    </i>
    <i r="5">
      <x v="106"/>
      <x v="82"/>
      <x v="305"/>
      <x v="13"/>
      <x v="979"/>
      <x/>
      <x v="1"/>
      <x/>
    </i>
    <i r="5">
      <x v="114"/>
      <x v="88"/>
      <x v="210"/>
      <x v="627"/>
      <x v="926"/>
      <x/>
      <x v="1"/>
      <x/>
    </i>
    <i r="8">
      <x v="628"/>
      <x v="926"/>
      <x/>
      <x v="1"/>
      <x/>
    </i>
    <i r="8">
      <x v="629"/>
      <x v="926"/>
      <x/>
      <x v="1"/>
      <x/>
    </i>
    <i r="8">
      <x v="630"/>
      <x v="926"/>
      <x/>
      <x v="1"/>
      <x/>
    </i>
    <i r="7">
      <x v="255"/>
      <x v="631"/>
      <x v="926"/>
      <x/>
      <x v="1"/>
      <x/>
    </i>
    <i r="8">
      <x v="632"/>
      <x v="926"/>
      <x/>
      <x v="1"/>
      <x/>
    </i>
    <i r="8">
      <x v="633"/>
      <x v="926"/>
      <x/>
      <x v="1"/>
      <x/>
    </i>
    <i r="7">
      <x v="256"/>
      <x v="634"/>
      <x v="926"/>
      <x/>
      <x v="1"/>
      <x/>
    </i>
    <i r="4">
      <x v="2"/>
      <x v="32"/>
      <x v="27"/>
      <x v="280"/>
      <x v="13"/>
      <x v="537"/>
      <x/>
      <x v="2"/>
      <x/>
    </i>
    <i r="7">
      <x v="198"/>
      <x v="13"/>
      <x v="521"/>
      <x/>
      <x v="2"/>
      <x/>
    </i>
    <i r="5">
      <x v="109"/>
      <x v="85"/>
      <x v="281"/>
      <x v="13"/>
      <x v="378"/>
      <x/>
      <x v="2"/>
      <x/>
    </i>
    <i r="5">
      <x v="33"/>
      <x v="28"/>
      <x v="282"/>
      <x v="566"/>
      <x v="601"/>
      <x/>
      <x v="2"/>
      <x/>
    </i>
    <i r="5">
      <x v="102"/>
      <x v="78"/>
      <x v="272"/>
      <x v="594"/>
      <x v="403"/>
      <x/>
      <x v="2"/>
      <x/>
    </i>
    <i r="8">
      <x v="595"/>
      <x v="403"/>
      <x/>
      <x v="2"/>
      <x/>
    </i>
    <i r="5">
      <x v="112"/>
      <x v="87"/>
      <x v="283"/>
      <x v="596"/>
      <x v="646"/>
      <x/>
      <x v="2"/>
      <x/>
    </i>
    <i r="8">
      <x v="597"/>
      <x v="646"/>
      <x/>
      <x v="2"/>
      <x/>
    </i>
    <i r="8">
      <x v="598"/>
      <x v="646"/>
      <x/>
      <x v="2"/>
      <x/>
    </i>
    <i r="8">
      <x v="599"/>
      <x v="646"/>
      <x/>
      <x v="2"/>
      <x/>
    </i>
    <i r="5">
      <x v="104"/>
      <x v="80"/>
      <x v="284"/>
      <x v="13"/>
      <x v="477"/>
      <x/>
      <x v="2"/>
      <x/>
    </i>
    <i r="5">
      <x v="18"/>
      <x v="16"/>
      <x v="276"/>
      <x v="611"/>
      <x v="324"/>
      <x/>
      <x v="2"/>
      <x/>
    </i>
    <i r="5">
      <x v="124"/>
      <x v="97"/>
      <x v="233"/>
      <x v="614"/>
      <x v="370"/>
      <x/>
      <x v="2"/>
      <x/>
    </i>
    <i r="5">
      <x v="106"/>
      <x v="82"/>
      <x v="277"/>
      <x v="567"/>
      <x v="535"/>
      <x/>
      <x v="2"/>
      <x/>
    </i>
    <i r="8">
      <x v="616"/>
      <x v="535"/>
      <x/>
      <x v="2"/>
      <x/>
    </i>
    <i r="8">
      <x v="617"/>
      <x v="535"/>
      <x/>
      <x v="2"/>
      <x/>
    </i>
    <i r="8">
      <x v="618"/>
      <x v="535"/>
      <x/>
      <x v="2"/>
      <x/>
    </i>
    <i r="5">
      <x v="132"/>
      <x v="103"/>
      <x v="285"/>
      <x v="13"/>
      <x v="380"/>
      <x/>
      <x v="2"/>
      <x/>
    </i>
    <i r="5">
      <x v="66"/>
      <x v="50"/>
      <x v="286"/>
      <x v="13"/>
      <x v="550"/>
      <x/>
      <x v="2"/>
      <x/>
    </i>
    <i r="5">
      <x v="74"/>
      <x v="58"/>
      <x v="120"/>
      <x v="13"/>
      <x v="542"/>
      <x/>
      <x v="2"/>
      <x/>
    </i>
    <i r="5">
      <x v="134"/>
      <x v="105"/>
      <x v="287"/>
      <x v="13"/>
      <x v="329"/>
      <x/>
      <x v="2"/>
      <x/>
    </i>
    <i r="3">
      <x v="5"/>
      <x/>
      <x v="32"/>
      <x v="27"/>
      <x v="94"/>
      <x v="635"/>
      <x v="84"/>
      <x/>
      <x/>
      <x/>
    </i>
    <i r="8">
      <x v="636"/>
      <x v="1213"/>
      <x/>
      <x/>
      <x/>
    </i>
    <i r="8">
      <x v="637"/>
      <x v="1213"/>
      <x/>
      <x/>
      <x/>
    </i>
    <i r="8">
      <x v="638"/>
      <x v="1213"/>
      <x/>
      <x/>
      <x/>
    </i>
    <i r="7">
      <x v="313"/>
      <x v="635"/>
      <x v="85"/>
      <x/>
      <x/>
      <x/>
    </i>
    <i r="7">
      <x v="295"/>
      <x v="638"/>
      <x v="1215"/>
      <x/>
      <x/>
      <x/>
    </i>
    <i r="7">
      <x v="258"/>
      <x v="636"/>
      <x v="1215"/>
      <x/>
      <x/>
      <x/>
    </i>
    <i r="7">
      <x v="296"/>
      <x v="637"/>
      <x v="1215"/>
      <x/>
      <x/>
      <x/>
    </i>
    <i r="5">
      <x v="109"/>
      <x v="85"/>
      <x v="211"/>
      <x v="639"/>
      <x v="1251"/>
      <x/>
      <x/>
      <x/>
    </i>
    <i r="8">
      <x v="640"/>
      <x v="1251"/>
      <x/>
      <x/>
      <x/>
    </i>
    <i r="8">
      <x v="641"/>
      <x v="1251"/>
      <x/>
      <x/>
      <x/>
    </i>
    <i r="7">
      <x v="212"/>
      <x v="642"/>
      <x v="1251"/>
      <x/>
      <x/>
      <x/>
    </i>
    <i r="7">
      <x v="199"/>
      <x v="643"/>
      <x v="1251"/>
      <x/>
      <x/>
      <x/>
    </i>
    <i r="8">
      <x v="644"/>
      <x v="1251"/>
      <x/>
      <x/>
      <x/>
    </i>
    <i r="7">
      <x v="260"/>
      <x v="645"/>
      <x v="1251"/>
      <x/>
      <x/>
      <x/>
    </i>
    <i r="7">
      <x v="281"/>
      <x v="646"/>
      <x v="1251"/>
      <x/>
      <x/>
      <x/>
    </i>
    <i r="7">
      <x v="308"/>
      <x v="647"/>
      <x v="1251"/>
      <x/>
      <x/>
      <x/>
    </i>
    <i r="5">
      <x v="100"/>
      <x v="76"/>
      <x v="178"/>
      <x v="648"/>
      <x v="107"/>
      <x/>
      <x/>
      <x/>
    </i>
    <i r="7">
      <x v="200"/>
      <x v="649"/>
      <x v="107"/>
      <x/>
      <x/>
      <x/>
    </i>
    <i r="7">
      <x v="251"/>
      <x v="650"/>
      <x v="107"/>
      <x/>
      <x/>
      <x/>
    </i>
    <i r="7">
      <x v="268"/>
      <x v="651"/>
      <x v="107"/>
      <x/>
      <x/>
      <x/>
    </i>
    <i r="7">
      <x v="309"/>
      <x v="652"/>
      <x v="107"/>
      <x/>
      <x/>
      <x/>
    </i>
    <i r="5">
      <x v="110"/>
      <x v="86"/>
      <x v="310"/>
      <x v="653"/>
      <x v="76"/>
      <x/>
      <x/>
      <x/>
    </i>
    <i r="5">
      <x v="115"/>
      <x v="89"/>
      <x v="215"/>
      <x v="654"/>
      <x v="1661"/>
      <x/>
      <x/>
      <x/>
    </i>
    <i r="7">
      <x v="216"/>
      <x v="655"/>
      <x v="1661"/>
      <x/>
      <x/>
      <x/>
    </i>
    <i r="8">
      <x v="656"/>
      <x v="1661"/>
      <x/>
      <x/>
      <x/>
    </i>
    <i r="5">
      <x v="102"/>
      <x v="78"/>
      <x v="311"/>
      <x v="657"/>
      <x v="1330"/>
      <x/>
      <x/>
      <x/>
    </i>
    <i r="5">
      <x v="118"/>
      <x v="92"/>
      <x v="220"/>
      <x v="658"/>
      <x v="70"/>
      <x/>
      <x/>
      <x/>
    </i>
    <i r="5">
      <x v="138"/>
      <x v="7"/>
      <x v="314"/>
      <x v="659"/>
      <x v="1162"/>
      <x/>
      <x/>
      <x/>
    </i>
    <i r="5">
      <x v="104"/>
      <x v="80"/>
      <x v="284"/>
      <x v="660"/>
      <x v="1522"/>
      <x/>
      <x/>
      <x/>
    </i>
    <i r="8">
      <x v="661"/>
      <x v="1522"/>
      <x/>
      <x/>
      <x/>
    </i>
    <i r="8">
      <x v="662"/>
      <x v="1522"/>
      <x/>
      <x/>
      <x/>
    </i>
    <i r="5">
      <x v="139"/>
      <x v="108"/>
      <x v="315"/>
      <x v="663"/>
      <x v="1118"/>
      <x/>
      <x/>
      <x/>
    </i>
    <i r="5">
      <x v="34"/>
      <x v="7"/>
      <x v="316"/>
      <x v="664"/>
      <x v="1479"/>
      <x/>
      <x/>
      <x/>
    </i>
    <i r="5">
      <x v="120"/>
      <x v="7"/>
      <x v="223"/>
      <x v="665"/>
      <x v="1604"/>
      <x/>
      <x/>
      <x/>
    </i>
    <i r="5">
      <x v="129"/>
      <x v="7"/>
      <x v="253"/>
      <x v="666"/>
      <x v="1829"/>
      <x/>
      <x/>
      <x/>
    </i>
    <i r="8">
      <x v="667"/>
      <x v="1829"/>
      <x/>
      <x/>
      <x/>
    </i>
    <i r="5">
      <x v="18"/>
      <x v="16"/>
      <x v="262"/>
      <x v="668"/>
      <x v="685"/>
      <x/>
      <x/>
      <x/>
    </i>
    <i r="8">
      <x v="669"/>
      <x v="685"/>
      <x/>
      <x/>
      <x/>
    </i>
    <i r="8">
      <x v="670"/>
      <x v="685"/>
      <x/>
      <x/>
      <x/>
    </i>
    <i r="7">
      <x v="312"/>
      <x v="671"/>
      <x v="685"/>
      <x/>
      <x/>
      <x/>
    </i>
    <i r="8">
      <x v="672"/>
      <x v="685"/>
      <x/>
      <x/>
      <x/>
    </i>
    <i r="8">
      <x v="673"/>
      <x v="685"/>
      <x/>
      <x/>
      <x/>
    </i>
    <i r="8">
      <x v="674"/>
      <x v="685"/>
      <x/>
      <x/>
      <x/>
    </i>
    <i r="8">
      <x v="675"/>
      <x v="685"/>
      <x/>
      <x/>
      <x/>
    </i>
    <i r="7">
      <x v="263"/>
      <x v="676"/>
      <x v="685"/>
      <x/>
      <x/>
      <x/>
    </i>
    <i r="7">
      <x v="304"/>
      <x v="677"/>
      <x v="685"/>
      <x/>
      <x/>
      <x/>
    </i>
    <i r="8">
      <x v="678"/>
      <x v="685"/>
      <x/>
      <x/>
      <x/>
    </i>
    <i r="7">
      <x v="317"/>
      <x v="679"/>
      <x v="685"/>
      <x/>
      <x/>
      <x/>
    </i>
    <i r="5">
      <x v="106"/>
      <x v="82"/>
      <x v="305"/>
      <x v="680"/>
      <x v="1654"/>
      <x/>
      <x/>
      <x/>
    </i>
    <i r="7">
      <x v="318"/>
      <x v="681"/>
      <x v="1654"/>
      <x/>
      <x/>
      <x/>
    </i>
    <i r="8">
      <x v="682"/>
      <x v="1654"/>
      <x/>
      <x/>
      <x/>
    </i>
    <i r="8">
      <x v="683"/>
      <x v="1654"/>
      <x/>
      <x/>
      <x/>
    </i>
    <i r="8">
      <x v="684"/>
      <x v="1654"/>
      <x/>
      <x/>
      <x/>
    </i>
    <i r="5">
      <x v="2"/>
      <x v="2"/>
      <x v="240"/>
      <x v="685"/>
      <x v="1755"/>
      <x/>
      <x/>
      <x/>
    </i>
    <i r="5">
      <x v="74"/>
      <x v="58"/>
      <x v="120"/>
      <x v="686"/>
      <x v="1666"/>
      <x/>
      <x/>
      <x/>
    </i>
    <i r="5">
      <x v="114"/>
      <x v="88"/>
      <x v="210"/>
      <x v="627"/>
      <x v="1514"/>
      <x/>
      <x/>
      <x/>
    </i>
    <i r="8">
      <x v="628"/>
      <x v="1514"/>
      <x/>
      <x/>
      <x/>
    </i>
    <i r="8">
      <x v="629"/>
      <x v="1514"/>
      <x/>
      <x/>
      <x/>
    </i>
    <i r="8">
      <x v="630"/>
      <x v="1514"/>
      <x/>
      <x/>
      <x/>
    </i>
    <i r="7">
      <x v="255"/>
      <x v="631"/>
      <x v="1514"/>
      <x/>
      <x/>
      <x/>
    </i>
    <i r="8">
      <x v="632"/>
      <x v="1514"/>
      <x/>
      <x/>
      <x/>
    </i>
    <i r="8">
      <x v="633"/>
      <x v="1514"/>
      <x/>
      <x/>
      <x/>
    </i>
    <i r="8">
      <x v="687"/>
      <x v="1514"/>
      <x/>
      <x/>
      <x/>
    </i>
    <i r="7">
      <x v="256"/>
      <x v="634"/>
      <x v="1514"/>
      <x/>
      <x/>
      <x/>
    </i>
    <i r="4">
      <x v="1"/>
      <x v="32"/>
      <x v="27"/>
      <x v="295"/>
      <x v="13"/>
      <x v="828"/>
      <x/>
      <x v="1"/>
      <x/>
    </i>
    <i r="7">
      <x v="258"/>
      <x v="13"/>
      <x v="828"/>
      <x/>
      <x v="1"/>
      <x/>
    </i>
    <i r="7">
      <x v="296"/>
      <x v="13"/>
      <x v="828"/>
      <x/>
      <x v="1"/>
      <x/>
    </i>
    <i r="7">
      <x v="300"/>
      <x v="13"/>
      <x v="806"/>
      <x/>
      <x v="1"/>
      <x/>
    </i>
    <i r="7">
      <x v="319"/>
      <x v="13"/>
      <x v="812"/>
      <x/>
      <x v="1"/>
      <x/>
    </i>
    <i r="5">
      <x v="109"/>
      <x v="85"/>
      <x v="320"/>
      <x v="13"/>
      <x v="836"/>
      <x/>
      <x v="1"/>
      <x/>
    </i>
    <i r="5">
      <x v="100"/>
      <x v="76"/>
      <x v="321"/>
      <x v="13"/>
      <x v="736"/>
      <x/>
      <x v="1"/>
      <x/>
    </i>
    <i r="5">
      <x v="110"/>
      <x v="86"/>
      <x v="322"/>
      <x v="13"/>
      <x v="730"/>
      <x/>
      <x v="1"/>
      <x/>
    </i>
    <i r="5">
      <x v="102"/>
      <x v="78"/>
      <x v="323"/>
      <x v="13"/>
      <x v="859"/>
      <x/>
      <x v="1"/>
      <x/>
    </i>
    <i r="5">
      <x v="140"/>
      <x v="7"/>
      <x v="324"/>
      <x v="13"/>
      <x v="718"/>
      <x/>
      <x v="1"/>
      <x/>
    </i>
    <i r="5">
      <x v="38"/>
      <x v="31"/>
      <x v="325"/>
      <x v="13"/>
      <x v="1053"/>
      <x/>
      <x v="1"/>
      <x/>
    </i>
    <i r="5">
      <x v="138"/>
      <x v="7"/>
      <x v="314"/>
      <x v="659"/>
      <x v="798"/>
      <x/>
      <x v="1"/>
      <x/>
    </i>
    <i r="5">
      <x v="18"/>
      <x v="16"/>
      <x v="326"/>
      <x v="13"/>
      <x v="779"/>
      <x/>
      <x v="1"/>
      <x/>
    </i>
    <i r="5">
      <x v="141"/>
      <x v="109"/>
      <x v="327"/>
      <x v="13"/>
      <x v="913"/>
      <x/>
      <x v="1"/>
      <x/>
    </i>
    <i r="5">
      <x v="107"/>
      <x v="83"/>
      <x v="328"/>
      <x v="13"/>
      <x v="772"/>
      <x/>
      <x v="1"/>
      <x/>
    </i>
    <i r="5">
      <x v="142"/>
      <x v="110"/>
      <x v="329"/>
      <x v="13"/>
      <x v="827"/>
      <x/>
      <x v="1"/>
      <x/>
    </i>
    <i r="5">
      <x v="66"/>
      <x v="50"/>
      <x v="330"/>
      <x v="13"/>
      <x v="993"/>
      <x/>
      <x v="1"/>
      <x/>
    </i>
    <i r="5">
      <x v="143"/>
      <x v="111"/>
      <x v="331"/>
      <x v="13"/>
      <x v="784"/>
      <x/>
      <x v="1"/>
      <x/>
    </i>
    <i r="5">
      <x v="144"/>
      <x v="112"/>
      <x v="332"/>
      <x v="13"/>
      <x v="782"/>
      <x/>
      <x v="1"/>
      <x/>
    </i>
    <i r="8">
      <x v="688"/>
      <x v="782"/>
      <x/>
      <x v="1"/>
      <x/>
    </i>
    <i r="4">
      <x v="2"/>
      <x v="32"/>
      <x v="27"/>
      <x v="307"/>
      <x v="13"/>
      <x v="537"/>
      <x/>
      <x v="2"/>
      <x/>
    </i>
    <i r="5">
      <x v="109"/>
      <x v="85"/>
      <x v="308"/>
      <x v="13"/>
      <x v="378"/>
      <x/>
      <x v="2"/>
      <x/>
    </i>
    <i r="8">
      <x v="647"/>
      <x v="379"/>
      <x/>
      <x v="2"/>
      <x/>
    </i>
    <i r="5">
      <x v="100"/>
      <x v="76"/>
      <x v="309"/>
      <x v="13"/>
      <x v="279"/>
      <x/>
      <x v="2"/>
      <x/>
    </i>
    <i r="8">
      <x v="652"/>
      <x v="280"/>
      <x/>
      <x v="2"/>
      <x/>
    </i>
    <i r="5">
      <x v="110"/>
      <x v="86"/>
      <x v="310"/>
      <x v="653"/>
      <x v="269"/>
      <x/>
      <x v="2"/>
      <x/>
    </i>
    <i r="5">
      <x v="102"/>
      <x v="78"/>
      <x v="311"/>
      <x v="657"/>
      <x v="403"/>
      <x/>
      <x v="2"/>
      <x/>
    </i>
    <i r="5">
      <x v="138"/>
      <x v="7"/>
      <x v="314"/>
      <x v="659"/>
      <x v="343"/>
      <x/>
      <x v="2"/>
      <x/>
    </i>
    <i r="5">
      <x v="18"/>
      <x v="16"/>
      <x v="312"/>
      <x v="675"/>
      <x v="324"/>
      <x/>
      <x v="2"/>
      <x/>
    </i>
    <i r="7">
      <x v="304"/>
      <x v="677"/>
      <x v="324"/>
      <x/>
      <x v="2"/>
      <x/>
    </i>
    <i r="8">
      <x v="678"/>
      <x v="324"/>
      <x/>
      <x v="2"/>
      <x/>
    </i>
    <i r="5">
      <x v="106"/>
      <x v="82"/>
      <x v="305"/>
      <x v="680"/>
      <x v="535"/>
      <x/>
      <x v="2"/>
      <x/>
    </i>
    <i r="5">
      <x v="114"/>
      <x v="88"/>
      <x v="210"/>
      <x v="627"/>
      <x v="475"/>
      <x/>
      <x v="2"/>
      <x/>
    </i>
    <i r="8">
      <x v="628"/>
      <x v="475"/>
      <x/>
      <x v="2"/>
      <x/>
    </i>
    <i r="8">
      <x v="629"/>
      <x v="475"/>
      <x/>
      <x v="2"/>
      <x/>
    </i>
    <i r="8">
      <x v="630"/>
      <x v="475"/>
      <x/>
      <x v="2"/>
      <x/>
    </i>
    <i r="7">
      <x v="255"/>
      <x v="631"/>
      <x v="475"/>
      <x/>
      <x v="2"/>
      <x/>
    </i>
    <i r="8">
      <x v="632"/>
      <x v="475"/>
      <x/>
      <x v="2"/>
      <x/>
    </i>
    <i r="8">
      <x v="633"/>
      <x v="475"/>
      <x/>
      <x v="2"/>
      <x/>
    </i>
    <i r="7">
      <x v="256"/>
      <x v="634"/>
      <x v="475"/>
      <x/>
      <x v="2"/>
      <x/>
    </i>
    <i r="2">
      <x v="9"/>
      <x/>
      <x v="1"/>
      <x v="145"/>
      <x v="113"/>
      <x v="333"/>
      <x v="689"/>
      <x v="799"/>
      <x/>
      <x v="1"/>
      <x/>
    </i>
    <i r="4">
      <x v="2"/>
      <x v="23"/>
      <x v="19"/>
      <x v="334"/>
      <x v="690"/>
      <x v="1578"/>
      <x/>
      <x v="2"/>
      <x/>
    </i>
    <i r="8">
      <x v="691"/>
      <x v="1578"/>
      <x/>
      <x v="2"/>
      <x/>
    </i>
    <i r="8">
      <x v="692"/>
      <x v="1578"/>
      <x/>
      <x v="2"/>
      <x/>
    </i>
    <i r="8">
      <x v="693"/>
      <x v="1578"/>
      <x/>
      <x v="2"/>
      <x/>
    </i>
    <i r="8">
      <x v="694"/>
      <x v="1578"/>
      <x/>
      <x v="2"/>
      <x/>
    </i>
    <i r="5">
      <x v="145"/>
      <x v="113"/>
      <x v="333"/>
      <x v="695"/>
      <x v="1164"/>
      <x/>
      <x v="2"/>
      <x/>
    </i>
    <i r="3">
      <x v="1"/>
      <x/>
      <x v="145"/>
      <x v="113"/>
      <x v="333"/>
      <x v="689"/>
      <x v="1165"/>
      <x/>
      <x/>
      <x/>
    </i>
    <i r="8">
      <x v="696"/>
      <x v="1165"/>
      <x/>
      <x/>
      <x/>
    </i>
    <i r="4">
      <x v="1"/>
      <x v="23"/>
      <x v="19"/>
      <x v="335"/>
      <x v="13"/>
      <x v="950"/>
      <x/>
      <x v="1"/>
      <x/>
    </i>
    <i r="5">
      <x v="145"/>
      <x v="113"/>
      <x v="333"/>
      <x v="13"/>
      <x v="799"/>
      <x/>
      <x v="1"/>
      <x/>
    </i>
    <i r="4">
      <x v="2"/>
      <x v="145"/>
      <x v="113"/>
      <x v="333"/>
      <x v="689"/>
      <x v="345"/>
      <x/>
      <x v="2"/>
      <x/>
    </i>
    <i r="8">
      <x v="696"/>
      <x v="344"/>
      <x/>
      <x v="2"/>
      <x/>
    </i>
    <i r="9">
      <x v="1164"/>
      <x/>
      <x v="2"/>
      <x/>
    </i>
    <i r="3">
      <x v="2"/>
      <x/>
      <x v="23"/>
      <x v="19"/>
      <x v="335"/>
      <x v="697"/>
      <x v="1579"/>
      <x/>
      <x/>
      <x/>
    </i>
    <i r="5">
      <x v="145"/>
      <x v="113"/>
      <x v="333"/>
      <x v="698"/>
      <x v="1165"/>
      <x/>
      <x/>
      <x/>
    </i>
    <i r="4">
      <x v="1"/>
      <x v="145"/>
      <x v="113"/>
      <x v="333"/>
      <x v="13"/>
      <x v="799"/>
      <x/>
      <x v="1"/>
      <x/>
    </i>
    <i r="4">
      <x v="2"/>
      <x v="23"/>
      <x v="19"/>
      <x v="335"/>
      <x v="697"/>
      <x v="500"/>
      <x/>
      <x v="2"/>
      <x/>
    </i>
    <i r="5">
      <x v="145"/>
      <x v="113"/>
      <x v="333"/>
      <x v="698"/>
      <x v="345"/>
      <x/>
      <x v="2"/>
      <x/>
    </i>
    <i r="3">
      <x v="3"/>
      <x/>
      <x v="145"/>
      <x v="113"/>
      <x v="333"/>
      <x v="699"/>
      <x v="1165"/>
      <x/>
      <x/>
      <x/>
    </i>
    <i r="8">
      <x v="700"/>
      <x v="1165"/>
      <x/>
      <x/>
      <x/>
    </i>
    <i r="7">
      <x v="336"/>
      <x v="701"/>
      <x v="1165"/>
      <x/>
      <x/>
      <x/>
    </i>
    <i r="4">
      <x v="1"/>
      <x v="23"/>
      <x v="19"/>
      <x v="337"/>
      <x v="13"/>
      <x v="950"/>
      <x/>
      <x v="1"/>
      <x/>
    </i>
    <i r="5">
      <x v="145"/>
      <x v="113"/>
      <x v="336"/>
      <x v="13"/>
      <x v="799"/>
      <x/>
      <x v="1"/>
      <x/>
    </i>
    <i r="4">
      <x v="2"/>
      <x v="145"/>
      <x v="113"/>
      <x v="333"/>
      <x v="699"/>
      <x v="345"/>
      <x/>
      <x v="2"/>
      <x/>
    </i>
    <i r="3">
      <x v="4"/>
      <x/>
      <x v="23"/>
      <x v="19"/>
      <x v="337"/>
      <x v="702"/>
      <x v="1579"/>
      <x/>
      <x/>
      <x/>
    </i>
    <i r="5">
      <x v="146"/>
      <x v="114"/>
      <x v="338"/>
      <x v="703"/>
      <x v="1384"/>
      <x/>
      <x/>
      <x/>
    </i>
    <i r="5">
      <x v="145"/>
      <x v="113"/>
      <x v="336"/>
      <x v="704"/>
      <x v="1165"/>
      <x/>
      <x/>
      <x/>
    </i>
    <i r="4">
      <x v="1"/>
      <x v="145"/>
      <x v="113"/>
      <x v="336"/>
      <x v="13"/>
      <x v="799"/>
      <x/>
      <x v="1"/>
      <x/>
    </i>
    <i r="4">
      <x v="2"/>
      <x v="23"/>
      <x v="19"/>
      <x v="337"/>
      <x v="702"/>
      <x v="500"/>
      <x/>
      <x v="2"/>
      <x/>
    </i>
    <i r="5">
      <x v="145"/>
      <x v="113"/>
      <x v="336"/>
      <x v="704"/>
      <x v="345"/>
      <x/>
      <x v="2"/>
      <x/>
    </i>
    <i r="3">
      <x v="5"/>
      <x/>
      <x v="145"/>
      <x v="113"/>
      <x v="336"/>
      <x v="705"/>
      <x v="1165"/>
      <x/>
      <x/>
      <x/>
    </i>
    <i r="4">
      <x v="1"/>
      <x v="145"/>
      <x v="113"/>
      <x v="336"/>
      <x v="706"/>
      <x v="799"/>
      <x/>
      <x v="1"/>
      <x/>
    </i>
    <i r="4">
      <x v="2"/>
      <x v="145"/>
      <x v="113"/>
      <x v="336"/>
      <x v="705"/>
      <x v="345"/>
      <x/>
      <x v="2"/>
      <x/>
    </i>
    <i r="1">
      <x v="2"/>
      <x v="10"/>
      <x/>
      <x/>
      <x v="106"/>
      <x v="82"/>
      <x v="339"/>
      <x v="707"/>
      <x v="1654"/>
      <x/>
      <x/>
      <x/>
    </i>
    <i r="8">
      <x v="708"/>
      <x v="1654"/>
      <x/>
      <x/>
      <x/>
    </i>
    <i r="8">
      <x v="709"/>
      <x v="1654"/>
      <x/>
      <x/>
      <x/>
    </i>
    <i r="8">
      <x v="710"/>
      <x v="1654"/>
      <x/>
      <x/>
      <x/>
    </i>
    <i r="8">
      <x v="711"/>
      <x v="1654"/>
      <x/>
      <x/>
      <x/>
    </i>
    <i r="8">
      <x v="712"/>
      <x v="1654"/>
      <x/>
      <x/>
      <x/>
    </i>
    <i r="8">
      <x v="713"/>
      <x v="1654"/>
      <x/>
      <x/>
      <x/>
    </i>
    <i r="8">
      <x v="714"/>
      <x v="1654"/>
      <x/>
      <x/>
      <x/>
    </i>
    <i r="4">
      <x v="2"/>
      <x v="147"/>
      <x v="115"/>
      <x v="340"/>
      <x v="715"/>
      <x v="64"/>
      <x/>
      <x v="2"/>
      <x/>
    </i>
    <i r="5">
      <x v="106"/>
      <x v="82"/>
      <x v="339"/>
      <x v="710"/>
      <x v="535"/>
      <x/>
      <x v="2"/>
      <x/>
    </i>
    <i r="5">
      <x v="148"/>
      <x v="116"/>
      <x v="341"/>
      <x v="716"/>
      <x v="81"/>
      <x/>
      <x v="2"/>
      <x/>
    </i>
    <i r="3">
      <x v="1"/>
      <x/>
      <x v="106"/>
      <x v="82"/>
      <x v="339"/>
      <x v="717"/>
      <x v="1654"/>
      <x/>
      <x/>
      <x/>
    </i>
    <i r="8">
      <x v="718"/>
      <x v="1654"/>
      <x/>
      <x/>
      <x/>
    </i>
    <i r="8">
      <x v="719"/>
      <x v="1654"/>
      <x/>
      <x/>
      <x/>
    </i>
    <i r="3">
      <x v="2"/>
      <x/>
      <x v="32"/>
      <x v="27"/>
      <x v="342"/>
      <x v="494"/>
      <x v="46"/>
      <x/>
      <x/>
      <x/>
    </i>
    <i r="5">
      <x v="106"/>
      <x v="82"/>
      <x v="339"/>
      <x v="720"/>
      <x v="1654"/>
      <x/>
      <x/>
      <x/>
    </i>
    <i>
      <x v="1"/>
      <x v="3"/>
      <x v="11"/>
      <x/>
      <x/>
      <x v="149"/>
      <x v="117"/>
      <x v="343"/>
      <x v="721"/>
      <x v="1406"/>
      <x/>
      <x/>
      <x/>
    </i>
    <i r="5">
      <x v="150"/>
      <x v="118"/>
      <x v="344"/>
      <x v="722"/>
      <x v="1464"/>
      <x/>
      <x/>
      <x/>
    </i>
    <i r="7">
      <x v="345"/>
      <x v="723"/>
      <x v="1464"/>
      <x/>
      <x/>
      <x/>
    </i>
    <i r="5">
      <x v="151"/>
      <x v="119"/>
      <x v="346"/>
      <x v="724"/>
      <x v="1226"/>
      <x/>
      <x/>
      <x/>
    </i>
    <i r="5">
      <x v="152"/>
      <x v="120"/>
      <x v="347"/>
      <x v="725"/>
      <x v="2028"/>
      <x/>
      <x/>
      <x/>
    </i>
    <i r="7">
      <x v="348"/>
      <x v="726"/>
      <x v="2028"/>
      <x/>
      <x/>
      <x/>
    </i>
    <i r="5">
      <x v="153"/>
      <x v="121"/>
      <x v="349"/>
      <x v="727"/>
      <x v="1773"/>
      <x/>
      <x/>
      <x/>
    </i>
    <i r="8">
      <x v="728"/>
      <x v="1773"/>
      <x/>
      <x/>
      <x/>
    </i>
    <i r="8">
      <x v="729"/>
      <x v="1773"/>
      <x/>
      <x/>
      <x/>
    </i>
    <i r="5">
      <x v="154"/>
      <x v="122"/>
      <x v="350"/>
      <x v="730"/>
      <x v="66"/>
      <x/>
      <x/>
      <x/>
    </i>
    <i r="8">
      <x v="731"/>
      <x v="66"/>
      <x/>
      <x/>
      <x/>
    </i>
    <i r="5">
      <x v="155"/>
      <x v="123"/>
      <x v="351"/>
      <x v="732"/>
      <x v="1963"/>
      <x/>
      <x/>
      <x/>
    </i>
    <i r="5">
      <x v="156"/>
      <x v="124"/>
      <x v="352"/>
      <x v="733"/>
      <x v="1647"/>
      <x/>
      <x/>
      <x/>
    </i>
    <i r="5">
      <x v="157"/>
      <x v="125"/>
      <x v="353"/>
      <x v="734"/>
      <x v="228"/>
      <x/>
      <x/>
      <x/>
    </i>
    <i r="5">
      <x v="158"/>
      <x v="126"/>
      <x v="354"/>
      <x v="735"/>
      <x v="1959"/>
      <x/>
      <x/>
      <x/>
    </i>
    <i r="5">
      <x v="159"/>
      <x v="127"/>
      <x v="355"/>
      <x v="736"/>
      <x v="118"/>
      <x/>
      <x/>
      <x/>
    </i>
    <i r="5">
      <x v="160"/>
      <x v="128"/>
      <x v="356"/>
      <x v="737"/>
      <x v="1969"/>
      <x/>
      <x/>
      <x/>
    </i>
    <i r="5">
      <x v="50"/>
      <x v="38"/>
      <x v="357"/>
      <x v="738"/>
      <x v="1483"/>
      <x/>
      <x/>
      <x/>
    </i>
    <i r="8">
      <x v="739"/>
      <x v="1483"/>
      <x/>
      <x/>
      <x/>
    </i>
    <i r="8">
      <x v="740"/>
      <x v="1483"/>
      <x/>
      <x/>
      <x/>
    </i>
    <i r="8">
      <x v="741"/>
      <x v="1483"/>
      <x/>
      <x/>
      <x/>
    </i>
    <i r="5">
      <x v="161"/>
      <x v="129"/>
      <x v="358"/>
      <x v="742"/>
      <x v="1798"/>
      <x/>
      <x/>
      <x/>
    </i>
    <i r="8">
      <x v="743"/>
      <x v="1798"/>
      <x/>
      <x/>
      <x/>
    </i>
    <i r="8">
      <x v="744"/>
      <x v="1798"/>
      <x/>
      <x/>
      <x/>
    </i>
    <i r="8">
      <x v="745"/>
      <x v="1798"/>
      <x/>
      <x/>
      <x/>
    </i>
    <i r="5">
      <x v="162"/>
      <x v="130"/>
      <x v="359"/>
      <x v="746"/>
      <x v="1458"/>
      <x/>
      <x/>
      <x/>
    </i>
    <i r="5">
      <x v="71"/>
      <x v="55"/>
      <x v="360"/>
      <x v="747"/>
      <x v="1589"/>
      <x/>
      <x/>
      <x/>
    </i>
    <i r="8">
      <x v="748"/>
      <x v="1589"/>
      <x/>
      <x/>
      <x/>
    </i>
    <i r="7">
      <x v="361"/>
      <x v="749"/>
      <x v="1589"/>
      <x/>
      <x/>
      <x/>
    </i>
    <i r="8">
      <x v="750"/>
      <x v="1589"/>
      <x/>
      <x/>
      <x/>
    </i>
    <i r="8">
      <x v="751"/>
      <x v="1589"/>
      <x/>
      <x/>
      <x/>
    </i>
    <i r="8">
      <x v="752"/>
      <x v="1589"/>
      <x/>
      <x/>
      <x/>
    </i>
    <i r="8">
      <x v="753"/>
      <x v="1589"/>
      <x/>
      <x/>
      <x/>
    </i>
    <i r="8">
      <x v="754"/>
      <x v="1589"/>
      <x/>
      <x/>
      <x/>
    </i>
    <i r="8">
      <x v="755"/>
      <x v="1589"/>
      <x/>
      <x/>
      <x/>
    </i>
    <i r="8">
      <x v="756"/>
      <x v="1589"/>
      <x/>
      <x/>
      <x/>
    </i>
    <i r="7">
      <x v="362"/>
      <x v="757"/>
      <x v="1589"/>
      <x/>
      <x/>
      <x/>
    </i>
    <i r="8">
      <x v="758"/>
      <x v="1589"/>
      <x/>
      <x/>
      <x/>
    </i>
    <i r="7">
      <x v="363"/>
      <x v="759"/>
      <x v="1589"/>
      <x/>
      <x/>
      <x/>
    </i>
    <i r="5">
      <x v="163"/>
      <x v="131"/>
      <x v="364"/>
      <x v="760"/>
      <x v="1902"/>
      <x/>
      <x/>
      <x/>
    </i>
    <i r="5">
      <x v="74"/>
      <x v="58"/>
      <x v="365"/>
      <x v="761"/>
      <x v="1666"/>
      <x/>
      <x/>
      <x/>
    </i>
    <i r="4">
      <x v="1"/>
      <x v="150"/>
      <x v="118"/>
      <x v="344"/>
      <x v="13"/>
      <x v="909"/>
      <x/>
      <x v="1"/>
      <x/>
    </i>
    <i r="5">
      <x v="164"/>
      <x v="132"/>
      <x v="366"/>
      <x v="13"/>
      <x v="875"/>
      <x/>
      <x v="1"/>
      <x/>
    </i>
    <i r="5">
      <x v="151"/>
      <x v="119"/>
      <x v="346"/>
      <x v="13"/>
      <x v="831"/>
      <x/>
      <x v="1"/>
      <x/>
    </i>
    <i r="5">
      <x v="153"/>
      <x v="121"/>
      <x v="349"/>
      <x v="13"/>
      <x v="1017"/>
      <x/>
      <x v="1"/>
      <x/>
    </i>
    <i r="5">
      <x v="154"/>
      <x v="122"/>
      <x v="350"/>
      <x v="13"/>
      <x v="727"/>
      <x/>
      <x v="1"/>
      <x/>
    </i>
    <i r="5">
      <x v="165"/>
      <x v="133"/>
      <x v="367"/>
      <x v="13"/>
      <x v="1037"/>
      <x/>
      <x v="1"/>
      <x/>
    </i>
    <i r="5">
      <x v="155"/>
      <x v="123"/>
      <x v="351"/>
      <x v="13"/>
      <x v="1078"/>
      <x/>
      <x v="1"/>
      <x/>
    </i>
    <i r="5">
      <x v="71"/>
      <x v="55"/>
      <x v="361"/>
      <x v="13"/>
      <x v="954"/>
      <x/>
      <x v="1"/>
      <x/>
    </i>
    <i r="5">
      <x v="74"/>
      <x v="58"/>
      <x v="365"/>
      <x v="13"/>
      <x v="986"/>
      <x/>
      <x v="1"/>
      <x/>
    </i>
    <i r="4">
      <x v="2"/>
      <x v="150"/>
      <x v="118"/>
      <x v="368"/>
      <x v="762"/>
      <x v="1463"/>
      <x/>
      <x v="2"/>
      <x/>
    </i>
    <i r="5">
      <x v="151"/>
      <x v="119"/>
      <x v="346"/>
      <x v="724"/>
      <x v="372"/>
      <x/>
      <x v="2"/>
      <x/>
    </i>
    <i r="5">
      <x v="153"/>
      <x v="121"/>
      <x v="349"/>
      <x v="763"/>
      <x v="1772"/>
      <x/>
      <x v="2"/>
      <x/>
    </i>
    <i r="8">
      <x v="764"/>
      <x v="1772"/>
      <x/>
      <x v="2"/>
      <x/>
    </i>
    <i r="5">
      <x v="154"/>
      <x v="122"/>
      <x v="369"/>
      <x v="765"/>
      <x v="65"/>
      <x/>
      <x v="2"/>
      <x/>
    </i>
    <i r="7">
      <x v="350"/>
      <x v="766"/>
      <x v="65"/>
      <x/>
      <x v="2"/>
      <x/>
    </i>
    <i r="8">
      <x v="767"/>
      <x v="65"/>
      <x/>
      <x v="2"/>
      <x/>
    </i>
    <i r="8">
      <x v="768"/>
      <x v="65"/>
      <x/>
      <x v="2"/>
      <x/>
    </i>
    <i r="7">
      <x v="370"/>
      <x v="769"/>
      <x v="65"/>
      <x/>
      <x v="2"/>
      <x/>
    </i>
    <i r="5">
      <x v="155"/>
      <x v="123"/>
      <x v="371"/>
      <x v="770"/>
      <x v="1962"/>
      <x/>
      <x v="2"/>
      <x/>
    </i>
    <i r="8">
      <x v="771"/>
      <x v="1962"/>
      <x/>
      <x v="2"/>
      <x/>
    </i>
    <i r="5">
      <x v="156"/>
      <x v="124"/>
      <x v="352"/>
      <x v="733"/>
      <x v="531"/>
      <x/>
      <x v="2"/>
      <x/>
    </i>
    <i r="5">
      <x v="166"/>
      <x v="134"/>
      <x v="372"/>
      <x v="772"/>
      <x v="1646"/>
      <x/>
      <x v="2"/>
      <x/>
    </i>
    <i r="5">
      <x v="50"/>
      <x v="38"/>
      <x v="357"/>
      <x v="738"/>
      <x v="464"/>
      <x/>
      <x v="2"/>
      <x/>
    </i>
    <i r="8">
      <x v="739"/>
      <x v="464"/>
      <x/>
      <x v="2"/>
      <x/>
    </i>
    <i r="5">
      <x v="167"/>
      <x v="135"/>
      <x v="373"/>
      <x v="773"/>
      <x v="1574"/>
      <x/>
      <x v="2"/>
      <x/>
    </i>
    <i r="5">
      <x v="161"/>
      <x v="129"/>
      <x v="358"/>
      <x v="743"/>
      <x v="591"/>
      <x/>
      <x v="2"/>
      <x/>
    </i>
    <i r="5">
      <x v="71"/>
      <x v="55"/>
      <x v="360"/>
      <x v="774"/>
      <x v="1588"/>
      <x/>
      <x v="2"/>
      <x/>
    </i>
    <i r="8">
      <x v="775"/>
      <x v="1588"/>
      <x/>
      <x v="2"/>
      <x/>
    </i>
    <i r="8">
      <x v="776"/>
      <x v="1588"/>
      <x/>
      <x v="2"/>
      <x/>
    </i>
    <i r="8">
      <x v="777"/>
      <x v="1588"/>
      <x/>
      <x v="2"/>
      <x/>
    </i>
    <i r="8">
      <x v="778"/>
      <x v="1588"/>
      <x/>
      <x v="2"/>
      <x/>
    </i>
    <i r="5">
      <x v="74"/>
      <x v="58"/>
      <x v="365"/>
      <x v="761"/>
      <x v="542"/>
      <x/>
      <x v="2"/>
      <x/>
    </i>
    <i r="3">
      <x v="1"/>
      <x/>
      <x v="150"/>
      <x v="118"/>
      <x v="368"/>
      <x v="779"/>
      <x v="1464"/>
      <x/>
      <x/>
      <x/>
    </i>
    <i r="8">
      <x v="780"/>
      <x v="1464"/>
      <x/>
      <x/>
      <x/>
    </i>
    <i r="7">
      <x v="344"/>
      <x v="781"/>
      <x v="1464"/>
      <x/>
      <x/>
      <x/>
    </i>
    <i r="8">
      <x v="782"/>
      <x v="1464"/>
      <x/>
      <x/>
      <x/>
    </i>
    <i r="8">
      <x v="783"/>
      <x v="1464"/>
      <x/>
      <x/>
      <x/>
    </i>
    <i r="7">
      <x v="345"/>
      <x v="784"/>
      <x v="1464"/>
      <x/>
      <x/>
      <x/>
    </i>
    <i r="8">
      <x v="785"/>
      <x v="1464"/>
      <x/>
      <x/>
      <x/>
    </i>
    <i r="8">
      <x v="786"/>
      <x v="1464"/>
      <x/>
      <x/>
      <x/>
    </i>
    <i r="8">
      <x v="787"/>
      <x v="1464"/>
      <x/>
      <x/>
      <x/>
    </i>
    <i r="8">
      <x v="788"/>
      <x v="1464"/>
      <x/>
      <x/>
      <x/>
    </i>
    <i r="8">
      <x v="789"/>
      <x v="1464"/>
      <x/>
      <x/>
      <x/>
    </i>
    <i r="8">
      <x v="790"/>
      <x v="1464"/>
      <x/>
      <x/>
      <x/>
    </i>
    <i r="5">
      <x v="164"/>
      <x v="132"/>
      <x v="366"/>
      <x v="791"/>
      <x v="1371"/>
      <x/>
      <x/>
      <x/>
    </i>
    <i r="5">
      <x v="151"/>
      <x v="119"/>
      <x v="346"/>
      <x v="792"/>
      <x v="1226"/>
      <x/>
      <x/>
      <x/>
    </i>
    <i r="5">
      <x v="152"/>
      <x v="120"/>
      <x v="347"/>
      <x v="793"/>
      <x v="2028"/>
      <x/>
      <x/>
      <x/>
    </i>
    <i r="7">
      <x v="348"/>
      <x v="794"/>
      <x v="2028"/>
      <x/>
      <x/>
      <x/>
    </i>
    <i r="5">
      <x v="154"/>
      <x v="122"/>
      <x v="350"/>
      <x v="795"/>
      <x v="66"/>
      <x/>
      <x/>
      <x/>
    </i>
    <i r="8">
      <x v="796"/>
      <x v="66"/>
      <x/>
      <x/>
      <x/>
    </i>
    <i r="5">
      <x v="157"/>
      <x v="125"/>
      <x v="353"/>
      <x v="797"/>
      <x v="228"/>
      <x/>
      <x/>
      <x/>
    </i>
    <i r="5">
      <x v="158"/>
      <x v="126"/>
      <x v="354"/>
      <x v="798"/>
      <x v="1959"/>
      <x/>
      <x/>
      <x/>
    </i>
    <i r="5">
      <x v="159"/>
      <x v="127"/>
      <x v="355"/>
      <x v="799"/>
      <x v="118"/>
      <x/>
      <x/>
      <x/>
    </i>
    <i r="5">
      <x v="168"/>
      <x v="7"/>
      <x v="374"/>
      <x v="800"/>
      <x v="1111"/>
      <x/>
      <x/>
      <x/>
    </i>
    <i r="5">
      <x v="50"/>
      <x v="38"/>
      <x v="357"/>
      <x v="801"/>
      <x v="1483"/>
      <x/>
      <x/>
      <x/>
    </i>
    <i r="8">
      <x v="802"/>
      <x v="1483"/>
      <x/>
      <x/>
      <x/>
    </i>
    <i r="5">
      <x v="167"/>
      <x v="135"/>
      <x v="375"/>
      <x v="803"/>
      <x v="1575"/>
      <x/>
      <x/>
      <x/>
    </i>
    <i r="5">
      <x v="162"/>
      <x v="130"/>
      <x v="359"/>
      <x v="804"/>
      <x v="1458"/>
      <x/>
      <x/>
      <x/>
    </i>
    <i r="5">
      <x v="71"/>
      <x v="55"/>
      <x v="361"/>
      <x v="805"/>
      <x v="1589"/>
      <x/>
      <x/>
      <x/>
    </i>
    <i r="8">
      <x v="806"/>
      <x v="1589"/>
      <x/>
      <x/>
      <x/>
    </i>
    <i r="8">
      <x v="807"/>
      <x v="1589"/>
      <x/>
      <x/>
      <x/>
    </i>
    <i r="7">
      <x v="363"/>
      <x v="808"/>
      <x v="1589"/>
      <x/>
      <x/>
      <x/>
    </i>
    <i r="5">
      <x v="163"/>
      <x v="131"/>
      <x v="364"/>
      <x v="809"/>
      <x v="1902"/>
      <x/>
      <x/>
      <x/>
    </i>
    <i r="5">
      <x v="169"/>
      <x v="136"/>
      <x v="376"/>
      <x v="810"/>
      <x v="1465"/>
      <x/>
      <x/>
      <x/>
    </i>
    <i r="8">
      <x v="811"/>
      <x v="1465"/>
      <x/>
      <x/>
      <x/>
    </i>
    <i r="4">
      <x v="1"/>
      <x v="151"/>
      <x v="119"/>
      <x v="346"/>
      <x v="13"/>
      <x v="831"/>
      <x/>
      <x v="1"/>
      <x/>
    </i>
    <i r="5">
      <x v="153"/>
      <x v="121"/>
      <x v="349"/>
      <x v="13"/>
      <x v="1017"/>
      <x/>
      <x v="1"/>
      <x/>
    </i>
    <i r="5">
      <x v="154"/>
      <x v="122"/>
      <x v="350"/>
      <x v="13"/>
      <x v="727"/>
      <x/>
      <x v="1"/>
      <x/>
    </i>
    <i r="5">
      <x v="165"/>
      <x v="133"/>
      <x v="367"/>
      <x v="812"/>
      <x v="1037"/>
      <x/>
      <x v="1"/>
      <x/>
    </i>
    <i r="5">
      <x v="155"/>
      <x v="123"/>
      <x v="351"/>
      <x v="13"/>
      <x v="1078"/>
      <x/>
      <x v="1"/>
      <x/>
    </i>
    <i r="5">
      <x v="170"/>
      <x v="137"/>
      <x v="377"/>
      <x v="13"/>
      <x v="1075"/>
      <x/>
      <x v="1"/>
      <x/>
    </i>
    <i r="5">
      <x v="167"/>
      <x v="135"/>
      <x v="373"/>
      <x v="13"/>
      <x v="949"/>
      <x/>
      <x v="1"/>
      <x/>
    </i>
    <i r="5">
      <x v="161"/>
      <x v="129"/>
      <x v="358"/>
      <x v="13"/>
      <x v="1027"/>
      <x/>
      <x v="1"/>
      <x/>
    </i>
    <i r="8">
      <x v="813"/>
      <x v="1027"/>
      <x/>
      <x v="1"/>
      <x/>
    </i>
    <i r="5">
      <x v="71"/>
      <x v="55"/>
      <x v="361"/>
      <x v="13"/>
      <x v="954"/>
      <x/>
      <x v="1"/>
      <x/>
    </i>
    <i r="5">
      <x v="169"/>
      <x v="136"/>
      <x v="376"/>
      <x v="13"/>
      <x v="737"/>
      <x/>
      <x v="1"/>
      <x/>
    </i>
    <i r="4">
      <x v="2"/>
      <x v="150"/>
      <x v="118"/>
      <x v="344"/>
      <x v="13"/>
      <x v="456"/>
      <x/>
      <x v="2"/>
      <x/>
    </i>
    <i r="5">
      <x v="164"/>
      <x v="132"/>
      <x v="366"/>
      <x v="791"/>
      <x v="420"/>
      <x/>
      <x v="2"/>
      <x/>
    </i>
    <i r="5">
      <x v="151"/>
      <x v="119"/>
      <x v="346"/>
      <x v="13"/>
      <x v="372"/>
      <x/>
      <x v="2"/>
      <x/>
    </i>
    <i r="5">
      <x v="153"/>
      <x v="121"/>
      <x v="349"/>
      <x v="13"/>
      <x v="580"/>
      <x/>
      <x v="2"/>
      <x/>
    </i>
    <i r="5">
      <x v="154"/>
      <x v="122"/>
      <x v="350"/>
      <x v="13"/>
      <x v="265"/>
      <x/>
      <x v="2"/>
      <x/>
    </i>
    <i r="5">
      <x v="165"/>
      <x v="133"/>
      <x v="367"/>
      <x v="13"/>
      <x v="602"/>
      <x/>
      <x v="2"/>
      <x/>
    </i>
    <i r="5">
      <x v="155"/>
      <x v="123"/>
      <x v="351"/>
      <x v="13"/>
      <x v="644"/>
      <x/>
      <x v="2"/>
      <x/>
    </i>
    <i r="5">
      <x v="71"/>
      <x v="55"/>
      <x v="361"/>
      <x v="13"/>
      <x v="506"/>
      <x/>
      <x v="2"/>
      <x/>
    </i>
    <i r="5">
      <x v="74"/>
      <x v="58"/>
      <x v="365"/>
      <x v="13"/>
      <x v="542"/>
      <x/>
      <x v="2"/>
      <x/>
    </i>
    <i r="3">
      <x v="2"/>
      <x/>
      <x v="150"/>
      <x v="118"/>
      <x v="344"/>
      <x v="814"/>
      <x v="1464"/>
      <x/>
      <x/>
      <x/>
    </i>
    <i r="8">
      <x v="815"/>
      <x v="1464"/>
      <x/>
      <x/>
      <x/>
    </i>
    <i r="8">
      <x v="816"/>
      <x v="1464"/>
      <x/>
      <x/>
      <x/>
    </i>
    <i r="8">
      <x v="817"/>
      <x v="1464"/>
      <x/>
      <x/>
      <x/>
    </i>
    <i r="8">
      <x v="818"/>
      <x v="1464"/>
      <x/>
      <x/>
      <x/>
    </i>
    <i r="7">
      <x v="345"/>
      <x v="819"/>
      <x v="1464"/>
      <x/>
      <x/>
      <x/>
    </i>
    <i r="8">
      <x v="820"/>
      <x v="1464"/>
      <x/>
      <x/>
      <x/>
    </i>
    <i r="8">
      <x v="821"/>
      <x v="1464"/>
      <x/>
      <x/>
      <x/>
    </i>
    <i r="8">
      <x v="822"/>
      <x v="1464"/>
      <x/>
      <x/>
      <x/>
    </i>
    <i r="8">
      <x v="823"/>
      <x v="1464"/>
      <x/>
      <x/>
      <x/>
    </i>
    <i r="8">
      <x v="824"/>
      <x v="1464"/>
      <x/>
      <x/>
      <x/>
    </i>
    <i r="8">
      <x v="825"/>
      <x v="1464"/>
      <x/>
      <x/>
      <x/>
    </i>
    <i r="8">
      <x v="826"/>
      <x v="1464"/>
      <x/>
      <x/>
      <x/>
    </i>
    <i r="5">
      <x v="151"/>
      <x v="119"/>
      <x v="346"/>
      <x v="827"/>
      <x v="1226"/>
      <x/>
      <x/>
      <x/>
    </i>
    <i r="5">
      <x v="152"/>
      <x v="120"/>
      <x v="378"/>
      <x v="828"/>
      <x v="2028"/>
      <x/>
      <x/>
      <x/>
    </i>
    <i r="7">
      <x v="348"/>
      <x v="829"/>
      <x v="2028"/>
      <x/>
      <x/>
      <x/>
    </i>
    <i r="5">
      <x v="153"/>
      <x v="121"/>
      <x v="349"/>
      <x v="830"/>
      <x v="1773"/>
      <x/>
      <x/>
      <x/>
    </i>
    <i r="5">
      <x v="154"/>
      <x v="122"/>
      <x v="350"/>
      <x v="831"/>
      <x v="66"/>
      <x/>
      <x/>
      <x/>
    </i>
    <i r="8">
      <x v="832"/>
      <x v="66"/>
      <x/>
      <x/>
      <x/>
    </i>
    <i r="5">
      <x v="165"/>
      <x v="133"/>
      <x v="367"/>
      <x v="812"/>
      <x v="1825"/>
      <x/>
      <x/>
      <x/>
    </i>
    <i r="5">
      <x v="155"/>
      <x v="123"/>
      <x v="351"/>
      <x v="833"/>
      <x v="1963"/>
      <x/>
      <x/>
      <x/>
    </i>
    <i r="5">
      <x v="157"/>
      <x v="125"/>
      <x v="353"/>
      <x v="834"/>
      <x v="228"/>
      <x/>
      <x/>
      <x/>
    </i>
    <i r="5">
      <x v="158"/>
      <x v="126"/>
      <x v="354"/>
      <x v="835"/>
      <x v="1959"/>
      <x/>
      <x/>
      <x/>
    </i>
    <i r="5">
      <x v="159"/>
      <x v="127"/>
      <x v="355"/>
      <x v="836"/>
      <x v="118"/>
      <x/>
      <x/>
      <x/>
    </i>
    <i r="5">
      <x v="50"/>
      <x v="38"/>
      <x v="357"/>
      <x v="837"/>
      <x v="1483"/>
      <x/>
      <x/>
      <x/>
    </i>
    <i r="8">
      <x v="838"/>
      <x v="1483"/>
      <x/>
      <x/>
      <x/>
    </i>
    <i r="5">
      <x v="167"/>
      <x v="135"/>
      <x v="373"/>
      <x v="839"/>
      <x v="1575"/>
      <x/>
      <x/>
      <x/>
    </i>
    <i r="5">
      <x v="161"/>
      <x v="129"/>
      <x v="358"/>
      <x v="813"/>
      <x v="1798"/>
      <x/>
      <x/>
      <x/>
    </i>
    <i r="5">
      <x v="71"/>
      <x v="55"/>
      <x v="361"/>
      <x v="840"/>
      <x v="1589"/>
      <x/>
      <x/>
      <x/>
    </i>
    <i r="8">
      <x v="841"/>
      <x v="1589"/>
      <x/>
      <x/>
      <x/>
    </i>
    <i r="8">
      <x v="842"/>
      <x v="1589"/>
      <x/>
      <x/>
      <x/>
    </i>
    <i r="8">
      <x v="843"/>
      <x v="1589"/>
      <x/>
      <x/>
      <x/>
    </i>
    <i r="8">
      <x v="844"/>
      <x v="1589"/>
      <x/>
      <x/>
      <x/>
    </i>
    <i r="7">
      <x v="363"/>
      <x v="845"/>
      <x v="1589"/>
      <x/>
      <x/>
      <x/>
    </i>
    <i r="5">
      <x v="163"/>
      <x v="131"/>
      <x v="364"/>
      <x v="846"/>
      <x v="1902"/>
      <x/>
      <x/>
      <x/>
    </i>
    <i r="4">
      <x v="1"/>
      <x v="171"/>
      <x v="7"/>
      <x v="379"/>
      <x v="13"/>
      <x v="788"/>
      <x/>
      <x v="1"/>
      <x/>
    </i>
    <i r="5">
      <x v="150"/>
      <x v="118"/>
      <x v="344"/>
      <x v="13"/>
      <x v="909"/>
      <x/>
      <x v="1"/>
      <x/>
    </i>
    <i r="5">
      <x v="151"/>
      <x v="119"/>
      <x v="346"/>
      <x v="13"/>
      <x v="831"/>
      <x/>
      <x v="1"/>
      <x/>
    </i>
    <i r="5">
      <x v="153"/>
      <x v="121"/>
      <x v="349"/>
      <x v="13"/>
      <x v="1017"/>
      <x/>
      <x v="1"/>
      <x/>
    </i>
    <i r="5">
      <x v="154"/>
      <x v="122"/>
      <x v="350"/>
      <x v="13"/>
      <x v="727"/>
      <x/>
      <x v="1"/>
      <x/>
    </i>
    <i r="5">
      <x v="165"/>
      <x v="133"/>
      <x v="367"/>
      <x v="13"/>
      <x v="1037"/>
      <x/>
      <x v="1"/>
      <x/>
    </i>
    <i r="5">
      <x v="155"/>
      <x v="123"/>
      <x v="351"/>
      <x v="13"/>
      <x v="1078"/>
      <x/>
      <x v="1"/>
      <x/>
    </i>
    <i r="5">
      <x v="170"/>
      <x v="137"/>
      <x v="380"/>
      <x v="13"/>
      <x v="1075"/>
      <x/>
      <x v="1"/>
      <x/>
    </i>
    <i r="5">
      <x v="161"/>
      <x v="129"/>
      <x v="358"/>
      <x v="13"/>
      <x v="1027"/>
      <x/>
      <x v="1"/>
      <x/>
    </i>
    <i r="5">
      <x v="162"/>
      <x v="130"/>
      <x v="359"/>
      <x v="13"/>
      <x v="905"/>
      <x/>
      <x v="1"/>
      <x/>
    </i>
    <i r="5">
      <x v="71"/>
      <x v="55"/>
      <x v="361"/>
      <x v="13"/>
      <x v="954"/>
      <x/>
      <x v="1"/>
      <x/>
    </i>
    <i r="7">
      <x v="362"/>
      <x v="847"/>
      <x v="954"/>
      <x/>
      <x v="1"/>
      <x/>
    </i>
    <i r="5">
      <x v="74"/>
      <x v="58"/>
      <x v="381"/>
      <x v="13"/>
      <x v="986"/>
      <x/>
      <x v="1"/>
      <x/>
    </i>
    <i r="5">
      <x v="172"/>
      <x v="138"/>
      <x v="382"/>
      <x v="13"/>
      <x v="962"/>
      <x/>
      <x v="1"/>
      <x/>
    </i>
    <i r="4">
      <x v="2"/>
      <x v="151"/>
      <x v="119"/>
      <x v="346"/>
      <x v="827"/>
      <x v="372"/>
      <x/>
      <x v="2"/>
      <x/>
    </i>
    <i r="5">
      <x v="153"/>
      <x v="121"/>
      <x v="349"/>
      <x v="13"/>
      <x v="580"/>
      <x/>
      <x v="2"/>
      <x/>
    </i>
    <i r="5">
      <x v="154"/>
      <x v="122"/>
      <x v="350"/>
      <x v="13"/>
      <x v="265"/>
      <x/>
      <x v="2"/>
      <x/>
    </i>
    <i r="8">
      <x v="831"/>
      <x v="265"/>
      <x/>
      <x v="2"/>
      <x/>
    </i>
    <i r="5">
      <x v="165"/>
      <x v="133"/>
      <x v="367"/>
      <x v="812"/>
      <x v="602"/>
      <x/>
      <x v="2"/>
      <x/>
    </i>
    <i r="5">
      <x v="155"/>
      <x v="123"/>
      <x v="351"/>
      <x v="13"/>
      <x v="644"/>
      <x/>
      <x v="2"/>
      <x/>
    </i>
    <i r="5">
      <x v="170"/>
      <x v="137"/>
      <x v="377"/>
      <x v="13"/>
      <x v="641"/>
      <x/>
      <x v="2"/>
      <x/>
    </i>
    <i r="5">
      <x v="167"/>
      <x v="135"/>
      <x v="373"/>
      <x v="839"/>
      <x v="498"/>
      <x/>
      <x v="2"/>
      <x/>
    </i>
    <i r="5">
      <x v="161"/>
      <x v="129"/>
      <x v="358"/>
      <x v="13"/>
      <x v="591"/>
      <x/>
      <x v="2"/>
      <x/>
    </i>
    <i r="8">
      <x v="813"/>
      <x v="591"/>
      <x/>
      <x v="2"/>
      <x/>
    </i>
    <i r="5">
      <x v="71"/>
      <x v="55"/>
      <x v="361"/>
      <x v="13"/>
      <x v="506"/>
      <x/>
      <x v="2"/>
      <x/>
    </i>
    <i r="5">
      <x v="169"/>
      <x v="136"/>
      <x v="376"/>
      <x v="13"/>
      <x v="282"/>
      <x/>
      <x v="2"/>
      <x/>
    </i>
    <i r="3">
      <x v="3"/>
      <x/>
      <x v="150"/>
      <x v="118"/>
      <x v="344"/>
      <x v="848"/>
      <x v="1464"/>
      <x/>
      <x/>
      <x/>
    </i>
    <i r="7">
      <x v="345"/>
      <x v="849"/>
      <x v="1464"/>
      <x/>
      <x/>
      <x/>
    </i>
    <i r="8">
      <x v="850"/>
      <x v="1464"/>
      <x/>
      <x/>
      <x/>
    </i>
    <i r="8">
      <x v="851"/>
      <x v="1464"/>
      <x/>
      <x/>
      <x/>
    </i>
    <i r="5">
      <x v="151"/>
      <x v="119"/>
      <x v="346"/>
      <x v="852"/>
      <x v="1226"/>
      <x/>
      <x/>
      <x/>
    </i>
    <i r="5">
      <x v="152"/>
      <x v="120"/>
      <x v="378"/>
      <x v="853"/>
      <x v="2028"/>
      <x/>
      <x/>
      <x/>
    </i>
    <i r="7">
      <x v="348"/>
      <x v="854"/>
      <x v="2028"/>
      <x/>
      <x/>
      <x/>
    </i>
    <i r="5">
      <x v="153"/>
      <x v="121"/>
      <x v="349"/>
      <x v="855"/>
      <x v="1773"/>
      <x/>
      <x/>
      <x/>
    </i>
    <i r="8">
      <x v="856"/>
      <x v="1773"/>
      <x/>
      <x/>
      <x/>
    </i>
    <i r="8">
      <x v="857"/>
      <x v="1773"/>
      <x/>
      <x/>
      <x/>
    </i>
    <i r="8">
      <x v="858"/>
      <x v="1773"/>
      <x/>
      <x/>
      <x/>
    </i>
    <i r="8">
      <x v="859"/>
      <x v="1773"/>
      <x/>
      <x/>
      <x/>
    </i>
    <i r="5">
      <x v="154"/>
      <x v="122"/>
      <x v="383"/>
      <x v="860"/>
      <x v="66"/>
      <x/>
      <x/>
      <x/>
    </i>
    <i r="5">
      <x v="165"/>
      <x v="133"/>
      <x v="367"/>
      <x v="861"/>
      <x v="1825"/>
      <x/>
      <x/>
      <x/>
    </i>
    <i r="5">
      <x v="157"/>
      <x v="125"/>
      <x v="353"/>
      <x v="862"/>
      <x v="228"/>
      <x/>
      <x/>
      <x/>
    </i>
    <i r="5">
      <x v="158"/>
      <x v="126"/>
      <x v="354"/>
      <x v="863"/>
      <x v="1959"/>
      <x/>
      <x/>
      <x/>
    </i>
    <i r="5">
      <x v="159"/>
      <x v="127"/>
      <x v="355"/>
      <x v="864"/>
      <x v="153"/>
      <x/>
      <x/>
      <x/>
    </i>
    <i r="5">
      <x v="50"/>
      <x v="38"/>
      <x v="357"/>
      <x v="865"/>
      <x v="1483"/>
      <x/>
      <x/>
      <x/>
    </i>
    <i r="8">
      <x v="866"/>
      <x v="1482"/>
      <x/>
      <x/>
      <x/>
    </i>
    <i r="5">
      <x v="167"/>
      <x v="135"/>
      <x v="375"/>
      <x v="867"/>
      <x v="1575"/>
      <x/>
      <x/>
      <x/>
    </i>
    <i r="5">
      <x v="161"/>
      <x v="129"/>
      <x v="358"/>
      <x v="868"/>
      <x v="1798"/>
      <x/>
      <x/>
      <x/>
    </i>
    <i r="8">
      <x v="869"/>
      <x v="1798"/>
      <x/>
      <x/>
      <x/>
    </i>
    <i r="5">
      <x v="162"/>
      <x v="130"/>
      <x v="359"/>
      <x v="870"/>
      <x v="1458"/>
      <x/>
      <x/>
      <x/>
    </i>
    <i r="8">
      <x v="871"/>
      <x v="1459"/>
      <x/>
      <x/>
      <x/>
    </i>
    <i r="5">
      <x v="71"/>
      <x v="55"/>
      <x v="361"/>
      <x v="872"/>
      <x v="1590"/>
      <x/>
      <x/>
      <x/>
    </i>
    <i r="8">
      <x v="873"/>
      <x v="1590"/>
      <x/>
      <x/>
      <x/>
    </i>
    <i r="8">
      <x v="874"/>
      <x v="1590"/>
      <x/>
      <x/>
      <x/>
    </i>
    <i r="7">
      <x v="362"/>
      <x v="847"/>
      <x v="1589"/>
      <x/>
      <x/>
      <x/>
    </i>
    <i r="8">
      <x v="875"/>
      <x v="1590"/>
      <x/>
      <x/>
      <x/>
    </i>
    <i r="8">
      <x v="876"/>
      <x v="1590"/>
      <x/>
      <x/>
      <x/>
    </i>
    <i r="5">
      <x v="173"/>
      <x v="139"/>
      <x v="384"/>
      <x v="877"/>
      <x v="1177"/>
      <x/>
      <x/>
      <x/>
    </i>
    <i r="4">
      <x v="1"/>
      <x v="171"/>
      <x v="7"/>
      <x v="379"/>
      <x v="13"/>
      <x v="788"/>
      <x/>
      <x v="1"/>
      <x/>
    </i>
    <i r="5">
      <x v="150"/>
      <x v="118"/>
      <x v="344"/>
      <x v="13"/>
      <x v="909"/>
      <x/>
      <x v="1"/>
      <x/>
    </i>
    <i r="5">
      <x v="151"/>
      <x v="119"/>
      <x v="346"/>
      <x v="13"/>
      <x v="831"/>
      <x/>
      <x v="1"/>
      <x/>
    </i>
    <i r="5">
      <x v="153"/>
      <x v="121"/>
      <x v="349"/>
      <x v="13"/>
      <x v="1017"/>
      <x/>
      <x v="1"/>
      <x/>
    </i>
    <i r="8">
      <x v="878"/>
      <x v="1017"/>
      <x/>
      <x v="1"/>
      <x/>
    </i>
    <i r="5">
      <x v="154"/>
      <x v="122"/>
      <x v="383"/>
      <x v="13"/>
      <x v="727"/>
      <x/>
      <x v="1"/>
      <x/>
    </i>
    <i r="5">
      <x v="165"/>
      <x v="133"/>
      <x v="367"/>
      <x v="13"/>
      <x v="1037"/>
      <x/>
      <x v="1"/>
      <x/>
    </i>
    <i r="5">
      <x v="170"/>
      <x v="137"/>
      <x v="380"/>
      <x v="13"/>
      <x v="1075"/>
      <x/>
      <x v="1"/>
      <x/>
    </i>
    <i r="5">
      <x v="161"/>
      <x v="129"/>
      <x v="358"/>
      <x v="879"/>
      <x v="1074"/>
      <x/>
      <x v="1"/>
      <x/>
    </i>
    <i r="5">
      <x v="71"/>
      <x v="55"/>
      <x v="361"/>
      <x v="13"/>
      <x v="954"/>
      <x/>
      <x v="1"/>
      <x/>
    </i>
    <i r="5">
      <x v="74"/>
      <x v="58"/>
      <x v="385"/>
      <x v="13"/>
      <x v="986"/>
      <x/>
      <x v="1"/>
      <x/>
    </i>
    <i r="5">
      <x v="172"/>
      <x v="138"/>
      <x v="382"/>
      <x v="13"/>
      <x v="962"/>
      <x/>
      <x v="1"/>
      <x/>
    </i>
    <i r="4">
      <x v="2"/>
      <x v="171"/>
      <x v="7"/>
      <x v="379"/>
      <x v="13"/>
      <x v="332"/>
      <x/>
      <x v="2"/>
      <x/>
    </i>
    <i r="5">
      <x v="150"/>
      <x v="118"/>
      <x v="344"/>
      <x v="13"/>
      <x v="456"/>
      <x/>
      <x v="2"/>
      <x/>
    </i>
    <i r="5">
      <x v="151"/>
      <x v="119"/>
      <x v="346"/>
      <x v="852"/>
      <x v="372"/>
      <x/>
      <x v="2"/>
      <x/>
    </i>
    <i r="5">
      <x v="153"/>
      <x v="121"/>
      <x v="349"/>
      <x v="855"/>
      <x v="580"/>
      <x/>
      <x v="2"/>
      <x/>
    </i>
    <i r="8">
      <x v="856"/>
      <x v="580"/>
      <x/>
      <x v="2"/>
      <x/>
    </i>
    <i r="8">
      <x v="858"/>
      <x v="580"/>
      <x/>
      <x v="2"/>
      <x/>
    </i>
    <i r="5">
      <x v="154"/>
      <x v="122"/>
      <x v="350"/>
      <x v="13"/>
      <x v="265"/>
      <x/>
      <x v="2"/>
      <x/>
    </i>
    <i r="5">
      <x v="165"/>
      <x v="133"/>
      <x v="367"/>
      <x v="861"/>
      <x v="602"/>
      <x/>
      <x v="2"/>
      <x/>
    </i>
    <i r="5">
      <x v="155"/>
      <x v="123"/>
      <x v="386"/>
      <x v="13"/>
      <x v="644"/>
      <x/>
      <x v="2"/>
      <x/>
    </i>
    <i r="5">
      <x v="170"/>
      <x v="137"/>
      <x v="380"/>
      <x v="13"/>
      <x v="641"/>
      <x/>
      <x v="2"/>
      <x/>
    </i>
    <i r="5">
      <x v="161"/>
      <x v="129"/>
      <x v="358"/>
      <x v="868"/>
      <x v="591"/>
      <x/>
      <x v="2"/>
      <x/>
    </i>
    <i r="5">
      <x v="162"/>
      <x v="130"/>
      <x v="359"/>
      <x v="870"/>
      <x v="453"/>
      <x/>
      <x v="2"/>
      <x/>
    </i>
    <i r="5">
      <x v="71"/>
      <x v="55"/>
      <x v="361"/>
      <x v="13"/>
      <x v="506"/>
      <x/>
      <x v="2"/>
      <x/>
    </i>
    <i r="7">
      <x v="362"/>
      <x v="847"/>
      <x v="506"/>
      <x/>
      <x v="2"/>
      <x/>
    </i>
    <i r="5">
      <x v="74"/>
      <x v="58"/>
      <x v="381"/>
      <x v="13"/>
      <x v="542"/>
      <x/>
      <x v="2"/>
      <x/>
    </i>
    <i r="5">
      <x v="172"/>
      <x v="138"/>
      <x v="382"/>
      <x v="13"/>
      <x v="518"/>
      <x/>
      <x v="2"/>
      <x/>
    </i>
    <i r="3">
      <x v="4"/>
      <x/>
      <x v="171"/>
      <x v="7"/>
      <x v="379"/>
      <x v="880"/>
      <x v="1124"/>
      <x/>
      <x/>
      <x/>
    </i>
    <i r="5">
      <x v="150"/>
      <x v="118"/>
      <x v="345"/>
      <x v="881"/>
      <x v="1464"/>
      <x/>
      <x/>
      <x/>
    </i>
    <i r="8">
      <x v="882"/>
      <x v="1464"/>
      <x/>
      <x/>
      <x/>
    </i>
    <i r="5">
      <x v="151"/>
      <x v="119"/>
      <x v="346"/>
      <x v="883"/>
      <x v="1226"/>
      <x/>
      <x/>
      <x/>
    </i>
    <i r="8">
      <x v="884"/>
      <x v="1226"/>
      <x/>
      <x/>
      <x/>
    </i>
    <i r="5">
      <x v="152"/>
      <x v="120"/>
      <x v="378"/>
      <x v="885"/>
      <x v="2029"/>
      <x/>
      <x/>
      <x/>
    </i>
    <i r="5">
      <x v="153"/>
      <x v="121"/>
      <x v="349"/>
      <x v="878"/>
      <x v="1773"/>
      <x/>
      <x/>
      <x/>
    </i>
    <i r="8">
      <x v="886"/>
      <x v="1773"/>
      <x/>
      <x/>
      <x/>
    </i>
    <i r="8">
      <x v="887"/>
      <x v="1773"/>
      <x/>
      <x/>
      <x/>
    </i>
    <i r="5">
      <x v="154"/>
      <x v="122"/>
      <x v="383"/>
      <x v="888"/>
      <x v="66"/>
      <x/>
      <x/>
      <x/>
    </i>
    <i r="5">
      <x v="165"/>
      <x v="133"/>
      <x v="367"/>
      <x v="889"/>
      <x v="1825"/>
      <x/>
      <x/>
      <x/>
    </i>
    <i r="8">
      <x v="890"/>
      <x v="1825"/>
      <x/>
      <x/>
      <x/>
    </i>
    <i r="5">
      <x v="174"/>
      <x v="140"/>
      <x v="387"/>
      <x v="891"/>
      <x v="1467"/>
      <x/>
      <x/>
      <x/>
    </i>
    <i r="5">
      <x v="157"/>
      <x v="125"/>
      <x v="353"/>
      <x v="892"/>
      <x v="227"/>
      <x/>
      <x/>
      <x/>
    </i>
    <i r="5">
      <x v="158"/>
      <x v="126"/>
      <x v="354"/>
      <x v="893"/>
      <x v="1959"/>
      <x/>
      <x/>
      <x/>
    </i>
    <i r="5">
      <x v="175"/>
      <x v="141"/>
      <x v="388"/>
      <x v="894"/>
      <x v="1562"/>
      <x/>
      <x/>
      <x/>
    </i>
    <i r="5">
      <x v="159"/>
      <x v="127"/>
      <x v="355"/>
      <x v="895"/>
      <x v="153"/>
      <x/>
      <x/>
      <x/>
    </i>
    <i r="5">
      <x v="50"/>
      <x v="38"/>
      <x v="357"/>
      <x v="896"/>
      <x v="1482"/>
      <x/>
      <x/>
      <x/>
    </i>
    <i r="8">
      <x v="897"/>
      <x v="1482"/>
      <x/>
      <x/>
      <x/>
    </i>
    <i r="5">
      <x v="161"/>
      <x v="129"/>
      <x v="358"/>
      <x v="879"/>
      <x v="1953"/>
      <x/>
      <x/>
      <x/>
    </i>
    <i r="5">
      <x v="162"/>
      <x v="130"/>
      <x v="359"/>
      <x v="898"/>
      <x v="1459"/>
      <x/>
      <x/>
      <x/>
    </i>
    <i r="5">
      <x v="71"/>
      <x v="55"/>
      <x v="361"/>
      <x v="899"/>
      <x v="1590"/>
      <x/>
      <x/>
      <x/>
    </i>
    <i r="8">
      <x v="900"/>
      <x v="1590"/>
      <x/>
      <x/>
      <x/>
    </i>
    <i r="8">
      <x v="901"/>
      <x v="1590"/>
      <x/>
      <x/>
      <x/>
    </i>
    <i r="8">
      <x v="902"/>
      <x v="1590"/>
      <x/>
      <x/>
      <x/>
    </i>
    <i r="8">
      <x v="903"/>
      <x v="1590"/>
      <x/>
      <x/>
      <x/>
    </i>
    <i r="8">
      <x v="904"/>
      <x v="1590"/>
      <x/>
      <x/>
      <x/>
    </i>
    <i r="8">
      <x v="905"/>
      <x v="1590"/>
      <x/>
      <x/>
      <x/>
    </i>
    <i r="8">
      <x v="906"/>
      <x v="1590"/>
      <x/>
      <x/>
      <x/>
    </i>
    <i r="8">
      <x v="907"/>
      <x v="1590"/>
      <x/>
      <x/>
      <x/>
    </i>
    <i r="8">
      <x v="908"/>
      <x v="1590"/>
      <x/>
      <x/>
      <x/>
    </i>
    <i r="7">
      <x v="362"/>
      <x v="909"/>
      <x v="1590"/>
      <x/>
      <x/>
      <x/>
    </i>
    <i r="5">
      <x v="163"/>
      <x v="131"/>
      <x v="364"/>
      <x v="910"/>
      <x v="1903"/>
      <x/>
      <x/>
      <x/>
    </i>
    <i r="8">
      <x v="911"/>
      <x v="1903"/>
      <x/>
      <x/>
      <x/>
    </i>
    <i r="8">
      <x v="912"/>
      <x v="1903"/>
      <x/>
      <x/>
      <x/>
    </i>
    <i r="8">
      <x v="913"/>
      <x v="1903"/>
      <x/>
      <x/>
      <x/>
    </i>
    <i r="5">
      <x v="74"/>
      <x v="58"/>
      <x v="385"/>
      <x v="914"/>
      <x v="1666"/>
      <x/>
      <x/>
      <x/>
    </i>
    <i r="4">
      <x v="1"/>
      <x v="171"/>
      <x v="7"/>
      <x v="379"/>
      <x v="13"/>
      <x v="788"/>
      <x/>
      <x v="1"/>
      <x/>
    </i>
    <i r="5">
      <x v="150"/>
      <x v="118"/>
      <x v="345"/>
      <x v="13"/>
      <x v="909"/>
      <x/>
      <x v="1"/>
      <x/>
    </i>
    <i r="5">
      <x v="153"/>
      <x v="121"/>
      <x v="389"/>
      <x v="915"/>
      <x v="1017"/>
      <x/>
      <x v="1"/>
      <x/>
    </i>
    <i r="7">
      <x v="349"/>
      <x v="13"/>
      <x v="1017"/>
      <x/>
      <x v="1"/>
      <x/>
    </i>
    <i r="5">
      <x v="154"/>
      <x v="122"/>
      <x v="383"/>
      <x v="13"/>
      <x v="727"/>
      <x/>
      <x v="1"/>
      <x/>
    </i>
    <i r="5">
      <x v="170"/>
      <x v="137"/>
      <x v="377"/>
      <x v="13"/>
      <x v="1075"/>
      <x/>
      <x v="1"/>
      <x/>
    </i>
    <i r="5">
      <x v="167"/>
      <x v="135"/>
      <x v="375"/>
      <x v="13"/>
      <x v="949"/>
      <x/>
      <x v="1"/>
      <x/>
    </i>
    <i r="5">
      <x v="161"/>
      <x v="129"/>
      <x v="390"/>
      <x v="916"/>
      <x v="1074"/>
      <x/>
      <x v="1"/>
      <x/>
    </i>
    <i r="5">
      <x v="71"/>
      <x v="55"/>
      <x v="361"/>
      <x v="13"/>
      <x v="954"/>
      <x/>
      <x v="1"/>
      <x/>
    </i>
    <i r="4">
      <x v="2"/>
      <x v="171"/>
      <x v="7"/>
      <x v="379"/>
      <x v="880"/>
      <x v="332"/>
      <x/>
      <x v="2"/>
      <x/>
    </i>
    <i r="5">
      <x v="150"/>
      <x v="118"/>
      <x v="344"/>
      <x v="13"/>
      <x v="456"/>
      <x/>
      <x v="2"/>
      <x/>
    </i>
    <i r="5">
      <x v="151"/>
      <x v="119"/>
      <x v="346"/>
      <x v="883"/>
      <x v="372"/>
      <x/>
      <x v="2"/>
      <x/>
    </i>
    <i r="5">
      <x v="153"/>
      <x v="121"/>
      <x v="349"/>
      <x v="878"/>
      <x v="580"/>
      <x/>
      <x v="2"/>
      <x/>
    </i>
    <i r="8">
      <x v="887"/>
      <x v="580"/>
      <x/>
      <x v="2"/>
      <x/>
    </i>
    <i r="5">
      <x v="154"/>
      <x v="122"/>
      <x v="383"/>
      <x v="13"/>
      <x v="265"/>
      <x/>
      <x v="2"/>
      <x/>
    </i>
    <i r="8">
      <x v="888"/>
      <x v="265"/>
      <x/>
      <x v="2"/>
      <x/>
    </i>
    <i r="5">
      <x v="165"/>
      <x v="133"/>
      <x v="367"/>
      <x v="889"/>
      <x v="602"/>
      <x/>
      <x v="2"/>
      <x/>
    </i>
    <i r="5">
      <x v="170"/>
      <x v="137"/>
      <x v="380"/>
      <x v="13"/>
      <x v="641"/>
      <x/>
      <x v="2"/>
      <x/>
    </i>
    <i r="5">
      <x v="161"/>
      <x v="129"/>
      <x v="358"/>
      <x v="879"/>
      <x v="640"/>
      <x/>
      <x v="2"/>
      <x/>
    </i>
    <i r="5">
      <x v="71"/>
      <x v="55"/>
      <x v="361"/>
      <x v="13"/>
      <x v="506"/>
      <x/>
      <x v="2"/>
      <x/>
    </i>
    <i r="5">
      <x v="74"/>
      <x v="58"/>
      <x v="385"/>
      <x v="914"/>
      <x v="542"/>
      <x/>
      <x v="2"/>
      <x/>
    </i>
    <i r="5">
      <x v="172"/>
      <x v="138"/>
      <x v="382"/>
      <x v="13"/>
      <x v="518"/>
      <x/>
      <x v="2"/>
      <x/>
    </i>
    <i r="3">
      <x v="5"/>
      <x/>
      <x v="152"/>
      <x v="120"/>
      <x v="391"/>
      <x v="917"/>
      <x v="2029"/>
      <x/>
      <x/>
      <x/>
    </i>
    <i r="7">
      <x v="348"/>
      <x v="918"/>
      <x v="2029"/>
      <x/>
      <x/>
      <x/>
    </i>
    <i r="5">
      <x v="153"/>
      <x v="121"/>
      <x v="389"/>
      <x v="915"/>
      <x v="1773"/>
      <x/>
      <x/>
      <x/>
    </i>
    <i r="5">
      <x v="154"/>
      <x v="122"/>
      <x v="383"/>
      <x v="919"/>
      <x v="66"/>
      <x/>
      <x/>
      <x/>
    </i>
    <i r="5">
      <x v="157"/>
      <x v="125"/>
      <x v="353"/>
      <x v="920"/>
      <x v="227"/>
      <x/>
      <x/>
      <x/>
    </i>
    <i r="5">
      <x v="158"/>
      <x v="126"/>
      <x v="392"/>
      <x v="921"/>
      <x v="1959"/>
      <x/>
      <x/>
      <x/>
    </i>
    <i r="5">
      <x v="175"/>
      <x v="141"/>
      <x v="388"/>
      <x v="922"/>
      <x v="1562"/>
      <x/>
      <x/>
      <x/>
    </i>
    <i r="5">
      <x v="159"/>
      <x v="127"/>
      <x v="355"/>
      <x v="923"/>
      <x v="153"/>
      <x/>
      <x/>
      <x/>
    </i>
    <i r="8">
      <x v="924"/>
      <x v="153"/>
      <x/>
      <x/>
      <x/>
    </i>
    <i r="5">
      <x v="50"/>
      <x v="38"/>
      <x v="357"/>
      <x v="925"/>
      <x v="1482"/>
      <x/>
      <x/>
      <x/>
    </i>
    <i r="5">
      <x v="167"/>
      <x v="135"/>
      <x v="393"/>
      <x v="926"/>
      <x v="1575"/>
      <x/>
      <x/>
      <x/>
    </i>
    <i r="5">
      <x v="161"/>
      <x v="129"/>
      <x v="390"/>
      <x v="916"/>
      <x v="1953"/>
      <x/>
      <x/>
      <x/>
    </i>
    <i r="8">
      <x v="927"/>
      <x v="1953"/>
      <x/>
      <x/>
      <x/>
    </i>
    <i r="5">
      <x v="162"/>
      <x v="130"/>
      <x v="359"/>
      <x v="928"/>
      <x v="1459"/>
      <x/>
      <x/>
      <x/>
    </i>
    <i r="5">
      <x v="71"/>
      <x v="55"/>
      <x v="361"/>
      <x v="929"/>
      <x v="1590"/>
      <x/>
      <x/>
      <x/>
    </i>
    <i r="8">
      <x v="930"/>
      <x v="1590"/>
      <x/>
      <x/>
      <x/>
    </i>
    <i r="8">
      <x v="931"/>
      <x v="1590"/>
      <x/>
      <x/>
      <x/>
    </i>
    <i r="7">
      <x v="362"/>
      <x v="932"/>
      <x v="1590"/>
      <x/>
      <x/>
      <x/>
    </i>
    <i r="5">
      <x v="163"/>
      <x v="131"/>
      <x v="364"/>
      <x v="933"/>
      <x v="1903"/>
      <x/>
      <x/>
      <x/>
    </i>
    <i r="8">
      <x v="934"/>
      <x v="1903"/>
      <x/>
      <x/>
      <x/>
    </i>
    <i r="5">
      <x v="172"/>
      <x v="138"/>
      <x v="382"/>
      <x v="935"/>
      <x v="1622"/>
      <x/>
      <x/>
      <x/>
    </i>
    <i r="4">
      <x v="1"/>
      <x v="171"/>
      <x v="7"/>
      <x v="379"/>
      <x v="13"/>
      <x v="788"/>
      <x/>
      <x v="1"/>
      <x/>
    </i>
    <i r="5">
      <x v="150"/>
      <x v="118"/>
      <x v="344"/>
      <x v="13"/>
      <x v="909"/>
      <x/>
      <x v="1"/>
      <x/>
    </i>
    <i r="7">
      <x v="345"/>
      <x v="13"/>
      <x v="909"/>
      <x/>
      <x v="1"/>
      <x/>
    </i>
    <i r="5">
      <x v="151"/>
      <x v="119"/>
      <x v="346"/>
      <x v="13"/>
      <x v="831"/>
      <x/>
      <x v="1"/>
      <x/>
    </i>
    <i r="5">
      <x v="154"/>
      <x v="122"/>
      <x v="383"/>
      <x v="13"/>
      <x v="727"/>
      <x/>
      <x v="1"/>
      <x/>
    </i>
    <i r="5">
      <x v="176"/>
      <x v="7"/>
      <x v="394"/>
      <x v="13"/>
      <x v="808"/>
      <x/>
      <x v="1"/>
      <x/>
    </i>
    <i r="5">
      <x v="159"/>
      <x v="127"/>
      <x v="355"/>
      <x v="936"/>
      <x v="748"/>
      <x/>
      <x v="1"/>
      <x/>
    </i>
    <i r="5">
      <x v="71"/>
      <x v="55"/>
      <x v="360"/>
      <x v="13"/>
      <x v="954"/>
      <x/>
      <x v="1"/>
      <x/>
    </i>
    <i r="7">
      <x v="361"/>
      <x v="13"/>
      <x v="954"/>
      <x/>
      <x v="1"/>
      <x/>
    </i>
    <i r="4">
      <x v="2"/>
      <x v="171"/>
      <x v="7"/>
      <x v="379"/>
      <x v="13"/>
      <x v="332"/>
      <x/>
      <x v="2"/>
      <x/>
    </i>
    <i r="5">
      <x v="150"/>
      <x v="118"/>
      <x v="345"/>
      <x v="13"/>
      <x v="456"/>
      <x/>
      <x v="2"/>
      <x/>
    </i>
    <i r="5">
      <x v="153"/>
      <x v="121"/>
      <x v="389"/>
      <x v="915"/>
      <x v="580"/>
      <x/>
      <x v="2"/>
      <x/>
    </i>
    <i r="7">
      <x v="349"/>
      <x v="13"/>
      <x v="580"/>
      <x/>
      <x v="2"/>
      <x/>
    </i>
    <i r="5">
      <x v="154"/>
      <x v="122"/>
      <x v="383"/>
      <x v="919"/>
      <x v="265"/>
      <x/>
      <x v="2"/>
      <x/>
    </i>
    <i r="5">
      <x v="170"/>
      <x v="137"/>
      <x v="377"/>
      <x v="13"/>
      <x v="641"/>
      <x/>
      <x v="2"/>
      <x/>
    </i>
    <i r="5">
      <x v="167"/>
      <x v="135"/>
      <x v="375"/>
      <x v="13"/>
      <x v="498"/>
      <x/>
      <x v="2"/>
      <x/>
    </i>
    <i r="5">
      <x v="161"/>
      <x v="129"/>
      <x v="390"/>
      <x v="916"/>
      <x v="640"/>
      <x/>
      <x v="2"/>
      <x/>
    </i>
    <i r="5">
      <x v="71"/>
      <x v="55"/>
      <x v="361"/>
      <x v="13"/>
      <x v="506"/>
      <x/>
      <x v="2"/>
      <x/>
    </i>
    <i r="2">
      <x v="12"/>
      <x/>
      <x/>
      <x v="177"/>
      <x v="142"/>
      <x v="395"/>
      <x v="937"/>
      <x v="181"/>
      <x/>
      <x/>
      <x/>
    </i>
    <i r="5">
      <x v="178"/>
      <x v="143"/>
      <x v="94"/>
      <x v="938"/>
      <x v="1729"/>
      <x/>
      <x/>
      <x/>
    </i>
    <i r="5">
      <x v="150"/>
      <x v="118"/>
      <x v="396"/>
      <x v="939"/>
      <x v="1464"/>
      <x/>
      <x/>
      <x/>
    </i>
    <i r="8">
      <x v="940"/>
      <x v="1464"/>
      <x/>
      <x/>
      <x/>
    </i>
    <i r="5">
      <x v="151"/>
      <x v="119"/>
      <x v="397"/>
      <x v="941"/>
      <x v="1226"/>
      <x/>
      <x/>
      <x/>
    </i>
    <i r="8">
      <x v="942"/>
      <x v="1226"/>
      <x/>
      <x/>
      <x/>
    </i>
    <i r="8">
      <x v="943"/>
      <x v="1226"/>
      <x/>
      <x/>
      <x/>
    </i>
    <i r="8">
      <x v="944"/>
      <x v="1226"/>
      <x/>
      <x/>
      <x/>
    </i>
    <i r="5">
      <x v="179"/>
      <x v="144"/>
      <x v="398"/>
      <x v="945"/>
      <x v="149"/>
      <x/>
      <x/>
      <x/>
    </i>
    <i r="8">
      <x v="946"/>
      <x v="149"/>
      <x/>
      <x/>
      <x/>
    </i>
    <i r="5">
      <x v="180"/>
      <x v="145"/>
      <x v="399"/>
      <x v="947"/>
      <x v="123"/>
      <x/>
      <x/>
      <x/>
    </i>
    <i r="5">
      <x v="181"/>
      <x v="146"/>
      <x v="400"/>
      <x v="948"/>
      <x v="1796"/>
      <x/>
      <x/>
      <x/>
    </i>
    <i r="8">
      <x v="949"/>
      <x v="1796"/>
      <x/>
      <x/>
      <x/>
    </i>
    <i r="5">
      <x v="50"/>
      <x v="38"/>
      <x v="401"/>
      <x v="950"/>
      <x v="1481"/>
      <x/>
      <x/>
      <x/>
    </i>
    <i r="7">
      <x v="402"/>
      <x v="951"/>
      <x v="1483"/>
      <x/>
      <x/>
      <x/>
    </i>
    <i r="5">
      <x v="71"/>
      <x v="55"/>
      <x v="401"/>
      <x v="952"/>
      <x v="1589"/>
      <x/>
      <x/>
      <x/>
    </i>
    <i r="5">
      <x v="163"/>
      <x v="131"/>
      <x v="403"/>
      <x v="953"/>
      <x v="1902"/>
      <x/>
      <x/>
      <x/>
    </i>
    <i r="8">
      <x v="954"/>
      <x v="1902"/>
      <x/>
      <x/>
      <x/>
    </i>
    <i r="8">
      <x v="955"/>
      <x v="1902"/>
      <x/>
      <x/>
      <x/>
    </i>
    <i r="5">
      <x v="182"/>
      <x v="147"/>
      <x v="404"/>
      <x v="956"/>
      <x v="1712"/>
      <x/>
      <x/>
      <x/>
    </i>
    <i r="4">
      <x v="1"/>
      <x v="182"/>
      <x v="147"/>
      <x v="405"/>
      <x v="13"/>
      <x v="999"/>
      <x/>
      <x v="1"/>
      <x/>
    </i>
    <i r="5">
      <x v="74"/>
      <x v="58"/>
      <x v="406"/>
      <x v="13"/>
      <x v="985"/>
      <x/>
      <x v="1"/>
      <x/>
    </i>
    <i r="9">
      <x v="986"/>
      <x/>
      <x v="1"/>
      <x/>
    </i>
    <i r="4">
      <x v="2"/>
      <x v="151"/>
      <x v="119"/>
      <x v="397"/>
      <x v="941"/>
      <x v="372"/>
      <x/>
      <x v="2"/>
      <x/>
    </i>
    <i r="5">
      <x v="180"/>
      <x v="145"/>
      <x v="399"/>
      <x v="947"/>
      <x v="285"/>
      <x/>
      <x v="2"/>
      <x/>
    </i>
    <i r="5">
      <x v="181"/>
      <x v="146"/>
      <x v="400"/>
      <x v="948"/>
      <x v="590"/>
      <x/>
      <x v="2"/>
      <x/>
    </i>
    <i r="5">
      <x v="182"/>
      <x v="147"/>
      <x v="405"/>
      <x v="957"/>
      <x v="1711"/>
      <x/>
      <x v="2"/>
      <x/>
    </i>
    <i r="5">
      <x v="74"/>
      <x v="58"/>
      <x v="407"/>
      <x v="958"/>
      <x v="1665"/>
      <x/>
      <x v="2"/>
      <x/>
    </i>
    <i r="8">
      <x v="959"/>
      <x v="1665"/>
      <x/>
      <x v="2"/>
      <x/>
    </i>
    <i r="3">
      <x v="1"/>
      <x/>
      <x v="183"/>
      <x v="148"/>
      <x v="408"/>
      <x v="960"/>
      <x v="16"/>
      <x/>
      <x/>
      <x/>
    </i>
    <i r="5">
      <x v="150"/>
      <x v="118"/>
      <x v="396"/>
      <x v="961"/>
      <x v="1464"/>
      <x/>
      <x/>
      <x/>
    </i>
    <i r="8">
      <x v="962"/>
      <x v="1464"/>
      <x/>
      <x/>
      <x/>
    </i>
    <i r="8">
      <x v="963"/>
      <x v="1464"/>
      <x/>
      <x/>
      <x/>
    </i>
    <i r="8">
      <x v="964"/>
      <x v="1464"/>
      <x/>
      <x/>
      <x/>
    </i>
    <i r="8">
      <x v="965"/>
      <x v="1464"/>
      <x/>
      <x/>
      <x/>
    </i>
    <i r="8">
      <x v="966"/>
      <x v="1464"/>
      <x/>
      <x/>
      <x/>
    </i>
    <i r="8">
      <x v="967"/>
      <x v="1464"/>
      <x/>
      <x/>
      <x/>
    </i>
    <i r="8">
      <x v="968"/>
      <x v="1464"/>
      <x/>
      <x/>
      <x/>
    </i>
    <i r="8">
      <x v="969"/>
      <x v="1464"/>
      <x/>
      <x/>
      <x/>
    </i>
    <i r="8">
      <x v="970"/>
      <x v="1464"/>
      <x/>
      <x/>
      <x/>
    </i>
    <i r="5">
      <x v="151"/>
      <x v="119"/>
      <x v="409"/>
      <x v="971"/>
      <x v="1226"/>
      <x/>
      <x/>
      <x/>
    </i>
    <i r="7">
      <x v="397"/>
      <x v="972"/>
      <x v="1226"/>
      <x/>
      <x/>
      <x/>
    </i>
    <i r="8">
      <x v="973"/>
      <x v="1226"/>
      <x/>
      <x/>
      <x/>
    </i>
    <i r="5">
      <x v="179"/>
      <x v="144"/>
      <x v="398"/>
      <x v="974"/>
      <x v="149"/>
      <x/>
      <x/>
      <x/>
    </i>
    <i r="5">
      <x v="184"/>
      <x v="7"/>
      <x v="410"/>
      <x v="975"/>
      <x v="122"/>
      <x/>
      <x/>
      <x/>
    </i>
    <i r="5">
      <x v="181"/>
      <x v="146"/>
      <x v="400"/>
      <x v="976"/>
      <x v="1796"/>
      <x/>
      <x/>
      <x/>
    </i>
    <i r="5">
      <x v="50"/>
      <x v="38"/>
      <x v="402"/>
      <x v="977"/>
      <x v="1483"/>
      <x/>
      <x/>
      <x/>
    </i>
    <i r="5">
      <x v="163"/>
      <x v="131"/>
      <x v="403"/>
      <x v="978"/>
      <x v="1902"/>
      <x/>
      <x/>
      <x/>
    </i>
    <i r="8">
      <x v="979"/>
      <x v="1902"/>
      <x/>
      <x/>
      <x/>
    </i>
    <i r="8">
      <x v="980"/>
      <x v="1902"/>
      <x/>
      <x/>
      <x/>
    </i>
    <i r="4">
      <x v="1"/>
      <x v="178"/>
      <x v="143"/>
      <x v="411"/>
      <x v="13"/>
      <x v="1006"/>
      <x/>
      <x v="1"/>
      <x/>
    </i>
    <i r="5">
      <x v="184"/>
      <x v="7"/>
      <x v="410"/>
      <x v="13"/>
      <x v="739"/>
      <x/>
      <x v="1"/>
      <x/>
    </i>
    <i r="5">
      <x v="74"/>
      <x v="58"/>
      <x v="412"/>
      <x v="13"/>
      <x v="986"/>
      <x/>
      <x v="1"/>
      <x/>
    </i>
    <i r="7">
      <x v="406"/>
      <x v="13"/>
      <x v="985"/>
      <x/>
      <x v="1"/>
      <x/>
    </i>
    <i r="9">
      <x v="986"/>
      <x/>
      <x v="1"/>
      <x/>
    </i>
    <i r="4">
      <x v="2"/>
      <x v="182"/>
      <x v="147"/>
      <x v="405"/>
      <x v="13"/>
      <x v="558"/>
      <x/>
      <x v="2"/>
      <x/>
    </i>
    <i r="5">
      <x v="74"/>
      <x v="58"/>
      <x v="406"/>
      <x v="13"/>
      <x v="542"/>
      <x/>
      <x v="2"/>
      <x/>
    </i>
    <i r="3">
      <x v="2"/>
      <x/>
      <x v="178"/>
      <x v="143"/>
      <x v="411"/>
      <x v="981"/>
      <x v="1730"/>
      <x/>
      <x/>
      <x/>
    </i>
    <i r="8">
      <x v="982"/>
      <x v="1730"/>
      <x/>
      <x/>
      <x/>
    </i>
    <i r="5">
      <x v="150"/>
      <x v="118"/>
      <x v="396"/>
      <x v="983"/>
      <x v="1464"/>
      <x/>
      <x/>
      <x/>
    </i>
    <i r="8">
      <x v="984"/>
      <x v="1464"/>
      <x/>
      <x/>
      <x/>
    </i>
    <i r="8">
      <x v="985"/>
      <x v="1464"/>
      <x/>
      <x/>
      <x/>
    </i>
    <i r="8">
      <x v="986"/>
      <x v="1464"/>
      <x/>
      <x/>
      <x/>
    </i>
    <i r="8">
      <x v="987"/>
      <x v="1464"/>
      <x/>
      <x/>
      <x/>
    </i>
    <i r="8">
      <x v="988"/>
      <x v="1464"/>
      <x/>
      <x/>
      <x/>
    </i>
    <i r="5">
      <x v="151"/>
      <x v="119"/>
      <x v="397"/>
      <x v="989"/>
      <x v="1226"/>
      <x/>
      <x/>
      <x/>
    </i>
    <i r="8">
      <x v="990"/>
      <x v="1226"/>
      <x/>
      <x/>
      <x/>
    </i>
    <i r="8">
      <x v="991"/>
      <x v="1226"/>
      <x/>
      <x/>
      <x/>
    </i>
    <i r="8">
      <x v="992"/>
      <x v="1226"/>
      <x/>
      <x/>
      <x/>
    </i>
    <i r="5">
      <x v="185"/>
      <x v="149"/>
      <x v="413"/>
      <x v="993"/>
      <x v="681"/>
      <x/>
      <x/>
      <x/>
    </i>
    <i r="5">
      <x v="186"/>
      <x v="150"/>
      <x v="414"/>
      <x v="994"/>
      <x v="1416"/>
      <x/>
      <x/>
      <x/>
    </i>
    <i r="5">
      <x v="179"/>
      <x v="144"/>
      <x v="398"/>
      <x v="995"/>
      <x v="149"/>
      <x/>
      <x/>
      <x/>
    </i>
    <i r="8">
      <x v="996"/>
      <x v="149"/>
      <x/>
      <x/>
      <x/>
    </i>
    <i r="5">
      <x v="184"/>
      <x v="7"/>
      <x v="410"/>
      <x v="997"/>
      <x v="122"/>
      <x/>
      <x/>
      <x/>
    </i>
    <i r="5">
      <x v="181"/>
      <x v="146"/>
      <x v="400"/>
      <x v="998"/>
      <x v="1796"/>
      <x/>
      <x/>
      <x/>
    </i>
    <i r="5">
      <x v="50"/>
      <x v="38"/>
      <x v="402"/>
      <x v="999"/>
      <x v="1483"/>
      <x/>
      <x/>
      <x/>
    </i>
    <i r="5">
      <x v="182"/>
      <x v="147"/>
      <x v="415"/>
      <x v="1000"/>
      <x v="1712"/>
      <x/>
      <x/>
      <x/>
    </i>
    <i r="8">
      <x v="1001"/>
      <x v="1712"/>
      <x/>
      <x/>
      <x/>
    </i>
    <i r="5">
      <x v="74"/>
      <x v="58"/>
      <x v="406"/>
      <x v="1002"/>
      <x v="1666"/>
      <x/>
      <x/>
      <x/>
    </i>
    <i r="8">
      <x v="1003"/>
      <x v="1666"/>
      <x/>
      <x/>
      <x/>
    </i>
    <i r="4">
      <x v="1"/>
      <x v="178"/>
      <x v="143"/>
      <x v="416"/>
      <x v="13"/>
      <x v="1006"/>
      <x/>
      <x v="1"/>
      <x/>
    </i>
    <i r="5">
      <x v="151"/>
      <x v="119"/>
      <x v="397"/>
      <x v="1004"/>
      <x v="831"/>
      <x/>
      <x v="1"/>
      <x/>
    </i>
    <i r="5">
      <x v="163"/>
      <x v="131"/>
      <x v="403"/>
      <x v="1005"/>
      <x v="1066"/>
      <x/>
      <x v="1"/>
      <x/>
    </i>
    <i r="8">
      <x v="1006"/>
      <x v="1066"/>
      <x/>
      <x v="1"/>
      <x/>
    </i>
    <i r="5">
      <x v="74"/>
      <x v="58"/>
      <x v="407"/>
      <x v="13"/>
      <x v="986"/>
      <x/>
      <x v="1"/>
      <x/>
    </i>
    <i r="7">
      <x v="406"/>
      <x v="13"/>
      <x v="986"/>
      <x/>
      <x v="1"/>
      <x/>
    </i>
    <i r="4">
      <x v="2"/>
      <x v="178"/>
      <x v="143"/>
      <x v="411"/>
      <x v="13"/>
      <x v="568"/>
      <x/>
      <x v="2"/>
      <x/>
    </i>
    <i r="5">
      <x v="184"/>
      <x v="7"/>
      <x v="410"/>
      <x v="13"/>
      <x v="284"/>
      <x/>
      <x v="2"/>
      <x/>
    </i>
    <i r="5">
      <x v="74"/>
      <x v="58"/>
      <x v="412"/>
      <x v="13"/>
      <x v="542"/>
      <x/>
      <x v="2"/>
      <x/>
    </i>
    <i r="7">
      <x v="406"/>
      <x v="13"/>
      <x v="542"/>
      <x/>
      <x v="2"/>
      <x/>
    </i>
    <i r="8">
      <x v="1002"/>
      <x v="541"/>
      <x/>
      <x v="2"/>
      <x/>
    </i>
    <i r="8">
      <x v="1003"/>
      <x v="541"/>
      <x/>
      <x v="2"/>
      <x/>
    </i>
    <i r="3">
      <x v="3"/>
      <x/>
      <x v="187"/>
      <x v="151"/>
      <x v="417"/>
      <x v="1007"/>
      <x v="1484"/>
      <x/>
      <x/>
      <x/>
    </i>
    <i r="5">
      <x v="178"/>
      <x v="143"/>
      <x v="411"/>
      <x v="1008"/>
      <x v="1730"/>
      <x/>
      <x/>
      <x/>
    </i>
    <i r="7">
      <x v="416"/>
      <x v="1009"/>
      <x v="1730"/>
      <x/>
      <x/>
      <x/>
    </i>
    <i r="8">
      <x v="1010"/>
      <x v="1730"/>
      <x/>
      <x/>
      <x/>
    </i>
    <i r="8">
      <x v="1011"/>
      <x v="1730"/>
      <x/>
      <x/>
      <x/>
    </i>
    <i r="8">
      <x v="1012"/>
      <x v="1730"/>
      <x/>
      <x/>
      <x/>
    </i>
    <i r="8">
      <x v="1013"/>
      <x v="1730"/>
      <x/>
      <x/>
      <x/>
    </i>
    <i r="8">
      <x v="1014"/>
      <x v="1730"/>
      <x/>
      <x/>
      <x/>
    </i>
    <i r="8">
      <x v="1015"/>
      <x v="1730"/>
      <x/>
      <x/>
      <x/>
    </i>
    <i r="8">
      <x v="1016"/>
      <x v="1730"/>
      <x/>
      <x/>
      <x/>
    </i>
    <i r="8">
      <x v="1017"/>
      <x v="1730"/>
      <x/>
      <x/>
      <x/>
    </i>
    <i r="8">
      <x v="1018"/>
      <x v="1730"/>
      <x/>
      <x/>
      <x/>
    </i>
    <i r="8">
      <x v="1019"/>
      <x v="1730"/>
      <x/>
      <x/>
      <x/>
    </i>
    <i r="5">
      <x v="150"/>
      <x v="118"/>
      <x v="396"/>
      <x v="1020"/>
      <x v="1464"/>
      <x/>
      <x/>
      <x/>
    </i>
    <i r="8">
      <x v="1021"/>
      <x v="1464"/>
      <x/>
      <x/>
      <x/>
    </i>
    <i r="5">
      <x v="151"/>
      <x v="119"/>
      <x v="397"/>
      <x v="1004"/>
      <x v="1226"/>
      <x/>
      <x/>
      <x/>
    </i>
    <i r="8">
      <x v="1022"/>
      <x v="1227"/>
      <x/>
      <x/>
      <x/>
    </i>
    <i r="8">
      <x v="1023"/>
      <x v="1227"/>
      <x/>
      <x/>
      <x/>
    </i>
    <i r="8">
      <x v="1024"/>
      <x v="1227"/>
      <x/>
      <x/>
      <x/>
    </i>
    <i r="8">
      <x v="1025"/>
      <x v="1226"/>
      <x/>
      <x/>
      <x/>
    </i>
    <i r="5">
      <x v="179"/>
      <x v="144"/>
      <x v="398"/>
      <x v="1026"/>
      <x v="149"/>
      <x/>
      <x/>
      <x/>
    </i>
    <i r="8">
      <x v="1027"/>
      <x v="149"/>
      <x/>
      <x/>
      <x/>
    </i>
    <i r="5">
      <x v="181"/>
      <x v="146"/>
      <x v="400"/>
      <x v="1028"/>
      <x v="1796"/>
      <x/>
      <x/>
      <x/>
    </i>
    <i r="5">
      <x v="50"/>
      <x v="38"/>
      <x v="402"/>
      <x v="1029"/>
      <x v="1482"/>
      <x/>
      <x/>
      <x/>
    </i>
    <i r="5">
      <x v="163"/>
      <x v="131"/>
      <x v="403"/>
      <x v="1030"/>
      <x v="1902"/>
      <x/>
      <x/>
      <x/>
    </i>
    <i r="8">
      <x v="1031"/>
      <x v="1902"/>
      <x/>
      <x/>
      <x/>
    </i>
    <i r="8">
      <x v="1005"/>
      <x v="1902"/>
      <x/>
      <x/>
      <x/>
    </i>
    <i r="8">
      <x v="1006"/>
      <x v="1902"/>
      <x/>
      <x/>
      <x/>
    </i>
    <i r="8">
      <x v="1032"/>
      <x v="1903"/>
      <x/>
      <x/>
      <x/>
    </i>
    <i r="8">
      <x v="1033"/>
      <x v="1903"/>
      <x/>
      <x/>
      <x/>
    </i>
    <i r="8">
      <x v="1034"/>
      <x v="1903"/>
      <x/>
      <x/>
      <x/>
    </i>
    <i r="8">
      <x v="1035"/>
      <x v="1903"/>
      <x/>
      <x/>
      <x/>
    </i>
    <i r="5">
      <x v="74"/>
      <x v="58"/>
      <x v="406"/>
      <x v="1036"/>
      <x v="1666"/>
      <x/>
      <x/>
      <x/>
    </i>
    <i r="4">
      <x v="1"/>
      <x v="183"/>
      <x v="148"/>
      <x v="408"/>
      <x v="13"/>
      <x v="714"/>
      <x/>
      <x v="1"/>
      <x/>
    </i>
    <i r="5">
      <x v="178"/>
      <x v="143"/>
      <x v="418"/>
      <x v="13"/>
      <x v="1006"/>
      <x/>
      <x v="1"/>
      <x/>
    </i>
    <i r="8">
      <x v="1037"/>
      <x v="1006"/>
      <x/>
      <x v="1"/>
      <x/>
    </i>
    <i r="5">
      <x v="74"/>
      <x v="58"/>
      <x v="406"/>
      <x v="13"/>
      <x v="986"/>
      <x/>
      <x v="1"/>
      <x/>
    </i>
    <i r="8">
      <x v="1038"/>
      <x v="986"/>
      <x/>
      <x v="1"/>
      <x/>
    </i>
    <i r="4">
      <x v="2"/>
      <x v="178"/>
      <x v="143"/>
      <x v="416"/>
      <x v="13"/>
      <x v="568"/>
      <x/>
      <x v="2"/>
      <x/>
    </i>
    <i r="5">
      <x v="151"/>
      <x v="119"/>
      <x v="397"/>
      <x v="1004"/>
      <x v="372"/>
      <x/>
      <x v="2"/>
      <x/>
    </i>
    <i r="5">
      <x v="163"/>
      <x v="131"/>
      <x v="403"/>
      <x v="1005"/>
      <x v="631"/>
      <x/>
      <x v="2"/>
      <x/>
    </i>
    <i r="8">
      <x v="1006"/>
      <x v="631"/>
      <x/>
      <x v="2"/>
      <x/>
    </i>
    <i r="5">
      <x v="74"/>
      <x v="58"/>
      <x v="406"/>
      <x v="13"/>
      <x v="542"/>
      <x/>
      <x v="2"/>
      <x/>
    </i>
    <i r="7">
      <x v="419"/>
      <x v="13"/>
      <x v="542"/>
      <x/>
      <x v="2"/>
      <x/>
    </i>
    <i r="3">
      <x v="4"/>
      <x/>
      <x v="187"/>
      <x v="151"/>
      <x v="417"/>
      <x v="1039"/>
      <x v="1484"/>
      <x/>
      <x/>
      <x/>
    </i>
    <i r="5">
      <x v="188"/>
      <x v="7"/>
      <x v="420"/>
      <x v="1040"/>
      <x v="1570"/>
      <x/>
      <x/>
      <x/>
    </i>
    <i r="5">
      <x v="178"/>
      <x v="143"/>
      <x v="421"/>
      <x v="1041"/>
      <x v="1730"/>
      <x/>
      <x/>
      <x/>
    </i>
    <i r="8">
      <x v="1042"/>
      <x v="1730"/>
      <x/>
      <x/>
      <x/>
    </i>
    <i r="8">
      <x v="1043"/>
      <x v="1730"/>
      <x/>
      <x/>
      <x/>
    </i>
    <i r="8">
      <x v="1044"/>
      <x v="1730"/>
      <x/>
      <x/>
      <x/>
    </i>
    <i r="8">
      <x v="1045"/>
      <x v="1730"/>
      <x/>
      <x/>
      <x/>
    </i>
    <i r="8">
      <x v="1046"/>
      <x v="1730"/>
      <x/>
      <x/>
      <x/>
    </i>
    <i r="8">
      <x v="1047"/>
      <x v="1730"/>
      <x/>
      <x/>
      <x/>
    </i>
    <i r="8">
      <x v="1048"/>
      <x v="1730"/>
      <x/>
      <x/>
      <x/>
    </i>
    <i r="7">
      <x v="418"/>
      <x v="1037"/>
      <x v="1730"/>
      <x/>
      <x/>
      <x/>
    </i>
    <i r="8">
      <x v="1049"/>
      <x v="1730"/>
      <x/>
      <x/>
      <x/>
    </i>
    <i r="8">
      <x v="1050"/>
      <x v="1730"/>
      <x/>
      <x/>
      <x/>
    </i>
    <i r="8">
      <x v="1051"/>
      <x v="1730"/>
      <x/>
      <x/>
      <x/>
    </i>
    <i r="5">
      <x v="150"/>
      <x v="118"/>
      <x v="396"/>
      <x v="1052"/>
      <x v="1464"/>
      <x/>
      <x/>
      <x/>
    </i>
    <i r="8">
      <x v="1053"/>
      <x v="1464"/>
      <x/>
      <x/>
      <x/>
    </i>
    <i r="5">
      <x v="151"/>
      <x v="119"/>
      <x v="422"/>
      <x v="1054"/>
      <x v="1226"/>
      <x/>
      <x/>
      <x/>
    </i>
    <i r="8">
      <x v="1055"/>
      <x v="1226"/>
      <x/>
      <x/>
      <x/>
    </i>
    <i r="8">
      <x v="1056"/>
      <x v="1226"/>
      <x/>
      <x/>
      <x/>
    </i>
    <i r="5">
      <x v="189"/>
      <x v="152"/>
      <x v="423"/>
      <x v="1057"/>
      <x v="1719"/>
      <x/>
      <x/>
      <x/>
    </i>
    <i r="8">
      <x v="1058"/>
      <x v="1719"/>
      <x/>
      <x/>
      <x/>
    </i>
    <i r="5">
      <x v="190"/>
      <x v="7"/>
      <x v="424"/>
      <x v="1059"/>
      <x v="1541"/>
      <x/>
      <x/>
      <x/>
    </i>
    <i r="5">
      <x v="179"/>
      <x v="144"/>
      <x v="398"/>
      <x v="1060"/>
      <x v="149"/>
      <x/>
      <x/>
      <x/>
    </i>
    <i r="5">
      <x v="181"/>
      <x v="146"/>
      <x v="400"/>
      <x v="1061"/>
      <x v="1796"/>
      <x/>
      <x/>
      <x/>
    </i>
    <i r="5">
      <x v="50"/>
      <x v="38"/>
      <x v="402"/>
      <x v="1062"/>
      <x v="1482"/>
      <x/>
      <x/>
      <x/>
    </i>
    <i r="5">
      <x v="163"/>
      <x v="131"/>
      <x v="403"/>
      <x v="1063"/>
      <x v="1903"/>
      <x/>
      <x/>
      <x/>
    </i>
    <i r="8">
      <x v="1064"/>
      <x v="1903"/>
      <x/>
      <x/>
      <x/>
    </i>
    <i r="8">
      <x v="1065"/>
      <x v="1903"/>
      <x/>
      <x/>
      <x/>
    </i>
    <i r="8">
      <x v="1066"/>
      <x v="1903"/>
      <x/>
      <x/>
      <x/>
    </i>
    <i r="5">
      <x v="74"/>
      <x v="58"/>
      <x v="406"/>
      <x v="1038"/>
      <x v="1666"/>
      <x/>
      <x/>
      <x/>
    </i>
    <i r="4">
      <x v="1"/>
      <x v="178"/>
      <x v="143"/>
      <x v="416"/>
      <x v="13"/>
      <x v="1006"/>
      <x/>
      <x v="1"/>
      <x/>
    </i>
    <i r="7">
      <x v="418"/>
      <x v="13"/>
      <x v="1006"/>
      <x/>
      <x v="1"/>
      <x/>
    </i>
    <i r="5">
      <x v="151"/>
      <x v="119"/>
      <x v="422"/>
      <x v="13"/>
      <x v="831"/>
      <x/>
      <x v="1"/>
      <x/>
    </i>
    <i r="5">
      <x v="190"/>
      <x v="7"/>
      <x v="424"/>
      <x v="13"/>
      <x v="937"/>
      <x/>
      <x v="1"/>
      <x/>
    </i>
    <i r="5">
      <x v="163"/>
      <x v="131"/>
      <x v="403"/>
      <x v="13"/>
      <x v="1066"/>
      <x/>
      <x v="1"/>
      <x/>
    </i>
    <i r="5">
      <x v="74"/>
      <x v="58"/>
      <x v="406"/>
      <x v="13"/>
      <x v="986"/>
      <x/>
      <x v="1"/>
      <x/>
    </i>
    <i r="4">
      <x v="2"/>
      <x v="183"/>
      <x v="148"/>
      <x v="408"/>
      <x v="13"/>
      <x v="252"/>
      <x/>
      <x v="2"/>
      <x/>
    </i>
    <i r="5">
      <x v="178"/>
      <x v="143"/>
      <x v="418"/>
      <x v="13"/>
      <x v="568"/>
      <x/>
      <x v="2"/>
      <x/>
    </i>
    <i r="8">
      <x v="1037"/>
      <x v="568"/>
      <x/>
      <x v="2"/>
      <x/>
    </i>
    <i r="5">
      <x v="74"/>
      <x v="58"/>
      <x v="406"/>
      <x v="13"/>
      <x v="542"/>
      <x/>
      <x v="2"/>
      <x/>
    </i>
    <i r="8">
      <x v="1038"/>
      <x v="542"/>
      <x/>
      <x v="2"/>
      <x/>
    </i>
    <i r="3">
      <x v="5"/>
      <x/>
      <x v="151"/>
      <x v="119"/>
      <x v="422"/>
      <x v="1067"/>
      <x v="1226"/>
      <x/>
      <x/>
      <x/>
    </i>
    <i r="8">
      <x v="1068"/>
      <x v="1226"/>
      <x/>
      <x/>
      <x/>
    </i>
    <i r="5">
      <x v="190"/>
      <x v="7"/>
      <x v="424"/>
      <x v="1069"/>
      <x v="1541"/>
      <x/>
      <x/>
      <x/>
    </i>
    <i r="5">
      <x v="179"/>
      <x v="144"/>
      <x v="398"/>
      <x v="1070"/>
      <x v="149"/>
      <x/>
      <x/>
      <x/>
    </i>
    <i r="5">
      <x v="181"/>
      <x v="146"/>
      <x v="400"/>
      <x v="1071"/>
      <x v="1796"/>
      <x/>
      <x/>
      <x/>
    </i>
    <i r="5">
      <x v="50"/>
      <x v="38"/>
      <x v="402"/>
      <x v="1072"/>
      <x v="1482"/>
      <x/>
      <x/>
      <x/>
    </i>
    <i r="5">
      <x v="163"/>
      <x v="131"/>
      <x v="403"/>
      <x v="1073"/>
      <x v="1903"/>
      <x/>
      <x/>
      <x/>
    </i>
    <i r="8">
      <x v="1074"/>
      <x v="1903"/>
      <x/>
      <x/>
      <x/>
    </i>
    <i r="8">
      <x v="1075"/>
      <x v="1903"/>
      <x/>
      <x/>
      <x/>
    </i>
    <i r="5">
      <x v="74"/>
      <x v="58"/>
      <x v="406"/>
      <x v="1076"/>
      <x v="1666"/>
      <x/>
      <x/>
      <x/>
    </i>
    <i r="8">
      <x v="1077"/>
      <x v="1666"/>
      <x/>
      <x/>
      <x/>
    </i>
    <i r="4">
      <x v="1"/>
      <x v="177"/>
      <x v="142"/>
      <x v="395"/>
      <x v="1078"/>
      <x v="757"/>
      <x/>
      <x v="1"/>
      <x/>
    </i>
    <i r="5">
      <x v="178"/>
      <x v="143"/>
      <x v="416"/>
      <x v="13"/>
      <x v="1006"/>
      <x/>
      <x v="1"/>
      <x/>
    </i>
    <i r="7">
      <x v="418"/>
      <x v="13"/>
      <x v="1006"/>
      <x/>
      <x v="1"/>
      <x/>
    </i>
    <i r="5">
      <x v="150"/>
      <x v="118"/>
      <x v="396"/>
      <x v="13"/>
      <x v="909"/>
      <x/>
      <x v="1"/>
      <x/>
    </i>
    <i r="5">
      <x v="151"/>
      <x v="119"/>
      <x v="422"/>
      <x v="1079"/>
      <x v="831"/>
      <x/>
      <x v="1"/>
      <x/>
    </i>
    <i r="5">
      <x v="191"/>
      <x v="7"/>
      <x v="425"/>
      <x v="1080"/>
      <x v="868"/>
      <x/>
      <x v="1"/>
      <x/>
    </i>
    <i r="5">
      <x v="192"/>
      <x v="7"/>
      <x v="426"/>
      <x v="1081"/>
      <x v="884"/>
      <x/>
      <x v="1"/>
      <x/>
    </i>
    <i r="5">
      <x v="190"/>
      <x v="7"/>
      <x v="424"/>
      <x v="13"/>
      <x v="937"/>
      <x/>
      <x v="1"/>
      <x/>
    </i>
    <i r="5">
      <x v="163"/>
      <x v="131"/>
      <x v="403"/>
      <x v="13"/>
      <x v="1066"/>
      <x/>
      <x v="1"/>
      <x/>
    </i>
    <i r="5">
      <x v="74"/>
      <x v="58"/>
      <x v="406"/>
      <x v="13"/>
      <x v="986"/>
      <x/>
      <x v="1"/>
      <x/>
    </i>
    <i r="4">
      <x v="2"/>
      <x v="178"/>
      <x v="143"/>
      <x v="416"/>
      <x v="13"/>
      <x v="568"/>
      <x/>
      <x v="2"/>
      <x/>
    </i>
    <i r="7">
      <x v="418"/>
      <x v="13"/>
      <x v="568"/>
      <x/>
      <x v="2"/>
      <x/>
    </i>
    <i r="5">
      <x v="151"/>
      <x v="119"/>
      <x v="422"/>
      <x v="13"/>
      <x v="372"/>
      <x/>
      <x v="2"/>
      <x/>
    </i>
    <i r="5">
      <x v="190"/>
      <x v="7"/>
      <x v="424"/>
      <x v="13"/>
      <x v="486"/>
      <x/>
      <x v="2"/>
      <x/>
    </i>
    <i r="5">
      <x v="163"/>
      <x v="131"/>
      <x v="403"/>
      <x v="13"/>
      <x v="631"/>
      <x/>
      <x v="2"/>
      <x/>
    </i>
    <i r="5">
      <x v="74"/>
      <x v="58"/>
      <x v="406"/>
      <x v="13"/>
      <x v="542"/>
      <x/>
      <x v="2"/>
      <x/>
    </i>
    <i r="8">
      <x v="1076"/>
      <x v="542"/>
      <x/>
      <x v="2"/>
      <x/>
    </i>
    <i r="2">
      <x v="13"/>
      <x/>
      <x/>
      <x v="4"/>
      <x v="4"/>
      <x v="427"/>
      <x v="1082"/>
      <x v="1671"/>
      <x/>
      <x/>
      <x/>
    </i>
    <i r="8">
      <x v="1083"/>
      <x v="1671"/>
      <x/>
      <x/>
      <x/>
    </i>
    <i r="5">
      <x v="193"/>
      <x v="153"/>
      <x v="428"/>
      <x v="1084"/>
      <x v="1383"/>
      <x/>
      <x/>
      <x/>
    </i>
    <i r="8">
      <x v="1085"/>
      <x v="1382"/>
      <x/>
      <x/>
      <x/>
    </i>
    <i r="8">
      <x v="1086"/>
      <x v="1382"/>
      <x/>
      <x/>
      <x/>
    </i>
    <i r="4">
      <x v="1"/>
      <x v="194"/>
      <x v="154"/>
      <x v="429"/>
      <x v="13"/>
      <x v="1059"/>
      <x/>
      <x v="1"/>
      <x/>
    </i>
    <i r="5">
      <x v="4"/>
      <x v="4"/>
      <x v="427"/>
      <x v="13"/>
      <x v="1046"/>
      <x/>
      <x v="1"/>
      <x/>
    </i>
    <i r="4">
      <x v="2"/>
      <x v="4"/>
      <x v="4"/>
      <x v="427"/>
      <x v="1082"/>
      <x v="544"/>
      <x/>
      <x v="2"/>
      <x/>
    </i>
    <i r="5">
      <x v="193"/>
      <x v="153"/>
      <x v="428"/>
      <x v="1084"/>
      <x v="425"/>
      <x/>
      <x v="2"/>
      <x/>
    </i>
    <i r="8">
      <x v="1085"/>
      <x v="424"/>
      <x/>
      <x v="2"/>
      <x/>
    </i>
    <i r="8">
      <x v="1086"/>
      <x v="424"/>
      <x/>
      <x v="2"/>
      <x/>
    </i>
    <i r="3">
      <x v="1"/>
      <x/>
      <x v="194"/>
      <x v="154"/>
      <x v="429"/>
      <x v="1087"/>
      <x v="1889"/>
      <x/>
      <x/>
      <x/>
    </i>
    <i r="8">
      <x v="1088"/>
      <x v="1889"/>
      <x/>
      <x/>
      <x/>
    </i>
    <i r="8">
      <x v="1089"/>
      <x v="1889"/>
      <x/>
      <x/>
      <x/>
    </i>
    <i r="8">
      <x v="1090"/>
      <x v="1889"/>
      <x/>
      <x/>
      <x/>
    </i>
    <i r="4">
      <x v="1"/>
      <x v="194"/>
      <x v="154"/>
      <x v="429"/>
      <x v="13"/>
      <x v="1059"/>
      <x/>
      <x v="1"/>
      <x/>
    </i>
    <i r="5">
      <x v="4"/>
      <x v="4"/>
      <x v="427"/>
      <x v="13"/>
      <x v="1046"/>
      <x/>
      <x v="1"/>
      <x/>
    </i>
    <i r="4">
      <x v="2"/>
      <x v="194"/>
      <x v="154"/>
      <x v="429"/>
      <x v="1087"/>
      <x v="623"/>
      <x/>
      <x v="2"/>
      <x/>
    </i>
    <i r="5">
      <x v="4"/>
      <x v="4"/>
      <x v="427"/>
      <x v="13"/>
      <x v="612"/>
      <x/>
      <x v="2"/>
      <x/>
    </i>
    <i r="3">
      <x v="2"/>
      <x/>
      <x v="194"/>
      <x v="154"/>
      <x v="429"/>
      <x v="1091"/>
      <x v="1889"/>
      <x/>
      <x/>
      <x/>
    </i>
    <i r="8">
      <x v="1092"/>
      <x v="1889"/>
      <x/>
      <x/>
      <x/>
    </i>
    <i r="8">
      <x v="1093"/>
      <x v="1889"/>
      <x/>
      <x/>
      <x/>
    </i>
    <i r="8">
      <x v="1094"/>
      <x v="1889"/>
      <x/>
      <x/>
      <x/>
    </i>
    <i r="5">
      <x v="4"/>
      <x v="4"/>
      <x v="427"/>
      <x v="1095"/>
      <x v="1671"/>
      <x/>
      <x/>
      <x/>
    </i>
    <i r="5">
      <x v="193"/>
      <x v="153"/>
      <x v="428"/>
      <x v="1096"/>
      <x v="1383"/>
      <x/>
      <x/>
      <x/>
    </i>
    <i r="4">
      <x v="1"/>
      <x v="4"/>
      <x v="4"/>
      <x v="427"/>
      <x v="13"/>
      <x v="1046"/>
      <x/>
      <x v="1"/>
      <x/>
    </i>
    <i r="4">
      <x v="2"/>
      <x v="194"/>
      <x v="154"/>
      <x v="429"/>
      <x v="13"/>
      <x v="623"/>
      <x/>
      <x v="2"/>
      <x/>
    </i>
    <i r="5">
      <x v="4"/>
      <x v="4"/>
      <x v="427"/>
      <x v="13"/>
      <x v="612"/>
      <x/>
      <x v="2"/>
      <x/>
    </i>
    <i r="3">
      <x v="3"/>
      <x/>
      <x v="194"/>
      <x v="154"/>
      <x v="430"/>
      <x v="1097"/>
      <x v="1888"/>
      <x/>
      <x/>
      <x/>
    </i>
    <i r="5">
      <x v="152"/>
      <x v="120"/>
      <x v="431"/>
      <x v="1098"/>
      <x v="2029"/>
      <x/>
      <x/>
      <x/>
    </i>
    <i r="4">
      <x v="1"/>
      <x v="193"/>
      <x v="153"/>
      <x v="428"/>
      <x v="13"/>
      <x v="878"/>
      <x/>
      <x v="1"/>
      <x/>
    </i>
    <i r="4">
      <x v="2"/>
      <x v="4"/>
      <x v="4"/>
      <x v="427"/>
      <x v="13"/>
      <x v="612"/>
      <x/>
      <x v="2"/>
      <x/>
    </i>
    <i r="3">
      <x v="4"/>
      <x/>
      <x v="194"/>
      <x v="154"/>
      <x v="430"/>
      <x v="1099"/>
      <x v="1888"/>
      <x/>
      <x/>
      <x/>
    </i>
    <i r="5">
      <x v="152"/>
      <x v="120"/>
      <x v="431"/>
      <x v="1100"/>
      <x v="2029"/>
      <x/>
      <x/>
      <x/>
    </i>
    <i r="8">
      <x v="1101"/>
      <x v="2029"/>
      <x/>
      <x/>
      <x/>
    </i>
    <i r="5">
      <x v="195"/>
      <x v="155"/>
      <x v="432"/>
      <x v="1102"/>
      <x v="1378"/>
      <x/>
      <x/>
      <x/>
    </i>
    <i r="4">
      <x v="1"/>
      <x v="194"/>
      <x v="154"/>
      <x v="430"/>
      <x v="13"/>
      <x v="1059"/>
      <x/>
      <x v="1"/>
      <x/>
    </i>
    <i r="5">
      <x v="4"/>
      <x v="4"/>
      <x v="427"/>
      <x v="13"/>
      <x v="1046"/>
      <x/>
      <x v="1"/>
      <x/>
    </i>
    <i r="5">
      <x v="196"/>
      <x v="156"/>
      <x v="433"/>
      <x v="13"/>
      <x v="853"/>
      <x/>
      <x v="1"/>
      <x/>
    </i>
    <i r="5">
      <x v="193"/>
      <x v="153"/>
      <x v="428"/>
      <x v="13"/>
      <x v="878"/>
      <x/>
      <x v="1"/>
      <x/>
    </i>
    <i r="4">
      <x v="2"/>
      <x v="193"/>
      <x v="153"/>
      <x v="428"/>
      <x v="13"/>
      <x v="424"/>
      <x/>
      <x v="2"/>
      <x/>
    </i>
    <i r="3">
      <x v="5"/>
      <x/>
      <x v="194"/>
      <x v="154"/>
      <x v="430"/>
      <x v="1103"/>
      <x v="1888"/>
      <x/>
      <x/>
      <x/>
    </i>
    <i r="5">
      <x v="196"/>
      <x v="156"/>
      <x v="433"/>
      <x v="1104"/>
      <x v="1312"/>
      <x/>
      <x/>
      <x/>
    </i>
    <i r="5">
      <x v="193"/>
      <x v="153"/>
      <x v="428"/>
      <x v="1105"/>
      <x v="1383"/>
      <x/>
      <x/>
      <x/>
    </i>
    <i r="4">
      <x v="2"/>
      <x v="194"/>
      <x v="154"/>
      <x v="430"/>
      <x v="13"/>
      <x v="623"/>
      <x/>
      <x v="2"/>
      <x/>
    </i>
    <i r="5">
      <x v="4"/>
      <x v="4"/>
      <x v="427"/>
      <x v="13"/>
      <x v="612"/>
      <x/>
      <x v="2"/>
      <x/>
    </i>
    <i r="5">
      <x v="196"/>
      <x v="156"/>
      <x v="433"/>
      <x v="1104"/>
      <x v="396"/>
      <x/>
      <x v="2"/>
      <x/>
    </i>
    <i r="5">
      <x v="193"/>
      <x v="153"/>
      <x v="428"/>
      <x v="13"/>
      <x v="424"/>
      <x/>
      <x v="2"/>
      <x/>
    </i>
    <i r="2">
      <x v="14"/>
      <x/>
      <x/>
      <x v="150"/>
      <x v="118"/>
      <x v="434"/>
      <x v="1106"/>
      <x v="1464"/>
      <x/>
      <x/>
      <x/>
    </i>
    <i r="8">
      <x v="1107"/>
      <x v="1464"/>
      <x/>
      <x/>
      <x/>
    </i>
    <i r="8">
      <x v="1108"/>
      <x v="1464"/>
      <x/>
      <x/>
      <x/>
    </i>
    <i r="8">
      <x v="1109"/>
      <x v="1464"/>
      <x/>
      <x/>
      <x/>
    </i>
    <i r="8">
      <x v="1110"/>
      <x v="1464"/>
      <x/>
      <x/>
      <x/>
    </i>
    <i r="5">
      <x v="151"/>
      <x v="119"/>
      <x v="435"/>
      <x v="1111"/>
      <x v="1226"/>
      <x/>
      <x/>
      <x/>
    </i>
    <i r="8">
      <x v="1112"/>
      <x v="1226"/>
      <x/>
      <x/>
      <x/>
    </i>
    <i r="5">
      <x v="197"/>
      <x v="157"/>
      <x v="436"/>
      <x v="1113"/>
      <x v="1795"/>
      <x/>
      <x/>
      <x/>
    </i>
    <i r="5">
      <x v="198"/>
      <x v="158"/>
      <x v="437"/>
      <x v="1114"/>
      <x v="42"/>
      <x/>
      <x/>
      <x/>
    </i>
    <i r="5">
      <x v="199"/>
      <x v="159"/>
      <x v="438"/>
      <x v="1115"/>
      <x v="215"/>
      <x/>
      <x/>
      <x/>
    </i>
    <i r="5">
      <x v="200"/>
      <x v="160"/>
      <x v="439"/>
      <x v="1116"/>
      <x v="1608"/>
      <x/>
      <x/>
      <x/>
    </i>
    <i r="8">
      <x v="1117"/>
      <x v="1608"/>
      <x/>
      <x/>
      <x/>
    </i>
    <i r="4">
      <x v="1"/>
      <x v="4"/>
      <x v="4"/>
      <x v="440"/>
      <x v="1118"/>
      <x v="988"/>
      <x/>
      <x v="1"/>
      <x/>
    </i>
    <i r="5">
      <x v="198"/>
      <x v="158"/>
      <x v="437"/>
      <x v="13"/>
      <x v="724"/>
      <x/>
      <x v="1"/>
      <x/>
    </i>
    <i r="5">
      <x v="199"/>
      <x v="159"/>
      <x v="438"/>
      <x v="13"/>
      <x v="774"/>
      <x/>
      <x v="1"/>
      <x/>
    </i>
    <i r="4">
      <x v="2"/>
      <x v="198"/>
      <x v="158"/>
      <x v="437"/>
      <x v="1114"/>
      <x v="262"/>
      <x/>
      <x v="2"/>
      <x/>
    </i>
    <i r="5">
      <x v="201"/>
      <x v="119"/>
      <x v="435"/>
      <x v="1119"/>
      <x v="1224"/>
      <x/>
      <x v="2"/>
      <x/>
    </i>
    <i r="5">
      <x v="199"/>
      <x v="159"/>
      <x v="438"/>
      <x v="1120"/>
      <x v="214"/>
      <x/>
      <x v="2"/>
      <x/>
    </i>
    <i r="3">
      <x v="1"/>
      <x/>
      <x v="4"/>
      <x v="4"/>
      <x v="440"/>
      <x v="1118"/>
      <x v="1671"/>
      <x/>
      <x/>
      <x/>
    </i>
    <i r="5">
      <x v="150"/>
      <x v="118"/>
      <x v="434"/>
      <x v="1121"/>
      <x v="1464"/>
      <x/>
      <x/>
      <x/>
    </i>
    <i r="8">
      <x v="1122"/>
      <x v="1464"/>
      <x/>
      <x/>
      <x/>
    </i>
    <i r="8">
      <x v="1123"/>
      <x v="1464"/>
      <x/>
      <x/>
      <x/>
    </i>
    <i r="8">
      <x v="1124"/>
      <x v="1464"/>
      <x/>
      <x/>
      <x/>
    </i>
    <i r="8">
      <x v="1125"/>
      <x v="1464"/>
      <x/>
      <x/>
      <x/>
    </i>
    <i r="8">
      <x v="1126"/>
      <x v="1464"/>
      <x/>
      <x/>
      <x/>
    </i>
    <i r="8">
      <x v="1127"/>
      <x v="1464"/>
      <x/>
      <x/>
      <x/>
    </i>
    <i r="8">
      <x v="1128"/>
      <x v="1464"/>
      <x/>
      <x/>
      <x/>
    </i>
    <i r="8">
      <x v="1129"/>
      <x v="1464"/>
      <x/>
      <x/>
      <x/>
    </i>
    <i r="8">
      <x v="1130"/>
      <x v="1464"/>
      <x/>
      <x/>
      <x/>
    </i>
    <i r="8">
      <x v="1131"/>
      <x v="1464"/>
      <x/>
      <x/>
      <x/>
    </i>
    <i r="8">
      <x v="1132"/>
      <x v="1464"/>
      <x/>
      <x/>
      <x/>
    </i>
    <i r="8">
      <x v="1133"/>
      <x v="1464"/>
      <x/>
      <x/>
      <x/>
    </i>
    <i r="8">
      <x v="1134"/>
      <x v="1464"/>
      <x/>
      <x/>
      <x/>
    </i>
    <i r="8">
      <x v="1135"/>
      <x v="1464"/>
      <x/>
      <x/>
      <x/>
    </i>
    <i r="5">
      <x v="3"/>
      <x v="3"/>
      <x v="441"/>
      <x v="1136"/>
      <x v="206"/>
      <x/>
      <x/>
      <x/>
    </i>
    <i r="5">
      <x v="151"/>
      <x v="119"/>
      <x v="435"/>
      <x v="1137"/>
      <x v="1226"/>
      <x/>
      <x/>
      <x/>
    </i>
    <i r="8">
      <x v="1138"/>
      <x v="1226"/>
      <x/>
      <x/>
      <x/>
    </i>
    <i r="8">
      <x v="1139"/>
      <x v="1226"/>
      <x/>
      <x/>
      <x/>
    </i>
    <i r="8">
      <x v="1140"/>
      <x v="1226"/>
      <x/>
      <x/>
      <x/>
    </i>
    <i r="5">
      <x v="198"/>
      <x v="158"/>
      <x v="437"/>
      <x v="1141"/>
      <x v="42"/>
      <x/>
      <x/>
      <x/>
    </i>
    <i r="5">
      <x v="202"/>
      <x v="7"/>
      <x v="438"/>
      <x v="1142"/>
      <x v="216"/>
      <x/>
      <x/>
      <x/>
    </i>
    <i r="5">
      <x v="203"/>
      <x v="7"/>
      <x v="442"/>
      <x v="1143"/>
      <x v="1339"/>
      <x/>
      <x/>
      <x/>
    </i>
    <i r="5">
      <x v="119"/>
      <x v="93"/>
      <x v="443"/>
      <x v="1144"/>
      <x v="1291"/>
      <x/>
      <x/>
      <x/>
    </i>
    <i r="5">
      <x v="204"/>
      <x v="161"/>
      <x v="444"/>
      <x v="1145"/>
      <x v="1599"/>
      <x/>
      <x/>
      <x/>
    </i>
    <i r="5">
      <x v="199"/>
      <x v="159"/>
      <x v="438"/>
      <x v="1146"/>
      <x v="215"/>
      <x/>
      <x/>
      <x/>
    </i>
    <i r="5">
      <x v="200"/>
      <x v="160"/>
      <x v="439"/>
      <x v="1147"/>
      <x v="1608"/>
      <x/>
      <x/>
      <x/>
    </i>
    <i r="8">
      <x v="1148"/>
      <x v="1608"/>
      <x/>
      <x/>
      <x/>
    </i>
    <i r="4">
      <x v="1"/>
      <x v="4"/>
      <x v="4"/>
      <x v="440"/>
      <x v="1149"/>
      <x v="988"/>
      <x/>
      <x v="1"/>
      <x/>
    </i>
    <i r="5">
      <x v="198"/>
      <x v="158"/>
      <x v="437"/>
      <x v="1150"/>
      <x v="724"/>
      <x/>
      <x v="1"/>
      <x/>
    </i>
    <i r="5">
      <x v="202"/>
      <x v="7"/>
      <x v="438"/>
      <x v="13"/>
      <x v="743"/>
      <x/>
      <x v="1"/>
      <x/>
    </i>
    <i r="4">
      <x v="2"/>
      <x v="4"/>
      <x v="4"/>
      <x v="440"/>
      <x v="1118"/>
      <x v="544"/>
      <x/>
      <x v="2"/>
      <x/>
    </i>
    <i r="5">
      <x v="198"/>
      <x v="158"/>
      <x v="437"/>
      <x v="1141"/>
      <x v="262"/>
      <x/>
      <x v="2"/>
      <x/>
    </i>
    <i r="5">
      <x v="199"/>
      <x v="159"/>
      <x v="438"/>
      <x v="13"/>
      <x v="317"/>
      <x/>
      <x v="2"/>
      <x/>
    </i>
    <i r="3">
      <x v="2"/>
      <x/>
      <x v="4"/>
      <x v="4"/>
      <x v="440"/>
      <x v="1151"/>
      <x v="1671"/>
      <x/>
      <x/>
      <x/>
    </i>
    <i r="8">
      <x v="1152"/>
      <x v="1671"/>
      <x/>
      <x/>
      <x/>
    </i>
    <i r="8">
      <x v="1153"/>
      <x v="1671"/>
      <x/>
      <x/>
      <x/>
    </i>
    <i r="8">
      <x v="1149"/>
      <x v="1671"/>
      <x/>
      <x/>
      <x/>
    </i>
    <i r="8">
      <x v="1154"/>
      <x v="1671"/>
      <x/>
      <x/>
      <x/>
    </i>
    <i r="5">
      <x v="150"/>
      <x v="118"/>
      <x v="434"/>
      <x v="1155"/>
      <x v="1464"/>
      <x/>
      <x/>
      <x/>
    </i>
    <i r="8">
      <x v="1156"/>
      <x v="1464"/>
      <x/>
      <x/>
      <x/>
    </i>
    <i r="8">
      <x v="1157"/>
      <x v="1464"/>
      <x/>
      <x/>
      <x/>
    </i>
    <i r="8">
      <x v="1158"/>
      <x v="1464"/>
      <x/>
      <x/>
      <x/>
    </i>
    <i r="8">
      <x v="1159"/>
      <x v="1464"/>
      <x/>
      <x/>
      <x/>
    </i>
    <i r="8">
      <x v="1160"/>
      <x v="1464"/>
      <x/>
      <x/>
      <x/>
    </i>
    <i r="8">
      <x v="1161"/>
      <x v="1464"/>
      <x/>
      <x/>
      <x/>
    </i>
    <i r="8">
      <x v="1162"/>
      <x v="1464"/>
      <x/>
      <x/>
      <x/>
    </i>
    <i r="8">
      <x v="1163"/>
      <x v="1464"/>
      <x/>
      <x/>
      <x/>
    </i>
    <i r="5">
      <x v="151"/>
      <x v="119"/>
      <x v="435"/>
      <x v="1164"/>
      <x v="1226"/>
      <x/>
      <x/>
      <x/>
    </i>
    <i r="8">
      <x v="1165"/>
      <x v="1226"/>
      <x/>
      <x/>
      <x/>
    </i>
    <i r="8">
      <x v="1166"/>
      <x v="1226"/>
      <x/>
      <x/>
      <x/>
    </i>
    <i r="5">
      <x v="198"/>
      <x v="158"/>
      <x v="437"/>
      <x v="1150"/>
      <x v="42"/>
      <x/>
      <x/>
      <x/>
    </i>
    <i r="5">
      <x v="202"/>
      <x v="7"/>
      <x v="438"/>
      <x v="1167"/>
      <x v="135"/>
      <x/>
      <x/>
      <x/>
    </i>
    <i r="5">
      <x v="119"/>
      <x v="93"/>
      <x v="443"/>
      <x v="1168"/>
      <x v="1293"/>
      <x/>
      <x/>
      <x/>
    </i>
    <i r="5">
      <x v="204"/>
      <x v="161"/>
      <x v="444"/>
      <x v="1169"/>
      <x v="1599"/>
      <x/>
      <x/>
      <x/>
    </i>
    <i r="5">
      <x v="200"/>
      <x v="160"/>
      <x v="439"/>
      <x v="1170"/>
      <x v="1608"/>
      <x/>
      <x/>
      <x/>
    </i>
    <i r="8">
      <x v="1171"/>
      <x v="1608"/>
      <x/>
      <x/>
      <x/>
    </i>
    <i r="4">
      <x v="1"/>
      <x v="198"/>
      <x v="158"/>
      <x v="445"/>
      <x v="13"/>
      <x v="724"/>
      <x/>
      <x v="1"/>
      <x/>
    </i>
    <i r="5">
      <x v="202"/>
      <x v="7"/>
      <x v="438"/>
      <x v="13"/>
      <x v="743"/>
      <x/>
      <x v="1"/>
      <x/>
    </i>
    <i r="5">
      <x v="205"/>
      <x v="7"/>
      <x v="446"/>
      <x v="13"/>
      <x v="824"/>
      <x/>
      <x v="1"/>
      <x/>
    </i>
    <i r="5">
      <x v="206"/>
      <x v="162"/>
      <x v="447"/>
      <x v="1172"/>
      <x v="1070"/>
      <x/>
      <x v="1"/>
      <x/>
    </i>
    <i r="4">
      <x v="2"/>
      <x v="4"/>
      <x v="4"/>
      <x v="440"/>
      <x v="1149"/>
      <x v="544"/>
      <x/>
      <x v="2"/>
      <x/>
    </i>
    <i r="5">
      <x v="198"/>
      <x v="158"/>
      <x v="437"/>
      <x v="1150"/>
      <x v="262"/>
      <x/>
      <x v="2"/>
      <x/>
    </i>
    <i r="5">
      <x v="202"/>
      <x v="7"/>
      <x v="438"/>
      <x v="13"/>
      <x v="288"/>
      <x/>
      <x v="2"/>
      <x/>
    </i>
    <i r="3">
      <x v="3"/>
      <x/>
      <x v="150"/>
      <x v="118"/>
      <x v="434"/>
      <x v="1173"/>
      <x v="1464"/>
      <x/>
      <x/>
      <x/>
    </i>
    <i r="8">
      <x v="1174"/>
      <x v="1464"/>
      <x/>
      <x/>
      <x/>
    </i>
    <i r="5">
      <x v="3"/>
      <x v="3"/>
      <x v="441"/>
      <x v="1175"/>
      <x v="206"/>
      <x/>
      <x/>
      <x/>
    </i>
    <i r="5">
      <x v="151"/>
      <x v="119"/>
      <x v="435"/>
      <x v="1176"/>
      <x v="1227"/>
      <x/>
      <x/>
      <x/>
    </i>
    <i r="5">
      <x v="198"/>
      <x v="158"/>
      <x v="445"/>
      <x v="1177"/>
      <x v="42"/>
      <x/>
      <x/>
      <x/>
    </i>
    <i r="5">
      <x v="207"/>
      <x v="7"/>
      <x v="448"/>
      <x v="1178"/>
      <x v="223"/>
      <x/>
      <x/>
      <x/>
    </i>
    <i r="5">
      <x v="205"/>
      <x v="7"/>
      <x v="446"/>
      <x v="1179"/>
      <x v="1207"/>
      <x/>
      <x/>
      <x/>
    </i>
    <i r="8">
      <x v="1180"/>
      <x v="1207"/>
      <x/>
      <x/>
      <x/>
    </i>
    <i r="5">
      <x v="119"/>
      <x v="93"/>
      <x v="443"/>
      <x v="1181"/>
      <x v="1291"/>
      <x/>
      <x/>
      <x/>
    </i>
    <i r="5">
      <x v="200"/>
      <x v="160"/>
      <x v="449"/>
      <x v="1182"/>
      <x v="1607"/>
      <x/>
      <x/>
      <x/>
    </i>
    <i r="7">
      <x v="439"/>
      <x v="1183"/>
      <x v="1607"/>
      <x/>
      <x/>
      <x/>
    </i>
    <i r="5">
      <x v="206"/>
      <x v="162"/>
      <x v="447"/>
      <x v="1172"/>
      <x v="1946"/>
      <x/>
      <x/>
      <x/>
    </i>
    <i r="4">
      <x v="1"/>
      <x v="4"/>
      <x v="4"/>
      <x v="440"/>
      <x v="13"/>
      <x v="1048"/>
      <x/>
      <x v="1"/>
      <x/>
    </i>
    <i r="8">
      <x v="1184"/>
      <x v="991"/>
      <x/>
      <x v="1"/>
      <x/>
    </i>
    <i r="8">
      <x v="1185"/>
      <x v="991"/>
      <x/>
      <x v="1"/>
      <x/>
    </i>
    <i r="8">
      <x v="1186"/>
      <x v="989"/>
      <x/>
      <x v="1"/>
      <x/>
    </i>
    <i r="5">
      <x v="151"/>
      <x v="119"/>
      <x v="435"/>
      <x v="13"/>
      <x v="831"/>
      <x/>
      <x v="1"/>
      <x/>
    </i>
    <i r="5">
      <x v="197"/>
      <x v="157"/>
      <x v="436"/>
      <x v="13"/>
      <x v="1026"/>
      <x/>
      <x v="1"/>
      <x/>
    </i>
    <i r="5">
      <x v="198"/>
      <x v="158"/>
      <x v="437"/>
      <x v="13"/>
      <x v="724"/>
      <x/>
      <x v="1"/>
      <x/>
    </i>
    <i r="5">
      <x v="208"/>
      <x v="7"/>
      <x v="450"/>
      <x v="1187"/>
      <x v="1069"/>
      <x/>
      <x v="1"/>
      <x/>
    </i>
    <i r="5">
      <x v="200"/>
      <x v="160"/>
      <x v="449"/>
      <x v="13"/>
      <x v="959"/>
      <x/>
      <x v="1"/>
      <x/>
    </i>
    <i r="4">
      <x v="2"/>
      <x v="198"/>
      <x v="158"/>
      <x v="445"/>
      <x v="1177"/>
      <x v="262"/>
      <x/>
      <x v="2"/>
      <x/>
    </i>
    <i r="5">
      <x v="202"/>
      <x v="7"/>
      <x v="438"/>
      <x v="13"/>
      <x v="288"/>
      <x/>
      <x v="2"/>
      <x/>
    </i>
    <i r="5">
      <x v="205"/>
      <x v="7"/>
      <x v="446"/>
      <x v="13"/>
      <x v="366"/>
      <x/>
      <x v="2"/>
      <x/>
    </i>
    <i r="5">
      <x v="206"/>
      <x v="162"/>
      <x v="447"/>
      <x v="1172"/>
      <x v="636"/>
      <x/>
      <x v="2"/>
      <x/>
    </i>
    <i r="3">
      <x v="4"/>
      <x/>
      <x v="4"/>
      <x v="4"/>
      <x v="440"/>
      <x v="1184"/>
      <x v="1675"/>
      <x/>
      <x/>
      <x/>
    </i>
    <i r="8">
      <x v="1185"/>
      <x v="1675"/>
      <x/>
      <x/>
      <x/>
    </i>
    <i r="8">
      <x v="1186"/>
      <x v="1672"/>
      <x/>
      <x/>
      <x/>
    </i>
    <i r="8">
      <x v="1188"/>
      <x v="1675"/>
      <x/>
      <x/>
      <x/>
    </i>
    <i r="8">
      <x v="1189"/>
      <x v="1675"/>
      <x/>
      <x/>
      <x/>
    </i>
    <i r="5">
      <x v="150"/>
      <x v="118"/>
      <x v="451"/>
      <x v="1190"/>
      <x v="1464"/>
      <x/>
      <x/>
      <x/>
    </i>
    <i r="8">
      <x v="1191"/>
      <x v="1464"/>
      <x/>
      <x/>
      <x/>
    </i>
    <i r="5">
      <x v="151"/>
      <x v="119"/>
      <x v="435"/>
      <x v="1192"/>
      <x v="1226"/>
      <x/>
      <x/>
      <x/>
    </i>
    <i r="8">
      <x v="1193"/>
      <x v="1226"/>
      <x/>
      <x/>
      <x/>
    </i>
    <i r="8">
      <x v="1194"/>
      <x v="1226"/>
      <x/>
      <x/>
      <x/>
    </i>
    <i r="8">
      <x v="1195"/>
      <x v="1226"/>
      <x/>
      <x/>
      <x/>
    </i>
    <i r="8">
      <x v="1196"/>
      <x v="1226"/>
      <x/>
      <x/>
      <x/>
    </i>
    <i r="5">
      <x v="197"/>
      <x v="157"/>
      <x v="436"/>
      <x v="1197"/>
      <x v="1795"/>
      <x/>
      <x/>
      <x/>
    </i>
    <i r="8">
      <x v="1198"/>
      <x v="1795"/>
      <x/>
      <x/>
      <x/>
    </i>
    <i r="5">
      <x v="192"/>
      <x v="7"/>
      <x v="452"/>
      <x v="1199"/>
      <x v="1398"/>
      <x/>
      <x/>
      <x/>
    </i>
    <i r="5">
      <x v="198"/>
      <x v="158"/>
      <x v="437"/>
      <x v="1200"/>
      <x v="42"/>
      <x/>
      <x/>
      <x/>
    </i>
    <i r="5">
      <x v="208"/>
      <x v="7"/>
      <x v="450"/>
      <x v="1187"/>
      <x v="1945"/>
      <x/>
      <x/>
      <x/>
    </i>
    <i r="5">
      <x v="204"/>
      <x v="161"/>
      <x v="444"/>
      <x v="1201"/>
      <x v="1599"/>
      <x/>
      <x/>
      <x/>
    </i>
    <i r="5">
      <x v="209"/>
      <x v="163"/>
      <x v="453"/>
      <x v="1202"/>
      <x v="1780"/>
      <x/>
      <x/>
      <x/>
    </i>
    <i r="5">
      <x v="200"/>
      <x v="160"/>
      <x v="449"/>
      <x v="1203"/>
      <x v="1607"/>
      <x/>
      <x/>
      <x/>
    </i>
    <i r="8">
      <x v="1204"/>
      <x v="1607"/>
      <x/>
      <x/>
      <x/>
    </i>
    <i r="4">
      <x v="1"/>
      <x v="198"/>
      <x v="158"/>
      <x v="445"/>
      <x v="13"/>
      <x v="724"/>
      <x/>
      <x v="1"/>
      <x/>
    </i>
    <i r="5">
      <x v="119"/>
      <x v="93"/>
      <x v="443"/>
      <x v="1205"/>
      <x v="843"/>
      <x/>
      <x v="1"/>
      <x/>
    </i>
    <i r="5">
      <x v="208"/>
      <x v="7"/>
      <x v="450"/>
      <x v="13"/>
      <x v="1001"/>
      <x/>
      <x v="1"/>
      <x/>
    </i>
    <i r="4">
      <x v="2"/>
      <x v="4"/>
      <x v="4"/>
      <x v="440"/>
      <x v="13"/>
      <x v="614"/>
      <x/>
      <x v="2"/>
      <x/>
    </i>
    <i r="8">
      <x v="1184"/>
      <x v="548"/>
      <x/>
      <x v="2"/>
      <x/>
    </i>
    <i r="8">
      <x v="1185"/>
      <x v="548"/>
      <x/>
      <x v="2"/>
      <x/>
    </i>
    <i r="8">
      <x v="1186"/>
      <x v="545"/>
      <x/>
      <x v="2"/>
      <x/>
    </i>
    <i r="5">
      <x v="151"/>
      <x v="119"/>
      <x v="435"/>
      <x v="1192"/>
      <x v="372"/>
      <x/>
      <x v="2"/>
      <x/>
    </i>
    <i r="8">
      <x v="1193"/>
      <x v="372"/>
      <x/>
      <x v="2"/>
      <x/>
    </i>
    <i r="5">
      <x v="197"/>
      <x v="157"/>
      <x v="436"/>
      <x v="1197"/>
      <x v="589"/>
      <x/>
      <x v="2"/>
      <x/>
    </i>
    <i r="5">
      <x v="198"/>
      <x v="158"/>
      <x v="437"/>
      <x v="1200"/>
      <x v="262"/>
      <x/>
      <x v="2"/>
      <x/>
    </i>
    <i r="5">
      <x v="208"/>
      <x v="7"/>
      <x v="450"/>
      <x v="1187"/>
      <x v="635"/>
      <x/>
      <x v="2"/>
      <x/>
    </i>
    <i r="5">
      <x v="200"/>
      <x v="160"/>
      <x v="449"/>
      <x v="13"/>
      <x v="514"/>
      <x/>
      <x v="2"/>
      <x/>
    </i>
    <i r="3">
      <x v="5"/>
      <x/>
      <x v="4"/>
      <x v="4"/>
      <x v="440"/>
      <x v="1206"/>
      <x v="1675"/>
      <x/>
      <x/>
      <x/>
    </i>
    <i r="5">
      <x v="151"/>
      <x v="119"/>
      <x v="435"/>
      <x v="1207"/>
      <x v="1226"/>
      <x/>
      <x/>
      <x/>
    </i>
    <i r="5">
      <x v="198"/>
      <x v="158"/>
      <x v="445"/>
      <x v="1208"/>
      <x v="42"/>
      <x/>
      <x/>
      <x/>
    </i>
    <i r="5">
      <x v="205"/>
      <x v="7"/>
      <x v="446"/>
      <x v="1209"/>
      <x v="1207"/>
      <x/>
      <x/>
      <x/>
    </i>
    <i r="5">
      <x v="119"/>
      <x v="93"/>
      <x v="443"/>
      <x v="1205"/>
      <x v="1291"/>
      <x/>
      <x/>
      <x/>
    </i>
    <i r="5">
      <x v="200"/>
      <x v="160"/>
      <x v="449"/>
      <x v="1210"/>
      <x v="1607"/>
      <x/>
      <x/>
      <x/>
    </i>
    <i r="4">
      <x v="1"/>
      <x v="210"/>
      <x v="164"/>
      <x v="454"/>
      <x v="1211"/>
      <x v="804"/>
      <x/>
      <x v="1"/>
      <x/>
    </i>
    <i r="5">
      <x v="150"/>
      <x v="118"/>
      <x v="451"/>
      <x v="13"/>
      <x v="909"/>
      <x/>
      <x v="1"/>
      <x/>
    </i>
    <i r="5">
      <x v="151"/>
      <x v="119"/>
      <x v="455"/>
      <x v="1212"/>
      <x v="831"/>
      <x/>
      <x v="1"/>
      <x/>
    </i>
    <i r="8">
      <x v="1213"/>
      <x v="831"/>
      <x/>
      <x v="1"/>
      <x/>
    </i>
    <i r="5">
      <x v="119"/>
      <x v="93"/>
      <x v="443"/>
      <x v="13"/>
      <x v="844"/>
      <x/>
      <x v="1"/>
      <x/>
    </i>
    <i r="5">
      <x v="208"/>
      <x v="7"/>
      <x v="450"/>
      <x v="1214"/>
      <x v="1069"/>
      <x/>
      <x v="1"/>
      <x/>
    </i>
    <i r="5">
      <x v="200"/>
      <x v="160"/>
      <x v="449"/>
      <x v="13"/>
      <x v="959"/>
      <x/>
      <x v="1"/>
      <x/>
    </i>
    <i r="4">
      <x v="2"/>
      <x v="198"/>
      <x v="158"/>
      <x v="445"/>
      <x v="1208"/>
      <x v="262"/>
      <x/>
      <x v="2"/>
      <x/>
    </i>
    <i r="5">
      <x v="119"/>
      <x v="93"/>
      <x v="443"/>
      <x v="1205"/>
      <x v="386"/>
      <x/>
      <x v="2"/>
      <x/>
    </i>
    <i r="5">
      <x v="208"/>
      <x v="7"/>
      <x v="450"/>
      <x v="13"/>
      <x v="561"/>
      <x/>
      <x v="2"/>
      <x/>
    </i>
    <i r="2">
      <x v="15"/>
      <x/>
      <x/>
      <x v="150"/>
      <x v="118"/>
      <x v="456"/>
      <x v="1215"/>
      <x v="1464"/>
      <x/>
      <x/>
      <x/>
    </i>
    <i r="8">
      <x v="1216"/>
      <x v="1464"/>
      <x/>
      <x/>
      <x/>
    </i>
    <i r="5">
      <x v="151"/>
      <x v="119"/>
      <x v="457"/>
      <x v="1217"/>
      <x v="1226"/>
      <x/>
      <x/>
      <x/>
    </i>
    <i r="5">
      <x v="163"/>
      <x v="131"/>
      <x v="458"/>
      <x v="1218"/>
      <x v="1902"/>
      <x/>
      <x/>
      <x/>
    </i>
    <i r="4">
      <x v="1"/>
      <x v="151"/>
      <x v="119"/>
      <x v="457"/>
      <x v="13"/>
      <x v="831"/>
      <x/>
      <x v="1"/>
      <x/>
    </i>
    <i r="3">
      <x v="1"/>
      <x/>
      <x v="150"/>
      <x v="118"/>
      <x v="456"/>
      <x v="1219"/>
      <x v="1464"/>
      <x/>
      <x/>
      <x/>
    </i>
    <i r="8">
      <x v="1220"/>
      <x v="1464"/>
      <x/>
      <x/>
      <x/>
    </i>
    <i r="8">
      <x v="1221"/>
      <x v="1464"/>
      <x/>
      <x/>
      <x/>
    </i>
    <i r="8">
      <x v="1222"/>
      <x v="1464"/>
      <x/>
      <x/>
      <x/>
    </i>
    <i r="8">
      <x v="1223"/>
      <x v="1464"/>
      <x/>
      <x/>
      <x/>
    </i>
    <i r="8">
      <x v="1224"/>
      <x v="1464"/>
      <x/>
      <x/>
      <x/>
    </i>
    <i r="8">
      <x v="1225"/>
      <x v="1464"/>
      <x/>
      <x/>
      <x/>
    </i>
    <i r="8">
      <x v="1226"/>
      <x v="1464"/>
      <x/>
      <x/>
      <x/>
    </i>
    <i r="8">
      <x v="1227"/>
      <x v="1464"/>
      <x/>
      <x/>
      <x/>
    </i>
    <i r="8">
      <x v="1228"/>
      <x v="1464"/>
      <x/>
      <x/>
      <x/>
    </i>
    <i r="5">
      <x v="151"/>
      <x v="119"/>
      <x v="457"/>
      <x v="1229"/>
      <x v="1226"/>
      <x/>
      <x/>
      <x/>
    </i>
    <i r="8">
      <x v="1230"/>
      <x v="1226"/>
      <x/>
      <x/>
      <x/>
    </i>
    <i r="8">
      <x v="1231"/>
      <x v="1226"/>
      <x/>
      <x/>
      <x/>
    </i>
    <i r="8">
      <x v="1232"/>
      <x v="1226"/>
      <x/>
      <x/>
      <x/>
    </i>
    <i r="5">
      <x v="163"/>
      <x v="131"/>
      <x v="458"/>
      <x v="1233"/>
      <x v="1902"/>
      <x/>
      <x/>
      <x/>
    </i>
    <i r="4">
      <x v="1"/>
      <x v="150"/>
      <x v="118"/>
      <x v="456"/>
      <x v="13"/>
      <x v="909"/>
      <x/>
      <x v="1"/>
      <x/>
    </i>
    <i r="4">
      <x v="2"/>
      <x v="151"/>
      <x v="119"/>
      <x v="457"/>
      <x v="13"/>
      <x v="372"/>
      <x/>
      <x v="2"/>
      <x/>
    </i>
    <i r="8">
      <x v="1230"/>
      <x v="372"/>
      <x/>
      <x v="2"/>
      <x/>
    </i>
    <i r="3">
      <x v="2"/>
      <x/>
      <x v="150"/>
      <x v="118"/>
      <x v="456"/>
      <x v="1234"/>
      <x v="1464"/>
      <x/>
      <x/>
      <x/>
    </i>
    <i r="8">
      <x v="1235"/>
      <x v="1464"/>
      <x/>
      <x/>
      <x/>
    </i>
    <i r="8">
      <x v="1236"/>
      <x v="1464"/>
      <x/>
      <x/>
      <x/>
    </i>
    <i r="8">
      <x v="1237"/>
      <x v="1464"/>
      <x/>
      <x/>
      <x/>
    </i>
    <i r="8">
      <x v="1238"/>
      <x v="1464"/>
      <x/>
      <x/>
      <x/>
    </i>
    <i r="8">
      <x v="1239"/>
      <x v="1464"/>
      <x/>
      <x/>
      <x/>
    </i>
    <i r="5">
      <x v="151"/>
      <x v="119"/>
      <x v="457"/>
      <x v="1240"/>
      <x v="1226"/>
      <x/>
      <x/>
      <x/>
    </i>
    <i r="8">
      <x v="1241"/>
      <x v="1226"/>
      <x/>
      <x/>
      <x/>
    </i>
    <i r="5">
      <x v="163"/>
      <x v="131"/>
      <x v="458"/>
      <x v="1242"/>
      <x v="1902"/>
      <x/>
      <x/>
      <x/>
    </i>
    <i r="8">
      <x v="1243"/>
      <x v="1902"/>
      <x/>
      <x/>
      <x/>
    </i>
    <i r="4">
      <x v="2"/>
      <x v="150"/>
      <x v="118"/>
      <x v="456"/>
      <x v="13"/>
      <x v="456"/>
      <x/>
      <x v="2"/>
      <x/>
    </i>
    <i r="3">
      <x v="3"/>
      <x/>
      <x v="150"/>
      <x v="118"/>
      <x v="456"/>
      <x v="1244"/>
      <x v="1464"/>
      <x/>
      <x/>
      <x/>
    </i>
    <i r="5">
      <x v="209"/>
      <x v="163"/>
      <x v="459"/>
      <x v="1245"/>
      <x v="1780"/>
      <x/>
      <x/>
      <x/>
    </i>
    <i r="4">
      <x v="1"/>
      <x v="151"/>
      <x v="119"/>
      <x v="457"/>
      <x v="1246"/>
      <x v="831"/>
      <x/>
      <x v="1"/>
      <x/>
    </i>
    <i r="8">
      <x v="1247"/>
      <x v="831"/>
      <x/>
      <x v="1"/>
      <x/>
    </i>
    <i r="5">
      <x v="163"/>
      <x v="131"/>
      <x v="458"/>
      <x v="13"/>
      <x v="1066"/>
      <x/>
      <x v="1"/>
      <x/>
    </i>
    <i r="3">
      <x v="4"/>
      <x/>
      <x v="150"/>
      <x v="118"/>
      <x v="460"/>
      <x v="1248"/>
      <x v="1464"/>
      <x/>
      <x/>
      <x/>
    </i>
    <i r="5">
      <x v="151"/>
      <x v="119"/>
      <x v="457"/>
      <x v="1246"/>
      <x v="1226"/>
      <x/>
      <x/>
      <x/>
    </i>
    <i r="8">
      <x v="1247"/>
      <x v="1226"/>
      <x/>
      <x/>
      <x/>
    </i>
    <i r="8">
      <x v="1249"/>
      <x v="1226"/>
      <x/>
      <x/>
      <x/>
    </i>
    <i r="5">
      <x v="163"/>
      <x v="131"/>
      <x v="458"/>
      <x v="1250"/>
      <x v="1903"/>
      <x/>
      <x/>
      <x/>
    </i>
    <i r="8">
      <x v="1251"/>
      <x v="1903"/>
      <x/>
      <x/>
      <x/>
    </i>
    <i r="8">
      <x v="1252"/>
      <x v="1903"/>
      <x/>
      <x/>
      <x/>
    </i>
    <i r="8">
      <x v="1253"/>
      <x v="1903"/>
      <x/>
      <x/>
      <x/>
    </i>
    <i r="4">
      <x v="1"/>
      <x v="151"/>
      <x v="119"/>
      <x v="457"/>
      <x v="1254"/>
      <x v="831"/>
      <x/>
      <x v="1"/>
      <x/>
    </i>
    <i r="4">
      <x v="2"/>
      <x v="151"/>
      <x v="119"/>
      <x v="457"/>
      <x v="1246"/>
      <x v="372"/>
      <x/>
      <x v="2"/>
      <x/>
    </i>
    <i r="8">
      <x v="1247"/>
      <x v="372"/>
      <x/>
      <x v="2"/>
      <x/>
    </i>
    <i r="5">
      <x v="163"/>
      <x v="131"/>
      <x v="458"/>
      <x v="1251"/>
      <x v="632"/>
      <x/>
      <x v="2"/>
      <x/>
    </i>
    <i r="3">
      <x v="5"/>
      <x/>
      <x v="151"/>
      <x v="119"/>
      <x v="457"/>
      <x v="1254"/>
      <x v="1226"/>
      <x/>
      <x/>
      <x/>
    </i>
    <i r="8">
      <x v="1255"/>
      <x v="1226"/>
      <x/>
      <x/>
      <x/>
    </i>
    <i r="5">
      <x v="68"/>
      <x v="52"/>
      <x v="461"/>
      <x v="1256"/>
      <x v="1548"/>
      <x/>
      <x/>
      <x/>
    </i>
    <i r="8">
      <x v="1257"/>
      <x v="1548"/>
      <x/>
      <x/>
      <x/>
    </i>
    <i r="5">
      <x v="163"/>
      <x v="131"/>
      <x v="458"/>
      <x v="1258"/>
      <x v="1903"/>
      <x/>
      <x/>
      <x/>
    </i>
    <i r="4">
      <x v="1"/>
      <x v="150"/>
      <x v="118"/>
      <x v="460"/>
      <x v="13"/>
      <x v="909"/>
      <x/>
      <x v="1"/>
      <x/>
    </i>
    <i r="5">
      <x v="151"/>
      <x v="119"/>
      <x v="457"/>
      <x v="1259"/>
      <x v="831"/>
      <x/>
      <x v="1"/>
      <x/>
    </i>
    <i r="4">
      <x v="2"/>
      <x v="151"/>
      <x v="119"/>
      <x v="457"/>
      <x v="1254"/>
      <x v="372"/>
      <x/>
      <x v="2"/>
      <x/>
    </i>
    <i r="1">
      <x v="4"/>
      <x v="16"/>
      <x/>
      <x/>
      <x v="16"/>
      <x v="14"/>
      <x v="462"/>
      <x v="1260"/>
      <x v="1792"/>
      <x/>
      <x/>
      <x/>
    </i>
    <i r="8">
      <x v="1261"/>
      <x v="1792"/>
      <x/>
      <x/>
      <x/>
    </i>
    <i r="5">
      <x v="211"/>
      <x v="165"/>
      <x v="463"/>
      <x v="1262"/>
      <x v="1788"/>
      <x/>
      <x/>
      <x/>
    </i>
    <i r="8">
      <x v="1263"/>
      <x v="1788"/>
      <x/>
      <x/>
      <x/>
    </i>
    <i r="8">
      <x v="1264"/>
      <x v="1788"/>
      <x/>
      <x/>
      <x/>
    </i>
    <i r="5">
      <x v="212"/>
      <x v="7"/>
      <x v="464"/>
      <x v="1265"/>
      <x v="1766"/>
      <x/>
      <x/>
      <x/>
    </i>
    <i r="8">
      <x v="1266"/>
      <x v="1766"/>
      <x/>
      <x/>
      <x/>
    </i>
    <i r="8">
      <x v="1267"/>
      <x v="1766"/>
      <x/>
      <x/>
      <x/>
    </i>
    <i r="5">
      <x v="213"/>
      <x v="166"/>
      <x v="465"/>
      <x v="1268"/>
      <x v="1187"/>
      <x/>
      <x/>
      <x/>
    </i>
    <i r="8">
      <x v="1269"/>
      <x v="1187"/>
      <x/>
      <x/>
      <x/>
    </i>
    <i r="5">
      <x v="214"/>
      <x v="167"/>
      <x v="466"/>
      <x v="1270"/>
      <x v="29"/>
      <x/>
      <x/>
      <x/>
    </i>
    <i r="5">
      <x v="215"/>
      <x v="168"/>
      <x v="467"/>
      <x v="1271"/>
      <x v="1737"/>
      <x/>
      <x/>
      <x/>
    </i>
    <i r="5">
      <x v="216"/>
      <x v="169"/>
      <x v="468"/>
      <x v="1272"/>
      <x v="1782"/>
      <x/>
      <x/>
      <x/>
    </i>
    <i r="8">
      <x v="1273"/>
      <x v="1782"/>
      <x/>
      <x/>
      <x/>
    </i>
    <i r="7">
      <x v="469"/>
      <x v="1274"/>
      <x v="1782"/>
      <x/>
      <x/>
      <x/>
    </i>
    <i r="8">
      <x v="1275"/>
      <x v="1782"/>
      <x/>
      <x/>
      <x/>
    </i>
    <i r="5">
      <x v="217"/>
      <x v="170"/>
      <x v="470"/>
      <x v="1276"/>
      <x v="1270"/>
      <x/>
      <x/>
      <x/>
    </i>
    <i r="5">
      <x v="218"/>
      <x v="171"/>
      <x v="471"/>
      <x v="1277"/>
      <x v="1402"/>
      <x/>
      <x/>
      <x/>
    </i>
    <i r="8">
      <x v="1278"/>
      <x v="1402"/>
      <x/>
      <x/>
      <x/>
    </i>
    <i r="5">
      <x v="219"/>
      <x v="172"/>
      <x v="472"/>
      <x v="1279"/>
      <x v="1367"/>
      <x/>
      <x/>
      <x/>
    </i>
    <i r="5">
      <x v="220"/>
      <x v="7"/>
      <x v="473"/>
      <x v="1280"/>
      <x v="1753"/>
      <x/>
      <x/>
      <x/>
    </i>
    <i r="5">
      <x v="221"/>
      <x v="173"/>
      <x v="474"/>
      <x v="1281"/>
      <x v="1409"/>
      <x/>
      <x/>
      <x/>
    </i>
    <i r="8">
      <x v="1282"/>
      <x v="1409"/>
      <x/>
      <x/>
      <x/>
    </i>
    <i r="5">
      <x v="93"/>
      <x v="72"/>
      <x v="475"/>
      <x v="1283"/>
      <x v="1721"/>
      <x/>
      <x/>
      <x/>
    </i>
    <i r="5">
      <x v="222"/>
      <x v="174"/>
      <x v="476"/>
      <x v="1284"/>
      <x v="1297"/>
      <x/>
      <x/>
      <x/>
    </i>
    <i r="5">
      <x v="19"/>
      <x v="17"/>
      <x v="477"/>
      <x v="1285"/>
      <x v="1438"/>
      <x/>
      <x/>
      <x/>
    </i>
    <i r="5">
      <x v="2"/>
      <x v="2"/>
      <x v="478"/>
      <x v="1286"/>
      <x v="1755"/>
      <x/>
      <x/>
      <x/>
    </i>
    <i r="8">
      <x v="1287"/>
      <x v="1755"/>
      <x/>
      <x/>
      <x/>
    </i>
    <i r="7">
      <x v="479"/>
      <x v="1288"/>
      <x v="1755"/>
      <x/>
      <x/>
      <x/>
    </i>
    <i r="7">
      <x v="480"/>
      <x v="1289"/>
      <x v="1755"/>
      <x/>
      <x/>
      <x/>
    </i>
    <i r="8">
      <x v="1290"/>
      <x v="1755"/>
      <x/>
      <x/>
      <x/>
    </i>
    <i r="5">
      <x v="223"/>
      <x v="175"/>
      <x v="481"/>
      <x v="1291"/>
      <x v="1380"/>
      <x/>
      <x/>
      <x/>
    </i>
    <i r="5">
      <x v="8"/>
      <x v="8"/>
      <x v="482"/>
      <x v="1292"/>
      <x v="1583"/>
      <x/>
      <x/>
      <x/>
    </i>
    <i r="8">
      <x v="1293"/>
      <x v="1583"/>
      <x/>
      <x/>
      <x/>
    </i>
    <i r="8">
      <x v="1294"/>
      <x v="1583"/>
      <x/>
      <x/>
      <x/>
    </i>
    <i r="8">
      <x v="1295"/>
      <x v="1583"/>
      <x/>
      <x/>
      <x/>
    </i>
    <i r="8">
      <x v="1296"/>
      <x v="1583"/>
      <x/>
      <x/>
      <x/>
    </i>
    <i r="8">
      <x v="1297"/>
      <x v="1583"/>
      <x/>
      <x/>
      <x/>
    </i>
    <i r="8">
      <x v="1298"/>
      <x v="1583"/>
      <x/>
      <x/>
      <x/>
    </i>
    <i r="8">
      <x v="1299"/>
      <x v="1583"/>
      <x/>
      <x/>
      <x/>
    </i>
    <i r="8">
      <x v="1300"/>
      <x v="1583"/>
      <x/>
      <x/>
      <x/>
    </i>
    <i r="5">
      <x v="144"/>
      <x v="112"/>
      <x v="483"/>
      <x v="1301"/>
      <x v="1110"/>
      <x/>
      <x/>
      <x/>
    </i>
    <i r="5">
      <x v="224"/>
      <x v="176"/>
      <x v="484"/>
      <x v="1302"/>
      <x v="74"/>
      <x/>
      <x/>
      <x/>
    </i>
    <i r="8">
      <x v="1303"/>
      <x v="74"/>
      <x/>
      <x/>
      <x/>
    </i>
    <i r="8">
      <x v="1304"/>
      <x v="74"/>
      <x/>
      <x/>
      <x/>
    </i>
    <i r="8">
      <x v="1305"/>
      <x v="74"/>
      <x/>
      <x/>
      <x/>
    </i>
    <i r="4">
      <x v="1"/>
      <x v="16"/>
      <x v="14"/>
      <x v="462"/>
      <x v="1260"/>
      <x v="1024"/>
      <x/>
      <x v="1"/>
      <x/>
    </i>
    <i r="8">
      <x v="1261"/>
      <x v="1024"/>
      <x/>
      <x v="1"/>
      <x/>
    </i>
    <i r="5">
      <x v="214"/>
      <x v="167"/>
      <x v="466"/>
      <x v="1270"/>
      <x v="717"/>
      <x/>
      <x v="1"/>
      <x/>
    </i>
    <i r="5">
      <x v="215"/>
      <x v="168"/>
      <x v="467"/>
      <x v="1271"/>
      <x v="1009"/>
      <x/>
      <x v="1"/>
      <x/>
    </i>
    <i r="5">
      <x v="218"/>
      <x v="171"/>
      <x v="471"/>
      <x v="1278"/>
      <x v="885"/>
      <x/>
      <x v="1"/>
      <x/>
    </i>
    <i r="5">
      <x v="225"/>
      <x v="177"/>
      <x v="485"/>
      <x v="13"/>
      <x v="1031"/>
      <x/>
      <x v="1"/>
      <x/>
    </i>
    <i r="8">
      <x v="1306"/>
      <x v="1031"/>
      <x/>
      <x v="1"/>
      <x/>
    </i>
    <i r="5">
      <x v="222"/>
      <x v="174"/>
      <x v="476"/>
      <x v="1284"/>
      <x v="846"/>
      <x/>
      <x v="1"/>
      <x/>
    </i>
    <i r="5">
      <x v="226"/>
      <x v="178"/>
      <x v="486"/>
      <x v="13"/>
      <x v="955"/>
      <x/>
      <x v="1"/>
      <x/>
    </i>
    <i r="4">
      <x v="2"/>
      <x v="16"/>
      <x v="14"/>
      <x v="462"/>
      <x v="1260"/>
      <x v="587"/>
      <x/>
      <x v="2"/>
      <x/>
    </i>
    <i r="8">
      <x v="1261"/>
      <x v="587"/>
      <x/>
      <x v="2"/>
      <x/>
    </i>
    <i r="5">
      <x v="214"/>
      <x v="167"/>
      <x v="466"/>
      <x v="1270"/>
      <x v="256"/>
      <x/>
      <x v="2"/>
      <x/>
    </i>
    <i r="5">
      <x v="215"/>
      <x v="168"/>
      <x v="467"/>
      <x v="1271"/>
      <x v="570"/>
      <x/>
      <x v="2"/>
      <x/>
    </i>
    <i r="5">
      <x v="216"/>
      <x v="169"/>
      <x v="468"/>
      <x v="1272"/>
      <x v="582"/>
      <x/>
      <x v="2"/>
      <x/>
    </i>
    <i r="7">
      <x v="469"/>
      <x v="1274"/>
      <x v="582"/>
      <x/>
      <x v="2"/>
      <x/>
    </i>
    <i r="5">
      <x v="218"/>
      <x v="171"/>
      <x v="471"/>
      <x v="1277"/>
      <x v="432"/>
      <x/>
      <x v="2"/>
      <x/>
    </i>
    <i r="8">
      <x v="1278"/>
      <x v="432"/>
      <x/>
      <x v="2"/>
      <x/>
    </i>
    <i r="5">
      <x v="221"/>
      <x v="173"/>
      <x v="474"/>
      <x v="1281"/>
      <x v="434"/>
      <x/>
      <x v="2"/>
      <x/>
    </i>
    <i r="5">
      <x v="222"/>
      <x v="174"/>
      <x v="476"/>
      <x v="1284"/>
      <x v="388"/>
      <x/>
      <x v="2"/>
      <x/>
    </i>
    <i r="5">
      <x v="224"/>
      <x v="176"/>
      <x v="484"/>
      <x v="1302"/>
      <x v="268"/>
      <x/>
      <x v="2"/>
      <x/>
    </i>
    <i r="3">
      <x v="1"/>
      <x/>
      <x v="227"/>
      <x v="179"/>
      <x v="487"/>
      <x v="1307"/>
      <x v="1267"/>
      <x/>
      <x/>
      <x/>
    </i>
    <i r="5">
      <x v="211"/>
      <x v="165"/>
      <x v="463"/>
      <x v="1308"/>
      <x v="1789"/>
      <x/>
      <x/>
      <x/>
    </i>
    <i r="5">
      <x v="225"/>
      <x v="177"/>
      <x v="485"/>
      <x v="1306"/>
      <x v="1808"/>
      <x/>
      <x/>
      <x/>
    </i>
    <i r="5">
      <x v="221"/>
      <x v="173"/>
      <x v="474"/>
      <x v="1309"/>
      <x v="1409"/>
      <x/>
      <x/>
      <x/>
    </i>
    <i r="5">
      <x v="19"/>
      <x v="17"/>
      <x v="488"/>
      <x v="1310"/>
      <x v="1438"/>
      <x/>
      <x/>
      <x/>
    </i>
    <i r="5">
      <x v="2"/>
      <x v="2"/>
      <x v="479"/>
      <x v="1311"/>
      <x v="1755"/>
      <x/>
      <x/>
      <x/>
    </i>
    <i r="5">
      <x v="223"/>
      <x v="175"/>
      <x v="481"/>
      <x v="1312"/>
      <x v="1380"/>
      <x/>
      <x/>
      <x/>
    </i>
    <i r="5">
      <x v="224"/>
      <x v="176"/>
      <x v="484"/>
      <x v="1313"/>
      <x v="74"/>
      <x/>
      <x/>
      <x/>
    </i>
    <i r="4">
      <x v="1"/>
      <x v="221"/>
      <x v="173"/>
      <x v="474"/>
      <x v="13"/>
      <x v="888"/>
      <x/>
      <x v="1"/>
      <x/>
    </i>
    <i r="5">
      <x v="8"/>
      <x v="8"/>
      <x v="482"/>
      <x v="13"/>
      <x v="951"/>
      <x/>
      <x v="1"/>
      <x/>
    </i>
    <i r="4">
      <x v="2"/>
      <x v="225"/>
      <x v="177"/>
      <x v="485"/>
      <x v="13"/>
      <x v="595"/>
      <x/>
      <x v="2"/>
      <x/>
    </i>
    <i r="8">
      <x v="1306"/>
      <x v="595"/>
      <x/>
      <x v="2"/>
      <x/>
    </i>
    <i r="5">
      <x v="226"/>
      <x v="178"/>
      <x v="486"/>
      <x v="13"/>
      <x v="507"/>
      <x/>
      <x v="2"/>
      <x/>
    </i>
    <i r="3">
      <x v="2"/>
      <x/>
      <x v="227"/>
      <x v="179"/>
      <x v="487"/>
      <x v="1314"/>
      <x v="1267"/>
      <x/>
      <x/>
      <x/>
    </i>
    <i r="5">
      <x v="228"/>
      <x v="180"/>
      <x v="489"/>
      <x v="1315"/>
      <x v="1210"/>
      <x/>
      <x/>
      <x/>
    </i>
    <i r="5">
      <x v="215"/>
      <x v="168"/>
      <x v="467"/>
      <x v="1316"/>
      <x v="1737"/>
      <x/>
      <x/>
      <x/>
    </i>
    <i r="5">
      <x v="219"/>
      <x v="172"/>
      <x v="490"/>
      <x v="1317"/>
      <x v="1367"/>
      <x/>
      <x/>
      <x/>
    </i>
    <i r="7">
      <x v="491"/>
      <x v="1318"/>
      <x v="1367"/>
      <x/>
      <x/>
      <x/>
    </i>
    <i r="7">
      <x v="492"/>
      <x v="1319"/>
      <x v="1367"/>
      <x/>
      <x/>
      <x/>
    </i>
    <i r="5">
      <x v="225"/>
      <x v="177"/>
      <x v="485"/>
      <x v="1320"/>
      <x v="1808"/>
      <x/>
      <x/>
      <x/>
    </i>
    <i r="8">
      <x v="1321"/>
      <x v="1808"/>
      <x/>
      <x/>
      <x/>
    </i>
    <i r="8">
      <x v="1322"/>
      <x v="1808"/>
      <x/>
      <x/>
      <x/>
    </i>
    <i r="8">
      <x v="1323"/>
      <x v="1808"/>
      <x/>
      <x/>
      <x/>
    </i>
    <i r="5">
      <x v="220"/>
      <x v="7"/>
      <x v="473"/>
      <x v="1324"/>
      <x v="1753"/>
      <x/>
      <x/>
      <x/>
    </i>
    <i r="8">
      <x v="1325"/>
      <x v="1753"/>
      <x/>
      <x/>
      <x/>
    </i>
    <i r="5">
      <x v="222"/>
      <x v="174"/>
      <x v="493"/>
      <x v="1326"/>
      <x v="1297"/>
      <x/>
      <x/>
      <x/>
    </i>
    <i r="8">
      <x v="1327"/>
      <x v="1297"/>
      <x/>
      <x/>
      <x/>
    </i>
    <i r="5">
      <x v="226"/>
      <x v="178"/>
      <x v="486"/>
      <x v="1328"/>
      <x v="1593"/>
      <x/>
      <x/>
      <x/>
    </i>
    <i r="5">
      <x v="2"/>
      <x v="2"/>
      <x v="494"/>
      <x v="1329"/>
      <x v="1755"/>
      <x/>
      <x/>
      <x/>
    </i>
    <i r="7">
      <x v="495"/>
      <x v="1330"/>
      <x v="1755"/>
      <x/>
      <x/>
      <x/>
    </i>
    <i r="7">
      <x v="496"/>
      <x v="1331"/>
      <x v="1755"/>
      <x/>
      <x/>
      <x/>
    </i>
    <i r="8">
      <x v="1332"/>
      <x v="1755"/>
      <x/>
      <x/>
      <x/>
    </i>
    <i r="5">
      <x v="229"/>
      <x v="181"/>
      <x v="497"/>
      <x v="1333"/>
      <x v="1758"/>
      <x/>
      <x/>
      <x/>
    </i>
    <i r="5">
      <x v="224"/>
      <x v="176"/>
      <x v="484"/>
      <x v="1334"/>
      <x v="74"/>
      <x/>
      <x/>
      <x/>
    </i>
    <i r="8">
      <x v="1335"/>
      <x v="74"/>
      <x/>
      <x/>
      <x/>
    </i>
    <i r="8">
      <x v="1336"/>
      <x v="74"/>
      <x/>
      <x/>
      <x/>
    </i>
    <i r="4">
      <x v="1"/>
      <x v="230"/>
      <x v="182"/>
      <x v="498"/>
      <x v="13"/>
      <x v="998"/>
      <x/>
      <x v="1"/>
      <x/>
    </i>
    <i r="5">
      <x v="221"/>
      <x v="173"/>
      <x v="474"/>
      <x v="13"/>
      <x v="888"/>
      <x/>
      <x v="1"/>
      <x/>
    </i>
    <i r="5">
      <x v="93"/>
      <x v="72"/>
      <x v="475"/>
      <x v="13"/>
      <x v="1002"/>
      <x/>
      <x v="1"/>
      <x/>
    </i>
    <i r="5">
      <x v="8"/>
      <x v="8"/>
      <x v="482"/>
      <x v="13"/>
      <x v="951"/>
      <x/>
      <x v="1"/>
      <x/>
    </i>
    <i r="7">
      <x v="499"/>
      <x v="13"/>
      <x v="951"/>
      <x/>
      <x v="1"/>
      <x/>
    </i>
    <i r="5">
      <x v="74"/>
      <x v="58"/>
      <x v="500"/>
      <x v="13"/>
      <x v="986"/>
      <x/>
      <x v="1"/>
      <x/>
    </i>
    <i r="4">
      <x v="2"/>
      <x v="221"/>
      <x v="173"/>
      <x v="474"/>
      <x v="13"/>
      <x v="434"/>
      <x/>
      <x v="2"/>
      <x/>
    </i>
    <i r="5">
      <x v="8"/>
      <x v="8"/>
      <x v="482"/>
      <x v="13"/>
      <x v="502"/>
      <x/>
      <x v="2"/>
      <x/>
    </i>
    <i r="3">
      <x v="3"/>
      <x/>
      <x v="231"/>
      <x v="183"/>
      <x v="501"/>
      <x v="1337"/>
      <x v="1695"/>
      <x/>
      <x/>
      <x/>
    </i>
    <i r="5">
      <x v="232"/>
      <x v="184"/>
      <x v="502"/>
      <x v="1338"/>
      <x v="33"/>
      <x/>
      <x/>
      <x/>
    </i>
    <i r="8">
      <x v="1339"/>
      <x v="33"/>
      <x/>
      <x/>
      <x/>
    </i>
    <i r="5">
      <x v="233"/>
      <x v="185"/>
      <x v="503"/>
      <x v="1340"/>
      <x v="2001"/>
      <x/>
      <x/>
      <x/>
    </i>
    <i r="5">
      <x v="234"/>
      <x v="7"/>
      <x v="504"/>
      <x v="1341"/>
      <x v="1594"/>
      <x/>
      <x/>
      <x/>
    </i>
    <i r="5">
      <x v="235"/>
      <x v="186"/>
      <x v="505"/>
      <x v="1342"/>
      <x v="36"/>
      <x/>
      <x/>
      <x/>
    </i>
    <i r="5">
      <x v="215"/>
      <x v="168"/>
      <x v="506"/>
      <x v="1343"/>
      <x v="1731"/>
      <x/>
      <x/>
      <x/>
    </i>
    <i r="7">
      <x v="467"/>
      <x v="1344"/>
      <x v="1731"/>
      <x/>
      <x/>
      <x/>
    </i>
    <i r="5">
      <x v="236"/>
      <x v="187"/>
      <x v="507"/>
      <x v="1345"/>
      <x v="1725"/>
      <x/>
      <x/>
      <x/>
    </i>
    <i r="5">
      <x v="237"/>
      <x v="188"/>
      <x v="508"/>
      <x v="1346"/>
      <x v="1389"/>
      <x/>
      <x/>
      <x/>
    </i>
    <i r="5">
      <x v="238"/>
      <x v="189"/>
      <x v="509"/>
      <x v="1347"/>
      <x v="1813"/>
      <x/>
      <x/>
      <x/>
    </i>
    <i r="8">
      <x v="1348"/>
      <x v="1813"/>
      <x/>
      <x/>
      <x/>
    </i>
    <i r="8">
      <x v="1349"/>
      <x v="1813"/>
      <x/>
      <x/>
      <x/>
    </i>
    <i r="5">
      <x v="217"/>
      <x v="170"/>
      <x v="470"/>
      <x v="1350"/>
      <x v="1270"/>
      <x/>
      <x/>
      <x/>
    </i>
    <i r="5">
      <x v="218"/>
      <x v="171"/>
      <x v="471"/>
      <x v="1351"/>
      <x v="1403"/>
      <x/>
      <x/>
      <x/>
    </i>
    <i r="8">
      <x v="1352"/>
      <x v="1403"/>
      <x/>
      <x/>
      <x/>
    </i>
    <i r="8">
      <x v="1353"/>
      <x v="1403"/>
      <x/>
      <x/>
      <x/>
    </i>
    <i r="5">
      <x v="219"/>
      <x v="172"/>
      <x v="491"/>
      <x v="1354"/>
      <x v="1368"/>
      <x/>
      <x/>
      <x/>
    </i>
    <i r="7">
      <x v="492"/>
      <x v="1355"/>
      <x v="1368"/>
      <x/>
      <x/>
      <x/>
    </i>
    <i r="7">
      <x v="510"/>
      <x v="1356"/>
      <x v="1368"/>
      <x/>
      <x/>
      <x/>
    </i>
    <i r="7">
      <x v="511"/>
      <x v="1357"/>
      <x v="1368"/>
      <x/>
      <x/>
      <x/>
    </i>
    <i r="7">
      <x v="512"/>
      <x v="1358"/>
      <x v="1368"/>
      <x/>
      <x/>
      <x/>
    </i>
    <i r="5">
      <x v="230"/>
      <x v="182"/>
      <x v="513"/>
      <x v="1359"/>
      <x v="1708"/>
      <x/>
      <x/>
      <x/>
    </i>
    <i r="5">
      <x v="221"/>
      <x v="173"/>
      <x v="474"/>
      <x v="1360"/>
      <x v="1409"/>
      <x/>
      <x/>
      <x/>
    </i>
    <i r="8">
      <x v="1361"/>
      <x v="1409"/>
      <x/>
      <x/>
      <x/>
    </i>
    <i r="8">
      <x v="1362"/>
      <x v="1409"/>
      <x/>
      <x/>
      <x/>
    </i>
    <i r="5">
      <x v="93"/>
      <x v="72"/>
      <x v="475"/>
      <x v="1363"/>
      <x v="1721"/>
      <x/>
      <x/>
      <x/>
    </i>
    <i r="8">
      <x v="1364"/>
      <x v="1721"/>
      <x/>
      <x/>
      <x/>
    </i>
    <i r="5">
      <x v="222"/>
      <x v="174"/>
      <x v="493"/>
      <x v="1365"/>
      <x v="1297"/>
      <x/>
      <x/>
      <x/>
    </i>
    <i r="5">
      <x v="226"/>
      <x v="178"/>
      <x v="486"/>
      <x v="1366"/>
      <x v="1593"/>
      <x/>
      <x/>
      <x/>
    </i>
    <i r="5">
      <x v="2"/>
      <x v="2"/>
      <x v="94"/>
      <x v="1367"/>
      <x v="1755"/>
      <x/>
      <x/>
      <x/>
    </i>
    <i r="7">
      <x v="514"/>
      <x v="1368"/>
      <x v="1755"/>
      <x/>
      <x/>
      <x/>
    </i>
    <i r="7">
      <x v="494"/>
      <x v="1369"/>
      <x v="1755"/>
      <x/>
      <x/>
      <x/>
    </i>
    <i r="7">
      <x v="515"/>
      <x v="1370"/>
      <x v="1755"/>
      <x/>
      <x/>
      <x/>
    </i>
    <i r="7">
      <x v="496"/>
      <x v="1371"/>
      <x v="1755"/>
      <x/>
      <x/>
      <x/>
    </i>
    <i r="5">
      <x v="223"/>
      <x v="175"/>
      <x v="481"/>
      <x v="1372"/>
      <x v="1380"/>
      <x/>
      <x/>
      <x/>
    </i>
    <i r="8">
      <x v="1373"/>
      <x v="1380"/>
      <x/>
      <x/>
      <x/>
    </i>
    <i r="5">
      <x v="8"/>
      <x v="8"/>
      <x v="482"/>
      <x v="1374"/>
      <x v="1583"/>
      <x/>
      <x/>
      <x/>
    </i>
    <i r="8">
      <x v="1375"/>
      <x v="1584"/>
      <x/>
      <x/>
      <x/>
    </i>
    <i r="8">
      <x v="1376"/>
      <x v="1584"/>
      <x/>
      <x/>
      <x/>
    </i>
    <i r="8">
      <x v="1377"/>
      <x v="1584"/>
      <x/>
      <x/>
      <x/>
    </i>
    <i r="8">
      <x v="1378"/>
      <x v="1584"/>
      <x/>
      <x/>
      <x/>
    </i>
    <i r="8">
      <x v="1379"/>
      <x v="1584"/>
      <x/>
      <x/>
      <x/>
    </i>
    <i r="8">
      <x v="1380"/>
      <x v="1584"/>
      <x/>
      <x/>
      <x/>
    </i>
    <i r="7">
      <x v="499"/>
      <x v="1381"/>
      <x v="1583"/>
      <x/>
      <x/>
      <x/>
    </i>
    <i r="5">
      <x v="74"/>
      <x v="58"/>
      <x v="500"/>
      <x v="1382"/>
      <x v="1666"/>
      <x/>
      <x/>
      <x/>
    </i>
    <i r="8">
      <x v="1383"/>
      <x v="1666"/>
      <x/>
      <x/>
      <x/>
    </i>
    <i r="4">
      <x v="1"/>
      <x v="16"/>
      <x v="14"/>
      <x v="462"/>
      <x v="1384"/>
      <x v="1024"/>
      <x/>
      <x v="1"/>
      <x/>
    </i>
    <i r="8">
      <x v="1385"/>
      <x v="1024"/>
      <x/>
      <x v="1"/>
      <x/>
    </i>
    <i r="8">
      <x v="1386"/>
      <x v="1024"/>
      <x/>
      <x v="1"/>
      <x/>
    </i>
    <i r="8">
      <x v="1387"/>
      <x v="1024"/>
      <x/>
      <x v="1"/>
      <x/>
    </i>
    <i r="8">
      <x v="1388"/>
      <x v="1024"/>
      <x/>
      <x v="1"/>
      <x/>
    </i>
    <i r="8">
      <x v="1389"/>
      <x v="1024"/>
      <x/>
      <x v="1"/>
      <x/>
    </i>
    <i r="8">
      <x v="1390"/>
      <x v="1024"/>
      <x/>
      <x v="1"/>
      <x/>
    </i>
    <i r="5">
      <x v="211"/>
      <x v="165"/>
      <x v="516"/>
      <x v="1391"/>
      <x v="1022"/>
      <x/>
      <x v="1"/>
      <x/>
    </i>
    <i r="8">
      <x v="1392"/>
      <x v="1022"/>
      <x/>
      <x v="1"/>
      <x/>
    </i>
    <i r="8">
      <x v="1393"/>
      <x v="1022"/>
      <x/>
      <x v="1"/>
      <x/>
    </i>
    <i r="5">
      <x v="230"/>
      <x v="182"/>
      <x v="498"/>
      <x v="1394"/>
      <x v="998"/>
      <x/>
      <x v="1"/>
      <x/>
    </i>
    <i r="8">
      <x v="1395"/>
      <x v="998"/>
      <x/>
      <x v="1"/>
      <x/>
    </i>
    <i r="5">
      <x v="2"/>
      <x v="2"/>
      <x v="517"/>
      <x v="13"/>
      <x v="1013"/>
      <x/>
      <x v="1"/>
      <x/>
    </i>
    <i r="5">
      <x v="8"/>
      <x v="8"/>
      <x v="482"/>
      <x v="13"/>
      <x v="951"/>
      <x/>
      <x v="1"/>
      <x/>
    </i>
    <i r="5">
      <x v="239"/>
      <x v="190"/>
      <x v="518"/>
      <x v="13"/>
      <x v="931"/>
      <x/>
      <x v="1"/>
      <x/>
    </i>
    <i r="8">
      <x v="1396"/>
      <x v="931"/>
      <x/>
      <x v="1"/>
      <x/>
    </i>
    <i r="5">
      <x v="224"/>
      <x v="176"/>
      <x v="484"/>
      <x v="13"/>
      <x v="729"/>
      <x/>
      <x v="1"/>
      <x/>
    </i>
    <i r="4">
      <x v="2"/>
      <x v="230"/>
      <x v="182"/>
      <x v="498"/>
      <x v="13"/>
      <x v="557"/>
      <x/>
      <x v="2"/>
      <x/>
    </i>
    <i r="5">
      <x v="221"/>
      <x v="173"/>
      <x v="474"/>
      <x v="1361"/>
      <x v="434"/>
      <x/>
      <x v="2"/>
      <x/>
    </i>
    <i r="5">
      <x v="93"/>
      <x v="72"/>
      <x v="475"/>
      <x v="1364"/>
      <x v="562"/>
      <x/>
      <x v="2"/>
      <x/>
    </i>
    <i r="5">
      <x v="8"/>
      <x v="8"/>
      <x v="482"/>
      <x v="1374"/>
      <x v="502"/>
      <x/>
      <x v="2"/>
      <x/>
    </i>
    <i r="7">
      <x v="499"/>
      <x v="1381"/>
      <x v="502"/>
      <x/>
      <x v="2"/>
      <x/>
    </i>
    <i r="5">
      <x v="74"/>
      <x v="58"/>
      <x v="500"/>
      <x v="1383"/>
      <x v="542"/>
      <x/>
      <x v="2"/>
      <x/>
    </i>
    <i r="3">
      <x v="4"/>
      <x/>
      <x v="227"/>
      <x v="179"/>
      <x v="487"/>
      <x v="1397"/>
      <x v="1267"/>
      <x/>
      <x/>
      <x/>
    </i>
    <i r="5">
      <x v="231"/>
      <x v="183"/>
      <x v="501"/>
      <x v="1398"/>
      <x v="1695"/>
      <x/>
      <x/>
      <x/>
    </i>
    <i r="5">
      <x v="16"/>
      <x v="14"/>
      <x v="462"/>
      <x v="1384"/>
      <x v="1792"/>
      <x/>
      <x/>
      <x/>
    </i>
    <i r="8">
      <x v="1385"/>
      <x v="1792"/>
      <x/>
      <x/>
      <x/>
    </i>
    <i r="8">
      <x v="1386"/>
      <x v="1792"/>
      <x/>
      <x/>
      <x/>
    </i>
    <i r="8">
      <x v="1387"/>
      <x v="1792"/>
      <x/>
      <x/>
      <x/>
    </i>
    <i r="8">
      <x v="1388"/>
      <x v="1792"/>
      <x/>
      <x/>
      <x/>
    </i>
    <i r="8">
      <x v="1389"/>
      <x v="1792"/>
      <x/>
      <x/>
      <x/>
    </i>
    <i r="8">
      <x v="1390"/>
      <x v="1792"/>
      <x/>
      <x/>
      <x/>
    </i>
    <i r="8">
      <x v="1399"/>
      <x v="1792"/>
      <x/>
      <x/>
      <x/>
    </i>
    <i r="8">
      <x v="1400"/>
      <x v="1792"/>
      <x/>
      <x/>
      <x/>
    </i>
    <i r="8">
      <x v="1401"/>
      <x v="1792"/>
      <x/>
      <x/>
      <x/>
    </i>
    <i r="8">
      <x v="1402"/>
      <x v="1792"/>
      <x/>
      <x/>
      <x/>
    </i>
    <i r="5">
      <x v="211"/>
      <x v="165"/>
      <x v="516"/>
      <x v="1391"/>
      <x v="1789"/>
      <x/>
      <x/>
      <x/>
    </i>
    <i r="8">
      <x v="1392"/>
      <x v="1789"/>
      <x/>
      <x/>
      <x/>
    </i>
    <i r="8">
      <x v="1393"/>
      <x v="1789"/>
      <x/>
      <x/>
      <x/>
    </i>
    <i r="8">
      <x v="1403"/>
      <x v="1789"/>
      <x/>
      <x/>
      <x/>
    </i>
    <i r="8">
      <x v="1404"/>
      <x v="1789"/>
      <x/>
      <x/>
      <x/>
    </i>
    <i r="8">
      <x v="1405"/>
      <x v="1789"/>
      <x/>
      <x/>
      <x/>
    </i>
    <i r="5">
      <x v="232"/>
      <x v="184"/>
      <x v="502"/>
      <x v="1406"/>
      <x v="33"/>
      <x/>
      <x/>
      <x/>
    </i>
    <i r="5">
      <x v="215"/>
      <x v="168"/>
      <x v="467"/>
      <x v="1407"/>
      <x v="1737"/>
      <x/>
      <x/>
      <x/>
    </i>
    <i r="7">
      <x v="519"/>
      <x v="1408"/>
      <x v="1737"/>
      <x/>
      <x/>
      <x/>
    </i>
    <i r="5">
      <x v="238"/>
      <x v="189"/>
      <x v="509"/>
      <x v="1409"/>
      <x v="1813"/>
      <x/>
      <x/>
      <x/>
    </i>
    <i r="5">
      <x v="240"/>
      <x v="191"/>
      <x v="520"/>
      <x v="1410"/>
      <x v="1757"/>
      <x/>
      <x/>
      <x/>
    </i>
    <i r="5">
      <x v="219"/>
      <x v="172"/>
      <x v="491"/>
      <x v="1411"/>
      <x v="1368"/>
      <x/>
      <x/>
      <x/>
    </i>
    <i r="7">
      <x v="492"/>
      <x v="1412"/>
      <x v="1368"/>
      <x/>
      <x/>
      <x/>
    </i>
    <i r="7">
      <x v="510"/>
      <x v="1413"/>
      <x v="1368"/>
      <x/>
      <x/>
      <x/>
    </i>
    <i r="7">
      <x v="511"/>
      <x v="1414"/>
      <x v="1368"/>
      <x/>
      <x/>
      <x/>
    </i>
    <i r="7">
      <x v="512"/>
      <x v="1415"/>
      <x v="1368"/>
      <x/>
      <x/>
      <x/>
    </i>
    <i r="5">
      <x v="225"/>
      <x v="177"/>
      <x v="485"/>
      <x v="1416"/>
      <x v="1808"/>
      <x/>
      <x/>
      <x/>
    </i>
    <i r="8">
      <x v="1417"/>
      <x v="1808"/>
      <x/>
      <x/>
      <x/>
    </i>
    <i r="5">
      <x v="230"/>
      <x v="182"/>
      <x v="498"/>
      <x v="1394"/>
      <x v="1708"/>
      <x/>
      <x/>
      <x/>
    </i>
    <i r="8">
      <x v="1395"/>
      <x v="1708"/>
      <x/>
      <x/>
      <x/>
    </i>
    <i r="8">
      <x v="1418"/>
      <x v="1708"/>
      <x/>
      <x/>
      <x/>
    </i>
    <i r="5">
      <x v="221"/>
      <x v="173"/>
      <x v="474"/>
      <x v="1419"/>
      <x v="1409"/>
      <x/>
      <x/>
      <x/>
    </i>
    <i r="5">
      <x v="222"/>
      <x v="174"/>
      <x v="493"/>
      <x v="1420"/>
      <x v="1297"/>
      <x/>
      <x/>
      <x/>
    </i>
    <i r="7">
      <x v="476"/>
      <x v="1421"/>
      <x v="1297"/>
      <x/>
      <x/>
      <x/>
    </i>
    <i r="5">
      <x v="161"/>
      <x v="129"/>
      <x v="521"/>
      <x v="1422"/>
      <x v="1953"/>
      <x/>
      <x/>
      <x/>
    </i>
    <i r="5">
      <x v="226"/>
      <x v="178"/>
      <x v="486"/>
      <x v="1423"/>
      <x v="1593"/>
      <x/>
      <x/>
      <x/>
    </i>
    <i r="8">
      <x v="1424"/>
      <x v="1593"/>
      <x/>
      <x/>
      <x/>
    </i>
    <i r="8">
      <x v="1425"/>
      <x v="1593"/>
      <x/>
      <x/>
      <x/>
    </i>
    <i r="8">
      <x v="1426"/>
      <x v="1593"/>
      <x/>
      <x/>
      <x/>
    </i>
    <i r="5">
      <x v="2"/>
      <x v="2"/>
      <x v="494"/>
      <x v="1427"/>
      <x v="1755"/>
      <x/>
      <x/>
      <x/>
    </i>
    <i r="7">
      <x v="496"/>
      <x v="1428"/>
      <x v="1755"/>
      <x/>
      <x/>
      <x/>
    </i>
    <i r="5">
      <x v="223"/>
      <x v="175"/>
      <x v="481"/>
      <x v="1429"/>
      <x v="1380"/>
      <x/>
      <x/>
      <x/>
    </i>
    <i r="5">
      <x v="8"/>
      <x v="8"/>
      <x v="482"/>
      <x v="1430"/>
      <x v="1584"/>
      <x/>
      <x/>
      <x/>
    </i>
    <i r="8">
      <x v="1431"/>
      <x v="1584"/>
      <x/>
      <x/>
      <x/>
    </i>
    <i r="8">
      <x v="1432"/>
      <x v="1584"/>
      <x/>
      <x/>
      <x/>
    </i>
    <i r="5">
      <x v="74"/>
      <x v="58"/>
      <x v="500"/>
      <x v="1433"/>
      <x v="1666"/>
      <x/>
      <x/>
      <x/>
    </i>
    <i r="5">
      <x v="239"/>
      <x v="190"/>
      <x v="518"/>
      <x v="1396"/>
      <x v="1527"/>
      <x/>
      <x/>
      <x/>
    </i>
    <i r="5">
      <x v="224"/>
      <x v="176"/>
      <x v="484"/>
      <x v="1434"/>
      <x v="74"/>
      <x/>
      <x/>
      <x/>
    </i>
    <i r="8">
      <x v="1435"/>
      <x v="74"/>
      <x/>
      <x/>
      <x/>
    </i>
    <i r="4">
      <x v="1"/>
      <x v="8"/>
      <x v="8"/>
      <x v="482"/>
      <x v="13"/>
      <x v="951"/>
      <x/>
      <x v="1"/>
      <x/>
    </i>
    <i r="7">
      <x v="499"/>
      <x v="13"/>
      <x v="951"/>
      <x/>
      <x v="1"/>
      <x/>
    </i>
    <i r="4">
      <x v="2"/>
      <x v="16"/>
      <x v="14"/>
      <x v="462"/>
      <x v="1384"/>
      <x v="587"/>
      <x/>
      <x v="2"/>
      <x/>
    </i>
    <i r="8">
      <x v="1385"/>
      <x v="587"/>
      <x/>
      <x v="2"/>
      <x/>
    </i>
    <i r="8">
      <x v="1386"/>
      <x v="587"/>
      <x/>
      <x v="2"/>
      <x/>
    </i>
    <i r="8">
      <x v="1387"/>
      <x v="587"/>
      <x/>
      <x v="2"/>
      <x/>
    </i>
    <i r="8">
      <x v="1388"/>
      <x v="587"/>
      <x/>
      <x v="2"/>
      <x/>
    </i>
    <i r="8">
      <x v="1389"/>
      <x v="587"/>
      <x/>
      <x v="2"/>
      <x/>
    </i>
    <i r="8">
      <x v="1390"/>
      <x v="587"/>
      <x/>
      <x v="2"/>
      <x/>
    </i>
    <i r="5">
      <x v="211"/>
      <x v="165"/>
      <x v="516"/>
      <x v="1391"/>
      <x v="585"/>
      <x/>
      <x v="2"/>
      <x/>
    </i>
    <i r="8">
      <x v="1392"/>
      <x v="585"/>
      <x/>
      <x v="2"/>
      <x/>
    </i>
    <i r="8">
      <x v="1393"/>
      <x v="585"/>
      <x/>
      <x v="2"/>
      <x/>
    </i>
    <i r="5">
      <x v="230"/>
      <x v="182"/>
      <x v="498"/>
      <x v="1394"/>
      <x v="557"/>
      <x/>
      <x v="2"/>
      <x/>
    </i>
    <i r="8">
      <x v="1395"/>
      <x v="557"/>
      <x/>
      <x v="2"/>
      <x/>
    </i>
    <i r="5">
      <x v="2"/>
      <x v="2"/>
      <x v="517"/>
      <x v="13"/>
      <x v="575"/>
      <x/>
      <x v="2"/>
      <x/>
    </i>
    <i r="5">
      <x v="8"/>
      <x v="8"/>
      <x v="482"/>
      <x v="13"/>
      <x v="502"/>
      <x/>
      <x v="2"/>
      <x/>
    </i>
    <i r="5">
      <x v="239"/>
      <x v="190"/>
      <x v="518"/>
      <x v="13"/>
      <x v="479"/>
      <x/>
      <x v="2"/>
      <x/>
    </i>
    <i r="8">
      <x v="1396"/>
      <x v="479"/>
      <x/>
      <x v="2"/>
      <x/>
    </i>
    <i r="5">
      <x v="224"/>
      <x v="176"/>
      <x v="484"/>
      <x v="1434"/>
      <x v="268"/>
      <x/>
      <x v="2"/>
      <x/>
    </i>
    <i r="3">
      <x v="5"/>
      <x/>
      <x v="241"/>
      <x v="192"/>
      <x v="522"/>
      <x v="1436"/>
      <x v="2012"/>
      <x/>
      <x/>
      <x/>
    </i>
    <i r="8">
      <x v="1437"/>
      <x v="2012"/>
      <x/>
      <x/>
      <x/>
    </i>
    <i r="5">
      <x v="231"/>
      <x v="183"/>
      <x v="501"/>
      <x v="1438"/>
      <x v="1695"/>
      <x/>
      <x/>
      <x/>
    </i>
    <i r="5">
      <x v="16"/>
      <x v="14"/>
      <x v="462"/>
      <x v="1439"/>
      <x v="1792"/>
      <x/>
      <x/>
      <x/>
    </i>
    <i r="8">
      <x v="1440"/>
      <x v="1792"/>
      <x/>
      <x/>
      <x/>
    </i>
    <i r="8">
      <x v="1441"/>
      <x v="1792"/>
      <x/>
      <x/>
      <x/>
    </i>
    <i r="5">
      <x v="234"/>
      <x v="7"/>
      <x v="504"/>
      <x v="1442"/>
      <x v="1594"/>
      <x/>
      <x/>
      <x/>
    </i>
    <i r="5">
      <x v="242"/>
      <x v="193"/>
      <x v="523"/>
      <x v="1443"/>
      <x v="1680"/>
      <x/>
      <x/>
      <x/>
    </i>
    <i r="5">
      <x v="219"/>
      <x v="172"/>
      <x v="492"/>
      <x v="1444"/>
      <x v="1368"/>
      <x/>
      <x/>
      <x/>
    </i>
    <i r="7">
      <x v="510"/>
      <x v="1445"/>
      <x v="1368"/>
      <x/>
      <x/>
      <x/>
    </i>
    <i r="7">
      <x v="511"/>
      <x v="1446"/>
      <x v="1368"/>
      <x/>
      <x/>
      <x/>
    </i>
    <i r="7">
      <x v="524"/>
      <x v="1447"/>
      <x v="1368"/>
      <x/>
      <x/>
      <x/>
    </i>
    <i r="5">
      <x v="225"/>
      <x v="177"/>
      <x v="485"/>
      <x v="1448"/>
      <x v="1808"/>
      <x/>
      <x/>
      <x/>
    </i>
    <i r="5">
      <x v="221"/>
      <x v="173"/>
      <x v="474"/>
      <x v="1449"/>
      <x v="1409"/>
      <x/>
      <x/>
      <x/>
    </i>
    <i r="5">
      <x v="222"/>
      <x v="174"/>
      <x v="493"/>
      <x v="1450"/>
      <x v="1297"/>
      <x/>
      <x/>
      <x/>
    </i>
    <i r="7">
      <x v="476"/>
      <x v="1451"/>
      <x v="1297"/>
      <x/>
      <x/>
      <x/>
    </i>
    <i r="5">
      <x v="161"/>
      <x v="129"/>
      <x v="521"/>
      <x v="1452"/>
      <x v="1953"/>
      <x/>
      <x/>
      <x/>
    </i>
    <i r="5">
      <x v="226"/>
      <x v="178"/>
      <x v="486"/>
      <x v="1453"/>
      <x v="1593"/>
      <x/>
      <x/>
      <x/>
    </i>
    <i r="8">
      <x v="1454"/>
      <x v="1593"/>
      <x/>
      <x/>
      <x/>
    </i>
    <i r="5">
      <x v="2"/>
      <x v="2"/>
      <x v="514"/>
      <x v="1455"/>
      <x v="1755"/>
      <x/>
      <x/>
      <x/>
    </i>
    <i r="7">
      <x v="494"/>
      <x v="1456"/>
      <x v="1755"/>
      <x/>
      <x/>
      <x/>
    </i>
    <i r="7">
      <x v="495"/>
      <x v="1457"/>
      <x v="1755"/>
      <x/>
      <x/>
      <x/>
    </i>
    <i r="7">
      <x v="496"/>
      <x v="1458"/>
      <x v="1755"/>
      <x/>
      <x/>
      <x/>
    </i>
    <i r="5">
      <x v="223"/>
      <x v="175"/>
      <x v="481"/>
      <x v="1459"/>
      <x v="1380"/>
      <x/>
      <x/>
      <x/>
    </i>
    <i r="5">
      <x v="8"/>
      <x v="8"/>
      <x v="482"/>
      <x v="1460"/>
      <x v="1584"/>
      <x/>
      <x/>
      <x/>
    </i>
    <i r="8">
      <x v="1461"/>
      <x v="1584"/>
      <x/>
      <x/>
      <x/>
    </i>
    <i r="7">
      <x v="499"/>
      <x v="1462"/>
      <x v="1584"/>
      <x/>
      <x/>
      <x/>
    </i>
    <i r="5">
      <x v="74"/>
      <x v="58"/>
      <x v="500"/>
      <x v="1463"/>
      <x v="1666"/>
      <x/>
      <x/>
      <x/>
    </i>
    <i r="4">
      <x v="1"/>
      <x v="243"/>
      <x v="194"/>
      <x v="525"/>
      <x v="13"/>
      <x v="975"/>
      <x/>
      <x v="1"/>
      <x/>
    </i>
    <i r="5">
      <x v="230"/>
      <x v="182"/>
      <x v="498"/>
      <x v="13"/>
      <x v="998"/>
      <x/>
      <x v="1"/>
      <x/>
    </i>
    <i r="5">
      <x v="8"/>
      <x v="8"/>
      <x v="482"/>
      <x v="13"/>
      <x v="951"/>
      <x/>
      <x v="1"/>
      <x/>
    </i>
    <i r="7">
      <x v="499"/>
      <x v="13"/>
      <x v="951"/>
      <x/>
      <x v="1"/>
      <x/>
    </i>
    <i r="5">
      <x v="224"/>
      <x v="176"/>
      <x v="484"/>
      <x v="13"/>
      <x v="729"/>
      <x/>
      <x v="1"/>
      <x/>
    </i>
    <i r="4">
      <x v="2"/>
      <x v="8"/>
      <x v="8"/>
      <x v="482"/>
      <x v="13"/>
      <x v="502"/>
      <x/>
      <x v="2"/>
      <x/>
    </i>
    <i r="7">
      <x v="499"/>
      <x v="1462"/>
      <x v="503"/>
      <x/>
      <x v="2"/>
      <x/>
    </i>
    <i r="2">
      <x v="17"/>
      <x/>
      <x/>
      <x v="244"/>
      <x v="195"/>
      <x v="526"/>
      <x v="1464"/>
      <x v="1515"/>
      <x/>
      <x/>
      <x/>
    </i>
    <i r="5">
      <x v="245"/>
      <x v="196"/>
      <x v="527"/>
      <x v="1465"/>
      <x v="1912"/>
      <x/>
      <x/>
      <x/>
    </i>
    <i r="5">
      <x v="246"/>
      <x v="197"/>
      <x v="528"/>
      <x v="1466"/>
      <x v="1167"/>
      <x/>
      <x/>
      <x/>
    </i>
    <i r="5">
      <x v="247"/>
      <x v="198"/>
      <x v="94"/>
      <x v="1467"/>
      <x v="1809"/>
      <x/>
      <x/>
      <x/>
    </i>
    <i r="8">
      <x v="1468"/>
      <x v="1809"/>
      <x/>
      <x/>
      <x/>
    </i>
    <i r="8">
      <x v="1469"/>
      <x v="1809"/>
      <x/>
      <x/>
      <x/>
    </i>
    <i r="8">
      <x v="1470"/>
      <x v="1809"/>
      <x/>
      <x/>
      <x/>
    </i>
    <i r="8">
      <x v="1471"/>
      <x v="1809"/>
      <x/>
      <x/>
      <x/>
    </i>
    <i r="8">
      <x v="1472"/>
      <x v="1809"/>
      <x/>
      <x/>
      <x/>
    </i>
    <i r="8">
      <x v="1473"/>
      <x v="1809"/>
      <x/>
      <x/>
      <x/>
    </i>
    <i r="8">
      <x v="1474"/>
      <x v="1809"/>
      <x/>
      <x/>
      <x/>
    </i>
    <i r="5">
      <x v="248"/>
      <x v="199"/>
      <x v="529"/>
      <x v="1475"/>
      <x v="1410"/>
      <x/>
      <x/>
      <x/>
    </i>
    <i r="5">
      <x v="249"/>
      <x v="200"/>
      <x v="530"/>
      <x v="1476"/>
      <x v="1797"/>
      <x/>
      <x/>
      <x/>
    </i>
    <i r="5">
      <x v="250"/>
      <x v="201"/>
      <x v="531"/>
      <x v="1477"/>
      <x v="1995"/>
      <x/>
      <x/>
      <x/>
    </i>
    <i r="5">
      <x v="251"/>
      <x v="202"/>
      <x v="532"/>
      <x v="1478"/>
      <x v="1396"/>
      <x/>
      <x/>
      <x/>
    </i>
    <i r="5">
      <x v="252"/>
      <x v="7"/>
      <x v="533"/>
      <x v="1479"/>
      <x v="1238"/>
      <x/>
      <x/>
      <x/>
    </i>
    <i r="5">
      <x v="253"/>
      <x v="203"/>
      <x v="534"/>
      <x v="1480"/>
      <x v="1194"/>
      <x/>
      <x/>
      <x/>
    </i>
    <i r="5">
      <x v="51"/>
      <x v="39"/>
      <x v="535"/>
      <x v="1481"/>
      <x v="1624"/>
      <x/>
      <x/>
      <x/>
    </i>
    <i r="5">
      <x v="254"/>
      <x v="7"/>
      <x v="536"/>
      <x v="1482"/>
      <x v="1982"/>
      <x/>
      <x/>
      <x/>
    </i>
    <i r="5">
      <x v="255"/>
      <x v="204"/>
      <x v="537"/>
      <x v="1483"/>
      <x v="1770"/>
      <x/>
      <x/>
      <x/>
    </i>
    <i r="5">
      <x v="256"/>
      <x v="7"/>
      <x v="538"/>
      <x v="1484"/>
      <x v="1419"/>
      <x/>
      <x/>
      <x/>
    </i>
    <i r="5">
      <x v="257"/>
      <x v="205"/>
      <x v="539"/>
      <x v="1485"/>
      <x v="1692"/>
      <x/>
      <x/>
      <x/>
    </i>
    <i r="5">
      <x v="258"/>
      <x v="206"/>
      <x v="540"/>
      <x v="1486"/>
      <x v="1392"/>
      <x/>
      <x/>
      <x/>
    </i>
    <i r="5">
      <x v="91"/>
      <x v="70"/>
      <x v="541"/>
      <x v="1487"/>
      <x v="1974"/>
      <x/>
      <x/>
      <x/>
    </i>
    <i r="7">
      <x v="542"/>
      <x v="1488"/>
      <x v="1974"/>
      <x/>
      <x/>
      <x/>
    </i>
    <i r="5">
      <x v="259"/>
      <x v="207"/>
      <x v="543"/>
      <x v="1489"/>
      <x v="1130"/>
      <x/>
      <x/>
      <x/>
    </i>
    <i r="5">
      <x v="260"/>
      <x v="208"/>
      <x v="544"/>
      <x v="1490"/>
      <x v="1717"/>
      <x/>
      <x/>
      <x/>
    </i>
    <i r="7">
      <x v="545"/>
      <x v="1491"/>
      <x v="1717"/>
      <x/>
      <x/>
      <x/>
    </i>
    <i r="7">
      <x v="546"/>
      <x v="1492"/>
      <x v="1717"/>
      <x/>
      <x/>
      <x/>
    </i>
    <i r="5">
      <x v="261"/>
      <x v="209"/>
      <x v="547"/>
      <x v="1493"/>
      <x v="1377"/>
      <x/>
      <x/>
      <x/>
    </i>
    <i r="5">
      <x v="262"/>
      <x v="210"/>
      <x v="548"/>
      <x v="1494"/>
      <x v="1762"/>
      <x/>
      <x/>
      <x/>
    </i>
    <i r="8">
      <x v="1495"/>
      <x v="1762"/>
      <x/>
      <x/>
      <x/>
    </i>
    <i r="8">
      <x v="1496"/>
      <x v="1762"/>
      <x/>
      <x/>
      <x/>
    </i>
    <i r="8">
      <x v="1497"/>
      <x v="1762"/>
      <x/>
      <x/>
      <x/>
    </i>
    <i r="7">
      <x v="549"/>
      <x v="1498"/>
      <x v="1762"/>
      <x/>
      <x/>
      <x/>
    </i>
    <i r="8">
      <x v="1499"/>
      <x v="1762"/>
      <x/>
      <x/>
      <x/>
    </i>
    <i r="8">
      <x v="1500"/>
      <x v="1762"/>
      <x/>
      <x/>
      <x/>
    </i>
    <i r="5">
      <x v="263"/>
      <x v="211"/>
      <x v="550"/>
      <x v="1501"/>
      <x v="1394"/>
      <x/>
      <x/>
      <x/>
    </i>
    <i r="8">
      <x v="1502"/>
      <x v="1394"/>
      <x/>
      <x/>
      <x/>
    </i>
    <i r="8">
      <x v="1503"/>
      <x v="1394"/>
      <x/>
      <x/>
      <x/>
    </i>
    <i r="8">
      <x v="1504"/>
      <x v="1394"/>
      <x/>
      <x/>
      <x/>
    </i>
    <i r="8">
      <x v="1505"/>
      <x v="1394"/>
      <x/>
      <x/>
      <x/>
    </i>
    <i r="8">
      <x v="1506"/>
      <x v="1394"/>
      <x/>
      <x/>
      <x/>
    </i>
    <i r="8">
      <x v="1507"/>
      <x v="1394"/>
      <x/>
      <x/>
      <x/>
    </i>
    <i r="8">
      <x v="1508"/>
      <x v="1394"/>
      <x/>
      <x/>
      <x/>
    </i>
    <i r="7">
      <x v="551"/>
      <x v="1509"/>
      <x v="1394"/>
      <x/>
      <x/>
      <x/>
    </i>
    <i r="8">
      <x v="1510"/>
      <x v="1394"/>
      <x/>
      <x/>
      <x/>
    </i>
    <i r="8">
      <x v="1511"/>
      <x v="1394"/>
      <x/>
      <x/>
      <x/>
    </i>
    <i r="5">
      <x v="264"/>
      <x v="212"/>
      <x v="552"/>
      <x v="1512"/>
      <x v="1906"/>
      <x/>
      <x/>
      <x/>
    </i>
    <i r="5">
      <x v="17"/>
      <x v="15"/>
      <x v="553"/>
      <x v="1513"/>
      <x v="1735"/>
      <x/>
      <x/>
      <x/>
    </i>
    <i r="7">
      <x v="554"/>
      <x v="1514"/>
      <x v="1735"/>
      <x/>
      <x/>
      <x/>
    </i>
    <i r="8">
      <x v="1515"/>
      <x v="1735"/>
      <x/>
      <x/>
      <x/>
    </i>
    <i r="5">
      <x v="265"/>
      <x v="213"/>
      <x v="555"/>
      <x v="1516"/>
      <x v="1817"/>
      <x/>
      <x/>
      <x/>
    </i>
    <i r="7">
      <x v="556"/>
      <x v="1517"/>
      <x v="1817"/>
      <x/>
      <x/>
      <x/>
    </i>
    <i r="5">
      <x v="266"/>
      <x v="214"/>
      <x v="557"/>
      <x v="1518"/>
      <x v="1807"/>
      <x/>
      <x/>
      <x/>
    </i>
    <i r="8">
      <x v="1519"/>
      <x v="1807"/>
      <x/>
      <x/>
      <x/>
    </i>
    <i r="5">
      <x v="267"/>
      <x v="215"/>
      <x v="558"/>
      <x v="1520"/>
      <x v="1586"/>
      <x/>
      <x/>
      <x/>
    </i>
    <i r="5">
      <x v="268"/>
      <x v="216"/>
      <x v="559"/>
      <x v="1521"/>
      <x v="1794"/>
      <x/>
      <x/>
      <x/>
    </i>
    <i r="8">
      <x v="1522"/>
      <x v="1794"/>
      <x/>
      <x/>
      <x/>
    </i>
    <i r="4">
      <x v="1"/>
      <x v="269"/>
      <x v="217"/>
      <x v="560"/>
      <x v="1523"/>
      <x v="849"/>
      <x/>
      <x v="1"/>
      <x/>
    </i>
    <i r="5">
      <x v="265"/>
      <x v="213"/>
      <x v="556"/>
      <x v="1524"/>
      <x v="1033"/>
      <x/>
      <x v="1"/>
      <x/>
    </i>
    <i r="5">
      <x v="270"/>
      <x v="218"/>
      <x v="561"/>
      <x v="1525"/>
      <x v="1088"/>
      <x/>
      <x v="1"/>
      <x/>
    </i>
    <i r="3">
      <x v="1"/>
      <x/>
      <x v="269"/>
      <x v="217"/>
      <x v="560"/>
      <x v="1523"/>
      <x v="1306"/>
      <x/>
      <x/>
      <x/>
    </i>
    <i r="5">
      <x v="246"/>
      <x v="197"/>
      <x v="528"/>
      <x v="1526"/>
      <x v="1167"/>
      <x/>
      <x/>
      <x/>
    </i>
    <i r="8">
      <x v="1527"/>
      <x v="1167"/>
      <x/>
      <x/>
      <x/>
    </i>
    <i r="5">
      <x v="247"/>
      <x v="198"/>
      <x v="94"/>
      <x v="1528"/>
      <x v="1809"/>
      <x/>
      <x/>
      <x/>
    </i>
    <i r="8">
      <x v="1529"/>
      <x v="1809"/>
      <x/>
      <x/>
      <x/>
    </i>
    <i r="8">
      <x v="1530"/>
      <x v="1809"/>
      <x/>
      <x/>
      <x/>
    </i>
    <i r="8">
      <x v="1531"/>
      <x v="1809"/>
      <x/>
      <x/>
      <x/>
    </i>
    <i r="8">
      <x v="1532"/>
      <x v="1809"/>
      <x/>
      <x/>
      <x/>
    </i>
    <i r="8">
      <x v="1533"/>
      <x v="1809"/>
      <x/>
      <x/>
      <x/>
    </i>
    <i r="8">
      <x v="1534"/>
      <x v="1809"/>
      <x/>
      <x/>
      <x/>
    </i>
    <i r="8">
      <x v="1535"/>
      <x v="1809"/>
      <x/>
      <x/>
      <x/>
    </i>
    <i r="5">
      <x v="271"/>
      <x v="219"/>
      <x v="562"/>
      <x v="1536"/>
      <x v="192"/>
      <x/>
      <x/>
      <x/>
    </i>
    <i r="5">
      <x v="272"/>
      <x v="220"/>
      <x v="563"/>
      <x v="1537"/>
      <x v="1558"/>
      <x/>
      <x/>
      <x/>
    </i>
    <i r="8">
      <x v="1538"/>
      <x v="1558"/>
      <x/>
      <x/>
      <x/>
    </i>
    <i r="8">
      <x v="1539"/>
      <x v="1558"/>
      <x/>
      <x/>
      <x/>
    </i>
    <i r="5">
      <x v="252"/>
      <x v="7"/>
      <x v="533"/>
      <x v="1540"/>
      <x v="1238"/>
      <x/>
      <x/>
      <x/>
    </i>
    <i r="7">
      <x v="564"/>
      <x v="1541"/>
      <x v="1238"/>
      <x/>
      <x/>
      <x/>
    </i>
    <i r="8">
      <x v="1542"/>
      <x v="1238"/>
      <x/>
      <x/>
      <x/>
    </i>
    <i r="5">
      <x v="273"/>
      <x v="221"/>
      <x v="565"/>
      <x v="1543"/>
      <x v="176"/>
      <x/>
      <x/>
      <x/>
    </i>
    <i r="5">
      <x v="253"/>
      <x v="203"/>
      <x v="534"/>
      <x v="1544"/>
      <x v="1194"/>
      <x/>
      <x/>
      <x/>
    </i>
    <i r="5">
      <x v="274"/>
      <x v="222"/>
      <x v="566"/>
      <x v="1545"/>
      <x v="1413"/>
      <x/>
      <x/>
      <x/>
    </i>
    <i r="7">
      <x v="567"/>
      <x v="1546"/>
      <x v="1413"/>
      <x/>
      <x/>
      <x/>
    </i>
    <i r="7">
      <x v="568"/>
      <x v="1547"/>
      <x v="1413"/>
      <x/>
      <x/>
      <x/>
    </i>
    <i r="5">
      <x v="254"/>
      <x v="7"/>
      <x v="536"/>
      <x v="1548"/>
      <x v="1982"/>
      <x/>
      <x/>
      <x/>
    </i>
    <i r="8">
      <x v="1549"/>
      <x v="1982"/>
      <x/>
      <x/>
      <x/>
    </i>
    <i r="5">
      <x v="275"/>
      <x v="223"/>
      <x v="569"/>
      <x v="1550"/>
      <x v="2037"/>
      <x/>
      <x/>
      <x/>
    </i>
    <i r="7">
      <x v="570"/>
      <x v="1551"/>
      <x v="2037"/>
      <x/>
      <x/>
      <x/>
    </i>
    <i r="7">
      <x v="571"/>
      <x v="1552"/>
      <x v="2037"/>
      <x/>
      <x/>
      <x/>
    </i>
    <i r="5">
      <x v="257"/>
      <x v="205"/>
      <x v="539"/>
      <x v="1553"/>
      <x v="1692"/>
      <x/>
      <x/>
      <x/>
    </i>
    <i r="5">
      <x v="276"/>
      <x v="224"/>
      <x v="572"/>
      <x v="1554"/>
      <x v="1863"/>
      <x/>
      <x/>
      <x/>
    </i>
    <i r="5">
      <x v="258"/>
      <x v="206"/>
      <x v="540"/>
      <x v="1555"/>
      <x v="1392"/>
      <x/>
      <x/>
      <x/>
    </i>
    <i r="8">
      <x v="1556"/>
      <x v="1392"/>
      <x/>
      <x/>
      <x/>
    </i>
    <i r="7">
      <x v="573"/>
      <x v="1557"/>
      <x v="1392"/>
      <x/>
      <x/>
      <x/>
    </i>
    <i r="8">
      <x v="1558"/>
      <x v="1392"/>
      <x/>
      <x/>
      <x/>
    </i>
    <i r="5">
      <x v="277"/>
      <x v="225"/>
      <x v="574"/>
      <x v="1559"/>
      <x v="695"/>
      <x/>
      <x/>
      <x/>
    </i>
    <i r="5">
      <x v="259"/>
      <x v="207"/>
      <x v="543"/>
      <x v="1560"/>
      <x v="1130"/>
      <x/>
      <x/>
      <x/>
    </i>
    <i r="5">
      <x v="278"/>
      <x v="226"/>
      <x v="575"/>
      <x v="1561"/>
      <x v="1404"/>
      <x/>
      <x/>
      <x/>
    </i>
    <i r="8">
      <x v="1562"/>
      <x v="1404"/>
      <x/>
      <x/>
      <x/>
    </i>
    <i r="5">
      <x v="260"/>
      <x v="208"/>
      <x v="545"/>
      <x v="1563"/>
      <x v="1717"/>
      <x/>
      <x/>
      <x/>
    </i>
    <i r="7">
      <x v="546"/>
      <x v="1564"/>
      <x v="1717"/>
      <x/>
      <x/>
      <x/>
    </i>
    <i r="5">
      <x v="279"/>
      <x v="227"/>
      <x v="576"/>
      <x v="1565"/>
      <x v="1826"/>
      <x/>
      <x/>
      <x/>
    </i>
    <i r="5">
      <x v="262"/>
      <x v="210"/>
      <x v="549"/>
      <x v="1566"/>
      <x v="1762"/>
      <x/>
      <x/>
      <x/>
    </i>
    <i r="5">
      <x v="280"/>
      <x v="7"/>
      <x v="577"/>
      <x v="1567"/>
      <x v="1379"/>
      <x/>
      <x/>
      <x/>
    </i>
    <i r="5">
      <x v="281"/>
      <x v="7"/>
      <x v="578"/>
      <x v="1568"/>
      <x v="1243"/>
      <x/>
      <x/>
      <x/>
    </i>
    <i r="5">
      <x v="17"/>
      <x v="15"/>
      <x v="579"/>
      <x v="1569"/>
      <x v="1735"/>
      <x/>
      <x/>
      <x/>
    </i>
    <i r="5">
      <x v="265"/>
      <x v="213"/>
      <x v="555"/>
      <x v="1570"/>
      <x v="1817"/>
      <x/>
      <x/>
      <x/>
    </i>
    <i r="8">
      <x v="1571"/>
      <x v="1817"/>
      <x/>
      <x/>
      <x/>
    </i>
    <i r="7">
      <x v="556"/>
      <x v="1524"/>
      <x v="1817"/>
      <x/>
      <x/>
      <x/>
    </i>
    <i r="5">
      <x v="266"/>
      <x v="214"/>
      <x v="557"/>
      <x v="1572"/>
      <x v="1807"/>
      <x/>
      <x/>
      <x/>
    </i>
    <i r="5">
      <x v="267"/>
      <x v="215"/>
      <x v="558"/>
      <x v="1573"/>
      <x v="1586"/>
      <x/>
      <x/>
      <x/>
    </i>
    <i r="5">
      <x v="268"/>
      <x v="216"/>
      <x v="580"/>
      <x v="1574"/>
      <x v="1794"/>
      <x/>
      <x/>
      <x/>
    </i>
    <i r="7">
      <x v="581"/>
      <x v="1575"/>
      <x v="1794"/>
      <x/>
      <x/>
      <x/>
    </i>
    <i r="7">
      <x v="559"/>
      <x v="1576"/>
      <x v="1794"/>
      <x/>
      <x/>
      <x/>
    </i>
    <i r="8">
      <x v="1577"/>
      <x v="1794"/>
      <x/>
      <x/>
      <x/>
    </i>
    <i r="8">
      <x v="1578"/>
      <x v="1794"/>
      <x/>
      <x/>
      <x/>
    </i>
    <i r="5">
      <x v="282"/>
      <x v="228"/>
      <x v="582"/>
      <x v="1579"/>
      <x v="1998"/>
      <x/>
      <x/>
      <x/>
    </i>
    <i r="5">
      <x v="270"/>
      <x v="218"/>
      <x v="561"/>
      <x v="1525"/>
      <x v="1996"/>
      <x/>
      <x/>
      <x/>
    </i>
    <i r="8">
      <x v="1580"/>
      <x v="1996"/>
      <x/>
      <x/>
      <x/>
    </i>
    <i r="8">
      <x v="1581"/>
      <x v="1996"/>
      <x/>
      <x/>
      <x/>
    </i>
    <i r="4">
      <x v="2"/>
      <x v="269"/>
      <x v="217"/>
      <x v="560"/>
      <x v="1523"/>
      <x v="392"/>
      <x/>
      <x v="2"/>
      <x/>
    </i>
    <i r="5">
      <x v="265"/>
      <x v="213"/>
      <x v="556"/>
      <x v="1524"/>
      <x v="597"/>
      <x/>
      <x v="2"/>
      <x/>
    </i>
    <i r="5">
      <x v="270"/>
      <x v="218"/>
      <x v="561"/>
      <x v="1525"/>
      <x v="655"/>
      <x/>
      <x v="2"/>
      <x/>
    </i>
    <i r="3">
      <x v="2"/>
      <x/>
      <x v="283"/>
      <x v="229"/>
      <x v="583"/>
      <x v="1582"/>
      <x v="1301"/>
      <x/>
      <x/>
      <x/>
    </i>
    <i r="8">
      <x v="1583"/>
      <x v="1301"/>
      <x/>
      <x/>
      <x/>
    </i>
    <i r="5">
      <x v="246"/>
      <x v="197"/>
      <x v="528"/>
      <x v="1584"/>
      <x v="1167"/>
      <x/>
      <x/>
      <x/>
    </i>
    <i r="8">
      <x v="1585"/>
      <x v="1167"/>
      <x/>
      <x/>
      <x/>
    </i>
    <i r="8">
      <x v="1586"/>
      <x v="1167"/>
      <x/>
      <x/>
      <x/>
    </i>
    <i r="5">
      <x v="284"/>
      <x v="230"/>
      <x v="584"/>
      <x v="1587"/>
      <x v="694"/>
      <x/>
      <x/>
      <x/>
    </i>
    <i r="5">
      <x v="285"/>
      <x v="231"/>
      <x v="585"/>
      <x v="1588"/>
      <x v="1303"/>
      <x/>
      <x/>
      <x/>
    </i>
    <i r="5">
      <x v="286"/>
      <x v="7"/>
      <x v="586"/>
      <x v="1589"/>
      <x v="1125"/>
      <x/>
      <x/>
      <x/>
    </i>
    <i r="8">
      <x v="1590"/>
      <x v="1125"/>
      <x/>
      <x/>
      <x/>
    </i>
    <i r="5">
      <x v="250"/>
      <x v="201"/>
      <x v="587"/>
      <x v="1591"/>
      <x v="1995"/>
      <x/>
      <x/>
      <x/>
    </i>
    <i r="7">
      <x v="588"/>
      <x v="1592"/>
      <x v="1995"/>
      <x/>
      <x/>
      <x/>
    </i>
    <i r="5">
      <x v="287"/>
      <x v="232"/>
      <x v="589"/>
      <x v="1593"/>
      <x v="1561"/>
      <x/>
      <x/>
      <x/>
    </i>
    <i r="5">
      <x v="288"/>
      <x v="233"/>
      <x v="590"/>
      <x v="1594"/>
      <x v="1115"/>
      <x/>
      <x/>
      <x/>
    </i>
    <i r="5">
      <x v="51"/>
      <x v="39"/>
      <x v="591"/>
      <x v="1595"/>
      <x v="1624"/>
      <x/>
      <x/>
      <x/>
    </i>
    <i r="5">
      <x v="254"/>
      <x v="7"/>
      <x v="536"/>
      <x v="1596"/>
      <x v="1982"/>
      <x/>
      <x/>
      <x/>
    </i>
    <i r="5">
      <x v="289"/>
      <x v="7"/>
      <x v="592"/>
      <x v="1597"/>
      <x v="1233"/>
      <x/>
      <x/>
      <x/>
    </i>
    <i r="5">
      <x v="79"/>
      <x v="7"/>
      <x v="593"/>
      <x v="1598"/>
      <x v="150"/>
      <x/>
      <x/>
      <x/>
    </i>
    <i r="5">
      <x v="290"/>
      <x v="7"/>
      <x v="594"/>
      <x v="1599"/>
      <x v="1257"/>
      <x/>
      <x/>
      <x/>
    </i>
    <i r="7">
      <x v="595"/>
      <x v="1600"/>
      <x v="1257"/>
      <x/>
      <x/>
      <x/>
    </i>
    <i r="5">
      <x v="257"/>
      <x v="205"/>
      <x v="539"/>
      <x v="1601"/>
      <x v="1692"/>
      <x/>
      <x/>
      <x/>
    </i>
    <i r="5">
      <x v="258"/>
      <x v="206"/>
      <x v="573"/>
      <x v="1602"/>
      <x v="1392"/>
      <x/>
      <x/>
      <x/>
    </i>
    <i r="5">
      <x v="291"/>
      <x v="234"/>
      <x v="596"/>
      <x v="1603"/>
      <x v="1642"/>
      <x/>
      <x/>
      <x/>
    </i>
    <i r="5">
      <x v="292"/>
      <x v="7"/>
      <x v="597"/>
      <x v="1604"/>
      <x v="1777"/>
      <x/>
      <x/>
      <x/>
    </i>
    <i r="5">
      <x v="278"/>
      <x v="226"/>
      <x v="575"/>
      <x v="1605"/>
      <x v="1404"/>
      <x/>
      <x/>
      <x/>
    </i>
    <i r="7">
      <x v="598"/>
      <x v="1606"/>
      <x v="1404"/>
      <x/>
      <x/>
      <x/>
    </i>
    <i r="8">
      <x v="1607"/>
      <x v="1404"/>
      <x/>
      <x/>
      <x/>
    </i>
    <i r="5">
      <x v="260"/>
      <x v="208"/>
      <x v="544"/>
      <x v="1608"/>
      <x v="1717"/>
      <x/>
      <x/>
      <x/>
    </i>
    <i r="7">
      <x v="545"/>
      <x v="1609"/>
      <x v="1717"/>
      <x/>
      <x/>
      <x/>
    </i>
    <i r="7">
      <x v="546"/>
      <x v="1610"/>
      <x v="1717"/>
      <x/>
      <x/>
      <x/>
    </i>
    <i r="5">
      <x v="293"/>
      <x v="235"/>
      <x v="599"/>
      <x v="1611"/>
      <x v="131"/>
      <x/>
      <x/>
      <x/>
    </i>
    <i r="8">
      <x v="1612"/>
      <x v="131"/>
      <x/>
      <x/>
      <x/>
    </i>
    <i r="5">
      <x v="262"/>
      <x v="210"/>
      <x v="548"/>
      <x v="1613"/>
      <x v="1762"/>
      <x/>
      <x/>
      <x/>
    </i>
    <i r="8">
      <x v="1614"/>
      <x v="1762"/>
      <x/>
      <x/>
      <x/>
    </i>
    <i r="5">
      <x v="263"/>
      <x v="211"/>
      <x v="600"/>
      <x v="1615"/>
      <x v="1394"/>
      <x/>
      <x/>
      <x/>
    </i>
    <i r="7">
      <x v="601"/>
      <x v="1616"/>
      <x v="1394"/>
      <x/>
      <x/>
      <x/>
    </i>
    <i r="7">
      <x v="583"/>
      <x v="1617"/>
      <x v="1394"/>
      <x/>
      <x/>
      <x/>
    </i>
    <i r="7">
      <x v="602"/>
      <x v="1618"/>
      <x v="1394"/>
      <x/>
      <x/>
      <x/>
    </i>
    <i r="5">
      <x v="17"/>
      <x v="15"/>
      <x v="579"/>
      <x v="1619"/>
      <x v="1735"/>
      <x/>
      <x/>
      <x/>
    </i>
    <i r="5">
      <x v="294"/>
      <x v="236"/>
      <x v="603"/>
      <x v="1620"/>
      <x v="1698"/>
      <x/>
      <x/>
      <x/>
    </i>
    <i r="5">
      <x v="282"/>
      <x v="228"/>
      <x v="582"/>
      <x v="1621"/>
      <x v="1998"/>
      <x/>
      <x/>
      <x/>
    </i>
    <i r="4">
      <x v="1"/>
      <x v="295"/>
      <x v="237"/>
      <x v="604"/>
      <x v="13"/>
      <x v="1012"/>
      <x/>
      <x v="1"/>
      <x/>
    </i>
    <i r="5">
      <x v="290"/>
      <x v="7"/>
      <x v="595"/>
      <x v="1622"/>
      <x v="839"/>
      <x/>
      <x v="1"/>
      <x/>
    </i>
    <i r="5">
      <x v="291"/>
      <x v="234"/>
      <x v="596"/>
      <x v="1623"/>
      <x v="973"/>
      <x/>
      <x v="1"/>
      <x/>
    </i>
    <i r="3">
      <x v="3"/>
      <x/>
      <x v="296"/>
      <x v="238"/>
      <x v="605"/>
      <x v="1624"/>
      <x v="1424"/>
      <x/>
      <x/>
      <x/>
    </i>
    <i r="5">
      <x v="246"/>
      <x v="197"/>
      <x v="528"/>
      <x v="1625"/>
      <x v="1167"/>
      <x/>
      <x/>
      <x/>
    </i>
    <i r="5">
      <x v="284"/>
      <x v="230"/>
      <x v="606"/>
      <x v="1626"/>
      <x v="694"/>
      <x/>
      <x/>
      <x/>
    </i>
    <i r="5">
      <x v="247"/>
      <x v="198"/>
      <x v="94"/>
      <x v="1627"/>
      <x v="1809"/>
      <x/>
      <x/>
      <x/>
    </i>
    <i r="8">
      <x v="1628"/>
      <x v="1809"/>
      <x/>
      <x/>
      <x/>
    </i>
    <i r="8">
      <x v="1629"/>
      <x v="1809"/>
      <x/>
      <x/>
      <x/>
    </i>
    <i r="8">
      <x v="1630"/>
      <x v="1809"/>
      <x/>
      <x/>
      <x/>
    </i>
    <i r="8">
      <x v="1631"/>
      <x v="1809"/>
      <x/>
      <x/>
      <x/>
    </i>
    <i r="8">
      <x v="1632"/>
      <x v="1809"/>
      <x/>
      <x/>
      <x/>
    </i>
    <i r="8">
      <x v="1633"/>
      <x v="1809"/>
      <x/>
      <x/>
      <x/>
    </i>
    <i r="8">
      <x v="1634"/>
      <x v="1809"/>
      <x/>
      <x/>
      <x/>
    </i>
    <i r="8">
      <x v="1635"/>
      <x v="1809"/>
      <x/>
      <x/>
      <x/>
    </i>
    <i r="8">
      <x v="1636"/>
      <x v="1809"/>
      <x/>
      <x/>
      <x/>
    </i>
    <i r="8">
      <x v="1637"/>
      <x v="1809"/>
      <x/>
      <x/>
      <x/>
    </i>
    <i r="8">
      <x v="1638"/>
      <x v="1809"/>
      <x/>
      <x/>
      <x/>
    </i>
    <i r="8">
      <x v="1639"/>
      <x v="1809"/>
      <x/>
      <x/>
      <x/>
    </i>
    <i r="5">
      <x v="295"/>
      <x v="237"/>
      <x v="604"/>
      <x v="1640"/>
      <x v="1746"/>
      <x/>
      <x/>
      <x/>
    </i>
    <i r="8">
      <x v="1641"/>
      <x v="1746"/>
      <x/>
      <x/>
      <x/>
    </i>
    <i r="8">
      <x v="1642"/>
      <x v="1746"/>
      <x/>
      <x/>
      <x/>
    </i>
    <i r="5">
      <x v="250"/>
      <x v="201"/>
      <x v="607"/>
      <x v="1643"/>
      <x v="1995"/>
      <x/>
      <x/>
      <x/>
    </i>
    <i r="7">
      <x v="608"/>
      <x v="1644"/>
      <x v="1995"/>
      <x/>
      <x/>
      <x/>
    </i>
    <i r="5">
      <x v="251"/>
      <x v="202"/>
      <x v="609"/>
      <x v="1645"/>
      <x v="1397"/>
      <x/>
      <x/>
      <x/>
    </i>
    <i r="7">
      <x v="610"/>
      <x v="1646"/>
      <x v="1397"/>
      <x/>
      <x/>
      <x/>
    </i>
    <i r="7">
      <x v="611"/>
      <x v="1647"/>
      <x v="1397"/>
      <x/>
      <x/>
      <x/>
    </i>
    <i r="5">
      <x v="297"/>
      <x v="239"/>
      <x v="612"/>
      <x v="1648"/>
      <x v="1310"/>
      <x/>
      <x/>
      <x/>
    </i>
    <i r="5">
      <x v="253"/>
      <x v="203"/>
      <x v="534"/>
      <x v="1649"/>
      <x v="1194"/>
      <x/>
      <x/>
      <x/>
    </i>
    <i r="8">
      <x v="1650"/>
      <x v="1194"/>
      <x/>
      <x/>
      <x/>
    </i>
    <i r="5">
      <x v="288"/>
      <x v="233"/>
      <x v="613"/>
      <x v="1651"/>
      <x v="1116"/>
      <x/>
      <x/>
      <x/>
    </i>
    <i r="5">
      <x v="298"/>
      <x v="240"/>
      <x v="614"/>
      <x v="1652"/>
      <x v="197"/>
      <x/>
      <x/>
      <x/>
    </i>
    <i r="5">
      <x v="51"/>
      <x v="39"/>
      <x v="615"/>
      <x v="1653"/>
      <x v="1624"/>
      <x/>
      <x/>
      <x/>
    </i>
    <i r="7">
      <x v="616"/>
      <x v="1654"/>
      <x v="1624"/>
      <x/>
      <x/>
      <x/>
    </i>
    <i r="5">
      <x v="275"/>
      <x v="223"/>
      <x v="617"/>
      <x v="1655"/>
      <x v="2037"/>
      <x/>
      <x/>
      <x/>
    </i>
    <i r="5">
      <x v="290"/>
      <x v="7"/>
      <x v="618"/>
      <x v="1656"/>
      <x v="1257"/>
      <x/>
      <x/>
      <x/>
    </i>
    <i r="7">
      <x v="595"/>
      <x v="1622"/>
      <x v="1257"/>
      <x/>
      <x/>
      <x/>
    </i>
    <i r="8">
      <x v="1657"/>
      <x v="1257"/>
      <x/>
      <x/>
      <x/>
    </i>
    <i r="5">
      <x v="299"/>
      <x v="241"/>
      <x v="619"/>
      <x v="1658"/>
      <x v="1693"/>
      <x/>
      <x/>
      <x/>
    </i>
    <i r="5">
      <x v="291"/>
      <x v="234"/>
      <x v="596"/>
      <x v="1623"/>
      <x v="1642"/>
      <x/>
      <x/>
      <x/>
    </i>
    <i r="8">
      <x v="1659"/>
      <x v="1642"/>
      <x/>
      <x/>
      <x/>
    </i>
    <i r="5">
      <x v="292"/>
      <x v="7"/>
      <x v="597"/>
      <x v="1660"/>
      <x v="1777"/>
      <x/>
      <x/>
      <x/>
    </i>
    <i r="5">
      <x v="300"/>
      <x v="242"/>
      <x v="620"/>
      <x v="1661"/>
      <x v="1662"/>
      <x/>
      <x/>
      <x/>
    </i>
    <i r="7">
      <x v="621"/>
      <x v="1662"/>
      <x v="1662"/>
      <x/>
      <x/>
      <x/>
    </i>
    <i r="5">
      <x v="278"/>
      <x v="226"/>
      <x v="622"/>
      <x v="1663"/>
      <x v="1404"/>
      <x/>
      <x/>
      <x/>
    </i>
    <i r="5">
      <x v="260"/>
      <x v="208"/>
      <x v="545"/>
      <x v="1664"/>
      <x v="1717"/>
      <x/>
      <x/>
      <x/>
    </i>
    <i r="7">
      <x v="546"/>
      <x v="1665"/>
      <x v="1717"/>
      <x/>
      <x/>
      <x/>
    </i>
    <i r="5">
      <x v="293"/>
      <x v="235"/>
      <x v="599"/>
      <x v="1666"/>
      <x v="131"/>
      <x/>
      <x/>
      <x/>
    </i>
    <i r="8">
      <x v="1667"/>
      <x v="161"/>
      <x/>
      <x/>
      <x/>
    </i>
    <i r="5">
      <x v="262"/>
      <x v="210"/>
      <x v="548"/>
      <x v="1668"/>
      <x v="1763"/>
      <x/>
      <x/>
      <x/>
    </i>
    <i r="5">
      <x v="263"/>
      <x v="211"/>
      <x v="623"/>
      <x v="1669"/>
      <x v="1394"/>
      <x/>
      <x/>
      <x/>
    </i>
    <i r="7">
      <x v="624"/>
      <x v="1670"/>
      <x v="1394"/>
      <x/>
      <x/>
      <x/>
    </i>
    <i r="5">
      <x v="17"/>
      <x v="15"/>
      <x v="579"/>
      <x v="1671"/>
      <x v="1735"/>
      <x/>
      <x/>
      <x/>
    </i>
    <i r="5">
      <x v="82"/>
      <x v="62"/>
      <x v="625"/>
      <x v="1672"/>
      <x v="1688"/>
      <x/>
      <x/>
      <x/>
    </i>
    <i r="8">
      <x v="1673"/>
      <x v="1688"/>
      <x/>
      <x/>
      <x/>
    </i>
    <i r="5">
      <x v="266"/>
      <x v="214"/>
      <x v="557"/>
      <x v="1674"/>
      <x v="1807"/>
      <x/>
      <x/>
      <x/>
    </i>
    <i r="5">
      <x v="301"/>
      <x v="243"/>
      <x v="626"/>
      <x v="1675"/>
      <x v="1169"/>
      <x/>
      <x/>
      <x/>
    </i>
    <i r="7">
      <x v="627"/>
      <x v="1676"/>
      <x v="1169"/>
      <x/>
      <x/>
      <x/>
    </i>
    <i r="5">
      <x v="268"/>
      <x v="216"/>
      <x v="628"/>
      <x v="1677"/>
      <x v="1794"/>
      <x/>
      <x/>
      <x/>
    </i>
    <i r="7">
      <x v="559"/>
      <x v="1678"/>
      <x v="1794"/>
      <x/>
      <x/>
      <x/>
    </i>
    <i r="4">
      <x v="2"/>
      <x v="295"/>
      <x v="237"/>
      <x v="604"/>
      <x v="1641"/>
      <x v="574"/>
      <x/>
      <x v="2"/>
      <x/>
    </i>
    <i r="8">
      <x v="1642"/>
      <x v="574"/>
      <x/>
      <x v="2"/>
      <x/>
    </i>
    <i r="5">
      <x v="290"/>
      <x v="7"/>
      <x v="595"/>
      <x v="1622"/>
      <x v="382"/>
      <x/>
      <x v="2"/>
      <x/>
    </i>
    <i r="5">
      <x v="291"/>
      <x v="234"/>
      <x v="596"/>
      <x v="1623"/>
      <x v="529"/>
      <x/>
      <x v="2"/>
      <x/>
    </i>
    <i r="3">
      <x v="4"/>
      <x/>
      <x v="245"/>
      <x v="196"/>
      <x v="629"/>
      <x v="1679"/>
      <x v="1912"/>
      <x/>
      <x/>
      <x/>
    </i>
    <i r="5">
      <x v="269"/>
      <x v="217"/>
      <x v="630"/>
      <x v="1680"/>
      <x v="1306"/>
      <x/>
      <x/>
      <x/>
    </i>
    <i r="7">
      <x v="631"/>
      <x v="1681"/>
      <x v="1306"/>
      <x/>
      <x/>
      <x/>
    </i>
    <i r="5">
      <x v="246"/>
      <x v="197"/>
      <x v="528"/>
      <x v="1682"/>
      <x v="1168"/>
      <x/>
      <x/>
      <x/>
    </i>
    <i r="8">
      <x v="1683"/>
      <x v="1168"/>
      <x/>
      <x/>
      <x/>
    </i>
    <i r="8">
      <x v="1684"/>
      <x v="1168"/>
      <x/>
      <x/>
      <x/>
    </i>
    <i r="5">
      <x v="284"/>
      <x v="230"/>
      <x v="632"/>
      <x v="1685"/>
      <x v="694"/>
      <x/>
      <x/>
      <x/>
    </i>
    <i r="5">
      <x v="251"/>
      <x v="202"/>
      <x v="633"/>
      <x v="1686"/>
      <x v="1397"/>
      <x/>
      <x/>
      <x/>
    </i>
    <i r="5">
      <x v="302"/>
      <x v="244"/>
      <x v="634"/>
      <x v="1687"/>
      <x v="1252"/>
      <x/>
      <x/>
      <x/>
    </i>
    <i r="5">
      <x v="303"/>
      <x v="7"/>
      <x v="635"/>
      <x v="1688"/>
      <x v="1738"/>
      <x/>
      <x/>
      <x/>
    </i>
    <i r="5">
      <x v="304"/>
      <x v="245"/>
      <x v="636"/>
      <x v="1689"/>
      <x v="1709"/>
      <x/>
      <x/>
      <x/>
    </i>
    <i r="5">
      <x v="253"/>
      <x v="203"/>
      <x v="534"/>
      <x v="1690"/>
      <x v="1194"/>
      <x/>
      <x/>
      <x/>
    </i>
    <i r="5">
      <x v="305"/>
      <x v="246"/>
      <x v="637"/>
      <x v="1691"/>
      <x v="226"/>
      <x/>
      <x/>
      <x/>
    </i>
    <i r="7">
      <x v="638"/>
      <x v="1692"/>
      <x v="226"/>
      <x/>
      <x/>
      <x/>
    </i>
    <i r="5">
      <x v="254"/>
      <x v="7"/>
      <x v="536"/>
      <x v="1693"/>
      <x v="1982"/>
      <x/>
      <x/>
      <x/>
    </i>
    <i r="5">
      <x v="79"/>
      <x v="7"/>
      <x v="593"/>
      <x v="1694"/>
      <x v="132"/>
      <x/>
      <x/>
      <x/>
    </i>
    <i r="5">
      <x v="290"/>
      <x v="7"/>
      <x v="639"/>
      <x v="1695"/>
      <x v="180"/>
      <x/>
      <x/>
      <x/>
    </i>
    <i r="5">
      <x v="299"/>
      <x v="241"/>
      <x v="640"/>
      <x v="1696"/>
      <x v="1693"/>
      <x/>
      <x/>
      <x/>
    </i>
    <i r="5">
      <x v="306"/>
      <x v="247"/>
      <x v="641"/>
      <x v="1697"/>
      <x v="1150"/>
      <x/>
      <x/>
      <x/>
    </i>
    <i r="5">
      <x v="292"/>
      <x v="7"/>
      <x v="597"/>
      <x v="1698"/>
      <x v="1777"/>
      <x/>
      <x/>
      <x/>
    </i>
    <i r="5">
      <x v="300"/>
      <x v="242"/>
      <x v="642"/>
      <x v="1699"/>
      <x v="1662"/>
      <x/>
      <x/>
      <x/>
    </i>
    <i r="5">
      <x v="278"/>
      <x v="226"/>
      <x v="622"/>
      <x v="1700"/>
      <x v="1404"/>
      <x/>
      <x/>
      <x/>
    </i>
    <i r="8">
      <x v="1701"/>
      <x v="1404"/>
      <x/>
      <x/>
      <x/>
    </i>
    <i r="5">
      <x v="307"/>
      <x v="248"/>
      <x v="643"/>
      <x v="1702"/>
      <x v="109"/>
      <x/>
      <x/>
      <x/>
    </i>
    <i r="5">
      <x v="260"/>
      <x v="208"/>
      <x v="544"/>
      <x v="1703"/>
      <x v="1717"/>
      <x/>
      <x/>
      <x/>
    </i>
    <i r="7">
      <x v="545"/>
      <x v="1704"/>
      <x v="1717"/>
      <x/>
      <x/>
      <x/>
    </i>
    <i r="7">
      <x v="546"/>
      <x v="1705"/>
      <x v="1717"/>
      <x/>
      <x/>
      <x/>
    </i>
    <i r="5">
      <x v="262"/>
      <x v="210"/>
      <x v="548"/>
      <x v="1706"/>
      <x v="1763"/>
      <x/>
      <x/>
      <x/>
    </i>
    <i r="5">
      <x v="263"/>
      <x v="211"/>
      <x v="644"/>
      <x v="1707"/>
      <x v="1395"/>
      <x/>
      <x/>
      <x/>
    </i>
    <i r="7">
      <x v="645"/>
      <x v="1708"/>
      <x v="1395"/>
      <x/>
      <x/>
      <x/>
    </i>
    <i r="7">
      <x v="646"/>
      <x v="1709"/>
      <x v="1395"/>
      <x/>
      <x/>
      <x/>
    </i>
    <i r="7">
      <x v="647"/>
      <x v="1710"/>
      <x v="1395"/>
      <x/>
      <x/>
      <x/>
    </i>
    <i r="7">
      <x v="648"/>
      <x v="1711"/>
      <x v="1395"/>
      <x/>
      <x/>
      <x/>
    </i>
    <i r="5">
      <x v="265"/>
      <x v="213"/>
      <x v="555"/>
      <x v="1712"/>
      <x v="1817"/>
      <x/>
      <x/>
      <x/>
    </i>
    <i r="8">
      <x v="1713"/>
      <x v="1817"/>
      <x/>
      <x/>
      <x/>
    </i>
    <i r="8">
      <x v="1714"/>
      <x v="1817"/>
      <x/>
      <x/>
      <x/>
    </i>
    <i r="8">
      <x v="1715"/>
      <x v="1817"/>
      <x/>
      <x/>
      <x/>
    </i>
    <i r="7">
      <x v="556"/>
      <x v="1716"/>
      <x v="1817"/>
      <x/>
      <x/>
      <x/>
    </i>
    <i r="5">
      <x v="301"/>
      <x v="243"/>
      <x v="626"/>
      <x v="1717"/>
      <x v="1170"/>
      <x/>
      <x/>
      <x/>
    </i>
    <i r="7">
      <x v="627"/>
      <x v="1718"/>
      <x v="1170"/>
      <x/>
      <x/>
      <x/>
    </i>
    <i r="5">
      <x v="268"/>
      <x v="216"/>
      <x v="581"/>
      <x v="1719"/>
      <x v="1794"/>
      <x/>
      <x/>
      <x/>
    </i>
    <i r="7">
      <x v="559"/>
      <x v="1720"/>
      <x v="1794"/>
      <x/>
      <x/>
      <x/>
    </i>
    <i r="3">
      <x v="5"/>
      <x/>
      <x v="245"/>
      <x v="196"/>
      <x v="649"/>
      <x v="1721"/>
      <x v="1912"/>
      <x/>
      <x/>
      <x/>
    </i>
    <i r="5">
      <x v="269"/>
      <x v="217"/>
      <x v="631"/>
      <x v="1722"/>
      <x v="1306"/>
      <x/>
      <x/>
      <x/>
    </i>
    <i r="7">
      <x v="650"/>
      <x v="1723"/>
      <x v="1306"/>
      <x/>
      <x/>
      <x/>
    </i>
    <i r="5">
      <x v="246"/>
      <x v="197"/>
      <x v="528"/>
      <x v="1724"/>
      <x v="1168"/>
      <x/>
      <x/>
      <x/>
    </i>
    <i r="8">
      <x v="1725"/>
      <x v="1168"/>
      <x/>
      <x/>
      <x/>
    </i>
    <i r="5">
      <x v="247"/>
      <x v="198"/>
      <x v="94"/>
      <x v="1726"/>
      <x v="1809"/>
      <x/>
      <x/>
      <x/>
    </i>
    <i r="8">
      <x v="1727"/>
      <x v="1809"/>
      <x/>
      <x/>
      <x/>
    </i>
    <i r="8">
      <x v="1728"/>
      <x v="1809"/>
      <x/>
      <x/>
      <x/>
    </i>
    <i r="8">
      <x v="1729"/>
      <x v="1809"/>
      <x/>
      <x/>
      <x/>
    </i>
    <i r="8">
      <x v="1730"/>
      <x v="1809"/>
      <x/>
      <x/>
      <x/>
    </i>
    <i r="5">
      <x v="250"/>
      <x v="201"/>
      <x v="651"/>
      <x v="1731"/>
      <x v="1995"/>
      <x/>
      <x/>
      <x/>
    </i>
    <i r="5">
      <x v="308"/>
      <x v="249"/>
      <x v="652"/>
      <x v="1732"/>
      <x v="1269"/>
      <x/>
      <x/>
      <x/>
    </i>
    <i r="5">
      <x v="232"/>
      <x v="184"/>
      <x v="653"/>
      <x v="1733"/>
      <x v="33"/>
      <x/>
      <x/>
      <x/>
    </i>
    <i r="7">
      <x v="654"/>
      <x v="1734"/>
      <x v="33"/>
      <x/>
      <x/>
      <x/>
    </i>
    <i r="5">
      <x v="253"/>
      <x v="203"/>
      <x v="534"/>
      <x v="1735"/>
      <x v="1194"/>
      <x/>
      <x/>
      <x/>
    </i>
    <i r="5">
      <x v="51"/>
      <x v="39"/>
      <x v="616"/>
      <x v="1736"/>
      <x v="1624"/>
      <x/>
      <x/>
      <x/>
    </i>
    <i r="5">
      <x v="274"/>
      <x v="222"/>
      <x v="566"/>
      <x v="1737"/>
      <x v="1372"/>
      <x/>
      <x/>
      <x/>
    </i>
    <i r="5">
      <x v="305"/>
      <x v="246"/>
      <x v="655"/>
      <x v="1738"/>
      <x v="226"/>
      <x/>
      <x/>
      <x/>
    </i>
    <i r="5">
      <x v="254"/>
      <x v="7"/>
      <x v="536"/>
      <x v="1739"/>
      <x v="1982"/>
      <x/>
      <x/>
      <x/>
    </i>
    <i r="8">
      <x v="1740"/>
      <x v="1982"/>
      <x/>
      <x/>
      <x/>
    </i>
    <i r="8">
      <x v="1741"/>
      <x v="1982"/>
      <x/>
      <x/>
      <x/>
    </i>
    <i r="5">
      <x v="79"/>
      <x v="7"/>
      <x v="593"/>
      <x v="1742"/>
      <x v="132"/>
      <x/>
      <x/>
      <x/>
    </i>
    <i r="5">
      <x v="290"/>
      <x v="7"/>
      <x v="656"/>
      <x v="1743"/>
      <x v="180"/>
      <x/>
      <x/>
      <x/>
    </i>
    <i r="5">
      <x v="309"/>
      <x v="250"/>
      <x v="657"/>
      <x v="1744"/>
      <x v="1732"/>
      <x/>
      <x/>
      <x/>
    </i>
    <i r="8">
      <x v="1745"/>
      <x v="1732"/>
      <x/>
      <x/>
      <x/>
    </i>
    <i r="5">
      <x v="257"/>
      <x v="205"/>
      <x v="539"/>
      <x v="1746"/>
      <x v="1692"/>
      <x/>
      <x/>
      <x/>
    </i>
    <i r="5">
      <x v="310"/>
      <x v="251"/>
      <x v="658"/>
      <x v="1747"/>
      <x v="1401"/>
      <x/>
      <x/>
      <x/>
    </i>
    <i r="7">
      <x v="659"/>
      <x v="1748"/>
      <x v="1401"/>
      <x/>
      <x/>
      <x/>
    </i>
    <i r="7">
      <x v="660"/>
      <x v="1749"/>
      <x v="1401"/>
      <x/>
      <x/>
      <x/>
    </i>
    <i r="7">
      <x v="661"/>
      <x v="1750"/>
      <x v="1401"/>
      <x/>
      <x/>
      <x/>
    </i>
    <i r="5">
      <x v="306"/>
      <x v="247"/>
      <x v="641"/>
      <x v="1751"/>
      <x v="1150"/>
      <x/>
      <x/>
      <x/>
    </i>
    <i r="5">
      <x v="292"/>
      <x v="7"/>
      <x v="597"/>
      <x v="1752"/>
      <x v="1777"/>
      <x/>
      <x/>
      <x/>
    </i>
    <i r="5">
      <x v="260"/>
      <x v="208"/>
      <x v="544"/>
      <x v="1753"/>
      <x v="1717"/>
      <x/>
      <x/>
      <x/>
    </i>
    <i r="7">
      <x v="545"/>
      <x v="1754"/>
      <x v="1717"/>
      <x/>
      <x/>
      <x/>
    </i>
    <i r="7">
      <x v="546"/>
      <x v="1755"/>
      <x v="1717"/>
      <x/>
      <x/>
      <x/>
    </i>
    <i r="5">
      <x v="83"/>
      <x v="63"/>
      <x v="662"/>
      <x v="1756"/>
      <x v="1909"/>
      <x/>
      <x/>
      <x/>
    </i>
    <i r="5">
      <x v="263"/>
      <x v="211"/>
      <x v="663"/>
      <x v="1757"/>
      <x v="1395"/>
      <x/>
      <x/>
      <x/>
    </i>
    <i r="7">
      <x v="664"/>
      <x v="1758"/>
      <x v="1395"/>
      <x/>
      <x/>
      <x/>
    </i>
    <i r="7">
      <x v="665"/>
      <x v="1759"/>
      <x v="1395"/>
      <x/>
      <x/>
      <x/>
    </i>
    <i r="7">
      <x v="666"/>
      <x v="1760"/>
      <x v="1395"/>
      <x/>
      <x/>
      <x/>
    </i>
    <i r="7">
      <x v="667"/>
      <x v="1761"/>
      <x v="1395"/>
      <x/>
      <x/>
      <x/>
    </i>
    <i r="5">
      <x v="17"/>
      <x v="15"/>
      <x v="579"/>
      <x v="1762"/>
      <x v="1735"/>
      <x/>
      <x/>
      <x/>
    </i>
    <i r="8">
      <x v="1763"/>
      <x v="1735"/>
      <x/>
      <x/>
      <x/>
    </i>
    <i r="8">
      <x v="1764"/>
      <x v="1735"/>
      <x/>
      <x/>
      <x/>
    </i>
    <i r="8">
      <x v="1765"/>
      <x v="1735"/>
      <x/>
      <x/>
      <x/>
    </i>
    <i r="8">
      <x v="1766"/>
      <x v="1735"/>
      <x/>
      <x/>
      <x/>
    </i>
    <i r="8">
      <x v="1767"/>
      <x v="1735"/>
      <x/>
      <x/>
      <x/>
    </i>
    <i r="5">
      <x v="82"/>
      <x v="62"/>
      <x v="625"/>
      <x v="1768"/>
      <x v="1688"/>
      <x/>
      <x/>
      <x/>
    </i>
    <i r="5">
      <x v="265"/>
      <x v="213"/>
      <x v="555"/>
      <x v="1769"/>
      <x v="1817"/>
      <x/>
      <x/>
      <x/>
    </i>
    <i r="7">
      <x v="556"/>
      <x v="1770"/>
      <x v="1817"/>
      <x/>
      <x/>
      <x/>
    </i>
    <i r="5">
      <x v="294"/>
      <x v="236"/>
      <x v="668"/>
      <x v="1771"/>
      <x v="1698"/>
      <x/>
      <x/>
      <x/>
    </i>
    <i r="7">
      <x v="669"/>
      <x v="1772"/>
      <x v="1698"/>
      <x/>
      <x/>
      <x/>
    </i>
    <i r="2">
      <x v="18"/>
      <x/>
      <x/>
      <x v="300"/>
      <x v="242"/>
      <x v="670"/>
      <x v="1773"/>
      <x v="1662"/>
      <x/>
      <x/>
      <x/>
    </i>
    <i r="5">
      <x v="311"/>
      <x v="252"/>
      <x v="671"/>
      <x v="1774"/>
      <x v="1592"/>
      <x/>
      <x/>
      <x/>
    </i>
    <i r="4">
      <x v="2"/>
      <x v="300"/>
      <x v="242"/>
      <x v="670"/>
      <x v="1773"/>
      <x v="540"/>
      <x/>
      <x v="2"/>
      <x/>
    </i>
    <i r="3">
      <x v="1"/>
      <x/>
      <x v="312"/>
      <x v="253"/>
      <x v="672"/>
      <x v="1775"/>
      <x v="1530"/>
      <x/>
      <x/>
      <x/>
    </i>
    <i r="8">
      <x v="1776"/>
      <x v="1530"/>
      <x/>
      <x/>
      <x/>
    </i>
    <i r="7">
      <x v="673"/>
      <x v="1777"/>
      <x v="1530"/>
      <x/>
      <x/>
      <x/>
    </i>
    <i r="5">
      <x v="311"/>
      <x v="252"/>
      <x v="671"/>
      <x v="1778"/>
      <x v="1592"/>
      <x/>
      <x/>
      <x/>
    </i>
    <i r="5">
      <x v="182"/>
      <x v="147"/>
      <x v="674"/>
      <x v="1779"/>
      <x v="1712"/>
      <x/>
      <x/>
      <x/>
    </i>
    <i r="5">
      <x v="172"/>
      <x v="138"/>
      <x v="675"/>
      <x v="1780"/>
      <x v="1622"/>
      <x/>
      <x/>
      <x/>
    </i>
    <i r="8">
      <x v="1781"/>
      <x v="1622"/>
      <x/>
      <x/>
      <x/>
    </i>
    <i r="3">
      <x v="2"/>
      <x/>
      <x v="312"/>
      <x v="253"/>
      <x v="673"/>
      <x v="1782"/>
      <x v="1530"/>
      <x/>
      <x/>
      <x/>
    </i>
    <i r="5">
      <x v="300"/>
      <x v="242"/>
      <x v="676"/>
      <x v="1783"/>
      <x v="1662"/>
      <x/>
      <x/>
      <x/>
    </i>
    <i r="8">
      <x v="1784"/>
      <x v="1662"/>
      <x/>
      <x/>
      <x/>
    </i>
    <i r="5">
      <x v="311"/>
      <x v="252"/>
      <x v="671"/>
      <x v="1785"/>
      <x v="1592"/>
      <x/>
      <x/>
      <x/>
    </i>
    <i r="5">
      <x v="313"/>
      <x v="7"/>
      <x v="677"/>
      <x v="1786"/>
      <x v="1710"/>
      <x/>
      <x/>
      <x/>
    </i>
    <i r="3">
      <x v="3"/>
      <x/>
      <x v="312"/>
      <x v="253"/>
      <x v="673"/>
      <x v="1787"/>
      <x v="1530"/>
      <x/>
      <x/>
      <x/>
    </i>
    <i r="5">
      <x v="182"/>
      <x v="147"/>
      <x v="674"/>
      <x v="1788"/>
      <x v="1713"/>
      <x/>
      <x/>
      <x/>
    </i>
    <i r="8">
      <x v="1789"/>
      <x v="1713"/>
      <x/>
      <x/>
      <x/>
    </i>
    <i r="3">
      <x v="4"/>
      <x/>
      <x v="311"/>
      <x v="252"/>
      <x v="671"/>
      <x v="1790"/>
      <x v="1591"/>
      <x/>
      <x/>
      <x/>
    </i>
    <i r="8">
      <x v="1791"/>
      <x v="1591"/>
      <x/>
      <x/>
      <x/>
    </i>
    <i r="8">
      <x v="1792"/>
      <x v="1591"/>
      <x/>
      <x/>
      <x/>
    </i>
    <i r="5">
      <x v="313"/>
      <x v="7"/>
      <x v="678"/>
      <x v="1793"/>
      <x v="1710"/>
      <x/>
      <x/>
      <x/>
    </i>
    <i r="5">
      <x v="314"/>
      <x v="254"/>
      <x v="679"/>
      <x v="1794"/>
      <x v="1975"/>
      <x/>
      <x/>
      <x/>
    </i>
    <i r="8">
      <x v="1795"/>
      <x v="1975"/>
      <x/>
      <x/>
      <x/>
    </i>
    <i r="5">
      <x v="182"/>
      <x v="147"/>
      <x v="674"/>
      <x v="1796"/>
      <x v="1713"/>
      <x/>
      <x/>
      <x/>
    </i>
    <i r="8">
      <x v="1797"/>
      <x v="1713"/>
      <x/>
      <x/>
      <x/>
    </i>
    <i r="3">
      <x v="5"/>
      <x/>
      <x v="312"/>
      <x v="253"/>
      <x v="673"/>
      <x v="1798"/>
      <x v="1530"/>
      <x/>
      <x/>
      <x/>
    </i>
    <i r="5">
      <x v="182"/>
      <x v="147"/>
      <x v="674"/>
      <x v="1799"/>
      <x v="1713"/>
      <x/>
      <x/>
      <x/>
    </i>
    <i r="2">
      <x v="19"/>
      <x/>
      <x/>
      <x v="315"/>
      <x v="255"/>
      <x v="680"/>
      <x v="1800"/>
      <x v="2002"/>
      <x/>
      <x/>
      <x/>
    </i>
    <i r="5">
      <x v="150"/>
      <x v="118"/>
      <x v="681"/>
      <x v="1801"/>
      <x v="1464"/>
      <x/>
      <x/>
      <x/>
    </i>
    <i r="5">
      <x v="151"/>
      <x v="119"/>
      <x v="682"/>
      <x v="1802"/>
      <x v="1226"/>
      <x/>
      <x/>
      <x/>
    </i>
    <i r="8">
      <x v="1803"/>
      <x v="1226"/>
      <x/>
      <x/>
      <x/>
    </i>
    <i r="8">
      <x v="1804"/>
      <x v="1226"/>
      <x/>
      <x/>
      <x/>
    </i>
    <i r="8">
      <x v="1805"/>
      <x v="1226"/>
      <x/>
      <x/>
      <x/>
    </i>
    <i r="8">
      <x v="1806"/>
      <x v="1226"/>
      <x/>
      <x/>
      <x/>
    </i>
    <i r="5">
      <x v="316"/>
      <x v="256"/>
      <x v="683"/>
      <x v="1807"/>
      <x v="1386"/>
      <x/>
      <x/>
      <x/>
    </i>
    <i r="8">
      <x v="1808"/>
      <x v="1386"/>
      <x/>
      <x/>
      <x/>
    </i>
    <i r="5">
      <x v="317"/>
      <x v="257"/>
      <x v="684"/>
      <x v="1809"/>
      <x v="1740"/>
      <x/>
      <x/>
      <x/>
    </i>
    <i r="5">
      <x v="198"/>
      <x v="158"/>
      <x v="685"/>
      <x v="1810"/>
      <x v="42"/>
      <x/>
      <x/>
      <x/>
    </i>
    <i r="5">
      <x v="318"/>
      <x v="258"/>
      <x v="686"/>
      <x v="1811"/>
      <x v="1820"/>
      <x/>
      <x/>
      <x/>
    </i>
    <i r="5">
      <x v="319"/>
      <x v="7"/>
      <x v="687"/>
      <x v="1812"/>
      <x v="1189"/>
      <x/>
      <x/>
      <x/>
    </i>
    <i r="5">
      <x v="139"/>
      <x v="108"/>
      <x v="688"/>
      <x v="1813"/>
      <x v="1118"/>
      <x/>
      <x/>
      <x/>
    </i>
    <i r="5">
      <x v="320"/>
      <x v="259"/>
      <x v="689"/>
      <x v="1814"/>
      <x v="1957"/>
      <x/>
      <x/>
      <x/>
    </i>
    <i r="5">
      <x v="162"/>
      <x v="130"/>
      <x v="690"/>
      <x v="1815"/>
      <x v="1458"/>
      <x/>
      <x/>
      <x/>
    </i>
    <i r="5">
      <x v="2"/>
      <x v="2"/>
      <x v="691"/>
      <x v="1816"/>
      <x v="1755"/>
      <x/>
      <x/>
      <x/>
    </i>
    <i r="5">
      <x v="163"/>
      <x v="131"/>
      <x v="692"/>
      <x v="1817"/>
      <x v="1902"/>
      <x/>
      <x/>
      <x/>
    </i>
    <i r="8">
      <x v="1818"/>
      <x v="1902"/>
      <x/>
      <x/>
      <x/>
    </i>
    <i r="4">
      <x v="1"/>
      <x v="315"/>
      <x v="255"/>
      <x v="680"/>
      <x v="1800"/>
      <x v="1092"/>
      <x/>
      <x v="1"/>
      <x/>
    </i>
    <i r="5">
      <x v="139"/>
      <x v="108"/>
      <x v="688"/>
      <x v="1813"/>
      <x v="786"/>
      <x/>
      <x v="1"/>
      <x/>
    </i>
    <i r="5">
      <x v="320"/>
      <x v="259"/>
      <x v="689"/>
      <x v="1814"/>
      <x v="1076"/>
      <x/>
      <x v="1"/>
      <x/>
    </i>
    <i r="5">
      <x v="2"/>
      <x v="2"/>
      <x v="691"/>
      <x v="1816"/>
      <x v="1013"/>
      <x/>
      <x v="1"/>
      <x/>
    </i>
    <i r="4">
      <x v="2"/>
      <x v="315"/>
      <x v="255"/>
      <x v="680"/>
      <x v="1800"/>
      <x v="657"/>
      <x/>
      <x v="2"/>
      <x/>
    </i>
    <i r="5">
      <x v="139"/>
      <x v="108"/>
      <x v="688"/>
      <x v="1813"/>
      <x v="328"/>
      <x/>
      <x v="2"/>
      <x/>
    </i>
    <i r="5">
      <x v="320"/>
      <x v="259"/>
      <x v="689"/>
      <x v="1814"/>
      <x v="642"/>
      <x/>
      <x v="2"/>
      <x/>
    </i>
    <i r="5">
      <x v="2"/>
      <x v="2"/>
      <x v="691"/>
      <x v="1816"/>
      <x v="575"/>
      <x/>
      <x v="2"/>
      <x/>
    </i>
    <i r="3">
      <x v="1"/>
      <x/>
      <x v="315"/>
      <x v="255"/>
      <x v="680"/>
      <x v="1819"/>
      <x v="2002"/>
      <x/>
      <x/>
      <x/>
    </i>
    <i r="5">
      <x v="150"/>
      <x v="118"/>
      <x v="681"/>
      <x v="1820"/>
      <x v="1464"/>
      <x/>
      <x/>
      <x/>
    </i>
    <i r="8">
      <x v="1821"/>
      <x v="1464"/>
      <x/>
      <x/>
      <x/>
    </i>
    <i r="8">
      <x v="1822"/>
      <x v="1464"/>
      <x/>
      <x/>
      <x/>
    </i>
    <i r="8">
      <x v="1823"/>
      <x v="1464"/>
      <x/>
      <x/>
      <x/>
    </i>
    <i r="8">
      <x v="1824"/>
      <x v="1464"/>
      <x/>
      <x/>
      <x/>
    </i>
    <i r="5">
      <x v="151"/>
      <x v="119"/>
      <x v="682"/>
      <x v="1825"/>
      <x v="1226"/>
      <x/>
      <x/>
      <x/>
    </i>
    <i r="8">
      <x v="1826"/>
      <x v="1226"/>
      <x/>
      <x/>
      <x/>
    </i>
    <i r="8">
      <x v="1827"/>
      <x v="1226"/>
      <x/>
      <x/>
      <x/>
    </i>
    <i r="8">
      <x v="1828"/>
      <x v="1226"/>
      <x/>
      <x/>
      <x/>
    </i>
    <i r="8">
      <x v="1829"/>
      <x v="1226"/>
      <x/>
      <x/>
      <x/>
    </i>
    <i r="5">
      <x v="316"/>
      <x v="256"/>
      <x v="683"/>
      <x v="1830"/>
      <x v="1386"/>
      <x/>
      <x/>
      <x/>
    </i>
    <i r="5">
      <x v="198"/>
      <x v="158"/>
      <x v="685"/>
      <x v="1831"/>
      <x v="42"/>
      <x/>
      <x/>
      <x/>
    </i>
    <i r="5">
      <x v="2"/>
      <x v="2"/>
      <x v="691"/>
      <x v="1832"/>
      <x v="1755"/>
      <x/>
      <x/>
      <x/>
    </i>
    <i r="8">
      <x v="1833"/>
      <x v="1755"/>
      <x/>
      <x/>
      <x/>
    </i>
    <i r="5">
      <x v="163"/>
      <x v="131"/>
      <x v="692"/>
      <x v="1834"/>
      <x v="1902"/>
      <x/>
      <x/>
      <x/>
    </i>
    <i r="8">
      <x v="1835"/>
      <x v="1902"/>
      <x/>
      <x/>
      <x/>
    </i>
    <i r="4">
      <x v="1"/>
      <x v="162"/>
      <x v="130"/>
      <x v="690"/>
      <x v="13"/>
      <x v="905"/>
      <x/>
      <x v="1"/>
      <x/>
    </i>
    <i r="3">
      <x v="2"/>
      <x/>
      <x v="150"/>
      <x v="118"/>
      <x v="681"/>
      <x v="1836"/>
      <x v="1464"/>
      <x/>
      <x/>
      <x/>
    </i>
    <i r="8">
      <x v="1837"/>
      <x v="1464"/>
      <x/>
      <x/>
      <x/>
    </i>
    <i r="8">
      <x v="1838"/>
      <x v="1464"/>
      <x/>
      <x/>
      <x/>
    </i>
    <i r="8">
      <x v="1839"/>
      <x v="1464"/>
      <x/>
      <x/>
      <x/>
    </i>
    <i r="8">
      <x v="1840"/>
      <x v="1464"/>
      <x/>
      <x/>
      <x/>
    </i>
    <i r="5">
      <x v="151"/>
      <x v="119"/>
      <x v="682"/>
      <x v="1841"/>
      <x v="1226"/>
      <x/>
      <x/>
      <x/>
    </i>
    <i r="8">
      <x v="1842"/>
      <x v="1226"/>
      <x/>
      <x/>
      <x/>
    </i>
    <i r="8">
      <x v="1843"/>
      <x v="1226"/>
      <x/>
      <x/>
      <x/>
    </i>
    <i r="8">
      <x v="1844"/>
      <x v="1226"/>
      <x/>
      <x/>
      <x/>
    </i>
    <i r="8">
      <x v="1845"/>
      <x v="1226"/>
      <x/>
      <x/>
      <x/>
    </i>
    <i r="5">
      <x v="321"/>
      <x v="7"/>
      <x v="693"/>
      <x v="1846"/>
      <x v="1705"/>
      <x/>
      <x/>
      <x/>
    </i>
    <i r="8">
      <x v="1847"/>
      <x v="1705"/>
      <x/>
      <x/>
      <x/>
    </i>
    <i r="5">
      <x v="198"/>
      <x v="158"/>
      <x v="685"/>
      <x v="1848"/>
      <x v="42"/>
      <x/>
      <x/>
      <x/>
    </i>
    <i r="5">
      <x v="318"/>
      <x v="258"/>
      <x v="686"/>
      <x v="1849"/>
      <x v="1820"/>
      <x/>
      <x/>
      <x/>
    </i>
    <i r="5">
      <x v="139"/>
      <x v="108"/>
      <x v="688"/>
      <x v="1850"/>
      <x v="1118"/>
      <x/>
      <x/>
      <x/>
    </i>
    <i r="8">
      <x v="1851"/>
      <x v="1118"/>
      <x/>
      <x/>
      <x/>
    </i>
    <i r="5">
      <x v="322"/>
      <x v="260"/>
      <x v="694"/>
      <x v="1852"/>
      <x v="1415"/>
      <x/>
      <x/>
      <x/>
    </i>
    <i r="5">
      <x v="162"/>
      <x v="130"/>
      <x v="690"/>
      <x v="1853"/>
      <x v="1458"/>
      <x/>
      <x/>
      <x/>
    </i>
    <i r="5">
      <x v="163"/>
      <x v="131"/>
      <x v="692"/>
      <x v="1854"/>
      <x v="1902"/>
      <x/>
      <x/>
      <x/>
    </i>
    <i r="4">
      <x v="1"/>
      <x v="315"/>
      <x v="255"/>
      <x v="680"/>
      <x v="13"/>
      <x v="1091"/>
      <x/>
      <x v="1"/>
      <x/>
    </i>
    <i r="5">
      <x v="316"/>
      <x v="256"/>
      <x v="683"/>
      <x v="13"/>
      <x v="879"/>
      <x/>
      <x v="1"/>
      <x/>
    </i>
    <i r="5">
      <x v="321"/>
      <x v="7"/>
      <x v="693"/>
      <x v="1847"/>
      <x v="997"/>
      <x/>
      <x v="1"/>
      <x/>
    </i>
    <i r="5">
      <x v="162"/>
      <x v="130"/>
      <x v="690"/>
      <x v="13"/>
      <x v="905"/>
      <x/>
      <x v="1"/>
      <x/>
    </i>
    <i r="5">
      <x v="2"/>
      <x v="2"/>
      <x v="691"/>
      <x v="13"/>
      <x v="1013"/>
      <x/>
      <x v="1"/>
      <x/>
    </i>
    <i r="4">
      <x v="2"/>
      <x v="321"/>
      <x v="7"/>
      <x v="693"/>
      <x v="1847"/>
      <x v="556"/>
      <x/>
      <x v="2"/>
      <x/>
    </i>
    <i r="5">
      <x v="162"/>
      <x v="130"/>
      <x v="690"/>
      <x v="1853"/>
      <x v="453"/>
      <x/>
      <x v="2"/>
      <x/>
    </i>
    <i r="3">
      <x v="3"/>
      <x/>
      <x v="315"/>
      <x v="255"/>
      <x v="680"/>
      <x v="1855"/>
      <x v="2002"/>
      <x/>
      <x/>
      <x/>
    </i>
    <i r="8">
      <x v="1856"/>
      <x v="2002"/>
      <x/>
      <x/>
      <x/>
    </i>
    <i r="5">
      <x v="323"/>
      <x v="261"/>
      <x v="695"/>
      <x v="1857"/>
      <x v="1689"/>
      <x/>
      <x/>
      <x/>
    </i>
    <i r="5">
      <x v="150"/>
      <x v="118"/>
      <x v="681"/>
      <x v="1858"/>
      <x v="1464"/>
      <x/>
      <x/>
      <x/>
    </i>
    <i r="5">
      <x v="324"/>
      <x v="7"/>
      <x v="696"/>
      <x v="1859"/>
      <x v="1643"/>
      <x/>
      <x/>
      <x/>
    </i>
    <i r="5">
      <x v="316"/>
      <x v="256"/>
      <x v="683"/>
      <x v="1860"/>
      <x v="1386"/>
      <x/>
      <x/>
      <x/>
    </i>
    <i r="8">
      <x v="1861"/>
      <x v="1386"/>
      <x/>
      <x/>
      <x/>
    </i>
    <i r="5">
      <x v="198"/>
      <x v="158"/>
      <x v="685"/>
      <x v="1862"/>
      <x v="42"/>
      <x/>
      <x/>
      <x/>
    </i>
    <i r="5">
      <x v="139"/>
      <x v="108"/>
      <x v="688"/>
      <x v="1863"/>
      <x v="1118"/>
      <x/>
      <x/>
      <x/>
    </i>
    <i r="5">
      <x v="162"/>
      <x v="130"/>
      <x v="690"/>
      <x v="1864"/>
      <x v="1458"/>
      <x/>
      <x/>
      <x/>
    </i>
    <i r="5">
      <x v="2"/>
      <x v="2"/>
      <x v="691"/>
      <x v="1865"/>
      <x v="1755"/>
      <x/>
      <x/>
      <x/>
    </i>
    <i r="8">
      <x v="1866"/>
      <x v="1755"/>
      <x/>
      <x/>
      <x/>
    </i>
    <i r="8">
      <x v="1867"/>
      <x v="1755"/>
      <x/>
      <x/>
      <x/>
    </i>
    <i r="5">
      <x v="163"/>
      <x v="131"/>
      <x v="692"/>
      <x v="1868"/>
      <x v="1903"/>
      <x/>
      <x/>
      <x/>
    </i>
    <i r="8">
      <x v="1869"/>
      <x v="1903"/>
      <x/>
      <x/>
      <x/>
    </i>
    <i r="8">
      <x v="1870"/>
      <x v="1903"/>
      <x/>
      <x/>
      <x/>
    </i>
    <i r="5">
      <x v="182"/>
      <x v="147"/>
      <x v="697"/>
      <x v="1871"/>
      <x v="1713"/>
      <x/>
      <x/>
      <x/>
    </i>
    <i r="4">
      <x v="1"/>
      <x v="325"/>
      <x v="7"/>
      <x v="698"/>
      <x v="13"/>
      <x v="873"/>
      <x/>
      <x v="1"/>
      <x/>
    </i>
    <i r="5">
      <x v="151"/>
      <x v="119"/>
      <x v="682"/>
      <x v="13"/>
      <x v="831"/>
      <x/>
      <x v="1"/>
      <x/>
    </i>
    <i r="8">
      <x v="1872"/>
      <x v="831"/>
      <x/>
      <x v="1"/>
      <x/>
    </i>
    <i r="8">
      <x v="1873"/>
      <x v="831"/>
      <x/>
      <x v="1"/>
      <x/>
    </i>
    <i r="8">
      <x v="1874"/>
      <x v="831"/>
      <x/>
      <x v="1"/>
      <x/>
    </i>
    <i r="5">
      <x v="162"/>
      <x v="130"/>
      <x v="690"/>
      <x v="13"/>
      <x v="905"/>
      <x/>
      <x v="1"/>
      <x/>
    </i>
    <i r="4">
      <x v="2"/>
      <x v="315"/>
      <x v="255"/>
      <x v="680"/>
      <x v="1855"/>
      <x v="657"/>
      <x/>
      <x v="2"/>
      <x/>
    </i>
    <i r="5">
      <x v="316"/>
      <x v="256"/>
      <x v="683"/>
      <x v="1860"/>
      <x v="426"/>
      <x/>
      <x v="2"/>
      <x/>
    </i>
    <i r="5">
      <x v="162"/>
      <x v="130"/>
      <x v="690"/>
      <x v="1864"/>
      <x v="453"/>
      <x/>
      <x v="2"/>
      <x/>
    </i>
    <i r="5">
      <x v="2"/>
      <x v="2"/>
      <x v="691"/>
      <x v="13"/>
      <x v="575"/>
      <x/>
      <x v="2"/>
      <x/>
    </i>
    <i r="3">
      <x v="4"/>
      <x/>
      <x v="315"/>
      <x v="255"/>
      <x v="680"/>
      <x v="1875"/>
      <x v="2002"/>
      <x/>
      <x/>
      <x/>
    </i>
    <i r="5">
      <x v="150"/>
      <x v="118"/>
      <x v="681"/>
      <x v="1876"/>
      <x v="1464"/>
      <x/>
      <x/>
      <x/>
    </i>
    <i r="5">
      <x v="151"/>
      <x v="119"/>
      <x v="682"/>
      <x v="1872"/>
      <x v="1226"/>
      <x/>
      <x/>
      <x/>
    </i>
    <i r="8">
      <x v="1873"/>
      <x v="1226"/>
      <x/>
      <x/>
      <x/>
    </i>
    <i r="8">
      <x v="1874"/>
      <x v="1226"/>
      <x/>
      <x/>
      <x/>
    </i>
    <i r="8">
      <x v="1877"/>
      <x v="1226"/>
      <x/>
      <x/>
      <x/>
    </i>
    <i r="8">
      <x v="1878"/>
      <x v="1226"/>
      <x/>
      <x/>
      <x/>
    </i>
    <i r="8">
      <x v="1879"/>
      <x v="1226"/>
      <x/>
      <x/>
      <x/>
    </i>
    <i r="8">
      <x v="1880"/>
      <x v="1226"/>
      <x/>
      <x/>
      <x/>
    </i>
    <i r="8">
      <x v="1881"/>
      <x v="1226"/>
      <x/>
      <x/>
      <x/>
    </i>
    <i r="5">
      <x v="324"/>
      <x v="7"/>
      <x v="696"/>
      <x v="1882"/>
      <x v="1643"/>
      <x/>
      <x/>
      <x/>
    </i>
    <i r="5">
      <x v="316"/>
      <x v="256"/>
      <x v="683"/>
      <x v="1883"/>
      <x v="1386"/>
      <x/>
      <x/>
      <x/>
    </i>
    <i r="5">
      <x v="198"/>
      <x v="158"/>
      <x v="685"/>
      <x v="1884"/>
      <x v="42"/>
      <x/>
      <x/>
      <x/>
    </i>
    <i r="5">
      <x v="326"/>
      <x v="262"/>
      <x v="699"/>
      <x v="1885"/>
      <x v="1454"/>
      <x/>
      <x/>
      <x/>
    </i>
    <i r="5">
      <x v="139"/>
      <x v="108"/>
      <x v="688"/>
      <x v="1886"/>
      <x v="1118"/>
      <x/>
      <x/>
      <x/>
    </i>
    <i r="5">
      <x v="162"/>
      <x v="130"/>
      <x v="690"/>
      <x v="1887"/>
      <x v="1459"/>
      <x/>
      <x/>
      <x/>
    </i>
    <i r="5">
      <x v="163"/>
      <x v="131"/>
      <x v="692"/>
      <x v="1888"/>
      <x v="1903"/>
      <x/>
      <x/>
      <x/>
    </i>
    <i r="8">
      <x v="1889"/>
      <x v="1903"/>
      <x/>
      <x/>
      <x/>
    </i>
    <i r="8">
      <x v="1890"/>
      <x v="1903"/>
      <x/>
      <x/>
      <x/>
    </i>
    <i r="4">
      <x v="1"/>
      <x v="325"/>
      <x v="7"/>
      <x v="698"/>
      <x v="13"/>
      <x v="873"/>
      <x/>
      <x v="1"/>
      <x/>
    </i>
    <i r="5">
      <x v="151"/>
      <x v="119"/>
      <x v="682"/>
      <x v="1891"/>
      <x v="831"/>
      <x/>
      <x v="1"/>
      <x/>
    </i>
    <i r="8">
      <x v="1892"/>
      <x v="831"/>
      <x/>
      <x v="1"/>
      <x/>
    </i>
    <i r="5">
      <x v="320"/>
      <x v="259"/>
      <x v="689"/>
      <x v="13"/>
      <x v="1076"/>
      <x/>
      <x v="1"/>
      <x/>
    </i>
    <i r="5">
      <x v="182"/>
      <x v="147"/>
      <x v="697"/>
      <x v="1893"/>
      <x v="1000"/>
      <x/>
      <x v="1"/>
      <x/>
    </i>
    <i r="4">
      <x v="2"/>
      <x v="325"/>
      <x v="7"/>
      <x v="698"/>
      <x v="13"/>
      <x v="418"/>
      <x/>
      <x v="2"/>
      <x/>
    </i>
    <i r="5">
      <x v="151"/>
      <x v="119"/>
      <x v="682"/>
      <x v="1872"/>
      <x v="372"/>
      <x/>
      <x v="2"/>
      <x/>
    </i>
    <i r="8">
      <x v="1873"/>
      <x v="372"/>
      <x/>
      <x v="2"/>
      <x/>
    </i>
    <i r="8">
      <x v="1874"/>
      <x v="372"/>
      <x/>
      <x v="2"/>
      <x/>
    </i>
    <i r="8">
      <x v="1877"/>
      <x v="372"/>
      <x/>
      <x v="2"/>
      <x/>
    </i>
    <i r="8">
      <x v="1878"/>
      <x v="372"/>
      <x/>
      <x v="2"/>
      <x/>
    </i>
    <i r="5">
      <x v="162"/>
      <x v="130"/>
      <x v="690"/>
      <x v="13"/>
      <x v="453"/>
      <x/>
      <x v="2"/>
      <x/>
    </i>
    <i r="3">
      <x v="5"/>
      <x/>
      <x v="315"/>
      <x v="255"/>
      <x v="680"/>
      <x v="1894"/>
      <x v="2002"/>
      <x/>
      <x/>
      <x/>
    </i>
    <i r="5">
      <x v="325"/>
      <x v="7"/>
      <x v="698"/>
      <x v="1895"/>
      <x v="1405"/>
      <x/>
      <x/>
      <x/>
    </i>
    <i r="8">
      <x v="1896"/>
      <x v="1405"/>
      <x/>
      <x/>
      <x/>
    </i>
    <i r="5">
      <x v="151"/>
      <x v="119"/>
      <x v="682"/>
      <x v="1891"/>
      <x v="1226"/>
      <x/>
      <x/>
      <x/>
    </i>
    <i r="8">
      <x v="1892"/>
      <x v="1226"/>
      <x/>
      <x/>
      <x/>
    </i>
    <i r="8">
      <x v="1897"/>
      <x v="1226"/>
      <x/>
      <x/>
      <x/>
    </i>
    <i r="8">
      <x v="1898"/>
      <x v="1226"/>
      <x/>
      <x/>
      <x/>
    </i>
    <i r="8">
      <x v="1899"/>
      <x v="1226"/>
      <x/>
      <x/>
      <x/>
    </i>
    <i r="8">
      <x v="1900"/>
      <x v="1226"/>
      <x/>
      <x/>
      <x/>
    </i>
    <i r="8">
      <x v="1901"/>
      <x v="1226"/>
      <x/>
      <x/>
      <x/>
    </i>
    <i r="5">
      <x v="316"/>
      <x v="256"/>
      <x v="683"/>
      <x v="1902"/>
      <x v="1386"/>
      <x/>
      <x/>
      <x/>
    </i>
    <i r="5">
      <x v="198"/>
      <x v="158"/>
      <x v="685"/>
      <x v="1903"/>
      <x v="42"/>
      <x/>
      <x/>
      <x/>
    </i>
    <i r="5">
      <x v="326"/>
      <x v="262"/>
      <x v="699"/>
      <x v="1904"/>
      <x v="1454"/>
      <x/>
      <x/>
      <x/>
    </i>
    <i r="8">
      <x v="1905"/>
      <x v="1454"/>
      <x/>
      <x/>
      <x/>
    </i>
    <i r="5">
      <x v="139"/>
      <x v="108"/>
      <x v="688"/>
      <x v="1906"/>
      <x v="1118"/>
      <x/>
      <x/>
      <x/>
    </i>
    <i r="5">
      <x v="320"/>
      <x v="259"/>
      <x v="689"/>
      <x v="1907"/>
      <x v="1958"/>
      <x/>
      <x/>
      <x/>
    </i>
    <i r="5">
      <x v="162"/>
      <x v="130"/>
      <x v="690"/>
      <x v="1908"/>
      <x v="1459"/>
      <x/>
      <x/>
      <x/>
    </i>
    <i r="8">
      <x v="1909"/>
      <x v="1459"/>
      <x/>
      <x/>
      <x/>
    </i>
    <i r="5">
      <x v="2"/>
      <x v="2"/>
      <x v="691"/>
      <x v="1910"/>
      <x v="1755"/>
      <x/>
      <x/>
      <x/>
    </i>
    <i r="5">
      <x v="163"/>
      <x v="131"/>
      <x v="692"/>
      <x v="1911"/>
      <x v="1903"/>
      <x/>
      <x/>
      <x/>
    </i>
    <i r="8">
      <x v="1912"/>
      <x v="1903"/>
      <x/>
      <x/>
      <x/>
    </i>
    <i r="5">
      <x v="182"/>
      <x v="147"/>
      <x v="697"/>
      <x v="1893"/>
      <x v="1713"/>
      <x/>
      <x/>
      <x/>
    </i>
    <i r="8">
      <x v="1913"/>
      <x v="1713"/>
      <x/>
      <x/>
      <x/>
    </i>
    <i r="4">
      <x v="1"/>
      <x v="150"/>
      <x v="118"/>
      <x v="681"/>
      <x v="13"/>
      <x v="909"/>
      <x/>
      <x v="1"/>
      <x/>
    </i>
    <i r="4">
      <x v="2"/>
      <x v="325"/>
      <x v="7"/>
      <x v="698"/>
      <x v="13"/>
      <x v="418"/>
      <x/>
      <x v="2"/>
      <x/>
    </i>
    <i r="5">
      <x v="151"/>
      <x v="119"/>
      <x v="682"/>
      <x v="1891"/>
      <x v="372"/>
      <x/>
      <x v="2"/>
      <x/>
    </i>
    <i r="8">
      <x v="1892"/>
      <x v="372"/>
      <x/>
      <x v="2"/>
      <x/>
    </i>
    <i r="5">
      <x v="320"/>
      <x v="259"/>
      <x v="689"/>
      <x v="1907"/>
      <x v="643"/>
      <x/>
      <x v="2"/>
      <x/>
    </i>
    <i r="5">
      <x v="182"/>
      <x v="147"/>
      <x v="697"/>
      <x v="1893"/>
      <x v="559"/>
      <x/>
      <x v="2"/>
      <x/>
    </i>
    <i>
      <x v="2"/>
      <x v="5"/>
      <x v="20"/>
      <x v="2"/>
      <x v="3"/>
      <x v="327"/>
      <x v="263"/>
      <x v="700"/>
      <x v="1914"/>
      <x v="2038"/>
      <x v="2"/>
      <x v="3"/>
      <x v="2"/>
    </i>
    <i r="4">
      <x v="4"/>
      <x v="327"/>
      <x v="263"/>
      <x v="700"/>
      <x v="13"/>
      <x v="2038"/>
      <x v="2"/>
      <x v="3"/>
      <x v="2"/>
    </i>
    <i r="3">
      <x v="5"/>
      <x v="3"/>
      <x v="327"/>
      <x v="263"/>
      <x v="701"/>
      <x v="13"/>
      <x v="2038"/>
      <x v="2"/>
      <x v="3"/>
      <x v="2"/>
    </i>
    <i r="2">
      <x v="21"/>
      <x/>
      <x v="5"/>
      <x v="327"/>
      <x v="263"/>
      <x v="702"/>
      <x v="13"/>
      <x v="700"/>
      <x v="2"/>
      <x v="1"/>
      <x v="1"/>
    </i>
    <i r="3">
      <x v="1"/>
      <x v="5"/>
      <x v="327"/>
      <x v="263"/>
      <x v="702"/>
      <x v="13"/>
      <x v="699"/>
      <x v="2"/>
      <x v="1"/>
      <x v="1"/>
    </i>
    <i r="3">
      <x v="2"/>
      <x v="4"/>
      <x v="327"/>
      <x v="263"/>
      <x v="700"/>
      <x v="13"/>
      <x v="2038"/>
      <x v="2"/>
      <x v="3"/>
      <x v="1"/>
    </i>
    <i r="4">
      <x v="5"/>
      <x v="327"/>
      <x v="263"/>
      <x v="702"/>
      <x v="13"/>
      <x v="698"/>
      <x v="2"/>
      <x v="1"/>
      <x v="1"/>
    </i>
    <i r="4">
      <x v="6"/>
      <x v="327"/>
      <x v="263"/>
      <x v="702"/>
      <x v="13"/>
      <x v="239"/>
      <x v="2"/>
      <x v="2"/>
      <x v="1"/>
    </i>
    <i r="9">
      <x v="241"/>
      <x v="2"/>
      <x v="2"/>
      <x v="1"/>
    </i>
    <i r="3">
      <x v="3"/>
      <x v="1"/>
      <x v="327"/>
      <x v="263"/>
      <x v="703"/>
      <x v="13"/>
      <x v="818"/>
      <x v="2"/>
      <x v="1"/>
      <x v="1"/>
    </i>
    <i r="3">
      <x v="4"/>
      <x v="3"/>
      <x v="327"/>
      <x v="263"/>
      <x v="704"/>
      <x v="5"/>
      <x v="2038"/>
      <x v="2"/>
      <x v="3"/>
      <x v="1"/>
    </i>
    <i r="7">
      <x v="705"/>
      <x v="5"/>
      <x v="2038"/>
      <x v="2"/>
      <x v="3"/>
      <x v="1"/>
    </i>
    <i r="7">
      <x v="706"/>
      <x v="5"/>
      <x v="2038"/>
      <x v="2"/>
      <x v="3"/>
      <x v="1"/>
    </i>
    <i r="7">
      <x v="707"/>
      <x v="1914"/>
      <x v="2038"/>
      <x v="2"/>
      <x v="3"/>
      <x v="1"/>
    </i>
    <i r="4">
      <x v="1"/>
      <x v="327"/>
      <x v="263"/>
      <x v="703"/>
      <x v="13"/>
      <x v="818"/>
      <x v="2"/>
      <x v="1"/>
      <x v="1"/>
    </i>
    <i r="4">
      <x v="6"/>
      <x v="327"/>
      <x v="263"/>
      <x v="702"/>
      <x v="13"/>
      <x v="240"/>
      <x v="2"/>
      <x v="2"/>
      <x v="1"/>
    </i>
    <i r="9">
      <x v="241"/>
      <x v="2"/>
      <x v="2"/>
      <x v="1"/>
    </i>
    <i r="9">
      <x v="704"/>
      <x v="2"/>
      <x v="2"/>
      <x v="1"/>
    </i>
    <i r="9">
      <x v="705"/>
      <x v="2"/>
      <x v="2"/>
      <x v="1"/>
    </i>
    <i r="4">
      <x v="2"/>
      <x v="327"/>
      <x v="263"/>
      <x v="703"/>
      <x v="1915"/>
      <x v="1640"/>
      <x v="2"/>
      <x v="2"/>
      <x v="1"/>
    </i>
    <i r="3">
      <x v="5"/>
      <x v="1"/>
      <x v="327"/>
      <x v="263"/>
      <x v="703"/>
      <x v="13"/>
      <x v="818"/>
      <x v="2"/>
      <x v="1"/>
      <x v="1"/>
    </i>
    <i r="4">
      <x v="2"/>
      <x v="327"/>
      <x v="263"/>
      <x v="703"/>
      <x v="1916"/>
      <x v="236"/>
      <x v="2"/>
      <x v="2"/>
      <x v="1"/>
    </i>
    <i r="8">
      <x v="5"/>
      <x v="237"/>
      <x v="2"/>
      <x v="2"/>
      <x v="1"/>
    </i>
    <i r="1">
      <x v="6"/>
      <x v="22"/>
      <x v="3"/>
      <x v="1"/>
      <x v="327"/>
      <x v="263"/>
      <x v="708"/>
      <x v="13"/>
      <x v="818"/>
      <x v="1"/>
      <x v="1"/>
      <x v="1"/>
    </i>
    <i r="3">
      <x v="4"/>
      <x/>
      <x v="328"/>
      <x v="264"/>
      <x v="708"/>
      <x v="1917"/>
      <x v="1496"/>
      <x v="1"/>
      <x/>
      <x v="1"/>
    </i>
    <i r="8">
      <x v="1918"/>
      <x v="1496"/>
      <x/>
      <x/>
      <x v="1"/>
    </i>
    <i r="8">
      <x v="1919"/>
      <x v="1496"/>
      <x v="1"/>
      <x/>
      <x v="1"/>
    </i>
    <i r="4">
      <x v="2"/>
      <x v="328"/>
      <x v="264"/>
      <x v="708"/>
      <x v="1917"/>
      <x v="466"/>
      <x v="1"/>
      <x v="2"/>
      <x v="1"/>
    </i>
    <i>
      <x v="3"/>
      <x v="7"/>
      <x v="23"/>
      <x/>
      <x/>
      <x v="49"/>
      <x v="37"/>
      <x v="709"/>
      <x v="1920"/>
      <x v="1890"/>
      <x/>
      <x/>
      <x/>
    </i>
    <i r="8">
      <x v="1921"/>
      <x v="1890"/>
      <x/>
      <x/>
      <x/>
    </i>
    <i r="5">
      <x v="36"/>
      <x v="30"/>
      <x v="710"/>
      <x v="1922"/>
      <x v="1885"/>
      <x/>
      <x/>
      <x/>
    </i>
    <i r="5">
      <x v="194"/>
      <x v="154"/>
      <x v="710"/>
      <x v="1923"/>
      <x v="1889"/>
      <x/>
      <x/>
      <x/>
    </i>
    <i r="5">
      <x v="329"/>
      <x v="265"/>
      <x v="711"/>
      <x v="1924"/>
      <x v="1626"/>
      <x/>
      <x/>
      <x/>
    </i>
    <i r="8">
      <x v="1925"/>
      <x v="1626"/>
      <x/>
      <x/>
      <x/>
    </i>
    <i r="8">
      <x v="1926"/>
      <x v="1626"/>
      <x/>
      <x/>
      <x/>
    </i>
    <i r="5">
      <x v="330"/>
      <x v="266"/>
      <x v="712"/>
      <x v="1927"/>
      <x v="1313"/>
      <x/>
      <x/>
      <x/>
    </i>
    <i r="5">
      <x v="331"/>
      <x v="267"/>
      <x v="713"/>
      <x v="1928"/>
      <x v="1603"/>
      <x/>
      <x/>
      <x/>
    </i>
    <i r="8">
      <x v="1929"/>
      <x v="1603"/>
      <x/>
      <x/>
      <x/>
    </i>
    <i r="5">
      <x v="332"/>
      <x v="268"/>
      <x v="714"/>
      <x v="1930"/>
      <x v="1196"/>
      <x/>
      <x/>
      <x/>
    </i>
    <i r="5">
      <x v="2"/>
      <x v="2"/>
      <x v="715"/>
      <x v="1931"/>
      <x v="1755"/>
      <x/>
      <x/>
      <x/>
    </i>
    <i r="5">
      <x v="8"/>
      <x v="8"/>
      <x v="716"/>
      <x v="1932"/>
      <x v="1583"/>
      <x/>
      <x/>
      <x/>
    </i>
    <i r="5">
      <x v="267"/>
      <x v="215"/>
      <x v="717"/>
      <x v="1933"/>
      <x v="1586"/>
      <x/>
      <x/>
      <x/>
    </i>
    <i r="4">
      <x v="1"/>
      <x v="333"/>
      <x v="269"/>
      <x v="718"/>
      <x v="13"/>
      <x v="1055"/>
      <x/>
      <x v="1"/>
      <x/>
    </i>
    <i r="5">
      <x v="267"/>
      <x v="215"/>
      <x v="717"/>
      <x v="13"/>
      <x v="952"/>
      <x/>
      <x v="1"/>
      <x/>
    </i>
    <i r="5">
      <x v="334"/>
      <x v="270"/>
      <x v="719"/>
      <x v="1934"/>
      <x v="953"/>
      <x/>
      <x v="1"/>
      <x/>
    </i>
    <i r="4">
      <x v="2"/>
      <x v="330"/>
      <x v="266"/>
      <x v="712"/>
      <x v="1927"/>
      <x v="397"/>
      <x/>
      <x v="2"/>
      <x/>
    </i>
    <i r="5">
      <x v="8"/>
      <x v="8"/>
      <x v="716"/>
      <x v="1932"/>
      <x v="502"/>
      <x/>
      <x v="2"/>
      <x/>
    </i>
    <i r="3">
      <x v="1"/>
      <x/>
      <x v="49"/>
      <x v="37"/>
      <x v="709"/>
      <x v="1935"/>
      <x v="1890"/>
      <x/>
      <x/>
      <x/>
    </i>
    <i r="5">
      <x v="335"/>
      <x v="7"/>
      <x v="720"/>
      <x v="1936"/>
      <x v="1985"/>
      <x/>
      <x/>
      <x/>
    </i>
    <i r="5">
      <x v="336"/>
      <x v="271"/>
      <x v="721"/>
      <x v="1937"/>
      <x v="2021"/>
      <x/>
      <x/>
      <x/>
    </i>
    <i r="5">
      <x v="337"/>
      <x v="272"/>
      <x v="722"/>
      <x v="1938"/>
      <x v="1768"/>
      <x/>
      <x/>
      <x/>
    </i>
    <i r="5">
      <x v="61"/>
      <x v="46"/>
      <x v="723"/>
      <x v="1939"/>
      <x v="230"/>
      <x/>
      <x/>
      <x/>
    </i>
    <i r="5">
      <x v="19"/>
      <x v="17"/>
      <x v="724"/>
      <x v="1940"/>
      <x v="1438"/>
      <x/>
      <x/>
      <x/>
    </i>
    <i r="8">
      <x v="1941"/>
      <x v="1438"/>
      <x/>
      <x/>
      <x/>
    </i>
    <i r="5">
      <x v="332"/>
      <x v="268"/>
      <x v="714"/>
      <x v="1942"/>
      <x v="1196"/>
      <x/>
      <x/>
      <x/>
    </i>
    <i r="5">
      <x v="267"/>
      <x v="215"/>
      <x v="725"/>
      <x v="1943"/>
      <x v="1586"/>
      <x/>
      <x/>
      <x/>
    </i>
    <i r="8">
      <x v="1944"/>
      <x v="1586"/>
      <x/>
      <x/>
      <x/>
    </i>
    <i r="5">
      <x v="334"/>
      <x v="270"/>
      <x v="719"/>
      <x v="1934"/>
      <x v="1587"/>
      <x/>
      <x/>
      <x/>
    </i>
    <i r="8">
      <x v="1945"/>
      <x v="1587"/>
      <x/>
      <x/>
      <x/>
    </i>
    <i r="4">
      <x v="1"/>
      <x v="335"/>
      <x v="7"/>
      <x v="720"/>
      <x v="13"/>
      <x v="1083"/>
      <x/>
      <x v="1"/>
      <x/>
    </i>
    <i r="5">
      <x v="216"/>
      <x v="169"/>
      <x v="726"/>
      <x v="1946"/>
      <x v="1020"/>
      <x/>
      <x v="1"/>
      <x/>
    </i>
    <i r="5">
      <x v="333"/>
      <x v="269"/>
      <x v="718"/>
      <x v="13"/>
      <x v="1055"/>
      <x/>
      <x v="1"/>
      <x/>
    </i>
    <i r="5">
      <x v="267"/>
      <x v="215"/>
      <x v="717"/>
      <x v="1947"/>
      <x v="952"/>
      <x/>
      <x v="1"/>
      <x/>
    </i>
    <i r="4">
      <x v="2"/>
      <x v="333"/>
      <x v="269"/>
      <x v="718"/>
      <x v="13"/>
      <x v="619"/>
      <x/>
      <x v="2"/>
      <x/>
    </i>
    <i r="5">
      <x v="267"/>
      <x v="215"/>
      <x v="717"/>
      <x v="13"/>
      <x v="504"/>
      <x/>
      <x v="2"/>
      <x/>
    </i>
    <i r="5">
      <x v="334"/>
      <x v="270"/>
      <x v="719"/>
      <x v="1934"/>
      <x v="505"/>
      <x/>
      <x v="2"/>
      <x/>
    </i>
    <i r="3">
      <x v="2"/>
      <x/>
      <x v="36"/>
      <x v="30"/>
      <x v="727"/>
      <x v="1948"/>
      <x v="1886"/>
      <x/>
      <x/>
      <x/>
    </i>
    <i r="8">
      <x v="1949"/>
      <x v="1886"/>
      <x/>
      <x/>
      <x/>
    </i>
    <i r="5">
      <x v="335"/>
      <x v="7"/>
      <x v="720"/>
      <x v="1950"/>
      <x v="1985"/>
      <x/>
      <x/>
      <x/>
    </i>
    <i r="5">
      <x v="330"/>
      <x v="266"/>
      <x v="728"/>
      <x v="1951"/>
      <x v="1313"/>
      <x/>
      <x/>
      <x/>
    </i>
    <i r="8">
      <x v="1952"/>
      <x v="1313"/>
      <x/>
      <x/>
      <x/>
    </i>
    <i r="5">
      <x v="216"/>
      <x v="169"/>
      <x v="726"/>
      <x v="1946"/>
      <x v="1782"/>
      <x/>
      <x/>
      <x/>
    </i>
    <i r="8">
      <x v="1953"/>
      <x v="1782"/>
      <x/>
      <x/>
      <x/>
    </i>
    <i r="8">
      <x v="1954"/>
      <x v="1782"/>
      <x/>
      <x/>
      <x/>
    </i>
    <i r="8">
      <x v="1955"/>
      <x v="1782"/>
      <x/>
      <x/>
      <x/>
    </i>
    <i r="5">
      <x v="338"/>
      <x v="273"/>
      <x v="729"/>
      <x v="1956"/>
      <x v="187"/>
      <x/>
      <x/>
      <x/>
    </i>
    <i r="5">
      <x v="267"/>
      <x v="215"/>
      <x v="717"/>
      <x v="1947"/>
      <x v="1586"/>
      <x/>
      <x/>
      <x/>
    </i>
    <i r="4">
      <x v="1"/>
      <x v="329"/>
      <x v="265"/>
      <x v="730"/>
      <x v="1957"/>
      <x v="964"/>
      <x/>
      <x v="1"/>
      <x/>
    </i>
    <i r="5">
      <x v="33"/>
      <x v="28"/>
      <x v="731"/>
      <x v="1958"/>
      <x v="1036"/>
      <x/>
      <x v="1"/>
      <x/>
    </i>
    <i r="5">
      <x v="2"/>
      <x v="2"/>
      <x v="732"/>
      <x v="13"/>
      <x v="1013"/>
      <x/>
      <x v="1"/>
      <x/>
    </i>
    <i r="4">
      <x v="2"/>
      <x v="335"/>
      <x v="7"/>
      <x v="720"/>
      <x v="1950"/>
      <x v="651"/>
      <x/>
      <x v="2"/>
      <x/>
    </i>
    <i r="5">
      <x v="216"/>
      <x v="169"/>
      <x v="726"/>
      <x v="1946"/>
      <x v="582"/>
      <x/>
      <x v="2"/>
      <x/>
    </i>
    <i r="5">
      <x v="333"/>
      <x v="269"/>
      <x v="718"/>
      <x v="13"/>
      <x v="619"/>
      <x/>
      <x v="2"/>
      <x/>
    </i>
    <i r="5">
      <x v="267"/>
      <x v="215"/>
      <x v="717"/>
      <x v="1947"/>
      <x v="504"/>
      <x/>
      <x v="2"/>
      <x/>
    </i>
    <i r="3">
      <x v="3"/>
      <x/>
      <x v="16"/>
      <x v="14"/>
      <x v="733"/>
      <x v="1959"/>
      <x v="1792"/>
      <x/>
      <x/>
      <x/>
    </i>
    <i r="5">
      <x v="329"/>
      <x v="265"/>
      <x v="730"/>
      <x v="1957"/>
      <x v="1626"/>
      <x/>
      <x/>
      <x/>
    </i>
    <i r="5">
      <x v="33"/>
      <x v="28"/>
      <x v="731"/>
      <x v="1958"/>
      <x v="1824"/>
      <x/>
      <x/>
      <x/>
    </i>
    <i r="5">
      <x v="339"/>
      <x v="274"/>
      <x v="734"/>
      <x v="1960"/>
      <x v="1132"/>
      <x/>
      <x/>
      <x/>
    </i>
    <i r="5">
      <x v="330"/>
      <x v="266"/>
      <x v="735"/>
      <x v="1961"/>
      <x v="1313"/>
      <x/>
      <x/>
      <x/>
    </i>
    <i r="8">
      <x v="1962"/>
      <x v="1313"/>
      <x/>
      <x/>
      <x/>
    </i>
    <i r="7">
      <x v="736"/>
      <x v="1963"/>
      <x v="1313"/>
      <x/>
      <x/>
      <x/>
    </i>
    <i r="8">
      <x v="1964"/>
      <x v="1313"/>
      <x/>
      <x/>
      <x/>
    </i>
    <i r="5">
      <x v="19"/>
      <x v="17"/>
      <x v="737"/>
      <x v="1965"/>
      <x v="1439"/>
      <x/>
      <x/>
      <x/>
    </i>
    <i r="5">
      <x v="2"/>
      <x v="2"/>
      <x v="732"/>
      <x v="1966"/>
      <x v="1755"/>
      <x/>
      <x/>
      <x/>
    </i>
    <i r="4">
      <x v="1"/>
      <x v="339"/>
      <x v="274"/>
      <x v="734"/>
      <x v="13"/>
      <x v="791"/>
      <x/>
      <x v="1"/>
      <x/>
    </i>
    <i r="5">
      <x v="330"/>
      <x v="266"/>
      <x v="738"/>
      <x v="1967"/>
      <x v="854"/>
      <x/>
      <x v="1"/>
      <x/>
    </i>
    <i r="5">
      <x v="340"/>
      <x v="275"/>
      <x v="739"/>
      <x v="13"/>
      <x v="1010"/>
      <x/>
      <x v="1"/>
      <x/>
    </i>
    <i r="4">
      <x v="2"/>
      <x v="329"/>
      <x v="265"/>
      <x v="730"/>
      <x v="1957"/>
      <x v="520"/>
      <x/>
      <x v="2"/>
      <x/>
    </i>
    <i r="5">
      <x v="33"/>
      <x v="28"/>
      <x v="731"/>
      <x v="1958"/>
      <x v="601"/>
      <x/>
      <x v="2"/>
      <x/>
    </i>
    <i r="5">
      <x v="2"/>
      <x v="2"/>
      <x v="732"/>
      <x v="1966"/>
      <x v="575"/>
      <x/>
      <x v="2"/>
      <x/>
    </i>
    <i r="3">
      <x v="4"/>
      <x/>
      <x v="341"/>
      <x v="276"/>
      <x v="740"/>
      <x v="1968"/>
      <x v="1633"/>
      <x/>
      <x/>
      <x/>
    </i>
    <i r="5">
      <x v="36"/>
      <x v="30"/>
      <x v="741"/>
      <x v="1969"/>
      <x v="1887"/>
      <x/>
      <x/>
      <x/>
    </i>
    <i r="5">
      <x v="342"/>
      <x v="277"/>
      <x v="742"/>
      <x v="1970"/>
      <x v="1518"/>
      <x/>
      <x/>
      <x/>
    </i>
    <i r="5">
      <x v="62"/>
      <x v="47"/>
      <x v="743"/>
      <x v="1971"/>
      <x v="1600"/>
      <x/>
      <x/>
      <x/>
    </i>
    <i r="5">
      <x v="339"/>
      <x v="274"/>
      <x v="734"/>
      <x v="1972"/>
      <x v="1131"/>
      <x/>
      <x/>
      <x/>
    </i>
    <i r="8">
      <x v="1973"/>
      <x v="1131"/>
      <x/>
      <x/>
      <x/>
    </i>
    <i r="5">
      <x v="330"/>
      <x v="266"/>
      <x v="738"/>
      <x v="1967"/>
      <x v="1313"/>
      <x/>
      <x/>
      <x/>
    </i>
    <i r="5">
      <x v="343"/>
      <x v="278"/>
      <x v="744"/>
      <x v="1974"/>
      <x v="1333"/>
      <x/>
      <x/>
      <x/>
    </i>
    <i r="5">
      <x v="340"/>
      <x v="275"/>
      <x v="739"/>
      <x v="1975"/>
      <x v="1741"/>
      <x/>
      <x/>
      <x/>
    </i>
    <i r="4">
      <x v="1"/>
      <x v="344"/>
      <x v="279"/>
      <x v="745"/>
      <x v="1976"/>
      <x v="966"/>
      <x/>
      <x v="1"/>
      <x/>
    </i>
    <i r="5">
      <x v="345"/>
      <x v="280"/>
      <x v="746"/>
      <x v="248"/>
      <x v="1030"/>
      <x/>
      <x v="1"/>
      <x/>
    </i>
    <i r="5">
      <x v="343"/>
      <x v="278"/>
      <x v="744"/>
      <x v="386"/>
      <x v="861"/>
      <x/>
      <x v="1"/>
      <x/>
    </i>
    <i r="5">
      <x v="2"/>
      <x v="2"/>
      <x v="747"/>
      <x v="386"/>
      <x v="1013"/>
      <x/>
      <x v="1"/>
      <x/>
    </i>
    <i r="5">
      <x v="346"/>
      <x v="281"/>
      <x v="748"/>
      <x v="767"/>
      <x v="1041"/>
      <x/>
      <x v="1"/>
      <x/>
    </i>
    <i r="4">
      <x v="2"/>
      <x v="339"/>
      <x v="274"/>
      <x v="734"/>
      <x v="1972"/>
      <x v="334"/>
      <x/>
      <x v="2"/>
      <x/>
    </i>
    <i r="5">
      <x v="330"/>
      <x v="266"/>
      <x v="738"/>
      <x v="1967"/>
      <x v="397"/>
      <x/>
      <x v="2"/>
      <x/>
    </i>
    <i r="5">
      <x v="340"/>
      <x v="275"/>
      <x v="739"/>
      <x v="1975"/>
      <x v="571"/>
      <x/>
      <x v="2"/>
      <x/>
    </i>
    <i r="3">
      <x v="5"/>
      <x/>
      <x v="347"/>
      <x v="282"/>
      <x v="749"/>
      <x v="1977"/>
      <x v="1511"/>
      <x/>
      <x/>
      <x/>
    </i>
    <i r="5">
      <x v="348"/>
      <x v="7"/>
      <x v="750"/>
      <x v="1978"/>
      <x v="1775"/>
      <x/>
      <x/>
      <x/>
    </i>
    <i r="4">
      <x v="1"/>
      <x v="344"/>
      <x v="279"/>
      <x v="745"/>
      <x v="1979"/>
      <x v="966"/>
      <x/>
      <x v="1"/>
      <x/>
    </i>
    <i r="5">
      <x v="33"/>
      <x v="28"/>
      <x v="751"/>
      <x v="13"/>
      <x v="1036"/>
      <x/>
      <x v="1"/>
      <x/>
    </i>
    <i r="5">
      <x v="330"/>
      <x v="266"/>
      <x v="752"/>
      <x v="1980"/>
      <x v="854"/>
      <x/>
      <x v="1"/>
      <x/>
    </i>
    <i r="5">
      <x v="51"/>
      <x v="39"/>
      <x v="753"/>
      <x v="13"/>
      <x v="963"/>
      <x/>
      <x v="1"/>
      <x/>
    </i>
    <i r="5">
      <x v="343"/>
      <x v="278"/>
      <x v="744"/>
      <x v="1981"/>
      <x v="861"/>
      <x/>
      <x v="1"/>
      <x/>
    </i>
    <i r="5">
      <x v="14"/>
      <x v="12"/>
      <x v="754"/>
      <x v="1982"/>
      <x v="969"/>
      <x/>
      <x v="1"/>
      <x/>
    </i>
    <i r="5">
      <x v="349"/>
      <x v="283"/>
      <x v="755"/>
      <x v="1983"/>
      <x v="1077"/>
      <x/>
      <x v="1"/>
      <x/>
    </i>
    <i r="7">
      <x v="756"/>
      <x v="1984"/>
      <x v="1077"/>
      <x/>
      <x v="1"/>
      <x/>
    </i>
    <i r="5">
      <x v="2"/>
      <x v="2"/>
      <x v="747"/>
      <x v="1985"/>
      <x v="1013"/>
      <x/>
      <x v="1"/>
      <x/>
    </i>
    <i r="8">
      <x v="1986"/>
      <x v="1013"/>
      <x/>
      <x v="1"/>
      <x/>
    </i>
    <i r="5">
      <x v="346"/>
      <x v="281"/>
      <x v="748"/>
      <x v="1987"/>
      <x v="1041"/>
      <x/>
      <x v="1"/>
      <x/>
    </i>
    <i r="4">
      <x v="2"/>
      <x v="344"/>
      <x v="279"/>
      <x v="745"/>
      <x v="13"/>
      <x v="522"/>
      <x/>
      <x v="2"/>
      <x/>
    </i>
    <i r="5">
      <x v="345"/>
      <x v="280"/>
      <x v="746"/>
      <x v="13"/>
      <x v="594"/>
      <x/>
      <x v="2"/>
      <x/>
    </i>
    <i r="5">
      <x v="343"/>
      <x v="278"/>
      <x v="744"/>
      <x v="13"/>
      <x v="406"/>
      <x/>
      <x v="2"/>
      <x/>
    </i>
    <i r="5">
      <x v="2"/>
      <x v="2"/>
      <x v="747"/>
      <x v="13"/>
      <x v="575"/>
      <x/>
      <x v="2"/>
      <x/>
    </i>
    <i r="5">
      <x v="346"/>
      <x v="281"/>
      <x v="748"/>
      <x v="13"/>
      <x v="255"/>
      <x/>
      <x v="2"/>
      <x/>
    </i>
    <i r="2">
      <x v="24"/>
      <x/>
      <x/>
      <x v="350"/>
      <x v="284"/>
      <x v="757"/>
      <x v="1988"/>
      <x v="1112"/>
      <x v="3"/>
      <x/>
      <x v="1"/>
    </i>
    <i r="5">
      <x v="351"/>
      <x v="285"/>
      <x v="758"/>
      <x v="1989"/>
      <x v="1582"/>
      <x/>
      <x/>
      <x v="1"/>
    </i>
    <i r="5">
      <x v="24"/>
      <x v="20"/>
      <x v="759"/>
      <x v="1990"/>
      <x v="1493"/>
      <x/>
      <x/>
      <x v="1"/>
    </i>
    <i r="5">
      <x v="352"/>
      <x v="286"/>
      <x v="760"/>
      <x v="1991"/>
      <x v="1881"/>
      <x/>
      <x/>
      <x v="1"/>
    </i>
    <i r="7">
      <x v="761"/>
      <x v="1992"/>
      <x v="1881"/>
      <x/>
      <x/>
      <x v="1"/>
    </i>
    <i r="8">
      <x v="1993"/>
      <x v="1881"/>
      <x/>
      <x/>
      <x v="1"/>
    </i>
    <i r="5">
      <x v="353"/>
      <x v="287"/>
      <x v="759"/>
      <x v="1994"/>
      <x v="1241"/>
      <x/>
      <x/>
      <x v="1"/>
    </i>
    <i r="4">
      <x v="7"/>
      <x v="354"/>
      <x v="7"/>
      <x v="762"/>
      <x v="13"/>
      <x v="1568"/>
      <x v="4"/>
      <x v="3"/>
      <x v="1"/>
    </i>
    <i r="4">
      <x v="1"/>
      <x v="355"/>
      <x v="288"/>
      <x v="763"/>
      <x v="13"/>
      <x v="944"/>
      <x/>
      <x v="1"/>
      <x v="1"/>
    </i>
    <i r="5">
      <x v="356"/>
      <x v="289"/>
      <x v="764"/>
      <x v="13"/>
      <x v="817"/>
      <x/>
      <x v="1"/>
      <x v="1"/>
    </i>
    <i r="5">
      <x v="357"/>
      <x v="7"/>
      <x v="765"/>
      <x v="13"/>
      <x v="758"/>
      <x/>
      <x v="1"/>
      <x v="1"/>
    </i>
    <i r="5">
      <x v="358"/>
      <x v="290"/>
      <x v="766"/>
      <x v="13"/>
      <x v="984"/>
      <x/>
      <x v="1"/>
      <x v="1"/>
    </i>
    <i r="5">
      <x v="359"/>
      <x v="7"/>
      <x v="767"/>
      <x v="1995"/>
      <x v="947"/>
      <x/>
      <x v="1"/>
      <x v="1"/>
    </i>
    <i r="5">
      <x v="352"/>
      <x v="286"/>
      <x v="760"/>
      <x v="13"/>
      <x v="1057"/>
      <x/>
      <x v="1"/>
      <x v="1"/>
    </i>
    <i r="8">
      <x v="1996"/>
      <x v="1057"/>
      <x/>
      <x v="1"/>
      <x v="1"/>
    </i>
    <i r="4">
      <x v="2"/>
      <x v="351"/>
      <x v="285"/>
      <x v="758"/>
      <x v="1989"/>
      <x v="501"/>
      <x/>
      <x v="2"/>
      <x v="1"/>
    </i>
    <i r="5">
      <x v="352"/>
      <x v="286"/>
      <x v="760"/>
      <x v="1991"/>
      <x v="622"/>
      <x/>
      <x v="2"/>
      <x v="1"/>
    </i>
    <i r="4">
      <x v="8"/>
      <x v="360"/>
      <x v="7"/>
      <x v="762"/>
      <x v="13"/>
      <x v="244"/>
      <x v="4"/>
      <x v="2"/>
      <x v="1"/>
    </i>
    <i r="3">
      <x v="1"/>
      <x/>
      <x v="356"/>
      <x v="289"/>
      <x v="764"/>
      <x v="1997"/>
      <x v="194"/>
      <x/>
      <x/>
      <x v="1"/>
    </i>
    <i r="8">
      <x v="1998"/>
      <x v="90"/>
      <x/>
      <x/>
      <x v="1"/>
    </i>
    <i r="8">
      <x v="1999"/>
      <x v="90"/>
      <x/>
      <x/>
      <x v="1"/>
    </i>
    <i r="8">
      <x v="2000"/>
      <x v="194"/>
      <x/>
      <x/>
      <x v="1"/>
    </i>
    <i r="5">
      <x v="361"/>
      <x v="7"/>
      <x v="766"/>
      <x v="2001"/>
      <x v="1428"/>
      <x/>
      <x/>
      <x v="1"/>
    </i>
    <i r="5">
      <x v="359"/>
      <x v="7"/>
      <x v="767"/>
      <x v="1995"/>
      <x v="1560"/>
      <x/>
      <x/>
      <x v="1"/>
    </i>
    <i r="8">
      <x v="2002"/>
      <x v="1560"/>
      <x/>
      <x/>
      <x v="1"/>
    </i>
    <i r="5">
      <x v="352"/>
      <x v="286"/>
      <x v="760"/>
      <x v="1996"/>
      <x v="1881"/>
      <x/>
      <x/>
      <x v="1"/>
    </i>
    <i r="8">
      <x v="2003"/>
      <x v="1881"/>
      <x/>
      <x/>
      <x v="1"/>
    </i>
    <i r="8">
      <x v="2004"/>
      <x v="1881"/>
      <x/>
      <x/>
      <x v="1"/>
    </i>
    <i r="8">
      <x v="2005"/>
      <x v="1881"/>
      <x/>
      <x/>
      <x v="1"/>
    </i>
    <i r="4">
      <x v="1"/>
      <x v="356"/>
      <x v="289"/>
      <x v="764"/>
      <x v="13"/>
      <x v="817"/>
      <x/>
      <x v="1"/>
      <x v="1"/>
    </i>
    <i r="8">
      <x v="1998"/>
      <x v="1105"/>
      <x v="3"/>
      <x v="1"/>
      <x v="1"/>
    </i>
    <i r="5">
      <x v="357"/>
      <x v="7"/>
      <x v="765"/>
      <x v="13"/>
      <x v="758"/>
      <x/>
      <x v="1"/>
      <x v="1"/>
    </i>
    <i r="7">
      <x v="768"/>
      <x v="13"/>
      <x v="758"/>
      <x/>
      <x v="1"/>
      <x v="1"/>
    </i>
    <i r="5">
      <x v="362"/>
      <x v="7"/>
      <x v="769"/>
      <x v="2006"/>
      <x v="856"/>
      <x/>
      <x v="1"/>
      <x v="1"/>
    </i>
    <i r="5">
      <x v="358"/>
      <x v="290"/>
      <x v="766"/>
      <x v="13"/>
      <x v="984"/>
      <x/>
      <x v="1"/>
      <x v="1"/>
    </i>
    <i r="5">
      <x v="352"/>
      <x v="286"/>
      <x v="760"/>
      <x v="13"/>
      <x v="1057"/>
      <x/>
      <x v="1"/>
      <x v="1"/>
    </i>
    <i r="7">
      <x v="761"/>
      <x v="13"/>
      <x v="1057"/>
      <x/>
      <x v="1"/>
      <x v="1"/>
    </i>
    <i r="4">
      <x v="2"/>
      <x v="356"/>
      <x v="289"/>
      <x v="764"/>
      <x v="1997"/>
      <x v="309"/>
      <x/>
      <x v="2"/>
      <x v="1"/>
    </i>
    <i r="5">
      <x v="357"/>
      <x v="7"/>
      <x v="765"/>
      <x v="13"/>
      <x v="303"/>
      <x/>
      <x v="2"/>
      <x v="1"/>
    </i>
    <i r="5">
      <x v="361"/>
      <x v="7"/>
      <x v="766"/>
      <x v="2001"/>
      <x v="439"/>
      <x/>
      <x v="2"/>
      <x v="1"/>
    </i>
    <i r="5">
      <x v="359"/>
      <x v="7"/>
      <x v="767"/>
      <x v="1995"/>
      <x v="495"/>
      <x/>
      <x v="2"/>
      <x v="1"/>
    </i>
    <i r="5">
      <x v="352"/>
      <x v="286"/>
      <x v="760"/>
      <x v="1996"/>
      <x v="622"/>
      <x/>
      <x v="2"/>
      <x v="1"/>
    </i>
    <i r="8">
      <x v="2003"/>
      <x v="622"/>
      <x/>
      <x v="2"/>
      <x v="1"/>
    </i>
    <i r="3">
      <x v="2"/>
      <x/>
      <x v="355"/>
      <x v="288"/>
      <x v="763"/>
      <x v="2007"/>
      <x v="1554"/>
      <x/>
      <x/>
      <x v="1"/>
    </i>
    <i r="5">
      <x v="350"/>
      <x v="284"/>
      <x v="770"/>
      <x v="2008"/>
      <x v="1112"/>
      <x v="3"/>
      <x/>
      <x v="1"/>
    </i>
    <i r="5">
      <x v="356"/>
      <x v="289"/>
      <x v="764"/>
      <x v="2009"/>
      <x v="90"/>
      <x/>
      <x/>
      <x v="1"/>
    </i>
    <i r="5">
      <x v="362"/>
      <x v="7"/>
      <x v="769"/>
      <x v="2006"/>
      <x v="1315"/>
      <x/>
      <x/>
      <x v="1"/>
    </i>
    <i r="8">
      <x v="2010"/>
      <x v="1315"/>
      <x/>
      <x/>
      <x v="1"/>
    </i>
    <i r="5">
      <x v="361"/>
      <x v="7"/>
      <x v="766"/>
      <x v="2011"/>
      <x v="1428"/>
      <x/>
      <x/>
      <x v="1"/>
    </i>
    <i r="5">
      <x v="363"/>
      <x v="291"/>
      <x v="771"/>
      <x v="2012"/>
      <x v="1364"/>
      <x/>
      <x/>
      <x v="1"/>
    </i>
    <i r="5">
      <x v="352"/>
      <x v="286"/>
      <x v="760"/>
      <x v="2013"/>
      <x v="1881"/>
      <x/>
      <x/>
      <x v="1"/>
    </i>
    <i r="7">
      <x v="761"/>
      <x v="2014"/>
      <x v="1881"/>
      <x/>
      <x/>
      <x v="1"/>
    </i>
    <i r="4">
      <x v="1"/>
      <x v="356"/>
      <x v="289"/>
      <x v="764"/>
      <x v="13"/>
      <x v="817"/>
      <x/>
      <x v="1"/>
      <x v="1"/>
    </i>
    <i r="5">
      <x v="357"/>
      <x v="7"/>
      <x v="765"/>
      <x v="13"/>
      <x v="758"/>
      <x/>
      <x v="1"/>
      <x v="1"/>
    </i>
    <i r="7">
      <x v="768"/>
      <x v="13"/>
      <x v="758"/>
      <x/>
      <x v="1"/>
      <x v="1"/>
    </i>
    <i r="5">
      <x v="364"/>
      <x v="292"/>
      <x v="772"/>
      <x v="13"/>
      <x v="759"/>
      <x/>
      <x v="1"/>
      <x v="1"/>
    </i>
    <i r="5">
      <x v="358"/>
      <x v="290"/>
      <x v="773"/>
      <x v="13"/>
      <x v="984"/>
      <x/>
      <x v="1"/>
      <x v="1"/>
    </i>
    <i r="5">
      <x v="352"/>
      <x v="286"/>
      <x v="760"/>
      <x v="13"/>
      <x v="1057"/>
      <x/>
      <x v="1"/>
      <x v="1"/>
    </i>
    <i r="4">
      <x v="9"/>
      <x v="360"/>
      <x v="7"/>
      <x v="774"/>
      <x v="13"/>
      <x v="702"/>
      <x v="4"/>
      <x v="1"/>
      <x v="1"/>
    </i>
    <i r="4">
      <x v="2"/>
      <x v="356"/>
      <x v="289"/>
      <x v="764"/>
      <x v="13"/>
      <x v="359"/>
      <x/>
      <x v="2"/>
      <x v="1"/>
    </i>
    <i r="8">
      <x v="1998"/>
      <x v="671"/>
      <x v="3"/>
      <x v="2"/>
      <x v="1"/>
    </i>
    <i r="5">
      <x v="357"/>
      <x v="7"/>
      <x v="765"/>
      <x v="13"/>
      <x v="303"/>
      <x/>
      <x v="2"/>
      <x v="1"/>
    </i>
    <i r="7">
      <x v="768"/>
      <x v="13"/>
      <x v="303"/>
      <x/>
      <x v="2"/>
      <x v="1"/>
    </i>
    <i r="5">
      <x v="362"/>
      <x v="7"/>
      <x v="769"/>
      <x v="2006"/>
      <x v="399"/>
      <x/>
      <x v="2"/>
      <x v="1"/>
    </i>
    <i r="5">
      <x v="361"/>
      <x v="7"/>
      <x v="766"/>
      <x v="2011"/>
      <x v="439"/>
      <x/>
      <x v="2"/>
      <x v="1"/>
    </i>
    <i r="5">
      <x v="352"/>
      <x v="286"/>
      <x v="760"/>
      <x v="2013"/>
      <x v="622"/>
      <x/>
      <x v="2"/>
      <x v="1"/>
    </i>
    <i r="7">
      <x v="761"/>
      <x v="2014"/>
      <x v="622"/>
      <x/>
      <x v="2"/>
      <x v="1"/>
    </i>
    <i r="3">
      <x v="3"/>
      <x/>
      <x v="356"/>
      <x v="289"/>
      <x v="764"/>
      <x v="2015"/>
      <x v="90"/>
      <x/>
      <x/>
      <x v="1"/>
    </i>
    <i r="5">
      <x v="357"/>
      <x v="7"/>
      <x v="768"/>
      <x v="2016"/>
      <x v="188"/>
      <x/>
      <x/>
      <x v="1"/>
    </i>
    <i r="5">
      <x v="364"/>
      <x v="292"/>
      <x v="772"/>
      <x v="2017"/>
      <x v="189"/>
      <x/>
      <x/>
      <x v="1"/>
    </i>
    <i r="5">
      <x v="365"/>
      <x v="293"/>
      <x v="775"/>
      <x v="2018"/>
      <x v="225"/>
      <x/>
      <x/>
      <x v="1"/>
    </i>
    <i r="5">
      <x v="366"/>
      <x v="294"/>
      <x v="773"/>
      <x v="2019"/>
      <x v="677"/>
      <x/>
      <x/>
      <x v="1"/>
    </i>
    <i r="5">
      <x v="352"/>
      <x v="286"/>
      <x v="760"/>
      <x v="2020"/>
      <x v="1881"/>
      <x/>
      <x/>
      <x v="1"/>
    </i>
    <i r="4">
      <x v="1"/>
      <x v="367"/>
      <x v="295"/>
      <x v="776"/>
      <x v="13"/>
      <x v="761"/>
      <x/>
      <x v="1"/>
      <x v="1"/>
    </i>
    <i r="5">
      <x v="352"/>
      <x v="286"/>
      <x v="760"/>
      <x v="13"/>
      <x v="1057"/>
      <x/>
      <x v="1"/>
      <x v="1"/>
    </i>
    <i r="5">
      <x v="368"/>
      <x v="296"/>
      <x v="777"/>
      <x v="13"/>
      <x v="1049"/>
      <x/>
      <x v="1"/>
      <x v="1"/>
    </i>
    <i r="4">
      <x v="9"/>
      <x v="360"/>
      <x v="7"/>
      <x v="774"/>
      <x v="13"/>
      <x v="702"/>
      <x v="4"/>
      <x v="1"/>
      <x v="1"/>
    </i>
    <i r="4">
      <x v="2"/>
      <x v="356"/>
      <x v="289"/>
      <x v="764"/>
      <x v="2015"/>
      <x v="273"/>
      <x/>
      <x v="2"/>
      <x v="1"/>
    </i>
    <i r="5">
      <x v="357"/>
      <x v="7"/>
      <x v="765"/>
      <x v="13"/>
      <x v="303"/>
      <x/>
      <x v="2"/>
      <x v="1"/>
    </i>
    <i r="7">
      <x v="768"/>
      <x v="2016"/>
      <x v="303"/>
      <x/>
      <x v="2"/>
      <x v="1"/>
    </i>
    <i r="5">
      <x v="364"/>
      <x v="292"/>
      <x v="772"/>
      <x v="2017"/>
      <x v="304"/>
      <x/>
      <x v="2"/>
      <x v="1"/>
    </i>
    <i r="5">
      <x v="366"/>
      <x v="294"/>
      <x v="773"/>
      <x v="2019"/>
      <x v="322"/>
      <x/>
      <x v="2"/>
      <x v="1"/>
    </i>
    <i r="5">
      <x v="352"/>
      <x v="286"/>
      <x v="760"/>
      <x v="2020"/>
      <x v="622"/>
      <x/>
      <x v="2"/>
      <x v="1"/>
    </i>
    <i r="4">
      <x v="8"/>
      <x v="360"/>
      <x v="7"/>
      <x v="774"/>
      <x v="13"/>
      <x v="243"/>
      <x v="4"/>
      <x v="2"/>
      <x v="1"/>
    </i>
    <i r="3">
      <x v="4"/>
      <x/>
      <x v="356"/>
      <x v="289"/>
      <x v="764"/>
      <x v="2021"/>
      <x v="90"/>
      <x/>
      <x/>
      <x v="1"/>
    </i>
    <i r="8">
      <x v="2022"/>
      <x v="90"/>
      <x/>
      <x/>
      <x v="1"/>
    </i>
    <i r="5">
      <x v="362"/>
      <x v="7"/>
      <x v="778"/>
      <x v="2023"/>
      <x v="1317"/>
      <x/>
      <x/>
      <x v="1"/>
    </i>
    <i r="5">
      <x v="352"/>
      <x v="286"/>
      <x v="760"/>
      <x v="2024"/>
      <x v="1879"/>
      <x/>
      <x/>
      <x v="1"/>
    </i>
    <i r="4">
      <x v="7"/>
      <x v="354"/>
      <x v="7"/>
      <x v="774"/>
      <x v="13"/>
      <x v="238"/>
      <x v="4"/>
      <x v="3"/>
      <x v="1"/>
    </i>
    <i r="4">
      <x v="1"/>
      <x v="355"/>
      <x v="288"/>
      <x v="779"/>
      <x v="2025"/>
      <x v="944"/>
      <x/>
      <x v="1"/>
      <x v="1"/>
    </i>
    <i r="5">
      <x v="369"/>
      <x v="297"/>
      <x v="780"/>
      <x v="13"/>
      <x v="943"/>
      <x/>
      <x v="1"/>
      <x v="1"/>
    </i>
    <i r="5">
      <x v="370"/>
      <x v="298"/>
      <x v="757"/>
      <x v="422"/>
      <x v="1106"/>
      <x v="3"/>
      <x v="1"/>
      <x v="1"/>
    </i>
    <i r="5">
      <x v="371"/>
      <x v="299"/>
      <x v="772"/>
      <x v="2026"/>
      <x v="760"/>
      <x/>
      <x v="1"/>
      <x v="1"/>
    </i>
    <i r="5">
      <x v="367"/>
      <x v="295"/>
      <x v="776"/>
      <x v="13"/>
      <x v="761"/>
      <x/>
      <x v="1"/>
      <x v="1"/>
    </i>
    <i r="5">
      <x v="372"/>
      <x v="300"/>
      <x v="781"/>
      <x v="694"/>
      <x v="816"/>
      <x/>
      <x v="1"/>
      <x v="1"/>
    </i>
    <i r="5">
      <x v="373"/>
      <x v="7"/>
      <x v="782"/>
      <x v="2027"/>
      <x v="722"/>
      <x/>
      <x v="1"/>
      <x v="1"/>
    </i>
    <i r="5">
      <x v="352"/>
      <x v="286"/>
      <x v="760"/>
      <x v="2028"/>
      <x v="1056"/>
      <x/>
      <x v="1"/>
      <x v="1"/>
    </i>
    <i r="5">
      <x v="368"/>
      <x v="296"/>
      <x v="777"/>
      <x v="368"/>
      <x v="1049"/>
      <x/>
      <x v="1"/>
      <x v="1"/>
    </i>
    <i r="4">
      <x v="9"/>
      <x v="360"/>
      <x v="7"/>
      <x v="774"/>
      <x v="13"/>
      <x v="243"/>
      <x v="4"/>
      <x v="1"/>
      <x v="1"/>
    </i>
    <i r="4">
      <x v="2"/>
      <x v="367"/>
      <x v="295"/>
      <x v="776"/>
      <x v="13"/>
      <x v="305"/>
      <x/>
      <x v="2"/>
      <x v="1"/>
    </i>
    <i r="5">
      <x v="352"/>
      <x v="286"/>
      <x v="760"/>
      <x v="2024"/>
      <x v="621"/>
      <x/>
      <x v="2"/>
      <x v="1"/>
    </i>
    <i r="5">
      <x v="368"/>
      <x v="296"/>
      <x v="777"/>
      <x v="13"/>
      <x v="615"/>
      <x/>
      <x v="2"/>
      <x v="1"/>
    </i>
    <i r="3">
      <x v="5"/>
      <x/>
      <x v="355"/>
      <x v="288"/>
      <x v="779"/>
      <x v="2025"/>
      <x v="1554"/>
      <x/>
      <x/>
      <x v="1"/>
    </i>
    <i r="5">
      <x v="369"/>
      <x v="297"/>
      <x v="780"/>
      <x v="2029"/>
      <x v="1553"/>
      <x v="3"/>
      <x/>
      <x v="1"/>
    </i>
    <i r="5">
      <x v="341"/>
      <x v="276"/>
      <x v="94"/>
      <x v="2030"/>
      <x v="1633"/>
      <x/>
      <x/>
      <x v="1"/>
    </i>
    <i r="5">
      <x v="364"/>
      <x v="292"/>
      <x v="772"/>
      <x v="2031"/>
      <x v="189"/>
      <x v="1"/>
      <x/>
      <x v="1"/>
    </i>
    <i r="5">
      <x v="372"/>
      <x v="300"/>
      <x v="781"/>
      <x v="2032"/>
      <x v="88"/>
      <x/>
      <x/>
      <x v="1"/>
    </i>
    <i r="5">
      <x v="374"/>
      <x v="301"/>
      <x v="781"/>
      <x v="2033"/>
      <x v="1198"/>
      <x/>
      <x/>
      <x v="1"/>
    </i>
    <i r="8">
      <x v="2034"/>
      <x v="1198"/>
      <x/>
      <x/>
      <x v="1"/>
    </i>
    <i r="5">
      <x v="373"/>
      <x v="7"/>
      <x v="782"/>
      <x v="2035"/>
      <x v="37"/>
      <x/>
      <x/>
      <x v="1"/>
    </i>
    <i r="5">
      <x v="365"/>
      <x v="293"/>
      <x v="775"/>
      <x v="2036"/>
      <x v="225"/>
      <x/>
      <x/>
      <x v="1"/>
    </i>
    <i r="5">
      <x v="362"/>
      <x v="7"/>
      <x v="778"/>
      <x v="2037"/>
      <x v="1317"/>
      <x/>
      <x/>
      <x v="1"/>
    </i>
    <i r="4">
      <x v="1"/>
      <x v="355"/>
      <x v="288"/>
      <x v="779"/>
      <x v="13"/>
      <x v="944"/>
      <x v="1"/>
      <x v="1"/>
      <x v="1"/>
    </i>
    <i r="5">
      <x v="370"/>
      <x v="298"/>
      <x v="757"/>
      <x v="13"/>
      <x v="723"/>
      <x v="1"/>
      <x v="1"/>
      <x v="1"/>
    </i>
    <i r="5">
      <x v="357"/>
      <x v="7"/>
      <x v="765"/>
      <x v="2038"/>
      <x v="758"/>
      <x/>
      <x v="1"/>
      <x v="1"/>
    </i>
    <i r="5">
      <x v="367"/>
      <x v="295"/>
      <x v="776"/>
      <x v="2039"/>
      <x v="971"/>
      <x/>
      <x v="1"/>
      <x v="1"/>
    </i>
    <i r="5">
      <x v="373"/>
      <x v="7"/>
      <x v="782"/>
      <x v="13"/>
      <x v="722"/>
      <x v="1"/>
      <x v="1"/>
      <x v="1"/>
    </i>
    <i r="5">
      <x v="352"/>
      <x v="286"/>
      <x v="760"/>
      <x v="13"/>
      <x v="1057"/>
      <x v="1"/>
      <x v="1"/>
      <x v="1"/>
    </i>
    <i r="8">
      <x v="2040"/>
      <x v="1056"/>
      <x/>
      <x v="1"/>
      <x v="1"/>
    </i>
    <i r="5">
      <x v="368"/>
      <x v="296"/>
      <x v="777"/>
      <x v="13"/>
      <x v="1049"/>
      <x v="1"/>
      <x v="1"/>
      <x v="1"/>
    </i>
    <i r="8">
      <x v="2041"/>
      <x v="1049"/>
      <x/>
      <x v="1"/>
      <x v="1"/>
    </i>
    <i r="4">
      <x v="2"/>
      <x v="355"/>
      <x v="288"/>
      <x v="779"/>
      <x v="13"/>
      <x v="492"/>
      <x v="1"/>
      <x v="2"/>
      <x v="1"/>
    </i>
    <i r="5">
      <x v="369"/>
      <x v="297"/>
      <x v="780"/>
      <x v="13"/>
      <x v="491"/>
      <x/>
      <x v="2"/>
      <x v="1"/>
    </i>
    <i r="5">
      <x v="370"/>
      <x v="298"/>
      <x v="757"/>
      <x v="13"/>
      <x v="261"/>
      <x v="1"/>
      <x v="2"/>
      <x v="1"/>
    </i>
    <i r="5">
      <x v="367"/>
      <x v="295"/>
      <x v="776"/>
      <x v="13"/>
      <x v="305"/>
      <x/>
      <x v="2"/>
      <x v="1"/>
    </i>
    <i r="5">
      <x v="364"/>
      <x v="292"/>
      <x v="772"/>
      <x v="2031"/>
      <x v="304"/>
      <x v="1"/>
      <x v="2"/>
      <x v="1"/>
    </i>
    <i r="5">
      <x v="374"/>
      <x v="301"/>
      <x v="781"/>
      <x v="2033"/>
      <x v="358"/>
      <x/>
      <x v="2"/>
      <x v="1"/>
    </i>
    <i r="5">
      <x v="373"/>
      <x v="7"/>
      <x v="782"/>
      <x v="2035"/>
      <x v="260"/>
      <x/>
      <x v="2"/>
      <x v="1"/>
    </i>
    <i r="5">
      <x v="352"/>
      <x v="286"/>
      <x v="760"/>
      <x v="2042"/>
      <x v="621"/>
      <x v="1"/>
      <x v="2"/>
      <x v="1"/>
    </i>
    <i r="5">
      <x v="368"/>
      <x v="296"/>
      <x v="777"/>
      <x v="13"/>
      <x v="615"/>
      <x/>
      <x v="2"/>
      <x v="1"/>
    </i>
    <i>
      <x v="4"/>
      <x v="8"/>
      <x v="25"/>
      <x/>
      <x/>
      <x v="375"/>
      <x v="302"/>
      <x v="783"/>
      <x v="2043"/>
      <x v="1614"/>
      <x/>
      <x/>
      <x v="1"/>
    </i>
    <i r="5">
      <x v="376"/>
      <x v="303"/>
      <x v="784"/>
      <x v="2044"/>
      <x v="1616"/>
      <x/>
      <x/>
      <x v="1"/>
    </i>
    <i r="5">
      <x v="377"/>
      <x v="304"/>
      <x v="785"/>
      <x v="2045"/>
      <x v="190"/>
      <x/>
      <x/>
      <x v="1"/>
    </i>
    <i r="8">
      <x v="2046"/>
      <x v="190"/>
      <x v="1"/>
      <x/>
      <x v="1"/>
    </i>
    <i r="8">
      <x v="2047"/>
      <x v="190"/>
      <x v="1"/>
      <x/>
      <x v="1"/>
    </i>
    <i r="5">
      <x v="378"/>
      <x v="305"/>
      <x v="94"/>
      <x v="2048"/>
      <x v="1447"/>
      <x/>
      <x/>
      <x v="1"/>
    </i>
    <i r="8">
      <x v="2049"/>
      <x v="1447"/>
      <x/>
      <x/>
      <x v="1"/>
    </i>
    <i r="5">
      <x v="379"/>
      <x v="7"/>
      <x v="786"/>
      <x v="2050"/>
      <x v="676"/>
      <x/>
      <x/>
      <x v="1"/>
    </i>
    <i r="8">
      <x v="2051"/>
      <x v="676"/>
      <x/>
      <x/>
      <x v="1"/>
    </i>
    <i r="8">
      <x v="2052"/>
      <x v="676"/>
      <x/>
      <x/>
      <x v="1"/>
    </i>
    <i r="5">
      <x v="380"/>
      <x v="7"/>
      <x v="786"/>
      <x v="2053"/>
      <x v="1263"/>
      <x/>
      <x/>
      <x v="1"/>
    </i>
    <i r="5">
      <x v="381"/>
      <x v="306"/>
      <x v="787"/>
      <x v="2054"/>
      <x v="1858"/>
      <x/>
      <x/>
      <x v="1"/>
    </i>
    <i r="7">
      <x v="788"/>
      <x v="2055"/>
      <x v="1858"/>
      <x/>
      <x/>
      <x v="1"/>
    </i>
    <i r="5">
      <x v="382"/>
      <x v="307"/>
      <x v="789"/>
      <x v="2056"/>
      <x v="1340"/>
      <x/>
      <x/>
      <x v="1"/>
    </i>
    <i r="5">
      <x v="383"/>
      <x v="308"/>
      <x v="790"/>
      <x v="2057"/>
      <x v="1346"/>
      <x/>
      <x/>
      <x v="1"/>
    </i>
    <i r="5">
      <x v="384"/>
      <x v="309"/>
      <x v="791"/>
      <x v="2058"/>
      <x v="1360"/>
      <x/>
      <x/>
      <x v="1"/>
    </i>
    <i r="5">
      <x v="385"/>
      <x v="310"/>
      <x v="792"/>
      <x v="2059"/>
      <x v="1359"/>
      <x/>
      <x/>
      <x v="1"/>
    </i>
    <i r="5">
      <x v="386"/>
      <x v="311"/>
      <x v="793"/>
      <x v="2060"/>
      <x v="1345"/>
      <x/>
      <x/>
      <x v="1"/>
    </i>
    <i r="5">
      <x v="387"/>
      <x v="312"/>
      <x v="794"/>
      <x v="2061"/>
      <x v="104"/>
      <x/>
      <x/>
      <x v="1"/>
    </i>
    <i r="5">
      <x v="388"/>
      <x v="313"/>
      <x v="795"/>
      <x v="2062"/>
      <x v="166"/>
      <x/>
      <x/>
      <x v="1"/>
    </i>
    <i r="5">
      <x v="2"/>
      <x v="2"/>
      <x v="796"/>
      <x v="2063"/>
      <x v="1755"/>
      <x/>
      <x/>
      <x v="1"/>
    </i>
    <i r="8">
      <x v="2064"/>
      <x v="1755"/>
      <x/>
      <x/>
      <x v="1"/>
    </i>
    <i r="7">
      <x v="797"/>
      <x v="2065"/>
      <x v="1755"/>
      <x/>
      <x/>
      <x v="1"/>
    </i>
    <i r="7">
      <x v="798"/>
      <x v="2066"/>
      <x v="1755"/>
      <x/>
      <x/>
      <x v="1"/>
    </i>
    <i r="8">
      <x v="2067"/>
      <x v="1755"/>
      <x/>
      <x/>
      <x v="1"/>
    </i>
    <i r="7">
      <x v="799"/>
      <x v="2068"/>
      <x v="1755"/>
      <x/>
      <x/>
      <x v="1"/>
    </i>
    <i r="8">
      <x v="2069"/>
      <x v="1755"/>
      <x/>
      <x/>
      <x v="1"/>
    </i>
    <i r="7">
      <x v="800"/>
      <x v="2070"/>
      <x v="1755"/>
      <x/>
      <x/>
      <x v="1"/>
    </i>
    <i r="8">
      <x v="2071"/>
      <x v="1755"/>
      <x/>
      <x/>
      <x v="1"/>
    </i>
    <i r="7">
      <x v="801"/>
      <x v="2072"/>
      <x v="1755"/>
      <x/>
      <x/>
      <x v="1"/>
    </i>
    <i r="8">
      <x v="2073"/>
      <x v="1755"/>
      <x/>
      <x/>
      <x v="1"/>
    </i>
    <i r="7">
      <x v="802"/>
      <x v="2074"/>
      <x v="1755"/>
      <x/>
      <x/>
      <x v="1"/>
    </i>
    <i r="8">
      <x v="2075"/>
      <x v="1755"/>
      <x/>
      <x/>
      <x v="1"/>
    </i>
    <i r="7">
      <x v="803"/>
      <x v="2076"/>
      <x v="1755"/>
      <x/>
      <x/>
      <x v="1"/>
    </i>
    <i r="7">
      <x v="804"/>
      <x v="2077"/>
      <x v="1755"/>
      <x/>
      <x/>
      <x v="1"/>
    </i>
    <i r="8">
      <x v="2078"/>
      <x v="1755"/>
      <x/>
      <x/>
      <x v="1"/>
    </i>
    <i r="7">
      <x v="805"/>
      <x v="2079"/>
      <x v="1755"/>
      <x/>
      <x/>
      <x v="1"/>
    </i>
    <i r="8">
      <x v="2080"/>
      <x v="1755"/>
      <x/>
      <x/>
      <x v="1"/>
    </i>
    <i r="7">
      <x v="806"/>
      <x v="2081"/>
      <x v="1755"/>
      <x/>
      <x/>
      <x v="1"/>
    </i>
    <i r="8">
      <x v="2082"/>
      <x v="1755"/>
      <x/>
      <x/>
      <x v="1"/>
    </i>
    <i r="7">
      <x v="807"/>
      <x v="2083"/>
      <x v="1755"/>
      <x/>
      <x/>
      <x v="1"/>
    </i>
    <i r="8">
      <x v="2084"/>
      <x v="1755"/>
      <x/>
      <x/>
      <x v="1"/>
    </i>
    <i r="7">
      <x v="808"/>
      <x v="2085"/>
      <x v="1755"/>
      <x/>
      <x/>
      <x v="1"/>
    </i>
    <i r="8">
      <x v="2086"/>
      <x v="1755"/>
      <x/>
      <x/>
      <x v="1"/>
    </i>
    <i r="7">
      <x v="809"/>
      <x v="2087"/>
      <x v="1755"/>
      <x/>
      <x/>
      <x v="1"/>
    </i>
    <i r="7">
      <x v="810"/>
      <x v="2088"/>
      <x v="1755"/>
      <x/>
      <x/>
      <x v="1"/>
    </i>
    <i r="7">
      <x v="811"/>
      <x v="2089"/>
      <x v="1755"/>
      <x/>
      <x/>
      <x v="1"/>
    </i>
    <i r="8">
      <x v="2090"/>
      <x v="1755"/>
      <x/>
      <x/>
      <x v="1"/>
    </i>
    <i r="7">
      <x v="812"/>
      <x v="2091"/>
      <x v="1755"/>
      <x/>
      <x/>
      <x v="1"/>
    </i>
    <i r="8">
      <x v="2092"/>
      <x v="1755"/>
      <x/>
      <x/>
      <x v="1"/>
    </i>
    <i r="7">
      <x v="813"/>
      <x v="2093"/>
      <x v="1755"/>
      <x/>
      <x/>
      <x v="1"/>
    </i>
    <i r="7">
      <x v="814"/>
      <x v="2094"/>
      <x v="1755"/>
      <x/>
      <x/>
      <x v="1"/>
    </i>
    <i r="8">
      <x v="2095"/>
      <x v="1755"/>
      <x/>
      <x/>
      <x v="1"/>
    </i>
    <i r="7">
      <x v="815"/>
      <x v="2096"/>
      <x v="1755"/>
      <x/>
      <x/>
      <x v="1"/>
    </i>
    <i r="8">
      <x v="2097"/>
      <x v="1755"/>
      <x/>
      <x/>
      <x v="1"/>
    </i>
    <i r="7">
      <x v="816"/>
      <x v="2098"/>
      <x v="1755"/>
      <x/>
      <x/>
      <x v="1"/>
    </i>
    <i r="8">
      <x v="2099"/>
      <x v="1755"/>
      <x/>
      <x/>
      <x v="1"/>
    </i>
    <i r="7">
      <x v="817"/>
      <x v="2100"/>
      <x v="1755"/>
      <x/>
      <x/>
      <x v="1"/>
    </i>
    <i r="8">
      <x v="2101"/>
      <x v="1755"/>
      <x/>
      <x/>
      <x v="1"/>
    </i>
    <i r="7">
      <x v="818"/>
      <x v="2102"/>
      <x v="1755"/>
      <x/>
      <x/>
      <x v="1"/>
    </i>
    <i r="8">
      <x v="2103"/>
      <x v="1755"/>
      <x/>
      <x/>
      <x v="1"/>
    </i>
    <i r="7">
      <x v="819"/>
      <x v="2104"/>
      <x v="1755"/>
      <x/>
      <x/>
      <x v="1"/>
    </i>
    <i r="8">
      <x v="2105"/>
      <x v="1755"/>
      <x/>
      <x/>
      <x v="1"/>
    </i>
    <i r="7">
      <x v="820"/>
      <x v="2106"/>
      <x v="1755"/>
      <x/>
      <x/>
      <x v="1"/>
    </i>
    <i r="7">
      <x v="821"/>
      <x v="2107"/>
      <x v="1755"/>
      <x/>
      <x/>
      <x v="1"/>
    </i>
    <i r="8">
      <x v="2108"/>
      <x v="1755"/>
      <x/>
      <x/>
      <x v="1"/>
    </i>
    <i r="5">
      <x v="389"/>
      <x v="314"/>
      <x v="822"/>
      <x v="2109"/>
      <x v="1814"/>
      <x/>
      <x/>
      <x v="1"/>
    </i>
    <i r="7">
      <x v="823"/>
      <x v="2110"/>
      <x v="1814"/>
      <x/>
      <x/>
      <x v="1"/>
    </i>
    <i r="4">
      <x v="1"/>
      <x v="390"/>
      <x v="315"/>
      <x v="824"/>
      <x v="13"/>
      <x v="945"/>
      <x/>
      <x v="1"/>
      <x v="1"/>
    </i>
    <i r="5">
      <x v="327"/>
      <x v="263"/>
      <x v="825"/>
      <x v="13"/>
      <x v="818"/>
      <x/>
      <x v="1"/>
      <x v="1"/>
    </i>
    <i r="5">
      <x v="377"/>
      <x v="304"/>
      <x v="826"/>
      <x v="13"/>
      <x v="762"/>
      <x/>
      <x v="1"/>
      <x v="1"/>
    </i>
    <i r="5">
      <x v="391"/>
      <x v="316"/>
      <x v="827"/>
      <x v="13"/>
      <x v="920"/>
      <x/>
      <x v="1"/>
      <x v="1"/>
    </i>
    <i r="5">
      <x v="392"/>
      <x v="317"/>
      <x v="828"/>
      <x v="2111"/>
      <x v="871"/>
      <x/>
      <x v="1"/>
      <x v="1"/>
    </i>
    <i r="5">
      <x v="2"/>
      <x v="2"/>
      <x v="809"/>
      <x v="2112"/>
      <x v="1013"/>
      <x/>
      <x v="1"/>
      <x v="1"/>
    </i>
    <i r="4">
      <x v="2"/>
      <x v="377"/>
      <x v="304"/>
      <x v="785"/>
      <x v="13"/>
      <x v="306"/>
      <x/>
      <x v="2"/>
      <x v="1"/>
    </i>
    <i r="8">
      <x v="2113"/>
      <x v="307"/>
      <x/>
      <x v="2"/>
      <x v="1"/>
    </i>
    <i r="8">
      <x v="2114"/>
      <x v="307"/>
      <x/>
      <x v="2"/>
      <x v="1"/>
    </i>
    <i r="5">
      <x v="387"/>
      <x v="312"/>
      <x v="794"/>
      <x v="2061"/>
      <x v="278"/>
      <x/>
      <x v="2"/>
      <x v="1"/>
    </i>
    <i r="3">
      <x v="1"/>
      <x/>
      <x v="391"/>
      <x v="316"/>
      <x v="827"/>
      <x v="2115"/>
      <x v="1497"/>
      <x/>
      <x/>
      <x v="1"/>
    </i>
    <i r="5">
      <x v="392"/>
      <x v="317"/>
      <x v="828"/>
      <x v="2111"/>
      <x v="1362"/>
      <x/>
      <x/>
      <x v="1"/>
    </i>
    <i r="5">
      <x v="385"/>
      <x v="310"/>
      <x v="792"/>
      <x v="2116"/>
      <x v="1359"/>
      <x/>
      <x/>
      <x v="1"/>
    </i>
    <i r="5">
      <x v="387"/>
      <x v="312"/>
      <x v="829"/>
      <x v="2117"/>
      <x v="104"/>
      <x/>
      <x/>
      <x v="1"/>
    </i>
    <i r="5">
      <x v="2"/>
      <x v="2"/>
      <x v="796"/>
      <x v="2118"/>
      <x v="1755"/>
      <x/>
      <x/>
      <x v="1"/>
    </i>
    <i r="7">
      <x v="799"/>
      <x v="2119"/>
      <x v="1755"/>
      <x/>
      <x/>
      <x v="1"/>
    </i>
    <i r="7">
      <x v="800"/>
      <x v="2120"/>
      <x v="1755"/>
      <x/>
      <x/>
      <x v="1"/>
    </i>
    <i r="7">
      <x v="805"/>
      <x v="2121"/>
      <x v="1755"/>
      <x/>
      <x/>
      <x v="1"/>
    </i>
    <i r="7">
      <x v="806"/>
      <x v="2122"/>
      <x v="1755"/>
      <x/>
      <x/>
      <x v="1"/>
    </i>
    <i r="7">
      <x v="807"/>
      <x v="2123"/>
      <x v="1755"/>
      <x/>
      <x/>
      <x v="1"/>
    </i>
    <i r="7">
      <x v="808"/>
      <x v="2124"/>
      <x v="1755"/>
      <x/>
      <x/>
      <x v="1"/>
    </i>
    <i r="7">
      <x v="809"/>
      <x v="2112"/>
      <x v="1755"/>
      <x/>
      <x/>
      <x v="1"/>
    </i>
    <i r="8">
      <x v="2125"/>
      <x v="1755"/>
      <x/>
      <x/>
      <x v="1"/>
    </i>
    <i r="7">
      <x v="810"/>
      <x v="2126"/>
      <x v="1755"/>
      <x/>
      <x/>
      <x v="1"/>
    </i>
    <i r="7">
      <x v="811"/>
      <x v="2127"/>
      <x v="1755"/>
      <x/>
      <x/>
      <x v="1"/>
    </i>
    <i r="7">
      <x v="812"/>
      <x v="2128"/>
      <x v="1755"/>
      <x/>
      <x/>
      <x v="1"/>
    </i>
    <i r="7">
      <x v="813"/>
      <x v="2129"/>
      <x v="1755"/>
      <x/>
      <x/>
      <x v="1"/>
    </i>
    <i r="7">
      <x v="814"/>
      <x v="2130"/>
      <x v="1755"/>
      <x/>
      <x/>
      <x v="1"/>
    </i>
    <i r="7">
      <x v="830"/>
      <x v="2131"/>
      <x v="1755"/>
      <x/>
      <x/>
      <x v="1"/>
    </i>
    <i r="7">
      <x v="831"/>
      <x v="2132"/>
      <x v="1755"/>
      <x/>
      <x/>
      <x v="1"/>
    </i>
    <i r="7">
      <x v="832"/>
      <x v="2133"/>
      <x v="1755"/>
      <x/>
      <x/>
      <x v="1"/>
    </i>
    <i r="7">
      <x v="833"/>
      <x v="2134"/>
      <x v="1755"/>
      <x/>
      <x/>
      <x v="1"/>
    </i>
    <i r="7">
      <x v="834"/>
      <x v="2135"/>
      <x v="1755"/>
      <x/>
      <x/>
      <x v="1"/>
    </i>
    <i r="7">
      <x v="835"/>
      <x v="2136"/>
      <x v="1755"/>
      <x/>
      <x/>
      <x v="1"/>
    </i>
    <i r="7">
      <x v="836"/>
      <x v="2137"/>
      <x v="1755"/>
      <x/>
      <x/>
      <x v="1"/>
    </i>
    <i r="7">
      <x v="837"/>
      <x v="2138"/>
      <x v="1755"/>
      <x/>
      <x/>
      <x v="1"/>
    </i>
    <i r="7">
      <x v="838"/>
      <x v="2139"/>
      <x v="1755"/>
      <x/>
      <x/>
      <x v="1"/>
    </i>
    <i r="7">
      <x v="816"/>
      <x v="2140"/>
      <x v="1755"/>
      <x/>
      <x/>
      <x v="1"/>
    </i>
    <i r="7">
      <x v="817"/>
      <x v="2141"/>
      <x v="1755"/>
      <x/>
      <x/>
      <x v="1"/>
    </i>
    <i r="7">
      <x v="818"/>
      <x v="2142"/>
      <x v="1755"/>
      <x/>
      <x/>
      <x v="1"/>
    </i>
    <i r="7">
      <x v="839"/>
      <x v="2143"/>
      <x v="1755"/>
      <x/>
      <x/>
      <x v="1"/>
    </i>
    <i r="7">
      <x v="819"/>
      <x v="2144"/>
      <x v="1755"/>
      <x/>
      <x/>
      <x v="1"/>
    </i>
    <i r="7">
      <x v="820"/>
      <x v="2145"/>
      <x v="1755"/>
      <x/>
      <x/>
      <x v="1"/>
    </i>
    <i r="5">
      <x v="389"/>
      <x v="314"/>
      <x v="823"/>
      <x v="2146"/>
      <x v="1814"/>
      <x/>
      <x/>
      <x v="1"/>
    </i>
    <i r="4">
      <x v="1"/>
      <x v="390"/>
      <x v="315"/>
      <x v="824"/>
      <x v="13"/>
      <x v="945"/>
      <x/>
      <x v="1"/>
      <x v="1"/>
    </i>
    <i r="5">
      <x v="393"/>
      <x v="7"/>
      <x v="840"/>
      <x v="13"/>
      <x v="764"/>
      <x/>
      <x v="1"/>
      <x v="1"/>
    </i>
    <i r="5">
      <x v="327"/>
      <x v="263"/>
      <x v="825"/>
      <x v="13"/>
      <x v="818"/>
      <x/>
      <x v="1"/>
      <x v="1"/>
    </i>
    <i r="5">
      <x v="394"/>
      <x v="318"/>
      <x v="826"/>
      <x v="2147"/>
      <x v="922"/>
      <x/>
      <x v="1"/>
      <x v="1"/>
    </i>
    <i r="5">
      <x v="391"/>
      <x v="316"/>
      <x v="827"/>
      <x v="13"/>
      <x v="920"/>
      <x/>
      <x v="1"/>
      <x v="1"/>
    </i>
    <i r="4">
      <x v="2"/>
      <x v="327"/>
      <x v="263"/>
      <x v="825"/>
      <x v="13"/>
      <x v="360"/>
      <x/>
      <x v="2"/>
      <x v="1"/>
    </i>
    <i r="5">
      <x v="377"/>
      <x v="304"/>
      <x v="826"/>
      <x v="13"/>
      <x v="306"/>
      <x/>
      <x v="2"/>
      <x v="1"/>
    </i>
    <i r="5">
      <x v="391"/>
      <x v="316"/>
      <x v="827"/>
      <x v="2115"/>
      <x v="467"/>
      <x/>
      <x v="2"/>
      <x v="1"/>
    </i>
    <i r="5">
      <x v="392"/>
      <x v="317"/>
      <x v="828"/>
      <x v="2111"/>
      <x v="416"/>
      <x/>
      <x v="2"/>
      <x v="1"/>
    </i>
    <i r="5">
      <x v="2"/>
      <x v="2"/>
      <x v="809"/>
      <x v="2112"/>
      <x v="575"/>
      <x/>
      <x v="2"/>
      <x v="1"/>
    </i>
    <i r="3">
      <x v="2"/>
      <x/>
      <x v="395"/>
      <x v="319"/>
      <x v="841"/>
      <x v="2148"/>
      <x v="1655"/>
      <x/>
      <x/>
      <x v="1"/>
    </i>
    <i r="5">
      <x v="327"/>
      <x v="263"/>
      <x v="842"/>
      <x v="2149"/>
      <x v="1640"/>
      <x/>
      <x/>
      <x v="1"/>
    </i>
    <i r="8">
      <x v="2150"/>
      <x v="1640"/>
      <x/>
      <x/>
      <x v="1"/>
    </i>
    <i r="8">
      <x v="2151"/>
      <x v="1640"/>
      <x/>
      <x/>
      <x v="1"/>
    </i>
    <i r="5">
      <x v="396"/>
      <x v="7"/>
      <x v="825"/>
      <x v="2152"/>
      <x v="1448"/>
      <x/>
      <x/>
      <x v="1"/>
    </i>
    <i r="5">
      <x v="394"/>
      <x v="318"/>
      <x v="826"/>
      <x v="2147"/>
      <x v="1499"/>
      <x/>
      <x/>
      <x v="1"/>
    </i>
    <i r="5">
      <x v="391"/>
      <x v="316"/>
      <x v="827"/>
      <x v="2153"/>
      <x v="1497"/>
      <x/>
      <x/>
      <x v="1"/>
    </i>
    <i r="5">
      <x v="383"/>
      <x v="308"/>
      <x v="790"/>
      <x v="2154"/>
      <x v="1346"/>
      <x/>
      <x/>
      <x v="1"/>
    </i>
    <i r="5">
      <x v="397"/>
      <x v="320"/>
      <x v="843"/>
      <x v="2155"/>
      <x v="1399"/>
      <x/>
      <x/>
      <x v="1"/>
    </i>
    <i r="5">
      <x v="2"/>
      <x v="2"/>
      <x v="844"/>
      <x v="2156"/>
      <x v="1755"/>
      <x/>
      <x/>
      <x v="1"/>
    </i>
    <i r="7">
      <x v="797"/>
      <x v="2157"/>
      <x v="1755"/>
      <x/>
      <x/>
      <x v="1"/>
    </i>
    <i r="7">
      <x v="798"/>
      <x v="2158"/>
      <x v="1755"/>
      <x/>
      <x/>
      <x v="1"/>
    </i>
    <i r="7">
      <x v="799"/>
      <x v="2159"/>
      <x v="1755"/>
      <x/>
      <x/>
      <x v="1"/>
    </i>
    <i r="7">
      <x v="800"/>
      <x v="2160"/>
      <x v="1755"/>
      <x/>
      <x/>
      <x v="1"/>
    </i>
    <i r="7">
      <x v="801"/>
      <x v="2161"/>
      <x v="1755"/>
      <x/>
      <x/>
      <x v="1"/>
    </i>
    <i r="7">
      <x v="802"/>
      <x v="2162"/>
      <x v="1755"/>
      <x/>
      <x/>
      <x v="1"/>
    </i>
    <i r="7">
      <x v="805"/>
      <x v="2163"/>
      <x v="1755"/>
      <x/>
      <x/>
      <x v="1"/>
    </i>
    <i r="7">
      <x v="806"/>
      <x v="2164"/>
      <x v="1755"/>
      <x/>
      <x/>
      <x v="1"/>
    </i>
    <i r="7">
      <x v="807"/>
      <x v="2165"/>
      <x v="1755"/>
      <x/>
      <x/>
      <x v="1"/>
    </i>
    <i r="7">
      <x v="809"/>
      <x v="2166"/>
      <x v="1755"/>
      <x/>
      <x/>
      <x v="1"/>
    </i>
    <i r="7">
      <x v="810"/>
      <x v="2167"/>
      <x v="1755"/>
      <x/>
      <x/>
      <x v="1"/>
    </i>
    <i r="7">
      <x v="811"/>
      <x v="2168"/>
      <x v="1755"/>
      <x/>
      <x/>
      <x v="1"/>
    </i>
    <i r="7">
      <x v="812"/>
      <x v="2169"/>
      <x v="1755"/>
      <x/>
      <x/>
      <x v="1"/>
    </i>
    <i r="7">
      <x v="813"/>
      <x v="2170"/>
      <x v="1755"/>
      <x/>
      <x/>
      <x v="1"/>
    </i>
    <i r="7">
      <x v="814"/>
      <x v="2171"/>
      <x v="1755"/>
      <x/>
      <x/>
      <x v="1"/>
    </i>
    <i r="7">
      <x v="830"/>
      <x v="2172"/>
      <x v="1755"/>
      <x/>
      <x/>
      <x v="1"/>
    </i>
    <i r="7">
      <x v="815"/>
      <x v="2173"/>
      <x v="1755"/>
      <x/>
      <x/>
      <x v="1"/>
    </i>
    <i r="7">
      <x v="831"/>
      <x v="2174"/>
      <x v="1755"/>
      <x/>
      <x/>
      <x v="1"/>
    </i>
    <i r="7">
      <x v="832"/>
      <x v="2175"/>
      <x v="1755"/>
      <x/>
      <x/>
      <x v="1"/>
    </i>
    <i r="7">
      <x v="833"/>
      <x v="2176"/>
      <x v="1755"/>
      <x/>
      <x/>
      <x v="1"/>
    </i>
    <i r="7">
      <x v="834"/>
      <x v="2177"/>
      <x v="1755"/>
      <x/>
      <x/>
      <x v="1"/>
    </i>
    <i r="7">
      <x v="835"/>
      <x v="2178"/>
      <x v="1755"/>
      <x/>
      <x/>
      <x v="1"/>
    </i>
    <i r="7">
      <x v="836"/>
      <x v="2179"/>
      <x v="1755"/>
      <x/>
      <x/>
      <x v="1"/>
    </i>
    <i r="7">
      <x v="837"/>
      <x v="2180"/>
      <x v="1755"/>
      <x/>
      <x/>
      <x v="1"/>
    </i>
    <i r="7">
      <x v="838"/>
      <x v="2181"/>
      <x v="1755"/>
      <x/>
      <x/>
      <x v="1"/>
    </i>
    <i r="7">
      <x v="816"/>
      <x v="2182"/>
      <x v="1755"/>
      <x/>
      <x/>
      <x v="1"/>
    </i>
    <i r="7">
      <x v="817"/>
      <x v="2183"/>
      <x v="1755"/>
      <x/>
      <x/>
      <x v="1"/>
    </i>
    <i r="7">
      <x v="818"/>
      <x v="2184"/>
      <x v="1755"/>
      <x/>
      <x/>
      <x v="1"/>
    </i>
    <i r="7">
      <x v="819"/>
      <x v="2185"/>
      <x v="1755"/>
      <x/>
      <x/>
      <x v="1"/>
    </i>
    <i r="7">
      <x v="820"/>
      <x v="2186"/>
      <x v="1755"/>
      <x/>
      <x/>
      <x v="1"/>
    </i>
    <i r="7">
      <x v="821"/>
      <x v="2187"/>
      <x v="1755"/>
      <x/>
      <x/>
      <x v="1"/>
    </i>
    <i r="7">
      <x v="845"/>
      <x v="2188"/>
      <x v="1755"/>
      <x/>
      <x/>
      <x v="1"/>
    </i>
    <i r="5">
      <x v="389"/>
      <x v="314"/>
      <x v="846"/>
      <x v="2189"/>
      <x v="1814"/>
      <x/>
      <x/>
      <x v="1"/>
    </i>
    <i r="5">
      <x v="398"/>
      <x v="321"/>
      <x v="847"/>
      <x v="2190"/>
      <x v="168"/>
      <x/>
      <x/>
      <x v="1"/>
    </i>
    <i r="4">
      <x v="1"/>
      <x v="390"/>
      <x v="315"/>
      <x v="824"/>
      <x v="13"/>
      <x v="945"/>
      <x/>
      <x v="1"/>
      <x v="1"/>
    </i>
    <i r="5">
      <x v="370"/>
      <x v="298"/>
      <x v="848"/>
      <x v="13"/>
      <x v="723"/>
      <x/>
      <x v="1"/>
      <x v="1"/>
    </i>
    <i r="5">
      <x v="396"/>
      <x v="7"/>
      <x v="825"/>
      <x v="13"/>
      <x v="895"/>
      <x/>
      <x v="1"/>
      <x v="1"/>
    </i>
    <i r="5">
      <x v="391"/>
      <x v="316"/>
      <x v="827"/>
      <x v="13"/>
      <x v="920"/>
      <x/>
      <x v="1"/>
      <x v="1"/>
    </i>
    <i r="5">
      <x v="389"/>
      <x v="314"/>
      <x v="849"/>
      <x v="13"/>
      <x v="1032"/>
      <x/>
      <x v="1"/>
      <x v="1"/>
    </i>
    <i r="4">
      <x v="9"/>
      <x v="360"/>
      <x v="7"/>
      <x v="850"/>
      <x v="13"/>
      <x v="701"/>
      <x v="4"/>
      <x v="1"/>
      <x v="1"/>
    </i>
    <i r="4">
      <x v="2"/>
      <x v="390"/>
      <x v="315"/>
      <x v="824"/>
      <x v="13"/>
      <x v="493"/>
      <x/>
      <x v="2"/>
      <x v="1"/>
    </i>
    <i r="5">
      <x v="393"/>
      <x v="7"/>
      <x v="840"/>
      <x v="13"/>
      <x v="310"/>
      <x/>
      <x v="2"/>
      <x v="1"/>
    </i>
    <i r="5">
      <x v="327"/>
      <x v="263"/>
      <x v="825"/>
      <x v="13"/>
      <x v="360"/>
      <x/>
      <x v="2"/>
      <x v="1"/>
    </i>
    <i r="5">
      <x v="394"/>
      <x v="318"/>
      <x v="826"/>
      <x v="2147"/>
      <x v="470"/>
      <x/>
      <x v="2"/>
      <x v="1"/>
    </i>
    <i r="5">
      <x v="391"/>
      <x v="316"/>
      <x v="827"/>
      <x v="2153"/>
      <x v="467"/>
      <x/>
      <x v="2"/>
      <x v="1"/>
    </i>
    <i r="3">
      <x v="3"/>
      <x/>
      <x v="399"/>
      <x v="322"/>
      <x v="851"/>
      <x v="2191"/>
      <x v="1555"/>
      <x v="3"/>
      <x/>
      <x v="1"/>
    </i>
    <i r="5">
      <x v="400"/>
      <x v="323"/>
      <x v="824"/>
      <x v="2192"/>
      <x v="1532"/>
      <x v="3"/>
      <x/>
      <x v="1"/>
    </i>
    <i r="8">
      <x v="2193"/>
      <x v="1532"/>
      <x v="3"/>
      <x/>
      <x v="1"/>
    </i>
    <i r="5">
      <x v="375"/>
      <x v="302"/>
      <x v="784"/>
      <x v="2194"/>
      <x v="1615"/>
      <x/>
      <x/>
      <x v="1"/>
    </i>
    <i r="8">
      <x v="2195"/>
      <x v="1615"/>
      <x/>
      <x/>
      <x v="1"/>
    </i>
    <i r="8">
      <x v="2196"/>
      <x v="1615"/>
      <x/>
      <x/>
      <x v="1"/>
    </i>
    <i r="8">
      <x v="2197"/>
      <x v="1615"/>
      <x/>
      <x/>
      <x v="1"/>
    </i>
    <i r="8">
      <x v="2198"/>
      <x v="1615"/>
      <x/>
      <x/>
      <x v="1"/>
    </i>
    <i r="5">
      <x v="376"/>
      <x v="303"/>
      <x v="784"/>
      <x v="2199"/>
      <x v="1617"/>
      <x/>
      <x/>
      <x v="1"/>
    </i>
    <i r="8">
      <x v="2200"/>
      <x v="1617"/>
      <x/>
      <x/>
      <x v="1"/>
    </i>
    <i r="8">
      <x v="2201"/>
      <x v="1617"/>
      <x/>
      <x/>
      <x v="1"/>
    </i>
    <i r="8">
      <x v="2202"/>
      <x v="1617"/>
      <x/>
      <x/>
      <x v="1"/>
    </i>
    <i r="8">
      <x v="2203"/>
      <x v="1617"/>
      <x/>
      <x/>
      <x v="1"/>
    </i>
    <i r="5">
      <x v="396"/>
      <x v="7"/>
      <x v="825"/>
      <x v="2204"/>
      <x v="1448"/>
      <x/>
      <x/>
      <x v="1"/>
    </i>
    <i r="5">
      <x v="391"/>
      <x v="316"/>
      <x v="827"/>
      <x v="2205"/>
      <x v="1497"/>
      <x/>
      <x/>
      <x v="1"/>
    </i>
    <i r="5">
      <x v="397"/>
      <x v="320"/>
      <x v="852"/>
      <x v="2206"/>
      <x v="1400"/>
      <x/>
      <x/>
      <x v="1"/>
    </i>
    <i r="5">
      <x v="401"/>
      <x v="324"/>
      <x v="853"/>
      <x v="2207"/>
      <x v="142"/>
      <x/>
      <x/>
      <x v="1"/>
    </i>
    <i r="5">
      <x v="2"/>
      <x v="2"/>
      <x v="798"/>
      <x v="2208"/>
      <x v="1755"/>
      <x/>
      <x/>
      <x v="1"/>
    </i>
    <i r="7">
      <x v="799"/>
      <x v="2209"/>
      <x v="1755"/>
      <x/>
      <x/>
      <x v="1"/>
    </i>
    <i r="7">
      <x v="802"/>
      <x v="2210"/>
      <x v="1755"/>
      <x/>
      <x/>
      <x v="1"/>
    </i>
    <i r="7">
      <x v="803"/>
      <x v="2211"/>
      <x v="1755"/>
      <x/>
      <x/>
      <x v="1"/>
    </i>
    <i r="7">
      <x v="805"/>
      <x v="2212"/>
      <x v="1755"/>
      <x/>
      <x/>
      <x v="1"/>
    </i>
    <i r="7">
      <x v="806"/>
      <x v="2213"/>
      <x v="1755"/>
      <x/>
      <x/>
      <x v="1"/>
    </i>
    <i r="7">
      <x v="807"/>
      <x v="2214"/>
      <x v="1755"/>
      <x/>
      <x/>
      <x v="1"/>
    </i>
    <i r="7">
      <x v="809"/>
      <x v="2215"/>
      <x v="1755"/>
      <x/>
      <x/>
      <x v="1"/>
    </i>
    <i r="7">
      <x v="810"/>
      <x v="2216"/>
      <x v="1755"/>
      <x/>
      <x/>
      <x v="1"/>
    </i>
    <i r="7">
      <x v="811"/>
      <x v="2217"/>
      <x v="1755"/>
      <x/>
      <x/>
      <x v="1"/>
    </i>
    <i r="7">
      <x v="812"/>
      <x v="2218"/>
      <x v="1755"/>
      <x/>
      <x/>
      <x v="1"/>
    </i>
    <i r="7">
      <x v="813"/>
      <x v="2219"/>
      <x v="1755"/>
      <x/>
      <x/>
      <x v="1"/>
    </i>
    <i r="7">
      <x v="854"/>
      <x v="2220"/>
      <x v="1755"/>
      <x/>
      <x/>
      <x v="1"/>
    </i>
    <i r="7">
      <x v="815"/>
      <x v="2221"/>
      <x v="1755"/>
      <x/>
      <x/>
      <x v="1"/>
    </i>
    <i r="7">
      <x v="838"/>
      <x v="2222"/>
      <x v="1755"/>
      <x/>
      <x/>
      <x v="1"/>
    </i>
    <i r="7">
      <x v="816"/>
      <x v="2223"/>
      <x v="1755"/>
      <x/>
      <x/>
      <x v="1"/>
    </i>
    <i r="7">
      <x v="817"/>
      <x v="2224"/>
      <x v="1755"/>
      <x/>
      <x/>
      <x v="1"/>
    </i>
    <i r="7">
      <x v="819"/>
      <x v="2225"/>
      <x v="1755"/>
      <x/>
      <x/>
      <x v="1"/>
    </i>
    <i r="7">
      <x v="820"/>
      <x v="2226"/>
      <x v="1755"/>
      <x/>
      <x/>
      <x v="1"/>
    </i>
    <i r="7">
      <x v="821"/>
      <x v="2227"/>
      <x v="1755"/>
      <x/>
      <x/>
      <x v="1"/>
    </i>
    <i r="5">
      <x v="402"/>
      <x v="325"/>
      <x v="855"/>
      <x v="2228"/>
      <x v="1874"/>
      <x/>
      <x/>
      <x v="1"/>
    </i>
    <i r="5">
      <x v="389"/>
      <x v="314"/>
      <x v="849"/>
      <x v="2229"/>
      <x v="1814"/>
      <x/>
      <x/>
      <x v="1"/>
    </i>
    <i r="8">
      <x v="2230"/>
      <x v="1814"/>
      <x/>
      <x/>
      <x v="1"/>
    </i>
    <i r="8">
      <x v="2231"/>
      <x v="1814"/>
      <x/>
      <x/>
      <x v="1"/>
    </i>
    <i r="4">
      <x v="7"/>
      <x v="354"/>
      <x v="7"/>
      <x v="850"/>
      <x v="13"/>
      <x v="232"/>
      <x v="4"/>
      <x v="3"/>
      <x v="1"/>
    </i>
    <i r="4">
      <x v="1"/>
      <x v="376"/>
      <x v="303"/>
      <x v="784"/>
      <x v="13"/>
      <x v="961"/>
      <x/>
      <x v="1"/>
      <x v="1"/>
    </i>
    <i r="5">
      <x v="403"/>
      <x v="7"/>
      <x v="856"/>
      <x v="13"/>
      <x v="814"/>
      <x/>
      <x v="1"/>
      <x v="1"/>
    </i>
    <i r="5">
      <x v="395"/>
      <x v="319"/>
      <x v="841"/>
      <x v="13"/>
      <x v="980"/>
      <x/>
      <x v="1"/>
      <x v="1"/>
    </i>
    <i r="5">
      <x v="370"/>
      <x v="298"/>
      <x v="848"/>
      <x v="13"/>
      <x v="723"/>
      <x/>
      <x v="1"/>
      <x v="1"/>
    </i>
    <i r="5">
      <x v="404"/>
      <x v="326"/>
      <x v="857"/>
      <x v="2232"/>
      <x v="930"/>
      <x/>
      <x v="1"/>
      <x v="1"/>
    </i>
    <i r="5">
      <x v="364"/>
      <x v="292"/>
      <x v="858"/>
      <x v="13"/>
      <x v="759"/>
      <x/>
      <x v="1"/>
      <x v="1"/>
    </i>
    <i r="5">
      <x v="377"/>
      <x v="304"/>
      <x v="785"/>
      <x v="13"/>
      <x v="762"/>
      <x/>
      <x v="1"/>
      <x v="1"/>
    </i>
    <i r="5">
      <x v="396"/>
      <x v="7"/>
      <x v="825"/>
      <x v="13"/>
      <x v="895"/>
      <x/>
      <x v="1"/>
      <x v="1"/>
    </i>
    <i r="5">
      <x v="391"/>
      <x v="316"/>
      <x v="827"/>
      <x v="13"/>
      <x v="921"/>
      <x/>
      <x v="1"/>
      <x v="1"/>
    </i>
    <i r="4">
      <x v="2"/>
      <x v="390"/>
      <x v="315"/>
      <x v="824"/>
      <x v="13"/>
      <x v="493"/>
      <x/>
      <x v="2"/>
      <x v="1"/>
    </i>
    <i r="5">
      <x v="370"/>
      <x v="298"/>
      <x v="848"/>
      <x v="13"/>
      <x v="261"/>
      <x/>
      <x v="2"/>
      <x v="1"/>
    </i>
    <i r="5">
      <x v="396"/>
      <x v="7"/>
      <x v="825"/>
      <x v="13"/>
      <x v="443"/>
      <x/>
      <x v="2"/>
      <x v="1"/>
    </i>
    <i r="5">
      <x v="391"/>
      <x v="316"/>
      <x v="827"/>
      <x v="2205"/>
      <x v="467"/>
      <x/>
      <x v="2"/>
      <x v="1"/>
    </i>
    <i r="5">
      <x v="389"/>
      <x v="314"/>
      <x v="849"/>
      <x v="13"/>
      <x v="596"/>
      <x/>
      <x v="2"/>
      <x v="1"/>
    </i>
    <i r="4">
      <x v="8"/>
      <x v="360"/>
      <x v="7"/>
      <x v="850"/>
      <x v="13"/>
      <x v="242"/>
      <x v="4"/>
      <x v="2"/>
      <x v="1"/>
    </i>
    <i r="3">
      <x v="4"/>
      <x/>
      <x v="375"/>
      <x v="302"/>
      <x v="784"/>
      <x v="2233"/>
      <x v="1615"/>
      <x/>
      <x/>
      <x v="1"/>
    </i>
    <i r="5">
      <x v="376"/>
      <x v="303"/>
      <x v="784"/>
      <x v="2234"/>
      <x v="1617"/>
      <x/>
      <x/>
      <x v="1"/>
    </i>
    <i r="5">
      <x v="395"/>
      <x v="319"/>
      <x v="841"/>
      <x v="2235"/>
      <x v="1655"/>
      <x/>
      <x/>
      <x v="1"/>
    </i>
    <i r="8">
      <x v="2236"/>
      <x v="1655"/>
      <x/>
      <x/>
      <x v="1"/>
    </i>
    <i r="5">
      <x v="404"/>
      <x v="326"/>
      <x v="857"/>
      <x v="2232"/>
      <x v="1526"/>
      <x/>
      <x/>
      <x v="1"/>
    </i>
    <i r="5">
      <x v="391"/>
      <x v="316"/>
      <x v="827"/>
      <x v="2237"/>
      <x v="1498"/>
      <x/>
      <x/>
      <x v="1"/>
    </i>
    <i r="8">
      <x v="2238"/>
      <x v="1497"/>
      <x/>
      <x/>
      <x v="1"/>
    </i>
    <i r="5">
      <x v="383"/>
      <x v="308"/>
      <x v="790"/>
      <x v="2239"/>
      <x v="1346"/>
      <x/>
      <x/>
      <x v="1"/>
    </i>
    <i r="5">
      <x v="385"/>
      <x v="310"/>
      <x v="792"/>
      <x v="2240"/>
      <x v="1359"/>
      <x/>
      <x/>
      <x v="1"/>
    </i>
    <i r="5">
      <x v="405"/>
      <x v="327"/>
      <x v="859"/>
      <x v="2241"/>
      <x v="1361"/>
      <x/>
      <x/>
      <x v="1"/>
    </i>
    <i r="5">
      <x v="2"/>
      <x v="2"/>
      <x v="860"/>
      <x v="2242"/>
      <x v="1755"/>
      <x/>
      <x/>
      <x v="1"/>
    </i>
    <i r="7">
      <x v="798"/>
      <x v="2243"/>
      <x v="1755"/>
      <x/>
      <x/>
      <x v="1"/>
    </i>
    <i r="7">
      <x v="799"/>
      <x v="2244"/>
      <x v="1755"/>
      <x/>
      <x/>
      <x v="1"/>
    </i>
    <i r="7">
      <x v="800"/>
      <x v="2245"/>
      <x v="1755"/>
      <x/>
      <x/>
      <x v="1"/>
    </i>
    <i r="7">
      <x v="801"/>
      <x v="2246"/>
      <x v="1755"/>
      <x/>
      <x/>
      <x v="1"/>
    </i>
    <i r="7">
      <x v="802"/>
      <x v="2247"/>
      <x v="1755"/>
      <x/>
      <x/>
      <x v="1"/>
    </i>
    <i r="7">
      <x v="806"/>
      <x v="2248"/>
      <x v="1755"/>
      <x/>
      <x/>
      <x v="1"/>
    </i>
    <i r="7">
      <x v="809"/>
      <x v="2249"/>
      <x v="1755"/>
      <x/>
      <x/>
      <x v="1"/>
    </i>
    <i r="7">
      <x v="810"/>
      <x v="2250"/>
      <x v="1755"/>
      <x/>
      <x/>
      <x v="1"/>
    </i>
    <i r="7">
      <x v="811"/>
      <x v="2251"/>
      <x v="1755"/>
      <x/>
      <x/>
      <x v="1"/>
    </i>
    <i r="7">
      <x v="812"/>
      <x v="2252"/>
      <x v="1755"/>
      <x/>
      <x/>
      <x v="1"/>
    </i>
    <i r="7">
      <x v="813"/>
      <x v="2253"/>
      <x v="1755"/>
      <x/>
      <x/>
      <x v="1"/>
    </i>
    <i r="7">
      <x v="814"/>
      <x v="2254"/>
      <x v="1755"/>
      <x/>
      <x/>
      <x v="1"/>
    </i>
    <i r="7">
      <x v="854"/>
      <x v="2255"/>
      <x v="1755"/>
      <x/>
      <x/>
      <x v="1"/>
    </i>
    <i r="7">
      <x v="815"/>
      <x v="2256"/>
      <x v="1755"/>
      <x/>
      <x/>
      <x v="1"/>
    </i>
    <i r="7">
      <x v="836"/>
      <x v="2257"/>
      <x v="1755"/>
      <x/>
      <x/>
      <x v="1"/>
    </i>
    <i r="7">
      <x v="838"/>
      <x v="2258"/>
      <x v="1755"/>
      <x/>
      <x/>
      <x v="1"/>
    </i>
    <i r="7">
      <x v="816"/>
      <x v="2259"/>
      <x v="1755"/>
      <x/>
      <x/>
      <x v="1"/>
    </i>
    <i r="7">
      <x v="817"/>
      <x v="2260"/>
      <x v="1755"/>
      <x/>
      <x/>
      <x v="1"/>
    </i>
    <i r="7">
      <x v="819"/>
      <x v="2261"/>
      <x v="1755"/>
      <x/>
      <x/>
      <x v="1"/>
    </i>
    <i r="7">
      <x v="820"/>
      <x v="2262"/>
      <x v="1755"/>
      <x/>
      <x/>
      <x v="1"/>
    </i>
    <i r="7">
      <x v="821"/>
      <x v="2263"/>
      <x v="1755"/>
      <x/>
      <x/>
      <x v="1"/>
    </i>
    <i r="7">
      <x v="861"/>
      <x v="2264"/>
      <x v="1755"/>
      <x/>
      <x/>
      <x v="1"/>
    </i>
    <i r="7">
      <x v="862"/>
      <x v="2265"/>
      <x v="1755"/>
      <x/>
      <x/>
      <x v="1"/>
    </i>
    <i r="7">
      <x v="863"/>
      <x v="2266"/>
      <x v="1755"/>
      <x/>
      <x/>
      <x v="1"/>
    </i>
    <i r="7">
      <x v="864"/>
      <x v="2267"/>
      <x v="1755"/>
      <x/>
      <x/>
      <x v="1"/>
    </i>
    <i r="7">
      <x v="865"/>
      <x v="2268"/>
      <x v="1755"/>
      <x/>
      <x/>
      <x v="1"/>
    </i>
    <i r="7">
      <x v="866"/>
      <x v="2269"/>
      <x v="1755"/>
      <x/>
      <x/>
      <x v="1"/>
    </i>
    <i r="7">
      <x v="867"/>
      <x v="2270"/>
      <x v="1755"/>
      <x/>
      <x/>
      <x v="1"/>
    </i>
    <i r="7">
      <x v="868"/>
      <x v="2271"/>
      <x v="1755"/>
      <x/>
      <x/>
      <x v="1"/>
    </i>
    <i r="4">
      <x v="1"/>
      <x v="403"/>
      <x v="7"/>
      <x v="856"/>
      <x v="13"/>
      <x v="814"/>
      <x v="1"/>
      <x v="1"/>
      <x v="1"/>
    </i>
    <i r="5">
      <x v="327"/>
      <x v="263"/>
      <x v="869"/>
      <x v="13"/>
      <x v="818"/>
      <x v="1"/>
      <x v="1"/>
      <x v="1"/>
    </i>
    <i r="5">
      <x v="392"/>
      <x v="317"/>
      <x v="828"/>
      <x v="13"/>
      <x v="870"/>
      <x/>
      <x v="1"/>
      <x v="1"/>
    </i>
    <i r="5">
      <x v="2"/>
      <x v="2"/>
      <x v="845"/>
      <x v="13"/>
      <x v="1013"/>
      <x v="1"/>
      <x v="1"/>
      <x v="1"/>
    </i>
    <i r="4">
      <x v="2"/>
      <x v="375"/>
      <x v="302"/>
      <x v="784"/>
      <x v="2233"/>
      <x v="516"/>
      <x/>
      <x v="2"/>
      <x v="1"/>
    </i>
    <i r="5">
      <x v="376"/>
      <x v="303"/>
      <x v="784"/>
      <x v="2234"/>
      <x v="517"/>
      <x/>
      <x v="2"/>
      <x v="1"/>
    </i>
    <i r="5">
      <x v="403"/>
      <x v="7"/>
      <x v="856"/>
      <x v="13"/>
      <x v="357"/>
      <x/>
      <x v="2"/>
      <x v="1"/>
    </i>
    <i r="5">
      <x v="395"/>
      <x v="319"/>
      <x v="841"/>
      <x v="2235"/>
      <x v="536"/>
      <x/>
      <x v="2"/>
      <x v="1"/>
    </i>
    <i r="5">
      <x v="370"/>
      <x v="298"/>
      <x v="848"/>
      <x v="13"/>
      <x v="261"/>
      <x/>
      <x v="2"/>
      <x v="1"/>
    </i>
    <i r="5">
      <x v="404"/>
      <x v="326"/>
      <x v="857"/>
      <x v="2232"/>
      <x v="478"/>
      <x/>
      <x v="2"/>
      <x v="1"/>
    </i>
    <i r="5">
      <x v="364"/>
      <x v="292"/>
      <x v="858"/>
      <x v="13"/>
      <x v="304"/>
      <x/>
      <x v="2"/>
      <x v="1"/>
    </i>
    <i r="5">
      <x v="377"/>
      <x v="304"/>
      <x v="785"/>
      <x v="13"/>
      <x v="306"/>
      <x/>
      <x v="2"/>
      <x v="1"/>
    </i>
    <i r="5">
      <x v="396"/>
      <x v="7"/>
      <x v="825"/>
      <x v="13"/>
      <x v="443"/>
      <x/>
      <x v="2"/>
      <x v="1"/>
    </i>
    <i r="5">
      <x v="391"/>
      <x v="316"/>
      <x v="827"/>
      <x v="13"/>
      <x v="469"/>
      <x/>
      <x v="2"/>
      <x v="1"/>
    </i>
    <i r="3">
      <x v="5"/>
      <x/>
      <x v="369"/>
      <x v="297"/>
      <x v="870"/>
      <x v="2272"/>
      <x v="1553"/>
      <x v="3"/>
      <x/>
      <x v="1"/>
    </i>
    <i r="5">
      <x v="377"/>
      <x v="304"/>
      <x v="785"/>
      <x v="2273"/>
      <x v="190"/>
      <x/>
      <x/>
      <x v="1"/>
    </i>
    <i r="5">
      <x v="406"/>
      <x v="7"/>
      <x v="856"/>
      <x v="2274"/>
      <x v="1432"/>
      <x/>
      <x/>
      <x v="1"/>
    </i>
    <i r="5">
      <x v="407"/>
      <x v="7"/>
      <x v="871"/>
      <x v="2275"/>
      <x v="1347"/>
      <x/>
      <x/>
      <x v="1"/>
    </i>
    <i r="5">
      <x v="408"/>
      <x v="7"/>
      <x v="872"/>
      <x v="2276"/>
      <x v="1309"/>
      <x/>
      <x/>
      <x v="1"/>
    </i>
    <i r="5">
      <x v="2"/>
      <x v="2"/>
      <x v="796"/>
      <x v="2277"/>
      <x v="1755"/>
      <x/>
      <x/>
      <x v="1"/>
    </i>
    <i r="7">
      <x v="798"/>
      <x v="2278"/>
      <x v="1755"/>
      <x/>
      <x/>
      <x v="1"/>
    </i>
    <i r="7">
      <x v="800"/>
      <x v="2279"/>
      <x v="1755"/>
      <x/>
      <x/>
      <x v="1"/>
    </i>
    <i r="7">
      <x v="802"/>
      <x v="2280"/>
      <x v="1755"/>
      <x/>
      <x/>
      <x v="1"/>
    </i>
    <i r="7">
      <x v="803"/>
      <x v="2281"/>
      <x v="1755"/>
      <x/>
      <x/>
      <x v="1"/>
    </i>
    <i r="7">
      <x v="805"/>
      <x v="2282"/>
      <x v="1755"/>
      <x/>
      <x/>
      <x v="1"/>
    </i>
    <i r="7">
      <x v="806"/>
      <x v="2283"/>
      <x v="1755"/>
      <x/>
      <x/>
      <x v="1"/>
    </i>
    <i r="7">
      <x v="807"/>
      <x v="2284"/>
      <x v="1755"/>
      <x/>
      <x/>
      <x v="1"/>
    </i>
    <i r="7">
      <x v="808"/>
      <x v="2285"/>
      <x v="1755"/>
      <x/>
      <x/>
      <x v="1"/>
    </i>
    <i r="7">
      <x v="809"/>
      <x v="2286"/>
      <x v="1755"/>
      <x/>
      <x/>
      <x v="1"/>
    </i>
    <i r="7">
      <x v="812"/>
      <x v="2287"/>
      <x v="1755"/>
      <x/>
      <x/>
      <x v="1"/>
    </i>
    <i r="7">
      <x v="813"/>
      <x v="2288"/>
      <x v="1755"/>
      <x/>
      <x/>
      <x v="1"/>
    </i>
    <i r="7">
      <x v="814"/>
      <x v="2289"/>
      <x v="1755"/>
      <x/>
      <x/>
      <x v="1"/>
    </i>
    <i r="7">
      <x v="854"/>
      <x v="2290"/>
      <x v="1755"/>
      <x/>
      <x/>
      <x v="1"/>
    </i>
    <i r="7">
      <x v="815"/>
      <x v="2291"/>
      <x v="1755"/>
      <x/>
      <x/>
      <x v="1"/>
    </i>
    <i r="7">
      <x v="836"/>
      <x v="2292"/>
      <x v="1755"/>
      <x/>
      <x/>
      <x v="1"/>
    </i>
    <i r="7">
      <x v="838"/>
      <x v="2293"/>
      <x v="1755"/>
      <x/>
      <x/>
      <x v="1"/>
    </i>
    <i r="7">
      <x v="816"/>
      <x v="2294"/>
      <x v="1755"/>
      <x/>
      <x/>
      <x v="1"/>
    </i>
    <i r="7">
      <x v="817"/>
      <x v="2295"/>
      <x v="1755"/>
      <x/>
      <x/>
      <x v="1"/>
    </i>
    <i r="7">
      <x v="873"/>
      <x v="2296"/>
      <x v="1755"/>
      <x/>
      <x/>
      <x v="1"/>
    </i>
    <i r="7">
      <x v="820"/>
      <x v="2297"/>
      <x v="1755"/>
      <x/>
      <x/>
      <x v="1"/>
    </i>
    <i r="7">
      <x v="821"/>
      <x v="2298"/>
      <x v="1755"/>
      <x/>
      <x/>
      <x v="1"/>
    </i>
    <i r="7">
      <x v="861"/>
      <x v="2299"/>
      <x v="1755"/>
      <x/>
      <x/>
      <x v="1"/>
    </i>
    <i r="7">
      <x v="862"/>
      <x v="2300"/>
      <x v="1755"/>
      <x/>
      <x/>
      <x v="1"/>
    </i>
    <i r="7">
      <x v="864"/>
      <x v="2301"/>
      <x v="1755"/>
      <x/>
      <x/>
      <x v="1"/>
    </i>
    <i r="7">
      <x v="866"/>
      <x v="2302"/>
      <x v="1755"/>
      <x/>
      <x/>
      <x v="1"/>
    </i>
    <i r="7">
      <x v="867"/>
      <x v="2303"/>
      <x v="1755"/>
      <x/>
      <x/>
      <x v="1"/>
    </i>
    <i r="7">
      <x v="868"/>
      <x v="2304"/>
      <x v="1755"/>
      <x/>
      <x/>
      <x v="1"/>
    </i>
    <i r="7">
      <x v="874"/>
      <x v="2305"/>
      <x v="1755"/>
      <x/>
      <x/>
      <x v="1"/>
    </i>
    <i r="5">
      <x v="267"/>
      <x v="215"/>
      <x v="875"/>
      <x v="2306"/>
      <x v="1586"/>
      <x/>
      <x/>
      <x v="1"/>
    </i>
    <i r="5">
      <x v="389"/>
      <x v="314"/>
      <x v="822"/>
      <x v="2307"/>
      <x v="1814"/>
      <x/>
      <x/>
      <x v="1"/>
    </i>
    <i r="7">
      <x v="823"/>
      <x v="2308"/>
      <x v="1814"/>
      <x/>
      <x/>
      <x v="1"/>
    </i>
    <i r="5">
      <x v="398"/>
      <x v="321"/>
      <x v="876"/>
      <x v="2309"/>
      <x v="168"/>
      <x/>
      <x/>
      <x v="1"/>
    </i>
    <i r="4">
      <x v="1"/>
      <x v="369"/>
      <x v="297"/>
      <x v="870"/>
      <x v="13"/>
      <x v="943"/>
      <x v="1"/>
      <x v="1"/>
      <x v="1"/>
    </i>
    <i r="5">
      <x v="404"/>
      <x v="326"/>
      <x v="857"/>
      <x v="13"/>
      <x v="930"/>
      <x/>
      <x v="1"/>
      <x v="1"/>
    </i>
    <i r="5">
      <x v="327"/>
      <x v="263"/>
      <x v="869"/>
      <x v="13"/>
      <x v="818"/>
      <x/>
      <x v="1"/>
      <x v="1"/>
    </i>
    <i r="5">
      <x v="392"/>
      <x v="317"/>
      <x v="828"/>
      <x v="2310"/>
      <x v="870"/>
      <x v="1"/>
      <x v="1"/>
      <x v="1"/>
    </i>
    <i r="5">
      <x v="2"/>
      <x v="2"/>
      <x v="810"/>
      <x v="2311"/>
      <x v="1013"/>
      <x/>
      <x v="1"/>
      <x v="1"/>
    </i>
    <i r="7">
      <x v="811"/>
      <x v="13"/>
      <x v="1013"/>
      <x/>
      <x v="1"/>
      <x v="1"/>
    </i>
    <i r="7">
      <x v="863"/>
      <x v="13"/>
      <x v="1013"/>
      <x/>
      <x v="1"/>
      <x v="1"/>
    </i>
    <i r="4">
      <x v="9"/>
      <x v="360"/>
      <x v="7"/>
      <x v="877"/>
      <x v="13"/>
      <x v="703"/>
      <x v="4"/>
      <x v="1"/>
      <x v="1"/>
    </i>
    <i r="4">
      <x v="2"/>
      <x v="327"/>
      <x v="263"/>
      <x v="869"/>
      <x v="13"/>
      <x v="360"/>
      <x v="1"/>
      <x v="2"/>
      <x v="1"/>
    </i>
    <i r="5">
      <x v="406"/>
      <x v="7"/>
      <x v="856"/>
      <x v="2274"/>
      <x v="441"/>
      <x/>
      <x v="2"/>
      <x v="1"/>
    </i>
    <i r="5">
      <x v="392"/>
      <x v="317"/>
      <x v="828"/>
      <x v="13"/>
      <x v="415"/>
      <x/>
      <x v="2"/>
      <x v="1"/>
    </i>
    <i r="5">
      <x v="2"/>
      <x v="2"/>
      <x v="845"/>
      <x v="13"/>
      <x v="575"/>
      <x v="1"/>
      <x v="2"/>
      <x v="1"/>
    </i>
    <i r="2">
      <x v="26"/>
      <x/>
      <x v="1"/>
      <x v="364"/>
      <x v="292"/>
      <x v="878"/>
      <x v="13"/>
      <x v="759"/>
      <x/>
      <x v="1"/>
      <x v="3"/>
    </i>
    <i r="4">
      <x v="2"/>
      <x v="364"/>
      <x v="292"/>
      <x v="878"/>
      <x v="13"/>
      <x v="304"/>
      <x/>
      <x v="2"/>
      <x v="3"/>
    </i>
    <i r="3">
      <x v="1"/>
      <x/>
      <x v="364"/>
      <x v="292"/>
      <x v="878"/>
      <x v="2312"/>
      <x v="189"/>
      <x/>
      <x/>
      <x v="3"/>
    </i>
    <i r="8">
      <x v="2313"/>
      <x v="189"/>
      <x/>
      <x/>
      <x v="3"/>
    </i>
    <i r="4">
      <x v="1"/>
      <x v="364"/>
      <x v="292"/>
      <x v="878"/>
      <x v="13"/>
      <x v="759"/>
      <x/>
      <x v="1"/>
      <x v="3"/>
    </i>
    <i r="4">
      <x v="2"/>
      <x v="364"/>
      <x v="292"/>
      <x v="878"/>
      <x v="2312"/>
      <x v="304"/>
      <x/>
      <x v="2"/>
      <x v="3"/>
    </i>
    <i r="8">
      <x v="2313"/>
      <x v="304"/>
      <x/>
      <x v="2"/>
      <x v="3"/>
    </i>
    <i r="3">
      <x v="2"/>
      <x/>
      <x v="364"/>
      <x v="292"/>
      <x v="878"/>
      <x v="2314"/>
      <x v="189"/>
      <x/>
      <x/>
      <x v="3"/>
    </i>
    <i r="4">
      <x v="1"/>
      <x v="364"/>
      <x v="292"/>
      <x v="878"/>
      <x v="13"/>
      <x v="759"/>
      <x/>
      <x v="1"/>
      <x v="3"/>
    </i>
    <i r="4">
      <x v="2"/>
      <x v="364"/>
      <x v="292"/>
      <x v="878"/>
      <x v="2314"/>
      <x v="304"/>
      <x/>
      <x v="2"/>
      <x v="3"/>
    </i>
    <i r="3">
      <x v="3"/>
      <x v="1"/>
      <x v="364"/>
      <x v="292"/>
      <x v="878"/>
      <x v="13"/>
      <x v="759"/>
      <x/>
      <x v="1"/>
      <x v="3"/>
    </i>
    <i r="8">
      <x v="2315"/>
      <x v="759"/>
      <x v="1"/>
      <x v="1"/>
      <x v="3"/>
    </i>
    <i r="4">
      <x v="2"/>
      <x v="364"/>
      <x v="292"/>
      <x v="878"/>
      <x v="13"/>
      <x v="304"/>
      <x/>
      <x v="2"/>
      <x v="3"/>
    </i>
    <i r="3">
      <x v="4"/>
      <x/>
      <x v="364"/>
      <x v="292"/>
      <x v="878"/>
      <x v="2315"/>
      <x v="189"/>
      <x v="1"/>
      <x/>
      <x v="3"/>
    </i>
    <i r="8">
      <x v="2316"/>
      <x v="189"/>
      <x/>
      <x/>
      <x v="3"/>
    </i>
    <i r="4">
      <x v="1"/>
      <x v="364"/>
      <x v="292"/>
      <x v="878"/>
      <x v="13"/>
      <x v="759"/>
      <x v="1"/>
      <x v="1"/>
      <x v="3"/>
    </i>
    <i r="4">
      <x v="2"/>
      <x v="364"/>
      <x v="292"/>
      <x v="878"/>
      <x v="2315"/>
      <x v="304"/>
      <x v="1"/>
      <x v="2"/>
      <x v="3"/>
    </i>
    <i r="8">
      <x v="2316"/>
      <x v="304"/>
      <x/>
      <x v="2"/>
      <x v="3"/>
    </i>
    <i r="3">
      <x v="5"/>
      <x/>
      <x v="364"/>
      <x v="292"/>
      <x v="878"/>
      <x v="2317"/>
      <x v="189"/>
      <x v="1"/>
      <x/>
      <x v="3"/>
    </i>
    <i r="4">
      <x v="1"/>
      <x v="364"/>
      <x v="292"/>
      <x v="878"/>
      <x v="13"/>
      <x v="759"/>
      <x/>
      <x v="1"/>
      <x v="3"/>
    </i>
    <i r="4">
      <x v="2"/>
      <x v="364"/>
      <x v="292"/>
      <x v="878"/>
      <x v="2317"/>
      <x v="304"/>
      <x v="1"/>
      <x v="2"/>
      <x v="3"/>
    </i>
    <i r="2">
      <x v="27"/>
      <x/>
      <x v="1"/>
      <x v="364"/>
      <x v="292"/>
      <x v="879"/>
      <x v="13"/>
      <x v="759"/>
      <x/>
      <x v="1"/>
      <x v="3"/>
    </i>
    <i r="4">
      <x v="2"/>
      <x v="364"/>
      <x v="292"/>
      <x v="879"/>
      <x v="13"/>
      <x v="304"/>
      <x/>
      <x v="2"/>
      <x v="3"/>
    </i>
    <i r="3">
      <x v="1"/>
      <x/>
      <x v="364"/>
      <x v="292"/>
      <x v="879"/>
      <x v="2318"/>
      <x v="189"/>
      <x/>
      <x/>
      <x v="3"/>
    </i>
    <i r="4">
      <x v="1"/>
      <x v="364"/>
      <x v="292"/>
      <x v="880"/>
      <x v="13"/>
      <x v="759"/>
      <x/>
      <x v="1"/>
      <x v="3"/>
    </i>
    <i r="4">
      <x v="2"/>
      <x v="364"/>
      <x v="292"/>
      <x v="879"/>
      <x v="13"/>
      <x v="304"/>
      <x/>
      <x v="2"/>
      <x v="3"/>
    </i>
    <i r="8">
      <x v="2318"/>
      <x v="304"/>
      <x/>
      <x v="2"/>
      <x v="3"/>
    </i>
    <i r="3">
      <x v="2"/>
      <x/>
      <x v="364"/>
      <x v="292"/>
      <x v="880"/>
      <x v="2319"/>
      <x v="189"/>
      <x/>
      <x/>
      <x v="3"/>
    </i>
    <i r="8">
      <x v="2320"/>
      <x v="189"/>
      <x/>
      <x/>
      <x v="3"/>
    </i>
    <i r="4">
      <x v="1"/>
      <x v="364"/>
      <x v="292"/>
      <x v="880"/>
      <x v="13"/>
      <x v="759"/>
      <x/>
      <x v="1"/>
      <x v="3"/>
    </i>
    <i r="4">
      <x v="2"/>
      <x v="364"/>
      <x v="292"/>
      <x v="880"/>
      <x v="2319"/>
      <x v="304"/>
      <x/>
      <x v="2"/>
      <x v="3"/>
    </i>
    <i r="8">
      <x v="2320"/>
      <x v="304"/>
      <x/>
      <x v="2"/>
      <x v="3"/>
    </i>
    <i r="3">
      <x v="3"/>
      <x/>
      <x v="364"/>
      <x v="292"/>
      <x v="880"/>
      <x v="2321"/>
      <x v="189"/>
      <x/>
      <x/>
      <x v="3"/>
    </i>
    <i r="4">
      <x v="1"/>
      <x v="364"/>
      <x v="292"/>
      <x v="880"/>
      <x v="13"/>
      <x v="759"/>
      <x/>
      <x v="1"/>
      <x v="3"/>
    </i>
    <i r="4">
      <x v="2"/>
      <x v="364"/>
      <x v="292"/>
      <x v="880"/>
      <x v="2321"/>
      <x v="304"/>
      <x/>
      <x v="2"/>
      <x v="3"/>
    </i>
    <i r="3">
      <x v="4"/>
      <x/>
      <x v="364"/>
      <x v="292"/>
      <x v="880"/>
      <x v="2322"/>
      <x v="189"/>
      <x/>
      <x/>
      <x v="3"/>
    </i>
    <i r="4">
      <x v="1"/>
      <x v="364"/>
      <x v="292"/>
      <x v="880"/>
      <x v="13"/>
      <x v="759"/>
      <x v="1"/>
      <x v="1"/>
      <x v="3"/>
    </i>
    <i r="4">
      <x v="2"/>
      <x v="364"/>
      <x v="292"/>
      <x v="880"/>
      <x v="2322"/>
      <x v="304"/>
      <x/>
      <x v="2"/>
      <x v="3"/>
    </i>
    <i r="3">
      <x v="5"/>
      <x/>
      <x v="364"/>
      <x v="292"/>
      <x v="880"/>
      <x v="2323"/>
      <x v="189"/>
      <x v="1"/>
      <x/>
      <x v="3"/>
    </i>
    <i r="4">
      <x v="1"/>
      <x v="364"/>
      <x v="292"/>
      <x v="880"/>
      <x v="13"/>
      <x v="759"/>
      <x/>
      <x v="1"/>
      <x v="3"/>
    </i>
    <i r="4">
      <x v="2"/>
      <x v="364"/>
      <x v="292"/>
      <x v="880"/>
      <x v="2323"/>
      <x v="304"/>
      <x v="1"/>
      <x v="2"/>
      <x v="3"/>
    </i>
    <i r="2">
      <x v="28"/>
      <x v="1"/>
      <x/>
      <x v="394"/>
      <x v="318"/>
      <x v="881"/>
      <x v="2324"/>
      <x v="1499"/>
      <x/>
      <x/>
      <x v="3"/>
    </i>
    <i r="7">
      <x v="882"/>
      <x v="2325"/>
      <x v="1499"/>
      <x/>
      <x/>
      <x v="3"/>
    </i>
    <i r="4">
      <x v="1"/>
      <x v="394"/>
      <x v="318"/>
      <x v="881"/>
      <x v="2326"/>
      <x v="922"/>
      <x/>
      <x v="1"/>
      <x v="3"/>
    </i>
    <i r="3">
      <x v="2"/>
      <x/>
      <x v="394"/>
      <x v="318"/>
      <x v="881"/>
      <x v="2326"/>
      <x v="1499"/>
      <x/>
      <x/>
      <x v="3"/>
    </i>
    <i r="8">
      <x v="2327"/>
      <x v="1499"/>
      <x/>
      <x/>
      <x v="3"/>
    </i>
    <i r="8">
      <x v="2328"/>
      <x v="1499"/>
      <x/>
      <x/>
      <x v="3"/>
    </i>
    <i r="4">
      <x v="2"/>
      <x v="394"/>
      <x v="318"/>
      <x v="881"/>
      <x v="2326"/>
      <x v="470"/>
      <x/>
      <x v="2"/>
      <x v="3"/>
    </i>
    <i>
      <x v="5"/>
      <x v="9"/>
      <x v="29"/>
      <x/>
      <x v="1"/>
      <x v="409"/>
      <x v="7"/>
      <x v="770"/>
      <x v="13"/>
      <x v="977"/>
      <x/>
      <x v="1"/>
      <x v="1"/>
    </i>
    <i r="5">
      <x v="327"/>
      <x v="263"/>
      <x v="883"/>
      <x v="13"/>
      <x v="809"/>
      <x/>
      <x v="1"/>
      <x v="1"/>
    </i>
    <i r="5">
      <x v="410"/>
      <x v="328"/>
      <x v="884"/>
      <x v="13"/>
      <x v="780"/>
      <x/>
      <x v="1"/>
      <x v="1"/>
    </i>
    <i r="5">
      <x v="170"/>
      <x v="137"/>
      <x v="885"/>
      <x v="13"/>
      <x v="1075"/>
      <x/>
      <x v="1"/>
      <x v="1"/>
    </i>
    <i r="5">
      <x v="411"/>
      <x v="329"/>
      <x v="885"/>
      <x v="2329"/>
      <x v="820"/>
      <x/>
      <x v="1"/>
      <x v="1"/>
    </i>
    <i r="4">
      <x v="2"/>
      <x v="409"/>
      <x v="7"/>
      <x v="770"/>
      <x v="2330"/>
      <x v="1650"/>
      <x/>
      <x v="2"/>
      <x v="1"/>
    </i>
    <i r="5">
      <x v="327"/>
      <x v="263"/>
      <x v="883"/>
      <x v="2331"/>
      <x v="1193"/>
      <x/>
      <x v="2"/>
      <x v="1"/>
    </i>
    <i r="5">
      <x v="410"/>
      <x v="328"/>
      <x v="886"/>
      <x v="2332"/>
      <x v="325"/>
      <x/>
      <x v="2"/>
      <x v="1"/>
    </i>
    <i r="7">
      <x v="884"/>
      <x v="2333"/>
      <x v="325"/>
      <x/>
      <x v="2"/>
      <x v="1"/>
    </i>
    <i r="5">
      <x v="170"/>
      <x v="137"/>
      <x v="885"/>
      <x v="2334"/>
      <x v="1955"/>
      <x/>
      <x v="2"/>
      <x v="1"/>
    </i>
    <i r="3">
      <x v="1"/>
      <x/>
      <x v="410"/>
      <x v="328"/>
      <x v="887"/>
      <x v="2335"/>
      <x v="693"/>
      <x/>
      <x/>
      <x v="1"/>
    </i>
    <i r="7">
      <x v="884"/>
      <x v="2333"/>
      <x v="693"/>
      <x/>
      <x/>
      <x v="1"/>
    </i>
    <i r="5">
      <x v="411"/>
      <x v="329"/>
      <x v="885"/>
      <x v="2329"/>
      <x v="1201"/>
      <x/>
      <x/>
      <x v="1"/>
    </i>
    <i r="4">
      <x v="1"/>
      <x v="410"/>
      <x v="328"/>
      <x v="884"/>
      <x v="13"/>
      <x v="706"/>
      <x/>
      <x v="1"/>
      <x v="1"/>
    </i>
    <i r="5">
      <x v="411"/>
      <x v="329"/>
      <x v="885"/>
      <x v="13"/>
      <x v="820"/>
      <x/>
      <x v="1"/>
      <x v="1"/>
    </i>
    <i r="8">
      <x v="2336"/>
      <x v="820"/>
      <x/>
      <x v="1"/>
      <x v="1"/>
    </i>
    <i r="4">
      <x v="2"/>
      <x v="409"/>
      <x v="7"/>
      <x v="770"/>
      <x v="13"/>
      <x v="533"/>
      <x/>
      <x v="2"/>
      <x v="1"/>
    </i>
    <i r="5">
      <x v="327"/>
      <x v="263"/>
      <x v="883"/>
      <x v="13"/>
      <x v="354"/>
      <x/>
      <x v="2"/>
      <x v="1"/>
    </i>
    <i r="5">
      <x v="410"/>
      <x v="328"/>
      <x v="884"/>
      <x v="13"/>
      <x v="325"/>
      <x/>
      <x v="2"/>
      <x v="1"/>
    </i>
    <i r="8">
      <x v="1916"/>
      <x v="693"/>
      <x/>
      <x v="2"/>
      <x v="1"/>
    </i>
    <i r="8">
      <x v="2333"/>
      <x v="325"/>
      <x/>
      <x v="2"/>
      <x v="1"/>
    </i>
    <i r="5">
      <x v="170"/>
      <x v="137"/>
      <x v="885"/>
      <x v="13"/>
      <x v="641"/>
      <x/>
      <x v="2"/>
      <x v="1"/>
    </i>
    <i r="5">
      <x v="411"/>
      <x v="329"/>
      <x v="885"/>
      <x v="2329"/>
      <x v="362"/>
      <x/>
      <x v="2"/>
      <x v="1"/>
    </i>
    <i r="3">
      <x v="2"/>
      <x/>
      <x v="327"/>
      <x v="263"/>
      <x v="883"/>
      <x v="2337"/>
      <x v="1639"/>
      <x/>
      <x/>
      <x v="1"/>
    </i>
    <i r="8">
      <x v="2338"/>
      <x v="1639"/>
      <x/>
      <x/>
      <x v="1"/>
    </i>
    <i r="5">
      <x v="411"/>
      <x v="329"/>
      <x v="885"/>
      <x v="2336"/>
      <x v="1201"/>
      <x/>
      <x/>
      <x v="1"/>
    </i>
    <i r="4">
      <x v="7"/>
      <x v="354"/>
      <x v="7"/>
      <x v="888"/>
      <x v="13"/>
      <x v="1913"/>
      <x v="4"/>
      <x v="3"/>
      <x v="1"/>
    </i>
    <i r="4">
      <x v="1"/>
      <x v="404"/>
      <x v="326"/>
      <x v="889"/>
      <x v="13"/>
      <x v="930"/>
      <x/>
      <x v="1"/>
      <x v="1"/>
    </i>
    <i r="5">
      <x v="411"/>
      <x v="329"/>
      <x v="885"/>
      <x v="13"/>
      <x v="820"/>
      <x/>
      <x v="1"/>
      <x v="1"/>
    </i>
    <i r="4">
      <x v="2"/>
      <x v="411"/>
      <x v="329"/>
      <x v="885"/>
      <x v="13"/>
      <x v="362"/>
      <x/>
      <x v="2"/>
      <x v="1"/>
    </i>
    <i r="8">
      <x v="2336"/>
      <x v="362"/>
      <x/>
      <x v="2"/>
      <x v="1"/>
    </i>
    <i r="3">
      <x v="3"/>
      <x/>
      <x v="327"/>
      <x v="263"/>
      <x v="883"/>
      <x v="2339"/>
      <x v="1639"/>
      <x/>
      <x/>
      <x v="1"/>
    </i>
    <i r="8">
      <x v="2340"/>
      <x v="1639"/>
      <x/>
      <x/>
      <x v="1"/>
    </i>
    <i r="5">
      <x v="391"/>
      <x v="316"/>
      <x v="883"/>
      <x v="2341"/>
      <x v="1497"/>
      <x/>
      <x/>
      <x v="1"/>
    </i>
    <i r="8">
      <x v="2342"/>
      <x v="1497"/>
      <x/>
      <x/>
      <x v="1"/>
    </i>
    <i r="5">
      <x v="412"/>
      <x v="7"/>
      <x v="890"/>
      <x v="2343"/>
      <x v="1517"/>
      <x/>
      <x/>
      <x v="1"/>
    </i>
    <i r="5">
      <x v="411"/>
      <x v="329"/>
      <x v="885"/>
      <x v="2344"/>
      <x v="1201"/>
      <x/>
      <x/>
      <x v="1"/>
    </i>
    <i r="4">
      <x v="1"/>
      <x v="413"/>
      <x v="7"/>
      <x v="891"/>
      <x v="13"/>
      <x v="982"/>
      <x/>
      <x v="1"/>
      <x v="1"/>
    </i>
    <i r="5">
      <x v="411"/>
      <x v="329"/>
      <x v="885"/>
      <x v="13"/>
      <x v="820"/>
      <x/>
      <x v="1"/>
      <x v="1"/>
    </i>
    <i r="8">
      <x v="2345"/>
      <x v="819"/>
      <x/>
      <x v="1"/>
      <x v="1"/>
    </i>
    <i r="4">
      <x v="2"/>
      <x v="404"/>
      <x v="326"/>
      <x v="892"/>
      <x v="13"/>
      <x v="478"/>
      <x/>
      <x v="2"/>
      <x v="1"/>
    </i>
    <i r="5">
      <x v="411"/>
      <x v="329"/>
      <x v="885"/>
      <x v="13"/>
      <x v="362"/>
      <x/>
      <x v="2"/>
      <x v="1"/>
    </i>
    <i r="8">
      <x v="2344"/>
      <x v="362"/>
      <x/>
      <x v="2"/>
      <x v="1"/>
    </i>
    <i r="3">
      <x v="4"/>
      <x/>
      <x v="412"/>
      <x v="7"/>
      <x v="890"/>
      <x v="2346"/>
      <x v="1517"/>
      <x/>
      <x/>
      <x v="1"/>
    </i>
    <i r="8">
      <x v="2347"/>
      <x v="1517"/>
      <x/>
      <x/>
      <x v="1"/>
    </i>
    <i r="8">
      <x v="2348"/>
      <x v="1517"/>
      <x/>
      <x/>
      <x v="1"/>
    </i>
    <i r="7">
      <x v="893"/>
      <x v="2349"/>
      <x v="1517"/>
      <x/>
      <x/>
      <x v="1"/>
    </i>
    <i r="5">
      <x v="411"/>
      <x v="329"/>
      <x v="885"/>
      <x v="2345"/>
      <x v="1200"/>
      <x/>
      <x/>
      <x v="1"/>
    </i>
    <i r="8">
      <x v="2350"/>
      <x v="1200"/>
      <x/>
      <x/>
      <x v="1"/>
    </i>
    <i r="8">
      <x v="2351"/>
      <x v="1200"/>
      <x/>
      <x/>
      <x v="1"/>
    </i>
    <i r="4">
      <x v="1"/>
      <x v="414"/>
      <x v="7"/>
      <x v="894"/>
      <x v="13"/>
      <x v="776"/>
      <x/>
      <x v="1"/>
      <x v="1"/>
    </i>
    <i r="5">
      <x v="415"/>
      <x v="330"/>
      <x v="895"/>
      <x v="13"/>
      <x v="1015"/>
      <x/>
      <x v="1"/>
      <x v="1"/>
    </i>
    <i r="5">
      <x v="170"/>
      <x v="137"/>
      <x v="896"/>
      <x v="13"/>
      <x v="1075"/>
      <x/>
      <x v="1"/>
      <x v="1"/>
    </i>
    <i r="4">
      <x v="2"/>
      <x v="413"/>
      <x v="7"/>
      <x v="891"/>
      <x v="13"/>
      <x v="538"/>
      <x/>
      <x v="2"/>
      <x v="1"/>
    </i>
    <i r="5">
      <x v="411"/>
      <x v="329"/>
      <x v="885"/>
      <x v="13"/>
      <x v="362"/>
      <x/>
      <x v="2"/>
      <x v="1"/>
    </i>
    <i r="8">
      <x v="2345"/>
      <x v="361"/>
      <x/>
      <x v="2"/>
      <x v="1"/>
    </i>
    <i r="3">
      <x v="5"/>
      <x/>
      <x v="412"/>
      <x v="7"/>
      <x v="890"/>
      <x v="2352"/>
      <x v="1517"/>
      <x/>
      <x/>
      <x v="1"/>
    </i>
    <i r="8">
      <x v="2353"/>
      <x v="1517"/>
      <x/>
      <x/>
      <x v="1"/>
    </i>
    <i r="5">
      <x v="411"/>
      <x v="329"/>
      <x v="885"/>
      <x v="2354"/>
      <x v="1200"/>
      <x/>
      <x/>
      <x v="1"/>
    </i>
    <i r="8">
      <x v="2355"/>
      <x v="1200"/>
      <x/>
      <x/>
      <x v="1"/>
    </i>
    <i r="4">
      <x v="1"/>
      <x v="412"/>
      <x v="7"/>
      <x v="893"/>
      <x v="13"/>
      <x v="927"/>
      <x/>
      <x v="1"/>
      <x v="1"/>
    </i>
    <i r="5">
      <x v="411"/>
      <x v="329"/>
      <x v="896"/>
      <x v="2356"/>
      <x v="819"/>
      <x/>
      <x v="1"/>
      <x v="1"/>
    </i>
    <i r="4">
      <x v="2"/>
      <x v="414"/>
      <x v="7"/>
      <x v="894"/>
      <x v="13"/>
      <x v="319"/>
      <x/>
      <x v="2"/>
      <x v="1"/>
    </i>
    <i r="5">
      <x v="415"/>
      <x v="330"/>
      <x v="895"/>
      <x v="13"/>
      <x v="577"/>
      <x/>
      <x v="2"/>
      <x v="1"/>
    </i>
    <i r="5">
      <x v="170"/>
      <x v="137"/>
      <x v="896"/>
      <x v="13"/>
      <x v="641"/>
      <x/>
      <x v="2"/>
      <x v="1"/>
    </i>
    <i r="2">
      <x v="30"/>
      <x v="2"/>
      <x/>
      <x v="416"/>
      <x v="331"/>
      <x v="897"/>
      <x v="2357"/>
      <x v="1475"/>
      <x/>
      <x/>
      <x v="1"/>
    </i>
    <i r="5">
      <x v="417"/>
      <x v="332"/>
      <x v="897"/>
      <x v="2358"/>
      <x v="1911"/>
      <x/>
      <x/>
      <x v="1"/>
    </i>
    <i r="3">
      <x v="3"/>
      <x v="1"/>
      <x v="413"/>
      <x v="7"/>
      <x v="898"/>
      <x v="13"/>
      <x v="982"/>
      <x/>
      <x v="1"/>
      <x v="1"/>
    </i>
    <i r="3">
      <x v="4"/>
      <x v="2"/>
      <x v="413"/>
      <x v="7"/>
      <x v="898"/>
      <x v="13"/>
      <x v="538"/>
      <x/>
      <x v="2"/>
      <x v="1"/>
    </i>
    <i r="3">
      <x v="5"/>
      <x v="1"/>
      <x v="370"/>
      <x v="298"/>
      <x v="899"/>
      <x v="13"/>
      <x v="723"/>
      <x/>
      <x v="1"/>
      <x v="1"/>
    </i>
    <i r="1">
      <x v="10"/>
      <x v="31"/>
      <x/>
      <x v="2"/>
      <x v="4"/>
      <x v="4"/>
      <x v="900"/>
      <x v="2359"/>
      <x v="1670"/>
      <x/>
      <x v="2"/>
      <x v="3"/>
    </i>
    <i r="2">
      <x v="32"/>
      <x/>
      <x/>
      <x v="4"/>
      <x v="4"/>
      <x v="901"/>
      <x v="2360"/>
      <x v="1671"/>
      <x/>
      <x/>
      <x v="3"/>
    </i>
    <i r="4">
      <x v="1"/>
      <x v="4"/>
      <x v="4"/>
      <x v="902"/>
      <x v="2361"/>
      <x v="988"/>
      <x/>
      <x v="1"/>
      <x v="3"/>
    </i>
    <i r="7">
      <x v="903"/>
      <x v="13"/>
      <x v="1043"/>
      <x/>
      <x v="1"/>
      <x v="3"/>
    </i>
    <i r="4">
      <x v="2"/>
      <x v="4"/>
      <x v="4"/>
      <x v="904"/>
      <x v="2362"/>
      <x v="1670"/>
      <x/>
      <x v="2"/>
      <x v="3"/>
    </i>
    <i r="3">
      <x v="1"/>
      <x/>
      <x v="4"/>
      <x v="4"/>
      <x v="902"/>
      <x v="2361"/>
      <x v="1671"/>
      <x/>
      <x/>
      <x v="3"/>
    </i>
    <i r="4">
      <x v="1"/>
      <x v="4"/>
      <x v="4"/>
      <x v="903"/>
      <x v="13"/>
      <x v="1043"/>
      <x/>
      <x v="1"/>
      <x v="3"/>
    </i>
    <i r="4">
      <x v="2"/>
      <x v="4"/>
      <x v="4"/>
      <x v="902"/>
      <x v="2361"/>
      <x v="544"/>
      <x/>
      <x v="2"/>
      <x v="3"/>
    </i>
    <i r="7">
      <x v="903"/>
      <x v="13"/>
      <x v="609"/>
      <x/>
      <x v="2"/>
      <x v="3"/>
    </i>
    <i r="3">
      <x v="2"/>
      <x/>
      <x v="4"/>
      <x v="4"/>
      <x v="94"/>
      <x v="2363"/>
      <x v="1675"/>
      <x/>
      <x/>
      <x v="3"/>
    </i>
    <i r="4">
      <x v="1"/>
      <x v="4"/>
      <x v="4"/>
      <x v="903"/>
      <x v="13"/>
      <x v="1043"/>
      <x/>
      <x v="1"/>
      <x v="3"/>
    </i>
    <i r="4">
      <x v="2"/>
      <x v="4"/>
      <x v="4"/>
      <x v="903"/>
      <x v="13"/>
      <x v="609"/>
      <x/>
      <x v="2"/>
      <x v="3"/>
    </i>
    <i r="3">
      <x v="3"/>
      <x v="1"/>
      <x v="4"/>
      <x v="4"/>
      <x v="903"/>
      <x v="2364"/>
      <x v="988"/>
      <x/>
      <x v="1"/>
      <x v="3"/>
    </i>
    <i r="4">
      <x v="2"/>
      <x v="4"/>
      <x v="4"/>
      <x v="903"/>
      <x v="13"/>
      <x v="609"/>
      <x/>
      <x v="2"/>
      <x v="3"/>
    </i>
    <i r="3">
      <x v="4"/>
      <x/>
      <x v="4"/>
      <x v="4"/>
      <x v="905"/>
      <x v="2364"/>
      <x v="1671"/>
      <x/>
      <x/>
      <x v="3"/>
    </i>
    <i r="4">
      <x v="2"/>
      <x v="4"/>
      <x v="4"/>
      <x v="905"/>
      <x v="2364"/>
      <x v="544"/>
      <x/>
      <x v="2"/>
      <x v="3"/>
    </i>
    <i r="3">
      <x v="5"/>
      <x/>
      <x v="4"/>
      <x v="4"/>
      <x v="905"/>
      <x v="2365"/>
      <x v="1671"/>
      <x/>
      <x/>
      <x v="3"/>
    </i>
    <i r="2">
      <x v="33"/>
      <x/>
      <x/>
      <x v="4"/>
      <x v="4"/>
      <x v="906"/>
      <x v="2366"/>
      <x v="1671"/>
      <x/>
      <x/>
      <x v="3"/>
    </i>
    <i r="4">
      <x v="1"/>
      <x v="4"/>
      <x v="4"/>
      <x v="906"/>
      <x v="13"/>
      <x v="1048"/>
      <x/>
      <x v="1"/>
      <x v="3"/>
    </i>
    <i r="4">
      <x v="2"/>
      <x v="4"/>
      <x v="4"/>
      <x v="906"/>
      <x v="2366"/>
      <x v="544"/>
      <x/>
      <x v="2"/>
      <x v="3"/>
    </i>
    <i r="3">
      <x v="1"/>
      <x v="1"/>
      <x v="4"/>
      <x v="4"/>
      <x v="906"/>
      <x v="13"/>
      <x v="1048"/>
      <x/>
      <x v="1"/>
      <x v="3"/>
    </i>
    <i r="4">
      <x v="2"/>
      <x v="4"/>
      <x v="4"/>
      <x v="906"/>
      <x v="13"/>
      <x v="614"/>
      <x/>
      <x v="2"/>
      <x v="3"/>
    </i>
    <i r="3">
      <x v="2"/>
      <x/>
      <x v="4"/>
      <x v="4"/>
      <x v="906"/>
      <x v="2367"/>
      <x v="1673"/>
      <x/>
      <x/>
      <x v="3"/>
    </i>
    <i r="4">
      <x v="1"/>
      <x v="4"/>
      <x v="4"/>
      <x v="906"/>
      <x v="13"/>
      <x v="1048"/>
      <x/>
      <x v="1"/>
      <x v="3"/>
    </i>
    <i r="4">
      <x v="2"/>
      <x v="4"/>
      <x v="4"/>
      <x v="906"/>
      <x v="2367"/>
      <x v="546"/>
      <x/>
      <x v="2"/>
      <x v="3"/>
    </i>
    <i r="3">
      <x v="3"/>
      <x v="1"/>
      <x v="4"/>
      <x v="4"/>
      <x v="906"/>
      <x v="2368"/>
      <x v="988"/>
      <x/>
      <x v="1"/>
      <x v="3"/>
    </i>
    <i r="8">
      <x v="2369"/>
      <x v="988"/>
      <x/>
      <x v="1"/>
      <x v="3"/>
    </i>
    <i r="4">
      <x v="2"/>
      <x v="4"/>
      <x v="4"/>
      <x v="906"/>
      <x v="13"/>
      <x v="614"/>
      <x/>
      <x v="2"/>
      <x v="3"/>
    </i>
    <i r="3">
      <x v="4"/>
      <x/>
      <x v="4"/>
      <x v="4"/>
      <x v="906"/>
      <x v="2368"/>
      <x v="1671"/>
      <x/>
      <x/>
      <x v="3"/>
    </i>
    <i r="8">
      <x v="2369"/>
      <x v="1671"/>
      <x/>
      <x/>
      <x v="3"/>
    </i>
    <i r="4">
      <x v="2"/>
      <x v="4"/>
      <x v="4"/>
      <x v="906"/>
      <x v="2368"/>
      <x v="544"/>
      <x/>
      <x v="2"/>
      <x v="3"/>
    </i>
    <i r="8">
      <x v="2369"/>
      <x v="544"/>
      <x/>
      <x v="2"/>
      <x v="3"/>
    </i>
    <i r="2">
      <x v="34"/>
      <x/>
      <x/>
      <x v="4"/>
      <x v="4"/>
      <x v="907"/>
      <x v="2370"/>
      <x v="1671"/>
      <x/>
      <x/>
      <x v="3"/>
    </i>
    <i r="4">
      <x v="1"/>
      <x v="4"/>
      <x v="4"/>
      <x v="908"/>
      <x v="13"/>
      <x v="1043"/>
      <x/>
      <x v="1"/>
      <x v="3"/>
    </i>
    <i r="4">
      <x v="2"/>
      <x v="4"/>
      <x v="4"/>
      <x v="907"/>
      <x v="2370"/>
      <x v="544"/>
      <x/>
      <x v="2"/>
      <x v="3"/>
    </i>
    <i r="3">
      <x v="1"/>
      <x v="1"/>
      <x v="4"/>
      <x v="4"/>
      <x v="908"/>
      <x v="2371"/>
      <x v="988"/>
      <x/>
      <x v="1"/>
      <x v="3"/>
    </i>
    <i r="4">
      <x v="2"/>
      <x v="4"/>
      <x v="4"/>
      <x v="908"/>
      <x v="13"/>
      <x v="609"/>
      <x/>
      <x v="2"/>
      <x v="3"/>
    </i>
    <i r="3">
      <x v="2"/>
      <x/>
      <x v="4"/>
      <x v="4"/>
      <x v="908"/>
      <x v="2371"/>
      <x v="1671"/>
      <x/>
      <x/>
      <x v="3"/>
    </i>
    <i r="8">
      <x v="2372"/>
      <x v="1671"/>
      <x/>
      <x/>
      <x v="3"/>
    </i>
    <i r="8">
      <x v="2373"/>
      <x v="1671"/>
      <x/>
      <x/>
      <x v="3"/>
    </i>
    <i r="4">
      <x v="1"/>
      <x v="4"/>
      <x v="4"/>
      <x v="908"/>
      <x v="13"/>
      <x v="1043"/>
      <x/>
      <x v="1"/>
      <x v="3"/>
    </i>
    <i r="4">
      <x v="2"/>
      <x v="4"/>
      <x v="4"/>
      <x v="908"/>
      <x v="2371"/>
      <x v="544"/>
      <x/>
      <x v="2"/>
      <x v="3"/>
    </i>
    <i r="3">
      <x v="3"/>
      <x/>
      <x v="4"/>
      <x v="4"/>
      <x v="908"/>
      <x v="2374"/>
      <x v="1671"/>
      <x/>
      <x/>
      <x v="3"/>
    </i>
    <i r="4">
      <x v="2"/>
      <x v="4"/>
      <x v="4"/>
      <x v="908"/>
      <x v="2374"/>
      <x v="544"/>
      <x/>
      <x v="2"/>
      <x v="3"/>
    </i>
    <i r="2">
      <x v="35"/>
      <x/>
      <x v="1"/>
      <x v="4"/>
      <x v="4"/>
      <x v="909"/>
      <x v="2375"/>
      <x v="988"/>
      <x/>
      <x v="1"/>
      <x v="3"/>
    </i>
    <i r="4">
      <x v="2"/>
      <x v="4"/>
      <x v="4"/>
      <x v="910"/>
      <x v="2376"/>
      <x v="1670"/>
      <x/>
      <x v="2"/>
      <x v="3"/>
    </i>
    <i r="3">
      <x v="1"/>
      <x/>
      <x v="4"/>
      <x v="4"/>
      <x v="909"/>
      <x v="2375"/>
      <x v="1671"/>
      <x/>
      <x/>
      <x v="3"/>
    </i>
    <i r="4">
      <x v="1"/>
      <x v="4"/>
      <x v="4"/>
      <x v="909"/>
      <x v="2377"/>
      <x v="988"/>
      <x/>
      <x v="1"/>
      <x v="3"/>
    </i>
    <i r="4">
      <x v="2"/>
      <x v="4"/>
      <x v="4"/>
      <x v="909"/>
      <x v="2375"/>
      <x v="544"/>
      <x/>
      <x v="2"/>
      <x v="3"/>
    </i>
    <i r="3">
      <x v="2"/>
      <x/>
      <x v="4"/>
      <x v="4"/>
      <x v="909"/>
      <x v="2377"/>
      <x v="1671"/>
      <x/>
      <x/>
      <x v="3"/>
    </i>
    <i r="8">
      <x v="2378"/>
      <x v="1671"/>
      <x/>
      <x/>
      <x v="3"/>
    </i>
    <i r="8">
      <x v="2379"/>
      <x v="1671"/>
      <x/>
      <x/>
      <x v="3"/>
    </i>
    <i r="8">
      <x v="2380"/>
      <x v="1671"/>
      <x/>
      <x/>
      <x v="3"/>
    </i>
    <i r="4">
      <x v="1"/>
      <x v="4"/>
      <x v="4"/>
      <x v="909"/>
      <x v="13"/>
      <x v="1043"/>
      <x/>
      <x v="1"/>
      <x v="3"/>
    </i>
    <i r="4">
      <x v="2"/>
      <x v="4"/>
      <x v="4"/>
      <x v="909"/>
      <x v="2377"/>
      <x v="544"/>
      <x/>
      <x v="2"/>
      <x v="3"/>
    </i>
    <i r="3">
      <x v="3"/>
      <x/>
      <x v="4"/>
      <x v="4"/>
      <x v="909"/>
      <x v="2381"/>
      <x v="1671"/>
      <x/>
      <x/>
      <x v="3"/>
    </i>
    <i r="4">
      <x v="1"/>
      <x v="4"/>
      <x v="4"/>
      <x v="909"/>
      <x v="2382"/>
      <x v="988"/>
      <x/>
      <x v="1"/>
      <x v="3"/>
    </i>
    <i r="4">
      <x v="2"/>
      <x v="4"/>
      <x v="4"/>
      <x v="909"/>
      <x v="2381"/>
      <x v="544"/>
      <x/>
      <x v="2"/>
      <x v="3"/>
    </i>
    <i r="3">
      <x v="4"/>
      <x/>
      <x v="4"/>
      <x v="4"/>
      <x v="909"/>
      <x v="2382"/>
      <x v="1671"/>
      <x/>
      <x/>
      <x v="3"/>
    </i>
    <i r="4">
      <x v="2"/>
      <x v="4"/>
      <x v="4"/>
      <x v="909"/>
      <x v="2382"/>
      <x v="544"/>
      <x/>
      <x v="2"/>
      <x v="3"/>
    </i>
    <i r="3">
      <x v="5"/>
      <x/>
      <x v="4"/>
      <x v="4"/>
      <x v="909"/>
      <x v="2383"/>
      <x v="1671"/>
      <x/>
      <x/>
      <x v="3"/>
    </i>
    <i r="8">
      <x v="2384"/>
      <x v="1671"/>
      <x/>
      <x/>
      <x v="3"/>
    </i>
    <i r="2">
      <x v="36"/>
      <x/>
      <x v="1"/>
      <x v="418"/>
      <x v="333"/>
      <x v="911"/>
      <x v="13"/>
      <x v="1104"/>
      <x/>
      <x v="1"/>
      <x v="3"/>
    </i>
    <i r="4">
      <x v="2"/>
      <x v="418"/>
      <x v="333"/>
      <x v="911"/>
      <x v="2385"/>
      <x v="2033"/>
      <x/>
      <x v="2"/>
      <x v="3"/>
    </i>
    <i r="3">
      <x v="1"/>
      <x v="1"/>
      <x v="418"/>
      <x v="333"/>
      <x v="911"/>
      <x v="13"/>
      <x v="1104"/>
      <x/>
      <x v="1"/>
      <x v="3"/>
    </i>
    <i r="4">
      <x v="2"/>
      <x v="418"/>
      <x v="333"/>
      <x v="911"/>
      <x v="13"/>
      <x v="670"/>
      <x/>
      <x v="2"/>
      <x v="3"/>
    </i>
    <i r="3">
      <x v="2"/>
      <x/>
      <x v="418"/>
      <x v="333"/>
      <x v="911"/>
      <x v="2386"/>
      <x v="2034"/>
      <x/>
      <x/>
      <x v="3"/>
    </i>
    <i r="4">
      <x v="1"/>
      <x v="418"/>
      <x v="333"/>
      <x v="911"/>
      <x v="13"/>
      <x v="1104"/>
      <x/>
      <x v="1"/>
      <x v="3"/>
    </i>
    <i r="8">
      <x v="2385"/>
      <x v="2033"/>
      <x/>
      <x v="1"/>
      <x v="3"/>
    </i>
    <i r="4">
      <x v="2"/>
      <x v="418"/>
      <x v="333"/>
      <x v="911"/>
      <x v="13"/>
      <x v="670"/>
      <x/>
      <x v="2"/>
      <x v="3"/>
    </i>
    <i r="8">
      <x v="2386"/>
      <x v="668"/>
      <x/>
      <x v="2"/>
      <x v="3"/>
    </i>
    <i r="3">
      <x v="3"/>
      <x/>
      <x v="418"/>
      <x v="333"/>
      <x v="911"/>
      <x v="2387"/>
      <x v="2034"/>
      <x/>
      <x/>
      <x v="3"/>
    </i>
    <i r="8">
      <x v="2388"/>
      <x v="2035"/>
      <x/>
      <x/>
      <x v="3"/>
    </i>
    <i r="4">
      <x v="1"/>
      <x v="418"/>
      <x v="333"/>
      <x v="911"/>
      <x v="13"/>
      <x v="1104"/>
      <x/>
      <x v="1"/>
      <x v="3"/>
    </i>
    <i r="4">
      <x v="2"/>
      <x v="418"/>
      <x v="333"/>
      <x v="911"/>
      <x v="2387"/>
      <x v="669"/>
      <x/>
      <x v="2"/>
      <x v="3"/>
    </i>
    <i r="3">
      <x v="4"/>
      <x v="1"/>
      <x v="418"/>
      <x v="333"/>
      <x v="911"/>
      <x v="13"/>
      <x v="1104"/>
      <x/>
      <x v="1"/>
      <x v="3"/>
    </i>
    <i r="4">
      <x v="2"/>
      <x v="418"/>
      <x v="333"/>
      <x v="911"/>
      <x v="13"/>
      <x v="670"/>
      <x/>
      <x v="2"/>
      <x v="3"/>
    </i>
    <i r="3">
      <x v="5"/>
      <x/>
      <x v="418"/>
      <x v="333"/>
      <x v="911"/>
      <x v="2389"/>
      <x v="2035"/>
      <x/>
      <x/>
      <x v="3"/>
    </i>
    <i r="4">
      <x v="1"/>
      <x v="418"/>
      <x v="333"/>
      <x v="911"/>
      <x v="13"/>
      <x v="1104"/>
      <x v="1"/>
      <x v="1"/>
      <x v="3"/>
    </i>
    <i r="4">
      <x v="2"/>
      <x v="418"/>
      <x v="333"/>
      <x v="911"/>
      <x v="2389"/>
      <x v="670"/>
      <x/>
      <x v="2"/>
      <x v="3"/>
    </i>
    <i r="2">
      <x v="37"/>
      <x/>
      <x v="1"/>
      <x v="418"/>
      <x v="333"/>
      <x v="912"/>
      <x v="2390"/>
      <x v="1103"/>
      <x/>
      <x v="1"/>
      <x v="3"/>
    </i>
    <i r="4">
      <x v="2"/>
      <x v="418"/>
      <x v="333"/>
      <x v="912"/>
      <x v="2391"/>
      <x v="2033"/>
      <x/>
      <x v="2"/>
      <x v="3"/>
    </i>
    <i r="3">
      <x v="1"/>
      <x/>
      <x v="418"/>
      <x v="333"/>
      <x v="912"/>
      <x v="2390"/>
      <x v="2034"/>
      <x/>
      <x/>
      <x v="3"/>
    </i>
    <i r="8">
      <x v="2392"/>
      <x v="2034"/>
      <x/>
      <x/>
      <x v="3"/>
    </i>
    <i r="4">
      <x v="1"/>
      <x v="418"/>
      <x v="333"/>
      <x v="912"/>
      <x v="2393"/>
      <x v="1103"/>
      <x/>
      <x v="1"/>
      <x v="3"/>
    </i>
    <i r="4">
      <x v="2"/>
      <x v="418"/>
      <x v="333"/>
      <x v="912"/>
      <x v="1916"/>
      <x v="2033"/>
      <x/>
      <x v="2"/>
      <x v="3"/>
    </i>
    <i r="8">
      <x v="2390"/>
      <x v="669"/>
      <x/>
      <x v="2"/>
      <x v="3"/>
    </i>
    <i r="8">
      <x v="2392"/>
      <x v="668"/>
      <x/>
      <x v="2"/>
      <x v="3"/>
    </i>
    <i r="3">
      <x v="2"/>
      <x/>
      <x v="418"/>
      <x v="333"/>
      <x v="912"/>
      <x v="2393"/>
      <x v="2034"/>
      <x/>
      <x/>
      <x v="3"/>
    </i>
    <i r="4">
      <x v="1"/>
      <x v="418"/>
      <x v="333"/>
      <x v="912"/>
      <x v="13"/>
      <x v="1104"/>
      <x/>
      <x v="1"/>
      <x v="3"/>
    </i>
    <i r="4">
      <x v="2"/>
      <x v="418"/>
      <x v="333"/>
      <x v="912"/>
      <x v="2393"/>
      <x v="669"/>
      <x/>
      <x v="2"/>
      <x v="3"/>
    </i>
    <i r="3">
      <x v="3"/>
      <x/>
      <x v="418"/>
      <x v="333"/>
      <x v="912"/>
      <x v="2394"/>
      <x v="2034"/>
      <x/>
      <x/>
      <x v="3"/>
    </i>
    <i r="4">
      <x v="1"/>
      <x v="418"/>
      <x v="333"/>
      <x v="912"/>
      <x v="13"/>
      <x v="1104"/>
      <x/>
      <x v="1"/>
      <x v="3"/>
    </i>
    <i r="8">
      <x v="2395"/>
      <x v="1104"/>
      <x/>
      <x v="1"/>
      <x v="3"/>
    </i>
    <i r="4">
      <x v="2"/>
      <x v="418"/>
      <x v="333"/>
      <x v="912"/>
      <x v="2394"/>
      <x v="669"/>
      <x/>
      <x v="2"/>
      <x v="3"/>
    </i>
    <i r="3">
      <x v="4"/>
      <x/>
      <x v="418"/>
      <x v="333"/>
      <x v="912"/>
      <x v="2395"/>
      <x v="2035"/>
      <x/>
      <x/>
      <x v="3"/>
    </i>
    <i r="8">
      <x v="2396"/>
      <x v="2035"/>
      <x/>
      <x/>
      <x v="3"/>
    </i>
    <i r="4">
      <x v="2"/>
      <x v="418"/>
      <x v="333"/>
      <x v="912"/>
      <x v="2395"/>
      <x v="670"/>
      <x/>
      <x v="2"/>
      <x v="3"/>
    </i>
    <i r="8">
      <x v="2396"/>
      <x v="670"/>
      <x/>
      <x v="2"/>
      <x v="3"/>
    </i>
    <i r="3">
      <x v="5"/>
      <x v="1"/>
      <x v="418"/>
      <x v="333"/>
      <x v="912"/>
      <x v="13"/>
      <x v="1104"/>
      <x/>
      <x v="1"/>
      <x v="3"/>
    </i>
    <i r="2">
      <x v="38"/>
      <x/>
      <x/>
      <x v="333"/>
      <x v="269"/>
      <x v="913"/>
      <x v="2397"/>
      <x v="1877"/>
      <x/>
      <x/>
      <x v="3"/>
    </i>
    <i r="4">
      <x v="1"/>
      <x v="333"/>
      <x v="269"/>
      <x v="913"/>
      <x v="13"/>
      <x v="1055"/>
      <x/>
      <x v="1"/>
      <x v="3"/>
    </i>
    <i r="4">
      <x v="2"/>
      <x v="333"/>
      <x v="269"/>
      <x v="913"/>
      <x v="2397"/>
      <x v="619"/>
      <x/>
      <x v="2"/>
      <x v="3"/>
    </i>
    <i r="3">
      <x v="1"/>
      <x/>
      <x v="333"/>
      <x v="269"/>
      <x v="913"/>
      <x v="2398"/>
      <x v="1877"/>
      <x/>
      <x/>
      <x v="3"/>
    </i>
    <i r="8">
      <x v="2399"/>
      <x v="1877"/>
      <x/>
      <x/>
      <x v="3"/>
    </i>
    <i r="4">
      <x v="1"/>
      <x v="333"/>
      <x v="269"/>
      <x v="913"/>
      <x v="13"/>
      <x v="1055"/>
      <x/>
      <x v="1"/>
      <x v="3"/>
    </i>
    <i r="8">
      <x v="2398"/>
      <x v="1055"/>
      <x/>
      <x v="1"/>
      <x v="3"/>
    </i>
    <i r="4">
      <x v="2"/>
      <x v="333"/>
      <x v="269"/>
      <x v="913"/>
      <x v="2398"/>
      <x v="619"/>
      <x/>
      <x v="2"/>
      <x v="3"/>
    </i>
    <i r="3">
      <x v="2"/>
      <x/>
      <x v="333"/>
      <x v="269"/>
      <x v="913"/>
      <x v="2400"/>
      <x v="1877"/>
      <x/>
      <x/>
      <x v="3"/>
    </i>
    <i r="8">
      <x v="2401"/>
      <x v="1877"/>
      <x/>
      <x/>
      <x v="3"/>
    </i>
    <i r="4">
      <x v="1"/>
      <x v="333"/>
      <x v="269"/>
      <x v="913"/>
      <x v="13"/>
      <x v="1055"/>
      <x/>
      <x v="1"/>
      <x v="3"/>
    </i>
    <i r="4">
      <x v="2"/>
      <x v="333"/>
      <x v="269"/>
      <x v="913"/>
      <x v="2398"/>
      <x v="619"/>
      <x/>
      <x v="2"/>
      <x v="3"/>
    </i>
    <i r="8">
      <x v="2400"/>
      <x v="619"/>
      <x/>
      <x v="2"/>
      <x v="3"/>
    </i>
    <i r="3">
      <x v="3"/>
      <x v="1"/>
      <x v="333"/>
      <x v="269"/>
      <x v="913"/>
      <x v="13"/>
      <x v="1055"/>
      <x/>
      <x v="1"/>
      <x v="3"/>
    </i>
    <i r="4">
      <x v="2"/>
      <x v="333"/>
      <x v="269"/>
      <x v="913"/>
      <x v="13"/>
      <x v="619"/>
      <x/>
      <x v="2"/>
      <x v="3"/>
    </i>
    <i r="3">
      <x v="4"/>
      <x/>
      <x v="333"/>
      <x v="269"/>
      <x v="913"/>
      <x v="2402"/>
      <x v="1878"/>
      <x/>
      <x/>
      <x v="3"/>
    </i>
    <i r="8">
      <x v="2403"/>
      <x v="1878"/>
      <x/>
      <x/>
      <x v="3"/>
    </i>
    <i r="4">
      <x v="1"/>
      <x v="333"/>
      <x v="269"/>
      <x v="913"/>
      <x v="13"/>
      <x v="1055"/>
      <x/>
      <x v="1"/>
      <x v="3"/>
    </i>
    <i r="4">
      <x v="2"/>
      <x v="333"/>
      <x v="269"/>
      <x v="913"/>
      <x v="13"/>
      <x v="619"/>
      <x/>
      <x v="2"/>
      <x v="3"/>
    </i>
    <i r="8">
      <x v="2403"/>
      <x v="620"/>
      <x/>
      <x v="2"/>
      <x v="3"/>
    </i>
    <i r="3">
      <x v="5"/>
      <x/>
      <x v="333"/>
      <x v="269"/>
      <x v="913"/>
      <x v="2404"/>
      <x v="1878"/>
      <x/>
      <x/>
      <x v="3"/>
    </i>
    <i r="4">
      <x v="1"/>
      <x v="333"/>
      <x v="269"/>
      <x v="913"/>
      <x v="13"/>
      <x v="1055"/>
      <x/>
      <x v="1"/>
      <x v="3"/>
    </i>
    <i r="4">
      <x v="2"/>
      <x v="333"/>
      <x v="269"/>
      <x v="913"/>
      <x v="2404"/>
      <x v="620"/>
      <x/>
      <x v="2"/>
      <x v="3"/>
    </i>
    <i r="2">
      <x v="39"/>
      <x v="5"/>
      <x v="1"/>
      <x v="4"/>
      <x v="4"/>
      <x v="914"/>
      <x v="13"/>
      <x v="1043"/>
      <x v="1"/>
      <x v="1"/>
      <x v="3"/>
    </i>
    <i>
      <x v="6"/>
      <x v="11"/>
      <x v="40"/>
      <x/>
      <x/>
      <x v="419"/>
      <x v="334"/>
      <x v="915"/>
      <x v="2405"/>
      <x v="1819"/>
      <x/>
      <x/>
      <x/>
    </i>
    <i r="5">
      <x v="420"/>
      <x v="335"/>
      <x v="916"/>
      <x v="2406"/>
      <x v="1199"/>
      <x/>
      <x/>
      <x/>
    </i>
    <i r="5">
      <x v="421"/>
      <x v="336"/>
      <x v="917"/>
      <x v="2407"/>
      <x v="2013"/>
      <x/>
      <x/>
      <x/>
    </i>
    <i r="8">
      <x v="2408"/>
      <x v="2013"/>
      <x/>
      <x/>
      <x/>
    </i>
    <i r="8">
      <x v="2409"/>
      <x v="2013"/>
      <x/>
      <x/>
      <x/>
    </i>
    <i r="8">
      <x v="2410"/>
      <x v="2013"/>
      <x/>
      <x/>
      <x/>
    </i>
    <i r="8">
      <x v="2411"/>
      <x v="2013"/>
      <x/>
      <x/>
      <x/>
    </i>
    <i r="8">
      <x v="2412"/>
      <x v="2013"/>
      <x/>
      <x/>
      <x/>
    </i>
    <i r="5">
      <x v="422"/>
      <x v="337"/>
      <x v="918"/>
      <x v="2413"/>
      <x v="229"/>
      <x/>
      <x/>
      <x/>
    </i>
    <i r="5">
      <x v="423"/>
      <x v="7"/>
      <x v="919"/>
      <x v="2414"/>
      <x v="1980"/>
      <x/>
      <x/>
      <x/>
    </i>
    <i r="5">
      <x v="424"/>
      <x v="7"/>
      <x v="920"/>
      <x v="2415"/>
      <x v="1800"/>
      <x/>
      <x/>
      <x/>
    </i>
    <i r="5">
      <x v="425"/>
      <x v="338"/>
      <x v="921"/>
      <x v="2416"/>
      <x v="157"/>
      <x/>
      <x/>
      <x/>
    </i>
    <i r="5">
      <x v="426"/>
      <x v="339"/>
      <x v="922"/>
      <x v="2417"/>
      <x v="1206"/>
      <x/>
      <x/>
      <x/>
    </i>
    <i r="5">
      <x v="427"/>
      <x v="340"/>
      <x v="923"/>
      <x v="2418"/>
      <x v="1205"/>
      <x/>
      <x/>
      <x/>
    </i>
    <i r="7">
      <x v="924"/>
      <x v="2419"/>
      <x v="1205"/>
      <x/>
      <x/>
      <x/>
    </i>
    <i r="8">
      <x v="2420"/>
      <x v="1205"/>
      <x/>
      <x/>
      <x/>
    </i>
    <i r="5">
      <x v="428"/>
      <x v="341"/>
      <x v="925"/>
      <x v="2421"/>
      <x v="692"/>
      <x/>
      <x/>
      <x/>
    </i>
    <i r="5">
      <x v="429"/>
      <x v="342"/>
      <x v="926"/>
      <x v="2422"/>
      <x v="1994"/>
      <x/>
      <x/>
      <x/>
    </i>
    <i r="5">
      <x v="430"/>
      <x v="343"/>
      <x v="927"/>
      <x v="2423"/>
      <x v="159"/>
      <x/>
      <x/>
      <x/>
    </i>
    <i r="8">
      <x v="2424"/>
      <x v="159"/>
      <x/>
      <x/>
      <x/>
    </i>
    <i r="5">
      <x v="431"/>
      <x v="344"/>
      <x v="928"/>
      <x v="2425"/>
      <x v="96"/>
      <x/>
      <x/>
      <x/>
    </i>
    <i r="5">
      <x v="432"/>
      <x v="345"/>
      <x v="929"/>
      <x v="2426"/>
      <x v="1612"/>
      <x/>
      <x/>
      <x/>
    </i>
    <i r="5">
      <x v="433"/>
      <x v="346"/>
      <x v="930"/>
      <x v="2427"/>
      <x v="7"/>
      <x/>
      <x/>
      <x/>
    </i>
    <i r="7">
      <x v="931"/>
      <x v="2428"/>
      <x v="7"/>
      <x/>
      <x/>
      <x/>
    </i>
    <i r="4">
      <x v="1"/>
      <x v="426"/>
      <x v="339"/>
      <x v="922"/>
      <x v="2417"/>
      <x v="823"/>
      <x/>
      <x v="1"/>
      <x/>
    </i>
    <i r="5">
      <x v="430"/>
      <x v="343"/>
      <x v="927"/>
      <x v="2423"/>
      <x v="751"/>
      <x/>
      <x v="1"/>
      <x/>
    </i>
    <i r="8">
      <x v="2424"/>
      <x v="751"/>
      <x/>
      <x v="1"/>
      <x/>
    </i>
    <i r="4">
      <x v="2"/>
      <x v="426"/>
      <x v="339"/>
      <x v="922"/>
      <x v="2417"/>
      <x v="365"/>
      <x/>
      <x v="2"/>
      <x/>
    </i>
    <i r="5">
      <x v="430"/>
      <x v="343"/>
      <x v="927"/>
      <x v="2423"/>
      <x v="296"/>
      <x/>
      <x v="2"/>
      <x/>
    </i>
    <i r="8">
      <x v="2424"/>
      <x v="296"/>
      <x/>
      <x v="2"/>
      <x/>
    </i>
    <i r="3">
      <x v="1"/>
      <x/>
      <x v="418"/>
      <x v="333"/>
      <x v="932"/>
      <x v="2429"/>
      <x v="2034"/>
      <x/>
      <x/>
      <x/>
    </i>
    <i r="8">
      <x v="2430"/>
      <x v="2034"/>
      <x/>
      <x/>
      <x/>
    </i>
    <i r="8">
      <x v="2431"/>
      <x v="2034"/>
      <x/>
      <x/>
      <x/>
    </i>
    <i r="5">
      <x v="419"/>
      <x v="334"/>
      <x v="915"/>
      <x v="2432"/>
      <x v="1819"/>
      <x/>
      <x/>
      <x/>
    </i>
    <i r="5">
      <x v="434"/>
      <x v="347"/>
      <x v="933"/>
      <x v="2433"/>
      <x v="1981"/>
      <x/>
      <x/>
      <x/>
    </i>
    <i r="5">
      <x v="423"/>
      <x v="7"/>
      <x v="919"/>
      <x v="2434"/>
      <x v="1979"/>
      <x/>
      <x/>
      <x/>
    </i>
    <i r="5">
      <x v="435"/>
      <x v="348"/>
      <x v="934"/>
      <x v="2435"/>
      <x v="1281"/>
      <x/>
      <x/>
      <x/>
    </i>
    <i r="5">
      <x v="426"/>
      <x v="339"/>
      <x v="935"/>
      <x v="2436"/>
      <x v="1206"/>
      <x/>
      <x/>
      <x/>
    </i>
    <i r="8">
      <x v="2437"/>
      <x v="1206"/>
      <x/>
      <x/>
      <x/>
    </i>
    <i r="5">
      <x v="429"/>
      <x v="342"/>
      <x v="926"/>
      <x v="2438"/>
      <x v="1994"/>
      <x/>
      <x/>
      <x/>
    </i>
    <i r="7">
      <x v="936"/>
      <x v="2439"/>
      <x v="1994"/>
      <x/>
      <x/>
      <x/>
    </i>
    <i r="5">
      <x v="436"/>
      <x v="349"/>
      <x v="937"/>
      <x v="2440"/>
      <x v="1295"/>
      <x/>
      <x/>
      <x/>
    </i>
    <i r="5">
      <x v="430"/>
      <x v="343"/>
      <x v="927"/>
      <x v="2441"/>
      <x v="159"/>
      <x/>
      <x/>
      <x/>
    </i>
    <i r="8">
      <x v="2442"/>
      <x v="159"/>
      <x/>
      <x/>
      <x/>
    </i>
    <i r="5">
      <x v="431"/>
      <x v="344"/>
      <x v="928"/>
      <x v="2443"/>
      <x v="96"/>
      <x/>
      <x/>
      <x/>
    </i>
    <i r="5">
      <x v="433"/>
      <x v="346"/>
      <x v="931"/>
      <x v="2444"/>
      <x v="7"/>
      <x/>
      <x/>
      <x/>
    </i>
    <i r="7">
      <x v="938"/>
      <x v="2445"/>
      <x v="7"/>
      <x/>
      <x/>
      <x/>
    </i>
    <i r="5">
      <x v="56"/>
      <x v="42"/>
      <x v="939"/>
      <x v="2446"/>
      <x v="1543"/>
      <x/>
      <x/>
      <x/>
    </i>
    <i r="4">
      <x v="1"/>
      <x v="437"/>
      <x v="350"/>
      <x v="940"/>
      <x v="13"/>
      <x v="1081"/>
      <x/>
      <x v="1"/>
      <x/>
    </i>
    <i r="3">
      <x v="2"/>
      <x/>
      <x v="434"/>
      <x v="347"/>
      <x v="933"/>
      <x v="2447"/>
      <x v="1981"/>
      <x/>
      <x/>
      <x/>
    </i>
    <i r="5">
      <x v="421"/>
      <x v="336"/>
      <x v="941"/>
      <x v="2448"/>
      <x v="2013"/>
      <x/>
      <x/>
      <x/>
    </i>
    <i r="5">
      <x v="438"/>
      <x v="351"/>
      <x v="942"/>
      <x v="2449"/>
      <x v="1537"/>
      <x/>
      <x/>
      <x/>
    </i>
    <i r="8">
      <x v="2450"/>
      <x v="1537"/>
      <x/>
      <x/>
      <x/>
    </i>
    <i r="5">
      <x v="437"/>
      <x v="350"/>
      <x v="943"/>
      <x v="2451"/>
      <x v="1978"/>
      <x/>
      <x/>
      <x/>
    </i>
    <i r="7">
      <x v="944"/>
      <x v="2452"/>
      <x v="1978"/>
      <x/>
      <x/>
      <x/>
    </i>
    <i r="5">
      <x v="426"/>
      <x v="339"/>
      <x v="935"/>
      <x v="2453"/>
      <x v="1206"/>
      <x/>
      <x/>
      <x/>
    </i>
    <i r="5">
      <x v="429"/>
      <x v="342"/>
      <x v="945"/>
      <x v="2454"/>
      <x v="1994"/>
      <x/>
      <x/>
      <x/>
    </i>
    <i r="8">
      <x v="2455"/>
      <x v="1994"/>
      <x/>
      <x/>
      <x/>
    </i>
    <i r="5">
      <x v="439"/>
      <x v="352"/>
      <x v="946"/>
      <x v="2456"/>
      <x v="1140"/>
      <x/>
      <x/>
      <x/>
    </i>
    <i r="8">
      <x v="2457"/>
      <x v="1140"/>
      <x/>
      <x/>
      <x/>
    </i>
    <i r="5">
      <x v="440"/>
      <x v="353"/>
      <x v="947"/>
      <x v="2458"/>
      <x v="1287"/>
      <x/>
      <x/>
      <x/>
    </i>
    <i r="5">
      <x v="430"/>
      <x v="343"/>
      <x v="927"/>
      <x v="2459"/>
      <x v="159"/>
      <x/>
      <x/>
      <x/>
    </i>
    <i r="7">
      <x v="948"/>
      <x v="2460"/>
      <x v="159"/>
      <x/>
      <x/>
      <x/>
    </i>
    <i r="5">
      <x v="431"/>
      <x v="344"/>
      <x v="928"/>
      <x v="2461"/>
      <x v="96"/>
      <x/>
      <x/>
      <x/>
    </i>
    <i r="5">
      <x v="433"/>
      <x v="346"/>
      <x v="930"/>
      <x v="2462"/>
      <x v="7"/>
      <x/>
      <x/>
      <x/>
    </i>
    <i r="7">
      <x v="949"/>
      <x v="2463"/>
      <x v="7"/>
      <x/>
      <x/>
      <x/>
    </i>
    <i r="5">
      <x v="56"/>
      <x v="42"/>
      <x v="939"/>
      <x v="2464"/>
      <x v="1543"/>
      <x/>
      <x/>
      <x/>
    </i>
    <i r="8">
      <x v="2465"/>
      <x v="1543"/>
      <x/>
      <x/>
      <x/>
    </i>
    <i r="4">
      <x v="1"/>
      <x v="426"/>
      <x v="339"/>
      <x v="950"/>
      <x v="13"/>
      <x v="823"/>
      <x/>
      <x v="1"/>
      <x/>
    </i>
    <i r="5">
      <x v="430"/>
      <x v="343"/>
      <x v="927"/>
      <x v="2466"/>
      <x v="751"/>
      <x/>
      <x v="1"/>
      <x/>
    </i>
    <i r="4">
      <x v="2"/>
      <x v="437"/>
      <x v="350"/>
      <x v="940"/>
      <x v="13"/>
      <x v="649"/>
      <x/>
      <x v="2"/>
      <x/>
    </i>
    <i r="3">
      <x v="3"/>
      <x/>
      <x v="441"/>
      <x v="354"/>
      <x v="951"/>
      <x v="2467"/>
      <x v="1503"/>
      <x/>
      <x/>
      <x/>
    </i>
    <i r="5">
      <x v="442"/>
      <x v="355"/>
      <x v="952"/>
      <x v="2468"/>
      <x v="114"/>
      <x/>
      <x/>
      <x/>
    </i>
    <i r="5">
      <x v="437"/>
      <x v="350"/>
      <x v="940"/>
      <x v="2469"/>
      <x v="1978"/>
      <x/>
      <x/>
      <x/>
    </i>
    <i r="7">
      <x v="953"/>
      <x v="2470"/>
      <x v="1978"/>
      <x/>
      <x/>
      <x/>
    </i>
    <i r="5">
      <x v="429"/>
      <x v="342"/>
      <x v="926"/>
      <x v="2471"/>
      <x v="1994"/>
      <x/>
      <x/>
      <x/>
    </i>
    <i r="7">
      <x v="945"/>
      <x v="2472"/>
      <x v="1994"/>
      <x/>
      <x/>
      <x/>
    </i>
    <i r="5">
      <x v="74"/>
      <x v="58"/>
      <x v="954"/>
      <x v="2473"/>
      <x v="1666"/>
      <x/>
      <x/>
      <x/>
    </i>
    <i r="8">
      <x v="2474"/>
      <x v="1666"/>
      <x/>
      <x/>
      <x/>
    </i>
    <i r="7">
      <x v="955"/>
      <x v="2475"/>
      <x v="1666"/>
      <x/>
      <x/>
      <x/>
    </i>
    <i r="5">
      <x v="440"/>
      <x v="353"/>
      <x v="947"/>
      <x v="2476"/>
      <x v="1288"/>
      <x/>
      <x/>
      <x/>
    </i>
    <i r="5">
      <x v="430"/>
      <x v="343"/>
      <x v="927"/>
      <x v="2466"/>
      <x v="159"/>
      <x/>
      <x/>
      <x/>
    </i>
    <i r="8">
      <x v="2477"/>
      <x v="159"/>
      <x/>
      <x/>
      <x/>
    </i>
    <i r="5">
      <x v="433"/>
      <x v="346"/>
      <x v="930"/>
      <x v="2478"/>
      <x v="7"/>
      <x/>
      <x/>
      <x/>
    </i>
    <i r="4">
      <x v="1"/>
      <x v="443"/>
      <x v="356"/>
      <x v="956"/>
      <x v="2479"/>
      <x v="874"/>
      <x/>
      <x v="1"/>
      <x/>
    </i>
    <i r="5">
      <x v="68"/>
      <x v="52"/>
      <x v="957"/>
      <x v="2480"/>
      <x v="941"/>
      <x/>
      <x v="1"/>
      <x/>
    </i>
    <i r="8">
      <x v="2481"/>
      <x v="941"/>
      <x/>
      <x v="1"/>
      <x/>
    </i>
    <i r="5">
      <x v="426"/>
      <x v="339"/>
      <x v="935"/>
      <x v="13"/>
      <x v="823"/>
      <x/>
      <x v="1"/>
      <x/>
    </i>
    <i r="7">
      <x v="958"/>
      <x v="13"/>
      <x v="823"/>
      <x/>
      <x v="1"/>
      <x/>
    </i>
    <i r="5">
      <x v="74"/>
      <x v="58"/>
      <x v="954"/>
      <x v="13"/>
      <x v="986"/>
      <x/>
      <x v="1"/>
      <x/>
    </i>
    <i r="5">
      <x v="439"/>
      <x v="352"/>
      <x v="946"/>
      <x v="13"/>
      <x v="792"/>
      <x/>
      <x v="1"/>
      <x/>
    </i>
    <i r="5">
      <x v="433"/>
      <x v="346"/>
      <x v="959"/>
      <x v="13"/>
      <x v="710"/>
      <x/>
      <x v="1"/>
      <x/>
    </i>
    <i r="5">
      <x v="56"/>
      <x v="42"/>
      <x v="939"/>
      <x v="2482"/>
      <x v="938"/>
      <x/>
      <x v="1"/>
      <x/>
    </i>
    <i r="4">
      <x v="2"/>
      <x v="426"/>
      <x v="339"/>
      <x v="950"/>
      <x v="13"/>
      <x v="365"/>
      <x/>
      <x v="2"/>
      <x/>
    </i>
    <i r="5">
      <x v="430"/>
      <x v="343"/>
      <x v="927"/>
      <x v="2466"/>
      <x v="296"/>
      <x/>
      <x v="2"/>
      <x/>
    </i>
    <i r="3">
      <x v="4"/>
      <x/>
      <x v="444"/>
      <x v="357"/>
      <x v="960"/>
      <x v="2483"/>
      <x v="1519"/>
      <x/>
      <x/>
      <x/>
    </i>
    <i r="5">
      <x v="443"/>
      <x v="356"/>
      <x v="956"/>
      <x v="2479"/>
      <x v="1369"/>
      <x/>
      <x/>
      <x/>
    </i>
    <i r="5">
      <x v="228"/>
      <x v="180"/>
      <x v="961"/>
      <x v="2484"/>
      <x v="1210"/>
      <x/>
      <x/>
      <x/>
    </i>
    <i r="5">
      <x v="421"/>
      <x v="336"/>
      <x v="941"/>
      <x v="2485"/>
      <x v="2013"/>
      <x/>
      <x/>
      <x/>
    </i>
    <i r="8">
      <x v="2486"/>
      <x v="2013"/>
      <x/>
      <x/>
      <x/>
    </i>
    <i r="5">
      <x v="445"/>
      <x v="7"/>
      <x v="962"/>
      <x v="2487"/>
      <x v="77"/>
      <x/>
      <x/>
      <x/>
    </i>
    <i r="5">
      <x v="446"/>
      <x v="358"/>
      <x v="963"/>
      <x v="2488"/>
      <x v="141"/>
      <x/>
      <x/>
      <x/>
    </i>
    <i r="8">
      <x v="2489"/>
      <x v="141"/>
      <x/>
      <x/>
      <x/>
    </i>
    <i r="5">
      <x v="68"/>
      <x v="52"/>
      <x v="957"/>
      <x v="2480"/>
      <x v="1548"/>
      <x/>
      <x/>
      <x/>
    </i>
    <i r="8">
      <x v="2481"/>
      <x v="1548"/>
      <x/>
      <x/>
      <x/>
    </i>
    <i r="5">
      <x v="447"/>
      <x v="7"/>
      <x v="964"/>
      <x v="2490"/>
      <x v="9"/>
      <x/>
      <x/>
      <x/>
    </i>
    <i r="5">
      <x v="448"/>
      <x v="359"/>
      <x v="965"/>
      <x v="2491"/>
      <x v="1838"/>
      <x/>
      <x/>
      <x/>
    </i>
    <i r="5">
      <x v="437"/>
      <x v="350"/>
      <x v="966"/>
      <x v="2492"/>
      <x v="1978"/>
      <x/>
      <x/>
      <x/>
    </i>
    <i r="8">
      <x v="2493"/>
      <x v="1978"/>
      <x/>
      <x/>
      <x/>
    </i>
    <i r="5">
      <x v="426"/>
      <x v="339"/>
      <x v="935"/>
      <x v="2494"/>
      <x v="1206"/>
      <x/>
      <x/>
      <x/>
    </i>
    <i r="8">
      <x v="2495"/>
      <x v="1206"/>
      <x/>
      <x/>
      <x/>
    </i>
    <i r="8">
      <x v="2496"/>
      <x v="1206"/>
      <x/>
      <x/>
      <x/>
    </i>
    <i r="5">
      <x v="429"/>
      <x v="342"/>
      <x v="945"/>
      <x v="2497"/>
      <x v="1994"/>
      <x/>
      <x/>
      <x/>
    </i>
    <i r="5">
      <x v="74"/>
      <x v="58"/>
      <x v="954"/>
      <x v="2498"/>
      <x v="1666"/>
      <x/>
      <x/>
      <x/>
    </i>
    <i r="5">
      <x v="439"/>
      <x v="352"/>
      <x v="946"/>
      <x v="2499"/>
      <x v="1139"/>
      <x/>
      <x/>
      <x/>
    </i>
    <i r="8">
      <x v="2500"/>
      <x v="1139"/>
      <x/>
      <x/>
      <x/>
    </i>
    <i r="5">
      <x v="449"/>
      <x v="360"/>
      <x v="967"/>
      <x v="2501"/>
      <x v="1411"/>
      <x/>
      <x/>
      <x/>
    </i>
    <i r="8">
      <x v="2502"/>
      <x v="1411"/>
      <x/>
      <x/>
      <x/>
    </i>
    <i r="8">
      <x v="2503"/>
      <x v="1411"/>
      <x/>
      <x/>
      <x/>
    </i>
    <i r="5">
      <x v="433"/>
      <x v="346"/>
      <x v="959"/>
      <x v="2504"/>
      <x v="7"/>
      <x/>
      <x/>
      <x/>
    </i>
    <i r="8">
      <x v="2505"/>
      <x v="7"/>
      <x/>
      <x/>
      <x/>
    </i>
    <i r="5">
      <x v="56"/>
      <x v="42"/>
      <x v="939"/>
      <x v="2482"/>
      <x v="1544"/>
      <x/>
      <x/>
      <x/>
    </i>
    <i r="4">
      <x v="1"/>
      <x v="426"/>
      <x v="339"/>
      <x v="935"/>
      <x v="13"/>
      <x v="823"/>
      <x/>
      <x v="1"/>
      <x/>
    </i>
    <i r="7">
      <x v="958"/>
      <x v="13"/>
      <x v="823"/>
      <x/>
      <x v="1"/>
      <x/>
    </i>
    <i r="5">
      <x v="430"/>
      <x v="343"/>
      <x v="968"/>
      <x v="13"/>
      <x v="751"/>
      <x/>
      <x v="1"/>
      <x/>
    </i>
    <i r="5">
      <x v="433"/>
      <x v="346"/>
      <x v="949"/>
      <x v="13"/>
      <x v="710"/>
      <x/>
      <x v="1"/>
      <x/>
    </i>
    <i r="4">
      <x v="2"/>
      <x v="443"/>
      <x v="356"/>
      <x v="956"/>
      <x v="2479"/>
      <x v="419"/>
      <x/>
      <x v="2"/>
      <x/>
    </i>
    <i r="5">
      <x v="68"/>
      <x v="52"/>
      <x v="957"/>
      <x v="2480"/>
      <x v="490"/>
      <x/>
      <x v="2"/>
      <x/>
    </i>
    <i r="8">
      <x v="2481"/>
      <x v="490"/>
      <x/>
      <x v="2"/>
      <x/>
    </i>
    <i r="5">
      <x v="426"/>
      <x v="339"/>
      <x v="935"/>
      <x v="2494"/>
      <x v="365"/>
      <x/>
      <x v="2"/>
      <x/>
    </i>
    <i r="8">
      <x v="2495"/>
      <x v="365"/>
      <x/>
      <x v="2"/>
      <x/>
    </i>
    <i r="7">
      <x v="958"/>
      <x v="13"/>
      <x v="365"/>
      <x/>
      <x v="2"/>
      <x/>
    </i>
    <i r="5">
      <x v="74"/>
      <x v="58"/>
      <x v="954"/>
      <x v="2498"/>
      <x v="542"/>
      <x/>
      <x v="2"/>
      <x/>
    </i>
    <i r="5">
      <x v="439"/>
      <x v="352"/>
      <x v="946"/>
      <x v="2499"/>
      <x v="335"/>
      <x/>
      <x v="2"/>
      <x/>
    </i>
    <i r="8">
      <x v="2500"/>
      <x v="335"/>
      <x/>
      <x v="2"/>
      <x/>
    </i>
    <i r="5">
      <x v="433"/>
      <x v="346"/>
      <x v="959"/>
      <x v="2504"/>
      <x v="248"/>
      <x/>
      <x v="2"/>
      <x/>
    </i>
    <i r="5">
      <x v="56"/>
      <x v="42"/>
      <x v="939"/>
      <x v="2482"/>
      <x v="487"/>
      <x/>
      <x v="2"/>
      <x/>
    </i>
    <i r="3">
      <x v="5"/>
      <x/>
      <x v="418"/>
      <x v="333"/>
      <x v="94"/>
      <x v="2506"/>
      <x v="2035"/>
      <x/>
      <x/>
      <x/>
    </i>
    <i r="5">
      <x v="228"/>
      <x v="180"/>
      <x v="961"/>
      <x v="2507"/>
      <x v="1210"/>
      <x/>
      <x/>
      <x/>
    </i>
    <i r="8">
      <x v="2508"/>
      <x v="1210"/>
      <x/>
      <x/>
      <x/>
    </i>
    <i r="5">
      <x v="68"/>
      <x v="52"/>
      <x v="957"/>
      <x v="2509"/>
      <x v="1548"/>
      <x/>
      <x/>
      <x/>
    </i>
    <i r="5">
      <x v="448"/>
      <x v="359"/>
      <x v="965"/>
      <x v="2510"/>
      <x v="1838"/>
      <x/>
      <x/>
      <x/>
    </i>
    <i r="5">
      <x v="429"/>
      <x v="342"/>
      <x v="969"/>
      <x v="2511"/>
      <x v="1994"/>
      <x/>
      <x/>
      <x/>
    </i>
    <i r="5">
      <x v="430"/>
      <x v="343"/>
      <x v="927"/>
      <x v="2512"/>
      <x v="159"/>
      <x/>
      <x/>
      <x/>
    </i>
    <i r="7">
      <x v="968"/>
      <x v="2513"/>
      <x v="159"/>
      <x/>
      <x/>
      <x/>
    </i>
    <i r="7">
      <x v="970"/>
      <x v="2514"/>
      <x v="159"/>
      <x/>
      <x/>
      <x/>
    </i>
    <i r="8">
      <x v="2515"/>
      <x v="159"/>
      <x/>
      <x/>
      <x/>
    </i>
    <i r="5">
      <x v="431"/>
      <x v="344"/>
      <x v="971"/>
      <x v="2516"/>
      <x v="96"/>
      <x/>
      <x/>
      <x/>
    </i>
    <i r="5">
      <x v="433"/>
      <x v="346"/>
      <x v="949"/>
      <x v="2517"/>
      <x v="7"/>
      <x/>
      <x/>
      <x/>
    </i>
    <i r="8">
      <x v="2518"/>
      <x v="7"/>
      <x/>
      <x/>
      <x/>
    </i>
    <i r="5">
      <x v="56"/>
      <x v="42"/>
      <x v="939"/>
      <x v="2519"/>
      <x v="1544"/>
      <x/>
      <x/>
      <x/>
    </i>
    <i r="4">
      <x v="1"/>
      <x v="437"/>
      <x v="350"/>
      <x v="972"/>
      <x v="13"/>
      <x v="1081"/>
      <x/>
      <x v="1"/>
      <x/>
    </i>
    <i r="5">
      <x v="426"/>
      <x v="339"/>
      <x v="935"/>
      <x v="13"/>
      <x v="823"/>
      <x/>
      <x v="1"/>
      <x/>
    </i>
    <i r="5">
      <x v="74"/>
      <x v="58"/>
      <x v="973"/>
      <x v="2520"/>
      <x v="986"/>
      <x/>
      <x v="1"/>
      <x/>
    </i>
    <i r="5">
      <x v="431"/>
      <x v="344"/>
      <x v="974"/>
      <x v="2521"/>
      <x v="734"/>
      <x/>
      <x v="1"/>
      <x/>
    </i>
    <i r="5">
      <x v="433"/>
      <x v="346"/>
      <x v="959"/>
      <x v="2522"/>
      <x v="710"/>
      <x/>
      <x v="1"/>
      <x/>
    </i>
    <i r="5">
      <x v="56"/>
      <x v="42"/>
      <x v="939"/>
      <x v="2523"/>
      <x v="938"/>
      <x/>
      <x v="1"/>
      <x/>
    </i>
    <i r="4">
      <x v="2"/>
      <x v="426"/>
      <x v="339"/>
      <x v="935"/>
      <x v="13"/>
      <x v="365"/>
      <x/>
      <x v="2"/>
      <x/>
    </i>
    <i r="7">
      <x v="958"/>
      <x v="13"/>
      <x v="365"/>
      <x/>
      <x v="2"/>
      <x/>
    </i>
    <i r="5">
      <x v="430"/>
      <x v="343"/>
      <x v="968"/>
      <x v="2513"/>
      <x v="296"/>
      <x/>
      <x v="2"/>
      <x/>
    </i>
    <i r="5">
      <x v="433"/>
      <x v="346"/>
      <x v="949"/>
      <x v="2517"/>
      <x v="248"/>
      <x/>
      <x v="2"/>
      <x/>
    </i>
    <i r="2">
      <x v="41"/>
      <x/>
      <x/>
      <x v="32"/>
      <x v="27"/>
      <x v="975"/>
      <x v="2524"/>
      <x v="6"/>
      <x/>
      <x/>
      <x/>
    </i>
    <i r="4">
      <x v="1"/>
      <x v="32"/>
      <x v="27"/>
      <x v="976"/>
      <x v="13"/>
      <x v="719"/>
      <x/>
      <x v="1"/>
      <x/>
    </i>
    <i r="7">
      <x v="975"/>
      <x v="13"/>
      <x v="711"/>
      <x/>
      <x v="1"/>
      <x/>
    </i>
    <i r="4">
      <x v="2"/>
      <x v="32"/>
      <x v="27"/>
      <x v="975"/>
      <x v="13"/>
      <x v="249"/>
      <x/>
      <x v="2"/>
      <x/>
    </i>
    <i r="3">
      <x v="1"/>
      <x v="1"/>
      <x v="32"/>
      <x v="27"/>
      <x v="975"/>
      <x v="13"/>
      <x v="711"/>
      <x/>
      <x v="1"/>
      <x/>
    </i>
    <i r="3">
      <x v="2"/>
      <x/>
      <x v="32"/>
      <x v="27"/>
      <x v="94"/>
      <x v="2525"/>
      <x v="32"/>
      <x/>
      <x/>
      <x/>
    </i>
    <i r="7">
      <x v="976"/>
      <x v="2525"/>
      <x v="32"/>
      <x/>
      <x/>
      <x/>
    </i>
    <i r="4">
      <x v="1"/>
      <x v="32"/>
      <x v="27"/>
      <x v="975"/>
      <x v="13"/>
      <x v="711"/>
      <x/>
      <x v="1"/>
      <x/>
    </i>
    <i r="4">
      <x v="2"/>
      <x v="32"/>
      <x v="27"/>
      <x v="975"/>
      <x v="13"/>
      <x v="249"/>
      <x/>
      <x v="2"/>
      <x/>
    </i>
    <i r="3">
      <x v="3"/>
      <x/>
      <x v="32"/>
      <x v="27"/>
      <x v="94"/>
      <x v="2526"/>
      <x v="6"/>
      <x/>
      <x/>
      <x/>
    </i>
    <i r="8">
      <x v="2527"/>
      <x v="32"/>
      <x/>
      <x/>
      <x/>
    </i>
    <i r="7">
      <x v="976"/>
      <x v="2528"/>
      <x v="32"/>
      <x/>
      <x/>
      <x/>
    </i>
    <i r="4">
      <x v="1"/>
      <x v="32"/>
      <x v="27"/>
      <x v="976"/>
      <x v="13"/>
      <x v="719"/>
      <x/>
      <x v="1"/>
      <x/>
    </i>
    <i r="4">
      <x v="2"/>
      <x v="32"/>
      <x v="27"/>
      <x v="975"/>
      <x v="13"/>
      <x v="249"/>
      <x/>
      <x v="2"/>
      <x/>
    </i>
    <i r="3">
      <x v="4"/>
      <x/>
      <x v="32"/>
      <x v="27"/>
      <x v="94"/>
      <x v="2529"/>
      <x v="6"/>
      <x/>
      <x/>
      <x/>
    </i>
    <i r="8">
      <x v="2530"/>
      <x v="6"/>
      <x/>
      <x/>
      <x/>
    </i>
    <i r="7">
      <x v="975"/>
      <x v="2529"/>
      <x v="8"/>
      <x/>
      <x/>
      <x/>
    </i>
    <i r="8">
      <x v="2530"/>
      <x v="8"/>
      <x/>
      <x/>
      <x/>
    </i>
    <i r="5">
      <x v="450"/>
      <x v="361"/>
      <x v="977"/>
      <x v="2531"/>
      <x v="151"/>
      <x/>
      <x/>
      <x/>
    </i>
    <i r="4">
      <x v="1"/>
      <x v="32"/>
      <x v="27"/>
      <x v="976"/>
      <x v="13"/>
      <x v="719"/>
      <x/>
      <x v="1"/>
      <x/>
    </i>
    <i r="5">
      <x v="450"/>
      <x v="361"/>
      <x v="978"/>
      <x v="13"/>
      <x v="781"/>
      <x/>
      <x v="1"/>
      <x/>
    </i>
    <i r="4">
      <x v="2"/>
      <x v="32"/>
      <x v="27"/>
      <x v="976"/>
      <x v="13"/>
      <x v="257"/>
      <x/>
      <x v="2"/>
      <x/>
    </i>
    <i r="3">
      <x v="5"/>
      <x/>
      <x v="450"/>
      <x v="361"/>
      <x v="978"/>
      <x v="2532"/>
      <x v="151"/>
      <x/>
      <x/>
      <x/>
    </i>
    <i r="8">
      <x v="2533"/>
      <x v="151"/>
      <x/>
      <x/>
      <x/>
    </i>
    <i r="4">
      <x v="1"/>
      <x v="32"/>
      <x v="27"/>
      <x v="976"/>
      <x v="13"/>
      <x v="719"/>
      <x/>
      <x v="1"/>
      <x/>
    </i>
    <i r="5">
      <x v="451"/>
      <x v="362"/>
      <x v="979"/>
      <x v="13"/>
      <x v="1090"/>
      <x/>
      <x v="1"/>
      <x/>
    </i>
    <i r="5">
      <x v="452"/>
      <x v="363"/>
      <x v="980"/>
      <x v="13"/>
      <x v="929"/>
      <x/>
      <x v="1"/>
      <x/>
    </i>
    <i r="4">
      <x v="2"/>
      <x v="32"/>
      <x v="27"/>
      <x v="976"/>
      <x v="13"/>
      <x v="257"/>
      <x/>
      <x v="2"/>
      <x/>
    </i>
    <i r="5">
      <x v="450"/>
      <x v="361"/>
      <x v="978"/>
      <x v="2532"/>
      <x v="293"/>
      <x/>
      <x v="2"/>
      <x/>
    </i>
    <i r="1">
      <x v="12"/>
      <x v="42"/>
      <x/>
      <x/>
      <x v="36"/>
      <x v="30"/>
      <x v="981"/>
      <x v="2534"/>
      <x v="1886"/>
      <x/>
      <x/>
      <x/>
    </i>
    <i r="5">
      <x v="453"/>
      <x v="364"/>
      <x v="982"/>
      <x v="2535"/>
      <x v="1228"/>
      <x/>
      <x/>
      <x/>
    </i>
    <i r="5">
      <x v="429"/>
      <x v="342"/>
      <x v="983"/>
      <x v="2536"/>
      <x v="1994"/>
      <x/>
      <x/>
      <x/>
    </i>
    <i r="3">
      <x v="1"/>
      <x/>
      <x v="454"/>
      <x v="365"/>
      <x v="984"/>
      <x v="2537"/>
      <x v="1510"/>
      <x/>
      <x/>
      <x/>
    </i>
    <i r="8">
      <x v="2538"/>
      <x v="1510"/>
      <x/>
      <x/>
      <x/>
    </i>
    <i r="5">
      <x v="455"/>
      <x v="366"/>
      <x v="985"/>
      <x v="2539"/>
      <x v="171"/>
      <x/>
      <x/>
      <x/>
    </i>
    <i r="3">
      <x v="2"/>
      <x/>
      <x v="456"/>
      <x v="367"/>
      <x v="986"/>
      <x v="2540"/>
      <x v="121"/>
      <x/>
      <x/>
      <x/>
    </i>
    <i r="5">
      <x v="457"/>
      <x v="368"/>
      <x v="987"/>
      <x v="2541"/>
      <x v="1869"/>
      <x/>
      <x/>
      <x/>
    </i>
    <i r="5">
      <x v="455"/>
      <x v="366"/>
      <x v="985"/>
      <x v="2542"/>
      <x v="171"/>
      <x/>
      <x/>
      <x/>
    </i>
    <i r="3">
      <x v="3"/>
      <x/>
      <x v="455"/>
      <x v="366"/>
      <x v="985"/>
      <x v="2543"/>
      <x v="171"/>
      <x/>
      <x/>
      <x/>
    </i>
    <i r="4">
      <x v="1"/>
      <x v="458"/>
      <x v="369"/>
      <x v="988"/>
      <x v="13"/>
      <x v="1095"/>
      <x/>
      <x v="1"/>
      <x/>
    </i>
    <i r="3">
      <x v="4"/>
      <x/>
      <x v="459"/>
      <x v="370"/>
      <x v="989"/>
      <x v="2544"/>
      <x v="1956"/>
      <x/>
      <x/>
      <x/>
    </i>
    <i r="5">
      <x v="455"/>
      <x v="366"/>
      <x v="985"/>
      <x v="2545"/>
      <x v="171"/>
      <x/>
      <x/>
      <x/>
    </i>
    <i r="7">
      <x v="990"/>
      <x v="2546"/>
      <x v="171"/>
      <x/>
      <x/>
      <x/>
    </i>
    <i r="4">
      <x v="2"/>
      <x v="458"/>
      <x v="369"/>
      <x v="988"/>
      <x v="13"/>
      <x v="660"/>
      <x/>
      <x v="2"/>
      <x/>
    </i>
    <i r="2">
      <x v="43"/>
      <x/>
      <x/>
      <x v="460"/>
      <x v="7"/>
      <x v="991"/>
      <x v="2547"/>
      <x v="2020"/>
      <x/>
      <x/>
      <x/>
    </i>
    <i r="5">
      <x v="461"/>
      <x v="371"/>
      <x v="992"/>
      <x v="2548"/>
      <x v="1156"/>
      <x/>
      <x/>
      <x/>
    </i>
    <i r="5">
      <x v="462"/>
      <x v="7"/>
      <x v="993"/>
      <x v="2549"/>
      <x v="2019"/>
      <x/>
      <x/>
      <x/>
    </i>
    <i r="5">
      <x v="463"/>
      <x v="7"/>
      <x v="994"/>
      <x v="2550"/>
      <x v="53"/>
      <x/>
      <x/>
      <x/>
    </i>
    <i r="5">
      <x v="464"/>
      <x v="7"/>
      <x v="995"/>
      <x v="2551"/>
      <x v="125"/>
      <x/>
      <x/>
      <x/>
    </i>
    <i r="5">
      <x v="84"/>
      <x v="64"/>
      <x v="996"/>
      <x v="2552"/>
      <x v="152"/>
      <x/>
      <x/>
      <x/>
    </i>
    <i r="4">
      <x v="2"/>
      <x v="460"/>
      <x v="7"/>
      <x v="991"/>
      <x v="2547"/>
      <x v="664"/>
      <x/>
      <x v="2"/>
      <x/>
    </i>
    <i r="5">
      <x v="465"/>
      <x v="372"/>
      <x v="997"/>
      <x v="2553"/>
      <x v="2007"/>
      <x/>
      <x v="2"/>
      <x/>
    </i>
    <i r="5">
      <x v="352"/>
      <x v="286"/>
      <x v="998"/>
      <x v="2554"/>
      <x v="1880"/>
      <x/>
      <x v="2"/>
      <x/>
    </i>
    <i r="3">
      <x v="1"/>
      <x/>
      <x v="460"/>
      <x v="7"/>
      <x v="991"/>
      <x v="2555"/>
      <x v="2020"/>
      <x/>
      <x/>
      <x/>
    </i>
    <i r="5">
      <x v="465"/>
      <x v="372"/>
      <x v="997"/>
      <x v="2556"/>
      <x v="2008"/>
      <x/>
      <x/>
      <x/>
    </i>
    <i r="5">
      <x v="84"/>
      <x v="64"/>
      <x v="996"/>
      <x v="2557"/>
      <x v="152"/>
      <x/>
      <x/>
      <x/>
    </i>
    <i r="4">
      <x v="1"/>
      <x v="465"/>
      <x v="372"/>
      <x v="997"/>
      <x v="13"/>
      <x v="1093"/>
      <x/>
      <x v="1"/>
      <x/>
    </i>
    <i r="3">
      <x v="2"/>
      <x/>
      <x v="316"/>
      <x v="256"/>
      <x v="999"/>
      <x v="2558"/>
      <x v="1386"/>
      <x/>
      <x/>
      <x/>
    </i>
    <i r="8">
      <x v="2559"/>
      <x v="1386"/>
      <x/>
      <x/>
      <x/>
    </i>
    <i r="4">
      <x v="10"/>
      <x v="354"/>
      <x v="7"/>
      <x v="1000"/>
      <x v="13"/>
      <x v="2040"/>
      <x v="3"/>
      <x v="3"/>
      <x/>
    </i>
    <i r="7">
      <x v="1001"/>
      <x v="13"/>
      <x v="2040"/>
      <x v="3"/>
      <x v="3"/>
      <x/>
    </i>
    <i r="7">
      <x v="1002"/>
      <x v="13"/>
      <x v="2044"/>
      <x v="3"/>
      <x v="3"/>
      <x/>
    </i>
    <i r="7">
      <x v="1003"/>
      <x v="13"/>
      <x v="2039"/>
      <x v="3"/>
      <x v="3"/>
      <x/>
    </i>
    <i r="7">
      <x v="1004"/>
      <x v="13"/>
      <x v="2043"/>
      <x v="3"/>
      <x v="3"/>
      <x/>
    </i>
    <i r="7">
      <x v="1005"/>
      <x v="13"/>
      <x v="2042"/>
      <x v="3"/>
      <x v="3"/>
      <x/>
    </i>
    <i r="7">
      <x v="1006"/>
      <x v="13"/>
      <x v="2041"/>
      <x v="3"/>
      <x v="3"/>
      <x/>
    </i>
    <i r="4">
      <x v="1"/>
      <x v="466"/>
      <x v="373"/>
      <x v="1007"/>
      <x v="2560"/>
      <x v="850"/>
      <x/>
      <x v="1"/>
      <x/>
    </i>
    <i r="5">
      <x v="465"/>
      <x v="372"/>
      <x v="997"/>
      <x v="2561"/>
      <x v="1093"/>
      <x/>
      <x v="1"/>
      <x/>
    </i>
    <i r="5">
      <x v="467"/>
      <x v="374"/>
      <x v="1008"/>
      <x v="13"/>
      <x v="732"/>
      <x/>
      <x v="1"/>
      <x/>
    </i>
    <i r="5">
      <x v="352"/>
      <x v="286"/>
      <x v="1009"/>
      <x v="2562"/>
      <x v="1057"/>
      <x/>
      <x v="1"/>
      <x/>
    </i>
    <i r="4">
      <x v="2"/>
      <x v="465"/>
      <x v="372"/>
      <x v="997"/>
      <x v="13"/>
      <x v="658"/>
      <x/>
      <x v="2"/>
      <x/>
    </i>
    <i r="3">
      <x v="3"/>
      <x/>
      <x v="466"/>
      <x v="373"/>
      <x v="94"/>
      <x v="2563"/>
      <x v="1307"/>
      <x/>
      <x/>
      <x/>
    </i>
    <i r="7">
      <x v="1007"/>
      <x v="2560"/>
      <x v="1307"/>
      <x/>
      <x/>
      <x/>
    </i>
    <i r="8">
      <x v="2564"/>
      <x v="1307"/>
      <x/>
      <x/>
      <x/>
    </i>
    <i r="8">
      <x v="2565"/>
      <x v="1307"/>
      <x/>
      <x/>
      <x/>
    </i>
    <i r="5">
      <x v="465"/>
      <x v="372"/>
      <x v="997"/>
      <x v="2566"/>
      <x v="2008"/>
      <x/>
      <x/>
      <x/>
    </i>
    <i r="8">
      <x v="2561"/>
      <x v="2008"/>
      <x/>
      <x/>
      <x/>
    </i>
    <i r="5">
      <x v="467"/>
      <x v="374"/>
      <x v="1008"/>
      <x v="2567"/>
      <x v="92"/>
      <x/>
      <x/>
      <x/>
    </i>
    <i r="5">
      <x v="468"/>
      <x v="375"/>
      <x v="1010"/>
      <x v="2568"/>
      <x v="1993"/>
      <x/>
      <x/>
      <x/>
    </i>
    <i r="8">
      <x v="2569"/>
      <x v="1993"/>
      <x/>
      <x/>
      <x/>
    </i>
    <i r="8">
      <x v="2570"/>
      <x v="1993"/>
      <x/>
      <x/>
      <x/>
    </i>
    <i r="7">
      <x v="1011"/>
      <x v="2571"/>
      <x v="1993"/>
      <x/>
      <x/>
      <x/>
    </i>
    <i r="8">
      <x v="2572"/>
      <x v="1993"/>
      <x/>
      <x/>
      <x/>
    </i>
    <i r="5">
      <x v="469"/>
      <x v="7"/>
      <x v="1007"/>
      <x v="2573"/>
      <x v="2003"/>
      <x/>
      <x/>
      <x/>
    </i>
    <i r="5">
      <x v="470"/>
      <x v="376"/>
      <x v="1012"/>
      <x v="2574"/>
      <x v="110"/>
      <x/>
      <x/>
      <x/>
    </i>
    <i r="5">
      <x v="471"/>
      <x v="377"/>
      <x v="1013"/>
      <x v="2575"/>
      <x v="1895"/>
      <x/>
      <x/>
      <x/>
    </i>
    <i r="5">
      <x v="352"/>
      <x v="286"/>
      <x v="1009"/>
      <x v="2562"/>
      <x v="1881"/>
      <x/>
      <x/>
      <x/>
    </i>
    <i r="4">
      <x v="1"/>
      <x v="465"/>
      <x v="372"/>
      <x v="997"/>
      <x v="13"/>
      <x v="1093"/>
      <x/>
      <x v="1"/>
      <x/>
    </i>
    <i r="5">
      <x v="468"/>
      <x v="375"/>
      <x v="1011"/>
      <x v="2576"/>
      <x v="1087"/>
      <x/>
      <x v="1"/>
      <x/>
    </i>
    <i r="5">
      <x v="472"/>
      <x v="378"/>
      <x v="1014"/>
      <x v="13"/>
      <x v="833"/>
      <x/>
      <x v="1"/>
      <x/>
    </i>
    <i r="5">
      <x v="352"/>
      <x v="286"/>
      <x v="1009"/>
      <x v="13"/>
      <x v="1057"/>
      <x/>
      <x v="1"/>
      <x/>
    </i>
    <i r="4">
      <x v="2"/>
      <x v="466"/>
      <x v="373"/>
      <x v="1007"/>
      <x v="2560"/>
      <x v="393"/>
      <x/>
      <x v="2"/>
      <x/>
    </i>
    <i r="5">
      <x v="465"/>
      <x v="372"/>
      <x v="997"/>
      <x v="2561"/>
      <x v="658"/>
      <x/>
      <x v="2"/>
      <x/>
    </i>
    <i r="5">
      <x v="467"/>
      <x v="374"/>
      <x v="1008"/>
      <x v="13"/>
      <x v="274"/>
      <x/>
      <x v="2"/>
      <x/>
    </i>
    <i r="8">
      <x v="2567"/>
      <x v="274"/>
      <x/>
      <x v="2"/>
      <x/>
    </i>
    <i r="5">
      <x v="352"/>
      <x v="286"/>
      <x v="1009"/>
      <x v="2562"/>
      <x v="622"/>
      <x/>
      <x v="2"/>
      <x/>
    </i>
    <i r="3">
      <x v="4"/>
      <x/>
      <x v="467"/>
      <x v="374"/>
      <x v="1008"/>
      <x v="2577"/>
      <x v="92"/>
      <x/>
      <x/>
      <x/>
    </i>
    <i r="8">
      <x v="2578"/>
      <x v="92"/>
      <x/>
      <x/>
      <x/>
    </i>
    <i r="5">
      <x v="468"/>
      <x v="375"/>
      <x v="1011"/>
      <x v="2576"/>
      <x v="1993"/>
      <x/>
      <x/>
      <x/>
    </i>
    <i r="5">
      <x v="84"/>
      <x v="64"/>
      <x v="1015"/>
      <x v="2579"/>
      <x v="117"/>
      <x/>
      <x/>
      <x/>
    </i>
    <i r="4">
      <x v="1"/>
      <x v="32"/>
      <x v="27"/>
      <x v="1016"/>
      <x v="13"/>
      <x v="771"/>
      <x/>
      <x v="1"/>
      <x/>
    </i>
    <i r="7">
      <x v="1017"/>
      <x v="13"/>
      <x v="778"/>
      <x/>
      <x v="1"/>
      <x/>
    </i>
    <i r="5">
      <x v="465"/>
      <x v="372"/>
      <x v="997"/>
      <x v="2580"/>
      <x v="1093"/>
      <x/>
      <x v="1"/>
      <x/>
    </i>
    <i r="5">
      <x v="468"/>
      <x v="375"/>
      <x v="1011"/>
      <x v="13"/>
      <x v="1086"/>
      <x/>
      <x v="1"/>
      <x/>
    </i>
    <i r="5">
      <x v="352"/>
      <x v="286"/>
      <x v="1009"/>
      <x v="2581"/>
      <x v="1056"/>
      <x/>
      <x v="1"/>
      <x/>
    </i>
    <i r="5">
      <x v="473"/>
      <x v="7"/>
      <x v="1014"/>
      <x v="13"/>
      <x v="821"/>
      <x/>
      <x v="1"/>
      <x/>
    </i>
    <i r="5">
      <x v="474"/>
      <x v="379"/>
      <x v="1018"/>
      <x v="13"/>
      <x v="767"/>
      <x/>
      <x v="1"/>
      <x/>
    </i>
    <i r="4">
      <x v="2"/>
      <x v="465"/>
      <x v="372"/>
      <x v="997"/>
      <x v="13"/>
      <x v="658"/>
      <x/>
      <x v="2"/>
      <x/>
    </i>
    <i r="5">
      <x v="468"/>
      <x v="375"/>
      <x v="1011"/>
      <x v="2576"/>
      <x v="654"/>
      <x/>
      <x v="2"/>
      <x/>
    </i>
    <i r="5">
      <x v="472"/>
      <x v="378"/>
      <x v="1014"/>
      <x v="13"/>
      <x v="374"/>
      <x/>
      <x v="2"/>
      <x/>
    </i>
    <i r="5">
      <x v="352"/>
      <x v="286"/>
      <x v="1009"/>
      <x v="13"/>
      <x v="622"/>
      <x/>
      <x v="2"/>
      <x/>
    </i>
    <i r="3">
      <x v="5"/>
      <x/>
      <x v="32"/>
      <x v="27"/>
      <x v="94"/>
      <x v="2582"/>
      <x v="207"/>
      <x/>
      <x/>
      <x/>
    </i>
    <i r="7">
      <x v="1016"/>
      <x v="2582"/>
      <x v="208"/>
      <x/>
      <x/>
      <x/>
    </i>
    <i r="5">
      <x v="465"/>
      <x v="372"/>
      <x v="997"/>
      <x v="2580"/>
      <x v="2008"/>
      <x/>
      <x/>
      <x/>
    </i>
    <i r="5">
      <x v="468"/>
      <x v="375"/>
      <x v="1011"/>
      <x v="2583"/>
      <x v="1993"/>
      <x/>
      <x/>
      <x/>
    </i>
    <i r="5">
      <x v="352"/>
      <x v="286"/>
      <x v="1009"/>
      <x v="2581"/>
      <x v="1879"/>
      <x/>
      <x/>
      <x/>
    </i>
    <i r="5">
      <x v="474"/>
      <x v="379"/>
      <x v="1018"/>
      <x v="2584"/>
      <x v="196"/>
      <x/>
      <x/>
      <x/>
    </i>
    <i r="4">
      <x v="1"/>
      <x v="465"/>
      <x v="372"/>
      <x v="997"/>
      <x v="13"/>
      <x v="1093"/>
      <x/>
      <x v="1"/>
      <x/>
    </i>
    <i r="5">
      <x v="352"/>
      <x v="286"/>
      <x v="1009"/>
      <x v="13"/>
      <x v="1057"/>
      <x/>
      <x v="1"/>
      <x/>
    </i>
    <i r="5">
      <x v="473"/>
      <x v="7"/>
      <x v="1019"/>
      <x v="13"/>
      <x v="821"/>
      <x/>
      <x v="1"/>
      <x/>
    </i>
    <i r="5">
      <x v="474"/>
      <x v="379"/>
      <x v="1018"/>
      <x v="13"/>
      <x v="767"/>
      <x/>
      <x v="1"/>
      <x/>
    </i>
    <i r="4">
      <x v="2"/>
      <x v="32"/>
      <x v="27"/>
      <x v="1017"/>
      <x v="13"/>
      <x v="321"/>
      <x/>
      <x v="2"/>
      <x/>
    </i>
    <i r="5">
      <x v="465"/>
      <x v="372"/>
      <x v="997"/>
      <x v="2580"/>
      <x v="658"/>
      <x/>
      <x v="2"/>
      <x/>
    </i>
    <i r="5">
      <x v="468"/>
      <x v="375"/>
      <x v="1011"/>
      <x v="2583"/>
      <x v="654"/>
      <x/>
      <x v="2"/>
      <x/>
    </i>
    <i r="5">
      <x v="352"/>
      <x v="286"/>
      <x v="1009"/>
      <x v="2581"/>
      <x v="621"/>
      <x/>
      <x v="2"/>
      <x/>
    </i>
    <i r="5">
      <x v="473"/>
      <x v="7"/>
      <x v="1014"/>
      <x v="13"/>
      <x v="363"/>
      <x/>
      <x v="2"/>
      <x/>
    </i>
    <i r="5">
      <x v="474"/>
      <x v="379"/>
      <x v="1018"/>
      <x v="2584"/>
      <x v="311"/>
      <x/>
      <x v="2"/>
      <x/>
    </i>
    <i>
      <x v="7"/>
      <x v="13"/>
      <x v="44"/>
      <x/>
      <x/>
      <x v="475"/>
      <x v="380"/>
      <x v="1020"/>
      <x v="2585"/>
      <x v="1211"/>
      <x/>
      <x/>
      <x/>
    </i>
    <i r="5">
      <x v="150"/>
      <x v="118"/>
      <x v="1021"/>
      <x v="2586"/>
      <x v="1464"/>
      <x/>
      <x/>
      <x/>
    </i>
    <i r="8">
      <x v="2587"/>
      <x v="1464"/>
      <x/>
      <x/>
      <x/>
    </i>
    <i r="5">
      <x v="151"/>
      <x v="119"/>
      <x v="1022"/>
      <x v="2588"/>
      <x v="1226"/>
      <x/>
      <x/>
      <x/>
    </i>
    <i r="5">
      <x v="5"/>
      <x v="5"/>
      <x v="1023"/>
      <x v="2589"/>
      <x v="1644"/>
      <x/>
      <x/>
      <x/>
    </i>
    <i r="5">
      <x v="476"/>
      <x v="381"/>
      <x v="1024"/>
      <x v="2590"/>
      <x v="50"/>
      <x/>
      <x/>
      <x/>
    </i>
    <i r="5">
      <x v="477"/>
      <x v="382"/>
      <x v="1025"/>
      <x v="2591"/>
      <x v="1119"/>
      <x/>
      <x/>
      <x/>
    </i>
    <i r="5">
      <x v="478"/>
      <x v="383"/>
      <x v="1026"/>
      <x v="2592"/>
      <x v="99"/>
      <x/>
      <x/>
      <x/>
    </i>
    <i r="5">
      <x v="479"/>
      <x v="384"/>
      <x v="1027"/>
      <x v="2593"/>
      <x v="202"/>
      <x/>
      <x/>
      <x/>
    </i>
    <i r="8">
      <x v="2594"/>
      <x v="202"/>
      <x/>
      <x/>
      <x/>
    </i>
    <i r="8">
      <x v="2595"/>
      <x v="202"/>
      <x/>
      <x/>
      <x/>
    </i>
    <i r="5">
      <x v="480"/>
      <x v="385"/>
      <x v="1028"/>
      <x v="2596"/>
      <x v="1742"/>
      <x/>
      <x/>
      <x/>
    </i>
    <i r="8">
      <x v="2597"/>
      <x v="1742"/>
      <x/>
      <x/>
      <x/>
    </i>
    <i r="5">
      <x v="481"/>
      <x v="386"/>
      <x v="1029"/>
      <x v="2598"/>
      <x v="1686"/>
      <x/>
      <x/>
      <x/>
    </i>
    <i r="5">
      <x v="482"/>
      <x v="387"/>
      <x v="1030"/>
      <x v="2599"/>
      <x v="1117"/>
      <x/>
      <x/>
      <x/>
    </i>
    <i r="8">
      <x v="2600"/>
      <x v="1117"/>
      <x/>
      <x/>
      <x/>
    </i>
    <i r="5">
      <x v="198"/>
      <x v="158"/>
      <x v="1031"/>
      <x v="2601"/>
      <x v="42"/>
      <x/>
      <x/>
      <x/>
    </i>
    <i r="8">
      <x v="2602"/>
      <x v="42"/>
      <x/>
      <x/>
      <x/>
    </i>
    <i r="8">
      <x v="2603"/>
      <x v="42"/>
      <x/>
      <x/>
      <x/>
    </i>
    <i r="5">
      <x v="483"/>
      <x v="388"/>
      <x v="1032"/>
      <x v="2604"/>
      <x v="140"/>
      <x/>
      <x/>
      <x/>
    </i>
    <i r="5">
      <x v="484"/>
      <x v="389"/>
      <x v="1033"/>
      <x v="2605"/>
      <x v="1120"/>
      <x/>
      <x/>
      <x/>
    </i>
    <i r="5">
      <x v="485"/>
      <x v="390"/>
      <x v="1034"/>
      <x v="2606"/>
      <x v="1631"/>
      <x/>
      <x/>
      <x/>
    </i>
    <i r="8">
      <x v="2607"/>
      <x v="1631"/>
      <x/>
      <x/>
      <x/>
    </i>
    <i r="5">
      <x v="486"/>
      <x v="391"/>
      <x v="1035"/>
      <x v="2608"/>
      <x v="1634"/>
      <x/>
      <x/>
      <x/>
    </i>
    <i r="5">
      <x v="487"/>
      <x v="7"/>
      <x v="1036"/>
      <x v="2609"/>
      <x v="1539"/>
      <x/>
      <x/>
      <x/>
    </i>
    <i r="5">
      <x v="175"/>
      <x v="141"/>
      <x v="1037"/>
      <x v="2610"/>
      <x v="1562"/>
      <x/>
      <x/>
      <x/>
    </i>
    <i r="5">
      <x v="488"/>
      <x v="7"/>
      <x v="1038"/>
      <x v="2611"/>
      <x v="48"/>
      <x/>
      <x/>
      <x/>
    </i>
    <i r="5">
      <x v="489"/>
      <x v="392"/>
      <x v="1039"/>
      <x v="2612"/>
      <x v="146"/>
      <x/>
      <x/>
      <x/>
    </i>
    <i r="5">
      <x v="490"/>
      <x v="393"/>
      <x v="1040"/>
      <x v="2613"/>
      <x v="1122"/>
      <x/>
      <x/>
      <x/>
    </i>
    <i r="8">
      <x v="2614"/>
      <x v="1122"/>
      <x/>
      <x/>
      <x/>
    </i>
    <i r="5">
      <x v="491"/>
      <x v="394"/>
      <x v="1041"/>
      <x v="2615"/>
      <x v="1811"/>
      <x/>
      <x/>
      <x/>
    </i>
    <i r="8">
      <x v="2616"/>
      <x v="1811"/>
      <x/>
      <x/>
      <x/>
    </i>
    <i r="5">
      <x v="163"/>
      <x v="131"/>
      <x v="1042"/>
      <x v="2617"/>
      <x v="1902"/>
      <x/>
      <x/>
      <x/>
    </i>
    <i r="8">
      <x v="2618"/>
      <x v="1902"/>
      <x/>
      <x/>
      <x/>
    </i>
    <i r="5">
      <x v="294"/>
      <x v="236"/>
      <x v="1043"/>
      <x v="2619"/>
      <x v="1698"/>
      <x/>
      <x/>
      <x/>
    </i>
    <i r="8">
      <x v="2620"/>
      <x v="1698"/>
      <x/>
      <x/>
      <x/>
    </i>
    <i r="8">
      <x v="2621"/>
      <x v="1698"/>
      <x/>
      <x/>
      <x/>
    </i>
    <i r="8">
      <x v="2622"/>
      <x v="1698"/>
      <x/>
      <x/>
      <x/>
    </i>
    <i r="5">
      <x v="492"/>
      <x v="395"/>
      <x v="1044"/>
      <x v="2623"/>
      <x v="1784"/>
      <x/>
      <x/>
      <x/>
    </i>
    <i r="5">
      <x v="389"/>
      <x v="314"/>
      <x v="1045"/>
      <x v="2624"/>
      <x v="1814"/>
      <x/>
      <x/>
      <x/>
    </i>
    <i r="5">
      <x v="493"/>
      <x v="396"/>
      <x v="1046"/>
      <x v="2625"/>
      <x v="1728"/>
      <x/>
      <x/>
      <x/>
    </i>
    <i r="8">
      <x v="2626"/>
      <x v="1728"/>
      <x/>
      <x/>
      <x/>
    </i>
    <i r="4">
      <x v="1"/>
      <x v="151"/>
      <x v="119"/>
      <x v="1022"/>
      <x v="13"/>
      <x v="831"/>
      <x/>
      <x v="1"/>
      <x/>
    </i>
    <i r="5">
      <x v="198"/>
      <x v="158"/>
      <x v="1031"/>
      <x v="13"/>
      <x v="724"/>
      <x/>
      <x v="1"/>
      <x/>
    </i>
    <i r="5">
      <x v="163"/>
      <x v="131"/>
      <x v="1042"/>
      <x v="13"/>
      <x v="1066"/>
      <x/>
      <x v="1"/>
      <x/>
    </i>
    <i r="5">
      <x v="294"/>
      <x v="236"/>
      <x v="1043"/>
      <x v="2627"/>
      <x v="996"/>
      <x/>
      <x v="1"/>
      <x/>
    </i>
    <i r="8">
      <x v="2628"/>
      <x v="996"/>
      <x/>
      <x v="1"/>
      <x/>
    </i>
    <i r="4">
      <x v="2"/>
      <x v="475"/>
      <x v="380"/>
      <x v="1020"/>
      <x v="2585"/>
      <x v="368"/>
      <x/>
      <x v="2"/>
      <x/>
    </i>
    <i r="5">
      <x v="5"/>
      <x v="5"/>
      <x v="1023"/>
      <x v="2589"/>
      <x v="530"/>
      <x/>
      <x v="2"/>
      <x/>
    </i>
    <i r="5">
      <x v="478"/>
      <x v="383"/>
      <x v="1026"/>
      <x v="2592"/>
      <x v="277"/>
      <x/>
      <x v="2"/>
      <x/>
    </i>
    <i r="5">
      <x v="481"/>
      <x v="386"/>
      <x v="1029"/>
      <x v="2598"/>
      <x v="552"/>
      <x/>
      <x v="2"/>
      <x/>
    </i>
    <i r="5">
      <x v="482"/>
      <x v="387"/>
      <x v="1030"/>
      <x v="2599"/>
      <x v="327"/>
      <x/>
      <x v="2"/>
      <x/>
    </i>
    <i r="5">
      <x v="198"/>
      <x v="158"/>
      <x v="1031"/>
      <x v="2601"/>
      <x v="262"/>
      <x/>
      <x v="2"/>
      <x/>
    </i>
    <i r="8">
      <x v="2602"/>
      <x v="262"/>
      <x/>
      <x v="2"/>
      <x/>
    </i>
    <i r="8">
      <x v="2603"/>
      <x v="262"/>
      <x/>
      <x v="2"/>
      <x/>
    </i>
    <i r="5">
      <x v="483"/>
      <x v="388"/>
      <x v="1032"/>
      <x v="2604"/>
      <x v="290"/>
      <x/>
      <x v="2"/>
      <x/>
    </i>
    <i r="8">
      <x v="2629"/>
      <x v="139"/>
      <x/>
      <x v="2"/>
      <x/>
    </i>
    <i r="5">
      <x v="485"/>
      <x v="390"/>
      <x v="1034"/>
      <x v="2606"/>
      <x v="524"/>
      <x/>
      <x v="2"/>
      <x/>
    </i>
    <i r="5">
      <x v="175"/>
      <x v="141"/>
      <x v="1037"/>
      <x v="2610"/>
      <x v="496"/>
      <x/>
      <x v="2"/>
      <x/>
    </i>
    <i r="5">
      <x v="494"/>
      <x v="7"/>
      <x v="1047"/>
      <x v="2630"/>
      <x v="1324"/>
      <x/>
      <x v="2"/>
      <x/>
    </i>
    <i r="5">
      <x v="490"/>
      <x v="393"/>
      <x v="1040"/>
      <x v="2613"/>
      <x v="330"/>
      <x/>
      <x v="2"/>
      <x/>
    </i>
    <i r="5">
      <x v="491"/>
      <x v="394"/>
      <x v="1048"/>
      <x v="2631"/>
      <x v="1810"/>
      <x/>
      <x v="2"/>
      <x/>
    </i>
    <i r="5">
      <x v="492"/>
      <x v="395"/>
      <x v="1049"/>
      <x v="2632"/>
      <x v="1783"/>
      <x/>
      <x v="2"/>
      <x/>
    </i>
    <i r="5">
      <x v="389"/>
      <x v="314"/>
      <x v="1045"/>
      <x v="2624"/>
      <x v="596"/>
      <x/>
      <x v="2"/>
      <x/>
    </i>
    <i r="5">
      <x v="493"/>
      <x v="396"/>
      <x v="1046"/>
      <x v="2625"/>
      <x v="567"/>
      <x/>
      <x v="2"/>
      <x/>
    </i>
    <i r="8">
      <x v="2626"/>
      <x v="567"/>
      <x/>
      <x v="2"/>
      <x/>
    </i>
    <i r="3">
      <x v="1"/>
      <x/>
      <x v="231"/>
      <x v="183"/>
      <x v="1050"/>
      <x v="2633"/>
      <x v="1694"/>
      <x/>
      <x/>
      <x/>
    </i>
    <i r="5">
      <x v="150"/>
      <x v="118"/>
      <x v="1021"/>
      <x v="2634"/>
      <x v="1464"/>
      <x/>
      <x/>
      <x/>
    </i>
    <i r="8">
      <x v="2635"/>
      <x v="1464"/>
      <x/>
      <x/>
      <x/>
    </i>
    <i r="8">
      <x v="2636"/>
      <x v="1464"/>
      <x/>
      <x/>
      <x/>
    </i>
    <i r="8">
      <x v="2637"/>
      <x v="1464"/>
      <x/>
      <x/>
      <x/>
    </i>
    <i r="8">
      <x v="2638"/>
      <x v="1464"/>
      <x/>
      <x/>
      <x/>
    </i>
    <i r="8">
      <x v="2639"/>
      <x v="1464"/>
      <x/>
      <x/>
      <x/>
    </i>
    <i r="8">
      <x v="2640"/>
      <x v="1464"/>
      <x/>
      <x/>
      <x/>
    </i>
    <i r="8">
      <x v="2641"/>
      <x v="1464"/>
      <x/>
      <x/>
      <x/>
    </i>
    <i r="8">
      <x v="2642"/>
      <x v="1464"/>
      <x/>
      <x/>
      <x/>
    </i>
    <i r="8">
      <x v="2643"/>
      <x v="1464"/>
      <x/>
      <x/>
      <x/>
    </i>
    <i r="5">
      <x v="151"/>
      <x v="119"/>
      <x v="1022"/>
      <x v="2644"/>
      <x v="1226"/>
      <x/>
      <x/>
      <x/>
    </i>
    <i r="5">
      <x v="477"/>
      <x v="382"/>
      <x v="1025"/>
      <x v="2645"/>
      <x v="1119"/>
      <x/>
      <x/>
      <x/>
    </i>
    <i r="5">
      <x v="479"/>
      <x v="384"/>
      <x v="1027"/>
      <x v="2646"/>
      <x v="202"/>
      <x/>
      <x/>
      <x/>
    </i>
    <i r="8">
      <x v="2647"/>
      <x v="202"/>
      <x/>
      <x/>
      <x/>
    </i>
    <i r="8">
      <x v="2648"/>
      <x v="202"/>
      <x/>
      <x/>
      <x/>
    </i>
    <i r="5">
      <x v="495"/>
      <x v="397"/>
      <x v="1051"/>
      <x v="2649"/>
      <x v="1745"/>
      <x/>
      <x/>
      <x/>
    </i>
    <i r="5">
      <x v="482"/>
      <x v="387"/>
      <x v="1030"/>
      <x v="2650"/>
      <x v="1117"/>
      <x/>
      <x/>
      <x/>
    </i>
    <i r="5">
      <x v="496"/>
      <x v="398"/>
      <x v="1052"/>
      <x v="2651"/>
      <x v="1146"/>
      <x/>
      <x/>
      <x/>
    </i>
    <i r="5">
      <x v="198"/>
      <x v="158"/>
      <x v="1031"/>
      <x v="2652"/>
      <x v="42"/>
      <x/>
      <x/>
      <x/>
    </i>
    <i r="8">
      <x v="2653"/>
      <x v="42"/>
      <x/>
      <x/>
      <x/>
    </i>
    <i r="8">
      <x v="2654"/>
      <x v="42"/>
      <x/>
      <x/>
      <x/>
    </i>
    <i r="5">
      <x v="497"/>
      <x v="399"/>
      <x v="1053"/>
      <x v="2655"/>
      <x v="39"/>
      <x/>
      <x/>
      <x/>
    </i>
    <i r="5">
      <x v="494"/>
      <x v="7"/>
      <x v="1047"/>
      <x v="2656"/>
      <x v="1325"/>
      <x/>
      <x/>
      <x/>
    </i>
    <i r="5">
      <x v="490"/>
      <x v="393"/>
      <x v="1040"/>
      <x v="2657"/>
      <x v="1122"/>
      <x/>
      <x/>
      <x/>
    </i>
    <i r="5">
      <x v="491"/>
      <x v="394"/>
      <x v="1041"/>
      <x v="2658"/>
      <x v="1811"/>
      <x/>
      <x/>
      <x/>
    </i>
    <i r="5">
      <x v="163"/>
      <x v="131"/>
      <x v="1042"/>
      <x v="2659"/>
      <x v="1902"/>
      <x/>
      <x/>
      <x/>
    </i>
    <i r="8">
      <x v="2660"/>
      <x v="1902"/>
      <x/>
      <x/>
      <x/>
    </i>
    <i r="5">
      <x v="294"/>
      <x v="236"/>
      <x v="1043"/>
      <x v="2627"/>
      <x v="1698"/>
      <x/>
      <x/>
      <x/>
    </i>
    <i r="8">
      <x v="2628"/>
      <x v="1698"/>
      <x/>
      <x/>
      <x/>
    </i>
    <i r="4">
      <x v="1"/>
      <x v="151"/>
      <x v="119"/>
      <x v="1022"/>
      <x v="13"/>
      <x v="831"/>
      <x/>
      <x v="1"/>
      <x/>
    </i>
    <i r="5">
      <x v="5"/>
      <x v="5"/>
      <x v="1023"/>
      <x v="13"/>
      <x v="974"/>
      <x/>
      <x v="1"/>
      <x/>
    </i>
    <i r="5">
      <x v="495"/>
      <x v="397"/>
      <x v="1051"/>
      <x v="13"/>
      <x v="1011"/>
      <x/>
      <x v="1"/>
      <x/>
    </i>
    <i r="5">
      <x v="198"/>
      <x v="158"/>
      <x v="1031"/>
      <x v="13"/>
      <x v="724"/>
      <x/>
      <x v="1"/>
      <x/>
    </i>
    <i r="5">
      <x v="483"/>
      <x v="388"/>
      <x v="1032"/>
      <x v="2661"/>
      <x v="745"/>
      <x/>
      <x v="1"/>
      <x/>
    </i>
    <i r="5">
      <x v="486"/>
      <x v="391"/>
      <x v="1035"/>
      <x v="2662"/>
      <x v="968"/>
      <x/>
      <x v="1"/>
      <x/>
    </i>
    <i r="5">
      <x v="64"/>
      <x v="48"/>
      <x v="1054"/>
      <x v="13"/>
      <x v="897"/>
      <x/>
      <x v="1"/>
      <x/>
    </i>
    <i r="5">
      <x v="489"/>
      <x v="392"/>
      <x v="1039"/>
      <x v="13"/>
      <x v="746"/>
      <x/>
      <x v="1"/>
      <x/>
    </i>
    <i r="5">
      <x v="163"/>
      <x v="131"/>
      <x v="1042"/>
      <x v="13"/>
      <x v="1066"/>
      <x/>
      <x v="1"/>
      <x/>
    </i>
    <i r="5">
      <x v="294"/>
      <x v="236"/>
      <x v="1043"/>
      <x v="13"/>
      <x v="996"/>
      <x/>
      <x v="1"/>
      <x/>
    </i>
    <i r="5">
      <x v="389"/>
      <x v="314"/>
      <x v="1045"/>
      <x v="13"/>
      <x v="1032"/>
      <x/>
      <x v="1"/>
      <x/>
    </i>
    <i r="4">
      <x v="2"/>
      <x v="151"/>
      <x v="119"/>
      <x v="1022"/>
      <x v="2644"/>
      <x v="372"/>
      <x/>
      <x v="2"/>
      <x/>
    </i>
    <i r="5">
      <x v="198"/>
      <x v="158"/>
      <x v="1031"/>
      <x v="2652"/>
      <x v="262"/>
      <x/>
      <x v="2"/>
      <x/>
    </i>
    <i r="8">
      <x v="2653"/>
      <x v="262"/>
      <x/>
      <x v="2"/>
      <x/>
    </i>
    <i r="8">
      <x v="2654"/>
      <x v="262"/>
      <x/>
      <x v="2"/>
      <x/>
    </i>
    <i r="5">
      <x v="163"/>
      <x v="131"/>
      <x v="1042"/>
      <x v="2660"/>
      <x v="631"/>
      <x/>
      <x v="2"/>
      <x/>
    </i>
    <i r="5">
      <x v="294"/>
      <x v="236"/>
      <x v="1043"/>
      <x v="2627"/>
      <x v="554"/>
      <x/>
      <x v="2"/>
      <x/>
    </i>
    <i r="8">
      <x v="2628"/>
      <x v="554"/>
      <x/>
      <x v="2"/>
      <x/>
    </i>
    <i r="3">
      <x v="2"/>
      <x/>
      <x v="475"/>
      <x v="380"/>
      <x v="1020"/>
      <x v="2663"/>
      <x v="1211"/>
      <x/>
      <x/>
      <x/>
    </i>
    <i r="5">
      <x v="231"/>
      <x v="183"/>
      <x v="1050"/>
      <x v="2664"/>
      <x v="1694"/>
      <x/>
      <x/>
      <x/>
    </i>
    <i r="5">
      <x v="150"/>
      <x v="118"/>
      <x v="1021"/>
      <x v="2665"/>
      <x v="1464"/>
      <x/>
      <x/>
      <x/>
    </i>
    <i r="8">
      <x v="2666"/>
      <x v="1464"/>
      <x/>
      <x/>
      <x/>
    </i>
    <i r="8">
      <x v="2667"/>
      <x v="1464"/>
      <x/>
      <x/>
      <x/>
    </i>
    <i r="8">
      <x v="2668"/>
      <x v="1464"/>
      <x/>
      <x/>
      <x/>
    </i>
    <i r="8">
      <x v="2669"/>
      <x v="1464"/>
      <x/>
      <x/>
      <x/>
    </i>
    <i r="8">
      <x v="2670"/>
      <x v="1464"/>
      <x/>
      <x/>
      <x/>
    </i>
    <i r="8">
      <x v="2671"/>
      <x v="1464"/>
      <x/>
      <x/>
      <x/>
    </i>
    <i r="8">
      <x v="2672"/>
      <x v="1464"/>
      <x/>
      <x/>
      <x/>
    </i>
    <i r="8">
      <x v="2673"/>
      <x v="1464"/>
      <x/>
      <x/>
      <x/>
    </i>
    <i r="8">
      <x v="2674"/>
      <x v="1464"/>
      <x/>
      <x/>
      <x/>
    </i>
    <i r="5">
      <x v="151"/>
      <x v="119"/>
      <x v="1022"/>
      <x v="2675"/>
      <x v="1226"/>
      <x/>
      <x/>
      <x/>
    </i>
    <i r="5">
      <x v="5"/>
      <x v="5"/>
      <x v="1023"/>
      <x v="2676"/>
      <x v="1644"/>
      <x/>
      <x/>
      <x/>
    </i>
    <i r="8">
      <x v="2677"/>
      <x v="1644"/>
      <x/>
      <x/>
      <x/>
    </i>
    <i r="5">
      <x v="498"/>
      <x v="400"/>
      <x v="1055"/>
      <x v="2678"/>
      <x v="1381"/>
      <x/>
      <x/>
      <x/>
    </i>
    <i r="5">
      <x v="477"/>
      <x v="382"/>
      <x v="1025"/>
      <x v="2679"/>
      <x v="1119"/>
      <x/>
      <x/>
      <x/>
    </i>
    <i r="5">
      <x v="479"/>
      <x v="384"/>
      <x v="1027"/>
      <x v="2680"/>
      <x v="202"/>
      <x/>
      <x/>
      <x/>
    </i>
    <i r="8">
      <x v="2681"/>
      <x v="202"/>
      <x/>
      <x/>
      <x/>
    </i>
    <i r="8">
      <x v="2682"/>
      <x v="202"/>
      <x/>
      <x/>
      <x/>
    </i>
    <i r="5">
      <x v="495"/>
      <x v="397"/>
      <x v="1051"/>
      <x v="2683"/>
      <x v="1744"/>
      <x/>
      <x/>
      <x/>
    </i>
    <i r="8">
      <x v="2684"/>
      <x v="1744"/>
      <x/>
      <x/>
      <x/>
    </i>
    <i r="5">
      <x v="499"/>
      <x v="401"/>
      <x v="1056"/>
      <x v="2685"/>
      <x v="1667"/>
      <x/>
      <x/>
      <x/>
    </i>
    <i r="5">
      <x v="482"/>
      <x v="387"/>
      <x v="1030"/>
      <x v="2686"/>
      <x v="1117"/>
      <x/>
      <x/>
      <x/>
    </i>
    <i r="5">
      <x v="198"/>
      <x v="158"/>
      <x v="1031"/>
      <x v="2687"/>
      <x v="42"/>
      <x/>
      <x/>
      <x/>
    </i>
    <i r="8">
      <x v="2688"/>
      <x v="42"/>
      <x/>
      <x/>
      <x/>
    </i>
    <i r="8">
      <x v="2689"/>
      <x v="42"/>
      <x/>
      <x/>
      <x/>
    </i>
    <i r="5">
      <x v="483"/>
      <x v="388"/>
      <x v="1032"/>
      <x v="2661"/>
      <x v="140"/>
      <x/>
      <x/>
      <x/>
    </i>
    <i r="5">
      <x v="485"/>
      <x v="390"/>
      <x v="1034"/>
      <x v="2690"/>
      <x v="1631"/>
      <x/>
      <x/>
      <x/>
    </i>
    <i r="5">
      <x v="486"/>
      <x v="391"/>
      <x v="1035"/>
      <x v="2662"/>
      <x v="1634"/>
      <x/>
      <x/>
      <x/>
    </i>
    <i r="8">
      <x v="2691"/>
      <x v="1634"/>
      <x/>
      <x/>
      <x/>
    </i>
    <i r="5">
      <x v="64"/>
      <x v="48"/>
      <x v="1054"/>
      <x v="2692"/>
      <x v="1440"/>
      <x/>
      <x/>
      <x/>
    </i>
    <i r="8">
      <x v="2693"/>
      <x v="1440"/>
      <x/>
      <x/>
      <x/>
    </i>
    <i r="8">
      <x v="2694"/>
      <x v="1440"/>
      <x/>
      <x/>
      <x/>
    </i>
    <i r="8">
      <x v="2695"/>
      <x v="1440"/>
      <x/>
      <x/>
      <x/>
    </i>
    <i r="5">
      <x v="489"/>
      <x v="392"/>
      <x v="1039"/>
      <x v="2696"/>
      <x v="146"/>
      <x/>
      <x/>
      <x/>
    </i>
    <i r="5">
      <x v="225"/>
      <x v="177"/>
      <x v="1057"/>
      <x v="2697"/>
      <x v="1808"/>
      <x/>
      <x/>
      <x/>
    </i>
    <i r="5">
      <x v="490"/>
      <x v="393"/>
      <x v="1040"/>
      <x v="2698"/>
      <x v="1122"/>
      <x/>
      <x/>
      <x/>
    </i>
    <i r="5">
      <x v="491"/>
      <x v="394"/>
      <x v="1041"/>
      <x v="2699"/>
      <x v="1811"/>
      <x/>
      <x/>
      <x/>
    </i>
    <i r="5">
      <x v="163"/>
      <x v="131"/>
      <x v="1042"/>
      <x v="2700"/>
      <x v="1902"/>
      <x/>
      <x/>
      <x/>
    </i>
    <i r="8">
      <x v="2701"/>
      <x v="1902"/>
      <x/>
      <x/>
      <x/>
    </i>
    <i r="8">
      <x v="2702"/>
      <x v="1902"/>
      <x/>
      <x/>
      <x/>
    </i>
    <i r="5">
      <x v="294"/>
      <x v="236"/>
      <x v="1043"/>
      <x v="2703"/>
      <x v="1698"/>
      <x/>
      <x/>
      <x/>
    </i>
    <i r="8">
      <x v="2704"/>
      <x v="1698"/>
      <x/>
      <x/>
      <x/>
    </i>
    <i r="8">
      <x v="2705"/>
      <x v="1698"/>
      <x/>
      <x/>
      <x/>
    </i>
    <i r="8">
      <x v="2706"/>
      <x v="1698"/>
      <x/>
      <x/>
      <x/>
    </i>
    <i r="8">
      <x v="2707"/>
      <x v="1698"/>
      <x/>
      <x/>
      <x/>
    </i>
    <i r="8">
      <x v="2708"/>
      <x v="1698"/>
      <x/>
      <x/>
      <x/>
    </i>
    <i r="8">
      <x v="2709"/>
      <x v="1698"/>
      <x/>
      <x/>
      <x/>
    </i>
    <i r="8">
      <x v="2710"/>
      <x v="1698"/>
      <x/>
      <x/>
      <x/>
    </i>
    <i r="5">
      <x v="492"/>
      <x v="395"/>
      <x v="1058"/>
      <x v="2711"/>
      <x v="1784"/>
      <x/>
      <x/>
      <x/>
    </i>
    <i r="5">
      <x v="389"/>
      <x v="314"/>
      <x v="1045"/>
      <x v="2712"/>
      <x v="1814"/>
      <x/>
      <x/>
      <x/>
    </i>
    <i r="8">
      <x v="2713"/>
      <x v="1814"/>
      <x/>
      <x/>
      <x/>
    </i>
    <i r="4">
      <x v="1"/>
      <x v="151"/>
      <x v="119"/>
      <x v="1022"/>
      <x v="13"/>
      <x v="831"/>
      <x/>
      <x v="1"/>
      <x/>
    </i>
    <i r="5">
      <x v="5"/>
      <x v="5"/>
      <x v="1023"/>
      <x v="13"/>
      <x v="974"/>
      <x/>
      <x v="1"/>
      <x/>
    </i>
    <i r="5">
      <x v="198"/>
      <x v="158"/>
      <x v="1031"/>
      <x v="13"/>
      <x v="724"/>
      <x/>
      <x v="1"/>
      <x/>
    </i>
    <i r="5">
      <x v="163"/>
      <x v="131"/>
      <x v="1042"/>
      <x v="13"/>
      <x v="1066"/>
      <x/>
      <x v="1"/>
      <x/>
    </i>
    <i r="4">
      <x v="2"/>
      <x v="151"/>
      <x v="119"/>
      <x v="1022"/>
      <x v="13"/>
      <x v="372"/>
      <x/>
      <x v="2"/>
      <x/>
    </i>
    <i r="8">
      <x v="2675"/>
      <x v="372"/>
      <x/>
      <x v="2"/>
      <x/>
    </i>
    <i r="5">
      <x v="5"/>
      <x v="5"/>
      <x v="1023"/>
      <x v="2676"/>
      <x v="530"/>
      <x/>
      <x v="2"/>
      <x/>
    </i>
    <i r="5">
      <x v="495"/>
      <x v="397"/>
      <x v="1051"/>
      <x v="2684"/>
      <x v="573"/>
      <x/>
      <x v="2"/>
      <x/>
    </i>
    <i r="5">
      <x v="198"/>
      <x v="158"/>
      <x v="1031"/>
      <x v="2687"/>
      <x v="262"/>
      <x/>
      <x v="2"/>
      <x/>
    </i>
    <i r="8">
      <x v="2688"/>
      <x v="262"/>
      <x/>
      <x v="2"/>
      <x/>
    </i>
    <i r="8">
      <x v="2689"/>
      <x v="262"/>
      <x/>
      <x v="2"/>
      <x/>
    </i>
    <i r="5">
      <x v="483"/>
      <x v="388"/>
      <x v="1032"/>
      <x v="2661"/>
      <x v="290"/>
      <x/>
      <x v="2"/>
      <x/>
    </i>
    <i r="5">
      <x v="486"/>
      <x v="391"/>
      <x v="1035"/>
      <x v="2662"/>
      <x v="525"/>
      <x/>
      <x v="2"/>
      <x/>
    </i>
    <i r="5">
      <x v="64"/>
      <x v="48"/>
      <x v="1054"/>
      <x v="2694"/>
      <x v="444"/>
      <x/>
      <x v="2"/>
      <x/>
    </i>
    <i r="8">
      <x v="2695"/>
      <x v="444"/>
      <x/>
      <x v="2"/>
      <x/>
    </i>
    <i r="5">
      <x v="489"/>
      <x v="392"/>
      <x v="1039"/>
      <x v="2696"/>
      <x v="291"/>
      <x/>
      <x v="2"/>
      <x/>
    </i>
    <i r="5">
      <x v="163"/>
      <x v="131"/>
      <x v="1042"/>
      <x v="2702"/>
      <x v="631"/>
      <x/>
      <x v="2"/>
      <x/>
    </i>
    <i r="5">
      <x v="294"/>
      <x v="236"/>
      <x v="1043"/>
      <x v="2706"/>
      <x v="554"/>
      <x/>
      <x v="2"/>
      <x/>
    </i>
    <i r="8">
      <x v="2709"/>
      <x v="554"/>
      <x/>
      <x v="2"/>
      <x/>
    </i>
    <i r="5">
      <x v="389"/>
      <x v="314"/>
      <x v="1045"/>
      <x v="13"/>
      <x v="596"/>
      <x/>
      <x v="2"/>
      <x/>
    </i>
    <i r="3">
      <x v="3"/>
      <x/>
      <x v="475"/>
      <x v="380"/>
      <x v="1020"/>
      <x v="2714"/>
      <x v="1211"/>
      <x/>
      <x/>
      <x/>
    </i>
    <i r="5">
      <x v="150"/>
      <x v="118"/>
      <x v="1021"/>
      <x v="2715"/>
      <x v="1464"/>
      <x/>
      <x/>
      <x/>
    </i>
    <i r="8">
      <x v="2716"/>
      <x v="1464"/>
      <x/>
      <x/>
      <x/>
    </i>
    <i r="5">
      <x v="5"/>
      <x v="5"/>
      <x v="1023"/>
      <x v="2717"/>
      <x v="1644"/>
      <x/>
      <x/>
      <x/>
    </i>
    <i r="5">
      <x v="477"/>
      <x v="382"/>
      <x v="1025"/>
      <x v="2718"/>
      <x v="1119"/>
      <x/>
      <x/>
      <x/>
    </i>
    <i r="5">
      <x v="495"/>
      <x v="397"/>
      <x v="1051"/>
      <x v="2719"/>
      <x v="1744"/>
      <x/>
      <x/>
      <x/>
    </i>
    <i r="5">
      <x v="480"/>
      <x v="385"/>
      <x v="1028"/>
      <x v="2720"/>
      <x v="1742"/>
      <x/>
      <x/>
      <x/>
    </i>
    <i r="8">
      <x v="2721"/>
      <x v="1742"/>
      <x/>
      <x/>
      <x/>
    </i>
    <i r="5">
      <x v="500"/>
      <x v="402"/>
      <x v="1059"/>
      <x v="2722"/>
      <x v="2"/>
      <x/>
      <x/>
      <x/>
    </i>
    <i r="5">
      <x v="499"/>
      <x v="401"/>
      <x v="1056"/>
      <x v="2723"/>
      <x v="1667"/>
      <x/>
      <x/>
      <x/>
    </i>
    <i r="5">
      <x v="482"/>
      <x v="387"/>
      <x v="1030"/>
      <x v="2724"/>
      <x v="1117"/>
      <x/>
      <x/>
      <x/>
    </i>
    <i r="5">
      <x v="198"/>
      <x v="158"/>
      <x v="1031"/>
      <x v="2725"/>
      <x v="42"/>
      <x/>
      <x/>
      <x/>
    </i>
    <i r="8">
      <x v="2726"/>
      <x v="42"/>
      <x/>
      <x/>
      <x/>
    </i>
    <i r="8">
      <x v="2727"/>
      <x v="42"/>
      <x/>
      <x/>
      <x/>
    </i>
    <i r="5">
      <x v="501"/>
      <x v="403"/>
      <x v="1060"/>
      <x v="2728"/>
      <x v="1255"/>
      <x/>
      <x/>
      <x/>
    </i>
    <i r="5">
      <x v="485"/>
      <x v="390"/>
      <x v="1034"/>
      <x v="2729"/>
      <x v="1631"/>
      <x/>
      <x/>
      <x/>
    </i>
    <i r="5">
      <x v="64"/>
      <x v="48"/>
      <x v="1054"/>
      <x v="2730"/>
      <x v="1440"/>
      <x/>
      <x/>
      <x/>
    </i>
    <i r="5">
      <x v="494"/>
      <x v="7"/>
      <x v="1047"/>
      <x v="2731"/>
      <x v="1325"/>
      <x/>
      <x/>
      <x/>
    </i>
    <i r="5">
      <x v="225"/>
      <x v="177"/>
      <x v="1057"/>
      <x v="2732"/>
      <x v="1808"/>
      <x/>
      <x/>
      <x/>
    </i>
    <i r="5">
      <x v="490"/>
      <x v="393"/>
      <x v="1040"/>
      <x v="2733"/>
      <x v="1122"/>
      <x/>
      <x/>
      <x/>
    </i>
    <i r="5">
      <x v="491"/>
      <x v="394"/>
      <x v="1041"/>
      <x v="2734"/>
      <x v="1812"/>
      <x/>
      <x/>
      <x/>
    </i>
    <i r="5">
      <x v="163"/>
      <x v="131"/>
      <x v="1042"/>
      <x v="2735"/>
      <x v="1902"/>
      <x/>
      <x/>
      <x/>
    </i>
    <i r="8">
      <x v="2736"/>
      <x v="1902"/>
      <x/>
      <x/>
      <x/>
    </i>
    <i r="8">
      <x v="2737"/>
      <x v="1902"/>
      <x/>
      <x/>
      <x/>
    </i>
    <i r="5">
      <x v="294"/>
      <x v="236"/>
      <x v="1043"/>
      <x v="2738"/>
      <x v="1698"/>
      <x/>
      <x/>
      <x/>
    </i>
    <i r="8">
      <x v="2739"/>
      <x v="1698"/>
      <x/>
      <x/>
      <x/>
    </i>
    <i r="5">
      <x v="492"/>
      <x v="395"/>
      <x v="1058"/>
      <x v="2740"/>
      <x v="1784"/>
      <x/>
      <x/>
      <x/>
    </i>
    <i r="5">
      <x v="389"/>
      <x v="314"/>
      <x v="1045"/>
      <x v="2741"/>
      <x v="1814"/>
      <x/>
      <x/>
      <x/>
    </i>
    <i r="4">
      <x v="1"/>
      <x v="151"/>
      <x v="119"/>
      <x v="1022"/>
      <x v="13"/>
      <x v="831"/>
      <x/>
      <x v="1"/>
      <x/>
    </i>
    <i r="8">
      <x v="2742"/>
      <x v="831"/>
      <x/>
      <x v="1"/>
      <x/>
    </i>
    <i r="5">
      <x v="5"/>
      <x v="5"/>
      <x v="1023"/>
      <x v="2743"/>
      <x v="974"/>
      <x/>
      <x v="1"/>
      <x/>
    </i>
    <i r="5">
      <x v="498"/>
      <x v="400"/>
      <x v="1055"/>
      <x v="2744"/>
      <x v="877"/>
      <x/>
      <x v="1"/>
      <x/>
    </i>
    <i r="5">
      <x v="479"/>
      <x v="384"/>
      <x v="1027"/>
      <x v="13"/>
      <x v="769"/>
      <x/>
      <x v="1"/>
      <x/>
    </i>
    <i r="5">
      <x v="502"/>
      <x v="404"/>
      <x v="1061"/>
      <x v="13"/>
      <x v="923"/>
      <x/>
      <x v="1"/>
      <x/>
    </i>
    <i r="5">
      <x v="198"/>
      <x v="158"/>
      <x v="1031"/>
      <x v="13"/>
      <x v="724"/>
      <x/>
      <x v="1"/>
      <x/>
    </i>
    <i r="5">
      <x v="503"/>
      <x v="405"/>
      <x v="1062"/>
      <x v="13"/>
      <x v="912"/>
      <x/>
      <x v="1"/>
      <x/>
    </i>
    <i r="5">
      <x v="486"/>
      <x v="391"/>
      <x v="1035"/>
      <x v="2745"/>
      <x v="968"/>
      <x/>
      <x v="1"/>
      <x/>
    </i>
    <i r="5">
      <x v="64"/>
      <x v="48"/>
      <x v="1054"/>
      <x v="2746"/>
      <x v="897"/>
      <x/>
      <x v="1"/>
      <x/>
    </i>
    <i r="5">
      <x v="504"/>
      <x v="7"/>
      <x v="1063"/>
      <x v="13"/>
      <x v="841"/>
      <x/>
      <x v="1"/>
      <x/>
    </i>
    <i r="5">
      <x v="505"/>
      <x v="406"/>
      <x v="1064"/>
      <x v="2747"/>
      <x v="911"/>
      <x/>
      <x v="1"/>
      <x/>
    </i>
    <i r="5">
      <x v="163"/>
      <x v="131"/>
      <x v="1042"/>
      <x v="13"/>
      <x v="1066"/>
      <x/>
      <x v="1"/>
      <x/>
    </i>
    <i r="5">
      <x v="506"/>
      <x v="407"/>
      <x v="1065"/>
      <x v="13"/>
      <x v="720"/>
      <x/>
      <x v="1"/>
      <x/>
    </i>
    <i r="5">
      <x v="294"/>
      <x v="236"/>
      <x v="1043"/>
      <x v="13"/>
      <x v="996"/>
      <x/>
      <x v="1"/>
      <x/>
    </i>
    <i r="8">
      <x v="2748"/>
      <x v="996"/>
      <x/>
      <x v="1"/>
      <x/>
    </i>
    <i r="4">
      <x v="2"/>
      <x v="151"/>
      <x v="119"/>
      <x v="1022"/>
      <x v="13"/>
      <x v="372"/>
      <x/>
      <x v="2"/>
      <x/>
    </i>
    <i r="5">
      <x v="5"/>
      <x v="5"/>
      <x v="1023"/>
      <x v="2717"/>
      <x v="530"/>
      <x/>
      <x v="2"/>
      <x/>
    </i>
    <i r="5">
      <x v="198"/>
      <x v="158"/>
      <x v="1031"/>
      <x v="2725"/>
      <x v="262"/>
      <x/>
      <x v="2"/>
      <x/>
    </i>
    <i r="8">
      <x v="2726"/>
      <x v="262"/>
      <x/>
      <x v="2"/>
      <x/>
    </i>
    <i r="8">
      <x v="2727"/>
      <x v="262"/>
      <x/>
      <x v="2"/>
      <x/>
    </i>
    <i r="5">
      <x v="163"/>
      <x v="131"/>
      <x v="1042"/>
      <x v="2736"/>
      <x v="631"/>
      <x/>
      <x v="2"/>
      <x/>
    </i>
    <i r="8">
      <x v="2737"/>
      <x v="631"/>
      <x/>
      <x v="2"/>
      <x/>
    </i>
    <i r="3">
      <x v="4"/>
      <x/>
      <x v="231"/>
      <x v="183"/>
      <x v="1050"/>
      <x v="2749"/>
      <x v="1695"/>
      <x/>
      <x/>
      <x/>
    </i>
    <i r="5">
      <x v="150"/>
      <x v="118"/>
      <x v="1021"/>
      <x v="2750"/>
      <x v="1464"/>
      <x/>
      <x/>
      <x/>
    </i>
    <i r="8">
      <x v="2751"/>
      <x v="1464"/>
      <x/>
      <x/>
      <x/>
    </i>
    <i r="5">
      <x v="151"/>
      <x v="119"/>
      <x v="1022"/>
      <x v="2742"/>
      <x v="1226"/>
      <x/>
      <x/>
      <x/>
    </i>
    <i r="8">
      <x v="2752"/>
      <x v="1226"/>
      <x/>
      <x/>
      <x/>
    </i>
    <i r="5">
      <x v="5"/>
      <x v="5"/>
      <x v="1023"/>
      <x v="2743"/>
      <x v="1644"/>
      <x/>
      <x/>
      <x/>
    </i>
    <i r="5">
      <x v="498"/>
      <x v="400"/>
      <x v="1055"/>
      <x v="2744"/>
      <x v="1381"/>
      <x/>
      <x/>
      <x/>
    </i>
    <i r="5">
      <x v="495"/>
      <x v="397"/>
      <x v="1051"/>
      <x v="2753"/>
      <x v="1744"/>
      <x/>
      <x/>
      <x/>
    </i>
    <i r="5">
      <x v="198"/>
      <x v="158"/>
      <x v="1031"/>
      <x v="2754"/>
      <x v="42"/>
      <x/>
      <x/>
      <x/>
    </i>
    <i r="8">
      <x v="2755"/>
      <x v="42"/>
      <x/>
      <x/>
      <x/>
    </i>
    <i r="8">
      <x v="2756"/>
      <x v="42"/>
      <x/>
      <x/>
      <x/>
    </i>
    <i r="5">
      <x v="507"/>
      <x v="408"/>
      <x v="1066"/>
      <x v="2757"/>
      <x v="28"/>
      <x/>
      <x/>
      <x/>
    </i>
    <i r="5">
      <x v="486"/>
      <x v="391"/>
      <x v="1035"/>
      <x v="2745"/>
      <x v="1634"/>
      <x/>
      <x/>
      <x/>
    </i>
    <i r="5">
      <x v="508"/>
      <x v="7"/>
      <x v="1067"/>
      <x v="2758"/>
      <x v="1148"/>
      <x/>
      <x/>
      <x/>
    </i>
    <i r="5">
      <x v="64"/>
      <x v="48"/>
      <x v="1054"/>
      <x v="2746"/>
      <x v="1440"/>
      <x/>
      <x/>
      <x/>
    </i>
    <i r="5">
      <x v="225"/>
      <x v="177"/>
      <x v="1057"/>
      <x v="2759"/>
      <x v="1808"/>
      <x/>
      <x/>
      <x/>
    </i>
    <i r="5">
      <x v="505"/>
      <x v="406"/>
      <x v="1064"/>
      <x v="2747"/>
      <x v="1470"/>
      <x/>
      <x/>
      <x/>
    </i>
    <i r="5">
      <x v="490"/>
      <x v="393"/>
      <x v="1040"/>
      <x v="2760"/>
      <x v="1122"/>
      <x/>
      <x/>
      <x/>
    </i>
    <i r="5">
      <x v="491"/>
      <x v="394"/>
      <x v="1041"/>
      <x v="2761"/>
      <x v="1812"/>
      <x/>
      <x/>
      <x/>
    </i>
    <i r="5">
      <x v="161"/>
      <x v="129"/>
      <x v="1068"/>
      <x v="2762"/>
      <x v="1953"/>
      <x/>
      <x/>
      <x/>
    </i>
    <i r="5">
      <x v="163"/>
      <x v="131"/>
      <x v="1042"/>
      <x v="2763"/>
      <x v="1903"/>
      <x/>
      <x/>
      <x/>
    </i>
    <i r="8">
      <x v="2764"/>
      <x v="1903"/>
      <x/>
      <x/>
      <x/>
    </i>
    <i r="5">
      <x v="506"/>
      <x v="407"/>
      <x v="1065"/>
      <x v="2765"/>
      <x v="34"/>
      <x/>
      <x/>
      <x/>
    </i>
    <i r="5">
      <x v="294"/>
      <x v="236"/>
      <x v="1043"/>
      <x v="2748"/>
      <x v="1698"/>
      <x/>
      <x/>
      <x/>
    </i>
    <i r="8">
      <x v="2766"/>
      <x v="1698"/>
      <x/>
      <x/>
      <x/>
    </i>
    <i r="8">
      <x v="2767"/>
      <x v="1698"/>
      <x/>
      <x/>
      <x/>
    </i>
    <i r="4">
      <x v="1"/>
      <x v="475"/>
      <x v="380"/>
      <x v="1020"/>
      <x v="13"/>
      <x v="826"/>
      <x/>
      <x v="1"/>
      <x/>
    </i>
    <i r="5">
      <x v="151"/>
      <x v="119"/>
      <x v="1022"/>
      <x v="13"/>
      <x v="831"/>
      <x/>
      <x v="1"/>
      <x/>
    </i>
    <i r="5">
      <x v="5"/>
      <x v="5"/>
      <x v="1023"/>
      <x v="2768"/>
      <x v="974"/>
      <x/>
      <x v="1"/>
      <x/>
    </i>
    <i r="5">
      <x v="498"/>
      <x v="400"/>
      <x v="1055"/>
      <x v="13"/>
      <x v="877"/>
      <x/>
      <x v="1"/>
      <x/>
    </i>
    <i r="5">
      <x v="479"/>
      <x v="384"/>
      <x v="1027"/>
      <x v="13"/>
      <x v="769"/>
      <x/>
      <x v="1"/>
      <x/>
    </i>
    <i r="8">
      <x v="2769"/>
      <x v="768"/>
      <x/>
      <x v="1"/>
      <x/>
    </i>
    <i r="8">
      <x v="2770"/>
      <x v="768"/>
      <x/>
      <x v="1"/>
      <x/>
    </i>
    <i r="5">
      <x v="509"/>
      <x v="7"/>
      <x v="1069"/>
      <x v="13"/>
      <x v="829"/>
      <x/>
      <x v="1"/>
      <x/>
    </i>
    <i r="5">
      <x v="482"/>
      <x v="387"/>
      <x v="1030"/>
      <x v="13"/>
      <x v="785"/>
      <x/>
      <x v="1"/>
      <x/>
    </i>
    <i r="5">
      <x v="198"/>
      <x v="158"/>
      <x v="1031"/>
      <x v="13"/>
      <x v="724"/>
      <x/>
      <x v="1"/>
      <x/>
    </i>
    <i r="5">
      <x v="503"/>
      <x v="405"/>
      <x v="1062"/>
      <x v="13"/>
      <x v="912"/>
      <x/>
      <x v="1"/>
      <x/>
    </i>
    <i r="5">
      <x v="507"/>
      <x v="408"/>
      <x v="1066"/>
      <x v="13"/>
      <x v="716"/>
      <x/>
      <x v="1"/>
      <x/>
    </i>
    <i r="5">
      <x v="64"/>
      <x v="48"/>
      <x v="1054"/>
      <x v="13"/>
      <x v="897"/>
      <x/>
      <x v="1"/>
      <x/>
    </i>
    <i r="5">
      <x v="505"/>
      <x v="406"/>
      <x v="1064"/>
      <x v="13"/>
      <x v="911"/>
      <x/>
      <x v="1"/>
      <x/>
    </i>
    <i r="5">
      <x v="226"/>
      <x v="178"/>
      <x v="1070"/>
      <x v="13"/>
      <x v="955"/>
      <x/>
      <x v="1"/>
      <x/>
    </i>
    <i r="5">
      <x v="163"/>
      <x v="131"/>
      <x v="1042"/>
      <x v="13"/>
      <x v="1066"/>
      <x/>
      <x v="1"/>
      <x/>
    </i>
    <i r="5">
      <x v="492"/>
      <x v="395"/>
      <x v="1058"/>
      <x v="13"/>
      <x v="1021"/>
      <x/>
      <x v="1"/>
      <x/>
    </i>
    <i r="4">
      <x v="2"/>
      <x v="151"/>
      <x v="119"/>
      <x v="1022"/>
      <x v="2742"/>
      <x v="372"/>
      <x/>
      <x v="2"/>
      <x/>
    </i>
    <i r="8">
      <x v="2752"/>
      <x v="372"/>
      <x/>
      <x v="2"/>
      <x/>
    </i>
    <i r="5">
      <x v="5"/>
      <x v="5"/>
      <x v="1023"/>
      <x v="2743"/>
      <x v="530"/>
      <x/>
      <x v="2"/>
      <x/>
    </i>
    <i r="5">
      <x v="498"/>
      <x v="400"/>
      <x v="1055"/>
      <x v="2744"/>
      <x v="423"/>
      <x/>
      <x v="2"/>
      <x/>
    </i>
    <i r="5">
      <x v="479"/>
      <x v="384"/>
      <x v="1027"/>
      <x v="13"/>
      <x v="313"/>
      <x/>
      <x v="2"/>
      <x/>
    </i>
    <i r="5">
      <x v="502"/>
      <x v="404"/>
      <x v="1061"/>
      <x v="13"/>
      <x v="471"/>
      <x/>
      <x v="2"/>
      <x/>
    </i>
    <i r="5">
      <x v="198"/>
      <x v="158"/>
      <x v="1031"/>
      <x v="2754"/>
      <x v="262"/>
      <x/>
      <x v="2"/>
      <x/>
    </i>
    <i r="8">
      <x v="2755"/>
      <x v="262"/>
      <x/>
      <x v="2"/>
      <x/>
    </i>
    <i r="8">
      <x v="2756"/>
      <x v="262"/>
      <x/>
      <x v="2"/>
      <x/>
    </i>
    <i r="5">
      <x v="503"/>
      <x v="405"/>
      <x v="1062"/>
      <x v="13"/>
      <x v="459"/>
      <x/>
      <x v="2"/>
      <x/>
    </i>
    <i r="5">
      <x v="486"/>
      <x v="391"/>
      <x v="1035"/>
      <x v="2745"/>
      <x v="525"/>
      <x/>
      <x v="2"/>
      <x/>
    </i>
    <i r="5">
      <x v="64"/>
      <x v="48"/>
      <x v="1054"/>
      <x v="2746"/>
      <x v="444"/>
      <x/>
      <x v="2"/>
      <x/>
    </i>
    <i r="5">
      <x v="504"/>
      <x v="7"/>
      <x v="1071"/>
      <x v="13"/>
      <x v="384"/>
      <x/>
      <x v="2"/>
      <x/>
    </i>
    <i r="5">
      <x v="505"/>
      <x v="406"/>
      <x v="1064"/>
      <x v="2747"/>
      <x v="458"/>
      <x/>
      <x v="2"/>
      <x/>
    </i>
    <i r="5">
      <x v="163"/>
      <x v="131"/>
      <x v="1042"/>
      <x v="13"/>
      <x v="631"/>
      <x/>
      <x v="2"/>
      <x/>
    </i>
    <i r="8">
      <x v="2763"/>
      <x v="632"/>
      <x/>
      <x v="2"/>
      <x/>
    </i>
    <i r="5">
      <x v="506"/>
      <x v="407"/>
      <x v="1065"/>
      <x v="2765"/>
      <x v="258"/>
      <x/>
      <x v="2"/>
      <x/>
    </i>
    <i r="5">
      <x v="294"/>
      <x v="236"/>
      <x v="1043"/>
      <x v="13"/>
      <x v="554"/>
      <x/>
      <x v="2"/>
      <x/>
    </i>
    <i r="8">
      <x v="2748"/>
      <x v="554"/>
      <x/>
      <x v="2"/>
      <x/>
    </i>
    <i r="8">
      <x v="2766"/>
      <x v="554"/>
      <x/>
      <x v="2"/>
      <x/>
    </i>
    <i r="8">
      <x v="2767"/>
      <x v="554"/>
      <x/>
      <x v="2"/>
      <x/>
    </i>
    <i r="3">
      <x v="5"/>
      <x/>
      <x v="475"/>
      <x v="380"/>
      <x v="1020"/>
      <x v="2771"/>
      <x v="1211"/>
      <x/>
      <x/>
      <x/>
    </i>
    <i r="8">
      <x v="2772"/>
      <x v="1211"/>
      <x/>
      <x/>
      <x/>
    </i>
    <i r="5">
      <x v="510"/>
      <x v="409"/>
      <x v="1072"/>
      <x v="2773"/>
      <x v="1234"/>
      <x/>
      <x/>
      <x/>
    </i>
    <i r="5">
      <x v="151"/>
      <x v="119"/>
      <x v="1022"/>
      <x v="2774"/>
      <x v="1226"/>
      <x/>
      <x/>
      <x/>
    </i>
    <i r="5">
      <x v="5"/>
      <x v="5"/>
      <x v="1023"/>
      <x v="2768"/>
      <x v="1644"/>
      <x/>
      <x/>
      <x/>
    </i>
    <i r="8">
      <x v="2775"/>
      <x v="1644"/>
      <x/>
      <x/>
      <x/>
    </i>
    <i r="5">
      <x v="498"/>
      <x v="400"/>
      <x v="1055"/>
      <x v="2776"/>
      <x v="1381"/>
      <x/>
      <x/>
      <x/>
    </i>
    <i r="8">
      <x v="2777"/>
      <x v="1381"/>
      <x/>
      <x/>
      <x/>
    </i>
    <i r="5">
      <x v="477"/>
      <x v="382"/>
      <x v="1025"/>
      <x v="2778"/>
      <x v="1119"/>
      <x/>
      <x/>
      <x/>
    </i>
    <i r="5">
      <x v="479"/>
      <x v="384"/>
      <x v="1027"/>
      <x v="2769"/>
      <x v="201"/>
      <x/>
      <x/>
      <x/>
    </i>
    <i r="8">
      <x v="2770"/>
      <x v="201"/>
      <x/>
      <x/>
      <x/>
    </i>
    <i r="8">
      <x v="2779"/>
      <x v="201"/>
      <x/>
      <x/>
      <x/>
    </i>
    <i r="8">
      <x v="2780"/>
      <x v="202"/>
      <x/>
      <x/>
      <x/>
    </i>
    <i r="5">
      <x v="495"/>
      <x v="397"/>
      <x v="1051"/>
      <x v="2781"/>
      <x v="1744"/>
      <x/>
      <x/>
      <x/>
    </i>
    <i r="8">
      <x v="2782"/>
      <x v="1744"/>
      <x/>
      <x/>
      <x/>
    </i>
    <i r="5">
      <x v="480"/>
      <x v="385"/>
      <x v="1028"/>
      <x v="2783"/>
      <x v="1742"/>
      <x/>
      <x/>
      <x/>
    </i>
    <i r="7">
      <x v="1073"/>
      <x v="2784"/>
      <x v="1742"/>
      <x/>
      <x/>
      <x/>
    </i>
    <i r="5">
      <x v="509"/>
      <x v="7"/>
      <x v="1069"/>
      <x v="2785"/>
      <x v="1221"/>
      <x/>
      <x/>
      <x/>
    </i>
    <i r="5">
      <x v="500"/>
      <x v="402"/>
      <x v="1074"/>
      <x v="2786"/>
      <x v="2"/>
      <x/>
      <x/>
      <x/>
    </i>
    <i r="7">
      <x v="1059"/>
      <x v="2787"/>
      <x v="2"/>
      <x/>
      <x/>
      <x/>
    </i>
    <i r="7">
      <x v="1075"/>
      <x v="2788"/>
      <x v="2"/>
      <x/>
      <x/>
      <x/>
    </i>
    <i r="5">
      <x v="502"/>
      <x v="404"/>
      <x v="1061"/>
      <x v="2789"/>
      <x v="1502"/>
      <x/>
      <x/>
      <x/>
    </i>
    <i r="5">
      <x v="235"/>
      <x v="186"/>
      <x v="1076"/>
      <x v="2790"/>
      <x v="36"/>
      <x/>
      <x/>
      <x/>
    </i>
    <i r="8">
      <x v="2791"/>
      <x v="36"/>
      <x/>
      <x/>
      <x/>
    </i>
    <i r="8">
      <x v="2792"/>
      <x v="36"/>
      <x/>
      <x/>
      <x/>
    </i>
    <i r="5">
      <x v="482"/>
      <x v="387"/>
      <x v="1030"/>
      <x v="2793"/>
      <x v="1117"/>
      <x/>
      <x/>
      <x/>
    </i>
    <i r="8">
      <x v="2794"/>
      <x v="1117"/>
      <x/>
      <x/>
      <x/>
    </i>
    <i r="5">
      <x v="198"/>
      <x v="158"/>
      <x v="1031"/>
      <x v="2795"/>
      <x v="42"/>
      <x/>
      <x/>
      <x/>
    </i>
    <i r="8">
      <x v="2796"/>
      <x v="42"/>
      <x/>
      <x/>
      <x/>
    </i>
    <i r="8">
      <x v="2797"/>
      <x v="42"/>
      <x/>
      <x/>
      <x/>
    </i>
    <i r="5">
      <x v="507"/>
      <x v="408"/>
      <x v="1066"/>
      <x v="2798"/>
      <x v="28"/>
      <x/>
      <x/>
      <x/>
    </i>
    <i r="5">
      <x v="64"/>
      <x v="48"/>
      <x v="1054"/>
      <x v="2799"/>
      <x v="1440"/>
      <x/>
      <x/>
      <x/>
    </i>
    <i r="8">
      <x v="2800"/>
      <x v="1440"/>
      <x/>
      <x/>
      <x/>
    </i>
    <i r="8">
      <x v="2801"/>
      <x v="1440"/>
      <x/>
      <x/>
      <x/>
    </i>
    <i r="8">
      <x v="2802"/>
      <x v="1440"/>
      <x/>
      <x/>
      <x/>
    </i>
    <i r="7">
      <x v="1077"/>
      <x v="2803"/>
      <x v="1440"/>
      <x/>
      <x/>
      <x/>
    </i>
    <i r="5">
      <x v="225"/>
      <x v="177"/>
      <x v="1057"/>
      <x v="2804"/>
      <x v="1808"/>
      <x/>
      <x/>
      <x/>
    </i>
    <i r="5">
      <x v="505"/>
      <x v="406"/>
      <x v="1064"/>
      <x v="2805"/>
      <x v="1470"/>
      <x/>
      <x/>
      <x/>
    </i>
    <i r="5">
      <x v="490"/>
      <x v="393"/>
      <x v="1040"/>
      <x v="2806"/>
      <x v="1122"/>
      <x/>
      <x/>
      <x/>
    </i>
    <i r="5">
      <x v="161"/>
      <x v="129"/>
      <x v="1068"/>
      <x v="2807"/>
      <x v="1953"/>
      <x/>
      <x/>
      <x/>
    </i>
    <i r="5">
      <x v="226"/>
      <x v="178"/>
      <x v="1070"/>
      <x v="2808"/>
      <x v="1593"/>
      <x/>
      <x/>
      <x/>
    </i>
    <i r="8">
      <x v="2809"/>
      <x v="1593"/>
      <x/>
      <x/>
      <x/>
    </i>
    <i r="5">
      <x v="163"/>
      <x v="131"/>
      <x v="1042"/>
      <x v="2810"/>
      <x v="1903"/>
      <x/>
      <x/>
      <x/>
    </i>
    <i r="8">
      <x v="2811"/>
      <x v="1903"/>
      <x/>
      <x/>
      <x/>
    </i>
    <i r="8">
      <x v="2812"/>
      <x v="1903"/>
      <x/>
      <x/>
      <x/>
    </i>
    <i r="5">
      <x v="294"/>
      <x v="236"/>
      <x v="1043"/>
      <x v="2813"/>
      <x v="1698"/>
      <x/>
      <x/>
      <x/>
    </i>
    <i r="8">
      <x v="2814"/>
      <x v="1698"/>
      <x/>
      <x/>
      <x/>
    </i>
    <i r="8">
      <x v="2815"/>
      <x v="1698"/>
      <x/>
      <x/>
      <x/>
    </i>
    <i r="8">
      <x v="2816"/>
      <x v="1698"/>
      <x/>
      <x/>
      <x/>
    </i>
    <i r="5">
      <x v="492"/>
      <x v="395"/>
      <x v="1058"/>
      <x v="2817"/>
      <x v="1784"/>
      <x/>
      <x/>
      <x/>
    </i>
    <i r="4">
      <x v="1"/>
      <x v="285"/>
      <x v="231"/>
      <x v="1078"/>
      <x v="2818"/>
      <x v="848"/>
      <x/>
      <x v="1"/>
      <x/>
    </i>
    <i r="8">
      <x v="2819"/>
      <x v="848"/>
      <x/>
      <x v="1"/>
      <x/>
    </i>
    <i r="5">
      <x v="150"/>
      <x v="118"/>
      <x v="1021"/>
      <x v="13"/>
      <x v="909"/>
      <x/>
      <x v="1"/>
      <x/>
    </i>
    <i r="5">
      <x v="151"/>
      <x v="119"/>
      <x v="1022"/>
      <x v="13"/>
      <x v="831"/>
      <x/>
      <x v="1"/>
      <x/>
    </i>
    <i r="5">
      <x v="479"/>
      <x v="384"/>
      <x v="1027"/>
      <x v="13"/>
      <x v="769"/>
      <x/>
      <x v="1"/>
      <x/>
    </i>
    <i r="5">
      <x v="198"/>
      <x v="158"/>
      <x v="1031"/>
      <x v="13"/>
      <x v="724"/>
      <x/>
      <x v="1"/>
      <x/>
    </i>
    <i r="5">
      <x v="511"/>
      <x v="7"/>
      <x v="1079"/>
      <x v="13"/>
      <x v="765"/>
      <x/>
      <x v="1"/>
      <x/>
    </i>
    <i r="5">
      <x v="64"/>
      <x v="48"/>
      <x v="1077"/>
      <x v="13"/>
      <x v="897"/>
      <x/>
      <x v="1"/>
      <x/>
    </i>
    <i r="5">
      <x v="505"/>
      <x v="406"/>
      <x v="1064"/>
      <x v="13"/>
      <x v="911"/>
      <x/>
      <x v="1"/>
      <x/>
    </i>
    <i r="5">
      <x v="163"/>
      <x v="131"/>
      <x v="1042"/>
      <x v="13"/>
      <x v="1066"/>
      <x/>
      <x v="1"/>
      <x/>
    </i>
    <i r="5">
      <x v="506"/>
      <x v="407"/>
      <x v="1065"/>
      <x v="2820"/>
      <x v="720"/>
      <x/>
      <x v="1"/>
      <x/>
    </i>
    <i r="4">
      <x v="2"/>
      <x v="475"/>
      <x v="380"/>
      <x v="1020"/>
      <x v="2771"/>
      <x v="368"/>
      <x/>
      <x v="2"/>
      <x/>
    </i>
    <i r="5">
      <x v="151"/>
      <x v="119"/>
      <x v="1022"/>
      <x v="2774"/>
      <x v="372"/>
      <x/>
      <x v="2"/>
      <x/>
    </i>
    <i r="5">
      <x v="5"/>
      <x v="5"/>
      <x v="1023"/>
      <x v="2768"/>
      <x v="530"/>
      <x/>
      <x v="2"/>
      <x/>
    </i>
    <i r="5">
      <x v="498"/>
      <x v="400"/>
      <x v="1055"/>
      <x v="2777"/>
      <x v="423"/>
      <x/>
      <x v="2"/>
      <x/>
    </i>
    <i r="5">
      <x v="479"/>
      <x v="384"/>
      <x v="1027"/>
      <x v="2769"/>
      <x v="312"/>
      <x/>
      <x v="2"/>
      <x/>
    </i>
    <i r="8">
      <x v="2770"/>
      <x v="312"/>
      <x/>
      <x v="2"/>
      <x/>
    </i>
    <i r="8">
      <x v="2779"/>
      <x v="312"/>
      <x/>
      <x v="2"/>
      <x/>
    </i>
    <i r="8">
      <x v="2780"/>
      <x v="313"/>
      <x/>
      <x v="2"/>
      <x/>
    </i>
    <i r="5">
      <x v="509"/>
      <x v="7"/>
      <x v="1069"/>
      <x v="2785"/>
      <x v="371"/>
      <x/>
      <x v="2"/>
      <x/>
    </i>
    <i r="5">
      <x v="482"/>
      <x v="387"/>
      <x v="1030"/>
      <x v="2794"/>
      <x v="327"/>
      <x/>
      <x v="2"/>
      <x/>
    </i>
    <i r="5">
      <x v="198"/>
      <x v="158"/>
      <x v="1031"/>
      <x v="2795"/>
      <x v="262"/>
      <x/>
      <x v="2"/>
      <x/>
    </i>
    <i r="8">
      <x v="2796"/>
      <x v="262"/>
      <x/>
      <x v="2"/>
      <x/>
    </i>
    <i r="8">
      <x v="2797"/>
      <x v="262"/>
      <x/>
      <x v="2"/>
      <x/>
    </i>
    <i r="5">
      <x v="503"/>
      <x v="405"/>
      <x v="1062"/>
      <x v="13"/>
      <x v="459"/>
      <x/>
      <x v="2"/>
      <x/>
    </i>
    <i r="5">
      <x v="507"/>
      <x v="408"/>
      <x v="1066"/>
      <x v="2798"/>
      <x v="254"/>
      <x/>
      <x v="2"/>
      <x/>
    </i>
    <i r="5">
      <x v="64"/>
      <x v="48"/>
      <x v="1054"/>
      <x v="2799"/>
      <x v="444"/>
      <x/>
      <x v="2"/>
      <x/>
    </i>
    <i r="8">
      <x v="2800"/>
      <x v="444"/>
      <x/>
      <x v="2"/>
      <x/>
    </i>
    <i r="5">
      <x v="505"/>
      <x v="406"/>
      <x v="1064"/>
      <x v="2805"/>
      <x v="458"/>
      <x/>
      <x v="2"/>
      <x/>
    </i>
    <i r="5">
      <x v="226"/>
      <x v="178"/>
      <x v="1070"/>
      <x v="2808"/>
      <x v="507"/>
      <x/>
      <x v="2"/>
      <x/>
    </i>
    <i r="5">
      <x v="163"/>
      <x v="131"/>
      <x v="1042"/>
      <x v="2810"/>
      <x v="632"/>
      <x/>
      <x v="2"/>
      <x/>
    </i>
    <i r="5">
      <x v="492"/>
      <x v="395"/>
      <x v="1058"/>
      <x v="2817"/>
      <x v="583"/>
      <x/>
      <x v="2"/>
      <x/>
    </i>
    <i r="2">
      <x v="45"/>
      <x/>
      <x/>
      <x v="150"/>
      <x v="118"/>
      <x v="1080"/>
      <x v="2821"/>
      <x v="1464"/>
      <x/>
      <x/>
      <x/>
    </i>
    <i r="8">
      <x v="2822"/>
      <x v="1464"/>
      <x/>
      <x/>
      <x/>
    </i>
    <i r="8">
      <x v="2823"/>
      <x v="1464"/>
      <x/>
      <x/>
      <x/>
    </i>
    <i r="8">
      <x v="2824"/>
      <x v="1464"/>
      <x/>
      <x/>
      <x/>
    </i>
    <i r="8">
      <x v="2825"/>
      <x v="1464"/>
      <x/>
      <x/>
      <x/>
    </i>
    <i r="5">
      <x v="512"/>
      <x v="410"/>
      <x v="1081"/>
      <x v="2826"/>
      <x v="1987"/>
      <x/>
      <x/>
      <x/>
    </i>
    <i r="8">
      <x v="2827"/>
      <x v="1987"/>
      <x/>
      <x/>
      <x/>
    </i>
    <i r="5">
      <x v="151"/>
      <x v="119"/>
      <x v="1082"/>
      <x v="2828"/>
      <x v="1226"/>
      <x/>
      <x/>
      <x/>
    </i>
    <i r="8">
      <x v="2829"/>
      <x v="1226"/>
      <x/>
      <x/>
      <x/>
    </i>
    <i r="8">
      <x v="2830"/>
      <x v="1226"/>
      <x/>
      <x/>
      <x/>
    </i>
    <i r="8">
      <x v="2831"/>
      <x v="1226"/>
      <x/>
      <x/>
      <x/>
    </i>
    <i r="5">
      <x v="198"/>
      <x v="158"/>
      <x v="1083"/>
      <x v="2832"/>
      <x v="42"/>
      <x/>
      <x/>
      <x/>
    </i>
    <i r="8">
      <x v="2833"/>
      <x v="42"/>
      <x/>
      <x/>
      <x/>
    </i>
    <i r="8">
      <x v="2834"/>
      <x v="42"/>
      <x/>
      <x/>
      <x/>
    </i>
    <i r="8">
      <x v="2835"/>
      <x v="42"/>
      <x/>
      <x/>
      <x/>
    </i>
    <i r="8">
      <x v="2836"/>
      <x v="42"/>
      <x/>
      <x/>
      <x/>
    </i>
    <i r="5">
      <x v="513"/>
      <x v="411"/>
      <x v="1084"/>
      <x v="2837"/>
      <x v="1468"/>
      <x/>
      <x/>
      <x/>
    </i>
    <i r="8">
      <x v="2838"/>
      <x v="1468"/>
      <x/>
      <x/>
      <x/>
    </i>
    <i r="5">
      <x v="163"/>
      <x v="131"/>
      <x v="1085"/>
      <x v="2839"/>
      <x v="1902"/>
      <x/>
      <x/>
      <x/>
    </i>
    <i r="8">
      <x v="2840"/>
      <x v="1902"/>
      <x/>
      <x/>
      <x/>
    </i>
    <i r="8">
      <x v="2841"/>
      <x v="1902"/>
      <x/>
      <x/>
      <x/>
    </i>
    <i r="8">
      <x v="2842"/>
      <x v="1902"/>
      <x/>
      <x/>
      <x/>
    </i>
    <i r="4">
      <x v="1"/>
      <x v="151"/>
      <x v="119"/>
      <x v="1082"/>
      <x v="13"/>
      <x v="831"/>
      <x/>
      <x v="1"/>
      <x/>
    </i>
    <i r="5">
      <x v="198"/>
      <x v="158"/>
      <x v="1083"/>
      <x v="13"/>
      <x v="724"/>
      <x/>
      <x v="1"/>
      <x/>
    </i>
    <i r="5">
      <x v="163"/>
      <x v="131"/>
      <x v="1085"/>
      <x v="13"/>
      <x v="1066"/>
      <x/>
      <x v="1"/>
      <x/>
    </i>
    <i r="4">
      <x v="2"/>
      <x v="151"/>
      <x v="119"/>
      <x v="1082"/>
      <x v="2828"/>
      <x v="372"/>
      <x/>
      <x v="2"/>
      <x/>
    </i>
    <i r="8">
      <x v="2829"/>
      <x v="372"/>
      <x/>
      <x v="2"/>
      <x/>
    </i>
    <i r="5">
      <x v="198"/>
      <x v="158"/>
      <x v="1083"/>
      <x v="2832"/>
      <x v="262"/>
      <x/>
      <x v="2"/>
      <x/>
    </i>
    <i r="8">
      <x v="2833"/>
      <x v="262"/>
      <x/>
      <x v="2"/>
      <x/>
    </i>
    <i r="8">
      <x v="2834"/>
      <x v="262"/>
      <x/>
      <x v="2"/>
      <x/>
    </i>
    <i r="8">
      <x v="2835"/>
      <x v="262"/>
      <x/>
      <x v="2"/>
      <x/>
    </i>
    <i r="8">
      <x v="2836"/>
      <x v="262"/>
      <x/>
      <x v="2"/>
      <x/>
    </i>
    <i r="5">
      <x v="513"/>
      <x v="411"/>
      <x v="1084"/>
      <x v="2837"/>
      <x v="457"/>
      <x/>
      <x v="2"/>
      <x/>
    </i>
    <i r="3">
      <x v="1"/>
      <x/>
      <x v="150"/>
      <x v="118"/>
      <x v="1080"/>
      <x v="2843"/>
      <x v="1464"/>
      <x/>
      <x/>
      <x/>
    </i>
    <i r="8">
      <x v="2844"/>
      <x v="1464"/>
      <x/>
      <x/>
      <x/>
    </i>
    <i r="8">
      <x v="2845"/>
      <x v="1464"/>
      <x/>
      <x/>
      <x/>
    </i>
    <i r="8">
      <x v="2846"/>
      <x v="1464"/>
      <x/>
      <x/>
      <x/>
    </i>
    <i r="8">
      <x v="2847"/>
      <x v="1464"/>
      <x/>
      <x/>
      <x/>
    </i>
    <i r="8">
      <x v="2848"/>
      <x v="1464"/>
      <x/>
      <x/>
      <x/>
    </i>
    <i r="8">
      <x v="2849"/>
      <x v="1464"/>
      <x/>
      <x/>
      <x/>
    </i>
    <i r="8">
      <x v="2850"/>
      <x v="1464"/>
      <x/>
      <x/>
      <x/>
    </i>
    <i r="8">
      <x v="2851"/>
      <x v="1464"/>
      <x/>
      <x/>
      <x/>
    </i>
    <i r="8">
      <x v="2852"/>
      <x v="1464"/>
      <x/>
      <x/>
      <x/>
    </i>
    <i r="8">
      <x v="2853"/>
      <x v="1464"/>
      <x/>
      <x/>
      <x/>
    </i>
    <i r="8">
      <x v="2854"/>
      <x v="1464"/>
      <x/>
      <x/>
      <x/>
    </i>
    <i r="8">
      <x v="2855"/>
      <x v="1464"/>
      <x/>
      <x/>
      <x/>
    </i>
    <i r="8">
      <x v="2856"/>
      <x v="1464"/>
      <x/>
      <x/>
      <x/>
    </i>
    <i r="8">
      <x v="2857"/>
      <x v="1464"/>
      <x/>
      <x/>
      <x/>
    </i>
    <i r="8">
      <x v="2858"/>
      <x v="1464"/>
      <x/>
      <x/>
      <x/>
    </i>
    <i r="8">
      <x v="2859"/>
      <x v="1464"/>
      <x/>
      <x/>
      <x/>
    </i>
    <i r="8">
      <x v="2860"/>
      <x v="1464"/>
      <x/>
      <x/>
      <x/>
    </i>
    <i r="8">
      <x v="2861"/>
      <x v="1464"/>
      <x/>
      <x/>
      <x/>
    </i>
    <i r="8">
      <x v="2862"/>
      <x v="1464"/>
      <x/>
      <x/>
      <x/>
    </i>
    <i r="8">
      <x v="2863"/>
      <x v="1464"/>
      <x/>
      <x/>
      <x/>
    </i>
    <i r="8">
      <x v="2864"/>
      <x v="1464"/>
      <x/>
      <x/>
      <x/>
    </i>
    <i r="8">
      <x v="2865"/>
      <x v="1464"/>
      <x/>
      <x/>
      <x/>
    </i>
    <i r="8">
      <x v="2866"/>
      <x v="1464"/>
      <x/>
      <x/>
      <x/>
    </i>
    <i r="8">
      <x v="2867"/>
      <x v="1464"/>
      <x/>
      <x/>
      <x/>
    </i>
    <i r="5">
      <x v="512"/>
      <x v="410"/>
      <x v="1081"/>
      <x v="2868"/>
      <x v="1987"/>
      <x/>
      <x/>
      <x/>
    </i>
    <i r="5">
      <x v="151"/>
      <x v="119"/>
      <x v="1082"/>
      <x v="2869"/>
      <x v="1226"/>
      <x/>
      <x/>
      <x/>
    </i>
    <i r="8">
      <x v="2870"/>
      <x v="1226"/>
      <x/>
      <x/>
      <x/>
    </i>
    <i r="8">
      <x v="2871"/>
      <x v="1226"/>
      <x/>
      <x/>
      <x/>
    </i>
    <i r="8">
      <x v="2872"/>
      <x v="1226"/>
      <x/>
      <x/>
      <x/>
    </i>
    <i r="5">
      <x v="198"/>
      <x v="158"/>
      <x v="1083"/>
      <x v="2873"/>
      <x v="42"/>
      <x/>
      <x/>
      <x/>
    </i>
    <i r="8">
      <x v="2874"/>
      <x v="42"/>
      <x/>
      <x/>
      <x/>
    </i>
    <i r="8">
      <x v="2875"/>
      <x v="42"/>
      <x/>
      <x/>
      <x/>
    </i>
    <i r="8">
      <x v="2876"/>
      <x v="42"/>
      <x/>
      <x/>
      <x/>
    </i>
    <i r="8">
      <x v="2877"/>
      <x v="42"/>
      <x/>
      <x/>
      <x/>
    </i>
    <i r="5">
      <x v="163"/>
      <x v="131"/>
      <x v="1085"/>
      <x v="2878"/>
      <x v="1902"/>
      <x/>
      <x/>
      <x/>
    </i>
    <i r="8">
      <x v="2879"/>
      <x v="1902"/>
      <x/>
      <x/>
      <x/>
    </i>
    <i r="4">
      <x v="1"/>
      <x v="514"/>
      <x v="412"/>
      <x v="1086"/>
      <x v="13"/>
      <x v="890"/>
      <x/>
      <x v="1"/>
      <x/>
    </i>
    <i r="5">
      <x v="151"/>
      <x v="119"/>
      <x v="1082"/>
      <x v="13"/>
      <x v="831"/>
      <x/>
      <x v="1"/>
      <x/>
    </i>
    <i r="5">
      <x v="198"/>
      <x v="158"/>
      <x v="1083"/>
      <x v="13"/>
      <x v="724"/>
      <x/>
      <x v="1"/>
      <x/>
    </i>
    <i r="5">
      <x v="515"/>
      <x v="413"/>
      <x v="1087"/>
      <x v="2880"/>
      <x v="976"/>
      <x/>
      <x v="1"/>
      <x/>
    </i>
    <i r="5">
      <x v="513"/>
      <x v="411"/>
      <x v="1084"/>
      <x v="13"/>
      <x v="910"/>
      <x/>
      <x v="1"/>
      <x/>
    </i>
    <i r="5">
      <x v="163"/>
      <x v="131"/>
      <x v="1085"/>
      <x v="13"/>
      <x v="1066"/>
      <x/>
      <x v="1"/>
      <x/>
    </i>
    <i r="4">
      <x v="2"/>
      <x v="151"/>
      <x v="119"/>
      <x v="1082"/>
      <x v="2869"/>
      <x v="372"/>
      <x/>
      <x v="2"/>
      <x/>
    </i>
    <i r="8">
      <x v="2870"/>
      <x v="372"/>
      <x/>
      <x v="2"/>
      <x/>
    </i>
    <i r="8">
      <x v="2871"/>
      <x v="372"/>
      <x/>
      <x v="2"/>
      <x/>
    </i>
    <i r="8">
      <x v="2872"/>
      <x v="372"/>
      <x/>
      <x v="2"/>
      <x/>
    </i>
    <i r="5">
      <x v="198"/>
      <x v="158"/>
      <x v="1083"/>
      <x v="2873"/>
      <x v="262"/>
      <x/>
      <x v="2"/>
      <x/>
    </i>
    <i r="8">
      <x v="2874"/>
      <x v="262"/>
      <x/>
      <x v="2"/>
      <x/>
    </i>
    <i r="8">
      <x v="2875"/>
      <x v="262"/>
      <x/>
      <x v="2"/>
      <x/>
    </i>
    <i r="8">
      <x v="2876"/>
      <x v="262"/>
      <x/>
      <x v="2"/>
      <x/>
    </i>
    <i r="8">
      <x v="2877"/>
      <x v="262"/>
      <x/>
      <x v="2"/>
      <x/>
    </i>
    <i r="5">
      <x v="163"/>
      <x v="131"/>
      <x v="1085"/>
      <x v="2878"/>
      <x v="631"/>
      <x/>
      <x v="2"/>
      <x/>
    </i>
    <i r="8">
      <x v="2879"/>
      <x v="631"/>
      <x/>
      <x v="2"/>
      <x/>
    </i>
    <i r="3">
      <x v="2"/>
      <x/>
      <x v="514"/>
      <x v="412"/>
      <x v="1086"/>
      <x v="2881"/>
      <x v="1420"/>
      <x/>
      <x/>
      <x/>
    </i>
    <i r="5">
      <x v="150"/>
      <x v="118"/>
      <x v="1080"/>
      <x v="2882"/>
      <x v="1464"/>
      <x/>
      <x/>
      <x/>
    </i>
    <i r="8">
      <x v="2883"/>
      <x v="1464"/>
      <x/>
      <x/>
      <x/>
    </i>
    <i r="8">
      <x v="2884"/>
      <x v="1464"/>
      <x/>
      <x/>
      <x/>
    </i>
    <i r="8">
      <x v="2885"/>
      <x v="1464"/>
      <x/>
      <x/>
      <x/>
    </i>
    <i r="8">
      <x v="2886"/>
      <x v="1464"/>
      <x/>
      <x/>
      <x/>
    </i>
    <i r="8">
      <x v="2887"/>
      <x v="1464"/>
      <x/>
      <x/>
      <x/>
    </i>
    <i r="8">
      <x v="2888"/>
      <x v="1464"/>
      <x/>
      <x/>
      <x/>
    </i>
    <i r="8">
      <x v="2889"/>
      <x v="1464"/>
      <x/>
      <x/>
      <x/>
    </i>
    <i r="8">
      <x v="2890"/>
      <x v="1464"/>
      <x/>
      <x/>
      <x/>
    </i>
    <i r="8">
      <x v="2891"/>
      <x v="1464"/>
      <x/>
      <x/>
      <x/>
    </i>
    <i r="8">
      <x v="2892"/>
      <x v="1464"/>
      <x/>
      <x/>
      <x/>
    </i>
    <i r="8">
      <x v="2893"/>
      <x v="1464"/>
      <x/>
      <x/>
      <x/>
    </i>
    <i r="8">
      <x v="2894"/>
      <x v="1464"/>
      <x/>
      <x/>
      <x/>
    </i>
    <i r="8">
      <x v="2895"/>
      <x v="1464"/>
      <x/>
      <x/>
      <x/>
    </i>
    <i r="8">
      <x v="2896"/>
      <x v="1464"/>
      <x/>
      <x/>
      <x/>
    </i>
    <i r="5">
      <x v="151"/>
      <x v="119"/>
      <x v="1082"/>
      <x v="2897"/>
      <x v="1226"/>
      <x/>
      <x/>
      <x/>
    </i>
    <i r="8">
      <x v="2898"/>
      <x v="1226"/>
      <x/>
      <x/>
      <x/>
    </i>
    <i r="8">
      <x v="2899"/>
      <x v="1226"/>
      <x/>
      <x/>
      <x/>
    </i>
    <i r="8">
      <x v="2900"/>
      <x v="1226"/>
      <x/>
      <x/>
      <x/>
    </i>
    <i r="5">
      <x v="198"/>
      <x v="158"/>
      <x v="1083"/>
      <x v="2901"/>
      <x v="42"/>
      <x/>
      <x/>
      <x/>
    </i>
    <i r="8">
      <x v="2902"/>
      <x v="42"/>
      <x/>
      <x/>
      <x/>
    </i>
    <i r="8">
      <x v="2903"/>
      <x v="42"/>
      <x/>
      <x/>
      <x/>
    </i>
    <i r="8">
      <x v="2904"/>
      <x v="42"/>
      <x/>
      <x/>
      <x/>
    </i>
    <i r="8">
      <x v="2905"/>
      <x v="42"/>
      <x/>
      <x/>
      <x/>
    </i>
    <i r="5">
      <x v="515"/>
      <x v="413"/>
      <x v="1087"/>
      <x v="2880"/>
      <x v="1648"/>
      <x/>
      <x/>
      <x/>
    </i>
    <i r="5">
      <x v="163"/>
      <x v="131"/>
      <x v="1085"/>
      <x v="2906"/>
      <x v="1902"/>
      <x/>
      <x/>
      <x/>
    </i>
    <i r="8">
      <x v="2907"/>
      <x v="1902"/>
      <x/>
      <x/>
      <x/>
    </i>
    <i r="8">
      <x v="2908"/>
      <x v="1902"/>
      <x/>
      <x/>
      <x/>
    </i>
    <i r="4">
      <x v="1"/>
      <x v="151"/>
      <x v="119"/>
      <x v="1082"/>
      <x v="13"/>
      <x v="831"/>
      <x/>
      <x v="1"/>
      <x/>
    </i>
    <i r="5">
      <x v="198"/>
      <x v="158"/>
      <x v="1083"/>
      <x v="13"/>
      <x v="724"/>
      <x/>
      <x v="1"/>
      <x/>
    </i>
    <i r="5">
      <x v="513"/>
      <x v="411"/>
      <x v="1084"/>
      <x v="2909"/>
      <x v="910"/>
      <x/>
      <x v="1"/>
      <x/>
    </i>
    <i r="5">
      <x v="163"/>
      <x v="131"/>
      <x v="1085"/>
      <x v="13"/>
      <x v="1066"/>
      <x/>
      <x v="1"/>
      <x/>
    </i>
    <i r="4">
      <x v="2"/>
      <x v="514"/>
      <x v="412"/>
      <x v="1086"/>
      <x v="2881"/>
      <x v="436"/>
      <x/>
      <x v="2"/>
      <x/>
    </i>
    <i r="5">
      <x v="151"/>
      <x v="119"/>
      <x v="1082"/>
      <x v="2897"/>
      <x v="372"/>
      <x/>
      <x v="2"/>
      <x/>
    </i>
    <i r="8">
      <x v="2898"/>
      <x v="372"/>
      <x/>
      <x v="2"/>
      <x/>
    </i>
    <i r="8">
      <x v="2899"/>
      <x v="372"/>
      <x/>
      <x v="2"/>
      <x/>
    </i>
    <i r="8">
      <x v="2900"/>
      <x v="372"/>
      <x/>
      <x v="2"/>
      <x/>
    </i>
    <i r="5">
      <x v="198"/>
      <x v="158"/>
      <x v="1083"/>
      <x v="2901"/>
      <x v="262"/>
      <x/>
      <x v="2"/>
      <x/>
    </i>
    <i r="8">
      <x v="2902"/>
      <x v="262"/>
      <x/>
      <x v="2"/>
      <x/>
    </i>
    <i r="8">
      <x v="2903"/>
      <x v="262"/>
      <x/>
      <x v="2"/>
      <x/>
    </i>
    <i r="8">
      <x v="2904"/>
      <x v="262"/>
      <x/>
      <x v="2"/>
      <x/>
    </i>
    <i r="8">
      <x v="2905"/>
      <x v="262"/>
      <x/>
      <x v="2"/>
      <x/>
    </i>
    <i r="5">
      <x v="515"/>
      <x v="413"/>
      <x v="1087"/>
      <x v="2880"/>
      <x v="532"/>
      <x/>
      <x v="2"/>
      <x/>
    </i>
    <i r="5">
      <x v="513"/>
      <x v="411"/>
      <x v="1084"/>
      <x v="13"/>
      <x v="457"/>
      <x/>
      <x v="2"/>
      <x/>
    </i>
    <i r="5">
      <x v="163"/>
      <x v="131"/>
      <x v="1085"/>
      <x v="2907"/>
      <x v="631"/>
      <x/>
      <x v="2"/>
      <x/>
    </i>
    <i r="8">
      <x v="2908"/>
      <x v="631"/>
      <x/>
      <x v="2"/>
      <x/>
    </i>
    <i r="3">
      <x v="3"/>
      <x/>
      <x v="514"/>
      <x v="412"/>
      <x v="1086"/>
      <x v="2910"/>
      <x v="1420"/>
      <x/>
      <x/>
      <x/>
    </i>
    <i r="5">
      <x v="150"/>
      <x v="118"/>
      <x v="1080"/>
      <x v="2911"/>
      <x v="1464"/>
      <x/>
      <x/>
      <x/>
    </i>
    <i r="8">
      <x v="2912"/>
      <x v="1464"/>
      <x/>
      <x/>
      <x/>
    </i>
    <i r="8">
      <x v="2913"/>
      <x v="1464"/>
      <x/>
      <x/>
      <x/>
    </i>
    <i r="8">
      <x v="2914"/>
      <x v="1464"/>
      <x/>
      <x/>
      <x/>
    </i>
    <i r="8">
      <x v="2915"/>
      <x v="1464"/>
      <x/>
      <x/>
      <x/>
    </i>
    <i r="5">
      <x v="151"/>
      <x v="119"/>
      <x v="1082"/>
      <x v="2916"/>
      <x v="1226"/>
      <x/>
      <x/>
      <x/>
    </i>
    <i r="8">
      <x v="2917"/>
      <x v="1226"/>
      <x/>
      <x/>
      <x/>
    </i>
    <i r="8">
      <x v="2918"/>
      <x v="1226"/>
      <x/>
      <x/>
      <x/>
    </i>
    <i r="8">
      <x v="2919"/>
      <x v="1226"/>
      <x/>
      <x/>
      <x/>
    </i>
    <i r="5">
      <x v="198"/>
      <x v="158"/>
      <x v="1083"/>
      <x v="2920"/>
      <x v="42"/>
      <x/>
      <x/>
      <x/>
    </i>
    <i r="8">
      <x v="2921"/>
      <x v="42"/>
      <x/>
      <x/>
      <x/>
    </i>
    <i r="8">
      <x v="2922"/>
      <x v="42"/>
      <x/>
      <x/>
      <x/>
    </i>
    <i r="8">
      <x v="2923"/>
      <x v="42"/>
      <x/>
      <x/>
      <x/>
    </i>
    <i r="8">
      <x v="2924"/>
      <x v="42"/>
      <x/>
      <x/>
      <x/>
    </i>
    <i r="5">
      <x v="515"/>
      <x v="413"/>
      <x v="1087"/>
      <x v="2925"/>
      <x v="1648"/>
      <x/>
      <x/>
      <x/>
    </i>
    <i r="5">
      <x v="513"/>
      <x v="411"/>
      <x v="1084"/>
      <x v="2909"/>
      <x v="1468"/>
      <x/>
      <x/>
      <x/>
    </i>
    <i r="8">
      <x v="2926"/>
      <x v="1468"/>
      <x/>
      <x/>
      <x/>
    </i>
    <i r="5">
      <x v="163"/>
      <x v="131"/>
      <x v="1085"/>
      <x v="2927"/>
      <x v="1902"/>
      <x/>
      <x/>
      <x/>
    </i>
    <i r="8">
      <x v="2928"/>
      <x v="1902"/>
      <x/>
      <x/>
      <x/>
    </i>
    <i r="8">
      <x v="2929"/>
      <x v="1902"/>
      <x/>
      <x/>
      <x/>
    </i>
    <i r="8">
      <x v="2930"/>
      <x v="1902"/>
      <x/>
      <x/>
      <x/>
    </i>
    <i r="4">
      <x v="7"/>
      <x v="354"/>
      <x v="7"/>
      <x v="1088"/>
      <x v="13"/>
      <x v="18"/>
      <x v="4"/>
      <x v="3"/>
      <x/>
    </i>
    <i r="4">
      <x v="1"/>
      <x v="151"/>
      <x v="119"/>
      <x v="1082"/>
      <x v="13"/>
      <x v="831"/>
      <x/>
      <x v="1"/>
      <x/>
    </i>
    <i r="5">
      <x v="198"/>
      <x v="158"/>
      <x v="1083"/>
      <x v="13"/>
      <x v="724"/>
      <x/>
      <x v="1"/>
      <x/>
    </i>
    <i r="5">
      <x v="163"/>
      <x v="131"/>
      <x v="1085"/>
      <x v="13"/>
      <x v="1066"/>
      <x/>
      <x v="1"/>
      <x/>
    </i>
    <i r="4">
      <x v="2"/>
      <x v="151"/>
      <x v="119"/>
      <x v="1082"/>
      <x v="2916"/>
      <x v="372"/>
      <x/>
      <x v="2"/>
      <x/>
    </i>
    <i r="8">
      <x v="2917"/>
      <x v="372"/>
      <x/>
      <x v="2"/>
      <x/>
    </i>
    <i r="8">
      <x v="2918"/>
      <x v="372"/>
      <x/>
      <x v="2"/>
      <x/>
    </i>
    <i r="8">
      <x v="2919"/>
      <x v="372"/>
      <x/>
      <x v="2"/>
      <x/>
    </i>
    <i r="5">
      <x v="198"/>
      <x v="158"/>
      <x v="1083"/>
      <x v="2920"/>
      <x v="262"/>
      <x/>
      <x v="2"/>
      <x/>
    </i>
    <i r="8">
      <x v="2921"/>
      <x v="262"/>
      <x/>
      <x v="2"/>
      <x/>
    </i>
    <i r="8">
      <x v="2922"/>
      <x v="262"/>
      <x/>
      <x v="2"/>
      <x/>
    </i>
    <i r="8">
      <x v="2923"/>
      <x v="262"/>
      <x/>
      <x v="2"/>
      <x/>
    </i>
    <i r="8">
      <x v="2924"/>
      <x v="262"/>
      <x/>
      <x v="2"/>
      <x/>
    </i>
    <i r="5">
      <x v="513"/>
      <x v="411"/>
      <x v="1084"/>
      <x v="2909"/>
      <x v="457"/>
      <x/>
      <x v="2"/>
      <x/>
    </i>
    <i r="5">
      <x v="163"/>
      <x v="131"/>
      <x v="1085"/>
      <x v="2929"/>
      <x v="631"/>
      <x/>
      <x v="2"/>
      <x/>
    </i>
    <i r="8">
      <x v="2930"/>
      <x v="631"/>
      <x/>
      <x v="2"/>
      <x/>
    </i>
    <i r="3">
      <x v="4"/>
      <x/>
      <x v="150"/>
      <x v="118"/>
      <x v="1080"/>
      <x v="2931"/>
      <x v="1464"/>
      <x/>
      <x/>
      <x/>
    </i>
    <i r="8">
      <x v="2932"/>
      <x v="1464"/>
      <x/>
      <x/>
      <x/>
    </i>
    <i r="8">
      <x v="2933"/>
      <x v="1464"/>
      <x/>
      <x/>
      <x/>
    </i>
    <i r="8">
      <x v="2934"/>
      <x v="1464"/>
      <x/>
      <x/>
      <x/>
    </i>
    <i r="8">
      <x v="2935"/>
      <x v="1464"/>
      <x/>
      <x/>
      <x/>
    </i>
    <i r="5">
      <x v="151"/>
      <x v="119"/>
      <x v="1082"/>
      <x v="2936"/>
      <x v="1226"/>
      <x/>
      <x/>
      <x/>
    </i>
    <i r="8">
      <x v="2937"/>
      <x v="1226"/>
      <x/>
      <x/>
      <x/>
    </i>
    <i r="8">
      <x v="2938"/>
      <x v="1226"/>
      <x/>
      <x/>
      <x/>
    </i>
    <i r="8">
      <x v="2939"/>
      <x v="1226"/>
      <x/>
      <x/>
      <x/>
    </i>
    <i r="8">
      <x v="2940"/>
      <x v="1226"/>
      <x/>
      <x/>
      <x/>
    </i>
    <i r="5">
      <x v="198"/>
      <x v="158"/>
      <x v="1083"/>
      <x v="2941"/>
      <x v="42"/>
      <x/>
      <x/>
      <x/>
    </i>
    <i r="8">
      <x v="2942"/>
      <x v="42"/>
      <x/>
      <x/>
      <x/>
    </i>
    <i r="8">
      <x v="2943"/>
      <x v="42"/>
      <x/>
      <x/>
      <x/>
    </i>
    <i r="8">
      <x v="2944"/>
      <x v="42"/>
      <x/>
      <x/>
      <x/>
    </i>
    <i r="8">
      <x v="2945"/>
      <x v="42"/>
      <x/>
      <x/>
      <x/>
    </i>
    <i r="5">
      <x v="163"/>
      <x v="131"/>
      <x v="1085"/>
      <x v="2946"/>
      <x v="1903"/>
      <x/>
      <x/>
      <x/>
    </i>
    <i r="8">
      <x v="2947"/>
      <x v="1903"/>
      <x/>
      <x/>
      <x/>
    </i>
    <i r="8">
      <x v="2948"/>
      <x v="1903"/>
      <x/>
      <x/>
      <x/>
    </i>
    <i r="8">
      <x v="2949"/>
      <x v="1903"/>
      <x/>
      <x/>
      <x/>
    </i>
    <i r="4">
      <x v="1"/>
      <x v="514"/>
      <x v="412"/>
      <x v="1089"/>
      <x v="2950"/>
      <x v="890"/>
      <x/>
      <x v="1"/>
      <x/>
    </i>
    <i r="5">
      <x v="151"/>
      <x v="119"/>
      <x v="1082"/>
      <x v="13"/>
      <x v="831"/>
      <x/>
      <x v="1"/>
      <x/>
    </i>
    <i r="5">
      <x v="198"/>
      <x v="158"/>
      <x v="1083"/>
      <x v="13"/>
      <x v="724"/>
      <x/>
      <x v="1"/>
      <x/>
    </i>
    <i r="5">
      <x v="513"/>
      <x v="411"/>
      <x v="1084"/>
      <x v="13"/>
      <x v="910"/>
      <x/>
      <x v="1"/>
      <x/>
    </i>
    <i r="5">
      <x v="163"/>
      <x v="131"/>
      <x v="1085"/>
      <x v="13"/>
      <x v="1066"/>
      <x/>
      <x v="1"/>
      <x/>
    </i>
    <i r="4">
      <x v="2"/>
      <x v="151"/>
      <x v="119"/>
      <x v="1082"/>
      <x v="2937"/>
      <x v="372"/>
      <x/>
      <x v="2"/>
      <x/>
    </i>
    <i r="8">
      <x v="2938"/>
      <x v="372"/>
      <x/>
      <x v="2"/>
      <x/>
    </i>
    <i r="8">
      <x v="2939"/>
      <x v="372"/>
      <x/>
      <x v="2"/>
      <x/>
    </i>
    <i r="8">
      <x v="2940"/>
      <x v="372"/>
      <x/>
      <x v="2"/>
      <x/>
    </i>
    <i r="5">
      <x v="198"/>
      <x v="158"/>
      <x v="1083"/>
      <x v="2941"/>
      <x v="262"/>
      <x/>
      <x v="2"/>
      <x/>
    </i>
    <i r="8">
      <x v="2942"/>
      <x v="262"/>
      <x/>
      <x v="2"/>
      <x/>
    </i>
    <i r="8">
      <x v="2943"/>
      <x v="262"/>
      <x/>
      <x v="2"/>
      <x/>
    </i>
    <i r="8">
      <x v="2944"/>
      <x v="262"/>
      <x/>
      <x v="2"/>
      <x/>
    </i>
    <i r="8">
      <x v="2945"/>
      <x v="262"/>
      <x/>
      <x v="2"/>
      <x/>
    </i>
    <i r="5">
      <x v="163"/>
      <x v="131"/>
      <x v="1085"/>
      <x v="2946"/>
      <x v="632"/>
      <x/>
      <x v="2"/>
      <x/>
    </i>
    <i r="8">
      <x v="2947"/>
      <x v="632"/>
      <x/>
      <x v="2"/>
      <x/>
    </i>
    <i r="3">
      <x v="5"/>
      <x/>
      <x v="514"/>
      <x v="412"/>
      <x v="1089"/>
      <x v="2950"/>
      <x v="1420"/>
      <x/>
      <x/>
      <x/>
    </i>
    <i r="8">
      <x v="2951"/>
      <x v="1420"/>
      <x/>
      <x/>
      <x/>
    </i>
    <i r="5">
      <x v="151"/>
      <x v="119"/>
      <x v="1082"/>
      <x v="2952"/>
      <x v="1226"/>
      <x/>
      <x/>
      <x/>
    </i>
    <i r="8">
      <x v="2953"/>
      <x v="1226"/>
      <x/>
      <x/>
      <x/>
    </i>
    <i r="8">
      <x v="2954"/>
      <x v="1226"/>
      <x/>
      <x/>
      <x/>
    </i>
    <i r="8">
      <x v="2955"/>
      <x v="1226"/>
      <x/>
      <x/>
      <x/>
    </i>
    <i r="5">
      <x v="198"/>
      <x v="158"/>
      <x v="1083"/>
      <x v="2956"/>
      <x v="42"/>
      <x/>
      <x/>
      <x/>
    </i>
    <i r="8">
      <x v="2957"/>
      <x v="42"/>
      <x/>
      <x/>
      <x/>
    </i>
    <i r="8">
      <x v="2958"/>
      <x v="42"/>
      <x/>
      <x/>
      <x/>
    </i>
    <i r="8">
      <x v="2959"/>
      <x v="42"/>
      <x/>
      <x/>
      <x/>
    </i>
    <i r="8">
      <x v="2960"/>
      <x v="42"/>
      <x/>
      <x/>
      <x/>
    </i>
    <i r="5">
      <x v="515"/>
      <x v="413"/>
      <x v="1087"/>
      <x v="2961"/>
      <x v="1648"/>
      <x/>
      <x/>
      <x/>
    </i>
    <i r="5">
      <x v="163"/>
      <x v="131"/>
      <x v="1085"/>
      <x v="2962"/>
      <x v="1903"/>
      <x/>
      <x/>
      <x/>
    </i>
    <i r="8">
      <x v="2963"/>
      <x v="1903"/>
      <x/>
      <x/>
      <x/>
    </i>
    <i r="8">
      <x v="2964"/>
      <x v="1903"/>
      <x/>
      <x/>
      <x/>
    </i>
    <i r="8">
      <x v="2965"/>
      <x v="1903"/>
      <x/>
      <x/>
      <x/>
    </i>
    <i r="5">
      <x v="516"/>
      <x v="414"/>
      <x v="1090"/>
      <x v="2966"/>
      <x v="1469"/>
      <x/>
      <x/>
      <x/>
    </i>
    <i r="4">
      <x v="1"/>
      <x v="150"/>
      <x v="118"/>
      <x v="1080"/>
      <x v="13"/>
      <x v="909"/>
      <x/>
      <x v="1"/>
      <x/>
    </i>
    <i r="5">
      <x v="151"/>
      <x v="119"/>
      <x v="1082"/>
      <x v="13"/>
      <x v="831"/>
      <x/>
      <x v="1"/>
      <x/>
    </i>
    <i r="5">
      <x v="198"/>
      <x v="158"/>
      <x v="1083"/>
      <x v="13"/>
      <x v="724"/>
      <x/>
      <x v="1"/>
      <x/>
    </i>
    <i r="5">
      <x v="513"/>
      <x v="411"/>
      <x v="1084"/>
      <x v="13"/>
      <x v="910"/>
      <x/>
      <x v="1"/>
      <x/>
    </i>
    <i r="5">
      <x v="163"/>
      <x v="131"/>
      <x v="1085"/>
      <x v="13"/>
      <x v="1066"/>
      <x/>
      <x v="1"/>
      <x/>
    </i>
    <i r="4">
      <x v="2"/>
      <x v="514"/>
      <x v="412"/>
      <x v="1089"/>
      <x v="2950"/>
      <x v="436"/>
      <x/>
      <x v="2"/>
      <x/>
    </i>
    <i r="5">
      <x v="151"/>
      <x v="119"/>
      <x v="1082"/>
      <x v="2952"/>
      <x v="372"/>
      <x/>
      <x v="2"/>
      <x/>
    </i>
    <i r="8">
      <x v="2953"/>
      <x v="372"/>
      <x/>
      <x v="2"/>
      <x/>
    </i>
    <i r="8">
      <x v="2954"/>
      <x v="372"/>
      <x/>
      <x v="2"/>
      <x/>
    </i>
    <i r="8">
      <x v="2955"/>
      <x v="372"/>
      <x/>
      <x v="2"/>
      <x/>
    </i>
    <i r="5">
      <x v="198"/>
      <x v="158"/>
      <x v="1083"/>
      <x v="2956"/>
      <x v="262"/>
      <x/>
      <x v="2"/>
      <x/>
    </i>
    <i r="8">
      <x v="2957"/>
      <x v="262"/>
      <x/>
      <x v="2"/>
      <x/>
    </i>
    <i r="8">
      <x v="2958"/>
      <x v="262"/>
      <x/>
      <x v="2"/>
      <x/>
    </i>
    <i r="8">
      <x v="2959"/>
      <x v="262"/>
      <x/>
      <x v="2"/>
      <x/>
    </i>
    <i r="8">
      <x v="2960"/>
      <x v="262"/>
      <x/>
      <x v="2"/>
      <x/>
    </i>
    <i r="5">
      <x v="513"/>
      <x v="411"/>
      <x v="1084"/>
      <x v="13"/>
      <x v="457"/>
      <x/>
      <x v="2"/>
      <x/>
    </i>
    <i r="5">
      <x v="163"/>
      <x v="131"/>
      <x v="1085"/>
      <x v="2962"/>
      <x v="632"/>
      <x/>
      <x v="2"/>
      <x/>
    </i>
    <i r="8">
      <x v="2963"/>
      <x v="632"/>
      <x/>
      <x v="2"/>
      <x/>
    </i>
    <i r="1">
      <x v="14"/>
      <x v="46"/>
      <x/>
      <x/>
      <x v="517"/>
      <x v="415"/>
      <x v="1091"/>
      <x v="2967"/>
      <x v="1266"/>
      <x/>
      <x/>
      <x/>
    </i>
    <i r="5">
      <x v="518"/>
      <x v="416"/>
      <x v="1092"/>
      <x v="2968"/>
      <x v="45"/>
      <x/>
      <x/>
      <x/>
    </i>
    <i r="5">
      <x v="150"/>
      <x v="118"/>
      <x v="1093"/>
      <x v="2969"/>
      <x v="1464"/>
      <x/>
      <x/>
      <x/>
    </i>
    <i r="8">
      <x v="2970"/>
      <x v="1464"/>
      <x/>
      <x/>
      <x/>
    </i>
    <i r="8">
      <x v="2971"/>
      <x v="1464"/>
      <x/>
      <x/>
      <x/>
    </i>
    <i r="8">
      <x v="2972"/>
      <x v="1464"/>
      <x/>
      <x/>
      <x/>
    </i>
    <i r="8">
      <x v="2973"/>
      <x v="1464"/>
      <x/>
      <x/>
      <x/>
    </i>
    <i r="5">
      <x v="151"/>
      <x v="119"/>
      <x v="1094"/>
      <x v="2974"/>
      <x v="1226"/>
      <x/>
      <x/>
      <x/>
    </i>
    <i r="8">
      <x v="2975"/>
      <x v="1226"/>
      <x/>
      <x/>
      <x/>
    </i>
    <i r="5">
      <x v="519"/>
      <x v="7"/>
      <x v="1095"/>
      <x v="2976"/>
      <x v="1682"/>
      <x/>
      <x/>
      <x/>
    </i>
    <i r="5">
      <x v="500"/>
      <x v="402"/>
      <x v="1096"/>
      <x v="2977"/>
      <x v="3"/>
      <x/>
      <x/>
      <x/>
    </i>
    <i r="5">
      <x v="520"/>
      <x v="417"/>
      <x v="1097"/>
      <x v="2978"/>
      <x v="1785"/>
      <x/>
      <x/>
      <x/>
    </i>
    <i r="5">
      <x v="521"/>
      <x v="418"/>
      <x v="1098"/>
      <x v="2979"/>
      <x v="83"/>
      <x/>
      <x/>
      <x/>
    </i>
    <i r="8">
      <x v="2980"/>
      <x v="83"/>
      <x/>
      <x/>
      <x/>
    </i>
    <i r="5">
      <x v="522"/>
      <x v="419"/>
      <x v="1099"/>
      <x v="2981"/>
      <x v="1387"/>
      <x/>
      <x/>
      <x/>
    </i>
    <i r="7">
      <x v="1100"/>
      <x v="2982"/>
      <x v="1387"/>
      <x/>
      <x/>
      <x/>
    </i>
    <i r="8">
      <x v="2983"/>
      <x v="1387"/>
      <x/>
      <x/>
      <x/>
    </i>
    <i r="5">
      <x v="198"/>
      <x v="158"/>
      <x v="1101"/>
      <x v="2984"/>
      <x v="42"/>
      <x/>
      <x/>
      <x/>
    </i>
    <i r="5">
      <x v="523"/>
      <x v="420"/>
      <x v="1102"/>
      <x v="2985"/>
      <x v="1835"/>
      <x/>
      <x/>
      <x/>
    </i>
    <i r="5">
      <x v="524"/>
      <x v="421"/>
      <x v="1103"/>
      <x v="2986"/>
      <x v="1272"/>
      <x/>
      <x/>
      <x/>
    </i>
    <i r="5">
      <x v="525"/>
      <x v="7"/>
      <x v="1104"/>
      <x v="2987"/>
      <x v="1485"/>
      <x/>
      <x/>
      <x/>
    </i>
    <i r="5">
      <x v="91"/>
      <x v="70"/>
      <x v="1105"/>
      <x v="2988"/>
      <x v="1974"/>
      <x/>
      <x/>
      <x/>
    </i>
    <i r="5">
      <x v="526"/>
      <x v="422"/>
      <x v="1106"/>
      <x v="2989"/>
      <x v="1472"/>
      <x/>
      <x/>
      <x/>
    </i>
    <i r="5">
      <x v="527"/>
      <x v="423"/>
      <x v="1107"/>
      <x v="2990"/>
      <x v="1471"/>
      <x/>
      <x/>
      <x/>
    </i>
    <i r="5">
      <x v="528"/>
      <x v="424"/>
      <x v="1108"/>
      <x v="2991"/>
      <x v="1827"/>
      <x/>
      <x/>
      <x/>
    </i>
    <i r="5">
      <x v="529"/>
      <x v="425"/>
      <x v="1109"/>
      <x v="2992"/>
      <x v="1462"/>
      <x/>
      <x/>
      <x/>
    </i>
    <i r="5">
      <x v="530"/>
      <x v="426"/>
      <x v="1106"/>
      <x v="2993"/>
      <x v="120"/>
      <x/>
      <x/>
      <x/>
    </i>
    <i r="5">
      <x v="17"/>
      <x v="15"/>
      <x v="1110"/>
      <x v="2994"/>
      <x v="1735"/>
      <x/>
      <x/>
      <x/>
    </i>
    <i r="7">
      <x v="1111"/>
      <x v="2995"/>
      <x v="1735"/>
      <x/>
      <x/>
      <x/>
    </i>
    <i r="5">
      <x v="531"/>
      <x v="427"/>
      <x v="1112"/>
      <x v="2996"/>
      <x v="688"/>
      <x/>
      <x/>
      <x/>
    </i>
    <i r="5">
      <x v="163"/>
      <x v="131"/>
      <x v="1113"/>
      <x v="2997"/>
      <x v="1902"/>
      <x/>
      <x/>
      <x/>
    </i>
    <i r="8">
      <x v="2998"/>
      <x v="1902"/>
      <x/>
      <x/>
      <x/>
    </i>
    <i r="8">
      <x v="2999"/>
      <x v="1902"/>
      <x/>
      <x/>
      <x/>
    </i>
    <i r="8">
      <x v="3000"/>
      <x v="1902"/>
      <x/>
      <x/>
      <x/>
    </i>
    <i r="8">
      <x v="3001"/>
      <x v="1902"/>
      <x/>
      <x/>
      <x/>
    </i>
    <i r="8">
      <x v="3002"/>
      <x v="1902"/>
      <x/>
      <x/>
      <x/>
    </i>
    <i r="8">
      <x v="3003"/>
      <x v="1902"/>
      <x/>
      <x/>
      <x/>
    </i>
    <i r="8">
      <x v="3004"/>
      <x v="1902"/>
      <x/>
      <x/>
      <x/>
    </i>
    <i r="8">
      <x v="3005"/>
      <x v="1902"/>
      <x/>
      <x/>
      <x/>
    </i>
    <i r="8">
      <x v="3006"/>
      <x v="1902"/>
      <x/>
      <x/>
      <x/>
    </i>
    <i r="8">
      <x v="3007"/>
      <x v="1902"/>
      <x/>
      <x/>
      <x/>
    </i>
    <i r="8">
      <x v="3008"/>
      <x v="1902"/>
      <x/>
      <x/>
      <x/>
    </i>
    <i r="8">
      <x v="3009"/>
      <x v="1902"/>
      <x/>
      <x/>
      <x/>
    </i>
    <i r="8">
      <x v="3010"/>
      <x v="1902"/>
      <x/>
      <x/>
      <x/>
    </i>
    <i r="8">
      <x v="3011"/>
      <x v="1902"/>
      <x/>
      <x/>
      <x/>
    </i>
    <i r="8">
      <x v="3012"/>
      <x v="1902"/>
      <x/>
      <x/>
      <x/>
    </i>
    <i r="8">
      <x v="3013"/>
      <x v="1902"/>
      <x/>
      <x/>
      <x/>
    </i>
    <i r="8">
      <x v="3014"/>
      <x v="1902"/>
      <x/>
      <x/>
      <x/>
    </i>
    <i r="8">
      <x v="3015"/>
      <x v="1902"/>
      <x/>
      <x/>
      <x/>
    </i>
    <i r="8">
      <x v="3016"/>
      <x v="1902"/>
      <x/>
      <x/>
      <x/>
    </i>
    <i r="8">
      <x v="3017"/>
      <x v="1902"/>
      <x/>
      <x/>
      <x/>
    </i>
    <i r="8">
      <x v="3018"/>
      <x v="1902"/>
      <x/>
      <x/>
      <x/>
    </i>
    <i r="8">
      <x v="3019"/>
      <x v="1902"/>
      <x/>
      <x/>
      <x/>
    </i>
    <i r="8">
      <x v="3020"/>
      <x v="1902"/>
      <x/>
      <x/>
      <x/>
    </i>
    <i r="8">
      <x v="3021"/>
      <x v="1902"/>
      <x/>
      <x/>
      <x/>
    </i>
    <i r="8">
      <x v="3022"/>
      <x v="1902"/>
      <x/>
      <x/>
      <x/>
    </i>
    <i r="5">
      <x v="294"/>
      <x v="236"/>
      <x v="1114"/>
      <x v="3023"/>
      <x v="1698"/>
      <x/>
      <x/>
      <x/>
    </i>
    <i r="8">
      <x v="3024"/>
      <x v="1698"/>
      <x/>
      <x/>
      <x/>
    </i>
    <i r="8">
      <x v="3025"/>
      <x v="1698"/>
      <x/>
      <x/>
      <x/>
    </i>
    <i r="8">
      <x v="3026"/>
      <x v="1698"/>
      <x/>
      <x/>
      <x/>
    </i>
    <i r="7">
      <x v="1115"/>
      <x v="3027"/>
      <x v="1698"/>
      <x/>
      <x/>
      <x/>
    </i>
    <i r="5">
      <x v="268"/>
      <x v="216"/>
      <x v="94"/>
      <x v="3028"/>
      <x v="1794"/>
      <x/>
      <x/>
      <x/>
    </i>
    <i r="7">
      <x v="1116"/>
      <x v="3029"/>
      <x v="1794"/>
      <x/>
      <x/>
      <x/>
    </i>
    <i r="7">
      <x v="1117"/>
      <x v="3030"/>
      <x v="1794"/>
      <x/>
      <x/>
      <x/>
    </i>
    <i r="4">
      <x v="1"/>
      <x v="532"/>
      <x v="428"/>
      <x v="1118"/>
      <x v="3031"/>
      <x v="907"/>
      <x/>
      <x v="1"/>
      <x/>
    </i>
    <i r="5">
      <x v="533"/>
      <x v="7"/>
      <x v="1119"/>
      <x v="3032"/>
      <x v="777"/>
      <x/>
      <x v="1"/>
      <x/>
    </i>
    <i r="5">
      <x v="534"/>
      <x v="429"/>
      <x v="1120"/>
      <x v="3033"/>
      <x v="740"/>
      <x/>
      <x v="1"/>
      <x/>
    </i>
    <i r="5">
      <x v="51"/>
      <x v="39"/>
      <x v="1121"/>
      <x v="13"/>
      <x v="963"/>
      <x/>
      <x v="1"/>
      <x/>
    </i>
    <i r="5">
      <x v="198"/>
      <x v="158"/>
      <x v="1101"/>
      <x v="3034"/>
      <x v="724"/>
      <x/>
      <x v="1"/>
      <x/>
    </i>
    <i r="7">
      <x v="1122"/>
      <x v="3035"/>
      <x v="724"/>
      <x/>
      <x v="1"/>
      <x/>
    </i>
    <i r="5">
      <x v="501"/>
      <x v="403"/>
      <x v="1123"/>
      <x v="3036"/>
      <x v="838"/>
      <x/>
      <x v="1"/>
      <x/>
    </i>
    <i r="5">
      <x v="535"/>
      <x v="7"/>
      <x v="1124"/>
      <x v="3037"/>
      <x v="883"/>
      <x/>
      <x v="1"/>
      <x/>
    </i>
    <i r="5">
      <x v="83"/>
      <x v="63"/>
      <x v="1125"/>
      <x v="3038"/>
      <x v="1068"/>
      <x/>
      <x v="1"/>
      <x/>
    </i>
    <i r="5">
      <x v="17"/>
      <x v="15"/>
      <x v="1110"/>
      <x v="13"/>
      <x v="1008"/>
      <x/>
      <x v="1"/>
      <x/>
    </i>
    <i r="5">
      <x v="162"/>
      <x v="130"/>
      <x v="1126"/>
      <x v="13"/>
      <x v="905"/>
      <x/>
      <x v="1"/>
      <x/>
    </i>
    <i r="5">
      <x v="163"/>
      <x v="131"/>
      <x v="1113"/>
      <x v="13"/>
      <x v="1066"/>
      <x/>
      <x v="1"/>
      <x/>
    </i>
    <i r="5">
      <x v="268"/>
      <x v="216"/>
      <x v="1127"/>
      <x v="3039"/>
      <x v="1025"/>
      <x/>
      <x v="1"/>
      <x/>
    </i>
    <i r="4">
      <x v="2"/>
      <x v="476"/>
      <x v="381"/>
      <x v="1128"/>
      <x v="3040"/>
      <x v="49"/>
      <x/>
      <x v="2"/>
      <x/>
    </i>
    <i r="5">
      <x v="520"/>
      <x v="417"/>
      <x v="1097"/>
      <x v="2978"/>
      <x v="584"/>
      <x/>
      <x v="2"/>
      <x/>
    </i>
    <i r="5">
      <x v="274"/>
      <x v="222"/>
      <x v="1129"/>
      <x v="3041"/>
      <x v="1412"/>
      <x/>
      <x v="2"/>
      <x/>
    </i>
    <i r="7">
      <x v="1130"/>
      <x v="3042"/>
      <x v="1412"/>
      <x/>
      <x v="2"/>
      <x/>
    </i>
    <i r="5">
      <x v="198"/>
      <x v="158"/>
      <x v="1101"/>
      <x v="2984"/>
      <x v="262"/>
      <x/>
      <x v="2"/>
      <x/>
    </i>
    <i r="5">
      <x v="91"/>
      <x v="70"/>
      <x v="1105"/>
      <x v="2988"/>
      <x v="647"/>
      <x/>
      <x v="2"/>
      <x/>
    </i>
    <i r="5">
      <x v="528"/>
      <x v="424"/>
      <x v="1108"/>
      <x v="2991"/>
      <x v="603"/>
      <x/>
      <x v="2"/>
      <x/>
    </i>
    <i r="5">
      <x v="17"/>
      <x v="15"/>
      <x v="1110"/>
      <x v="2994"/>
      <x v="569"/>
      <x/>
      <x v="2"/>
      <x/>
    </i>
    <i r="5">
      <x v="163"/>
      <x v="131"/>
      <x v="1113"/>
      <x v="3001"/>
      <x v="631"/>
      <x/>
      <x v="2"/>
      <x/>
    </i>
    <i r="8">
      <x v="3002"/>
      <x v="631"/>
      <x/>
      <x v="2"/>
      <x/>
    </i>
    <i r="8">
      <x v="3003"/>
      <x v="631"/>
      <x/>
      <x v="2"/>
      <x/>
    </i>
    <i r="8">
      <x v="3004"/>
      <x v="631"/>
      <x/>
      <x v="2"/>
      <x/>
    </i>
    <i r="8">
      <x v="3005"/>
      <x v="631"/>
      <x/>
      <x v="2"/>
      <x/>
    </i>
    <i r="8">
      <x v="3006"/>
      <x v="631"/>
      <x/>
      <x v="2"/>
      <x/>
    </i>
    <i r="8">
      <x v="3007"/>
      <x v="631"/>
      <x/>
      <x v="2"/>
      <x/>
    </i>
    <i r="5">
      <x v="294"/>
      <x v="236"/>
      <x v="1114"/>
      <x v="3043"/>
      <x v="1697"/>
      <x/>
      <x v="2"/>
      <x/>
    </i>
    <i r="8">
      <x v="3044"/>
      <x v="1697"/>
      <x/>
      <x v="2"/>
      <x/>
    </i>
    <i r="8">
      <x v="3045"/>
      <x v="1697"/>
      <x/>
      <x v="2"/>
      <x/>
    </i>
    <i r="5">
      <x v="268"/>
      <x v="216"/>
      <x v="1116"/>
      <x v="3029"/>
      <x v="588"/>
      <x/>
      <x v="2"/>
      <x/>
    </i>
    <i r="3">
      <x v="1"/>
      <x/>
      <x v="150"/>
      <x v="118"/>
      <x v="1093"/>
      <x v="3046"/>
      <x v="1464"/>
      <x/>
      <x/>
      <x/>
    </i>
    <i r="8">
      <x v="3047"/>
      <x v="1464"/>
      <x/>
      <x/>
      <x/>
    </i>
    <i r="8">
      <x v="3048"/>
      <x v="1464"/>
      <x/>
      <x/>
      <x/>
    </i>
    <i r="8">
      <x v="3049"/>
      <x v="1464"/>
      <x/>
      <x/>
      <x/>
    </i>
    <i r="8">
      <x v="3050"/>
      <x v="1464"/>
      <x/>
      <x/>
      <x/>
    </i>
    <i r="8">
      <x v="3051"/>
      <x v="1464"/>
      <x/>
      <x/>
      <x/>
    </i>
    <i r="8">
      <x v="3052"/>
      <x v="1464"/>
      <x/>
      <x/>
      <x/>
    </i>
    <i r="8">
      <x v="3053"/>
      <x v="1464"/>
      <x/>
      <x/>
      <x/>
    </i>
    <i r="8">
      <x v="3054"/>
      <x v="1464"/>
      <x/>
      <x/>
      <x/>
    </i>
    <i r="8">
      <x v="3055"/>
      <x v="1464"/>
      <x/>
      <x/>
      <x/>
    </i>
    <i r="8">
      <x v="3056"/>
      <x v="1464"/>
      <x/>
      <x/>
      <x/>
    </i>
    <i r="8">
      <x v="3057"/>
      <x v="1464"/>
      <x/>
      <x/>
      <x/>
    </i>
    <i r="8">
      <x v="3058"/>
      <x v="1464"/>
      <x/>
      <x/>
      <x/>
    </i>
    <i r="8">
      <x v="3059"/>
      <x v="1464"/>
      <x/>
      <x/>
      <x/>
    </i>
    <i r="8">
      <x v="3060"/>
      <x v="1464"/>
      <x/>
      <x/>
      <x/>
    </i>
    <i r="8">
      <x v="3061"/>
      <x v="1464"/>
      <x/>
      <x/>
      <x/>
    </i>
    <i r="8">
      <x v="3062"/>
      <x v="1464"/>
      <x/>
      <x/>
      <x/>
    </i>
    <i r="8">
      <x v="3063"/>
      <x v="1464"/>
      <x/>
      <x/>
      <x/>
    </i>
    <i r="8">
      <x v="3064"/>
      <x v="1464"/>
      <x/>
      <x/>
      <x/>
    </i>
    <i r="8">
      <x v="3065"/>
      <x v="1464"/>
      <x/>
      <x/>
      <x/>
    </i>
    <i r="8">
      <x v="3066"/>
      <x v="1464"/>
      <x/>
      <x/>
      <x/>
    </i>
    <i r="8">
      <x v="3067"/>
      <x v="1464"/>
      <x/>
      <x/>
      <x/>
    </i>
    <i r="8">
      <x v="3068"/>
      <x v="1464"/>
      <x/>
      <x/>
      <x/>
    </i>
    <i r="8">
      <x v="3069"/>
      <x v="1464"/>
      <x/>
      <x/>
      <x/>
    </i>
    <i r="8">
      <x v="3070"/>
      <x v="1464"/>
      <x/>
      <x/>
      <x/>
    </i>
    <i r="5">
      <x v="151"/>
      <x v="119"/>
      <x v="1094"/>
      <x v="3071"/>
      <x v="1226"/>
      <x/>
      <x/>
      <x/>
    </i>
    <i r="8">
      <x v="3072"/>
      <x v="1226"/>
      <x/>
      <x/>
      <x/>
    </i>
    <i r="5">
      <x v="536"/>
      <x v="430"/>
      <x v="1131"/>
      <x v="3073"/>
      <x v="1776"/>
      <x/>
      <x/>
      <x/>
    </i>
    <i r="5">
      <x v="532"/>
      <x v="428"/>
      <x v="1118"/>
      <x v="3031"/>
      <x v="1460"/>
      <x/>
      <x/>
      <x/>
    </i>
    <i r="5">
      <x v="533"/>
      <x v="7"/>
      <x v="1119"/>
      <x v="3032"/>
      <x v="221"/>
      <x/>
      <x/>
      <x/>
    </i>
    <i r="5">
      <x v="534"/>
      <x v="429"/>
      <x v="1120"/>
      <x v="3033"/>
      <x v="128"/>
      <x/>
      <x/>
      <x/>
    </i>
    <i r="5">
      <x v="51"/>
      <x v="39"/>
      <x v="1121"/>
      <x v="3074"/>
      <x v="1624"/>
      <x/>
      <x/>
      <x/>
    </i>
    <i r="5">
      <x v="521"/>
      <x v="418"/>
      <x v="1098"/>
      <x v="3075"/>
      <x v="83"/>
      <x/>
      <x/>
      <x/>
    </i>
    <i r="8">
      <x v="3076"/>
      <x v="83"/>
      <x/>
      <x/>
      <x/>
    </i>
    <i r="5">
      <x v="522"/>
      <x v="419"/>
      <x v="1099"/>
      <x v="3077"/>
      <x v="1387"/>
      <x/>
      <x/>
      <x/>
    </i>
    <i r="5">
      <x v="537"/>
      <x v="7"/>
      <x v="1132"/>
      <x v="3078"/>
      <x v="1188"/>
      <x/>
      <x/>
      <x/>
    </i>
    <i r="5">
      <x v="538"/>
      <x v="7"/>
      <x v="1133"/>
      <x v="3079"/>
      <x v="1370"/>
      <x/>
      <x/>
      <x/>
    </i>
    <i r="5">
      <x v="198"/>
      <x v="158"/>
      <x v="1101"/>
      <x v="3034"/>
      <x v="42"/>
      <x/>
      <x/>
      <x/>
    </i>
    <i r="7">
      <x v="1122"/>
      <x v="3035"/>
      <x v="42"/>
      <x/>
      <x/>
      <x/>
    </i>
    <i r="5">
      <x v="501"/>
      <x v="403"/>
      <x v="1123"/>
      <x v="3036"/>
      <x v="1255"/>
      <x/>
      <x/>
      <x/>
    </i>
    <i r="5">
      <x v="523"/>
      <x v="420"/>
      <x v="1102"/>
      <x v="3080"/>
      <x v="1835"/>
      <x/>
      <x/>
      <x/>
    </i>
    <i r="7">
      <x v="1134"/>
      <x v="3081"/>
      <x v="1835"/>
      <x/>
      <x/>
      <x/>
    </i>
    <i r="5">
      <x v="524"/>
      <x v="421"/>
      <x v="1103"/>
      <x v="3082"/>
      <x v="1272"/>
      <x/>
      <x/>
      <x/>
    </i>
    <i r="7">
      <x v="1135"/>
      <x v="3083"/>
      <x v="1272"/>
      <x/>
      <x/>
      <x/>
    </i>
    <i r="5">
      <x v="276"/>
      <x v="224"/>
      <x v="1136"/>
      <x v="3084"/>
      <x v="1863"/>
      <x/>
      <x/>
      <x/>
    </i>
    <i r="5">
      <x v="539"/>
      <x v="7"/>
      <x v="1137"/>
      <x v="3085"/>
      <x v="1237"/>
      <x/>
      <x/>
      <x/>
    </i>
    <i r="5">
      <x v="540"/>
      <x v="7"/>
      <x v="1138"/>
      <x v="3086"/>
      <x v="682"/>
      <x/>
      <x/>
      <x/>
    </i>
    <i r="5">
      <x v="535"/>
      <x v="7"/>
      <x v="1124"/>
      <x v="3037"/>
      <x v="1391"/>
      <x/>
      <x/>
      <x/>
    </i>
    <i r="5">
      <x v="527"/>
      <x v="423"/>
      <x v="1107"/>
      <x v="3087"/>
      <x v="1471"/>
      <x/>
      <x/>
      <x/>
    </i>
    <i r="5">
      <x v="83"/>
      <x v="63"/>
      <x v="1125"/>
      <x v="3038"/>
      <x v="1910"/>
      <x/>
      <x/>
      <x/>
    </i>
    <i r="5">
      <x v="529"/>
      <x v="425"/>
      <x v="1109"/>
      <x v="3088"/>
      <x v="1843"/>
      <x/>
      <x/>
      <x/>
    </i>
    <i r="5">
      <x v="541"/>
      <x v="7"/>
      <x v="1139"/>
      <x v="3089"/>
      <x v="1355"/>
      <x/>
      <x/>
      <x/>
    </i>
    <i r="5">
      <x v="17"/>
      <x v="15"/>
      <x v="1110"/>
      <x v="3090"/>
      <x v="1735"/>
      <x/>
      <x/>
      <x/>
    </i>
    <i r="7">
      <x v="1111"/>
      <x v="3091"/>
      <x v="1735"/>
      <x/>
      <x/>
      <x/>
    </i>
    <i r="5">
      <x v="162"/>
      <x v="130"/>
      <x v="1126"/>
      <x v="3092"/>
      <x v="1458"/>
      <x/>
      <x/>
      <x/>
    </i>
    <i r="5">
      <x v="163"/>
      <x v="131"/>
      <x v="1113"/>
      <x v="3093"/>
      <x v="1902"/>
      <x/>
      <x/>
      <x/>
    </i>
    <i r="8">
      <x v="3094"/>
      <x v="1902"/>
      <x/>
      <x/>
      <x/>
    </i>
    <i r="8">
      <x v="3095"/>
      <x v="1902"/>
      <x/>
      <x/>
      <x/>
    </i>
    <i r="8">
      <x v="3096"/>
      <x v="1902"/>
      <x/>
      <x/>
      <x/>
    </i>
    <i r="8">
      <x v="3097"/>
      <x v="1902"/>
      <x/>
      <x/>
      <x/>
    </i>
    <i r="8">
      <x v="3098"/>
      <x v="1902"/>
      <x/>
      <x/>
      <x/>
    </i>
    <i r="8">
      <x v="3099"/>
      <x v="1902"/>
      <x/>
      <x/>
      <x/>
    </i>
    <i r="8">
      <x v="3100"/>
      <x v="1902"/>
      <x/>
      <x/>
      <x/>
    </i>
    <i r="8">
      <x v="3101"/>
      <x v="1902"/>
      <x/>
      <x/>
      <x/>
    </i>
    <i r="8">
      <x v="3102"/>
      <x v="1902"/>
      <x/>
      <x/>
      <x/>
    </i>
    <i r="8">
      <x v="3103"/>
      <x v="1902"/>
      <x/>
      <x/>
      <x/>
    </i>
    <i r="8">
      <x v="3104"/>
      <x v="1902"/>
      <x/>
      <x/>
      <x/>
    </i>
    <i r="8">
      <x v="3105"/>
      <x v="1902"/>
      <x/>
      <x/>
      <x/>
    </i>
    <i r="8">
      <x v="3106"/>
      <x v="1902"/>
      <x/>
      <x/>
      <x/>
    </i>
    <i r="8">
      <x v="3107"/>
      <x v="1902"/>
      <x/>
      <x/>
      <x/>
    </i>
    <i r="8">
      <x v="3108"/>
      <x v="1902"/>
      <x/>
      <x/>
      <x/>
    </i>
    <i r="8">
      <x v="3109"/>
      <x v="1902"/>
      <x/>
      <x/>
      <x/>
    </i>
    <i r="8">
      <x v="3110"/>
      <x v="1902"/>
      <x/>
      <x/>
      <x/>
    </i>
    <i r="5">
      <x v="294"/>
      <x v="236"/>
      <x v="1114"/>
      <x v="3111"/>
      <x v="1698"/>
      <x/>
      <x/>
      <x/>
    </i>
    <i r="8">
      <x v="3112"/>
      <x v="1698"/>
      <x/>
      <x/>
      <x/>
    </i>
    <i r="8">
      <x v="3113"/>
      <x v="1698"/>
      <x/>
      <x/>
      <x/>
    </i>
    <i r="5">
      <x v="268"/>
      <x v="216"/>
      <x v="1127"/>
      <x v="3039"/>
      <x v="1794"/>
      <x/>
      <x/>
      <x/>
    </i>
    <i r="7">
      <x v="1140"/>
      <x v="3114"/>
      <x v="1794"/>
      <x/>
      <x/>
      <x/>
    </i>
    <i r="5">
      <x v="270"/>
      <x v="218"/>
      <x v="1141"/>
      <x v="3115"/>
      <x v="1996"/>
      <x/>
      <x/>
      <x/>
    </i>
    <i r="4">
      <x v="1"/>
      <x v="532"/>
      <x v="428"/>
      <x v="1118"/>
      <x v="3116"/>
      <x v="907"/>
      <x/>
      <x v="1"/>
      <x/>
    </i>
    <i r="5">
      <x v="198"/>
      <x v="158"/>
      <x v="1101"/>
      <x v="13"/>
      <x v="724"/>
      <x/>
      <x v="1"/>
      <x/>
    </i>
    <i r="7">
      <x v="1122"/>
      <x v="13"/>
      <x v="724"/>
      <x/>
      <x v="1"/>
      <x/>
    </i>
    <i r="5">
      <x v="162"/>
      <x v="130"/>
      <x v="1126"/>
      <x v="13"/>
      <x v="905"/>
      <x/>
      <x v="1"/>
      <x/>
    </i>
    <i r="5">
      <x v="163"/>
      <x v="131"/>
      <x v="1113"/>
      <x v="13"/>
      <x v="1066"/>
      <x/>
      <x v="1"/>
      <x/>
    </i>
    <i r="4">
      <x v="2"/>
      <x v="532"/>
      <x v="428"/>
      <x v="1118"/>
      <x v="3031"/>
      <x v="454"/>
      <x/>
      <x v="2"/>
      <x/>
    </i>
    <i r="5">
      <x v="533"/>
      <x v="7"/>
      <x v="1119"/>
      <x v="3032"/>
      <x v="320"/>
      <x/>
      <x v="2"/>
      <x/>
    </i>
    <i r="5">
      <x v="534"/>
      <x v="429"/>
      <x v="1120"/>
      <x v="3033"/>
      <x v="286"/>
      <x/>
      <x v="2"/>
      <x/>
    </i>
    <i r="5">
      <x v="51"/>
      <x v="39"/>
      <x v="1121"/>
      <x v="3074"/>
      <x v="519"/>
      <x/>
      <x v="2"/>
      <x/>
    </i>
    <i r="5">
      <x v="198"/>
      <x v="158"/>
      <x v="1101"/>
      <x v="3034"/>
      <x v="262"/>
      <x/>
      <x v="2"/>
      <x/>
    </i>
    <i r="7">
      <x v="1122"/>
      <x v="3035"/>
      <x v="262"/>
      <x/>
      <x v="2"/>
      <x/>
    </i>
    <i r="5">
      <x v="501"/>
      <x v="403"/>
      <x v="1123"/>
      <x v="3036"/>
      <x v="381"/>
      <x/>
      <x v="2"/>
      <x/>
    </i>
    <i r="5">
      <x v="535"/>
      <x v="7"/>
      <x v="1124"/>
      <x v="3037"/>
      <x v="431"/>
      <x/>
      <x v="2"/>
      <x/>
    </i>
    <i r="5">
      <x v="83"/>
      <x v="63"/>
      <x v="1125"/>
      <x v="3038"/>
      <x v="634"/>
      <x/>
      <x v="2"/>
      <x/>
    </i>
    <i r="5">
      <x v="17"/>
      <x v="15"/>
      <x v="1110"/>
      <x v="3090"/>
      <x v="569"/>
      <x/>
      <x v="2"/>
      <x/>
    </i>
    <i r="5">
      <x v="162"/>
      <x v="130"/>
      <x v="1126"/>
      <x v="3092"/>
      <x v="453"/>
      <x/>
      <x v="2"/>
      <x/>
    </i>
    <i r="5">
      <x v="163"/>
      <x v="131"/>
      <x v="1113"/>
      <x v="3095"/>
      <x v="631"/>
      <x/>
      <x v="2"/>
      <x/>
    </i>
    <i r="8">
      <x v="3098"/>
      <x v="631"/>
      <x/>
      <x v="2"/>
      <x/>
    </i>
    <i r="8">
      <x v="3099"/>
      <x v="631"/>
      <x/>
      <x v="2"/>
      <x/>
    </i>
    <i r="8">
      <x v="3100"/>
      <x v="631"/>
      <x/>
      <x v="2"/>
      <x/>
    </i>
    <i r="8">
      <x v="3101"/>
      <x v="631"/>
      <x/>
      <x v="2"/>
      <x/>
    </i>
    <i r="8">
      <x v="3102"/>
      <x v="631"/>
      <x/>
      <x v="2"/>
      <x/>
    </i>
    <i r="8">
      <x v="3105"/>
      <x v="631"/>
      <x/>
      <x v="2"/>
      <x/>
    </i>
    <i r="5">
      <x v="268"/>
      <x v="216"/>
      <x v="1127"/>
      <x v="3039"/>
      <x v="588"/>
      <x/>
      <x v="2"/>
      <x/>
    </i>
    <i r="3">
      <x v="2"/>
      <x/>
      <x v="518"/>
      <x v="416"/>
      <x v="1142"/>
      <x v="3117"/>
      <x v="45"/>
      <x/>
      <x/>
      <x/>
    </i>
    <i r="7">
      <x v="1143"/>
      <x v="3118"/>
      <x v="45"/>
      <x/>
      <x/>
      <x/>
    </i>
    <i r="5">
      <x v="542"/>
      <x v="431"/>
      <x v="1144"/>
      <x v="3119"/>
      <x v="1305"/>
      <x/>
      <x/>
      <x/>
    </i>
    <i r="8">
      <x v="3120"/>
      <x v="1305"/>
      <x/>
      <x/>
      <x/>
    </i>
    <i r="5">
      <x v="269"/>
      <x v="217"/>
      <x v="1145"/>
      <x v="3121"/>
      <x v="1306"/>
      <x/>
      <x/>
      <x/>
    </i>
    <i r="5">
      <x v="285"/>
      <x v="231"/>
      <x v="1146"/>
      <x v="3122"/>
      <x v="1303"/>
      <x/>
      <x/>
      <x/>
    </i>
    <i r="7">
      <x v="1147"/>
      <x v="3123"/>
      <x v="1303"/>
      <x/>
      <x/>
      <x/>
    </i>
    <i r="7">
      <x v="1148"/>
      <x v="3124"/>
      <x v="1303"/>
      <x/>
      <x/>
      <x/>
    </i>
    <i r="5">
      <x v="150"/>
      <x v="118"/>
      <x v="1093"/>
      <x v="3125"/>
      <x v="1464"/>
      <x/>
      <x/>
      <x/>
    </i>
    <i r="8">
      <x v="3126"/>
      <x v="1464"/>
      <x/>
      <x/>
      <x/>
    </i>
    <i r="8">
      <x v="3127"/>
      <x v="1464"/>
      <x/>
      <x/>
      <x/>
    </i>
    <i r="8">
      <x v="3128"/>
      <x v="1464"/>
      <x/>
      <x/>
      <x/>
    </i>
    <i r="8">
      <x v="3129"/>
      <x v="1464"/>
      <x/>
      <x/>
      <x/>
    </i>
    <i r="8">
      <x v="3130"/>
      <x v="1464"/>
      <x/>
      <x/>
      <x/>
    </i>
    <i r="8">
      <x v="3131"/>
      <x v="1464"/>
      <x/>
      <x/>
      <x/>
    </i>
    <i r="8">
      <x v="3132"/>
      <x v="1464"/>
      <x/>
      <x/>
      <x/>
    </i>
    <i r="8">
      <x v="3133"/>
      <x v="1464"/>
      <x/>
      <x/>
      <x/>
    </i>
    <i r="8">
      <x v="3134"/>
      <x v="1464"/>
      <x/>
      <x/>
      <x/>
    </i>
    <i r="8">
      <x v="3135"/>
      <x v="1464"/>
      <x/>
      <x/>
      <x/>
    </i>
    <i r="8">
      <x v="3136"/>
      <x v="1464"/>
      <x/>
      <x/>
      <x/>
    </i>
    <i r="8">
      <x v="3137"/>
      <x v="1464"/>
      <x/>
      <x/>
      <x/>
    </i>
    <i r="8">
      <x v="3138"/>
      <x v="1464"/>
      <x/>
      <x/>
      <x/>
    </i>
    <i r="8">
      <x v="3139"/>
      <x v="1464"/>
      <x/>
      <x/>
      <x/>
    </i>
    <i r="8">
      <x v="3140"/>
      <x v="1464"/>
      <x/>
      <x/>
      <x/>
    </i>
    <i r="8">
      <x v="3141"/>
      <x v="1464"/>
      <x/>
      <x/>
      <x/>
    </i>
    <i r="8">
      <x v="3142"/>
      <x v="1464"/>
      <x/>
      <x/>
      <x/>
    </i>
    <i r="8">
      <x v="3143"/>
      <x v="1464"/>
      <x/>
      <x/>
      <x/>
    </i>
    <i r="8">
      <x v="3144"/>
      <x v="1464"/>
      <x/>
      <x/>
      <x/>
    </i>
    <i r="8">
      <x v="3145"/>
      <x v="1464"/>
      <x/>
      <x/>
      <x/>
    </i>
    <i r="8">
      <x v="3146"/>
      <x v="1464"/>
      <x/>
      <x/>
      <x/>
    </i>
    <i r="8">
      <x v="3147"/>
      <x v="1464"/>
      <x/>
      <x/>
      <x/>
    </i>
    <i r="8">
      <x v="3148"/>
      <x v="1464"/>
      <x/>
      <x/>
      <x/>
    </i>
    <i r="5">
      <x v="151"/>
      <x v="119"/>
      <x v="1094"/>
      <x v="3149"/>
      <x v="1226"/>
      <x/>
      <x/>
      <x/>
    </i>
    <i r="8">
      <x v="3150"/>
      <x v="1226"/>
      <x/>
      <x/>
      <x/>
    </i>
    <i r="5">
      <x v="251"/>
      <x v="202"/>
      <x v="1149"/>
      <x v="3151"/>
      <x v="1397"/>
      <x/>
      <x/>
      <x/>
    </i>
    <i r="5">
      <x v="532"/>
      <x v="428"/>
      <x v="1118"/>
      <x v="3116"/>
      <x v="1460"/>
      <x/>
      <x/>
      <x/>
    </i>
    <i r="8">
      <x v="3152"/>
      <x v="1460"/>
      <x/>
      <x/>
      <x/>
    </i>
    <i r="5">
      <x v="543"/>
      <x v="7"/>
      <x v="1150"/>
      <x v="3153"/>
      <x v="1861"/>
      <x/>
      <x/>
      <x/>
    </i>
    <i r="5">
      <x v="534"/>
      <x v="429"/>
      <x v="1120"/>
      <x v="3154"/>
      <x v="128"/>
      <x/>
      <x/>
      <x/>
    </i>
    <i r="5">
      <x v="544"/>
      <x v="7"/>
      <x v="1151"/>
      <x v="3155"/>
      <x v="1331"/>
      <x/>
      <x/>
      <x/>
    </i>
    <i r="5">
      <x v="521"/>
      <x v="418"/>
      <x v="1098"/>
      <x v="3156"/>
      <x v="83"/>
      <x/>
      <x/>
      <x/>
    </i>
    <i r="8">
      <x v="3157"/>
      <x v="83"/>
      <x/>
      <x/>
      <x/>
    </i>
    <i r="5">
      <x v="198"/>
      <x v="158"/>
      <x v="1101"/>
      <x v="3158"/>
      <x v="42"/>
      <x/>
      <x/>
      <x/>
    </i>
    <i r="7">
      <x v="1122"/>
      <x v="3159"/>
      <x v="42"/>
      <x/>
      <x/>
      <x/>
    </i>
    <i r="5">
      <x v="545"/>
      <x v="7"/>
      <x v="1152"/>
      <x v="3160"/>
      <x v="1525"/>
      <x/>
      <x/>
      <x/>
    </i>
    <i r="5">
      <x v="523"/>
      <x v="420"/>
      <x v="1134"/>
      <x v="3161"/>
      <x v="1835"/>
      <x/>
      <x/>
      <x/>
    </i>
    <i r="5">
      <x v="524"/>
      <x v="421"/>
      <x v="1103"/>
      <x v="3162"/>
      <x v="1272"/>
      <x/>
      <x/>
      <x/>
    </i>
    <i r="8">
      <x v="3163"/>
      <x v="1272"/>
      <x/>
      <x/>
      <x/>
    </i>
    <i r="5">
      <x v="276"/>
      <x v="224"/>
      <x v="1136"/>
      <x v="3164"/>
      <x v="1863"/>
      <x/>
      <x/>
      <x/>
    </i>
    <i r="5">
      <x v="546"/>
      <x v="7"/>
      <x v="1153"/>
      <x v="3165"/>
      <x v="1577"/>
      <x/>
      <x/>
      <x/>
    </i>
    <i r="5">
      <x v="547"/>
      <x v="7"/>
      <x v="1154"/>
      <x v="3166"/>
      <x v="1182"/>
      <x/>
      <x/>
      <x/>
    </i>
    <i r="5">
      <x v="548"/>
      <x v="7"/>
      <x v="1155"/>
      <x v="3167"/>
      <x v="1991"/>
      <x/>
      <x/>
      <x/>
    </i>
    <i r="5">
      <x v="306"/>
      <x v="247"/>
      <x v="1156"/>
      <x v="3168"/>
      <x v="1150"/>
      <x/>
      <x/>
      <x/>
    </i>
    <i r="7">
      <x v="1157"/>
      <x v="3169"/>
      <x v="1150"/>
      <x/>
      <x/>
      <x/>
    </i>
    <i r="5">
      <x v="549"/>
      <x v="432"/>
      <x v="1158"/>
      <x v="3170"/>
      <x v="1756"/>
      <x/>
      <x/>
      <x/>
    </i>
    <i r="5">
      <x v="550"/>
      <x v="433"/>
      <x v="1159"/>
      <x v="3171"/>
      <x v="1455"/>
      <x/>
      <x/>
      <x/>
    </i>
    <i r="5">
      <x v="527"/>
      <x v="423"/>
      <x v="1107"/>
      <x v="3172"/>
      <x v="1471"/>
      <x/>
      <x/>
      <x/>
    </i>
    <i r="5">
      <x v="529"/>
      <x v="425"/>
      <x v="1109"/>
      <x v="3173"/>
      <x v="1843"/>
      <x/>
      <x/>
      <x/>
    </i>
    <i r="5">
      <x v="17"/>
      <x v="15"/>
      <x v="1160"/>
      <x v="3174"/>
      <x v="1735"/>
      <x/>
      <x/>
      <x/>
    </i>
    <i r="5">
      <x v="162"/>
      <x v="130"/>
      <x v="1126"/>
      <x v="3175"/>
      <x v="1458"/>
      <x/>
      <x/>
      <x/>
    </i>
    <i r="8">
      <x v="3176"/>
      <x v="1458"/>
      <x/>
      <x/>
      <x/>
    </i>
    <i r="5">
      <x v="551"/>
      <x v="434"/>
      <x v="1161"/>
      <x v="3177"/>
      <x v="689"/>
      <x/>
      <x/>
      <x/>
    </i>
    <i r="5">
      <x v="163"/>
      <x v="131"/>
      <x v="1113"/>
      <x v="3178"/>
      <x v="1902"/>
      <x/>
      <x/>
      <x/>
    </i>
    <i r="8">
      <x v="3179"/>
      <x v="1902"/>
      <x/>
      <x/>
      <x/>
    </i>
    <i r="8">
      <x v="3180"/>
      <x v="1902"/>
      <x/>
      <x/>
      <x/>
    </i>
    <i r="8">
      <x v="3181"/>
      <x v="1902"/>
      <x/>
      <x/>
      <x/>
    </i>
    <i r="8">
      <x v="3182"/>
      <x v="1902"/>
      <x/>
      <x/>
      <x/>
    </i>
    <i r="8">
      <x v="3183"/>
      <x v="1902"/>
      <x/>
      <x/>
      <x/>
    </i>
    <i r="8">
      <x v="3184"/>
      <x v="1902"/>
      <x/>
      <x/>
      <x/>
    </i>
    <i r="8">
      <x v="3185"/>
      <x v="1902"/>
      <x/>
      <x/>
      <x/>
    </i>
    <i r="8">
      <x v="3186"/>
      <x v="1902"/>
      <x/>
      <x/>
      <x/>
    </i>
    <i r="8">
      <x v="3187"/>
      <x v="1902"/>
      <x/>
      <x/>
      <x/>
    </i>
    <i r="8">
      <x v="3188"/>
      <x v="1902"/>
      <x/>
      <x/>
      <x/>
    </i>
    <i r="8">
      <x v="3189"/>
      <x v="1902"/>
      <x/>
      <x/>
      <x/>
    </i>
    <i r="5">
      <x v="294"/>
      <x v="236"/>
      <x v="1114"/>
      <x v="3190"/>
      <x v="1698"/>
      <x/>
      <x/>
      <x/>
    </i>
    <i r="8">
      <x v="3191"/>
      <x v="1698"/>
      <x/>
      <x/>
      <x/>
    </i>
    <i r="8">
      <x v="3192"/>
      <x v="1698"/>
      <x/>
      <x/>
      <x/>
    </i>
    <i r="7">
      <x v="1162"/>
      <x v="3193"/>
      <x v="1698"/>
      <x/>
      <x/>
      <x/>
    </i>
    <i r="4">
      <x v="1"/>
      <x v="552"/>
      <x v="435"/>
      <x v="1163"/>
      <x v="13"/>
      <x v="1028"/>
      <x/>
      <x v="1"/>
      <x/>
    </i>
    <i r="5">
      <x v="522"/>
      <x v="419"/>
      <x v="1099"/>
      <x v="13"/>
      <x v="881"/>
      <x/>
      <x v="1"/>
      <x/>
    </i>
    <i r="5">
      <x v="198"/>
      <x v="158"/>
      <x v="1101"/>
      <x v="13"/>
      <x v="724"/>
      <x/>
      <x v="1"/>
      <x/>
    </i>
    <i r="5">
      <x v="553"/>
      <x v="7"/>
      <x v="1164"/>
      <x v="13"/>
      <x v="713"/>
      <x/>
      <x v="1"/>
      <x/>
    </i>
    <i r="5">
      <x v="554"/>
      <x v="436"/>
      <x v="1165"/>
      <x v="3194"/>
      <x v="958"/>
      <x/>
      <x v="1"/>
      <x/>
    </i>
    <i r="5">
      <x v="163"/>
      <x v="131"/>
      <x v="1113"/>
      <x v="13"/>
      <x v="1066"/>
      <x/>
      <x v="1"/>
      <x/>
    </i>
    <i r="4">
      <x v="2"/>
      <x v="532"/>
      <x v="428"/>
      <x v="1118"/>
      <x v="3116"/>
      <x v="454"/>
      <x/>
      <x v="2"/>
      <x/>
    </i>
    <i r="5">
      <x v="198"/>
      <x v="158"/>
      <x v="1101"/>
      <x v="3158"/>
      <x v="262"/>
      <x/>
      <x v="2"/>
      <x/>
    </i>
    <i r="7">
      <x v="1122"/>
      <x v="3159"/>
      <x v="262"/>
      <x/>
      <x v="2"/>
      <x/>
    </i>
    <i r="5">
      <x v="162"/>
      <x v="130"/>
      <x v="1126"/>
      <x v="3176"/>
      <x v="453"/>
      <x/>
      <x v="2"/>
      <x/>
    </i>
    <i r="5">
      <x v="163"/>
      <x v="131"/>
      <x v="1113"/>
      <x v="3178"/>
      <x v="631"/>
      <x/>
      <x v="2"/>
      <x/>
    </i>
    <i r="8">
      <x v="3182"/>
      <x v="631"/>
      <x/>
      <x v="2"/>
      <x/>
    </i>
    <i r="8">
      <x v="3183"/>
      <x v="631"/>
      <x/>
      <x v="2"/>
      <x/>
    </i>
    <i r="8">
      <x v="3184"/>
      <x v="631"/>
      <x/>
      <x v="2"/>
      <x/>
    </i>
    <i r="8">
      <x v="3187"/>
      <x v="631"/>
      <x/>
      <x v="2"/>
      <x/>
    </i>
    <i r="8">
      <x v="3188"/>
      <x v="631"/>
      <x/>
      <x v="2"/>
      <x/>
    </i>
    <i r="8">
      <x v="3189"/>
      <x v="631"/>
      <x/>
      <x v="2"/>
      <x/>
    </i>
    <i r="3">
      <x v="3"/>
      <x/>
      <x v="552"/>
      <x v="435"/>
      <x v="1163"/>
      <x v="3195"/>
      <x v="1801"/>
      <x/>
      <x/>
      <x/>
    </i>
    <i r="5">
      <x v="150"/>
      <x v="118"/>
      <x v="1093"/>
      <x v="3196"/>
      <x v="1464"/>
      <x/>
      <x/>
      <x/>
    </i>
    <i r="8">
      <x v="3197"/>
      <x v="1464"/>
      <x/>
      <x/>
      <x/>
    </i>
    <i r="8">
      <x v="3198"/>
      <x v="1464"/>
      <x/>
      <x/>
      <x/>
    </i>
    <i r="8">
      <x v="3199"/>
      <x v="1464"/>
      <x/>
      <x/>
      <x/>
    </i>
    <i r="5">
      <x v="151"/>
      <x v="119"/>
      <x v="1094"/>
      <x v="3200"/>
      <x v="1227"/>
      <x/>
      <x/>
      <x/>
    </i>
    <i r="8">
      <x v="3201"/>
      <x v="1227"/>
      <x/>
      <x/>
      <x/>
    </i>
    <i r="5">
      <x v="532"/>
      <x v="428"/>
      <x v="1118"/>
      <x v="3202"/>
      <x v="1461"/>
      <x/>
      <x/>
      <x/>
    </i>
    <i r="8">
      <x v="3203"/>
      <x v="1461"/>
      <x/>
      <x/>
      <x/>
    </i>
    <i r="8">
      <x v="3204"/>
      <x v="1461"/>
      <x/>
      <x/>
      <x/>
    </i>
    <i r="8">
      <x v="3205"/>
      <x v="1461"/>
      <x/>
      <x/>
      <x/>
    </i>
    <i r="5">
      <x v="555"/>
      <x v="7"/>
      <x v="1166"/>
      <x v="3206"/>
      <x v="1707"/>
      <x/>
      <x/>
      <x/>
    </i>
    <i r="8">
      <x v="3207"/>
      <x v="1707"/>
      <x/>
      <x/>
      <x/>
    </i>
    <i r="5">
      <x v="500"/>
      <x v="402"/>
      <x v="1096"/>
      <x v="3208"/>
      <x v="3"/>
      <x/>
      <x/>
      <x/>
    </i>
    <i r="5">
      <x v="521"/>
      <x v="418"/>
      <x v="1098"/>
      <x v="3209"/>
      <x v="83"/>
      <x/>
      <x/>
      <x/>
    </i>
    <i r="8">
      <x v="3210"/>
      <x v="83"/>
      <x/>
      <x/>
      <x/>
    </i>
    <i r="5">
      <x v="522"/>
      <x v="419"/>
      <x v="1099"/>
      <x v="3211"/>
      <x v="1387"/>
      <x/>
      <x/>
      <x/>
    </i>
    <i r="7">
      <x v="1100"/>
      <x v="3212"/>
      <x v="1388"/>
      <x/>
      <x/>
      <x/>
    </i>
    <i r="5">
      <x v="556"/>
      <x v="437"/>
      <x v="1167"/>
      <x v="3213"/>
      <x v="101"/>
      <x/>
      <x/>
      <x/>
    </i>
    <i r="5">
      <x v="198"/>
      <x v="158"/>
      <x v="1101"/>
      <x v="3214"/>
      <x v="42"/>
      <x/>
      <x/>
      <x/>
    </i>
    <i r="5">
      <x v="501"/>
      <x v="403"/>
      <x v="1168"/>
      <x v="3215"/>
      <x v="1255"/>
      <x/>
      <x/>
      <x/>
    </i>
    <i r="5">
      <x v="523"/>
      <x v="420"/>
      <x v="1134"/>
      <x v="3216"/>
      <x v="1835"/>
      <x/>
      <x/>
      <x/>
    </i>
    <i r="5">
      <x v="524"/>
      <x v="421"/>
      <x v="1169"/>
      <x v="3217"/>
      <x v="1272"/>
      <x/>
      <x/>
      <x/>
    </i>
    <i r="5">
      <x v="257"/>
      <x v="205"/>
      <x v="1170"/>
      <x v="3218"/>
      <x v="1692"/>
      <x/>
      <x/>
      <x/>
    </i>
    <i r="8">
      <x v="3219"/>
      <x v="1692"/>
      <x/>
      <x/>
      <x/>
    </i>
    <i r="5">
      <x v="276"/>
      <x v="224"/>
      <x v="1136"/>
      <x v="3220"/>
      <x v="1863"/>
      <x/>
      <x/>
      <x/>
    </i>
    <i r="5">
      <x v="557"/>
      <x v="438"/>
      <x v="1171"/>
      <x v="3221"/>
      <x v="1778"/>
      <x/>
      <x/>
      <x/>
    </i>
    <i r="5">
      <x v="306"/>
      <x v="247"/>
      <x v="1157"/>
      <x v="3222"/>
      <x v="1150"/>
      <x/>
      <x/>
      <x/>
    </i>
    <i r="5">
      <x v="549"/>
      <x v="432"/>
      <x v="1158"/>
      <x v="3223"/>
      <x v="1756"/>
      <x/>
      <x/>
      <x/>
    </i>
    <i r="5">
      <x v="550"/>
      <x v="433"/>
      <x v="1159"/>
      <x v="3224"/>
      <x v="1455"/>
      <x/>
      <x/>
      <x/>
    </i>
    <i r="5">
      <x v="527"/>
      <x v="423"/>
      <x v="1107"/>
      <x v="3225"/>
      <x v="1471"/>
      <x/>
      <x/>
      <x/>
    </i>
    <i r="5">
      <x v="83"/>
      <x v="63"/>
      <x v="1172"/>
      <x v="3226"/>
      <x v="1909"/>
      <x/>
      <x/>
      <x/>
    </i>
    <i r="7">
      <x v="1173"/>
      <x v="3227"/>
      <x v="1909"/>
      <x/>
      <x/>
      <x/>
    </i>
    <i r="5">
      <x v="553"/>
      <x v="7"/>
      <x v="1164"/>
      <x v="3228"/>
      <x v="15"/>
      <x/>
      <x/>
      <x/>
    </i>
    <i r="8">
      <x v="3229"/>
      <x v="15"/>
      <x/>
      <x/>
      <x/>
    </i>
    <i r="5">
      <x v="529"/>
      <x v="425"/>
      <x v="1109"/>
      <x v="3230"/>
      <x v="1843"/>
      <x/>
      <x/>
      <x/>
    </i>
    <i r="5">
      <x v="554"/>
      <x v="436"/>
      <x v="1165"/>
      <x v="3194"/>
      <x v="1606"/>
      <x/>
      <x/>
      <x/>
    </i>
    <i r="8">
      <x v="3231"/>
      <x v="1606"/>
      <x/>
      <x/>
      <x/>
    </i>
    <i r="5">
      <x v="558"/>
      <x v="439"/>
      <x v="1174"/>
      <x v="3232"/>
      <x v="17"/>
      <x/>
      <x/>
      <x/>
    </i>
    <i r="5">
      <x v="17"/>
      <x v="15"/>
      <x v="1110"/>
      <x v="3233"/>
      <x v="1735"/>
      <x/>
      <x/>
      <x/>
    </i>
    <i r="7">
      <x v="1111"/>
      <x v="3234"/>
      <x v="1735"/>
      <x/>
      <x/>
      <x/>
    </i>
    <i r="7">
      <x v="1160"/>
      <x v="3235"/>
      <x v="1735"/>
      <x/>
      <x/>
      <x/>
    </i>
    <i r="7">
      <x v="1175"/>
      <x v="3236"/>
      <x v="1735"/>
      <x/>
      <x/>
      <x/>
    </i>
    <i r="5">
      <x v="559"/>
      <x v="440"/>
      <x v="1176"/>
      <x v="3237"/>
      <x v="1452"/>
      <x/>
      <x/>
      <x/>
    </i>
    <i r="5">
      <x v="560"/>
      <x v="441"/>
      <x v="1177"/>
      <x v="3238"/>
      <x v="1373"/>
      <x/>
      <x/>
      <x/>
    </i>
    <i r="5">
      <x v="162"/>
      <x v="130"/>
      <x v="1126"/>
      <x v="3239"/>
      <x v="1459"/>
      <x/>
      <x/>
      <x/>
    </i>
    <i r="5">
      <x v="163"/>
      <x v="131"/>
      <x v="1113"/>
      <x v="3240"/>
      <x v="1902"/>
      <x/>
      <x/>
      <x/>
    </i>
    <i r="8">
      <x v="3241"/>
      <x v="1902"/>
      <x/>
      <x/>
      <x/>
    </i>
    <i r="8">
      <x v="3242"/>
      <x v="1902"/>
      <x/>
      <x/>
      <x/>
    </i>
    <i r="8">
      <x v="3243"/>
      <x v="1902"/>
      <x/>
      <x/>
      <x/>
    </i>
    <i r="8">
      <x v="3244"/>
      <x v="1902"/>
      <x/>
      <x/>
      <x/>
    </i>
    <i r="8">
      <x v="3245"/>
      <x v="1902"/>
      <x/>
      <x/>
      <x/>
    </i>
    <i r="8">
      <x v="3246"/>
      <x v="1902"/>
      <x/>
      <x/>
      <x/>
    </i>
    <i r="8">
      <x v="3247"/>
      <x v="1902"/>
      <x/>
      <x/>
      <x/>
    </i>
    <i r="8">
      <x v="3248"/>
      <x v="1903"/>
      <x/>
      <x/>
      <x/>
    </i>
    <i r="8">
      <x v="3249"/>
      <x v="1902"/>
      <x/>
      <x/>
      <x/>
    </i>
    <i r="8">
      <x v="3250"/>
      <x v="1903"/>
      <x/>
      <x/>
      <x/>
    </i>
    <i r="8">
      <x v="3251"/>
      <x v="1902"/>
      <x/>
      <x/>
      <x/>
    </i>
    <i r="8">
      <x v="3252"/>
      <x v="1902"/>
      <x/>
      <x/>
      <x/>
    </i>
    <i r="8">
      <x v="3253"/>
      <x v="1902"/>
      <x/>
      <x/>
      <x/>
    </i>
    <i r="8">
      <x v="3254"/>
      <x v="1903"/>
      <x/>
      <x/>
      <x/>
    </i>
    <i r="8">
      <x v="3255"/>
      <x v="1903"/>
      <x/>
      <x/>
      <x/>
    </i>
    <i r="8">
      <x v="3256"/>
      <x v="1903"/>
      <x/>
      <x/>
      <x/>
    </i>
    <i r="5">
      <x v="294"/>
      <x v="236"/>
      <x v="1178"/>
      <x v="3257"/>
      <x v="1698"/>
      <x/>
      <x/>
      <x/>
    </i>
    <i r="7">
      <x v="1179"/>
      <x v="3258"/>
      <x v="1698"/>
      <x/>
      <x/>
      <x/>
    </i>
    <i r="4">
      <x v="1"/>
      <x v="285"/>
      <x v="231"/>
      <x v="1146"/>
      <x v="13"/>
      <x v="848"/>
      <x/>
      <x v="1"/>
      <x/>
    </i>
    <i r="5">
      <x v="51"/>
      <x v="39"/>
      <x v="1180"/>
      <x v="3259"/>
      <x v="963"/>
      <x/>
      <x v="1"/>
      <x/>
    </i>
    <i r="5">
      <x v="522"/>
      <x v="419"/>
      <x v="1099"/>
      <x v="13"/>
      <x v="881"/>
      <x/>
      <x v="1"/>
      <x/>
    </i>
    <i r="5">
      <x v="198"/>
      <x v="158"/>
      <x v="1101"/>
      <x v="13"/>
      <x v="724"/>
      <x/>
      <x v="1"/>
      <x/>
    </i>
    <i r="5">
      <x v="83"/>
      <x v="63"/>
      <x v="1173"/>
      <x v="13"/>
      <x v="1068"/>
      <x/>
      <x v="1"/>
      <x/>
    </i>
    <i r="5">
      <x v="163"/>
      <x v="131"/>
      <x v="1113"/>
      <x v="13"/>
      <x v="1066"/>
      <x/>
      <x v="1"/>
      <x/>
    </i>
    <i r="8">
      <x v="3260"/>
      <x v="1067"/>
      <x/>
      <x v="1"/>
      <x/>
    </i>
    <i r="5">
      <x v="294"/>
      <x v="236"/>
      <x v="1114"/>
      <x v="13"/>
      <x v="996"/>
      <x/>
      <x v="1"/>
      <x/>
    </i>
    <i r="8">
      <x v="3261"/>
      <x v="996"/>
      <x/>
      <x v="1"/>
      <x/>
    </i>
    <i r="4">
      <x v="2"/>
      <x v="552"/>
      <x v="435"/>
      <x v="1163"/>
      <x v="3195"/>
      <x v="592"/>
      <x/>
      <x v="2"/>
      <x/>
    </i>
    <i r="5">
      <x v="522"/>
      <x v="419"/>
      <x v="1099"/>
      <x v="3211"/>
      <x v="428"/>
      <x/>
      <x v="2"/>
      <x/>
    </i>
    <i r="5">
      <x v="198"/>
      <x v="158"/>
      <x v="1101"/>
      <x v="3214"/>
      <x v="262"/>
      <x/>
      <x v="2"/>
      <x/>
    </i>
    <i r="5">
      <x v="553"/>
      <x v="7"/>
      <x v="1164"/>
      <x v="3229"/>
      <x v="251"/>
      <x/>
      <x v="2"/>
      <x/>
    </i>
    <i r="5">
      <x v="554"/>
      <x v="436"/>
      <x v="1165"/>
      <x v="3194"/>
      <x v="512"/>
      <x/>
      <x v="2"/>
      <x/>
    </i>
    <i r="5">
      <x v="163"/>
      <x v="131"/>
      <x v="1113"/>
      <x v="3245"/>
      <x v="631"/>
      <x/>
      <x v="2"/>
      <x/>
    </i>
    <i r="8">
      <x v="3246"/>
      <x v="631"/>
      <x/>
      <x v="2"/>
      <x/>
    </i>
    <i r="8">
      <x v="3247"/>
      <x v="631"/>
      <x/>
      <x v="2"/>
      <x/>
    </i>
    <i r="8">
      <x v="3249"/>
      <x v="631"/>
      <x/>
      <x v="2"/>
      <x/>
    </i>
    <i r="8">
      <x v="3251"/>
      <x v="631"/>
      <x/>
      <x v="2"/>
      <x/>
    </i>
    <i r="8">
      <x v="3252"/>
      <x v="631"/>
      <x/>
      <x v="2"/>
      <x/>
    </i>
    <i r="8">
      <x v="3253"/>
      <x v="631"/>
      <x/>
      <x v="2"/>
      <x/>
    </i>
    <i r="3">
      <x v="4"/>
      <x/>
      <x v="518"/>
      <x v="416"/>
      <x v="1142"/>
      <x v="3262"/>
      <x v="45"/>
      <x/>
      <x/>
      <x/>
    </i>
    <i r="7">
      <x v="1143"/>
      <x v="3263"/>
      <x v="45"/>
      <x/>
      <x/>
      <x/>
    </i>
    <i r="7">
      <x v="1181"/>
      <x v="3264"/>
      <x v="45"/>
      <x/>
      <x/>
      <x/>
    </i>
    <i r="5">
      <x v="561"/>
      <x v="7"/>
      <x v="1182"/>
      <x v="3265"/>
      <x v="1504"/>
      <x/>
      <x/>
      <x/>
    </i>
    <i r="5">
      <x v="150"/>
      <x v="118"/>
      <x v="1093"/>
      <x v="3266"/>
      <x v="1464"/>
      <x/>
      <x/>
      <x/>
    </i>
    <i r="8">
      <x v="3267"/>
      <x v="1464"/>
      <x/>
      <x/>
      <x/>
    </i>
    <i r="8">
      <x v="3268"/>
      <x v="1464"/>
      <x/>
      <x/>
      <x/>
    </i>
    <i r="8">
      <x v="3269"/>
      <x v="1464"/>
      <x/>
      <x/>
      <x/>
    </i>
    <i r="8">
      <x v="3270"/>
      <x v="1464"/>
      <x/>
      <x/>
      <x/>
    </i>
    <i r="8">
      <x v="3271"/>
      <x v="1464"/>
      <x/>
      <x/>
      <x/>
    </i>
    <i r="8">
      <x v="3272"/>
      <x v="1464"/>
      <x/>
      <x/>
      <x/>
    </i>
    <i r="8">
      <x v="3273"/>
      <x v="1464"/>
      <x/>
      <x/>
      <x/>
    </i>
    <i r="5">
      <x v="151"/>
      <x v="119"/>
      <x v="1094"/>
      <x v="3274"/>
      <x v="1226"/>
      <x/>
      <x/>
      <x/>
    </i>
    <i r="8">
      <x v="3275"/>
      <x v="1226"/>
      <x/>
      <x/>
      <x/>
    </i>
    <i r="5">
      <x v="562"/>
      <x v="7"/>
      <x v="1183"/>
      <x v="3276"/>
      <x v="1240"/>
      <x/>
      <x/>
      <x/>
    </i>
    <i r="5">
      <x v="51"/>
      <x v="39"/>
      <x v="1180"/>
      <x v="3259"/>
      <x v="1624"/>
      <x/>
      <x/>
      <x/>
    </i>
    <i r="5">
      <x v="521"/>
      <x v="418"/>
      <x v="1098"/>
      <x v="3277"/>
      <x v="83"/>
      <x/>
      <x/>
      <x/>
    </i>
    <i r="8">
      <x v="3278"/>
      <x v="83"/>
      <x/>
      <x/>
      <x/>
    </i>
    <i r="5">
      <x v="522"/>
      <x v="419"/>
      <x v="1099"/>
      <x v="3279"/>
      <x v="1388"/>
      <x/>
      <x/>
      <x/>
    </i>
    <i r="5">
      <x v="198"/>
      <x v="158"/>
      <x v="1101"/>
      <x v="3280"/>
      <x v="42"/>
      <x/>
      <x/>
      <x/>
    </i>
    <i r="5">
      <x v="501"/>
      <x v="403"/>
      <x v="1168"/>
      <x v="3281"/>
      <x v="1255"/>
      <x/>
      <x/>
      <x/>
    </i>
    <i r="5">
      <x v="524"/>
      <x v="421"/>
      <x v="1184"/>
      <x v="3282"/>
      <x v="1272"/>
      <x/>
      <x/>
      <x/>
    </i>
    <i r="5">
      <x v="276"/>
      <x v="224"/>
      <x v="1136"/>
      <x v="3283"/>
      <x v="1863"/>
      <x/>
      <x/>
      <x/>
    </i>
    <i r="5">
      <x v="563"/>
      <x v="442"/>
      <x v="1185"/>
      <x v="3284"/>
      <x v="1904"/>
      <x/>
      <x/>
      <x/>
    </i>
    <i r="5">
      <x v="278"/>
      <x v="226"/>
      <x v="1186"/>
      <x v="3285"/>
      <x v="1404"/>
      <x/>
      <x/>
      <x/>
    </i>
    <i r="5">
      <x v="529"/>
      <x v="425"/>
      <x v="1109"/>
      <x v="3286"/>
      <x v="1843"/>
      <x/>
      <x/>
      <x/>
    </i>
    <i r="5">
      <x v="564"/>
      <x v="7"/>
      <x v="1187"/>
      <x v="3287"/>
      <x v="58"/>
      <x/>
      <x/>
      <x/>
    </i>
    <i r="5">
      <x v="17"/>
      <x v="15"/>
      <x v="1111"/>
      <x v="3288"/>
      <x v="1735"/>
      <x/>
      <x/>
      <x/>
    </i>
    <i r="7">
      <x v="1160"/>
      <x v="3289"/>
      <x v="1735"/>
      <x/>
      <x/>
      <x/>
    </i>
    <i r="5">
      <x v="560"/>
      <x v="441"/>
      <x v="1177"/>
      <x v="3290"/>
      <x v="1373"/>
      <x/>
      <x/>
      <x/>
    </i>
    <i r="5">
      <x v="162"/>
      <x v="130"/>
      <x v="1126"/>
      <x v="3291"/>
      <x v="1459"/>
      <x/>
      <x/>
      <x/>
    </i>
    <i r="5">
      <x v="163"/>
      <x v="131"/>
      <x v="1188"/>
      <x v="3292"/>
      <x v="1903"/>
      <x/>
      <x/>
      <x/>
    </i>
    <i r="8">
      <x v="3293"/>
      <x v="1903"/>
      <x/>
      <x/>
      <x/>
    </i>
    <i r="7">
      <x v="1113"/>
      <x v="3260"/>
      <x v="1903"/>
      <x/>
      <x/>
      <x/>
    </i>
    <i r="8">
      <x v="3294"/>
      <x v="1903"/>
      <x/>
      <x/>
      <x/>
    </i>
    <i r="8">
      <x v="3295"/>
      <x v="1903"/>
      <x/>
      <x/>
      <x/>
    </i>
    <i r="8">
      <x v="3296"/>
      <x v="1903"/>
      <x/>
      <x/>
      <x/>
    </i>
    <i r="8">
      <x v="3297"/>
      <x v="1903"/>
      <x/>
      <x/>
      <x/>
    </i>
    <i r="8">
      <x v="3298"/>
      <x v="1903"/>
      <x/>
      <x/>
      <x/>
    </i>
    <i r="8">
      <x v="3299"/>
      <x v="1903"/>
      <x/>
      <x/>
      <x/>
    </i>
    <i r="8">
      <x v="3300"/>
      <x v="1903"/>
      <x/>
      <x/>
      <x/>
    </i>
    <i r="8">
      <x v="3301"/>
      <x v="1903"/>
      <x/>
      <x/>
      <x/>
    </i>
    <i r="8">
      <x v="3302"/>
      <x v="1903"/>
      <x/>
      <x/>
      <x/>
    </i>
    <i r="8">
      <x v="3303"/>
      <x v="1903"/>
      <x/>
      <x/>
      <x/>
    </i>
    <i r="8">
      <x v="3304"/>
      <x v="1903"/>
      <x/>
      <x/>
      <x/>
    </i>
    <i r="8">
      <x v="3305"/>
      <x v="1903"/>
      <x/>
      <x/>
      <x/>
    </i>
    <i r="8">
      <x v="3306"/>
      <x v="1903"/>
      <x/>
      <x/>
      <x/>
    </i>
    <i r="8">
      <x v="3307"/>
      <x v="1903"/>
      <x/>
      <x/>
      <x/>
    </i>
    <i r="8">
      <x v="3308"/>
      <x v="1903"/>
      <x/>
      <x/>
      <x/>
    </i>
    <i r="5">
      <x v="294"/>
      <x v="236"/>
      <x v="1114"/>
      <x v="3261"/>
      <x v="1698"/>
      <x/>
      <x/>
      <x/>
    </i>
    <i r="7">
      <x v="1178"/>
      <x v="3309"/>
      <x v="1698"/>
      <x/>
      <x/>
      <x/>
    </i>
    <i r="8">
      <x v="3310"/>
      <x v="1698"/>
      <x/>
      <x/>
      <x/>
    </i>
    <i r="4">
      <x v="1"/>
      <x v="552"/>
      <x v="435"/>
      <x v="1163"/>
      <x v="3311"/>
      <x v="1029"/>
      <x/>
      <x v="1"/>
      <x/>
    </i>
    <i r="5">
      <x v="532"/>
      <x v="428"/>
      <x v="1118"/>
      <x v="3312"/>
      <x v="908"/>
      <x/>
      <x v="1"/>
      <x/>
    </i>
    <i r="5">
      <x v="565"/>
      <x v="443"/>
      <x v="1189"/>
      <x v="13"/>
      <x v="932"/>
      <x/>
      <x v="1"/>
      <x/>
    </i>
    <i r="5">
      <x v="51"/>
      <x v="39"/>
      <x v="1180"/>
      <x v="13"/>
      <x v="963"/>
      <x/>
      <x v="1"/>
      <x/>
    </i>
    <i r="5">
      <x v="198"/>
      <x v="158"/>
      <x v="1101"/>
      <x v="13"/>
      <x v="724"/>
      <x/>
      <x v="1"/>
      <x/>
    </i>
    <i r="5">
      <x v="550"/>
      <x v="433"/>
      <x v="1190"/>
      <x v="3313"/>
      <x v="903"/>
      <x/>
      <x v="1"/>
      <x/>
    </i>
    <i r="5">
      <x v="83"/>
      <x v="63"/>
      <x v="1191"/>
      <x v="13"/>
      <x v="1068"/>
      <x/>
      <x v="1"/>
      <x/>
    </i>
    <i r="5">
      <x v="559"/>
      <x v="440"/>
      <x v="1192"/>
      <x v="13"/>
      <x v="902"/>
      <x/>
      <x v="1"/>
      <x/>
    </i>
    <i r="5">
      <x v="163"/>
      <x v="131"/>
      <x v="1113"/>
      <x v="13"/>
      <x v="1066"/>
      <x/>
      <x v="1"/>
      <x/>
    </i>
    <i r="4">
      <x v="2"/>
      <x v="285"/>
      <x v="231"/>
      <x v="1146"/>
      <x v="13"/>
      <x v="391"/>
      <x/>
      <x v="2"/>
      <x/>
    </i>
    <i r="5">
      <x v="51"/>
      <x v="39"/>
      <x v="1180"/>
      <x v="3259"/>
      <x v="519"/>
      <x/>
      <x v="2"/>
      <x/>
    </i>
    <i r="5">
      <x v="522"/>
      <x v="419"/>
      <x v="1099"/>
      <x v="3279"/>
      <x v="429"/>
      <x/>
      <x v="2"/>
      <x/>
    </i>
    <i r="5">
      <x v="198"/>
      <x v="158"/>
      <x v="1101"/>
      <x v="3280"/>
      <x v="262"/>
      <x/>
      <x v="2"/>
      <x/>
    </i>
    <i r="5">
      <x v="83"/>
      <x v="63"/>
      <x v="1173"/>
      <x v="13"/>
      <x v="634"/>
      <x/>
      <x v="2"/>
      <x/>
    </i>
    <i r="5">
      <x v="163"/>
      <x v="131"/>
      <x v="1113"/>
      <x v="3260"/>
      <x v="632"/>
      <x/>
      <x v="2"/>
      <x/>
    </i>
    <i r="8">
      <x v="3294"/>
      <x v="632"/>
      <x/>
      <x v="2"/>
      <x/>
    </i>
    <i r="8">
      <x v="3295"/>
      <x v="632"/>
      <x/>
      <x v="2"/>
      <x/>
    </i>
    <i r="8">
      <x v="3297"/>
      <x v="632"/>
      <x/>
      <x v="2"/>
      <x/>
    </i>
    <i r="8">
      <x v="3298"/>
      <x v="632"/>
      <x/>
      <x v="2"/>
      <x/>
    </i>
    <i r="8">
      <x v="3299"/>
      <x v="632"/>
      <x/>
      <x v="2"/>
      <x/>
    </i>
    <i r="8">
      <x v="3300"/>
      <x v="632"/>
      <x/>
      <x v="2"/>
      <x/>
    </i>
    <i r="8">
      <x v="3301"/>
      <x v="632"/>
      <x/>
      <x v="2"/>
      <x/>
    </i>
    <i r="5">
      <x v="294"/>
      <x v="236"/>
      <x v="1114"/>
      <x v="13"/>
      <x v="554"/>
      <x/>
      <x v="2"/>
      <x/>
    </i>
    <i r="8">
      <x v="3261"/>
      <x v="554"/>
      <x/>
      <x v="2"/>
      <x/>
    </i>
    <i r="3">
      <x v="5"/>
      <x/>
      <x v="566"/>
      <x v="444"/>
      <x v="1193"/>
      <x v="3314"/>
      <x v="1609"/>
      <x/>
      <x/>
      <x/>
    </i>
    <i r="5">
      <x v="269"/>
      <x v="217"/>
      <x v="1194"/>
      <x v="3315"/>
      <x v="1306"/>
      <x/>
      <x/>
      <x/>
    </i>
    <i r="5">
      <x v="567"/>
      <x v="7"/>
      <x v="1195"/>
      <x v="3316"/>
      <x v="1157"/>
      <x/>
      <x/>
      <x/>
    </i>
    <i r="5">
      <x v="552"/>
      <x v="435"/>
      <x v="1163"/>
      <x v="3311"/>
      <x v="1802"/>
      <x/>
      <x/>
      <x/>
    </i>
    <i r="5">
      <x v="151"/>
      <x v="119"/>
      <x v="1094"/>
      <x v="3317"/>
      <x v="1226"/>
      <x/>
      <x/>
      <x/>
    </i>
    <i r="8">
      <x v="3318"/>
      <x v="1226"/>
      <x/>
      <x/>
      <x/>
    </i>
    <i r="5">
      <x v="532"/>
      <x v="428"/>
      <x v="1118"/>
      <x v="3312"/>
      <x v="1461"/>
      <x/>
      <x/>
      <x/>
    </i>
    <i r="8">
      <x v="3319"/>
      <x v="1461"/>
      <x/>
      <x/>
      <x/>
    </i>
    <i r="8">
      <x v="3320"/>
      <x v="1461"/>
      <x/>
      <x/>
      <x/>
    </i>
    <i r="8">
      <x v="3321"/>
      <x v="1461"/>
      <x/>
      <x/>
      <x/>
    </i>
    <i r="5">
      <x v="568"/>
      <x v="445"/>
      <x v="1196"/>
      <x v="3322"/>
      <x v="1223"/>
      <x/>
      <x/>
      <x/>
    </i>
    <i r="8">
      <x v="3323"/>
      <x v="1223"/>
      <x/>
      <x/>
      <x/>
    </i>
    <i r="5">
      <x v="565"/>
      <x v="443"/>
      <x v="1189"/>
      <x v="3324"/>
      <x v="1528"/>
      <x/>
      <x/>
      <x/>
    </i>
    <i r="8">
      <x v="3325"/>
      <x v="1528"/>
      <x/>
      <x/>
      <x/>
    </i>
    <i r="5">
      <x v="51"/>
      <x v="39"/>
      <x v="1180"/>
      <x v="3326"/>
      <x v="1624"/>
      <x/>
      <x/>
      <x/>
    </i>
    <i r="8">
      <x v="3327"/>
      <x v="1624"/>
      <x/>
      <x/>
      <x/>
    </i>
    <i r="5">
      <x v="274"/>
      <x v="222"/>
      <x v="1129"/>
      <x v="3328"/>
      <x v="1372"/>
      <x/>
      <x/>
      <x/>
    </i>
    <i r="7">
      <x v="1130"/>
      <x v="3329"/>
      <x v="1372"/>
      <x/>
      <x/>
      <x/>
    </i>
    <i r="5">
      <x v="521"/>
      <x v="418"/>
      <x v="1098"/>
      <x v="3330"/>
      <x v="83"/>
      <x/>
      <x/>
      <x/>
    </i>
    <i r="8">
      <x v="3331"/>
      <x v="83"/>
      <x/>
      <x/>
      <x/>
    </i>
    <i r="5">
      <x v="198"/>
      <x v="158"/>
      <x v="1101"/>
      <x v="3332"/>
      <x v="42"/>
      <x/>
      <x/>
      <x/>
    </i>
    <i r="5">
      <x v="501"/>
      <x v="403"/>
      <x v="1197"/>
      <x v="3333"/>
      <x v="1255"/>
      <x/>
      <x/>
      <x/>
    </i>
    <i r="5">
      <x v="523"/>
      <x v="420"/>
      <x v="1134"/>
      <x v="3334"/>
      <x v="1835"/>
      <x/>
      <x/>
      <x/>
    </i>
    <i r="5">
      <x v="524"/>
      <x v="421"/>
      <x v="1198"/>
      <x v="3335"/>
      <x v="1272"/>
      <x/>
      <x/>
      <x/>
    </i>
    <i r="5">
      <x v="306"/>
      <x v="247"/>
      <x v="1156"/>
      <x v="3336"/>
      <x v="1150"/>
      <x/>
      <x/>
      <x/>
    </i>
    <i r="8">
      <x v="3337"/>
      <x v="1150"/>
      <x/>
      <x/>
      <x/>
    </i>
    <i r="5">
      <x v="550"/>
      <x v="433"/>
      <x v="1190"/>
      <x v="3313"/>
      <x v="1455"/>
      <x/>
      <x/>
      <x/>
    </i>
    <i r="7">
      <x v="1199"/>
      <x v="3338"/>
      <x v="1455"/>
      <x/>
      <x/>
      <x/>
    </i>
    <i r="5">
      <x v="83"/>
      <x v="63"/>
      <x v="1191"/>
      <x v="3339"/>
      <x v="1909"/>
      <x/>
      <x/>
      <x/>
    </i>
    <i r="5">
      <x v="262"/>
      <x v="210"/>
      <x v="1200"/>
      <x v="3340"/>
      <x v="1763"/>
      <x/>
      <x/>
      <x/>
    </i>
    <i r="5">
      <x v="529"/>
      <x v="425"/>
      <x v="1109"/>
      <x v="3341"/>
      <x v="1843"/>
      <x/>
      <x/>
      <x/>
    </i>
    <i r="5">
      <x v="569"/>
      <x v="7"/>
      <x v="1201"/>
      <x v="3342"/>
      <x v="1466"/>
      <x/>
      <x/>
      <x/>
    </i>
    <i r="5">
      <x v="17"/>
      <x v="15"/>
      <x v="1202"/>
      <x v="3343"/>
      <x v="1735"/>
      <x/>
      <x/>
      <x/>
    </i>
    <i r="5">
      <x v="559"/>
      <x v="440"/>
      <x v="1176"/>
      <x v="3344"/>
      <x v="1452"/>
      <x/>
      <x/>
      <x/>
    </i>
    <i r="7">
      <x v="1192"/>
      <x v="3345"/>
      <x v="1452"/>
      <x/>
      <x/>
      <x/>
    </i>
    <i r="5">
      <x v="560"/>
      <x v="441"/>
      <x v="1177"/>
      <x v="3346"/>
      <x v="1373"/>
      <x/>
      <x/>
      <x/>
    </i>
    <i r="5">
      <x v="162"/>
      <x v="130"/>
      <x v="1126"/>
      <x v="3347"/>
      <x v="1459"/>
      <x/>
      <x/>
      <x/>
    </i>
    <i r="5">
      <x v="163"/>
      <x v="131"/>
      <x v="1113"/>
      <x v="3348"/>
      <x v="1903"/>
      <x/>
      <x/>
      <x/>
    </i>
    <i r="8">
      <x v="3349"/>
      <x v="1903"/>
      <x/>
      <x/>
      <x/>
    </i>
    <i r="8">
      <x v="3350"/>
      <x v="1903"/>
      <x/>
      <x/>
      <x/>
    </i>
    <i r="8">
      <x v="3351"/>
      <x v="1903"/>
      <x/>
      <x/>
      <x/>
    </i>
    <i r="8">
      <x v="3352"/>
      <x v="1903"/>
      <x/>
      <x/>
      <x/>
    </i>
    <i r="8">
      <x v="3353"/>
      <x v="1903"/>
      <x/>
      <x/>
      <x/>
    </i>
    <i r="8">
      <x v="3354"/>
      <x v="1903"/>
      <x/>
      <x/>
      <x/>
    </i>
    <i r="8">
      <x v="3355"/>
      <x v="1903"/>
      <x/>
      <x/>
      <x/>
    </i>
    <i r="8">
      <x v="3356"/>
      <x v="1903"/>
      <x/>
      <x/>
      <x/>
    </i>
    <i r="8">
      <x v="3357"/>
      <x v="1903"/>
      <x/>
      <x/>
      <x/>
    </i>
    <i r="8">
      <x v="3358"/>
      <x v="1903"/>
      <x/>
      <x/>
      <x/>
    </i>
    <i r="8">
      <x v="3359"/>
      <x v="1903"/>
      <x/>
      <x/>
      <x/>
    </i>
    <i r="8">
      <x v="3360"/>
      <x v="1903"/>
      <x/>
      <x/>
      <x/>
    </i>
    <i r="8">
      <x v="3361"/>
      <x v="1903"/>
      <x/>
      <x/>
      <x/>
    </i>
    <i r="8">
      <x v="3362"/>
      <x v="1903"/>
      <x/>
      <x/>
      <x/>
    </i>
    <i r="5">
      <x v="294"/>
      <x v="236"/>
      <x v="1114"/>
      <x v="3363"/>
      <x v="1698"/>
      <x/>
      <x/>
      <x/>
    </i>
    <i r="8">
      <x v="3364"/>
      <x v="1698"/>
      <x/>
      <x/>
      <x/>
    </i>
    <i r="7">
      <x v="1178"/>
      <x v="3365"/>
      <x v="1698"/>
      <x/>
      <x/>
      <x/>
    </i>
    <i r="4">
      <x v="1"/>
      <x v="150"/>
      <x v="118"/>
      <x v="1093"/>
      <x v="13"/>
      <x v="909"/>
      <x/>
      <x v="1"/>
      <x/>
    </i>
    <i r="5">
      <x v="532"/>
      <x v="428"/>
      <x v="1118"/>
      <x v="13"/>
      <x v="906"/>
      <x/>
      <x v="1"/>
      <x/>
    </i>
    <i r="5">
      <x v="198"/>
      <x v="158"/>
      <x v="1101"/>
      <x v="13"/>
      <x v="724"/>
      <x/>
      <x v="1"/>
      <x/>
    </i>
    <i r="5">
      <x v="17"/>
      <x v="15"/>
      <x v="1175"/>
      <x v="13"/>
      <x v="1008"/>
      <x/>
      <x v="1"/>
      <x/>
    </i>
    <i r="5">
      <x v="161"/>
      <x v="129"/>
      <x v="1203"/>
      <x v="13"/>
      <x v="1027"/>
      <x/>
      <x v="1"/>
      <x/>
    </i>
    <i r="5">
      <x v="163"/>
      <x v="131"/>
      <x v="1113"/>
      <x v="13"/>
      <x v="1066"/>
      <x/>
      <x v="1"/>
      <x/>
    </i>
    <i r="5">
      <x v="294"/>
      <x v="236"/>
      <x v="1114"/>
      <x v="3366"/>
      <x v="996"/>
      <x/>
      <x v="1"/>
      <x/>
    </i>
    <i r="4">
      <x v="2"/>
      <x v="552"/>
      <x v="435"/>
      <x v="1163"/>
      <x v="3311"/>
      <x v="593"/>
      <x/>
      <x v="2"/>
      <x/>
    </i>
    <i r="5">
      <x v="532"/>
      <x v="428"/>
      <x v="1118"/>
      <x v="3312"/>
      <x v="455"/>
      <x/>
      <x v="2"/>
      <x/>
    </i>
    <i r="5">
      <x v="565"/>
      <x v="443"/>
      <x v="1189"/>
      <x v="3324"/>
      <x v="480"/>
      <x/>
      <x v="2"/>
      <x/>
    </i>
    <i r="8">
      <x v="3325"/>
      <x v="480"/>
      <x/>
      <x v="2"/>
      <x/>
    </i>
    <i r="5">
      <x v="51"/>
      <x v="39"/>
      <x v="1180"/>
      <x v="3326"/>
      <x v="519"/>
      <x/>
      <x v="2"/>
      <x/>
    </i>
    <i r="5">
      <x v="198"/>
      <x v="158"/>
      <x v="1101"/>
      <x v="3332"/>
      <x v="262"/>
      <x/>
      <x v="2"/>
      <x/>
    </i>
    <i r="5">
      <x v="550"/>
      <x v="433"/>
      <x v="1190"/>
      <x v="3313"/>
      <x v="451"/>
      <x/>
      <x v="2"/>
      <x/>
    </i>
    <i r="5">
      <x v="83"/>
      <x v="63"/>
      <x v="1191"/>
      <x v="3339"/>
      <x v="633"/>
      <x/>
      <x v="2"/>
      <x/>
    </i>
    <i r="5">
      <x v="559"/>
      <x v="440"/>
      <x v="1192"/>
      <x v="3345"/>
      <x v="450"/>
      <x/>
      <x v="2"/>
      <x/>
    </i>
    <i r="5">
      <x v="163"/>
      <x v="131"/>
      <x v="1113"/>
      <x v="3348"/>
      <x v="632"/>
      <x/>
      <x v="2"/>
      <x/>
    </i>
    <i r="8">
      <x v="3349"/>
      <x v="632"/>
      <x/>
      <x v="2"/>
      <x/>
    </i>
    <i r="8">
      <x v="3350"/>
      <x v="632"/>
      <x/>
      <x v="2"/>
      <x/>
    </i>
    <i r="8">
      <x v="3351"/>
      <x v="632"/>
      <x/>
      <x v="2"/>
      <x/>
    </i>
    <i r="8">
      <x v="3352"/>
      <x v="632"/>
      <x/>
      <x v="2"/>
      <x/>
    </i>
    <i r="8">
      <x v="3353"/>
      <x v="632"/>
      <x/>
      <x v="2"/>
      <x/>
    </i>
    <i r="8">
      <x v="3359"/>
      <x v="632"/>
      <x/>
      <x v="2"/>
      <x/>
    </i>
    <i r="2">
      <x v="47"/>
      <x/>
      <x/>
      <x v="570"/>
      <x v="446"/>
      <x v="1204"/>
      <x v="3367"/>
      <x v="1529"/>
      <x/>
      <x/>
      <x/>
    </i>
    <i r="5">
      <x v="150"/>
      <x v="118"/>
      <x v="1205"/>
      <x v="3368"/>
      <x v="1464"/>
      <x/>
      <x/>
      <x/>
    </i>
    <i r="8">
      <x v="3369"/>
      <x v="1464"/>
      <x/>
      <x/>
      <x/>
    </i>
    <i r="5">
      <x v="151"/>
      <x v="119"/>
      <x v="1206"/>
      <x v="3370"/>
      <x v="1226"/>
      <x/>
      <x/>
      <x/>
    </i>
    <i r="8">
      <x v="3371"/>
      <x v="1226"/>
      <x/>
      <x/>
      <x/>
    </i>
    <i r="8">
      <x v="3372"/>
      <x v="1226"/>
      <x/>
      <x/>
      <x/>
    </i>
    <i r="8">
      <x v="3373"/>
      <x v="1226"/>
      <x/>
      <x/>
      <x/>
    </i>
    <i r="8">
      <x v="3374"/>
      <x v="1226"/>
      <x/>
      <x/>
      <x/>
    </i>
    <i r="8">
      <x v="3375"/>
      <x v="1226"/>
      <x/>
      <x/>
      <x/>
    </i>
    <i r="8">
      <x v="3376"/>
      <x v="1226"/>
      <x/>
      <x/>
      <x/>
    </i>
    <i r="8">
      <x v="3377"/>
      <x v="1226"/>
      <x/>
      <x/>
      <x/>
    </i>
    <i r="8">
      <x v="3378"/>
      <x v="1226"/>
      <x/>
      <x/>
      <x/>
    </i>
    <i r="5">
      <x v="571"/>
      <x v="447"/>
      <x v="1207"/>
      <x v="3379"/>
      <x v="156"/>
      <x/>
      <x/>
      <x/>
    </i>
    <i r="5">
      <x v="163"/>
      <x v="131"/>
      <x v="1208"/>
      <x v="3380"/>
      <x v="1902"/>
      <x/>
      <x/>
      <x/>
    </i>
    <i r="8">
      <x v="3381"/>
      <x v="1902"/>
      <x/>
      <x/>
      <x/>
    </i>
    <i r="8">
      <x v="3382"/>
      <x v="1902"/>
      <x/>
      <x/>
      <x/>
    </i>
    <i r="8">
      <x v="3383"/>
      <x v="1902"/>
      <x/>
      <x/>
      <x/>
    </i>
    <i r="4">
      <x v="1"/>
      <x v="151"/>
      <x v="119"/>
      <x v="1206"/>
      <x v="13"/>
      <x v="831"/>
      <x/>
      <x v="1"/>
      <x/>
    </i>
    <i r="5">
      <x v="572"/>
      <x v="448"/>
      <x v="1209"/>
      <x v="13"/>
      <x v="904"/>
      <x/>
      <x v="1"/>
      <x/>
    </i>
    <i r="5">
      <x v="163"/>
      <x v="131"/>
      <x v="1208"/>
      <x v="13"/>
      <x v="1066"/>
      <x/>
      <x v="1"/>
      <x/>
    </i>
    <i r="4">
      <x v="2"/>
      <x v="151"/>
      <x v="119"/>
      <x v="1206"/>
      <x v="3370"/>
      <x v="372"/>
      <x/>
      <x v="2"/>
      <x/>
    </i>
    <i r="8">
      <x v="3371"/>
      <x v="372"/>
      <x/>
      <x v="2"/>
      <x/>
    </i>
    <i r="8">
      <x v="3372"/>
      <x v="372"/>
      <x/>
      <x v="2"/>
      <x/>
    </i>
    <i r="8">
      <x v="3373"/>
      <x v="372"/>
      <x/>
      <x v="2"/>
      <x/>
    </i>
    <i r="8">
      <x v="3374"/>
      <x v="372"/>
      <x/>
      <x v="2"/>
      <x/>
    </i>
    <i r="8">
      <x v="3375"/>
      <x v="372"/>
      <x/>
      <x v="2"/>
      <x/>
    </i>
    <i r="8">
      <x v="3376"/>
      <x v="372"/>
      <x/>
      <x v="2"/>
      <x/>
    </i>
    <i r="8">
      <x v="3377"/>
      <x v="372"/>
      <x/>
      <x v="2"/>
      <x/>
    </i>
    <i r="8">
      <x v="3378"/>
      <x v="372"/>
      <x/>
      <x v="2"/>
      <x/>
    </i>
    <i r="8">
      <x v="3384"/>
      <x v="1225"/>
      <x/>
      <x v="2"/>
      <x/>
    </i>
    <i r="8">
      <x v="3385"/>
      <x v="1225"/>
      <x/>
      <x v="2"/>
      <x/>
    </i>
    <i r="8">
      <x v="3386"/>
      <x v="1225"/>
      <x/>
      <x v="2"/>
      <x/>
    </i>
    <i r="3">
      <x v="1"/>
      <x/>
      <x v="150"/>
      <x v="118"/>
      <x v="1205"/>
      <x v="3387"/>
      <x v="1464"/>
      <x/>
      <x/>
      <x/>
    </i>
    <i r="8">
      <x v="3388"/>
      <x v="1464"/>
      <x/>
      <x/>
      <x/>
    </i>
    <i r="8">
      <x v="3389"/>
      <x v="1464"/>
      <x/>
      <x/>
      <x/>
    </i>
    <i r="8">
      <x v="3390"/>
      <x v="1464"/>
      <x/>
      <x/>
      <x/>
    </i>
    <i r="8">
      <x v="3391"/>
      <x v="1464"/>
      <x/>
      <x/>
      <x/>
    </i>
    <i r="8">
      <x v="3392"/>
      <x v="1464"/>
      <x/>
      <x/>
      <x/>
    </i>
    <i r="8">
      <x v="3393"/>
      <x v="1464"/>
      <x/>
      <x/>
      <x/>
    </i>
    <i r="8">
      <x v="3394"/>
      <x v="1464"/>
      <x/>
      <x/>
      <x/>
    </i>
    <i r="8">
      <x v="3395"/>
      <x v="1464"/>
      <x/>
      <x/>
      <x/>
    </i>
    <i r="8">
      <x v="3396"/>
      <x v="1464"/>
      <x/>
      <x/>
      <x/>
    </i>
    <i r="5">
      <x v="151"/>
      <x v="119"/>
      <x v="1206"/>
      <x v="3397"/>
      <x v="1226"/>
      <x/>
      <x/>
      <x/>
    </i>
    <i r="8">
      <x v="3398"/>
      <x v="1226"/>
      <x/>
      <x/>
      <x/>
    </i>
    <i r="8">
      <x v="3399"/>
      <x v="1226"/>
      <x/>
      <x/>
      <x/>
    </i>
    <i r="8">
      <x v="3400"/>
      <x v="1226"/>
      <x/>
      <x/>
      <x/>
    </i>
    <i r="8">
      <x v="3401"/>
      <x v="1226"/>
      <x/>
      <x/>
      <x/>
    </i>
    <i r="8">
      <x v="3402"/>
      <x v="1226"/>
      <x/>
      <x/>
      <x/>
    </i>
    <i r="8">
      <x v="3403"/>
      <x v="1226"/>
      <x/>
      <x/>
      <x/>
    </i>
    <i r="8">
      <x v="3404"/>
      <x v="1226"/>
      <x/>
      <x/>
      <x/>
    </i>
    <i r="5">
      <x v="572"/>
      <x v="448"/>
      <x v="1209"/>
      <x v="3405"/>
      <x v="1456"/>
      <x/>
      <x/>
      <x/>
    </i>
    <i r="5">
      <x v="163"/>
      <x v="131"/>
      <x v="1208"/>
      <x v="3406"/>
      <x v="1902"/>
      <x/>
      <x/>
      <x/>
    </i>
    <i r="8">
      <x v="3407"/>
      <x v="1902"/>
      <x/>
      <x/>
      <x/>
    </i>
    <i r="8">
      <x v="3408"/>
      <x v="1902"/>
      <x/>
      <x/>
      <x/>
    </i>
    <i r="8">
      <x v="3409"/>
      <x v="1902"/>
      <x/>
      <x/>
      <x/>
    </i>
    <i r="8">
      <x v="3410"/>
      <x v="1902"/>
      <x/>
      <x/>
      <x/>
    </i>
    <i r="4">
      <x v="1"/>
      <x v="151"/>
      <x v="119"/>
      <x v="1206"/>
      <x v="13"/>
      <x v="831"/>
      <x/>
      <x v="1"/>
      <x/>
    </i>
    <i r="5">
      <x v="571"/>
      <x v="447"/>
      <x v="1207"/>
      <x v="13"/>
      <x v="750"/>
      <x/>
      <x v="1"/>
      <x/>
    </i>
    <i r="5">
      <x v="572"/>
      <x v="448"/>
      <x v="1209"/>
      <x v="13"/>
      <x v="904"/>
      <x/>
      <x v="1"/>
      <x/>
    </i>
    <i r="5">
      <x v="163"/>
      <x v="131"/>
      <x v="1208"/>
      <x v="13"/>
      <x v="1066"/>
      <x/>
      <x v="1"/>
      <x/>
    </i>
    <i r="4">
      <x v="2"/>
      <x v="151"/>
      <x v="119"/>
      <x v="1206"/>
      <x v="13"/>
      <x v="372"/>
      <x/>
      <x v="2"/>
      <x/>
    </i>
    <i r="8">
      <x v="3397"/>
      <x v="372"/>
      <x/>
      <x v="2"/>
      <x/>
    </i>
    <i r="8">
      <x v="3398"/>
      <x v="372"/>
      <x/>
      <x v="2"/>
      <x/>
    </i>
    <i r="5">
      <x v="572"/>
      <x v="448"/>
      <x v="1209"/>
      <x v="3405"/>
      <x v="452"/>
      <x/>
      <x v="2"/>
      <x/>
    </i>
    <i r="5">
      <x v="163"/>
      <x v="131"/>
      <x v="1208"/>
      <x v="3408"/>
      <x v="631"/>
      <x/>
      <x v="2"/>
      <x/>
    </i>
    <i r="8">
      <x v="3409"/>
      <x v="631"/>
      <x/>
      <x v="2"/>
      <x/>
    </i>
    <i r="3">
      <x v="2"/>
      <x/>
      <x v="150"/>
      <x v="118"/>
      <x v="1205"/>
      <x v="3411"/>
      <x v="1464"/>
      <x/>
      <x/>
      <x/>
    </i>
    <i r="8">
      <x v="3412"/>
      <x v="1464"/>
      <x/>
      <x/>
      <x/>
    </i>
    <i r="8">
      <x v="3413"/>
      <x v="1464"/>
      <x/>
      <x/>
      <x/>
    </i>
    <i r="8">
      <x v="3414"/>
      <x v="1464"/>
      <x/>
      <x/>
      <x/>
    </i>
    <i r="8">
      <x v="3415"/>
      <x v="1464"/>
      <x/>
      <x/>
      <x/>
    </i>
    <i r="8">
      <x v="3416"/>
      <x v="1464"/>
      <x/>
      <x/>
      <x/>
    </i>
    <i r="8">
      <x v="3417"/>
      <x v="1464"/>
      <x/>
      <x/>
      <x/>
    </i>
    <i r="8">
      <x v="3418"/>
      <x v="1464"/>
      <x/>
      <x/>
      <x/>
    </i>
    <i r="8">
      <x v="3419"/>
      <x v="1464"/>
      <x/>
      <x/>
      <x/>
    </i>
    <i r="8">
      <x v="3420"/>
      <x v="1464"/>
      <x/>
      <x/>
      <x/>
    </i>
    <i r="5">
      <x v="151"/>
      <x v="119"/>
      <x v="1206"/>
      <x v="3421"/>
      <x v="1226"/>
      <x/>
      <x/>
      <x/>
    </i>
    <i r="8">
      <x v="3422"/>
      <x v="1226"/>
      <x/>
      <x/>
      <x/>
    </i>
    <i r="8">
      <x v="3423"/>
      <x v="1226"/>
      <x/>
      <x/>
      <x/>
    </i>
    <i r="8">
      <x v="3424"/>
      <x v="1226"/>
      <x/>
      <x/>
      <x/>
    </i>
    <i r="8">
      <x v="3425"/>
      <x v="1226"/>
      <x/>
      <x/>
      <x/>
    </i>
    <i r="5">
      <x v="573"/>
      <x v="7"/>
      <x v="1210"/>
      <x v="3426"/>
      <x v="1366"/>
      <x/>
      <x/>
      <x/>
    </i>
    <i r="5">
      <x v="501"/>
      <x v="403"/>
      <x v="1211"/>
      <x v="3427"/>
      <x v="1255"/>
      <x/>
      <x/>
      <x/>
    </i>
    <i r="8">
      <x v="3428"/>
      <x v="1255"/>
      <x/>
      <x/>
      <x/>
    </i>
    <i r="7">
      <x v="1212"/>
      <x v="3429"/>
      <x v="1255"/>
      <x/>
      <x/>
      <x/>
    </i>
    <i r="5">
      <x v="574"/>
      <x v="7"/>
      <x v="1213"/>
      <x v="3430"/>
      <x v="1174"/>
      <x/>
      <x/>
      <x/>
    </i>
    <i r="5">
      <x v="571"/>
      <x v="447"/>
      <x v="1207"/>
      <x v="3431"/>
      <x v="156"/>
      <x/>
      <x/>
      <x/>
    </i>
    <i r="8">
      <x v="3432"/>
      <x v="156"/>
      <x/>
      <x/>
      <x/>
    </i>
    <i r="5">
      <x v="575"/>
      <x v="449"/>
      <x v="1214"/>
      <x v="3433"/>
      <x v="111"/>
      <x/>
      <x/>
      <x/>
    </i>
    <i r="5">
      <x v="572"/>
      <x v="448"/>
      <x v="1209"/>
      <x v="3434"/>
      <x v="1456"/>
      <x/>
      <x/>
      <x/>
    </i>
    <i r="5">
      <x v="163"/>
      <x v="131"/>
      <x v="1208"/>
      <x v="3435"/>
      <x v="1902"/>
      <x/>
      <x/>
      <x/>
    </i>
    <i r="8">
      <x v="3436"/>
      <x v="1902"/>
      <x/>
      <x/>
      <x/>
    </i>
    <i r="8">
      <x v="3437"/>
      <x v="1902"/>
      <x/>
      <x/>
      <x/>
    </i>
    <i r="8">
      <x v="3438"/>
      <x v="1902"/>
      <x/>
      <x/>
      <x/>
    </i>
    <i r="4">
      <x v="1"/>
      <x v="151"/>
      <x v="119"/>
      <x v="1206"/>
      <x v="13"/>
      <x v="831"/>
      <x/>
      <x v="1"/>
      <x/>
    </i>
    <i r="5">
      <x v="576"/>
      <x v="7"/>
      <x v="1215"/>
      <x v="13"/>
      <x v="842"/>
      <x/>
      <x v="1"/>
      <x/>
    </i>
    <i r="5">
      <x v="163"/>
      <x v="131"/>
      <x v="1208"/>
      <x v="13"/>
      <x v="1066"/>
      <x/>
      <x v="1"/>
      <x/>
    </i>
    <i r="4">
      <x v="2"/>
      <x v="151"/>
      <x v="119"/>
      <x v="1206"/>
      <x v="13"/>
      <x v="372"/>
      <x/>
      <x v="2"/>
      <x/>
    </i>
    <i r="8">
      <x v="3421"/>
      <x v="372"/>
      <x/>
      <x v="2"/>
      <x/>
    </i>
    <i r="8">
      <x v="3422"/>
      <x v="372"/>
      <x/>
      <x v="2"/>
      <x/>
    </i>
    <i r="8">
      <x v="3423"/>
      <x v="372"/>
      <x/>
      <x v="2"/>
      <x/>
    </i>
    <i r="8">
      <x v="3424"/>
      <x v="372"/>
      <x/>
      <x v="2"/>
      <x/>
    </i>
    <i r="8">
      <x v="3425"/>
      <x v="372"/>
      <x/>
      <x v="2"/>
      <x/>
    </i>
    <i r="5">
      <x v="571"/>
      <x v="447"/>
      <x v="1207"/>
      <x v="3432"/>
      <x v="295"/>
      <x/>
      <x v="2"/>
      <x/>
    </i>
    <i r="5">
      <x v="572"/>
      <x v="448"/>
      <x v="1209"/>
      <x v="3434"/>
      <x v="452"/>
      <x/>
      <x v="2"/>
      <x/>
    </i>
    <i r="5">
      <x v="163"/>
      <x v="131"/>
      <x v="1208"/>
      <x v="3435"/>
      <x v="631"/>
      <x/>
      <x v="2"/>
      <x/>
    </i>
    <i r="8">
      <x v="3436"/>
      <x v="631"/>
      <x/>
      <x v="2"/>
      <x/>
    </i>
    <i r="8">
      <x v="3437"/>
      <x v="631"/>
      <x/>
      <x v="2"/>
      <x/>
    </i>
    <i r="3">
      <x v="3"/>
      <x/>
      <x v="150"/>
      <x v="118"/>
      <x v="1205"/>
      <x v="3439"/>
      <x v="1464"/>
      <x/>
      <x/>
      <x/>
    </i>
    <i r="8">
      <x v="3440"/>
      <x v="1464"/>
      <x/>
      <x/>
      <x/>
    </i>
    <i r="5">
      <x v="151"/>
      <x v="119"/>
      <x v="1206"/>
      <x v="3441"/>
      <x v="1226"/>
      <x/>
      <x/>
      <x/>
    </i>
    <i r="8">
      <x v="3442"/>
      <x v="1226"/>
      <x/>
      <x/>
      <x/>
    </i>
    <i r="8">
      <x v="3443"/>
      <x v="1226"/>
      <x/>
      <x/>
      <x/>
    </i>
    <i r="8">
      <x v="3444"/>
      <x v="1226"/>
      <x/>
      <x/>
      <x/>
    </i>
    <i r="8">
      <x v="3445"/>
      <x v="1226"/>
      <x/>
      <x/>
      <x/>
    </i>
    <i r="8">
      <x v="3446"/>
      <x v="1226"/>
      <x/>
      <x/>
      <x/>
    </i>
    <i r="8">
      <x v="3447"/>
      <x v="1226"/>
      <x/>
      <x/>
      <x/>
    </i>
    <i r="5">
      <x v="500"/>
      <x v="402"/>
      <x v="1216"/>
      <x v="3448"/>
      <x v="2"/>
      <x/>
      <x/>
      <x/>
    </i>
    <i r="5">
      <x v="577"/>
      <x v="7"/>
      <x v="1217"/>
      <x v="3449"/>
      <x v="1726"/>
      <x/>
      <x/>
      <x/>
    </i>
    <i r="5">
      <x v="571"/>
      <x v="447"/>
      <x v="1207"/>
      <x v="3450"/>
      <x v="156"/>
      <x/>
      <x/>
      <x/>
    </i>
    <i r="5">
      <x v="572"/>
      <x v="448"/>
      <x v="1218"/>
      <x v="3451"/>
      <x v="1457"/>
      <x/>
      <x/>
      <x/>
    </i>
    <i r="5">
      <x v="576"/>
      <x v="7"/>
      <x v="1215"/>
      <x v="3452"/>
      <x v="1276"/>
      <x/>
      <x/>
      <x/>
    </i>
    <i r="5">
      <x v="163"/>
      <x v="131"/>
      <x v="1208"/>
      <x v="3453"/>
      <x v="1902"/>
      <x/>
      <x/>
      <x/>
    </i>
    <i r="8">
      <x v="3454"/>
      <x v="1903"/>
      <x/>
      <x/>
      <x/>
    </i>
    <i r="8">
      <x v="3455"/>
      <x v="1903"/>
      <x/>
      <x/>
      <x/>
    </i>
    <i r="8">
      <x v="3456"/>
      <x v="1902"/>
      <x/>
      <x/>
      <x/>
    </i>
    <i r="8">
      <x v="3457"/>
      <x v="1902"/>
      <x/>
      <x/>
      <x/>
    </i>
    <i r="4">
      <x v="1"/>
      <x v="151"/>
      <x v="119"/>
      <x v="1206"/>
      <x v="13"/>
      <x v="831"/>
      <x/>
      <x v="1"/>
      <x/>
    </i>
    <i r="5">
      <x v="577"/>
      <x v="7"/>
      <x v="1217"/>
      <x v="3458"/>
      <x v="1005"/>
      <x/>
      <x v="1"/>
      <x/>
    </i>
    <i r="5">
      <x v="163"/>
      <x v="131"/>
      <x v="1208"/>
      <x v="13"/>
      <x v="1066"/>
      <x/>
      <x v="1"/>
      <x/>
    </i>
    <i r="4">
      <x v="2"/>
      <x v="151"/>
      <x v="119"/>
      <x v="1206"/>
      <x v="13"/>
      <x v="372"/>
      <x/>
      <x v="2"/>
      <x/>
    </i>
    <i r="8">
      <x v="3441"/>
      <x v="372"/>
      <x/>
      <x v="2"/>
      <x/>
    </i>
    <i r="8">
      <x v="3442"/>
      <x v="372"/>
      <x/>
      <x v="2"/>
      <x/>
    </i>
    <i r="8">
      <x v="3443"/>
      <x v="372"/>
      <x/>
      <x v="2"/>
      <x/>
    </i>
    <i r="8">
      <x v="3444"/>
      <x v="372"/>
      <x/>
      <x v="2"/>
      <x/>
    </i>
    <i r="8">
      <x v="3445"/>
      <x v="372"/>
      <x/>
      <x v="2"/>
      <x/>
    </i>
    <i r="8">
      <x v="3446"/>
      <x v="372"/>
      <x/>
      <x v="2"/>
      <x/>
    </i>
    <i r="8">
      <x v="3447"/>
      <x v="372"/>
      <x/>
      <x v="2"/>
      <x/>
    </i>
    <i r="5">
      <x v="576"/>
      <x v="7"/>
      <x v="1215"/>
      <x v="3452"/>
      <x v="385"/>
      <x/>
      <x v="2"/>
      <x/>
    </i>
    <i r="5">
      <x v="163"/>
      <x v="131"/>
      <x v="1208"/>
      <x v="13"/>
      <x v="631"/>
      <x/>
      <x v="2"/>
      <x/>
    </i>
    <i r="8">
      <x v="3453"/>
      <x v="631"/>
      <x/>
      <x v="2"/>
      <x/>
    </i>
    <i r="8">
      <x v="3456"/>
      <x v="631"/>
      <x/>
      <x v="2"/>
      <x/>
    </i>
    <i r="8">
      <x v="3457"/>
      <x v="631"/>
      <x/>
      <x v="2"/>
      <x/>
    </i>
    <i r="3">
      <x v="4"/>
      <x/>
      <x v="150"/>
      <x v="118"/>
      <x v="1205"/>
      <x v="3459"/>
      <x v="1464"/>
      <x/>
      <x/>
      <x/>
    </i>
    <i r="8">
      <x v="3460"/>
      <x v="1464"/>
      <x/>
      <x/>
      <x/>
    </i>
    <i r="5">
      <x v="151"/>
      <x v="119"/>
      <x v="1206"/>
      <x v="3461"/>
      <x v="1226"/>
      <x/>
      <x/>
      <x/>
    </i>
    <i r="8">
      <x v="3462"/>
      <x v="1226"/>
      <x/>
      <x/>
      <x/>
    </i>
    <i r="8">
      <x v="3463"/>
      <x v="1226"/>
      <x/>
      <x/>
      <x/>
    </i>
    <i r="8">
      <x v="3464"/>
      <x v="1226"/>
      <x/>
      <x/>
      <x/>
    </i>
    <i r="8">
      <x v="3465"/>
      <x v="1226"/>
      <x/>
      <x/>
      <x/>
    </i>
    <i r="8">
      <x v="3466"/>
      <x v="1226"/>
      <x/>
      <x/>
      <x/>
    </i>
    <i r="8">
      <x v="3467"/>
      <x v="1226"/>
      <x/>
      <x/>
      <x/>
    </i>
    <i r="5">
      <x v="501"/>
      <x v="403"/>
      <x v="1219"/>
      <x v="3468"/>
      <x v="1255"/>
      <x/>
      <x/>
      <x/>
    </i>
    <i r="5">
      <x v="574"/>
      <x v="7"/>
      <x v="1220"/>
      <x v="3469"/>
      <x v="1174"/>
      <x/>
      <x/>
      <x/>
    </i>
    <i r="5">
      <x v="577"/>
      <x v="7"/>
      <x v="1217"/>
      <x v="3458"/>
      <x v="1726"/>
      <x/>
      <x/>
      <x/>
    </i>
    <i r="5">
      <x v="571"/>
      <x v="447"/>
      <x v="1207"/>
      <x v="3470"/>
      <x v="156"/>
      <x/>
      <x/>
      <x/>
    </i>
    <i r="5">
      <x v="163"/>
      <x v="131"/>
      <x v="1208"/>
      <x v="3471"/>
      <x v="1903"/>
      <x/>
      <x/>
      <x/>
    </i>
    <i r="8">
      <x v="3472"/>
      <x v="1903"/>
      <x/>
      <x/>
      <x/>
    </i>
    <i r="8">
      <x v="3473"/>
      <x v="1903"/>
      <x/>
      <x/>
      <x/>
    </i>
    <i r="8">
      <x v="3474"/>
      <x v="1903"/>
      <x/>
      <x/>
      <x/>
    </i>
    <i r="4">
      <x v="1"/>
      <x v="151"/>
      <x v="119"/>
      <x v="1206"/>
      <x v="13"/>
      <x v="831"/>
      <x/>
      <x v="1"/>
      <x/>
    </i>
    <i r="5">
      <x v="163"/>
      <x v="131"/>
      <x v="1208"/>
      <x v="13"/>
      <x v="1066"/>
      <x/>
      <x v="1"/>
      <x/>
    </i>
    <i r="5">
      <x v="200"/>
      <x v="160"/>
      <x v="1221"/>
      <x v="13"/>
      <x v="959"/>
      <x/>
      <x v="1"/>
      <x/>
    </i>
    <i r="4">
      <x v="2"/>
      <x v="151"/>
      <x v="119"/>
      <x v="1206"/>
      <x v="3462"/>
      <x v="372"/>
      <x/>
      <x v="2"/>
      <x/>
    </i>
    <i r="8">
      <x v="3463"/>
      <x v="372"/>
      <x/>
      <x v="2"/>
      <x/>
    </i>
    <i r="8">
      <x v="3464"/>
      <x v="372"/>
      <x/>
      <x v="2"/>
      <x/>
    </i>
    <i r="8">
      <x v="3465"/>
      <x v="372"/>
      <x/>
      <x v="2"/>
      <x/>
    </i>
    <i r="8">
      <x v="3466"/>
      <x v="372"/>
      <x/>
      <x v="2"/>
      <x/>
    </i>
    <i r="8">
      <x v="3467"/>
      <x v="372"/>
      <x/>
      <x v="2"/>
      <x/>
    </i>
    <i r="5">
      <x v="577"/>
      <x v="7"/>
      <x v="1217"/>
      <x v="3458"/>
      <x v="566"/>
      <x/>
      <x v="2"/>
      <x/>
    </i>
    <i r="5">
      <x v="163"/>
      <x v="131"/>
      <x v="1208"/>
      <x v="13"/>
      <x v="631"/>
      <x/>
      <x v="2"/>
      <x/>
    </i>
    <i r="8">
      <x v="3471"/>
      <x v="632"/>
      <x/>
      <x v="2"/>
      <x/>
    </i>
    <i r="8">
      <x v="3472"/>
      <x v="632"/>
      <x/>
      <x v="2"/>
      <x/>
    </i>
    <i r="3">
      <x v="5"/>
      <x/>
      <x v="151"/>
      <x v="119"/>
      <x v="1206"/>
      <x v="3475"/>
      <x v="1226"/>
      <x/>
      <x/>
      <x/>
    </i>
    <i r="8">
      <x v="3476"/>
      <x v="1226"/>
      <x/>
      <x/>
      <x/>
    </i>
    <i r="8">
      <x v="3477"/>
      <x v="1226"/>
      <x/>
      <x/>
      <x/>
    </i>
    <i r="8">
      <x v="3478"/>
      <x v="1226"/>
      <x/>
      <x/>
      <x/>
    </i>
    <i r="8">
      <x v="3479"/>
      <x v="1226"/>
      <x/>
      <x/>
      <x/>
    </i>
    <i r="8">
      <x v="3480"/>
      <x v="1226"/>
      <x/>
      <x/>
      <x/>
    </i>
    <i r="5">
      <x v="501"/>
      <x v="403"/>
      <x v="1222"/>
      <x v="3481"/>
      <x v="1255"/>
      <x/>
      <x/>
      <x/>
    </i>
    <i r="5">
      <x v="574"/>
      <x v="7"/>
      <x v="1220"/>
      <x v="3482"/>
      <x v="1174"/>
      <x/>
      <x/>
      <x/>
    </i>
    <i r="8">
      <x v="3483"/>
      <x v="1174"/>
      <x/>
      <x/>
      <x/>
    </i>
    <i r="5">
      <x v="571"/>
      <x v="447"/>
      <x v="1207"/>
      <x v="3484"/>
      <x v="156"/>
      <x/>
      <x/>
      <x/>
    </i>
    <i r="7">
      <x v="1223"/>
      <x v="3485"/>
      <x v="156"/>
      <x/>
      <x/>
      <x/>
    </i>
    <i r="5">
      <x v="550"/>
      <x v="433"/>
      <x v="1224"/>
      <x v="3486"/>
      <x v="1455"/>
      <x/>
      <x/>
      <x/>
    </i>
    <i r="5">
      <x v="578"/>
      <x v="7"/>
      <x v="1225"/>
      <x v="3487"/>
      <x v="1854"/>
      <x/>
      <x/>
      <x/>
    </i>
    <i r="5">
      <x v="579"/>
      <x v="7"/>
      <x v="1226"/>
      <x v="3488"/>
      <x v="1320"/>
      <x/>
      <x/>
      <x/>
    </i>
    <i r="8">
      <x v="3489"/>
      <x v="1320"/>
      <x/>
      <x/>
      <x/>
    </i>
    <i r="5">
      <x v="163"/>
      <x v="131"/>
      <x v="1208"/>
      <x v="3490"/>
      <x v="1903"/>
      <x/>
      <x/>
      <x/>
    </i>
    <i r="8">
      <x v="3491"/>
      <x v="1903"/>
      <x/>
      <x/>
      <x/>
    </i>
    <i r="8">
      <x v="3492"/>
      <x v="1903"/>
      <x/>
      <x/>
      <x/>
    </i>
    <i r="8">
      <x v="3493"/>
      <x v="1903"/>
      <x/>
      <x/>
      <x/>
    </i>
    <i r="8">
      <x v="3494"/>
      <x v="1903"/>
      <x/>
      <x/>
      <x/>
    </i>
    <i r="8">
      <x v="3495"/>
      <x v="1903"/>
      <x/>
      <x/>
      <x/>
    </i>
    <i r="5">
      <x v="200"/>
      <x v="160"/>
      <x v="1221"/>
      <x v="3496"/>
      <x v="1607"/>
      <x/>
      <x/>
      <x/>
    </i>
    <i r="4">
      <x v="1"/>
      <x v="150"/>
      <x v="118"/>
      <x v="1205"/>
      <x v="13"/>
      <x v="909"/>
      <x/>
      <x v="1"/>
      <x/>
    </i>
    <i r="5">
      <x v="151"/>
      <x v="119"/>
      <x v="1206"/>
      <x v="13"/>
      <x v="831"/>
      <x/>
      <x v="1"/>
      <x/>
    </i>
    <i r="5">
      <x v="163"/>
      <x v="131"/>
      <x v="1208"/>
      <x v="13"/>
      <x v="1066"/>
      <x/>
      <x v="1"/>
      <x/>
    </i>
    <i r="4">
      <x v="2"/>
      <x v="151"/>
      <x v="119"/>
      <x v="1206"/>
      <x v="13"/>
      <x v="372"/>
      <x/>
      <x v="2"/>
      <x/>
    </i>
    <i r="8">
      <x v="3476"/>
      <x v="372"/>
      <x/>
      <x v="2"/>
      <x/>
    </i>
    <i r="8">
      <x v="3477"/>
      <x v="372"/>
      <x/>
      <x v="2"/>
      <x/>
    </i>
    <i r="8">
      <x v="3478"/>
      <x v="372"/>
      <x/>
      <x v="2"/>
      <x/>
    </i>
    <i r="8">
      <x v="3479"/>
      <x v="372"/>
      <x/>
      <x v="2"/>
      <x/>
    </i>
    <i r="5">
      <x v="163"/>
      <x v="131"/>
      <x v="1208"/>
      <x v="13"/>
      <x v="631"/>
      <x/>
      <x v="2"/>
      <x/>
    </i>
    <i r="8">
      <x v="3492"/>
      <x v="632"/>
      <x/>
      <x v="2"/>
      <x/>
    </i>
    <i r="5">
      <x v="200"/>
      <x v="160"/>
      <x v="1221"/>
      <x v="13"/>
      <x v="514"/>
      <x/>
      <x v="2"/>
      <x/>
    </i>
    <i r="8">
      <x v="3496"/>
      <x v="513"/>
      <x/>
      <x v="2"/>
      <x/>
    </i>
    <i r="2">
      <x v="48"/>
      <x/>
      <x/>
      <x v="150"/>
      <x v="118"/>
      <x v="1227"/>
      <x v="3497"/>
      <x v="1464"/>
      <x/>
      <x/>
      <x/>
    </i>
    <i r="8">
      <x v="3498"/>
      <x v="1464"/>
      <x/>
      <x/>
      <x/>
    </i>
    <i r="8">
      <x v="3499"/>
      <x v="1464"/>
      <x/>
      <x/>
      <x/>
    </i>
    <i r="5">
      <x v="151"/>
      <x v="119"/>
      <x v="1228"/>
      <x v="3500"/>
      <x v="1226"/>
      <x/>
      <x/>
      <x/>
    </i>
    <i r="8">
      <x v="3501"/>
      <x v="1226"/>
      <x/>
      <x/>
      <x/>
    </i>
    <i r="5">
      <x v="580"/>
      <x v="7"/>
      <x v="1229"/>
      <x v="3502"/>
      <x v="1831"/>
      <x/>
      <x/>
      <x/>
    </i>
    <i r="5">
      <x v="198"/>
      <x v="158"/>
      <x v="1230"/>
      <x v="3503"/>
      <x v="42"/>
      <x/>
      <x/>
      <x/>
    </i>
    <i r="8">
      <x v="3504"/>
      <x v="42"/>
      <x/>
      <x/>
      <x/>
    </i>
    <i r="5">
      <x v="581"/>
      <x v="450"/>
      <x v="1231"/>
      <x v="3505"/>
      <x v="1952"/>
      <x/>
      <x/>
      <x/>
    </i>
    <i r="5">
      <x v="582"/>
      <x v="451"/>
      <x v="1232"/>
      <x v="3506"/>
      <x v="1723"/>
      <x/>
      <x/>
      <x/>
    </i>
    <i r="8">
      <x v="3507"/>
      <x v="1723"/>
      <x/>
      <x/>
      <x/>
    </i>
    <i r="8">
      <x v="3508"/>
      <x v="1723"/>
      <x/>
      <x/>
      <x/>
    </i>
    <i r="8">
      <x v="3509"/>
      <x v="1723"/>
      <x/>
      <x/>
      <x/>
    </i>
    <i r="8">
      <x v="3510"/>
      <x v="1723"/>
      <x/>
      <x/>
      <x/>
    </i>
    <i r="5">
      <x v="163"/>
      <x v="131"/>
      <x v="1233"/>
      <x v="3511"/>
      <x v="1902"/>
      <x/>
      <x/>
      <x/>
    </i>
    <i r="8">
      <x v="3512"/>
      <x v="1902"/>
      <x/>
      <x/>
      <x/>
    </i>
    <i r="8">
      <x v="3513"/>
      <x v="1902"/>
      <x/>
      <x/>
      <x/>
    </i>
    <i r="8">
      <x v="3514"/>
      <x v="1902"/>
      <x/>
      <x/>
      <x/>
    </i>
    <i r="8">
      <x v="3515"/>
      <x v="1902"/>
      <x/>
      <x/>
      <x/>
    </i>
    <i r="8">
      <x v="3516"/>
      <x v="1902"/>
      <x/>
      <x/>
      <x/>
    </i>
    <i r="8">
      <x v="3517"/>
      <x v="1902"/>
      <x/>
      <x/>
      <x/>
    </i>
    <i r="4">
      <x v="1"/>
      <x v="151"/>
      <x v="119"/>
      <x v="1228"/>
      <x v="13"/>
      <x v="831"/>
      <x/>
      <x v="1"/>
      <x/>
    </i>
    <i r="5">
      <x v="198"/>
      <x v="158"/>
      <x v="1230"/>
      <x v="3518"/>
      <x v="724"/>
      <x/>
      <x v="1"/>
      <x/>
    </i>
    <i r="8">
      <x v="3519"/>
      <x v="724"/>
      <x/>
      <x v="1"/>
      <x/>
    </i>
    <i r="5">
      <x v="163"/>
      <x v="131"/>
      <x v="1233"/>
      <x v="13"/>
      <x v="1066"/>
      <x/>
      <x v="1"/>
      <x/>
    </i>
    <i r="4">
      <x v="2"/>
      <x v="151"/>
      <x v="119"/>
      <x v="1228"/>
      <x v="3500"/>
      <x v="372"/>
      <x/>
      <x v="2"/>
      <x/>
    </i>
    <i r="8">
      <x v="3501"/>
      <x v="372"/>
      <x/>
      <x v="2"/>
      <x/>
    </i>
    <i r="5">
      <x v="198"/>
      <x v="158"/>
      <x v="1230"/>
      <x v="3503"/>
      <x v="262"/>
      <x/>
      <x v="2"/>
      <x/>
    </i>
    <i r="8">
      <x v="3504"/>
      <x v="262"/>
      <x/>
      <x v="2"/>
      <x/>
    </i>
    <i r="5">
      <x v="582"/>
      <x v="451"/>
      <x v="1232"/>
      <x v="3506"/>
      <x v="564"/>
      <x/>
      <x v="2"/>
      <x/>
    </i>
    <i r="5">
      <x v="163"/>
      <x v="131"/>
      <x v="1233"/>
      <x v="3513"/>
      <x v="631"/>
      <x/>
      <x v="2"/>
      <x/>
    </i>
    <i r="3">
      <x v="1"/>
      <x/>
      <x v="150"/>
      <x v="118"/>
      <x v="1227"/>
      <x v="3520"/>
      <x v="1464"/>
      <x/>
      <x/>
      <x/>
    </i>
    <i r="8">
      <x v="3521"/>
      <x v="1464"/>
      <x/>
      <x/>
      <x/>
    </i>
    <i r="8">
      <x v="3522"/>
      <x v="1464"/>
      <x/>
      <x/>
      <x/>
    </i>
    <i r="8">
      <x v="3523"/>
      <x v="1464"/>
      <x/>
      <x/>
      <x/>
    </i>
    <i r="8">
      <x v="3524"/>
      <x v="1464"/>
      <x/>
      <x/>
      <x/>
    </i>
    <i r="8">
      <x v="3525"/>
      <x v="1464"/>
      <x/>
      <x/>
      <x/>
    </i>
    <i r="8">
      <x v="3526"/>
      <x v="1464"/>
      <x/>
      <x/>
      <x/>
    </i>
    <i r="8">
      <x v="3527"/>
      <x v="1464"/>
      <x/>
      <x/>
      <x/>
    </i>
    <i r="8">
      <x v="3528"/>
      <x v="1464"/>
      <x/>
      <x/>
      <x/>
    </i>
    <i r="8">
      <x v="3529"/>
      <x v="1464"/>
      <x/>
      <x/>
      <x/>
    </i>
    <i r="8">
      <x v="3530"/>
      <x v="1464"/>
      <x/>
      <x/>
      <x/>
    </i>
    <i r="8">
      <x v="3531"/>
      <x v="1464"/>
      <x/>
      <x/>
      <x/>
    </i>
    <i r="8">
      <x v="3532"/>
      <x v="1464"/>
      <x/>
      <x/>
      <x/>
    </i>
    <i r="8">
      <x v="3533"/>
      <x v="1464"/>
      <x/>
      <x/>
      <x/>
    </i>
    <i r="8">
      <x v="3534"/>
      <x v="1464"/>
      <x/>
      <x/>
      <x/>
    </i>
    <i r="5">
      <x v="151"/>
      <x v="119"/>
      <x v="1228"/>
      <x v="3535"/>
      <x v="1226"/>
      <x/>
      <x/>
      <x/>
    </i>
    <i r="8">
      <x v="3536"/>
      <x v="1226"/>
      <x/>
      <x/>
      <x/>
    </i>
    <i r="5">
      <x v="198"/>
      <x v="158"/>
      <x v="1230"/>
      <x v="3518"/>
      <x v="42"/>
      <x/>
      <x/>
      <x/>
    </i>
    <i r="8">
      <x v="3519"/>
      <x v="42"/>
      <x/>
      <x/>
      <x/>
    </i>
    <i r="5">
      <x v="581"/>
      <x v="450"/>
      <x v="1231"/>
      <x v="3537"/>
      <x v="1951"/>
      <x/>
      <x/>
      <x/>
    </i>
    <i r="5">
      <x v="582"/>
      <x v="451"/>
      <x v="1232"/>
      <x v="3538"/>
      <x v="1723"/>
      <x/>
      <x/>
      <x/>
    </i>
    <i r="5">
      <x v="559"/>
      <x v="440"/>
      <x v="1234"/>
      <x v="3539"/>
      <x v="1453"/>
      <x/>
      <x/>
      <x/>
    </i>
    <i r="5">
      <x v="163"/>
      <x v="131"/>
      <x v="1233"/>
      <x v="3540"/>
      <x v="1902"/>
      <x/>
      <x/>
      <x/>
    </i>
    <i r="8">
      <x v="3541"/>
      <x v="1902"/>
      <x/>
      <x/>
      <x/>
    </i>
    <i r="8">
      <x v="3542"/>
      <x v="1902"/>
      <x/>
      <x/>
      <x/>
    </i>
    <i r="4">
      <x v="1"/>
      <x v="151"/>
      <x v="119"/>
      <x v="1228"/>
      <x v="13"/>
      <x v="831"/>
      <x/>
      <x v="1"/>
      <x/>
    </i>
    <i r="5">
      <x v="198"/>
      <x v="158"/>
      <x v="1230"/>
      <x v="13"/>
      <x v="724"/>
      <x/>
      <x v="1"/>
      <x/>
    </i>
    <i r="5">
      <x v="163"/>
      <x v="131"/>
      <x v="1233"/>
      <x v="13"/>
      <x v="1066"/>
      <x/>
      <x v="1"/>
      <x/>
    </i>
    <i r="4">
      <x v="2"/>
      <x v="151"/>
      <x v="119"/>
      <x v="1228"/>
      <x v="3535"/>
      <x v="372"/>
      <x/>
      <x v="2"/>
      <x/>
    </i>
    <i r="8">
      <x v="3536"/>
      <x v="372"/>
      <x/>
      <x v="2"/>
      <x/>
    </i>
    <i r="5">
      <x v="198"/>
      <x v="158"/>
      <x v="1230"/>
      <x v="3518"/>
      <x v="262"/>
      <x/>
      <x v="2"/>
      <x/>
    </i>
    <i r="8">
      <x v="3519"/>
      <x v="262"/>
      <x/>
      <x v="2"/>
      <x/>
    </i>
    <i r="5">
      <x v="163"/>
      <x v="131"/>
      <x v="1233"/>
      <x v="3540"/>
      <x v="631"/>
      <x/>
      <x v="2"/>
      <x/>
    </i>
    <i r="8">
      <x v="3542"/>
      <x v="631"/>
      <x/>
      <x v="2"/>
      <x/>
    </i>
    <i r="3">
      <x v="2"/>
      <x/>
      <x v="150"/>
      <x v="118"/>
      <x v="1227"/>
      <x v="3543"/>
      <x v="1464"/>
      <x/>
      <x/>
      <x/>
    </i>
    <i r="8">
      <x v="3544"/>
      <x v="1464"/>
      <x/>
      <x/>
      <x/>
    </i>
    <i r="8">
      <x v="3545"/>
      <x v="1464"/>
      <x/>
      <x/>
      <x/>
    </i>
    <i r="8">
      <x v="3546"/>
      <x v="1464"/>
      <x/>
      <x/>
      <x/>
    </i>
    <i r="8">
      <x v="3547"/>
      <x v="1464"/>
      <x/>
      <x/>
      <x/>
    </i>
    <i r="8">
      <x v="3548"/>
      <x v="1464"/>
      <x/>
      <x/>
      <x/>
    </i>
    <i r="8">
      <x v="3549"/>
      <x v="1464"/>
      <x/>
      <x/>
      <x/>
    </i>
    <i r="8">
      <x v="3550"/>
      <x v="1464"/>
      <x/>
      <x/>
      <x/>
    </i>
    <i r="8">
      <x v="3551"/>
      <x v="1464"/>
      <x/>
      <x/>
      <x/>
    </i>
    <i r="8">
      <x v="3552"/>
      <x v="1464"/>
      <x/>
      <x/>
      <x/>
    </i>
    <i r="8">
      <x v="3553"/>
      <x v="1464"/>
      <x/>
      <x/>
      <x/>
    </i>
    <i r="8">
      <x v="3554"/>
      <x v="1464"/>
      <x/>
      <x/>
      <x/>
    </i>
    <i r="8">
      <x v="3555"/>
      <x v="1464"/>
      <x/>
      <x/>
      <x/>
    </i>
    <i r="5">
      <x v="151"/>
      <x v="119"/>
      <x v="1228"/>
      <x v="3556"/>
      <x v="1226"/>
      <x/>
      <x/>
      <x/>
    </i>
    <i r="8">
      <x v="3557"/>
      <x v="1226"/>
      <x/>
      <x/>
      <x/>
    </i>
    <i r="5">
      <x v="198"/>
      <x v="158"/>
      <x v="1230"/>
      <x v="3558"/>
      <x v="42"/>
      <x/>
      <x/>
      <x/>
    </i>
    <i r="8">
      <x v="3559"/>
      <x v="42"/>
      <x/>
      <x/>
      <x/>
    </i>
    <i r="8">
      <x v="3560"/>
      <x v="42"/>
      <x/>
      <x/>
      <x/>
    </i>
    <i r="8">
      <x v="3561"/>
      <x v="42"/>
      <x/>
      <x/>
      <x/>
    </i>
    <i r="5">
      <x v="583"/>
      <x v="7"/>
      <x v="1235"/>
      <x v="3562"/>
      <x v="54"/>
      <x/>
      <x/>
      <x/>
    </i>
    <i r="5">
      <x v="581"/>
      <x v="450"/>
      <x v="1231"/>
      <x v="3563"/>
      <x v="1952"/>
      <x/>
      <x/>
      <x/>
    </i>
    <i r="5">
      <x v="582"/>
      <x v="451"/>
      <x v="1232"/>
      <x v="3564"/>
      <x v="1723"/>
      <x/>
      <x/>
      <x/>
    </i>
    <i r="8">
      <x v="3565"/>
      <x v="1723"/>
      <x/>
      <x/>
      <x/>
    </i>
    <i r="8">
      <x v="3566"/>
      <x v="1723"/>
      <x/>
      <x/>
      <x/>
    </i>
    <i r="8">
      <x v="3567"/>
      <x v="1723"/>
      <x/>
      <x/>
      <x/>
    </i>
    <i r="5">
      <x v="559"/>
      <x v="440"/>
      <x v="1234"/>
      <x v="3568"/>
      <x v="1453"/>
      <x/>
      <x/>
      <x/>
    </i>
    <i r="5">
      <x v="163"/>
      <x v="131"/>
      <x v="1233"/>
      <x v="3569"/>
      <x v="1902"/>
      <x/>
      <x/>
      <x/>
    </i>
    <i r="8">
      <x v="3570"/>
      <x v="1902"/>
      <x/>
      <x/>
      <x/>
    </i>
    <i r="4">
      <x v="1"/>
      <x v="151"/>
      <x v="119"/>
      <x v="1228"/>
      <x v="13"/>
      <x v="831"/>
      <x/>
      <x v="1"/>
      <x/>
    </i>
    <i r="5">
      <x v="198"/>
      <x v="158"/>
      <x v="1230"/>
      <x v="13"/>
      <x v="724"/>
      <x/>
      <x v="1"/>
      <x/>
    </i>
    <i r="5">
      <x v="163"/>
      <x v="131"/>
      <x v="1233"/>
      <x v="13"/>
      <x v="1066"/>
      <x/>
      <x v="1"/>
      <x/>
    </i>
    <i r="4">
      <x v="2"/>
      <x v="151"/>
      <x v="119"/>
      <x v="1228"/>
      <x v="3556"/>
      <x v="372"/>
      <x/>
      <x v="2"/>
      <x/>
    </i>
    <i r="8">
      <x v="3557"/>
      <x v="372"/>
      <x/>
      <x v="2"/>
      <x/>
    </i>
    <i r="5">
      <x v="198"/>
      <x v="158"/>
      <x v="1230"/>
      <x v="3558"/>
      <x v="262"/>
      <x/>
      <x v="2"/>
      <x/>
    </i>
    <i r="8">
      <x v="3559"/>
      <x v="262"/>
      <x/>
      <x v="2"/>
      <x/>
    </i>
    <i r="5">
      <x v="163"/>
      <x v="131"/>
      <x v="1233"/>
      <x v="3569"/>
      <x v="631"/>
      <x/>
      <x v="2"/>
      <x/>
    </i>
    <i r="8">
      <x v="3570"/>
      <x v="631"/>
      <x/>
      <x v="2"/>
      <x/>
    </i>
    <i r="3">
      <x v="3"/>
      <x/>
      <x v="150"/>
      <x v="118"/>
      <x v="1227"/>
      <x v="3571"/>
      <x v="1464"/>
      <x/>
      <x/>
      <x/>
    </i>
    <i r="8">
      <x v="3572"/>
      <x v="1464"/>
      <x/>
      <x/>
      <x/>
    </i>
    <i r="8">
      <x v="3573"/>
      <x v="1464"/>
      <x/>
      <x/>
      <x/>
    </i>
    <i r="5">
      <x v="151"/>
      <x v="119"/>
      <x v="1228"/>
      <x v="3574"/>
      <x v="1226"/>
      <x/>
      <x/>
      <x/>
    </i>
    <i r="8">
      <x v="3575"/>
      <x v="1226"/>
      <x/>
      <x/>
      <x/>
    </i>
    <i r="5">
      <x v="198"/>
      <x v="158"/>
      <x v="1230"/>
      <x v="3576"/>
      <x v="42"/>
      <x/>
      <x/>
      <x/>
    </i>
    <i r="8">
      <x v="3577"/>
      <x v="42"/>
      <x/>
      <x/>
      <x/>
    </i>
    <i r="5">
      <x v="583"/>
      <x v="7"/>
      <x v="1235"/>
      <x v="3578"/>
      <x v="54"/>
      <x/>
      <x/>
      <x/>
    </i>
    <i r="5">
      <x v="581"/>
      <x v="450"/>
      <x v="1231"/>
      <x v="3579"/>
      <x v="1951"/>
      <x/>
      <x/>
      <x/>
    </i>
    <i r="5">
      <x v="582"/>
      <x v="451"/>
      <x v="1232"/>
      <x v="3580"/>
      <x v="1723"/>
      <x/>
      <x/>
      <x/>
    </i>
    <i r="8">
      <x v="3581"/>
      <x v="1723"/>
      <x/>
      <x/>
      <x/>
    </i>
    <i r="8">
      <x v="3582"/>
      <x v="1723"/>
      <x/>
      <x/>
      <x/>
    </i>
    <i r="8">
      <x v="3583"/>
      <x v="1723"/>
      <x/>
      <x/>
      <x/>
    </i>
    <i r="8">
      <x v="3584"/>
      <x v="1723"/>
      <x/>
      <x/>
      <x/>
    </i>
    <i r="5">
      <x v="163"/>
      <x v="131"/>
      <x v="1233"/>
      <x v="3585"/>
      <x v="1902"/>
      <x/>
      <x/>
      <x/>
    </i>
    <i r="8">
      <x v="3586"/>
      <x v="1902"/>
      <x/>
      <x/>
      <x/>
    </i>
    <i r="8">
      <x v="3587"/>
      <x v="1902"/>
      <x/>
      <x/>
      <x/>
    </i>
    <i r="8">
      <x v="3588"/>
      <x v="1902"/>
      <x/>
      <x/>
      <x/>
    </i>
    <i r="5">
      <x v="200"/>
      <x v="160"/>
      <x v="1236"/>
      <x v="3589"/>
      <x v="1607"/>
      <x/>
      <x/>
      <x/>
    </i>
    <i r="4">
      <x v="1"/>
      <x v="151"/>
      <x v="119"/>
      <x v="1228"/>
      <x v="13"/>
      <x v="831"/>
      <x/>
      <x v="1"/>
      <x/>
    </i>
    <i r="5">
      <x v="198"/>
      <x v="158"/>
      <x v="1230"/>
      <x v="13"/>
      <x v="724"/>
      <x/>
      <x v="1"/>
      <x/>
    </i>
    <i r="5">
      <x v="163"/>
      <x v="131"/>
      <x v="1233"/>
      <x v="13"/>
      <x v="1066"/>
      <x/>
      <x v="1"/>
      <x/>
    </i>
    <i r="4">
      <x v="2"/>
      <x v="151"/>
      <x v="119"/>
      <x v="1228"/>
      <x v="3574"/>
      <x v="372"/>
      <x/>
      <x v="2"/>
      <x/>
    </i>
    <i r="8">
      <x v="3575"/>
      <x v="372"/>
      <x/>
      <x v="2"/>
      <x/>
    </i>
    <i r="5">
      <x v="198"/>
      <x v="158"/>
      <x v="1230"/>
      <x v="3576"/>
      <x v="262"/>
      <x/>
      <x v="2"/>
      <x/>
    </i>
    <i r="8">
      <x v="3577"/>
      <x v="262"/>
      <x/>
      <x v="2"/>
      <x/>
    </i>
    <i r="5">
      <x v="163"/>
      <x v="131"/>
      <x v="1233"/>
      <x v="3587"/>
      <x v="631"/>
      <x/>
      <x v="2"/>
      <x/>
    </i>
    <i r="8">
      <x v="3588"/>
      <x v="631"/>
      <x/>
      <x v="2"/>
      <x/>
    </i>
    <i r="3">
      <x v="4"/>
      <x/>
      <x v="150"/>
      <x v="118"/>
      <x v="1227"/>
      <x v="3590"/>
      <x v="1464"/>
      <x/>
      <x/>
      <x/>
    </i>
    <i r="8">
      <x v="3591"/>
      <x v="1464"/>
      <x/>
      <x/>
      <x/>
    </i>
    <i r="8">
      <x v="3592"/>
      <x v="1464"/>
      <x/>
      <x/>
      <x/>
    </i>
    <i r="5">
      <x v="151"/>
      <x v="119"/>
      <x v="1228"/>
      <x v="3593"/>
      <x v="1226"/>
      <x/>
      <x/>
      <x/>
    </i>
    <i r="8">
      <x v="3594"/>
      <x v="1226"/>
      <x/>
      <x/>
      <x/>
    </i>
    <i r="5">
      <x v="198"/>
      <x v="158"/>
      <x v="1230"/>
      <x v="3595"/>
      <x v="42"/>
      <x/>
      <x/>
      <x/>
    </i>
    <i r="8">
      <x v="3596"/>
      <x v="42"/>
      <x/>
      <x/>
      <x/>
    </i>
    <i r="5">
      <x v="583"/>
      <x v="7"/>
      <x v="1235"/>
      <x v="3597"/>
      <x v="54"/>
      <x/>
      <x/>
      <x/>
    </i>
    <i r="5">
      <x v="582"/>
      <x v="451"/>
      <x v="1232"/>
      <x v="3598"/>
      <x v="1723"/>
      <x/>
      <x/>
      <x/>
    </i>
    <i r="5">
      <x v="163"/>
      <x v="131"/>
      <x v="1233"/>
      <x v="3599"/>
      <x v="1903"/>
      <x/>
      <x/>
      <x/>
    </i>
    <i r="8">
      <x v="3600"/>
      <x v="1903"/>
      <x/>
      <x/>
      <x/>
    </i>
    <i r="4">
      <x v="1"/>
      <x v="151"/>
      <x v="119"/>
      <x v="1228"/>
      <x v="13"/>
      <x v="831"/>
      <x/>
      <x v="1"/>
      <x/>
    </i>
    <i r="5">
      <x v="198"/>
      <x v="158"/>
      <x v="1230"/>
      <x v="13"/>
      <x v="724"/>
      <x/>
      <x v="1"/>
      <x/>
    </i>
    <i r="5">
      <x v="581"/>
      <x v="450"/>
      <x v="1231"/>
      <x v="13"/>
      <x v="1073"/>
      <x/>
      <x v="1"/>
      <x/>
    </i>
    <i r="5">
      <x v="559"/>
      <x v="440"/>
      <x v="1234"/>
      <x v="3601"/>
      <x v="901"/>
      <x/>
      <x v="1"/>
      <x/>
    </i>
    <i r="5">
      <x v="163"/>
      <x v="131"/>
      <x v="1233"/>
      <x v="13"/>
      <x v="1066"/>
      <x/>
      <x v="1"/>
      <x/>
    </i>
    <i r="8">
      <x v="3602"/>
      <x v="1067"/>
      <x/>
      <x v="1"/>
      <x/>
    </i>
    <i r="8">
      <x v="3603"/>
      <x v="1067"/>
      <x/>
      <x v="1"/>
      <x/>
    </i>
    <i r="8">
      <x v="3604"/>
      <x v="1067"/>
      <x/>
      <x v="1"/>
      <x/>
    </i>
    <i r="4">
      <x v="2"/>
      <x v="151"/>
      <x v="119"/>
      <x v="1228"/>
      <x v="3593"/>
      <x v="372"/>
      <x/>
      <x v="2"/>
      <x/>
    </i>
    <i r="8">
      <x v="3594"/>
      <x v="372"/>
      <x/>
      <x v="2"/>
      <x/>
    </i>
    <i r="5">
      <x v="198"/>
      <x v="158"/>
      <x v="1230"/>
      <x v="3595"/>
      <x v="262"/>
      <x/>
      <x v="2"/>
      <x/>
    </i>
    <i r="8">
      <x v="3596"/>
      <x v="262"/>
      <x/>
      <x v="2"/>
      <x/>
    </i>
    <i r="5">
      <x v="163"/>
      <x v="131"/>
      <x v="1233"/>
      <x v="13"/>
      <x v="631"/>
      <x/>
      <x v="2"/>
      <x/>
    </i>
    <i r="8">
      <x v="3599"/>
      <x v="632"/>
      <x/>
      <x v="2"/>
      <x/>
    </i>
    <i r="3">
      <x v="5"/>
      <x/>
      <x v="151"/>
      <x v="119"/>
      <x v="1228"/>
      <x v="3605"/>
      <x v="1226"/>
      <x/>
      <x/>
      <x/>
    </i>
    <i r="8">
      <x v="3606"/>
      <x v="1226"/>
      <x/>
      <x/>
      <x/>
    </i>
    <i r="5">
      <x v="198"/>
      <x v="158"/>
      <x v="1230"/>
      <x v="3607"/>
      <x v="42"/>
      <x/>
      <x/>
      <x/>
    </i>
    <i r="8">
      <x v="3608"/>
      <x v="42"/>
      <x/>
      <x/>
      <x/>
    </i>
    <i r="5">
      <x v="583"/>
      <x v="7"/>
      <x v="1235"/>
      <x v="3609"/>
      <x v="54"/>
      <x/>
      <x/>
      <x/>
    </i>
    <i r="5">
      <x v="581"/>
      <x v="450"/>
      <x v="1231"/>
      <x v="3610"/>
      <x v="1951"/>
      <x/>
      <x/>
      <x/>
    </i>
    <i r="8">
      <x v="3611"/>
      <x v="1951"/>
      <x/>
      <x/>
      <x/>
    </i>
    <i r="5">
      <x v="582"/>
      <x v="451"/>
      <x v="1232"/>
      <x v="3612"/>
      <x v="1723"/>
      <x/>
      <x/>
      <x/>
    </i>
    <i r="5">
      <x v="559"/>
      <x v="440"/>
      <x v="1234"/>
      <x v="3601"/>
      <x v="1452"/>
      <x/>
      <x/>
      <x/>
    </i>
    <i r="5">
      <x v="163"/>
      <x v="131"/>
      <x v="1233"/>
      <x v="3602"/>
      <x v="1903"/>
      <x/>
      <x/>
      <x/>
    </i>
    <i r="8">
      <x v="3603"/>
      <x v="1903"/>
      <x/>
      <x/>
      <x/>
    </i>
    <i r="8">
      <x v="3604"/>
      <x v="1903"/>
      <x/>
      <x/>
      <x/>
    </i>
    <i r="8">
      <x v="3613"/>
      <x v="1903"/>
      <x/>
      <x/>
      <x/>
    </i>
    <i r="8">
      <x v="3614"/>
      <x v="1903"/>
      <x/>
      <x/>
      <x/>
    </i>
    <i r="8">
      <x v="3615"/>
      <x v="1903"/>
      <x/>
      <x/>
      <x/>
    </i>
    <i r="4">
      <x v="1"/>
      <x v="150"/>
      <x v="118"/>
      <x v="1227"/>
      <x v="13"/>
      <x v="909"/>
      <x/>
      <x v="1"/>
      <x/>
    </i>
    <i r="5">
      <x v="151"/>
      <x v="119"/>
      <x v="1228"/>
      <x v="13"/>
      <x v="831"/>
      <x/>
      <x v="1"/>
      <x/>
    </i>
    <i r="5">
      <x v="198"/>
      <x v="158"/>
      <x v="1230"/>
      <x v="13"/>
      <x v="724"/>
      <x/>
      <x v="1"/>
      <x/>
    </i>
    <i r="5">
      <x v="163"/>
      <x v="131"/>
      <x v="1233"/>
      <x v="13"/>
      <x v="1066"/>
      <x/>
      <x v="1"/>
      <x/>
    </i>
    <i r="5">
      <x v="200"/>
      <x v="160"/>
      <x v="1236"/>
      <x v="13"/>
      <x v="959"/>
      <x/>
      <x v="1"/>
      <x/>
    </i>
    <i r="7">
      <x v="1221"/>
      <x v="13"/>
      <x v="959"/>
      <x/>
      <x v="1"/>
      <x/>
    </i>
    <i r="4">
      <x v="2"/>
      <x v="151"/>
      <x v="119"/>
      <x v="1228"/>
      <x v="3605"/>
      <x v="372"/>
      <x/>
      <x v="2"/>
      <x/>
    </i>
    <i r="8">
      <x v="3606"/>
      <x v="372"/>
      <x/>
      <x v="2"/>
      <x/>
    </i>
    <i r="5">
      <x v="198"/>
      <x v="158"/>
      <x v="1230"/>
      <x v="3607"/>
      <x v="262"/>
      <x/>
      <x v="2"/>
      <x/>
    </i>
    <i r="8">
      <x v="3608"/>
      <x v="262"/>
      <x/>
      <x v="2"/>
      <x/>
    </i>
    <i r="5">
      <x v="581"/>
      <x v="450"/>
      <x v="1231"/>
      <x v="3610"/>
      <x v="639"/>
      <x/>
      <x v="2"/>
      <x/>
    </i>
    <i r="5">
      <x v="559"/>
      <x v="440"/>
      <x v="1234"/>
      <x v="3601"/>
      <x v="450"/>
      <x/>
      <x v="2"/>
      <x/>
    </i>
    <i r="5">
      <x v="163"/>
      <x v="131"/>
      <x v="1233"/>
      <x v="3602"/>
      <x v="632"/>
      <x/>
      <x v="2"/>
      <x/>
    </i>
    <i r="8">
      <x v="3603"/>
      <x v="632"/>
      <x/>
      <x v="2"/>
      <x/>
    </i>
    <i r="8">
      <x v="3604"/>
      <x v="632"/>
      <x/>
      <x v="2"/>
      <x/>
    </i>
    <i r="8">
      <x v="3613"/>
      <x v="632"/>
      <x/>
      <x v="2"/>
      <x/>
    </i>
    <i r="8">
      <x v="3614"/>
      <x v="632"/>
      <x/>
      <x v="2"/>
      <x/>
    </i>
    <i>
      <x v="8"/>
      <x v="15"/>
      <x v="49"/>
      <x v="4"/>
      <x/>
      <x v="15"/>
      <x v="13"/>
      <x v="1237"/>
      <x v="3616"/>
      <x v="2032"/>
      <x/>
      <x/>
      <x/>
    </i>
    <i r="2">
      <x v="50"/>
      <x/>
      <x/>
      <x v="151"/>
      <x v="119"/>
      <x v="1238"/>
      <x v="3617"/>
      <x v="1226"/>
      <x/>
      <x/>
      <x/>
    </i>
    <i r="7">
      <x v="1239"/>
      <x v="3618"/>
      <x v="1226"/>
      <x/>
      <x/>
      <x/>
    </i>
    <i r="7">
      <x v="1240"/>
      <x v="3619"/>
      <x v="1226"/>
      <x/>
      <x/>
      <x/>
    </i>
    <i r="5">
      <x v="584"/>
      <x v="452"/>
      <x v="1241"/>
      <x v="3620"/>
      <x v="1192"/>
      <x/>
      <x/>
      <x/>
    </i>
    <i r="5">
      <x v="585"/>
      <x v="453"/>
      <x v="1242"/>
      <x v="3621"/>
      <x v="198"/>
      <x/>
      <x/>
      <x/>
    </i>
    <i r="5">
      <x v="586"/>
      <x v="454"/>
      <x v="1243"/>
      <x v="3622"/>
      <x v="1290"/>
      <x/>
      <x/>
      <x/>
    </i>
    <i r="5">
      <x v="587"/>
      <x v="455"/>
      <x v="1244"/>
      <x v="3623"/>
      <x v="52"/>
      <x/>
      <x/>
      <x/>
    </i>
    <i r="5">
      <x v="588"/>
      <x v="456"/>
      <x v="1245"/>
      <x v="3624"/>
      <x v="1899"/>
      <x/>
      <x/>
      <x/>
    </i>
    <i r="7">
      <x v="1246"/>
      <x v="3625"/>
      <x v="1899"/>
      <x/>
      <x/>
      <x/>
    </i>
    <i r="5">
      <x v="589"/>
      <x v="457"/>
      <x v="1247"/>
      <x v="3626"/>
      <x v="1551"/>
      <x/>
      <x/>
      <x/>
    </i>
    <i r="5">
      <x v="590"/>
      <x v="458"/>
      <x v="1248"/>
      <x v="3627"/>
      <x v="1147"/>
      <x/>
      <x/>
      <x/>
    </i>
    <i r="5">
      <x v="591"/>
      <x v="459"/>
      <x v="1249"/>
      <x v="3628"/>
      <x v="1318"/>
      <x/>
      <x/>
      <x/>
    </i>
    <i r="5">
      <x v="592"/>
      <x v="460"/>
      <x v="1250"/>
      <x v="3629"/>
      <x v="43"/>
      <x/>
      <x/>
      <x/>
    </i>
    <i r="7">
      <x v="1251"/>
      <x v="3630"/>
      <x v="43"/>
      <x/>
      <x/>
      <x/>
    </i>
    <i r="4">
      <x v="1"/>
      <x v="593"/>
      <x v="7"/>
      <x v="1252"/>
      <x v="3631"/>
      <x v="709"/>
      <x/>
      <x v="1"/>
      <x/>
    </i>
    <i r="5">
      <x v="594"/>
      <x v="461"/>
      <x v="1253"/>
      <x v="3632"/>
      <x v="1065"/>
      <x/>
      <x v="1"/>
      <x/>
    </i>
    <i r="5">
      <x v="163"/>
      <x v="131"/>
      <x v="1254"/>
      <x v="13"/>
      <x v="1066"/>
      <x/>
      <x v="1"/>
      <x/>
    </i>
    <i r="7">
      <x v="1255"/>
      <x v="13"/>
      <x v="1066"/>
      <x/>
      <x v="1"/>
      <x/>
    </i>
    <i r="5">
      <x v="591"/>
      <x v="459"/>
      <x v="1249"/>
      <x v="3628"/>
      <x v="857"/>
      <x/>
      <x v="1"/>
      <x/>
    </i>
    <i r="4">
      <x v="2"/>
      <x v="591"/>
      <x v="459"/>
      <x v="1249"/>
      <x v="3628"/>
      <x v="400"/>
      <x/>
      <x v="2"/>
      <x/>
    </i>
    <i r="3">
      <x v="1"/>
      <x/>
      <x v="151"/>
      <x v="119"/>
      <x v="1256"/>
      <x v="3633"/>
      <x v="1226"/>
      <x/>
      <x/>
      <x/>
    </i>
    <i r="7">
      <x v="1240"/>
      <x v="3634"/>
      <x v="1226"/>
      <x/>
      <x/>
      <x/>
    </i>
    <i r="5">
      <x v="593"/>
      <x v="7"/>
      <x v="1252"/>
      <x v="3631"/>
      <x v="4"/>
      <x/>
      <x/>
      <x/>
    </i>
    <i r="8">
      <x v="3635"/>
      <x v="4"/>
      <x/>
      <x/>
      <x/>
    </i>
    <i r="5">
      <x v="594"/>
      <x v="461"/>
      <x v="1253"/>
      <x v="3632"/>
      <x v="1897"/>
      <x/>
      <x/>
      <x/>
    </i>
    <i r="8">
      <x v="3636"/>
      <x v="1896"/>
      <x/>
      <x/>
      <x/>
    </i>
    <i r="8">
      <x v="3637"/>
      <x v="1897"/>
      <x/>
      <x/>
      <x/>
    </i>
    <i r="7">
      <x v="1257"/>
      <x v="3638"/>
      <x v="1896"/>
      <x/>
      <x/>
      <x/>
    </i>
    <i r="5">
      <x v="595"/>
      <x v="462"/>
      <x v="1258"/>
      <x v="3639"/>
      <x v="1833"/>
      <x/>
      <x/>
      <x/>
    </i>
    <i r="7">
      <x v="1259"/>
      <x v="3640"/>
      <x v="1833"/>
      <x/>
      <x/>
      <x/>
    </i>
    <i r="5">
      <x v="588"/>
      <x v="456"/>
      <x v="1245"/>
      <x v="3641"/>
      <x v="1899"/>
      <x/>
      <x/>
      <x/>
    </i>
    <i r="8">
      <x v="3642"/>
      <x v="1899"/>
      <x/>
      <x/>
      <x/>
    </i>
    <i r="8">
      <x v="3643"/>
      <x v="1899"/>
      <x/>
      <x/>
      <x/>
    </i>
    <i r="7">
      <x v="1246"/>
      <x v="3644"/>
      <x v="1899"/>
      <x/>
      <x/>
      <x/>
    </i>
    <i r="8">
      <x v="3645"/>
      <x v="1899"/>
      <x/>
      <x/>
      <x/>
    </i>
    <i r="8">
      <x v="3646"/>
      <x v="1899"/>
      <x/>
      <x/>
      <x/>
    </i>
    <i r="5">
      <x v="589"/>
      <x v="457"/>
      <x v="1260"/>
      <x v="3647"/>
      <x v="1551"/>
      <x/>
      <x/>
      <x/>
    </i>
    <i r="7">
      <x v="1261"/>
      <x v="3648"/>
      <x v="1551"/>
      <x/>
      <x/>
      <x/>
    </i>
    <i r="5">
      <x v="163"/>
      <x v="131"/>
      <x v="1262"/>
      <x v="3649"/>
      <x v="1902"/>
      <x/>
      <x/>
      <x/>
    </i>
    <i r="8">
      <x v="3650"/>
      <x v="1902"/>
      <x/>
      <x/>
      <x/>
    </i>
    <i r="8">
      <x v="3651"/>
      <x v="1902"/>
      <x/>
      <x/>
      <x/>
    </i>
    <i r="7">
      <x v="1254"/>
      <x v="3652"/>
      <x v="1902"/>
      <x/>
      <x/>
      <x/>
    </i>
    <i r="8">
      <x v="3653"/>
      <x v="1902"/>
      <x/>
      <x/>
      <x/>
    </i>
    <i r="7">
      <x v="1255"/>
      <x v="3654"/>
      <x v="1902"/>
      <x/>
      <x/>
      <x/>
    </i>
    <i r="8">
      <x v="3655"/>
      <x v="1902"/>
      <x/>
      <x/>
      <x/>
    </i>
    <i r="8">
      <x v="3656"/>
      <x v="1902"/>
      <x/>
      <x/>
      <x/>
    </i>
    <i r="5">
      <x v="590"/>
      <x v="458"/>
      <x v="1263"/>
      <x v="3657"/>
      <x v="1147"/>
      <x/>
      <x/>
      <x/>
    </i>
    <i r="5">
      <x v="592"/>
      <x v="460"/>
      <x v="1264"/>
      <x v="3658"/>
      <x v="43"/>
      <x/>
      <x/>
      <x/>
    </i>
    <i r="7">
      <x v="1251"/>
      <x v="3659"/>
      <x v="43"/>
      <x/>
      <x/>
      <x/>
    </i>
    <i r="4">
      <x v="2"/>
      <x v="593"/>
      <x v="7"/>
      <x v="1252"/>
      <x v="3631"/>
      <x v="247"/>
      <x/>
      <x v="2"/>
      <x/>
    </i>
    <i r="5">
      <x v="594"/>
      <x v="461"/>
      <x v="1253"/>
      <x v="3632"/>
      <x v="628"/>
      <x/>
      <x v="2"/>
      <x/>
    </i>
    <i r="5">
      <x v="163"/>
      <x v="131"/>
      <x v="1254"/>
      <x v="13"/>
      <x v="631"/>
      <x/>
      <x v="2"/>
      <x/>
    </i>
    <i r="7">
      <x v="1255"/>
      <x v="13"/>
      <x v="631"/>
      <x/>
      <x v="2"/>
      <x/>
    </i>
    <i r="3">
      <x v="2"/>
      <x/>
      <x v="151"/>
      <x v="119"/>
      <x v="1256"/>
      <x v="3660"/>
      <x v="1226"/>
      <x/>
      <x/>
      <x/>
    </i>
    <i r="7">
      <x v="1240"/>
      <x v="3661"/>
      <x v="1226"/>
      <x/>
      <x/>
      <x/>
    </i>
    <i r="5">
      <x v="596"/>
      <x v="7"/>
      <x v="1265"/>
      <x v="3662"/>
      <x v="1202"/>
      <x/>
      <x/>
      <x/>
    </i>
    <i r="5">
      <x v="593"/>
      <x v="7"/>
      <x v="1252"/>
      <x v="3663"/>
      <x v="4"/>
      <x/>
      <x/>
      <x/>
    </i>
    <i r="5">
      <x v="594"/>
      <x v="461"/>
      <x v="1266"/>
      <x v="3664"/>
      <x v="1896"/>
      <x/>
      <x/>
      <x/>
    </i>
    <i r="5">
      <x v="586"/>
      <x v="454"/>
      <x v="1243"/>
      <x v="3665"/>
      <x v="1290"/>
      <x/>
      <x/>
      <x/>
    </i>
    <i r="5">
      <x v="587"/>
      <x v="455"/>
      <x v="1267"/>
      <x v="3666"/>
      <x v="52"/>
      <x/>
      <x/>
      <x/>
    </i>
    <i r="5">
      <x v="588"/>
      <x v="456"/>
      <x v="1245"/>
      <x v="3667"/>
      <x v="1899"/>
      <x/>
      <x/>
      <x/>
    </i>
    <i r="7">
      <x v="1268"/>
      <x v="3668"/>
      <x v="1899"/>
      <x/>
      <x/>
      <x/>
    </i>
    <i r="7">
      <x v="1246"/>
      <x v="3669"/>
      <x v="1899"/>
      <x/>
      <x/>
      <x/>
    </i>
    <i r="5">
      <x v="589"/>
      <x v="457"/>
      <x v="1269"/>
      <x v="3670"/>
      <x v="1551"/>
      <x/>
      <x/>
      <x/>
    </i>
    <i r="5">
      <x v="163"/>
      <x v="131"/>
      <x v="1262"/>
      <x v="3671"/>
      <x v="1902"/>
      <x/>
      <x/>
      <x/>
    </i>
    <i r="8">
      <x v="3672"/>
      <x v="1902"/>
      <x/>
      <x/>
      <x/>
    </i>
    <i r="8">
      <x v="3673"/>
      <x v="1902"/>
      <x/>
      <x/>
      <x/>
    </i>
    <i r="8">
      <x v="3674"/>
      <x v="1902"/>
      <x/>
      <x/>
      <x/>
    </i>
    <i r="8">
      <x v="3675"/>
      <x v="1902"/>
      <x/>
      <x/>
      <x/>
    </i>
    <i r="7">
      <x v="1254"/>
      <x v="3676"/>
      <x v="1902"/>
      <x/>
      <x/>
      <x/>
    </i>
    <i r="5">
      <x v="590"/>
      <x v="458"/>
      <x v="1270"/>
      <x v="3677"/>
      <x v="1147"/>
      <x/>
      <x/>
      <x/>
    </i>
    <i r="5">
      <x v="592"/>
      <x v="460"/>
      <x v="1264"/>
      <x v="3678"/>
      <x v="43"/>
      <x/>
      <x/>
      <x/>
    </i>
    <i r="7">
      <x v="1251"/>
      <x v="3679"/>
      <x v="43"/>
      <x/>
      <x/>
      <x/>
    </i>
    <i r="3">
      <x v="3"/>
      <x/>
      <x v="151"/>
      <x v="119"/>
      <x v="1256"/>
      <x v="3680"/>
      <x v="1226"/>
      <x/>
      <x/>
      <x/>
    </i>
    <i r="7">
      <x v="1240"/>
      <x v="3681"/>
      <x v="1226"/>
      <x/>
      <x/>
      <x/>
    </i>
    <i r="5">
      <x v="593"/>
      <x v="7"/>
      <x v="1252"/>
      <x v="3682"/>
      <x v="4"/>
      <x/>
      <x/>
      <x/>
    </i>
    <i r="5">
      <x v="594"/>
      <x v="461"/>
      <x v="1271"/>
      <x v="3683"/>
      <x v="1898"/>
      <x/>
      <x/>
      <x/>
    </i>
    <i r="5">
      <x v="584"/>
      <x v="452"/>
      <x v="1272"/>
      <x v="3684"/>
      <x v="1192"/>
      <x/>
      <x/>
      <x/>
    </i>
    <i r="5">
      <x v="586"/>
      <x v="454"/>
      <x v="1243"/>
      <x v="3685"/>
      <x v="1290"/>
      <x/>
      <x/>
      <x/>
    </i>
    <i r="5">
      <x v="587"/>
      <x v="455"/>
      <x v="1273"/>
      <x v="3686"/>
      <x v="1222"/>
      <x/>
      <x/>
      <x/>
    </i>
    <i r="8">
      <x v="3687"/>
      <x v="1222"/>
      <x/>
      <x/>
      <x/>
    </i>
    <i r="5">
      <x v="588"/>
      <x v="456"/>
      <x v="1245"/>
      <x v="3688"/>
      <x v="1900"/>
      <x/>
      <x/>
      <x/>
    </i>
    <i r="7">
      <x v="1246"/>
      <x v="3689"/>
      <x v="1900"/>
      <x/>
      <x/>
      <x/>
    </i>
    <i r="5">
      <x v="163"/>
      <x v="131"/>
      <x v="1274"/>
      <x v="3690"/>
      <x v="1903"/>
      <x/>
      <x/>
      <x/>
    </i>
    <i r="7">
      <x v="1262"/>
      <x v="3691"/>
      <x v="1903"/>
      <x/>
      <x/>
      <x/>
    </i>
    <i r="8">
      <x v="3692"/>
      <x v="1903"/>
      <x/>
      <x/>
      <x/>
    </i>
    <i r="8">
      <x v="3693"/>
      <x v="1903"/>
      <x/>
      <x/>
      <x/>
    </i>
    <i r="7">
      <x v="1254"/>
      <x v="3694"/>
      <x v="1903"/>
      <x/>
      <x/>
      <x/>
    </i>
    <i r="5">
      <x v="590"/>
      <x v="458"/>
      <x v="1275"/>
      <x v="3695"/>
      <x v="1147"/>
      <x/>
      <x/>
      <x/>
    </i>
    <i r="5">
      <x v="592"/>
      <x v="460"/>
      <x v="1276"/>
      <x v="3696"/>
      <x v="43"/>
      <x/>
      <x/>
      <x/>
    </i>
    <i r="7">
      <x v="1251"/>
      <x v="3697"/>
      <x v="43"/>
      <x/>
      <x/>
      <x/>
    </i>
    <i r="4">
      <x v="7"/>
      <x v="354"/>
      <x v="7"/>
      <x v="1277"/>
      <x v="13"/>
      <x v="23"/>
      <x v="4"/>
      <x v="3"/>
      <x/>
    </i>
    <i r="7">
      <x v="1278"/>
      <x v="13"/>
      <x v="22"/>
      <x v="4"/>
      <x v="3"/>
      <x/>
    </i>
    <i r="7">
      <x v="1279"/>
      <x v="13"/>
      <x v="21"/>
      <x v="4"/>
      <x v="3"/>
      <x/>
    </i>
    <i r="7">
      <x v="1280"/>
      <x v="13"/>
      <x v="20"/>
      <x v="4"/>
      <x v="3"/>
      <x/>
    </i>
    <i r="7">
      <x v="1281"/>
      <x v="13"/>
      <x v="19"/>
      <x v="4"/>
      <x v="3"/>
      <x/>
    </i>
    <i r="4">
      <x v="1"/>
      <x v="163"/>
      <x v="131"/>
      <x v="1282"/>
      <x v="13"/>
      <x v="1066"/>
      <x/>
      <x v="1"/>
      <x/>
    </i>
    <i r="3">
      <x v="4"/>
      <x/>
      <x v="151"/>
      <x v="119"/>
      <x v="1256"/>
      <x v="3698"/>
      <x v="1226"/>
      <x/>
      <x/>
      <x/>
    </i>
    <i r="7">
      <x v="1240"/>
      <x v="3699"/>
      <x v="1226"/>
      <x/>
      <x/>
      <x/>
    </i>
    <i r="5">
      <x v="593"/>
      <x v="7"/>
      <x v="1252"/>
      <x v="3700"/>
      <x v="4"/>
      <x/>
      <x/>
      <x/>
    </i>
    <i r="5">
      <x v="594"/>
      <x v="461"/>
      <x v="1271"/>
      <x v="3701"/>
      <x v="1896"/>
      <x/>
      <x/>
      <x/>
    </i>
    <i r="8">
      <x v="3702"/>
      <x v="1898"/>
      <x/>
      <x/>
      <x/>
    </i>
    <i r="5">
      <x v="595"/>
      <x v="462"/>
      <x v="1258"/>
      <x v="3703"/>
      <x v="1832"/>
      <x/>
      <x/>
      <x/>
    </i>
    <i r="5">
      <x v="587"/>
      <x v="455"/>
      <x v="1283"/>
      <x v="3704"/>
      <x v="1222"/>
      <x/>
      <x/>
      <x/>
    </i>
    <i r="5">
      <x v="588"/>
      <x v="456"/>
      <x v="1245"/>
      <x v="3705"/>
      <x v="1900"/>
      <x/>
      <x/>
      <x/>
    </i>
    <i r="7">
      <x v="1246"/>
      <x v="3706"/>
      <x v="1900"/>
      <x/>
      <x/>
      <x/>
    </i>
    <i r="5">
      <x v="589"/>
      <x v="457"/>
      <x v="1284"/>
      <x v="3707"/>
      <x v="1552"/>
      <x/>
      <x/>
      <x/>
    </i>
    <i r="5">
      <x v="163"/>
      <x v="131"/>
      <x v="1282"/>
      <x v="3708"/>
      <x v="1903"/>
      <x/>
      <x/>
      <x/>
    </i>
    <i r="7">
      <x v="1262"/>
      <x v="3709"/>
      <x v="1903"/>
      <x/>
      <x/>
      <x/>
    </i>
    <i r="8">
      <x v="3710"/>
      <x v="1903"/>
      <x/>
      <x/>
      <x/>
    </i>
    <i r="7">
      <x v="1285"/>
      <x v="3711"/>
      <x v="1903"/>
      <x/>
      <x/>
      <x/>
    </i>
    <i r="7">
      <x v="1254"/>
      <x v="3712"/>
      <x v="1903"/>
      <x/>
      <x/>
      <x/>
    </i>
    <i r="5">
      <x v="590"/>
      <x v="458"/>
      <x v="1286"/>
      <x v="3713"/>
      <x v="1147"/>
      <x/>
      <x/>
      <x/>
    </i>
    <i r="5">
      <x v="592"/>
      <x v="460"/>
      <x v="1287"/>
      <x v="3714"/>
      <x v="43"/>
      <x/>
      <x/>
      <x/>
    </i>
    <i r="8">
      <x v="3715"/>
      <x v="43"/>
      <x/>
      <x/>
      <x/>
    </i>
    <i r="7">
      <x v="1288"/>
      <x v="3716"/>
      <x v="43"/>
      <x/>
      <x/>
      <x/>
    </i>
    <i r="7">
      <x v="1289"/>
      <x v="3717"/>
      <x v="43"/>
      <x/>
      <x/>
      <x/>
    </i>
    <i r="7">
      <x v="1251"/>
      <x v="3718"/>
      <x v="43"/>
      <x/>
      <x/>
      <x/>
    </i>
    <i r="4">
      <x v="2"/>
      <x v="163"/>
      <x v="131"/>
      <x v="1282"/>
      <x v="13"/>
      <x v="631"/>
      <x/>
      <x v="2"/>
      <x/>
    </i>
    <i r="3">
      <x v="5"/>
      <x/>
      <x v="151"/>
      <x v="119"/>
      <x v="1256"/>
      <x v="3719"/>
      <x v="1226"/>
      <x/>
      <x/>
      <x/>
    </i>
    <i r="7">
      <x v="1240"/>
      <x v="3720"/>
      <x v="1226"/>
      <x/>
      <x/>
      <x/>
    </i>
    <i r="5">
      <x v="593"/>
      <x v="7"/>
      <x v="1252"/>
      <x v="3721"/>
      <x v="4"/>
      <x/>
      <x/>
      <x/>
    </i>
    <i r="5">
      <x v="588"/>
      <x v="456"/>
      <x v="1245"/>
      <x v="3722"/>
      <x v="1900"/>
      <x/>
      <x/>
      <x/>
    </i>
    <i r="7">
      <x v="1246"/>
      <x v="3723"/>
      <x v="1900"/>
      <x/>
      <x/>
      <x/>
    </i>
    <i r="5">
      <x v="163"/>
      <x v="131"/>
      <x v="1282"/>
      <x v="3724"/>
      <x v="1903"/>
      <x/>
      <x/>
      <x/>
    </i>
    <i r="7">
      <x v="1262"/>
      <x v="3725"/>
      <x v="1903"/>
      <x/>
      <x/>
      <x/>
    </i>
    <i r="8">
      <x v="3726"/>
      <x v="1903"/>
      <x/>
      <x/>
      <x/>
    </i>
    <i r="8">
      <x v="3727"/>
      <x v="1903"/>
      <x/>
      <x/>
      <x/>
    </i>
    <i r="7">
      <x v="1290"/>
      <x v="3728"/>
      <x v="1903"/>
      <x/>
      <x/>
      <x/>
    </i>
    <i r="8">
      <x v="3729"/>
      <x v="1903"/>
      <x/>
      <x/>
      <x/>
    </i>
    <i r="7">
      <x v="1285"/>
      <x v="3730"/>
      <x v="1903"/>
      <x/>
      <x/>
      <x/>
    </i>
    <i r="7">
      <x v="1254"/>
      <x v="3731"/>
      <x v="1903"/>
      <x/>
      <x/>
      <x/>
    </i>
    <i r="5">
      <x v="590"/>
      <x v="458"/>
      <x v="1291"/>
      <x v="3732"/>
      <x v="1147"/>
      <x/>
      <x/>
      <x/>
    </i>
    <i r="5">
      <x v="592"/>
      <x v="460"/>
      <x v="1287"/>
      <x v="3733"/>
      <x v="43"/>
      <x/>
      <x/>
      <x/>
    </i>
    <i r="7">
      <x v="1292"/>
      <x v="3734"/>
      <x v="43"/>
      <x/>
      <x/>
      <x/>
    </i>
    <i r="7">
      <x v="1251"/>
      <x v="3735"/>
      <x v="43"/>
      <x/>
      <x/>
      <x/>
    </i>
    <i r="4">
      <x v="1"/>
      <x v="163"/>
      <x v="131"/>
      <x v="1262"/>
      <x v="3736"/>
      <x v="1067"/>
      <x/>
      <x v="1"/>
      <x/>
    </i>
    <i r="2">
      <x v="51"/>
      <x v="3"/>
      <x v="7"/>
      <x v="354"/>
      <x v="7"/>
      <x v="1293"/>
      <x v="13"/>
      <x v="1927"/>
      <x v="4"/>
      <x v="3"/>
      <x/>
    </i>
    <i r="2">
      <x v="52"/>
      <x/>
      <x/>
      <x v="151"/>
      <x v="119"/>
      <x v="1294"/>
      <x v="3737"/>
      <x v="1226"/>
      <x v="5"/>
      <x/>
      <x/>
    </i>
    <i r="5">
      <x v="588"/>
      <x v="456"/>
      <x v="1295"/>
      <x v="3738"/>
      <x v="1899"/>
      <x v="5"/>
      <x/>
      <x/>
    </i>
    <i r="8">
      <x v="3739"/>
      <x v="1899"/>
      <x/>
      <x/>
      <x/>
    </i>
    <i r="8">
      <x v="3740"/>
      <x v="1899"/>
      <x v="5"/>
      <x/>
      <x/>
    </i>
    <i r="5">
      <x v="163"/>
      <x v="131"/>
      <x v="1296"/>
      <x v="3741"/>
      <x v="1902"/>
      <x v="5"/>
      <x/>
      <x/>
    </i>
    <i r="4">
      <x v="2"/>
      <x v="588"/>
      <x v="456"/>
      <x v="1295"/>
      <x v="3742"/>
      <x v="629"/>
      <x/>
      <x v="2"/>
      <x/>
    </i>
    <i r="3">
      <x v="1"/>
      <x/>
      <x v="597"/>
      <x v="463"/>
      <x v="1297"/>
      <x v="3743"/>
      <x v="1242"/>
      <x v="5"/>
      <x/>
      <x/>
    </i>
    <i r="5">
      <x v="588"/>
      <x v="456"/>
      <x v="1295"/>
      <x v="3744"/>
      <x v="1899"/>
      <x v="5"/>
      <x/>
      <x/>
    </i>
    <i r="8">
      <x v="3745"/>
      <x v="1899"/>
      <x v="5"/>
      <x/>
      <x/>
    </i>
    <i r="8">
      <x v="3746"/>
      <x v="1899"/>
      <x v="5"/>
      <x/>
      <x/>
    </i>
    <i r="8">
      <x v="3747"/>
      <x v="1899"/>
      <x v="5"/>
      <x/>
      <x/>
    </i>
    <i r="8">
      <x v="3748"/>
      <x v="1899"/>
      <x v="5"/>
      <x/>
      <x/>
    </i>
    <i r="8">
      <x v="3749"/>
      <x v="1899"/>
      <x/>
      <x/>
      <x/>
    </i>
    <i r="5">
      <x v="598"/>
      <x v="464"/>
      <x v="1298"/>
      <x v="3750"/>
      <x v="169"/>
      <x/>
      <x/>
      <x/>
    </i>
    <i r="5">
      <x v="163"/>
      <x v="131"/>
      <x v="1299"/>
      <x v="3751"/>
      <x v="1902"/>
      <x v="5"/>
      <x/>
      <x/>
    </i>
    <i r="5">
      <x v="592"/>
      <x v="460"/>
      <x v="1300"/>
      <x v="3752"/>
      <x v="43"/>
      <x v="5"/>
      <x/>
      <x/>
    </i>
    <i r="3">
      <x v="2"/>
      <x/>
      <x v="588"/>
      <x v="456"/>
      <x v="1295"/>
      <x v="3753"/>
      <x v="1899"/>
      <x/>
      <x/>
      <x/>
    </i>
    <i r="8">
      <x v="3754"/>
      <x v="1899"/>
      <x/>
      <x/>
      <x/>
    </i>
    <i r="8">
      <x v="3755"/>
      <x v="1899"/>
      <x/>
      <x/>
      <x/>
    </i>
    <i r="8">
      <x v="3756"/>
      <x v="1899"/>
      <x v="5"/>
      <x/>
      <x/>
    </i>
    <i r="8">
      <x v="3757"/>
      <x v="1899"/>
      <x v="5"/>
      <x/>
      <x/>
    </i>
    <i r="8">
      <x v="3758"/>
      <x v="1899"/>
      <x v="5"/>
      <x/>
      <x/>
    </i>
    <i r="5">
      <x v="599"/>
      <x v="465"/>
      <x v="1301"/>
      <x v="3759"/>
      <x v="97"/>
      <x v="5"/>
      <x/>
      <x/>
    </i>
    <i r="5">
      <x v="163"/>
      <x v="131"/>
      <x v="1299"/>
      <x v="3760"/>
      <x v="1902"/>
      <x v="5"/>
      <x/>
      <x/>
    </i>
    <i r="8">
      <x v="3761"/>
      <x v="1902"/>
      <x v="5"/>
      <x/>
      <x/>
    </i>
    <i r="5">
      <x v="592"/>
      <x v="460"/>
      <x v="1302"/>
      <x v="3762"/>
      <x v="43"/>
      <x v="5"/>
      <x/>
      <x/>
    </i>
    <i r="3">
      <x v="3"/>
      <x/>
      <x v="151"/>
      <x v="119"/>
      <x v="1303"/>
      <x v="3763"/>
      <x v="1226"/>
      <x v="5"/>
      <x/>
      <x/>
    </i>
    <i r="7">
      <x v="1304"/>
      <x v="3764"/>
      <x v="1226"/>
      <x v="5"/>
      <x/>
      <x/>
    </i>
    <i r="5">
      <x v="597"/>
      <x v="463"/>
      <x v="1305"/>
      <x v="3765"/>
      <x v="1242"/>
      <x v="5"/>
      <x/>
      <x/>
    </i>
    <i r="5">
      <x v="588"/>
      <x v="456"/>
      <x v="1295"/>
      <x v="3766"/>
      <x v="1900"/>
      <x v="5"/>
      <x/>
      <x/>
    </i>
    <i r="8">
      <x v="3767"/>
      <x v="1900"/>
      <x v="5"/>
      <x/>
      <x/>
    </i>
    <i r="8">
      <x v="3768"/>
      <x v="1899"/>
      <x/>
      <x/>
      <x/>
    </i>
    <i r="8">
      <x v="3769"/>
      <x v="1899"/>
      <x v="5"/>
      <x/>
      <x/>
    </i>
    <i r="7">
      <x v="1306"/>
      <x v="3770"/>
      <x v="1900"/>
      <x v="5"/>
      <x/>
      <x/>
    </i>
    <i r="8">
      <x v="3771"/>
      <x v="1900"/>
      <x v="5"/>
      <x/>
      <x/>
    </i>
    <i r="5">
      <x v="598"/>
      <x v="464"/>
      <x v="1307"/>
      <x v="3772"/>
      <x v="169"/>
      <x v="5"/>
      <x/>
      <x/>
    </i>
    <i r="5">
      <x v="163"/>
      <x v="131"/>
      <x v="1299"/>
      <x v="3773"/>
      <x v="1903"/>
      <x v="5"/>
      <x/>
      <x/>
    </i>
    <i r="8">
      <x v="3774"/>
      <x v="1903"/>
      <x/>
      <x/>
      <x/>
    </i>
    <i r="5">
      <x v="600"/>
      <x v="466"/>
      <x v="1308"/>
      <x v="3775"/>
      <x v="44"/>
      <x v="5"/>
      <x/>
      <x/>
    </i>
    <i r="4">
      <x v="1"/>
      <x v="163"/>
      <x v="131"/>
      <x v="1299"/>
      <x v="13"/>
      <x v="1066"/>
      <x/>
      <x v="1"/>
      <x/>
    </i>
    <i r="3">
      <x v="4"/>
      <x/>
      <x v="151"/>
      <x v="119"/>
      <x v="1309"/>
      <x v="3776"/>
      <x v="1226"/>
      <x v="5"/>
      <x/>
      <x/>
    </i>
    <i r="5">
      <x v="588"/>
      <x v="456"/>
      <x v="1295"/>
      <x v="3777"/>
      <x v="1900"/>
      <x v="5"/>
      <x/>
      <x/>
    </i>
    <i r="8">
      <x v="3778"/>
      <x v="1900"/>
      <x v="5"/>
      <x/>
      <x/>
    </i>
    <i r="8">
      <x v="3779"/>
      <x v="1900"/>
      <x v="5"/>
      <x/>
      <x/>
    </i>
    <i r="8">
      <x v="3780"/>
      <x v="1900"/>
      <x v="5"/>
      <x/>
      <x/>
    </i>
    <i r="8">
      <x v="3781"/>
      <x v="1900"/>
      <x v="5"/>
      <x/>
      <x/>
    </i>
    <i r="8">
      <x v="3782"/>
      <x v="1900"/>
      <x v="5"/>
      <x/>
      <x/>
    </i>
    <i r="7">
      <x v="1306"/>
      <x v="3783"/>
      <x v="1900"/>
      <x v="5"/>
      <x/>
      <x/>
    </i>
    <i r="8">
      <x v="3784"/>
      <x v="1900"/>
      <x v="5"/>
      <x/>
      <x/>
    </i>
    <i r="8">
      <x v="3785"/>
      <x v="1900"/>
      <x v="5"/>
      <x/>
      <x/>
    </i>
    <i r="8">
      <x v="3786"/>
      <x v="1900"/>
      <x v="5"/>
      <x/>
      <x/>
    </i>
    <i r="5">
      <x v="163"/>
      <x v="131"/>
      <x v="1299"/>
      <x v="3787"/>
      <x v="1903"/>
      <x/>
      <x/>
      <x/>
    </i>
    <i r="5">
      <x v="592"/>
      <x v="460"/>
      <x v="1310"/>
      <x v="3788"/>
      <x v="43"/>
      <x v="5"/>
      <x/>
      <x/>
    </i>
    <i r="7">
      <x v="1311"/>
      <x v="3789"/>
      <x v="43"/>
      <x v="5"/>
      <x/>
      <x/>
    </i>
    <i r="4">
      <x v="2"/>
      <x v="163"/>
      <x v="131"/>
      <x v="1299"/>
      <x v="13"/>
      <x v="631"/>
      <x/>
      <x v="2"/>
      <x/>
    </i>
    <i r="3">
      <x v="5"/>
      <x/>
      <x v="597"/>
      <x v="463"/>
      <x v="1312"/>
      <x v="3790"/>
      <x v="1242"/>
      <x v="5"/>
      <x/>
      <x/>
    </i>
    <i r="5">
      <x v="588"/>
      <x v="456"/>
      <x v="1295"/>
      <x v="3791"/>
      <x v="1900"/>
      <x/>
      <x/>
      <x/>
    </i>
    <i r="5">
      <x v="163"/>
      <x v="131"/>
      <x v="1299"/>
      <x v="3792"/>
      <x v="1903"/>
      <x v="5"/>
      <x/>
      <x/>
    </i>
    <i r="8">
      <x v="3793"/>
      <x v="1903"/>
      <x v="5"/>
      <x/>
      <x/>
    </i>
    <i r="8">
      <x v="3794"/>
      <x v="1903"/>
      <x v="5"/>
      <x/>
      <x/>
    </i>
    <i r="1">
      <x v="16"/>
      <x v="53"/>
      <x/>
      <x/>
      <x v="150"/>
      <x v="118"/>
      <x v="1313"/>
      <x v="3795"/>
      <x v="1464"/>
      <x/>
      <x/>
      <x/>
    </i>
    <i r="5">
      <x v="151"/>
      <x v="119"/>
      <x v="1314"/>
      <x v="3796"/>
      <x v="1226"/>
      <x/>
      <x/>
      <x/>
    </i>
    <i r="5">
      <x v="33"/>
      <x v="28"/>
      <x v="1315"/>
      <x v="3797"/>
      <x v="1824"/>
      <x/>
      <x/>
      <x/>
    </i>
    <i r="5">
      <x v="601"/>
      <x v="467"/>
      <x v="1316"/>
      <x v="3798"/>
      <x v="1620"/>
      <x/>
      <x/>
      <x/>
    </i>
    <i r="7">
      <x v="1317"/>
      <x v="3799"/>
      <x v="1620"/>
      <x/>
      <x/>
      <x/>
    </i>
    <i r="5">
      <x v="122"/>
      <x v="95"/>
      <x v="1318"/>
      <x v="3800"/>
      <x v="1691"/>
      <x/>
      <x/>
      <x/>
    </i>
    <i r="5">
      <x v="162"/>
      <x v="130"/>
      <x v="1319"/>
      <x v="3801"/>
      <x v="1458"/>
      <x/>
      <x/>
      <x/>
    </i>
    <i r="5">
      <x v="163"/>
      <x v="131"/>
      <x v="1320"/>
      <x v="3802"/>
      <x v="1902"/>
      <x/>
      <x/>
      <x/>
    </i>
    <i r="7">
      <x v="1321"/>
      <x v="3803"/>
      <x v="1902"/>
      <x/>
      <x/>
      <x/>
    </i>
    <i r="7">
      <x v="1322"/>
      <x v="3804"/>
      <x v="1902"/>
      <x/>
      <x/>
      <x/>
    </i>
    <i r="5">
      <x v="602"/>
      <x v="468"/>
      <x v="1323"/>
      <x v="3805"/>
      <x v="1418"/>
      <x/>
      <x/>
      <x/>
    </i>
    <i r="3">
      <x v="1"/>
      <x/>
      <x v="442"/>
      <x v="355"/>
      <x v="1324"/>
      <x v="3806"/>
      <x v="113"/>
      <x/>
      <x/>
      <x/>
    </i>
    <i r="5">
      <x v="150"/>
      <x v="118"/>
      <x v="1313"/>
      <x v="3807"/>
      <x v="1464"/>
      <x/>
      <x/>
      <x/>
    </i>
    <i r="8">
      <x v="3808"/>
      <x v="1464"/>
      <x/>
      <x/>
      <x/>
    </i>
    <i r="8">
      <x v="3809"/>
      <x v="1464"/>
      <x/>
      <x/>
      <x/>
    </i>
    <i r="8">
      <x v="3810"/>
      <x v="1464"/>
      <x/>
      <x/>
      <x/>
    </i>
    <i r="5">
      <x v="151"/>
      <x v="119"/>
      <x v="1314"/>
      <x v="3811"/>
      <x v="1226"/>
      <x/>
      <x/>
      <x/>
    </i>
    <i r="8">
      <x v="3812"/>
      <x v="1226"/>
      <x/>
      <x/>
      <x/>
    </i>
    <i r="7">
      <x v="1325"/>
      <x v="3813"/>
      <x v="1226"/>
      <x/>
      <x/>
      <x/>
    </i>
    <i r="7">
      <x v="1326"/>
      <x v="3814"/>
      <x v="1226"/>
      <x/>
      <x/>
      <x/>
    </i>
    <i r="7">
      <x v="1327"/>
      <x v="3815"/>
      <x v="1226"/>
      <x/>
      <x/>
      <x/>
    </i>
    <i r="5">
      <x v="603"/>
      <x v="7"/>
      <x v="1328"/>
      <x v="3816"/>
      <x v="24"/>
      <x/>
      <x/>
      <x/>
    </i>
    <i r="7">
      <x v="1329"/>
      <x v="3817"/>
      <x v="24"/>
      <x/>
      <x/>
      <x/>
    </i>
    <i r="5">
      <x v="33"/>
      <x v="28"/>
      <x v="1330"/>
      <x v="3818"/>
      <x v="1824"/>
      <x/>
      <x/>
      <x/>
    </i>
    <i r="5">
      <x v="468"/>
      <x v="375"/>
      <x v="1331"/>
      <x v="3819"/>
      <x v="1992"/>
      <x/>
      <x/>
      <x/>
    </i>
    <i r="7">
      <x v="1332"/>
      <x v="3820"/>
      <x v="1992"/>
      <x/>
      <x/>
      <x/>
    </i>
    <i r="5">
      <x v="453"/>
      <x v="364"/>
      <x v="1333"/>
      <x v="3821"/>
      <x v="1228"/>
      <x/>
      <x/>
      <x/>
    </i>
    <i r="7">
      <x v="1334"/>
      <x v="3822"/>
      <x v="1228"/>
      <x/>
      <x/>
      <x/>
    </i>
    <i r="7">
      <x v="1335"/>
      <x v="3823"/>
      <x v="1228"/>
      <x/>
      <x/>
      <x/>
    </i>
    <i r="7">
      <x v="1336"/>
      <x v="3824"/>
      <x v="1228"/>
      <x/>
      <x/>
      <x/>
    </i>
    <i r="7">
      <x v="1337"/>
      <x v="3825"/>
      <x v="1228"/>
      <x/>
      <x/>
      <x/>
    </i>
    <i r="3">
      <x v="2"/>
      <x/>
      <x v="419"/>
      <x v="334"/>
      <x v="1338"/>
      <x v="3826"/>
      <x v="1819"/>
      <x/>
      <x/>
      <x/>
    </i>
    <i r="5">
      <x v="150"/>
      <x v="118"/>
      <x v="1313"/>
      <x v="3827"/>
      <x v="1464"/>
      <x/>
      <x/>
      <x/>
    </i>
    <i r="8">
      <x v="3828"/>
      <x v="1464"/>
      <x/>
      <x/>
      <x/>
    </i>
    <i r="7">
      <x v="1339"/>
      <x v="3829"/>
      <x v="1464"/>
      <x/>
      <x/>
      <x/>
    </i>
    <i r="7">
      <x v="1340"/>
      <x v="3830"/>
      <x v="1464"/>
      <x/>
      <x/>
      <x/>
    </i>
    <i r="7">
      <x v="1341"/>
      <x v="3831"/>
      <x v="1464"/>
      <x/>
      <x/>
      <x/>
    </i>
    <i r="5">
      <x v="151"/>
      <x v="119"/>
      <x v="1342"/>
      <x v="3832"/>
      <x v="1226"/>
      <x/>
      <x/>
      <x/>
    </i>
    <i r="7">
      <x v="1343"/>
      <x v="3833"/>
      <x v="1226"/>
      <x/>
      <x/>
      <x/>
    </i>
    <i r="7">
      <x v="1344"/>
      <x v="3834"/>
      <x v="1226"/>
      <x/>
      <x/>
      <x/>
    </i>
    <i r="7">
      <x v="1345"/>
      <x v="3835"/>
      <x v="1226"/>
      <x/>
      <x/>
      <x/>
    </i>
    <i r="5">
      <x v="33"/>
      <x v="28"/>
      <x v="1346"/>
      <x v="3836"/>
      <x v="1824"/>
      <x/>
      <x/>
      <x/>
    </i>
    <i r="5">
      <x v="174"/>
      <x v="140"/>
      <x v="1347"/>
      <x v="3837"/>
      <x v="1467"/>
      <x/>
      <x/>
      <x/>
    </i>
    <i r="5">
      <x v="601"/>
      <x v="467"/>
      <x v="1317"/>
      <x v="3838"/>
      <x v="1620"/>
      <x/>
      <x/>
      <x/>
    </i>
    <i r="5">
      <x v="453"/>
      <x v="364"/>
      <x v="1348"/>
      <x v="3839"/>
      <x v="1228"/>
      <x/>
      <x/>
      <x/>
    </i>
    <i r="7">
      <x v="1349"/>
      <x v="3840"/>
      <x v="1228"/>
      <x/>
      <x/>
      <x/>
    </i>
    <i r="7">
      <x v="1350"/>
      <x v="3841"/>
      <x v="1228"/>
      <x/>
      <x/>
      <x/>
    </i>
    <i r="7">
      <x v="1351"/>
      <x v="3842"/>
      <x v="1228"/>
      <x/>
      <x/>
      <x/>
    </i>
    <i r="5">
      <x v="588"/>
      <x v="456"/>
      <x v="1352"/>
      <x v="3843"/>
      <x v="1899"/>
      <x/>
      <x/>
      <x/>
    </i>
    <i r="5">
      <x v="604"/>
      <x v="469"/>
      <x v="1353"/>
      <x v="3844"/>
      <x v="5"/>
      <x/>
      <x/>
      <x/>
    </i>
    <i r="3">
      <x v="3"/>
      <x/>
      <x v="419"/>
      <x v="334"/>
      <x v="1338"/>
      <x v="3845"/>
      <x v="1819"/>
      <x/>
      <x/>
      <x/>
    </i>
    <i r="5">
      <x v="442"/>
      <x v="355"/>
      <x v="1354"/>
      <x v="3846"/>
      <x v="114"/>
      <x/>
      <x/>
      <x/>
    </i>
    <i r="7">
      <x v="1355"/>
      <x v="3847"/>
      <x v="114"/>
      <x/>
      <x/>
      <x/>
    </i>
    <i r="5">
      <x v="151"/>
      <x v="119"/>
      <x v="1356"/>
      <x v="3848"/>
      <x v="1227"/>
      <x/>
      <x/>
      <x/>
    </i>
    <i r="7">
      <x v="1357"/>
      <x v="3849"/>
      <x v="1227"/>
      <x/>
      <x/>
      <x/>
    </i>
    <i r="7">
      <x v="1358"/>
      <x v="3850"/>
      <x v="1227"/>
      <x/>
      <x/>
      <x/>
    </i>
    <i r="5">
      <x v="605"/>
      <x v="470"/>
      <x v="1359"/>
      <x v="3851"/>
      <x v="1836"/>
      <x/>
      <x/>
      <x/>
    </i>
    <i r="7">
      <x v="1360"/>
      <x v="3852"/>
      <x v="1836"/>
      <x/>
      <x/>
      <x/>
    </i>
    <i r="5">
      <x v="606"/>
      <x v="471"/>
      <x v="1361"/>
      <x v="3853"/>
      <x v="1751"/>
      <x/>
      <x/>
      <x/>
    </i>
    <i r="8">
      <x v="3854"/>
      <x v="1751"/>
      <x/>
      <x/>
      <x/>
    </i>
    <i r="5">
      <x v="601"/>
      <x v="467"/>
      <x v="1317"/>
      <x v="3855"/>
      <x v="1620"/>
      <x/>
      <x/>
      <x/>
    </i>
    <i r="5">
      <x v="122"/>
      <x v="95"/>
      <x v="1362"/>
      <x v="3856"/>
      <x v="1691"/>
      <x/>
      <x/>
      <x/>
    </i>
    <i r="7">
      <x v="1363"/>
      <x v="3857"/>
      <x v="1691"/>
      <x/>
      <x/>
      <x/>
    </i>
    <i r="7">
      <x v="1364"/>
      <x v="3858"/>
      <x v="1691"/>
      <x/>
      <x/>
      <x/>
    </i>
    <i r="5">
      <x v="453"/>
      <x v="364"/>
      <x v="1365"/>
      <x v="3859"/>
      <x v="1229"/>
      <x/>
      <x/>
      <x/>
    </i>
    <i r="7">
      <x v="1366"/>
      <x v="3860"/>
      <x v="1229"/>
      <x/>
      <x/>
      <x/>
    </i>
    <i r="7">
      <x v="1367"/>
      <x v="3861"/>
      <x v="1229"/>
      <x/>
      <x/>
      <x/>
    </i>
    <i r="5">
      <x v="588"/>
      <x v="456"/>
      <x v="1352"/>
      <x v="3862"/>
      <x v="1899"/>
      <x/>
      <x/>
      <x/>
    </i>
    <i r="8">
      <x v="3863"/>
      <x v="1899"/>
      <x/>
      <x/>
      <x/>
    </i>
    <i r="3">
      <x v="4"/>
      <x/>
      <x v="442"/>
      <x v="355"/>
      <x v="1368"/>
      <x v="3864"/>
      <x v="113"/>
      <x/>
      <x/>
      <x/>
    </i>
    <i r="5">
      <x v="150"/>
      <x v="118"/>
      <x v="1369"/>
      <x v="3865"/>
      <x v="1464"/>
      <x/>
      <x/>
      <x/>
    </i>
    <i r="5">
      <x v="151"/>
      <x v="119"/>
      <x v="1370"/>
      <x v="3866"/>
      <x v="1226"/>
      <x/>
      <x/>
      <x/>
    </i>
    <i r="7">
      <x v="1371"/>
      <x v="3867"/>
      <x v="1226"/>
      <x/>
      <x/>
      <x/>
    </i>
    <i r="5">
      <x v="603"/>
      <x v="7"/>
      <x v="1372"/>
      <x v="3868"/>
      <x v="24"/>
      <x/>
      <x/>
      <x/>
    </i>
    <i r="5">
      <x v="33"/>
      <x v="28"/>
      <x v="1373"/>
      <x v="3869"/>
      <x v="1824"/>
      <x/>
      <x/>
      <x/>
    </i>
    <i r="5">
      <x v="601"/>
      <x v="467"/>
      <x v="1317"/>
      <x v="3870"/>
      <x v="1620"/>
      <x/>
      <x/>
      <x/>
    </i>
    <i r="8">
      <x v="3871"/>
      <x v="1620"/>
      <x/>
      <x/>
      <x/>
    </i>
    <i r="5">
      <x v="453"/>
      <x v="364"/>
      <x v="1374"/>
      <x v="3872"/>
      <x v="1228"/>
      <x/>
      <x/>
      <x/>
    </i>
    <i r="7">
      <x v="1375"/>
      <x v="3873"/>
      <x v="1228"/>
      <x/>
      <x/>
      <x/>
    </i>
    <i r="7">
      <x v="1376"/>
      <x v="3874"/>
      <x v="1228"/>
      <x/>
      <x/>
      <x/>
    </i>
    <i r="5">
      <x v="163"/>
      <x v="131"/>
      <x v="1377"/>
      <x v="3875"/>
      <x v="1903"/>
      <x/>
      <x/>
      <x/>
    </i>
    <i r="7">
      <x v="1378"/>
      <x v="3876"/>
      <x v="1903"/>
      <x/>
      <x/>
      <x/>
    </i>
    <i r="7">
      <x v="1379"/>
      <x v="3877"/>
      <x v="1903"/>
      <x/>
      <x/>
      <x/>
    </i>
    <i r="7">
      <x v="1380"/>
      <x v="3878"/>
      <x v="1903"/>
      <x/>
      <x/>
      <x/>
    </i>
    <i r="3">
      <x v="5"/>
      <x/>
      <x v="442"/>
      <x v="355"/>
      <x v="1381"/>
      <x v="3879"/>
      <x v="113"/>
      <x/>
      <x/>
      <x/>
    </i>
    <i r="5">
      <x v="151"/>
      <x v="119"/>
      <x v="1382"/>
      <x v="3880"/>
      <x v="1226"/>
      <x/>
      <x/>
      <x/>
    </i>
    <i r="7">
      <x v="1383"/>
      <x v="3881"/>
      <x v="1226"/>
      <x/>
      <x/>
      <x/>
    </i>
    <i r="7">
      <x v="1384"/>
      <x v="3882"/>
      <x v="1226"/>
      <x/>
      <x/>
      <x/>
    </i>
    <i r="7">
      <x v="1385"/>
      <x v="3883"/>
      <x v="1226"/>
      <x/>
      <x/>
      <x/>
    </i>
    <i r="7">
      <x v="1386"/>
      <x v="3884"/>
      <x v="1226"/>
      <x/>
      <x/>
      <x/>
    </i>
    <i r="7">
      <x v="1387"/>
      <x v="3885"/>
      <x v="1226"/>
      <x/>
      <x/>
      <x/>
    </i>
    <i r="5">
      <x v="33"/>
      <x v="28"/>
      <x v="1388"/>
      <x v="3886"/>
      <x v="1824"/>
      <x/>
      <x/>
      <x/>
    </i>
    <i r="7">
      <x v="1389"/>
      <x v="3887"/>
      <x v="1824"/>
      <x/>
      <x/>
      <x/>
    </i>
    <i r="5">
      <x v="453"/>
      <x v="364"/>
      <x v="1390"/>
      <x v="3888"/>
      <x v="1228"/>
      <x/>
      <x/>
      <x/>
    </i>
    <i r="7">
      <x v="1391"/>
      <x v="3889"/>
      <x v="1228"/>
      <x/>
      <x/>
      <x/>
    </i>
    <i r="7">
      <x v="1392"/>
      <x v="3890"/>
      <x v="1228"/>
      <x/>
      <x/>
      <x/>
    </i>
    <i r="5">
      <x v="163"/>
      <x v="131"/>
      <x v="1393"/>
      <x v="3891"/>
      <x v="1903"/>
      <x/>
      <x/>
      <x/>
    </i>
    <i r="7">
      <x v="1394"/>
      <x v="3892"/>
      <x v="1903"/>
      <x/>
      <x/>
      <x/>
    </i>
    <i r="7">
      <x v="1395"/>
      <x v="3893"/>
      <x v="1903"/>
      <x/>
      <x/>
      <x/>
    </i>
    <i r="5">
      <x v="604"/>
      <x v="469"/>
      <x v="1396"/>
      <x v="3894"/>
      <x v="5"/>
      <x/>
      <x/>
      <x/>
    </i>
    <i r="2">
      <x v="54"/>
      <x/>
      <x/>
      <x v="442"/>
      <x v="355"/>
      <x v="1397"/>
      <x v="3895"/>
      <x v="113"/>
      <x/>
      <x/>
      <x/>
    </i>
    <i r="7">
      <x v="1398"/>
      <x v="3896"/>
      <x v="113"/>
      <x/>
      <x/>
      <x/>
    </i>
    <i r="5">
      <x v="151"/>
      <x v="119"/>
      <x v="1399"/>
      <x v="3897"/>
      <x v="1226"/>
      <x/>
      <x/>
      <x/>
    </i>
    <i r="5">
      <x v="603"/>
      <x v="7"/>
      <x v="1400"/>
      <x v="3898"/>
      <x v="24"/>
      <x/>
      <x/>
      <x/>
    </i>
    <i r="5">
      <x v="605"/>
      <x v="470"/>
      <x v="1401"/>
      <x v="3899"/>
      <x v="1836"/>
      <x/>
      <x/>
      <x/>
    </i>
    <i r="5">
      <x v="468"/>
      <x v="375"/>
      <x v="1402"/>
      <x v="3900"/>
      <x v="1992"/>
      <x/>
      <x/>
      <x/>
    </i>
    <i r="5">
      <x v="601"/>
      <x v="467"/>
      <x v="1403"/>
      <x v="3901"/>
      <x v="1620"/>
      <x/>
      <x/>
      <x/>
    </i>
    <i r="5">
      <x v="607"/>
      <x v="7"/>
      <x v="1404"/>
      <x v="3902"/>
      <x v="1436"/>
      <x/>
      <x/>
      <x/>
    </i>
    <i r="4">
      <x v="1"/>
      <x v="608"/>
      <x v="7"/>
      <x v="1405"/>
      <x v="3903"/>
      <x v="970"/>
      <x/>
      <x v="1"/>
      <x/>
    </i>
    <i r="8">
      <x v="3904"/>
      <x v="970"/>
      <x/>
      <x v="1"/>
      <x/>
    </i>
    <i r="3">
      <x v="1"/>
      <x/>
      <x v="442"/>
      <x v="355"/>
      <x v="1406"/>
      <x v="3905"/>
      <x v="113"/>
      <x/>
      <x/>
      <x/>
    </i>
    <i r="5">
      <x v="603"/>
      <x v="7"/>
      <x v="1400"/>
      <x v="3906"/>
      <x v="24"/>
      <x/>
      <x/>
      <x/>
    </i>
    <i r="8">
      <x v="3907"/>
      <x v="24"/>
      <x/>
      <x/>
      <x/>
    </i>
    <i r="5">
      <x v="33"/>
      <x v="28"/>
      <x v="1407"/>
      <x v="3908"/>
      <x v="1824"/>
      <x/>
      <x/>
      <x/>
    </i>
    <i r="5">
      <x v="595"/>
      <x v="462"/>
      <x v="1408"/>
      <x v="3909"/>
      <x v="1833"/>
      <x/>
      <x/>
      <x/>
    </i>
    <i r="5">
      <x v="609"/>
      <x v="472"/>
      <x v="1409"/>
      <x v="3910"/>
      <x v="1565"/>
      <x/>
      <x/>
      <x/>
    </i>
    <i r="5">
      <x v="608"/>
      <x v="7"/>
      <x v="1405"/>
      <x v="3903"/>
      <x v="1636"/>
      <x/>
      <x/>
      <x/>
    </i>
    <i r="8">
      <x v="3904"/>
      <x v="1636"/>
      <x/>
      <x/>
      <x/>
    </i>
    <i r="5">
      <x v="601"/>
      <x v="467"/>
      <x v="1410"/>
      <x v="3911"/>
      <x v="1620"/>
      <x/>
      <x/>
      <x/>
    </i>
    <i r="5">
      <x v="610"/>
      <x v="7"/>
      <x v="1411"/>
      <x v="3912"/>
      <x v="1494"/>
      <x/>
      <x/>
      <x/>
    </i>
    <i r="5">
      <x v="122"/>
      <x v="95"/>
      <x v="1412"/>
      <x v="3913"/>
      <x v="1691"/>
      <x/>
      <x/>
      <x/>
    </i>
    <i r="5">
      <x v="611"/>
      <x v="7"/>
      <x v="1413"/>
      <x v="3914"/>
      <x v="1828"/>
      <x/>
      <x/>
      <x/>
    </i>
    <i r="5">
      <x v="612"/>
      <x v="473"/>
      <x v="1414"/>
      <x v="3915"/>
      <x v="1114"/>
      <x/>
      <x/>
      <x/>
    </i>
    <i r="4">
      <x v="2"/>
      <x v="608"/>
      <x v="7"/>
      <x v="1405"/>
      <x v="3903"/>
      <x v="526"/>
      <x/>
      <x v="2"/>
      <x/>
    </i>
    <i r="8">
      <x v="3904"/>
      <x v="526"/>
      <x/>
      <x v="2"/>
      <x/>
    </i>
    <i r="3">
      <x v="2"/>
      <x/>
      <x v="613"/>
      <x v="7"/>
      <x v="1415"/>
      <x v="3916"/>
      <x v="1669"/>
      <x/>
      <x/>
      <x/>
    </i>
    <i r="5">
      <x v="442"/>
      <x v="355"/>
      <x v="1416"/>
      <x v="3917"/>
      <x v="113"/>
      <x/>
      <x/>
      <x/>
    </i>
    <i r="7">
      <x v="1417"/>
      <x v="3918"/>
      <x v="113"/>
      <x/>
      <x/>
      <x/>
    </i>
    <i r="5">
      <x v="150"/>
      <x v="118"/>
      <x v="1418"/>
      <x v="3919"/>
      <x v="1464"/>
      <x/>
      <x/>
      <x/>
    </i>
    <i r="7">
      <x v="1419"/>
      <x v="3920"/>
      <x v="1464"/>
      <x/>
      <x/>
      <x/>
    </i>
    <i r="5">
      <x v="151"/>
      <x v="119"/>
      <x v="1420"/>
      <x v="3921"/>
      <x v="1226"/>
      <x/>
      <x/>
      <x/>
    </i>
    <i r="7">
      <x v="1421"/>
      <x v="3922"/>
      <x v="1226"/>
      <x/>
      <x/>
      <x/>
    </i>
    <i r="7">
      <x v="1422"/>
      <x v="3923"/>
      <x v="1226"/>
      <x/>
      <x/>
      <x/>
    </i>
    <i r="5">
      <x v="614"/>
      <x v="7"/>
      <x v="1423"/>
      <x v="3924"/>
      <x v="1535"/>
      <x/>
      <x/>
      <x/>
    </i>
    <i r="5">
      <x v="605"/>
      <x v="470"/>
      <x v="1424"/>
      <x v="3925"/>
      <x v="1836"/>
      <x/>
      <x/>
      <x/>
    </i>
    <i r="5">
      <x v="601"/>
      <x v="467"/>
      <x v="1410"/>
      <x v="3926"/>
      <x v="1620"/>
      <x/>
      <x/>
      <x/>
    </i>
    <i r="5">
      <x v="122"/>
      <x v="95"/>
      <x v="1425"/>
      <x v="3927"/>
      <x v="1691"/>
      <x/>
      <x/>
      <x/>
    </i>
    <i r="5">
      <x v="453"/>
      <x v="364"/>
      <x v="1426"/>
      <x v="3928"/>
      <x v="1228"/>
      <x/>
      <x/>
      <x/>
    </i>
    <i r="7">
      <x v="1427"/>
      <x v="3929"/>
      <x v="1228"/>
      <x/>
      <x/>
      <x/>
    </i>
    <i r="5">
      <x v="84"/>
      <x v="64"/>
      <x v="1428"/>
      <x v="3930"/>
      <x v="152"/>
      <x/>
      <x/>
      <x/>
    </i>
    <i r="5">
      <x v="612"/>
      <x v="473"/>
      <x v="1429"/>
      <x v="3931"/>
      <x v="1114"/>
      <x/>
      <x/>
      <x/>
    </i>
    <i r="5">
      <x v="604"/>
      <x v="469"/>
      <x v="1430"/>
      <x v="3932"/>
      <x v="5"/>
      <x/>
      <x/>
      <x/>
    </i>
    <i r="4">
      <x v="1"/>
      <x v="198"/>
      <x v="158"/>
      <x v="1431"/>
      <x v="3933"/>
      <x v="724"/>
      <x/>
      <x v="1"/>
      <x/>
    </i>
    <i r="3">
      <x v="3"/>
      <x/>
      <x v="442"/>
      <x v="355"/>
      <x v="1432"/>
      <x v="3934"/>
      <x v="114"/>
      <x/>
      <x/>
      <x/>
    </i>
    <i r="7">
      <x v="1433"/>
      <x v="3935"/>
      <x v="113"/>
      <x/>
      <x/>
      <x/>
    </i>
    <i r="7">
      <x v="1434"/>
      <x v="3936"/>
      <x v="113"/>
      <x/>
      <x/>
      <x/>
    </i>
    <i r="7">
      <x v="1435"/>
      <x v="3937"/>
      <x v="113"/>
      <x/>
      <x/>
      <x/>
    </i>
    <i r="7">
      <x v="1436"/>
      <x v="3938"/>
      <x v="114"/>
      <x/>
      <x/>
      <x/>
    </i>
    <i r="5">
      <x v="198"/>
      <x v="158"/>
      <x v="1431"/>
      <x v="3933"/>
      <x v="42"/>
      <x/>
      <x/>
      <x/>
    </i>
    <i r="8">
      <x v="3939"/>
      <x v="42"/>
      <x/>
      <x/>
      <x/>
    </i>
    <i r="8">
      <x v="3940"/>
      <x v="42"/>
      <x/>
      <x/>
      <x/>
    </i>
    <i r="8">
      <x v="3941"/>
      <x v="42"/>
      <x/>
      <x/>
      <x/>
    </i>
    <i r="8">
      <x v="3942"/>
      <x v="42"/>
      <x/>
      <x/>
      <x/>
    </i>
    <i r="8">
      <x v="3943"/>
      <x v="42"/>
      <x/>
      <x/>
      <x/>
    </i>
    <i r="5">
      <x v="601"/>
      <x v="467"/>
      <x v="1410"/>
      <x v="3944"/>
      <x v="1620"/>
      <x/>
      <x/>
      <x/>
    </i>
    <i r="7">
      <x v="1437"/>
      <x v="3945"/>
      <x v="1620"/>
      <x/>
      <x/>
      <x/>
    </i>
    <i r="5">
      <x v="615"/>
      <x v="7"/>
      <x v="1438"/>
      <x v="3946"/>
      <x v="1175"/>
      <x/>
      <x/>
      <x/>
    </i>
    <i r="5">
      <x v="616"/>
      <x v="474"/>
      <x v="1439"/>
      <x v="3947"/>
      <x v="218"/>
      <x/>
      <x/>
      <x/>
    </i>
    <i r="5">
      <x v="453"/>
      <x v="364"/>
      <x v="1440"/>
      <x v="3948"/>
      <x v="1229"/>
      <x/>
      <x/>
      <x/>
    </i>
    <i r="4">
      <x v="2"/>
      <x v="198"/>
      <x v="158"/>
      <x v="1431"/>
      <x v="3933"/>
      <x v="262"/>
      <x/>
      <x v="2"/>
      <x/>
    </i>
    <i r="3">
      <x v="4"/>
      <x/>
      <x v="442"/>
      <x v="355"/>
      <x v="1441"/>
      <x v="3949"/>
      <x v="113"/>
      <x/>
      <x/>
      <x/>
    </i>
    <i r="7">
      <x v="1442"/>
      <x v="3950"/>
      <x v="113"/>
      <x/>
      <x/>
      <x/>
    </i>
    <i r="8">
      <x v="3951"/>
      <x v="113"/>
      <x/>
      <x/>
      <x/>
    </i>
    <i r="7">
      <x v="1443"/>
      <x v="3952"/>
      <x v="113"/>
      <x/>
      <x/>
      <x/>
    </i>
    <i r="5">
      <x v="151"/>
      <x v="119"/>
      <x v="1444"/>
      <x v="3953"/>
      <x v="1226"/>
      <x/>
      <x/>
      <x/>
    </i>
    <i r="5">
      <x v="617"/>
      <x v="7"/>
      <x v="1445"/>
      <x v="3954"/>
      <x v="1720"/>
      <x/>
      <x/>
      <x/>
    </i>
    <i r="5">
      <x v="435"/>
      <x v="348"/>
      <x v="1446"/>
      <x v="3955"/>
      <x v="1271"/>
      <x/>
      <x/>
      <x/>
    </i>
    <i r="5">
      <x v="618"/>
      <x v="475"/>
      <x v="1447"/>
      <x v="3956"/>
      <x v="185"/>
      <x/>
      <x/>
      <x/>
    </i>
    <i r="5">
      <x v="601"/>
      <x v="467"/>
      <x v="1410"/>
      <x v="3957"/>
      <x v="1620"/>
      <x/>
      <x/>
      <x/>
    </i>
    <i r="5">
      <x v="597"/>
      <x v="463"/>
      <x v="1448"/>
      <x v="3958"/>
      <x v="1242"/>
      <x/>
      <x/>
      <x/>
    </i>
    <i r="5">
      <x v="129"/>
      <x v="7"/>
      <x v="1449"/>
      <x v="3959"/>
      <x v="1829"/>
      <x/>
      <x/>
      <x/>
    </i>
    <i r="5">
      <x v="611"/>
      <x v="7"/>
      <x v="1413"/>
      <x v="3960"/>
      <x v="1828"/>
      <x/>
      <x/>
      <x/>
    </i>
    <i r="5">
      <x v="447"/>
      <x v="7"/>
      <x v="1450"/>
      <x v="3961"/>
      <x v="9"/>
      <x/>
      <x/>
      <x/>
    </i>
    <i r="5">
      <x v="453"/>
      <x v="364"/>
      <x v="1451"/>
      <x v="3962"/>
      <x v="1228"/>
      <x/>
      <x/>
      <x/>
    </i>
    <i r="5">
      <x v="619"/>
      <x v="7"/>
      <x v="1452"/>
      <x v="3963"/>
      <x v="1294"/>
      <x/>
      <x/>
      <x/>
    </i>
    <i r="5">
      <x v="612"/>
      <x v="473"/>
      <x v="1453"/>
      <x v="3964"/>
      <x v="1114"/>
      <x/>
      <x/>
      <x/>
    </i>
    <i r="5">
      <x v="600"/>
      <x v="466"/>
      <x v="1454"/>
      <x v="3965"/>
      <x v="44"/>
      <x/>
      <x/>
      <x/>
    </i>
    <i r="4">
      <x v="1"/>
      <x v="129"/>
      <x v="7"/>
      <x v="1449"/>
      <x v="3959"/>
      <x v="1038"/>
      <x/>
      <x v="1"/>
      <x/>
    </i>
    <i r="4">
      <x v="2"/>
      <x v="129"/>
      <x v="7"/>
      <x v="1449"/>
      <x v="3959"/>
      <x v="604"/>
      <x/>
      <x v="2"/>
      <x/>
    </i>
    <i r="3">
      <x v="5"/>
      <x/>
      <x v="442"/>
      <x v="355"/>
      <x v="1455"/>
      <x v="3966"/>
      <x v="113"/>
      <x/>
      <x/>
      <x/>
    </i>
    <i r="7">
      <x v="1456"/>
      <x v="3967"/>
      <x v="113"/>
      <x/>
      <x/>
      <x/>
    </i>
    <i r="5">
      <x v="151"/>
      <x v="119"/>
      <x v="1457"/>
      <x v="3968"/>
      <x v="1226"/>
      <x/>
      <x/>
      <x/>
    </i>
    <i r="5">
      <x v="605"/>
      <x v="470"/>
      <x v="1458"/>
      <x v="3969"/>
      <x v="1836"/>
      <x/>
      <x/>
      <x/>
    </i>
    <i r="5">
      <x v="484"/>
      <x v="389"/>
      <x v="1459"/>
      <x v="3970"/>
      <x v="1121"/>
      <x/>
      <x/>
      <x/>
    </i>
    <i r="5">
      <x v="601"/>
      <x v="467"/>
      <x v="1410"/>
      <x v="3971"/>
      <x v="1620"/>
      <x/>
      <x/>
      <x/>
    </i>
    <i r="7">
      <x v="1460"/>
      <x v="3972"/>
      <x v="1620"/>
      <x/>
      <x/>
      <x/>
    </i>
    <i r="5">
      <x v="129"/>
      <x v="7"/>
      <x v="1461"/>
      <x v="3973"/>
      <x v="1829"/>
      <x/>
      <x/>
      <x/>
    </i>
    <i r="5">
      <x v="122"/>
      <x v="95"/>
      <x v="1462"/>
      <x v="3974"/>
      <x v="1691"/>
      <x/>
      <x/>
      <x/>
    </i>
    <i r="7">
      <x v="1463"/>
      <x v="3975"/>
      <x v="1691"/>
      <x/>
      <x/>
      <x/>
    </i>
    <i r="5">
      <x v="620"/>
      <x v="476"/>
      <x v="1464"/>
      <x v="3976"/>
      <x v="1950"/>
      <x/>
      <x/>
      <x/>
    </i>
    <i r="5">
      <x v="604"/>
      <x v="469"/>
      <x v="1465"/>
      <x v="3977"/>
      <x v="5"/>
      <x/>
      <x/>
      <x/>
    </i>
    <i r="5">
      <x v="600"/>
      <x v="466"/>
      <x v="1466"/>
      <x v="3978"/>
      <x v="44"/>
      <x/>
      <x/>
      <x/>
    </i>
    <i r="2">
      <x v="55"/>
      <x/>
      <x/>
      <x v="621"/>
      <x v="7"/>
      <x v="1467"/>
      <x v="3979"/>
      <x v="1618"/>
      <x/>
      <x/>
      <x v="1"/>
    </i>
    <i r="5">
      <x v="479"/>
      <x v="384"/>
      <x v="1468"/>
      <x v="3980"/>
      <x v="202"/>
      <x/>
      <x/>
      <x v="1"/>
    </i>
    <i r="7">
      <x v="1469"/>
      <x v="3981"/>
      <x v="202"/>
      <x/>
      <x/>
      <x v="1"/>
    </i>
    <i r="5">
      <x v="595"/>
      <x v="462"/>
      <x v="1470"/>
      <x v="3982"/>
      <x v="1833"/>
      <x/>
      <x/>
      <x v="1"/>
    </i>
    <i r="5">
      <x v="622"/>
      <x v="477"/>
      <x v="1471"/>
      <x v="3983"/>
      <x v="1714"/>
      <x/>
      <x/>
      <x v="1"/>
    </i>
    <i r="5">
      <x v="623"/>
      <x v="478"/>
      <x v="1472"/>
      <x v="3984"/>
      <x v="199"/>
      <x/>
      <x/>
      <x v="1"/>
    </i>
    <i r="5">
      <x v="624"/>
      <x v="479"/>
      <x v="1473"/>
      <x v="3985"/>
      <x v="1999"/>
      <x/>
      <x/>
      <x v="1"/>
    </i>
    <i r="5">
      <x v="368"/>
      <x v="296"/>
      <x v="1474"/>
      <x v="3986"/>
      <x v="1868"/>
      <x/>
      <x/>
      <x v="1"/>
    </i>
    <i r="5">
      <x v="625"/>
      <x v="480"/>
      <x v="1475"/>
      <x v="3987"/>
      <x v="1883"/>
      <x/>
      <x/>
      <x v="1"/>
    </i>
    <i r="3">
      <x v="1"/>
      <x/>
      <x v="626"/>
      <x v="7"/>
      <x v="1476"/>
      <x v="3988"/>
      <x v="1837"/>
      <x/>
      <x/>
      <x v="1"/>
    </i>
    <i r="5">
      <x v="49"/>
      <x v="37"/>
      <x v="1477"/>
      <x v="3989"/>
      <x v="1890"/>
      <x/>
      <x/>
      <x v="1"/>
    </i>
    <i r="5">
      <x v="214"/>
      <x v="167"/>
      <x v="1478"/>
      <x v="3990"/>
      <x v="29"/>
      <x/>
      <x/>
      <x v="1"/>
    </i>
    <i r="5">
      <x v="595"/>
      <x v="462"/>
      <x v="1479"/>
      <x v="3991"/>
      <x v="1833"/>
      <x/>
      <x/>
      <x v="1"/>
    </i>
    <i r="5">
      <x v="627"/>
      <x v="7"/>
      <x v="1480"/>
      <x v="3992"/>
      <x v="1304"/>
      <x/>
      <x/>
      <x v="1"/>
    </i>
    <i r="5">
      <x v="622"/>
      <x v="477"/>
      <x v="1481"/>
      <x v="3993"/>
      <x v="1715"/>
      <x/>
      <x/>
      <x v="1"/>
    </i>
    <i r="5">
      <x v="601"/>
      <x v="467"/>
      <x v="1482"/>
      <x v="3994"/>
      <x v="1620"/>
      <x/>
      <x/>
      <x v="1"/>
    </i>
    <i r="5">
      <x v="161"/>
      <x v="129"/>
      <x v="1483"/>
      <x v="3995"/>
      <x v="1798"/>
      <x/>
      <x/>
      <x v="1"/>
    </i>
    <i r="7">
      <x v="1484"/>
      <x v="3996"/>
      <x v="1798"/>
      <x/>
      <x/>
      <x v="1"/>
    </i>
    <i r="3">
      <x v="2"/>
      <x/>
      <x v="355"/>
      <x v="288"/>
      <x v="1485"/>
      <x v="3997"/>
      <x v="1554"/>
      <x/>
      <x/>
      <x v="1"/>
    </i>
    <i r="5">
      <x v="49"/>
      <x v="37"/>
      <x v="1486"/>
      <x v="3998"/>
      <x v="1890"/>
      <x/>
      <x/>
      <x v="1"/>
    </i>
    <i r="5">
      <x v="479"/>
      <x v="384"/>
      <x v="1487"/>
      <x v="3999"/>
      <x v="202"/>
      <x/>
      <x/>
      <x v="1"/>
    </i>
    <i r="7">
      <x v="1488"/>
      <x v="4000"/>
      <x v="202"/>
      <x/>
      <x/>
      <x v="1"/>
    </i>
    <i r="5">
      <x v="627"/>
      <x v="7"/>
      <x v="1489"/>
      <x v="4001"/>
      <x v="1304"/>
      <x/>
      <x/>
      <x v="1"/>
    </i>
    <i r="5">
      <x v="628"/>
      <x v="481"/>
      <x v="1490"/>
      <x v="4002"/>
      <x v="1571"/>
      <x/>
      <x/>
      <x v="1"/>
    </i>
    <i r="5">
      <x v="506"/>
      <x v="407"/>
      <x v="1491"/>
      <x v="4003"/>
      <x v="34"/>
      <x/>
      <x/>
      <x v="1"/>
    </i>
    <i r="3">
      <x v="3"/>
      <x/>
      <x v="629"/>
      <x v="7"/>
      <x v="1492"/>
      <x v="4004"/>
      <x v="1435"/>
      <x/>
      <x/>
      <x v="1"/>
    </i>
    <i r="5">
      <x v="227"/>
      <x v="179"/>
      <x v="1493"/>
      <x v="4005"/>
      <x v="1267"/>
      <x/>
      <x/>
      <x v="1"/>
    </i>
    <i r="8">
      <x v="4006"/>
      <x v="1267"/>
      <x/>
      <x/>
      <x v="1"/>
    </i>
    <i r="8">
      <x v="4007"/>
      <x v="1267"/>
      <x/>
      <x/>
      <x v="1"/>
    </i>
    <i r="5">
      <x v="150"/>
      <x v="118"/>
      <x v="1494"/>
      <x v="4008"/>
      <x v="1464"/>
      <x/>
      <x/>
      <x v="1"/>
    </i>
    <i r="5">
      <x v="601"/>
      <x v="467"/>
      <x v="1495"/>
      <x v="4009"/>
      <x v="1620"/>
      <x/>
      <x/>
      <x v="1"/>
    </i>
    <i r="5">
      <x v="630"/>
      <x v="482"/>
      <x v="1496"/>
      <x v="4010"/>
      <x v="1677"/>
      <x/>
      <x/>
      <x v="1"/>
    </i>
    <i r="5">
      <x v="13"/>
      <x v="7"/>
      <x v="1497"/>
      <x v="4011"/>
      <x v="1972"/>
      <x/>
      <x/>
      <x v="1"/>
    </i>
    <i r="5">
      <x v="2"/>
      <x v="2"/>
      <x v="1498"/>
      <x v="4012"/>
      <x v="1755"/>
      <x/>
      <x/>
      <x v="1"/>
    </i>
    <i r="7">
      <x v="1499"/>
      <x v="4013"/>
      <x v="1755"/>
      <x/>
      <x/>
      <x v="1"/>
    </i>
    <i r="5">
      <x v="506"/>
      <x v="407"/>
      <x v="1500"/>
      <x v="4014"/>
      <x v="34"/>
      <x/>
      <x/>
      <x v="1"/>
    </i>
    <i r="4">
      <x v="1"/>
      <x v="631"/>
      <x v="483"/>
      <x v="1501"/>
      <x v="13"/>
      <x v="851"/>
      <x v="1"/>
      <x v="1"/>
      <x v="1"/>
    </i>
    <i r="5">
      <x v="56"/>
      <x v="42"/>
      <x v="1502"/>
      <x v="4015"/>
      <x v="938"/>
      <x/>
      <x v="1"/>
      <x v="1"/>
    </i>
    <i r="3">
      <x v="4"/>
      <x/>
      <x v="621"/>
      <x v="7"/>
      <x v="1467"/>
      <x v="4016"/>
      <x v="1618"/>
      <x/>
      <x/>
      <x v="1"/>
    </i>
    <i r="5">
      <x v="227"/>
      <x v="179"/>
      <x v="1493"/>
      <x v="4017"/>
      <x v="1267"/>
      <x/>
      <x/>
      <x v="1"/>
    </i>
    <i r="5">
      <x v="151"/>
      <x v="119"/>
      <x v="1503"/>
      <x v="4018"/>
      <x v="1226"/>
      <x/>
      <x/>
      <x v="1"/>
    </i>
    <i r="5">
      <x v="467"/>
      <x v="374"/>
      <x v="1504"/>
      <x v="4019"/>
      <x v="92"/>
      <x/>
      <x/>
      <x v="1"/>
    </i>
    <i r="5">
      <x v="632"/>
      <x v="7"/>
      <x v="1505"/>
      <x v="4020"/>
      <x v="1113"/>
      <x/>
      <x/>
      <x v="1"/>
    </i>
    <i r="5">
      <x v="633"/>
      <x v="484"/>
      <x v="1506"/>
      <x v="4021"/>
      <x v="133"/>
      <x/>
      <x/>
      <x v="1"/>
    </i>
    <i r="5">
      <x v="634"/>
      <x v="7"/>
      <x v="1507"/>
      <x v="4022"/>
      <x v="1286"/>
      <x/>
      <x/>
      <x v="1"/>
    </i>
    <i r="5">
      <x v="635"/>
      <x v="7"/>
      <x v="1508"/>
      <x v="4023"/>
      <x v="184"/>
      <x/>
      <x/>
      <x v="1"/>
    </i>
    <i r="7">
      <x v="1509"/>
      <x v="4024"/>
      <x v="184"/>
      <x/>
      <x/>
      <x v="1"/>
    </i>
    <i r="5">
      <x v="162"/>
      <x v="130"/>
      <x v="1510"/>
      <x v="4025"/>
      <x v="1459"/>
      <x/>
      <x/>
      <x v="1"/>
    </i>
    <i r="5">
      <x v="56"/>
      <x v="42"/>
      <x v="1502"/>
      <x v="4015"/>
      <x v="1544"/>
      <x/>
      <x/>
      <x v="1"/>
    </i>
    <i r="4">
      <x v="1"/>
      <x v="355"/>
      <x v="288"/>
      <x v="1511"/>
      <x v="13"/>
      <x v="944"/>
      <x/>
      <x v="1"/>
      <x v="1"/>
    </i>
    <i r="5">
      <x v="636"/>
      <x v="485"/>
      <x v="1512"/>
      <x v="13"/>
      <x v="896"/>
      <x/>
      <x v="1"/>
      <x v="1"/>
    </i>
    <i r="5">
      <x v="637"/>
      <x v="486"/>
      <x v="1513"/>
      <x v="13"/>
      <x v="855"/>
      <x/>
      <x v="1"/>
      <x v="1"/>
    </i>
    <i r="5">
      <x v="2"/>
      <x v="2"/>
      <x v="1514"/>
      <x v="4026"/>
      <x v="1013"/>
      <x/>
      <x v="1"/>
      <x v="1"/>
    </i>
    <i r="4">
      <x v="2"/>
      <x v="631"/>
      <x v="483"/>
      <x v="1501"/>
      <x v="13"/>
      <x v="394"/>
      <x v="1"/>
      <x v="2"/>
      <x v="1"/>
    </i>
    <i r="5">
      <x v="56"/>
      <x v="42"/>
      <x v="1502"/>
      <x v="4015"/>
      <x v="487"/>
      <x/>
      <x v="2"/>
      <x v="1"/>
    </i>
    <i r="3">
      <x v="5"/>
      <x/>
      <x v="355"/>
      <x v="288"/>
      <x v="1511"/>
      <x v="4027"/>
      <x v="1554"/>
      <x/>
      <x/>
      <x v="1"/>
    </i>
    <i r="5">
      <x v="150"/>
      <x v="118"/>
      <x v="1515"/>
      <x v="4028"/>
      <x v="1464"/>
      <x/>
      <x/>
      <x v="1"/>
    </i>
    <i r="5">
      <x v="151"/>
      <x v="119"/>
      <x v="1516"/>
      <x v="4029"/>
      <x v="1226"/>
      <x/>
      <x/>
      <x v="1"/>
    </i>
    <i r="5">
      <x v="637"/>
      <x v="486"/>
      <x v="1513"/>
      <x v="4030"/>
      <x v="1314"/>
      <x/>
      <x/>
      <x v="1"/>
    </i>
    <i r="5">
      <x v="638"/>
      <x v="487"/>
      <x v="1517"/>
      <x v="4031"/>
      <x v="1804"/>
      <x/>
      <x/>
      <x v="1"/>
    </i>
    <i r="5">
      <x v="631"/>
      <x v="483"/>
      <x v="1518"/>
      <x v="4032"/>
      <x v="1308"/>
      <x/>
      <x/>
      <x v="1"/>
    </i>
    <i r="5">
      <x v="530"/>
      <x v="426"/>
      <x v="1519"/>
      <x v="4033"/>
      <x v="155"/>
      <x/>
      <x/>
      <x v="1"/>
    </i>
    <i r="5">
      <x v="2"/>
      <x v="2"/>
      <x v="1514"/>
      <x v="4026"/>
      <x v="1755"/>
      <x/>
      <x/>
      <x v="1"/>
    </i>
    <i r="5">
      <x v="506"/>
      <x v="407"/>
      <x v="1520"/>
      <x v="4034"/>
      <x v="34"/>
      <x/>
      <x/>
      <x v="1"/>
    </i>
    <i r="5">
      <x v="639"/>
      <x v="488"/>
      <x v="1512"/>
      <x v="4035"/>
      <x v="1870"/>
      <x/>
      <x/>
      <x v="1"/>
    </i>
    <i r="4">
      <x v="1"/>
      <x v="355"/>
      <x v="288"/>
      <x v="1511"/>
      <x v="13"/>
      <x v="944"/>
      <x/>
      <x v="1"/>
      <x v="1"/>
    </i>
    <i r="5">
      <x v="633"/>
      <x v="484"/>
      <x v="1506"/>
      <x v="4036"/>
      <x v="741"/>
      <x/>
      <x v="1"/>
      <x v="1"/>
    </i>
    <i r="5">
      <x v="631"/>
      <x v="483"/>
      <x v="1518"/>
      <x v="4032"/>
      <x v="852"/>
      <x/>
      <x v="1"/>
      <x v="1"/>
    </i>
    <i r="5">
      <x v="639"/>
      <x v="488"/>
      <x v="1512"/>
      <x v="13"/>
      <x v="1051"/>
      <x/>
      <x v="1"/>
      <x v="1"/>
    </i>
    <i r="7">
      <x v="1521"/>
      <x v="13"/>
      <x v="1051"/>
      <x/>
      <x v="1"/>
      <x v="1"/>
    </i>
    <i r="4">
      <x v="2"/>
      <x v="355"/>
      <x v="288"/>
      <x v="1511"/>
      <x v="13"/>
      <x v="492"/>
      <x/>
      <x v="2"/>
      <x v="1"/>
    </i>
    <i r="5">
      <x v="637"/>
      <x v="486"/>
      <x v="1513"/>
      <x v="4030"/>
      <x v="398"/>
      <x/>
      <x v="2"/>
      <x v="1"/>
    </i>
    <i r="5">
      <x v="631"/>
      <x v="483"/>
      <x v="1518"/>
      <x v="4032"/>
      <x v="395"/>
      <x/>
      <x v="2"/>
      <x v="1"/>
    </i>
    <i r="5">
      <x v="2"/>
      <x v="2"/>
      <x v="1514"/>
      <x v="4026"/>
      <x v="575"/>
      <x/>
      <x v="2"/>
      <x v="1"/>
    </i>
    <i r="5">
      <x v="639"/>
      <x v="488"/>
      <x v="1512"/>
      <x v="4035"/>
      <x v="616"/>
      <x/>
      <x v="2"/>
      <x v="1"/>
    </i>
    <i r="2">
      <x v="56"/>
      <x/>
      <x/>
      <x v="151"/>
      <x v="119"/>
      <x v="1522"/>
      <x v="4037"/>
      <x v="1226"/>
      <x/>
      <x/>
      <x/>
    </i>
    <i r="7">
      <x v="1523"/>
      <x v="4038"/>
      <x v="1226"/>
      <x/>
      <x/>
      <x/>
    </i>
    <i r="7">
      <x v="1524"/>
      <x v="4039"/>
      <x v="1226"/>
      <x/>
      <x/>
      <x/>
    </i>
    <i r="7">
      <x v="1525"/>
      <x v="4040"/>
      <x v="1226"/>
      <x/>
      <x/>
      <x/>
    </i>
    <i r="7">
      <x v="1526"/>
      <x v="4041"/>
      <x v="1226"/>
      <x/>
      <x/>
      <x/>
    </i>
    <i r="7">
      <x v="1527"/>
      <x v="4042"/>
      <x v="1226"/>
      <x/>
      <x/>
      <x/>
    </i>
    <i r="7">
      <x v="1528"/>
      <x v="4043"/>
      <x v="1226"/>
      <x/>
      <x/>
      <x/>
    </i>
    <i r="7">
      <x v="1529"/>
      <x v="4044"/>
      <x v="1226"/>
      <x/>
      <x/>
      <x/>
    </i>
    <i r="7">
      <x v="1530"/>
      <x v="4045"/>
      <x v="1226"/>
      <x/>
      <x/>
      <x/>
    </i>
    <i r="7">
      <x v="1531"/>
      <x v="4046"/>
      <x v="1226"/>
      <x/>
      <x/>
      <x/>
    </i>
    <i r="5">
      <x v="640"/>
      <x v="489"/>
      <x v="1532"/>
      <x v="4047"/>
      <x v="1908"/>
      <x/>
      <x/>
      <x/>
    </i>
    <i r="5">
      <x v="461"/>
      <x v="371"/>
      <x v="1533"/>
      <x v="4048"/>
      <x v="1171"/>
      <x/>
      <x/>
      <x/>
    </i>
    <i r="5">
      <x v="641"/>
      <x v="7"/>
      <x v="1534"/>
      <x v="4049"/>
      <x v="147"/>
      <x/>
      <x/>
      <x/>
    </i>
    <i r="5">
      <x v="642"/>
      <x v="7"/>
      <x v="1535"/>
      <x v="4050"/>
      <x v="1133"/>
      <x/>
      <x/>
      <x/>
    </i>
    <i r="5">
      <x v="643"/>
      <x v="7"/>
      <x v="1536"/>
      <x v="4051"/>
      <x v="1977"/>
      <x/>
      <x/>
      <x/>
    </i>
    <i r="5">
      <x v="644"/>
      <x v="7"/>
      <x v="1537"/>
      <x v="4052"/>
      <x v="686"/>
      <x/>
      <x/>
      <x/>
    </i>
    <i r="5">
      <x v="645"/>
      <x v="7"/>
      <x v="1538"/>
      <x v="4053"/>
      <x v="1488"/>
      <x/>
      <x/>
      <x/>
    </i>
    <i r="5">
      <x v="646"/>
      <x v="490"/>
      <x v="1539"/>
      <x v="4054"/>
      <x v="1531"/>
      <x/>
      <x/>
      <x/>
    </i>
    <i r="5">
      <x v="490"/>
      <x v="393"/>
      <x v="1540"/>
      <x v="4055"/>
      <x v="1122"/>
      <x/>
      <x/>
      <x/>
    </i>
    <i r="5">
      <x v="2"/>
      <x v="2"/>
      <x v="1541"/>
      <x v="4056"/>
      <x v="1755"/>
      <x/>
      <x/>
      <x/>
    </i>
    <i r="5">
      <x v="239"/>
      <x v="190"/>
      <x v="1542"/>
      <x v="4057"/>
      <x v="1527"/>
      <x/>
      <x/>
      <x/>
    </i>
    <i r="7">
      <x v="1543"/>
      <x v="4058"/>
      <x v="1527"/>
      <x/>
      <x/>
      <x/>
    </i>
    <i r="5">
      <x v="492"/>
      <x v="395"/>
      <x v="1544"/>
      <x v="4059"/>
      <x v="1784"/>
      <x/>
      <x/>
      <x/>
    </i>
    <i r="4">
      <x v="1"/>
      <x v="647"/>
      <x v="491"/>
      <x v="1545"/>
      <x v="13"/>
      <x v="925"/>
      <x/>
      <x v="1"/>
      <x/>
    </i>
    <i r="3">
      <x v="1"/>
      <x/>
      <x v="648"/>
      <x v="492"/>
      <x v="1546"/>
      <x v="4060"/>
      <x v="1569"/>
      <x/>
      <x/>
      <x/>
    </i>
    <i r="5">
      <x v="649"/>
      <x v="493"/>
      <x v="1547"/>
      <x v="4061"/>
      <x v="1302"/>
      <x/>
      <x/>
      <x/>
    </i>
    <i r="5">
      <x v="150"/>
      <x v="118"/>
      <x v="1548"/>
      <x v="4062"/>
      <x v="1464"/>
      <x/>
      <x/>
      <x/>
    </i>
    <i r="5">
      <x v="650"/>
      <x v="494"/>
      <x v="1549"/>
      <x v="4063"/>
      <x v="1580"/>
      <x/>
      <x/>
      <x/>
    </i>
    <i r="7">
      <x v="1550"/>
      <x v="4064"/>
      <x v="1580"/>
      <x/>
      <x/>
      <x/>
    </i>
    <i r="7">
      <x v="1551"/>
      <x v="4065"/>
      <x v="1580"/>
      <x/>
      <x/>
      <x/>
    </i>
    <i r="5">
      <x v="198"/>
      <x v="158"/>
      <x v="1552"/>
      <x v="4066"/>
      <x v="42"/>
      <x/>
      <x/>
      <x/>
    </i>
    <i r="7">
      <x v="1553"/>
      <x v="4067"/>
      <x v="42"/>
      <x/>
      <x/>
      <x/>
    </i>
    <i r="5">
      <x v="651"/>
      <x v="7"/>
      <x v="1554"/>
      <x v="4068"/>
      <x v="2036"/>
      <x/>
      <x/>
      <x/>
    </i>
    <i r="5">
      <x v="652"/>
      <x v="7"/>
      <x v="1555"/>
      <x v="4069"/>
      <x v="697"/>
      <x/>
      <x/>
      <x/>
    </i>
    <i r="5">
      <x v="2"/>
      <x v="2"/>
      <x v="1556"/>
      <x v="4070"/>
      <x v="1755"/>
      <x/>
      <x/>
      <x/>
    </i>
    <i r="5">
      <x v="163"/>
      <x v="131"/>
      <x v="1557"/>
      <x v="4071"/>
      <x v="1902"/>
      <x/>
      <x/>
      <x/>
    </i>
    <i r="7">
      <x v="1558"/>
      <x v="4072"/>
      <x v="1902"/>
      <x/>
      <x/>
      <x/>
    </i>
    <i r="5">
      <x v="647"/>
      <x v="491"/>
      <x v="1545"/>
      <x v="4073"/>
      <x v="1507"/>
      <x/>
      <x/>
      <x/>
    </i>
    <i r="5">
      <x v="239"/>
      <x v="190"/>
      <x v="1559"/>
      <x v="4074"/>
      <x v="1527"/>
      <x/>
      <x/>
      <x/>
    </i>
    <i r="4">
      <x v="2"/>
      <x v="647"/>
      <x v="491"/>
      <x v="1545"/>
      <x v="13"/>
      <x v="473"/>
      <x/>
      <x v="2"/>
      <x/>
    </i>
    <i r="3">
      <x v="2"/>
      <x/>
      <x v="653"/>
      <x v="495"/>
      <x v="1560"/>
      <x v="4075"/>
      <x v="1176"/>
      <x/>
      <x/>
      <x/>
    </i>
    <i r="5">
      <x v="150"/>
      <x v="118"/>
      <x v="1548"/>
      <x v="4076"/>
      <x v="1464"/>
      <x/>
      <x/>
      <x/>
    </i>
    <i r="8">
      <x v="4077"/>
      <x v="1464"/>
      <x/>
      <x/>
      <x/>
    </i>
    <i r="7">
      <x v="1561"/>
      <x v="4078"/>
      <x v="1464"/>
      <x/>
      <x/>
      <x/>
    </i>
    <i r="7">
      <x v="1562"/>
      <x v="4079"/>
      <x v="1464"/>
      <x/>
      <x/>
      <x/>
    </i>
    <i r="5">
      <x v="654"/>
      <x v="7"/>
      <x v="1563"/>
      <x v="4080"/>
      <x v="1799"/>
      <x/>
      <x/>
      <x/>
    </i>
    <i r="5">
      <x v="655"/>
      <x v="7"/>
      <x v="1564"/>
      <x v="4081"/>
      <x v="1988"/>
      <x/>
      <x/>
      <x/>
    </i>
    <i r="5">
      <x v="220"/>
      <x v="7"/>
      <x v="1565"/>
      <x v="4082"/>
      <x v="1753"/>
      <x/>
      <x/>
      <x/>
    </i>
    <i r="5">
      <x v="612"/>
      <x v="473"/>
      <x v="1566"/>
      <x v="4083"/>
      <x v="1114"/>
      <x/>
      <x/>
      <x/>
    </i>
    <i r="4">
      <x v="1"/>
      <x v="655"/>
      <x v="7"/>
      <x v="1564"/>
      <x v="4084"/>
      <x v="1084"/>
      <x/>
      <x v="1"/>
      <x/>
    </i>
    <i r="5">
      <x v="656"/>
      <x v="7"/>
      <x v="1567"/>
      <x v="4085"/>
      <x v="891"/>
      <x/>
      <x v="1"/>
      <x/>
    </i>
    <i r="5">
      <x v="198"/>
      <x v="158"/>
      <x v="1568"/>
      <x v="13"/>
      <x v="724"/>
      <x/>
      <x v="1"/>
      <x/>
    </i>
    <i r="7">
      <x v="1569"/>
      <x v="13"/>
      <x v="724"/>
      <x/>
      <x v="1"/>
      <x/>
    </i>
    <i r="5">
      <x v="647"/>
      <x v="491"/>
      <x v="1570"/>
      <x v="13"/>
      <x v="925"/>
      <x/>
      <x v="1"/>
      <x/>
    </i>
    <i r="3">
      <x v="3"/>
      <x/>
      <x v="150"/>
      <x v="118"/>
      <x v="1571"/>
      <x v="4086"/>
      <x v="1464"/>
      <x/>
      <x/>
      <x/>
    </i>
    <i r="7">
      <x v="1572"/>
      <x v="4087"/>
      <x v="1464"/>
      <x/>
      <x/>
      <x/>
    </i>
    <i r="5">
      <x v="657"/>
      <x v="7"/>
      <x v="1573"/>
      <x v="4088"/>
      <x v="1319"/>
      <x/>
      <x/>
      <x/>
    </i>
    <i r="5">
      <x v="655"/>
      <x v="7"/>
      <x v="1564"/>
      <x v="4084"/>
      <x v="1988"/>
      <x/>
      <x/>
      <x/>
    </i>
    <i r="5">
      <x v="214"/>
      <x v="167"/>
      <x v="1574"/>
      <x v="4089"/>
      <x v="29"/>
      <x/>
      <x/>
      <x/>
    </i>
    <i r="5">
      <x v="656"/>
      <x v="7"/>
      <x v="1567"/>
      <x v="4085"/>
      <x v="1423"/>
      <x/>
      <x/>
      <x/>
    </i>
    <i r="5">
      <x v="198"/>
      <x v="158"/>
      <x v="1568"/>
      <x v="4090"/>
      <x v="42"/>
      <x/>
      <x/>
      <x/>
    </i>
    <i r="7">
      <x v="1569"/>
      <x v="4091"/>
      <x v="42"/>
      <x/>
      <x/>
      <x/>
    </i>
    <i r="7">
      <x v="1575"/>
      <x v="4092"/>
      <x v="42"/>
      <x/>
      <x/>
      <x/>
    </i>
    <i r="7">
      <x v="1576"/>
      <x v="4093"/>
      <x v="42"/>
      <x/>
      <x/>
      <x/>
    </i>
    <i r="7">
      <x v="1577"/>
      <x v="4094"/>
      <x v="42"/>
      <x/>
      <x/>
      <x/>
    </i>
    <i r="5">
      <x v="658"/>
      <x v="7"/>
      <x v="1578"/>
      <x v="4095"/>
      <x v="30"/>
      <x/>
      <x/>
      <x/>
    </i>
    <i r="5">
      <x v="659"/>
      <x v="7"/>
      <x v="1579"/>
      <x v="4096"/>
      <x v="1425"/>
      <x/>
      <x/>
      <x/>
    </i>
    <i r="5">
      <x v="563"/>
      <x v="442"/>
      <x v="1580"/>
      <x v="4097"/>
      <x v="1905"/>
      <x/>
      <x/>
      <x/>
    </i>
    <i r="5">
      <x v="660"/>
      <x v="496"/>
      <x v="1581"/>
      <x v="4098"/>
      <x v="2009"/>
      <x/>
      <x/>
      <x/>
    </i>
    <i r="8">
      <x v="4099"/>
      <x v="2009"/>
      <x/>
      <x/>
      <x/>
    </i>
    <i r="8">
      <x v="4100"/>
      <x v="2010"/>
      <x/>
      <x/>
      <x/>
    </i>
    <i r="8">
      <x v="4101"/>
      <x v="2009"/>
      <x/>
      <x/>
      <x/>
    </i>
    <i r="8">
      <x v="4102"/>
      <x v="2009"/>
      <x/>
      <x/>
      <x/>
    </i>
    <i r="5">
      <x v="163"/>
      <x v="131"/>
      <x v="1582"/>
      <x v="4103"/>
      <x v="1903"/>
      <x/>
      <x/>
      <x/>
    </i>
    <i r="5">
      <x v="647"/>
      <x v="491"/>
      <x v="1570"/>
      <x v="4104"/>
      <x v="1507"/>
      <x/>
      <x/>
      <x/>
    </i>
    <i r="5">
      <x v="661"/>
      <x v="497"/>
      <x v="1583"/>
      <x v="4105"/>
      <x v="1563"/>
      <x/>
      <x/>
      <x/>
    </i>
    <i r="4">
      <x v="1"/>
      <x v="662"/>
      <x v="498"/>
      <x v="1584"/>
      <x v="13"/>
      <x v="754"/>
      <x/>
      <x v="1"/>
      <x/>
    </i>
    <i r="5">
      <x v="163"/>
      <x v="131"/>
      <x v="1585"/>
      <x v="13"/>
      <x v="1066"/>
      <x/>
      <x v="1"/>
      <x/>
    </i>
    <i r="7">
      <x v="1586"/>
      <x v="13"/>
      <x v="1066"/>
      <x/>
      <x v="1"/>
      <x/>
    </i>
    <i r="5">
      <x v="647"/>
      <x v="491"/>
      <x v="1587"/>
      <x v="13"/>
      <x v="925"/>
      <x/>
      <x v="1"/>
      <x/>
    </i>
    <i r="4">
      <x v="2"/>
      <x v="655"/>
      <x v="7"/>
      <x v="1564"/>
      <x v="4084"/>
      <x v="652"/>
      <x/>
      <x v="2"/>
      <x/>
    </i>
    <i r="5">
      <x v="656"/>
      <x v="7"/>
      <x v="1567"/>
      <x v="4085"/>
      <x v="437"/>
      <x/>
      <x v="2"/>
      <x/>
    </i>
    <i r="5">
      <x v="198"/>
      <x v="158"/>
      <x v="1568"/>
      <x v="4090"/>
      <x v="262"/>
      <x/>
      <x v="2"/>
      <x/>
    </i>
    <i r="7">
      <x v="1569"/>
      <x v="4091"/>
      <x v="262"/>
      <x/>
      <x v="2"/>
      <x/>
    </i>
    <i r="5">
      <x v="647"/>
      <x v="491"/>
      <x v="1570"/>
      <x v="4104"/>
      <x v="473"/>
      <x/>
      <x v="2"/>
      <x/>
    </i>
    <i r="3">
      <x v="4"/>
      <x/>
      <x v="663"/>
      <x v="7"/>
      <x v="1588"/>
      <x v="4106"/>
      <x v="203"/>
      <x/>
      <x/>
      <x/>
    </i>
    <i r="5">
      <x v="664"/>
      <x v="7"/>
      <x v="1589"/>
      <x v="4107"/>
      <x v="1356"/>
      <x/>
      <x/>
      <x/>
    </i>
    <i r="5">
      <x v="151"/>
      <x v="119"/>
      <x v="1590"/>
      <x v="4108"/>
      <x v="1226"/>
      <x/>
      <x/>
      <x/>
    </i>
    <i r="5">
      <x v="665"/>
      <x v="7"/>
      <x v="1591"/>
      <x v="4109"/>
      <x v="1867"/>
      <x/>
      <x/>
      <x/>
    </i>
    <i r="5">
      <x v="666"/>
      <x v="499"/>
      <x v="1592"/>
      <x v="4110"/>
      <x v="1632"/>
      <x/>
      <x/>
      <x/>
    </i>
    <i r="5">
      <x v="563"/>
      <x v="442"/>
      <x v="1580"/>
      <x v="4111"/>
      <x v="1904"/>
      <x/>
      <x/>
      <x/>
    </i>
    <i r="5">
      <x v="667"/>
      <x v="7"/>
      <x v="1593"/>
      <x v="4112"/>
      <x v="1142"/>
      <x/>
      <x/>
      <x/>
    </i>
    <i r="5">
      <x v="490"/>
      <x v="393"/>
      <x v="1594"/>
      <x v="4113"/>
      <x v="1122"/>
      <x/>
      <x/>
      <x/>
    </i>
    <i r="5">
      <x v="163"/>
      <x v="131"/>
      <x v="1585"/>
      <x v="4114"/>
      <x v="1903"/>
      <x/>
      <x/>
      <x/>
    </i>
    <i r="7">
      <x v="1586"/>
      <x v="4115"/>
      <x v="1903"/>
      <x/>
      <x/>
      <x/>
    </i>
    <i r="5">
      <x v="647"/>
      <x v="491"/>
      <x v="1587"/>
      <x v="4116"/>
      <x v="1508"/>
      <x/>
      <x/>
      <x/>
    </i>
    <i r="5">
      <x v="661"/>
      <x v="497"/>
      <x v="1595"/>
      <x v="4117"/>
      <x v="1563"/>
      <x/>
      <x/>
      <x/>
    </i>
    <i r="4">
      <x v="1"/>
      <x v="150"/>
      <x v="118"/>
      <x v="1596"/>
      <x v="4118"/>
      <x v="909"/>
      <x/>
      <x v="1"/>
      <x/>
    </i>
    <i r="7">
      <x v="1597"/>
      <x v="4119"/>
      <x v="909"/>
      <x/>
      <x v="1"/>
      <x/>
    </i>
    <i r="5">
      <x v="198"/>
      <x v="158"/>
      <x v="1598"/>
      <x v="4120"/>
      <x v="724"/>
      <x/>
      <x v="1"/>
      <x/>
    </i>
    <i r="7">
      <x v="1599"/>
      <x v="13"/>
      <x v="724"/>
      <x/>
      <x v="1"/>
      <x/>
    </i>
    <i r="7">
      <x v="1600"/>
      <x v="4121"/>
      <x v="724"/>
      <x/>
      <x v="1"/>
      <x/>
    </i>
    <i r="5">
      <x v="668"/>
      <x v="500"/>
      <x v="1601"/>
      <x v="13"/>
      <x v="1100"/>
      <x/>
      <x v="1"/>
      <x/>
    </i>
    <i r="5">
      <x v="647"/>
      <x v="491"/>
      <x v="1602"/>
      <x v="13"/>
      <x v="925"/>
      <x/>
      <x v="1"/>
      <x/>
    </i>
    <i r="4">
      <x v="2"/>
      <x v="662"/>
      <x v="498"/>
      <x v="1584"/>
      <x v="13"/>
      <x v="300"/>
      <x/>
      <x v="2"/>
      <x/>
    </i>
    <i r="5">
      <x v="163"/>
      <x v="131"/>
      <x v="1585"/>
      <x v="4114"/>
      <x v="632"/>
      <x/>
      <x v="2"/>
      <x/>
    </i>
    <i r="7">
      <x v="1586"/>
      <x v="4115"/>
      <x v="632"/>
      <x/>
      <x v="2"/>
      <x/>
    </i>
    <i r="5">
      <x v="647"/>
      <x v="491"/>
      <x v="1587"/>
      <x v="4116"/>
      <x v="474"/>
      <x/>
      <x v="2"/>
      <x/>
    </i>
    <i r="3">
      <x v="5"/>
      <x/>
      <x v="150"/>
      <x v="118"/>
      <x v="1596"/>
      <x v="4118"/>
      <x v="1464"/>
      <x/>
      <x/>
      <x/>
    </i>
    <i r="7">
      <x v="1597"/>
      <x v="4119"/>
      <x v="1464"/>
      <x/>
      <x/>
      <x/>
    </i>
    <i r="5">
      <x v="198"/>
      <x v="158"/>
      <x v="1598"/>
      <x v="4120"/>
      <x v="42"/>
      <x/>
      <x/>
      <x/>
    </i>
    <i r="7">
      <x v="1599"/>
      <x v="4122"/>
      <x v="42"/>
      <x/>
      <x/>
      <x/>
    </i>
    <i r="7">
      <x v="1600"/>
      <x v="4121"/>
      <x v="42"/>
      <x/>
      <x/>
      <x/>
    </i>
    <i r="7">
      <x v="1603"/>
      <x v="4123"/>
      <x v="42"/>
      <x/>
      <x/>
      <x/>
    </i>
    <i r="5">
      <x v="669"/>
      <x v="7"/>
      <x v="1604"/>
      <x v="4124"/>
      <x v="1960"/>
      <x/>
      <x/>
      <x/>
    </i>
    <i r="5">
      <x v="662"/>
      <x v="498"/>
      <x v="1584"/>
      <x v="4125"/>
      <x v="174"/>
      <x/>
      <x/>
      <x/>
    </i>
    <i r="5">
      <x v="670"/>
      <x v="501"/>
      <x v="1605"/>
      <x v="4126"/>
      <x v="1736"/>
      <x/>
      <x/>
      <x/>
    </i>
    <i r="5">
      <x v="671"/>
      <x v="502"/>
      <x v="1606"/>
      <x v="4127"/>
      <x v="1970"/>
      <x/>
      <x/>
      <x/>
    </i>
    <i r="5">
      <x v="672"/>
      <x v="7"/>
      <x v="1607"/>
      <x v="4128"/>
      <x v="1649"/>
      <x/>
      <x/>
      <x/>
    </i>
    <i r="5">
      <x v="673"/>
      <x v="503"/>
      <x v="1608"/>
      <x v="4129"/>
      <x v="1108"/>
      <x/>
      <x/>
      <x/>
    </i>
    <i r="5">
      <x v="668"/>
      <x v="500"/>
      <x v="1601"/>
      <x v="4130"/>
      <x v="2022"/>
      <x/>
      <x/>
      <x/>
    </i>
    <i r="5">
      <x v="647"/>
      <x v="491"/>
      <x v="1602"/>
      <x v="4131"/>
      <x v="1508"/>
      <x/>
      <x/>
      <x/>
    </i>
    <i r="4">
      <x v="1"/>
      <x v="150"/>
      <x v="118"/>
      <x v="1609"/>
      <x v="13"/>
      <x v="909"/>
      <x/>
      <x v="1"/>
      <x/>
    </i>
    <i r="7">
      <x v="1610"/>
      <x v="13"/>
      <x v="909"/>
      <x/>
      <x v="1"/>
      <x/>
    </i>
    <i r="4">
      <x v="2"/>
      <x v="150"/>
      <x v="118"/>
      <x v="1596"/>
      <x v="4118"/>
      <x v="456"/>
      <x/>
      <x v="2"/>
      <x/>
    </i>
    <i r="7">
      <x v="1597"/>
      <x v="4119"/>
      <x v="456"/>
      <x/>
      <x v="2"/>
      <x/>
    </i>
    <i r="5">
      <x v="198"/>
      <x v="158"/>
      <x v="1598"/>
      <x v="4120"/>
      <x v="262"/>
      <x/>
      <x v="2"/>
      <x/>
    </i>
    <i r="7">
      <x v="1599"/>
      <x v="4122"/>
      <x v="262"/>
      <x/>
      <x v="2"/>
      <x/>
    </i>
    <i r="7">
      <x v="1600"/>
      <x v="4121"/>
      <x v="262"/>
      <x/>
      <x v="2"/>
      <x/>
    </i>
    <i r="5">
      <x v="668"/>
      <x v="500"/>
      <x v="1601"/>
      <x v="4130"/>
      <x v="665"/>
      <x/>
      <x v="2"/>
      <x/>
    </i>
    <i r="5">
      <x v="647"/>
      <x v="491"/>
      <x v="1602"/>
      <x v="4131"/>
      <x v="474"/>
      <x/>
      <x v="2"/>
      <x/>
    </i>
    <i r="2">
      <x v="57"/>
      <x v="2"/>
      <x v="1"/>
      <x v="614"/>
      <x v="7"/>
      <x v="1611"/>
      <x v="4132"/>
      <x v="933"/>
      <x/>
      <x v="1"/>
      <x/>
    </i>
    <i r="3">
      <x v="3"/>
      <x/>
      <x v="614"/>
      <x v="7"/>
      <x v="1611"/>
      <x v="4132"/>
      <x v="1535"/>
      <x/>
      <x/>
      <x/>
    </i>
    <i r="4">
      <x v="2"/>
      <x v="614"/>
      <x v="7"/>
      <x v="1611"/>
      <x v="4132"/>
      <x v="482"/>
      <x/>
      <x v="2"/>
      <x/>
    </i>
    <i r="3">
      <x v="4"/>
      <x/>
      <x v="674"/>
      <x v="504"/>
      <x v="1612"/>
      <x v="4133"/>
      <x v="212"/>
      <x/>
      <x/>
      <x/>
    </i>
    <i r="3">
      <x v="5"/>
      <x v="1"/>
      <x v="598"/>
      <x v="464"/>
      <x v="1613"/>
      <x v="13"/>
      <x v="753"/>
      <x/>
      <x v="1"/>
      <x/>
    </i>
    <i r="2">
      <x v="58"/>
      <x/>
      <x/>
      <x v="151"/>
      <x v="119"/>
      <x v="1614"/>
      <x v="4134"/>
      <x v="1226"/>
      <x/>
      <x/>
      <x/>
    </i>
    <i r="7">
      <x v="1615"/>
      <x v="4135"/>
      <x v="1226"/>
      <x/>
      <x/>
      <x/>
    </i>
    <i r="5">
      <x v="582"/>
      <x v="451"/>
      <x v="1616"/>
      <x v="4136"/>
      <x v="1723"/>
      <x/>
      <x/>
      <x/>
    </i>
    <i r="5">
      <x v="674"/>
      <x v="504"/>
      <x v="1617"/>
      <x v="4137"/>
      <x v="212"/>
      <x/>
      <x/>
      <x/>
    </i>
    <i r="8">
      <x v="4138"/>
      <x v="212"/>
      <x/>
      <x/>
      <x/>
    </i>
    <i r="4">
      <x v="1"/>
      <x v="236"/>
      <x v="187"/>
      <x v="1618"/>
      <x v="13"/>
      <x v="1004"/>
      <x/>
      <x v="1"/>
      <x/>
    </i>
    <i r="5">
      <x v="675"/>
      <x v="505"/>
      <x v="1619"/>
      <x v="4139"/>
      <x v="889"/>
      <x/>
      <x v="1"/>
      <x/>
    </i>
    <i r="5">
      <x v="612"/>
      <x v="473"/>
      <x v="1620"/>
      <x v="4140"/>
      <x v="783"/>
      <x/>
      <x v="1"/>
      <x/>
    </i>
    <i r="4">
      <x v="2"/>
      <x v="151"/>
      <x v="119"/>
      <x v="1614"/>
      <x v="4134"/>
      <x v="372"/>
      <x/>
      <x v="2"/>
      <x/>
    </i>
    <i r="3">
      <x v="1"/>
      <x/>
      <x v="51"/>
      <x v="39"/>
      <x v="1621"/>
      <x v="4141"/>
      <x v="1624"/>
      <x/>
      <x/>
      <x/>
    </i>
    <i r="5">
      <x v="236"/>
      <x v="187"/>
      <x v="1618"/>
      <x v="4142"/>
      <x v="1725"/>
      <x/>
      <x/>
      <x/>
    </i>
    <i r="8">
      <x v="4143"/>
      <x v="1725"/>
      <x/>
      <x/>
      <x/>
    </i>
    <i r="7">
      <x v="1622"/>
      <x v="4144"/>
      <x v="1725"/>
      <x/>
      <x/>
      <x/>
    </i>
    <i r="5">
      <x v="676"/>
      <x v="506"/>
      <x v="1623"/>
      <x v="4145"/>
      <x v="1141"/>
      <x/>
      <x/>
      <x/>
    </i>
    <i r="5">
      <x v="675"/>
      <x v="505"/>
      <x v="1619"/>
      <x v="4139"/>
      <x v="1417"/>
      <x/>
      <x/>
      <x/>
    </i>
    <i r="5">
      <x v="612"/>
      <x v="473"/>
      <x v="1620"/>
      <x v="4140"/>
      <x v="1114"/>
      <x/>
      <x/>
      <x/>
    </i>
    <i r="7">
      <x v="1624"/>
      <x v="4146"/>
      <x v="1114"/>
      <x/>
      <x/>
      <x/>
    </i>
    <i r="5">
      <x v="57"/>
      <x v="43"/>
      <x v="1625"/>
      <x v="4147"/>
      <x v="1749"/>
      <x/>
      <x/>
      <x/>
    </i>
    <i r="4">
      <x v="1"/>
      <x v="677"/>
      <x v="507"/>
      <x v="1626"/>
      <x v="4148"/>
      <x v="1096"/>
      <x/>
      <x v="1"/>
      <x/>
    </i>
    <i r="8">
      <x v="4149"/>
      <x v="1096"/>
      <x/>
      <x v="1"/>
      <x/>
    </i>
    <i r="4">
      <x v="2"/>
      <x v="236"/>
      <x v="187"/>
      <x v="1618"/>
      <x v="4142"/>
      <x v="565"/>
      <x/>
      <x v="2"/>
      <x/>
    </i>
    <i r="5">
      <x v="675"/>
      <x v="505"/>
      <x v="1619"/>
      <x v="4139"/>
      <x v="435"/>
      <x/>
      <x v="2"/>
      <x/>
    </i>
    <i r="5">
      <x v="612"/>
      <x v="473"/>
      <x v="1620"/>
      <x v="4140"/>
      <x v="326"/>
      <x/>
      <x v="2"/>
      <x/>
    </i>
    <i r="3">
      <x v="2"/>
      <x/>
      <x v="677"/>
      <x v="507"/>
      <x v="1626"/>
      <x v="4148"/>
      <x v="2014"/>
      <x/>
      <x/>
      <x/>
    </i>
    <i r="8">
      <x v="4149"/>
      <x v="2014"/>
      <x/>
      <x/>
      <x/>
    </i>
    <i r="8">
      <x v="4150"/>
      <x v="2014"/>
      <x/>
      <x/>
      <x/>
    </i>
    <i r="7">
      <x v="1627"/>
      <x v="4151"/>
      <x v="2014"/>
      <x/>
      <x/>
      <x/>
    </i>
    <i r="8">
      <x v="4152"/>
      <x v="2014"/>
      <x/>
      <x/>
      <x/>
    </i>
    <i r="8">
      <x v="4153"/>
      <x v="2014"/>
      <x/>
      <x/>
      <x/>
    </i>
    <i r="8">
      <x v="4154"/>
      <x v="2014"/>
      <x/>
      <x/>
      <x/>
    </i>
    <i r="5">
      <x v="51"/>
      <x v="39"/>
      <x v="1628"/>
      <x v="4155"/>
      <x v="1624"/>
      <x/>
      <x/>
      <x/>
    </i>
    <i r="5">
      <x v="678"/>
      <x v="508"/>
      <x v="1629"/>
      <x v="4156"/>
      <x v="1706"/>
      <x/>
      <x/>
      <x/>
    </i>
    <i r="5">
      <x v="129"/>
      <x v="7"/>
      <x v="1630"/>
      <x v="4157"/>
      <x v="1829"/>
      <x/>
      <x/>
      <x/>
    </i>
    <i r="5">
      <x v="616"/>
      <x v="474"/>
      <x v="1631"/>
      <x v="4158"/>
      <x v="217"/>
      <x/>
      <x/>
      <x/>
    </i>
    <i r="4">
      <x v="1"/>
      <x v="616"/>
      <x v="474"/>
      <x v="1631"/>
      <x v="4159"/>
      <x v="775"/>
      <x/>
      <x v="1"/>
      <x/>
    </i>
    <i r="4">
      <x v="2"/>
      <x v="677"/>
      <x v="507"/>
      <x v="1626"/>
      <x v="4148"/>
      <x v="661"/>
      <x/>
      <x v="2"/>
      <x/>
    </i>
    <i r="8">
      <x v="4149"/>
      <x v="661"/>
      <x/>
      <x v="2"/>
      <x/>
    </i>
    <i r="3">
      <x v="3"/>
      <x/>
      <x v="614"/>
      <x v="7"/>
      <x v="1632"/>
      <x v="4160"/>
      <x v="1535"/>
      <x/>
      <x/>
      <x/>
    </i>
    <i r="5">
      <x v="679"/>
      <x v="7"/>
      <x v="1633"/>
      <x v="4161"/>
      <x v="1759"/>
      <x/>
      <x/>
      <x/>
    </i>
    <i r="5">
      <x v="676"/>
      <x v="506"/>
      <x v="1634"/>
      <x v="4162"/>
      <x v="1141"/>
      <x/>
      <x/>
      <x/>
    </i>
    <i r="5">
      <x v="129"/>
      <x v="7"/>
      <x v="1635"/>
      <x v="4163"/>
      <x v="1829"/>
      <x/>
      <x/>
      <x/>
    </i>
    <i r="5">
      <x v="616"/>
      <x v="474"/>
      <x v="1631"/>
      <x v="4159"/>
      <x v="217"/>
      <x/>
      <x/>
      <x/>
    </i>
    <i r="8">
      <x v="4164"/>
      <x v="217"/>
      <x/>
      <x/>
      <x/>
    </i>
    <i r="4">
      <x v="1"/>
      <x v="151"/>
      <x v="119"/>
      <x v="1636"/>
      <x v="13"/>
      <x v="831"/>
      <x/>
      <x v="1"/>
      <x/>
    </i>
    <i r="5">
      <x v="198"/>
      <x v="158"/>
      <x v="1637"/>
      <x v="13"/>
      <x v="724"/>
      <x/>
      <x v="1"/>
      <x/>
    </i>
    <i r="4">
      <x v="2"/>
      <x v="616"/>
      <x v="474"/>
      <x v="1631"/>
      <x v="4159"/>
      <x v="318"/>
      <x/>
      <x v="2"/>
      <x/>
    </i>
    <i r="3">
      <x v="4"/>
      <x/>
      <x v="677"/>
      <x v="507"/>
      <x v="1627"/>
      <x v="4165"/>
      <x v="2014"/>
      <x/>
      <x/>
      <x/>
    </i>
    <i r="8">
      <x v="4166"/>
      <x v="2014"/>
      <x/>
      <x/>
      <x/>
    </i>
    <i r="8">
      <x v="4167"/>
      <x v="2014"/>
      <x/>
      <x/>
      <x/>
    </i>
    <i r="5">
      <x v="33"/>
      <x v="28"/>
      <x v="1638"/>
      <x v="4168"/>
      <x v="1824"/>
      <x/>
      <x/>
      <x/>
    </i>
    <i r="5">
      <x v="198"/>
      <x v="158"/>
      <x v="1637"/>
      <x v="4169"/>
      <x v="42"/>
      <x/>
      <x/>
      <x/>
    </i>
    <i r="5">
      <x v="435"/>
      <x v="348"/>
      <x v="1639"/>
      <x v="4170"/>
      <x v="1271"/>
      <x/>
      <x/>
      <x/>
    </i>
    <i r="5">
      <x v="679"/>
      <x v="7"/>
      <x v="1633"/>
      <x v="4171"/>
      <x v="1759"/>
      <x/>
      <x/>
      <x/>
    </i>
    <i r="5">
      <x v="676"/>
      <x v="506"/>
      <x v="1640"/>
      <x v="4172"/>
      <x v="1141"/>
      <x/>
      <x/>
      <x/>
    </i>
    <i r="5">
      <x v="680"/>
      <x v="509"/>
      <x v="1641"/>
      <x v="4173"/>
      <x v="2023"/>
      <x/>
      <x/>
      <x/>
    </i>
    <i r="5">
      <x v="129"/>
      <x v="7"/>
      <x v="1642"/>
      <x v="4174"/>
      <x v="1829"/>
      <x/>
      <x/>
      <x/>
    </i>
    <i r="5">
      <x v="674"/>
      <x v="504"/>
      <x v="1643"/>
      <x v="4175"/>
      <x v="212"/>
      <x/>
      <x/>
      <x/>
    </i>
    <i r="5">
      <x v="598"/>
      <x v="464"/>
      <x v="1644"/>
      <x v="4176"/>
      <x v="169"/>
      <x/>
      <x/>
      <x/>
    </i>
    <i r="7">
      <x v="1645"/>
      <x v="4177"/>
      <x v="169"/>
      <x/>
      <x/>
      <x/>
    </i>
    <i r="5">
      <x v="612"/>
      <x v="473"/>
      <x v="1646"/>
      <x v="4178"/>
      <x v="1114"/>
      <x/>
      <x/>
      <x/>
    </i>
    <i r="4">
      <x v="1"/>
      <x v="129"/>
      <x v="7"/>
      <x v="1642"/>
      <x v="13"/>
      <x v="1038"/>
      <x/>
      <x v="1"/>
      <x/>
    </i>
    <i r="4">
      <x v="2"/>
      <x v="151"/>
      <x v="119"/>
      <x v="1636"/>
      <x v="13"/>
      <x v="372"/>
      <x/>
      <x v="2"/>
      <x/>
    </i>
    <i r="5">
      <x v="198"/>
      <x v="158"/>
      <x v="1637"/>
      <x v="4169"/>
      <x v="262"/>
      <x/>
      <x v="2"/>
      <x/>
    </i>
    <i r="3">
      <x v="5"/>
      <x/>
      <x v="681"/>
      <x v="510"/>
      <x v="1647"/>
      <x v="4179"/>
      <x v="1718"/>
      <x/>
      <x/>
      <x/>
    </i>
    <i r="5">
      <x v="677"/>
      <x v="507"/>
      <x v="1626"/>
      <x v="4180"/>
      <x v="2014"/>
      <x/>
      <x/>
      <x/>
    </i>
    <i r="8">
      <x v="4181"/>
      <x v="2014"/>
      <x/>
      <x/>
      <x/>
    </i>
    <i r="7">
      <x v="1627"/>
      <x v="4182"/>
      <x v="2014"/>
      <x/>
      <x/>
      <x/>
    </i>
    <i r="5">
      <x v="584"/>
      <x v="452"/>
      <x v="1648"/>
      <x v="4183"/>
      <x v="1192"/>
      <x/>
      <x/>
      <x/>
    </i>
    <i r="5">
      <x v="198"/>
      <x v="158"/>
      <x v="1637"/>
      <x v="4184"/>
      <x v="42"/>
      <x/>
      <x/>
      <x/>
    </i>
    <i r="5">
      <x v="435"/>
      <x v="348"/>
      <x v="1649"/>
      <x v="4185"/>
      <x v="1271"/>
      <x/>
      <x/>
      <x/>
    </i>
    <i r="5">
      <x v="676"/>
      <x v="506"/>
      <x v="1634"/>
      <x v="4186"/>
      <x v="1141"/>
      <x/>
      <x/>
      <x/>
    </i>
    <i r="5">
      <x v="129"/>
      <x v="7"/>
      <x v="1642"/>
      <x v="4187"/>
      <x v="1829"/>
      <x/>
      <x/>
      <x/>
    </i>
    <i r="8">
      <x v="4188"/>
      <x v="1829"/>
      <x/>
      <x/>
      <x/>
    </i>
    <i r="7">
      <x v="1650"/>
      <x v="4189"/>
      <x v="1829"/>
      <x/>
      <x/>
      <x/>
    </i>
    <i r="7">
      <x v="1651"/>
      <x v="4190"/>
      <x v="1829"/>
      <x/>
      <x/>
      <x/>
    </i>
    <i r="5">
      <x v="598"/>
      <x v="464"/>
      <x v="1652"/>
      <x v="4191"/>
      <x v="169"/>
      <x/>
      <x/>
      <x/>
    </i>
    <i r="5">
      <x v="612"/>
      <x v="473"/>
      <x v="1653"/>
      <x v="4192"/>
      <x v="1114"/>
      <x/>
      <x/>
      <x/>
    </i>
    <i r="4">
      <x v="1"/>
      <x v="236"/>
      <x v="187"/>
      <x v="1654"/>
      <x v="4193"/>
      <x v="1004"/>
      <x/>
      <x v="1"/>
      <x/>
    </i>
    <i r="4">
      <x v="2"/>
      <x v="129"/>
      <x v="7"/>
      <x v="1642"/>
      <x v="13"/>
      <x v="604"/>
      <x/>
      <x v="2"/>
      <x/>
    </i>
    <i r="2">
      <x v="59"/>
      <x/>
      <x/>
      <x v="682"/>
      <x v="7"/>
      <x v="1655"/>
      <x v="4194"/>
      <x v="219"/>
      <x/>
      <x/>
      <x/>
    </i>
    <i r="5">
      <x v="434"/>
      <x v="347"/>
      <x v="1656"/>
      <x v="4195"/>
      <x v="1981"/>
      <x/>
      <x/>
      <x/>
    </i>
    <i r="5">
      <x v="683"/>
      <x v="511"/>
      <x v="1657"/>
      <x v="4196"/>
      <x v="1376"/>
      <x/>
      <x/>
      <x/>
    </i>
    <i r="5">
      <x v="684"/>
      <x v="512"/>
      <x v="1658"/>
      <x v="4197"/>
      <x v="1752"/>
      <x/>
      <x/>
      <x/>
    </i>
    <i r="5">
      <x v="685"/>
      <x v="513"/>
      <x v="1659"/>
      <x v="4198"/>
      <x v="1652"/>
      <x/>
      <x/>
      <x/>
    </i>
    <i r="5">
      <x v="686"/>
      <x v="7"/>
      <x v="1660"/>
      <x v="4199"/>
      <x v="1534"/>
      <x/>
      <x/>
      <x/>
    </i>
    <i r="5">
      <x v="687"/>
      <x v="514"/>
      <x v="1661"/>
      <x v="4200"/>
      <x v="1191"/>
      <x/>
      <x/>
      <x/>
    </i>
    <i r="5">
      <x v="688"/>
      <x v="515"/>
      <x v="1662"/>
      <x v="4201"/>
      <x v="154"/>
      <x/>
      <x/>
      <x/>
    </i>
    <i r="5">
      <x v="19"/>
      <x v="17"/>
      <x v="1663"/>
      <x v="4202"/>
      <x v="1438"/>
      <x/>
      <x/>
      <x/>
    </i>
    <i r="5">
      <x v="589"/>
      <x v="457"/>
      <x v="1664"/>
      <x v="4203"/>
      <x v="1551"/>
      <x/>
      <x/>
      <x/>
    </i>
    <i r="5">
      <x v="689"/>
      <x v="516"/>
      <x v="1665"/>
      <x v="4204"/>
      <x v="119"/>
      <x/>
      <x/>
      <x/>
    </i>
    <i r="5">
      <x v="690"/>
      <x v="517"/>
      <x v="1666"/>
      <x v="4205"/>
      <x v="1343"/>
      <x/>
      <x/>
      <x/>
    </i>
    <i r="4">
      <x v="2"/>
      <x v="688"/>
      <x v="515"/>
      <x v="1662"/>
      <x v="4201"/>
      <x v="294"/>
      <x/>
      <x v="2"/>
      <x/>
    </i>
    <i r="3">
      <x v="1"/>
      <x/>
      <x v="691"/>
      <x v="518"/>
      <x v="1667"/>
      <x v="4206"/>
      <x v="687"/>
      <x/>
      <x/>
      <x/>
    </i>
    <i r="5">
      <x v="692"/>
      <x v="7"/>
      <x v="1668"/>
      <x v="4207"/>
      <x v="1791"/>
      <x/>
      <x/>
      <x/>
    </i>
    <i r="5">
      <x v="688"/>
      <x v="515"/>
      <x v="1669"/>
      <x v="4208"/>
      <x v="154"/>
      <x/>
      <x/>
      <x/>
    </i>
    <i r="7">
      <x v="1670"/>
      <x v="4209"/>
      <x v="154"/>
      <x/>
      <x/>
      <x/>
    </i>
    <i r="5">
      <x v="693"/>
      <x v="519"/>
      <x v="1671"/>
      <x v="4210"/>
      <x v="1882"/>
      <x/>
      <x/>
      <x/>
    </i>
    <i r="5">
      <x v="589"/>
      <x v="457"/>
      <x v="1672"/>
      <x v="4211"/>
      <x v="1551"/>
      <x/>
      <x/>
      <x/>
    </i>
    <i r="7">
      <x v="1673"/>
      <x v="4212"/>
      <x v="1551"/>
      <x/>
      <x/>
      <x/>
    </i>
    <i r="7">
      <x v="1674"/>
      <x v="4213"/>
      <x v="1551"/>
      <x/>
      <x/>
      <x/>
    </i>
    <i r="4">
      <x v="1"/>
      <x v="689"/>
      <x v="516"/>
      <x v="1675"/>
      <x v="4214"/>
      <x v="738"/>
      <x/>
      <x v="1"/>
      <x/>
    </i>
    <i r="3">
      <x v="2"/>
      <x/>
      <x v="694"/>
      <x v="520"/>
      <x v="1676"/>
      <x v="4215"/>
      <x v="1739"/>
      <x/>
      <x/>
      <x/>
    </i>
    <i r="5">
      <x v="434"/>
      <x v="347"/>
      <x v="1677"/>
      <x v="4216"/>
      <x v="1981"/>
      <x/>
      <x/>
      <x/>
    </i>
    <i r="7">
      <x v="1678"/>
      <x v="4217"/>
      <x v="1981"/>
      <x/>
      <x/>
      <x/>
    </i>
    <i r="7">
      <x v="1679"/>
      <x v="4218"/>
      <x v="1981"/>
      <x/>
      <x/>
      <x/>
    </i>
    <i r="5">
      <x v="683"/>
      <x v="511"/>
      <x v="1680"/>
      <x v="4219"/>
      <x v="1374"/>
      <x/>
      <x/>
      <x/>
    </i>
    <i r="7">
      <x v="1681"/>
      <x v="4220"/>
      <x v="1375"/>
      <x/>
      <x/>
      <x/>
    </i>
    <i r="5">
      <x v="684"/>
      <x v="512"/>
      <x v="1682"/>
      <x v="4221"/>
      <x v="1752"/>
      <x/>
      <x/>
      <x/>
    </i>
    <i r="7">
      <x v="1683"/>
      <x v="4222"/>
      <x v="1752"/>
      <x/>
      <x/>
      <x/>
    </i>
    <i r="5">
      <x v="695"/>
      <x v="7"/>
      <x v="1684"/>
      <x v="4223"/>
      <x v="1822"/>
      <x/>
      <x/>
      <x/>
    </i>
    <i r="5">
      <x v="696"/>
      <x v="521"/>
      <x v="1685"/>
      <x v="4224"/>
      <x v="1893"/>
      <x/>
      <x/>
      <x/>
    </i>
    <i r="5">
      <x v="688"/>
      <x v="515"/>
      <x v="1686"/>
      <x v="4225"/>
      <x v="154"/>
      <x/>
      <x/>
      <x/>
    </i>
    <i r="8">
      <x v="4226"/>
      <x v="154"/>
      <x/>
      <x/>
      <x/>
    </i>
    <i r="7">
      <x v="1687"/>
      <x v="4227"/>
      <x v="154"/>
      <x/>
      <x/>
      <x/>
    </i>
    <i r="5">
      <x v="693"/>
      <x v="519"/>
      <x v="1671"/>
      <x v="4228"/>
      <x v="1882"/>
      <x/>
      <x/>
      <x/>
    </i>
    <i r="8">
      <x v="4229"/>
      <x v="1882"/>
      <x/>
      <x/>
      <x/>
    </i>
    <i r="5">
      <x v="589"/>
      <x v="457"/>
      <x v="1688"/>
      <x v="4230"/>
      <x v="1551"/>
      <x/>
      <x/>
      <x/>
    </i>
    <i r="5">
      <x v="689"/>
      <x v="516"/>
      <x v="1675"/>
      <x v="4214"/>
      <x v="119"/>
      <x/>
      <x/>
      <x/>
    </i>
    <i r="7">
      <x v="1689"/>
      <x v="4231"/>
      <x v="119"/>
      <x/>
      <x/>
      <x/>
    </i>
    <i r="4">
      <x v="1"/>
      <x v="697"/>
      <x v="7"/>
      <x v="1690"/>
      <x v="4232"/>
      <x v="721"/>
      <x/>
      <x v="1"/>
      <x/>
    </i>
    <i r="5">
      <x v="698"/>
      <x v="522"/>
      <x v="1691"/>
      <x v="4233"/>
      <x v="834"/>
      <x/>
      <x v="1"/>
      <x/>
    </i>
    <i r="4">
      <x v="2"/>
      <x v="689"/>
      <x v="516"/>
      <x v="1675"/>
      <x v="4214"/>
      <x v="283"/>
      <x/>
      <x v="2"/>
      <x/>
    </i>
    <i r="3">
      <x v="3"/>
      <x/>
      <x v="699"/>
      <x v="523"/>
      <x v="1692"/>
      <x v="4234"/>
      <x v="1787"/>
      <x/>
      <x/>
      <x/>
    </i>
    <i r="5">
      <x v="434"/>
      <x v="347"/>
      <x v="1693"/>
      <x v="4235"/>
      <x v="1981"/>
      <x/>
      <x/>
      <x/>
    </i>
    <i r="5">
      <x v="700"/>
      <x v="7"/>
      <x v="1694"/>
      <x v="4236"/>
      <x v="1659"/>
      <x/>
      <x/>
      <x/>
    </i>
    <i r="5">
      <x v="701"/>
      <x v="524"/>
      <x v="1695"/>
      <x v="4237"/>
      <x v="1747"/>
      <x/>
      <x/>
      <x/>
    </i>
    <i r="5">
      <x v="685"/>
      <x v="513"/>
      <x v="1696"/>
      <x v="4238"/>
      <x v="1652"/>
      <x/>
      <x/>
      <x/>
    </i>
    <i r="7">
      <x v="1697"/>
      <x v="4239"/>
      <x v="1652"/>
      <x/>
      <x/>
      <x/>
    </i>
    <i r="5">
      <x v="702"/>
      <x v="525"/>
      <x v="1698"/>
      <x v="4240"/>
      <x v="1855"/>
      <x/>
      <x/>
      <x/>
    </i>
    <i r="5">
      <x v="697"/>
      <x v="7"/>
      <x v="1690"/>
      <x v="4232"/>
      <x v="35"/>
      <x/>
      <x/>
      <x/>
    </i>
    <i r="8">
      <x v="4241"/>
      <x v="35"/>
      <x/>
      <x/>
      <x/>
    </i>
    <i r="5">
      <x v="554"/>
      <x v="436"/>
      <x v="1690"/>
      <x v="4242"/>
      <x v="1606"/>
      <x/>
      <x/>
      <x/>
    </i>
    <i r="5">
      <x v="688"/>
      <x v="515"/>
      <x v="1699"/>
      <x v="4243"/>
      <x v="154"/>
      <x/>
      <x/>
      <x/>
    </i>
    <i r="8">
      <x v="4244"/>
      <x v="154"/>
      <x/>
      <x/>
      <x/>
    </i>
    <i r="7">
      <x v="1700"/>
      <x v="4245"/>
      <x v="154"/>
      <x/>
      <x/>
      <x/>
    </i>
    <i r="5">
      <x v="589"/>
      <x v="457"/>
      <x v="1701"/>
      <x v="4246"/>
      <x v="1552"/>
      <x/>
      <x/>
      <x/>
    </i>
    <i r="5">
      <x v="689"/>
      <x v="516"/>
      <x v="1702"/>
      <x v="4247"/>
      <x v="119"/>
      <x/>
      <x/>
      <x/>
    </i>
    <i r="5">
      <x v="698"/>
      <x v="522"/>
      <x v="1691"/>
      <x v="4233"/>
      <x v="1245"/>
      <x/>
      <x/>
      <x/>
    </i>
    <i r="4">
      <x v="2"/>
      <x v="697"/>
      <x v="7"/>
      <x v="1690"/>
      <x v="4232"/>
      <x v="259"/>
      <x/>
      <x v="2"/>
      <x/>
    </i>
    <i r="5">
      <x v="698"/>
      <x v="522"/>
      <x v="1691"/>
      <x v="4233"/>
      <x v="375"/>
      <x/>
      <x v="2"/>
      <x/>
    </i>
    <i r="3">
      <x v="4"/>
      <x/>
      <x v="703"/>
      <x v="526"/>
      <x v="1703"/>
      <x v="4248"/>
      <x v="1135"/>
      <x/>
      <x/>
      <x/>
    </i>
    <i r="7">
      <x v="1649"/>
      <x v="4249"/>
      <x v="1135"/>
      <x/>
      <x/>
      <x/>
    </i>
    <i r="5">
      <x v="704"/>
      <x v="527"/>
      <x v="1704"/>
      <x v="4250"/>
      <x v="1421"/>
      <x/>
      <x/>
      <x/>
    </i>
    <i r="5">
      <x v="471"/>
      <x v="377"/>
      <x v="1705"/>
      <x v="4251"/>
      <x v="1895"/>
      <x/>
      <x/>
      <x/>
    </i>
    <i r="5">
      <x v="696"/>
      <x v="521"/>
      <x v="1706"/>
      <x v="4252"/>
      <x v="1893"/>
      <x/>
      <x/>
      <x/>
    </i>
    <i r="5">
      <x v="689"/>
      <x v="516"/>
      <x v="1707"/>
      <x v="4253"/>
      <x v="119"/>
      <x/>
      <x/>
      <x/>
    </i>
    <i r="4">
      <x v="1"/>
      <x v="688"/>
      <x v="515"/>
      <x v="1708"/>
      <x v="13"/>
      <x v="749"/>
      <x/>
      <x v="1"/>
      <x/>
    </i>
    <i r="3">
      <x v="5"/>
      <x/>
      <x v="705"/>
      <x v="528"/>
      <x v="1709"/>
      <x v="4254"/>
      <x v="63"/>
      <x/>
      <x/>
      <x/>
    </i>
    <i r="8">
      <x v="4255"/>
      <x v="63"/>
      <x/>
      <x/>
      <x/>
    </i>
    <i r="8">
      <x v="4256"/>
      <x v="63"/>
      <x/>
      <x/>
      <x/>
    </i>
    <i r="8">
      <x v="4257"/>
      <x v="63"/>
      <x/>
      <x/>
      <x/>
    </i>
    <i r="5">
      <x v="694"/>
      <x v="520"/>
      <x v="1676"/>
      <x v="4258"/>
      <x v="1739"/>
      <x/>
      <x/>
      <x/>
    </i>
    <i r="8">
      <x v="4259"/>
      <x v="1739"/>
      <x/>
      <x/>
      <x/>
    </i>
    <i r="5">
      <x v="706"/>
      <x v="529"/>
      <x v="1710"/>
      <x v="4260"/>
      <x v="47"/>
      <x/>
      <x/>
      <x/>
    </i>
    <i r="5">
      <x v="707"/>
      <x v="530"/>
      <x v="1711"/>
      <x v="4261"/>
      <x v="1274"/>
      <x/>
      <x/>
      <x/>
    </i>
    <i r="7">
      <x v="1712"/>
      <x v="4262"/>
      <x v="1274"/>
      <x/>
      <x/>
      <x/>
    </i>
    <i r="7">
      <x v="1713"/>
      <x v="4263"/>
      <x v="1274"/>
      <x/>
      <x/>
      <x/>
    </i>
    <i r="5">
      <x v="708"/>
      <x v="531"/>
      <x v="1709"/>
      <x v="4264"/>
      <x v="1700"/>
      <x/>
      <x/>
      <x/>
    </i>
    <i r="5">
      <x v="688"/>
      <x v="515"/>
      <x v="1708"/>
      <x v="4265"/>
      <x v="154"/>
      <x/>
      <x/>
      <x/>
    </i>
    <i r="7">
      <x v="1714"/>
      <x v="4266"/>
      <x v="154"/>
      <x/>
      <x/>
      <x/>
    </i>
    <i r="5">
      <x v="19"/>
      <x v="17"/>
      <x v="1715"/>
      <x v="4267"/>
      <x v="1439"/>
      <x/>
      <x/>
      <x/>
    </i>
    <i r="5">
      <x v="589"/>
      <x v="457"/>
      <x v="1716"/>
      <x v="4268"/>
      <x v="1552"/>
      <x/>
      <x/>
      <x/>
    </i>
    <i r="5">
      <x v="689"/>
      <x v="516"/>
      <x v="1717"/>
      <x v="4269"/>
      <x v="119"/>
      <x/>
      <x/>
      <x/>
    </i>
    <i r="4">
      <x v="1"/>
      <x v="688"/>
      <x v="515"/>
      <x v="1718"/>
      <x v="4270"/>
      <x v="749"/>
      <x/>
      <x v="1"/>
      <x/>
    </i>
    <i r="4">
      <x v="2"/>
      <x v="688"/>
      <x v="515"/>
      <x v="1708"/>
      <x v="4265"/>
      <x v="294"/>
      <x/>
      <x v="2"/>
      <x/>
    </i>
    <i>
      <x v="9"/>
      <x v="17"/>
      <x v="60"/>
      <x/>
      <x/>
      <x v="415"/>
      <x v="330"/>
      <x v="1719"/>
      <x v="4271"/>
      <x v="1760"/>
      <x/>
      <x/>
      <x v="1"/>
    </i>
    <i r="5">
      <x v="709"/>
      <x v="532"/>
      <x v="1720"/>
      <x v="4272"/>
      <x v="1743"/>
      <x/>
      <x/>
      <x v="1"/>
    </i>
    <i r="5">
      <x v="710"/>
      <x v="533"/>
      <x v="1721"/>
      <x v="4273"/>
      <x v="1338"/>
      <x/>
      <x/>
      <x v="1"/>
    </i>
    <i r="4">
      <x v="1"/>
      <x v="4"/>
      <x v="4"/>
      <x v="1722"/>
      <x v="13"/>
      <x v="1048"/>
      <x/>
      <x v="1"/>
      <x v="1"/>
    </i>
    <i r="5">
      <x v="467"/>
      <x v="374"/>
      <x v="1723"/>
      <x v="13"/>
      <x v="732"/>
      <x/>
      <x v="1"/>
      <x v="1"/>
    </i>
    <i r="5">
      <x v="711"/>
      <x v="7"/>
      <x v="1724"/>
      <x v="13"/>
      <x v="742"/>
      <x/>
      <x v="1"/>
      <x v="1"/>
    </i>
    <i r="5">
      <x v="712"/>
      <x v="534"/>
      <x v="1725"/>
      <x v="13"/>
      <x v="744"/>
      <x/>
      <x v="1"/>
      <x v="1"/>
    </i>
    <i r="5">
      <x v="713"/>
      <x v="7"/>
      <x v="1726"/>
      <x v="13"/>
      <x v="1003"/>
      <x/>
      <x v="1"/>
      <x v="1"/>
    </i>
    <i r="5">
      <x v="714"/>
      <x v="535"/>
      <x v="1727"/>
      <x v="13"/>
      <x v="731"/>
      <x/>
      <x v="1"/>
      <x v="1"/>
    </i>
    <i r="4">
      <x v="2"/>
      <x v="419"/>
      <x v="334"/>
      <x v="1728"/>
      <x v="4274"/>
      <x v="1818"/>
      <x/>
      <x v="2"/>
      <x v="1"/>
    </i>
    <i r="5">
      <x v="4"/>
      <x v="4"/>
      <x v="1729"/>
      <x v="4275"/>
      <x v="1670"/>
      <x/>
      <x v="2"/>
      <x v="1"/>
    </i>
    <i r="5">
      <x v="715"/>
      <x v="536"/>
      <x v="1730"/>
      <x v="4276"/>
      <x v="1154"/>
      <x/>
      <x v="2"/>
      <x v="1"/>
    </i>
    <i r="5">
      <x v="709"/>
      <x v="532"/>
      <x v="1720"/>
      <x v="4272"/>
      <x v="572"/>
      <x/>
      <x v="2"/>
      <x v="1"/>
    </i>
    <i r="3">
      <x v="1"/>
      <x/>
      <x v="711"/>
      <x v="7"/>
      <x v="1724"/>
      <x v="4277"/>
      <x v="134"/>
      <x/>
      <x/>
      <x v="1"/>
    </i>
    <i r="8">
      <x v="4278"/>
      <x v="134"/>
      <x/>
      <x/>
      <x v="1"/>
    </i>
    <i r="8">
      <x v="4279"/>
      <x v="134"/>
      <x/>
      <x/>
      <x v="1"/>
    </i>
    <i r="5">
      <x v="713"/>
      <x v="7"/>
      <x v="1726"/>
      <x v="4280"/>
      <x v="1722"/>
      <x/>
      <x/>
      <x v="1"/>
    </i>
    <i r="4">
      <x v="1"/>
      <x v="4"/>
      <x v="4"/>
      <x v="1729"/>
      <x v="13"/>
      <x v="1047"/>
      <x/>
      <x v="1"/>
      <x v="1"/>
    </i>
    <i r="7">
      <x v="1722"/>
      <x v="4281"/>
      <x v="988"/>
      <x/>
      <x v="1"/>
      <x v="1"/>
    </i>
    <i r="5">
      <x v="715"/>
      <x v="536"/>
      <x v="1730"/>
      <x v="13"/>
      <x v="794"/>
      <x/>
      <x v="1"/>
      <x v="1"/>
    </i>
    <i r="5">
      <x v="467"/>
      <x v="374"/>
      <x v="1723"/>
      <x v="4282"/>
      <x v="732"/>
      <x/>
      <x v="1"/>
      <x v="1"/>
    </i>
    <i r="5">
      <x v="716"/>
      <x v="537"/>
      <x v="1731"/>
      <x v="13"/>
      <x v="935"/>
      <x/>
      <x v="1"/>
      <x v="1"/>
    </i>
    <i r="5">
      <x v="717"/>
      <x v="538"/>
      <x v="1732"/>
      <x v="13"/>
      <x v="1097"/>
      <x/>
      <x v="1"/>
      <x v="1"/>
    </i>
    <i r="5">
      <x v="712"/>
      <x v="534"/>
      <x v="1725"/>
      <x v="13"/>
      <x v="744"/>
      <x/>
      <x v="1"/>
      <x v="1"/>
    </i>
    <i r="5">
      <x v="714"/>
      <x v="535"/>
      <x v="1733"/>
      <x v="13"/>
      <x v="731"/>
      <x/>
      <x v="1"/>
      <x v="1"/>
    </i>
    <i r="7">
      <x v="1727"/>
      <x v="4283"/>
      <x v="731"/>
      <x/>
      <x v="1"/>
      <x v="1"/>
    </i>
    <i r="5">
      <x v="415"/>
      <x v="330"/>
      <x v="1719"/>
      <x v="13"/>
      <x v="1015"/>
      <x/>
      <x v="1"/>
      <x v="1"/>
    </i>
    <i r="7">
      <x v="1734"/>
      <x v="4284"/>
      <x v="1014"/>
      <x/>
      <x v="1"/>
      <x v="1"/>
    </i>
    <i r="4">
      <x v="2"/>
      <x v="4"/>
      <x v="4"/>
      <x v="1722"/>
      <x v="13"/>
      <x v="614"/>
      <x/>
      <x v="2"/>
      <x v="1"/>
    </i>
    <i r="5">
      <x v="467"/>
      <x v="374"/>
      <x v="1723"/>
      <x v="13"/>
      <x v="274"/>
      <x/>
      <x v="2"/>
      <x v="1"/>
    </i>
    <i r="5">
      <x v="711"/>
      <x v="7"/>
      <x v="1724"/>
      <x v="4277"/>
      <x v="287"/>
      <x/>
      <x v="2"/>
      <x v="1"/>
    </i>
    <i r="5">
      <x v="712"/>
      <x v="534"/>
      <x v="1725"/>
      <x v="13"/>
      <x v="289"/>
      <x/>
      <x v="2"/>
      <x v="1"/>
    </i>
    <i r="5">
      <x v="713"/>
      <x v="7"/>
      <x v="1726"/>
      <x v="4280"/>
      <x v="563"/>
      <x/>
      <x v="2"/>
      <x v="1"/>
    </i>
    <i r="5">
      <x v="714"/>
      <x v="535"/>
      <x v="1727"/>
      <x v="13"/>
      <x v="270"/>
      <x/>
      <x v="2"/>
      <x v="1"/>
    </i>
    <i r="3">
      <x v="2"/>
      <x/>
      <x v="419"/>
      <x v="334"/>
      <x v="1728"/>
      <x v="4285"/>
      <x v="1819"/>
      <x/>
      <x/>
      <x v="1"/>
    </i>
    <i r="8">
      <x v="4286"/>
      <x v="1819"/>
      <x/>
      <x/>
      <x v="1"/>
    </i>
    <i r="5">
      <x v="4"/>
      <x v="4"/>
      <x v="1722"/>
      <x v="4281"/>
      <x v="1671"/>
      <x/>
      <x/>
      <x v="1"/>
    </i>
    <i r="8">
      <x v="4287"/>
      <x v="1672"/>
      <x/>
      <x/>
      <x v="1"/>
    </i>
    <i r="8">
      <x v="4288"/>
      <x v="1671"/>
      <x/>
      <x/>
      <x v="1"/>
    </i>
    <i r="5">
      <x v="715"/>
      <x v="536"/>
      <x v="1730"/>
      <x v="4289"/>
      <x v="1155"/>
      <x/>
      <x/>
      <x v="1"/>
    </i>
    <i r="5">
      <x v="467"/>
      <x v="374"/>
      <x v="1723"/>
      <x v="4282"/>
      <x v="92"/>
      <x/>
      <x/>
      <x v="1"/>
    </i>
    <i r="5">
      <x v="717"/>
      <x v="538"/>
      <x v="1735"/>
      <x v="4290"/>
      <x v="2016"/>
      <x/>
      <x/>
      <x v="1"/>
    </i>
    <i r="7">
      <x v="1736"/>
      <x v="4291"/>
      <x v="2016"/>
      <x/>
      <x/>
      <x v="1"/>
    </i>
    <i r="7">
      <x v="1737"/>
      <x v="4292"/>
      <x v="2016"/>
      <x/>
      <x/>
      <x v="1"/>
    </i>
    <i r="7">
      <x v="1732"/>
      <x v="4293"/>
      <x v="2017"/>
      <x/>
      <x/>
      <x v="1"/>
    </i>
    <i r="8">
      <x v="4294"/>
      <x v="2016"/>
      <x/>
      <x/>
      <x v="1"/>
    </i>
    <i r="5">
      <x v="712"/>
      <x v="534"/>
      <x v="1725"/>
      <x v="4295"/>
      <x v="136"/>
      <x/>
      <x/>
      <x v="1"/>
    </i>
    <i r="5">
      <x v="718"/>
      <x v="7"/>
      <x v="1738"/>
      <x v="4296"/>
      <x v="1876"/>
      <x/>
      <x/>
      <x v="1"/>
    </i>
    <i r="5">
      <x v="714"/>
      <x v="535"/>
      <x v="1733"/>
      <x v="4297"/>
      <x v="78"/>
      <x/>
      <x/>
      <x v="1"/>
    </i>
    <i r="7">
      <x v="1727"/>
      <x v="4283"/>
      <x v="78"/>
      <x/>
      <x/>
      <x v="1"/>
    </i>
    <i r="5">
      <x v="415"/>
      <x v="330"/>
      <x v="1734"/>
      <x v="4284"/>
      <x v="1760"/>
      <x/>
      <x/>
      <x v="1"/>
    </i>
    <i r="4">
      <x v="7"/>
      <x v="354"/>
      <x v="7"/>
      <x v="1739"/>
      <x v="13"/>
      <x v="231"/>
      <x v="4"/>
      <x v="3"/>
      <x v="1"/>
    </i>
    <i r="4">
      <x v="1"/>
      <x v="419"/>
      <x v="334"/>
      <x v="1728"/>
      <x v="4285"/>
      <x v="1818"/>
      <x/>
      <x v="1"/>
      <x v="1"/>
    </i>
    <i r="5">
      <x v="715"/>
      <x v="536"/>
      <x v="1729"/>
      <x v="4298"/>
      <x v="1154"/>
      <x/>
      <x v="1"/>
      <x v="1"/>
    </i>
    <i r="7">
      <x v="1730"/>
      <x v="4299"/>
      <x v="1154"/>
      <x/>
      <x v="1"/>
      <x v="1"/>
    </i>
    <i r="5">
      <x v="719"/>
      <x v="539"/>
      <x v="1740"/>
      <x v="13"/>
      <x v="978"/>
      <x/>
      <x v="1"/>
      <x v="1"/>
    </i>
    <i r="4">
      <x v="11"/>
      <x v="715"/>
      <x v="536"/>
      <x v="1730"/>
      <x v="4300"/>
      <x v="1154"/>
      <x/>
      <x v="2"/>
      <x v="1"/>
    </i>
    <i r="4">
      <x v="2"/>
      <x v="419"/>
      <x v="334"/>
      <x v="1728"/>
      <x v="4285"/>
      <x v="598"/>
      <x/>
      <x v="2"/>
      <x v="1"/>
    </i>
    <i r="5">
      <x v="4"/>
      <x v="4"/>
      <x v="1729"/>
      <x v="13"/>
      <x v="613"/>
      <x/>
      <x v="2"/>
      <x v="1"/>
    </i>
    <i r="7">
      <x v="1722"/>
      <x v="4281"/>
      <x v="544"/>
      <x/>
      <x v="2"/>
      <x v="1"/>
    </i>
    <i r="5">
      <x v="715"/>
      <x v="536"/>
      <x v="1729"/>
      <x v="4298"/>
      <x v="338"/>
      <x/>
      <x v="2"/>
      <x v="1"/>
    </i>
    <i r="8">
      <x v="4301"/>
      <x v="1154"/>
      <x/>
      <x v="2"/>
      <x v="1"/>
    </i>
    <i r="7">
      <x v="1730"/>
      <x v="13"/>
      <x v="337"/>
      <x/>
      <x v="2"/>
      <x v="1"/>
    </i>
    <i r="8">
      <x v="4299"/>
      <x v="338"/>
      <x/>
      <x v="2"/>
      <x v="1"/>
    </i>
    <i r="5">
      <x v="467"/>
      <x v="374"/>
      <x v="1723"/>
      <x v="4282"/>
      <x v="274"/>
      <x/>
      <x v="2"/>
      <x v="1"/>
    </i>
    <i r="5">
      <x v="716"/>
      <x v="537"/>
      <x v="1731"/>
      <x v="13"/>
      <x v="484"/>
      <x/>
      <x v="2"/>
      <x v="1"/>
    </i>
    <i r="5">
      <x v="717"/>
      <x v="538"/>
      <x v="1732"/>
      <x v="4293"/>
      <x v="662"/>
      <x/>
      <x v="2"/>
      <x v="1"/>
    </i>
    <i r="5">
      <x v="712"/>
      <x v="534"/>
      <x v="1725"/>
      <x v="4295"/>
      <x v="289"/>
      <x/>
      <x v="2"/>
      <x v="1"/>
    </i>
    <i r="5">
      <x v="714"/>
      <x v="535"/>
      <x v="1733"/>
      <x v="4297"/>
      <x v="270"/>
      <x/>
      <x v="2"/>
      <x v="1"/>
    </i>
    <i r="7">
      <x v="1727"/>
      <x v="4283"/>
      <x v="270"/>
      <x/>
      <x v="2"/>
      <x v="1"/>
    </i>
    <i r="5">
      <x v="415"/>
      <x v="330"/>
      <x v="1719"/>
      <x v="13"/>
      <x v="577"/>
      <x/>
      <x v="2"/>
      <x v="1"/>
    </i>
    <i r="7">
      <x v="1734"/>
      <x v="4284"/>
      <x v="576"/>
      <x/>
      <x v="2"/>
      <x v="1"/>
    </i>
    <i r="3">
      <x v="3"/>
      <x/>
      <x v="715"/>
      <x v="536"/>
      <x v="1729"/>
      <x v="4302"/>
      <x v="1153"/>
      <x/>
      <x/>
      <x v="1"/>
    </i>
    <i r="5">
      <x v="467"/>
      <x v="374"/>
      <x v="1723"/>
      <x v="4303"/>
      <x v="92"/>
      <x/>
      <x/>
      <x v="1"/>
    </i>
    <i r="8">
      <x v="4304"/>
      <x v="92"/>
      <x/>
      <x/>
      <x v="1"/>
    </i>
    <i r="8">
      <x v="4305"/>
      <x v="92"/>
      <x/>
      <x/>
      <x v="1"/>
    </i>
    <i r="5">
      <x v="712"/>
      <x v="534"/>
      <x v="1725"/>
      <x v="4306"/>
      <x v="136"/>
      <x/>
      <x/>
      <x v="1"/>
    </i>
    <i r="5">
      <x v="214"/>
      <x v="167"/>
      <x v="1725"/>
      <x v="4307"/>
      <x v="29"/>
      <x/>
      <x/>
      <x v="1"/>
    </i>
    <i r="5">
      <x v="45"/>
      <x v="34"/>
      <x v="1741"/>
      <x v="4308"/>
      <x v="1781"/>
      <x/>
      <x/>
      <x v="1"/>
    </i>
    <i r="5">
      <x v="719"/>
      <x v="539"/>
      <x v="1740"/>
      <x v="4309"/>
      <x v="1651"/>
      <x/>
      <x/>
      <x v="1"/>
    </i>
    <i r="4">
      <x v="1"/>
      <x v="717"/>
      <x v="538"/>
      <x v="1742"/>
      <x v="4310"/>
      <x v="1098"/>
      <x/>
      <x v="1"/>
      <x v="1"/>
    </i>
    <i r="5">
      <x v="195"/>
      <x v="155"/>
      <x v="1743"/>
      <x v="4311"/>
      <x v="876"/>
      <x/>
      <x v="1"/>
      <x v="1"/>
    </i>
    <i r="4">
      <x v="2"/>
      <x v="719"/>
      <x v="539"/>
      <x v="1740"/>
      <x v="4309"/>
      <x v="534"/>
      <x/>
      <x v="2"/>
      <x v="1"/>
    </i>
    <i r="3">
      <x v="4"/>
      <x/>
      <x v="467"/>
      <x v="374"/>
      <x v="1723"/>
      <x v="4312"/>
      <x v="92"/>
      <x/>
      <x/>
      <x v="1"/>
    </i>
    <i r="5">
      <x v="720"/>
      <x v="540"/>
      <x v="1744"/>
      <x v="4313"/>
      <x v="690"/>
      <x/>
      <x/>
      <x v="1"/>
    </i>
    <i r="5">
      <x v="717"/>
      <x v="538"/>
      <x v="1742"/>
      <x v="4310"/>
      <x v="2017"/>
      <x/>
      <x/>
      <x v="1"/>
    </i>
    <i r="5">
      <x v="214"/>
      <x v="167"/>
      <x v="1725"/>
      <x v="4314"/>
      <x v="29"/>
      <x/>
      <x/>
      <x v="1"/>
    </i>
    <i r="5">
      <x v="415"/>
      <x v="330"/>
      <x v="1734"/>
      <x v="4315"/>
      <x v="1761"/>
      <x/>
      <x/>
      <x v="1"/>
    </i>
    <i r="5">
      <x v="195"/>
      <x v="155"/>
      <x v="1743"/>
      <x v="4311"/>
      <x v="1378"/>
      <x/>
      <x/>
      <x v="1"/>
    </i>
    <i r="4">
      <x v="1"/>
      <x v="4"/>
      <x v="4"/>
      <x v="1745"/>
      <x v="4316"/>
      <x v="989"/>
      <x/>
      <x v="1"/>
      <x v="1"/>
    </i>
    <i r="5">
      <x v="721"/>
      <x v="541"/>
      <x v="1746"/>
      <x v="4317"/>
      <x v="805"/>
      <x/>
      <x v="1"/>
      <x v="1"/>
    </i>
    <i r="5">
      <x v="718"/>
      <x v="7"/>
      <x v="1738"/>
      <x v="6"/>
      <x v="1054"/>
      <x/>
      <x v="1"/>
      <x v="1"/>
    </i>
    <i r="5">
      <x v="714"/>
      <x v="535"/>
      <x v="1733"/>
      <x v="762"/>
      <x v="731"/>
      <x/>
      <x v="1"/>
      <x v="1"/>
    </i>
    <i r="7">
      <x v="1727"/>
      <x v="3384"/>
      <x v="731"/>
      <x/>
      <x v="1"/>
      <x v="1"/>
    </i>
    <i r="5">
      <x v="722"/>
      <x v="7"/>
      <x v="1747"/>
      <x v="2391"/>
      <x v="987"/>
      <x/>
      <x v="1"/>
      <x v="1"/>
    </i>
    <i r="5">
      <x v="195"/>
      <x v="155"/>
      <x v="1743"/>
      <x v="4318"/>
      <x v="876"/>
      <x/>
      <x v="1"/>
      <x v="1"/>
    </i>
    <i r="4">
      <x v="2"/>
      <x v="717"/>
      <x v="538"/>
      <x v="1742"/>
      <x v="4310"/>
      <x v="662"/>
      <x/>
      <x v="2"/>
      <x v="1"/>
    </i>
    <i r="5">
      <x v="195"/>
      <x v="155"/>
      <x v="1743"/>
      <x v="4311"/>
      <x v="422"/>
      <x/>
      <x v="2"/>
      <x v="1"/>
    </i>
    <i r="3">
      <x v="5"/>
      <x/>
      <x v="4"/>
      <x v="4"/>
      <x v="1745"/>
      <x v="4319"/>
      <x v="1675"/>
      <x v="1"/>
      <x/>
      <x v="1"/>
    </i>
    <i r="5">
      <x v="633"/>
      <x v="484"/>
      <x v="1748"/>
      <x v="4320"/>
      <x v="133"/>
      <x/>
      <x/>
      <x v="1"/>
    </i>
    <i r="5">
      <x v="45"/>
      <x v="34"/>
      <x v="1749"/>
      <x v="4321"/>
      <x v="1781"/>
      <x/>
      <x/>
      <x v="1"/>
    </i>
    <i r="5">
      <x v="721"/>
      <x v="541"/>
      <x v="1746"/>
      <x v="4322"/>
      <x v="1180"/>
      <x/>
      <x/>
      <x v="1"/>
    </i>
    <i r="5">
      <x v="714"/>
      <x v="535"/>
      <x v="1733"/>
      <x v="4323"/>
      <x v="78"/>
      <x/>
      <x/>
      <x v="1"/>
    </i>
    <i r="7">
      <x v="1727"/>
      <x v="4324"/>
      <x v="78"/>
      <x/>
      <x/>
      <x v="1"/>
    </i>
    <i r="5">
      <x v="668"/>
      <x v="500"/>
      <x v="1750"/>
      <x v="4325"/>
      <x v="2022"/>
      <x/>
      <x/>
      <x v="1"/>
    </i>
    <i r="5">
      <x v="722"/>
      <x v="7"/>
      <x v="1747"/>
      <x v="4326"/>
      <x v="1668"/>
      <x/>
      <x/>
      <x v="1"/>
    </i>
    <i r="4">
      <x v="1"/>
      <x v="713"/>
      <x v="7"/>
      <x v="1726"/>
      <x v="4327"/>
      <x v="1003"/>
      <x/>
      <x v="1"/>
      <x v="1"/>
    </i>
    <i r="5">
      <x v="719"/>
      <x v="539"/>
      <x v="1740"/>
      <x v="13"/>
      <x v="978"/>
      <x/>
      <x v="1"/>
      <x v="1"/>
    </i>
    <i r="5">
      <x v="195"/>
      <x v="155"/>
      <x v="1743"/>
      <x v="4328"/>
      <x v="876"/>
      <x/>
      <x v="1"/>
      <x v="1"/>
    </i>
    <i r="4">
      <x v="2"/>
      <x v="4"/>
      <x v="4"/>
      <x v="1745"/>
      <x v="4319"/>
      <x v="548"/>
      <x v="1"/>
      <x v="2"/>
      <x v="1"/>
    </i>
    <i r="5">
      <x v="721"/>
      <x v="541"/>
      <x v="1746"/>
      <x v="4322"/>
      <x v="352"/>
      <x/>
      <x v="2"/>
      <x v="1"/>
    </i>
    <i r="5">
      <x v="718"/>
      <x v="7"/>
      <x v="1738"/>
      <x v="13"/>
      <x v="618"/>
      <x v="1"/>
      <x v="2"/>
      <x v="1"/>
    </i>
    <i r="5">
      <x v="714"/>
      <x v="535"/>
      <x v="1733"/>
      <x v="4323"/>
      <x v="270"/>
      <x/>
      <x v="2"/>
      <x v="1"/>
    </i>
    <i r="7">
      <x v="1727"/>
      <x v="4324"/>
      <x v="270"/>
      <x/>
      <x v="2"/>
      <x v="1"/>
    </i>
    <i r="5">
      <x v="722"/>
      <x v="7"/>
      <x v="1747"/>
      <x v="4326"/>
      <x v="543"/>
      <x/>
      <x v="2"/>
      <x v="1"/>
    </i>
    <i r="5">
      <x v="195"/>
      <x v="155"/>
      <x v="1743"/>
      <x v="13"/>
      <x v="421"/>
      <x/>
      <x v="2"/>
      <x v="1"/>
    </i>
    <i>
      <x v="10"/>
      <x v="18"/>
      <x v="61"/>
      <x/>
      <x/>
      <x v="400"/>
      <x v="323"/>
      <x v="1751"/>
      <x v="4329"/>
      <x v="1532"/>
      <x v="3"/>
      <x/>
      <x v="4"/>
    </i>
    <i r="8">
      <x v="4330"/>
      <x v="1532"/>
      <x v="3"/>
      <x/>
      <x v="4"/>
    </i>
    <i r="5">
      <x v="370"/>
      <x v="298"/>
      <x v="1752"/>
      <x v="4331"/>
      <x v="1450"/>
      <x v="3"/>
      <x/>
      <x v="4"/>
    </i>
    <i r="5">
      <x v="723"/>
      <x v="542"/>
      <x v="1753"/>
      <x v="4332"/>
      <x v="1352"/>
      <x/>
      <x/>
      <x v="4"/>
    </i>
    <i r="5">
      <x v="724"/>
      <x v="543"/>
      <x v="1754"/>
      <x v="4333"/>
      <x v="1774"/>
      <x/>
      <x/>
      <x v="4"/>
    </i>
    <i r="5">
      <x v="725"/>
      <x v="544"/>
      <x v="1755"/>
      <x v="4334"/>
      <x v="1363"/>
      <x/>
      <x/>
      <x v="4"/>
    </i>
    <i r="5">
      <x v="382"/>
      <x v="307"/>
      <x v="1756"/>
      <x v="4335"/>
      <x v="1341"/>
      <x/>
      <x/>
      <x v="4"/>
    </i>
    <i r="5">
      <x v="726"/>
      <x v="545"/>
      <x v="1757"/>
      <x v="4336"/>
      <x v="1336"/>
      <x/>
      <x/>
      <x v="4"/>
    </i>
    <i r="8">
      <x v="4337"/>
      <x v="1336"/>
      <x/>
      <x/>
      <x v="4"/>
    </i>
    <i r="5">
      <x v="727"/>
      <x v="546"/>
      <x v="1758"/>
      <x v="4338"/>
      <x v="1323"/>
      <x/>
      <x/>
      <x v="4"/>
    </i>
    <i r="5">
      <x v="728"/>
      <x v="547"/>
      <x v="1759"/>
      <x v="4339"/>
      <x v="1947"/>
      <x/>
      <x/>
      <x v="4"/>
    </i>
    <i r="5">
      <x v="729"/>
      <x v="548"/>
      <x v="1760"/>
      <x v="4340"/>
      <x v="1716"/>
      <x/>
      <x/>
      <x v="4"/>
    </i>
    <i r="5">
      <x v="730"/>
      <x v="549"/>
      <x v="1761"/>
      <x v="4341"/>
      <x v="1351"/>
      <x/>
      <x/>
      <x v="4"/>
    </i>
    <i r="4">
      <x v="1"/>
      <x v="731"/>
      <x v="550"/>
      <x v="1752"/>
      <x v="13"/>
      <x v="900"/>
      <x/>
      <x v="1"/>
      <x v="4"/>
    </i>
    <i r="5">
      <x v="370"/>
      <x v="298"/>
      <x v="1751"/>
      <x v="13"/>
      <x v="723"/>
      <x/>
      <x v="1"/>
      <x v="4"/>
    </i>
    <i r="5">
      <x v="723"/>
      <x v="542"/>
      <x v="1753"/>
      <x v="4342"/>
      <x v="867"/>
      <x/>
      <x v="1"/>
      <x v="4"/>
    </i>
    <i r="5">
      <x v="724"/>
      <x v="543"/>
      <x v="1754"/>
      <x v="13"/>
      <x v="1019"/>
      <x/>
      <x v="1"/>
      <x v="4"/>
    </i>
    <i r="5">
      <x v="725"/>
      <x v="544"/>
      <x v="1755"/>
      <x v="13"/>
      <x v="872"/>
      <x/>
      <x v="1"/>
      <x v="4"/>
    </i>
    <i r="5">
      <x v="382"/>
      <x v="307"/>
      <x v="1756"/>
      <x v="4343"/>
      <x v="864"/>
      <x/>
      <x v="1"/>
      <x v="4"/>
    </i>
    <i r="5">
      <x v="726"/>
      <x v="545"/>
      <x v="1757"/>
      <x v="4344"/>
      <x v="862"/>
      <x/>
      <x v="1"/>
      <x v="4"/>
    </i>
    <i r="8">
      <x v="4345"/>
      <x v="862"/>
      <x/>
      <x v="1"/>
      <x v="4"/>
    </i>
    <i r="5">
      <x v="727"/>
      <x v="546"/>
      <x v="1758"/>
      <x v="13"/>
      <x v="858"/>
      <x/>
      <x v="1"/>
      <x v="4"/>
    </i>
    <i r="5">
      <x v="728"/>
      <x v="547"/>
      <x v="1759"/>
      <x v="4346"/>
      <x v="1072"/>
      <x/>
      <x v="1"/>
      <x v="4"/>
    </i>
    <i r="5">
      <x v="729"/>
      <x v="548"/>
      <x v="1760"/>
      <x v="13"/>
      <x v="863"/>
      <x/>
      <x v="1"/>
      <x v="4"/>
    </i>
    <i r="5">
      <x v="730"/>
      <x v="549"/>
      <x v="1761"/>
      <x v="4347"/>
      <x v="866"/>
      <x/>
      <x v="1"/>
      <x v="4"/>
    </i>
    <i r="4">
      <x v="11"/>
      <x v="731"/>
      <x v="550"/>
      <x v="1752"/>
      <x v="4348"/>
      <x v="1451"/>
      <x v="3"/>
      <x v="2"/>
      <x v="4"/>
    </i>
    <i r="4">
      <x v="2"/>
      <x v="400"/>
      <x v="323"/>
      <x v="1751"/>
      <x v="4349"/>
      <x v="672"/>
      <x v="3"/>
      <x v="2"/>
      <x v="4"/>
    </i>
    <i r="5">
      <x v="370"/>
      <x v="298"/>
      <x v="1751"/>
      <x v="4350"/>
      <x v="38"/>
      <x/>
      <x v="2"/>
      <x v="4"/>
    </i>
    <i r="5">
      <x v="723"/>
      <x v="542"/>
      <x v="1753"/>
      <x v="4332"/>
      <x v="413"/>
      <x/>
      <x v="2"/>
      <x v="4"/>
    </i>
    <i r="5">
      <x v="724"/>
      <x v="543"/>
      <x v="1754"/>
      <x v="4333"/>
      <x v="581"/>
      <x/>
      <x v="2"/>
      <x v="4"/>
    </i>
    <i r="5">
      <x v="725"/>
      <x v="544"/>
      <x v="1755"/>
      <x v="4334"/>
      <x v="417"/>
      <x/>
      <x v="2"/>
      <x v="4"/>
    </i>
    <i r="5">
      <x v="382"/>
      <x v="307"/>
      <x v="1756"/>
      <x v="4335"/>
      <x v="409"/>
      <x/>
      <x v="2"/>
      <x v="4"/>
    </i>
    <i r="5">
      <x v="726"/>
      <x v="545"/>
      <x v="1757"/>
      <x v="4336"/>
      <x v="405"/>
      <x/>
      <x v="2"/>
      <x v="4"/>
    </i>
    <i r="8">
      <x v="4337"/>
      <x v="405"/>
      <x/>
      <x v="2"/>
      <x v="4"/>
    </i>
    <i r="5">
      <x v="727"/>
      <x v="546"/>
      <x v="1758"/>
      <x v="4338"/>
      <x v="401"/>
      <x/>
      <x v="2"/>
      <x v="4"/>
    </i>
    <i r="5">
      <x v="728"/>
      <x v="547"/>
      <x v="1759"/>
      <x v="4339"/>
      <x v="638"/>
      <x/>
      <x v="2"/>
      <x v="4"/>
    </i>
    <i r="5">
      <x v="729"/>
      <x v="548"/>
      <x v="1760"/>
      <x v="4340"/>
      <x v="560"/>
      <x/>
      <x v="2"/>
      <x v="4"/>
    </i>
    <i r="5">
      <x v="730"/>
      <x v="549"/>
      <x v="1761"/>
      <x v="4341"/>
      <x v="412"/>
      <x/>
      <x v="2"/>
      <x v="4"/>
    </i>
    <i r="3">
      <x v="1"/>
      <x/>
      <x v="370"/>
      <x v="298"/>
      <x v="1752"/>
      <x v="5"/>
      <x v="1450"/>
      <x/>
      <x/>
      <x v="4"/>
    </i>
    <i r="5">
      <x v="723"/>
      <x v="542"/>
      <x v="1753"/>
      <x v="4342"/>
      <x v="1352"/>
      <x/>
      <x/>
      <x v="4"/>
    </i>
    <i r="5">
      <x v="724"/>
      <x v="543"/>
      <x v="1754"/>
      <x v="4351"/>
      <x v="1774"/>
      <x/>
      <x/>
      <x v="4"/>
    </i>
    <i r="5">
      <x v="725"/>
      <x v="544"/>
      <x v="1755"/>
      <x v="4352"/>
      <x v="1363"/>
      <x/>
      <x/>
      <x v="4"/>
    </i>
    <i r="5">
      <x v="382"/>
      <x v="307"/>
      <x v="1756"/>
      <x v="4343"/>
      <x v="1341"/>
      <x/>
      <x/>
      <x v="4"/>
    </i>
    <i r="5">
      <x v="726"/>
      <x v="545"/>
      <x v="1757"/>
      <x v="4344"/>
      <x v="1336"/>
      <x/>
      <x/>
      <x v="4"/>
    </i>
    <i r="8">
      <x v="4345"/>
      <x v="1336"/>
      <x/>
      <x/>
      <x v="4"/>
    </i>
    <i r="5">
      <x v="727"/>
      <x v="546"/>
      <x v="1758"/>
      <x v="4353"/>
      <x v="1323"/>
      <x/>
      <x/>
      <x v="4"/>
    </i>
    <i r="5">
      <x v="728"/>
      <x v="547"/>
      <x v="1759"/>
      <x v="4346"/>
      <x v="1947"/>
      <x/>
      <x/>
      <x v="4"/>
    </i>
    <i r="5">
      <x v="729"/>
      <x v="548"/>
      <x v="1760"/>
      <x v="4354"/>
      <x v="1716"/>
      <x/>
      <x/>
      <x v="4"/>
    </i>
    <i r="5">
      <x v="730"/>
      <x v="549"/>
      <x v="1761"/>
      <x v="4347"/>
      <x v="1351"/>
      <x/>
      <x/>
      <x v="4"/>
    </i>
    <i r="4">
      <x v="1"/>
      <x v="731"/>
      <x v="550"/>
      <x v="1762"/>
      <x v="13"/>
      <x v="900"/>
      <x/>
      <x v="1"/>
      <x v="4"/>
    </i>
    <i r="5">
      <x v="370"/>
      <x v="298"/>
      <x v="1751"/>
      <x v="13"/>
      <x v="723"/>
      <x/>
      <x v="1"/>
      <x v="4"/>
    </i>
    <i r="5">
      <x v="723"/>
      <x v="542"/>
      <x v="1753"/>
      <x v="13"/>
      <x v="867"/>
      <x/>
      <x v="1"/>
      <x v="4"/>
    </i>
    <i r="5">
      <x v="724"/>
      <x v="543"/>
      <x v="1754"/>
      <x v="4355"/>
      <x v="1019"/>
      <x/>
      <x v="1"/>
      <x v="4"/>
    </i>
    <i r="5">
      <x v="725"/>
      <x v="544"/>
      <x v="1763"/>
      <x v="13"/>
      <x v="872"/>
      <x/>
      <x v="1"/>
      <x v="4"/>
    </i>
    <i r="5">
      <x v="382"/>
      <x v="307"/>
      <x v="1756"/>
      <x v="4356"/>
      <x v="864"/>
      <x/>
      <x v="1"/>
      <x v="4"/>
    </i>
    <i r="5">
      <x v="384"/>
      <x v="309"/>
      <x v="1764"/>
      <x v="4357"/>
      <x v="869"/>
      <x/>
      <x v="1"/>
      <x v="4"/>
    </i>
    <i r="5">
      <x v="392"/>
      <x v="317"/>
      <x v="1765"/>
      <x v="4358"/>
      <x v="871"/>
      <x/>
      <x v="1"/>
      <x v="4"/>
    </i>
    <i r="5">
      <x v="732"/>
      <x v="551"/>
      <x v="1766"/>
      <x v="13"/>
      <x v="725"/>
      <x/>
      <x v="1"/>
      <x v="4"/>
    </i>
    <i r="5">
      <x v="726"/>
      <x v="545"/>
      <x v="1757"/>
      <x v="13"/>
      <x v="862"/>
      <x/>
      <x v="1"/>
      <x v="4"/>
    </i>
    <i r="5">
      <x v="727"/>
      <x v="546"/>
      <x v="1758"/>
      <x v="13"/>
      <x v="858"/>
      <x/>
      <x v="1"/>
      <x v="4"/>
    </i>
    <i r="5">
      <x v="728"/>
      <x v="547"/>
      <x v="1767"/>
      <x v="13"/>
      <x v="1071"/>
      <x/>
      <x v="1"/>
      <x v="4"/>
    </i>
    <i r="5">
      <x v="729"/>
      <x v="548"/>
      <x v="1768"/>
      <x v="13"/>
      <x v="863"/>
      <x/>
      <x v="1"/>
      <x v="4"/>
    </i>
    <i r="5">
      <x v="730"/>
      <x v="549"/>
      <x v="1769"/>
      <x v="13"/>
      <x v="866"/>
      <x/>
      <x v="1"/>
      <x v="4"/>
    </i>
    <i r="4">
      <x v="2"/>
      <x v="731"/>
      <x v="550"/>
      <x v="1752"/>
      <x v="13"/>
      <x v="449"/>
      <x/>
      <x v="2"/>
      <x v="4"/>
    </i>
    <i r="5">
      <x v="370"/>
      <x v="298"/>
      <x v="1751"/>
      <x v="13"/>
      <x v="261"/>
      <x/>
      <x v="2"/>
      <x v="4"/>
    </i>
    <i r="5">
      <x v="723"/>
      <x v="542"/>
      <x v="1753"/>
      <x v="4342"/>
      <x v="413"/>
      <x/>
      <x v="2"/>
      <x v="4"/>
    </i>
    <i r="5">
      <x v="724"/>
      <x v="543"/>
      <x v="1754"/>
      <x v="4351"/>
      <x v="581"/>
      <x/>
      <x v="2"/>
      <x v="4"/>
    </i>
    <i r="5">
      <x v="725"/>
      <x v="544"/>
      <x v="1755"/>
      <x v="4352"/>
      <x v="417"/>
      <x/>
      <x v="2"/>
      <x v="4"/>
    </i>
    <i r="5">
      <x v="382"/>
      <x v="307"/>
      <x v="1756"/>
      <x v="4343"/>
      <x v="409"/>
      <x/>
      <x v="2"/>
      <x v="4"/>
    </i>
    <i r="5">
      <x v="726"/>
      <x v="545"/>
      <x v="1757"/>
      <x v="4344"/>
      <x v="405"/>
      <x/>
      <x v="2"/>
      <x v="4"/>
    </i>
    <i r="8">
      <x v="4345"/>
      <x v="405"/>
      <x/>
      <x v="2"/>
      <x v="4"/>
    </i>
    <i r="5">
      <x v="727"/>
      <x v="546"/>
      <x v="1758"/>
      <x v="4353"/>
      <x v="401"/>
      <x/>
      <x v="2"/>
      <x v="4"/>
    </i>
    <i r="5">
      <x v="728"/>
      <x v="547"/>
      <x v="1759"/>
      <x v="4346"/>
      <x v="638"/>
      <x/>
      <x v="2"/>
      <x v="4"/>
    </i>
    <i r="5">
      <x v="729"/>
      <x v="548"/>
      <x v="1760"/>
      <x v="4354"/>
      <x v="560"/>
      <x/>
      <x v="2"/>
      <x v="4"/>
    </i>
    <i r="5">
      <x v="730"/>
      <x v="549"/>
      <x v="1761"/>
      <x v="4347"/>
      <x v="412"/>
      <x/>
      <x v="2"/>
      <x v="4"/>
    </i>
    <i r="3">
      <x v="2"/>
      <x/>
      <x v="400"/>
      <x v="323"/>
      <x v="1751"/>
      <x v="4359"/>
      <x v="1532"/>
      <x v="3"/>
      <x/>
      <x v="4"/>
    </i>
    <i r="8">
      <x v="4360"/>
      <x v="1532"/>
      <x v="3"/>
      <x/>
      <x v="4"/>
    </i>
    <i r="5">
      <x v="370"/>
      <x v="298"/>
      <x v="1752"/>
      <x v="4361"/>
      <x v="1450"/>
      <x v="3"/>
      <x/>
      <x v="4"/>
    </i>
    <i r="7">
      <x v="1762"/>
      <x v="4362"/>
      <x v="1450"/>
      <x v="3"/>
      <x/>
      <x v="4"/>
    </i>
    <i r="5">
      <x v="723"/>
      <x v="542"/>
      <x v="1753"/>
      <x v="4363"/>
      <x v="1352"/>
      <x/>
      <x/>
      <x v="4"/>
    </i>
    <i r="5">
      <x v="724"/>
      <x v="543"/>
      <x v="1754"/>
      <x v="4355"/>
      <x v="1774"/>
      <x/>
      <x/>
      <x v="4"/>
    </i>
    <i r="5">
      <x v="725"/>
      <x v="544"/>
      <x v="1763"/>
      <x v="4364"/>
      <x v="1363"/>
      <x/>
      <x/>
      <x v="4"/>
    </i>
    <i r="5">
      <x v="382"/>
      <x v="307"/>
      <x v="1756"/>
      <x v="4356"/>
      <x v="1341"/>
      <x/>
      <x/>
      <x v="4"/>
    </i>
    <i r="5">
      <x v="384"/>
      <x v="309"/>
      <x v="1764"/>
      <x v="4357"/>
      <x v="1360"/>
      <x/>
      <x/>
      <x v="4"/>
    </i>
    <i r="5">
      <x v="392"/>
      <x v="317"/>
      <x v="1765"/>
      <x v="4358"/>
      <x v="1362"/>
      <x/>
      <x/>
      <x v="4"/>
    </i>
    <i r="5">
      <x v="732"/>
      <x v="551"/>
      <x v="1766"/>
      <x v="4365"/>
      <x v="51"/>
      <x/>
      <x/>
      <x v="4"/>
    </i>
    <i r="5">
      <x v="726"/>
      <x v="545"/>
      <x v="1757"/>
      <x v="4366"/>
      <x v="1336"/>
      <x/>
      <x/>
      <x v="4"/>
    </i>
    <i r="8">
      <x v="4367"/>
      <x v="1336"/>
      <x/>
      <x/>
      <x v="4"/>
    </i>
    <i r="5">
      <x v="727"/>
      <x v="546"/>
      <x v="1758"/>
      <x v="4368"/>
      <x v="1323"/>
      <x/>
      <x/>
      <x v="4"/>
    </i>
    <i r="5">
      <x v="728"/>
      <x v="547"/>
      <x v="1767"/>
      <x v="4369"/>
      <x v="1947"/>
      <x/>
      <x/>
      <x v="4"/>
    </i>
    <i r="5">
      <x v="729"/>
      <x v="548"/>
      <x v="1768"/>
      <x v="4370"/>
      <x v="1716"/>
      <x/>
      <x/>
      <x v="4"/>
    </i>
    <i r="5">
      <x v="730"/>
      <x v="549"/>
      <x v="1769"/>
      <x v="4371"/>
      <x v="1351"/>
      <x/>
      <x/>
      <x v="4"/>
    </i>
    <i r="4">
      <x v="1"/>
      <x v="731"/>
      <x v="550"/>
      <x v="1770"/>
      <x v="13"/>
      <x v="900"/>
      <x/>
      <x v="1"/>
      <x v="4"/>
    </i>
    <i r="5">
      <x v="370"/>
      <x v="298"/>
      <x v="1751"/>
      <x v="13"/>
      <x v="723"/>
      <x/>
      <x v="1"/>
      <x v="4"/>
    </i>
    <i r="5">
      <x v="723"/>
      <x v="542"/>
      <x v="1771"/>
      <x v="13"/>
      <x v="867"/>
      <x/>
      <x v="1"/>
      <x v="4"/>
    </i>
    <i r="5">
      <x v="724"/>
      <x v="543"/>
      <x v="1754"/>
      <x v="13"/>
      <x v="1019"/>
      <x/>
      <x v="1"/>
      <x v="4"/>
    </i>
    <i r="5">
      <x v="725"/>
      <x v="544"/>
      <x v="1772"/>
      <x v="13"/>
      <x v="872"/>
      <x/>
      <x v="1"/>
      <x v="4"/>
    </i>
    <i r="5">
      <x v="382"/>
      <x v="307"/>
      <x v="1756"/>
      <x v="13"/>
      <x v="864"/>
      <x/>
      <x v="1"/>
      <x v="4"/>
    </i>
    <i r="5">
      <x v="726"/>
      <x v="545"/>
      <x v="1757"/>
      <x v="13"/>
      <x v="862"/>
      <x/>
      <x v="1"/>
      <x v="4"/>
    </i>
    <i r="5">
      <x v="727"/>
      <x v="546"/>
      <x v="1773"/>
      <x v="13"/>
      <x v="858"/>
      <x/>
      <x v="1"/>
      <x v="4"/>
    </i>
    <i r="5">
      <x v="728"/>
      <x v="547"/>
      <x v="1774"/>
      <x v="13"/>
      <x v="1071"/>
      <x/>
      <x v="1"/>
      <x v="4"/>
    </i>
    <i r="5">
      <x v="729"/>
      <x v="548"/>
      <x v="1775"/>
      <x v="13"/>
      <x v="863"/>
      <x/>
      <x v="1"/>
      <x v="4"/>
    </i>
    <i r="5">
      <x v="730"/>
      <x v="549"/>
      <x v="1776"/>
      <x v="13"/>
      <x v="866"/>
      <x/>
      <x v="1"/>
      <x v="4"/>
    </i>
    <i r="4">
      <x v="2"/>
      <x v="731"/>
      <x v="550"/>
      <x v="1762"/>
      <x v="13"/>
      <x v="449"/>
      <x/>
      <x v="2"/>
      <x v="4"/>
    </i>
    <i r="5">
      <x v="370"/>
      <x v="298"/>
      <x v="1751"/>
      <x v="13"/>
      <x v="261"/>
      <x/>
      <x v="2"/>
      <x v="4"/>
    </i>
    <i r="5">
      <x v="723"/>
      <x v="542"/>
      <x v="1753"/>
      <x v="4363"/>
      <x v="413"/>
      <x/>
      <x v="2"/>
      <x v="4"/>
    </i>
    <i r="5">
      <x v="724"/>
      <x v="543"/>
      <x v="1754"/>
      <x v="4355"/>
      <x v="581"/>
      <x/>
      <x v="2"/>
      <x v="4"/>
    </i>
    <i r="5">
      <x v="725"/>
      <x v="544"/>
      <x v="1763"/>
      <x v="4364"/>
      <x v="417"/>
      <x/>
      <x v="2"/>
      <x v="4"/>
    </i>
    <i r="5">
      <x v="382"/>
      <x v="307"/>
      <x v="1756"/>
      <x v="4356"/>
      <x v="409"/>
      <x/>
      <x v="2"/>
      <x v="4"/>
    </i>
    <i r="5">
      <x v="384"/>
      <x v="309"/>
      <x v="1764"/>
      <x v="4357"/>
      <x v="414"/>
      <x/>
      <x v="2"/>
      <x v="4"/>
    </i>
    <i r="5">
      <x v="392"/>
      <x v="317"/>
      <x v="1765"/>
      <x v="4358"/>
      <x v="416"/>
      <x/>
      <x v="2"/>
      <x v="4"/>
    </i>
    <i r="5">
      <x v="732"/>
      <x v="551"/>
      <x v="1766"/>
      <x v="4365"/>
      <x v="263"/>
      <x/>
      <x v="2"/>
      <x v="4"/>
    </i>
    <i r="5">
      <x v="726"/>
      <x v="545"/>
      <x v="1757"/>
      <x v="4366"/>
      <x v="405"/>
      <x/>
      <x v="2"/>
      <x v="4"/>
    </i>
    <i r="8">
      <x v="4367"/>
      <x v="405"/>
      <x/>
      <x v="2"/>
      <x v="4"/>
    </i>
    <i r="5">
      <x v="727"/>
      <x v="546"/>
      <x v="1758"/>
      <x v="4368"/>
      <x v="401"/>
      <x/>
      <x v="2"/>
      <x v="4"/>
    </i>
    <i r="5">
      <x v="728"/>
      <x v="547"/>
      <x v="1767"/>
      <x v="4369"/>
      <x v="638"/>
      <x/>
      <x v="2"/>
      <x v="4"/>
    </i>
    <i r="5">
      <x v="729"/>
      <x v="548"/>
      <x v="1768"/>
      <x v="4370"/>
      <x v="560"/>
      <x/>
      <x v="2"/>
      <x v="4"/>
    </i>
    <i r="5">
      <x v="730"/>
      <x v="549"/>
      <x v="1769"/>
      <x v="4371"/>
      <x v="412"/>
      <x/>
      <x v="2"/>
      <x v="4"/>
    </i>
    <i r="3">
      <x v="3"/>
      <x/>
      <x v="400"/>
      <x v="323"/>
      <x v="1751"/>
      <x v="4372"/>
      <x v="1532"/>
      <x v="3"/>
      <x/>
      <x v="4"/>
    </i>
    <i r="5">
      <x v="723"/>
      <x v="542"/>
      <x v="1771"/>
      <x v="4373"/>
      <x v="1352"/>
      <x/>
      <x/>
      <x v="4"/>
    </i>
    <i r="5">
      <x v="724"/>
      <x v="543"/>
      <x v="1754"/>
      <x v="4374"/>
      <x v="1774"/>
      <x/>
      <x/>
      <x v="4"/>
    </i>
    <i r="8">
      <x v="4375"/>
      <x v="1774"/>
      <x/>
      <x/>
      <x v="4"/>
    </i>
    <i r="5">
      <x v="725"/>
      <x v="544"/>
      <x v="1772"/>
      <x v="4376"/>
      <x v="1363"/>
      <x/>
      <x/>
      <x v="4"/>
    </i>
    <i r="5">
      <x v="382"/>
      <x v="307"/>
      <x v="1756"/>
      <x v="4377"/>
      <x v="1341"/>
      <x/>
      <x/>
      <x v="4"/>
    </i>
    <i r="5">
      <x v="726"/>
      <x v="545"/>
      <x v="1757"/>
      <x v="4378"/>
      <x v="1336"/>
      <x/>
      <x/>
      <x v="4"/>
    </i>
    <i r="5">
      <x v="727"/>
      <x v="546"/>
      <x v="1773"/>
      <x v="4379"/>
      <x v="1323"/>
      <x/>
      <x/>
      <x v="4"/>
    </i>
    <i r="5">
      <x v="728"/>
      <x v="547"/>
      <x v="1774"/>
      <x v="4380"/>
      <x v="1947"/>
      <x/>
      <x/>
      <x v="4"/>
    </i>
    <i r="5">
      <x v="729"/>
      <x v="548"/>
      <x v="1775"/>
      <x v="4381"/>
      <x v="1716"/>
      <x/>
      <x/>
      <x v="4"/>
    </i>
    <i r="5">
      <x v="730"/>
      <x v="549"/>
      <x v="1776"/>
      <x v="4382"/>
      <x v="1351"/>
      <x/>
      <x/>
      <x v="4"/>
    </i>
    <i r="4">
      <x v="1"/>
      <x v="370"/>
      <x v="298"/>
      <x v="1751"/>
      <x v="13"/>
      <x v="723"/>
      <x/>
      <x v="1"/>
      <x v="4"/>
    </i>
    <i r="5">
      <x v="723"/>
      <x v="542"/>
      <x v="1771"/>
      <x v="13"/>
      <x v="867"/>
      <x v="1"/>
      <x v="1"/>
      <x v="4"/>
    </i>
    <i r="5">
      <x v="724"/>
      <x v="543"/>
      <x v="1754"/>
      <x v="13"/>
      <x v="1019"/>
      <x v="1"/>
      <x v="1"/>
      <x v="4"/>
    </i>
    <i r="5">
      <x v="725"/>
      <x v="544"/>
      <x v="1772"/>
      <x v="13"/>
      <x v="872"/>
      <x v="1"/>
      <x v="1"/>
      <x v="4"/>
    </i>
    <i r="5">
      <x v="382"/>
      <x v="307"/>
      <x v="1756"/>
      <x v="13"/>
      <x v="864"/>
      <x v="1"/>
      <x v="1"/>
      <x v="4"/>
    </i>
    <i r="5">
      <x v="733"/>
      <x v="7"/>
      <x v="1777"/>
      <x v="13"/>
      <x v="803"/>
      <x v="1"/>
      <x v="1"/>
      <x v="4"/>
    </i>
    <i r="5">
      <x v="726"/>
      <x v="545"/>
      <x v="1757"/>
      <x v="13"/>
      <x v="862"/>
      <x v="1"/>
      <x v="1"/>
      <x v="4"/>
    </i>
    <i r="5">
      <x v="728"/>
      <x v="547"/>
      <x v="1774"/>
      <x v="13"/>
      <x v="1071"/>
      <x v="1"/>
      <x v="1"/>
      <x v="4"/>
    </i>
    <i r="5">
      <x v="729"/>
      <x v="548"/>
      <x v="1775"/>
      <x v="13"/>
      <x v="863"/>
      <x v="1"/>
      <x v="1"/>
      <x v="4"/>
    </i>
    <i r="5">
      <x v="730"/>
      <x v="549"/>
      <x v="1776"/>
      <x v="13"/>
      <x v="866"/>
      <x v="1"/>
      <x v="1"/>
      <x v="4"/>
    </i>
    <i r="4">
      <x v="2"/>
      <x v="731"/>
      <x v="550"/>
      <x v="1770"/>
      <x v="13"/>
      <x v="449"/>
      <x/>
      <x v="2"/>
      <x v="4"/>
    </i>
    <i r="5">
      <x v="370"/>
      <x v="298"/>
      <x v="1751"/>
      <x v="13"/>
      <x v="261"/>
      <x/>
      <x v="2"/>
      <x v="4"/>
    </i>
    <i r="5">
      <x v="723"/>
      <x v="542"/>
      <x v="1771"/>
      <x v="4373"/>
      <x v="413"/>
      <x/>
      <x v="2"/>
      <x v="4"/>
    </i>
    <i r="5">
      <x v="724"/>
      <x v="543"/>
      <x v="1754"/>
      <x v="4374"/>
      <x v="581"/>
      <x/>
      <x v="2"/>
      <x v="4"/>
    </i>
    <i r="8">
      <x v="4375"/>
      <x v="581"/>
      <x/>
      <x v="2"/>
      <x v="4"/>
    </i>
    <i r="5">
      <x v="725"/>
      <x v="544"/>
      <x v="1772"/>
      <x v="4376"/>
      <x v="417"/>
      <x/>
      <x v="2"/>
      <x v="4"/>
    </i>
    <i r="5">
      <x v="382"/>
      <x v="307"/>
      <x v="1756"/>
      <x v="4377"/>
      <x v="409"/>
      <x/>
      <x v="2"/>
      <x v="4"/>
    </i>
    <i r="5">
      <x v="726"/>
      <x v="545"/>
      <x v="1757"/>
      <x v="4378"/>
      <x v="405"/>
      <x/>
      <x v="2"/>
      <x v="4"/>
    </i>
    <i r="5">
      <x v="727"/>
      <x v="546"/>
      <x v="1773"/>
      <x v="4379"/>
      <x v="401"/>
      <x/>
      <x v="2"/>
      <x v="4"/>
    </i>
    <i r="5">
      <x v="728"/>
      <x v="547"/>
      <x v="1774"/>
      <x v="4380"/>
      <x v="638"/>
      <x/>
      <x v="2"/>
      <x v="4"/>
    </i>
    <i r="5">
      <x v="729"/>
      <x v="548"/>
      <x v="1775"/>
      <x v="4381"/>
      <x v="560"/>
      <x/>
      <x v="2"/>
      <x v="4"/>
    </i>
    <i r="5">
      <x v="730"/>
      <x v="549"/>
      <x v="1776"/>
      <x v="4382"/>
      <x v="412"/>
      <x/>
      <x v="2"/>
      <x v="4"/>
    </i>
    <i r="3">
      <x v="4"/>
      <x/>
      <x v="723"/>
      <x v="542"/>
      <x v="1771"/>
      <x v="4383"/>
      <x v="1352"/>
      <x/>
      <x/>
      <x v="4"/>
    </i>
    <i r="5">
      <x v="724"/>
      <x v="543"/>
      <x v="1754"/>
      <x v="4384"/>
      <x v="1774"/>
      <x v="1"/>
      <x/>
      <x v="4"/>
    </i>
    <i r="8">
      <x v="4385"/>
      <x v="1774"/>
      <x v="1"/>
      <x/>
      <x v="4"/>
    </i>
    <i r="5">
      <x v="725"/>
      <x v="544"/>
      <x v="1772"/>
      <x v="4386"/>
      <x v="1363"/>
      <x v="1"/>
      <x/>
      <x v="4"/>
    </i>
    <i r="5">
      <x v="382"/>
      <x v="307"/>
      <x v="1756"/>
      <x v="4387"/>
      <x v="1340"/>
      <x v="1"/>
      <x/>
      <x v="4"/>
    </i>
    <i r="5">
      <x v="733"/>
      <x v="7"/>
      <x v="1777"/>
      <x v="4388"/>
      <x v="1179"/>
      <x/>
      <x/>
      <x v="4"/>
    </i>
    <i r="5">
      <x v="726"/>
      <x v="545"/>
      <x v="1757"/>
      <x v="4389"/>
      <x v="1336"/>
      <x v="1"/>
      <x/>
      <x v="4"/>
    </i>
    <i r="5">
      <x v="728"/>
      <x v="547"/>
      <x v="1778"/>
      <x v="4390"/>
      <x v="1948"/>
      <x/>
      <x/>
      <x v="4"/>
    </i>
    <i r="5">
      <x v="730"/>
      <x v="549"/>
      <x v="1776"/>
      <x v="4391"/>
      <x v="1350"/>
      <x v="1"/>
      <x/>
      <x v="4"/>
    </i>
    <i r="4">
      <x v="1"/>
      <x v="370"/>
      <x v="298"/>
      <x v="1779"/>
      <x v="13"/>
      <x v="723"/>
      <x v="1"/>
      <x v="1"/>
      <x v="4"/>
    </i>
    <i r="5">
      <x v="723"/>
      <x v="542"/>
      <x v="1780"/>
      <x v="13"/>
      <x v="867"/>
      <x/>
      <x v="1"/>
      <x v="4"/>
    </i>
    <i r="5">
      <x v="724"/>
      <x v="543"/>
      <x v="1754"/>
      <x v="4392"/>
      <x v="1019"/>
      <x v="1"/>
      <x v="1"/>
      <x v="4"/>
    </i>
    <i r="8">
      <x v="4393"/>
      <x v="1019"/>
      <x v="1"/>
      <x v="1"/>
      <x v="4"/>
    </i>
    <i r="5">
      <x v="725"/>
      <x v="544"/>
      <x v="1781"/>
      <x v="13"/>
      <x v="872"/>
      <x v="1"/>
      <x v="1"/>
      <x v="4"/>
    </i>
    <i r="5">
      <x v="733"/>
      <x v="7"/>
      <x v="1777"/>
      <x v="4394"/>
      <x v="803"/>
      <x/>
      <x v="1"/>
      <x v="4"/>
    </i>
    <i r="5">
      <x v="729"/>
      <x v="548"/>
      <x v="1782"/>
      <x v="13"/>
      <x v="863"/>
      <x/>
      <x v="1"/>
      <x v="4"/>
    </i>
    <i r="5">
      <x v="730"/>
      <x v="549"/>
      <x v="1783"/>
      <x v="4395"/>
      <x v="865"/>
      <x/>
      <x v="1"/>
      <x v="4"/>
    </i>
    <i r="4">
      <x v="2"/>
      <x v="370"/>
      <x v="298"/>
      <x v="1751"/>
      <x v="13"/>
      <x v="261"/>
      <x/>
      <x v="2"/>
      <x v="4"/>
    </i>
    <i r="5">
      <x v="723"/>
      <x v="542"/>
      <x v="1771"/>
      <x v="4383"/>
      <x v="413"/>
      <x/>
      <x v="2"/>
      <x v="4"/>
    </i>
    <i r="5">
      <x v="724"/>
      <x v="543"/>
      <x v="1754"/>
      <x v="4384"/>
      <x v="581"/>
      <x v="1"/>
      <x v="2"/>
      <x v="4"/>
    </i>
    <i r="8">
      <x v="4385"/>
      <x v="581"/>
      <x v="1"/>
      <x v="2"/>
      <x v="4"/>
    </i>
    <i r="5">
      <x v="725"/>
      <x v="544"/>
      <x v="1772"/>
      <x v="4386"/>
      <x v="417"/>
      <x v="1"/>
      <x v="2"/>
      <x v="4"/>
    </i>
    <i r="5">
      <x v="382"/>
      <x v="307"/>
      <x v="1756"/>
      <x v="4387"/>
      <x v="408"/>
      <x v="1"/>
      <x v="2"/>
      <x v="4"/>
    </i>
    <i r="5">
      <x v="733"/>
      <x v="7"/>
      <x v="1777"/>
      <x v="4388"/>
      <x v="351"/>
      <x/>
      <x v="2"/>
      <x v="4"/>
    </i>
    <i r="5">
      <x v="726"/>
      <x v="545"/>
      <x v="1757"/>
      <x v="4389"/>
      <x v="405"/>
      <x v="1"/>
      <x v="2"/>
      <x v="4"/>
    </i>
    <i r="5">
      <x v="728"/>
      <x v="547"/>
      <x v="1774"/>
      <x v="13"/>
      <x v="637"/>
      <x v="1"/>
      <x v="2"/>
      <x v="4"/>
    </i>
    <i r="5">
      <x v="729"/>
      <x v="548"/>
      <x v="1775"/>
      <x v="13"/>
      <x v="407"/>
      <x v="1"/>
      <x v="2"/>
      <x v="4"/>
    </i>
    <i r="5">
      <x v="730"/>
      <x v="549"/>
      <x v="1776"/>
      <x v="4391"/>
      <x v="411"/>
      <x v="1"/>
      <x v="2"/>
      <x v="4"/>
    </i>
    <i r="3">
      <x v="5"/>
      <x/>
      <x v="400"/>
      <x v="323"/>
      <x v="1751"/>
      <x v="4396"/>
      <x v="1532"/>
      <x v="3"/>
      <x/>
      <x v="4"/>
    </i>
    <i r="5">
      <x v="723"/>
      <x v="542"/>
      <x v="1780"/>
      <x v="4397"/>
      <x v="1352"/>
      <x/>
      <x/>
      <x v="4"/>
    </i>
    <i r="5">
      <x v="724"/>
      <x v="543"/>
      <x v="1754"/>
      <x v="4392"/>
      <x v="1774"/>
      <x v="1"/>
      <x/>
      <x v="4"/>
    </i>
    <i r="8">
      <x v="4393"/>
      <x v="1774"/>
      <x v="1"/>
      <x/>
      <x v="4"/>
    </i>
    <i r="5">
      <x v="725"/>
      <x v="544"/>
      <x v="1781"/>
      <x v="4398"/>
      <x v="1363"/>
      <x/>
      <x/>
      <x v="4"/>
    </i>
    <i r="5">
      <x v="734"/>
      <x v="7"/>
      <x v="1784"/>
      <x v="4399"/>
      <x v="1348"/>
      <x/>
      <x/>
      <x v="4"/>
    </i>
    <i r="8">
      <x v="4400"/>
      <x v="1349"/>
      <x/>
      <x/>
      <x v="4"/>
    </i>
    <i r="8">
      <x v="4401"/>
      <x v="1348"/>
      <x/>
      <x/>
      <x v="4"/>
    </i>
    <i r="5">
      <x v="733"/>
      <x v="7"/>
      <x v="1777"/>
      <x v="4394"/>
      <x v="1179"/>
      <x/>
      <x/>
      <x v="4"/>
    </i>
    <i r="5">
      <x v="729"/>
      <x v="548"/>
      <x v="1775"/>
      <x v="4402"/>
      <x v="1337"/>
      <x v="1"/>
      <x/>
      <x v="4"/>
    </i>
    <i r="7">
      <x v="1782"/>
      <x v="4403"/>
      <x v="1337"/>
      <x/>
      <x/>
      <x v="4"/>
    </i>
    <i r="5">
      <x v="730"/>
      <x v="549"/>
      <x v="1783"/>
      <x v="4395"/>
      <x v="1350"/>
      <x/>
      <x/>
      <x v="4"/>
    </i>
    <i r="4">
      <x v="1"/>
      <x v="370"/>
      <x v="298"/>
      <x v="1785"/>
      <x v="13"/>
      <x v="723"/>
      <x/>
      <x v="1"/>
      <x v="4"/>
    </i>
    <i r="5">
      <x v="723"/>
      <x v="542"/>
      <x v="1786"/>
      <x v="13"/>
      <x v="867"/>
      <x v="1"/>
      <x v="1"/>
      <x v="4"/>
    </i>
    <i r="5">
      <x v="724"/>
      <x v="543"/>
      <x v="1754"/>
      <x v="13"/>
      <x v="1019"/>
      <x v="1"/>
      <x v="1"/>
      <x v="4"/>
    </i>
    <i r="10">
      <x/>
      <x v="1"/>
      <x v="4"/>
    </i>
    <i r="5">
      <x v="725"/>
      <x v="544"/>
      <x v="1787"/>
      <x v="13"/>
      <x v="872"/>
      <x v="1"/>
      <x v="1"/>
      <x v="4"/>
    </i>
    <i r="5">
      <x v="733"/>
      <x v="7"/>
      <x v="1777"/>
      <x v="13"/>
      <x v="803"/>
      <x v="1"/>
      <x v="1"/>
      <x v="4"/>
    </i>
    <i r="5">
      <x v="729"/>
      <x v="548"/>
      <x v="1788"/>
      <x v="13"/>
      <x v="863"/>
      <x v="1"/>
      <x v="1"/>
      <x v="4"/>
    </i>
    <i r="5">
      <x v="730"/>
      <x v="549"/>
      <x v="1789"/>
      <x v="13"/>
      <x v="866"/>
      <x v="1"/>
      <x v="1"/>
      <x v="4"/>
    </i>
    <i r="4">
      <x v="2"/>
      <x v="370"/>
      <x v="298"/>
      <x v="1779"/>
      <x v="13"/>
      <x v="261"/>
      <x v="1"/>
      <x v="2"/>
      <x v="4"/>
    </i>
    <i r="5">
      <x v="723"/>
      <x v="542"/>
      <x v="1780"/>
      <x v="4397"/>
      <x v="413"/>
      <x/>
      <x v="2"/>
      <x v="4"/>
    </i>
    <i r="5">
      <x v="724"/>
      <x v="543"/>
      <x v="1754"/>
      <x v="4392"/>
      <x v="581"/>
      <x v="1"/>
      <x v="2"/>
      <x v="4"/>
    </i>
    <i r="8">
      <x v="4393"/>
      <x v="581"/>
      <x v="1"/>
      <x v="2"/>
      <x v="4"/>
    </i>
    <i r="5">
      <x v="725"/>
      <x v="544"/>
      <x v="1781"/>
      <x v="4398"/>
      <x v="417"/>
      <x/>
      <x v="2"/>
      <x v="4"/>
    </i>
    <i r="5">
      <x v="733"/>
      <x v="7"/>
      <x v="1777"/>
      <x v="4394"/>
      <x v="351"/>
      <x/>
      <x v="2"/>
      <x v="4"/>
    </i>
    <i r="5">
      <x v="729"/>
      <x v="548"/>
      <x v="1782"/>
      <x v="4403"/>
      <x v="407"/>
      <x/>
      <x v="2"/>
      <x v="4"/>
    </i>
    <i r="5">
      <x v="730"/>
      <x v="549"/>
      <x v="1783"/>
      <x v="4395"/>
      <x v="411"/>
      <x/>
      <x v="2"/>
      <x v="4"/>
    </i>
    <i r="1">
      <x v="19"/>
      <x v="62"/>
      <x v="4"/>
      <x/>
      <x v="377"/>
      <x v="304"/>
      <x v="785"/>
      <x v="4404"/>
      <x v="190"/>
      <x/>
      <x/>
      <x v="4"/>
    </i>
    <i r="7">
      <x v="1790"/>
      <x v="2045"/>
      <x v="190"/>
      <x/>
      <x/>
      <x v="4"/>
    </i>
    <i r="8">
      <x v="4405"/>
      <x v="190"/>
      <x/>
      <x/>
      <x v="4"/>
    </i>
    <i r="8">
      <x v="4406"/>
      <x v="190"/>
      <x/>
      <x/>
      <x v="4"/>
    </i>
    <i>
      <x v="11"/>
      <x v="20"/>
      <x v="63"/>
      <x/>
      <x v="1"/>
      <x v="735"/>
      <x v="552"/>
      <x v="1791"/>
      <x v="13"/>
      <x v="1016"/>
      <x/>
      <x v="1"/>
      <x v="3"/>
    </i>
    <i r="3">
      <x v="1"/>
      <x v="1"/>
      <x v="735"/>
      <x v="552"/>
      <x v="1791"/>
      <x v="4407"/>
      <x v="1016"/>
      <x/>
      <x v="1"/>
      <x v="3"/>
    </i>
    <i r="8">
      <x v="4408"/>
      <x v="1016"/>
      <x/>
      <x v="1"/>
      <x v="3"/>
    </i>
    <i r="4">
      <x v="2"/>
      <x v="735"/>
      <x v="552"/>
      <x v="1791"/>
      <x v="13"/>
      <x v="578"/>
      <x/>
      <x v="2"/>
      <x v="3"/>
    </i>
    <i r="3">
      <x v="2"/>
      <x/>
      <x v="735"/>
      <x v="552"/>
      <x v="1791"/>
      <x v="4407"/>
      <x v="1764"/>
      <x/>
      <x/>
      <x v="3"/>
    </i>
    <i r="8">
      <x v="4408"/>
      <x v="1764"/>
      <x/>
      <x/>
      <x v="3"/>
    </i>
    <i r="4">
      <x v="1"/>
      <x v="735"/>
      <x v="552"/>
      <x v="1791"/>
      <x v="13"/>
      <x v="1016"/>
      <x/>
      <x v="1"/>
      <x v="3"/>
    </i>
    <i r="4">
      <x v="2"/>
      <x v="735"/>
      <x v="552"/>
      <x v="1791"/>
      <x v="4407"/>
      <x v="578"/>
      <x/>
      <x v="2"/>
      <x v="3"/>
    </i>
    <i r="8">
      <x v="4408"/>
      <x v="578"/>
      <x/>
      <x v="2"/>
      <x v="3"/>
    </i>
    <i r="3">
      <x v="3"/>
      <x/>
      <x v="735"/>
      <x v="552"/>
      <x v="1791"/>
      <x v="4409"/>
      <x v="1764"/>
      <x/>
      <x/>
      <x v="3"/>
    </i>
    <i r="4">
      <x v="1"/>
      <x v="735"/>
      <x v="552"/>
      <x v="1791"/>
      <x v="13"/>
      <x v="1016"/>
      <x/>
      <x v="1"/>
      <x v="3"/>
    </i>
    <i r="4">
      <x v="2"/>
      <x v="735"/>
      <x v="552"/>
      <x v="1791"/>
      <x v="4409"/>
      <x v="578"/>
      <x/>
      <x v="2"/>
      <x v="3"/>
    </i>
    <i r="3">
      <x v="4"/>
      <x/>
      <x v="735"/>
      <x v="552"/>
      <x v="1791"/>
      <x v="4410"/>
      <x v="1765"/>
      <x/>
      <x/>
      <x v="3"/>
    </i>
    <i r="4">
      <x v="1"/>
      <x v="735"/>
      <x v="552"/>
      <x v="1791"/>
      <x v="13"/>
      <x v="1016"/>
      <x/>
      <x v="1"/>
      <x v="3"/>
    </i>
    <i r="4">
      <x v="2"/>
      <x v="735"/>
      <x v="552"/>
      <x v="1791"/>
      <x v="4410"/>
      <x v="579"/>
      <x/>
      <x v="2"/>
      <x v="3"/>
    </i>
    <i r="3">
      <x v="5"/>
      <x/>
      <x v="735"/>
      <x v="552"/>
      <x v="1791"/>
      <x v="4411"/>
      <x v="1765"/>
      <x/>
      <x/>
      <x v="3"/>
    </i>
    <i r="4">
      <x v="1"/>
      <x v="735"/>
      <x v="552"/>
      <x v="1791"/>
      <x v="13"/>
      <x v="1016"/>
      <x/>
      <x v="1"/>
      <x v="3"/>
    </i>
    <i r="4">
      <x v="2"/>
      <x v="735"/>
      <x v="552"/>
      <x v="1791"/>
      <x v="4411"/>
      <x v="579"/>
      <x/>
      <x v="2"/>
      <x v="3"/>
    </i>
    <i r="1">
      <x v="21"/>
      <x v="64"/>
      <x/>
      <x/>
      <x v="736"/>
      <x v="553"/>
      <x v="1792"/>
      <x v="4412"/>
      <x v="1474"/>
      <x/>
      <x/>
      <x/>
    </i>
    <i r="8">
      <x v="4413"/>
      <x v="1474"/>
      <x/>
      <x/>
      <x/>
    </i>
    <i r="7">
      <x v="1793"/>
      <x v="4414"/>
      <x v="1474"/>
      <x/>
      <x/>
      <x/>
    </i>
    <i r="4">
      <x v="1"/>
      <x v="737"/>
      <x v="554"/>
      <x v="1794"/>
      <x v="13"/>
      <x v="898"/>
      <x/>
      <x v="1"/>
      <x/>
    </i>
    <i r="8">
      <x v="4415"/>
      <x v="894"/>
      <x/>
      <x v="1"/>
      <x/>
    </i>
    <i r="8">
      <x v="4416"/>
      <x v="894"/>
      <x/>
      <x v="1"/>
      <x/>
    </i>
    <i r="8">
      <x v="4417"/>
      <x v="894"/>
      <x/>
      <x v="1"/>
      <x/>
    </i>
    <i r="5">
      <x v="736"/>
      <x v="553"/>
      <x v="1793"/>
      <x v="13"/>
      <x v="915"/>
      <x/>
      <x v="1"/>
      <x/>
    </i>
    <i r="5">
      <x v="738"/>
      <x v="555"/>
      <x v="1795"/>
      <x v="13"/>
      <x v="924"/>
      <x/>
      <x v="1"/>
      <x/>
    </i>
    <i r="4">
      <x v="2"/>
      <x v="737"/>
      <x v="554"/>
      <x v="1794"/>
      <x v="4418"/>
      <x v="1441"/>
      <x/>
      <x v="2"/>
      <x/>
    </i>
    <i r="8">
      <x v="4419"/>
      <x v="1441"/>
      <x/>
      <x v="2"/>
      <x/>
    </i>
    <i r="8">
      <x v="4420"/>
      <x v="1441"/>
      <x/>
      <x v="2"/>
      <x/>
    </i>
    <i r="8">
      <x v="4421"/>
      <x v="1441"/>
      <x/>
      <x v="2"/>
      <x/>
    </i>
    <i r="5">
      <x v="736"/>
      <x v="553"/>
      <x v="1792"/>
      <x v="4412"/>
      <x v="461"/>
      <x/>
      <x v="2"/>
      <x/>
    </i>
    <i r="7">
      <x v="1793"/>
      <x v="4414"/>
      <x v="461"/>
      <x/>
      <x v="2"/>
      <x/>
    </i>
    <i r="3">
      <x v="1"/>
      <x/>
      <x v="737"/>
      <x v="554"/>
      <x v="1794"/>
      <x v="4415"/>
      <x v="1434"/>
      <x/>
      <x/>
      <x/>
    </i>
    <i r="8">
      <x v="4416"/>
      <x v="1434"/>
      <x/>
      <x/>
      <x/>
    </i>
    <i r="8">
      <x v="4417"/>
      <x v="1434"/>
      <x/>
      <x/>
      <x/>
    </i>
    <i r="8">
      <x v="4422"/>
      <x v="1442"/>
      <x/>
      <x/>
      <x/>
    </i>
    <i r="8">
      <x v="4423"/>
      <x v="1434"/>
      <x/>
      <x/>
      <x/>
    </i>
    <i r="5">
      <x v="736"/>
      <x v="553"/>
      <x v="1793"/>
      <x v="4424"/>
      <x v="1474"/>
      <x/>
      <x/>
      <x/>
    </i>
    <i r="5">
      <x v="738"/>
      <x v="555"/>
      <x v="1795"/>
      <x v="4425"/>
      <x v="1505"/>
      <x/>
      <x/>
      <x/>
    </i>
    <i r="4">
      <x v="1"/>
      <x v="736"/>
      <x v="553"/>
      <x v="1793"/>
      <x v="13"/>
      <x v="915"/>
      <x/>
      <x v="1"/>
      <x/>
    </i>
    <i r="5">
      <x v="738"/>
      <x v="555"/>
      <x v="1795"/>
      <x v="13"/>
      <x v="924"/>
      <x/>
      <x v="1"/>
      <x/>
    </i>
    <i r="4">
      <x v="2"/>
      <x v="737"/>
      <x v="554"/>
      <x v="1794"/>
      <x v="13"/>
      <x v="445"/>
      <x/>
      <x v="2"/>
      <x/>
    </i>
    <i r="8">
      <x v="4415"/>
      <x v="442"/>
      <x/>
      <x v="2"/>
      <x/>
    </i>
    <i r="8">
      <x v="4416"/>
      <x v="442"/>
      <x/>
      <x v="2"/>
      <x/>
    </i>
    <i r="8">
      <x v="4417"/>
      <x v="442"/>
      <x/>
      <x v="2"/>
      <x/>
    </i>
    <i r="5">
      <x v="736"/>
      <x v="553"/>
      <x v="1793"/>
      <x v="4424"/>
      <x v="461"/>
      <x/>
      <x v="2"/>
      <x/>
    </i>
    <i r="5">
      <x v="738"/>
      <x v="555"/>
      <x v="1795"/>
      <x v="4425"/>
      <x v="472"/>
      <x/>
      <x v="2"/>
      <x/>
    </i>
    <i r="3">
      <x v="2"/>
      <x/>
      <x v="736"/>
      <x v="553"/>
      <x v="1793"/>
      <x v="4426"/>
      <x v="1474"/>
      <x/>
      <x/>
      <x/>
    </i>
    <i r="5">
      <x v="738"/>
      <x v="555"/>
      <x v="1795"/>
      <x v="4427"/>
      <x v="1505"/>
      <x/>
      <x/>
      <x/>
    </i>
    <i r="4">
      <x v="1"/>
      <x v="739"/>
      <x v="556"/>
      <x v="1796"/>
      <x v="4428"/>
      <x v="892"/>
      <x/>
      <x v="1"/>
      <x/>
    </i>
    <i r="5">
      <x v="740"/>
      <x v="557"/>
      <x v="1797"/>
      <x v="13"/>
      <x v="715"/>
      <x/>
      <x v="1"/>
      <x/>
    </i>
    <i r="5">
      <x v="736"/>
      <x v="553"/>
      <x v="1793"/>
      <x v="13"/>
      <x v="915"/>
      <x/>
      <x v="1"/>
      <x/>
    </i>
    <i r="5">
      <x v="738"/>
      <x v="555"/>
      <x v="1795"/>
      <x v="13"/>
      <x v="924"/>
      <x/>
      <x v="1"/>
      <x/>
    </i>
    <i r="4">
      <x v="2"/>
      <x v="736"/>
      <x v="553"/>
      <x v="1793"/>
      <x v="4426"/>
      <x v="461"/>
      <x/>
      <x v="2"/>
      <x/>
    </i>
    <i r="5">
      <x v="738"/>
      <x v="555"/>
      <x v="1795"/>
      <x v="4427"/>
      <x v="472"/>
      <x/>
      <x v="2"/>
      <x/>
    </i>
    <i r="3">
      <x v="3"/>
      <x/>
      <x v="739"/>
      <x v="556"/>
      <x v="1796"/>
      <x v="4428"/>
      <x v="1427"/>
      <x/>
      <x/>
      <x/>
    </i>
    <i r="5">
      <x v="740"/>
      <x v="557"/>
      <x v="1797"/>
      <x v="4429"/>
      <x v="25"/>
      <x/>
      <x/>
      <x/>
    </i>
    <i r="5">
      <x v="738"/>
      <x v="555"/>
      <x v="1795"/>
      <x v="4430"/>
      <x v="1505"/>
      <x/>
      <x/>
      <x/>
    </i>
    <i r="4">
      <x v="1"/>
      <x v="736"/>
      <x v="553"/>
      <x v="1793"/>
      <x v="13"/>
      <x v="915"/>
      <x/>
      <x v="1"/>
      <x/>
    </i>
    <i r="8">
      <x v="4431"/>
      <x v="914"/>
      <x/>
      <x v="1"/>
      <x/>
    </i>
    <i r="5">
      <x v="738"/>
      <x v="555"/>
      <x v="1795"/>
      <x v="13"/>
      <x v="924"/>
      <x/>
      <x v="1"/>
      <x/>
    </i>
    <i r="4">
      <x v="2"/>
      <x v="739"/>
      <x v="556"/>
      <x v="1796"/>
      <x v="4428"/>
      <x v="438"/>
      <x/>
      <x v="2"/>
      <x/>
    </i>
    <i r="5">
      <x v="740"/>
      <x v="557"/>
      <x v="1797"/>
      <x v="4429"/>
      <x v="253"/>
      <x/>
      <x v="2"/>
      <x/>
    </i>
    <i r="5">
      <x v="736"/>
      <x v="553"/>
      <x v="1793"/>
      <x v="13"/>
      <x v="461"/>
      <x/>
      <x v="2"/>
      <x/>
    </i>
    <i r="5">
      <x v="738"/>
      <x v="555"/>
      <x v="1795"/>
      <x v="4430"/>
      <x v="472"/>
      <x/>
      <x v="2"/>
      <x/>
    </i>
    <i r="3">
      <x v="4"/>
      <x/>
      <x v="736"/>
      <x v="553"/>
      <x v="1793"/>
      <x v="4431"/>
      <x v="1473"/>
      <x/>
      <x/>
      <x/>
    </i>
    <i r="8">
      <x v="4432"/>
      <x v="1473"/>
      <x/>
      <x/>
      <x/>
    </i>
    <i r="5">
      <x v="738"/>
      <x v="555"/>
      <x v="1795"/>
      <x v="4433"/>
      <x v="1505"/>
      <x/>
      <x/>
      <x/>
    </i>
    <i r="4">
      <x v="1"/>
      <x v="736"/>
      <x v="553"/>
      <x v="1793"/>
      <x v="13"/>
      <x v="915"/>
      <x/>
      <x v="1"/>
      <x/>
    </i>
    <i r="5">
      <x v="738"/>
      <x v="555"/>
      <x v="1795"/>
      <x v="13"/>
      <x v="924"/>
      <x/>
      <x v="1"/>
      <x/>
    </i>
    <i r="4">
      <x v="2"/>
      <x v="736"/>
      <x v="553"/>
      <x v="1793"/>
      <x v="4431"/>
      <x v="460"/>
      <x/>
      <x v="2"/>
      <x/>
    </i>
    <i r="8">
      <x v="4432"/>
      <x v="460"/>
      <x/>
      <x v="2"/>
      <x/>
    </i>
    <i r="5">
      <x v="738"/>
      <x v="555"/>
      <x v="1795"/>
      <x v="4433"/>
      <x v="472"/>
      <x/>
      <x v="2"/>
      <x/>
    </i>
    <i r="3">
      <x v="5"/>
      <x/>
      <x v="736"/>
      <x v="553"/>
      <x v="1793"/>
      <x v="4434"/>
      <x v="1473"/>
      <x/>
      <x/>
      <x/>
    </i>
    <i r="5">
      <x v="738"/>
      <x v="555"/>
      <x v="1795"/>
      <x v="4435"/>
      <x v="1505"/>
      <x/>
      <x/>
      <x/>
    </i>
    <i r="4">
      <x v="1"/>
      <x v="738"/>
      <x v="555"/>
      <x v="1795"/>
      <x v="13"/>
      <x v="924"/>
      <x/>
      <x v="1"/>
      <x/>
    </i>
    <i r="4">
      <x v="2"/>
      <x v="736"/>
      <x v="553"/>
      <x v="1793"/>
      <x v="4434"/>
      <x v="460"/>
      <x/>
      <x v="2"/>
      <x/>
    </i>
    <i r="5">
      <x v="738"/>
      <x v="555"/>
      <x v="1795"/>
      <x v="4435"/>
      <x v="472"/>
      <x/>
      <x v="2"/>
      <x/>
    </i>
    <i r="1">
      <x v="22"/>
      <x v="65"/>
      <x/>
      <x v="2"/>
      <x v="741"/>
      <x v="558"/>
      <x v="1798"/>
      <x v="4436"/>
      <x v="1208"/>
      <x/>
      <x v="2"/>
      <x v="3"/>
    </i>
    <i r="3">
      <x v="2"/>
      <x v="1"/>
      <x v="741"/>
      <x v="558"/>
      <x v="1798"/>
      <x v="13"/>
      <x v="825"/>
      <x/>
      <x v="1"/>
      <x v="3"/>
    </i>
    <i r="3">
      <x v="3"/>
      <x v="2"/>
      <x v="741"/>
      <x v="558"/>
      <x v="1798"/>
      <x v="13"/>
      <x v="367"/>
      <x/>
      <x v="2"/>
      <x v="3"/>
    </i>
    <i r="3">
      <x v="5"/>
      <x/>
      <x v="741"/>
      <x v="558"/>
      <x v="1798"/>
      <x v="4437"/>
      <x v="1209"/>
      <x/>
      <x/>
      <x v="3"/>
    </i>
    <i r="1">
      <x v="23"/>
      <x v="66"/>
      <x/>
      <x v="2"/>
      <x v="742"/>
      <x v="559"/>
      <x v="1799"/>
      <x v="4438"/>
      <x v="1203"/>
      <x/>
      <x v="2"/>
      <x v="3"/>
    </i>
    <i r="8">
      <x v="4439"/>
      <x v="1203"/>
      <x/>
      <x v="2"/>
      <x v="3"/>
    </i>
    <i r="3">
      <x v="1"/>
      <x v="1"/>
      <x v="742"/>
      <x v="559"/>
      <x v="1799"/>
      <x v="13"/>
      <x v="822"/>
      <x/>
      <x v="1"/>
      <x v="3"/>
    </i>
    <i r="3">
      <x v="2"/>
      <x/>
      <x v="471"/>
      <x v="377"/>
      <x v="1800"/>
      <x v="4440"/>
      <x v="1894"/>
      <x/>
      <x/>
      <x v="3"/>
    </i>
    <i r="4">
      <x v="1"/>
      <x v="471"/>
      <x v="377"/>
      <x v="1800"/>
      <x v="13"/>
      <x v="1063"/>
      <x/>
      <x v="1"/>
      <x v="3"/>
    </i>
    <i r="4">
      <x v="2"/>
      <x v="742"/>
      <x v="559"/>
      <x v="1799"/>
      <x v="13"/>
      <x v="364"/>
      <x/>
      <x v="2"/>
      <x v="3"/>
    </i>
    <i r="3">
      <x v="3"/>
      <x v="1"/>
      <x v="471"/>
      <x v="377"/>
      <x v="1800"/>
      <x v="4441"/>
      <x v="1064"/>
      <x/>
      <x v="1"/>
      <x v="3"/>
    </i>
    <i r="5">
      <x v="743"/>
      <x v="560"/>
      <x v="1801"/>
      <x v="13"/>
      <x v="802"/>
      <x/>
      <x v="1"/>
      <x v="3"/>
    </i>
    <i r="4">
      <x v="2"/>
      <x v="471"/>
      <x v="377"/>
      <x v="1800"/>
      <x v="13"/>
      <x v="626"/>
      <x/>
      <x v="2"/>
      <x v="3"/>
    </i>
    <i r="3">
      <x v="4"/>
      <x/>
      <x v="471"/>
      <x v="377"/>
      <x v="1800"/>
      <x v="4441"/>
      <x v="1895"/>
      <x/>
      <x/>
      <x v="3"/>
    </i>
    <i r="4">
      <x v="1"/>
      <x v="471"/>
      <x v="377"/>
      <x v="1800"/>
      <x v="4442"/>
      <x v="1064"/>
      <x/>
      <x v="1"/>
      <x v="3"/>
    </i>
    <i r="4">
      <x v="2"/>
      <x v="471"/>
      <x v="377"/>
      <x v="1800"/>
      <x v="4441"/>
      <x v="627"/>
      <x/>
      <x v="2"/>
      <x v="3"/>
    </i>
    <i r="5">
      <x v="743"/>
      <x v="560"/>
      <x v="1801"/>
      <x v="13"/>
      <x v="350"/>
      <x/>
      <x v="2"/>
      <x v="3"/>
    </i>
    <i r="3">
      <x v="5"/>
      <x/>
      <x v="471"/>
      <x v="377"/>
      <x v="1800"/>
      <x v="4442"/>
      <x v="1895"/>
      <x/>
      <x/>
      <x v="3"/>
    </i>
    <i r="4">
      <x v="1"/>
      <x v="471"/>
      <x v="377"/>
      <x v="1800"/>
      <x v="13"/>
      <x v="1063"/>
      <x/>
      <x v="1"/>
      <x v="3"/>
    </i>
    <i r="4">
      <x v="2"/>
      <x v="471"/>
      <x v="377"/>
      <x v="1800"/>
      <x v="4442"/>
      <x v="627"/>
      <x/>
      <x v="2"/>
      <x v="3"/>
    </i>
    <i r="1">
      <x v="24"/>
      <x v="67"/>
      <x/>
      <x/>
      <x v="744"/>
      <x v="7"/>
      <x v="1802"/>
      <x v="4443"/>
      <x v="1566"/>
      <x/>
      <x/>
      <x v="3"/>
    </i>
    <i r="5">
      <x v="742"/>
      <x v="559"/>
      <x v="1803"/>
      <x v="4444"/>
      <x v="1204"/>
      <x/>
      <x/>
      <x v="3"/>
    </i>
    <i r="8">
      <x v="4445"/>
      <x v="1204"/>
      <x/>
      <x/>
      <x v="3"/>
    </i>
    <i r="4">
      <x v="1"/>
      <x v="742"/>
      <x v="559"/>
      <x v="1803"/>
      <x v="13"/>
      <x v="822"/>
      <x/>
      <x v="1"/>
      <x v="3"/>
    </i>
    <i r="4">
      <x v="2"/>
      <x v="742"/>
      <x v="559"/>
      <x v="1803"/>
      <x v="4444"/>
      <x v="364"/>
      <x/>
      <x v="2"/>
      <x v="3"/>
    </i>
    <i r="8">
      <x v="4445"/>
      <x v="364"/>
      <x/>
      <x v="2"/>
      <x v="3"/>
    </i>
    <i r="8">
      <x v="4446"/>
      <x v="1203"/>
      <x/>
      <x v="2"/>
      <x v="3"/>
    </i>
    <i r="8">
      <x v="4447"/>
      <x v="1203"/>
      <x/>
      <x v="2"/>
      <x v="3"/>
    </i>
    <i r="3">
      <x v="1"/>
      <x/>
      <x v="744"/>
      <x v="7"/>
      <x v="1802"/>
      <x v="4448"/>
      <x v="1566"/>
      <x/>
      <x/>
      <x v="3"/>
    </i>
    <i r="5">
      <x v="745"/>
      <x v="7"/>
      <x v="1804"/>
      <x v="4449"/>
      <x v="1821"/>
      <x/>
      <x/>
      <x v="3"/>
    </i>
    <i r="5">
      <x v="742"/>
      <x v="559"/>
      <x v="1803"/>
      <x v="4450"/>
      <x v="1204"/>
      <x/>
      <x/>
      <x v="3"/>
    </i>
    <i r="4">
      <x v="1"/>
      <x v="742"/>
      <x v="559"/>
      <x v="1803"/>
      <x v="13"/>
      <x v="822"/>
      <x/>
      <x v="1"/>
      <x v="3"/>
    </i>
    <i r="8">
      <x v="4451"/>
      <x v="822"/>
      <x/>
      <x v="1"/>
      <x v="3"/>
    </i>
    <i r="4">
      <x v="2"/>
      <x v="742"/>
      <x v="559"/>
      <x v="1803"/>
      <x v="13"/>
      <x v="364"/>
      <x/>
      <x v="2"/>
      <x v="3"/>
    </i>
    <i r="8">
      <x v="4450"/>
      <x v="364"/>
      <x/>
      <x v="2"/>
      <x v="3"/>
    </i>
    <i r="3">
      <x v="2"/>
      <x/>
      <x v="744"/>
      <x v="7"/>
      <x v="1802"/>
      <x v="4452"/>
      <x v="1566"/>
      <x/>
      <x/>
      <x v="3"/>
    </i>
    <i r="5">
      <x v="742"/>
      <x v="559"/>
      <x v="1803"/>
      <x v="4451"/>
      <x v="1204"/>
      <x/>
      <x/>
      <x v="3"/>
    </i>
    <i r="4">
      <x v="1"/>
      <x v="742"/>
      <x v="559"/>
      <x v="1803"/>
      <x v="13"/>
      <x v="822"/>
      <x/>
      <x v="1"/>
      <x v="3"/>
    </i>
    <i r="4">
      <x v="2"/>
      <x v="742"/>
      <x v="559"/>
      <x v="1803"/>
      <x v="13"/>
      <x v="364"/>
      <x/>
      <x v="2"/>
      <x v="3"/>
    </i>
    <i r="8">
      <x v="4451"/>
      <x v="364"/>
      <x/>
      <x v="2"/>
      <x v="3"/>
    </i>
    <i r="3">
      <x v="3"/>
      <x/>
      <x v="744"/>
      <x v="7"/>
      <x v="1802"/>
      <x v="4453"/>
      <x v="1567"/>
      <x/>
      <x/>
      <x v="3"/>
    </i>
    <i r="5">
      <x v="742"/>
      <x v="559"/>
      <x v="1803"/>
      <x v="4454"/>
      <x v="1204"/>
      <x/>
      <x/>
      <x v="3"/>
    </i>
    <i r="4">
      <x v="1"/>
      <x v="746"/>
      <x v="7"/>
      <x v="1805"/>
      <x v="13"/>
      <x v="880"/>
      <x/>
      <x v="1"/>
      <x v="3"/>
    </i>
    <i r="5">
      <x v="744"/>
      <x v="7"/>
      <x v="1802"/>
      <x v="13"/>
      <x v="948"/>
      <x/>
      <x v="1"/>
      <x v="3"/>
    </i>
    <i r="5">
      <x v="742"/>
      <x v="559"/>
      <x v="1803"/>
      <x v="13"/>
      <x v="822"/>
      <x/>
      <x v="1"/>
      <x v="3"/>
    </i>
    <i r="4">
      <x v="2"/>
      <x v="742"/>
      <x v="559"/>
      <x v="1803"/>
      <x v="13"/>
      <x v="364"/>
      <x/>
      <x v="2"/>
      <x v="3"/>
    </i>
    <i r="3">
      <x v="4"/>
      <x/>
      <x v="744"/>
      <x v="7"/>
      <x v="1802"/>
      <x v="4455"/>
      <x v="1567"/>
      <x/>
      <x/>
      <x v="3"/>
    </i>
    <i r="5">
      <x v="742"/>
      <x v="559"/>
      <x v="1803"/>
      <x v="4456"/>
      <x v="1204"/>
      <x/>
      <x/>
      <x v="3"/>
    </i>
    <i r="4">
      <x v="1"/>
      <x v="742"/>
      <x v="559"/>
      <x v="1803"/>
      <x v="13"/>
      <x v="822"/>
      <x/>
      <x v="1"/>
      <x v="3"/>
    </i>
    <i r="8">
      <x v="4457"/>
      <x v="822"/>
      <x/>
      <x v="1"/>
      <x v="3"/>
    </i>
    <i r="4">
      <x v="2"/>
      <x v="746"/>
      <x v="7"/>
      <x v="1805"/>
      <x v="13"/>
      <x v="427"/>
      <x/>
      <x v="2"/>
      <x v="3"/>
    </i>
    <i r="5">
      <x v="744"/>
      <x v="7"/>
      <x v="1802"/>
      <x v="4455"/>
      <x v="497"/>
      <x/>
      <x v="2"/>
      <x v="3"/>
    </i>
    <i r="5">
      <x v="742"/>
      <x v="559"/>
      <x v="1803"/>
      <x v="13"/>
      <x v="364"/>
      <x/>
      <x v="2"/>
      <x v="3"/>
    </i>
    <i r="3">
      <x v="5"/>
      <x/>
      <x v="744"/>
      <x v="7"/>
      <x v="1802"/>
      <x v="4458"/>
      <x v="1567"/>
      <x/>
      <x/>
      <x v="3"/>
    </i>
    <i r="5">
      <x v="742"/>
      <x v="559"/>
      <x v="1803"/>
      <x v="4457"/>
      <x v="1204"/>
      <x/>
      <x/>
      <x v="3"/>
    </i>
    <i r="8">
      <x v="4459"/>
      <x v="1204"/>
      <x/>
      <x/>
      <x v="3"/>
    </i>
    <i r="4">
      <x v="1"/>
      <x v="742"/>
      <x v="559"/>
      <x v="1803"/>
      <x v="13"/>
      <x v="822"/>
      <x/>
      <x v="1"/>
      <x v="3"/>
    </i>
    <i r="4">
      <x v="2"/>
      <x v="742"/>
      <x v="559"/>
      <x v="1803"/>
      <x v="4457"/>
      <x v="364"/>
      <x/>
      <x v="2"/>
      <x v="3"/>
    </i>
    <i r="8">
      <x v="4459"/>
      <x v="364"/>
      <x/>
      <x v="2"/>
      <x v="3"/>
    </i>
    <i r="1">
      <x v="25"/>
      <x v="68"/>
      <x/>
      <x v="1"/>
      <x v="246"/>
      <x v="197"/>
      <x v="1806"/>
      <x v="13"/>
      <x v="800"/>
      <x/>
      <x v="1"/>
      <x v="3"/>
    </i>
    <i r="4">
      <x v="2"/>
      <x v="246"/>
      <x v="197"/>
      <x v="1806"/>
      <x v="4318"/>
      <x v="1166"/>
      <x/>
      <x v="2"/>
      <x v="3"/>
    </i>
    <i r="8">
      <x v="4317"/>
      <x v="1166"/>
      <x/>
      <x v="2"/>
      <x v="3"/>
    </i>
    <i r="8">
      <x v="4460"/>
      <x v="1166"/>
      <x/>
      <x v="2"/>
      <x v="3"/>
    </i>
    <i r="8">
      <x v="4461"/>
      <x v="1166"/>
      <x/>
      <x v="2"/>
      <x v="3"/>
    </i>
    <i r="8">
      <x v="4462"/>
      <x v="1166"/>
      <x/>
      <x v="2"/>
      <x v="3"/>
    </i>
    <i r="3">
      <x v="1"/>
      <x v="1"/>
      <x v="246"/>
      <x v="197"/>
      <x v="1806"/>
      <x v="13"/>
      <x v="800"/>
      <x/>
      <x v="1"/>
      <x v="3"/>
    </i>
    <i r="4">
      <x v="2"/>
      <x v="246"/>
      <x v="197"/>
      <x v="1806"/>
      <x v="13"/>
      <x v="346"/>
      <x/>
      <x v="2"/>
      <x v="3"/>
    </i>
    <i r="3">
      <x v="2"/>
      <x/>
      <x v="246"/>
      <x v="197"/>
      <x v="1806"/>
      <x v="4463"/>
      <x v="1167"/>
      <x/>
      <x/>
      <x v="3"/>
    </i>
    <i r="8">
      <x v="4464"/>
      <x v="1167"/>
      <x/>
      <x/>
      <x v="3"/>
    </i>
    <i r="8">
      <x v="4465"/>
      <x v="1167"/>
      <x/>
      <x/>
      <x v="3"/>
    </i>
    <i r="8">
      <x v="4466"/>
      <x v="1167"/>
      <x/>
      <x/>
      <x v="3"/>
    </i>
    <i r="4">
      <x v="1"/>
      <x v="246"/>
      <x v="197"/>
      <x v="1806"/>
      <x v="13"/>
      <x v="800"/>
      <x/>
      <x v="1"/>
      <x v="3"/>
    </i>
    <i r="4">
      <x v="2"/>
      <x v="246"/>
      <x v="197"/>
      <x v="1806"/>
      <x v="13"/>
      <x v="346"/>
      <x/>
      <x v="2"/>
      <x v="3"/>
    </i>
    <i r="3">
      <x v="3"/>
      <x/>
      <x v="246"/>
      <x v="197"/>
      <x v="1806"/>
      <x v="4467"/>
      <x v="1167"/>
      <x/>
      <x/>
      <x v="3"/>
    </i>
    <i r="4">
      <x v="1"/>
      <x v="246"/>
      <x v="197"/>
      <x v="1806"/>
      <x v="13"/>
      <x v="800"/>
      <x/>
      <x v="1"/>
      <x v="3"/>
    </i>
    <i r="4">
      <x v="2"/>
      <x v="246"/>
      <x v="197"/>
      <x v="1806"/>
      <x v="4467"/>
      <x v="346"/>
      <x/>
      <x v="2"/>
      <x v="3"/>
    </i>
    <i r="3">
      <x v="4"/>
      <x/>
      <x v="246"/>
      <x v="197"/>
      <x v="1806"/>
      <x v="4468"/>
      <x v="1168"/>
      <x/>
      <x/>
      <x v="3"/>
    </i>
    <i r="4">
      <x v="1"/>
      <x v="246"/>
      <x v="197"/>
      <x v="1806"/>
      <x v="13"/>
      <x v="800"/>
      <x/>
      <x v="1"/>
      <x v="3"/>
    </i>
    <i r="4">
      <x v="2"/>
      <x v="246"/>
      <x v="197"/>
      <x v="1806"/>
      <x v="13"/>
      <x v="346"/>
      <x/>
      <x v="2"/>
      <x v="3"/>
    </i>
    <i r="8">
      <x v="4468"/>
      <x v="347"/>
      <x/>
      <x v="2"/>
      <x v="3"/>
    </i>
    <i r="3">
      <x v="5"/>
      <x/>
      <x v="246"/>
      <x v="197"/>
      <x v="1806"/>
      <x v="4469"/>
      <x v="1168"/>
      <x/>
      <x/>
      <x v="3"/>
    </i>
    <i r="4">
      <x v="1"/>
      <x v="246"/>
      <x v="197"/>
      <x v="1806"/>
      <x v="13"/>
      <x v="800"/>
      <x/>
      <x v="1"/>
      <x v="3"/>
    </i>
    <i r="4">
      <x v="2"/>
      <x v="246"/>
      <x v="197"/>
      <x v="1806"/>
      <x v="4469"/>
      <x v="347"/>
      <x/>
      <x v="2"/>
      <x v="3"/>
    </i>
    <i r="1">
      <x v="26"/>
      <x v="69"/>
      <x/>
      <x v="1"/>
      <x v="419"/>
      <x v="334"/>
      <x v="1807"/>
      <x v="4470"/>
      <x v="1034"/>
      <x/>
      <x v="1"/>
      <x v="3"/>
    </i>
    <i r="3">
      <x v="1"/>
      <x/>
      <x v="419"/>
      <x v="334"/>
      <x v="1807"/>
      <x v="4470"/>
      <x v="1819"/>
      <x/>
      <x/>
      <x v="3"/>
    </i>
    <i r="4">
      <x v="1"/>
      <x v="419"/>
      <x v="334"/>
      <x v="1807"/>
      <x v="4471"/>
      <x v="1034"/>
      <x/>
      <x v="1"/>
      <x v="3"/>
    </i>
    <i r="4">
      <x v="2"/>
      <x v="419"/>
      <x v="334"/>
      <x v="1807"/>
      <x v="4470"/>
      <x v="599"/>
      <x/>
      <x v="2"/>
      <x v="3"/>
    </i>
    <i r="3">
      <x v="2"/>
      <x/>
      <x v="419"/>
      <x v="334"/>
      <x v="1807"/>
      <x v="4471"/>
      <x v="1819"/>
      <x/>
      <x/>
      <x v="3"/>
    </i>
    <i r="8">
      <x v="4472"/>
      <x v="1819"/>
      <x/>
      <x/>
      <x v="3"/>
    </i>
    <i r="4">
      <x v="2"/>
      <x v="419"/>
      <x v="334"/>
      <x v="1807"/>
      <x v="4471"/>
      <x v="599"/>
      <x/>
      <x v="2"/>
      <x v="3"/>
    </i>
    <i r="3">
      <x v="3"/>
      <x/>
      <x v="419"/>
      <x v="334"/>
      <x v="1807"/>
      <x v="4473"/>
      <x v="1819"/>
      <x/>
      <x/>
      <x v="3"/>
    </i>
    <i r="3">
      <x v="4"/>
      <x/>
      <x v="419"/>
      <x v="334"/>
      <x v="1807"/>
      <x v="4474"/>
      <x v="1819"/>
      <x/>
      <x/>
      <x v="3"/>
    </i>
    <i r="3">
      <x v="5"/>
      <x/>
      <x v="419"/>
      <x v="334"/>
      <x v="1807"/>
      <x v="4475"/>
      <x v="1819"/>
      <x/>
      <x/>
      <x v="3"/>
    </i>
    <i r="4">
      <x v="1"/>
      <x v="419"/>
      <x v="334"/>
      <x v="1807"/>
      <x v="4476"/>
      <x v="1034"/>
      <x/>
      <x v="1"/>
      <x v="3"/>
    </i>
    <i r="1">
      <x v="27"/>
      <x v="70"/>
      <x/>
      <x/>
      <x v="747"/>
      <x v="7"/>
      <x v="1808"/>
      <x v="4477"/>
      <x v="91"/>
      <x/>
      <x/>
      <x v="3"/>
    </i>
    <i r="5">
      <x v="748"/>
      <x v="561"/>
      <x v="1808"/>
      <x v="4478"/>
      <x v="1"/>
      <x/>
      <x/>
      <x v="3"/>
    </i>
    <i r="4">
      <x v="1"/>
      <x v="747"/>
      <x v="7"/>
      <x v="1808"/>
      <x v="13"/>
      <x v="733"/>
      <x/>
      <x v="1"/>
      <x v="3"/>
    </i>
    <i r="4">
      <x v="2"/>
      <x v="748"/>
      <x v="561"/>
      <x v="1808"/>
      <x v="4479"/>
      <x/>
      <x/>
      <x v="2"/>
      <x v="3"/>
    </i>
    <i r="8">
      <x v="4480"/>
      <x/>
      <x/>
      <x v="2"/>
      <x v="3"/>
    </i>
    <i r="8">
      <x v="4481"/>
      <x/>
      <x/>
      <x v="2"/>
      <x v="3"/>
    </i>
    <i r="3">
      <x v="1"/>
      <x/>
      <x v="747"/>
      <x v="7"/>
      <x v="1808"/>
      <x v="4482"/>
      <x v="93"/>
      <x/>
      <x/>
      <x v="3"/>
    </i>
    <i r="8">
      <x v="4483"/>
      <x v="94"/>
      <x/>
      <x/>
      <x v="3"/>
    </i>
    <i r="8">
      <x v="4484"/>
      <x v="94"/>
      <x/>
      <x/>
      <x v="3"/>
    </i>
    <i r="4">
      <x v="1"/>
      <x v="747"/>
      <x v="7"/>
      <x v="1808"/>
      <x v="13"/>
      <x v="733"/>
      <x/>
      <x v="1"/>
      <x v="3"/>
    </i>
    <i r="4">
      <x v="2"/>
      <x v="747"/>
      <x v="7"/>
      <x v="1808"/>
      <x v="13"/>
      <x v="275"/>
      <x/>
      <x v="2"/>
      <x v="3"/>
    </i>
    <i r="3">
      <x v="2"/>
      <x v="1"/>
      <x v="747"/>
      <x v="7"/>
      <x v="1808"/>
      <x v="13"/>
      <x v="733"/>
      <x/>
      <x v="1"/>
      <x v="3"/>
    </i>
    <i r="4">
      <x v="2"/>
      <x v="747"/>
      <x v="7"/>
      <x v="1808"/>
      <x v="13"/>
      <x v="275"/>
      <x/>
      <x v="2"/>
      <x v="3"/>
    </i>
    <i r="3">
      <x v="3"/>
      <x v="1"/>
      <x v="747"/>
      <x v="7"/>
      <x v="1808"/>
      <x v="13"/>
      <x v="733"/>
      <x/>
      <x v="1"/>
      <x v="3"/>
    </i>
    <i r="4">
      <x v="2"/>
      <x v="747"/>
      <x v="7"/>
      <x v="1808"/>
      <x v="13"/>
      <x v="275"/>
      <x/>
      <x v="2"/>
      <x v="3"/>
    </i>
    <i r="3">
      <x v="4"/>
      <x/>
      <x v="747"/>
      <x v="7"/>
      <x v="1808"/>
      <x v="4485"/>
      <x v="91"/>
      <x/>
      <x/>
      <x v="3"/>
    </i>
    <i r="8">
      <x v="4486"/>
      <x v="91"/>
      <x/>
      <x/>
      <x v="3"/>
    </i>
    <i r="4">
      <x v="1"/>
      <x v="747"/>
      <x v="7"/>
      <x v="1808"/>
      <x v="13"/>
      <x v="733"/>
      <x/>
      <x v="1"/>
      <x v="3"/>
    </i>
    <i r="4">
      <x v="2"/>
      <x v="747"/>
      <x v="7"/>
      <x v="1808"/>
      <x v="13"/>
      <x v="275"/>
      <x/>
      <x v="2"/>
      <x v="3"/>
    </i>
    <i r="3">
      <x v="5"/>
      <x/>
      <x v="747"/>
      <x v="7"/>
      <x v="1808"/>
      <x v="4487"/>
      <x v="91"/>
      <x/>
      <x/>
      <x v="3"/>
    </i>
    <i r="8">
      <x v="4488"/>
      <x v="91"/>
      <x/>
      <x/>
      <x v="3"/>
    </i>
    <i r="4">
      <x v="1"/>
      <x v="747"/>
      <x v="7"/>
      <x v="1808"/>
      <x v="13"/>
      <x v="733"/>
      <x/>
      <x v="1"/>
      <x v="3"/>
    </i>
    <i r="4">
      <x v="2"/>
      <x v="747"/>
      <x v="7"/>
      <x v="1808"/>
      <x v="13"/>
      <x v="275"/>
      <x/>
      <x v="2"/>
      <x v="3"/>
    </i>
    <i r="1">
      <x v="28"/>
      <x v="71"/>
      <x/>
      <x/>
      <x v="748"/>
      <x v="561"/>
      <x v="1809"/>
      <x v="4489"/>
      <x v="1"/>
      <x/>
      <x/>
      <x v="3"/>
    </i>
    <i r="4">
      <x v="1"/>
      <x v="748"/>
      <x v="561"/>
      <x v="1809"/>
      <x v="13"/>
      <x v="707"/>
      <x/>
      <x v="1"/>
      <x v="3"/>
    </i>
    <i r="4">
      <x v="2"/>
      <x v="748"/>
      <x v="561"/>
      <x v="1809"/>
      <x v="4490"/>
      <x/>
      <x/>
      <x v="2"/>
      <x v="3"/>
    </i>
    <i r="8">
      <x v="4491"/>
      <x/>
      <x/>
      <x v="2"/>
      <x v="3"/>
    </i>
    <i r="8">
      <x v="4492"/>
      <x/>
      <x/>
      <x v="2"/>
      <x v="3"/>
    </i>
    <i r="8">
      <x v="4489"/>
      <x v="245"/>
      <x/>
      <x v="2"/>
      <x v="3"/>
    </i>
    <i r="8">
      <x v="4493"/>
      <x/>
      <x/>
      <x v="2"/>
      <x v="3"/>
    </i>
    <i r="8">
      <x v="4494"/>
      <x/>
      <x/>
      <x v="2"/>
      <x v="3"/>
    </i>
    <i r="8">
      <x v="4495"/>
      <x/>
      <x/>
      <x v="2"/>
      <x v="3"/>
    </i>
    <i r="3">
      <x v="1"/>
      <x/>
      <x v="748"/>
      <x v="561"/>
      <x v="1809"/>
      <x v="4496"/>
      <x v="1"/>
      <x/>
      <x/>
      <x v="3"/>
    </i>
    <i r="8">
      <x v="4497"/>
      <x v="1"/>
      <x/>
      <x/>
      <x v="3"/>
    </i>
    <i r="4">
      <x v="1"/>
      <x v="748"/>
      <x v="561"/>
      <x v="1809"/>
      <x v="13"/>
      <x v="707"/>
      <x/>
      <x v="1"/>
      <x v="3"/>
    </i>
    <i r="4">
      <x v="2"/>
      <x v="748"/>
      <x v="561"/>
      <x v="1809"/>
      <x v="4497"/>
      <x v="245"/>
      <x/>
      <x v="2"/>
      <x v="3"/>
    </i>
    <i r="3">
      <x v="2"/>
      <x/>
      <x v="748"/>
      <x v="561"/>
      <x v="1809"/>
      <x v="4498"/>
      <x v="1"/>
      <x/>
      <x/>
      <x v="3"/>
    </i>
    <i r="4">
      <x v="1"/>
      <x v="748"/>
      <x v="561"/>
      <x v="1809"/>
      <x v="13"/>
      <x v="707"/>
      <x/>
      <x v="1"/>
      <x v="3"/>
    </i>
    <i r="4">
      <x v="2"/>
      <x v="748"/>
      <x v="561"/>
      <x v="1809"/>
      <x v="4498"/>
      <x v="245"/>
      <x/>
      <x v="2"/>
      <x v="3"/>
    </i>
    <i r="3">
      <x v="3"/>
      <x v="1"/>
      <x v="748"/>
      <x v="561"/>
      <x v="1809"/>
      <x v="13"/>
      <x v="707"/>
      <x/>
      <x v="1"/>
      <x v="3"/>
    </i>
    <i r="8">
      <x v="4499"/>
      <x v="707"/>
      <x/>
      <x v="1"/>
      <x v="3"/>
    </i>
    <i r="4">
      <x v="2"/>
      <x v="748"/>
      <x v="561"/>
      <x v="1809"/>
      <x v="13"/>
      <x v="245"/>
      <x/>
      <x v="2"/>
      <x v="3"/>
    </i>
    <i r="3">
      <x v="4"/>
      <x/>
      <x v="748"/>
      <x v="561"/>
      <x v="1809"/>
      <x v="4499"/>
      <x v="1"/>
      <x/>
      <x/>
      <x v="3"/>
    </i>
    <i r="8">
      <x v="4500"/>
      <x v="1"/>
      <x/>
      <x/>
      <x v="3"/>
    </i>
    <i r="4">
      <x v="1"/>
      <x v="748"/>
      <x v="561"/>
      <x v="1809"/>
      <x v="13"/>
      <x v="707"/>
      <x/>
      <x v="1"/>
      <x v="3"/>
    </i>
    <i r="4">
      <x v="2"/>
      <x v="748"/>
      <x v="561"/>
      <x v="1809"/>
      <x v="4499"/>
      <x v="245"/>
      <x/>
      <x v="2"/>
      <x v="3"/>
    </i>
    <i r="8">
      <x v="4500"/>
      <x v="245"/>
      <x/>
      <x v="2"/>
      <x v="3"/>
    </i>
    <i r="3">
      <x v="5"/>
      <x/>
      <x v="748"/>
      <x v="561"/>
      <x v="1809"/>
      <x v="4501"/>
      <x v="1"/>
      <x/>
      <x/>
      <x v="3"/>
    </i>
    <i r="4">
      <x v="1"/>
      <x v="748"/>
      <x v="561"/>
      <x v="1809"/>
      <x v="13"/>
      <x v="707"/>
      <x/>
      <x v="1"/>
      <x v="3"/>
    </i>
    <i r="4">
      <x v="2"/>
      <x v="748"/>
      <x v="561"/>
      <x v="1809"/>
      <x v="4501"/>
      <x v="245"/>
      <x/>
      <x v="2"/>
      <x v="3"/>
    </i>
    <i r="1">
      <x v="29"/>
      <x v="72"/>
      <x v="3"/>
      <x v="1"/>
      <x v="748"/>
      <x v="561"/>
      <x v="1810"/>
      <x v="13"/>
      <x v="707"/>
      <x/>
      <x v="1"/>
      <x v="3"/>
    </i>
    <i r="3">
      <x v="4"/>
      <x/>
      <x v="748"/>
      <x v="561"/>
      <x v="1810"/>
      <x v="4502"/>
      <x v="1"/>
      <x/>
      <x/>
      <x v="3"/>
    </i>
    <i r="4">
      <x v="1"/>
      <x v="748"/>
      <x v="561"/>
      <x v="1810"/>
      <x v="13"/>
      <x v="707"/>
      <x/>
      <x v="1"/>
      <x v="3"/>
    </i>
    <i r="4">
      <x v="2"/>
      <x v="748"/>
      <x v="561"/>
      <x v="1810"/>
      <x v="4502"/>
      <x v="245"/>
      <x/>
      <x v="2"/>
      <x v="3"/>
    </i>
    <i r="3">
      <x v="5"/>
      <x/>
      <x v="748"/>
      <x v="561"/>
      <x v="1810"/>
      <x v="4503"/>
      <x v="1"/>
      <x/>
      <x/>
      <x v="3"/>
    </i>
    <i r="4">
      <x v="1"/>
      <x v="748"/>
      <x v="561"/>
      <x v="1810"/>
      <x v="13"/>
      <x v="707"/>
      <x/>
      <x v="1"/>
      <x v="3"/>
    </i>
    <i r="4">
      <x v="2"/>
      <x v="748"/>
      <x v="561"/>
      <x v="1810"/>
      <x v="4503"/>
      <x v="245"/>
      <x/>
      <x v="2"/>
      <x v="3"/>
    </i>
    <i r="1">
      <x v="30"/>
      <x v="73"/>
      <x v="4"/>
      <x v="1"/>
      <x v="647"/>
      <x v="491"/>
      <x v="1811"/>
      <x v="13"/>
      <x v="925"/>
      <x/>
      <x v="1"/>
      <x v="3"/>
    </i>
    <i r="3">
      <x v="5"/>
      <x v="1"/>
      <x v="647"/>
      <x v="491"/>
      <x v="1811"/>
      <x v="13"/>
      <x v="925"/>
      <x/>
      <x v="1"/>
      <x v="3"/>
    </i>
    <i r="4">
      <x v="2"/>
      <x v="647"/>
      <x v="491"/>
      <x v="1811"/>
      <x v="13"/>
      <x v="473"/>
      <x/>
      <x v="2"/>
      <x v="3"/>
    </i>
    <i r="1">
      <x v="31"/>
      <x v="74"/>
      <x v="3"/>
      <x v="1"/>
      <x v="461"/>
      <x v="371"/>
      <x v="1812"/>
      <x v="13"/>
      <x v="795"/>
      <x/>
      <x v="1"/>
      <x v="3"/>
    </i>
    <i r="3">
      <x v="4"/>
      <x v="1"/>
      <x v="461"/>
      <x v="371"/>
      <x v="1812"/>
      <x v="13"/>
      <x v="795"/>
      <x/>
      <x v="1"/>
      <x v="3"/>
    </i>
    <i r="4">
      <x v="2"/>
      <x v="461"/>
      <x v="371"/>
      <x v="1812"/>
      <x v="13"/>
      <x v="339"/>
      <x/>
      <x v="2"/>
      <x v="3"/>
    </i>
    <i r="3">
      <x v="5"/>
      <x/>
      <x v="461"/>
      <x v="371"/>
      <x v="1812"/>
      <x v="4504"/>
      <x v="1171"/>
      <x/>
      <x/>
      <x v="3"/>
    </i>
    <i r="8">
      <x v="4505"/>
      <x v="1171"/>
      <x/>
      <x/>
      <x v="3"/>
    </i>
    <i r="8">
      <x v="4506"/>
      <x v="1171"/>
      <x/>
      <x/>
      <x v="3"/>
    </i>
    <i r="8">
      <x v="4507"/>
      <x v="1171"/>
      <x/>
      <x/>
      <x v="3"/>
    </i>
    <i r="8">
      <x v="4508"/>
      <x v="1171"/>
      <x/>
      <x/>
      <x v="3"/>
    </i>
    <i r="4">
      <x v="1"/>
      <x v="461"/>
      <x v="371"/>
      <x v="1812"/>
      <x v="13"/>
      <x v="795"/>
      <x/>
      <x v="1"/>
      <x v="3"/>
    </i>
    <i r="4">
      <x v="2"/>
      <x v="461"/>
      <x v="371"/>
      <x v="1812"/>
      <x v="4507"/>
      <x v="348"/>
      <x/>
      <x v="2"/>
      <x v="3"/>
    </i>
    <i r="1">
      <x v="32"/>
      <x v="75"/>
      <x v="4"/>
      <x v="1"/>
      <x v="748"/>
      <x v="561"/>
      <x v="1813"/>
      <x v="13"/>
      <x v="707"/>
      <x/>
      <x v="1"/>
      <x v="3"/>
    </i>
    <i r="3">
      <x v="5"/>
      <x/>
      <x v="748"/>
      <x v="561"/>
      <x v="1813"/>
      <x v="4509"/>
      <x v="1"/>
      <x/>
      <x/>
      <x v="3"/>
    </i>
    <i r="4">
      <x v="1"/>
      <x v="748"/>
      <x v="561"/>
      <x v="1813"/>
      <x v="13"/>
      <x v="707"/>
      <x/>
      <x v="1"/>
      <x v="3"/>
    </i>
    <i r="4">
      <x v="2"/>
      <x v="748"/>
      <x v="561"/>
      <x v="1813"/>
      <x v="4509"/>
      <x v="245"/>
      <x/>
      <x v="2"/>
      <x v="3"/>
    </i>
    <i r="1">
      <x v="33"/>
      <x v="76"/>
      <x/>
      <x/>
      <x v="749"/>
      <x v="562"/>
      <x v="1814"/>
      <x v="4510"/>
      <x v="1823"/>
      <x/>
      <x/>
      <x v="3"/>
    </i>
    <i r="4">
      <x v="1"/>
      <x v="749"/>
      <x v="562"/>
      <x v="1814"/>
      <x v="13"/>
      <x v="1035"/>
      <x/>
      <x v="1"/>
      <x v="3"/>
    </i>
    <i r="4">
      <x v="2"/>
      <x v="749"/>
      <x v="562"/>
      <x v="1814"/>
      <x v="4510"/>
      <x v="600"/>
      <x/>
      <x v="2"/>
      <x v="3"/>
    </i>
    <i r="3">
      <x v="1"/>
      <x v="2"/>
      <x v="749"/>
      <x v="562"/>
      <x v="1814"/>
      <x v="13"/>
      <x v="600"/>
      <x/>
      <x v="2"/>
      <x v="3"/>
    </i>
    <i r="3">
      <x v="2"/>
      <x/>
      <x v="749"/>
      <x v="562"/>
      <x v="1814"/>
      <x v="4511"/>
      <x v="1823"/>
      <x/>
      <x/>
      <x v="3"/>
    </i>
    <i r="1">
      <x v="34"/>
      <x v="77"/>
      <x/>
      <x v="2"/>
      <x v="748"/>
      <x v="561"/>
      <x v="1815"/>
      <x v="4512"/>
      <x/>
      <x/>
      <x v="2"/>
      <x v="3"/>
    </i>
    <i r="8">
      <x v="4513"/>
      <x/>
      <x/>
      <x v="2"/>
      <x v="3"/>
    </i>
    <i r="8">
      <x v="4514"/>
      <x/>
      <x/>
      <x v="2"/>
      <x v="3"/>
    </i>
    <i r="8">
      <x v="4515"/>
      <x/>
      <x/>
      <x v="2"/>
      <x v="3"/>
    </i>
    <i r="8">
      <x v="4516"/>
      <x/>
      <x/>
      <x v="2"/>
      <x v="3"/>
    </i>
    <i r="8">
      <x v="4517"/>
      <x/>
      <x/>
      <x v="2"/>
      <x v="3"/>
    </i>
    <i r="8">
      <x v="4518"/>
      <x/>
      <x/>
      <x v="2"/>
      <x v="3"/>
    </i>
    <i r="3">
      <x v="1"/>
      <x/>
      <x v="748"/>
      <x v="561"/>
      <x v="1815"/>
      <x v="4519"/>
      <x v="1"/>
      <x/>
      <x/>
      <x v="3"/>
    </i>
    <i r="8">
      <x v="4520"/>
      <x v="1"/>
      <x/>
      <x/>
      <x v="3"/>
    </i>
    <i r="8">
      <x v="4521"/>
      <x v="1"/>
      <x/>
      <x/>
      <x v="3"/>
    </i>
    <i r="8">
      <x v="4522"/>
      <x v="1"/>
      <x/>
      <x/>
      <x v="3"/>
    </i>
    <i r="8">
      <x v="4523"/>
      <x v="1"/>
      <x/>
      <x/>
      <x v="3"/>
    </i>
    <i r="3">
      <x v="2"/>
      <x/>
      <x v="748"/>
      <x v="561"/>
      <x v="1815"/>
      <x v="4524"/>
      <x v="1"/>
      <x/>
      <x/>
      <x v="3"/>
    </i>
    <i r="3">
      <x v="3"/>
      <x/>
      <x v="748"/>
      <x v="561"/>
      <x v="1815"/>
      <x v="4525"/>
      <x v="1"/>
      <x/>
      <x/>
      <x v="3"/>
    </i>
    <i r="1">
      <x v="35"/>
      <x v="78"/>
      <x/>
      <x/>
      <x v="748"/>
      <x v="561"/>
      <x v="1816"/>
      <x v="4526"/>
      <x v="1"/>
      <x/>
      <x/>
      <x v="3"/>
    </i>
    <i r="8">
      <x v="4527"/>
      <x v="1"/>
      <x/>
      <x/>
      <x v="3"/>
    </i>
    <i r="7">
      <x v="1817"/>
      <x v="4528"/>
      <x v="1"/>
      <x/>
      <x/>
      <x v="3"/>
    </i>
    <i r="8">
      <x v="4529"/>
      <x v="1"/>
      <x/>
      <x/>
      <x v="3"/>
    </i>
    <i r="4">
      <x v="1"/>
      <x v="748"/>
      <x v="561"/>
      <x v="1817"/>
      <x v="13"/>
      <x v="707"/>
      <x/>
      <x v="1"/>
      <x v="3"/>
    </i>
    <i r="4">
      <x v="2"/>
      <x v="748"/>
      <x v="561"/>
      <x v="1817"/>
      <x v="4528"/>
      <x v="245"/>
      <x/>
      <x v="2"/>
      <x v="3"/>
    </i>
    <i r="8">
      <x v="4529"/>
      <x v="245"/>
      <x/>
      <x v="2"/>
      <x v="3"/>
    </i>
    <i r="8">
      <x v="4530"/>
      <x/>
      <x/>
      <x v="2"/>
      <x v="3"/>
    </i>
    <i r="8">
      <x v="4531"/>
      <x/>
      <x/>
      <x v="2"/>
      <x v="3"/>
    </i>
    <i r="8">
      <x v="4532"/>
      <x/>
      <x/>
      <x v="2"/>
      <x v="3"/>
    </i>
    <i r="8">
      <x v="4533"/>
      <x/>
      <x/>
      <x v="2"/>
      <x v="3"/>
    </i>
    <i r="8">
      <x v="4534"/>
      <x/>
      <x/>
      <x v="2"/>
      <x v="3"/>
    </i>
    <i r="8">
      <x v="4535"/>
      <x/>
      <x/>
      <x v="2"/>
      <x v="3"/>
    </i>
    <i r="8">
      <x v="4536"/>
      <x/>
      <x/>
      <x v="2"/>
      <x v="3"/>
    </i>
    <i r="8">
      <x v="4537"/>
      <x/>
      <x/>
      <x v="2"/>
      <x v="3"/>
    </i>
    <i r="8">
      <x v="4538"/>
      <x/>
      <x/>
      <x v="2"/>
      <x v="3"/>
    </i>
    <i r="3">
      <x v="1"/>
      <x/>
      <x v="748"/>
      <x v="561"/>
      <x v="1817"/>
      <x v="4539"/>
      <x v="1"/>
      <x/>
      <x/>
      <x v="3"/>
    </i>
    <i r="8">
      <x v="4540"/>
      <x v="1"/>
      <x/>
      <x/>
      <x v="3"/>
    </i>
    <i r="8">
      <x v="4541"/>
      <x v="1"/>
      <x/>
      <x/>
      <x v="3"/>
    </i>
    <i r="4">
      <x v="1"/>
      <x v="748"/>
      <x v="561"/>
      <x v="1817"/>
      <x v="13"/>
      <x v="707"/>
      <x/>
      <x v="1"/>
      <x v="3"/>
    </i>
    <i r="4">
      <x v="2"/>
      <x v="748"/>
      <x v="561"/>
      <x v="1817"/>
      <x v="4541"/>
      <x v="245"/>
      <x/>
      <x v="2"/>
      <x v="3"/>
    </i>
    <i r="3">
      <x v="2"/>
      <x v="1"/>
      <x v="748"/>
      <x v="561"/>
      <x v="1817"/>
      <x v="13"/>
      <x v="707"/>
      <x/>
      <x v="1"/>
      <x v="3"/>
    </i>
    <i r="8">
      <x v="4542"/>
      <x v="707"/>
      <x/>
      <x v="1"/>
      <x v="3"/>
    </i>
    <i r="4">
      <x v="2"/>
      <x v="748"/>
      <x v="561"/>
      <x v="1817"/>
      <x v="13"/>
      <x v="245"/>
      <x/>
      <x v="2"/>
      <x v="3"/>
    </i>
    <i r="3">
      <x v="3"/>
      <x/>
      <x v="748"/>
      <x v="561"/>
      <x v="1817"/>
      <x v="4542"/>
      <x v="1"/>
      <x/>
      <x/>
      <x v="3"/>
    </i>
    <i r="4">
      <x v="1"/>
      <x v="748"/>
      <x v="561"/>
      <x v="1817"/>
      <x v="13"/>
      <x v="707"/>
      <x/>
      <x v="1"/>
      <x v="3"/>
    </i>
    <i r="8">
      <x v="4543"/>
      <x v="707"/>
      <x/>
      <x v="1"/>
      <x v="3"/>
    </i>
    <i r="4">
      <x v="2"/>
      <x v="748"/>
      <x v="561"/>
      <x v="1817"/>
      <x v="13"/>
      <x v="245"/>
      <x/>
      <x v="2"/>
      <x v="3"/>
    </i>
    <i r="8">
      <x v="4542"/>
      <x v="245"/>
      <x/>
      <x v="2"/>
      <x v="3"/>
    </i>
    <i r="3">
      <x v="4"/>
      <x/>
      <x v="748"/>
      <x v="561"/>
      <x v="1817"/>
      <x v="4543"/>
      <x v="1"/>
      <x/>
      <x/>
      <x v="3"/>
    </i>
    <i r="4">
      <x v="1"/>
      <x v="748"/>
      <x v="561"/>
      <x v="1817"/>
      <x v="13"/>
      <x v="707"/>
      <x/>
      <x v="1"/>
      <x v="3"/>
    </i>
    <i r="4">
      <x v="2"/>
      <x v="748"/>
      <x v="561"/>
      <x v="1817"/>
      <x v="13"/>
      <x v="245"/>
      <x/>
      <x v="2"/>
      <x v="3"/>
    </i>
    <i r="8">
      <x v="4543"/>
      <x v="245"/>
      <x/>
      <x v="2"/>
      <x v="3"/>
    </i>
    <i r="3">
      <x v="5"/>
      <x/>
      <x v="748"/>
      <x v="561"/>
      <x v="1817"/>
      <x v="4544"/>
      <x v="1"/>
      <x/>
      <x/>
      <x v="3"/>
    </i>
    <i r="8">
      <x v="4545"/>
      <x v="1"/>
      <x/>
      <x/>
      <x v="3"/>
    </i>
    <i r="4">
      <x v="1"/>
      <x v="748"/>
      <x v="561"/>
      <x v="1817"/>
      <x v="13"/>
      <x v="707"/>
      <x/>
      <x v="1"/>
      <x v="3"/>
    </i>
    <i r="4">
      <x v="2"/>
      <x v="748"/>
      <x v="561"/>
      <x v="1817"/>
      <x v="13"/>
      <x v="245"/>
      <x/>
      <x v="2"/>
      <x v="3"/>
    </i>
    <i r="8">
      <x v="4545"/>
      <x v="245"/>
      <x/>
      <x v="2"/>
      <x v="3"/>
    </i>
    <i r="1">
      <x v="36"/>
      <x v="79"/>
      <x/>
      <x/>
      <x v="748"/>
      <x v="561"/>
      <x v="1818"/>
      <x v="4546"/>
      <x v="1"/>
      <x/>
      <x/>
      <x v="3"/>
    </i>
    <i r="4">
      <x v="2"/>
      <x v="748"/>
      <x v="561"/>
      <x v="1818"/>
      <x v="4546"/>
      <x v="245"/>
      <x/>
      <x v="2"/>
      <x v="3"/>
    </i>
    <i r="7">
      <x v="1819"/>
      <x v="4547"/>
      <x/>
      <x/>
      <x v="2"/>
      <x v="3"/>
    </i>
    <i r="8">
      <x v="4548"/>
      <x/>
      <x/>
      <x v="2"/>
      <x v="3"/>
    </i>
    <i r="8">
      <x v="4549"/>
      <x/>
      <x/>
      <x v="2"/>
      <x v="3"/>
    </i>
    <i r="8">
      <x v="4550"/>
      <x/>
      <x/>
      <x v="2"/>
      <x v="3"/>
    </i>
    <i r="8">
      <x v="4551"/>
      <x/>
      <x/>
      <x v="2"/>
      <x v="3"/>
    </i>
    <i r="8">
      <x v="4552"/>
      <x/>
      <x/>
      <x v="2"/>
      <x v="3"/>
    </i>
    <i r="8">
      <x v="4553"/>
      <x/>
      <x/>
      <x v="2"/>
      <x v="3"/>
    </i>
    <i r="8">
      <x v="4554"/>
      <x/>
      <x/>
      <x v="2"/>
      <x v="3"/>
    </i>
    <i r="8">
      <x v="4555"/>
      <x/>
      <x/>
      <x v="2"/>
      <x v="3"/>
    </i>
    <i r="8">
      <x v="4556"/>
      <x/>
      <x/>
      <x v="2"/>
      <x v="3"/>
    </i>
    <i r="8">
      <x v="4557"/>
      <x/>
      <x/>
      <x v="2"/>
      <x v="3"/>
    </i>
    <i r="8">
      <x v="4558"/>
      <x/>
      <x/>
      <x v="2"/>
      <x v="3"/>
    </i>
    <i r="8">
      <x v="4559"/>
      <x/>
      <x/>
      <x v="2"/>
      <x v="3"/>
    </i>
    <i r="3">
      <x v="3"/>
      <x v="1"/>
      <x v="748"/>
      <x v="561"/>
      <x v="1820"/>
      <x v="13"/>
      <x v="707"/>
      <x/>
      <x v="1"/>
      <x v="3"/>
    </i>
    <i r="3">
      <x v="4"/>
      <x/>
      <x v="748"/>
      <x v="561"/>
      <x v="1820"/>
      <x v="4560"/>
      <x v="1"/>
      <x/>
      <x/>
      <x v="3"/>
    </i>
    <i r="4">
      <x v="1"/>
      <x v="748"/>
      <x v="561"/>
      <x v="1820"/>
      <x v="13"/>
      <x v="707"/>
      <x/>
      <x v="1"/>
      <x v="3"/>
    </i>
    <i r="4">
      <x v="2"/>
      <x v="748"/>
      <x v="561"/>
      <x v="1820"/>
      <x v="13"/>
      <x v="245"/>
      <x/>
      <x v="2"/>
      <x v="3"/>
    </i>
    <i r="8">
      <x v="4560"/>
      <x v="245"/>
      <x/>
      <x v="2"/>
      <x v="3"/>
    </i>
    <i r="3">
      <x v="5"/>
      <x/>
      <x v="748"/>
      <x v="561"/>
      <x v="1820"/>
      <x v="4561"/>
      <x v="1"/>
      <x/>
      <x/>
      <x v="3"/>
    </i>
    <i r="8">
      <x v="4562"/>
      <x v="1"/>
      <x/>
      <x/>
      <x v="3"/>
    </i>
    <i r="7">
      <x v="1821"/>
      <x v="4563"/>
      <x v="1"/>
      <x/>
      <x/>
      <x v="3"/>
    </i>
    <i r="4">
      <x v="1"/>
      <x v="748"/>
      <x v="561"/>
      <x v="1820"/>
      <x v="13"/>
      <x v="707"/>
      <x/>
      <x v="1"/>
      <x v="3"/>
    </i>
    <i r="7">
      <x v="1818"/>
      <x v="4564"/>
      <x v="707"/>
      <x/>
      <x v="1"/>
      <x v="3"/>
    </i>
    <i r="7">
      <x v="1821"/>
      <x v="13"/>
      <x v="707"/>
      <x/>
      <x v="1"/>
      <x v="3"/>
    </i>
    <i r="4">
      <x v="2"/>
      <x v="748"/>
      <x v="561"/>
      <x v="1820"/>
      <x v="13"/>
      <x v="245"/>
      <x/>
      <x v="2"/>
      <x v="3"/>
    </i>
    <i>
      <x v="12"/>
      <x v="37"/>
      <x v="80"/>
      <x/>
      <x/>
      <x v="750"/>
      <x v="563"/>
      <x v="1822"/>
      <x v="4565"/>
      <x v="10"/>
      <x/>
      <x/>
      <x/>
    </i>
    <i r="5">
      <x v="751"/>
      <x v="564"/>
      <x v="1823"/>
      <x v="4566"/>
      <x v="72"/>
      <x/>
      <x/>
      <x/>
    </i>
    <i r="5">
      <x v="752"/>
      <x v="565"/>
      <x v="1824"/>
      <x v="4567"/>
      <x v="1235"/>
      <x/>
      <x/>
      <x/>
    </i>
    <i r="5">
      <x v="153"/>
      <x v="121"/>
      <x v="1825"/>
      <x v="4568"/>
      <x v="1773"/>
      <x/>
      <x/>
      <x/>
    </i>
    <i r="5">
      <x v="753"/>
      <x v="566"/>
      <x v="1826"/>
      <x v="4569"/>
      <x v="1860"/>
      <x/>
      <x/>
      <x/>
    </i>
    <i r="5">
      <x v="754"/>
      <x v="567"/>
      <x v="1827"/>
      <x v="4570"/>
      <x v="71"/>
      <x/>
      <x/>
      <x/>
    </i>
    <i r="5">
      <x v="755"/>
      <x v="568"/>
      <x v="1828"/>
      <x v="4571"/>
      <x v="1834"/>
      <x/>
      <x/>
      <x/>
    </i>
    <i r="5">
      <x v="756"/>
      <x v="7"/>
      <x v="1829"/>
      <x v="4572"/>
      <x v="1852"/>
      <x/>
      <x/>
      <x/>
    </i>
    <i r="5">
      <x v="757"/>
      <x v="7"/>
      <x v="1830"/>
      <x v="4573"/>
      <x v="1128"/>
      <x/>
      <x/>
      <x/>
    </i>
    <i r="5">
      <x v="758"/>
      <x v="569"/>
      <x v="1831"/>
      <x v="4574"/>
      <x v="1850"/>
      <x/>
      <x/>
      <x/>
    </i>
    <i r="5">
      <x v="759"/>
      <x v="570"/>
      <x v="1832"/>
      <x v="4575"/>
      <x v="40"/>
      <x/>
      <x/>
      <x/>
    </i>
    <i r="5">
      <x v="760"/>
      <x v="571"/>
      <x v="1833"/>
      <x v="4576"/>
      <x v="1186"/>
      <x/>
      <x/>
      <x/>
    </i>
    <i r="5">
      <x v="761"/>
      <x v="7"/>
      <x v="1829"/>
      <x v="4577"/>
      <x v="1149"/>
      <x/>
      <x/>
      <x/>
    </i>
    <i r="8">
      <x v="4578"/>
      <x v="1149"/>
      <x/>
      <x/>
      <x/>
    </i>
    <i r="4">
      <x v="1"/>
      <x v="756"/>
      <x v="7"/>
      <x v="1829"/>
      <x v="4579"/>
      <x v="1040"/>
      <x/>
      <x v="1"/>
      <x/>
    </i>
    <i r="3">
      <x v="1"/>
      <x/>
      <x v="750"/>
      <x v="563"/>
      <x v="1834"/>
      <x v="4580"/>
      <x v="10"/>
      <x/>
      <x/>
      <x/>
    </i>
    <i r="5">
      <x v="153"/>
      <x v="121"/>
      <x v="1835"/>
      <x v="4581"/>
      <x v="1773"/>
      <x/>
      <x/>
      <x/>
    </i>
    <i r="5">
      <x v="753"/>
      <x v="566"/>
      <x v="1836"/>
      <x v="4582"/>
      <x v="1860"/>
      <x/>
      <x/>
      <x/>
    </i>
    <i r="5">
      <x v="755"/>
      <x v="568"/>
      <x v="1828"/>
      <x v="4583"/>
      <x v="1834"/>
      <x/>
      <x/>
      <x/>
    </i>
    <i r="5">
      <x v="756"/>
      <x v="7"/>
      <x v="1829"/>
      <x v="4579"/>
      <x v="1851"/>
      <x/>
      <x/>
      <x/>
    </i>
    <i r="8">
      <x v="4584"/>
      <x v="1851"/>
      <x/>
      <x/>
      <x/>
    </i>
    <i r="5">
      <x v="762"/>
      <x v="7"/>
      <x v="1837"/>
      <x v="4585"/>
      <x v="1273"/>
      <x/>
      <x/>
      <x/>
    </i>
    <i r="5">
      <x v="763"/>
      <x v="572"/>
      <x v="1838"/>
      <x v="4586"/>
      <x v="1546"/>
      <x/>
      <x/>
      <x/>
    </i>
    <i r="5">
      <x v="764"/>
      <x v="573"/>
      <x v="1839"/>
      <x v="4587"/>
      <x v="57"/>
      <x/>
      <x/>
      <x/>
    </i>
    <i r="5">
      <x v="758"/>
      <x v="569"/>
      <x v="1831"/>
      <x v="4588"/>
      <x v="1850"/>
      <x/>
      <x/>
      <x/>
    </i>
    <i r="5">
      <x v="765"/>
      <x v="7"/>
      <x v="1840"/>
      <x v="4589"/>
      <x v="27"/>
      <x/>
      <x/>
      <x/>
    </i>
    <i r="4">
      <x v="1"/>
      <x v="766"/>
      <x v="574"/>
      <x v="1841"/>
      <x v="4590"/>
      <x v="967"/>
      <x/>
      <x v="1"/>
      <x/>
    </i>
    <i r="4">
      <x v="2"/>
      <x v="756"/>
      <x v="7"/>
      <x v="1829"/>
      <x v="4579"/>
      <x v="607"/>
      <x/>
      <x v="2"/>
      <x/>
    </i>
    <i r="3">
      <x v="2"/>
      <x/>
      <x v="153"/>
      <x v="121"/>
      <x v="1842"/>
      <x v="4591"/>
      <x v="1773"/>
      <x/>
      <x/>
      <x/>
    </i>
    <i r="5">
      <x v="753"/>
      <x v="566"/>
      <x v="1843"/>
      <x v="4592"/>
      <x v="1860"/>
      <x/>
      <x/>
      <x/>
    </i>
    <i r="7">
      <x v="1844"/>
      <x v="4593"/>
      <x v="1860"/>
      <x/>
      <x/>
      <x/>
    </i>
    <i r="5">
      <x v="754"/>
      <x v="567"/>
      <x v="1827"/>
      <x v="4594"/>
      <x v="71"/>
      <x/>
      <x/>
      <x/>
    </i>
    <i r="5">
      <x v="767"/>
      <x v="575"/>
      <x v="1845"/>
      <x v="4595"/>
      <x v="183"/>
      <x/>
      <x/>
      <x/>
    </i>
    <i r="5">
      <x v="764"/>
      <x v="573"/>
      <x v="1839"/>
      <x v="4596"/>
      <x v="57"/>
      <x/>
      <x/>
      <x/>
    </i>
    <i r="5">
      <x v="768"/>
      <x v="7"/>
      <x v="1846"/>
      <x v="4597"/>
      <x v="1326"/>
      <x/>
      <x/>
      <x/>
    </i>
    <i r="5">
      <x v="766"/>
      <x v="574"/>
      <x v="1841"/>
      <x v="4590"/>
      <x v="1630"/>
      <x/>
      <x/>
      <x/>
    </i>
    <i r="4">
      <x v="1"/>
      <x v="769"/>
      <x v="576"/>
      <x v="1847"/>
      <x v="13"/>
      <x v="1089"/>
      <x/>
      <x v="1"/>
      <x/>
    </i>
    <i r="5">
      <x v="598"/>
      <x v="464"/>
      <x v="1848"/>
      <x v="4598"/>
      <x v="753"/>
      <x/>
      <x v="1"/>
      <x/>
    </i>
    <i r="4">
      <x v="2"/>
      <x v="766"/>
      <x v="574"/>
      <x v="1841"/>
      <x v="4590"/>
      <x v="523"/>
      <x/>
      <x v="2"/>
      <x/>
    </i>
    <i r="3">
      <x v="3"/>
      <x/>
      <x v="770"/>
      <x v="7"/>
      <x v="1849"/>
      <x v="4599"/>
      <x v="1602"/>
      <x/>
      <x/>
      <x/>
    </i>
    <i r="5">
      <x v="750"/>
      <x v="563"/>
      <x v="1850"/>
      <x v="4600"/>
      <x v="10"/>
      <x/>
      <x/>
      <x/>
    </i>
    <i r="8">
      <x v="4601"/>
      <x v="10"/>
      <x/>
      <x/>
      <x/>
    </i>
    <i r="8">
      <x v="4602"/>
      <x v="10"/>
      <x/>
      <x/>
      <x/>
    </i>
    <i r="7">
      <x v="1851"/>
      <x v="4603"/>
      <x v="10"/>
      <x/>
      <x/>
      <x/>
    </i>
    <i r="5">
      <x v="771"/>
      <x v="7"/>
      <x v="1852"/>
      <x v="4604"/>
      <x v="1136"/>
      <x/>
      <x/>
      <x/>
    </i>
    <i r="5">
      <x v="772"/>
      <x v="7"/>
      <x v="1853"/>
      <x v="4605"/>
      <x v="200"/>
      <x/>
      <x/>
      <x/>
    </i>
    <i r="5">
      <x v="773"/>
      <x v="577"/>
      <x v="1854"/>
      <x v="4606"/>
      <x v="1232"/>
      <x/>
      <x/>
      <x/>
    </i>
    <i r="5">
      <x v="753"/>
      <x v="566"/>
      <x v="1855"/>
      <x v="4607"/>
      <x v="1860"/>
      <x/>
      <x/>
      <x/>
    </i>
    <i r="5">
      <x v="774"/>
      <x v="7"/>
      <x v="1856"/>
      <x v="4608"/>
      <x v="1151"/>
      <x/>
      <x/>
      <x/>
    </i>
    <i r="5">
      <x v="769"/>
      <x v="576"/>
      <x v="1847"/>
      <x v="4609"/>
      <x v="2000"/>
      <x/>
      <x/>
      <x/>
    </i>
    <i r="5">
      <x v="759"/>
      <x v="570"/>
      <x v="1857"/>
      <x v="4610"/>
      <x v="40"/>
      <x/>
      <x/>
      <x/>
    </i>
    <i r="5">
      <x v="598"/>
      <x v="464"/>
      <x v="1848"/>
      <x v="4598"/>
      <x v="169"/>
      <x/>
      <x/>
      <x/>
    </i>
    <i r="5">
      <x v="775"/>
      <x v="578"/>
      <x v="1858"/>
      <x v="4611"/>
      <x v="102"/>
      <x/>
      <x/>
      <x/>
    </i>
    <i r="5">
      <x v="776"/>
      <x v="7"/>
      <x v="1859"/>
      <x v="4612"/>
      <x v="1258"/>
      <x/>
      <x/>
      <x/>
    </i>
    <i r="5">
      <x v="765"/>
      <x v="7"/>
      <x v="1860"/>
      <x v="4613"/>
      <x v="26"/>
      <x/>
      <x/>
      <x/>
    </i>
    <i r="4">
      <x v="2"/>
      <x v="769"/>
      <x v="576"/>
      <x v="1847"/>
      <x v="4609"/>
      <x v="656"/>
      <x/>
      <x v="2"/>
      <x/>
    </i>
    <i r="5">
      <x v="598"/>
      <x v="464"/>
      <x v="1848"/>
      <x v="4598"/>
      <x v="298"/>
      <x/>
      <x v="2"/>
      <x/>
    </i>
    <i r="3">
      <x v="4"/>
      <x/>
      <x v="750"/>
      <x v="563"/>
      <x v="1861"/>
      <x v="4614"/>
      <x v="10"/>
      <x/>
      <x/>
      <x/>
    </i>
    <i r="5">
      <x v="777"/>
      <x v="579"/>
      <x v="1862"/>
      <x v="4615"/>
      <x v="1556"/>
      <x/>
      <x/>
      <x/>
    </i>
    <i r="5">
      <x v="772"/>
      <x v="7"/>
      <x v="1863"/>
      <x v="4616"/>
      <x v="200"/>
      <x/>
      <x/>
      <x/>
    </i>
    <i r="5">
      <x v="778"/>
      <x v="7"/>
      <x v="1864"/>
      <x v="4617"/>
      <x v="2025"/>
      <x/>
      <x/>
      <x/>
    </i>
    <i r="5">
      <x v="751"/>
      <x v="564"/>
      <x v="1865"/>
      <x v="4618"/>
      <x v="72"/>
      <x/>
      <x/>
      <x/>
    </i>
    <i r="5">
      <x v="773"/>
      <x v="577"/>
      <x v="1854"/>
      <x v="4619"/>
      <x v="1232"/>
      <x/>
      <x/>
      <x/>
    </i>
    <i r="5">
      <x v="779"/>
      <x v="580"/>
      <x v="1866"/>
      <x v="4620"/>
      <x v="1844"/>
      <x/>
      <x/>
      <x/>
    </i>
    <i r="5">
      <x v="753"/>
      <x v="566"/>
      <x v="1867"/>
      <x v="4621"/>
      <x v="1860"/>
      <x/>
      <x/>
      <x/>
    </i>
    <i r="5">
      <x v="767"/>
      <x v="575"/>
      <x v="1845"/>
      <x v="4622"/>
      <x v="183"/>
      <x/>
      <x/>
      <x/>
    </i>
    <i r="5">
      <x v="780"/>
      <x v="581"/>
      <x v="1868"/>
      <x v="4623"/>
      <x v="1321"/>
      <x/>
      <x/>
      <x/>
    </i>
    <i r="5">
      <x v="755"/>
      <x v="568"/>
      <x v="1869"/>
      <x v="4624"/>
      <x v="1834"/>
      <x/>
      <x/>
      <x/>
    </i>
    <i r="8">
      <x v="4625"/>
      <x v="1834"/>
      <x/>
      <x/>
      <x/>
    </i>
    <i r="5">
      <x v="781"/>
      <x v="582"/>
      <x v="1870"/>
      <x v="4626"/>
      <x v="144"/>
      <x/>
      <x/>
      <x/>
    </i>
    <i r="7">
      <x v="1871"/>
      <x v="4627"/>
      <x v="144"/>
      <x/>
      <x/>
      <x/>
    </i>
    <i r="5">
      <x v="782"/>
      <x v="7"/>
      <x v="1872"/>
      <x v="4628"/>
      <x v="1853"/>
      <x/>
      <x/>
      <x/>
    </i>
    <i r="5">
      <x v="764"/>
      <x v="573"/>
      <x v="1873"/>
      <x v="4629"/>
      <x v="57"/>
      <x/>
      <x/>
      <x/>
    </i>
    <i r="5">
      <x v="758"/>
      <x v="569"/>
      <x v="1874"/>
      <x v="4630"/>
      <x v="1850"/>
      <x/>
      <x/>
      <x/>
    </i>
    <i r="5">
      <x v="783"/>
      <x v="7"/>
      <x v="1875"/>
      <x v="4631"/>
      <x v="691"/>
      <x/>
      <x/>
      <x/>
    </i>
    <i r="5">
      <x v="759"/>
      <x v="570"/>
      <x v="1876"/>
      <x v="4632"/>
      <x v="40"/>
      <x/>
      <x/>
      <x/>
    </i>
    <i r="7">
      <x v="1877"/>
      <x v="4633"/>
      <x v="40"/>
      <x/>
      <x/>
      <x/>
    </i>
    <i r="5">
      <x v="784"/>
      <x v="583"/>
      <x v="1878"/>
      <x v="4634"/>
      <x v="164"/>
      <x/>
      <x/>
      <x/>
    </i>
    <i r="5">
      <x v="760"/>
      <x v="571"/>
      <x v="1879"/>
      <x v="4635"/>
      <x v="1185"/>
      <x/>
      <x/>
      <x/>
    </i>
    <i r="5">
      <x v="785"/>
      <x v="584"/>
      <x v="1880"/>
      <x v="4636"/>
      <x v="62"/>
      <x/>
      <x/>
      <x/>
    </i>
    <i r="4">
      <x v="1"/>
      <x v="786"/>
      <x v="585"/>
      <x v="1881"/>
      <x v="4637"/>
      <x v="755"/>
      <x/>
      <x v="1"/>
      <x/>
    </i>
    <i r="3">
      <x v="5"/>
      <x/>
      <x v="787"/>
      <x v="586"/>
      <x v="1882"/>
      <x v="4638"/>
      <x v="172"/>
      <x/>
      <x/>
      <x/>
    </i>
    <i r="5">
      <x v="788"/>
      <x v="7"/>
      <x v="1883"/>
      <x v="4639"/>
      <x v="1986"/>
      <x/>
      <x/>
      <x/>
    </i>
    <i r="5">
      <x v="778"/>
      <x v="7"/>
      <x v="1884"/>
      <x v="4640"/>
      <x v="2025"/>
      <x/>
      <x/>
      <x/>
    </i>
    <i r="5">
      <x v="789"/>
      <x v="587"/>
      <x v="1885"/>
      <x v="4641"/>
      <x v="1848"/>
      <x/>
      <x/>
      <x/>
    </i>
    <i r="5">
      <x v="764"/>
      <x v="573"/>
      <x v="1873"/>
      <x v="4642"/>
      <x v="57"/>
      <x/>
      <x/>
      <x/>
    </i>
    <i r="5">
      <x v="790"/>
      <x v="588"/>
      <x v="1886"/>
      <x v="4643"/>
      <x v="103"/>
      <x/>
      <x/>
      <x/>
    </i>
    <i r="5">
      <x v="786"/>
      <x v="585"/>
      <x v="1881"/>
      <x v="4637"/>
      <x v="175"/>
      <x/>
      <x/>
      <x/>
    </i>
    <i r="5">
      <x v="791"/>
      <x v="7"/>
      <x v="1887"/>
      <x v="4644"/>
      <x v="1806"/>
      <x/>
      <x/>
      <x/>
    </i>
    <i r="7">
      <x v="1888"/>
      <x v="4645"/>
      <x v="1805"/>
      <x/>
      <x/>
      <x/>
    </i>
    <i r="5">
      <x v="792"/>
      <x v="7"/>
      <x v="1889"/>
      <x v="4646"/>
      <x v="1480"/>
      <x/>
      <x/>
      <x/>
    </i>
    <i r="5">
      <x v="19"/>
      <x v="17"/>
      <x v="1890"/>
      <x v="4647"/>
      <x v="1439"/>
      <x/>
      <x/>
      <x/>
    </i>
    <i r="4">
      <x v="2"/>
      <x v="786"/>
      <x v="585"/>
      <x v="1881"/>
      <x v="4637"/>
      <x v="301"/>
      <x/>
      <x v="2"/>
      <x/>
    </i>
    <i r="2">
      <x v="81"/>
      <x/>
      <x/>
      <x v="793"/>
      <x v="589"/>
      <x v="1891"/>
      <x v="4648"/>
      <x v="1506"/>
      <x v="1"/>
      <x/>
      <x v="1"/>
    </i>
    <i r="5">
      <x v="794"/>
      <x v="590"/>
      <x v="1892"/>
      <x v="4649"/>
      <x v="1344"/>
      <x/>
      <x/>
      <x v="1"/>
    </i>
    <i r="5">
      <x v="795"/>
      <x v="7"/>
      <x v="1893"/>
      <x v="4650"/>
      <x v="1342"/>
      <x/>
      <x/>
      <x v="1"/>
    </i>
    <i r="5">
      <x v="660"/>
      <x v="496"/>
      <x v="1894"/>
      <x v="4651"/>
      <x v="2009"/>
      <x/>
      <x/>
      <x v="1"/>
    </i>
    <i r="8">
      <x v="4652"/>
      <x v="2009"/>
      <x/>
      <x/>
      <x v="1"/>
    </i>
    <i r="5">
      <x v="2"/>
      <x v="2"/>
      <x v="1895"/>
      <x v="4653"/>
      <x v="1755"/>
      <x/>
      <x/>
      <x v="1"/>
    </i>
    <i r="7">
      <x v="1896"/>
      <x v="4654"/>
      <x v="1755"/>
      <x/>
      <x/>
      <x v="1"/>
    </i>
    <i r="5">
      <x v="457"/>
      <x v="368"/>
      <x v="1897"/>
      <x v="4655"/>
      <x v="1869"/>
      <x v="1"/>
      <x/>
      <x v="1"/>
    </i>
    <i r="4">
      <x v="1"/>
      <x v="660"/>
      <x v="496"/>
      <x v="1894"/>
      <x v="4656"/>
      <x v="1094"/>
      <x/>
      <x v="1"/>
      <x v="1"/>
    </i>
    <i r="4">
      <x v="2"/>
      <x v="795"/>
      <x v="7"/>
      <x v="1893"/>
      <x v="4650"/>
      <x v="410"/>
      <x/>
      <x v="2"/>
      <x v="1"/>
    </i>
    <i r="5">
      <x v="660"/>
      <x v="496"/>
      <x v="1894"/>
      <x v="4651"/>
      <x v="659"/>
      <x/>
      <x v="2"/>
      <x v="1"/>
    </i>
    <i r="3">
      <x v="1"/>
      <x/>
      <x v="796"/>
      <x v="591"/>
      <x v="1898"/>
      <x v="4657"/>
      <x v="1907"/>
      <x/>
      <x/>
      <x v="1"/>
    </i>
    <i r="5">
      <x v="660"/>
      <x v="496"/>
      <x v="1894"/>
      <x v="4656"/>
      <x v="2009"/>
      <x/>
      <x/>
      <x v="1"/>
    </i>
    <i r="5">
      <x v="2"/>
      <x v="2"/>
      <x v="1896"/>
      <x v="4658"/>
      <x v="1755"/>
      <x/>
      <x/>
      <x v="1"/>
    </i>
    <i r="5">
      <x v="797"/>
      <x v="592"/>
      <x v="1899"/>
      <x v="4659"/>
      <x v="1107"/>
      <x/>
      <x/>
      <x v="1"/>
    </i>
    <i r="4">
      <x v="2"/>
      <x v="660"/>
      <x v="496"/>
      <x v="1894"/>
      <x v="4656"/>
      <x v="659"/>
      <x/>
      <x v="2"/>
      <x v="1"/>
    </i>
    <i r="3">
      <x v="2"/>
      <x/>
      <x v="798"/>
      <x v="593"/>
      <x v="1900"/>
      <x v="4660"/>
      <x v="1610"/>
      <x/>
      <x/>
      <x v="1"/>
    </i>
    <i r="5">
      <x v="2"/>
      <x v="2"/>
      <x v="1896"/>
      <x v="4661"/>
      <x v="1755"/>
      <x/>
      <x/>
      <x v="1"/>
    </i>
    <i r="3">
      <x v="3"/>
      <x/>
      <x v="799"/>
      <x v="7"/>
      <x v="1901"/>
      <x v="4662"/>
      <x v="1613"/>
      <x/>
      <x/>
      <x v="1"/>
    </i>
    <i r="5">
      <x v="2"/>
      <x v="2"/>
      <x v="1896"/>
      <x v="4663"/>
      <x v="1755"/>
      <x/>
      <x/>
      <x v="1"/>
    </i>
    <i r="7">
      <x v="1902"/>
      <x v="4664"/>
      <x v="1755"/>
      <x/>
      <x/>
      <x v="1"/>
    </i>
    <i r="4">
      <x v="1"/>
      <x v="798"/>
      <x v="593"/>
      <x v="1900"/>
      <x v="4665"/>
      <x v="960"/>
      <x/>
      <x v="1"/>
      <x v="1"/>
    </i>
    <i r="3">
      <x v="4"/>
      <x/>
      <x v="798"/>
      <x v="593"/>
      <x v="1900"/>
      <x v="4665"/>
      <x v="1610"/>
      <x/>
      <x/>
      <x v="1"/>
    </i>
    <i r="5">
      <x v="2"/>
      <x v="2"/>
      <x v="1896"/>
      <x v="4666"/>
      <x v="1755"/>
      <x/>
      <x/>
      <x v="1"/>
    </i>
    <i r="4">
      <x v="1"/>
      <x v="8"/>
      <x v="8"/>
      <x v="1903"/>
      <x v="13"/>
      <x v="951"/>
      <x v="1"/>
      <x v="1"/>
      <x v="1"/>
    </i>
    <i r="4">
      <x v="2"/>
      <x v="798"/>
      <x v="593"/>
      <x v="1900"/>
      <x v="4665"/>
      <x v="515"/>
      <x/>
      <x v="2"/>
      <x v="1"/>
    </i>
    <i r="3">
      <x v="5"/>
      <x/>
      <x v="2"/>
      <x v="2"/>
      <x v="1896"/>
      <x v="4667"/>
      <x v="1755"/>
      <x/>
      <x/>
      <x v="1"/>
    </i>
    <i r="5">
      <x v="8"/>
      <x v="8"/>
      <x v="1903"/>
      <x v="4668"/>
      <x v="1584"/>
      <x v="1"/>
      <x/>
      <x v="1"/>
    </i>
    <i r="4">
      <x v="2"/>
      <x v="8"/>
      <x v="8"/>
      <x v="1903"/>
      <x v="4668"/>
      <x v="503"/>
      <x v="1"/>
      <x v="2"/>
      <x v="1"/>
    </i>
    <i r="2">
      <x v="82"/>
      <x/>
      <x/>
      <x v="800"/>
      <x v="594"/>
      <x v="1904"/>
      <x v="4669"/>
      <x v="1549"/>
      <x/>
      <x/>
      <x/>
    </i>
    <i r="3">
      <x v="2"/>
      <x/>
      <x v="801"/>
      <x v="7"/>
      <x v="1905"/>
      <x v="4670"/>
      <x v="1862"/>
      <x/>
      <x/>
      <x/>
    </i>
    <i r="8">
      <x v="4671"/>
      <x v="222"/>
      <x/>
      <x/>
      <x/>
    </i>
    <i r="8">
      <x v="4672"/>
      <x v="1862"/>
      <x/>
      <x/>
      <x/>
    </i>
    <i r="3">
      <x v="4"/>
      <x/>
      <x v="801"/>
      <x v="7"/>
      <x v="1905"/>
      <x v="4673"/>
      <x v="222"/>
      <x/>
      <x/>
      <x/>
    </i>
    <i r="7">
      <x v="1906"/>
      <x v="4674"/>
      <x v="222"/>
      <x/>
      <x/>
      <x/>
    </i>
    <i r="2">
      <x v="83"/>
      <x/>
      <x/>
      <x v="802"/>
      <x v="595"/>
      <x v="1907"/>
      <x v="4675"/>
      <x v="1138"/>
      <x/>
      <x/>
      <x/>
    </i>
    <i r="5">
      <x v="803"/>
      <x v="596"/>
      <x v="1908"/>
      <x v="4676"/>
      <x v="679"/>
      <x/>
      <x/>
      <x/>
    </i>
    <i r="5">
      <x v="804"/>
      <x v="597"/>
      <x v="1909"/>
      <x v="4677"/>
      <x v="170"/>
      <x/>
      <x/>
      <x/>
    </i>
    <i r="7">
      <x v="1910"/>
      <x v="4678"/>
      <x v="170"/>
      <x/>
      <x/>
      <x/>
    </i>
    <i r="4">
      <x v="2"/>
      <x v="804"/>
      <x v="597"/>
      <x v="1909"/>
      <x v="4677"/>
      <x v="299"/>
      <x/>
      <x v="2"/>
      <x/>
    </i>
    <i r="3">
      <x v="1"/>
      <x/>
      <x v="803"/>
      <x v="596"/>
      <x v="1911"/>
      <x v="4679"/>
      <x v="679"/>
      <x/>
      <x/>
      <x/>
    </i>
    <i r="3">
      <x v="2"/>
      <x/>
      <x v="802"/>
      <x v="595"/>
      <x v="1912"/>
      <x v="4680"/>
      <x v="1138"/>
      <x/>
      <x/>
      <x/>
    </i>
    <i r="5">
      <x/>
      <x/>
      <x v="1913"/>
      <x v="4681"/>
      <x v="126"/>
      <x/>
      <x/>
      <x/>
    </i>
    <i r="5">
      <x v="803"/>
      <x v="596"/>
      <x v="1914"/>
      <x v="4682"/>
      <x v="679"/>
      <x/>
      <x/>
      <x/>
    </i>
    <i r="5">
      <x v="804"/>
      <x v="597"/>
      <x v="1915"/>
      <x v="4683"/>
      <x v="170"/>
      <x/>
      <x/>
      <x/>
    </i>
    <i r="7">
      <x v="1916"/>
      <x v="4684"/>
      <x v="170"/>
      <x/>
      <x/>
      <x/>
    </i>
    <i r="3">
      <x v="3"/>
      <x/>
      <x v="803"/>
      <x v="596"/>
      <x v="1917"/>
      <x v="4685"/>
      <x v="679"/>
      <x/>
      <x/>
      <x/>
    </i>
    <i r="5">
      <x v="612"/>
      <x v="473"/>
      <x v="1918"/>
      <x v="4686"/>
      <x v="1114"/>
      <x/>
      <x/>
      <x/>
    </i>
    <i r="5">
      <x v="804"/>
      <x v="597"/>
      <x v="1919"/>
      <x v="4687"/>
      <x v="170"/>
      <x/>
      <x/>
      <x/>
    </i>
    <i r="3">
      <x v="4"/>
      <x/>
      <x v="802"/>
      <x v="595"/>
      <x v="1920"/>
      <x v="4688"/>
      <x v="1138"/>
      <x/>
      <x/>
      <x/>
    </i>
    <i r="8">
      <x v="4689"/>
      <x v="1138"/>
      <x/>
      <x/>
      <x/>
    </i>
    <i r="5">
      <x/>
      <x/>
      <x v="1913"/>
      <x v="4690"/>
      <x v="126"/>
      <x/>
      <x/>
      <x/>
    </i>
    <i r="5">
      <x v="805"/>
      <x v="598"/>
      <x v="1921"/>
      <x v="4691"/>
      <x v="1137"/>
      <x/>
      <x/>
      <x/>
    </i>
    <i r="5">
      <x v="804"/>
      <x v="597"/>
      <x v="1922"/>
      <x v="4692"/>
      <x v="170"/>
      <x/>
      <x/>
      <x/>
    </i>
    <i r="3">
      <x v="5"/>
      <x/>
      <x v="803"/>
      <x v="596"/>
      <x v="1923"/>
      <x v="4693"/>
      <x v="679"/>
      <x/>
      <x/>
      <x/>
    </i>
    <i r="5">
      <x v="760"/>
      <x v="571"/>
      <x v="1924"/>
      <x v="4694"/>
      <x v="1185"/>
      <x/>
      <x/>
      <x/>
    </i>
    <i r="5">
      <x v="804"/>
      <x v="597"/>
      <x v="1925"/>
      <x v="4695"/>
      <x v="170"/>
      <x/>
      <x/>
      <x/>
    </i>
    <i r="2">
      <x v="84"/>
      <x/>
      <x/>
      <x v="806"/>
      <x v="599"/>
      <x v="1926"/>
      <x v="4696"/>
      <x v="1244"/>
      <x/>
      <x/>
      <x/>
    </i>
    <i r="5">
      <x v="807"/>
      <x v="600"/>
      <x v="1927"/>
      <x v="4697"/>
      <x v="696"/>
      <x/>
      <x/>
      <x/>
    </i>
    <i r="5">
      <x v="808"/>
      <x v="601"/>
      <x v="1928"/>
      <x v="4698"/>
      <x v="1365"/>
      <x/>
      <x/>
      <x/>
    </i>
    <i r="5">
      <x v="809"/>
      <x v="7"/>
      <x v="1929"/>
      <x v="4699"/>
      <x v="1769"/>
      <x/>
      <x/>
      <x/>
    </i>
    <i r="8">
      <x v="4700"/>
      <x v="1769"/>
      <x/>
      <x/>
      <x/>
    </i>
    <i r="5">
      <x v="810"/>
      <x v="7"/>
      <x v="1930"/>
      <x v="4701"/>
      <x v="2006"/>
      <x/>
      <x/>
      <x/>
    </i>
    <i r="7">
      <x v="1931"/>
      <x v="4702"/>
      <x v="2006"/>
      <x/>
      <x/>
      <x/>
    </i>
    <i r="5">
      <x v="811"/>
      <x v="7"/>
      <x v="1932"/>
      <x v="4703"/>
      <x v="1385"/>
      <x/>
      <x/>
      <x/>
    </i>
    <i r="5">
      <x v="662"/>
      <x v="498"/>
      <x v="1933"/>
      <x v="4704"/>
      <x v="174"/>
      <x/>
      <x/>
      <x/>
    </i>
    <i r="8">
      <x v="4705"/>
      <x v="174"/>
      <x/>
      <x/>
      <x/>
    </i>
    <i r="5">
      <x v="812"/>
      <x v="602"/>
      <x v="1934"/>
      <x v="4706"/>
      <x v="1265"/>
      <x/>
      <x/>
      <x/>
    </i>
    <i r="5">
      <x v="813"/>
      <x v="7"/>
      <x v="1935"/>
      <x v="4707"/>
      <x v="178"/>
      <x/>
      <x/>
      <x/>
    </i>
    <i r="5">
      <x v="814"/>
      <x v="603"/>
      <x v="1936"/>
      <x v="4708"/>
      <x v="1260"/>
      <x/>
      <x/>
      <x/>
    </i>
    <i r="5">
      <x v="815"/>
      <x v="7"/>
      <x v="1937"/>
      <x v="4709"/>
      <x v="1190"/>
      <x/>
      <x/>
      <x/>
    </i>
    <i r="3">
      <x v="1"/>
      <x/>
      <x v="806"/>
      <x v="599"/>
      <x v="1926"/>
      <x v="4710"/>
      <x v="1244"/>
      <x/>
      <x/>
      <x/>
    </i>
    <i r="5">
      <x v="816"/>
      <x v="7"/>
      <x v="1938"/>
      <x v="4711"/>
      <x v="1230"/>
      <x/>
      <x/>
      <x/>
    </i>
    <i r="8">
      <x v="4712"/>
      <x v="1230"/>
      <x/>
      <x/>
      <x/>
    </i>
    <i r="5">
      <x v="808"/>
      <x v="601"/>
      <x v="1928"/>
      <x v="4713"/>
      <x v="1365"/>
      <x/>
      <x/>
      <x/>
    </i>
    <i r="7">
      <x v="1939"/>
      <x v="4714"/>
      <x v="1365"/>
      <x/>
      <x/>
      <x/>
    </i>
    <i r="5">
      <x v="811"/>
      <x v="7"/>
      <x v="1932"/>
      <x v="4715"/>
      <x v="1385"/>
      <x/>
      <x/>
      <x/>
    </i>
    <i r="5">
      <x v="817"/>
      <x v="7"/>
      <x v="1940"/>
      <x v="4716"/>
      <x v="55"/>
      <x/>
      <x/>
      <x/>
    </i>
    <i r="7">
      <x v="1941"/>
      <x v="4717"/>
      <x v="55"/>
      <x/>
      <x/>
      <x/>
    </i>
    <i r="5">
      <x v="662"/>
      <x v="498"/>
      <x v="1933"/>
      <x v="4718"/>
      <x v="174"/>
      <x/>
      <x/>
      <x/>
    </i>
    <i r="8">
      <x v="4719"/>
      <x v="174"/>
      <x/>
      <x/>
      <x/>
    </i>
    <i r="5">
      <x v="818"/>
      <x v="604"/>
      <x v="1942"/>
      <x v="4720"/>
      <x v="86"/>
      <x/>
      <x/>
      <x/>
    </i>
    <i r="5">
      <x v="819"/>
      <x v="7"/>
      <x v="1943"/>
      <x v="4721"/>
      <x v="1357"/>
      <x/>
      <x/>
      <x/>
    </i>
    <i r="4">
      <x v="1"/>
      <x v="806"/>
      <x v="599"/>
      <x v="1944"/>
      <x v="4722"/>
      <x v="832"/>
      <x/>
      <x v="1"/>
      <x/>
    </i>
    <i r="3">
      <x v="2"/>
      <x/>
      <x v="806"/>
      <x v="599"/>
      <x v="1944"/>
      <x v="4722"/>
      <x v="1244"/>
      <x/>
      <x/>
      <x/>
    </i>
    <i r="5">
      <x v="820"/>
      <x v="7"/>
      <x v="1945"/>
      <x v="4723"/>
      <x v="1989"/>
      <x/>
      <x/>
      <x/>
    </i>
    <i r="5">
      <x v="821"/>
      <x v="7"/>
      <x v="1946"/>
      <x v="4724"/>
      <x v="130"/>
      <x/>
      <x/>
      <x/>
    </i>
    <i r="5">
      <x v="816"/>
      <x v="7"/>
      <x v="1938"/>
      <x v="4725"/>
      <x v="1230"/>
      <x/>
      <x/>
      <x/>
    </i>
    <i r="5">
      <x v="822"/>
      <x v="7"/>
      <x v="1947"/>
      <x v="4726"/>
      <x v="1611"/>
      <x/>
      <x/>
      <x/>
    </i>
    <i r="5">
      <x v="823"/>
      <x v="605"/>
      <x v="1948"/>
      <x v="4727"/>
      <x v="1335"/>
      <x/>
      <x/>
      <x/>
    </i>
    <i r="5">
      <x v="520"/>
      <x v="417"/>
      <x v="1949"/>
      <x v="4728"/>
      <x v="1785"/>
      <x/>
      <x/>
      <x/>
    </i>
    <i r="5">
      <x v="102"/>
      <x v="78"/>
      <x v="1950"/>
      <x v="4729"/>
      <x v="1329"/>
      <x/>
      <x/>
      <x/>
    </i>
    <i r="5">
      <x v="824"/>
      <x v="606"/>
      <x v="1951"/>
      <x v="4730"/>
      <x v="233"/>
      <x/>
      <x/>
      <x/>
    </i>
    <i r="7">
      <x v="1952"/>
      <x v="4731"/>
      <x v="233"/>
      <x/>
      <x/>
      <x/>
    </i>
    <i r="7">
      <x v="1953"/>
      <x v="4732"/>
      <x v="233"/>
      <x/>
      <x/>
      <x/>
    </i>
    <i r="7">
      <x v="1954"/>
      <x v="4733"/>
      <x v="233"/>
      <x/>
      <x/>
      <x/>
    </i>
    <i r="7">
      <x v="1955"/>
      <x v="4734"/>
      <x v="233"/>
      <x/>
      <x/>
      <x/>
    </i>
    <i r="7">
      <x v="1956"/>
      <x v="4735"/>
      <x v="233"/>
      <x/>
      <x/>
      <x/>
    </i>
    <i r="7">
      <x v="1957"/>
      <x v="4736"/>
      <x v="233"/>
      <x/>
      <x/>
      <x/>
    </i>
    <i r="7">
      <x v="1958"/>
      <x v="4737"/>
      <x v="233"/>
      <x/>
      <x/>
      <x/>
    </i>
    <i r="5">
      <x v="825"/>
      <x v="7"/>
      <x v="1959"/>
      <x v="4738"/>
      <x v="1322"/>
      <x/>
      <x/>
      <x/>
    </i>
    <i r="5">
      <x v="826"/>
      <x v="607"/>
      <x v="1960"/>
      <x v="4739"/>
      <x v="137"/>
      <x/>
      <x/>
      <x/>
    </i>
    <i r="5">
      <x v="827"/>
      <x v="608"/>
      <x v="1961"/>
      <x v="4740"/>
      <x v="1663"/>
      <x/>
      <x/>
      <x/>
    </i>
    <i r="8">
      <x v="4741"/>
      <x v="1663"/>
      <x/>
      <x/>
      <x/>
    </i>
    <i r="7">
      <x v="1962"/>
      <x v="4742"/>
      <x v="1663"/>
      <x/>
      <x/>
      <x/>
    </i>
    <i r="5">
      <x v="557"/>
      <x v="438"/>
      <x v="1963"/>
      <x v="4743"/>
      <x v="1779"/>
      <x/>
      <x/>
      <x/>
    </i>
    <i r="5">
      <x v="828"/>
      <x v="609"/>
      <x v="1964"/>
      <x v="4744"/>
      <x v="234"/>
      <x/>
      <x/>
      <x/>
    </i>
    <i r="7">
      <x v="1965"/>
      <x v="4745"/>
      <x v="234"/>
      <x/>
      <x/>
      <x/>
    </i>
    <i r="5">
      <x v="829"/>
      <x v="7"/>
      <x v="1966"/>
      <x v="4746"/>
      <x v="1197"/>
      <x/>
      <x/>
      <x/>
    </i>
    <i r="5">
      <x v="830"/>
      <x v="610"/>
      <x v="1967"/>
      <x v="4747"/>
      <x v="1109"/>
      <x/>
      <x/>
      <x/>
    </i>
    <i r="8">
      <x v="4748"/>
      <x v="1109"/>
      <x/>
      <x/>
      <x/>
    </i>
    <i r="5">
      <x v="831"/>
      <x v="7"/>
      <x v="1968"/>
      <x v="4749"/>
      <x v="1127"/>
      <x/>
      <x/>
      <x/>
    </i>
    <i r="5">
      <x v="832"/>
      <x v="7"/>
      <x v="1969"/>
      <x v="4750"/>
      <x v="1619"/>
      <x/>
      <x/>
      <x/>
    </i>
    <i r="5">
      <x v="833"/>
      <x v="611"/>
      <x v="1970"/>
      <x v="4751"/>
      <x v="1664"/>
      <x/>
      <x/>
      <x/>
    </i>
    <i r="8">
      <x v="4752"/>
      <x v="1664"/>
      <x/>
      <x/>
      <x/>
    </i>
    <i r="4">
      <x v="2"/>
      <x v="806"/>
      <x v="599"/>
      <x v="1944"/>
      <x v="4722"/>
      <x v="373"/>
      <x/>
      <x v="2"/>
      <x/>
    </i>
    <i r="3">
      <x v="3"/>
      <x/>
      <x v="806"/>
      <x v="599"/>
      <x v="1971"/>
      <x v="4753"/>
      <x v="1244"/>
      <x/>
      <x/>
      <x/>
    </i>
    <i r="5">
      <x v="834"/>
      <x v="612"/>
      <x v="1972"/>
      <x v="4754"/>
      <x v="204"/>
      <x/>
      <x/>
      <x/>
    </i>
    <i r="5">
      <x v="835"/>
      <x v="613"/>
      <x v="1973"/>
      <x v="4755"/>
      <x v="1516"/>
      <x/>
      <x/>
      <x/>
    </i>
    <i r="5">
      <x v="836"/>
      <x v="7"/>
      <x v="1959"/>
      <x v="4756"/>
      <x v="1311"/>
      <x/>
      <x/>
      <x/>
    </i>
    <i r="5">
      <x v="837"/>
      <x v="614"/>
      <x v="1974"/>
      <x v="4757"/>
      <x v="1997"/>
      <x/>
      <x/>
      <x/>
    </i>
    <i r="7">
      <x v="1975"/>
      <x v="4758"/>
      <x v="1997"/>
      <x/>
      <x/>
      <x/>
    </i>
    <i r="7">
      <x v="1976"/>
      <x v="4759"/>
      <x v="1997"/>
      <x/>
      <x/>
      <x/>
    </i>
    <i r="5">
      <x v="102"/>
      <x v="78"/>
      <x v="1977"/>
      <x v="4760"/>
      <x v="1330"/>
      <x/>
      <x/>
      <x/>
    </i>
    <i r="5">
      <x v="825"/>
      <x v="7"/>
      <x v="1959"/>
      <x v="4761"/>
      <x v="1322"/>
      <x/>
      <x/>
      <x/>
    </i>
    <i r="5">
      <x v="826"/>
      <x v="607"/>
      <x v="1978"/>
      <x v="4762"/>
      <x v="138"/>
      <x/>
      <x/>
      <x/>
    </i>
    <i r="5">
      <x v="838"/>
      <x v="7"/>
      <x v="1970"/>
      <x v="4763"/>
      <x v="1786"/>
      <x/>
      <x/>
      <x/>
    </i>
    <i r="8">
      <x v="4764"/>
      <x v="1786"/>
      <x/>
      <x/>
      <x/>
    </i>
    <i r="5">
      <x v="199"/>
      <x v="159"/>
      <x v="1979"/>
      <x v="4765"/>
      <x v="215"/>
      <x/>
      <x/>
      <x/>
    </i>
    <i r="5">
      <x v="833"/>
      <x v="611"/>
      <x v="1970"/>
      <x v="4766"/>
      <x v="1664"/>
      <x/>
      <x/>
      <x/>
    </i>
    <i r="8">
      <x v="4767"/>
      <x v="1664"/>
      <x/>
      <x/>
      <x/>
    </i>
    <i r="3">
      <x v="4"/>
      <x/>
      <x v="806"/>
      <x v="599"/>
      <x v="1926"/>
      <x v="4768"/>
      <x v="1244"/>
      <x/>
      <x/>
      <x/>
    </i>
    <i r="5">
      <x v="839"/>
      <x v="615"/>
      <x v="1980"/>
      <x v="4769"/>
      <x v="680"/>
      <x/>
      <x/>
      <x/>
    </i>
    <i r="5">
      <x v="840"/>
      <x v="7"/>
      <x v="1981"/>
      <x v="4770"/>
      <x v="143"/>
      <x/>
      <x/>
      <x/>
    </i>
    <i r="5">
      <x v="12"/>
      <x v="11"/>
      <x v="1982"/>
      <x v="4771"/>
      <x v="1750"/>
      <x/>
      <x/>
      <x/>
    </i>
    <i r="8">
      <x v="4772"/>
      <x v="1750"/>
      <x/>
      <x/>
      <x/>
    </i>
    <i r="5">
      <x v="837"/>
      <x v="614"/>
      <x v="1975"/>
      <x v="4773"/>
      <x v="1997"/>
      <x/>
      <x/>
      <x/>
    </i>
    <i r="5">
      <x v="841"/>
      <x v="616"/>
      <x v="1983"/>
      <x v="4774"/>
      <x v="1734"/>
      <x/>
      <x/>
      <x/>
    </i>
    <i r="5">
      <x v="557"/>
      <x v="438"/>
      <x v="1984"/>
      <x v="4775"/>
      <x v="1778"/>
      <x/>
      <x/>
      <x/>
    </i>
    <i r="5">
      <x v="842"/>
      <x v="7"/>
      <x v="1985"/>
      <x v="4776"/>
      <x v="1678"/>
      <x/>
      <x/>
      <x/>
    </i>
    <i r="8">
      <x v="4777"/>
      <x v="1678"/>
      <x/>
      <x/>
      <x/>
    </i>
    <i r="5">
      <x v="843"/>
      <x v="617"/>
      <x v="1986"/>
      <x v="4778"/>
      <x v="1501"/>
      <x/>
      <x/>
      <x/>
    </i>
    <i r="5">
      <x v="844"/>
      <x v="618"/>
      <x v="1987"/>
      <x v="4779"/>
      <x v="1220"/>
      <x/>
      <x/>
      <x/>
    </i>
    <i r="5">
      <x v="828"/>
      <x v="609"/>
      <x v="1988"/>
      <x v="4780"/>
      <x v="235"/>
      <x/>
      <x/>
      <x/>
    </i>
    <i r="5">
      <x v="845"/>
      <x v="7"/>
      <x v="1989"/>
      <x v="4781"/>
      <x v="1426"/>
      <x/>
      <x/>
      <x/>
    </i>
    <i r="5">
      <x v="199"/>
      <x v="159"/>
      <x v="1979"/>
      <x v="4782"/>
      <x v="215"/>
      <x/>
      <x/>
      <x/>
    </i>
    <i r="4">
      <x v="1"/>
      <x v="829"/>
      <x v="7"/>
      <x v="1990"/>
      <x v="4783"/>
      <x v="813"/>
      <x/>
      <x v="1"/>
      <x/>
    </i>
    <i r="3">
      <x v="5"/>
      <x/>
      <x v="846"/>
      <x v="619"/>
      <x v="1991"/>
      <x v="4784"/>
      <x v="1259"/>
      <x/>
      <x/>
      <x/>
    </i>
    <i r="5">
      <x v="837"/>
      <x v="614"/>
      <x v="1976"/>
      <x v="4785"/>
      <x v="1997"/>
      <x/>
      <x/>
      <x/>
    </i>
    <i r="5">
      <x v="841"/>
      <x v="616"/>
      <x v="1992"/>
      <x v="4786"/>
      <x v="1734"/>
      <x/>
      <x/>
      <x/>
    </i>
    <i r="5">
      <x v="824"/>
      <x v="606"/>
      <x v="1993"/>
      <x v="4787"/>
      <x v="233"/>
      <x/>
      <x/>
      <x/>
    </i>
    <i r="7">
      <x v="1994"/>
      <x v="4788"/>
      <x v="233"/>
      <x/>
      <x/>
      <x/>
    </i>
    <i r="7">
      <x v="1995"/>
      <x v="4789"/>
      <x v="233"/>
      <x/>
      <x/>
      <x/>
    </i>
    <i r="7">
      <x v="1996"/>
      <x v="4790"/>
      <x v="233"/>
      <x/>
      <x/>
      <x/>
    </i>
    <i r="7">
      <x v="1997"/>
      <x v="4791"/>
      <x v="233"/>
      <x/>
      <x/>
      <x/>
    </i>
    <i r="7">
      <x v="1998"/>
      <x v="4792"/>
      <x v="233"/>
      <x/>
      <x/>
      <x/>
    </i>
    <i r="5">
      <x v="847"/>
      <x v="620"/>
      <x v="1999"/>
      <x v="4793"/>
      <x v="1701"/>
      <x/>
      <x/>
      <x/>
    </i>
    <i r="5">
      <x v="829"/>
      <x v="7"/>
      <x v="1990"/>
      <x v="4783"/>
      <x v="1197"/>
      <x/>
      <x/>
      <x/>
    </i>
    <i r="8">
      <x v="4794"/>
      <x v="1197"/>
      <x/>
      <x/>
      <x/>
    </i>
    <i r="5">
      <x v="845"/>
      <x v="7"/>
      <x v="2000"/>
      <x v="4795"/>
      <x v="1426"/>
      <x/>
      <x/>
      <x/>
    </i>
    <i r="5">
      <x v="93"/>
      <x v="72"/>
      <x v="2001"/>
      <x v="4796"/>
      <x v="1721"/>
      <x/>
      <x/>
      <x/>
    </i>
    <i r="7">
      <x v="2002"/>
      <x v="4797"/>
      <x v="1721"/>
      <x/>
      <x/>
      <x/>
    </i>
    <i r="4">
      <x v="1"/>
      <x v="848"/>
      <x v="7"/>
      <x v="2003"/>
      <x v="4798"/>
      <x v="1018"/>
      <x/>
      <x v="1"/>
      <x/>
    </i>
    <i r="4">
      <x v="2"/>
      <x v="829"/>
      <x v="7"/>
      <x v="1990"/>
      <x v="4783"/>
      <x v="356"/>
      <x/>
      <x v="2"/>
      <x/>
    </i>
    <i r="2">
      <x v="85"/>
      <x/>
      <x/>
      <x v="355"/>
      <x v="288"/>
      <x v="2004"/>
      <x v="4799"/>
      <x v="1554"/>
      <x/>
      <x/>
      <x/>
    </i>
    <i r="5">
      <x v="849"/>
      <x v="621"/>
      <x v="94"/>
      <x v="4800"/>
      <x v="1275"/>
      <x/>
      <x/>
      <x/>
    </i>
    <i r="5">
      <x v="850"/>
      <x v="622"/>
      <x v="94"/>
      <x v="4801"/>
      <x v="1533"/>
      <x/>
      <x/>
      <x/>
    </i>
    <i r="5">
      <x v="851"/>
      <x v="623"/>
      <x v="94"/>
      <x v="4802"/>
      <x v="1550"/>
      <x/>
      <x/>
      <x/>
    </i>
    <i r="5">
      <x v="852"/>
      <x v="624"/>
      <x v="2005"/>
      <x v="4803"/>
      <x v="1849"/>
      <x/>
      <x/>
      <x/>
    </i>
    <i r="5">
      <x v="100"/>
      <x v="76"/>
      <x v="2006"/>
      <x v="4804"/>
      <x v="106"/>
      <x/>
      <x/>
      <x/>
    </i>
    <i r="5">
      <x v="853"/>
      <x v="625"/>
      <x v="2007"/>
      <x v="4805"/>
      <x v="1172"/>
      <x/>
      <x/>
      <x/>
    </i>
    <i r="5">
      <x v="854"/>
      <x v="626"/>
      <x v="2008"/>
      <x v="4806"/>
      <x v="224"/>
      <x/>
      <x/>
      <x/>
    </i>
    <i r="5">
      <x v="855"/>
      <x v="627"/>
      <x v="2009"/>
      <x v="4807"/>
      <x v="1477"/>
      <x/>
      <x/>
      <x/>
    </i>
    <i r="7">
      <x v="2010"/>
      <x v="4808"/>
      <x v="1477"/>
      <x/>
      <x/>
      <x/>
    </i>
    <i r="8">
      <x v="4809"/>
      <x v="1477"/>
      <x/>
      <x/>
      <x/>
    </i>
    <i r="5">
      <x v="856"/>
      <x v="7"/>
      <x v="2011"/>
      <x v="4810"/>
      <x v="61"/>
      <x/>
      <x/>
      <x/>
    </i>
    <i r="5">
      <x v="857"/>
      <x v="7"/>
      <x v="2012"/>
      <x v="4811"/>
      <x v="1524"/>
      <x/>
      <x/>
      <x/>
    </i>
    <i r="5">
      <x v="74"/>
      <x v="58"/>
      <x v="2013"/>
      <x v="4812"/>
      <x v="1666"/>
      <x/>
      <x/>
      <x/>
    </i>
    <i r="4">
      <x v="1"/>
      <x v="858"/>
      <x v="7"/>
      <x v="2014"/>
      <x v="13"/>
      <x v="752"/>
      <x/>
      <x v="1"/>
      <x/>
    </i>
    <i r="5">
      <x v="859"/>
      <x v="7"/>
      <x v="2015"/>
      <x v="4813"/>
      <x v="756"/>
      <x/>
      <x v="1"/>
      <x/>
    </i>
    <i r="5">
      <x v="74"/>
      <x v="58"/>
      <x v="2013"/>
      <x v="4814"/>
      <x v="986"/>
      <x/>
      <x v="1"/>
      <x/>
    </i>
    <i r="7">
      <x v="2016"/>
      <x v="4815"/>
      <x v="986"/>
      <x/>
      <x v="1"/>
      <x/>
    </i>
    <i r="5">
      <x v="199"/>
      <x v="159"/>
      <x v="2017"/>
      <x v="4816"/>
      <x v="774"/>
      <x/>
      <x v="1"/>
      <x/>
    </i>
    <i r="4">
      <x v="2"/>
      <x v="355"/>
      <x v="288"/>
      <x v="2004"/>
      <x v="4817"/>
      <x v="492"/>
      <x/>
      <x v="2"/>
      <x/>
    </i>
    <i r="5">
      <x v="849"/>
      <x v="621"/>
      <x v="2018"/>
      <x v="4818"/>
      <x v="673"/>
      <x/>
      <x v="2"/>
      <x/>
    </i>
    <i r="5">
      <x v="850"/>
      <x v="622"/>
      <x v="2019"/>
      <x v="13"/>
      <x v="481"/>
      <x/>
      <x v="2"/>
      <x/>
    </i>
    <i r="5">
      <x v="860"/>
      <x v="628"/>
      <x v="2020"/>
      <x v="4819"/>
      <x v="675"/>
      <x/>
      <x v="2"/>
      <x/>
    </i>
    <i r="5">
      <x v="851"/>
      <x v="623"/>
      <x v="2018"/>
      <x v="4820"/>
      <x v="674"/>
      <x/>
      <x v="2"/>
      <x/>
    </i>
    <i r="3">
      <x v="1"/>
      <x/>
      <x v="854"/>
      <x v="626"/>
      <x v="2008"/>
      <x v="4821"/>
      <x v="224"/>
      <x/>
      <x/>
      <x/>
    </i>
    <i r="5">
      <x v="861"/>
      <x v="629"/>
      <x v="2021"/>
      <x v="4822"/>
      <x v="1983"/>
      <x/>
      <x/>
      <x/>
    </i>
    <i r="5">
      <x v="862"/>
      <x v="630"/>
      <x v="2022"/>
      <x v="4823"/>
      <x v="1289"/>
      <x/>
      <x/>
      <x/>
    </i>
    <i r="5">
      <x v="863"/>
      <x v="631"/>
      <x v="2023"/>
      <x v="4824"/>
      <x v="1724"/>
      <x/>
      <x/>
      <x/>
    </i>
    <i r="5">
      <x v="102"/>
      <x v="78"/>
      <x v="2024"/>
      <x v="4825"/>
      <x v="1329"/>
      <x/>
      <x/>
      <x/>
    </i>
    <i r="5">
      <x v="864"/>
      <x v="7"/>
      <x v="2025"/>
      <x v="4826"/>
      <x v="1645"/>
      <x/>
      <x/>
      <x/>
    </i>
    <i r="5">
      <x v="858"/>
      <x v="7"/>
      <x v="2014"/>
      <x v="4827"/>
      <x v="167"/>
      <x/>
      <x/>
      <x/>
    </i>
    <i r="5">
      <x v="859"/>
      <x v="7"/>
      <x v="2015"/>
      <x v="4813"/>
      <x v="179"/>
      <x/>
      <x/>
      <x/>
    </i>
    <i r="5">
      <x v="865"/>
      <x v="7"/>
      <x v="2026"/>
      <x v="4828"/>
      <x v="112"/>
      <x/>
      <x/>
      <x/>
    </i>
    <i r="5">
      <x v="866"/>
      <x v="7"/>
      <x v="2027"/>
      <x v="4829"/>
      <x v="1585"/>
      <x/>
      <x/>
      <x/>
    </i>
    <i r="5">
      <x v="867"/>
      <x v="632"/>
      <x v="2028"/>
      <x v="4830"/>
      <x v="1178"/>
      <x/>
      <x/>
      <x/>
    </i>
    <i r="5">
      <x v="74"/>
      <x v="58"/>
      <x v="2013"/>
      <x v="4814"/>
      <x v="1666"/>
      <x/>
      <x/>
      <x/>
    </i>
    <i r="7">
      <x v="2016"/>
      <x v="4815"/>
      <x v="1666"/>
      <x/>
      <x/>
      <x/>
    </i>
    <i r="5">
      <x v="689"/>
      <x v="516"/>
      <x v="2029"/>
      <x v="4831"/>
      <x v="119"/>
      <x/>
      <x/>
      <x/>
    </i>
    <i r="5">
      <x v="199"/>
      <x v="159"/>
      <x v="2017"/>
      <x v="4816"/>
      <x v="215"/>
      <x/>
      <x/>
      <x/>
    </i>
    <i r="4">
      <x v="1"/>
      <x v="868"/>
      <x v="633"/>
      <x v="2030"/>
      <x v="13"/>
      <x v="939"/>
      <x/>
      <x v="1"/>
      <x/>
    </i>
    <i r="4">
      <x v="2"/>
      <x v="858"/>
      <x v="7"/>
      <x v="2014"/>
      <x v="4827"/>
      <x v="297"/>
      <x/>
      <x v="2"/>
      <x/>
    </i>
    <i r="5">
      <x v="859"/>
      <x v="7"/>
      <x v="2015"/>
      <x v="4813"/>
      <x v="302"/>
      <x/>
      <x v="2"/>
      <x/>
    </i>
    <i r="5">
      <x v="74"/>
      <x v="58"/>
      <x v="2013"/>
      <x v="4814"/>
      <x v="542"/>
      <x/>
      <x v="2"/>
      <x/>
    </i>
    <i r="7">
      <x v="2016"/>
      <x v="4815"/>
      <x v="542"/>
      <x/>
      <x v="2"/>
      <x/>
    </i>
    <i r="5">
      <x v="199"/>
      <x v="159"/>
      <x v="2017"/>
      <x v="4816"/>
      <x v="317"/>
      <x/>
      <x v="2"/>
      <x/>
    </i>
    <i r="3">
      <x v="2"/>
      <x/>
      <x v="355"/>
      <x v="288"/>
      <x v="2004"/>
      <x v="4799"/>
      <x v="1554"/>
      <x/>
      <x/>
      <x/>
    </i>
    <i r="5">
      <x v="32"/>
      <x v="27"/>
      <x v="94"/>
      <x v="4832"/>
      <x v="41"/>
      <x/>
      <x/>
      <x/>
    </i>
    <i r="5">
      <x v="194"/>
      <x v="154"/>
      <x v="2031"/>
      <x v="4833"/>
      <x v="1889"/>
      <x/>
      <x/>
      <x/>
    </i>
    <i r="5">
      <x v="372"/>
      <x v="300"/>
      <x v="2032"/>
      <x v="4834"/>
      <x v="89"/>
      <x/>
      <x/>
      <x/>
    </i>
    <i r="5">
      <x v="853"/>
      <x v="625"/>
      <x v="2007"/>
      <x v="4835"/>
      <x v="1172"/>
      <x/>
      <x/>
      <x/>
    </i>
    <i r="5">
      <x v="869"/>
      <x v="634"/>
      <x v="2033"/>
      <x v="4836"/>
      <x v="162"/>
      <x/>
      <x/>
      <x/>
    </i>
    <i r="5">
      <x v="870"/>
      <x v="635"/>
      <x v="2034"/>
      <x v="4837"/>
      <x v="1173"/>
      <x/>
      <x/>
      <x/>
    </i>
    <i r="5">
      <x v="871"/>
      <x v="7"/>
      <x v="2035"/>
      <x v="4838"/>
      <x v="205"/>
      <x/>
      <x/>
      <x/>
    </i>
    <i r="5">
      <x v="872"/>
      <x v="636"/>
      <x v="2036"/>
      <x v="4839"/>
      <x v="1857"/>
      <x/>
      <x/>
      <x/>
    </i>
    <i r="5">
      <x v="873"/>
      <x v="7"/>
      <x v="2037"/>
      <x v="4840"/>
      <x v="1803"/>
      <x/>
      <x/>
      <x/>
    </i>
    <i r="5">
      <x v="34"/>
      <x v="7"/>
      <x v="2038"/>
      <x v="4841"/>
      <x v="1479"/>
      <x/>
      <x/>
      <x/>
    </i>
    <i r="5">
      <x v="349"/>
      <x v="283"/>
      <x v="2039"/>
      <x v="4842"/>
      <x v="1961"/>
      <x/>
      <x/>
      <x/>
    </i>
    <i r="5">
      <x v="874"/>
      <x v="637"/>
      <x v="2040"/>
      <x v="4843"/>
      <x v="13"/>
      <x/>
      <x/>
      <x/>
    </i>
    <i r="5">
      <x v="693"/>
      <x v="519"/>
      <x v="2041"/>
      <x v="4844"/>
      <x v="1882"/>
      <x/>
      <x/>
      <x/>
    </i>
    <i r="8">
      <x v="4845"/>
      <x v="1882"/>
      <x/>
      <x/>
      <x/>
    </i>
    <i r="5">
      <x v="875"/>
      <x v="638"/>
      <x v="2042"/>
      <x v="4846"/>
      <x v="1246"/>
      <x/>
      <x/>
      <x/>
    </i>
    <i r="4">
      <x v="1"/>
      <x v="876"/>
      <x v="639"/>
      <x v="2043"/>
      <x v="13"/>
      <x v="773"/>
      <x/>
      <x v="1"/>
      <x/>
    </i>
    <i r="7">
      <x v="2044"/>
      <x v="13"/>
      <x v="773"/>
      <x/>
      <x v="1"/>
      <x/>
    </i>
    <i r="5">
      <x v="870"/>
      <x v="635"/>
      <x v="2034"/>
      <x v="4837"/>
      <x v="801"/>
      <x/>
      <x v="1"/>
      <x/>
    </i>
    <i r="5">
      <x v="877"/>
      <x v="640"/>
      <x v="2045"/>
      <x v="13"/>
      <x v="708"/>
      <x/>
      <x v="1"/>
      <x/>
    </i>
    <i r="5">
      <x v="868"/>
      <x v="633"/>
      <x v="2030"/>
      <x v="13"/>
      <x v="939"/>
      <x/>
      <x v="1"/>
      <x/>
    </i>
    <i r="4">
      <x v="2"/>
      <x v="870"/>
      <x v="635"/>
      <x v="2034"/>
      <x v="4837"/>
      <x v="349"/>
      <x/>
      <x v="2"/>
      <x/>
    </i>
    <i r="5">
      <x v="868"/>
      <x v="633"/>
      <x v="2030"/>
      <x v="13"/>
      <x v="488"/>
      <x/>
      <x v="2"/>
      <x/>
    </i>
    <i r="3">
      <x v="3"/>
      <x/>
      <x v="876"/>
      <x v="639"/>
      <x v="94"/>
      <x v="4847"/>
      <x v="213"/>
      <x/>
      <x/>
      <x/>
    </i>
    <i r="5">
      <x v="32"/>
      <x v="27"/>
      <x v="94"/>
      <x v="4848"/>
      <x v="1621"/>
      <x/>
      <x/>
      <x/>
    </i>
    <i r="5">
      <x v="862"/>
      <x v="630"/>
      <x v="2046"/>
      <x v="4849"/>
      <x v="1289"/>
      <x/>
      <x/>
      <x/>
    </i>
    <i r="5">
      <x v="878"/>
      <x v="641"/>
      <x v="2047"/>
      <x v="4850"/>
      <x v="1163"/>
      <x/>
      <x/>
      <x/>
    </i>
    <i r="5">
      <x v="864"/>
      <x v="7"/>
      <x v="2025"/>
      <x v="4851"/>
      <x v="1645"/>
      <x/>
      <x/>
      <x/>
    </i>
    <i r="5">
      <x v="879"/>
      <x v="7"/>
      <x v="2048"/>
      <x v="4852"/>
      <x v="1954"/>
      <x/>
      <x/>
      <x/>
    </i>
    <i r="5">
      <x v="874"/>
      <x v="637"/>
      <x v="2049"/>
      <x v="4853"/>
      <x v="13"/>
      <x/>
      <x/>
      <x/>
    </i>
    <i r="5">
      <x v="875"/>
      <x v="638"/>
      <x v="2042"/>
      <x v="4854"/>
      <x v="1247"/>
      <x/>
      <x/>
      <x/>
    </i>
    <i r="4">
      <x v="1"/>
      <x v="876"/>
      <x v="639"/>
      <x v="2043"/>
      <x v="13"/>
      <x v="773"/>
      <x/>
      <x v="1"/>
      <x/>
    </i>
    <i r="7">
      <x v="2044"/>
      <x v="13"/>
      <x v="773"/>
      <x/>
      <x v="1"/>
      <x/>
    </i>
    <i r="5">
      <x v="868"/>
      <x v="633"/>
      <x v="2030"/>
      <x v="13"/>
      <x v="939"/>
      <x/>
      <x v="1"/>
      <x/>
    </i>
    <i r="4">
      <x v="2"/>
      <x v="876"/>
      <x v="639"/>
      <x v="2043"/>
      <x v="13"/>
      <x v="316"/>
      <x/>
      <x v="2"/>
      <x/>
    </i>
    <i r="7">
      <x v="2044"/>
      <x v="13"/>
      <x v="316"/>
      <x/>
      <x v="2"/>
      <x/>
    </i>
    <i r="5">
      <x v="877"/>
      <x v="640"/>
      <x v="2045"/>
      <x v="13"/>
      <x v="246"/>
      <x/>
      <x v="2"/>
      <x/>
    </i>
    <i r="5">
      <x v="868"/>
      <x v="633"/>
      <x v="2030"/>
      <x v="13"/>
      <x v="488"/>
      <x/>
      <x v="2"/>
      <x/>
    </i>
    <i r="3">
      <x v="4"/>
      <x/>
      <x v="32"/>
      <x v="27"/>
      <x v="94"/>
      <x v="4855"/>
      <x v="213"/>
      <x/>
      <x/>
      <x/>
    </i>
    <i r="8">
      <x v="4856"/>
      <x v="1545"/>
      <x/>
      <x/>
      <x/>
    </i>
    <i r="8">
      <x v="4857"/>
      <x v="1129"/>
      <x/>
      <x/>
      <x/>
    </i>
    <i r="5">
      <x v="342"/>
      <x v="277"/>
      <x v="2050"/>
      <x v="4858"/>
      <x v="1520"/>
      <x/>
      <x/>
      <x/>
    </i>
    <i r="5">
      <x v="880"/>
      <x v="7"/>
      <x v="2051"/>
      <x v="4859"/>
      <x v="2024"/>
      <x/>
      <x/>
      <x/>
    </i>
    <i r="5">
      <x v="751"/>
      <x v="564"/>
      <x v="2052"/>
      <x v="4860"/>
      <x v="72"/>
      <x/>
      <x/>
      <x/>
    </i>
    <i r="7">
      <x v="2053"/>
      <x v="4861"/>
      <x v="72"/>
      <x/>
      <x/>
      <x/>
    </i>
    <i r="5">
      <x v="864"/>
      <x v="7"/>
      <x v="2025"/>
      <x v="4862"/>
      <x v="1645"/>
      <x/>
      <x/>
      <x/>
    </i>
    <i r="8">
      <x v="4863"/>
      <x v="1645"/>
      <x/>
      <x/>
      <x/>
    </i>
    <i r="5">
      <x v="881"/>
      <x v="642"/>
      <x v="2054"/>
      <x v="4864"/>
      <x v="1842"/>
      <x/>
      <x/>
      <x/>
    </i>
    <i r="5">
      <x v="882"/>
      <x v="7"/>
      <x v="2055"/>
      <x v="4865"/>
      <x v="1487"/>
      <x/>
      <x/>
      <x/>
    </i>
    <i r="5">
      <x v="883"/>
      <x v="7"/>
      <x v="2056"/>
      <x v="4866"/>
      <x v="1334"/>
      <x/>
      <x/>
      <x/>
    </i>
    <i r="5">
      <x v="693"/>
      <x v="519"/>
      <x v="2057"/>
      <x v="4867"/>
      <x v="1882"/>
      <x/>
      <x/>
      <x/>
    </i>
    <i r="5">
      <x v="689"/>
      <x v="516"/>
      <x v="2058"/>
      <x v="4868"/>
      <x v="119"/>
      <x/>
      <x/>
      <x/>
    </i>
    <i r="5">
      <x v="884"/>
      <x v="643"/>
      <x v="2059"/>
      <x v="4869"/>
      <x v="182"/>
      <x/>
      <x/>
      <x/>
    </i>
    <i r="4">
      <x v="1"/>
      <x v="885"/>
      <x v="7"/>
      <x v="2060"/>
      <x v="13"/>
      <x v="810"/>
      <x/>
      <x v="1"/>
      <x/>
    </i>
    <i r="4">
      <x v="2"/>
      <x v="876"/>
      <x v="639"/>
      <x v="2043"/>
      <x v="13"/>
      <x v="316"/>
      <x/>
      <x v="2"/>
      <x/>
    </i>
    <i r="7">
      <x v="2044"/>
      <x v="13"/>
      <x v="316"/>
      <x/>
      <x v="2"/>
      <x/>
    </i>
    <i r="5">
      <x v="868"/>
      <x v="633"/>
      <x v="2030"/>
      <x v="13"/>
      <x v="488"/>
      <x/>
      <x v="2"/>
      <x/>
    </i>
    <i r="3">
      <x v="5"/>
      <x/>
      <x v="886"/>
      <x v="7"/>
      <x v="2061"/>
      <x v="4870"/>
      <x v="1239"/>
      <x/>
      <x/>
      <x/>
    </i>
    <i r="5">
      <x v="694"/>
      <x v="520"/>
      <x v="2062"/>
      <x v="4871"/>
      <x v="1739"/>
      <x/>
      <x/>
      <x/>
    </i>
    <i r="5">
      <x v="887"/>
      <x v="7"/>
      <x v="2063"/>
      <x v="4872"/>
      <x v="1353"/>
      <x/>
      <x/>
      <x/>
    </i>
    <i r="5">
      <x v="861"/>
      <x v="629"/>
      <x v="2064"/>
      <x v="4873"/>
      <x v="1983"/>
      <x/>
      <x/>
      <x/>
    </i>
    <i r="5">
      <x v="638"/>
      <x v="487"/>
      <x v="2065"/>
      <x v="4874"/>
      <x v="1804"/>
      <x/>
      <x/>
      <x/>
    </i>
    <i r="5">
      <x v="888"/>
      <x v="644"/>
      <x v="2066"/>
      <x v="4875"/>
      <x v="1486"/>
      <x/>
      <x/>
      <x/>
    </i>
    <i r="5">
      <x v="102"/>
      <x v="78"/>
      <x v="2024"/>
      <x v="4876"/>
      <x v="1330"/>
      <x/>
      <x/>
      <x/>
    </i>
    <i r="5">
      <x v="889"/>
      <x v="7"/>
      <x v="2067"/>
      <x v="4877"/>
      <x v="1771"/>
      <x/>
      <x/>
      <x/>
    </i>
    <i r="5">
      <x v="890"/>
      <x v="7"/>
      <x v="2068"/>
      <x v="4878"/>
      <x v="2015"/>
      <x/>
      <x/>
      <x/>
    </i>
    <i r="5">
      <x v="891"/>
      <x v="7"/>
      <x v="2069"/>
      <x v="4879"/>
      <x v="1964"/>
      <x/>
      <x/>
      <x/>
    </i>
    <i r="5">
      <x v="874"/>
      <x v="637"/>
      <x v="2070"/>
      <x v="4880"/>
      <x v="13"/>
      <x/>
      <x/>
      <x/>
    </i>
    <i r="5">
      <x v="693"/>
      <x v="519"/>
      <x v="2071"/>
      <x v="4881"/>
      <x v="1882"/>
      <x/>
      <x/>
      <x/>
    </i>
    <i r="4">
      <x v="1"/>
      <x v="851"/>
      <x v="623"/>
      <x v="2072"/>
      <x v="13"/>
      <x v="942"/>
      <x/>
      <x v="1"/>
      <x/>
    </i>
    <i r="2">
      <x v="86"/>
      <x/>
      <x/>
      <x v="750"/>
      <x v="563"/>
      <x v="2073"/>
      <x v="4882"/>
      <x v="10"/>
      <x/>
      <x/>
      <x/>
    </i>
    <i r="8">
      <x v="4883"/>
      <x v="10"/>
      <x/>
      <x/>
      <x/>
    </i>
    <i r="8">
      <x v="4884"/>
      <x v="10"/>
      <x/>
      <x/>
      <x/>
    </i>
    <i r="5">
      <x v="798"/>
      <x v="593"/>
      <x v="2074"/>
      <x v="4885"/>
      <x v="1610"/>
      <x/>
      <x/>
      <x/>
    </i>
    <i r="3">
      <x v="1"/>
      <x/>
      <x v="335"/>
      <x v="7"/>
      <x v="2075"/>
      <x v="4886"/>
      <x v="1985"/>
      <x/>
      <x/>
      <x/>
    </i>
    <i r="5">
      <x v="750"/>
      <x v="563"/>
      <x v="2073"/>
      <x v="4887"/>
      <x v="10"/>
      <x/>
      <x/>
      <x/>
    </i>
    <i r="5">
      <x v="798"/>
      <x v="593"/>
      <x v="2074"/>
      <x v="4888"/>
      <x v="1610"/>
      <x/>
      <x/>
      <x/>
    </i>
    <i r="5">
      <x v="892"/>
      <x v="645"/>
      <x v="2076"/>
      <x v="4889"/>
      <x v="1968"/>
      <x/>
      <x/>
      <x/>
    </i>
    <i r="4">
      <x v="1"/>
      <x v="32"/>
      <x v="27"/>
      <x v="2077"/>
      <x v="13"/>
      <x v="790"/>
      <x/>
      <x v="1"/>
      <x/>
    </i>
    <i r="3">
      <x v="2"/>
      <x/>
      <x v="750"/>
      <x v="563"/>
      <x v="2073"/>
      <x v="4890"/>
      <x v="10"/>
      <x/>
      <x/>
      <x/>
    </i>
    <i r="4">
      <x v="1"/>
      <x v="32"/>
      <x v="27"/>
      <x v="2077"/>
      <x v="13"/>
      <x v="790"/>
      <x/>
      <x v="1"/>
      <x/>
    </i>
    <i r="4">
      <x v="2"/>
      <x v="32"/>
      <x v="27"/>
      <x v="2077"/>
      <x v="13"/>
      <x v="333"/>
      <x/>
      <x v="2"/>
      <x/>
    </i>
    <i r="3">
      <x v="3"/>
      <x/>
      <x v="194"/>
      <x v="154"/>
      <x v="2078"/>
      <x v="4891"/>
      <x v="1888"/>
      <x/>
      <x/>
      <x/>
    </i>
    <i r="5">
      <x v="750"/>
      <x v="563"/>
      <x v="2073"/>
      <x v="4892"/>
      <x v="10"/>
      <x/>
      <x/>
      <x/>
    </i>
    <i r="4">
      <x v="1"/>
      <x v="32"/>
      <x v="27"/>
      <x v="2077"/>
      <x v="13"/>
      <x v="790"/>
      <x/>
      <x v="1"/>
      <x/>
    </i>
    <i r="4">
      <x v="2"/>
      <x v="32"/>
      <x v="27"/>
      <x v="2077"/>
      <x v="13"/>
      <x v="333"/>
      <x/>
      <x v="2"/>
      <x/>
    </i>
    <i r="3">
      <x v="4"/>
      <x/>
      <x v="750"/>
      <x v="563"/>
      <x v="2073"/>
      <x v="4893"/>
      <x v="10"/>
      <x/>
      <x/>
      <x/>
    </i>
    <i r="7">
      <x v="2079"/>
      <x v="4894"/>
      <x v="10"/>
      <x/>
      <x/>
      <x/>
    </i>
    <i r="4">
      <x v="2"/>
      <x v="32"/>
      <x v="27"/>
      <x v="2077"/>
      <x v="13"/>
      <x v="333"/>
      <x/>
      <x v="2"/>
      <x/>
    </i>
    <i r="3">
      <x v="5"/>
      <x/>
      <x v="750"/>
      <x v="563"/>
      <x v="2073"/>
      <x v="4895"/>
      <x v="10"/>
      <x/>
      <x/>
      <x/>
    </i>
    <i r="5">
      <x v="893"/>
      <x v="7"/>
      <x v="2080"/>
      <x v="4896"/>
      <x v="1422"/>
      <x/>
      <x/>
      <x/>
    </i>
    <i r="5">
      <x v="894"/>
      <x v="7"/>
      <x v="2081"/>
      <x v="4897"/>
      <x v="165"/>
      <x/>
      <x/>
      <x/>
    </i>
    <i r="5">
      <x v="689"/>
      <x v="516"/>
      <x v="2082"/>
      <x v="4898"/>
      <x v="119"/>
      <x/>
      <x/>
      <x/>
    </i>
    <i r="1">
      <x v="38"/>
      <x v="87"/>
      <x/>
      <x v="2"/>
      <x v="895"/>
      <x v="7"/>
      <x v="2083"/>
      <x v="4899"/>
      <x v="1184"/>
      <x/>
      <x v="2"/>
      <x v="1"/>
    </i>
    <i r="3">
      <x v="1"/>
      <x v="2"/>
      <x v="895"/>
      <x v="7"/>
      <x v="2083"/>
      <x v="4900"/>
      <x v="448"/>
      <x/>
      <x v="2"/>
      <x v="1"/>
    </i>
    <i r="8">
      <x v="4901"/>
      <x v="1184"/>
      <x/>
      <x v="2"/>
      <x v="1"/>
    </i>
    <i r="3">
      <x v="2"/>
      <x/>
      <x v="896"/>
      <x v="646"/>
      <x v="2084"/>
      <x v="4902"/>
      <x v="11"/>
      <x/>
      <x/>
      <x v="1"/>
    </i>
    <i r="3">
      <x v="3"/>
      <x v="7"/>
      <x v="354"/>
      <x v="7"/>
      <x v="2085"/>
      <x v="13"/>
      <x v="1152"/>
      <x v="4"/>
      <x v="3"/>
      <x v="1"/>
    </i>
    <i r="2">
      <x v="88"/>
      <x/>
      <x/>
      <x v="355"/>
      <x v="288"/>
      <x v="2004"/>
      <x v="4903"/>
      <x v="1554"/>
      <x/>
      <x/>
      <x/>
    </i>
    <i r="8">
      <x v="495"/>
      <x v="1554"/>
      <x/>
      <x/>
      <x/>
    </i>
    <i r="8">
      <x v="4904"/>
      <x v="1554"/>
      <x/>
      <x/>
      <x/>
    </i>
    <i r="8">
      <x v="4905"/>
      <x v="1554"/>
      <x/>
      <x/>
      <x/>
    </i>
    <i r="5">
      <x v="897"/>
      <x v="647"/>
      <x v="2086"/>
      <x v="4906"/>
      <x v="173"/>
      <x/>
      <x/>
      <x/>
    </i>
    <i r="5">
      <x v="898"/>
      <x v="648"/>
      <x v="2087"/>
      <x v="4907"/>
      <x v="1261"/>
      <x/>
      <x/>
      <x/>
    </i>
    <i r="5">
      <x v="899"/>
      <x v="7"/>
      <x v="2088"/>
      <x v="4908"/>
      <x v="1856"/>
      <x/>
      <x/>
      <x/>
    </i>
    <i r="5">
      <x v="900"/>
      <x v="649"/>
      <x v="2089"/>
      <x v="4909"/>
      <x v="1901"/>
      <x/>
      <x/>
      <x/>
    </i>
    <i r="7">
      <x v="2090"/>
      <x v="4910"/>
      <x v="1901"/>
      <x/>
      <x/>
      <x/>
    </i>
    <i r="5">
      <x v="901"/>
      <x v="650"/>
      <x v="2091"/>
      <x v="4911"/>
      <x v="1268"/>
      <x/>
      <x/>
      <x/>
    </i>
    <i r="4">
      <x v="2"/>
      <x v="355"/>
      <x v="288"/>
      <x v="2004"/>
      <x v="4912"/>
      <x v="492"/>
      <x/>
      <x v="2"/>
      <x/>
    </i>
    <i r="8">
      <x v="4913"/>
      <x v="492"/>
      <x/>
      <x v="2"/>
      <x/>
    </i>
    <i r="8">
      <x v="4914"/>
      <x v="492"/>
      <x/>
      <x v="2"/>
      <x/>
    </i>
    <i r="5">
      <x v="370"/>
      <x v="298"/>
      <x v="2004"/>
      <x v="13"/>
      <x v="261"/>
      <x/>
      <x v="2"/>
      <x/>
    </i>
    <i r="7">
      <x v="2092"/>
      <x v="13"/>
      <x v="261"/>
      <x/>
      <x v="2"/>
      <x/>
    </i>
    <i r="5">
      <x v="900"/>
      <x v="649"/>
      <x v="2089"/>
      <x v="4909"/>
      <x v="630"/>
      <x/>
      <x v="2"/>
      <x/>
    </i>
    <i r="7">
      <x v="2090"/>
      <x v="4910"/>
      <x v="630"/>
      <x/>
      <x v="2"/>
      <x/>
    </i>
    <i r="5">
      <x v="40"/>
      <x v="33"/>
      <x v="2093"/>
      <x v="4915"/>
      <x v="67"/>
      <x/>
      <x v="2"/>
      <x/>
    </i>
    <i r="3">
      <x v="1"/>
      <x/>
      <x v="902"/>
      <x v="7"/>
      <x v="2094"/>
      <x v="4916"/>
      <x v="220"/>
      <x/>
      <x/>
      <x/>
    </i>
    <i r="3">
      <x v="2"/>
      <x/>
      <x v="355"/>
      <x v="288"/>
      <x v="2095"/>
      <x v="495"/>
      <x v="1554"/>
      <x/>
      <x/>
      <x/>
    </i>
    <i r="8">
      <x v="4904"/>
      <x v="1554"/>
      <x/>
      <x/>
      <x/>
    </i>
    <i r="7">
      <x v="2004"/>
      <x v="4903"/>
      <x v="1554"/>
      <x/>
      <x/>
      <x/>
    </i>
    <i r="7">
      <x v="2092"/>
      <x v="495"/>
      <x v="1554"/>
      <x/>
      <x/>
      <x/>
    </i>
    <i r="5">
      <x v="362"/>
      <x v="7"/>
      <x v="2096"/>
      <x v="4917"/>
      <x v="1316"/>
      <x/>
      <x/>
      <x/>
    </i>
    <i r="5">
      <x v="903"/>
      <x v="7"/>
      <x v="2097"/>
      <x v="4918"/>
      <x v="98"/>
      <x/>
      <x/>
      <x/>
    </i>
    <i r="7">
      <x v="2098"/>
      <x v="4919"/>
      <x v="98"/>
      <x/>
      <x/>
      <x/>
    </i>
    <i r="7">
      <x v="2099"/>
      <x v="4920"/>
      <x v="98"/>
      <x/>
      <x/>
      <x/>
    </i>
    <i r="7">
      <x v="2100"/>
      <x v="4921"/>
      <x v="98"/>
      <x/>
      <x/>
      <x/>
    </i>
    <i r="5">
      <x v="898"/>
      <x v="648"/>
      <x v="2087"/>
      <x v="4922"/>
      <x v="1261"/>
      <x/>
      <x/>
      <x/>
    </i>
    <i r="5">
      <x v="904"/>
      <x v="651"/>
      <x v="2097"/>
      <x v="4923"/>
      <x v="82"/>
      <x/>
      <x/>
      <x/>
    </i>
    <i r="7">
      <x v="2098"/>
      <x v="4924"/>
      <x v="82"/>
      <x/>
      <x/>
      <x/>
    </i>
    <i r="5">
      <x v="905"/>
      <x v="7"/>
      <x v="2101"/>
      <x v="4925"/>
      <x v="1973"/>
      <x/>
      <x/>
      <x/>
    </i>
    <i r="4">
      <x v="1"/>
      <x v="906"/>
      <x v="7"/>
      <x v="2102"/>
      <x v="13"/>
      <x v="797"/>
      <x/>
      <x v="1"/>
      <x/>
    </i>
    <i r="3">
      <x v="3"/>
      <x/>
      <x v="355"/>
      <x v="288"/>
      <x v="2095"/>
      <x v="495"/>
      <x v="1554"/>
      <x/>
      <x/>
      <x/>
    </i>
    <i r="5">
      <x v="907"/>
      <x v="652"/>
      <x v="2103"/>
      <x v="4926"/>
      <x v="1679"/>
      <x/>
      <x/>
      <x/>
    </i>
    <i r="5">
      <x v="903"/>
      <x v="7"/>
      <x v="2097"/>
      <x v="4927"/>
      <x v="98"/>
      <x/>
      <x/>
      <x/>
    </i>
    <i r="5">
      <x v="904"/>
      <x v="651"/>
      <x v="2097"/>
      <x v="4928"/>
      <x v="98"/>
      <x/>
      <x/>
      <x/>
    </i>
    <i r="5">
      <x v="40"/>
      <x v="33"/>
      <x v="2093"/>
      <x v="4929"/>
      <x v="68"/>
      <x/>
      <x/>
      <x/>
    </i>
    <i r="8">
      <x v="4915"/>
      <x v="68"/>
      <x/>
      <x/>
      <x/>
    </i>
    <i r="4">
      <x v="1"/>
      <x v="908"/>
      <x v="7"/>
      <x v="2104"/>
      <x v="4930"/>
      <x v="1099"/>
      <x/>
      <x v="1"/>
      <x/>
    </i>
    <i r="5">
      <x v="751"/>
      <x v="564"/>
      <x v="2105"/>
      <x v="13"/>
      <x v="728"/>
      <x/>
      <x v="1"/>
      <x/>
    </i>
    <i r="7">
      <x v="2106"/>
      <x v="4931"/>
      <x v="728"/>
      <x/>
      <x v="1"/>
      <x/>
    </i>
    <i r="7">
      <x v="2107"/>
      <x v="13"/>
      <x v="728"/>
      <x/>
      <x v="1"/>
      <x/>
    </i>
    <i r="5">
      <x v="909"/>
      <x v="653"/>
      <x v="2108"/>
      <x v="13"/>
      <x v="845"/>
      <x/>
      <x v="1"/>
      <x/>
    </i>
    <i r="5">
      <x v="874"/>
      <x v="637"/>
      <x v="2109"/>
      <x v="4932"/>
      <x v="712"/>
      <x/>
      <x v="1"/>
      <x/>
    </i>
    <i r="5">
      <x v="906"/>
      <x v="7"/>
      <x v="2102"/>
      <x v="13"/>
      <x v="797"/>
      <x v="1"/>
      <x v="1"/>
      <x/>
    </i>
    <i r="4">
      <x v="2"/>
      <x v="40"/>
      <x v="33"/>
      <x v="2093"/>
      <x v="4929"/>
      <x v="266"/>
      <x/>
      <x v="2"/>
      <x/>
    </i>
    <i r="5">
      <x v="906"/>
      <x v="7"/>
      <x v="2102"/>
      <x v="13"/>
      <x v="342"/>
      <x/>
      <x v="2"/>
      <x/>
    </i>
    <i r="3">
      <x v="4"/>
      <x/>
      <x v="355"/>
      <x v="288"/>
      <x v="2095"/>
      <x v="4933"/>
      <x v="1554"/>
      <x/>
      <x/>
      <x/>
    </i>
    <i r="7">
      <x v="2092"/>
      <x v="495"/>
      <x v="1554"/>
      <x/>
      <x/>
      <x/>
    </i>
    <i r="8">
      <x v="1915"/>
      <x v="1554"/>
      <x/>
      <x/>
      <x/>
    </i>
    <i r="5">
      <x v="908"/>
      <x v="7"/>
      <x v="2104"/>
      <x v="4930"/>
      <x v="2018"/>
      <x/>
      <x/>
      <x/>
    </i>
    <i r="5">
      <x v="751"/>
      <x v="564"/>
      <x v="2105"/>
      <x v="4934"/>
      <x v="72"/>
      <x/>
      <x/>
      <x/>
    </i>
    <i r="7">
      <x v="2106"/>
      <x v="4931"/>
      <x v="72"/>
      <x/>
      <x/>
      <x/>
    </i>
    <i r="7">
      <x v="2107"/>
      <x v="4935"/>
      <x v="72"/>
      <x/>
      <x/>
      <x/>
    </i>
    <i r="5">
      <x v="910"/>
      <x v="7"/>
      <x v="2110"/>
      <x v="4936"/>
      <x v="1262"/>
      <x/>
      <x/>
      <x/>
    </i>
    <i r="5">
      <x v="909"/>
      <x v="653"/>
      <x v="2108"/>
      <x v="4937"/>
      <x v="1296"/>
      <x/>
      <x/>
      <x/>
    </i>
    <i r="5">
      <x v="874"/>
      <x v="637"/>
      <x v="2109"/>
      <x v="4932"/>
      <x v="13"/>
      <x/>
      <x/>
      <x/>
    </i>
    <i r="5">
      <x v="366"/>
      <x v="294"/>
      <x v="2111"/>
      <x v="4938"/>
      <x v="678"/>
      <x/>
      <x/>
      <x/>
    </i>
    <i r="5">
      <x v="875"/>
      <x v="638"/>
      <x v="2112"/>
      <x v="4939"/>
      <x v="1247"/>
      <x/>
      <x/>
      <x/>
    </i>
    <i r="4">
      <x v="1"/>
      <x v="903"/>
      <x v="7"/>
      <x v="2113"/>
      <x v="13"/>
      <x v="735"/>
      <x v="1"/>
      <x v="1"/>
      <x/>
    </i>
    <i r="7">
      <x v="2114"/>
      <x v="13"/>
      <x v="735"/>
      <x v="1"/>
      <x v="1"/>
      <x/>
    </i>
    <i r="5">
      <x v="170"/>
      <x v="137"/>
      <x v="2115"/>
      <x v="13"/>
      <x v="1075"/>
      <x v="1"/>
      <x v="1"/>
      <x/>
    </i>
    <i r="5">
      <x v="875"/>
      <x v="638"/>
      <x v="2112"/>
      <x v="13"/>
      <x v="835"/>
      <x/>
      <x v="1"/>
      <x/>
    </i>
    <i r="4">
      <x v="2"/>
      <x v="908"/>
      <x v="7"/>
      <x v="2104"/>
      <x v="4930"/>
      <x v="663"/>
      <x/>
      <x v="2"/>
      <x/>
    </i>
    <i r="5">
      <x v="751"/>
      <x v="564"/>
      <x v="2105"/>
      <x v="4934"/>
      <x v="267"/>
      <x/>
      <x v="2"/>
      <x/>
    </i>
    <i r="7">
      <x v="2106"/>
      <x v="4931"/>
      <x v="267"/>
      <x/>
      <x v="2"/>
      <x/>
    </i>
    <i r="7">
      <x v="2107"/>
      <x v="4935"/>
      <x v="267"/>
      <x/>
      <x v="2"/>
      <x/>
    </i>
    <i r="5">
      <x v="909"/>
      <x v="653"/>
      <x v="2108"/>
      <x v="4937"/>
      <x v="387"/>
      <x/>
      <x v="2"/>
      <x/>
    </i>
    <i r="5">
      <x v="874"/>
      <x v="637"/>
      <x v="2109"/>
      <x v="4932"/>
      <x v="250"/>
      <x/>
      <x v="2"/>
      <x/>
    </i>
    <i r="5">
      <x v="906"/>
      <x v="7"/>
      <x v="2102"/>
      <x v="13"/>
      <x v="342"/>
      <x v="1"/>
      <x v="2"/>
      <x/>
    </i>
    <i r="3">
      <x v="5"/>
      <x/>
      <x v="903"/>
      <x v="7"/>
      <x v="2113"/>
      <x v="4940"/>
      <x v="98"/>
      <x/>
      <x/>
      <x/>
    </i>
    <i r="5">
      <x v="904"/>
      <x v="651"/>
      <x v="2097"/>
      <x v="4941"/>
      <x v="82"/>
      <x/>
      <x/>
      <x/>
    </i>
    <i r="8">
      <x v="4942"/>
      <x v="82"/>
      <x/>
      <x/>
      <x/>
    </i>
    <i r="8">
      <x v="4943"/>
      <x v="98"/>
      <x/>
      <x/>
      <x/>
    </i>
    <i r="5">
      <x v="906"/>
      <x v="7"/>
      <x v="2102"/>
      <x v="4944"/>
      <x v="1160"/>
      <x/>
      <x/>
      <x/>
    </i>
    <i r="5">
      <x v="875"/>
      <x v="638"/>
      <x v="2112"/>
      <x v="4945"/>
      <x v="1247"/>
      <x/>
      <x/>
      <x/>
    </i>
    <i r="4">
      <x v="1"/>
      <x v="911"/>
      <x v="654"/>
      <x v="2116"/>
      <x v="13"/>
      <x v="1050"/>
      <x v="1"/>
      <x v="1"/>
      <x/>
    </i>
    <i r="4">
      <x v="2"/>
      <x v="903"/>
      <x v="7"/>
      <x v="2113"/>
      <x v="13"/>
      <x v="276"/>
      <x v="1"/>
      <x v="2"/>
      <x/>
    </i>
    <i r="7">
      <x v="2114"/>
      <x v="13"/>
      <x v="276"/>
      <x v="1"/>
      <x v="2"/>
      <x/>
    </i>
    <i r="5">
      <x v="170"/>
      <x v="137"/>
      <x v="2115"/>
      <x v="13"/>
      <x v="641"/>
      <x v="1"/>
      <x v="2"/>
      <x/>
    </i>
    <i r="5">
      <x v="875"/>
      <x v="638"/>
      <x v="2112"/>
      <x v="4945"/>
      <x v="377"/>
      <x/>
      <x v="2"/>
      <x/>
    </i>
    <i r="2">
      <x v="89"/>
      <x/>
      <x/>
      <x v="355"/>
      <x v="288"/>
      <x v="2004"/>
      <x v="4946"/>
      <x v="1554"/>
      <x/>
      <x/>
      <x v="1"/>
    </i>
    <i r="5">
      <x v="2"/>
      <x v="2"/>
      <x v="2117"/>
      <x v="4947"/>
      <x v="1755"/>
      <x/>
      <x/>
      <x v="1"/>
    </i>
    <i r="4">
      <x v="2"/>
      <x v="355"/>
      <x v="288"/>
      <x v="2004"/>
      <x v="4948"/>
      <x v="492"/>
      <x/>
      <x v="2"/>
      <x v="1"/>
    </i>
    <i r="5">
      <x v="2"/>
      <x v="2"/>
      <x v="2117"/>
      <x v="4947"/>
      <x v="575"/>
      <x/>
      <x v="2"/>
      <x v="1"/>
    </i>
    <i r="3">
      <x v="1"/>
      <x/>
      <x v="912"/>
      <x v="655"/>
      <x v="2118"/>
      <x v="4949"/>
      <x v="195"/>
      <x/>
      <x/>
      <x v="1"/>
    </i>
    <i r="3">
      <x v="2"/>
      <x/>
      <x v="355"/>
      <x v="288"/>
      <x v="2004"/>
      <x v="4946"/>
      <x v="1554"/>
      <x/>
      <x/>
      <x v="1"/>
    </i>
    <i r="5">
      <x v="2"/>
      <x v="2"/>
      <x v="2119"/>
      <x v="4950"/>
      <x v="1755"/>
      <x/>
      <x/>
      <x v="1"/>
    </i>
    <i r="4">
      <x v="1"/>
      <x v="875"/>
      <x v="638"/>
      <x v="2120"/>
      <x v="13"/>
      <x v="835"/>
      <x/>
      <x v="1"/>
      <x v="1"/>
    </i>
    <i r="3">
      <x v="3"/>
      <x/>
      <x v="913"/>
      <x v="656"/>
      <x v="2121"/>
      <x v="4951"/>
      <x v="1358"/>
      <x/>
      <x/>
      <x v="1"/>
    </i>
    <i r="5">
      <x v="2"/>
      <x v="2"/>
      <x v="2119"/>
      <x v="4952"/>
      <x v="1755"/>
      <x/>
      <x/>
      <x v="1"/>
    </i>
    <i r="4">
      <x v="1"/>
      <x v="875"/>
      <x v="638"/>
      <x v="2120"/>
      <x v="13"/>
      <x v="835"/>
      <x/>
      <x v="1"/>
      <x v="1"/>
    </i>
    <i r="4">
      <x v="2"/>
      <x v="875"/>
      <x v="638"/>
      <x v="2120"/>
      <x v="13"/>
      <x v="376"/>
      <x/>
      <x v="2"/>
      <x v="1"/>
    </i>
    <i r="3">
      <x v="4"/>
      <x v="1"/>
      <x v="2"/>
      <x v="2"/>
      <x v="2119"/>
      <x v="13"/>
      <x v="1013"/>
      <x v="1"/>
      <x v="1"/>
      <x v="1"/>
    </i>
    <i r="4">
      <x v="2"/>
      <x v="875"/>
      <x v="638"/>
      <x v="2120"/>
      <x v="13"/>
      <x v="376"/>
      <x/>
      <x v="2"/>
      <x v="1"/>
    </i>
    <i r="3">
      <x v="5"/>
      <x/>
      <x v="2"/>
      <x v="2"/>
      <x v="2119"/>
      <x v="4953"/>
      <x v="1755"/>
      <x v="1"/>
      <x/>
      <x v="1"/>
    </i>
    <i r="5">
      <x v="875"/>
      <x v="638"/>
      <x v="2120"/>
      <x v="4954"/>
      <x v="1247"/>
      <x/>
      <x/>
      <x v="1"/>
    </i>
    <i r="4">
      <x v="1"/>
      <x v="2"/>
      <x v="2"/>
      <x v="2122"/>
      <x v="13"/>
      <x v="1013"/>
      <x v="1"/>
      <x v="1"/>
      <x v="1"/>
    </i>
    <i r="5">
      <x v="912"/>
      <x v="655"/>
      <x v="2118"/>
      <x v="13"/>
      <x v="766"/>
      <x v="1"/>
      <x v="1"/>
      <x v="1"/>
    </i>
    <i r="4">
      <x v="2"/>
      <x v="2"/>
      <x v="2"/>
      <x v="2119"/>
      <x v="4953"/>
      <x v="575"/>
      <x v="1"/>
      <x v="2"/>
      <x v="1"/>
    </i>
    <i r="1">
      <x v="39"/>
      <x v="90"/>
      <x/>
      <x/>
      <x v="914"/>
      <x v="657"/>
      <x v="2123"/>
      <x v="4955"/>
      <x v="1637"/>
      <x/>
      <x/>
      <x v="1"/>
    </i>
    <i r="8">
      <x v="4956"/>
      <x v="1637"/>
      <x/>
      <x/>
      <x v="1"/>
    </i>
    <i r="8">
      <x v="4957"/>
      <x v="1637"/>
      <x/>
      <x/>
      <x v="1"/>
    </i>
    <i r="8">
      <x v="4958"/>
      <x v="1637"/>
      <x/>
      <x/>
      <x v="1"/>
    </i>
    <i r="8">
      <x v="4959"/>
      <x v="1637"/>
      <x/>
      <x/>
      <x v="1"/>
    </i>
    <i r="8">
      <x v="4960"/>
      <x v="1637"/>
      <x/>
      <x/>
      <x v="1"/>
    </i>
    <i r="8">
      <x v="4961"/>
      <x v="1637"/>
      <x/>
      <x/>
      <x v="1"/>
    </i>
    <i r="8">
      <x v="4962"/>
      <x v="1637"/>
      <x/>
      <x/>
      <x v="1"/>
    </i>
    <i r="5">
      <x v="915"/>
      <x v="7"/>
      <x v="2124"/>
      <x v="4963"/>
      <x v="1444"/>
      <x/>
      <x/>
      <x v="1"/>
    </i>
    <i r="4">
      <x v="2"/>
      <x v="914"/>
      <x v="657"/>
      <x v="2123"/>
      <x v="4955"/>
      <x v="527"/>
      <x/>
      <x v="2"/>
      <x v="1"/>
    </i>
    <i r="8">
      <x v="4956"/>
      <x v="527"/>
      <x/>
      <x v="2"/>
      <x v="1"/>
    </i>
    <i r="5">
      <x v="915"/>
      <x v="7"/>
      <x v="2124"/>
      <x v="4963"/>
      <x v="446"/>
      <x/>
      <x v="2"/>
      <x v="1"/>
    </i>
    <i r="5">
      <x v="391"/>
      <x v="316"/>
      <x v="2125"/>
      <x v="13"/>
      <x v="468"/>
      <x/>
      <x v="2"/>
      <x v="1"/>
    </i>
    <i r="3">
      <x v="1"/>
      <x/>
      <x v="327"/>
      <x v="263"/>
      <x v="2126"/>
      <x v="4964"/>
      <x v="1640"/>
      <x/>
      <x/>
      <x v="1"/>
    </i>
    <i r="8">
      <x v="4965"/>
      <x v="1641"/>
      <x/>
      <x/>
      <x v="1"/>
    </i>
    <i r="8">
      <x v="4966"/>
      <x v="1640"/>
      <x/>
      <x/>
      <x v="1"/>
    </i>
    <i r="5">
      <x v="914"/>
      <x v="657"/>
      <x v="2123"/>
      <x v="4967"/>
      <x v="1637"/>
      <x/>
      <x/>
      <x v="1"/>
    </i>
    <i r="5">
      <x v="895"/>
      <x v="7"/>
      <x v="2083"/>
      <x v="4900"/>
      <x v="1446"/>
      <x/>
      <x/>
      <x v="1"/>
    </i>
    <i r="4">
      <x v="1"/>
      <x v="916"/>
      <x v="658"/>
      <x v="2127"/>
      <x v="13"/>
      <x v="899"/>
      <x/>
      <x v="1"/>
      <x v="1"/>
    </i>
    <i r="3">
      <x v="2"/>
      <x/>
      <x v="372"/>
      <x v="300"/>
      <x v="2128"/>
      <x v="4968"/>
      <x v="89"/>
      <x/>
      <x/>
      <x v="1"/>
    </i>
    <i r="5">
      <x v="917"/>
      <x v="7"/>
      <x v="2129"/>
      <x v="4969"/>
      <x v="1433"/>
      <x/>
      <x/>
      <x v="1"/>
    </i>
    <i r="5">
      <x v="916"/>
      <x v="658"/>
      <x v="2127"/>
      <x v="4970"/>
      <x v="1183"/>
      <x/>
      <x/>
      <x v="1"/>
    </i>
    <i r="5">
      <x v="391"/>
      <x v="316"/>
      <x v="2125"/>
      <x v="4971"/>
      <x v="1500"/>
      <x/>
      <x/>
      <x v="1"/>
    </i>
    <i r="4">
      <x v="2"/>
      <x v="916"/>
      <x v="658"/>
      <x v="2127"/>
      <x v="13"/>
      <x v="447"/>
      <x/>
      <x v="2"/>
      <x v="1"/>
    </i>
    <i r="3">
      <x v="3"/>
      <x/>
      <x v="372"/>
      <x v="300"/>
      <x v="2128"/>
      <x v="4972"/>
      <x v="89"/>
      <x/>
      <x/>
      <x v="1"/>
    </i>
    <i r="5">
      <x v="895"/>
      <x v="7"/>
      <x v="2083"/>
      <x v="4973"/>
      <x v="1443"/>
      <x/>
      <x/>
      <x v="1"/>
    </i>
    <i r="5">
      <x v="915"/>
      <x v="7"/>
      <x v="2124"/>
      <x v="4974"/>
      <x v="1444"/>
      <x/>
      <x/>
      <x v="1"/>
    </i>
    <i r="5">
      <x v="916"/>
      <x v="658"/>
      <x v="2127"/>
      <x v="4975"/>
      <x v="1431"/>
      <x/>
      <x/>
      <x v="1"/>
    </i>
    <i r="5">
      <x v="391"/>
      <x v="316"/>
      <x v="2125"/>
      <x v="4976"/>
      <x v="1500"/>
      <x/>
      <x/>
      <x v="1"/>
    </i>
    <i r="4">
      <x v="1"/>
      <x v="32"/>
      <x v="27"/>
      <x v="2130"/>
      <x v="13"/>
      <x v="830"/>
      <x/>
      <x v="1"/>
      <x v="1"/>
    </i>
    <i r="5">
      <x v="374"/>
      <x v="301"/>
      <x v="2128"/>
      <x v="13"/>
      <x v="815"/>
      <x v="1"/>
      <x v="1"/>
      <x v="1"/>
    </i>
    <i r="5">
      <x v="915"/>
      <x v="7"/>
      <x v="2124"/>
      <x v="13"/>
      <x v="807"/>
      <x/>
      <x v="1"/>
      <x v="1"/>
    </i>
    <i r="3">
      <x v="4"/>
      <x/>
      <x v="327"/>
      <x v="263"/>
      <x v="2126"/>
      <x v="4977"/>
      <x v="1640"/>
      <x/>
      <x/>
      <x v="1"/>
    </i>
    <i r="5">
      <x v="372"/>
      <x v="300"/>
      <x v="2128"/>
      <x v="4978"/>
      <x v="89"/>
      <x v="1"/>
      <x/>
      <x v="1"/>
    </i>
    <i r="5">
      <x v="918"/>
      <x v="659"/>
      <x v="2130"/>
      <x v="4979"/>
      <x v="1159"/>
      <x/>
      <x/>
      <x v="1"/>
    </i>
    <i r="5">
      <x v="391"/>
      <x v="316"/>
      <x v="2125"/>
      <x v="4980"/>
      <x v="1498"/>
      <x/>
      <x/>
      <x v="1"/>
    </i>
    <i r="8">
      <x v="4981"/>
      <x v="1498"/>
      <x/>
      <x/>
      <x v="1"/>
    </i>
    <i r="8">
      <x v="4982"/>
      <x v="1498"/>
      <x/>
      <x/>
      <x v="1"/>
    </i>
    <i r="4">
      <x v="1"/>
      <x v="327"/>
      <x v="263"/>
      <x v="2126"/>
      <x v="1916"/>
      <x v="972"/>
      <x/>
      <x v="1"/>
      <x v="1"/>
    </i>
    <i r="4">
      <x v="2"/>
      <x v="372"/>
      <x v="300"/>
      <x v="2128"/>
      <x v="4978"/>
      <x v="272"/>
      <x v="1"/>
      <x v="2"/>
      <x v="1"/>
    </i>
    <i r="5">
      <x v="915"/>
      <x v="7"/>
      <x v="2124"/>
      <x v="13"/>
      <x v="353"/>
      <x/>
      <x v="2"/>
      <x v="1"/>
    </i>
    <i r="5">
      <x v="918"/>
      <x v="659"/>
      <x v="2130"/>
      <x v="4979"/>
      <x v="341"/>
      <x/>
      <x v="2"/>
      <x v="1"/>
    </i>
    <i r="3">
      <x v="5"/>
      <x/>
      <x v="327"/>
      <x v="263"/>
      <x v="2126"/>
      <x v="4983"/>
      <x v="1640"/>
      <x/>
      <x/>
      <x v="1"/>
    </i>
    <i r="5">
      <x v="915"/>
      <x v="7"/>
      <x v="2124"/>
      <x v="4984"/>
      <x v="1444"/>
      <x/>
      <x/>
      <x v="1"/>
    </i>
    <i r="8">
      <x v="4985"/>
      <x v="1444"/>
      <x/>
      <x/>
      <x v="1"/>
    </i>
    <i r="5">
      <x v="917"/>
      <x v="7"/>
      <x v="2129"/>
      <x v="4986"/>
      <x v="1433"/>
      <x/>
      <x/>
      <x v="1"/>
    </i>
    <i r="5">
      <x v="916"/>
      <x v="658"/>
      <x v="2127"/>
      <x v="4987"/>
      <x v="1445"/>
      <x/>
      <x/>
      <x v="1"/>
    </i>
    <i r="5">
      <x v="918"/>
      <x v="659"/>
      <x v="2130"/>
      <x v="4988"/>
      <x v="1158"/>
      <x v="1"/>
      <x/>
      <x v="1"/>
    </i>
    <i r="4">
      <x v="1"/>
      <x v="918"/>
      <x v="659"/>
      <x v="2130"/>
      <x v="4988"/>
      <x v="796"/>
      <x v="1"/>
      <x v="1"/>
      <x v="1"/>
    </i>
    <i r="4">
      <x v="2"/>
      <x v="327"/>
      <x v="263"/>
      <x v="2126"/>
      <x v="1916"/>
      <x v="528"/>
      <x/>
      <x v="2"/>
      <x v="1"/>
    </i>
    <i r="5">
      <x v="918"/>
      <x v="659"/>
      <x v="2130"/>
      <x v="4988"/>
      <x v="340"/>
      <x v="1"/>
      <x v="2"/>
      <x v="1"/>
    </i>
    <i r="2">
      <x v="91"/>
      <x/>
      <x/>
      <x v="4"/>
      <x v="4"/>
      <x v="2131"/>
      <x v="4989"/>
      <x v="1671"/>
      <x/>
      <x/>
      <x v="3"/>
    </i>
    <i r="8">
      <x v="4990"/>
      <x v="1671"/>
      <x/>
      <x/>
      <x v="3"/>
    </i>
    <i r="8">
      <x v="4991"/>
      <x v="1671"/>
      <x/>
      <x/>
      <x v="3"/>
    </i>
    <i r="8">
      <x v="4992"/>
      <x v="1671"/>
      <x/>
      <x/>
      <x v="3"/>
    </i>
    <i r="4">
      <x v="1"/>
      <x v="4"/>
      <x v="4"/>
      <x v="2131"/>
      <x v="13"/>
      <x v="1046"/>
      <x/>
      <x v="1"/>
      <x v="3"/>
    </i>
    <i r="4">
      <x v="2"/>
      <x v="4"/>
      <x v="4"/>
      <x v="2131"/>
      <x v="1916"/>
      <x v="1865"/>
      <x/>
      <x v="2"/>
      <x v="3"/>
    </i>
    <i r="8">
      <x v="4989"/>
      <x v="544"/>
      <x/>
      <x v="2"/>
      <x v="3"/>
    </i>
    <i r="8">
      <x v="4990"/>
      <x v="544"/>
      <x/>
      <x v="2"/>
      <x v="3"/>
    </i>
    <i r="8">
      <x v="4991"/>
      <x v="544"/>
      <x/>
      <x v="2"/>
      <x v="3"/>
    </i>
    <i r="8">
      <x v="4992"/>
      <x v="544"/>
      <x/>
      <x v="2"/>
      <x v="3"/>
    </i>
    <i r="3">
      <x v="1"/>
      <x v="1"/>
      <x v="4"/>
      <x v="4"/>
      <x v="2131"/>
      <x v="13"/>
      <x v="1046"/>
      <x/>
      <x v="1"/>
      <x v="3"/>
    </i>
    <i r="4">
      <x v="2"/>
      <x v="4"/>
      <x v="4"/>
      <x v="2131"/>
      <x v="13"/>
      <x v="612"/>
      <x/>
      <x v="2"/>
      <x v="3"/>
    </i>
    <i r="3">
      <x v="2"/>
      <x v="2"/>
      <x v="4"/>
      <x v="4"/>
      <x v="2131"/>
      <x v="13"/>
      <x v="612"/>
      <x/>
      <x v="2"/>
      <x v="3"/>
    </i>
    <i r="3">
      <x v="3"/>
      <x/>
      <x v="4"/>
      <x v="4"/>
      <x v="2131"/>
      <x v="1916"/>
      <x v="1866"/>
      <x/>
      <x/>
      <x v="3"/>
    </i>
    <i r="8">
      <x v="4993"/>
      <x v="1672"/>
      <x/>
      <x/>
      <x v="3"/>
    </i>
    <i r="8">
      <x v="4994"/>
      <x v="1672"/>
      <x/>
      <x/>
      <x v="3"/>
    </i>
    <i r="8">
      <x v="4995"/>
      <x v="1672"/>
      <x/>
      <x/>
      <x v="3"/>
    </i>
    <i r="8">
      <x v="4996"/>
      <x v="1672"/>
      <x/>
      <x/>
      <x v="3"/>
    </i>
    <i r="8">
      <x v="4997"/>
      <x v="1672"/>
      <x/>
      <x/>
      <x v="3"/>
    </i>
    <i r="8">
      <x v="4998"/>
      <x v="1672"/>
      <x/>
      <x/>
      <x v="3"/>
    </i>
    <i r="4">
      <x v="2"/>
      <x v="4"/>
      <x v="4"/>
      <x v="2131"/>
      <x v="4997"/>
      <x v="545"/>
      <x/>
      <x v="2"/>
      <x v="3"/>
    </i>
    <i r="3">
      <x v="4"/>
      <x/>
      <x v="4"/>
      <x v="4"/>
      <x v="2131"/>
      <x v="4999"/>
      <x v="1672"/>
      <x/>
      <x/>
      <x v="3"/>
    </i>
    <i r="8">
      <x v="5000"/>
      <x v="1672"/>
      <x/>
      <x/>
      <x v="3"/>
    </i>
    <i r="8">
      <x v="5001"/>
      <x v="1672"/>
      <x/>
      <x/>
      <x v="3"/>
    </i>
    <i r="8">
      <x v="5002"/>
      <x v="1672"/>
      <x/>
      <x/>
      <x v="3"/>
    </i>
    <i r="8">
      <x v="5003"/>
      <x v="1672"/>
      <x/>
      <x/>
      <x v="3"/>
    </i>
    <i r="8">
      <x v="5004"/>
      <x v="1672"/>
      <x/>
      <x/>
      <x v="3"/>
    </i>
    <i>
      <x v="13"/>
      <x v="40"/>
      <x v="92"/>
      <x/>
      <x v="2"/>
      <x v="327"/>
      <x v="263"/>
      <x v="2132"/>
      <x v="5005"/>
      <x v="1638"/>
      <x/>
      <x v="2"/>
      <x v="1"/>
    </i>
    <i r="8">
      <x v="4316"/>
      <x v="1638"/>
      <x/>
      <x v="2"/>
      <x v="1"/>
    </i>
    <i r="8">
      <x v="5006"/>
      <x v="1638"/>
      <x/>
      <x v="2"/>
      <x v="1"/>
    </i>
    <i r="8">
      <x v="5007"/>
      <x v="1638"/>
      <x/>
      <x v="2"/>
      <x v="1"/>
    </i>
    <i r="8">
      <x v="5008"/>
      <x v="1638"/>
      <x/>
      <x v="2"/>
      <x v="1"/>
    </i>
    <i r="3">
      <x v="1"/>
      <x v="1"/>
      <x v="327"/>
      <x v="263"/>
      <x v="2132"/>
      <x v="13"/>
      <x v="818"/>
      <x/>
      <x v="1"/>
      <x v="1"/>
    </i>
    <i r="3">
      <x v="2"/>
      <x v="1"/>
      <x v="327"/>
      <x v="263"/>
      <x v="2132"/>
      <x v="5009"/>
      <x v="972"/>
      <x/>
      <x v="1"/>
      <x v="1"/>
    </i>
    <i r="8">
      <x v="5010"/>
      <x v="972"/>
      <x/>
      <x v="1"/>
      <x v="1"/>
    </i>
    <i r="8">
      <x v="5011"/>
      <x v="972"/>
      <x/>
      <x v="1"/>
      <x v="1"/>
    </i>
    <i r="8">
      <x v="5012"/>
      <x v="972"/>
      <x/>
      <x v="1"/>
      <x v="1"/>
    </i>
    <i r="4">
      <x v="2"/>
      <x v="327"/>
      <x v="263"/>
      <x v="2132"/>
      <x v="13"/>
      <x v="360"/>
      <x/>
      <x v="2"/>
      <x v="1"/>
    </i>
    <i r="3">
      <x v="3"/>
      <x v="1"/>
      <x v="327"/>
      <x v="263"/>
      <x v="2132"/>
      <x v="5009"/>
      <x v="972"/>
      <x/>
      <x v="1"/>
      <x v="1"/>
    </i>
    <i r="8">
      <x v="5010"/>
      <x v="972"/>
      <x/>
      <x v="1"/>
      <x v="1"/>
    </i>
    <i r="8">
      <x v="5011"/>
      <x v="972"/>
      <x/>
      <x v="1"/>
      <x v="1"/>
    </i>
    <i r="8">
      <x v="5012"/>
      <x v="972"/>
      <x/>
      <x v="1"/>
      <x v="1"/>
    </i>
    <i r="4">
      <x v="2"/>
      <x v="327"/>
      <x v="263"/>
      <x v="2132"/>
      <x v="5009"/>
      <x v="528"/>
      <x/>
      <x v="2"/>
      <x v="1"/>
    </i>
    <i r="8">
      <x v="5010"/>
      <x v="528"/>
      <x/>
      <x v="2"/>
      <x v="1"/>
    </i>
    <i r="8">
      <x v="5011"/>
      <x v="528"/>
      <x/>
      <x v="2"/>
      <x v="1"/>
    </i>
    <i r="8">
      <x v="5012"/>
      <x v="528"/>
      <x/>
      <x v="2"/>
      <x v="1"/>
    </i>
    <i r="3">
      <x v="4"/>
      <x v="1"/>
      <x v="327"/>
      <x v="263"/>
      <x v="2132"/>
      <x v="13"/>
      <x v="818"/>
      <x/>
      <x v="1"/>
      <x v="1"/>
    </i>
    <i r="4">
      <x v="2"/>
      <x v="327"/>
      <x v="263"/>
      <x v="2132"/>
      <x v="5009"/>
      <x v="528"/>
      <x/>
      <x v="2"/>
      <x v="1"/>
    </i>
    <i r="8">
      <x v="5010"/>
      <x v="528"/>
      <x/>
      <x v="2"/>
      <x v="1"/>
    </i>
    <i r="8">
      <x v="5011"/>
      <x v="528"/>
      <x/>
      <x v="2"/>
      <x v="1"/>
    </i>
    <i r="8">
      <x v="5012"/>
      <x v="528"/>
      <x/>
      <x v="2"/>
      <x v="1"/>
    </i>
    <i r="3">
      <x v="5"/>
      <x v="2"/>
      <x v="327"/>
      <x v="263"/>
      <x v="2132"/>
      <x v="13"/>
      <x v="360"/>
      <x/>
      <x v="2"/>
      <x v="1"/>
    </i>
    <i>
      <x v="14"/>
      <x v="41"/>
      <x v="93"/>
      <x/>
      <x v="1"/>
      <x v="327"/>
      <x v="263"/>
      <x v="2133"/>
      <x v="13"/>
      <x v="818"/>
      <x/>
      <x v="1"/>
      <x v="1"/>
    </i>
    <i r="3">
      <x v="1"/>
      <x v="1"/>
      <x v="327"/>
      <x v="263"/>
      <x v="2133"/>
      <x v="13"/>
      <x v="818"/>
      <x/>
      <x v="1"/>
      <x v="1"/>
    </i>
    <i r="4">
      <x v="2"/>
      <x v="327"/>
      <x v="263"/>
      <x v="2133"/>
      <x v="13"/>
      <x v="360"/>
      <x/>
      <x v="2"/>
      <x v="1"/>
    </i>
    <i r="3">
      <x v="2"/>
      <x v="1"/>
      <x v="327"/>
      <x v="263"/>
      <x v="2133"/>
      <x v="5013"/>
      <x v="972"/>
      <x/>
      <x v="1"/>
      <x v="1"/>
    </i>
    <i r="4">
      <x v="2"/>
      <x v="327"/>
      <x v="263"/>
      <x v="2133"/>
      <x v="13"/>
      <x v="360"/>
      <x/>
      <x v="2"/>
      <x v="1"/>
    </i>
    <i r="3">
      <x v="3"/>
      <x v="1"/>
      <x v="327"/>
      <x v="263"/>
      <x v="2133"/>
      <x v="5013"/>
      <x v="972"/>
      <x/>
      <x v="1"/>
      <x v="1"/>
    </i>
    <i r="4">
      <x v="2"/>
      <x v="327"/>
      <x v="263"/>
      <x v="2133"/>
      <x v="5013"/>
      <x v="528"/>
      <x/>
      <x v="2"/>
      <x v="1"/>
    </i>
    <i r="3">
      <x v="4"/>
      <x v="2"/>
      <x v="327"/>
      <x v="263"/>
      <x v="2133"/>
      <x v="5013"/>
      <x v="528"/>
      <x/>
      <x v="2"/>
      <x v="1"/>
    </i>
    <i>
      <x v="15"/>
      <x v="42"/>
      <x v="94"/>
      <x/>
      <x/>
      <x v="442"/>
      <x v="355"/>
      <x v="2134"/>
      <x v="5014"/>
      <x v="113"/>
      <x/>
      <x/>
      <x/>
    </i>
    <i r="5">
      <x v="434"/>
      <x v="347"/>
      <x v="2135"/>
      <x v="5015"/>
      <x v="1981"/>
      <x/>
      <x/>
      <x/>
    </i>
    <i r="5">
      <x v="919"/>
      <x v="660"/>
      <x v="2136"/>
      <x v="5016"/>
      <x v="87"/>
      <x/>
      <x/>
      <x/>
    </i>
    <i r="5">
      <x v="920"/>
      <x v="661"/>
      <x v="2137"/>
      <x v="5017"/>
      <x v="1512"/>
      <x/>
      <x/>
      <x/>
    </i>
    <i r="5">
      <x v="921"/>
      <x v="662"/>
      <x v="2138"/>
      <x v="5018"/>
      <x v="1573"/>
      <x/>
      <x/>
      <x/>
    </i>
    <i r="5">
      <x v="922"/>
      <x v="663"/>
      <x v="2139"/>
      <x v="5019"/>
      <x v="1284"/>
      <x/>
      <x/>
      <x/>
    </i>
    <i r="5">
      <x v="923"/>
      <x v="664"/>
      <x v="2140"/>
      <x v="5020"/>
      <x v="1277"/>
      <x/>
      <x/>
      <x/>
    </i>
    <i r="5">
      <x v="924"/>
      <x v="665"/>
      <x v="2141"/>
      <x v="5021"/>
      <x v="1971"/>
      <x/>
      <x/>
      <x/>
    </i>
    <i r="4">
      <x v="7"/>
      <x v="354"/>
      <x v="7"/>
      <x v="2142"/>
      <x v="13"/>
      <x v="1917"/>
      <x v="4"/>
      <x v="3"/>
      <x/>
    </i>
    <i r="3">
      <x v="1"/>
      <x/>
      <x v="925"/>
      <x v="666"/>
      <x v="2143"/>
      <x v="5022"/>
      <x v="1283"/>
      <x/>
      <x/>
      <x/>
    </i>
    <i r="5">
      <x v="926"/>
      <x v="667"/>
      <x v="2144"/>
      <x v="5023"/>
      <x v="116"/>
      <x/>
      <x/>
      <x/>
    </i>
    <i r="4">
      <x v="7"/>
      <x v="354"/>
      <x v="7"/>
      <x v="2145"/>
      <x v="13"/>
      <x v="1925"/>
      <x v="4"/>
      <x v="3"/>
      <x/>
    </i>
    <i r="7">
      <x v="2146"/>
      <x v="13"/>
      <x v="1921"/>
      <x v="4"/>
      <x v="3"/>
      <x/>
    </i>
    <i r="7">
      <x v="2147"/>
      <x v="13"/>
      <x v="1915"/>
      <x v="4"/>
      <x v="3"/>
      <x/>
    </i>
    <i r="7">
      <x v="2148"/>
      <x v="13"/>
      <x v="1929"/>
      <x v="4"/>
      <x v="3"/>
      <x/>
    </i>
    <i r="7">
      <x v="2149"/>
      <x v="13"/>
      <x v="1923"/>
      <x v="4"/>
      <x v="3"/>
      <x/>
    </i>
    <i r="7">
      <x v="2150"/>
      <x v="13"/>
      <x v="1931"/>
      <x v="4"/>
      <x v="3"/>
      <x/>
    </i>
    <i r="3">
      <x v="2"/>
      <x/>
      <x v="443"/>
      <x v="356"/>
      <x v="2151"/>
      <x v="5024"/>
      <x v="1369"/>
      <x/>
      <x/>
      <x/>
    </i>
    <i r="7">
      <x v="2152"/>
      <x v="5025"/>
      <x v="1369"/>
      <x/>
      <x/>
      <x/>
    </i>
    <i r="5">
      <x v="927"/>
      <x v="668"/>
      <x v="2153"/>
      <x v="5026"/>
      <x v="1231"/>
      <x/>
      <x/>
      <x/>
    </i>
    <i r="5">
      <x v="928"/>
      <x v="7"/>
      <x v="2154"/>
      <x v="5027"/>
      <x v="100"/>
      <x/>
      <x/>
      <x/>
    </i>
    <i r="5">
      <x v="921"/>
      <x v="662"/>
      <x v="2155"/>
      <x v="5028"/>
      <x v="1573"/>
      <x/>
      <x/>
      <x/>
    </i>
    <i r="5">
      <x v="929"/>
      <x v="669"/>
      <x v="2156"/>
      <x v="5029"/>
      <x v="1702"/>
      <x/>
      <x/>
      <x/>
    </i>
    <i r="5">
      <x v="618"/>
      <x v="475"/>
      <x v="2157"/>
      <x v="5030"/>
      <x v="115"/>
      <x/>
      <x/>
      <x/>
    </i>
    <i r="5">
      <x v="930"/>
      <x v="670"/>
      <x v="2158"/>
      <x v="5031"/>
      <x v="1278"/>
      <x/>
      <x/>
      <x/>
    </i>
    <i r="4">
      <x v="7"/>
      <x v="354"/>
      <x v="7"/>
      <x v="2159"/>
      <x v="13"/>
      <x v="1938"/>
      <x v="4"/>
      <x v="3"/>
      <x/>
    </i>
    <i r="7">
      <x v="2160"/>
      <x v="13"/>
      <x v="1924"/>
      <x v="4"/>
      <x v="3"/>
      <x/>
    </i>
    <i r="7">
      <x v="2161"/>
      <x v="13"/>
      <x v="1916"/>
      <x v="4"/>
      <x v="3"/>
      <x/>
    </i>
    <i r="7">
      <x v="2162"/>
      <x v="13"/>
      <x v="1919"/>
      <x v="4"/>
      <x v="3"/>
      <x/>
    </i>
    <i r="7">
      <x v="2163"/>
      <x v="13"/>
      <x v="1933"/>
      <x v="4"/>
      <x v="3"/>
      <x/>
    </i>
    <i r="7">
      <x v="2164"/>
      <x v="13"/>
      <x v="1934"/>
      <x v="4"/>
      <x v="3"/>
      <x/>
    </i>
    <i r="7">
      <x v="2165"/>
      <x v="13"/>
      <x v="1930"/>
      <x v="4"/>
      <x v="3"/>
      <x/>
    </i>
    <i r="7">
      <x v="2166"/>
      <x v="13"/>
      <x v="1920"/>
      <x v="4"/>
      <x v="3"/>
      <x/>
    </i>
    <i r="7">
      <x v="2167"/>
      <x v="13"/>
      <x v="1937"/>
      <x v="4"/>
      <x v="3"/>
      <x/>
    </i>
    <i r="3">
      <x v="3"/>
      <x/>
      <x v="931"/>
      <x v="671"/>
      <x v="2168"/>
      <x v="5032"/>
      <x v="2004"/>
      <x/>
      <x/>
      <x/>
    </i>
    <i r="5">
      <x v="434"/>
      <x v="347"/>
      <x v="2169"/>
      <x v="5033"/>
      <x v="1981"/>
      <x/>
      <x/>
      <x/>
    </i>
    <i r="5">
      <x v="932"/>
      <x v="672"/>
      <x v="2170"/>
      <x v="5034"/>
      <x v="73"/>
      <x/>
      <x/>
      <x/>
    </i>
    <i r="5">
      <x v="919"/>
      <x v="660"/>
      <x v="2171"/>
      <x v="5035"/>
      <x v="87"/>
      <x/>
      <x/>
      <x/>
    </i>
    <i r="5">
      <x v="923"/>
      <x v="664"/>
      <x v="2172"/>
      <x v="5036"/>
      <x v="1277"/>
      <x/>
      <x/>
      <x/>
    </i>
    <i r="5">
      <x v="933"/>
      <x v="673"/>
      <x v="2173"/>
      <x v="5037"/>
      <x v="1699"/>
      <x/>
      <x/>
      <x/>
    </i>
    <i r="5">
      <x v="934"/>
      <x v="674"/>
      <x v="2174"/>
      <x v="5038"/>
      <x v="2011"/>
      <x/>
      <x/>
      <x/>
    </i>
    <i r="7">
      <x v="2175"/>
      <x v="5039"/>
      <x v="2011"/>
      <x/>
      <x/>
      <x/>
    </i>
    <i r="5">
      <x v="935"/>
      <x v="7"/>
      <x v="2176"/>
      <x v="5040"/>
      <x v="1841"/>
      <x/>
      <x/>
      <x/>
    </i>
    <i r="5">
      <x v="936"/>
      <x v="675"/>
      <x v="2177"/>
      <x v="5041"/>
      <x v="1236"/>
      <x/>
      <x/>
      <x/>
    </i>
    <i r="5">
      <x v="937"/>
      <x v="676"/>
      <x v="2178"/>
      <x v="5042"/>
      <x v="158"/>
      <x/>
      <x/>
      <x/>
    </i>
    <i r="4">
      <x v="7"/>
      <x v="354"/>
      <x v="7"/>
      <x v="2179"/>
      <x v="13"/>
      <x v="1935"/>
      <x v="4"/>
      <x v="3"/>
      <x/>
    </i>
    <i r="7">
      <x v="2180"/>
      <x v="13"/>
      <x v="1918"/>
      <x v="4"/>
      <x v="3"/>
      <x/>
    </i>
    <i r="7">
      <x v="2181"/>
      <x v="13"/>
      <x v="1932"/>
      <x v="4"/>
      <x v="3"/>
      <x/>
    </i>
    <i r="7">
      <x v="2182"/>
      <x v="13"/>
      <x v="1944"/>
      <x v="4"/>
      <x v="3"/>
      <x/>
    </i>
    <i r="7">
      <x v="2183"/>
      <x v="13"/>
      <x v="1928"/>
      <x v="4"/>
      <x v="3"/>
      <x/>
    </i>
    <i r="7">
      <x v="2184"/>
      <x v="13"/>
      <x v="1926"/>
      <x v="4"/>
      <x v="3"/>
      <x/>
    </i>
    <i r="3">
      <x v="4"/>
      <x/>
      <x v="938"/>
      <x v="7"/>
      <x v="2185"/>
      <x v="5043"/>
      <x v="191"/>
      <x/>
      <x/>
      <x/>
    </i>
    <i r="5">
      <x v="939"/>
      <x v="677"/>
      <x v="2186"/>
      <x v="5044"/>
      <x v="186"/>
      <x/>
      <x/>
      <x/>
    </i>
    <i r="7">
      <x v="2187"/>
      <x v="5045"/>
      <x v="186"/>
      <x/>
      <x/>
      <x/>
    </i>
    <i r="5">
      <x v="940"/>
      <x v="678"/>
      <x v="2188"/>
      <x v="5046"/>
      <x v="177"/>
      <x/>
      <x/>
      <x/>
    </i>
    <i r="5">
      <x v="618"/>
      <x v="475"/>
      <x v="2189"/>
      <x v="5047"/>
      <x v="185"/>
      <x/>
      <x/>
      <x/>
    </i>
    <i r="5">
      <x v="530"/>
      <x v="426"/>
      <x v="2190"/>
      <x v="5048"/>
      <x v="155"/>
      <x/>
      <x/>
      <x/>
    </i>
    <i r="5">
      <x v="933"/>
      <x v="673"/>
      <x v="2191"/>
      <x v="5049"/>
      <x v="1699"/>
      <x/>
      <x/>
      <x/>
    </i>
    <i r="4">
      <x v="7"/>
      <x v="354"/>
      <x v="7"/>
      <x v="2192"/>
      <x v="13"/>
      <x v="1922"/>
      <x v="4"/>
      <x v="3"/>
      <x/>
    </i>
    <i r="7">
      <x v="2193"/>
      <x v="13"/>
      <x v="1943"/>
      <x v="4"/>
      <x v="3"/>
      <x/>
    </i>
    <i r="7">
      <x v="2194"/>
      <x v="13"/>
      <x v="1936"/>
      <x v="4"/>
      <x v="3"/>
      <x/>
    </i>
    <i r="7">
      <x v="2195"/>
      <x v="13"/>
      <x v="1942"/>
      <x v="4"/>
      <x v="3"/>
      <x/>
    </i>
    <i r="7">
      <x v="2196"/>
      <x v="13"/>
      <x v="1940"/>
      <x v="4"/>
      <x v="3"/>
      <x/>
    </i>
    <i r="3">
      <x v="5"/>
      <x/>
      <x v="941"/>
      <x v="679"/>
      <x v="2197"/>
      <x v="5050"/>
      <x v="1280"/>
      <x/>
      <x/>
      <x/>
    </i>
    <i r="5">
      <x v="919"/>
      <x v="660"/>
      <x v="2198"/>
      <x v="5051"/>
      <x v="87"/>
      <x/>
      <x/>
      <x/>
    </i>
    <i r="5">
      <x v="942"/>
      <x v="680"/>
      <x v="2199"/>
      <x v="5052"/>
      <x v="1279"/>
      <x/>
      <x/>
      <x/>
    </i>
    <i r="5">
      <x v="943"/>
      <x v="681"/>
      <x v="2200"/>
      <x v="5053"/>
      <x v="145"/>
      <x/>
      <x/>
      <x/>
    </i>
    <i r="5">
      <x v="940"/>
      <x v="678"/>
      <x v="2188"/>
      <x v="5054"/>
      <x v="177"/>
      <x/>
      <x/>
      <x/>
    </i>
    <i r="5">
      <x v="922"/>
      <x v="663"/>
      <x v="2139"/>
      <x v="5055"/>
      <x v="1284"/>
      <x/>
      <x/>
      <x/>
    </i>
    <i r="5">
      <x v="944"/>
      <x v="7"/>
      <x v="2201"/>
      <x v="5056"/>
      <x v="1285"/>
      <x/>
      <x/>
      <x/>
    </i>
    <i r="5">
      <x v="945"/>
      <x v="682"/>
      <x v="2202"/>
      <x v="5057"/>
      <x v="1282"/>
      <x/>
      <x/>
      <x/>
    </i>
    <i r="5">
      <x v="946"/>
      <x v="683"/>
      <x v="2203"/>
      <x v="5058"/>
      <x v="127"/>
      <x/>
      <x/>
      <x/>
    </i>
    <i r="5">
      <x v="947"/>
      <x v="684"/>
      <x v="2204"/>
      <x v="5059"/>
      <x v="1572"/>
      <x/>
      <x/>
      <x/>
    </i>
    <i r="4">
      <x v="7"/>
      <x v="354"/>
      <x v="7"/>
      <x v="2205"/>
      <x v="13"/>
      <x v="1941"/>
      <x v="4"/>
      <x v="3"/>
      <x/>
    </i>
    <i r="7">
      <x v="2206"/>
      <x v="13"/>
      <x v="1914"/>
      <x v="4"/>
      <x v="3"/>
      <x/>
    </i>
    <i r="7">
      <x v="2207"/>
      <x v="13"/>
      <x v="1939"/>
      <x v="4"/>
      <x v="3"/>
      <x/>
    </i>
    <i t="grand">
      <x/>
    </i>
  </rowItems>
  <colItems count="1">
    <i/>
  </colItems>
  <pageFields count="1">
    <pageField fld="0" hier="1" name="[Calendario].[Año].[All]" cap="All"/>
  </pageFields>
  <dataFields count="1">
    <dataField fld="2" subtotal="count" baseField="0" baseItem="0"/>
  </dataFields>
  <pivotHierarchies count="14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3">
    <rowHierarchyUsage hierarchyUsage="24"/>
    <rowHierarchyUsage hierarchyUsage="20"/>
    <rowHierarchyUsage hierarchyUsage="14"/>
    <rowHierarchyUsage hierarchyUsage="0"/>
    <rowHierarchyUsage hierarchyUsage="104"/>
    <rowHierarchyUsage hierarchyUsage="95"/>
    <rowHierarchyUsage hierarchyUsage="103"/>
    <rowHierarchyUsage hierarchyUsage="89"/>
    <rowHierarchyUsage hierarchyUsage="88"/>
    <rowHierarchyUsage hierarchyUsage="93"/>
    <rowHierarchyUsage hierarchyUsage="96"/>
    <rowHierarchyUsage hierarchyUsage="90"/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]"/>
        <x15:activeTabTopLevelEntity name="[CentrosCostos]"/>
        <x15:activeTabTopLevelEntity name="[Calendario]"/>
        <x15:activeTabTopLevelEntity name="[CuentasContables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7" xr16:uid="{E0D91746-0ABA-40A0-A18D-589C5310A8CA}" autoFormatId="16" applyNumberFormats="0" applyBorderFormats="0" applyFontFormats="0" applyPatternFormats="0" applyAlignmentFormats="0" applyWidthHeightFormats="0">
  <queryTableRefresh nextId="14">
    <queryTableFields count="13">
      <queryTableField id="1" name="Rut Empresa" tableColumnId="1"/>
      <queryTableField id="2" name="Nombre de la cuenta" tableColumnId="2"/>
      <queryTableField id="3" name="Nombre de la oportunidad" tableColumnId="3"/>
      <queryTableField id="4" name="Etapa" tableColumnId="4"/>
      <queryTableField id="5" name="Monto" tableColumnId="5"/>
      <queryTableField id="6" name="Contador de cuotas" tableColumnId="6"/>
      <queryTableField id="7" name="Fecha de cierre del Negocio" tableColumnId="7"/>
      <queryTableField id="8" name="Unidad" tableColumnId="8"/>
      <queryTableField id="9" name="División" tableColumnId="9"/>
      <queryTableField id="10" name="Sección" tableColumnId="10"/>
      <queryTableField id="11" name="Presupuesto sincronizado" tableColumnId="11"/>
      <queryTableField id="12" name="Fecha de Pago" tableColumnId="12"/>
      <queryTableField id="13" name="Traspaso interno" tableColumnId="13"/>
    </queryTableFields>
  </queryTableRefresh>
  <extLst>
    <ext xmlns:x15="http://schemas.microsoft.com/office/spreadsheetml/2010/11/main" uri="{883FBD77-0823-4a55-B5E3-86C4891E6966}">
      <x15:queryTable sourceDataName="Consulta - TBD_Reporte_Salesforce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teHierarchy" xr10:uid="{00000000-0013-0000-FFFF-FFFF01000000}" sourceName="[Calendario].[DateHierarchy]">
  <pivotTables>
    <pivotTable tabId="60" name="DAC-EERR"/>
    <pivotTable tabId="60" name="TablaDinámica5"/>
    <pivotTable tabId="60" name="DAC-EERR Detalle"/>
    <pivotTable tabId="66" name="DCO-EERR Detalle"/>
    <pivotTable tabId="66" name="DCO-EERR"/>
    <pivotTable tabId="66" name="TablaDinámica5"/>
    <pivotTable tabId="67" name="DEP-EERR Detalle"/>
    <pivotTable tabId="67" name="DEP-EERR"/>
    <pivotTable tabId="67" name="TablaDinámica5"/>
    <pivotTable tabId="68" name="TablaDinámica5"/>
    <pivotTable tabId="68" name="DES-EERR"/>
    <pivotTable tabId="68" name="DES-EERR Detalle"/>
    <pivotTable tabId="69" name="DGI-EERR Detalle"/>
    <pivotTable tabId="69" name="DGI-EERR"/>
    <pivotTable tabId="69" name="TablaDinámica5"/>
    <pivotTable tabId="70" name="TablaDinámica5"/>
    <pivotTable tabId="70" name="DGL-EERR"/>
    <pivotTable tabId="70" name="DGL-EERR Detalle"/>
    <pivotTable tabId="71" name="TablaDinámica5"/>
    <pivotTable tabId="71" name="DHC-EERR"/>
    <pivotTable tabId="71" name="DHC-EERR Detalle"/>
    <pivotTable tabId="72" name="DHI-EERR Detalle"/>
    <pivotTable tabId="72" name="DHI-EERR"/>
    <pivotTable tabId="72" name="TablaDinámica5"/>
    <pivotTable tabId="73" name="DIC-EERR Detalle"/>
    <pivotTable tabId="73" name="DIC-EERR"/>
    <pivotTable tabId="73" name="TablaDinámica5"/>
    <pivotTable tabId="74" name="TablaDinámica5"/>
    <pivotTable tabId="74" name="DIO-EERR"/>
    <pivotTable tabId="74" name="DIO-EERR Detalle"/>
    <pivotTable tabId="75" name="DPR-EERR Detalle"/>
    <pivotTable tabId="75" name="DPR-EERR"/>
    <pivotTable tabId="75" name="TablaDinámica5"/>
    <pivotTable tabId="76" name="DTC-EERR Detalle"/>
    <pivotTable tabId="76" name="DTC-EERR"/>
    <pivotTable tabId="76" name="TablaDinámica5"/>
    <pivotTable tabId="77" name="TablaDinámica5"/>
    <pivotTable tabId="77" name="MDQ-EERR"/>
    <pivotTable tabId="77" name="MDQ-EERR Detalle"/>
    <pivotTable tabId="86" name="TablaDinámica1"/>
    <pivotTable tabId="86" name="TablaDinámica2"/>
    <pivotTable tabId="86" name="TablaDinámica3"/>
    <pivotTable tabId="86" name="TablaDinámica4"/>
    <pivotTable tabId="59" name="TablaDinámica5"/>
    <pivotTable tabId="59" name="IDIEM-EERR"/>
    <pivotTable tabId="95" name="MDQ-EERR Detalle"/>
    <pivotTable tabId="95" name="MDQ-EERR"/>
    <pivotTable tabId="95" name="TablaDinámica5"/>
    <pivotTable tabId="96" name="TablaDinámica5"/>
    <pivotTable tabId="96" name="DIO-EERR"/>
    <pivotTable tabId="96" name="DIO-EERR Detalle"/>
  </pivotTables>
  <data>
    <olap pivotCacheId="1052481626">
      <levels count="4">
        <level uniqueName="[Calendario].[DateHierarchy].[(All)]" sourceCaption="(All)" count="0"/>
        <level uniqueName="[Calendario].[DateHierarchy].[Año]" sourceCaption="Año" count="1" sortOrder="ascending">
          <ranges>
            <range startItem="0">
              <i n="[Calendario].[DateHierarchy].[Año].&amp;[2026]" c="2026"/>
            </range>
          </ranges>
        </level>
        <level uniqueName="[Calendario].[DateHierarchy].[Mes]" sourceCaption="Mes" count="0"/>
        <level uniqueName="[Calendario].[DateHierarchy].[DateColumn]" sourceCaption="DateColumn" count="0"/>
      </levels>
      <selections count="1">
        <selection n="[Calendario].[DateHierarch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entroCosto" xr10:uid="{00000000-0013-0000-FFFF-FFFF02000000}" sourceName="[CentrosCostos].[centroCosto]">
  <pivotTables>
    <pivotTable tabId="60" name="DAC-EERR Detalle"/>
    <pivotTable tabId="66" name="DCO-EERR Detalle"/>
    <pivotTable tabId="67" name="DEP-EERR Detalle"/>
    <pivotTable tabId="68" name="DES-EERR Detalle"/>
    <pivotTable tabId="69" name="DGI-EERR Detalle"/>
    <pivotTable tabId="70" name="DGL-EERR Detalle"/>
    <pivotTable tabId="71" name="DHC-EERR Detalle"/>
    <pivotTable tabId="72" name="DHI-EERR Detalle"/>
    <pivotTable tabId="73" name="DIC-EERR Detalle"/>
    <pivotTable tabId="74" name="DIO-EERR Detalle"/>
    <pivotTable tabId="75" name="DPR-EERR Detalle"/>
    <pivotTable tabId="76" name="DTC-EERR Detalle"/>
    <pivotTable tabId="96" name="DIO-EERR Detalle"/>
  </pivotTables>
  <data>
    <olap pivotCacheId="1052481626">
      <levels count="2">
        <level uniqueName="[CentrosCostos].[centroCosto].[(All)]" sourceCaption="(All)" count="0"/>
        <level uniqueName="[CentrosCostos].[centroCosto].[centroCosto]" sourceCaption="centroCosto" count="337" sortOrder="ascending">
          <ranges>
            <range startItem="0">
              <i n="[CentrosCostos].[centroCosto].&amp;[1776]" c="1776"/>
              <i n="[CentrosCostos].[centroCosto].&amp;[1787]" c="1787"/>
              <i n="[CentrosCostos].[centroCosto].&amp;[1793]" c="1793"/>
              <i n="[CentrosCostos].[centroCosto].&amp;[1808]" c="1808"/>
              <i n="[CentrosCostos].[centroCosto].&amp;[1810]" c="1810"/>
              <i n="[CentrosCostos].[centroCosto].&amp;[1815]" c="1815"/>
              <i n="[CentrosCostos].[centroCosto].&amp;[1817]" c="1817"/>
              <i n="[CentrosCostos].[centroCosto].&amp;[1818]" c="1818"/>
              <i n="[CentrosCostos].[centroCosto].&amp;[1819]" c="1819"/>
              <i n="[CentrosCostos].[centroCosto].&amp;[1820]" c="1820"/>
              <i n="[CentrosCostos].[centroCosto].&amp;[1822]" c="1822"/>
              <i n="[CentrosCostos].[centroCosto].&amp;[1823]" c="1823"/>
              <i n="[CentrosCostos].[centroCosto].&amp;[1827]" c="1827"/>
              <i n="[CentrosCostos].[centroCosto].&amp;[1829]" c="1829"/>
              <i n="[CentrosCostos].[centroCosto].&amp;[1830]" c="1830"/>
              <i n="[CentrosCostos].[centroCosto].&amp;[1831]" c="1831"/>
              <i n="[CentrosCostos].[centroCosto].&amp;[1833]" c="1833"/>
              <i n="[CentrosCostos].[centroCosto].&amp;[2047]" c="2047"/>
              <i n="[CentrosCostos].[centroCosto].&amp;[2115]" c="2115"/>
              <i n="[CentrosCostos].[centroCosto].&amp;[2118]" c="2118"/>
              <i n="[CentrosCostos].[centroCosto].&amp;[2119]" c="2119"/>
              <i n="[CentrosCostos].[centroCosto].&amp;[2121]" c="2121"/>
              <i n="[CentrosCostos].[centroCosto].&amp;[2123]" c="2123"/>
              <i n="[CentrosCostos].[centroCosto].&amp;[2124]" c="2124"/>
              <i n="[CentrosCostos].[centroCosto].&amp;[2175]" c="2175"/>
              <i n="[CentrosCostos].[centroCosto].&amp;[2301]" c="2301"/>
              <i n="[CentrosCostos].[centroCosto].&amp;[2304]" c="2304"/>
              <i n="[CentrosCostos].[centroCosto].&amp;[2310]" c="2310"/>
              <i n="[CentrosCostos].[centroCosto].&amp;[2311]" c="2311"/>
              <i n="[CentrosCostos].[centroCosto].&amp;[2314]" c="2314"/>
              <i n="[CentrosCostos].[centroCosto].&amp;[2318]" c="2318"/>
              <i n="[CentrosCostos].[centroCosto].&amp;[2321]" c="2321"/>
              <i n="[CentrosCostos].[centroCosto].&amp;[2323]" c="2323"/>
              <i n="[CentrosCostos].[centroCosto].&amp;[2327]" c="2327"/>
              <i n="[CentrosCostos].[centroCosto].&amp;[2329]" c="2329"/>
              <i n="[CentrosCostos].[centroCosto].&amp;[2331]" c="2331"/>
              <i n="[CentrosCostos].[centroCosto].&amp;[2338]" c="2338"/>
              <i n="[CentrosCostos].[centroCosto].&amp;[2339]" c="2339"/>
              <i n="[CentrosCostos].[centroCosto].&amp;[2340]" c="2340"/>
              <i n="[CentrosCostos].[centroCosto].&amp;[2341]" c="2341"/>
              <i n="[CentrosCostos].[centroCosto].&amp;[2343]" c="2343"/>
              <i n="[CentrosCostos].[centroCosto].&amp;[2355]" c="2355"/>
              <i n="[CentrosCostos].[centroCosto].&amp;[2359]" c="2359"/>
              <i n="[CentrosCostos].[centroCosto].&amp;[2360]" c="2360"/>
              <i n="[CentrosCostos].[centroCosto].&amp;[2375]" c="2375"/>
              <i n="[CentrosCostos].[centroCosto].&amp;[2380]" c="2380"/>
              <i n="[CentrosCostos].[centroCosto].&amp;[2935]" c="2935"/>
              <i n="[CentrosCostos].[centroCosto].&amp;[2936]" c="2936"/>
              <i n="[CentrosCostos].[centroCosto].&amp;[2981]" c="2981"/>
              <i n="[CentrosCostos].[centroCosto].&amp;[2987]" c="2987"/>
              <i n="[CentrosCostos].[centroCosto].&amp;[3149]" c="3149"/>
              <i n="[CentrosCostos].[centroCosto].&amp;[3337]" c="3337"/>
              <i n="[CentrosCostos].[centroCosto].&amp;[3480]" c="3480"/>
              <i n="[CentrosCostos].[centroCosto].&amp;[3481]" c="3481"/>
              <i n="[CentrosCostos].[centroCosto].&amp;[3579]" c="3579"/>
              <i n="[CentrosCostos].[centroCosto].&amp;[3580]" c="3580"/>
              <i n="[CentrosCostos].[centroCosto].&amp;[3582]" c="3582"/>
              <i n="[CentrosCostos].[centroCosto].&amp;[3583]" c="3583"/>
              <i n="[CentrosCostos].[centroCosto].&amp;[3681]" c="3681"/>
              <i n="[CentrosCostos].[centroCosto].&amp;[3682]" c="3682"/>
              <i n="[CentrosCostos].[centroCosto].&amp;[3683]" c="3683"/>
              <i n="[CentrosCostos].[centroCosto].&amp;[3684]" c="3684"/>
              <i n="[CentrosCostos].[centroCosto].&amp;[3685]" c="3685"/>
              <i n="[CentrosCostos].[centroCosto].&amp;[3689]" c="3689"/>
              <i n="[CentrosCostos].[centroCosto].&amp;[3692]" c="3692"/>
              <i n="[CentrosCostos].[centroCosto].&amp;[3693]" c="3693"/>
              <i n="[CentrosCostos].[centroCosto].&amp;[3734]" c="3734"/>
              <i n="[CentrosCostos].[centroCosto].&amp;[3735]" c="3735"/>
              <i n="[CentrosCostos].[centroCosto].&amp;[3741]" c="3741"/>
              <i n="[CentrosCostos].[centroCosto].&amp;[3743]" c="3743"/>
              <i n="[CentrosCostos].[centroCosto].&amp;[3747]" c="3747"/>
              <i n="[CentrosCostos].[centroCosto].&amp;[3807]" c="3807"/>
              <i n="[CentrosCostos].[centroCosto].&amp;[3808]" c="3808"/>
              <i n="[CentrosCostos].[centroCosto].&amp;[3814]" c="3814"/>
              <i n="[CentrosCostos].[centroCosto].&amp;[3815]" c="3815"/>
              <i n="[CentrosCostos].[centroCosto].&amp;[3816]" c="3816"/>
              <i n="[CentrosCostos].[centroCosto].&amp;[3817]" c="3817"/>
              <i n="[CentrosCostos].[centroCosto].&amp;[3819]" c="3819"/>
              <i n="[CentrosCostos].[centroCosto].&amp;[3866]" c="3866"/>
              <i n="[CentrosCostos].[centroCosto].&amp;[3867]" c="3867"/>
              <i n="[CentrosCostos].[centroCosto].&amp;[3868]" c="3868"/>
              <i n="[CentrosCostos].[centroCosto].&amp;[3870]" c="3870"/>
              <i n="[CentrosCostos].[centroCosto].&amp;[3872]" c="3872"/>
              <i n="[CentrosCostos].[centroCosto].&amp;[3874]" c="3874"/>
              <i n="[CentrosCostos].[centroCosto].&amp;[3875]" c="3875"/>
              <i n="[CentrosCostos].[centroCosto].&amp;[3876]" c="3876"/>
              <i n="[CentrosCostos].[centroCosto].&amp;[3879]" c="3879"/>
              <i n="[CentrosCostos].[centroCosto].&amp;[3883]" c="3883"/>
              <i n="[CentrosCostos].[centroCosto].&amp;[3884]" c="3884"/>
              <i n="[CentrosCostos].[centroCosto].&amp;[3885]" c="3885"/>
              <i n="[CentrosCostos].[centroCosto].&amp;[3916]" c="3916"/>
              <i n="[CentrosCostos].[centroCosto].&amp;[3919]" c="3919"/>
              <i n="[CentrosCostos].[centroCosto].&amp;[1626]" c="1626" nd="1"/>
              <i n="[CentrosCostos].[centroCosto].&amp;[1774]" c="1774" nd="1"/>
              <i n="[CentrosCostos].[centroCosto].&amp;[1775]" c="1775" nd="1"/>
              <i n="[CentrosCostos].[centroCosto].&amp;[1777]" c="1777" nd="1"/>
              <i n="[CentrosCostos].[centroCosto].&amp;[1778]" c="1778" nd="1"/>
              <i n="[CentrosCostos].[centroCosto].&amp;[1779]" c="1779" nd="1"/>
              <i n="[CentrosCostos].[centroCosto].&amp;[1780]" c="1780" nd="1"/>
              <i n="[CentrosCostos].[centroCosto].&amp;[1781]" c="1781" nd="1"/>
              <i n="[CentrosCostos].[centroCosto].&amp;[1782]" c="1782" nd="1"/>
              <i n="[CentrosCostos].[centroCosto].&amp;[1783]" c="1783" nd="1"/>
              <i n="[CentrosCostos].[centroCosto].&amp;[1784]" c="1784" nd="1"/>
              <i n="[CentrosCostos].[centroCosto].&amp;[1785]" c="1785" nd="1"/>
              <i n="[CentrosCostos].[centroCosto].&amp;[1786]" c="1786" nd="1"/>
              <i n="[CentrosCostos].[centroCosto].&amp;[1788]" c="1788" nd="1"/>
              <i n="[CentrosCostos].[centroCosto].&amp;[1789]" c="1789" nd="1"/>
              <i n="[CentrosCostos].[centroCosto].&amp;[1790]" c="1790" nd="1"/>
              <i n="[CentrosCostos].[centroCosto].&amp;[1791]" c="1791" nd="1"/>
              <i n="[CentrosCostos].[centroCosto].&amp;[1792]" c="1792" nd="1"/>
              <i n="[CentrosCostos].[centroCosto].&amp;[1794]" c="1794" nd="1"/>
              <i n="[CentrosCostos].[centroCosto].&amp;[1795]" c="1795" nd="1"/>
              <i n="[CentrosCostos].[centroCosto].&amp;[1796]" c="1796" nd="1"/>
              <i n="[CentrosCostos].[centroCosto].&amp;[1797]" c="1797" nd="1"/>
              <i n="[CentrosCostos].[centroCosto].&amp;[1809]" c="1809" nd="1"/>
              <i n="[CentrosCostos].[centroCosto].&amp;[1811]" c="1811" nd="1"/>
              <i n="[CentrosCostos].[centroCosto].&amp;[1812]" c="1812" nd="1"/>
              <i n="[CentrosCostos].[centroCosto].&amp;[1813]" c="1813" nd="1"/>
              <i n="[CentrosCostos].[centroCosto].&amp;[1814]" c="1814" nd="1"/>
              <i n="[CentrosCostos].[centroCosto].&amp;[1816]" c="1816" nd="1"/>
              <i n="[CentrosCostos].[centroCosto].&amp;[1821]" c="1821" nd="1"/>
              <i n="[CentrosCostos].[centroCosto].&amp;[1824]" c="1824" nd="1"/>
              <i n="[CentrosCostos].[centroCosto].&amp;[1825]" c="1825" nd="1"/>
              <i n="[CentrosCostos].[centroCosto].&amp;[1826]" c="1826" nd="1"/>
              <i n="[CentrosCostos].[centroCosto].&amp;[1828]" c="1828" nd="1"/>
              <i n="[CentrosCostos].[centroCosto].&amp;[1832]" c="1832" nd="1"/>
              <i n="[CentrosCostos].[centroCosto].&amp;[1834]" c="1834" nd="1"/>
              <i n="[CentrosCostos].[centroCosto].&amp;[1835]" c="1835" nd="1"/>
              <i n="[CentrosCostos].[centroCosto].&amp;[1964]" c="1964" nd="1"/>
              <i n="[CentrosCostos].[centroCosto].&amp;[2001]" c="2001" nd="1"/>
              <i n="[CentrosCostos].[centroCosto].&amp;[2002]" c="2002" nd="1"/>
              <i n="[CentrosCostos].[centroCosto].&amp;[2105]" c="2105" nd="1"/>
              <i n="[CentrosCostos].[centroCosto].&amp;[2114]" c="2114" nd="1"/>
              <i n="[CentrosCostos].[centroCosto].&amp;[2116]" c="2116" nd="1"/>
              <i n="[CentrosCostos].[centroCosto].&amp;[2117]" c="2117" nd="1"/>
              <i n="[CentrosCostos].[centroCosto].&amp;[2120]" c="2120" nd="1"/>
              <i n="[CentrosCostos].[centroCosto].&amp;[2125]" c="2125" nd="1"/>
              <i n="[CentrosCostos].[centroCosto].&amp;[2126]" c="2126" nd="1"/>
              <i n="[CentrosCostos].[centroCosto].&amp;[2302]" c="2302" nd="1"/>
              <i n="[CentrosCostos].[centroCosto].&amp;[2303]" c="2303" nd="1"/>
              <i n="[CentrosCostos].[centroCosto].&amp;[2305]" c="2305" nd="1"/>
              <i n="[CentrosCostos].[centroCosto].&amp;[2306]" c="2306" nd="1"/>
              <i n="[CentrosCostos].[centroCosto].&amp;[2307]" c="2307" nd="1"/>
              <i n="[CentrosCostos].[centroCosto].&amp;[2308]" c="2308" nd="1"/>
              <i n="[CentrosCostos].[centroCosto].&amp;[2309]" c="2309" nd="1"/>
              <i n="[CentrosCostos].[centroCosto].&amp;[2312]" c="2312" nd="1"/>
              <i n="[CentrosCostos].[centroCosto].&amp;[2313]" c="2313" nd="1"/>
              <i n="[CentrosCostos].[centroCosto].&amp;[2315]" c="2315" nd="1"/>
              <i n="[CentrosCostos].[centroCosto].&amp;[2316]" c="2316" nd="1"/>
              <i n="[CentrosCostos].[centroCosto].&amp;[2317]" c="2317" nd="1"/>
              <i n="[CentrosCostos].[centroCosto].&amp;[2319]" c="2319" nd="1"/>
              <i n="[CentrosCostos].[centroCosto].&amp;[2320]" c="2320" nd="1"/>
              <i n="[CentrosCostos].[centroCosto].&amp;[2322]" c="2322" nd="1"/>
              <i n="[CentrosCostos].[centroCosto].&amp;[2324]" c="2324" nd="1"/>
              <i n="[CentrosCostos].[centroCosto].&amp;[2325]" c="2325" nd="1"/>
              <i n="[CentrosCostos].[centroCosto].&amp;[2326]" c="2326" nd="1"/>
              <i n="[CentrosCostos].[centroCosto].&amp;[2328]" c="2328" nd="1"/>
              <i n="[CentrosCostos].[centroCosto].&amp;[2330]" c="2330" nd="1"/>
              <i n="[CentrosCostos].[centroCosto].&amp;[2333]" c="2333" nd="1"/>
              <i n="[CentrosCostos].[centroCosto].&amp;[2334]" c="2334" nd="1"/>
              <i n="[CentrosCostos].[centroCosto].&amp;[2335]" c="2335" nd="1"/>
              <i n="[CentrosCostos].[centroCosto].&amp;[2336]" c="2336" nd="1"/>
              <i n="[CentrosCostos].[centroCosto].&amp;[2337]" c="2337" nd="1"/>
              <i n="[CentrosCostos].[centroCosto].&amp;[2342]" c="2342" nd="1"/>
              <i n="[CentrosCostos].[centroCosto].&amp;[2344]" c="2344" nd="1"/>
              <i n="[CentrosCostos].[centroCosto].&amp;[2345]" c="2345" nd="1"/>
              <i n="[CentrosCostos].[centroCosto].&amp;[2346]" c="2346" nd="1"/>
              <i n="[CentrosCostos].[centroCosto].&amp;[2347]" c="2347" nd="1"/>
              <i n="[CentrosCostos].[centroCosto].&amp;[2348]" c="2348" nd="1"/>
              <i n="[CentrosCostos].[centroCosto].&amp;[2349]" c="2349" nd="1"/>
              <i n="[CentrosCostos].[centroCosto].&amp;[2350]" c="2350" nd="1"/>
              <i n="[CentrosCostos].[centroCosto].&amp;[2351]" c="2351" nd="1"/>
              <i n="[CentrosCostos].[centroCosto].&amp;[2352]" c="2352" nd="1"/>
              <i n="[CentrosCostos].[centroCosto].&amp;[2353]" c="2353" nd="1"/>
              <i n="[CentrosCostos].[centroCosto].&amp;[2354]" c="2354" nd="1"/>
              <i n="[CentrosCostos].[centroCosto].&amp;[2356]" c="2356" nd="1"/>
              <i n="[CentrosCostos].[centroCosto].&amp;[2357]" c="2357" nd="1"/>
              <i n="[CentrosCostos].[centroCosto].&amp;[2358]" c="2358" nd="1"/>
              <i n="[CentrosCostos].[centroCosto].&amp;[2361]" c="2361" nd="1"/>
              <i n="[CentrosCostos].[centroCosto].&amp;[2362]" c="2362" nd="1"/>
              <i n="[CentrosCostos].[centroCosto].&amp;[2363]" c="2363" nd="1"/>
              <i n="[CentrosCostos].[centroCosto].&amp;[2364]" c="2364" nd="1"/>
              <i n="[CentrosCostos].[centroCosto].&amp;[2365]" c="2365" nd="1"/>
              <i n="[CentrosCostos].[centroCosto].&amp;[2366]" c="2366" nd="1"/>
              <i n="[CentrosCostos].[centroCosto].&amp;[2367]" c="2367" nd="1"/>
              <i n="[CentrosCostos].[centroCosto].&amp;[2368]" c="2368" nd="1"/>
              <i n="[CentrosCostos].[centroCosto].&amp;[2369]" c="2369" nd="1"/>
              <i n="[CentrosCostos].[centroCosto].&amp;[2370]" c="2370" nd="1"/>
              <i n="[CentrosCostos].[centroCosto].&amp;[2371]" c="2371" nd="1"/>
              <i n="[CentrosCostos].[centroCosto].&amp;[2372]" c="2372" nd="1"/>
              <i n="[CentrosCostos].[centroCosto].&amp;[2373]" c="2373" nd="1"/>
              <i n="[CentrosCostos].[centroCosto].&amp;[2374]" c="2374" nd="1"/>
              <i n="[CentrosCostos].[centroCosto].&amp;[2376]" c="2376" nd="1"/>
              <i n="[CentrosCostos].[centroCosto].&amp;[2377]" c="2377" nd="1"/>
              <i n="[CentrosCostos].[centroCosto].&amp;[2378]" c="2378" nd="1"/>
              <i n="[CentrosCostos].[centroCosto].&amp;[2379]" c="2379" nd="1"/>
              <i n="[CentrosCostos].[centroCosto].&amp;[2381]" c="2381" nd="1"/>
              <i n="[CentrosCostos].[centroCosto].&amp;[2382]" c="2382" nd="1"/>
              <i n="[CentrosCostos].[centroCosto].&amp;[2439]" c="2439" nd="1"/>
              <i n="[CentrosCostos].[centroCosto].&amp;[2454]" c="2454" nd="1"/>
              <i n="[CentrosCostos].[centroCosto].&amp;[2455]" c="2455" nd="1"/>
              <i n="[CentrosCostos].[centroCosto].&amp;[2934]" c="2934" nd="1"/>
              <i n="[CentrosCostos].[centroCosto].&amp;[2951]" c="2951" nd="1"/>
              <i n="[CentrosCostos].[centroCosto].&amp;[2980]" c="2980" nd="1"/>
              <i n="[CentrosCostos].[centroCosto].&amp;[2982]" c="2982" nd="1"/>
              <i n="[CentrosCostos].[centroCosto].&amp;[2983]" c="2983" nd="1"/>
              <i n="[CentrosCostos].[centroCosto].&amp;[2984]" c="2984" nd="1"/>
              <i n="[CentrosCostos].[centroCosto].&amp;[2985]" c="2985" nd="1"/>
              <i n="[CentrosCostos].[centroCosto].&amp;[2986]" c="2986" nd="1"/>
              <i n="[CentrosCostos].[centroCosto].&amp;[2988]" c="2988" nd="1"/>
              <i n="[CentrosCostos].[centroCosto].&amp;[2989]" c="2989" nd="1"/>
              <i n="[CentrosCostos].[centroCosto].&amp;[2990]" c="2990" nd="1"/>
              <i n="[CentrosCostos].[centroCosto].&amp;[2991]" c="2991" nd="1"/>
              <i n="[CentrosCostos].[centroCosto].&amp;[2997]" c="2997" nd="1"/>
              <i n="[CentrosCostos].[centroCosto].&amp;[2998]" c="2998" nd="1"/>
              <i n="[CentrosCostos].[centroCosto].&amp;[2999]" c="2999" nd="1"/>
              <i n="[CentrosCostos].[centroCosto].&amp;[3000]" c="3000" nd="1"/>
              <i n="[CentrosCostos].[centroCosto].&amp;[3001]" c="3001" nd="1"/>
              <i n="[CentrosCostos].[centroCosto].&amp;[3142]" c="3142" nd="1"/>
              <i n="[CentrosCostos].[centroCosto].&amp;[3143]" c="3143" nd="1"/>
              <i n="[CentrosCostos].[centroCosto].&amp;[3144]" c="3144" nd="1"/>
              <i n="[CentrosCostos].[centroCosto].&amp;[3145]" c="3145" nd="1"/>
              <i n="[CentrosCostos].[centroCosto].&amp;[3146]" c="3146" nd="1"/>
              <i n="[CentrosCostos].[centroCosto].&amp;[3147]" c="3147" nd="1"/>
              <i n="[CentrosCostos].[centroCosto].&amp;[3148]" c="3148" nd="1"/>
              <i n="[CentrosCostos].[centroCosto].&amp;[3150]" c="3150" nd="1"/>
              <i n="[CentrosCostos].[centroCosto].&amp;[3151]" c="3151" nd="1"/>
              <i n="[CentrosCostos].[centroCosto].&amp;[3333]" c="3333" nd="1"/>
              <i n="[CentrosCostos].[centroCosto].&amp;[3334]" c="3334" nd="1"/>
              <i n="[CentrosCostos].[centroCosto].&amp;[3335]" c="3335" nd="1"/>
              <i n="[CentrosCostos].[centroCosto].&amp;[3336]" c="3336" nd="1"/>
              <i n="[CentrosCostos].[centroCosto].&amp;[3338]" c="3338" nd="1"/>
              <i n="[CentrosCostos].[centroCosto].&amp;[3339]" c="3339" nd="1"/>
              <i n="[CentrosCostos].[centroCosto].&amp;[3340]" c="3340" nd="1"/>
              <i n="[CentrosCostos].[centroCosto].&amp;[3341]" c="3341" nd="1"/>
              <i n="[CentrosCostos].[centroCosto].&amp;[3342]" c="3342" nd="1"/>
              <i n="[CentrosCostos].[centroCosto].&amp;[3475]" c="3475" nd="1"/>
              <i n="[CentrosCostos].[centroCosto].&amp;[3476]" c="3476" nd="1"/>
              <i n="[CentrosCostos].[centroCosto].&amp;[3477]" c="3477" nd="1"/>
              <i n="[CentrosCostos].[centroCosto].&amp;[3478]" c="3478" nd="1"/>
              <i n="[CentrosCostos].[centroCosto].&amp;[3479]" c="3479" nd="1"/>
              <i n="[CentrosCostos].[centroCosto].&amp;[3482]" c="3482" nd="1"/>
              <i n="[CentrosCostos].[centroCosto].&amp;[3483]" c="3483" nd="1"/>
              <i n="[CentrosCostos].[centroCosto].&amp;[3484]" c="3484" nd="1"/>
              <i n="[CentrosCostos].[centroCosto].&amp;[3569]" c="3569" nd="1"/>
              <i n="[CentrosCostos].[centroCosto].&amp;[3570]" c="3570" nd="1"/>
              <i n="[CentrosCostos].[centroCosto].&amp;[3571]" c="3571" nd="1"/>
              <i n="[CentrosCostos].[centroCosto].&amp;[3572]" c="3572" nd="1"/>
              <i n="[CentrosCostos].[centroCosto].&amp;[3573]" c="3573" nd="1"/>
              <i n="[CentrosCostos].[centroCosto].&amp;[3574]" c="3574" nd="1"/>
              <i n="[CentrosCostos].[centroCosto].&amp;[3575]" c="3575" nd="1"/>
              <i n="[CentrosCostos].[centroCosto].&amp;[3576]" c="3576" nd="1"/>
              <i n="[CentrosCostos].[centroCosto].&amp;[3577]" c="3577" nd="1"/>
              <i n="[CentrosCostos].[centroCosto].&amp;[3578]" c="3578" nd="1"/>
              <i n="[CentrosCostos].[centroCosto].&amp;[3581]" c="3581" nd="1"/>
              <i n="[CentrosCostos].[centroCosto].&amp;[3584]" c="3584" nd="1"/>
              <i n="[CentrosCostos].[centroCosto].&amp;[3585]" c="3585" nd="1"/>
              <i n="[CentrosCostos].[centroCosto].&amp;[3586]" c="3586" nd="1"/>
              <i n="[CentrosCostos].[centroCosto].&amp;[3587]" c="3587" nd="1"/>
              <i n="[CentrosCostos].[centroCosto].&amp;[3588]" c="3588" nd="1"/>
              <i n="[CentrosCostos].[centroCosto].&amp;[3677]" c="3677" nd="1"/>
              <i n="[CentrosCostos].[centroCosto].&amp;[3678]" c="3678" nd="1"/>
              <i n="[CentrosCostos].[centroCosto].&amp;[3679]" c="3679" nd="1"/>
              <i n="[CentrosCostos].[centroCosto].&amp;[3680]" c="3680" nd="1"/>
              <i n="[CentrosCostos].[centroCosto].&amp;[3686]" c="3686" nd="1"/>
              <i n="[CentrosCostos].[centroCosto].&amp;[3687]" c="3687" nd="1"/>
              <i n="[CentrosCostos].[centroCosto].&amp;[3688]" c="3688" nd="1"/>
              <i n="[CentrosCostos].[centroCosto].&amp;[3690]" c="3690" nd="1"/>
              <i n="[CentrosCostos].[centroCosto].&amp;[3691]" c="3691" nd="1"/>
              <i n="[CentrosCostos].[centroCosto].&amp;[3694]" c="3694" nd="1"/>
              <i n="[CentrosCostos].[centroCosto].&amp;[3695]" c="3695" nd="1"/>
              <i n="[CentrosCostos].[centroCosto].&amp;[3696]" c="3696" nd="1"/>
              <i n="[CentrosCostos].[centroCosto].&amp;[3728]" c="3728" nd="1"/>
              <i n="[CentrosCostos].[centroCosto].&amp;[3729]" c="3729" nd="1"/>
              <i n="[CentrosCostos].[centroCosto].&amp;[3730]" c="3730" nd="1"/>
              <i n="[CentrosCostos].[centroCosto].&amp;[3731]" c="3731" nd="1"/>
              <i n="[CentrosCostos].[centroCosto].&amp;[3732]" c="3732" nd="1"/>
              <i n="[CentrosCostos].[centroCosto].&amp;[3736]" c="3736" nd="1"/>
              <i n="[CentrosCostos].[centroCosto].&amp;[3737]" c="3737" nd="1"/>
              <i n="[CentrosCostos].[centroCosto].&amp;[3738]" c="3738" nd="1"/>
              <i n="[CentrosCostos].[centroCosto].&amp;[3739]" c="3739" nd="1"/>
              <i n="[CentrosCostos].[centroCosto].&amp;[3740]" c="3740" nd="1"/>
              <i n="[CentrosCostos].[centroCosto].&amp;[3742]" c="3742" nd="1"/>
              <i n="[CentrosCostos].[centroCosto].&amp;[3744]" c="3744" nd="1"/>
              <i n="[CentrosCostos].[centroCosto].&amp;[3745]" c="3745" nd="1"/>
              <i n="[CentrosCostos].[centroCosto].&amp;[3746]" c="3746" nd="1"/>
              <i n="[CentrosCostos].[centroCosto].&amp;[3748]" c="3748" nd="1"/>
              <i n="[CentrosCostos].[centroCosto].&amp;[3803]" c="3803" nd="1"/>
              <i n="[CentrosCostos].[centroCosto].&amp;[3804]" c="3804" nd="1"/>
              <i n="[CentrosCostos].[centroCosto].&amp;[3805]" c="3805" nd="1"/>
              <i n="[CentrosCostos].[centroCosto].&amp;[3806]" c="3806" nd="1"/>
              <i n="[CentrosCostos].[centroCosto].&amp;[3809]" c="3809" nd="1"/>
              <i n="[CentrosCostos].[centroCosto].&amp;[3810]" c="3810" nd="1"/>
              <i n="[CentrosCostos].[centroCosto].&amp;[3811]" c="3811" nd="1"/>
              <i n="[CentrosCostos].[centroCosto].&amp;[3812]" c="3812" nd="1"/>
              <i n="[CentrosCostos].[centroCosto].&amp;[3813]" c="3813" nd="1"/>
              <i n="[CentrosCostos].[centroCosto].&amp;[3818]" c="3818" nd="1"/>
              <i n="[CentrosCostos].[centroCosto].&amp;[3820]" c="3820" nd="1"/>
              <i n="[CentrosCostos].[centroCosto].&amp;[3821]" c="3821" nd="1"/>
              <i n="[CentrosCostos].[centroCosto].&amp;[3822]" c="3822" nd="1"/>
              <i n="[CentrosCostos].[centroCosto].&amp;[3869]" c="3869" nd="1"/>
              <i n="[CentrosCostos].[centroCosto].&amp;[3871]" c="3871" nd="1"/>
              <i n="[CentrosCostos].[centroCosto].&amp;[3873]" c="3873" nd="1"/>
              <i n="[CentrosCostos].[centroCosto].&amp;[3877]" c="3877" nd="1"/>
              <i n="[CentrosCostos].[centroCosto].&amp;[3878]" c="3878" nd="1"/>
              <i n="[CentrosCostos].[centroCosto].&amp;[3880]" c="3880" nd="1"/>
              <i n="[CentrosCostos].[centroCosto].&amp;[3881]" c="3881" nd="1"/>
              <i n="[CentrosCostos].[centroCosto].&amp;[3882]" c="3882" nd="1"/>
              <i n="[CentrosCostos].[centroCosto].&amp;[3917]" c="3917" nd="1"/>
              <i n="[CentrosCostos].[centroCosto].&amp;[3920]" c="3920" nd="1"/>
              <i n="[CentrosCostos].[centroCosto].&amp;[3921]" c="3921" nd="1"/>
              <i n="[CentrosCostos].[centroCosto].&amp;[17772]" c="17772" nd="1"/>
              <i n="[CentrosCostos].[centroCosto].&amp;[17852]" c="17852" nd="1"/>
              <i n="[CentrosCostos].[centroCosto].&amp;[17882]" c="17882" nd="1"/>
              <i n="[CentrosCostos].[centroCosto].&amp;[18142]" c="18142" nd="1"/>
              <i n="[CentrosCostos].[centroCosto].&amp;[19642]" c="19642" nd="1"/>
              <i n="[CentrosCostos].[centroCosto].&amp;[23032]" c="23032" nd="1"/>
              <i n="[CentrosCostos].[centroCosto].&amp;[23092]" c="23092" nd="1"/>
              <i n="[CentrosCostos].[centroCosto].&amp;[23222]" c="23222" nd="1"/>
              <i n="[CentrosCostos].[centroCosto].&amp;[23332]" c="23332" nd="1"/>
              <i n="[CentrosCostos].[centroCosto].&amp;[23372]" c="23372" nd="1"/>
              <i n="[CentrosCostos].[centroCosto].&amp;[23373]" c="23373" nd="1"/>
              <i n="[CentrosCostos].[centroCosto].&amp;[23374]" c="23374" nd="1"/>
              <i n="[CentrosCostos].[centroCosto].&amp;[23392]" c="23392" nd="1"/>
              <i n="[CentrosCostos].[centroCosto].&amp;[23422]" c="23422" nd="1"/>
              <i n="[CentrosCostos].[centroCosto].&amp;[23472]" c="23472" nd="1"/>
              <i n="[CentrosCostos].[centroCosto].&amp;[23492]" c="23492" nd="1"/>
              <i n="[CentrosCostos].[centroCosto].&amp;[23712]" c="23712" nd="1"/>
              <i n="[CentrosCostos].[centroCosto].&amp;[23812]" c="23812" nd="1"/>
              <i n="[CentrosCostos].[centroCosto].&amp;[29852]" c="29852" nd="1"/>
              <i n="[CentrosCostos].[centroCosto].&amp;[29912]" c="29912" nd="1"/>
              <i n="[CentrosCostos].[centroCosto].&amp;[29982]" c="29982" nd="1"/>
              <i n="[CentrosCostos].[centroCosto].&amp;[31442]" c="31442" nd="1"/>
              <i n="[CentrosCostos].[centroCosto].&amp;[31482]" c="31482" nd="1"/>
              <i n="[CentrosCostos].[centroCosto].&amp;[31502]" c="31502" nd="1"/>
              <i n="[CentrosCostos].[centroCosto].&amp;[31512]" c="31512" nd="1"/>
              <i n="[CentrosCostos].[centroCosto].&amp;[38132]" c="38132" nd="1"/>
            </range>
          </ranges>
        </level>
      </levels>
      <selections count="1">
        <selection n="[CentrosCostos].[centroCost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_año" xr10:uid="{00000000-0013-0000-FFFF-FFFF03000000}" sourceName="[Resultado].[fecha (año)]">
  <data>
    <olap pivotCacheId="1884274725">
      <levels count="2">
        <level uniqueName="[Resultado].[fecha (año)].[(All)]" sourceCaption="(All)" count="0"/>
        <level uniqueName="[Resultado].[fecha (año)].[fecha (año)]" sourceCaption="fecha (año)" count="1">
          <ranges>
            <range startItem="0">
              <i n="[Resultado].[fecha (año)].&amp;[2026]" c="2026"/>
            </range>
          </ranges>
        </level>
      </levels>
      <selections count="1">
        <selection n="[Resultado].[fecha (año)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probante" xr10:uid="{00000000-0013-0000-FFFF-FFFF05000000}" sourceName="[Resultado].[Comprobante]">
  <pivotTables>
    <pivotTable tabId="59" name="IDIEM-EERR"/>
    <pivotTable tabId="60" name="DAC-EERR"/>
    <pivotTable tabId="60" name="DAC-EERR Detalle"/>
    <pivotTable tabId="66" name="DCO-EERR"/>
    <pivotTable tabId="66" name="DCO-EERR Detalle"/>
    <pivotTable tabId="67" name="DEP-EERR"/>
    <pivotTable tabId="67" name="DEP-EERR Detalle"/>
    <pivotTable tabId="68" name="DES-EERR"/>
    <pivotTable tabId="68" name="DES-EERR Detalle"/>
    <pivotTable tabId="69" name="DGI-EERR"/>
    <pivotTable tabId="69" name="DGI-EERR Detalle"/>
    <pivotTable tabId="70" name="DGL-EERR"/>
    <pivotTable tabId="70" name="DGL-EERR Detalle"/>
    <pivotTable tabId="71" name="DHC-EERR"/>
    <pivotTable tabId="71" name="DHC-EERR Detalle"/>
    <pivotTable tabId="72" name="DHI-EERR"/>
    <pivotTable tabId="72" name="DHI-EERR Detalle"/>
    <pivotTable tabId="73" name="DIC-EERR"/>
    <pivotTable tabId="73" name="DIC-EERR Detalle"/>
    <pivotTable tabId="74" name="DIO-EERR"/>
    <pivotTable tabId="74" name="DIO-EERR Detalle"/>
    <pivotTable tabId="75" name="DPR-EERR"/>
    <pivotTable tabId="75" name="DPR-EERR Detalle"/>
    <pivotTable tabId="76" name="DTC-EERR"/>
    <pivotTable tabId="76" name="DTC-EERR Detalle"/>
    <pivotTable tabId="77" name="MDQ-EERR"/>
    <pivotTable tabId="77" name="MDQ-EERR Detalle"/>
    <pivotTable tabId="80" name="TablaDinámica1"/>
    <pivotTable tabId="86" name="TablaDinámica1"/>
    <pivotTable tabId="95" name="MDQ-EERR Detalle"/>
    <pivotTable tabId="95" name="MDQ-EERR"/>
    <pivotTable tabId="96" name="DIO-EERR"/>
    <pivotTable tabId="96" name="DIO-EERR Detalle"/>
  </pivotTables>
  <data>
    <olap pivotCacheId="1052481626">
      <levels count="2">
        <level uniqueName="[Resultado].[Comprobante].[(All)]" sourceCaption="(All)" count="0"/>
        <level uniqueName="[Resultado].[Comprobante].[Comprobante]" sourceCaption="Comprobante" count="25">
          <ranges>
            <range startItem="0">
              <i n="[Resultado].[Comprobante].&amp;[01 ING FACT CVI BOL]" c="01 ING FACT CVI BOL"/>
              <i n="[Resultado].[Comprobante].&amp;[01 ING FACT CVI BOL (MANUAL)]" c="01 ING FACT CVI BOL (MANUAL)"/>
              <i n="[Resultado].[Comprobante].&amp;[01 ING TI IDIEM ADM SERV PROF]" c="01 ING TI IDIEM ADM SERV PROF"/>
              <i n="[Resultado].[Comprobante].&amp;[01 ING TI IDIEM FACT]" c="01 ING TI IDIEM FACT"/>
              <i n="[Resultado].[Comprobante].&amp;[01 ING TI UCH]" c="01 ING TI UCH"/>
              <i n="[Resultado].[Comprobante].&amp;[04 TRAS INFORMAT FCFM]" c="04 TRAS INFORMAT FCFM"/>
              <i n="[Resultado].[Comprobante].&amp;[04 TRAS RECLASIFICA CUENTAS]" c="04 TRAS RECLASIFICA CUENTAS"/>
              <i n="[Resultado].[Comprobante].&amp;[05 PROV ING DOH]" c="05 PROV ING DOH"/>
              <i n="[Resultado].[Comprobante].&amp;[05 PROV ING FACT BOL CVI]" c="05 PROV ING FACT BOL CVI"/>
              <i n="[Resultado].[Comprobante].&amp;[05 PROV ING TI IDIEM ADM SERV PROF]" c="05 PROV ING TI IDIEM ADM SERV PROF"/>
              <i n="[Resultado].[Comprobante].&amp;[05 PROV ING TI IDIEM FACT]" c="05 PROV ING TI IDIEM FACT"/>
              <i n="[Resultado].[Comprobante].&amp;[06 REV ING FACT CVI BOL (MANUAL)]" c="06 REV ING FACT CVI BOL (MANUAL)"/>
              <i n="[Resultado].[Comprobante].&amp;[06 REV PROV ING DOH]" c="06 REV PROV ING DOH"/>
              <i n="[Resultado].[Comprobante].&amp;[06 REV PROV ING FACT BOL CVI]" c="06 REV PROV ING FACT BOL CVI"/>
              <i n="[Resultado].[Comprobante].&amp;[06 REV PROV ING TI IDIEM ADM SERV PROF]" c="06 REV PROV ING TI IDIEM ADM SERV PROF"/>
              <i n="[Resultado].[Comprobante].&amp;[06 REV PROV ING TI IDIEM FACT]" c="06 REV PROV ING TI IDIEM FACT"/>
              <i n="[Resultado].[Comprobante].&amp;[01 ING INFORMAT FCFM]" c="01 ING INFORMAT FCFM" nd="1"/>
              <i n="[Resultado].[Comprobante].&amp;[02 GTO EGRESOS INFORMAT FCFM]" c="02 GTO EGRESOS INFORMAT FCFM" nd="1"/>
              <i n="[Resultado].[Comprobante].&amp;[04 TI SDO MANTENCIONES]" c="04 TI SDO MANTENCIONES" nd="1"/>
              <i n="[Resultado].[Comprobante].&amp;[04 TRAS PRORRATEO CC 2354 - CERT]" c="04 TRAS PRORRATEO CC 2354 - CERT" nd="1"/>
              <i n="[Resultado].[Comprobante].&amp;[04 TRAS PRORRATEO CC 2371 - SST]" c="04 TRAS PRORRATEO CC 2371 - SST" nd="1"/>
              <i n="[Resultado].[Comprobante].&amp;[04 TRAS PRORRATEO CC 2373 - SST]" c="04 TRAS PRORRATEO CC 2373 - SST" nd="1"/>
              <i n="[Resultado].[Comprobante].&amp;[04 TRAS PRORRATEO CC 3572 MANT]" c="04 TRAS PRORRATEO CC 3572 MANT" nd="1"/>
              <i n="[Resultado].[Comprobante].&amp;[04 TRAS PRORRATEO GOT1 Y GOT2]" c="04 TRAS PRORRATEO GOT1 Y GOT2" nd="1"/>
              <i n="[Resultado].[Comprobante].&amp;[04 TRAS RECLASIFICA TI]" c="04 TRAS RECLASIFICA TI" nd="1"/>
            </range>
          </ranges>
        </level>
      </levels>
      <selections count="12">
        <selection n="[Resultado].[Comprobante].&amp;[01 ING FACT CVI BOL]"/>
        <selection n="[Resultado].[Comprobante].&amp;[01 ING TI IDIEM ADM SERV PROF]"/>
        <selection n="[Resultado].[Comprobante].&amp;[01 ING TI UCH]"/>
        <selection n="[Resultado].[Comprobante].&amp;[04 TRAS INFORMAT FCFM]"/>
        <selection n="[Resultado].[Comprobante].&amp;[04 TRAS RECLASIFICA CUENTAS]"/>
        <selection n="[Resultado].[Comprobante].&amp;[05 PROV ING DOH]"/>
        <selection n="[Resultado].[Comprobante].&amp;[05 PROV ING FACT BOL CVI]"/>
        <selection n="[Resultado].[Comprobante].&amp;[05 PROV ING TI IDIEM ADM SERV PROF]"/>
        <selection n="[Resultado].[Comprobante].&amp;[06 REV ING FACT CVI BOL (MANUAL)]"/>
        <selection n="[Resultado].[Comprobante].&amp;[06 REV PROV ING DOH]"/>
        <selection n="[Resultado].[Comprobante].&amp;[06 REV PROV ING FACT BOL CVI]"/>
        <selection n="[Resultado].[Comprobante].&amp;[06 REV PROV ING TI IDIEM ADM SERV PROF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_mmm" xr10:uid="{00000000-0013-0000-FFFF-FFFF06000000}" sourceName="[Calendario].[Mes &quot;mmm&quot;]">
  <pivotTables>
    <pivotTable tabId="86" name="TablaDinámica1"/>
    <pivotTable tabId="86" name="TablaDinámica2"/>
    <pivotTable tabId="86" name="TablaDinámica3"/>
    <pivotTable tabId="86" name="TablaDinámica4"/>
  </pivotTables>
  <data>
    <olap pivotCacheId="1052481626">
      <levels count="2">
        <level uniqueName="[Calendario].[Mes &quot;mmm&quot;].[(All)]" sourceCaption="(All)" count="0"/>
        <level uniqueName="[Calendario].[Mes &quot;mmm&quot;].[Mes &quot;mmm&quot;]" sourceCaption="Mes &quot;mmm&quot;" count="12">
          <ranges>
            <range startItem="0">
              <i n="[Calendario].[Mes &quot;mmm&quot;].&amp;[ene]" c="ene"/>
              <i n="[Calendario].[Mes &quot;mmm&quot;].&amp;[feb]" c="feb"/>
              <i n="[Calendario].[Mes &quot;mmm&quot;].&amp;[mar]" c="mar"/>
              <i n="[Calendario].[Mes &quot;mmm&quot;].&amp;[abr]" c="abr"/>
              <i n="[Calendario].[Mes &quot;mmm&quot;].&amp;[may]" c="may"/>
              <i n="[Calendario].[Mes &quot;mmm&quot;].&amp;[jun]" c="jun"/>
              <i n="[Calendario].[Mes &quot;mmm&quot;].&amp;[jul]" c="jul"/>
              <i n="[Calendario].[Mes &quot;mmm&quot;].&amp;[ago]" c="ago"/>
              <i n="[Calendario].[Mes &quot;mmm&quot;].&amp;[sep]" c="sep"/>
              <i n="[Calendario].[Mes &quot;mmm&quot;].&amp;[oct]" c="oct"/>
              <i n="[Calendario].[Mes &quot;mmm&quot;].&amp;[nov]" c="nov"/>
              <i n="[Calendario].[Mes &quot;mmm&quot;].&amp;[dic]" c="dic"/>
            </range>
          </ranges>
        </level>
      </levels>
      <selections count="1">
        <selection n="[Calendario].[Mes &quot;mmm&quot;].&amp;[jun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probante1" xr10:uid="{00000000-0013-0000-FFFF-FFFF07000000}" sourceName="[Resultado].[Comprobante]">
  <pivotTables>
    <pivotTable tabId="86" name="TablaDinámica3"/>
  </pivotTables>
  <data>
    <olap pivotCacheId="1052481626">
      <levels count="2">
        <level uniqueName="[Resultado].[Comprobante].[(All)]" sourceCaption="(All)" count="0"/>
        <level uniqueName="[Resultado].[Comprobante].[Comprobante]" sourceCaption="Comprobante" count="25">
          <ranges>
            <range startItem="0">
              <i n="[Resultado].[Comprobante].&amp;[01 ING FACT CVI BOL]" c="01 ING FACT CVI BOL"/>
              <i n="[Resultado].[Comprobante].&amp;[01 ING FACT CVI BOL (MANUAL)]" c="01 ING FACT CVI BOL (MANUAL)"/>
              <i n="[Resultado].[Comprobante].&amp;[01 ING TI IDIEM ADM SERV PROF]" c="01 ING TI IDIEM ADM SERV PROF"/>
              <i n="[Resultado].[Comprobante].&amp;[01 ING TI IDIEM FACT]" c="01 ING TI IDIEM FACT"/>
              <i n="[Resultado].[Comprobante].&amp;[04 TRAS INFORMAT FCFM]" c="04 TRAS INFORMAT FCFM"/>
              <i n="[Resultado].[Comprobante].&amp;[05 PROV ING FACT BOL CVI]" c="05 PROV ING FACT BOL CVI"/>
              <i n="[Resultado].[Comprobante].&amp;[05 PROV ING TI IDIEM ADM SERV PROF]" c="05 PROV ING TI IDIEM ADM SERV PROF"/>
              <i n="[Resultado].[Comprobante].&amp;[05 PROV ING TI IDIEM FACT]" c="05 PROV ING TI IDIEM FACT"/>
              <i n="[Resultado].[Comprobante].&amp;[06 REV PROV ING FACT BOL CVI]" c="06 REV PROV ING FACT BOL CVI"/>
              <i n="[Resultado].[Comprobante].&amp;[06 REV PROV ING TI IDIEM FACT]" c="06 REV PROV ING TI IDIEM FACT"/>
              <i n="[Resultado].[Comprobante].&amp;[01 ING INFORMAT FCFM]" c="01 ING INFORMAT FCFM" nd="1"/>
              <i n="[Resultado].[Comprobante].&amp;[01 ING TI UCH]" c="01 ING TI UCH" nd="1"/>
              <i n="[Resultado].[Comprobante].&amp;[02 GTO EGRESOS INFORMAT FCFM]" c="02 GTO EGRESOS INFORMAT FCFM" nd="1"/>
              <i n="[Resultado].[Comprobante].&amp;[04 TI SDO MANTENCIONES]" c="04 TI SDO MANTENCIONES" nd="1"/>
              <i n="[Resultado].[Comprobante].&amp;[04 TRAS PRORRATEO CC 2354 - CERT]" c="04 TRAS PRORRATEO CC 2354 - CERT" nd="1"/>
              <i n="[Resultado].[Comprobante].&amp;[04 TRAS PRORRATEO CC 2371 - SST]" c="04 TRAS PRORRATEO CC 2371 - SST" nd="1"/>
              <i n="[Resultado].[Comprobante].&amp;[04 TRAS PRORRATEO CC 2373 - SST]" c="04 TRAS PRORRATEO CC 2373 - SST" nd="1"/>
              <i n="[Resultado].[Comprobante].&amp;[04 TRAS PRORRATEO CC 3572 MANT]" c="04 TRAS PRORRATEO CC 3572 MANT" nd="1"/>
              <i n="[Resultado].[Comprobante].&amp;[04 TRAS PRORRATEO GOT1 Y GOT2]" c="04 TRAS PRORRATEO GOT1 Y GOT2" nd="1"/>
              <i n="[Resultado].[Comprobante].&amp;[04 TRAS RECLASIFICA CUENTAS]" c="04 TRAS RECLASIFICA CUENTAS" nd="1"/>
              <i n="[Resultado].[Comprobante].&amp;[04 TRAS RECLASIFICA TI]" c="04 TRAS RECLASIFICA TI" nd="1"/>
              <i n="[Resultado].[Comprobante].&amp;[05 PROV ING DOH]" c="05 PROV ING DOH" nd="1"/>
              <i n="[Resultado].[Comprobante].&amp;[06 REV ING FACT CVI BOL (MANUAL)]" c="06 REV ING FACT CVI BOL (MANUAL)" nd="1"/>
              <i n="[Resultado].[Comprobante].&amp;[06 REV PROV ING DOH]" c="06 REV PROV ING DOH" nd="1"/>
              <i n="[Resultado].[Comprobante].&amp;[06 REV PROV ING TI IDIEM ADM SERV PROF]" c="06 REV PROV ING TI IDIEM ADM SERV PROF" nd="1"/>
            </range>
          </ranges>
        </level>
      </levels>
      <selections count="3">
        <selection n="[Resultado].[Comprobante].&amp;[01 ING TI IDIEM FACT]"/>
        <selection n="[Resultado].[Comprobante].&amp;[05 PROV ING TI IDIEM FACT]"/>
        <selection n="[Resultado].[Comprobante].&amp;[06 REV PROV ING TI IDIEM FACT]"/>
      </selections>
    </olap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nidad" xr10:uid="{D0147E0C-4C9E-4630-90A7-4B3959E3683D}" sourceName="[TBD_Reporte_Salesforce].[Unidad]">
  <pivotTables>
    <pivotTable tabId="77" name="TablaDinámica2"/>
    <pivotTable tabId="95" name="TablaDinámica2"/>
  </pivotTables>
  <data>
    <olap pivotCacheId="1052481626">
      <levels count="2">
        <level uniqueName="[TBD_Reporte_Salesforce].[Unidad].[(All)]" sourceCaption="(All)" count="0"/>
        <level uniqueName="[TBD_Reporte_Salesforce].[Unidad].[Unidad]" sourceCaption="Unidad" count="103">
          <ranges>
            <range startItem="0">
              <i n="[TBD_Reporte_Salesforce].[Unidad].&amp;[1774 CSR2 - Subcontrato Centro Asistencial Sótero del Río (DES)]" c="1774 CSR2 - Subcontrato Centro Asistencial Sótero del Río (DES)"/>
              <i n="[TBD_Reporte_Salesforce].[Unidad].&amp;[1776 UOC - Unidad Obras Control Santiago]" c="1776 UOC - Unidad Obras Control Santiago"/>
              <i n="[TBD_Reporte_Salesforce].[Unidad].&amp;[1785 USJ - Unidad Sondajes]" c="1785 USJ - Unidad Sondajes"/>
              <i n="[TBD_Reporte_Salesforce].[Unidad].&amp;[1787 UIG - Unidad Ingeniería Geotécnica]" c="1787 UIG - Unidad Ingeniería Geotécnica"/>
              <i n="[TBD_Reporte_Salesforce].[Unidad].&amp;[1793 UEM - Unidad Ensayo Materiales]" c="1793 UEM - Unidad Ensayo Materiales"/>
              <i n="[TBD_Reporte_Salesforce].[Unidad].&amp;[1810 ENC - END Centro]" c="1810 ENC - END Centro"/>
              <i n="[TBD_Reporte_Salesforce].[Unidad].&amp;[1815 UFMA- Laboratorio de Áridos]" c="1815 UFMA- Laboratorio de Áridos"/>
              <i n="[TBD_Reporte_Salesforce].[Unidad].&amp;[1817 UGB - Unidad Ensayos Geotécnicos Básicos]" c="1817 UGB - Unidad Ensayos Geotécnicos Básicos"/>
              <i n="[TBD_Reporte_Salesforce].[Unidad].&amp;[1818 UPP - Unidad Planta Piloto]" c="1818 UPP - Unidad Planta Piloto"/>
              <i n="[TBD_Reporte_Salesforce].[Unidad].&amp;[1819 UQH - Química del Hormigón]" c="1819 UQH - Química del Hormigón"/>
              <i n="[TBD_Reporte_Salesforce].[Unidad].&amp;[1820 UCC - Unidad de Control de Cemento]" c="1820 UCC - Unidad de Control de Cemento"/>
              <i n="[TBD_Reporte_Salesforce].[Unidad].&amp;[1822 ENS - END Sur]" c="1822 ENS - END Sur"/>
              <i n="[TBD_Reporte_Salesforce].[Unidad].&amp;[1823 ZTI - Zublin Teniente Interior]" c="1823 ZTI - Zublin Teniente Interior"/>
              <i n="[TBD_Reporte_Salesforce].[Unidad].&amp;[1826 UHV - Unidad Hormigones Viña del Mar]" c="1826 UHV - Unidad Hormigones Viña del Mar"/>
              <i n="[TBD_Reporte_Salesforce].[Unidad].&amp;[1827 RNM - Estudios Acústicos]" c="1827 RNM - Estudios Acústicos"/>
              <i n="[TBD_Reporte_Salesforce].[Unidad].&amp;[1829 USC - Unidad Suelos Concepción]" c="1829 USC - Unidad Suelos Concepción"/>
              <i n="[TBD_Reporte_Salesforce].[Unidad].&amp;[1830 UHS - Unidad Hormigones Sur]" c="1830 UHS - Unidad Hormigones Sur"/>
              <i n="[TBD_Reporte_Salesforce].[Unidad].&amp;[1833 UAS - Unidad Aceros Sur]" c="1833 UAS - Unidad Aceros Sur"/>
              <i n="[TBD_Reporte_Salesforce].[Unidad].&amp;[2047 IMP - Impermeabilización]" c="2047 IMP - Impermeabilización"/>
              <i n="[TBD_Reporte_Salesforce].[Unidad].&amp;[2114 - HPC2 -Subcontrato Hospital Provincia Cordillera - DES]" c="2114 - HPC2 -Subcontrato Hospital Provincia Cordillera - DES"/>
              <i n="[TBD_Reporte_Salesforce].[Unidad].&amp;[2115 CAI - Calidad del Ambiente Interior]" c="2115 CAI - Calidad del Ambiente Interior"/>
              <i n="[TBD_Reporte_Salesforce].[Unidad].&amp;[2118 ICI - Ingenieria contra Incendios]" c="2118 ICI - Ingenieria contra Incendios"/>
              <i n="[TBD_Reporte_Salesforce].[Unidad].&amp;[2119 AZA - Proyecto AZA]" c="2119 AZA - Proyecto AZA"/>
              <i n="[TBD_Reporte_Salesforce].[Unidad].&amp;[2120 UEC - Unidad Calibración Fuerza]" c="2120 UEC - Unidad Calibración Fuerza"/>
              <i n="[TBD_Reporte_Salesforce].[Unidad].&amp;[2121 UES - Unidad Ensayos Estructurales]" c="2121 UES - Unidad Ensayos Estructurales"/>
              <i n="[TBD_Reporte_Salesforce].[Unidad].&amp;[2123 ITO1 - ITO1]" c="2123 ITO1 - ITO1"/>
              <i n="[TBD_Reporte_Salesforce].[Unidad].&amp;[2124 UIE - Unidad  Inspección Especialista]" c="2124 UIE - Unidad  Inspección Especialista"/>
              <i n="[TBD_Reporte_Salesforce].[Unidad].&amp;[2175 UIM - Ingeniería Mecánica]" c="2175 UIM - Ingeniería Mecánica"/>
              <i n="[TBD_Reporte_Salesforce].[Unidad].&amp;[2301 ULE - Laboratorio Ercilla]" c="2301 ULE - Laboratorio Ercilla"/>
              <i n="[TBD_Reporte_Salesforce].[Unidad].&amp;[2304 PE1 - Proyecto Estructura 1]" c="2304 PE1 - Proyecto Estructura 1"/>
              <i n="[TBD_Reporte_Salesforce].[Unidad].&amp;[2310 MLP - Proyecto El Mauro de MLP]" c="2310 MLP - Proyecto El Mauro de MLP"/>
              <i n="[TBD_Reporte_Salesforce].[Unidad].&amp;[2311 ZTE - Zublin Teniente Exterior]" c="2311 ZTE - Zublin Teniente Exterior"/>
              <i n="[TBD_Reporte_Salesforce].[Unidad].&amp;[2314 UGM - Unidad Geomensura]" c="2314 UGM - Unidad Geomensura"/>
              <i n="[TBD_Reporte_Salesforce].[Unidad].&amp;[2317 UFC - Unidad de Facturación y Cobranzas]" c="2317 UFC - Unidad de Facturación y Cobranzas"/>
              <i n="[TBD_Reporte_Salesforce].[Unidad].&amp;[2318 UHI - Unidad Hormigones Ingeniería]" c="2318 UHI - Unidad Hormigones Ingeniería"/>
              <i n="[TBD_Reporte_Salesforce].[Unidad].&amp;[2321 UHTE - Unidad Hormigones Temuco]" c="2321 UHTE - Unidad Hormigones Temuco"/>
              <i n="[TBD_Reporte_Salesforce].[Unidad].&amp;[2323 ULC - Unidad Laboratorio Central]" c="2323 ULC - Unidad Laboratorio Central"/>
              <i n="[TBD_Reporte_Salesforce].[Unidad].&amp;[2327 EXT - Extintores]" c="2327 EXT - Extintores"/>
              <i n="[TBD_Reporte_Salesforce].[Unidad].&amp;[2329 PIN - Inspección Pinturas]" c="2329 PIN - Inspección Pinturas"/>
              <i n="[TBD_Reporte_Salesforce].[Unidad].&amp;[2331 INC - Laboratorio de Ensayo Incendio]" c="2331 INC - Laboratorio de Ensayo Incendio"/>
              <i n="[TBD_Reporte_Salesforce].[Unidad].&amp;[2338 UOT - Unidad Obras Temuco]" c="2338 UOT - Unidad Obras Temuco"/>
              <i n="[TBD_Reporte_Salesforce].[Unidad].&amp;[2339 UER - Unidad Ensayos Rocas]" c="2339 UER - Unidad Ensayos Rocas"/>
              <i n="[TBD_Reporte_Salesforce].[Unidad].&amp;[2340 UEB - Unidad Ensayos Geotecnicos Basicos]" c="2340 UEB - Unidad Ensayos Geotecnicos Basicos"/>
              <i n="[TBD_Reporte_Salesforce].[Unidad].&amp;[2341 UGE - Unidad Ensayos Geotecnicos Especiales]" c="2341 UGE - Unidad Ensayos Geotecnicos Especiales"/>
              <i n="[TBD_Reporte_Salesforce].[Unidad].&amp;[2343 UEP - Unidad Estudios y Peritajes]" c="2343 UEP - Unidad Estudios y Peritajes"/>
              <i n="[TBD_Reporte_Salesforce].[Unidad].&amp;[2355 UHP - Unidad de Hormigones de Prueba]" c="2355 UHP - Unidad de Hormigones de Prueba"/>
              <i n="[TBD_Reporte_Salesforce].[Unidad].&amp;[2359 CSR - Centro Asistencial Sótero del Río]" c="2359 CSR - Centro Asistencial Sótero del Río"/>
              <i n="[TBD_Reporte_Salesforce].[Unidad].&amp;[2360 HPC - Hospital Provincia Cordillera]" c="2360 HPC - Hospital Provincia Cordillera"/>
              <i n="[TBD_Reporte_Salesforce].[Unidad].&amp;[2375 IPM - Implementación Proyecto Madera]" c="2375 IPM - Implementación Proyecto Madera"/>
              <i n="[TBD_Reporte_Salesforce].[Unidad].&amp;[2380 UHT - Unidad Hormigones Terreno]" c="2380 UHT - Unidad Hormigones Terreno"/>
              <i n="[TBD_Reporte_Salesforce].[Unidad].&amp;[2935 LM - Laboratorio Mortero de Prueba]" c="2935 LM - Laboratorio Mortero de Prueba"/>
              <i n="[TBD_Reporte_Salesforce].[Unidad].&amp;[2936 ACU - Acústica]" c="2936 ACU - Acústica"/>
              <i n="[TBD_Reporte_Salesforce].[Unidad].&amp;[2981 LAE - Laboratorio Acero Estructural]" c="2981 LAE - Laboratorio Acero Estructural"/>
              <i n="[TBD_Reporte_Salesforce].[Unidad].&amp;[2987 UHCS - Unidad Centro Sur Hormigones]" c="2987 UHCS - Unidad Centro Sur Hormigones"/>
              <i n="[TBD_Reporte_Salesforce].[Unidad].&amp;[2989 PNV - Proyectos Nuevos]" c="2989 PNV - Proyectos Nuevos"/>
              <i n="[TBD_Reporte_Salesforce].[Unidad].&amp;[3149 RMP - RENAM Privado]" c="3149 RMP - RENAM Privado"/>
              <i n="[TBD_Reporte_Salesforce].[Unidad].&amp;[3337 ITO3 - ITO3]" c="3337 ITO3 - ITO3"/>
              <i n="[TBD_Reporte_Salesforce].[Unidad].&amp;[3340 USM - Unidad Sondajes Menores]" c="3340 USM - Unidad Sondajes Menores"/>
              <i n="[TBD_Reporte_Salesforce].[Unidad].&amp;[3480 ENN - END Norte]" c="3480 ENN - END Norte"/>
              <i n="[TBD_Reporte_Salesforce].[Unidad].&amp;[3481 MLP2 - Tranque El Mauro 2]" c="3481 MLP2 - Tranque El Mauro 2"/>
              <i n="[TBD_Reporte_Salesforce].[Unidad].&amp;[3579 CMP - Proyecto CMP]" c="3579 CMP - Proyecto CMP"/>
              <i n="[TBD_Reporte_Salesforce].[Unidad].&amp;[3580 VOB - VOB Spence]" c="3580 VOB - VOB Spence"/>
              <i n="[TBD_Reporte_Salesforce].[Unidad].&amp;[3583 VDA - Venta de Arena]" c="3583 VDA - Venta de Arena"/>
              <i n="[TBD_Reporte_Salesforce].[Unidad].&amp;[3586 MEL - Minera Escondida]" c="3586 MEL - Minera Escondida"/>
              <i n="[TBD_Reporte_Salesforce].[Unidad].&amp;[3681 UOA - Unidad Obras Antofagasta]" c="3681 UOA - Unidad Obras Antofagasta"/>
              <i n="[TBD_Reporte_Salesforce].[Unidad].&amp;[3682 UOI - Unidad Obras Iquique]" c="3682 UOI - Unidad Obras Iquique"/>
              <i n="[TBD_Reporte_Salesforce].[Unidad].&amp;[3683 UOC - Unidad Obras Calama]" c="3683 UOC - Unidad Obras Calama"/>
              <i n="[TBD_Reporte_Salesforce].[Unidad].&amp;[3684 UOCQ - Unidad Obras Coquimbo]" c="3684 UOCQ - Unidad Obras Coquimbo"/>
              <i n="[TBD_Reporte_Salesforce].[Unidad].&amp;[3685 UOCP - Unidad Obras Copiapó]" c="3685 UOCP - Unidad Obras Copiapó"/>
              <i n="[TBD_Reporte_Salesforce].[Unidad].&amp;[3689 UOV - Unidad Obras Viña del Mar]" c="3689 UOV - Unidad Obras Viña del Mar"/>
              <i n="[TBD_Reporte_Salesforce].[Unidad].&amp;[3692 MCE - Minera Centinela]" c="3692 MCE - Minera Centinela"/>
              <i n="[TBD_Reporte_Salesforce].[Unidad].&amp;[3693 PAB - Proyecto Aeropuerto Balmaceda]" c="3693 PAB - Proyecto Aeropuerto Balmaceda"/>
              <i n="[TBD_Reporte_Salesforce].[Unidad].&amp;[3729 UHAO - Unidad Hormigones Antofagasta]" c="3729 UHAO - Unidad Hormigones Antofagasta"/>
              <i n="[TBD_Reporte_Salesforce].[Unidad].&amp;[3734 UMU - Unidad de muestreo]" c="3734 UMU - Unidad de muestreo"/>
              <i n="[TBD_Reporte_Salesforce].[Unidad].&amp;[3735 UAR - Unidad de armacero]" c="3735 UAR - Unidad de armacero"/>
              <i n="[TBD_Reporte_Salesforce].[Unidad].&amp;[3741 ICA - Modelo infiltración embalse CAREN]" c="3741 ICA - Modelo infiltración embalse CAREN"/>
              <i n="[TBD_Reporte_Salesforce].[Unidad].&amp;[3743 ACA - Automatización Embalse Carén]" c="3743 ACA - Automatización Embalse Carén"/>
              <i n="[TBD_Reporte_Salesforce].[Unidad].&amp;[3747 PDM - Proyecto diamante]" c="3747 PDM - Proyecto diamante"/>
              <i n="[TBD_Reporte_Salesforce].[Unidad].&amp;[3805 DRTO -  Prospecciones geotécnicas Depósito de relaves]" c="3805 DRTO -  Prospecciones geotécnicas Depósito de relaves"/>
              <i n="[TBD_Reporte_Salesforce].[Unidad].&amp;[3807 SAR - Proyecto SAR sistema de agua recirculada]" c="3807 SAR - Proyecto SAR sistema de agua recirculada"/>
              <i n="[TBD_Reporte_Salesforce].[Unidad].&amp;[3814 ELP - Elementos Prefabricados]" c="3814 ELP - Elementos Prefabricados"/>
              <i n="[TBD_Reporte_Salesforce].[Unidad].&amp;[3815 ARC - Araucanía Central]" c="3815 ARC - Araucanía Central"/>
              <i n="[TBD_Reporte_Salesforce].[Unidad].&amp;[3816 ULG - Laboratorio de gases]" c="3816 ULG - Laboratorio de gases"/>
              <i n="[TBD_Reporte_Salesforce].[Unidad].&amp;[3817 AIF- Asesoría a la Inspección Fiscal]" c="3817 AIF- Asesoría a la Inspección Fiscal"/>
              <i n="[TBD_Reporte_Salesforce].[Unidad].&amp;[3819 DRPA - Depósito de Relaves Pampa Austral]" c="3819 DRPA - Depósito de Relaves Pampa Austral"/>
              <i n="[TBD_Reporte_Salesforce].[Unidad].&amp;[3866 UCS - Unidad Centro Sur]" c="3866 UCS - Unidad Centro Sur"/>
              <i n="[TBD_Reporte_Salesforce].[Unidad].&amp;[3867 PRC - Proyecto Zublin Strabag]" c="3867 PRC - Proyecto Zublin Strabag"/>
              <i n="[TBD_Reporte_Salesforce].[Unidad].&amp;[3868 TOA - Tranque Ovejería]" c="3868 TOA - Tranque Ovejería"/>
              <i n="[TBD_Reporte_Salesforce].[Unidad].&amp;[3870 TAC - Talabre - Acciona]" c="3870 TAC - Talabre - Acciona"/>
              <i n="[TBD_Reporte_Salesforce].[Unidad].&amp;[3872 CAC - Caren - Acciona]" c="3872 CAC - Caren - Acciona"/>
              <i n="[TBD_Reporte_Salesforce].[Unidad].&amp;[3874 CMC - Sondajes Geotécnicos para Proyecto Integrado de Crecimiento IGP Collahuasi]" c="3874 CMC - Sondajes Geotécnicos para Proyecto Integrado de Crecimiento IGP Collahuasi"/>
              <i n="[TBD_Reporte_Salesforce].[Unidad].&amp;[3875 CHG - Chuquicamata Gardilcic]" c="3875 CHG - Chuquicamata Gardilcic"/>
              <i n="[TBD_Reporte_Salesforce].[Unidad].&amp;[3876 OHL - Túnel Lo Ruiz]" c="3876 OHL - Túnel Lo Ruiz"/>
              <i n="[TBD_Reporte_Salesforce].[Unidad].&amp;[3879 RHM - Análisis Recursos Hídricos en Cuencas de la Región de Magallanes y la Antártica Chilena]" c="3879 RHM - Análisis Recursos Hídricos en Cuencas de la Región de Magallanes y la Antártica Chilena"/>
              <i n="[TBD_Reporte_Salesforce].[Unidad].&amp;[3883 PES - Proyecto El Salvador Zublin]" c="3883 PES - Proyecto El Salvador Zublin"/>
              <i n="[TBD_Reporte_Salesforce].[Unidad].&amp;[3884 PGC - Proyecto Geovita Chuquicamata]" c="3884 PGC - Proyecto Geovita Chuquicamata"/>
              <i n="[TBD_Reporte_Salesforce].[Unidad].&amp;[3885 PZC - Proyecto Zublin Chuquicamata]" c="3885 PZC - Proyecto Zublin Chuquicamata"/>
              <i n="[TBD_Reporte_Salesforce].[Unidad].&amp;[3916 PMO - Proyecto Metro Ossa]" c="3916 PMO - Proyecto Metro Ossa"/>
              <i n="[TBD_Reporte_Salesforce].[Unidad].&amp;[3919 ODS - ODS 13 Codelco Carén]" c="3919 ODS - ODS 13 Codelco Carén"/>
              <i n="[TBD_Reporte_Salesforce].[Unidad].&amp;[2306 LLP - Levantamiento Laser y Patrimonio]" c="2306 LLP - Levantamiento Laser y Patrimonio" nd="1"/>
              <i n="[TBD_Reporte_Salesforce].[Unidad].&amp;[2344 UGA - Unidad Geotecnia Antofagasta]" c="2344 UGA - Unidad Geotecnia Antofagasta" nd="1"/>
              <i n="[TBD_Reporte_Salesforce].[Unidad].&amp;[3808 SSR - Región de la Araucanía]" c="3808 SSR - Región de la Araucanía" nd="1"/>
              <i n="[TBD_Reporte_Salesforce].[Unidad].&amp;[3882 RHBB - Análisis de la cuenca Biobío para la formulación del plan estratégico de recursos hídricos]" c="3882 RHBB - Análisis de la cuenca Biobío para la formulación del plan estratégico de recursos hídricos" nd="1"/>
            </range>
          </ranges>
        </level>
      </levels>
      <selections count="1">
        <selection n="[TBD_Reporte_Salesforce].[Unidad].[All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_mmm1" xr10:uid="{2E42B1C5-24BA-4638-A2D9-1D2E074765E3}" sourceName="[Calendario].[Mes &quot;mmm&quot;]">
  <pivotTables>
    <pivotTable tabId="59" name="TablaDinámica5"/>
    <pivotTable tabId="60" name="TablaDinámica5"/>
    <pivotTable tabId="66" name="TablaDinámica5"/>
    <pivotTable tabId="67" name="TablaDinámica5"/>
    <pivotTable tabId="68" name="TablaDinámica5"/>
    <pivotTable tabId="69" name="TablaDinámica5"/>
    <pivotTable tabId="70" name="TablaDinámica5"/>
    <pivotTable tabId="71" name="TablaDinámica5"/>
    <pivotTable tabId="72" name="TablaDinámica5"/>
    <pivotTable tabId="73" name="TablaDinámica5"/>
    <pivotTable tabId="74" name="TablaDinámica5"/>
    <pivotTable tabId="75" name="TablaDinámica5"/>
    <pivotTable tabId="76" name="TablaDinámica5"/>
    <pivotTable tabId="77" name="TablaDinámica5"/>
    <pivotTable tabId="60" name="TablaDinámica2"/>
    <pivotTable tabId="66" name="TablaDinámica2"/>
    <pivotTable tabId="67" name="TablaDinámica2"/>
    <pivotTable tabId="68" name="TablaDinámica2"/>
    <pivotTable tabId="69" name="TablaDinámica2"/>
    <pivotTable tabId="70" name="TablaDinámica2"/>
    <pivotTable tabId="71" name="TablaDinámica2"/>
    <pivotTable tabId="72" name="TablaDinámica2"/>
    <pivotTable tabId="73" name="TablaDinámica2"/>
    <pivotTable tabId="74" name="TablaDinámica2"/>
    <pivotTable tabId="75" name="TablaDinámica2"/>
    <pivotTable tabId="76" name="TablaDinámica2"/>
    <pivotTable tabId="77" name="TablaDinámica2"/>
    <pivotTable tabId="95" name="TablaDinámica5"/>
    <pivotTable tabId="95" name="TablaDinámica2"/>
    <pivotTable tabId="96" name="TablaDinámica2"/>
    <pivotTable tabId="96" name="TablaDinámica5"/>
  </pivotTables>
  <data>
    <olap pivotCacheId="1052481626">
      <levels count="2">
        <level uniqueName="[Calendario].[Mes &quot;mmm&quot;].[(All)]" sourceCaption="(All)" count="0"/>
        <level uniqueName="[Calendario].[Mes &quot;mmm&quot;].[Mes &quot;mmm&quot;]" sourceCaption="Mes &quot;mmm&quot;" count="12">
          <ranges>
            <range startItem="0">
              <i n="[Calendario].[Mes &quot;mmm&quot;].&amp;[ene]" c="ene"/>
              <i n="[Calendario].[Mes &quot;mmm&quot;].&amp;[feb]" c="feb"/>
              <i n="[Calendario].[Mes &quot;mmm&quot;].&amp;[mar]" c="mar"/>
              <i n="[Calendario].[Mes &quot;mmm&quot;].&amp;[abr]" c="abr"/>
              <i n="[Calendario].[Mes &quot;mmm&quot;].&amp;[may]" c="may"/>
              <i n="[Calendario].[Mes &quot;mmm&quot;].&amp;[jun]" c="jun"/>
              <i n="[Calendario].[Mes &quot;mmm&quot;].&amp;[jul]" c="jul"/>
              <i n="[Calendario].[Mes &quot;mmm&quot;].&amp;[ago]" c="ago"/>
              <i n="[Calendario].[Mes &quot;mmm&quot;].&amp;[sep]" c="sep"/>
              <i n="[Calendario].[Mes &quot;mmm&quot;].&amp;[oct]" c="oct"/>
              <i n="[Calendario].[Mes &quot;mmm&quot;].&amp;[nov]" c="nov"/>
              <i n="[Calendario].[Mes &quot;mmm&quot;].&amp;[dic]" c="dic"/>
            </range>
          </ranges>
        </level>
      </levels>
      <selections count="6">
        <selection n="[Calendario].[Mes &quot;mmm&quot;].&amp;[abr]"/>
        <selection n="[Calendario].[Mes &quot;mmm&quot;].&amp;[ene]"/>
        <selection n="[Calendario].[Mes &quot;mmm&quot;].&amp;[feb]"/>
        <selection n="[Calendario].[Mes &quot;mmm&quot;].&amp;[jun]"/>
        <selection n="[Calendario].[Mes &quot;mmm&quot;].&amp;[mar]"/>
        <selection n="[Calendario].[Mes &quot;mmm&quot;].&amp;[may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00000000-0014-0000-FFFF-FFFF01000000}" cache="SegmentaciónDeDatos_DateHierarchy" caption="Año" level="1" rowHeight="241300"/>
  <slicer name="centroCosto" xr10:uid="{00000000-0014-0000-FFFF-FFFF02000000}" cache="SegmentaciónDeDatos_centroCosto" caption="CC" level="1" rowHeight="241300"/>
  <slicer name="fecha (año)" xr10:uid="{00000000-0014-0000-FFFF-FFFF03000000}" cache="SegmentaciónDeDatos_fecha__año" caption="Año EERR" level="1" rowHeight="241300"/>
  <slicer name="Comprobante" xr10:uid="{00000000-0014-0000-FFFF-FFFF05000000}" cache="SegmentaciónDeDatos_Comprobante" caption="Comprobante EERR" startItem="2" level="1" rowHeight="241300"/>
  <slicer name="Mes &quot;mmm&quot;" xr10:uid="{00000000-0014-0000-FFFF-FFFF06000000}" cache="SegmentaciónDeDatos_Mes__mmm" caption="Mes &quot;mmm&quot;" level="1" rowHeight="241300"/>
  <slicer name="Comprobante 1" xr10:uid="{00000000-0014-0000-FFFF-FFFF07000000}" cache="SegmentaciónDeDatos_Comprobante1" caption="Comprobante TI" level="1" rowHeight="241300"/>
  <slicer name="Unidad" xr10:uid="{812FC707-FD3C-4C17-A755-952317110AF8}" cache="SegmentaciónDeDatos_Unidad" caption="Unidad" startItem="45" level="1" rowHeight="241300"/>
  <slicer name="Mes &quot;mmm&quot; 1" xr10:uid="{CECB0D72-3994-488C-831D-3E97190B9011}" cache="SegmentaciónDeDatos_Mes__mmm1" caption="Meses acumulado Salesforce" level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5EF7BA-B3CC-44C5-BFFC-8C09C2E3EB17}" name="TBD_Reporte_Salesforce" displayName="TBD_Reporte_Salesforce" ref="A1:M4844" tableType="queryTable" totalsRowShown="0">
  <autoFilter ref="A1:M4844" xr:uid="{A45EF7BA-B3CC-44C5-BFFC-8C09C2E3EB17}"/>
  <sortState xmlns:xlrd2="http://schemas.microsoft.com/office/spreadsheetml/2017/richdata2" ref="A2:M4844">
    <sortCondition ref="M1:M4844"/>
  </sortState>
  <tableColumns count="13">
    <tableColumn id="1" xr3:uid="{8901D9FB-38B7-4E9C-BB49-D2A86B39B5C4}" uniqueName="1" name="Rut Empresa" queryTableFieldId="1" dataDxfId="10"/>
    <tableColumn id="2" xr3:uid="{EF175040-05C2-41FC-8E15-2694C8E7933F}" uniqueName="2" name="Nombre de la cuenta" queryTableFieldId="2" dataDxfId="9"/>
    <tableColumn id="3" xr3:uid="{F1F102FB-FEAF-46D2-A9A2-EA9BFE57FC5C}" uniqueName="3" name="Nombre de la oportunidad" queryTableFieldId="3" dataDxfId="8"/>
    <tableColumn id="4" xr3:uid="{6E7BD0A6-A39E-47EA-B806-1E362DC91DD6}" uniqueName="4" name="Etapa" queryTableFieldId="4" dataDxfId="7"/>
    <tableColumn id="5" xr3:uid="{8D4F0DDA-46C3-4EA7-9EA7-C9E8AA026DE4}" uniqueName="5" name="Monto" queryTableFieldId="5"/>
    <tableColumn id="6" xr3:uid="{89787685-74E5-41D3-8C07-B42C0D4B76F5}" uniqueName="6" name="Contador de cuotas" queryTableFieldId="6"/>
    <tableColumn id="7" xr3:uid="{17EC3BBC-1BD8-4DB7-8FF3-15EC9504C118}" uniqueName="7" name="Fecha de cierre del Negocio" queryTableFieldId="7" dataDxfId="6"/>
    <tableColumn id="8" xr3:uid="{1E972B41-91CB-4681-9E32-C8396E5E6B61}" uniqueName="8" name="Unidad" queryTableFieldId="8" dataDxfId="5"/>
    <tableColumn id="9" xr3:uid="{C61E1D43-36D6-4D43-94BA-6BA14AC53679}" uniqueName="9" name="División" queryTableFieldId="9" dataDxfId="4"/>
    <tableColumn id="10" xr3:uid="{F5EA6CC3-D394-4BB1-B0B7-B8784C7DB857}" uniqueName="10" name="Sección" queryTableFieldId="10" dataDxfId="3"/>
    <tableColumn id="11" xr3:uid="{A480BA8F-486D-4616-BE92-ADDB80EEBDE7}" uniqueName="11" name="Presupuesto sincronizado" queryTableFieldId="11" dataDxfId="2"/>
    <tableColumn id="12" xr3:uid="{C3A0A779-8115-4969-B8F4-E1CB6EBD00B1}" uniqueName="12" name="Fecha de Pago" queryTableFieldId="12" dataDxfId="1"/>
    <tableColumn id="13" xr3:uid="{9575310A-D587-4DCD-8DFC-DAE64AA51CA7}" uniqueName="13" name="Traspaso interno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D029A4-2821-4057-8E91-E06C39BF57F2}" name="Tabla6" displayName="Tabla6" ref="A1:B2" totalsRowShown="0" headerRowDxfId="180" dataDxfId="178" headerRowBorderDxfId="179" tableBorderDxfId="177" totalsRowBorderDxfId="176">
  <autoFilter ref="A1:B2" xr:uid="{BCD029A4-2821-4057-8E91-E06C39BF57F2}"/>
  <tableColumns count="2">
    <tableColumn id="1" xr3:uid="{A147E027-7899-43AB-9C34-7974E075C351}" name="Fecha" dataDxfId="175"/>
    <tableColumn id="2" xr3:uid="{DCF87C65-751E-468F-A11C-3C0517042D00}" name="Comentario" dataDxfId="17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1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6.bin"/><Relationship Id="rId4" Type="http://schemas.openxmlformats.org/officeDocument/2006/relationships/pivotTable" Target="../pivotTables/pivotTable2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5.xml"/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Relationship Id="rId6" Type="http://schemas.openxmlformats.org/officeDocument/2006/relationships/drawing" Target="../drawings/drawing10.xml"/><Relationship Id="rId5" Type="http://schemas.openxmlformats.org/officeDocument/2006/relationships/printerSettings" Target="../printerSettings/printerSettings7.bin"/><Relationship Id="rId4" Type="http://schemas.openxmlformats.org/officeDocument/2006/relationships/pivotTable" Target="../pivotTables/pivot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9.xml"/><Relationship Id="rId2" Type="http://schemas.openxmlformats.org/officeDocument/2006/relationships/pivotTable" Target="../pivotTables/pivotTable28.xml"/><Relationship Id="rId1" Type="http://schemas.openxmlformats.org/officeDocument/2006/relationships/pivotTable" Target="../pivotTables/pivotTable27.xml"/><Relationship Id="rId6" Type="http://schemas.openxmlformats.org/officeDocument/2006/relationships/drawing" Target="../drawings/drawing12.xml"/><Relationship Id="rId5" Type="http://schemas.openxmlformats.org/officeDocument/2006/relationships/printerSettings" Target="../printerSettings/printerSettings8.bin"/><Relationship Id="rId4" Type="http://schemas.openxmlformats.org/officeDocument/2006/relationships/pivotTable" Target="../pivotTables/pivotTable3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3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6" Type="http://schemas.openxmlformats.org/officeDocument/2006/relationships/drawing" Target="../drawings/drawing14.xml"/><Relationship Id="rId5" Type="http://schemas.openxmlformats.org/officeDocument/2006/relationships/printerSettings" Target="../printerSettings/printerSettings9.bin"/><Relationship Id="rId4" Type="http://schemas.openxmlformats.org/officeDocument/2006/relationships/pivotTable" Target="../pivotTables/pivotTable3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7.xml"/><Relationship Id="rId2" Type="http://schemas.openxmlformats.org/officeDocument/2006/relationships/pivotTable" Target="../pivotTables/pivotTable36.xml"/><Relationship Id="rId1" Type="http://schemas.openxmlformats.org/officeDocument/2006/relationships/pivotTable" Target="../pivotTables/pivotTable35.xml"/><Relationship Id="rId6" Type="http://schemas.openxmlformats.org/officeDocument/2006/relationships/drawing" Target="../drawings/drawing16.xml"/><Relationship Id="rId5" Type="http://schemas.openxmlformats.org/officeDocument/2006/relationships/printerSettings" Target="../printerSettings/printerSettings10.bin"/><Relationship Id="rId4" Type="http://schemas.openxmlformats.org/officeDocument/2006/relationships/pivotTable" Target="../pivotTables/pivotTable3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1.xml"/><Relationship Id="rId2" Type="http://schemas.openxmlformats.org/officeDocument/2006/relationships/pivotTable" Target="../pivotTables/pivotTable40.xml"/><Relationship Id="rId1" Type="http://schemas.openxmlformats.org/officeDocument/2006/relationships/pivotTable" Target="../pivotTables/pivotTable39.xml"/><Relationship Id="rId6" Type="http://schemas.openxmlformats.org/officeDocument/2006/relationships/drawing" Target="../drawings/drawing18.xml"/><Relationship Id="rId5" Type="http://schemas.openxmlformats.org/officeDocument/2006/relationships/printerSettings" Target="../printerSettings/printerSettings11.bin"/><Relationship Id="rId4" Type="http://schemas.openxmlformats.org/officeDocument/2006/relationships/pivotTable" Target="../pivotTables/pivotTable4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5.xml"/><Relationship Id="rId2" Type="http://schemas.openxmlformats.org/officeDocument/2006/relationships/pivotTable" Target="../pivotTables/pivotTable44.xml"/><Relationship Id="rId1" Type="http://schemas.openxmlformats.org/officeDocument/2006/relationships/pivotTable" Target="../pivotTables/pivotTable43.xml"/><Relationship Id="rId6" Type="http://schemas.openxmlformats.org/officeDocument/2006/relationships/drawing" Target="../drawings/drawing20.xml"/><Relationship Id="rId5" Type="http://schemas.openxmlformats.org/officeDocument/2006/relationships/printerSettings" Target="../printerSettings/printerSettings12.bin"/><Relationship Id="rId4" Type="http://schemas.openxmlformats.org/officeDocument/2006/relationships/pivotTable" Target="../pivotTables/pivotTable4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9.xml"/><Relationship Id="rId2" Type="http://schemas.openxmlformats.org/officeDocument/2006/relationships/pivotTable" Target="../pivotTables/pivotTable48.xml"/><Relationship Id="rId1" Type="http://schemas.openxmlformats.org/officeDocument/2006/relationships/pivotTable" Target="../pivotTables/pivotTable47.xml"/><Relationship Id="rId6" Type="http://schemas.openxmlformats.org/officeDocument/2006/relationships/drawing" Target="../drawings/drawing22.xml"/><Relationship Id="rId5" Type="http://schemas.openxmlformats.org/officeDocument/2006/relationships/printerSettings" Target="../printerSettings/printerSettings13.bin"/><Relationship Id="rId4" Type="http://schemas.openxmlformats.org/officeDocument/2006/relationships/pivotTable" Target="../pivotTables/pivotTable5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3.xml"/><Relationship Id="rId2" Type="http://schemas.openxmlformats.org/officeDocument/2006/relationships/pivotTable" Target="../pivotTables/pivotTable52.xml"/><Relationship Id="rId1" Type="http://schemas.openxmlformats.org/officeDocument/2006/relationships/pivotTable" Target="../pivotTables/pivotTable51.xml"/><Relationship Id="rId6" Type="http://schemas.openxmlformats.org/officeDocument/2006/relationships/drawing" Target="../drawings/drawing24.xml"/><Relationship Id="rId5" Type="http://schemas.openxmlformats.org/officeDocument/2006/relationships/printerSettings" Target="../printerSettings/printerSettings14.bin"/><Relationship Id="rId4" Type="http://schemas.openxmlformats.org/officeDocument/2006/relationships/pivotTable" Target="../pivotTables/pivotTable5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7.xml"/><Relationship Id="rId2" Type="http://schemas.openxmlformats.org/officeDocument/2006/relationships/pivotTable" Target="../pivotTables/pivotTable56.xml"/><Relationship Id="rId1" Type="http://schemas.openxmlformats.org/officeDocument/2006/relationships/pivotTable" Target="../pivotTables/pivotTable55.xml"/><Relationship Id="rId6" Type="http://schemas.openxmlformats.org/officeDocument/2006/relationships/drawing" Target="../drawings/drawing26.xml"/><Relationship Id="rId5" Type="http://schemas.openxmlformats.org/officeDocument/2006/relationships/printerSettings" Target="../printerSettings/printerSettings15.bin"/><Relationship Id="rId4" Type="http://schemas.openxmlformats.org/officeDocument/2006/relationships/pivotTable" Target="../pivotTables/pivotTable5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1.xml"/><Relationship Id="rId2" Type="http://schemas.openxmlformats.org/officeDocument/2006/relationships/pivotTable" Target="../pivotTables/pivotTable60.xml"/><Relationship Id="rId1" Type="http://schemas.openxmlformats.org/officeDocument/2006/relationships/pivotTable" Target="../pivotTables/pivotTable59.xml"/><Relationship Id="rId6" Type="http://schemas.openxmlformats.org/officeDocument/2006/relationships/drawing" Target="../drawings/drawing28.xml"/><Relationship Id="rId5" Type="http://schemas.openxmlformats.org/officeDocument/2006/relationships/printerSettings" Target="../printerSettings/printerSettings16.bin"/><Relationship Id="rId4" Type="http://schemas.openxmlformats.org/officeDocument/2006/relationships/pivotTable" Target="../pivotTables/pivotTable6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5.xml"/><Relationship Id="rId2" Type="http://schemas.openxmlformats.org/officeDocument/2006/relationships/pivotTable" Target="../pivotTables/pivotTable64.xml"/><Relationship Id="rId1" Type="http://schemas.openxmlformats.org/officeDocument/2006/relationships/pivotTable" Target="../pivotTables/pivotTable63.xml"/><Relationship Id="rId6" Type="http://schemas.openxmlformats.org/officeDocument/2006/relationships/drawing" Target="../drawings/drawing30.xml"/><Relationship Id="rId5" Type="http://schemas.openxmlformats.org/officeDocument/2006/relationships/printerSettings" Target="../printerSettings/printerSettings17.bin"/><Relationship Id="rId4" Type="http://schemas.openxmlformats.org/officeDocument/2006/relationships/pivotTable" Target="../pivotTables/pivotTable6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0000"/>
  </sheetPr>
  <dimension ref="A2:N28"/>
  <sheetViews>
    <sheetView zoomScale="90" zoomScaleNormal="90" workbookViewId="0">
      <selection activeCell="I25" sqref="I25"/>
    </sheetView>
  </sheetViews>
  <sheetFormatPr baseColWidth="10" defaultRowHeight="15" x14ac:dyDescent="0.25"/>
  <sheetData>
    <row r="2" spans="6:14" x14ac:dyDescent="0.25">
      <c r="I2" t="s">
        <v>254</v>
      </c>
      <c r="N2" t="s">
        <v>252</v>
      </c>
    </row>
    <row r="3" spans="6:14" x14ac:dyDescent="0.25">
      <c r="F3" s="29" t="s">
        <v>265</v>
      </c>
      <c r="N3" t="s">
        <v>240</v>
      </c>
    </row>
    <row r="4" spans="6:14" x14ac:dyDescent="0.25">
      <c r="N4" t="s">
        <v>235</v>
      </c>
    </row>
    <row r="5" spans="6:14" x14ac:dyDescent="0.25">
      <c r="N5" t="s">
        <v>236</v>
      </c>
    </row>
    <row r="6" spans="6:14" x14ac:dyDescent="0.25">
      <c r="N6" t="s">
        <v>288</v>
      </c>
    </row>
    <row r="8" spans="6:14" x14ac:dyDescent="0.25">
      <c r="N8" s="29" t="s">
        <v>253</v>
      </c>
    </row>
    <row r="28" spans="1:1" x14ac:dyDescent="0.25">
      <c r="A28" t="s">
        <v>1006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08D0-C61C-4CAD-A5B1-9F93582B888C}">
  <dimension ref="A1:A6"/>
  <sheetViews>
    <sheetView showGridLines="0" workbookViewId="0">
      <selection activeCell="B14" sqref="B14"/>
    </sheetView>
  </sheetViews>
  <sheetFormatPr baseColWidth="10" defaultRowHeight="15" x14ac:dyDescent="0.25"/>
  <cols>
    <col min="1" max="1" width="12" bestFit="1" customWidth="1"/>
  </cols>
  <sheetData>
    <row r="1" spans="1:1" x14ac:dyDescent="0.25">
      <c r="A1" s="28" t="s">
        <v>1163</v>
      </c>
    </row>
    <row r="3" spans="1:1" x14ac:dyDescent="0.25">
      <c r="A3" t="s">
        <v>1171</v>
      </c>
    </row>
    <row r="4" spans="1:1" x14ac:dyDescent="0.25">
      <c r="A4" t="s">
        <v>1164</v>
      </c>
    </row>
    <row r="5" spans="1:1" x14ac:dyDescent="0.25">
      <c r="A5" t="s">
        <v>1165</v>
      </c>
    </row>
    <row r="6" spans="1:1" x14ac:dyDescent="0.25">
      <c r="A6" t="s">
        <v>1167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A66C-9CB6-4BE7-A14B-B1E5E39ADDF2}">
  <dimension ref="A1:A6"/>
  <sheetViews>
    <sheetView showGridLines="0" workbookViewId="0">
      <selection activeCell="A6" sqref="A6"/>
    </sheetView>
  </sheetViews>
  <sheetFormatPr baseColWidth="10" defaultRowHeight="15" x14ac:dyDescent="0.25"/>
  <sheetData>
    <row r="1" spans="1:1" x14ac:dyDescent="0.25">
      <c r="A1" s="28" t="s">
        <v>1163</v>
      </c>
    </row>
    <row r="3" spans="1:1" x14ac:dyDescent="0.25">
      <c r="A3" t="s">
        <v>1168</v>
      </c>
    </row>
    <row r="4" spans="1:1" x14ac:dyDescent="0.25">
      <c r="A4" t="s">
        <v>1276</v>
      </c>
    </row>
    <row r="5" spans="1:1" x14ac:dyDescent="0.25">
      <c r="A5" t="s">
        <v>1169</v>
      </c>
    </row>
    <row r="6" spans="1:1" x14ac:dyDescent="0.25">
      <c r="A6" t="s">
        <v>1170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50CE-A6B1-4B28-B249-3D7926A71E7F}">
  <sheetPr>
    <tabColor rgb="FF00B050"/>
  </sheetPr>
  <dimension ref="A1:M4844"/>
  <sheetViews>
    <sheetView topLeftCell="D1" zoomScale="90" zoomScaleNormal="90" workbookViewId="0">
      <selection activeCell="J24" sqref="J24"/>
    </sheetView>
  </sheetViews>
  <sheetFormatPr baseColWidth="10" defaultRowHeight="15" x14ac:dyDescent="0.25"/>
  <cols>
    <col min="1" max="1" width="14.5703125" bestFit="1" customWidth="1"/>
    <col min="2" max="3" width="81.140625" bestFit="1" customWidth="1"/>
    <col min="4" max="4" width="15" bestFit="1" customWidth="1"/>
    <col min="5" max="5" width="13.28515625" bestFit="1" customWidth="1"/>
    <col min="6" max="6" width="20.5703125" bestFit="1" customWidth="1"/>
    <col min="7" max="7" width="28" hidden="1" customWidth="1"/>
    <col min="8" max="8" width="61.5703125" hidden="1" customWidth="1"/>
    <col min="9" max="9" width="10.42578125" bestFit="1" customWidth="1"/>
    <col min="10" max="10" width="44.140625" bestFit="1" customWidth="1"/>
    <col min="11" max="11" width="81.140625" bestFit="1" customWidth="1"/>
    <col min="12" max="12" width="15.85546875" bestFit="1" customWidth="1"/>
    <col min="13" max="13" width="18.140625" bestFit="1" customWidth="1"/>
  </cols>
  <sheetData>
    <row r="1" spans="1:13" x14ac:dyDescent="0.25">
      <c r="A1" t="s">
        <v>410</v>
      </c>
      <c r="B1" t="s">
        <v>411</v>
      </c>
      <c r="C1" t="s">
        <v>412</v>
      </c>
      <c r="D1" t="s">
        <v>413</v>
      </c>
      <c r="E1" t="s">
        <v>60</v>
      </c>
      <c r="F1" t="s">
        <v>414</v>
      </c>
      <c r="G1" t="s">
        <v>415</v>
      </c>
      <c r="H1" t="s">
        <v>416</v>
      </c>
      <c r="I1" t="s">
        <v>75</v>
      </c>
      <c r="J1" t="s">
        <v>417</v>
      </c>
      <c r="K1" t="s">
        <v>418</v>
      </c>
      <c r="L1" t="s">
        <v>419</v>
      </c>
      <c r="M1" t="s">
        <v>581</v>
      </c>
    </row>
    <row r="2" spans="1:13" x14ac:dyDescent="0.25">
      <c r="A2" s="42" t="s">
        <v>1000</v>
      </c>
      <c r="B2" s="42" t="s">
        <v>1001</v>
      </c>
      <c r="C2" s="42" t="s">
        <v>13152</v>
      </c>
      <c r="D2" s="42" t="s">
        <v>409</v>
      </c>
      <c r="E2">
        <v>2018731</v>
      </c>
      <c r="F2">
        <v>1</v>
      </c>
      <c r="G2" s="2">
        <v>46213</v>
      </c>
      <c r="H2" s="42" t="s">
        <v>488</v>
      </c>
      <c r="I2" s="42" t="s">
        <v>69</v>
      </c>
      <c r="J2" s="42" t="s">
        <v>471</v>
      </c>
      <c r="K2" s="42" t="s">
        <v>6262</v>
      </c>
      <c r="L2" s="2">
        <v>46213</v>
      </c>
      <c r="M2" s="42" t="s">
        <v>582</v>
      </c>
    </row>
    <row r="3" spans="1:13" x14ac:dyDescent="0.25">
      <c r="A3" s="42" t="s">
        <v>174</v>
      </c>
      <c r="B3" s="42" t="s">
        <v>320</v>
      </c>
      <c r="C3" s="42" t="s">
        <v>13153</v>
      </c>
      <c r="D3" s="42" t="s">
        <v>409</v>
      </c>
      <c r="E3">
        <v>3935811</v>
      </c>
      <c r="F3">
        <v>1</v>
      </c>
      <c r="G3" s="2">
        <v>46211</v>
      </c>
      <c r="H3" s="42" t="s">
        <v>488</v>
      </c>
      <c r="I3" s="42" t="s">
        <v>69</v>
      </c>
      <c r="J3" s="42" t="s">
        <v>471</v>
      </c>
      <c r="K3" s="42" t="s">
        <v>13154</v>
      </c>
      <c r="L3" s="2">
        <v>46211</v>
      </c>
      <c r="M3" s="42" t="s">
        <v>582</v>
      </c>
    </row>
    <row r="4" spans="1:13" x14ac:dyDescent="0.25">
      <c r="A4" s="42" t="s">
        <v>3166</v>
      </c>
      <c r="B4" s="42" t="s">
        <v>3167</v>
      </c>
      <c r="C4" s="42" t="s">
        <v>13155</v>
      </c>
      <c r="D4" s="42" t="s">
        <v>409</v>
      </c>
      <c r="E4">
        <v>304723</v>
      </c>
      <c r="F4">
        <v>1</v>
      </c>
      <c r="G4" s="2">
        <v>46209</v>
      </c>
      <c r="H4" s="42" t="s">
        <v>488</v>
      </c>
      <c r="I4" s="42" t="s">
        <v>69</v>
      </c>
      <c r="J4" s="42" t="s">
        <v>471</v>
      </c>
      <c r="K4" s="42" t="s">
        <v>13156</v>
      </c>
      <c r="L4" s="2">
        <v>46209</v>
      </c>
      <c r="M4" s="42" t="s">
        <v>582</v>
      </c>
    </row>
    <row r="5" spans="1:13" x14ac:dyDescent="0.25">
      <c r="A5" s="42" t="s">
        <v>174</v>
      </c>
      <c r="B5" s="42" t="s">
        <v>320</v>
      </c>
      <c r="C5" s="42" t="s">
        <v>13157</v>
      </c>
      <c r="D5" s="42" t="s">
        <v>409</v>
      </c>
      <c r="E5" s="5">
        <v>3826399</v>
      </c>
      <c r="F5">
        <v>1</v>
      </c>
      <c r="G5" s="2">
        <v>46205</v>
      </c>
      <c r="H5" s="42" t="s">
        <v>488</v>
      </c>
      <c r="I5" s="42" t="s">
        <v>69</v>
      </c>
      <c r="J5" s="42" t="s">
        <v>471</v>
      </c>
      <c r="K5" s="42" t="s">
        <v>13158</v>
      </c>
      <c r="L5" s="2">
        <v>46205</v>
      </c>
      <c r="M5" s="42" t="s">
        <v>582</v>
      </c>
    </row>
    <row r="6" spans="1:13" x14ac:dyDescent="0.25">
      <c r="A6" s="42" t="s">
        <v>174</v>
      </c>
      <c r="B6" s="42" t="s">
        <v>320</v>
      </c>
      <c r="C6" s="42" t="s">
        <v>13159</v>
      </c>
      <c r="D6" s="42" t="s">
        <v>409</v>
      </c>
      <c r="E6">
        <v>5056711</v>
      </c>
      <c r="F6">
        <v>1</v>
      </c>
      <c r="G6" s="2">
        <v>46205</v>
      </c>
      <c r="H6" s="42" t="s">
        <v>488</v>
      </c>
      <c r="I6" s="42" t="s">
        <v>69</v>
      </c>
      <c r="J6" s="42" t="s">
        <v>471</v>
      </c>
      <c r="K6" s="42" t="s">
        <v>13160</v>
      </c>
      <c r="L6" s="2">
        <v>46205</v>
      </c>
      <c r="M6" s="42" t="s">
        <v>582</v>
      </c>
    </row>
    <row r="7" spans="1:13" x14ac:dyDescent="0.25">
      <c r="A7" s="42" t="s">
        <v>1000</v>
      </c>
      <c r="B7" s="42" t="s">
        <v>1001</v>
      </c>
      <c r="C7" s="42" t="s">
        <v>12117</v>
      </c>
      <c r="D7" s="42" t="s">
        <v>409</v>
      </c>
      <c r="E7">
        <v>1217226</v>
      </c>
      <c r="F7">
        <v>1</v>
      </c>
      <c r="G7" s="2">
        <v>46198</v>
      </c>
      <c r="H7" s="42" t="s">
        <v>488</v>
      </c>
      <c r="I7" s="42" t="s">
        <v>69</v>
      </c>
      <c r="J7" s="42" t="s">
        <v>471</v>
      </c>
      <c r="K7" s="42" t="s">
        <v>6262</v>
      </c>
      <c r="L7" s="2">
        <v>46198</v>
      </c>
      <c r="M7" s="42" t="s">
        <v>582</v>
      </c>
    </row>
    <row r="8" spans="1:13" x14ac:dyDescent="0.25">
      <c r="A8" s="42" t="s">
        <v>1000</v>
      </c>
      <c r="B8" s="42" t="s">
        <v>1001</v>
      </c>
      <c r="C8" s="42" t="s">
        <v>13165</v>
      </c>
      <c r="D8" s="42" t="s">
        <v>409</v>
      </c>
      <c r="E8">
        <v>1216826</v>
      </c>
      <c r="F8">
        <v>1</v>
      </c>
      <c r="G8" s="2">
        <v>46198</v>
      </c>
      <c r="H8" s="42" t="s">
        <v>488</v>
      </c>
      <c r="I8" s="42" t="s">
        <v>69</v>
      </c>
      <c r="J8" s="42" t="s">
        <v>471</v>
      </c>
      <c r="K8" s="42" t="s">
        <v>6262</v>
      </c>
      <c r="L8" s="2">
        <v>46198</v>
      </c>
      <c r="M8" s="42" t="s">
        <v>582</v>
      </c>
    </row>
    <row r="9" spans="1:13" x14ac:dyDescent="0.25">
      <c r="A9" s="42" t="s">
        <v>174</v>
      </c>
      <c r="B9" s="42" t="s">
        <v>320</v>
      </c>
      <c r="C9" s="42" t="s">
        <v>12144</v>
      </c>
      <c r="D9" s="42" t="s">
        <v>409</v>
      </c>
      <c r="E9">
        <v>1309996</v>
      </c>
      <c r="F9">
        <v>1</v>
      </c>
      <c r="G9" s="2">
        <v>46197</v>
      </c>
      <c r="H9" s="42" t="s">
        <v>488</v>
      </c>
      <c r="I9" s="42" t="s">
        <v>69</v>
      </c>
      <c r="J9" s="42" t="s">
        <v>471</v>
      </c>
      <c r="K9" s="42" t="s">
        <v>13166</v>
      </c>
      <c r="L9" s="2">
        <v>46197</v>
      </c>
      <c r="M9" s="42" t="s">
        <v>582</v>
      </c>
    </row>
    <row r="10" spans="1:13" x14ac:dyDescent="0.25">
      <c r="A10" s="42" t="s">
        <v>174</v>
      </c>
      <c r="B10" s="42" t="s">
        <v>320</v>
      </c>
      <c r="C10" s="42" t="s">
        <v>12140</v>
      </c>
      <c r="D10" s="42" t="s">
        <v>409</v>
      </c>
      <c r="E10" s="5">
        <v>4055745</v>
      </c>
      <c r="F10">
        <v>1</v>
      </c>
      <c r="G10" s="2">
        <v>46191</v>
      </c>
      <c r="H10" s="42" t="s">
        <v>488</v>
      </c>
      <c r="I10" s="42" t="s">
        <v>69</v>
      </c>
      <c r="J10" s="42" t="s">
        <v>471</v>
      </c>
      <c r="K10" s="42" t="s">
        <v>13167</v>
      </c>
      <c r="L10" s="2">
        <v>46191</v>
      </c>
      <c r="M10" s="42" t="s">
        <v>582</v>
      </c>
    </row>
    <row r="11" spans="1:13" x14ac:dyDescent="0.25">
      <c r="A11" s="42" t="s">
        <v>174</v>
      </c>
      <c r="B11" s="42" t="s">
        <v>320</v>
      </c>
      <c r="C11" s="42" t="s">
        <v>12141</v>
      </c>
      <c r="D11" s="42" t="s">
        <v>409</v>
      </c>
      <c r="E11" s="5">
        <v>4065449</v>
      </c>
      <c r="F11">
        <v>1</v>
      </c>
      <c r="G11" s="2">
        <v>46191</v>
      </c>
      <c r="H11" s="42" t="s">
        <v>488</v>
      </c>
      <c r="I11" s="42" t="s">
        <v>69</v>
      </c>
      <c r="J11" s="42" t="s">
        <v>471</v>
      </c>
      <c r="K11" s="42" t="s">
        <v>13168</v>
      </c>
      <c r="L11" s="2">
        <v>46191</v>
      </c>
      <c r="M11" s="42" t="s">
        <v>582</v>
      </c>
    </row>
    <row r="12" spans="1:13" x14ac:dyDescent="0.25">
      <c r="A12" s="42" t="s">
        <v>1127</v>
      </c>
      <c r="B12" s="42" t="s">
        <v>1128</v>
      </c>
      <c r="C12" s="42" t="s">
        <v>12137</v>
      </c>
      <c r="D12" s="42" t="s">
        <v>409</v>
      </c>
      <c r="E12">
        <v>906344</v>
      </c>
      <c r="F12">
        <v>1</v>
      </c>
      <c r="G12" s="2">
        <v>46191</v>
      </c>
      <c r="H12" s="42" t="s">
        <v>488</v>
      </c>
      <c r="I12" s="42" t="s">
        <v>69</v>
      </c>
      <c r="J12" s="42" t="s">
        <v>471</v>
      </c>
      <c r="K12" s="42" t="s">
        <v>13169</v>
      </c>
      <c r="L12" s="2">
        <v>46191</v>
      </c>
      <c r="M12" s="42" t="s">
        <v>582</v>
      </c>
    </row>
    <row r="13" spans="1:13" x14ac:dyDescent="0.25">
      <c r="A13" s="42" t="s">
        <v>1127</v>
      </c>
      <c r="B13" s="42" t="s">
        <v>1128</v>
      </c>
      <c r="C13" s="42" t="s">
        <v>12139</v>
      </c>
      <c r="D13" s="42" t="s">
        <v>409</v>
      </c>
      <c r="E13">
        <v>842099</v>
      </c>
      <c r="F13">
        <v>1</v>
      </c>
      <c r="G13" s="2">
        <v>46191</v>
      </c>
      <c r="H13" s="42" t="s">
        <v>488</v>
      </c>
      <c r="I13" s="42" t="s">
        <v>69</v>
      </c>
      <c r="J13" s="42" t="s">
        <v>471</v>
      </c>
      <c r="K13" s="42" t="s">
        <v>13170</v>
      </c>
      <c r="L13" s="2">
        <v>46191</v>
      </c>
      <c r="M13" s="42" t="s">
        <v>582</v>
      </c>
    </row>
    <row r="14" spans="1:13" x14ac:dyDescent="0.25">
      <c r="A14" s="42" t="s">
        <v>1127</v>
      </c>
      <c r="B14" s="42" t="s">
        <v>1128</v>
      </c>
      <c r="C14" s="42" t="s">
        <v>12138</v>
      </c>
      <c r="D14" s="42" t="s">
        <v>409</v>
      </c>
      <c r="E14">
        <v>842099</v>
      </c>
      <c r="F14">
        <v>1</v>
      </c>
      <c r="G14" s="2">
        <v>46191</v>
      </c>
      <c r="H14" s="42" t="s">
        <v>488</v>
      </c>
      <c r="I14" s="42" t="s">
        <v>69</v>
      </c>
      <c r="J14" s="42" t="s">
        <v>471</v>
      </c>
      <c r="K14" s="42" t="s">
        <v>13171</v>
      </c>
      <c r="L14" s="2">
        <v>46191</v>
      </c>
      <c r="M14" s="42" t="s">
        <v>582</v>
      </c>
    </row>
    <row r="15" spans="1:13" x14ac:dyDescent="0.25">
      <c r="A15" s="42" t="s">
        <v>174</v>
      </c>
      <c r="B15" s="42" t="s">
        <v>320</v>
      </c>
      <c r="C15" s="42" t="s">
        <v>12133</v>
      </c>
      <c r="D15" s="42" t="s">
        <v>409</v>
      </c>
      <c r="E15">
        <v>5191376</v>
      </c>
      <c r="F15">
        <v>1</v>
      </c>
      <c r="G15" s="2">
        <v>46189</v>
      </c>
      <c r="H15" s="42" t="s">
        <v>488</v>
      </c>
      <c r="I15" s="42" t="s">
        <v>69</v>
      </c>
      <c r="J15" s="42" t="s">
        <v>471</v>
      </c>
      <c r="K15" s="42" t="s">
        <v>13172</v>
      </c>
      <c r="L15" s="2">
        <v>46189</v>
      </c>
      <c r="M15" s="42" t="s">
        <v>582</v>
      </c>
    </row>
    <row r="16" spans="1:13" x14ac:dyDescent="0.25">
      <c r="A16" s="42" t="s">
        <v>174</v>
      </c>
      <c r="B16" s="42" t="s">
        <v>320</v>
      </c>
      <c r="C16" s="42" t="s">
        <v>12132</v>
      </c>
      <c r="D16" s="42" t="s">
        <v>409</v>
      </c>
      <c r="E16">
        <v>208306</v>
      </c>
      <c r="F16">
        <v>1</v>
      </c>
      <c r="G16" s="2">
        <v>46189</v>
      </c>
      <c r="H16" s="42" t="s">
        <v>488</v>
      </c>
      <c r="I16" s="42" t="s">
        <v>69</v>
      </c>
      <c r="J16" s="42" t="s">
        <v>471</v>
      </c>
      <c r="K16" s="42" t="s">
        <v>13173</v>
      </c>
      <c r="L16" s="2">
        <v>46189</v>
      </c>
      <c r="M16" s="42" t="s">
        <v>582</v>
      </c>
    </row>
    <row r="17" spans="1:13" x14ac:dyDescent="0.25">
      <c r="A17" s="42" t="s">
        <v>815</v>
      </c>
      <c r="B17" s="42" t="s">
        <v>1123</v>
      </c>
      <c r="C17" s="42" t="s">
        <v>12135</v>
      </c>
      <c r="D17" s="42" t="s">
        <v>409</v>
      </c>
      <c r="E17">
        <v>1300760</v>
      </c>
      <c r="F17">
        <v>1</v>
      </c>
      <c r="G17" s="2">
        <v>46189</v>
      </c>
      <c r="H17" s="42" t="s">
        <v>488</v>
      </c>
      <c r="I17" s="42" t="s">
        <v>69</v>
      </c>
      <c r="J17" s="42" t="s">
        <v>471</v>
      </c>
      <c r="K17" s="42" t="s">
        <v>13174</v>
      </c>
      <c r="L17" s="2">
        <v>46189</v>
      </c>
      <c r="M17" s="42" t="s">
        <v>582</v>
      </c>
    </row>
    <row r="18" spans="1:13" x14ac:dyDescent="0.25">
      <c r="A18" s="42" t="s">
        <v>815</v>
      </c>
      <c r="B18" s="42" t="s">
        <v>1123</v>
      </c>
      <c r="C18" s="42" t="s">
        <v>12134</v>
      </c>
      <c r="D18" s="42" t="s">
        <v>409</v>
      </c>
      <c r="E18">
        <v>1313756</v>
      </c>
      <c r="F18">
        <v>1</v>
      </c>
      <c r="G18" s="2">
        <v>46189</v>
      </c>
      <c r="H18" s="42" t="s">
        <v>488</v>
      </c>
      <c r="I18" s="42" t="s">
        <v>69</v>
      </c>
      <c r="J18" s="42" t="s">
        <v>471</v>
      </c>
      <c r="K18" s="42" t="s">
        <v>13175</v>
      </c>
      <c r="L18" s="2">
        <v>46189</v>
      </c>
      <c r="M18" s="42" t="s">
        <v>582</v>
      </c>
    </row>
    <row r="19" spans="1:13" x14ac:dyDescent="0.25">
      <c r="A19" s="42" t="s">
        <v>815</v>
      </c>
      <c r="B19" s="42" t="s">
        <v>1123</v>
      </c>
      <c r="C19" s="42" t="s">
        <v>12136</v>
      </c>
      <c r="D19" s="42" t="s">
        <v>409</v>
      </c>
      <c r="E19">
        <v>1220757</v>
      </c>
      <c r="F19">
        <v>1</v>
      </c>
      <c r="G19" s="2">
        <v>46189</v>
      </c>
      <c r="H19" s="42" t="s">
        <v>488</v>
      </c>
      <c r="I19" s="42" t="s">
        <v>69</v>
      </c>
      <c r="J19" s="42" t="s">
        <v>471</v>
      </c>
      <c r="K19" s="42" t="s">
        <v>13176</v>
      </c>
      <c r="L19" s="2">
        <v>46189</v>
      </c>
      <c r="M19" s="42" t="s">
        <v>582</v>
      </c>
    </row>
    <row r="20" spans="1:13" x14ac:dyDescent="0.25">
      <c r="A20" s="42" t="s">
        <v>291</v>
      </c>
      <c r="B20" s="42" t="s">
        <v>273</v>
      </c>
      <c r="C20" s="42" t="s">
        <v>11729</v>
      </c>
      <c r="D20" s="42" t="s">
        <v>409</v>
      </c>
      <c r="E20">
        <v>2807675</v>
      </c>
      <c r="F20">
        <v>1</v>
      </c>
      <c r="G20" s="2">
        <v>46183</v>
      </c>
      <c r="H20" s="42" t="s">
        <v>488</v>
      </c>
      <c r="I20" s="42" t="s">
        <v>69</v>
      </c>
      <c r="J20" s="42" t="s">
        <v>471</v>
      </c>
      <c r="K20" s="42" t="s">
        <v>11730</v>
      </c>
      <c r="L20" s="2">
        <v>46183</v>
      </c>
      <c r="M20" s="42" t="s">
        <v>582</v>
      </c>
    </row>
    <row r="21" spans="1:13" x14ac:dyDescent="0.25">
      <c r="A21" s="42" t="s">
        <v>1124</v>
      </c>
      <c r="B21" s="42" t="s">
        <v>1125</v>
      </c>
      <c r="C21" s="42" t="s">
        <v>11731</v>
      </c>
      <c r="D21" s="42" t="s">
        <v>409</v>
      </c>
      <c r="E21">
        <v>602081</v>
      </c>
      <c r="F21">
        <v>1</v>
      </c>
      <c r="G21" s="2">
        <v>46183</v>
      </c>
      <c r="H21" s="42" t="s">
        <v>488</v>
      </c>
      <c r="I21" s="42" t="s">
        <v>69</v>
      </c>
      <c r="J21" s="42" t="s">
        <v>471</v>
      </c>
      <c r="K21" s="42" t="s">
        <v>11732</v>
      </c>
      <c r="L21" s="2">
        <v>46183</v>
      </c>
      <c r="M21" s="42" t="s">
        <v>582</v>
      </c>
    </row>
    <row r="22" spans="1:13" x14ac:dyDescent="0.25">
      <c r="A22" s="42" t="s">
        <v>174</v>
      </c>
      <c r="B22" s="42" t="s">
        <v>320</v>
      </c>
      <c r="C22" s="42" t="s">
        <v>11733</v>
      </c>
      <c r="D22" s="42" t="s">
        <v>409</v>
      </c>
      <c r="E22">
        <v>2634801</v>
      </c>
      <c r="F22">
        <v>1</v>
      </c>
      <c r="G22" s="2">
        <v>46181</v>
      </c>
      <c r="H22" s="42" t="s">
        <v>488</v>
      </c>
      <c r="I22" s="42" t="s">
        <v>69</v>
      </c>
      <c r="J22" s="42" t="s">
        <v>471</v>
      </c>
      <c r="K22" s="42" t="s">
        <v>11734</v>
      </c>
      <c r="L22" s="2">
        <v>46181</v>
      </c>
      <c r="M22" s="42" t="s">
        <v>582</v>
      </c>
    </row>
    <row r="23" spans="1:13" x14ac:dyDescent="0.25">
      <c r="A23" s="42" t="s">
        <v>1124</v>
      </c>
      <c r="B23" s="42" t="s">
        <v>1125</v>
      </c>
      <c r="C23" s="42" t="s">
        <v>11735</v>
      </c>
      <c r="D23" s="42" t="s">
        <v>409</v>
      </c>
      <c r="E23">
        <v>940326</v>
      </c>
      <c r="F23">
        <v>1</v>
      </c>
      <c r="G23" s="2">
        <v>46176</v>
      </c>
      <c r="H23" s="42" t="s">
        <v>488</v>
      </c>
      <c r="I23" s="42" t="s">
        <v>69</v>
      </c>
      <c r="J23" s="42" t="s">
        <v>471</v>
      </c>
      <c r="K23" s="42" t="s">
        <v>11736</v>
      </c>
      <c r="L23" s="2">
        <v>46176</v>
      </c>
      <c r="M23" s="42" t="s">
        <v>582</v>
      </c>
    </row>
    <row r="24" spans="1:13" x14ac:dyDescent="0.25">
      <c r="A24" s="42" t="s">
        <v>601</v>
      </c>
      <c r="B24" s="42" t="s">
        <v>657</v>
      </c>
      <c r="C24" s="42" t="s">
        <v>10595</v>
      </c>
      <c r="D24" s="42" t="s">
        <v>409</v>
      </c>
      <c r="E24">
        <v>1190869</v>
      </c>
      <c r="F24">
        <v>1</v>
      </c>
      <c r="G24" s="2">
        <v>46170</v>
      </c>
      <c r="H24" s="42" t="s">
        <v>488</v>
      </c>
      <c r="I24" s="42" t="s">
        <v>69</v>
      </c>
      <c r="J24" s="42" t="s">
        <v>471</v>
      </c>
      <c r="K24" s="42" t="s">
        <v>11743</v>
      </c>
      <c r="L24" s="2">
        <v>46170</v>
      </c>
      <c r="M24" s="42" t="s">
        <v>582</v>
      </c>
    </row>
    <row r="25" spans="1:13" x14ac:dyDescent="0.25">
      <c r="A25" s="42" t="s">
        <v>815</v>
      </c>
      <c r="B25" s="42" t="s">
        <v>1123</v>
      </c>
      <c r="C25" s="42" t="s">
        <v>10593</v>
      </c>
      <c r="D25" s="42" t="s">
        <v>409</v>
      </c>
      <c r="E25">
        <v>1297888</v>
      </c>
      <c r="F25">
        <v>1</v>
      </c>
      <c r="G25" s="2">
        <v>46169</v>
      </c>
      <c r="H25" s="42" t="s">
        <v>488</v>
      </c>
      <c r="I25" s="42" t="s">
        <v>69</v>
      </c>
      <c r="J25" s="42" t="s">
        <v>471</v>
      </c>
      <c r="K25" s="42" t="s">
        <v>11744</v>
      </c>
      <c r="L25" s="2">
        <v>46169</v>
      </c>
      <c r="M25" s="42" t="s">
        <v>582</v>
      </c>
    </row>
    <row r="26" spans="1:13" x14ac:dyDescent="0.25">
      <c r="A26" s="42" t="s">
        <v>815</v>
      </c>
      <c r="B26" s="42" t="s">
        <v>1123</v>
      </c>
      <c r="C26" s="42" t="s">
        <v>10594</v>
      </c>
      <c r="D26" s="42" t="s">
        <v>409</v>
      </c>
      <c r="E26">
        <v>1206013</v>
      </c>
      <c r="F26">
        <v>1</v>
      </c>
      <c r="G26" s="2">
        <v>46169</v>
      </c>
      <c r="H26" s="42" t="s">
        <v>488</v>
      </c>
      <c r="I26" s="42" t="s">
        <v>69</v>
      </c>
      <c r="J26" s="42" t="s">
        <v>471</v>
      </c>
      <c r="K26" s="42" t="s">
        <v>11745</v>
      </c>
      <c r="L26" s="2">
        <v>46169</v>
      </c>
      <c r="M26" s="42" t="s">
        <v>582</v>
      </c>
    </row>
    <row r="27" spans="1:13" x14ac:dyDescent="0.25">
      <c r="A27" s="42" t="s">
        <v>1000</v>
      </c>
      <c r="B27" s="42" t="s">
        <v>1001</v>
      </c>
      <c r="C27" s="42" t="s">
        <v>10587</v>
      </c>
      <c r="D27" s="42" t="s">
        <v>409</v>
      </c>
      <c r="E27">
        <v>1990709</v>
      </c>
      <c r="F27">
        <v>1</v>
      </c>
      <c r="G27" s="2">
        <v>46168</v>
      </c>
      <c r="H27" s="42" t="s">
        <v>488</v>
      </c>
      <c r="I27" s="42" t="s">
        <v>69</v>
      </c>
      <c r="J27" s="42" t="s">
        <v>471</v>
      </c>
      <c r="K27" s="42" t="s">
        <v>9347</v>
      </c>
      <c r="L27" s="2">
        <v>46168</v>
      </c>
      <c r="M27" s="42" t="s">
        <v>582</v>
      </c>
    </row>
    <row r="28" spans="1:13" x14ac:dyDescent="0.25">
      <c r="A28" s="42" t="s">
        <v>174</v>
      </c>
      <c r="B28" s="42" t="s">
        <v>320</v>
      </c>
      <c r="C28" s="42" t="s">
        <v>10113</v>
      </c>
      <c r="D28" s="42" t="s">
        <v>409</v>
      </c>
      <c r="E28">
        <v>592598</v>
      </c>
      <c r="F28">
        <v>1</v>
      </c>
      <c r="G28" s="2">
        <v>46160</v>
      </c>
      <c r="H28" s="42" t="s">
        <v>488</v>
      </c>
      <c r="I28" s="42" t="s">
        <v>69</v>
      </c>
      <c r="J28" s="42" t="s">
        <v>471</v>
      </c>
      <c r="K28" s="42" t="s">
        <v>10114</v>
      </c>
      <c r="L28" s="2">
        <v>46160</v>
      </c>
      <c r="M28" s="42" t="s">
        <v>582</v>
      </c>
    </row>
    <row r="29" spans="1:13" x14ac:dyDescent="0.25">
      <c r="A29" s="42" t="s">
        <v>174</v>
      </c>
      <c r="B29" s="42" t="s">
        <v>320</v>
      </c>
      <c r="C29" s="42" t="s">
        <v>10111</v>
      </c>
      <c r="D29" s="42" t="s">
        <v>409</v>
      </c>
      <c r="E29">
        <v>952962</v>
      </c>
      <c r="F29">
        <v>1</v>
      </c>
      <c r="G29" s="2">
        <v>46160</v>
      </c>
      <c r="H29" s="42" t="s">
        <v>488</v>
      </c>
      <c r="I29" s="42" t="s">
        <v>69</v>
      </c>
      <c r="J29" s="42" t="s">
        <v>471</v>
      </c>
      <c r="K29" s="42" t="s">
        <v>10112</v>
      </c>
      <c r="L29" s="2">
        <v>46160</v>
      </c>
      <c r="M29" s="42" t="s">
        <v>582</v>
      </c>
    </row>
    <row r="30" spans="1:13" x14ac:dyDescent="0.25">
      <c r="A30" s="42" t="s">
        <v>815</v>
      </c>
      <c r="B30" s="42" t="s">
        <v>1123</v>
      </c>
      <c r="C30" s="42" t="s">
        <v>10115</v>
      </c>
      <c r="D30" s="42" t="s">
        <v>409</v>
      </c>
      <c r="E30">
        <v>1285050</v>
      </c>
      <c r="F30">
        <v>1</v>
      </c>
      <c r="G30" s="2">
        <v>46160</v>
      </c>
      <c r="H30" s="42" t="s">
        <v>488</v>
      </c>
      <c r="I30" s="42" t="s">
        <v>69</v>
      </c>
      <c r="J30" s="42" t="s">
        <v>471</v>
      </c>
      <c r="K30" s="42" t="s">
        <v>10116</v>
      </c>
      <c r="L30" s="2">
        <v>46160</v>
      </c>
      <c r="M30" s="42" t="s">
        <v>582</v>
      </c>
    </row>
    <row r="31" spans="1:13" x14ac:dyDescent="0.25">
      <c r="A31" s="42" t="s">
        <v>1127</v>
      </c>
      <c r="B31" s="42" t="s">
        <v>1128</v>
      </c>
      <c r="C31" s="42" t="s">
        <v>10119</v>
      </c>
      <c r="D31" s="42" t="s">
        <v>409</v>
      </c>
      <c r="E31">
        <v>832268</v>
      </c>
      <c r="F31">
        <v>1</v>
      </c>
      <c r="G31" s="2">
        <v>46154</v>
      </c>
      <c r="H31" s="42" t="s">
        <v>488</v>
      </c>
      <c r="I31" s="42" t="s">
        <v>69</v>
      </c>
      <c r="J31" s="42" t="s">
        <v>471</v>
      </c>
      <c r="K31" s="42" t="s">
        <v>10120</v>
      </c>
      <c r="L31" s="2">
        <v>46154</v>
      </c>
      <c r="M31" s="42" t="s">
        <v>582</v>
      </c>
    </row>
    <row r="32" spans="1:13" x14ac:dyDescent="0.25">
      <c r="A32" s="42" t="s">
        <v>1127</v>
      </c>
      <c r="B32" s="42" t="s">
        <v>1128</v>
      </c>
      <c r="C32" s="42" t="s">
        <v>10117</v>
      </c>
      <c r="D32" s="42" t="s">
        <v>409</v>
      </c>
      <c r="E32">
        <v>832268</v>
      </c>
      <c r="F32">
        <v>1</v>
      </c>
      <c r="G32" s="2">
        <v>46154</v>
      </c>
      <c r="H32" s="42" t="s">
        <v>488</v>
      </c>
      <c r="I32" s="42" t="s">
        <v>69</v>
      </c>
      <c r="J32" s="42" t="s">
        <v>471</v>
      </c>
      <c r="K32" s="42" t="s">
        <v>10118</v>
      </c>
      <c r="L32" s="2">
        <v>46154</v>
      </c>
      <c r="M32" s="42" t="s">
        <v>582</v>
      </c>
    </row>
    <row r="33" spans="1:13" x14ac:dyDescent="0.25">
      <c r="A33" s="42" t="s">
        <v>815</v>
      </c>
      <c r="B33" s="42" t="s">
        <v>1123</v>
      </c>
      <c r="C33" s="42" t="s">
        <v>10121</v>
      </c>
      <c r="D33" s="42" t="s">
        <v>409</v>
      </c>
      <c r="E33">
        <v>1508009</v>
      </c>
      <c r="F33">
        <v>1</v>
      </c>
      <c r="G33" s="2">
        <v>46154</v>
      </c>
      <c r="H33" s="42" t="s">
        <v>488</v>
      </c>
      <c r="I33" s="42" t="s">
        <v>69</v>
      </c>
      <c r="J33" s="42" t="s">
        <v>471</v>
      </c>
      <c r="K33" s="42" t="s">
        <v>10122</v>
      </c>
      <c r="L33" s="2">
        <v>46154</v>
      </c>
      <c r="M33" s="42" t="s">
        <v>582</v>
      </c>
    </row>
    <row r="34" spans="1:13" x14ac:dyDescent="0.25">
      <c r="A34" s="42" t="s">
        <v>1127</v>
      </c>
      <c r="B34" s="42" t="s">
        <v>1128</v>
      </c>
      <c r="C34" s="42" t="s">
        <v>10123</v>
      </c>
      <c r="D34" s="42" t="s">
        <v>409</v>
      </c>
      <c r="E34">
        <v>895764</v>
      </c>
      <c r="F34">
        <v>1</v>
      </c>
      <c r="G34" s="2">
        <v>46154</v>
      </c>
      <c r="H34" s="42" t="s">
        <v>488</v>
      </c>
      <c r="I34" s="42" t="s">
        <v>69</v>
      </c>
      <c r="J34" s="42" t="s">
        <v>471</v>
      </c>
      <c r="K34" s="42" t="s">
        <v>10124</v>
      </c>
      <c r="L34" s="2">
        <v>46154</v>
      </c>
      <c r="M34" s="42" t="s">
        <v>582</v>
      </c>
    </row>
    <row r="35" spans="1:13" x14ac:dyDescent="0.25">
      <c r="A35" s="42" t="s">
        <v>2255</v>
      </c>
      <c r="B35" s="42" t="s">
        <v>2256</v>
      </c>
      <c r="C35" s="42" t="s">
        <v>9319</v>
      </c>
      <c r="D35" s="42" t="s">
        <v>409</v>
      </c>
      <c r="E35">
        <v>788866</v>
      </c>
      <c r="F35">
        <v>1</v>
      </c>
      <c r="G35" s="2">
        <v>46150</v>
      </c>
      <c r="H35" s="42" t="s">
        <v>488</v>
      </c>
      <c r="I35" s="42" t="s">
        <v>69</v>
      </c>
      <c r="J35" s="42" t="s">
        <v>471</v>
      </c>
      <c r="K35" s="42" t="s">
        <v>9320</v>
      </c>
      <c r="L35" s="2">
        <v>46150</v>
      </c>
      <c r="M35" s="42" t="s">
        <v>582</v>
      </c>
    </row>
    <row r="36" spans="1:13" x14ac:dyDescent="0.25">
      <c r="A36" s="42" t="s">
        <v>1124</v>
      </c>
      <c r="B36" s="42" t="s">
        <v>1125</v>
      </c>
      <c r="C36" s="42" t="s">
        <v>9321</v>
      </c>
      <c r="D36" s="42" t="s">
        <v>409</v>
      </c>
      <c r="E36">
        <v>2377964</v>
      </c>
      <c r="F36">
        <v>1</v>
      </c>
      <c r="G36" s="2">
        <v>46147</v>
      </c>
      <c r="H36" s="42" t="s">
        <v>488</v>
      </c>
      <c r="I36" s="42" t="s">
        <v>69</v>
      </c>
      <c r="J36" s="42" t="s">
        <v>471</v>
      </c>
      <c r="K36" s="42" t="s">
        <v>9322</v>
      </c>
      <c r="L36" s="2">
        <v>46147</v>
      </c>
      <c r="M36" s="42" t="s">
        <v>582</v>
      </c>
    </row>
    <row r="37" spans="1:13" x14ac:dyDescent="0.25">
      <c r="A37" s="42" t="s">
        <v>996</v>
      </c>
      <c r="B37" s="42" t="s">
        <v>997</v>
      </c>
      <c r="C37" s="42" t="s">
        <v>6579</v>
      </c>
      <c r="D37" s="42" t="s">
        <v>409</v>
      </c>
      <c r="E37">
        <v>3028566</v>
      </c>
      <c r="F37">
        <v>1</v>
      </c>
      <c r="G37" s="2">
        <v>46136</v>
      </c>
      <c r="H37" s="42" t="s">
        <v>488</v>
      </c>
      <c r="I37" s="42" t="s">
        <v>69</v>
      </c>
      <c r="J37" s="42" t="s">
        <v>471</v>
      </c>
      <c r="K37" s="42" t="s">
        <v>6252</v>
      </c>
      <c r="L37" s="2">
        <v>46136</v>
      </c>
      <c r="M37" s="42" t="s">
        <v>582</v>
      </c>
    </row>
    <row r="38" spans="1:13" x14ac:dyDescent="0.25">
      <c r="A38" s="42" t="s">
        <v>1000</v>
      </c>
      <c r="B38" s="42" t="s">
        <v>1001</v>
      </c>
      <c r="C38" s="42" t="s">
        <v>6653</v>
      </c>
      <c r="D38" s="42" t="s">
        <v>409</v>
      </c>
      <c r="E38">
        <v>984053</v>
      </c>
      <c r="F38">
        <v>1</v>
      </c>
      <c r="G38" s="2">
        <v>46136</v>
      </c>
      <c r="H38" s="42" t="s">
        <v>488</v>
      </c>
      <c r="I38" s="42" t="s">
        <v>69</v>
      </c>
      <c r="J38" s="42" t="s">
        <v>471</v>
      </c>
      <c r="K38" s="42" t="s">
        <v>9327</v>
      </c>
      <c r="L38" s="2">
        <v>46136</v>
      </c>
      <c r="M38" s="42" t="s">
        <v>582</v>
      </c>
    </row>
    <row r="39" spans="1:13" x14ac:dyDescent="0.25">
      <c r="A39" s="42" t="s">
        <v>996</v>
      </c>
      <c r="B39" s="42" t="s">
        <v>997</v>
      </c>
      <c r="C39" s="42" t="s">
        <v>6578</v>
      </c>
      <c r="D39" s="42" t="s">
        <v>409</v>
      </c>
      <c r="E39">
        <v>3025546</v>
      </c>
      <c r="F39">
        <v>1</v>
      </c>
      <c r="G39" s="2">
        <v>46136</v>
      </c>
      <c r="H39" s="42" t="s">
        <v>488</v>
      </c>
      <c r="I39" s="42" t="s">
        <v>69</v>
      </c>
      <c r="J39" s="42" t="s">
        <v>471</v>
      </c>
      <c r="K39" s="42" t="s">
        <v>6252</v>
      </c>
      <c r="L39" s="2">
        <v>46136</v>
      </c>
      <c r="M39" s="42" t="s">
        <v>582</v>
      </c>
    </row>
    <row r="40" spans="1:13" x14ac:dyDescent="0.25">
      <c r="A40" s="42" t="s">
        <v>1000</v>
      </c>
      <c r="B40" s="42" t="s">
        <v>1001</v>
      </c>
      <c r="C40" s="42" t="s">
        <v>6651</v>
      </c>
      <c r="D40" s="42" t="s">
        <v>409</v>
      </c>
      <c r="E40">
        <v>421426</v>
      </c>
      <c r="F40">
        <v>1</v>
      </c>
      <c r="G40" s="2">
        <v>46136</v>
      </c>
      <c r="H40" s="42" t="s">
        <v>488</v>
      </c>
      <c r="I40" s="42" t="s">
        <v>69</v>
      </c>
      <c r="J40" s="42" t="s">
        <v>471</v>
      </c>
      <c r="K40" s="42" t="s">
        <v>9327</v>
      </c>
      <c r="L40" s="2">
        <v>46136</v>
      </c>
      <c r="M40" s="42" t="s">
        <v>582</v>
      </c>
    </row>
    <row r="41" spans="1:13" x14ac:dyDescent="0.25">
      <c r="A41" s="42" t="s">
        <v>998</v>
      </c>
      <c r="B41" s="42" t="s">
        <v>999</v>
      </c>
      <c r="C41" s="42" t="s">
        <v>6664</v>
      </c>
      <c r="D41" s="42" t="s">
        <v>409</v>
      </c>
      <c r="E41">
        <v>699318</v>
      </c>
      <c r="F41">
        <v>1</v>
      </c>
      <c r="G41" s="2">
        <v>46135</v>
      </c>
      <c r="H41" s="42" t="s">
        <v>488</v>
      </c>
      <c r="I41" s="42" t="s">
        <v>69</v>
      </c>
      <c r="J41" s="42" t="s">
        <v>471</v>
      </c>
      <c r="K41" s="42" t="s">
        <v>9328</v>
      </c>
      <c r="L41" s="2">
        <v>46135</v>
      </c>
      <c r="M41" s="42" t="s">
        <v>582</v>
      </c>
    </row>
    <row r="42" spans="1:13" x14ac:dyDescent="0.25">
      <c r="A42" s="42" t="s">
        <v>998</v>
      </c>
      <c r="B42" s="42" t="s">
        <v>999</v>
      </c>
      <c r="C42" s="42" t="s">
        <v>6581</v>
      </c>
      <c r="D42" s="42" t="s">
        <v>409</v>
      </c>
      <c r="E42">
        <v>4994618</v>
      </c>
      <c r="F42">
        <v>1</v>
      </c>
      <c r="G42" s="2">
        <v>46135</v>
      </c>
      <c r="H42" s="42" t="s">
        <v>488</v>
      </c>
      <c r="I42" s="42" t="s">
        <v>69</v>
      </c>
      <c r="J42" s="42" t="s">
        <v>471</v>
      </c>
      <c r="K42" s="42" t="s">
        <v>9329</v>
      </c>
      <c r="L42" s="2">
        <v>46135</v>
      </c>
      <c r="M42" s="42" t="s">
        <v>582</v>
      </c>
    </row>
    <row r="43" spans="1:13" x14ac:dyDescent="0.25">
      <c r="A43" s="42" t="s">
        <v>174</v>
      </c>
      <c r="B43" s="42" t="s">
        <v>320</v>
      </c>
      <c r="C43" s="42" t="s">
        <v>6663</v>
      </c>
      <c r="D43" s="42" t="s">
        <v>409</v>
      </c>
      <c r="E43">
        <v>589657</v>
      </c>
      <c r="F43">
        <v>1</v>
      </c>
      <c r="G43" s="2">
        <v>46135</v>
      </c>
      <c r="H43" s="42" t="s">
        <v>488</v>
      </c>
      <c r="I43" s="42" t="s">
        <v>69</v>
      </c>
      <c r="J43" s="42" t="s">
        <v>471</v>
      </c>
      <c r="K43" s="42" t="s">
        <v>9330</v>
      </c>
      <c r="L43" s="2">
        <v>46135</v>
      </c>
      <c r="M43" s="42" t="s">
        <v>582</v>
      </c>
    </row>
    <row r="44" spans="1:13" x14ac:dyDescent="0.25">
      <c r="A44" s="42" t="s">
        <v>998</v>
      </c>
      <c r="B44" s="42" t="s">
        <v>999</v>
      </c>
      <c r="C44" s="42" t="s">
        <v>6588</v>
      </c>
      <c r="D44" s="42" t="s">
        <v>409</v>
      </c>
      <c r="E44">
        <v>2896343</v>
      </c>
      <c r="F44">
        <v>1</v>
      </c>
      <c r="G44" s="2">
        <v>46132</v>
      </c>
      <c r="H44" s="42" t="s">
        <v>488</v>
      </c>
      <c r="I44" s="42" t="s">
        <v>69</v>
      </c>
      <c r="J44" s="42" t="s">
        <v>471</v>
      </c>
      <c r="K44" s="42" t="s">
        <v>9329</v>
      </c>
      <c r="L44" s="2">
        <v>46132</v>
      </c>
      <c r="M44" s="42" t="s">
        <v>582</v>
      </c>
    </row>
    <row r="45" spans="1:13" x14ac:dyDescent="0.25">
      <c r="A45" s="42" t="s">
        <v>174</v>
      </c>
      <c r="B45" s="42" t="s">
        <v>320</v>
      </c>
      <c r="C45" s="42" t="s">
        <v>6658</v>
      </c>
      <c r="D45" s="42" t="s">
        <v>409</v>
      </c>
      <c r="E45">
        <v>794045</v>
      </c>
      <c r="F45">
        <v>1</v>
      </c>
      <c r="G45" s="2">
        <v>46128</v>
      </c>
      <c r="H45" s="42" t="s">
        <v>488</v>
      </c>
      <c r="I45" s="42" t="s">
        <v>69</v>
      </c>
      <c r="J45" s="42" t="s">
        <v>471</v>
      </c>
      <c r="K45" s="42" t="s">
        <v>9331</v>
      </c>
      <c r="L45" s="2">
        <v>46128</v>
      </c>
      <c r="M45" s="42" t="s">
        <v>582</v>
      </c>
    </row>
    <row r="46" spans="1:13" x14ac:dyDescent="0.25">
      <c r="A46" s="42" t="s">
        <v>1127</v>
      </c>
      <c r="B46" s="42" t="s">
        <v>1128</v>
      </c>
      <c r="C46" s="42" t="s">
        <v>6655</v>
      </c>
      <c r="D46" s="42" t="s">
        <v>409</v>
      </c>
      <c r="E46">
        <v>888072</v>
      </c>
      <c r="F46">
        <v>1</v>
      </c>
      <c r="G46" s="2">
        <v>46127</v>
      </c>
      <c r="H46" s="42" t="s">
        <v>488</v>
      </c>
      <c r="I46" s="42" t="s">
        <v>69</v>
      </c>
      <c r="J46" s="42" t="s">
        <v>471</v>
      </c>
      <c r="K46" s="42" t="s">
        <v>9333</v>
      </c>
      <c r="L46" s="2">
        <v>46127</v>
      </c>
      <c r="M46" s="42" t="s">
        <v>582</v>
      </c>
    </row>
    <row r="47" spans="1:13" x14ac:dyDescent="0.25">
      <c r="A47" s="42" t="s">
        <v>8591</v>
      </c>
      <c r="B47" s="42" t="s">
        <v>8592</v>
      </c>
      <c r="C47" s="42" t="s">
        <v>6540</v>
      </c>
      <c r="D47" s="42" t="s">
        <v>409</v>
      </c>
      <c r="E47">
        <v>1406497</v>
      </c>
      <c r="F47">
        <v>1</v>
      </c>
      <c r="G47" s="2">
        <v>46127</v>
      </c>
      <c r="H47" s="42" t="s">
        <v>488</v>
      </c>
      <c r="I47" s="42" t="s">
        <v>69</v>
      </c>
      <c r="J47" s="42" t="s">
        <v>471</v>
      </c>
      <c r="K47" s="42" t="s">
        <v>6262</v>
      </c>
      <c r="L47" s="2">
        <v>46127</v>
      </c>
      <c r="M47" s="42" t="s">
        <v>582</v>
      </c>
    </row>
    <row r="48" spans="1:13" x14ac:dyDescent="0.25">
      <c r="A48" s="42" t="s">
        <v>1127</v>
      </c>
      <c r="B48" s="42" t="s">
        <v>1128</v>
      </c>
      <c r="C48" s="42" t="s">
        <v>6657</v>
      </c>
      <c r="D48" s="42" t="s">
        <v>409</v>
      </c>
      <c r="E48">
        <v>825122</v>
      </c>
      <c r="F48">
        <v>1</v>
      </c>
      <c r="G48" s="2">
        <v>46127</v>
      </c>
      <c r="H48" s="42" t="s">
        <v>488</v>
      </c>
      <c r="I48" s="42" t="s">
        <v>69</v>
      </c>
      <c r="J48" s="42" t="s">
        <v>471</v>
      </c>
      <c r="K48" s="42" t="s">
        <v>9332</v>
      </c>
      <c r="L48" s="2">
        <v>46127</v>
      </c>
      <c r="M48" s="42" t="s">
        <v>582</v>
      </c>
    </row>
    <row r="49" spans="1:13" x14ac:dyDescent="0.25">
      <c r="A49" s="42" t="s">
        <v>174</v>
      </c>
      <c r="B49" s="42" t="s">
        <v>320</v>
      </c>
      <c r="C49" s="42" t="s">
        <v>6654</v>
      </c>
      <c r="D49" s="42" t="s">
        <v>409</v>
      </c>
      <c r="E49">
        <v>3906082</v>
      </c>
      <c r="F49">
        <v>1</v>
      </c>
      <c r="G49" s="2">
        <v>46127</v>
      </c>
      <c r="H49" s="42" t="s">
        <v>488</v>
      </c>
      <c r="I49" s="42" t="s">
        <v>69</v>
      </c>
      <c r="J49" s="42" t="s">
        <v>471</v>
      </c>
      <c r="K49" s="42" t="s">
        <v>9334</v>
      </c>
      <c r="L49" s="2">
        <v>46127</v>
      </c>
      <c r="M49" s="42" t="s">
        <v>582</v>
      </c>
    </row>
    <row r="50" spans="1:13" x14ac:dyDescent="0.25">
      <c r="A50" s="42" t="s">
        <v>1127</v>
      </c>
      <c r="B50" s="42" t="s">
        <v>1128</v>
      </c>
      <c r="C50" s="42" t="s">
        <v>6656</v>
      </c>
      <c r="D50" s="42" t="s">
        <v>409</v>
      </c>
      <c r="E50">
        <v>825122</v>
      </c>
      <c r="F50">
        <v>1</v>
      </c>
      <c r="G50" s="2">
        <v>46127</v>
      </c>
      <c r="H50" s="42" t="s">
        <v>488</v>
      </c>
      <c r="I50" s="42" t="s">
        <v>69</v>
      </c>
      <c r="J50" s="42" t="s">
        <v>471</v>
      </c>
      <c r="K50" s="42" t="s">
        <v>9335</v>
      </c>
      <c r="L50" s="2">
        <v>46127</v>
      </c>
      <c r="M50" s="42" t="s">
        <v>582</v>
      </c>
    </row>
    <row r="51" spans="1:13" x14ac:dyDescent="0.25">
      <c r="A51" s="42" t="s">
        <v>669</v>
      </c>
      <c r="B51" s="42" t="s">
        <v>378</v>
      </c>
      <c r="C51" s="42" t="s">
        <v>9340</v>
      </c>
      <c r="D51" s="42" t="s">
        <v>409</v>
      </c>
      <c r="E51">
        <v>-579707</v>
      </c>
      <c r="F51">
        <v>1</v>
      </c>
      <c r="G51" s="2">
        <v>46113</v>
      </c>
      <c r="H51" s="42" t="s">
        <v>488</v>
      </c>
      <c r="I51" s="42" t="s">
        <v>69</v>
      </c>
      <c r="J51" s="42" t="s">
        <v>471</v>
      </c>
      <c r="K51" s="42" t="s">
        <v>11746</v>
      </c>
      <c r="L51" s="2">
        <v>46112</v>
      </c>
      <c r="M51" s="42" t="s">
        <v>582</v>
      </c>
    </row>
    <row r="52" spans="1:13" x14ac:dyDescent="0.25">
      <c r="A52" s="42" t="s">
        <v>601</v>
      </c>
      <c r="B52" s="42" t="s">
        <v>657</v>
      </c>
      <c r="C52" s="42" t="s">
        <v>6634</v>
      </c>
      <c r="D52" s="42" t="s">
        <v>409</v>
      </c>
      <c r="E52">
        <v>175304</v>
      </c>
      <c r="F52">
        <v>1</v>
      </c>
      <c r="G52" s="2">
        <v>46111</v>
      </c>
      <c r="H52" s="42" t="s">
        <v>488</v>
      </c>
      <c r="I52" s="42" t="s">
        <v>69</v>
      </c>
      <c r="J52" s="42" t="s">
        <v>471</v>
      </c>
      <c r="K52" s="42" t="s">
        <v>9342</v>
      </c>
      <c r="L52" s="2">
        <v>46111</v>
      </c>
      <c r="M52" s="42" t="s">
        <v>582</v>
      </c>
    </row>
    <row r="53" spans="1:13" x14ac:dyDescent="0.25">
      <c r="A53" s="42" t="s">
        <v>206</v>
      </c>
      <c r="B53" s="42" t="s">
        <v>624</v>
      </c>
      <c r="C53" s="42" t="s">
        <v>6591</v>
      </c>
      <c r="D53" s="42" t="s">
        <v>409</v>
      </c>
      <c r="E53">
        <v>1173489</v>
      </c>
      <c r="F53">
        <v>1</v>
      </c>
      <c r="G53" s="2">
        <v>46111</v>
      </c>
      <c r="H53" s="42" t="s">
        <v>488</v>
      </c>
      <c r="I53" s="42" t="s">
        <v>69</v>
      </c>
      <c r="J53" s="42" t="s">
        <v>471</v>
      </c>
      <c r="K53" s="42" t="s">
        <v>9341</v>
      </c>
      <c r="L53" s="2">
        <v>46111</v>
      </c>
      <c r="M53" s="42" t="s">
        <v>582</v>
      </c>
    </row>
    <row r="54" spans="1:13" x14ac:dyDescent="0.25">
      <c r="A54" s="42" t="s">
        <v>1127</v>
      </c>
      <c r="B54" s="42" t="s">
        <v>1128</v>
      </c>
      <c r="C54" s="42" t="s">
        <v>6635</v>
      </c>
      <c r="D54" s="42" t="s">
        <v>409</v>
      </c>
      <c r="E54">
        <v>887313</v>
      </c>
      <c r="F54">
        <v>1</v>
      </c>
      <c r="G54" s="2">
        <v>46111</v>
      </c>
      <c r="H54" s="42" t="s">
        <v>488</v>
      </c>
      <c r="I54" s="42" t="s">
        <v>69</v>
      </c>
      <c r="J54" s="42" t="s">
        <v>471</v>
      </c>
      <c r="K54" s="42" t="s">
        <v>9345</v>
      </c>
      <c r="L54" s="2">
        <v>46111</v>
      </c>
      <c r="M54" s="42" t="s">
        <v>582</v>
      </c>
    </row>
    <row r="55" spans="1:13" x14ac:dyDescent="0.25">
      <c r="A55" s="42" t="s">
        <v>1127</v>
      </c>
      <c r="B55" s="42" t="s">
        <v>1128</v>
      </c>
      <c r="C55" s="42" t="s">
        <v>6637</v>
      </c>
      <c r="D55" s="42" t="s">
        <v>409</v>
      </c>
      <c r="E55">
        <v>824416</v>
      </c>
      <c r="F55">
        <v>1</v>
      </c>
      <c r="G55" s="2">
        <v>46111</v>
      </c>
      <c r="H55" s="42" t="s">
        <v>488</v>
      </c>
      <c r="I55" s="42" t="s">
        <v>69</v>
      </c>
      <c r="J55" s="42" t="s">
        <v>471</v>
      </c>
      <c r="K55" s="42" t="s">
        <v>9344</v>
      </c>
      <c r="L55" s="2">
        <v>46111</v>
      </c>
      <c r="M55" s="42" t="s">
        <v>582</v>
      </c>
    </row>
    <row r="56" spans="1:13" x14ac:dyDescent="0.25">
      <c r="A56" s="42" t="s">
        <v>1127</v>
      </c>
      <c r="B56" s="42" t="s">
        <v>1128</v>
      </c>
      <c r="C56" s="42" t="s">
        <v>6636</v>
      </c>
      <c r="D56" s="42" t="s">
        <v>409</v>
      </c>
      <c r="E56">
        <v>824416</v>
      </c>
      <c r="F56">
        <v>1</v>
      </c>
      <c r="G56" s="2">
        <v>46111</v>
      </c>
      <c r="H56" s="42" t="s">
        <v>488</v>
      </c>
      <c r="I56" s="42" t="s">
        <v>69</v>
      </c>
      <c r="J56" s="42" t="s">
        <v>471</v>
      </c>
      <c r="K56" s="42" t="s">
        <v>9343</v>
      </c>
      <c r="L56" s="2">
        <v>46111</v>
      </c>
      <c r="M56" s="42" t="s">
        <v>582</v>
      </c>
    </row>
    <row r="57" spans="1:13" x14ac:dyDescent="0.25">
      <c r="A57" s="42" t="s">
        <v>174</v>
      </c>
      <c r="B57" s="42" t="s">
        <v>320</v>
      </c>
      <c r="C57" s="42" t="s">
        <v>6633</v>
      </c>
      <c r="D57" s="42" t="s">
        <v>409</v>
      </c>
      <c r="E57">
        <v>588146</v>
      </c>
      <c r="F57">
        <v>1</v>
      </c>
      <c r="G57" s="2">
        <v>46108</v>
      </c>
      <c r="H57" s="42" t="s">
        <v>488</v>
      </c>
      <c r="I57" s="42" t="s">
        <v>69</v>
      </c>
      <c r="J57" s="42" t="s">
        <v>471</v>
      </c>
      <c r="K57" s="42" t="s">
        <v>9346</v>
      </c>
      <c r="L57" s="2">
        <v>46108</v>
      </c>
      <c r="M57" s="42" t="s">
        <v>582</v>
      </c>
    </row>
    <row r="58" spans="1:13" x14ac:dyDescent="0.25">
      <c r="A58" s="42" t="s">
        <v>174</v>
      </c>
      <c r="B58" s="42" t="s">
        <v>320</v>
      </c>
      <c r="C58" s="42" t="s">
        <v>6609</v>
      </c>
      <c r="D58" s="42" t="s">
        <v>409</v>
      </c>
      <c r="E58">
        <v>149406</v>
      </c>
      <c r="F58">
        <v>1</v>
      </c>
      <c r="G58" s="2">
        <v>46107</v>
      </c>
      <c r="H58" s="42" t="s">
        <v>488</v>
      </c>
      <c r="I58" s="42" t="s">
        <v>69</v>
      </c>
      <c r="J58" s="42" t="s">
        <v>471</v>
      </c>
      <c r="K58" s="42" t="s">
        <v>9347</v>
      </c>
      <c r="L58" s="2">
        <v>46107</v>
      </c>
      <c r="M58" s="42" t="s">
        <v>582</v>
      </c>
    </row>
    <row r="59" spans="1:13" x14ac:dyDescent="0.25">
      <c r="A59" s="42" t="s">
        <v>8572</v>
      </c>
      <c r="B59" s="42" t="s">
        <v>8575</v>
      </c>
      <c r="C59" s="42" t="s">
        <v>6619</v>
      </c>
      <c r="D59" s="42" t="s">
        <v>409</v>
      </c>
      <c r="E59">
        <v>157773</v>
      </c>
      <c r="F59">
        <v>1</v>
      </c>
      <c r="G59" s="2">
        <v>46107</v>
      </c>
      <c r="H59" s="42" t="s">
        <v>488</v>
      </c>
      <c r="I59" s="42" t="s">
        <v>69</v>
      </c>
      <c r="J59" s="42" t="s">
        <v>471</v>
      </c>
      <c r="K59" s="42" t="s">
        <v>9341</v>
      </c>
      <c r="L59" s="2">
        <v>46107</v>
      </c>
      <c r="M59" s="42" t="s">
        <v>582</v>
      </c>
    </row>
    <row r="60" spans="1:13" x14ac:dyDescent="0.25">
      <c r="A60" s="42" t="s">
        <v>1124</v>
      </c>
      <c r="B60" s="42" t="s">
        <v>1125</v>
      </c>
      <c r="C60" s="42" t="s">
        <v>6623</v>
      </c>
      <c r="D60" s="42" t="s">
        <v>409</v>
      </c>
      <c r="E60">
        <v>1208893</v>
      </c>
      <c r="F60">
        <v>1</v>
      </c>
      <c r="G60" s="2">
        <v>46104</v>
      </c>
      <c r="H60" s="42" t="s">
        <v>488</v>
      </c>
      <c r="I60" s="42" t="s">
        <v>69</v>
      </c>
      <c r="J60" s="42" t="s">
        <v>471</v>
      </c>
      <c r="K60" s="42" t="s">
        <v>9348</v>
      </c>
      <c r="L60" s="2">
        <v>46104</v>
      </c>
      <c r="M60" s="42" t="s">
        <v>582</v>
      </c>
    </row>
    <row r="61" spans="1:13" x14ac:dyDescent="0.25">
      <c r="A61" s="42" t="s">
        <v>218</v>
      </c>
      <c r="B61" s="42" t="s">
        <v>133</v>
      </c>
      <c r="C61" s="42" t="s">
        <v>6566</v>
      </c>
      <c r="D61" s="42" t="s">
        <v>409</v>
      </c>
      <c r="E61">
        <v>2163580</v>
      </c>
      <c r="F61">
        <v>1</v>
      </c>
      <c r="G61" s="2">
        <v>46097</v>
      </c>
      <c r="H61" s="42" t="s">
        <v>488</v>
      </c>
      <c r="I61" s="42" t="s">
        <v>69</v>
      </c>
      <c r="J61" s="42" t="s">
        <v>471</v>
      </c>
      <c r="K61" s="42" t="s">
        <v>1084</v>
      </c>
      <c r="L61" s="2">
        <v>46097</v>
      </c>
      <c r="M61" s="42" t="s">
        <v>582</v>
      </c>
    </row>
    <row r="62" spans="1:13" x14ac:dyDescent="0.25">
      <c r="A62" s="42" t="s">
        <v>291</v>
      </c>
      <c r="B62" s="42" t="s">
        <v>273</v>
      </c>
      <c r="C62" s="42" t="s">
        <v>6614</v>
      </c>
      <c r="D62" s="42" t="s">
        <v>409</v>
      </c>
      <c r="E62">
        <v>2698574</v>
      </c>
      <c r="F62">
        <v>1</v>
      </c>
      <c r="G62" s="2">
        <v>46093</v>
      </c>
      <c r="H62" s="42" t="s">
        <v>488</v>
      </c>
      <c r="I62" s="42" t="s">
        <v>69</v>
      </c>
      <c r="J62" s="42" t="s">
        <v>471</v>
      </c>
      <c r="K62" s="42" t="s">
        <v>9349</v>
      </c>
      <c r="L62" s="2">
        <v>46093</v>
      </c>
      <c r="M62" s="42" t="s">
        <v>582</v>
      </c>
    </row>
    <row r="63" spans="1:13" x14ac:dyDescent="0.25">
      <c r="A63" s="42" t="s">
        <v>174</v>
      </c>
      <c r="B63" s="42" t="s">
        <v>320</v>
      </c>
      <c r="C63" s="42" t="s">
        <v>6217</v>
      </c>
      <c r="D63" s="42" t="s">
        <v>409</v>
      </c>
      <c r="E63">
        <v>5043583</v>
      </c>
      <c r="F63">
        <v>1</v>
      </c>
      <c r="G63" s="2">
        <v>46090</v>
      </c>
      <c r="H63" s="42" t="s">
        <v>488</v>
      </c>
      <c r="I63" s="42" t="s">
        <v>69</v>
      </c>
      <c r="J63" s="42" t="s">
        <v>471</v>
      </c>
      <c r="K63" s="42" t="s">
        <v>6218</v>
      </c>
      <c r="L63" s="2">
        <v>46090</v>
      </c>
      <c r="M63" s="42" t="s">
        <v>582</v>
      </c>
    </row>
    <row r="64" spans="1:13" x14ac:dyDescent="0.25">
      <c r="A64" s="42" t="s">
        <v>174</v>
      </c>
      <c r="B64" s="42" t="s">
        <v>320</v>
      </c>
      <c r="C64" s="42" t="s">
        <v>6215</v>
      </c>
      <c r="D64" s="42" t="s">
        <v>409</v>
      </c>
      <c r="E64">
        <v>1259107</v>
      </c>
      <c r="F64">
        <v>1</v>
      </c>
      <c r="G64" s="2">
        <v>46090</v>
      </c>
      <c r="H64" s="42" t="s">
        <v>488</v>
      </c>
      <c r="I64" s="42" t="s">
        <v>69</v>
      </c>
      <c r="J64" s="42" t="s">
        <v>471</v>
      </c>
      <c r="K64" s="42" t="s">
        <v>6216</v>
      </c>
      <c r="L64" s="2">
        <v>46090</v>
      </c>
      <c r="M64" s="42" t="s">
        <v>582</v>
      </c>
    </row>
    <row r="65" spans="1:13" x14ac:dyDescent="0.25">
      <c r="A65" s="42" t="s">
        <v>601</v>
      </c>
      <c r="B65" s="42" t="s">
        <v>657</v>
      </c>
      <c r="C65" s="42" t="s">
        <v>6221</v>
      </c>
      <c r="D65" s="42" t="s">
        <v>409</v>
      </c>
      <c r="E65">
        <v>1984162</v>
      </c>
      <c r="F65">
        <v>1</v>
      </c>
      <c r="G65" s="2">
        <v>46090</v>
      </c>
      <c r="H65" s="42" t="s">
        <v>488</v>
      </c>
      <c r="I65" s="42" t="s">
        <v>69</v>
      </c>
      <c r="J65" s="42" t="s">
        <v>471</v>
      </c>
      <c r="K65" s="42" t="s">
        <v>6222</v>
      </c>
      <c r="L65" s="2">
        <v>46090</v>
      </c>
      <c r="M65" s="42" t="s">
        <v>582</v>
      </c>
    </row>
    <row r="66" spans="1:13" x14ac:dyDescent="0.25">
      <c r="A66" s="42" t="s">
        <v>601</v>
      </c>
      <c r="B66" s="42" t="s">
        <v>657</v>
      </c>
      <c r="C66" s="42" t="s">
        <v>6219</v>
      </c>
      <c r="D66" s="42" t="s">
        <v>409</v>
      </c>
      <c r="E66">
        <v>698962</v>
      </c>
      <c r="F66">
        <v>1</v>
      </c>
      <c r="G66" s="2">
        <v>46090</v>
      </c>
      <c r="H66" s="42" t="s">
        <v>488</v>
      </c>
      <c r="I66" s="42" t="s">
        <v>69</v>
      </c>
      <c r="J66" s="42" t="s">
        <v>471</v>
      </c>
      <c r="K66" s="42" t="s">
        <v>6220</v>
      </c>
      <c r="L66" s="2">
        <v>46090</v>
      </c>
      <c r="M66" s="42" t="s">
        <v>582</v>
      </c>
    </row>
    <row r="67" spans="1:13" x14ac:dyDescent="0.25">
      <c r="A67" s="42" t="s">
        <v>795</v>
      </c>
      <c r="B67" s="42" t="s">
        <v>375</v>
      </c>
      <c r="C67" s="42" t="s">
        <v>6240</v>
      </c>
      <c r="D67" s="42" t="s">
        <v>409</v>
      </c>
      <c r="E67">
        <v>269213</v>
      </c>
      <c r="F67">
        <v>1</v>
      </c>
      <c r="G67" s="2">
        <v>46083</v>
      </c>
      <c r="H67" s="42" t="s">
        <v>488</v>
      </c>
      <c r="I67" s="42" t="s">
        <v>69</v>
      </c>
      <c r="J67" s="42" t="s">
        <v>471</v>
      </c>
      <c r="K67" s="42" t="s">
        <v>6227</v>
      </c>
      <c r="L67" s="2">
        <v>46080</v>
      </c>
      <c r="M67" s="42" t="s">
        <v>582</v>
      </c>
    </row>
    <row r="68" spans="1:13" x14ac:dyDescent="0.25">
      <c r="A68" s="42" t="s">
        <v>1000</v>
      </c>
      <c r="B68" s="42" t="s">
        <v>1001</v>
      </c>
      <c r="C68" s="42" t="s">
        <v>4789</v>
      </c>
      <c r="D68" s="42" t="s">
        <v>409</v>
      </c>
      <c r="E68" s="5">
        <v>419811</v>
      </c>
      <c r="F68">
        <v>1</v>
      </c>
      <c r="G68" s="2">
        <v>46079</v>
      </c>
      <c r="H68" s="42" t="s">
        <v>488</v>
      </c>
      <c r="I68" s="42" t="s">
        <v>69</v>
      </c>
      <c r="J68" s="42" t="s">
        <v>471</v>
      </c>
      <c r="K68" s="42" t="s">
        <v>6247</v>
      </c>
      <c r="L68" s="2">
        <v>46079</v>
      </c>
      <c r="M68" s="42" t="s">
        <v>582</v>
      </c>
    </row>
    <row r="69" spans="1:13" x14ac:dyDescent="0.25">
      <c r="A69" s="42" t="s">
        <v>1127</v>
      </c>
      <c r="B69" s="42" t="s">
        <v>1128</v>
      </c>
      <c r="C69" s="42" t="s">
        <v>4761</v>
      </c>
      <c r="D69" s="42" t="s">
        <v>409</v>
      </c>
      <c r="E69" s="5">
        <v>7147815</v>
      </c>
      <c r="F69">
        <v>1</v>
      </c>
      <c r="G69" s="2">
        <v>46079</v>
      </c>
      <c r="H69" s="42" t="s">
        <v>488</v>
      </c>
      <c r="I69" s="42" t="s">
        <v>69</v>
      </c>
      <c r="J69" s="42" t="s">
        <v>471</v>
      </c>
      <c r="K69" s="42" t="s">
        <v>6246</v>
      </c>
      <c r="L69" s="2">
        <v>46079</v>
      </c>
      <c r="M69" s="42" t="s">
        <v>582</v>
      </c>
    </row>
    <row r="70" spans="1:13" x14ac:dyDescent="0.25">
      <c r="A70" s="42" t="s">
        <v>1127</v>
      </c>
      <c r="B70" s="42" t="s">
        <v>1128</v>
      </c>
      <c r="C70" s="42" t="s">
        <v>6244</v>
      </c>
      <c r="D70" s="42" t="s">
        <v>409</v>
      </c>
      <c r="E70" s="5">
        <v>6026834</v>
      </c>
      <c r="F70">
        <v>1</v>
      </c>
      <c r="G70" s="2">
        <v>46079</v>
      </c>
      <c r="H70" s="42" t="s">
        <v>488</v>
      </c>
      <c r="I70" s="42" t="s">
        <v>69</v>
      </c>
      <c r="J70" s="42" t="s">
        <v>471</v>
      </c>
      <c r="K70" s="42" t="s">
        <v>6245</v>
      </c>
      <c r="L70" s="2">
        <v>46079</v>
      </c>
      <c r="M70" s="42" t="s">
        <v>582</v>
      </c>
    </row>
    <row r="71" spans="1:13" x14ac:dyDescent="0.25">
      <c r="A71" s="42" t="s">
        <v>1127</v>
      </c>
      <c r="B71" s="42" t="s">
        <v>1128</v>
      </c>
      <c r="C71" s="42" t="s">
        <v>4762</v>
      </c>
      <c r="D71" s="42" t="s">
        <v>409</v>
      </c>
      <c r="E71">
        <v>6018520</v>
      </c>
      <c r="F71">
        <v>1</v>
      </c>
      <c r="G71" s="2">
        <v>46079</v>
      </c>
      <c r="H71" s="42" t="s">
        <v>488</v>
      </c>
      <c r="I71" s="42" t="s">
        <v>69</v>
      </c>
      <c r="J71" s="42" t="s">
        <v>471</v>
      </c>
      <c r="K71" s="42" t="s">
        <v>6243</v>
      </c>
      <c r="L71" s="2">
        <v>46079</v>
      </c>
      <c r="M71" s="42" t="s">
        <v>582</v>
      </c>
    </row>
    <row r="72" spans="1:13" x14ac:dyDescent="0.25">
      <c r="A72" s="42" t="s">
        <v>174</v>
      </c>
      <c r="B72" s="42" t="s">
        <v>320</v>
      </c>
      <c r="C72" s="42" t="s">
        <v>4788</v>
      </c>
      <c r="D72" s="42" t="s">
        <v>409</v>
      </c>
      <c r="E72">
        <v>817996</v>
      </c>
      <c r="F72">
        <v>1</v>
      </c>
      <c r="G72" s="2">
        <v>46078</v>
      </c>
      <c r="H72" s="42" t="s">
        <v>488</v>
      </c>
      <c r="I72" s="42" t="s">
        <v>69</v>
      </c>
      <c r="J72" s="42" t="s">
        <v>471</v>
      </c>
      <c r="K72" s="42" t="s">
        <v>6251</v>
      </c>
      <c r="L72" s="2">
        <v>46078</v>
      </c>
      <c r="M72" s="42" t="s">
        <v>582</v>
      </c>
    </row>
    <row r="73" spans="1:13" x14ac:dyDescent="0.25">
      <c r="A73" s="42" t="s">
        <v>1127</v>
      </c>
      <c r="B73" s="42" t="s">
        <v>1128</v>
      </c>
      <c r="C73" s="42" t="s">
        <v>4753</v>
      </c>
      <c r="D73" s="42" t="s">
        <v>409</v>
      </c>
      <c r="E73">
        <v>884912</v>
      </c>
      <c r="F73">
        <v>1</v>
      </c>
      <c r="G73" s="2">
        <v>46078</v>
      </c>
      <c r="H73" s="42" t="s">
        <v>488</v>
      </c>
      <c r="I73" s="42" t="s">
        <v>69</v>
      </c>
      <c r="J73" s="42" t="s">
        <v>471</v>
      </c>
      <c r="K73" s="42" t="s">
        <v>6252</v>
      </c>
      <c r="L73" s="2">
        <v>46078</v>
      </c>
      <c r="M73" s="42" t="s">
        <v>582</v>
      </c>
    </row>
    <row r="74" spans="1:13" x14ac:dyDescent="0.25">
      <c r="A74" s="42" t="s">
        <v>1127</v>
      </c>
      <c r="B74" s="42" t="s">
        <v>1128</v>
      </c>
      <c r="C74" s="42" t="s">
        <v>4755</v>
      </c>
      <c r="D74" s="42" t="s">
        <v>409</v>
      </c>
      <c r="E74">
        <v>822186</v>
      </c>
      <c r="F74">
        <v>1</v>
      </c>
      <c r="G74" s="2">
        <v>46078</v>
      </c>
      <c r="H74" s="42" t="s">
        <v>488</v>
      </c>
      <c r="I74" s="42" t="s">
        <v>69</v>
      </c>
      <c r="J74" s="42" t="s">
        <v>471</v>
      </c>
      <c r="K74" s="42" t="s">
        <v>6252</v>
      </c>
      <c r="L74" s="2">
        <v>46078</v>
      </c>
      <c r="M74" s="42" t="s">
        <v>582</v>
      </c>
    </row>
    <row r="75" spans="1:13" x14ac:dyDescent="0.25">
      <c r="A75" s="42" t="s">
        <v>1127</v>
      </c>
      <c r="B75" s="42" t="s">
        <v>1128</v>
      </c>
      <c r="C75" s="42" t="s">
        <v>4754</v>
      </c>
      <c r="D75" s="42" t="s">
        <v>409</v>
      </c>
      <c r="E75">
        <v>822186</v>
      </c>
      <c r="F75">
        <v>1</v>
      </c>
      <c r="G75" s="2">
        <v>46078</v>
      </c>
      <c r="H75" s="42" t="s">
        <v>488</v>
      </c>
      <c r="I75" s="42" t="s">
        <v>69</v>
      </c>
      <c r="J75" s="42" t="s">
        <v>471</v>
      </c>
      <c r="K75" s="42" t="s">
        <v>6252</v>
      </c>
      <c r="L75" s="2">
        <v>46078</v>
      </c>
      <c r="M75" s="42" t="s">
        <v>582</v>
      </c>
    </row>
    <row r="76" spans="1:13" x14ac:dyDescent="0.25">
      <c r="A76" s="42" t="s">
        <v>174</v>
      </c>
      <c r="B76" s="42" t="s">
        <v>320</v>
      </c>
      <c r="C76" s="42" t="s">
        <v>4787</v>
      </c>
      <c r="D76" s="42" t="s">
        <v>409</v>
      </c>
      <c r="E76">
        <v>4046504</v>
      </c>
      <c r="F76">
        <v>1</v>
      </c>
      <c r="G76" s="2">
        <v>46077</v>
      </c>
      <c r="H76" s="42" t="s">
        <v>488</v>
      </c>
      <c r="I76" s="42" t="s">
        <v>69</v>
      </c>
      <c r="J76" s="42" t="s">
        <v>471</v>
      </c>
      <c r="K76" s="42" t="s">
        <v>6254</v>
      </c>
      <c r="L76" s="2">
        <v>46077</v>
      </c>
      <c r="M76" s="42" t="s">
        <v>582</v>
      </c>
    </row>
    <row r="77" spans="1:13" x14ac:dyDescent="0.25">
      <c r="A77" s="42" t="s">
        <v>534</v>
      </c>
      <c r="B77" s="42" t="s">
        <v>634</v>
      </c>
      <c r="C77" s="42" t="s">
        <v>4769</v>
      </c>
      <c r="D77" s="42" t="s">
        <v>409</v>
      </c>
      <c r="E77">
        <v>3960344</v>
      </c>
      <c r="F77">
        <v>1</v>
      </c>
      <c r="G77" s="2">
        <v>46073</v>
      </c>
      <c r="H77" s="42" t="s">
        <v>488</v>
      </c>
      <c r="I77" s="42" t="s">
        <v>69</v>
      </c>
      <c r="J77" s="42" t="s">
        <v>471</v>
      </c>
      <c r="K77" s="42" t="s">
        <v>6260</v>
      </c>
      <c r="L77" s="2">
        <v>46073</v>
      </c>
      <c r="M77" s="42" t="s">
        <v>582</v>
      </c>
    </row>
    <row r="78" spans="1:13" x14ac:dyDescent="0.25">
      <c r="A78" s="42" t="s">
        <v>174</v>
      </c>
      <c r="B78" s="42" t="s">
        <v>320</v>
      </c>
      <c r="C78" s="42" t="s">
        <v>4784</v>
      </c>
      <c r="D78" s="42" t="s">
        <v>409</v>
      </c>
      <c r="E78">
        <v>587536</v>
      </c>
      <c r="F78">
        <v>1</v>
      </c>
      <c r="G78" s="2">
        <v>46073</v>
      </c>
      <c r="H78" s="42" t="s">
        <v>488</v>
      </c>
      <c r="I78" s="42" t="s">
        <v>69</v>
      </c>
      <c r="J78" s="42" t="s">
        <v>471</v>
      </c>
      <c r="K78" s="42" t="s">
        <v>6258</v>
      </c>
      <c r="L78" s="2">
        <v>46073</v>
      </c>
      <c r="M78" s="42" t="s">
        <v>582</v>
      </c>
    </row>
    <row r="79" spans="1:13" x14ac:dyDescent="0.25">
      <c r="A79" s="42" t="s">
        <v>534</v>
      </c>
      <c r="B79" s="42" t="s">
        <v>634</v>
      </c>
      <c r="C79" s="42" t="s">
        <v>4763</v>
      </c>
      <c r="D79" s="42" t="s">
        <v>409</v>
      </c>
      <c r="E79">
        <v>2755277</v>
      </c>
      <c r="F79">
        <v>1</v>
      </c>
      <c r="G79" s="2">
        <v>46071</v>
      </c>
      <c r="H79" s="42" t="s">
        <v>488</v>
      </c>
      <c r="I79" s="42" t="s">
        <v>69</v>
      </c>
      <c r="J79" s="42" t="s">
        <v>471</v>
      </c>
      <c r="K79" s="42" t="s">
        <v>6262</v>
      </c>
      <c r="L79" s="2">
        <v>46071</v>
      </c>
      <c r="M79" s="42" t="s">
        <v>582</v>
      </c>
    </row>
    <row r="80" spans="1:13" x14ac:dyDescent="0.25">
      <c r="A80" s="42" t="s">
        <v>1124</v>
      </c>
      <c r="B80" s="42" t="s">
        <v>1125</v>
      </c>
      <c r="C80" s="42" t="s">
        <v>2900</v>
      </c>
      <c r="D80" s="42" t="s">
        <v>409</v>
      </c>
      <c r="E80">
        <v>1036395</v>
      </c>
      <c r="F80">
        <v>1</v>
      </c>
      <c r="G80" s="2">
        <v>46062</v>
      </c>
      <c r="H80" s="42" t="s">
        <v>488</v>
      </c>
      <c r="I80" s="42" t="s">
        <v>69</v>
      </c>
      <c r="J80" s="42" t="s">
        <v>471</v>
      </c>
      <c r="K80" s="42" t="s">
        <v>2901</v>
      </c>
      <c r="L80" s="2">
        <v>46062</v>
      </c>
      <c r="M80" s="42" t="s">
        <v>582</v>
      </c>
    </row>
    <row r="81" spans="1:13" x14ac:dyDescent="0.25">
      <c r="A81" s="42" t="s">
        <v>2255</v>
      </c>
      <c r="B81" s="42" t="s">
        <v>2256</v>
      </c>
      <c r="C81" s="42" t="s">
        <v>2896</v>
      </c>
      <c r="D81" s="42" t="s">
        <v>409</v>
      </c>
      <c r="E81">
        <v>220661</v>
      </c>
      <c r="F81">
        <v>1</v>
      </c>
      <c r="G81" s="2">
        <v>46062</v>
      </c>
      <c r="H81" s="42" t="s">
        <v>488</v>
      </c>
      <c r="I81" s="42" t="s">
        <v>69</v>
      </c>
      <c r="J81" s="42" t="s">
        <v>471</v>
      </c>
      <c r="K81" s="42" t="s">
        <v>2897</v>
      </c>
      <c r="L81" s="2">
        <v>46062</v>
      </c>
      <c r="M81" s="42" t="s">
        <v>582</v>
      </c>
    </row>
    <row r="82" spans="1:13" x14ac:dyDescent="0.25">
      <c r="A82" s="42" t="s">
        <v>2255</v>
      </c>
      <c r="B82" s="42" t="s">
        <v>2256</v>
      </c>
      <c r="C82" s="42" t="s">
        <v>2898</v>
      </c>
      <c r="D82" s="42" t="s">
        <v>409</v>
      </c>
      <c r="E82">
        <v>220661</v>
      </c>
      <c r="F82">
        <v>1</v>
      </c>
      <c r="G82" s="2">
        <v>46062</v>
      </c>
      <c r="H82" s="42" t="s">
        <v>488</v>
      </c>
      <c r="I82" s="42" t="s">
        <v>69</v>
      </c>
      <c r="J82" s="42" t="s">
        <v>471</v>
      </c>
      <c r="K82" s="42" t="s">
        <v>2899</v>
      </c>
      <c r="L82" s="2">
        <v>46062</v>
      </c>
      <c r="M82" s="42" t="s">
        <v>582</v>
      </c>
    </row>
    <row r="83" spans="1:13" x14ac:dyDescent="0.25">
      <c r="A83" s="42" t="s">
        <v>952</v>
      </c>
      <c r="B83" s="42" t="s">
        <v>1088</v>
      </c>
      <c r="C83" s="42" t="s">
        <v>3089</v>
      </c>
      <c r="D83" s="42" t="s">
        <v>409</v>
      </c>
      <c r="E83">
        <v>123907</v>
      </c>
      <c r="F83">
        <v>1</v>
      </c>
      <c r="G83" s="2">
        <v>46050</v>
      </c>
      <c r="H83" s="42" t="s">
        <v>488</v>
      </c>
      <c r="I83" s="42" t="s">
        <v>69</v>
      </c>
      <c r="J83" s="42" t="s">
        <v>471</v>
      </c>
      <c r="K83" s="42" t="s">
        <v>3090</v>
      </c>
      <c r="L83" s="2">
        <v>46050</v>
      </c>
      <c r="M83" s="42" t="s">
        <v>582</v>
      </c>
    </row>
    <row r="84" spans="1:13" x14ac:dyDescent="0.25">
      <c r="A84" s="42" t="s">
        <v>174</v>
      </c>
      <c r="B84" s="42" t="s">
        <v>320</v>
      </c>
      <c r="C84" s="42" t="s">
        <v>3076</v>
      </c>
      <c r="D84" s="42" t="s">
        <v>409</v>
      </c>
      <c r="E84">
        <v>5041298</v>
      </c>
      <c r="F84">
        <v>1</v>
      </c>
      <c r="G84" s="2">
        <v>46050</v>
      </c>
      <c r="H84" s="42" t="s">
        <v>488</v>
      </c>
      <c r="I84" s="42" t="s">
        <v>69</v>
      </c>
      <c r="J84" s="42" t="s">
        <v>471</v>
      </c>
      <c r="K84" s="42" t="s">
        <v>3077</v>
      </c>
      <c r="L84" s="2">
        <v>46050</v>
      </c>
      <c r="M84" s="42" t="s">
        <v>582</v>
      </c>
    </row>
    <row r="85" spans="1:13" x14ac:dyDescent="0.25">
      <c r="A85" s="42" t="s">
        <v>998</v>
      </c>
      <c r="B85" s="42" t="s">
        <v>999</v>
      </c>
      <c r="C85" s="42" t="s">
        <v>3073</v>
      </c>
      <c r="D85" s="42" t="s">
        <v>409</v>
      </c>
      <c r="E85">
        <v>4249994</v>
      </c>
      <c r="F85">
        <v>1</v>
      </c>
      <c r="G85" s="2">
        <v>46050</v>
      </c>
      <c r="H85" s="42" t="s">
        <v>488</v>
      </c>
      <c r="I85" s="42" t="s">
        <v>69</v>
      </c>
      <c r="J85" s="42" t="s">
        <v>471</v>
      </c>
      <c r="K85" s="42" t="s">
        <v>1126</v>
      </c>
      <c r="L85" s="2">
        <v>46050</v>
      </c>
      <c r="M85" s="42" t="s">
        <v>582</v>
      </c>
    </row>
    <row r="86" spans="1:13" x14ac:dyDescent="0.25">
      <c r="A86" s="42" t="s">
        <v>601</v>
      </c>
      <c r="B86" s="42" t="s">
        <v>657</v>
      </c>
      <c r="C86" s="42" t="s">
        <v>3068</v>
      </c>
      <c r="D86" s="42" t="s">
        <v>409</v>
      </c>
      <c r="E86" s="5">
        <v>6604779</v>
      </c>
      <c r="F86">
        <v>1</v>
      </c>
      <c r="G86" s="2">
        <v>46050</v>
      </c>
      <c r="H86" s="42" t="s">
        <v>488</v>
      </c>
      <c r="I86" s="42" t="s">
        <v>69</v>
      </c>
      <c r="J86" s="42" t="s">
        <v>471</v>
      </c>
      <c r="K86" s="42" t="s">
        <v>3069</v>
      </c>
      <c r="L86" s="2">
        <v>46050</v>
      </c>
      <c r="M86" s="42" t="s">
        <v>582</v>
      </c>
    </row>
    <row r="87" spans="1:13" x14ac:dyDescent="0.25">
      <c r="A87" s="42" t="s">
        <v>169</v>
      </c>
      <c r="B87" s="42" t="s">
        <v>4</v>
      </c>
      <c r="C87" s="42" t="s">
        <v>3071</v>
      </c>
      <c r="D87" s="42" t="s">
        <v>409</v>
      </c>
      <c r="E87">
        <v>1492827</v>
      </c>
      <c r="F87">
        <v>1</v>
      </c>
      <c r="G87" s="2">
        <v>46050</v>
      </c>
      <c r="H87" s="42" t="s">
        <v>488</v>
      </c>
      <c r="I87" s="42" t="s">
        <v>69</v>
      </c>
      <c r="J87" s="42" t="s">
        <v>471</v>
      </c>
      <c r="K87" s="42" t="s">
        <v>3072</v>
      </c>
      <c r="L87" s="2">
        <v>46050</v>
      </c>
      <c r="M87" s="42" t="s">
        <v>582</v>
      </c>
    </row>
    <row r="88" spans="1:13" x14ac:dyDescent="0.25">
      <c r="A88" s="42" t="s">
        <v>3166</v>
      </c>
      <c r="B88" s="42" t="s">
        <v>3167</v>
      </c>
      <c r="C88" s="42" t="s">
        <v>3168</v>
      </c>
      <c r="D88" s="42" t="s">
        <v>409</v>
      </c>
      <c r="E88">
        <v>538678</v>
      </c>
      <c r="F88">
        <v>1</v>
      </c>
      <c r="G88" s="2">
        <v>46042</v>
      </c>
      <c r="H88" s="42" t="s">
        <v>488</v>
      </c>
      <c r="I88" s="42" t="s">
        <v>69</v>
      </c>
      <c r="J88" s="42" t="s">
        <v>471</v>
      </c>
      <c r="K88" s="42" t="s">
        <v>3169</v>
      </c>
      <c r="L88" s="2">
        <v>46042</v>
      </c>
      <c r="M88" s="42" t="s">
        <v>582</v>
      </c>
    </row>
    <row r="89" spans="1:13" x14ac:dyDescent="0.25">
      <c r="A89" s="42" t="s">
        <v>815</v>
      </c>
      <c r="B89" s="42" t="s">
        <v>1123</v>
      </c>
      <c r="C89" s="42" t="s">
        <v>3205</v>
      </c>
      <c r="D89" s="42" t="s">
        <v>409</v>
      </c>
      <c r="E89">
        <v>1318968</v>
      </c>
      <c r="F89">
        <v>1</v>
      </c>
      <c r="G89" s="2">
        <v>46041</v>
      </c>
      <c r="H89" s="42" t="s">
        <v>488</v>
      </c>
      <c r="I89" s="42" t="s">
        <v>69</v>
      </c>
      <c r="J89" s="42" t="s">
        <v>471</v>
      </c>
      <c r="K89" s="42" t="s">
        <v>3206</v>
      </c>
      <c r="L89" s="2">
        <v>46041</v>
      </c>
      <c r="M89" s="42" t="s">
        <v>582</v>
      </c>
    </row>
    <row r="90" spans="1:13" x14ac:dyDescent="0.25">
      <c r="A90" s="42" t="s">
        <v>815</v>
      </c>
      <c r="B90" s="42" t="s">
        <v>1123</v>
      </c>
      <c r="C90" s="42" t="s">
        <v>3203</v>
      </c>
      <c r="D90" s="42" t="s">
        <v>409</v>
      </c>
      <c r="E90" s="5">
        <v>1375779</v>
      </c>
      <c r="F90">
        <v>1</v>
      </c>
      <c r="G90" s="2">
        <v>46041</v>
      </c>
      <c r="H90" s="42" t="s">
        <v>488</v>
      </c>
      <c r="I90" s="42" t="s">
        <v>69</v>
      </c>
      <c r="J90" s="42" t="s">
        <v>471</v>
      </c>
      <c r="K90" s="42" t="s">
        <v>3204</v>
      </c>
      <c r="L90" s="2">
        <v>46041</v>
      </c>
      <c r="M90" s="42" t="s">
        <v>582</v>
      </c>
    </row>
    <row r="91" spans="1:13" x14ac:dyDescent="0.25">
      <c r="A91" s="42" t="s">
        <v>815</v>
      </c>
      <c r="B91" s="42" t="s">
        <v>1123</v>
      </c>
      <c r="C91" s="42" t="s">
        <v>3207</v>
      </c>
      <c r="D91" s="42" t="s">
        <v>409</v>
      </c>
      <c r="E91">
        <v>1033324</v>
      </c>
      <c r="F91">
        <v>1</v>
      </c>
      <c r="G91" s="2">
        <v>46041</v>
      </c>
      <c r="H91" s="42" t="s">
        <v>488</v>
      </c>
      <c r="I91" s="42" t="s">
        <v>69</v>
      </c>
      <c r="J91" s="42" t="s">
        <v>471</v>
      </c>
      <c r="K91" s="42" t="s">
        <v>3208</v>
      </c>
      <c r="L91" s="2">
        <v>46041</v>
      </c>
      <c r="M91" s="42" t="s">
        <v>582</v>
      </c>
    </row>
    <row r="92" spans="1:13" x14ac:dyDescent="0.25">
      <c r="A92" s="42" t="s">
        <v>1124</v>
      </c>
      <c r="B92" s="42" t="s">
        <v>1125</v>
      </c>
      <c r="C92" s="42" t="s">
        <v>3275</v>
      </c>
      <c r="D92" s="42" t="s">
        <v>409</v>
      </c>
      <c r="E92" s="5">
        <v>591261</v>
      </c>
      <c r="F92">
        <v>1</v>
      </c>
      <c r="G92" s="2">
        <v>46035</v>
      </c>
      <c r="H92" s="42" t="s">
        <v>488</v>
      </c>
      <c r="I92" s="42" t="s">
        <v>69</v>
      </c>
      <c r="J92" s="42" t="s">
        <v>471</v>
      </c>
      <c r="K92" s="42" t="s">
        <v>3276</v>
      </c>
      <c r="L92" s="2">
        <v>46035</v>
      </c>
      <c r="M92" s="42" t="s">
        <v>582</v>
      </c>
    </row>
    <row r="93" spans="1:13" x14ac:dyDescent="0.25">
      <c r="A93" s="42" t="s">
        <v>13178</v>
      </c>
      <c r="B93" s="42" t="s">
        <v>13179</v>
      </c>
      <c r="C93" s="42" t="s">
        <v>13180</v>
      </c>
      <c r="D93" s="42" t="s">
        <v>409</v>
      </c>
      <c r="E93">
        <v>285096</v>
      </c>
      <c r="F93">
        <v>1</v>
      </c>
      <c r="G93" s="2">
        <v>46216</v>
      </c>
      <c r="H93" s="42" t="s">
        <v>476</v>
      </c>
      <c r="I93" s="42" t="s">
        <v>69</v>
      </c>
      <c r="J93" s="42" t="s">
        <v>471</v>
      </c>
      <c r="K93" s="42" t="s">
        <v>9409</v>
      </c>
      <c r="L93" s="2">
        <v>46216</v>
      </c>
      <c r="M93" s="42" t="s">
        <v>582</v>
      </c>
    </row>
    <row r="94" spans="1:13" x14ac:dyDescent="0.25">
      <c r="A94" s="42" t="s">
        <v>13181</v>
      </c>
      <c r="B94" s="42" t="s">
        <v>13182</v>
      </c>
      <c r="C94" s="42" t="s">
        <v>13183</v>
      </c>
      <c r="D94" s="42" t="s">
        <v>409</v>
      </c>
      <c r="E94" s="5">
        <v>691911</v>
      </c>
      <c r="F94">
        <v>1</v>
      </c>
      <c r="G94" s="2">
        <v>46216</v>
      </c>
      <c r="H94" s="42" t="s">
        <v>476</v>
      </c>
      <c r="I94" s="42" t="s">
        <v>69</v>
      </c>
      <c r="J94" s="42" t="s">
        <v>471</v>
      </c>
      <c r="K94" s="42" t="s">
        <v>1207</v>
      </c>
      <c r="L94" s="2">
        <v>46216</v>
      </c>
      <c r="M94" s="42" t="s">
        <v>582</v>
      </c>
    </row>
    <row r="95" spans="1:13" x14ac:dyDescent="0.25">
      <c r="A95" s="42" t="s">
        <v>174</v>
      </c>
      <c r="B95" s="42" t="s">
        <v>320</v>
      </c>
      <c r="C95" s="42" t="s">
        <v>13184</v>
      </c>
      <c r="D95" s="42" t="s">
        <v>409</v>
      </c>
      <c r="E95">
        <v>1487239</v>
      </c>
      <c r="F95">
        <v>1</v>
      </c>
      <c r="G95" s="2">
        <v>46210</v>
      </c>
      <c r="H95" s="42" t="s">
        <v>476</v>
      </c>
      <c r="I95" s="42" t="s">
        <v>69</v>
      </c>
      <c r="J95" s="42" t="s">
        <v>471</v>
      </c>
      <c r="K95" s="42" t="s">
        <v>11760</v>
      </c>
      <c r="L95" s="2">
        <v>46210</v>
      </c>
      <c r="M95" s="42" t="s">
        <v>582</v>
      </c>
    </row>
    <row r="96" spans="1:13" x14ac:dyDescent="0.25">
      <c r="A96" s="42" t="s">
        <v>1194</v>
      </c>
      <c r="B96" s="42" t="s">
        <v>1195</v>
      </c>
      <c r="C96" s="42" t="s">
        <v>13185</v>
      </c>
      <c r="D96" s="42" t="s">
        <v>409</v>
      </c>
      <c r="E96" s="5">
        <v>31873</v>
      </c>
      <c r="F96">
        <v>1</v>
      </c>
      <c r="G96" s="2">
        <v>46209</v>
      </c>
      <c r="H96" s="42" t="s">
        <v>476</v>
      </c>
      <c r="I96" s="42" t="s">
        <v>69</v>
      </c>
      <c r="J96" s="42" t="s">
        <v>471</v>
      </c>
      <c r="K96" s="42" t="s">
        <v>13186</v>
      </c>
      <c r="L96" s="2">
        <v>46209</v>
      </c>
      <c r="M96" s="42" t="s">
        <v>582</v>
      </c>
    </row>
    <row r="97" spans="1:13" x14ac:dyDescent="0.25">
      <c r="A97" s="42" t="s">
        <v>8676</v>
      </c>
      <c r="B97" s="42" t="s">
        <v>8677</v>
      </c>
      <c r="C97" s="42" t="s">
        <v>13187</v>
      </c>
      <c r="D97" s="42" t="s">
        <v>409</v>
      </c>
      <c r="E97">
        <v>122340</v>
      </c>
      <c r="F97">
        <v>1</v>
      </c>
      <c r="G97" s="2">
        <v>46209</v>
      </c>
      <c r="H97" s="42" t="s">
        <v>476</v>
      </c>
      <c r="I97" s="42" t="s">
        <v>69</v>
      </c>
      <c r="J97" s="42" t="s">
        <v>471</v>
      </c>
      <c r="K97" s="42" t="s">
        <v>13186</v>
      </c>
      <c r="L97" s="2">
        <v>46209</v>
      </c>
      <c r="M97" s="42" t="s">
        <v>582</v>
      </c>
    </row>
    <row r="98" spans="1:13" x14ac:dyDescent="0.25">
      <c r="A98" s="42" t="s">
        <v>13188</v>
      </c>
      <c r="B98" s="42" t="s">
        <v>13189</v>
      </c>
      <c r="C98" s="42" t="s">
        <v>13190</v>
      </c>
      <c r="D98" s="42" t="s">
        <v>409</v>
      </c>
      <c r="E98">
        <v>613635</v>
      </c>
      <c r="F98">
        <v>1</v>
      </c>
      <c r="G98" s="2">
        <v>46209</v>
      </c>
      <c r="H98" s="42" t="s">
        <v>476</v>
      </c>
      <c r="I98" s="42" t="s">
        <v>69</v>
      </c>
      <c r="J98" s="42" t="s">
        <v>471</v>
      </c>
      <c r="K98" s="42" t="s">
        <v>13191</v>
      </c>
      <c r="L98" s="2">
        <v>46209</v>
      </c>
      <c r="M98" s="42" t="s">
        <v>582</v>
      </c>
    </row>
    <row r="99" spans="1:13" x14ac:dyDescent="0.25">
      <c r="A99" s="42" t="s">
        <v>601</v>
      </c>
      <c r="B99" s="42" t="s">
        <v>657</v>
      </c>
      <c r="C99" s="42" t="s">
        <v>12151</v>
      </c>
      <c r="D99" s="42" t="s">
        <v>409</v>
      </c>
      <c r="E99">
        <v>1457107</v>
      </c>
      <c r="F99">
        <v>1</v>
      </c>
      <c r="G99" s="2">
        <v>46199</v>
      </c>
      <c r="H99" s="42" t="s">
        <v>476</v>
      </c>
      <c r="I99" s="42" t="s">
        <v>69</v>
      </c>
      <c r="J99" s="42" t="s">
        <v>471</v>
      </c>
      <c r="K99" s="42" t="s">
        <v>13192</v>
      </c>
      <c r="L99" s="2">
        <v>46199</v>
      </c>
      <c r="M99" s="42" t="s">
        <v>582</v>
      </c>
    </row>
    <row r="100" spans="1:13" x14ac:dyDescent="0.25">
      <c r="A100" s="42" t="s">
        <v>601</v>
      </c>
      <c r="B100" s="42" t="s">
        <v>657</v>
      </c>
      <c r="C100" s="42" t="s">
        <v>12150</v>
      </c>
      <c r="D100" s="42" t="s">
        <v>409</v>
      </c>
      <c r="E100">
        <v>1173493</v>
      </c>
      <c r="F100">
        <v>1</v>
      </c>
      <c r="G100" s="2">
        <v>46199</v>
      </c>
      <c r="H100" s="42" t="s">
        <v>476</v>
      </c>
      <c r="I100" s="42" t="s">
        <v>69</v>
      </c>
      <c r="J100" s="42" t="s">
        <v>471</v>
      </c>
      <c r="K100" s="42" t="s">
        <v>13193</v>
      </c>
      <c r="L100" s="2">
        <v>46199</v>
      </c>
      <c r="M100" s="42" t="s">
        <v>582</v>
      </c>
    </row>
    <row r="101" spans="1:13" x14ac:dyDescent="0.25">
      <c r="A101" s="42" t="s">
        <v>12901</v>
      </c>
      <c r="B101" s="42" t="s">
        <v>13194</v>
      </c>
      <c r="C101" s="42" t="s">
        <v>12120</v>
      </c>
      <c r="D101" s="42" t="s">
        <v>409</v>
      </c>
      <c r="E101">
        <v>326408</v>
      </c>
      <c r="F101">
        <v>1</v>
      </c>
      <c r="G101" s="2">
        <v>46197</v>
      </c>
      <c r="H101" s="42" t="s">
        <v>476</v>
      </c>
      <c r="I101" s="42" t="s">
        <v>69</v>
      </c>
      <c r="J101" s="42" t="s">
        <v>471</v>
      </c>
      <c r="K101" s="42" t="s">
        <v>971</v>
      </c>
      <c r="L101" s="2">
        <v>46197</v>
      </c>
      <c r="M101" s="42" t="s">
        <v>582</v>
      </c>
    </row>
    <row r="102" spans="1:13" x14ac:dyDescent="0.25">
      <c r="A102" s="42" t="s">
        <v>924</v>
      </c>
      <c r="B102" s="42" t="s">
        <v>901</v>
      </c>
      <c r="C102" s="42" t="s">
        <v>12143</v>
      </c>
      <c r="D102" s="42" t="s">
        <v>409</v>
      </c>
      <c r="E102" s="5">
        <v>892775</v>
      </c>
      <c r="F102">
        <v>1</v>
      </c>
      <c r="G102" s="2">
        <v>46195</v>
      </c>
      <c r="H102" s="42" t="s">
        <v>476</v>
      </c>
      <c r="I102" s="42" t="s">
        <v>69</v>
      </c>
      <c r="J102" s="42" t="s">
        <v>471</v>
      </c>
      <c r="K102" s="42" t="s">
        <v>9409</v>
      </c>
      <c r="L102" s="2">
        <v>46195</v>
      </c>
      <c r="M102" s="42" t="s">
        <v>582</v>
      </c>
    </row>
    <row r="103" spans="1:13" x14ac:dyDescent="0.25">
      <c r="A103" s="42" t="s">
        <v>12914</v>
      </c>
      <c r="B103" s="42" t="s">
        <v>12915</v>
      </c>
      <c r="C103" s="42" t="s">
        <v>12115</v>
      </c>
      <c r="D103" s="42" t="s">
        <v>409</v>
      </c>
      <c r="E103" s="5">
        <v>199208</v>
      </c>
      <c r="F103">
        <v>1</v>
      </c>
      <c r="G103" s="2">
        <v>46192</v>
      </c>
      <c r="H103" s="42" t="s">
        <v>476</v>
      </c>
      <c r="I103" s="42" t="s">
        <v>69</v>
      </c>
      <c r="J103" s="42" t="s">
        <v>471</v>
      </c>
      <c r="K103" s="42" t="s">
        <v>971</v>
      </c>
      <c r="L103" s="2">
        <v>46192</v>
      </c>
      <c r="M103" s="42" t="s">
        <v>582</v>
      </c>
    </row>
    <row r="104" spans="1:13" x14ac:dyDescent="0.25">
      <c r="A104" s="42" t="s">
        <v>12905</v>
      </c>
      <c r="B104" s="42" t="s">
        <v>12906</v>
      </c>
      <c r="C104" s="42" t="s">
        <v>12131</v>
      </c>
      <c r="D104" s="42" t="s">
        <v>409</v>
      </c>
      <c r="E104">
        <v>367016</v>
      </c>
      <c r="F104">
        <v>1</v>
      </c>
      <c r="G104" s="2">
        <v>46189</v>
      </c>
      <c r="H104" s="42" t="s">
        <v>476</v>
      </c>
      <c r="I104" s="42" t="s">
        <v>69</v>
      </c>
      <c r="J104" s="42" t="s">
        <v>471</v>
      </c>
      <c r="K104" s="42" t="s">
        <v>971</v>
      </c>
      <c r="L104" s="2">
        <v>46189</v>
      </c>
      <c r="M104" s="42" t="s">
        <v>582</v>
      </c>
    </row>
    <row r="105" spans="1:13" x14ac:dyDescent="0.25">
      <c r="A105" s="42" t="s">
        <v>12908</v>
      </c>
      <c r="B105" s="42" t="s">
        <v>12911</v>
      </c>
      <c r="C105" s="42" t="s">
        <v>12119</v>
      </c>
      <c r="D105" s="42" t="s">
        <v>409</v>
      </c>
      <c r="E105">
        <v>802252</v>
      </c>
      <c r="F105">
        <v>1</v>
      </c>
      <c r="G105" s="2">
        <v>46189</v>
      </c>
      <c r="H105" s="42" t="s">
        <v>476</v>
      </c>
      <c r="I105" s="42" t="s">
        <v>69</v>
      </c>
      <c r="J105" s="42" t="s">
        <v>471</v>
      </c>
      <c r="K105" s="42" t="s">
        <v>9409</v>
      </c>
      <c r="L105" s="2">
        <v>46189</v>
      </c>
      <c r="M105" s="42" t="s">
        <v>582</v>
      </c>
    </row>
    <row r="106" spans="1:13" x14ac:dyDescent="0.25">
      <c r="A106" s="42" t="s">
        <v>11749</v>
      </c>
      <c r="B106" s="42" t="s">
        <v>11750</v>
      </c>
      <c r="C106" s="42" t="s">
        <v>11751</v>
      </c>
      <c r="D106" s="42" t="s">
        <v>409</v>
      </c>
      <c r="E106">
        <v>243356</v>
      </c>
      <c r="F106">
        <v>1</v>
      </c>
      <c r="G106" s="2">
        <v>46182</v>
      </c>
      <c r="H106" s="42" t="s">
        <v>476</v>
      </c>
      <c r="I106" s="42" t="s">
        <v>69</v>
      </c>
      <c r="J106" s="42" t="s">
        <v>471</v>
      </c>
      <c r="K106" s="42" t="s">
        <v>9409</v>
      </c>
      <c r="L106" s="2">
        <v>46182</v>
      </c>
      <c r="M106" s="42" t="s">
        <v>582</v>
      </c>
    </row>
    <row r="107" spans="1:13" x14ac:dyDescent="0.25">
      <c r="A107" s="42" t="s">
        <v>924</v>
      </c>
      <c r="B107" s="42" t="s">
        <v>901</v>
      </c>
      <c r="C107" s="42" t="s">
        <v>10604</v>
      </c>
      <c r="D107" s="42" t="s">
        <v>409</v>
      </c>
      <c r="E107">
        <v>514391</v>
      </c>
      <c r="F107">
        <v>1</v>
      </c>
      <c r="G107" s="2">
        <v>46171</v>
      </c>
      <c r="H107" s="42" t="s">
        <v>476</v>
      </c>
      <c r="I107" s="42" t="s">
        <v>69</v>
      </c>
      <c r="J107" s="42" t="s">
        <v>471</v>
      </c>
      <c r="K107" s="42" t="s">
        <v>11754</v>
      </c>
      <c r="L107" s="2">
        <v>46171</v>
      </c>
      <c r="M107" s="42" t="s">
        <v>582</v>
      </c>
    </row>
    <row r="108" spans="1:13" x14ac:dyDescent="0.25">
      <c r="A108" s="42" t="s">
        <v>924</v>
      </c>
      <c r="B108" s="42" t="s">
        <v>901</v>
      </c>
      <c r="C108" s="42" t="s">
        <v>10605</v>
      </c>
      <c r="D108" s="42" t="s">
        <v>409</v>
      </c>
      <c r="E108">
        <v>771586</v>
      </c>
      <c r="F108">
        <v>1</v>
      </c>
      <c r="G108" s="2">
        <v>46171</v>
      </c>
      <c r="H108" s="42" t="s">
        <v>476</v>
      </c>
      <c r="I108" s="42" t="s">
        <v>69</v>
      </c>
      <c r="J108" s="42" t="s">
        <v>471</v>
      </c>
      <c r="K108" s="42" t="s">
        <v>11753</v>
      </c>
      <c r="L108" s="2">
        <v>46171</v>
      </c>
      <c r="M108" s="42" t="s">
        <v>582</v>
      </c>
    </row>
    <row r="109" spans="1:13" x14ac:dyDescent="0.25">
      <c r="A109" s="42" t="s">
        <v>924</v>
      </c>
      <c r="B109" s="42" t="s">
        <v>901</v>
      </c>
      <c r="C109" s="42" t="s">
        <v>10606</v>
      </c>
      <c r="D109" s="42" t="s">
        <v>409</v>
      </c>
      <c r="E109" s="5">
        <v>877758</v>
      </c>
      <c r="F109">
        <v>1</v>
      </c>
      <c r="G109" s="2">
        <v>46171</v>
      </c>
      <c r="H109" s="42" t="s">
        <v>476</v>
      </c>
      <c r="I109" s="42" t="s">
        <v>69</v>
      </c>
      <c r="J109" s="42" t="s">
        <v>471</v>
      </c>
      <c r="K109" s="42" t="s">
        <v>11752</v>
      </c>
      <c r="L109" s="2">
        <v>46171</v>
      </c>
      <c r="M109" s="42" t="s">
        <v>582</v>
      </c>
    </row>
    <row r="110" spans="1:13" x14ac:dyDescent="0.25">
      <c r="A110" s="42" t="s">
        <v>11487</v>
      </c>
      <c r="B110" s="42" t="s">
        <v>11488</v>
      </c>
      <c r="C110" s="42" t="s">
        <v>10601</v>
      </c>
      <c r="D110" s="42" t="s">
        <v>409</v>
      </c>
      <c r="E110" s="5">
        <v>443058</v>
      </c>
      <c r="F110">
        <v>1</v>
      </c>
      <c r="G110" s="2">
        <v>46170</v>
      </c>
      <c r="H110" s="42" t="s">
        <v>476</v>
      </c>
      <c r="I110" s="42" t="s">
        <v>69</v>
      </c>
      <c r="J110" s="42" t="s">
        <v>471</v>
      </c>
      <c r="K110" s="42" t="s">
        <v>9409</v>
      </c>
      <c r="L110" s="2">
        <v>46170</v>
      </c>
      <c r="M110" s="42" t="s">
        <v>582</v>
      </c>
    </row>
    <row r="111" spans="1:13" x14ac:dyDescent="0.25">
      <c r="A111" s="42" t="s">
        <v>1494</v>
      </c>
      <c r="B111" s="42" t="s">
        <v>1495</v>
      </c>
      <c r="C111" s="42" t="s">
        <v>10600</v>
      </c>
      <c r="D111" s="42" t="s">
        <v>409</v>
      </c>
      <c r="E111">
        <v>1093751</v>
      </c>
      <c r="F111">
        <v>1</v>
      </c>
      <c r="G111" s="2">
        <v>46170</v>
      </c>
      <c r="H111" s="42" t="s">
        <v>476</v>
      </c>
      <c r="I111" s="42" t="s">
        <v>69</v>
      </c>
      <c r="J111" s="42" t="s">
        <v>471</v>
      </c>
      <c r="K111" s="42" t="s">
        <v>11757</v>
      </c>
      <c r="L111" s="2">
        <v>46170</v>
      </c>
      <c r="M111" s="42" t="s">
        <v>582</v>
      </c>
    </row>
    <row r="112" spans="1:13" x14ac:dyDescent="0.25">
      <c r="A112" s="42" t="s">
        <v>940</v>
      </c>
      <c r="B112" s="42" t="s">
        <v>867</v>
      </c>
      <c r="C112" s="42" t="s">
        <v>10574</v>
      </c>
      <c r="D112" s="42" t="s">
        <v>409</v>
      </c>
      <c r="E112">
        <v>595235</v>
      </c>
      <c r="F112">
        <v>1</v>
      </c>
      <c r="G112" s="2">
        <v>46170</v>
      </c>
      <c r="H112" s="42" t="s">
        <v>476</v>
      </c>
      <c r="I112" s="42" t="s">
        <v>69</v>
      </c>
      <c r="J112" s="42" t="s">
        <v>471</v>
      </c>
      <c r="K112" s="42" t="s">
        <v>9409</v>
      </c>
      <c r="L112" s="2">
        <v>46170</v>
      </c>
      <c r="M112" s="42" t="s">
        <v>582</v>
      </c>
    </row>
    <row r="113" spans="1:13" x14ac:dyDescent="0.25">
      <c r="A113" s="42" t="s">
        <v>601</v>
      </c>
      <c r="B113" s="42" t="s">
        <v>657</v>
      </c>
      <c r="C113" s="42" t="s">
        <v>10602</v>
      </c>
      <c r="D113" s="42" t="s">
        <v>409</v>
      </c>
      <c r="E113">
        <v>3465235</v>
      </c>
      <c r="F113">
        <v>1</v>
      </c>
      <c r="G113" s="2">
        <v>46170</v>
      </c>
      <c r="H113" s="42" t="s">
        <v>476</v>
      </c>
      <c r="I113" s="42" t="s">
        <v>69</v>
      </c>
      <c r="J113" s="42" t="s">
        <v>471</v>
      </c>
      <c r="K113" s="42" t="s">
        <v>11756</v>
      </c>
      <c r="L113" s="2">
        <v>46170</v>
      </c>
      <c r="M113" s="42" t="s">
        <v>582</v>
      </c>
    </row>
    <row r="114" spans="1:13" x14ac:dyDescent="0.25">
      <c r="A114" s="42" t="s">
        <v>601</v>
      </c>
      <c r="B114" s="42" t="s">
        <v>657</v>
      </c>
      <c r="C114" s="42" t="s">
        <v>10603</v>
      </c>
      <c r="D114" s="42" t="s">
        <v>409</v>
      </c>
      <c r="E114">
        <v>2924488</v>
      </c>
      <c r="F114">
        <v>1</v>
      </c>
      <c r="G114" s="2">
        <v>46170</v>
      </c>
      <c r="H114" s="42" t="s">
        <v>476</v>
      </c>
      <c r="I114" s="42" t="s">
        <v>69</v>
      </c>
      <c r="J114" s="42" t="s">
        <v>471</v>
      </c>
      <c r="K114" s="42" t="s">
        <v>11755</v>
      </c>
      <c r="L114" s="2">
        <v>46170</v>
      </c>
      <c r="M114" s="42" t="s">
        <v>582</v>
      </c>
    </row>
    <row r="115" spans="1:13" x14ac:dyDescent="0.25">
      <c r="A115" s="42" t="s">
        <v>11467</v>
      </c>
      <c r="B115" s="42" t="s">
        <v>11758</v>
      </c>
      <c r="C115" s="42" t="s">
        <v>10592</v>
      </c>
      <c r="D115" s="42" t="s">
        <v>409</v>
      </c>
      <c r="E115">
        <v>403473</v>
      </c>
      <c r="F115">
        <v>1</v>
      </c>
      <c r="G115" s="2">
        <v>46169</v>
      </c>
      <c r="H115" s="42" t="s">
        <v>476</v>
      </c>
      <c r="I115" s="42" t="s">
        <v>69</v>
      </c>
      <c r="J115" s="42" t="s">
        <v>471</v>
      </c>
      <c r="K115" s="42" t="s">
        <v>9409</v>
      </c>
      <c r="L115" s="2">
        <v>46169</v>
      </c>
      <c r="M115" s="42" t="s">
        <v>582</v>
      </c>
    </row>
    <row r="116" spans="1:13" x14ac:dyDescent="0.25">
      <c r="A116" s="42" t="s">
        <v>11472</v>
      </c>
      <c r="B116" s="42" t="s">
        <v>11759</v>
      </c>
      <c r="C116" s="42" t="s">
        <v>10575</v>
      </c>
      <c r="D116" s="42" t="s">
        <v>409</v>
      </c>
      <c r="E116">
        <v>3479617</v>
      </c>
      <c r="F116">
        <v>1</v>
      </c>
      <c r="G116" s="2">
        <v>46168</v>
      </c>
      <c r="H116" s="42" t="s">
        <v>476</v>
      </c>
      <c r="I116" s="42" t="s">
        <v>69</v>
      </c>
      <c r="J116" s="42" t="s">
        <v>471</v>
      </c>
      <c r="K116" s="42" t="s">
        <v>11760</v>
      </c>
      <c r="L116" s="2">
        <v>46168</v>
      </c>
      <c r="M116" s="42" t="s">
        <v>582</v>
      </c>
    </row>
    <row r="117" spans="1:13" x14ac:dyDescent="0.25">
      <c r="A117" s="42" t="s">
        <v>174</v>
      </c>
      <c r="B117" s="42" t="s">
        <v>320</v>
      </c>
      <c r="C117" s="42" t="s">
        <v>10125</v>
      </c>
      <c r="D117" s="42" t="s">
        <v>409</v>
      </c>
      <c r="E117">
        <v>457067</v>
      </c>
      <c r="F117">
        <v>1</v>
      </c>
      <c r="G117" s="2">
        <v>46167</v>
      </c>
      <c r="H117" s="42" t="s">
        <v>476</v>
      </c>
      <c r="I117" s="42" t="s">
        <v>69</v>
      </c>
      <c r="J117" s="42" t="s">
        <v>471</v>
      </c>
      <c r="K117" s="42" t="s">
        <v>10126</v>
      </c>
      <c r="L117" s="2">
        <v>46167</v>
      </c>
      <c r="M117" s="42" t="s">
        <v>582</v>
      </c>
    </row>
    <row r="118" spans="1:13" x14ac:dyDescent="0.25">
      <c r="A118" s="42" t="s">
        <v>10127</v>
      </c>
      <c r="B118" s="42" t="s">
        <v>10128</v>
      </c>
      <c r="C118" s="42" t="s">
        <v>10129</v>
      </c>
      <c r="D118" s="42" t="s">
        <v>409</v>
      </c>
      <c r="E118">
        <v>201736</v>
      </c>
      <c r="F118">
        <v>1</v>
      </c>
      <c r="G118" s="2">
        <v>46167</v>
      </c>
      <c r="H118" s="42" t="s">
        <v>476</v>
      </c>
      <c r="I118" s="42" t="s">
        <v>69</v>
      </c>
      <c r="J118" s="42" t="s">
        <v>471</v>
      </c>
      <c r="K118" s="42" t="s">
        <v>9409</v>
      </c>
      <c r="L118" s="2">
        <v>46167</v>
      </c>
      <c r="M118" s="42" t="s">
        <v>582</v>
      </c>
    </row>
    <row r="119" spans="1:13" x14ac:dyDescent="0.25">
      <c r="A119" s="42" t="s">
        <v>10130</v>
      </c>
      <c r="B119" s="42" t="s">
        <v>10131</v>
      </c>
      <c r="C119" s="42" t="s">
        <v>10132</v>
      </c>
      <c r="D119" s="42" t="s">
        <v>409</v>
      </c>
      <c r="E119">
        <v>201597</v>
      </c>
      <c r="F119">
        <v>1</v>
      </c>
      <c r="G119" s="2">
        <v>46167</v>
      </c>
      <c r="H119" s="42" t="s">
        <v>476</v>
      </c>
      <c r="I119" s="42" t="s">
        <v>69</v>
      </c>
      <c r="J119" s="42" t="s">
        <v>471</v>
      </c>
      <c r="K119" s="42" t="s">
        <v>971</v>
      </c>
      <c r="L119" s="2">
        <v>46167</v>
      </c>
      <c r="M119" s="42" t="s">
        <v>582</v>
      </c>
    </row>
    <row r="120" spans="1:13" x14ac:dyDescent="0.25">
      <c r="A120" s="42" t="s">
        <v>10133</v>
      </c>
      <c r="B120" s="42" t="s">
        <v>10134</v>
      </c>
      <c r="C120" s="42" t="s">
        <v>10135</v>
      </c>
      <c r="D120" s="42" t="s">
        <v>409</v>
      </c>
      <c r="E120">
        <v>200197</v>
      </c>
      <c r="F120">
        <v>1</v>
      </c>
      <c r="G120" s="2">
        <v>46162</v>
      </c>
      <c r="H120" s="42" t="s">
        <v>476</v>
      </c>
      <c r="I120" s="42" t="s">
        <v>69</v>
      </c>
      <c r="J120" s="42" t="s">
        <v>471</v>
      </c>
      <c r="K120" s="42" t="s">
        <v>9409</v>
      </c>
      <c r="L120" s="2">
        <v>46162</v>
      </c>
      <c r="M120" s="42" t="s">
        <v>582</v>
      </c>
    </row>
    <row r="121" spans="1:13" x14ac:dyDescent="0.25">
      <c r="A121" s="42" t="s">
        <v>8725</v>
      </c>
      <c r="B121" s="42" t="s">
        <v>8726</v>
      </c>
      <c r="C121" s="42" t="s">
        <v>10056</v>
      </c>
      <c r="D121" s="42" t="s">
        <v>409</v>
      </c>
      <c r="E121">
        <v>3008445</v>
      </c>
      <c r="F121">
        <v>1</v>
      </c>
      <c r="G121" s="2">
        <v>46153</v>
      </c>
      <c r="H121" s="42" t="s">
        <v>476</v>
      </c>
      <c r="I121" s="42" t="s">
        <v>69</v>
      </c>
      <c r="J121" s="42" t="s">
        <v>471</v>
      </c>
      <c r="K121" s="42" t="s">
        <v>9392</v>
      </c>
      <c r="L121" s="2">
        <v>46153</v>
      </c>
      <c r="M121" s="42" t="s">
        <v>582</v>
      </c>
    </row>
    <row r="122" spans="1:13" x14ac:dyDescent="0.25">
      <c r="A122" s="42" t="s">
        <v>2653</v>
      </c>
      <c r="B122" s="42" t="s">
        <v>2654</v>
      </c>
      <c r="C122" s="42" t="s">
        <v>6685</v>
      </c>
      <c r="D122" s="42" t="s">
        <v>409</v>
      </c>
      <c r="E122">
        <v>4244229</v>
      </c>
      <c r="F122">
        <v>1</v>
      </c>
      <c r="G122" s="2">
        <v>46142</v>
      </c>
      <c r="H122" s="42" t="s">
        <v>476</v>
      </c>
      <c r="I122" s="42" t="s">
        <v>69</v>
      </c>
      <c r="J122" s="42" t="s">
        <v>471</v>
      </c>
      <c r="K122" s="42" t="s">
        <v>9380</v>
      </c>
      <c r="L122" s="2">
        <v>46142</v>
      </c>
      <c r="M122" s="42" t="s">
        <v>582</v>
      </c>
    </row>
    <row r="123" spans="1:13" x14ac:dyDescent="0.25">
      <c r="A123" s="42" t="s">
        <v>815</v>
      </c>
      <c r="B123" s="42" t="s">
        <v>1123</v>
      </c>
      <c r="C123" s="42" t="s">
        <v>6689</v>
      </c>
      <c r="D123" s="42" t="s">
        <v>409</v>
      </c>
      <c r="E123">
        <v>3829883</v>
      </c>
      <c r="F123">
        <v>1</v>
      </c>
      <c r="G123" s="2">
        <v>46142</v>
      </c>
      <c r="H123" s="42" t="s">
        <v>476</v>
      </c>
      <c r="I123" s="42" t="s">
        <v>69</v>
      </c>
      <c r="J123" s="42" t="s">
        <v>471</v>
      </c>
      <c r="K123" s="42" t="s">
        <v>9376</v>
      </c>
      <c r="L123" s="2">
        <v>46142</v>
      </c>
      <c r="M123" s="42" t="s">
        <v>582</v>
      </c>
    </row>
    <row r="124" spans="1:13" x14ac:dyDescent="0.25">
      <c r="A124" s="42" t="s">
        <v>815</v>
      </c>
      <c r="B124" s="42" t="s">
        <v>1123</v>
      </c>
      <c r="C124" s="42" t="s">
        <v>6690</v>
      </c>
      <c r="D124" s="42" t="s">
        <v>409</v>
      </c>
      <c r="E124">
        <v>3859804</v>
      </c>
      <c r="F124">
        <v>1</v>
      </c>
      <c r="G124" s="2">
        <v>46142</v>
      </c>
      <c r="H124" s="42" t="s">
        <v>476</v>
      </c>
      <c r="I124" s="42" t="s">
        <v>69</v>
      </c>
      <c r="J124" s="42" t="s">
        <v>471</v>
      </c>
      <c r="K124" s="42" t="s">
        <v>9378</v>
      </c>
      <c r="L124" s="2">
        <v>46142</v>
      </c>
      <c r="M124" s="42" t="s">
        <v>582</v>
      </c>
    </row>
    <row r="125" spans="1:13" x14ac:dyDescent="0.25">
      <c r="A125" s="42" t="s">
        <v>1494</v>
      </c>
      <c r="B125" s="42" t="s">
        <v>1495</v>
      </c>
      <c r="C125" s="42" t="s">
        <v>6688</v>
      </c>
      <c r="D125" s="42" t="s">
        <v>409</v>
      </c>
      <c r="E125">
        <v>1076440</v>
      </c>
      <c r="F125">
        <v>1</v>
      </c>
      <c r="G125" s="2">
        <v>46142</v>
      </c>
      <c r="H125" s="42" t="s">
        <v>476</v>
      </c>
      <c r="I125" s="42" t="s">
        <v>69</v>
      </c>
      <c r="J125" s="42" t="s">
        <v>471</v>
      </c>
      <c r="K125" s="42" t="s">
        <v>9375</v>
      </c>
      <c r="L125" s="2">
        <v>46142</v>
      </c>
      <c r="M125" s="42" t="s">
        <v>582</v>
      </c>
    </row>
    <row r="126" spans="1:13" x14ac:dyDescent="0.25">
      <c r="A126" s="42" t="s">
        <v>601</v>
      </c>
      <c r="B126" s="42" t="s">
        <v>657</v>
      </c>
      <c r="C126" s="42" t="s">
        <v>6671</v>
      </c>
      <c r="D126" s="42" t="s">
        <v>409</v>
      </c>
      <c r="E126">
        <v>2294883</v>
      </c>
      <c r="F126">
        <v>1</v>
      </c>
      <c r="G126" s="2">
        <v>46141</v>
      </c>
      <c r="H126" s="42" t="s">
        <v>476</v>
      </c>
      <c r="I126" s="42" t="s">
        <v>69</v>
      </c>
      <c r="J126" s="42" t="s">
        <v>471</v>
      </c>
      <c r="K126" s="42" t="s">
        <v>9381</v>
      </c>
      <c r="L126" s="2">
        <v>46141</v>
      </c>
      <c r="M126" s="42" t="s">
        <v>582</v>
      </c>
    </row>
    <row r="127" spans="1:13" x14ac:dyDescent="0.25">
      <c r="A127" s="42" t="s">
        <v>924</v>
      </c>
      <c r="B127" s="42" t="s">
        <v>901</v>
      </c>
      <c r="C127" s="42" t="s">
        <v>6673</v>
      </c>
      <c r="D127" s="42" t="s">
        <v>409</v>
      </c>
      <c r="E127">
        <v>1277051</v>
      </c>
      <c r="F127">
        <v>1</v>
      </c>
      <c r="G127" s="2">
        <v>46141</v>
      </c>
      <c r="H127" s="42" t="s">
        <v>476</v>
      </c>
      <c r="I127" s="42" t="s">
        <v>69</v>
      </c>
      <c r="J127" s="42" t="s">
        <v>471</v>
      </c>
      <c r="K127" s="42" t="s">
        <v>9384</v>
      </c>
      <c r="L127" s="2">
        <v>46141</v>
      </c>
      <c r="M127" s="42" t="s">
        <v>582</v>
      </c>
    </row>
    <row r="128" spans="1:13" x14ac:dyDescent="0.25">
      <c r="A128" s="42" t="s">
        <v>924</v>
      </c>
      <c r="B128" s="42" t="s">
        <v>901</v>
      </c>
      <c r="C128" s="42" t="s">
        <v>6672</v>
      </c>
      <c r="D128" s="42" t="s">
        <v>409</v>
      </c>
      <c r="E128">
        <v>2809513</v>
      </c>
      <c r="F128">
        <v>1</v>
      </c>
      <c r="G128" s="2">
        <v>46141</v>
      </c>
      <c r="H128" s="42" t="s">
        <v>476</v>
      </c>
      <c r="I128" s="42" t="s">
        <v>69</v>
      </c>
      <c r="J128" s="42" t="s">
        <v>471</v>
      </c>
      <c r="K128" s="42" t="s">
        <v>9383</v>
      </c>
      <c r="L128" s="2">
        <v>46141</v>
      </c>
      <c r="M128" s="42" t="s">
        <v>582</v>
      </c>
    </row>
    <row r="129" spans="1:13" x14ac:dyDescent="0.25">
      <c r="A129" s="42" t="s">
        <v>601</v>
      </c>
      <c r="B129" s="42" t="s">
        <v>657</v>
      </c>
      <c r="C129" s="42" t="s">
        <v>6670</v>
      </c>
      <c r="D129" s="42" t="s">
        <v>409</v>
      </c>
      <c r="E129">
        <v>1147442</v>
      </c>
      <c r="F129">
        <v>1</v>
      </c>
      <c r="G129" s="2">
        <v>46140</v>
      </c>
      <c r="H129" s="42" t="s">
        <v>476</v>
      </c>
      <c r="I129" s="42" t="s">
        <v>69</v>
      </c>
      <c r="J129" s="42" t="s">
        <v>471</v>
      </c>
      <c r="K129" s="42" t="s">
        <v>9388</v>
      </c>
      <c r="L129" s="2">
        <v>46140</v>
      </c>
      <c r="M129" s="42" t="s">
        <v>582</v>
      </c>
    </row>
    <row r="130" spans="1:13" x14ac:dyDescent="0.25">
      <c r="A130" s="42" t="s">
        <v>8711</v>
      </c>
      <c r="B130" s="42" t="s">
        <v>8713</v>
      </c>
      <c r="C130" s="42" t="s">
        <v>6661</v>
      </c>
      <c r="D130" s="42" t="s">
        <v>409</v>
      </c>
      <c r="E130">
        <v>279760</v>
      </c>
      <c r="F130">
        <v>1</v>
      </c>
      <c r="G130" s="2">
        <v>46139</v>
      </c>
      <c r="H130" s="42" t="s">
        <v>476</v>
      </c>
      <c r="I130" s="42" t="s">
        <v>69</v>
      </c>
      <c r="J130" s="42" t="s">
        <v>471</v>
      </c>
      <c r="K130" s="42" t="s">
        <v>9389</v>
      </c>
      <c r="L130" s="2">
        <v>46139</v>
      </c>
      <c r="M130" s="42" t="s">
        <v>582</v>
      </c>
    </row>
    <row r="131" spans="1:13" x14ac:dyDescent="0.25">
      <c r="A131" s="42" t="s">
        <v>815</v>
      </c>
      <c r="B131" s="42" t="s">
        <v>1123</v>
      </c>
      <c r="C131" s="42" t="s">
        <v>6669</v>
      </c>
      <c r="D131" s="42" t="s">
        <v>409</v>
      </c>
      <c r="E131">
        <v>478735</v>
      </c>
      <c r="F131">
        <v>1</v>
      </c>
      <c r="G131" s="2">
        <v>46139</v>
      </c>
      <c r="H131" s="42" t="s">
        <v>476</v>
      </c>
      <c r="I131" s="42" t="s">
        <v>69</v>
      </c>
      <c r="J131" s="42" t="s">
        <v>471</v>
      </c>
      <c r="K131" s="42" t="s">
        <v>9390</v>
      </c>
      <c r="L131" s="2">
        <v>46139</v>
      </c>
      <c r="M131" s="42" t="s">
        <v>582</v>
      </c>
    </row>
    <row r="132" spans="1:13" x14ac:dyDescent="0.25">
      <c r="A132" s="42" t="s">
        <v>8708</v>
      </c>
      <c r="B132" s="42" t="s">
        <v>8710</v>
      </c>
      <c r="C132" s="42" t="s">
        <v>6660</v>
      </c>
      <c r="D132" s="42" t="s">
        <v>409</v>
      </c>
      <c r="E132" s="5">
        <v>796800</v>
      </c>
      <c r="F132">
        <v>1</v>
      </c>
      <c r="G132" s="2">
        <v>46135</v>
      </c>
      <c r="H132" s="42" t="s">
        <v>476</v>
      </c>
      <c r="I132" s="42" t="s">
        <v>69</v>
      </c>
      <c r="J132" s="42" t="s">
        <v>471</v>
      </c>
      <c r="K132" s="42" t="s">
        <v>9392</v>
      </c>
      <c r="L132" s="2">
        <v>46135</v>
      </c>
      <c r="M132" s="42" t="s">
        <v>582</v>
      </c>
    </row>
    <row r="133" spans="1:13" x14ac:dyDescent="0.25">
      <c r="A133" s="42" t="s">
        <v>924</v>
      </c>
      <c r="B133" s="42" t="s">
        <v>901</v>
      </c>
      <c r="C133" s="42" t="s">
        <v>6667</v>
      </c>
      <c r="D133" s="42" t="s">
        <v>409</v>
      </c>
      <c r="E133">
        <v>873692</v>
      </c>
      <c r="F133">
        <v>1</v>
      </c>
      <c r="G133" s="2">
        <v>46135</v>
      </c>
      <c r="H133" s="42" t="s">
        <v>476</v>
      </c>
      <c r="I133" s="42" t="s">
        <v>69</v>
      </c>
      <c r="J133" s="42" t="s">
        <v>471</v>
      </c>
      <c r="K133" s="42" t="s">
        <v>9390</v>
      </c>
      <c r="L133" s="2">
        <v>46135</v>
      </c>
      <c r="M133" s="42" t="s">
        <v>582</v>
      </c>
    </row>
    <row r="134" spans="1:13" x14ac:dyDescent="0.25">
      <c r="A134" s="42" t="s">
        <v>283</v>
      </c>
      <c r="B134" s="42" t="s">
        <v>77</v>
      </c>
      <c r="C134" s="42" t="s">
        <v>6666</v>
      </c>
      <c r="D134" s="42" t="s">
        <v>409</v>
      </c>
      <c r="E134">
        <v>1270154</v>
      </c>
      <c r="F134">
        <v>1</v>
      </c>
      <c r="G134" s="2">
        <v>46135</v>
      </c>
      <c r="H134" s="42" t="s">
        <v>476</v>
      </c>
      <c r="I134" s="42" t="s">
        <v>69</v>
      </c>
      <c r="J134" s="42" t="s">
        <v>471</v>
      </c>
      <c r="K134" s="42" t="s">
        <v>9391</v>
      </c>
      <c r="L134" s="2">
        <v>46135</v>
      </c>
      <c r="M134" s="42" t="s">
        <v>582</v>
      </c>
    </row>
    <row r="135" spans="1:13" x14ac:dyDescent="0.25">
      <c r="A135" s="42" t="s">
        <v>8698</v>
      </c>
      <c r="B135" s="42" t="s">
        <v>8700</v>
      </c>
      <c r="C135" s="42" t="s">
        <v>6650</v>
      </c>
      <c r="D135" s="42" t="s">
        <v>409</v>
      </c>
      <c r="E135">
        <v>439132</v>
      </c>
      <c r="F135">
        <v>1</v>
      </c>
      <c r="G135" s="2">
        <v>46129</v>
      </c>
      <c r="H135" s="42" t="s">
        <v>476</v>
      </c>
      <c r="I135" s="42" t="s">
        <v>69</v>
      </c>
      <c r="J135" s="42" t="s">
        <v>471</v>
      </c>
      <c r="K135" s="42" t="s">
        <v>971</v>
      </c>
      <c r="L135" s="2">
        <v>46129</v>
      </c>
      <c r="M135" s="42" t="s">
        <v>582</v>
      </c>
    </row>
    <row r="136" spans="1:13" x14ac:dyDescent="0.25">
      <c r="A136" s="42" t="s">
        <v>8725</v>
      </c>
      <c r="B136" s="42" t="s">
        <v>8726</v>
      </c>
      <c r="C136" s="42" t="s">
        <v>6577</v>
      </c>
      <c r="D136" s="42" t="s">
        <v>409</v>
      </c>
      <c r="E136">
        <v>1190471</v>
      </c>
      <c r="F136">
        <v>1</v>
      </c>
      <c r="G136" s="2">
        <v>46122</v>
      </c>
      <c r="H136" s="42" t="s">
        <v>476</v>
      </c>
      <c r="I136" s="42" t="s">
        <v>69</v>
      </c>
      <c r="J136" s="42" t="s">
        <v>471</v>
      </c>
      <c r="K136" s="42" t="s">
        <v>9409</v>
      </c>
      <c r="L136" s="2">
        <v>46122</v>
      </c>
      <c r="M136" s="42" t="s">
        <v>582</v>
      </c>
    </row>
    <row r="137" spans="1:13" x14ac:dyDescent="0.25">
      <c r="A137" s="42" t="s">
        <v>1374</v>
      </c>
      <c r="B137" s="42" t="s">
        <v>1375</v>
      </c>
      <c r="C137" s="42" t="s">
        <v>6559</v>
      </c>
      <c r="D137" s="42" t="s">
        <v>409</v>
      </c>
      <c r="E137">
        <v>891975</v>
      </c>
      <c r="F137">
        <v>1</v>
      </c>
      <c r="G137" s="2">
        <v>46114</v>
      </c>
      <c r="H137" s="42" t="s">
        <v>476</v>
      </c>
      <c r="I137" s="42" t="s">
        <v>69</v>
      </c>
      <c r="J137" s="42" t="s">
        <v>471</v>
      </c>
      <c r="K137" s="42" t="s">
        <v>1207</v>
      </c>
      <c r="L137" s="2">
        <v>46114</v>
      </c>
      <c r="M137" s="42" t="s">
        <v>582</v>
      </c>
    </row>
    <row r="138" spans="1:13" x14ac:dyDescent="0.25">
      <c r="A138" s="42" t="s">
        <v>924</v>
      </c>
      <c r="B138" s="42" t="s">
        <v>901</v>
      </c>
      <c r="C138" s="42" t="s">
        <v>6643</v>
      </c>
      <c r="D138" s="42" t="s">
        <v>409</v>
      </c>
      <c r="E138">
        <v>382208</v>
      </c>
      <c r="F138">
        <v>1</v>
      </c>
      <c r="G138" s="2">
        <v>46112</v>
      </c>
      <c r="H138" s="42" t="s">
        <v>476</v>
      </c>
      <c r="I138" s="42" t="s">
        <v>69</v>
      </c>
      <c r="J138" s="42" t="s">
        <v>471</v>
      </c>
      <c r="K138" s="42" t="s">
        <v>1207</v>
      </c>
      <c r="L138" s="2">
        <v>46112</v>
      </c>
      <c r="M138" s="42" t="s">
        <v>582</v>
      </c>
    </row>
    <row r="139" spans="1:13" x14ac:dyDescent="0.25">
      <c r="A139" s="42" t="s">
        <v>8693</v>
      </c>
      <c r="B139" s="42" t="s">
        <v>8702</v>
      </c>
      <c r="C139" s="42" t="s">
        <v>6639</v>
      </c>
      <c r="D139" s="42" t="s">
        <v>409</v>
      </c>
      <c r="E139">
        <v>258971</v>
      </c>
      <c r="F139">
        <v>1</v>
      </c>
      <c r="G139" s="2">
        <v>46112</v>
      </c>
      <c r="H139" s="42" t="s">
        <v>476</v>
      </c>
      <c r="I139" s="42" t="s">
        <v>69</v>
      </c>
      <c r="J139" s="42" t="s">
        <v>471</v>
      </c>
      <c r="K139" s="42" t="s">
        <v>6253</v>
      </c>
      <c r="L139" s="2">
        <v>46112</v>
      </c>
      <c r="M139" s="42" t="s">
        <v>582</v>
      </c>
    </row>
    <row r="140" spans="1:13" x14ac:dyDescent="0.25">
      <c r="A140" s="42" t="s">
        <v>1494</v>
      </c>
      <c r="B140" s="42" t="s">
        <v>1495</v>
      </c>
      <c r="C140" s="42" t="s">
        <v>6642</v>
      </c>
      <c r="D140" s="42" t="s">
        <v>409</v>
      </c>
      <c r="E140">
        <v>2151453</v>
      </c>
      <c r="F140">
        <v>1</v>
      </c>
      <c r="G140" s="2">
        <v>46112</v>
      </c>
      <c r="H140" s="42" t="s">
        <v>476</v>
      </c>
      <c r="I140" s="42" t="s">
        <v>69</v>
      </c>
      <c r="J140" s="42" t="s">
        <v>471</v>
      </c>
      <c r="K140" s="42" t="s">
        <v>9420</v>
      </c>
      <c r="L140" s="2">
        <v>46112</v>
      </c>
      <c r="M140" s="42" t="s">
        <v>582</v>
      </c>
    </row>
    <row r="141" spans="1:13" x14ac:dyDescent="0.25">
      <c r="A141" s="42" t="s">
        <v>924</v>
      </c>
      <c r="B141" s="42" t="s">
        <v>901</v>
      </c>
      <c r="C141" s="42" t="s">
        <v>6644</v>
      </c>
      <c r="D141" s="42" t="s">
        <v>409</v>
      </c>
      <c r="E141">
        <v>2665852</v>
      </c>
      <c r="F141">
        <v>1</v>
      </c>
      <c r="G141" s="2">
        <v>46112</v>
      </c>
      <c r="H141" s="42" t="s">
        <v>476</v>
      </c>
      <c r="I141" s="42" t="s">
        <v>69</v>
      </c>
      <c r="J141" s="42" t="s">
        <v>471</v>
      </c>
      <c r="K141" s="42" t="s">
        <v>9409</v>
      </c>
      <c r="L141" s="2">
        <v>46112</v>
      </c>
      <c r="M141" s="42" t="s">
        <v>582</v>
      </c>
    </row>
    <row r="142" spans="1:13" x14ac:dyDescent="0.25">
      <c r="A142" s="42" t="s">
        <v>8683</v>
      </c>
      <c r="B142" s="42" t="s">
        <v>9421</v>
      </c>
      <c r="C142" s="42" t="s">
        <v>6610</v>
      </c>
      <c r="D142" s="42" t="s">
        <v>409</v>
      </c>
      <c r="E142">
        <v>2976176</v>
      </c>
      <c r="F142">
        <v>1</v>
      </c>
      <c r="G142" s="2">
        <v>46111</v>
      </c>
      <c r="H142" s="42" t="s">
        <v>476</v>
      </c>
      <c r="I142" s="42" t="s">
        <v>69</v>
      </c>
      <c r="J142" s="42" t="s">
        <v>471</v>
      </c>
      <c r="K142" s="42" t="s">
        <v>1207</v>
      </c>
      <c r="L142" s="2">
        <v>46111</v>
      </c>
      <c r="M142" s="42" t="s">
        <v>582</v>
      </c>
    </row>
    <row r="143" spans="1:13" x14ac:dyDescent="0.25">
      <c r="A143" s="42" t="s">
        <v>8686</v>
      </c>
      <c r="B143" s="42" t="s">
        <v>8688</v>
      </c>
      <c r="C143" s="42" t="s">
        <v>6626</v>
      </c>
      <c r="D143" s="42" t="s">
        <v>409</v>
      </c>
      <c r="E143">
        <v>500000</v>
      </c>
      <c r="F143">
        <v>1</v>
      </c>
      <c r="G143" s="2">
        <v>46111</v>
      </c>
      <c r="H143" s="42" t="s">
        <v>476</v>
      </c>
      <c r="I143" s="42" t="s">
        <v>69</v>
      </c>
      <c r="J143" s="42" t="s">
        <v>471</v>
      </c>
      <c r="K143" s="42" t="s">
        <v>6253</v>
      </c>
      <c r="L143" s="2">
        <v>46111</v>
      </c>
      <c r="M143" s="42" t="s">
        <v>582</v>
      </c>
    </row>
    <row r="144" spans="1:13" x14ac:dyDescent="0.25">
      <c r="A144" s="42" t="s">
        <v>601</v>
      </c>
      <c r="B144" s="42" t="s">
        <v>657</v>
      </c>
      <c r="C144" s="42" t="s">
        <v>6630</v>
      </c>
      <c r="D144" s="42" t="s">
        <v>409</v>
      </c>
      <c r="E144">
        <v>4781006</v>
      </c>
      <c r="F144">
        <v>1</v>
      </c>
      <c r="G144" s="2">
        <v>46108</v>
      </c>
      <c r="H144" s="42" t="s">
        <v>476</v>
      </c>
      <c r="I144" s="42" t="s">
        <v>69</v>
      </c>
      <c r="J144" s="42" t="s">
        <v>471</v>
      </c>
      <c r="K144" s="42" t="s">
        <v>9425</v>
      </c>
      <c r="L144" s="2">
        <v>46108</v>
      </c>
      <c r="M144" s="42" t="s">
        <v>582</v>
      </c>
    </row>
    <row r="145" spans="1:13" x14ac:dyDescent="0.25">
      <c r="A145" s="42" t="s">
        <v>601</v>
      </c>
      <c r="B145" s="42" t="s">
        <v>657</v>
      </c>
      <c r="C145" s="42" t="s">
        <v>6631</v>
      </c>
      <c r="D145" s="42" t="s">
        <v>409</v>
      </c>
      <c r="E145">
        <v>1529922</v>
      </c>
      <c r="F145">
        <v>1</v>
      </c>
      <c r="G145" s="2">
        <v>46108</v>
      </c>
      <c r="H145" s="42" t="s">
        <v>476</v>
      </c>
      <c r="I145" s="42" t="s">
        <v>69</v>
      </c>
      <c r="J145" s="42" t="s">
        <v>471</v>
      </c>
      <c r="K145" s="42" t="s">
        <v>9424</v>
      </c>
      <c r="L145" s="2">
        <v>46108</v>
      </c>
      <c r="M145" s="42" t="s">
        <v>582</v>
      </c>
    </row>
    <row r="146" spans="1:13" x14ac:dyDescent="0.25">
      <c r="A146" s="42" t="s">
        <v>209</v>
      </c>
      <c r="B146" s="42" t="s">
        <v>46</v>
      </c>
      <c r="C146" s="42" t="s">
        <v>6602</v>
      </c>
      <c r="D146" s="42" t="s">
        <v>409</v>
      </c>
      <c r="E146">
        <v>91634</v>
      </c>
      <c r="F146">
        <v>1</v>
      </c>
      <c r="G146" s="2">
        <v>46108</v>
      </c>
      <c r="H146" s="42" t="s">
        <v>476</v>
      </c>
      <c r="I146" s="42" t="s">
        <v>69</v>
      </c>
      <c r="J146" s="42" t="s">
        <v>471</v>
      </c>
      <c r="K146" s="42" t="s">
        <v>9423</v>
      </c>
      <c r="L146" s="2">
        <v>46108</v>
      </c>
      <c r="M146" s="42" t="s">
        <v>582</v>
      </c>
    </row>
    <row r="147" spans="1:13" x14ac:dyDescent="0.25">
      <c r="A147" s="42" t="s">
        <v>8676</v>
      </c>
      <c r="B147" s="42" t="s">
        <v>8677</v>
      </c>
      <c r="C147" s="42" t="s">
        <v>6624</v>
      </c>
      <c r="D147" s="42" t="s">
        <v>409</v>
      </c>
      <c r="E147" s="5">
        <v>1983904</v>
      </c>
      <c r="F147">
        <v>1</v>
      </c>
      <c r="G147" s="2">
        <v>46106</v>
      </c>
      <c r="H147" s="42" t="s">
        <v>476</v>
      </c>
      <c r="I147" s="42" t="s">
        <v>69</v>
      </c>
      <c r="J147" s="42" t="s">
        <v>471</v>
      </c>
      <c r="K147" s="42" t="s">
        <v>9429</v>
      </c>
      <c r="L147" s="2">
        <v>46106</v>
      </c>
      <c r="M147" s="42" t="s">
        <v>582</v>
      </c>
    </row>
    <row r="148" spans="1:13" x14ac:dyDescent="0.25">
      <c r="A148" s="42" t="s">
        <v>2365</v>
      </c>
      <c r="B148" s="42" t="s">
        <v>2366</v>
      </c>
      <c r="C148" s="42" t="s">
        <v>6584</v>
      </c>
      <c r="D148" s="42" t="s">
        <v>409</v>
      </c>
      <c r="E148">
        <v>396484</v>
      </c>
      <c r="F148">
        <v>1</v>
      </c>
      <c r="G148" s="2">
        <v>46098</v>
      </c>
      <c r="H148" s="42" t="s">
        <v>476</v>
      </c>
      <c r="I148" s="42" t="s">
        <v>69</v>
      </c>
      <c r="J148" s="42" t="s">
        <v>471</v>
      </c>
      <c r="K148" s="42" t="s">
        <v>1207</v>
      </c>
      <c r="L148" s="2">
        <v>46098</v>
      </c>
      <c r="M148" s="42" t="s">
        <v>582</v>
      </c>
    </row>
    <row r="149" spans="1:13" x14ac:dyDescent="0.25">
      <c r="A149" s="42" t="s">
        <v>924</v>
      </c>
      <c r="B149" s="42" t="s">
        <v>901</v>
      </c>
      <c r="C149" s="42" t="s">
        <v>4793</v>
      </c>
      <c r="D149" s="42" t="s">
        <v>409</v>
      </c>
      <c r="E149">
        <v>1398154</v>
      </c>
      <c r="F149">
        <v>1</v>
      </c>
      <c r="G149" s="2">
        <v>46080</v>
      </c>
      <c r="H149" s="42" t="s">
        <v>476</v>
      </c>
      <c r="I149" s="42" t="s">
        <v>69</v>
      </c>
      <c r="J149" s="42" t="s">
        <v>471</v>
      </c>
      <c r="K149" s="42" t="s">
        <v>6229</v>
      </c>
      <c r="L149" s="2">
        <v>46080</v>
      </c>
      <c r="M149" s="42" t="s">
        <v>582</v>
      </c>
    </row>
    <row r="150" spans="1:13" x14ac:dyDescent="0.25">
      <c r="A150" s="42" t="s">
        <v>5678</v>
      </c>
      <c r="B150" s="42" t="s">
        <v>5680</v>
      </c>
      <c r="C150" s="42" t="s">
        <v>4785</v>
      </c>
      <c r="D150" s="42" t="s">
        <v>409</v>
      </c>
      <c r="E150">
        <v>594303</v>
      </c>
      <c r="F150">
        <v>1</v>
      </c>
      <c r="G150" s="2">
        <v>46079</v>
      </c>
      <c r="H150" s="42" t="s">
        <v>476</v>
      </c>
      <c r="I150" s="42" t="s">
        <v>69</v>
      </c>
      <c r="J150" s="42" t="s">
        <v>471</v>
      </c>
      <c r="K150" s="42" t="s">
        <v>1207</v>
      </c>
      <c r="L150" s="2">
        <v>46079</v>
      </c>
      <c r="M150" s="42" t="s">
        <v>582</v>
      </c>
    </row>
    <row r="151" spans="1:13" x14ac:dyDescent="0.25">
      <c r="A151" s="42" t="s">
        <v>815</v>
      </c>
      <c r="B151" s="42" t="s">
        <v>1123</v>
      </c>
      <c r="C151" s="42" t="s">
        <v>4791</v>
      </c>
      <c r="D151" s="42" t="s">
        <v>409</v>
      </c>
      <c r="E151">
        <v>2380455</v>
      </c>
      <c r="F151">
        <v>1</v>
      </c>
      <c r="G151" s="2">
        <v>46079</v>
      </c>
      <c r="H151" s="42" t="s">
        <v>476</v>
      </c>
      <c r="I151" s="42" t="s">
        <v>69</v>
      </c>
      <c r="J151" s="42" t="s">
        <v>471</v>
      </c>
      <c r="K151" s="42" t="s">
        <v>1207</v>
      </c>
      <c r="L151" s="2">
        <v>46079</v>
      </c>
      <c r="M151" s="42" t="s">
        <v>582</v>
      </c>
    </row>
    <row r="152" spans="1:13" x14ac:dyDescent="0.25">
      <c r="A152" s="42" t="s">
        <v>815</v>
      </c>
      <c r="B152" s="42" t="s">
        <v>1123</v>
      </c>
      <c r="C152" s="42" t="s">
        <v>4790</v>
      </c>
      <c r="D152" s="42" t="s">
        <v>409</v>
      </c>
      <c r="E152">
        <v>952182</v>
      </c>
      <c r="F152">
        <v>1</v>
      </c>
      <c r="G152" s="2">
        <v>46079</v>
      </c>
      <c r="H152" s="42" t="s">
        <v>476</v>
      </c>
      <c r="I152" s="42" t="s">
        <v>69</v>
      </c>
      <c r="J152" s="42" t="s">
        <v>471</v>
      </c>
      <c r="K152" s="42" t="s">
        <v>1207</v>
      </c>
      <c r="L152" s="2">
        <v>46079</v>
      </c>
      <c r="M152" s="42" t="s">
        <v>582</v>
      </c>
    </row>
    <row r="153" spans="1:13" x14ac:dyDescent="0.25">
      <c r="A153" s="42" t="s">
        <v>601</v>
      </c>
      <c r="B153" s="42" t="s">
        <v>657</v>
      </c>
      <c r="C153" s="42" t="s">
        <v>4792</v>
      </c>
      <c r="D153" s="42" t="s">
        <v>409</v>
      </c>
      <c r="E153">
        <v>6476264</v>
      </c>
      <c r="F153">
        <v>1</v>
      </c>
      <c r="G153" s="2">
        <v>46079</v>
      </c>
      <c r="H153" s="42" t="s">
        <v>476</v>
      </c>
      <c r="I153" s="42" t="s">
        <v>69</v>
      </c>
      <c r="J153" s="42" t="s">
        <v>471</v>
      </c>
      <c r="K153" s="42" t="s">
        <v>1207</v>
      </c>
      <c r="L153" s="2">
        <v>46079</v>
      </c>
      <c r="M153" s="42" t="s">
        <v>582</v>
      </c>
    </row>
    <row r="154" spans="1:13" x14ac:dyDescent="0.25">
      <c r="A154" s="42" t="s">
        <v>164</v>
      </c>
      <c r="B154" s="42" t="s">
        <v>2</v>
      </c>
      <c r="C154" s="42" t="s">
        <v>4782</v>
      </c>
      <c r="D154" s="42" t="s">
        <v>409</v>
      </c>
      <c r="E154">
        <v>437198</v>
      </c>
      <c r="F154">
        <v>1</v>
      </c>
      <c r="G154" s="2">
        <v>46079</v>
      </c>
      <c r="H154" s="42" t="s">
        <v>476</v>
      </c>
      <c r="I154" s="42" t="s">
        <v>69</v>
      </c>
      <c r="J154" s="42" t="s">
        <v>471</v>
      </c>
      <c r="K154" s="42" t="s">
        <v>1207</v>
      </c>
      <c r="L154" s="2">
        <v>46079</v>
      </c>
      <c r="M154" s="42" t="s">
        <v>582</v>
      </c>
    </row>
    <row r="155" spans="1:13" x14ac:dyDescent="0.25">
      <c r="A155" s="42" t="s">
        <v>5664</v>
      </c>
      <c r="B155" s="42" t="s">
        <v>5665</v>
      </c>
      <c r="C155" s="42" t="s">
        <v>4765</v>
      </c>
      <c r="D155" s="42" t="s">
        <v>409</v>
      </c>
      <c r="E155">
        <v>318144</v>
      </c>
      <c r="F155">
        <v>1</v>
      </c>
      <c r="G155" s="2">
        <v>46078</v>
      </c>
      <c r="H155" s="42" t="s">
        <v>476</v>
      </c>
      <c r="I155" s="42" t="s">
        <v>69</v>
      </c>
      <c r="J155" s="42" t="s">
        <v>471</v>
      </c>
      <c r="K155" s="42" t="s">
        <v>6253</v>
      </c>
      <c r="L155" s="2">
        <v>46078</v>
      </c>
      <c r="M155" s="42" t="s">
        <v>582</v>
      </c>
    </row>
    <row r="156" spans="1:13" x14ac:dyDescent="0.25">
      <c r="A156" s="42" t="s">
        <v>5671</v>
      </c>
      <c r="B156" s="42" t="s">
        <v>5672</v>
      </c>
      <c r="C156" s="42" t="s">
        <v>4775</v>
      </c>
      <c r="D156" s="42" t="s">
        <v>409</v>
      </c>
      <c r="E156">
        <v>435884</v>
      </c>
      <c r="F156">
        <v>1</v>
      </c>
      <c r="G156" s="2">
        <v>46076</v>
      </c>
      <c r="H156" s="42" t="s">
        <v>476</v>
      </c>
      <c r="I156" s="42" t="s">
        <v>69</v>
      </c>
      <c r="J156" s="42" t="s">
        <v>471</v>
      </c>
      <c r="K156" s="42" t="s">
        <v>1207</v>
      </c>
      <c r="L156" s="2">
        <v>46076</v>
      </c>
      <c r="M156" s="42" t="s">
        <v>582</v>
      </c>
    </row>
    <row r="157" spans="1:13" x14ac:dyDescent="0.25">
      <c r="A157" s="42" t="s">
        <v>5671</v>
      </c>
      <c r="B157" s="42" t="s">
        <v>5672</v>
      </c>
      <c r="C157" s="42" t="s">
        <v>4774</v>
      </c>
      <c r="D157" s="42" t="s">
        <v>409</v>
      </c>
      <c r="E157" s="5">
        <v>475582</v>
      </c>
      <c r="F157">
        <v>1</v>
      </c>
      <c r="G157" s="2">
        <v>46076</v>
      </c>
      <c r="H157" s="42" t="s">
        <v>476</v>
      </c>
      <c r="I157" s="42" t="s">
        <v>69</v>
      </c>
      <c r="J157" s="42" t="s">
        <v>471</v>
      </c>
      <c r="K157" s="42" t="s">
        <v>1207</v>
      </c>
      <c r="L157" s="2">
        <v>46076</v>
      </c>
      <c r="M157" s="42" t="s">
        <v>582</v>
      </c>
    </row>
    <row r="158" spans="1:13" x14ac:dyDescent="0.25">
      <c r="A158" s="42" t="s">
        <v>5671</v>
      </c>
      <c r="B158" s="42" t="s">
        <v>5672</v>
      </c>
      <c r="C158" s="42" t="s">
        <v>4776</v>
      </c>
      <c r="D158" s="42" t="s">
        <v>409</v>
      </c>
      <c r="E158">
        <v>296941</v>
      </c>
      <c r="F158">
        <v>1</v>
      </c>
      <c r="G158" s="2">
        <v>46076</v>
      </c>
      <c r="H158" s="42" t="s">
        <v>476</v>
      </c>
      <c r="I158" s="42" t="s">
        <v>69</v>
      </c>
      <c r="J158" s="42" t="s">
        <v>471</v>
      </c>
      <c r="K158" s="42" t="s">
        <v>1207</v>
      </c>
      <c r="L158" s="2">
        <v>46076</v>
      </c>
      <c r="M158" s="42" t="s">
        <v>582</v>
      </c>
    </row>
    <row r="159" spans="1:13" x14ac:dyDescent="0.25">
      <c r="A159" s="42" t="s">
        <v>5681</v>
      </c>
      <c r="B159" s="42" t="s">
        <v>6259</v>
      </c>
      <c r="C159" s="42" t="s">
        <v>4781</v>
      </c>
      <c r="D159" s="42" t="s">
        <v>409</v>
      </c>
      <c r="E159">
        <v>437197</v>
      </c>
      <c r="F159">
        <v>1</v>
      </c>
      <c r="G159" s="2">
        <v>46073</v>
      </c>
      <c r="H159" s="42" t="s">
        <v>476</v>
      </c>
      <c r="I159" s="42" t="s">
        <v>69</v>
      </c>
      <c r="J159" s="42" t="s">
        <v>471</v>
      </c>
      <c r="K159" s="42" t="s">
        <v>971</v>
      </c>
      <c r="L159" s="2">
        <v>46073</v>
      </c>
      <c r="M159" s="42" t="s">
        <v>582</v>
      </c>
    </row>
    <row r="160" spans="1:13" x14ac:dyDescent="0.25">
      <c r="A160" s="42" t="s">
        <v>5667</v>
      </c>
      <c r="B160" s="42" t="s">
        <v>5669</v>
      </c>
      <c r="C160" s="42" t="s">
        <v>4780</v>
      </c>
      <c r="D160" s="42" t="s">
        <v>409</v>
      </c>
      <c r="E160">
        <v>238368</v>
      </c>
      <c r="F160">
        <v>1</v>
      </c>
      <c r="G160" s="2">
        <v>46072</v>
      </c>
      <c r="H160" s="42" t="s">
        <v>476</v>
      </c>
      <c r="I160" s="42" t="s">
        <v>69</v>
      </c>
      <c r="J160" s="42" t="s">
        <v>471</v>
      </c>
      <c r="K160" s="42" t="s">
        <v>6253</v>
      </c>
      <c r="L160" s="2">
        <v>46072</v>
      </c>
      <c r="M160" s="42" t="s">
        <v>582</v>
      </c>
    </row>
    <row r="161" spans="1:13" x14ac:dyDescent="0.25">
      <c r="A161" s="42" t="s">
        <v>929</v>
      </c>
      <c r="B161" s="42" t="s">
        <v>856</v>
      </c>
      <c r="C161" s="42" t="s">
        <v>4759</v>
      </c>
      <c r="D161" s="42" t="s">
        <v>409</v>
      </c>
      <c r="E161">
        <v>1781696</v>
      </c>
      <c r="F161">
        <v>1</v>
      </c>
      <c r="G161" s="2">
        <v>46072</v>
      </c>
      <c r="H161" s="42" t="s">
        <v>476</v>
      </c>
      <c r="I161" s="42" t="s">
        <v>69</v>
      </c>
      <c r="J161" s="42" t="s">
        <v>471</v>
      </c>
      <c r="K161" s="42" t="s">
        <v>1207</v>
      </c>
      <c r="L161" s="2">
        <v>46072</v>
      </c>
      <c r="M161" s="42" t="s">
        <v>582</v>
      </c>
    </row>
    <row r="162" spans="1:13" x14ac:dyDescent="0.25">
      <c r="A162" s="42" t="s">
        <v>924</v>
      </c>
      <c r="B162" s="42" t="s">
        <v>901</v>
      </c>
      <c r="C162" s="42" t="s">
        <v>2888</v>
      </c>
      <c r="D162" s="42" t="s">
        <v>409</v>
      </c>
      <c r="E162">
        <v>2035092</v>
      </c>
      <c r="F162">
        <v>1</v>
      </c>
      <c r="G162" s="2">
        <v>46063</v>
      </c>
      <c r="H162" s="42" t="s">
        <v>476</v>
      </c>
      <c r="I162" s="42" t="s">
        <v>69</v>
      </c>
      <c r="J162" s="42" t="s">
        <v>471</v>
      </c>
      <c r="K162" s="42" t="s">
        <v>1207</v>
      </c>
      <c r="L162" s="2">
        <v>46063</v>
      </c>
      <c r="M162" s="42" t="s">
        <v>582</v>
      </c>
    </row>
    <row r="163" spans="1:13" x14ac:dyDescent="0.25">
      <c r="A163" s="42" t="s">
        <v>1494</v>
      </c>
      <c r="B163" s="42" t="s">
        <v>1495</v>
      </c>
      <c r="C163" s="42" t="s">
        <v>3354</v>
      </c>
      <c r="D163" s="42" t="s">
        <v>409</v>
      </c>
      <c r="E163">
        <v>3934710</v>
      </c>
      <c r="F163">
        <v>1</v>
      </c>
      <c r="G163" s="2">
        <v>46052</v>
      </c>
      <c r="H163" s="42" t="s">
        <v>476</v>
      </c>
      <c r="I163" s="42" t="s">
        <v>69</v>
      </c>
      <c r="J163" s="42" t="s">
        <v>471</v>
      </c>
      <c r="K163" s="42" t="s">
        <v>3355</v>
      </c>
      <c r="L163" s="2">
        <v>46052</v>
      </c>
      <c r="M163" s="42" t="s">
        <v>582</v>
      </c>
    </row>
    <row r="164" spans="1:13" x14ac:dyDescent="0.25">
      <c r="A164" s="42" t="s">
        <v>2377</v>
      </c>
      <c r="B164" s="42" t="s">
        <v>2378</v>
      </c>
      <c r="C164" s="42" t="s">
        <v>3107</v>
      </c>
      <c r="D164" s="42" t="s">
        <v>409</v>
      </c>
      <c r="E164">
        <v>590524</v>
      </c>
      <c r="F164">
        <v>1</v>
      </c>
      <c r="G164" s="2">
        <v>46048</v>
      </c>
      <c r="H164" s="42" t="s">
        <v>476</v>
      </c>
      <c r="I164" s="42" t="s">
        <v>69</v>
      </c>
      <c r="J164" s="42" t="s">
        <v>471</v>
      </c>
      <c r="K164" s="42" t="s">
        <v>1207</v>
      </c>
      <c r="L164" s="2">
        <v>46048</v>
      </c>
      <c r="M164" s="42" t="s">
        <v>582</v>
      </c>
    </row>
    <row r="165" spans="1:13" x14ac:dyDescent="0.25">
      <c r="A165" s="42" t="s">
        <v>164</v>
      </c>
      <c r="B165" s="42" t="s">
        <v>2</v>
      </c>
      <c r="C165" s="42" t="s">
        <v>3116</v>
      </c>
      <c r="D165" s="42" t="s">
        <v>409</v>
      </c>
      <c r="E165">
        <v>2879493</v>
      </c>
      <c r="F165">
        <v>1</v>
      </c>
      <c r="G165" s="2">
        <v>46048</v>
      </c>
      <c r="H165" s="42" t="s">
        <v>476</v>
      </c>
      <c r="I165" s="42" t="s">
        <v>69</v>
      </c>
      <c r="J165" s="42" t="s">
        <v>471</v>
      </c>
      <c r="K165" s="42" t="s">
        <v>1207</v>
      </c>
      <c r="L165" s="2">
        <v>46048</v>
      </c>
      <c r="M165" s="42" t="s">
        <v>582</v>
      </c>
    </row>
    <row r="166" spans="1:13" x14ac:dyDescent="0.25">
      <c r="A166" s="42" t="s">
        <v>929</v>
      </c>
      <c r="B166" s="42" t="s">
        <v>856</v>
      </c>
      <c r="C166" s="42" t="s">
        <v>3110</v>
      </c>
      <c r="D166" s="42" t="s">
        <v>409</v>
      </c>
      <c r="E166">
        <v>2371162</v>
      </c>
      <c r="F166">
        <v>1</v>
      </c>
      <c r="G166" s="2">
        <v>46048</v>
      </c>
      <c r="H166" s="42" t="s">
        <v>476</v>
      </c>
      <c r="I166" s="42" t="s">
        <v>69</v>
      </c>
      <c r="J166" s="42" t="s">
        <v>471</v>
      </c>
      <c r="K166" s="42" t="s">
        <v>1207</v>
      </c>
      <c r="L166" s="2">
        <v>46048</v>
      </c>
      <c r="M166" s="42" t="s">
        <v>582</v>
      </c>
    </row>
    <row r="167" spans="1:13" x14ac:dyDescent="0.25">
      <c r="A167" s="42" t="s">
        <v>3138</v>
      </c>
      <c r="B167" s="42" t="s">
        <v>3139</v>
      </c>
      <c r="C167" s="42" t="s">
        <v>3140</v>
      </c>
      <c r="D167" s="42" t="s">
        <v>409</v>
      </c>
      <c r="E167">
        <v>593630</v>
      </c>
      <c r="F167">
        <v>1</v>
      </c>
      <c r="G167" s="2">
        <v>46044</v>
      </c>
      <c r="H167" s="42" t="s">
        <v>476</v>
      </c>
      <c r="I167" s="42" t="s">
        <v>69</v>
      </c>
      <c r="J167" s="42" t="s">
        <v>471</v>
      </c>
      <c r="K167" s="42" t="s">
        <v>971</v>
      </c>
      <c r="L167" s="2">
        <v>46044</v>
      </c>
      <c r="M167" s="42" t="s">
        <v>582</v>
      </c>
    </row>
    <row r="168" spans="1:13" x14ac:dyDescent="0.25">
      <c r="A168" s="42" t="s">
        <v>174</v>
      </c>
      <c r="B168" s="42" t="s">
        <v>320</v>
      </c>
      <c r="C168" s="42" t="s">
        <v>3178</v>
      </c>
      <c r="D168" s="42" t="s">
        <v>409</v>
      </c>
      <c r="E168">
        <v>3027298</v>
      </c>
      <c r="F168">
        <v>1</v>
      </c>
      <c r="G168" s="2">
        <v>46042</v>
      </c>
      <c r="H168" s="42" t="s">
        <v>476</v>
      </c>
      <c r="I168" s="42" t="s">
        <v>69</v>
      </c>
      <c r="J168" s="42" t="s">
        <v>471</v>
      </c>
      <c r="K168" s="42" t="s">
        <v>3179</v>
      </c>
      <c r="L168" s="2">
        <v>46042</v>
      </c>
      <c r="M168" s="42" t="s">
        <v>582</v>
      </c>
    </row>
    <row r="169" spans="1:13" x14ac:dyDescent="0.25">
      <c r="A169" s="42" t="s">
        <v>174</v>
      </c>
      <c r="B169" s="42" t="s">
        <v>320</v>
      </c>
      <c r="C169" s="42" t="s">
        <v>3183</v>
      </c>
      <c r="D169" s="42" t="s">
        <v>409</v>
      </c>
      <c r="E169">
        <v>110995</v>
      </c>
      <c r="F169">
        <v>1</v>
      </c>
      <c r="G169" s="2">
        <v>46042</v>
      </c>
      <c r="H169" s="42" t="s">
        <v>476</v>
      </c>
      <c r="I169" s="42" t="s">
        <v>69</v>
      </c>
      <c r="J169" s="42" t="s">
        <v>471</v>
      </c>
      <c r="K169" s="42" t="s">
        <v>3177</v>
      </c>
      <c r="L169" s="2">
        <v>46042</v>
      </c>
      <c r="M169" s="42" t="s">
        <v>582</v>
      </c>
    </row>
    <row r="170" spans="1:13" x14ac:dyDescent="0.25">
      <c r="A170" s="42" t="s">
        <v>174</v>
      </c>
      <c r="B170" s="42" t="s">
        <v>320</v>
      </c>
      <c r="C170" s="42" t="s">
        <v>3182</v>
      </c>
      <c r="D170" s="42" t="s">
        <v>409</v>
      </c>
      <c r="E170" s="5">
        <v>111829</v>
      </c>
      <c r="F170">
        <v>1</v>
      </c>
      <c r="G170" s="2">
        <v>46042</v>
      </c>
      <c r="H170" s="42" t="s">
        <v>476</v>
      </c>
      <c r="I170" s="42" t="s">
        <v>69</v>
      </c>
      <c r="J170" s="42" t="s">
        <v>471</v>
      </c>
      <c r="K170" s="42" t="s">
        <v>3177</v>
      </c>
      <c r="L170" s="2">
        <v>46042</v>
      </c>
      <c r="M170" s="42" t="s">
        <v>582</v>
      </c>
    </row>
    <row r="171" spans="1:13" x14ac:dyDescent="0.25">
      <c r="A171" s="42" t="s">
        <v>174</v>
      </c>
      <c r="B171" s="42" t="s">
        <v>320</v>
      </c>
      <c r="C171" s="42" t="s">
        <v>3176</v>
      </c>
      <c r="D171" s="42" t="s">
        <v>409</v>
      </c>
      <c r="E171" s="5">
        <v>223580</v>
      </c>
      <c r="F171">
        <v>1</v>
      </c>
      <c r="G171" s="2">
        <v>46042</v>
      </c>
      <c r="H171" s="42" t="s">
        <v>476</v>
      </c>
      <c r="I171" s="42" t="s">
        <v>69</v>
      </c>
      <c r="J171" s="42" t="s">
        <v>471</v>
      </c>
      <c r="K171" s="42" t="s">
        <v>3177</v>
      </c>
      <c r="L171" s="2">
        <v>46042</v>
      </c>
      <c r="M171" s="42" t="s">
        <v>582</v>
      </c>
    </row>
    <row r="172" spans="1:13" x14ac:dyDescent="0.25">
      <c r="A172" s="42" t="s">
        <v>174</v>
      </c>
      <c r="B172" s="42" t="s">
        <v>320</v>
      </c>
      <c r="C172" s="42" t="s">
        <v>3193</v>
      </c>
      <c r="D172" s="42" t="s">
        <v>409</v>
      </c>
      <c r="E172">
        <v>221411</v>
      </c>
      <c r="F172">
        <v>1</v>
      </c>
      <c r="G172" s="2">
        <v>46042</v>
      </c>
      <c r="H172" s="42" t="s">
        <v>476</v>
      </c>
      <c r="I172" s="42" t="s">
        <v>69</v>
      </c>
      <c r="J172" s="42" t="s">
        <v>471</v>
      </c>
      <c r="K172" s="42" t="s">
        <v>3177</v>
      </c>
      <c r="L172" s="2">
        <v>46042</v>
      </c>
      <c r="M172" s="42" t="s">
        <v>582</v>
      </c>
    </row>
    <row r="173" spans="1:13" x14ac:dyDescent="0.25">
      <c r="A173" s="42" t="s">
        <v>174</v>
      </c>
      <c r="B173" s="42" t="s">
        <v>320</v>
      </c>
      <c r="C173" s="42" t="s">
        <v>3191</v>
      </c>
      <c r="D173" s="42" t="s">
        <v>409</v>
      </c>
      <c r="E173">
        <v>3287885</v>
      </c>
      <c r="F173">
        <v>1</v>
      </c>
      <c r="G173" s="2">
        <v>46042</v>
      </c>
      <c r="H173" s="42" t="s">
        <v>476</v>
      </c>
      <c r="I173" s="42" t="s">
        <v>69</v>
      </c>
      <c r="J173" s="42" t="s">
        <v>471</v>
      </c>
      <c r="K173" s="42" t="s">
        <v>3192</v>
      </c>
      <c r="L173" s="2">
        <v>46042</v>
      </c>
      <c r="M173" s="42" t="s">
        <v>582</v>
      </c>
    </row>
    <row r="174" spans="1:13" x14ac:dyDescent="0.25">
      <c r="A174" s="42" t="s">
        <v>1129</v>
      </c>
      <c r="B174" s="42" t="s">
        <v>1130</v>
      </c>
      <c r="C174" s="42" t="s">
        <v>3165</v>
      </c>
      <c r="D174" s="42" t="s">
        <v>409</v>
      </c>
      <c r="E174">
        <v>593669</v>
      </c>
      <c r="F174">
        <v>1</v>
      </c>
      <c r="G174" s="2">
        <v>46042</v>
      </c>
      <c r="H174" s="42" t="s">
        <v>476</v>
      </c>
      <c r="I174" s="42" t="s">
        <v>69</v>
      </c>
      <c r="J174" s="42" t="s">
        <v>471</v>
      </c>
      <c r="K174" s="42" t="s">
        <v>1207</v>
      </c>
      <c r="L174" s="2">
        <v>46042</v>
      </c>
      <c r="M174" s="42" t="s">
        <v>582</v>
      </c>
    </row>
    <row r="175" spans="1:13" x14ac:dyDescent="0.25">
      <c r="A175" s="42" t="s">
        <v>174</v>
      </c>
      <c r="B175" s="42" t="s">
        <v>320</v>
      </c>
      <c r="C175" s="42" t="s">
        <v>3188</v>
      </c>
      <c r="D175" s="42" t="s">
        <v>409</v>
      </c>
      <c r="E175">
        <v>184509</v>
      </c>
      <c r="F175">
        <v>1</v>
      </c>
      <c r="G175" s="2">
        <v>46042</v>
      </c>
      <c r="H175" s="42" t="s">
        <v>476</v>
      </c>
      <c r="I175" s="42" t="s">
        <v>69</v>
      </c>
      <c r="J175" s="42" t="s">
        <v>471</v>
      </c>
      <c r="K175" s="42" t="s">
        <v>3189</v>
      </c>
      <c r="L175" s="2">
        <v>46042</v>
      </c>
      <c r="M175" s="42" t="s">
        <v>582</v>
      </c>
    </row>
    <row r="176" spans="1:13" x14ac:dyDescent="0.25">
      <c r="A176" s="42" t="s">
        <v>174</v>
      </c>
      <c r="B176" s="42" t="s">
        <v>320</v>
      </c>
      <c r="C176" s="42" t="s">
        <v>3190</v>
      </c>
      <c r="D176" s="42" t="s">
        <v>409</v>
      </c>
      <c r="E176">
        <v>111553</v>
      </c>
      <c r="F176">
        <v>1</v>
      </c>
      <c r="G176" s="2">
        <v>46042</v>
      </c>
      <c r="H176" s="42" t="s">
        <v>476</v>
      </c>
      <c r="I176" s="42" t="s">
        <v>69</v>
      </c>
      <c r="J176" s="42" t="s">
        <v>471</v>
      </c>
      <c r="K176" s="42" t="s">
        <v>3177</v>
      </c>
      <c r="L176" s="2">
        <v>46042</v>
      </c>
      <c r="M176" s="42" t="s">
        <v>582</v>
      </c>
    </row>
    <row r="177" spans="1:13" x14ac:dyDescent="0.25">
      <c r="A177" s="42" t="s">
        <v>174</v>
      </c>
      <c r="B177" s="42" t="s">
        <v>320</v>
      </c>
      <c r="C177" s="42" t="s">
        <v>3180</v>
      </c>
      <c r="D177" s="42" t="s">
        <v>409</v>
      </c>
      <c r="E177" s="5">
        <v>218905</v>
      </c>
      <c r="F177">
        <v>1</v>
      </c>
      <c r="G177" s="2">
        <v>46042</v>
      </c>
      <c r="H177" s="42" t="s">
        <v>476</v>
      </c>
      <c r="I177" s="42" t="s">
        <v>69</v>
      </c>
      <c r="J177" s="42" t="s">
        <v>471</v>
      </c>
      <c r="K177" s="42" t="s">
        <v>3177</v>
      </c>
      <c r="L177" s="2">
        <v>46042</v>
      </c>
      <c r="M177" s="42" t="s">
        <v>582</v>
      </c>
    </row>
    <row r="178" spans="1:13" x14ac:dyDescent="0.25">
      <c r="A178" s="42" t="s">
        <v>174</v>
      </c>
      <c r="B178" s="42" t="s">
        <v>320</v>
      </c>
      <c r="C178" s="42" t="s">
        <v>3194</v>
      </c>
      <c r="D178" s="42" t="s">
        <v>409</v>
      </c>
      <c r="E178" s="5">
        <v>3595835</v>
      </c>
      <c r="F178">
        <v>1</v>
      </c>
      <c r="G178" s="2">
        <v>46042</v>
      </c>
      <c r="H178" s="42" t="s">
        <v>476</v>
      </c>
      <c r="I178" s="42" t="s">
        <v>69</v>
      </c>
      <c r="J178" s="42" t="s">
        <v>471</v>
      </c>
      <c r="K178" s="42" t="s">
        <v>3195</v>
      </c>
      <c r="L178" s="2">
        <v>46042</v>
      </c>
      <c r="M178" s="42" t="s">
        <v>582</v>
      </c>
    </row>
    <row r="179" spans="1:13" x14ac:dyDescent="0.25">
      <c r="A179" s="42" t="s">
        <v>3263</v>
      </c>
      <c r="B179" s="42" t="s">
        <v>3264</v>
      </c>
      <c r="C179" s="42" t="s">
        <v>3265</v>
      </c>
      <c r="D179" s="42" t="s">
        <v>409</v>
      </c>
      <c r="E179">
        <v>198761</v>
      </c>
      <c r="F179">
        <v>1</v>
      </c>
      <c r="G179" s="2">
        <v>46036</v>
      </c>
      <c r="H179" s="42" t="s">
        <v>476</v>
      </c>
      <c r="I179" s="42" t="s">
        <v>69</v>
      </c>
      <c r="J179" s="42" t="s">
        <v>471</v>
      </c>
      <c r="K179" s="42" t="s">
        <v>971</v>
      </c>
      <c r="L179" s="2">
        <v>46036</v>
      </c>
      <c r="M179" s="42" t="s">
        <v>582</v>
      </c>
    </row>
    <row r="180" spans="1:13" x14ac:dyDescent="0.25">
      <c r="A180" s="42" t="s">
        <v>940</v>
      </c>
      <c r="B180" s="42" t="s">
        <v>867</v>
      </c>
      <c r="C180" s="42" t="s">
        <v>3252</v>
      </c>
      <c r="D180" s="42" t="s">
        <v>409</v>
      </c>
      <c r="E180">
        <v>593860</v>
      </c>
      <c r="F180">
        <v>1</v>
      </c>
      <c r="G180" s="2">
        <v>46036</v>
      </c>
      <c r="H180" s="42" t="s">
        <v>476</v>
      </c>
      <c r="I180" s="42" t="s">
        <v>69</v>
      </c>
      <c r="J180" s="42" t="s">
        <v>471</v>
      </c>
      <c r="K180" s="42" t="s">
        <v>1207</v>
      </c>
      <c r="L180" s="2">
        <v>46036</v>
      </c>
      <c r="M180" s="42" t="s">
        <v>582</v>
      </c>
    </row>
    <row r="181" spans="1:13" x14ac:dyDescent="0.25">
      <c r="A181" s="42" t="s">
        <v>3271</v>
      </c>
      <c r="B181" s="42" t="s">
        <v>3272</v>
      </c>
      <c r="C181" s="42" t="s">
        <v>3273</v>
      </c>
      <c r="D181" s="42" t="s">
        <v>409</v>
      </c>
      <c r="E181">
        <v>198813</v>
      </c>
      <c r="F181">
        <v>1</v>
      </c>
      <c r="G181" s="2">
        <v>46035</v>
      </c>
      <c r="H181" s="42" t="s">
        <v>476</v>
      </c>
      <c r="I181" s="42" t="s">
        <v>69</v>
      </c>
      <c r="J181" s="42" t="s">
        <v>471</v>
      </c>
      <c r="K181" s="42" t="s">
        <v>971</v>
      </c>
      <c r="L181" s="2">
        <v>46035</v>
      </c>
      <c r="M181" s="42" t="s">
        <v>582</v>
      </c>
    </row>
    <row r="182" spans="1:13" x14ac:dyDescent="0.25">
      <c r="A182" s="42" t="s">
        <v>3311</v>
      </c>
      <c r="B182" s="42" t="s">
        <v>3312</v>
      </c>
      <c r="C182" s="42" t="s">
        <v>3313</v>
      </c>
      <c r="D182" s="42" t="s">
        <v>409</v>
      </c>
      <c r="E182">
        <v>395882</v>
      </c>
      <c r="F182">
        <v>1</v>
      </c>
      <c r="G182" s="2">
        <v>46028</v>
      </c>
      <c r="H182" s="42" t="s">
        <v>476</v>
      </c>
      <c r="I182" s="42" t="s">
        <v>69</v>
      </c>
      <c r="J182" s="42" t="s">
        <v>471</v>
      </c>
      <c r="K182" s="42" t="s">
        <v>1207</v>
      </c>
      <c r="L182" s="2">
        <v>46028</v>
      </c>
      <c r="M182" s="42" t="s">
        <v>582</v>
      </c>
    </row>
    <row r="183" spans="1:13" x14ac:dyDescent="0.25">
      <c r="A183" s="42" t="s">
        <v>3314</v>
      </c>
      <c r="B183" s="42" t="s">
        <v>3315</v>
      </c>
      <c r="C183" s="42" t="s">
        <v>3316</v>
      </c>
      <c r="D183" s="42" t="s">
        <v>409</v>
      </c>
      <c r="E183">
        <v>198755</v>
      </c>
      <c r="F183">
        <v>1</v>
      </c>
      <c r="G183" s="2">
        <v>46028</v>
      </c>
      <c r="H183" s="42" t="s">
        <v>476</v>
      </c>
      <c r="I183" s="42" t="s">
        <v>69</v>
      </c>
      <c r="J183" s="42" t="s">
        <v>471</v>
      </c>
      <c r="K183" s="42" t="s">
        <v>971</v>
      </c>
      <c r="L183" s="2">
        <v>46028</v>
      </c>
      <c r="M183" s="42" t="s">
        <v>582</v>
      </c>
    </row>
    <row r="184" spans="1:13" x14ac:dyDescent="0.25">
      <c r="A184" s="42" t="s">
        <v>2147</v>
      </c>
      <c r="B184" s="42" t="s">
        <v>2148</v>
      </c>
      <c r="C184" s="42" t="s">
        <v>13195</v>
      </c>
      <c r="D184" s="42" t="s">
        <v>409</v>
      </c>
      <c r="E184">
        <v>2041968</v>
      </c>
      <c r="F184">
        <v>1</v>
      </c>
      <c r="G184" s="2">
        <v>46210</v>
      </c>
      <c r="H184" s="42" t="s">
        <v>631</v>
      </c>
      <c r="I184" s="42" t="s">
        <v>69</v>
      </c>
      <c r="J184" s="42" t="s">
        <v>471</v>
      </c>
      <c r="K184" s="42" t="s">
        <v>6232</v>
      </c>
      <c r="L184" s="2">
        <v>46234</v>
      </c>
      <c r="M184" s="42" t="s">
        <v>582</v>
      </c>
    </row>
    <row r="185" spans="1:13" x14ac:dyDescent="0.25">
      <c r="A185" s="42" t="s">
        <v>224</v>
      </c>
      <c r="B185" s="42" t="s">
        <v>79</v>
      </c>
      <c r="C185" s="42" t="s">
        <v>13196</v>
      </c>
      <c r="D185" s="42" t="s">
        <v>409</v>
      </c>
      <c r="E185">
        <v>1020984</v>
      </c>
      <c r="F185">
        <v>1</v>
      </c>
      <c r="G185" s="2">
        <v>46210</v>
      </c>
      <c r="H185" s="42" t="s">
        <v>631</v>
      </c>
      <c r="I185" s="42" t="s">
        <v>69</v>
      </c>
      <c r="J185" s="42" t="s">
        <v>471</v>
      </c>
      <c r="K185" s="42" t="s">
        <v>3384</v>
      </c>
      <c r="L185" s="2">
        <v>46234</v>
      </c>
      <c r="M185" s="42" t="s">
        <v>582</v>
      </c>
    </row>
    <row r="186" spans="1:13" x14ac:dyDescent="0.25">
      <c r="A186" s="42" t="s">
        <v>13197</v>
      </c>
      <c r="B186" s="42" t="s">
        <v>13198</v>
      </c>
      <c r="C186" s="42" t="s">
        <v>13199</v>
      </c>
      <c r="D186" s="42" t="s">
        <v>409</v>
      </c>
      <c r="E186">
        <v>1122708</v>
      </c>
      <c r="F186">
        <v>1</v>
      </c>
      <c r="G186" s="2">
        <v>46205</v>
      </c>
      <c r="H186" s="42" t="s">
        <v>631</v>
      </c>
      <c r="I186" s="42" t="s">
        <v>69</v>
      </c>
      <c r="J186" s="42" t="s">
        <v>471</v>
      </c>
      <c r="K186" s="42" t="s">
        <v>2259</v>
      </c>
      <c r="L186" s="2">
        <v>46233</v>
      </c>
      <c r="M186" s="42" t="s">
        <v>582</v>
      </c>
    </row>
    <row r="187" spans="1:13" x14ac:dyDescent="0.25">
      <c r="A187" s="42" t="s">
        <v>11761</v>
      </c>
      <c r="B187" s="42" t="s">
        <v>11762</v>
      </c>
      <c r="C187" s="42" t="s">
        <v>13200</v>
      </c>
      <c r="D187" s="42" t="s">
        <v>409</v>
      </c>
      <c r="E187">
        <v>551148</v>
      </c>
      <c r="F187">
        <v>1</v>
      </c>
      <c r="G187" s="2">
        <v>46205</v>
      </c>
      <c r="H187" s="42" t="s">
        <v>631</v>
      </c>
      <c r="I187" s="42" t="s">
        <v>69</v>
      </c>
      <c r="J187" s="42" t="s">
        <v>471</v>
      </c>
      <c r="K187" s="42" t="s">
        <v>13201</v>
      </c>
      <c r="L187" s="2">
        <v>46233</v>
      </c>
      <c r="M187" s="42" t="s">
        <v>582</v>
      </c>
    </row>
    <row r="188" spans="1:13" x14ac:dyDescent="0.25">
      <c r="A188" s="42" t="s">
        <v>11761</v>
      </c>
      <c r="B188" s="42" t="s">
        <v>11762</v>
      </c>
      <c r="C188" s="42" t="s">
        <v>13202</v>
      </c>
      <c r="D188" s="42" t="s">
        <v>409</v>
      </c>
      <c r="E188">
        <v>551148</v>
      </c>
      <c r="F188">
        <v>1</v>
      </c>
      <c r="G188" s="2">
        <v>46205</v>
      </c>
      <c r="H188" s="42" t="s">
        <v>631</v>
      </c>
      <c r="I188" s="42" t="s">
        <v>69</v>
      </c>
      <c r="J188" s="42" t="s">
        <v>471</v>
      </c>
      <c r="K188" s="42" t="s">
        <v>13203</v>
      </c>
      <c r="L188" s="2">
        <v>46233</v>
      </c>
      <c r="M188" s="42" t="s">
        <v>582</v>
      </c>
    </row>
    <row r="189" spans="1:13" x14ac:dyDescent="0.25">
      <c r="A189" s="42" t="s">
        <v>13204</v>
      </c>
      <c r="B189" s="42" t="s">
        <v>13205</v>
      </c>
      <c r="C189" s="42" t="s">
        <v>13206</v>
      </c>
      <c r="D189" s="42" t="s">
        <v>409</v>
      </c>
      <c r="E189">
        <v>551331</v>
      </c>
      <c r="F189">
        <v>1</v>
      </c>
      <c r="G189" s="2">
        <v>46209</v>
      </c>
      <c r="H189" s="42" t="s">
        <v>631</v>
      </c>
      <c r="I189" s="42" t="s">
        <v>69</v>
      </c>
      <c r="J189" s="42" t="s">
        <v>471</v>
      </c>
      <c r="K189" s="42" t="s">
        <v>13207</v>
      </c>
      <c r="L189" s="2">
        <v>46233</v>
      </c>
      <c r="M189" s="42" t="s">
        <v>582</v>
      </c>
    </row>
    <row r="190" spans="1:13" x14ac:dyDescent="0.25">
      <c r="A190" s="42" t="s">
        <v>2147</v>
      </c>
      <c r="B190" s="42" t="s">
        <v>2148</v>
      </c>
      <c r="C190" s="42" t="s">
        <v>12148</v>
      </c>
      <c r="D190" s="42" t="s">
        <v>409</v>
      </c>
      <c r="E190">
        <v>1957028</v>
      </c>
      <c r="F190">
        <v>1</v>
      </c>
      <c r="G190" s="2">
        <v>46182</v>
      </c>
      <c r="H190" s="42" t="s">
        <v>631</v>
      </c>
      <c r="I190" s="42" t="s">
        <v>69</v>
      </c>
      <c r="J190" s="42" t="s">
        <v>471</v>
      </c>
      <c r="K190" s="42" t="s">
        <v>6232</v>
      </c>
      <c r="L190" s="2">
        <v>46203</v>
      </c>
      <c r="M190" s="42" t="s">
        <v>582</v>
      </c>
    </row>
    <row r="191" spans="1:13" x14ac:dyDescent="0.25">
      <c r="A191" s="42" t="s">
        <v>11761</v>
      </c>
      <c r="B191" s="42" t="s">
        <v>11762</v>
      </c>
      <c r="C191" s="42" t="s">
        <v>11764</v>
      </c>
      <c r="D191" s="42" t="s">
        <v>409</v>
      </c>
      <c r="E191">
        <v>1099224</v>
      </c>
      <c r="F191">
        <v>1</v>
      </c>
      <c r="G191" s="2">
        <v>46175</v>
      </c>
      <c r="H191" s="42" t="s">
        <v>631</v>
      </c>
      <c r="I191" s="42" t="s">
        <v>69</v>
      </c>
      <c r="J191" s="42" t="s">
        <v>471</v>
      </c>
      <c r="K191" s="42" t="s">
        <v>6214</v>
      </c>
      <c r="L191" s="2">
        <v>46203</v>
      </c>
      <c r="M191" s="42" t="s">
        <v>582</v>
      </c>
    </row>
    <row r="192" spans="1:13" x14ac:dyDescent="0.25">
      <c r="A192" s="42" t="s">
        <v>11761</v>
      </c>
      <c r="B192" s="42" t="s">
        <v>11762</v>
      </c>
      <c r="C192" s="42" t="s">
        <v>11763</v>
      </c>
      <c r="D192" s="42" t="s">
        <v>409</v>
      </c>
      <c r="E192">
        <v>549388</v>
      </c>
      <c r="F192">
        <v>1</v>
      </c>
      <c r="G192" s="2">
        <v>46175</v>
      </c>
      <c r="H192" s="42" t="s">
        <v>631</v>
      </c>
      <c r="I192" s="42" t="s">
        <v>69</v>
      </c>
      <c r="J192" s="42" t="s">
        <v>471</v>
      </c>
      <c r="K192" s="42" t="s">
        <v>6214</v>
      </c>
      <c r="L192" s="2">
        <v>46203</v>
      </c>
      <c r="M192" s="42" t="s">
        <v>582</v>
      </c>
    </row>
    <row r="193" spans="1:13" x14ac:dyDescent="0.25">
      <c r="A193" s="42" t="s">
        <v>11761</v>
      </c>
      <c r="B193" s="42" t="s">
        <v>11762</v>
      </c>
      <c r="C193" s="42" t="s">
        <v>11765</v>
      </c>
      <c r="D193" s="42" t="s">
        <v>409</v>
      </c>
      <c r="E193">
        <v>549388</v>
      </c>
      <c r="F193">
        <v>1</v>
      </c>
      <c r="G193" s="2">
        <v>46178</v>
      </c>
      <c r="H193" s="42" t="s">
        <v>631</v>
      </c>
      <c r="I193" s="42" t="s">
        <v>69</v>
      </c>
      <c r="J193" s="42" t="s">
        <v>471</v>
      </c>
      <c r="K193" s="42" t="s">
        <v>6214</v>
      </c>
      <c r="L193" s="2">
        <v>46203</v>
      </c>
      <c r="M193" s="42" t="s">
        <v>582</v>
      </c>
    </row>
    <row r="194" spans="1:13" x14ac:dyDescent="0.25">
      <c r="A194" s="42" t="s">
        <v>330</v>
      </c>
      <c r="B194" s="42" t="s">
        <v>315</v>
      </c>
      <c r="C194" s="42" t="s">
        <v>13208</v>
      </c>
      <c r="D194" s="42" t="s">
        <v>409</v>
      </c>
      <c r="E194">
        <v>570800</v>
      </c>
      <c r="F194">
        <v>1</v>
      </c>
      <c r="G194" s="2">
        <v>46182</v>
      </c>
      <c r="H194" s="42" t="s">
        <v>631</v>
      </c>
      <c r="I194" s="42" t="s">
        <v>69</v>
      </c>
      <c r="J194" s="42" t="s">
        <v>471</v>
      </c>
      <c r="K194" s="42" t="s">
        <v>2259</v>
      </c>
      <c r="L194" s="2">
        <v>46203</v>
      </c>
      <c r="M194" s="42" t="s">
        <v>582</v>
      </c>
    </row>
    <row r="195" spans="1:13" x14ac:dyDescent="0.25">
      <c r="A195" s="42" t="s">
        <v>12948</v>
      </c>
      <c r="B195" s="42" t="s">
        <v>13209</v>
      </c>
      <c r="C195" s="42" t="s">
        <v>12124</v>
      </c>
      <c r="D195" s="42" t="s">
        <v>409</v>
      </c>
      <c r="E195">
        <v>428499</v>
      </c>
      <c r="F195">
        <v>1</v>
      </c>
      <c r="G195" s="2">
        <v>46196</v>
      </c>
      <c r="H195" s="42" t="s">
        <v>631</v>
      </c>
      <c r="I195" s="42" t="s">
        <v>69</v>
      </c>
      <c r="J195" s="42" t="s">
        <v>471</v>
      </c>
      <c r="K195" s="42" t="s">
        <v>2259</v>
      </c>
      <c r="L195" s="2">
        <v>46203</v>
      </c>
      <c r="M195" s="42" t="s">
        <v>582</v>
      </c>
    </row>
    <row r="196" spans="1:13" x14ac:dyDescent="0.25">
      <c r="A196" s="42" t="s">
        <v>12955</v>
      </c>
      <c r="B196" s="42" t="s">
        <v>12956</v>
      </c>
      <c r="C196" s="42" t="s">
        <v>12122</v>
      </c>
      <c r="D196" s="42" t="s">
        <v>409</v>
      </c>
      <c r="E196">
        <v>550414</v>
      </c>
      <c r="F196">
        <v>1</v>
      </c>
      <c r="G196" s="2">
        <v>46177</v>
      </c>
      <c r="H196" s="42" t="s">
        <v>631</v>
      </c>
      <c r="I196" s="42" t="s">
        <v>69</v>
      </c>
      <c r="J196" s="42" t="s">
        <v>471</v>
      </c>
      <c r="K196" s="42" t="s">
        <v>2259</v>
      </c>
      <c r="L196" s="2">
        <v>46203</v>
      </c>
      <c r="M196" s="42" t="s">
        <v>582</v>
      </c>
    </row>
    <row r="197" spans="1:13" x14ac:dyDescent="0.25">
      <c r="A197" s="42" t="s">
        <v>224</v>
      </c>
      <c r="B197" s="42" t="s">
        <v>79</v>
      </c>
      <c r="C197" s="42" t="s">
        <v>12123</v>
      </c>
      <c r="D197" s="42" t="s">
        <v>409</v>
      </c>
      <c r="E197">
        <v>1019285</v>
      </c>
      <c r="F197">
        <v>1</v>
      </c>
      <c r="G197" s="2">
        <v>46181</v>
      </c>
      <c r="H197" s="42" t="s">
        <v>631</v>
      </c>
      <c r="I197" s="42" t="s">
        <v>69</v>
      </c>
      <c r="J197" s="42" t="s">
        <v>471</v>
      </c>
      <c r="K197" s="42" t="s">
        <v>3384</v>
      </c>
      <c r="L197" s="2">
        <v>46203</v>
      </c>
      <c r="M197" s="42" t="s">
        <v>582</v>
      </c>
    </row>
    <row r="198" spans="1:13" x14ac:dyDescent="0.25">
      <c r="A198" s="42" t="s">
        <v>951</v>
      </c>
      <c r="B198" s="42" t="s">
        <v>1496</v>
      </c>
      <c r="C198" s="42" t="s">
        <v>12118</v>
      </c>
      <c r="D198" s="42" t="s">
        <v>409</v>
      </c>
      <c r="E198">
        <v>1447385</v>
      </c>
      <c r="F198">
        <v>1</v>
      </c>
      <c r="G198" s="2">
        <v>46176</v>
      </c>
      <c r="H198" s="42" t="s">
        <v>631</v>
      </c>
      <c r="I198" s="42" t="s">
        <v>69</v>
      </c>
      <c r="J198" s="42" t="s">
        <v>471</v>
      </c>
      <c r="K198" s="42" t="s">
        <v>2259</v>
      </c>
      <c r="L198" s="2">
        <v>46203</v>
      </c>
      <c r="M198" s="42" t="s">
        <v>582</v>
      </c>
    </row>
    <row r="199" spans="1:13" x14ac:dyDescent="0.25">
      <c r="A199" s="42" t="s">
        <v>9356</v>
      </c>
      <c r="B199" s="42" t="s">
        <v>9357</v>
      </c>
      <c r="C199" s="42" t="s">
        <v>9358</v>
      </c>
      <c r="D199" s="42" t="s">
        <v>409</v>
      </c>
      <c r="E199">
        <v>763802</v>
      </c>
      <c r="F199">
        <v>1</v>
      </c>
      <c r="G199" s="2">
        <v>46148</v>
      </c>
      <c r="H199" s="42" t="s">
        <v>631</v>
      </c>
      <c r="I199" s="42" t="s">
        <v>69</v>
      </c>
      <c r="J199" s="42" t="s">
        <v>471</v>
      </c>
      <c r="K199" s="42" t="s">
        <v>2259</v>
      </c>
      <c r="L199" s="2">
        <v>46171</v>
      </c>
      <c r="M199" s="42" t="s">
        <v>582</v>
      </c>
    </row>
    <row r="200" spans="1:13" x14ac:dyDescent="0.25">
      <c r="A200" s="42" t="s">
        <v>2147</v>
      </c>
      <c r="B200" s="42" t="s">
        <v>2148</v>
      </c>
      <c r="C200" s="42" t="s">
        <v>10599</v>
      </c>
      <c r="D200" s="42" t="s">
        <v>409</v>
      </c>
      <c r="E200">
        <v>1984208</v>
      </c>
      <c r="F200">
        <v>1</v>
      </c>
      <c r="G200" s="2">
        <v>46162</v>
      </c>
      <c r="H200" s="42" t="s">
        <v>631</v>
      </c>
      <c r="I200" s="42" t="s">
        <v>69</v>
      </c>
      <c r="J200" s="42" t="s">
        <v>471</v>
      </c>
      <c r="K200" s="42" t="s">
        <v>6232</v>
      </c>
      <c r="L200" s="2">
        <v>46171</v>
      </c>
      <c r="M200" s="42" t="s">
        <v>582</v>
      </c>
    </row>
    <row r="201" spans="1:13" x14ac:dyDescent="0.25">
      <c r="A201" s="42" t="s">
        <v>2147</v>
      </c>
      <c r="B201" s="42" t="s">
        <v>2148</v>
      </c>
      <c r="C201" s="42" t="s">
        <v>11777</v>
      </c>
      <c r="D201" s="42" t="s">
        <v>409</v>
      </c>
      <c r="E201">
        <v>794031</v>
      </c>
      <c r="F201">
        <v>1</v>
      </c>
      <c r="G201" s="2">
        <v>46161</v>
      </c>
      <c r="H201" s="42" t="s">
        <v>631</v>
      </c>
      <c r="I201" s="42" t="s">
        <v>69</v>
      </c>
      <c r="J201" s="42" t="s">
        <v>471</v>
      </c>
      <c r="K201" s="42" t="s">
        <v>6232</v>
      </c>
      <c r="L201" s="2">
        <v>46171</v>
      </c>
      <c r="M201" s="42" t="s">
        <v>582</v>
      </c>
    </row>
    <row r="202" spans="1:13" x14ac:dyDescent="0.25">
      <c r="A202" s="42" t="s">
        <v>8766</v>
      </c>
      <c r="B202" s="42" t="s">
        <v>8767</v>
      </c>
      <c r="C202" s="42" t="s">
        <v>10590</v>
      </c>
      <c r="D202" s="42" t="s">
        <v>409</v>
      </c>
      <c r="E202">
        <v>2101006</v>
      </c>
      <c r="F202">
        <v>1</v>
      </c>
      <c r="G202" s="2">
        <v>46167</v>
      </c>
      <c r="H202" s="42" t="s">
        <v>631</v>
      </c>
      <c r="I202" s="42" t="s">
        <v>69</v>
      </c>
      <c r="J202" s="42" t="s">
        <v>471</v>
      </c>
      <c r="K202" s="42" t="s">
        <v>6214</v>
      </c>
      <c r="L202" s="2">
        <v>46171</v>
      </c>
      <c r="M202" s="42" t="s">
        <v>582</v>
      </c>
    </row>
    <row r="203" spans="1:13" x14ac:dyDescent="0.25">
      <c r="A203" s="42" t="s">
        <v>1735</v>
      </c>
      <c r="B203" s="42" t="s">
        <v>1736</v>
      </c>
      <c r="C203" s="42" t="s">
        <v>9354</v>
      </c>
      <c r="D203" s="42" t="s">
        <v>409</v>
      </c>
      <c r="E203">
        <v>2111906</v>
      </c>
      <c r="F203">
        <v>1</v>
      </c>
      <c r="G203" s="2">
        <v>46148</v>
      </c>
      <c r="H203" s="42" t="s">
        <v>631</v>
      </c>
      <c r="I203" s="42" t="s">
        <v>69</v>
      </c>
      <c r="J203" s="42" t="s">
        <v>471</v>
      </c>
      <c r="K203" s="42" t="s">
        <v>2259</v>
      </c>
      <c r="L203" s="2">
        <v>46171</v>
      </c>
      <c r="M203" s="42" t="s">
        <v>582</v>
      </c>
    </row>
    <row r="204" spans="1:13" x14ac:dyDescent="0.25">
      <c r="A204" s="42" t="s">
        <v>10141</v>
      </c>
      <c r="B204" s="42" t="s">
        <v>10142</v>
      </c>
      <c r="C204" s="42" t="s">
        <v>10143</v>
      </c>
      <c r="D204" s="42" t="s">
        <v>409</v>
      </c>
      <c r="E204">
        <v>1118161</v>
      </c>
      <c r="F204">
        <v>1</v>
      </c>
      <c r="G204" s="2">
        <v>46154</v>
      </c>
      <c r="H204" s="42" t="s">
        <v>631</v>
      </c>
      <c r="I204" s="42" t="s">
        <v>69</v>
      </c>
      <c r="J204" s="42" t="s">
        <v>471</v>
      </c>
      <c r="K204" s="42" t="s">
        <v>6214</v>
      </c>
      <c r="L204" s="2">
        <v>46170</v>
      </c>
      <c r="M204" s="42" t="s">
        <v>582</v>
      </c>
    </row>
    <row r="205" spans="1:13" x14ac:dyDescent="0.25">
      <c r="A205" s="42" t="s">
        <v>9356</v>
      </c>
      <c r="B205" s="42" t="s">
        <v>9357</v>
      </c>
      <c r="C205" s="42" t="s">
        <v>13210</v>
      </c>
      <c r="D205" s="42" t="s">
        <v>409</v>
      </c>
      <c r="E205">
        <v>424462</v>
      </c>
      <c r="F205">
        <v>1</v>
      </c>
      <c r="G205" s="2">
        <v>46160</v>
      </c>
      <c r="H205" s="42" t="s">
        <v>631</v>
      </c>
      <c r="I205" s="42" t="s">
        <v>69</v>
      </c>
      <c r="J205" s="42" t="s">
        <v>471</v>
      </c>
      <c r="K205" s="42" t="s">
        <v>2259</v>
      </c>
      <c r="L205" s="2">
        <v>46170</v>
      </c>
      <c r="M205" s="42" t="s">
        <v>582</v>
      </c>
    </row>
    <row r="206" spans="1:13" x14ac:dyDescent="0.25">
      <c r="A206" s="42" t="s">
        <v>224</v>
      </c>
      <c r="B206" s="42" t="s">
        <v>79</v>
      </c>
      <c r="C206" s="42" t="s">
        <v>10139</v>
      </c>
      <c r="D206" s="42" t="s">
        <v>409</v>
      </c>
      <c r="E206">
        <v>1010625</v>
      </c>
      <c r="F206">
        <v>1</v>
      </c>
      <c r="G206" s="2">
        <v>46155</v>
      </c>
      <c r="H206" s="42" t="s">
        <v>631</v>
      </c>
      <c r="I206" s="42" t="s">
        <v>69</v>
      </c>
      <c r="J206" s="42" t="s">
        <v>471</v>
      </c>
      <c r="K206" s="42" t="s">
        <v>3384</v>
      </c>
      <c r="L206" s="2">
        <v>46170</v>
      </c>
      <c r="M206" s="42" t="s">
        <v>582</v>
      </c>
    </row>
    <row r="207" spans="1:13" x14ac:dyDescent="0.25">
      <c r="A207" s="42" t="s">
        <v>1288</v>
      </c>
      <c r="B207" s="42" t="s">
        <v>1289</v>
      </c>
      <c r="C207" s="42" t="s">
        <v>6662</v>
      </c>
      <c r="D207" s="42" t="s">
        <v>409</v>
      </c>
      <c r="E207">
        <v>420983</v>
      </c>
      <c r="F207">
        <v>1</v>
      </c>
      <c r="G207" s="2">
        <v>46134</v>
      </c>
      <c r="H207" s="42" t="s">
        <v>631</v>
      </c>
      <c r="I207" s="42" t="s">
        <v>69</v>
      </c>
      <c r="J207" s="42" t="s">
        <v>471</v>
      </c>
      <c r="K207" s="42" t="s">
        <v>2259</v>
      </c>
      <c r="L207" s="2">
        <v>46142</v>
      </c>
      <c r="M207" s="42" t="s">
        <v>582</v>
      </c>
    </row>
    <row r="208" spans="1:13" x14ac:dyDescent="0.25">
      <c r="A208" s="42" t="s">
        <v>8796</v>
      </c>
      <c r="B208" s="42" t="s">
        <v>8799</v>
      </c>
      <c r="C208" s="42" t="s">
        <v>6632</v>
      </c>
      <c r="D208" s="42" t="s">
        <v>409</v>
      </c>
      <c r="E208">
        <v>280655</v>
      </c>
      <c r="F208">
        <v>1</v>
      </c>
      <c r="G208" s="2">
        <v>46134</v>
      </c>
      <c r="H208" s="42" t="s">
        <v>631</v>
      </c>
      <c r="I208" s="42" t="s">
        <v>69</v>
      </c>
      <c r="J208" s="42" t="s">
        <v>471</v>
      </c>
      <c r="K208" s="42" t="s">
        <v>9377</v>
      </c>
      <c r="L208" s="2">
        <v>46142</v>
      </c>
      <c r="M208" s="42" t="s">
        <v>582</v>
      </c>
    </row>
    <row r="209" spans="1:13" x14ac:dyDescent="0.25">
      <c r="A209" s="42" t="s">
        <v>951</v>
      </c>
      <c r="B209" s="42" t="s">
        <v>1496</v>
      </c>
      <c r="C209" s="42" t="s">
        <v>6617</v>
      </c>
      <c r="D209" s="42" t="s">
        <v>409</v>
      </c>
      <c r="E209">
        <v>1337800</v>
      </c>
      <c r="F209">
        <v>1</v>
      </c>
      <c r="G209" s="2">
        <v>46120</v>
      </c>
      <c r="H209" s="42" t="s">
        <v>631</v>
      </c>
      <c r="I209" s="42" t="s">
        <v>69</v>
      </c>
      <c r="J209" s="42" t="s">
        <v>471</v>
      </c>
      <c r="K209" s="42" t="s">
        <v>2259</v>
      </c>
      <c r="L209" s="2">
        <v>46142</v>
      </c>
      <c r="M209" s="42" t="s">
        <v>582</v>
      </c>
    </row>
    <row r="210" spans="1:13" x14ac:dyDescent="0.25">
      <c r="A210" s="42" t="s">
        <v>2147</v>
      </c>
      <c r="B210" s="42" t="s">
        <v>2148</v>
      </c>
      <c r="C210" s="42" t="s">
        <v>6659</v>
      </c>
      <c r="D210" s="42" t="s">
        <v>409</v>
      </c>
      <c r="E210">
        <v>1587706</v>
      </c>
      <c r="F210">
        <v>1</v>
      </c>
      <c r="G210" s="2">
        <v>46128</v>
      </c>
      <c r="H210" s="42" t="s">
        <v>631</v>
      </c>
      <c r="I210" s="42" t="s">
        <v>69</v>
      </c>
      <c r="J210" s="42" t="s">
        <v>471</v>
      </c>
      <c r="K210" s="42" t="s">
        <v>6232</v>
      </c>
      <c r="L210" s="2">
        <v>46142</v>
      </c>
      <c r="M210" s="42" t="s">
        <v>582</v>
      </c>
    </row>
    <row r="211" spans="1:13" x14ac:dyDescent="0.25">
      <c r="A211" s="42" t="s">
        <v>2147</v>
      </c>
      <c r="B211" s="42" t="s">
        <v>2148</v>
      </c>
      <c r="C211" s="42" t="s">
        <v>6649</v>
      </c>
      <c r="D211" s="42" t="s">
        <v>409</v>
      </c>
      <c r="E211">
        <v>1984633</v>
      </c>
      <c r="F211">
        <v>1</v>
      </c>
      <c r="G211" s="2">
        <v>46120</v>
      </c>
      <c r="H211" s="42" t="s">
        <v>631</v>
      </c>
      <c r="I211" s="42" t="s">
        <v>69</v>
      </c>
      <c r="J211" s="42" t="s">
        <v>471</v>
      </c>
      <c r="K211" s="42" t="s">
        <v>6232</v>
      </c>
      <c r="L211" s="2">
        <v>46142</v>
      </c>
      <c r="M211" s="42" t="s">
        <v>582</v>
      </c>
    </row>
    <row r="212" spans="1:13" x14ac:dyDescent="0.25">
      <c r="A212" s="42" t="s">
        <v>224</v>
      </c>
      <c r="B212" s="42" t="s">
        <v>79</v>
      </c>
      <c r="C212" s="42" t="s">
        <v>6648</v>
      </c>
      <c r="D212" s="42" t="s">
        <v>409</v>
      </c>
      <c r="E212">
        <v>998358</v>
      </c>
      <c r="F212">
        <v>1</v>
      </c>
      <c r="G212" s="2">
        <v>46121</v>
      </c>
      <c r="H212" s="42" t="s">
        <v>631</v>
      </c>
      <c r="I212" s="42" t="s">
        <v>69</v>
      </c>
      <c r="J212" s="42" t="s">
        <v>471</v>
      </c>
      <c r="K212" s="42" t="s">
        <v>3384</v>
      </c>
      <c r="L212" s="2">
        <v>46142</v>
      </c>
      <c r="M212" s="42" t="s">
        <v>582</v>
      </c>
    </row>
    <row r="213" spans="1:13" x14ac:dyDescent="0.25">
      <c r="A213" s="42" t="s">
        <v>330</v>
      </c>
      <c r="B213" s="42" t="s">
        <v>315</v>
      </c>
      <c r="C213" s="42" t="s">
        <v>6638</v>
      </c>
      <c r="D213" s="42" t="s">
        <v>409</v>
      </c>
      <c r="E213">
        <v>539113</v>
      </c>
      <c r="F213">
        <v>1</v>
      </c>
      <c r="G213" s="2">
        <v>46125</v>
      </c>
      <c r="H213" s="42" t="s">
        <v>631</v>
      </c>
      <c r="I213" s="42" t="s">
        <v>69</v>
      </c>
      <c r="J213" s="42" t="s">
        <v>471</v>
      </c>
      <c r="K213" s="42" t="s">
        <v>2259</v>
      </c>
      <c r="L213" s="2">
        <v>46142</v>
      </c>
      <c r="M213" s="42" t="s">
        <v>582</v>
      </c>
    </row>
    <row r="214" spans="1:13" x14ac:dyDescent="0.25">
      <c r="A214" s="42" t="s">
        <v>330</v>
      </c>
      <c r="B214" s="42" t="s">
        <v>315</v>
      </c>
      <c r="C214" s="42" t="s">
        <v>6625</v>
      </c>
      <c r="D214" s="42" t="s">
        <v>409</v>
      </c>
      <c r="E214" s="5">
        <v>1018325</v>
      </c>
      <c r="F214">
        <v>1</v>
      </c>
      <c r="G214" s="2">
        <v>46119</v>
      </c>
      <c r="H214" s="42" t="s">
        <v>631</v>
      </c>
      <c r="I214" s="42" t="s">
        <v>69</v>
      </c>
      <c r="J214" s="42" t="s">
        <v>471</v>
      </c>
      <c r="K214" s="42" t="s">
        <v>2259</v>
      </c>
      <c r="L214" s="2">
        <v>46142</v>
      </c>
      <c r="M214" s="42" t="s">
        <v>582</v>
      </c>
    </row>
    <row r="215" spans="1:13" x14ac:dyDescent="0.25">
      <c r="A215" s="42" t="s">
        <v>8784</v>
      </c>
      <c r="B215" s="42" t="s">
        <v>8785</v>
      </c>
      <c r="C215" s="42" t="s">
        <v>6628</v>
      </c>
      <c r="D215" s="42" t="s">
        <v>409</v>
      </c>
      <c r="E215">
        <v>419310</v>
      </c>
      <c r="F215">
        <v>1</v>
      </c>
      <c r="G215" s="2">
        <v>46121</v>
      </c>
      <c r="H215" s="42" t="s">
        <v>631</v>
      </c>
      <c r="I215" s="42" t="s">
        <v>69</v>
      </c>
      <c r="J215" s="42" t="s">
        <v>471</v>
      </c>
      <c r="K215" s="42" t="s">
        <v>2259</v>
      </c>
      <c r="L215" s="2">
        <v>46142</v>
      </c>
      <c r="M215" s="42" t="s">
        <v>582</v>
      </c>
    </row>
    <row r="216" spans="1:13" x14ac:dyDescent="0.25">
      <c r="A216" s="42" t="s">
        <v>8791</v>
      </c>
      <c r="B216" s="42" t="s">
        <v>8792</v>
      </c>
      <c r="C216" s="42" t="s">
        <v>6627</v>
      </c>
      <c r="D216" s="42" t="s">
        <v>409</v>
      </c>
      <c r="E216">
        <v>1337800</v>
      </c>
      <c r="F216">
        <v>1</v>
      </c>
      <c r="G216" s="2">
        <v>46119</v>
      </c>
      <c r="H216" s="42" t="s">
        <v>631</v>
      </c>
      <c r="I216" s="42" t="s">
        <v>69</v>
      </c>
      <c r="J216" s="42" t="s">
        <v>471</v>
      </c>
      <c r="K216" s="42" t="s">
        <v>9373</v>
      </c>
      <c r="L216" s="2">
        <v>46142</v>
      </c>
      <c r="M216" s="42" t="s">
        <v>582</v>
      </c>
    </row>
    <row r="217" spans="1:13" x14ac:dyDescent="0.25">
      <c r="A217" s="42" t="s">
        <v>8788</v>
      </c>
      <c r="B217" s="42" t="s">
        <v>8790</v>
      </c>
      <c r="C217" s="42" t="s">
        <v>6647</v>
      </c>
      <c r="D217" s="42" t="s">
        <v>409</v>
      </c>
      <c r="E217">
        <v>199209</v>
      </c>
      <c r="F217">
        <v>1</v>
      </c>
      <c r="G217" s="2">
        <v>46118</v>
      </c>
      <c r="H217" s="42" t="s">
        <v>631</v>
      </c>
      <c r="I217" s="42" t="s">
        <v>69</v>
      </c>
      <c r="J217" s="42" t="s">
        <v>471</v>
      </c>
      <c r="K217" s="42" t="s">
        <v>2259</v>
      </c>
      <c r="L217" s="2">
        <v>46118</v>
      </c>
      <c r="M217" s="42" t="s">
        <v>582</v>
      </c>
    </row>
    <row r="218" spans="1:13" x14ac:dyDescent="0.25">
      <c r="A218" s="42" t="s">
        <v>224</v>
      </c>
      <c r="B218" s="42" t="s">
        <v>79</v>
      </c>
      <c r="C218" s="42" t="s">
        <v>6604</v>
      </c>
      <c r="D218" s="42" t="s">
        <v>409</v>
      </c>
      <c r="E218">
        <v>996043</v>
      </c>
      <c r="F218">
        <v>1</v>
      </c>
      <c r="G218" s="2">
        <v>46091</v>
      </c>
      <c r="H218" s="42" t="s">
        <v>631</v>
      </c>
      <c r="I218" s="42" t="s">
        <v>69</v>
      </c>
      <c r="J218" s="42" t="s">
        <v>471</v>
      </c>
      <c r="K218" s="42" t="s">
        <v>3384</v>
      </c>
      <c r="L218" s="2">
        <v>46112</v>
      </c>
      <c r="M218" s="42" t="s">
        <v>582</v>
      </c>
    </row>
    <row r="219" spans="1:13" x14ac:dyDescent="0.25">
      <c r="A219" s="42" t="s">
        <v>349</v>
      </c>
      <c r="B219" s="42" t="s">
        <v>340</v>
      </c>
      <c r="C219" s="42" t="s">
        <v>6606</v>
      </c>
      <c r="D219" s="42" t="s">
        <v>409</v>
      </c>
      <c r="E219">
        <v>398417</v>
      </c>
      <c r="F219">
        <v>1</v>
      </c>
      <c r="G219" s="2">
        <v>46090</v>
      </c>
      <c r="H219" s="42" t="s">
        <v>631</v>
      </c>
      <c r="I219" s="42" t="s">
        <v>69</v>
      </c>
      <c r="J219" s="42" t="s">
        <v>471</v>
      </c>
      <c r="K219" s="42" t="s">
        <v>2259</v>
      </c>
      <c r="L219" s="2">
        <v>46112</v>
      </c>
      <c r="M219" s="42" t="s">
        <v>582</v>
      </c>
    </row>
    <row r="220" spans="1:13" x14ac:dyDescent="0.25">
      <c r="A220" s="42" t="s">
        <v>349</v>
      </c>
      <c r="B220" s="42" t="s">
        <v>340</v>
      </c>
      <c r="C220" s="42" t="s">
        <v>6607</v>
      </c>
      <c r="D220" s="42" t="s">
        <v>409</v>
      </c>
      <c r="E220">
        <v>756993</v>
      </c>
      <c r="F220">
        <v>1</v>
      </c>
      <c r="G220" s="2">
        <v>46087</v>
      </c>
      <c r="H220" s="42" t="s">
        <v>631</v>
      </c>
      <c r="I220" s="42" t="s">
        <v>69</v>
      </c>
      <c r="J220" s="42" t="s">
        <v>471</v>
      </c>
      <c r="K220" s="42" t="s">
        <v>2259</v>
      </c>
      <c r="L220" s="2">
        <v>46112</v>
      </c>
      <c r="M220" s="42" t="s">
        <v>582</v>
      </c>
    </row>
    <row r="221" spans="1:13" x14ac:dyDescent="0.25">
      <c r="A221" s="42" t="s">
        <v>8779</v>
      </c>
      <c r="B221" s="42" t="s">
        <v>8780</v>
      </c>
      <c r="C221" s="42" t="s">
        <v>6587</v>
      </c>
      <c r="D221" s="42" t="s">
        <v>409</v>
      </c>
      <c r="E221">
        <v>597626</v>
      </c>
      <c r="F221">
        <v>1</v>
      </c>
      <c r="G221" s="2">
        <v>46099</v>
      </c>
      <c r="H221" s="42" t="s">
        <v>631</v>
      </c>
      <c r="I221" s="42" t="s">
        <v>69</v>
      </c>
      <c r="J221" s="42" t="s">
        <v>471</v>
      </c>
      <c r="K221" s="42" t="s">
        <v>9415</v>
      </c>
      <c r="L221" s="2">
        <v>46112</v>
      </c>
      <c r="M221" s="42" t="s">
        <v>582</v>
      </c>
    </row>
    <row r="222" spans="1:13" x14ac:dyDescent="0.25">
      <c r="A222" s="42" t="s">
        <v>8766</v>
      </c>
      <c r="B222" s="42" t="s">
        <v>8767</v>
      </c>
      <c r="C222" s="42" t="s">
        <v>6589</v>
      </c>
      <c r="D222" s="42" t="s">
        <v>409</v>
      </c>
      <c r="E222">
        <v>601610</v>
      </c>
      <c r="F222">
        <v>1</v>
      </c>
      <c r="G222" s="2">
        <v>46093</v>
      </c>
      <c r="H222" s="42" t="s">
        <v>631</v>
      </c>
      <c r="I222" s="42" t="s">
        <v>69</v>
      </c>
      <c r="J222" s="42" t="s">
        <v>471</v>
      </c>
      <c r="K222" s="42" t="s">
        <v>6214</v>
      </c>
      <c r="L222" s="2">
        <v>46112</v>
      </c>
      <c r="M222" s="42" t="s">
        <v>582</v>
      </c>
    </row>
    <row r="223" spans="1:13" x14ac:dyDescent="0.25">
      <c r="A223" s="42" t="s">
        <v>2147</v>
      </c>
      <c r="B223" s="42" t="s">
        <v>2148</v>
      </c>
      <c r="C223" s="42" t="s">
        <v>6594</v>
      </c>
      <c r="D223" s="42" t="s">
        <v>409</v>
      </c>
      <c r="E223">
        <v>1590718</v>
      </c>
      <c r="F223">
        <v>1</v>
      </c>
      <c r="G223" s="2">
        <v>46091</v>
      </c>
      <c r="H223" s="42" t="s">
        <v>631</v>
      </c>
      <c r="I223" s="42" t="s">
        <v>69</v>
      </c>
      <c r="J223" s="42" t="s">
        <v>471</v>
      </c>
      <c r="K223" s="42" t="s">
        <v>6232</v>
      </c>
      <c r="L223" s="2">
        <v>46112</v>
      </c>
      <c r="M223" s="42" t="s">
        <v>582</v>
      </c>
    </row>
    <row r="224" spans="1:13" x14ac:dyDescent="0.25">
      <c r="A224" s="42" t="s">
        <v>2147</v>
      </c>
      <c r="B224" s="42" t="s">
        <v>2148</v>
      </c>
      <c r="C224" s="42" t="s">
        <v>6605</v>
      </c>
      <c r="D224" s="42" t="s">
        <v>409</v>
      </c>
      <c r="E224">
        <v>1984919</v>
      </c>
      <c r="F224">
        <v>1</v>
      </c>
      <c r="G224" s="2">
        <v>46090</v>
      </c>
      <c r="H224" s="42" t="s">
        <v>631</v>
      </c>
      <c r="I224" s="42" t="s">
        <v>69</v>
      </c>
      <c r="J224" s="42" t="s">
        <v>471</v>
      </c>
      <c r="K224" s="42" t="s">
        <v>6232</v>
      </c>
      <c r="L224" s="2">
        <v>46112</v>
      </c>
      <c r="M224" s="42" t="s">
        <v>582</v>
      </c>
    </row>
    <row r="225" spans="1:13" x14ac:dyDescent="0.25">
      <c r="A225" s="42" t="s">
        <v>8284</v>
      </c>
      <c r="B225" s="42" t="s">
        <v>8285</v>
      </c>
      <c r="C225" s="42" t="s">
        <v>6590</v>
      </c>
      <c r="D225" s="42" t="s">
        <v>409</v>
      </c>
      <c r="E225">
        <v>258971</v>
      </c>
      <c r="F225">
        <v>1</v>
      </c>
      <c r="G225" s="2">
        <v>46100</v>
      </c>
      <c r="H225" s="42" t="s">
        <v>631</v>
      </c>
      <c r="I225" s="42" t="s">
        <v>69</v>
      </c>
      <c r="J225" s="42" t="s">
        <v>471</v>
      </c>
      <c r="K225" s="42" t="s">
        <v>9418</v>
      </c>
      <c r="L225" s="2">
        <v>46112</v>
      </c>
      <c r="M225" s="42" t="s">
        <v>582</v>
      </c>
    </row>
    <row r="226" spans="1:13" x14ac:dyDescent="0.25">
      <c r="A226" s="42" t="s">
        <v>1288</v>
      </c>
      <c r="B226" s="42" t="s">
        <v>1289</v>
      </c>
      <c r="C226" s="42" t="s">
        <v>6585</v>
      </c>
      <c r="D226" s="42" t="s">
        <v>409</v>
      </c>
      <c r="E226">
        <v>398417</v>
      </c>
      <c r="F226">
        <v>1</v>
      </c>
      <c r="G226" s="2">
        <v>46092</v>
      </c>
      <c r="H226" s="42" t="s">
        <v>631</v>
      </c>
      <c r="I226" s="42" t="s">
        <v>69</v>
      </c>
      <c r="J226" s="42" t="s">
        <v>471</v>
      </c>
      <c r="K226" s="42" t="s">
        <v>2259</v>
      </c>
      <c r="L226" s="2">
        <v>46112</v>
      </c>
      <c r="M226" s="42" t="s">
        <v>582</v>
      </c>
    </row>
    <row r="227" spans="1:13" x14ac:dyDescent="0.25">
      <c r="A227" s="42" t="s">
        <v>1288</v>
      </c>
      <c r="B227" s="42" t="s">
        <v>1289</v>
      </c>
      <c r="C227" s="42" t="s">
        <v>6613</v>
      </c>
      <c r="D227" s="42" t="s">
        <v>409</v>
      </c>
      <c r="E227">
        <v>398417</v>
      </c>
      <c r="F227">
        <v>1</v>
      </c>
      <c r="G227" s="2">
        <v>46093</v>
      </c>
      <c r="H227" s="42" t="s">
        <v>631</v>
      </c>
      <c r="I227" s="42" t="s">
        <v>69</v>
      </c>
      <c r="J227" s="42" t="s">
        <v>471</v>
      </c>
      <c r="K227" s="42" t="s">
        <v>2259</v>
      </c>
      <c r="L227" s="2">
        <v>46112</v>
      </c>
      <c r="M227" s="42" t="s">
        <v>582</v>
      </c>
    </row>
    <row r="228" spans="1:13" x14ac:dyDescent="0.25">
      <c r="A228" s="42" t="s">
        <v>1288</v>
      </c>
      <c r="B228" s="42" t="s">
        <v>1289</v>
      </c>
      <c r="C228" s="42" t="s">
        <v>6612</v>
      </c>
      <c r="D228" s="42" t="s">
        <v>409</v>
      </c>
      <c r="E228">
        <v>398417</v>
      </c>
      <c r="F228">
        <v>1</v>
      </c>
      <c r="G228" s="2">
        <v>46098</v>
      </c>
      <c r="H228" s="42" t="s">
        <v>631</v>
      </c>
      <c r="I228" s="42" t="s">
        <v>69</v>
      </c>
      <c r="J228" s="42" t="s">
        <v>471</v>
      </c>
      <c r="K228" s="42" t="s">
        <v>2259</v>
      </c>
      <c r="L228" s="2">
        <v>46112</v>
      </c>
      <c r="M228" s="42" t="s">
        <v>582</v>
      </c>
    </row>
    <row r="229" spans="1:13" x14ac:dyDescent="0.25">
      <c r="A229" s="42" t="s">
        <v>325</v>
      </c>
      <c r="B229" s="42" t="s">
        <v>313</v>
      </c>
      <c r="C229" s="42" t="s">
        <v>6597</v>
      </c>
      <c r="D229" s="42" t="s">
        <v>409</v>
      </c>
      <c r="E229">
        <v>418338</v>
      </c>
      <c r="F229">
        <v>1</v>
      </c>
      <c r="G229" s="2">
        <v>46097</v>
      </c>
      <c r="H229" s="42" t="s">
        <v>631</v>
      </c>
      <c r="I229" s="42" t="s">
        <v>69</v>
      </c>
      <c r="J229" s="42" t="s">
        <v>471</v>
      </c>
      <c r="K229" s="42" t="s">
        <v>2259</v>
      </c>
      <c r="L229" s="2">
        <v>46112</v>
      </c>
      <c r="M229" s="42" t="s">
        <v>582</v>
      </c>
    </row>
    <row r="230" spans="1:13" x14ac:dyDescent="0.25">
      <c r="A230" s="42" t="s">
        <v>325</v>
      </c>
      <c r="B230" s="42" t="s">
        <v>313</v>
      </c>
      <c r="C230" s="42" t="s">
        <v>6601</v>
      </c>
      <c r="D230" s="42" t="s">
        <v>409</v>
      </c>
      <c r="E230">
        <v>418338</v>
      </c>
      <c r="F230">
        <v>1</v>
      </c>
      <c r="G230" s="2">
        <v>46097</v>
      </c>
      <c r="H230" s="42" t="s">
        <v>631</v>
      </c>
      <c r="I230" s="42" t="s">
        <v>69</v>
      </c>
      <c r="J230" s="42" t="s">
        <v>471</v>
      </c>
      <c r="K230" s="42" t="s">
        <v>2259</v>
      </c>
      <c r="L230" s="2">
        <v>46112</v>
      </c>
      <c r="M230" s="42" t="s">
        <v>582</v>
      </c>
    </row>
    <row r="231" spans="1:13" x14ac:dyDescent="0.25">
      <c r="A231" s="42" t="s">
        <v>951</v>
      </c>
      <c r="B231" s="42" t="s">
        <v>1496</v>
      </c>
      <c r="C231" s="42" t="s">
        <v>6595</v>
      </c>
      <c r="D231" s="42" t="s">
        <v>409</v>
      </c>
      <c r="E231">
        <v>677309</v>
      </c>
      <c r="F231">
        <v>1</v>
      </c>
      <c r="G231" s="2">
        <v>46097</v>
      </c>
      <c r="H231" s="42" t="s">
        <v>631</v>
      </c>
      <c r="I231" s="42" t="s">
        <v>69</v>
      </c>
      <c r="J231" s="42" t="s">
        <v>471</v>
      </c>
      <c r="K231" s="42" t="s">
        <v>2259</v>
      </c>
      <c r="L231" s="2">
        <v>46112</v>
      </c>
      <c r="M231" s="42" t="s">
        <v>582</v>
      </c>
    </row>
    <row r="232" spans="1:13" x14ac:dyDescent="0.25">
      <c r="A232" s="42" t="s">
        <v>6211</v>
      </c>
      <c r="B232" s="42" t="s">
        <v>6212</v>
      </c>
      <c r="C232" s="42" t="s">
        <v>6213</v>
      </c>
      <c r="D232" s="42" t="s">
        <v>409</v>
      </c>
      <c r="E232">
        <v>219005</v>
      </c>
      <c r="F232">
        <v>1</v>
      </c>
      <c r="G232" s="2">
        <v>46085</v>
      </c>
      <c r="H232" s="42" t="s">
        <v>631</v>
      </c>
      <c r="I232" s="42" t="s">
        <v>69</v>
      </c>
      <c r="J232" s="42" t="s">
        <v>471</v>
      </c>
      <c r="K232" s="42" t="s">
        <v>6214</v>
      </c>
      <c r="L232" s="2">
        <v>46108</v>
      </c>
      <c r="M232" s="42" t="s">
        <v>582</v>
      </c>
    </row>
    <row r="233" spans="1:13" x14ac:dyDescent="0.25">
      <c r="A233" s="42" t="s">
        <v>221</v>
      </c>
      <c r="B233" s="42" t="s">
        <v>274</v>
      </c>
      <c r="C233" s="42" t="s">
        <v>4772</v>
      </c>
      <c r="D233" s="42" t="s">
        <v>409</v>
      </c>
      <c r="E233">
        <v>993490</v>
      </c>
      <c r="F233">
        <v>1</v>
      </c>
      <c r="G233" s="2">
        <v>46069</v>
      </c>
      <c r="H233" s="42" t="s">
        <v>631</v>
      </c>
      <c r="I233" s="42" t="s">
        <v>69</v>
      </c>
      <c r="J233" s="42" t="s">
        <v>471</v>
      </c>
      <c r="K233" s="42" t="s">
        <v>6232</v>
      </c>
      <c r="L233" s="2">
        <v>46080</v>
      </c>
      <c r="M233" s="42" t="s">
        <v>582</v>
      </c>
    </row>
    <row r="234" spans="1:13" x14ac:dyDescent="0.25">
      <c r="A234" s="42" t="s">
        <v>5710</v>
      </c>
      <c r="B234" s="42" t="s">
        <v>5712</v>
      </c>
      <c r="C234" s="42" t="s">
        <v>4767</v>
      </c>
      <c r="D234" s="42" t="s">
        <v>409</v>
      </c>
      <c r="E234" s="5">
        <v>397292</v>
      </c>
      <c r="F234">
        <v>1</v>
      </c>
      <c r="G234" s="2">
        <v>46055</v>
      </c>
      <c r="H234" s="42" t="s">
        <v>631</v>
      </c>
      <c r="I234" s="42" t="s">
        <v>69</v>
      </c>
      <c r="J234" s="42" t="s">
        <v>471</v>
      </c>
      <c r="K234" s="42" t="s">
        <v>2259</v>
      </c>
      <c r="L234" s="2">
        <v>46080</v>
      </c>
      <c r="M234" s="42" t="s">
        <v>582</v>
      </c>
    </row>
    <row r="235" spans="1:13" x14ac:dyDescent="0.25">
      <c r="A235" s="42" t="s">
        <v>224</v>
      </c>
      <c r="B235" s="42" t="s">
        <v>79</v>
      </c>
      <c r="C235" s="42" t="s">
        <v>4797</v>
      </c>
      <c r="D235" s="42" t="s">
        <v>409</v>
      </c>
      <c r="E235">
        <v>994624</v>
      </c>
      <c r="F235">
        <v>1</v>
      </c>
      <c r="G235" s="2">
        <v>46076</v>
      </c>
      <c r="H235" s="42" t="s">
        <v>631</v>
      </c>
      <c r="I235" s="42" t="s">
        <v>69</v>
      </c>
      <c r="J235" s="42" t="s">
        <v>471</v>
      </c>
      <c r="K235" s="42" t="s">
        <v>3384</v>
      </c>
      <c r="L235" s="2">
        <v>46080</v>
      </c>
      <c r="M235" s="42" t="s">
        <v>582</v>
      </c>
    </row>
    <row r="236" spans="1:13" x14ac:dyDescent="0.25">
      <c r="A236" s="42" t="s">
        <v>2147</v>
      </c>
      <c r="B236" s="42" t="s">
        <v>2148</v>
      </c>
      <c r="C236" s="42" t="s">
        <v>4777</v>
      </c>
      <c r="D236" s="42" t="s">
        <v>409</v>
      </c>
      <c r="E236">
        <v>1988398</v>
      </c>
      <c r="F236">
        <v>1</v>
      </c>
      <c r="G236" s="2">
        <v>46069</v>
      </c>
      <c r="H236" s="42" t="s">
        <v>631</v>
      </c>
      <c r="I236" s="42" t="s">
        <v>69</v>
      </c>
      <c r="J236" s="42" t="s">
        <v>471</v>
      </c>
      <c r="K236" s="42" t="s">
        <v>6232</v>
      </c>
      <c r="L236" s="2">
        <v>46080</v>
      </c>
      <c r="M236" s="42" t="s">
        <v>582</v>
      </c>
    </row>
    <row r="237" spans="1:13" x14ac:dyDescent="0.25">
      <c r="A237" s="42" t="s">
        <v>5707</v>
      </c>
      <c r="B237" s="42" t="s">
        <v>5708</v>
      </c>
      <c r="C237" s="42" t="s">
        <v>4757</v>
      </c>
      <c r="D237" s="42" t="s">
        <v>409</v>
      </c>
      <c r="E237">
        <v>655362</v>
      </c>
      <c r="F237">
        <v>1</v>
      </c>
      <c r="G237" s="2">
        <v>46058</v>
      </c>
      <c r="H237" s="42" t="s">
        <v>631</v>
      </c>
      <c r="I237" s="42" t="s">
        <v>69</v>
      </c>
      <c r="J237" s="42" t="s">
        <v>471</v>
      </c>
      <c r="K237" s="42" t="s">
        <v>6231</v>
      </c>
      <c r="L237" s="2">
        <v>46080</v>
      </c>
      <c r="M237" s="42" t="s">
        <v>582</v>
      </c>
    </row>
    <row r="238" spans="1:13" x14ac:dyDescent="0.25">
      <c r="A238" s="42" t="s">
        <v>2147</v>
      </c>
      <c r="B238" s="42" t="s">
        <v>2148</v>
      </c>
      <c r="C238" s="42" t="s">
        <v>4766</v>
      </c>
      <c r="D238" s="42" t="s">
        <v>409</v>
      </c>
      <c r="E238">
        <v>1986330</v>
      </c>
      <c r="F238">
        <v>1</v>
      </c>
      <c r="G238" s="2">
        <v>46055</v>
      </c>
      <c r="H238" s="42" t="s">
        <v>631</v>
      </c>
      <c r="I238" s="42" t="s">
        <v>69</v>
      </c>
      <c r="J238" s="42" t="s">
        <v>471</v>
      </c>
      <c r="K238" s="42" t="s">
        <v>6232</v>
      </c>
      <c r="L238" s="2">
        <v>46080</v>
      </c>
      <c r="M238" s="42" t="s">
        <v>582</v>
      </c>
    </row>
    <row r="239" spans="1:13" x14ac:dyDescent="0.25">
      <c r="A239" s="42" t="s">
        <v>951</v>
      </c>
      <c r="B239" s="42" t="s">
        <v>1496</v>
      </c>
      <c r="C239" s="42" t="s">
        <v>4778</v>
      </c>
      <c r="D239" s="42" t="s">
        <v>409</v>
      </c>
      <c r="E239">
        <v>329839</v>
      </c>
      <c r="F239">
        <v>1</v>
      </c>
      <c r="G239" s="2">
        <v>46069</v>
      </c>
      <c r="H239" s="42" t="s">
        <v>631</v>
      </c>
      <c r="I239" s="42" t="s">
        <v>69</v>
      </c>
      <c r="J239" s="42" t="s">
        <v>471</v>
      </c>
      <c r="K239" s="42" t="s">
        <v>2259</v>
      </c>
      <c r="L239" s="2">
        <v>46080</v>
      </c>
      <c r="M239" s="42" t="s">
        <v>582</v>
      </c>
    </row>
    <row r="240" spans="1:13" x14ac:dyDescent="0.25">
      <c r="A240" s="42" t="s">
        <v>951</v>
      </c>
      <c r="B240" s="42" t="s">
        <v>1496</v>
      </c>
      <c r="C240" s="42" t="s">
        <v>4768</v>
      </c>
      <c r="D240" s="42" t="s">
        <v>409</v>
      </c>
      <c r="E240">
        <v>262195</v>
      </c>
      <c r="F240">
        <v>1</v>
      </c>
      <c r="G240" s="2">
        <v>46057</v>
      </c>
      <c r="H240" s="42" t="s">
        <v>631</v>
      </c>
      <c r="I240" s="42" t="s">
        <v>69</v>
      </c>
      <c r="J240" s="42" t="s">
        <v>471</v>
      </c>
      <c r="K240" s="42" t="s">
        <v>2259</v>
      </c>
      <c r="L240" s="2">
        <v>46080</v>
      </c>
      <c r="M240" s="42" t="s">
        <v>582</v>
      </c>
    </row>
    <row r="241" spans="1:13" x14ac:dyDescent="0.25">
      <c r="A241" s="42" t="s">
        <v>951</v>
      </c>
      <c r="B241" s="42" t="s">
        <v>1496</v>
      </c>
      <c r="C241" s="42" t="s">
        <v>4773</v>
      </c>
      <c r="D241" s="42" t="s">
        <v>409</v>
      </c>
      <c r="E241">
        <v>460620</v>
      </c>
      <c r="F241">
        <v>1</v>
      </c>
      <c r="G241" s="2">
        <v>46063</v>
      </c>
      <c r="H241" s="42" t="s">
        <v>631</v>
      </c>
      <c r="I241" s="42" t="s">
        <v>69</v>
      </c>
      <c r="J241" s="42" t="s">
        <v>471</v>
      </c>
      <c r="K241" s="42" t="s">
        <v>2259</v>
      </c>
      <c r="L241" s="2">
        <v>46080</v>
      </c>
      <c r="M241" s="42" t="s">
        <v>582</v>
      </c>
    </row>
    <row r="242" spans="1:13" x14ac:dyDescent="0.25">
      <c r="A242" s="42" t="s">
        <v>6233</v>
      </c>
      <c r="B242" s="42" t="s">
        <v>6234</v>
      </c>
      <c r="C242" s="42" t="s">
        <v>6235</v>
      </c>
      <c r="D242" s="42" t="s">
        <v>409</v>
      </c>
      <c r="E242">
        <v>397086</v>
      </c>
      <c r="F242">
        <v>1</v>
      </c>
      <c r="G242" s="2">
        <v>46065</v>
      </c>
      <c r="H242" s="42" t="s">
        <v>631</v>
      </c>
      <c r="I242" s="42" t="s">
        <v>69</v>
      </c>
      <c r="J242" s="42" t="s">
        <v>471</v>
      </c>
      <c r="K242" s="42" t="s">
        <v>2259</v>
      </c>
      <c r="L242" s="2">
        <v>46080</v>
      </c>
      <c r="M242" s="42" t="s">
        <v>582</v>
      </c>
    </row>
    <row r="243" spans="1:13" x14ac:dyDescent="0.25">
      <c r="A243" s="42" t="s">
        <v>330</v>
      </c>
      <c r="B243" s="42" t="s">
        <v>315</v>
      </c>
      <c r="C243" s="42" t="s">
        <v>3422</v>
      </c>
      <c r="D243" s="42" t="s">
        <v>409</v>
      </c>
      <c r="E243">
        <v>298219</v>
      </c>
      <c r="F243">
        <v>1</v>
      </c>
      <c r="G243" s="2">
        <v>46027</v>
      </c>
      <c r="H243" s="42" t="s">
        <v>631</v>
      </c>
      <c r="I243" s="42" t="s">
        <v>69</v>
      </c>
      <c r="J243" s="42" t="s">
        <v>471</v>
      </c>
      <c r="K243" s="42" t="s">
        <v>3423</v>
      </c>
      <c r="L243" s="2">
        <v>46052</v>
      </c>
      <c r="M243" s="42" t="s">
        <v>582</v>
      </c>
    </row>
    <row r="244" spans="1:13" x14ac:dyDescent="0.25">
      <c r="A244" s="42" t="s">
        <v>799</v>
      </c>
      <c r="B244" s="42" t="s">
        <v>780</v>
      </c>
      <c r="C244" s="42" t="s">
        <v>3417</v>
      </c>
      <c r="D244" s="42" t="s">
        <v>409</v>
      </c>
      <c r="E244">
        <v>1590501</v>
      </c>
      <c r="F244">
        <v>1</v>
      </c>
      <c r="G244" s="2">
        <v>46052</v>
      </c>
      <c r="H244" s="42" t="s">
        <v>631</v>
      </c>
      <c r="I244" s="42" t="s">
        <v>69</v>
      </c>
      <c r="J244" s="42" t="s">
        <v>471</v>
      </c>
      <c r="K244" s="42" t="s">
        <v>3418</v>
      </c>
      <c r="L244" s="2">
        <v>46052</v>
      </c>
      <c r="M244" s="42" t="s">
        <v>582</v>
      </c>
    </row>
    <row r="245" spans="1:13" x14ac:dyDescent="0.25">
      <c r="A245" s="42" t="s">
        <v>325</v>
      </c>
      <c r="B245" s="42" t="s">
        <v>313</v>
      </c>
      <c r="C245" s="42" t="s">
        <v>3416</v>
      </c>
      <c r="D245" s="42" t="s">
        <v>409</v>
      </c>
      <c r="E245">
        <v>397625</v>
      </c>
      <c r="F245">
        <v>1</v>
      </c>
      <c r="G245" s="2">
        <v>46029</v>
      </c>
      <c r="H245" s="42" t="s">
        <v>631</v>
      </c>
      <c r="I245" s="42" t="s">
        <v>69</v>
      </c>
      <c r="J245" s="42" t="s">
        <v>471</v>
      </c>
      <c r="K245" s="42" t="s">
        <v>2259</v>
      </c>
      <c r="L245" s="2">
        <v>46052</v>
      </c>
      <c r="M245" s="42" t="s">
        <v>582</v>
      </c>
    </row>
    <row r="246" spans="1:13" x14ac:dyDescent="0.25">
      <c r="A246" s="42" t="s">
        <v>349</v>
      </c>
      <c r="B246" s="42" t="s">
        <v>340</v>
      </c>
      <c r="C246" s="42" t="s">
        <v>3342</v>
      </c>
      <c r="D246" s="42" t="s">
        <v>409</v>
      </c>
      <c r="E246">
        <v>396666</v>
      </c>
      <c r="F246">
        <v>1</v>
      </c>
      <c r="G246" s="2">
        <v>46031</v>
      </c>
      <c r="H246" s="42" t="s">
        <v>631</v>
      </c>
      <c r="I246" s="42" t="s">
        <v>69</v>
      </c>
      <c r="J246" s="42" t="s">
        <v>471</v>
      </c>
      <c r="K246" s="42" t="s">
        <v>2259</v>
      </c>
      <c r="L246" s="2">
        <v>46052</v>
      </c>
      <c r="M246" s="42" t="s">
        <v>582</v>
      </c>
    </row>
    <row r="247" spans="1:13" x14ac:dyDescent="0.25">
      <c r="A247" s="42" t="s">
        <v>3419</v>
      </c>
      <c r="B247" s="42" t="s">
        <v>3420</v>
      </c>
      <c r="C247" s="42" t="s">
        <v>3421</v>
      </c>
      <c r="D247" s="42" t="s">
        <v>409</v>
      </c>
      <c r="E247">
        <v>397163</v>
      </c>
      <c r="F247">
        <v>1</v>
      </c>
      <c r="G247" s="2">
        <v>46048</v>
      </c>
      <c r="H247" s="42" t="s">
        <v>631</v>
      </c>
      <c r="I247" s="42" t="s">
        <v>69</v>
      </c>
      <c r="J247" s="42" t="s">
        <v>471</v>
      </c>
      <c r="K247" s="42" t="s">
        <v>2259</v>
      </c>
      <c r="L247" s="2">
        <v>46052</v>
      </c>
      <c r="M247" s="42" t="s">
        <v>582</v>
      </c>
    </row>
    <row r="248" spans="1:13" x14ac:dyDescent="0.25">
      <c r="A248" s="42" t="s">
        <v>1288</v>
      </c>
      <c r="B248" s="42" t="s">
        <v>1289</v>
      </c>
      <c r="C248" s="42" t="s">
        <v>3370</v>
      </c>
      <c r="D248" s="42" t="s">
        <v>409</v>
      </c>
      <c r="E248">
        <v>396666</v>
      </c>
      <c r="F248">
        <v>1</v>
      </c>
      <c r="G248" s="2">
        <v>46028</v>
      </c>
      <c r="H248" s="42" t="s">
        <v>631</v>
      </c>
      <c r="I248" s="42" t="s">
        <v>69</v>
      </c>
      <c r="J248" s="42" t="s">
        <v>471</v>
      </c>
      <c r="K248" s="42" t="s">
        <v>2259</v>
      </c>
      <c r="L248" s="2">
        <v>46052</v>
      </c>
      <c r="M248" s="42" t="s">
        <v>582</v>
      </c>
    </row>
    <row r="249" spans="1:13" x14ac:dyDescent="0.25">
      <c r="A249" s="42" t="s">
        <v>2257</v>
      </c>
      <c r="B249" s="42" t="s">
        <v>2258</v>
      </c>
      <c r="C249" s="42" t="s">
        <v>3356</v>
      </c>
      <c r="D249" s="42" t="s">
        <v>409</v>
      </c>
      <c r="E249">
        <v>596438</v>
      </c>
      <c r="F249">
        <v>1</v>
      </c>
      <c r="G249" s="2">
        <v>46027</v>
      </c>
      <c r="H249" s="42" t="s">
        <v>631</v>
      </c>
      <c r="I249" s="42" t="s">
        <v>69</v>
      </c>
      <c r="J249" s="42" t="s">
        <v>471</v>
      </c>
      <c r="K249" s="42" t="s">
        <v>3357</v>
      </c>
      <c r="L249" s="2">
        <v>46052</v>
      </c>
      <c r="M249" s="42" t="s">
        <v>582</v>
      </c>
    </row>
    <row r="250" spans="1:13" x14ac:dyDescent="0.25">
      <c r="A250" s="42" t="s">
        <v>951</v>
      </c>
      <c r="B250" s="42" t="s">
        <v>1496</v>
      </c>
      <c r="C250" s="42" t="s">
        <v>3385</v>
      </c>
      <c r="D250" s="42" t="s">
        <v>409</v>
      </c>
      <c r="E250">
        <v>1013944</v>
      </c>
      <c r="F250">
        <v>1</v>
      </c>
      <c r="G250" s="2">
        <v>46028</v>
      </c>
      <c r="H250" s="42" t="s">
        <v>631</v>
      </c>
      <c r="I250" s="42" t="s">
        <v>69</v>
      </c>
      <c r="J250" s="42" t="s">
        <v>471</v>
      </c>
      <c r="K250" s="42" t="s">
        <v>2259</v>
      </c>
      <c r="L250" s="2">
        <v>46052</v>
      </c>
      <c r="M250" s="42" t="s">
        <v>582</v>
      </c>
    </row>
    <row r="251" spans="1:13" x14ac:dyDescent="0.25">
      <c r="A251" s="42" t="s">
        <v>3379</v>
      </c>
      <c r="B251" s="42" t="s">
        <v>3380</v>
      </c>
      <c r="C251" s="42" t="s">
        <v>3381</v>
      </c>
      <c r="D251" s="42" t="s">
        <v>409</v>
      </c>
      <c r="E251">
        <v>755488</v>
      </c>
      <c r="F251">
        <v>1</v>
      </c>
      <c r="G251" s="2">
        <v>46028</v>
      </c>
      <c r="H251" s="42" t="s">
        <v>631</v>
      </c>
      <c r="I251" s="42" t="s">
        <v>69</v>
      </c>
      <c r="J251" s="42" t="s">
        <v>471</v>
      </c>
      <c r="K251" s="42" t="s">
        <v>3381</v>
      </c>
      <c r="L251" s="2">
        <v>46052</v>
      </c>
      <c r="M251" s="42" t="s">
        <v>582</v>
      </c>
    </row>
    <row r="252" spans="1:13" x14ac:dyDescent="0.25">
      <c r="A252" s="42" t="s">
        <v>324</v>
      </c>
      <c r="B252" s="42" t="s">
        <v>316</v>
      </c>
      <c r="C252" s="42" t="s">
        <v>3382</v>
      </c>
      <c r="D252" s="42" t="s">
        <v>409</v>
      </c>
      <c r="E252">
        <v>2862901</v>
      </c>
      <c r="F252">
        <v>1</v>
      </c>
      <c r="G252" s="2">
        <v>46027</v>
      </c>
      <c r="H252" s="42" t="s">
        <v>631</v>
      </c>
      <c r="I252" s="42" t="s">
        <v>69</v>
      </c>
      <c r="J252" s="42" t="s">
        <v>471</v>
      </c>
      <c r="K252" s="42" t="s">
        <v>2259</v>
      </c>
      <c r="L252" s="2">
        <v>46052</v>
      </c>
      <c r="M252" s="42" t="s">
        <v>582</v>
      </c>
    </row>
    <row r="253" spans="1:13" x14ac:dyDescent="0.25">
      <c r="A253" s="42" t="s">
        <v>224</v>
      </c>
      <c r="B253" s="42" t="s">
        <v>79</v>
      </c>
      <c r="C253" s="42" t="s">
        <v>3383</v>
      </c>
      <c r="D253" s="42" t="s">
        <v>409</v>
      </c>
      <c r="E253">
        <v>993165</v>
      </c>
      <c r="F253">
        <v>1</v>
      </c>
      <c r="G253" s="2">
        <v>46036</v>
      </c>
      <c r="H253" s="42" t="s">
        <v>631</v>
      </c>
      <c r="I253" s="42" t="s">
        <v>69</v>
      </c>
      <c r="J253" s="42" t="s">
        <v>471</v>
      </c>
      <c r="K253" s="42" t="s">
        <v>3384</v>
      </c>
      <c r="L253" s="2">
        <v>46052</v>
      </c>
      <c r="M253" s="42" t="s">
        <v>582</v>
      </c>
    </row>
    <row r="254" spans="1:13" x14ac:dyDescent="0.25">
      <c r="A254" s="42" t="s">
        <v>13211</v>
      </c>
      <c r="B254" s="42" t="s">
        <v>13212</v>
      </c>
      <c r="C254" s="42" t="s">
        <v>13213</v>
      </c>
      <c r="D254" s="42" t="s">
        <v>409</v>
      </c>
      <c r="E254">
        <v>130651</v>
      </c>
      <c r="F254">
        <v>1</v>
      </c>
      <c r="G254" s="2">
        <v>46211</v>
      </c>
      <c r="H254" s="42" t="s">
        <v>470</v>
      </c>
      <c r="I254" s="42" t="s">
        <v>69</v>
      </c>
      <c r="J254" s="42" t="s">
        <v>471</v>
      </c>
      <c r="K254" s="42" t="s">
        <v>6256</v>
      </c>
      <c r="L254" s="2">
        <v>46211</v>
      </c>
      <c r="M254" s="42" t="s">
        <v>582</v>
      </c>
    </row>
    <row r="255" spans="1:13" x14ac:dyDescent="0.25">
      <c r="A255" s="42" t="s">
        <v>1133</v>
      </c>
      <c r="B255" s="42" t="s">
        <v>1134</v>
      </c>
      <c r="C255" s="42" t="s">
        <v>13214</v>
      </c>
      <c r="D255" s="42" t="s">
        <v>409</v>
      </c>
      <c r="E255" s="5">
        <v>1822583</v>
      </c>
      <c r="F255">
        <v>1</v>
      </c>
      <c r="G255" s="2">
        <v>46211</v>
      </c>
      <c r="H255" s="42" t="s">
        <v>470</v>
      </c>
      <c r="I255" s="42" t="s">
        <v>69</v>
      </c>
      <c r="J255" s="42" t="s">
        <v>471</v>
      </c>
      <c r="K255" s="42" t="s">
        <v>13215</v>
      </c>
      <c r="L255" s="2">
        <v>46211</v>
      </c>
      <c r="M255" s="42" t="s">
        <v>582</v>
      </c>
    </row>
    <row r="256" spans="1:13" x14ac:dyDescent="0.25">
      <c r="A256" s="42" t="s">
        <v>1000</v>
      </c>
      <c r="B256" s="42" t="s">
        <v>1001</v>
      </c>
      <c r="C256" s="42" t="s">
        <v>13216</v>
      </c>
      <c r="D256" s="42" t="s">
        <v>409</v>
      </c>
      <c r="E256" s="5">
        <v>352828</v>
      </c>
      <c r="F256">
        <v>1</v>
      </c>
      <c r="G256" s="2">
        <v>46209</v>
      </c>
      <c r="H256" s="42" t="s">
        <v>470</v>
      </c>
      <c r="I256" s="42" t="s">
        <v>69</v>
      </c>
      <c r="J256" s="42" t="s">
        <v>471</v>
      </c>
      <c r="K256" s="42" t="s">
        <v>9422</v>
      </c>
      <c r="L256" s="2">
        <v>46209</v>
      </c>
      <c r="M256" s="42" t="s">
        <v>582</v>
      </c>
    </row>
    <row r="257" spans="1:13" x14ac:dyDescent="0.25">
      <c r="A257" s="42" t="s">
        <v>1290</v>
      </c>
      <c r="B257" s="42" t="s">
        <v>13217</v>
      </c>
      <c r="C257" s="42" t="s">
        <v>12142</v>
      </c>
      <c r="D257" s="42" t="s">
        <v>409</v>
      </c>
      <c r="E257">
        <v>244318</v>
      </c>
      <c r="F257">
        <v>1</v>
      </c>
      <c r="G257" s="2">
        <v>46192</v>
      </c>
      <c r="H257" s="42" t="s">
        <v>470</v>
      </c>
      <c r="I257" s="42" t="s">
        <v>69</v>
      </c>
      <c r="J257" s="42" t="s">
        <v>471</v>
      </c>
      <c r="K257" s="42" t="s">
        <v>9422</v>
      </c>
      <c r="L257" s="2">
        <v>46192</v>
      </c>
      <c r="M257" s="42" t="s">
        <v>582</v>
      </c>
    </row>
    <row r="258" spans="1:13" x14ac:dyDescent="0.25">
      <c r="A258" s="42" t="s">
        <v>291</v>
      </c>
      <c r="B258" s="42" t="s">
        <v>273</v>
      </c>
      <c r="C258" s="42" t="s">
        <v>13218</v>
      </c>
      <c r="D258" s="42" t="s">
        <v>409</v>
      </c>
      <c r="E258">
        <v>477304</v>
      </c>
      <c r="F258">
        <v>1</v>
      </c>
      <c r="G258" s="2">
        <v>46191</v>
      </c>
      <c r="H258" s="42" t="s">
        <v>470</v>
      </c>
      <c r="I258" s="42" t="s">
        <v>69</v>
      </c>
      <c r="J258" s="42" t="s">
        <v>471</v>
      </c>
      <c r="K258" s="42" t="s">
        <v>6256</v>
      </c>
      <c r="L258" s="2">
        <v>46191</v>
      </c>
      <c r="M258" s="42" t="s">
        <v>582</v>
      </c>
    </row>
    <row r="259" spans="1:13" x14ac:dyDescent="0.25">
      <c r="A259" s="42" t="s">
        <v>174</v>
      </c>
      <c r="B259" s="42" t="s">
        <v>320</v>
      </c>
      <c r="C259" s="42" t="s">
        <v>12113</v>
      </c>
      <c r="D259" s="42" t="s">
        <v>409</v>
      </c>
      <c r="E259">
        <v>1123131</v>
      </c>
      <c r="F259">
        <v>1</v>
      </c>
      <c r="G259" s="2">
        <v>46190</v>
      </c>
      <c r="H259" s="42" t="s">
        <v>470</v>
      </c>
      <c r="I259" s="42" t="s">
        <v>69</v>
      </c>
      <c r="J259" s="42" t="s">
        <v>471</v>
      </c>
      <c r="K259" s="42" t="s">
        <v>13219</v>
      </c>
      <c r="L259" s="2">
        <v>46190</v>
      </c>
      <c r="M259" s="42" t="s">
        <v>582</v>
      </c>
    </row>
    <row r="260" spans="1:13" x14ac:dyDescent="0.25">
      <c r="A260" s="42" t="s">
        <v>1000</v>
      </c>
      <c r="B260" s="42" t="s">
        <v>1001</v>
      </c>
      <c r="C260" s="42" t="s">
        <v>11771</v>
      </c>
      <c r="D260" s="42" t="s">
        <v>409</v>
      </c>
      <c r="E260">
        <v>86067</v>
      </c>
      <c r="F260">
        <v>1</v>
      </c>
      <c r="G260" s="2">
        <v>46184</v>
      </c>
      <c r="H260" s="42" t="s">
        <v>470</v>
      </c>
      <c r="I260" s="42" t="s">
        <v>69</v>
      </c>
      <c r="J260" s="42" t="s">
        <v>471</v>
      </c>
      <c r="K260" s="42" t="s">
        <v>9422</v>
      </c>
      <c r="L260" s="2">
        <v>46184</v>
      </c>
      <c r="M260" s="42" t="s">
        <v>582</v>
      </c>
    </row>
    <row r="261" spans="1:13" x14ac:dyDescent="0.25">
      <c r="A261" s="42" t="s">
        <v>998</v>
      </c>
      <c r="B261" s="42" t="s">
        <v>999</v>
      </c>
      <c r="C261" s="42" t="s">
        <v>11770</v>
      </c>
      <c r="D261" s="42" t="s">
        <v>409</v>
      </c>
      <c r="E261">
        <v>239763</v>
      </c>
      <c r="F261">
        <v>1</v>
      </c>
      <c r="G261" s="2">
        <v>46184</v>
      </c>
      <c r="H261" s="42" t="s">
        <v>470</v>
      </c>
      <c r="I261" s="42" t="s">
        <v>69</v>
      </c>
      <c r="J261" s="42" t="s">
        <v>471</v>
      </c>
      <c r="K261" s="42" t="s">
        <v>6256</v>
      </c>
      <c r="L261" s="2">
        <v>46184</v>
      </c>
      <c r="M261" s="42" t="s">
        <v>582</v>
      </c>
    </row>
    <row r="262" spans="1:13" x14ac:dyDescent="0.25">
      <c r="A262" s="42" t="s">
        <v>998</v>
      </c>
      <c r="B262" s="42" t="s">
        <v>999</v>
      </c>
      <c r="C262" s="42" t="s">
        <v>11766</v>
      </c>
      <c r="D262" s="42" t="s">
        <v>409</v>
      </c>
      <c r="E262">
        <v>478255</v>
      </c>
      <c r="F262">
        <v>1</v>
      </c>
      <c r="G262" s="2">
        <v>46184</v>
      </c>
      <c r="H262" s="42" t="s">
        <v>470</v>
      </c>
      <c r="I262" s="42" t="s">
        <v>69</v>
      </c>
      <c r="J262" s="42" t="s">
        <v>471</v>
      </c>
      <c r="K262" s="42" t="s">
        <v>6256</v>
      </c>
      <c r="L262" s="2">
        <v>46184</v>
      </c>
      <c r="M262" s="42" t="s">
        <v>582</v>
      </c>
    </row>
    <row r="263" spans="1:13" x14ac:dyDescent="0.25">
      <c r="A263" s="42" t="s">
        <v>8557</v>
      </c>
      <c r="B263" s="42" t="s">
        <v>8558</v>
      </c>
      <c r="C263" s="42" t="s">
        <v>11747</v>
      </c>
      <c r="D263" s="42" t="s">
        <v>409</v>
      </c>
      <c r="E263">
        <v>159367</v>
      </c>
      <c r="F263">
        <v>1</v>
      </c>
      <c r="G263" s="2">
        <v>46184</v>
      </c>
      <c r="H263" s="42" t="s">
        <v>470</v>
      </c>
      <c r="I263" s="42" t="s">
        <v>69</v>
      </c>
      <c r="J263" s="42" t="s">
        <v>471</v>
      </c>
      <c r="K263" s="42" t="s">
        <v>11748</v>
      </c>
      <c r="L263" s="2">
        <v>46184</v>
      </c>
      <c r="M263" s="42" t="s">
        <v>582</v>
      </c>
    </row>
    <row r="264" spans="1:13" x14ac:dyDescent="0.25">
      <c r="A264" s="42" t="s">
        <v>4930</v>
      </c>
      <c r="B264" s="42" t="s">
        <v>6002</v>
      </c>
      <c r="C264" s="42" t="s">
        <v>11768</v>
      </c>
      <c r="D264" s="42" t="s">
        <v>409</v>
      </c>
      <c r="E264">
        <v>1702605</v>
      </c>
      <c r="F264">
        <v>1</v>
      </c>
      <c r="G264" s="2">
        <v>46184</v>
      </c>
      <c r="H264" s="42" t="s">
        <v>470</v>
      </c>
      <c r="I264" s="42" t="s">
        <v>69</v>
      </c>
      <c r="J264" s="42" t="s">
        <v>471</v>
      </c>
      <c r="K264" s="42" t="s">
        <v>11769</v>
      </c>
      <c r="L264" s="2">
        <v>46184</v>
      </c>
      <c r="M264" s="42" t="s">
        <v>582</v>
      </c>
    </row>
    <row r="265" spans="1:13" x14ac:dyDescent="0.25">
      <c r="A265" s="42" t="s">
        <v>291</v>
      </c>
      <c r="B265" s="42" t="s">
        <v>273</v>
      </c>
      <c r="C265" s="42" t="s">
        <v>11773</v>
      </c>
      <c r="D265" s="42" t="s">
        <v>409</v>
      </c>
      <c r="E265">
        <v>1699263</v>
      </c>
      <c r="F265">
        <v>1</v>
      </c>
      <c r="G265" s="2">
        <v>46184</v>
      </c>
      <c r="H265" s="42" t="s">
        <v>470</v>
      </c>
      <c r="I265" s="42" t="s">
        <v>69</v>
      </c>
      <c r="J265" s="42" t="s">
        <v>471</v>
      </c>
      <c r="K265" s="42" t="s">
        <v>6256</v>
      </c>
      <c r="L265" s="2">
        <v>46184</v>
      </c>
      <c r="M265" s="42" t="s">
        <v>582</v>
      </c>
    </row>
    <row r="266" spans="1:13" x14ac:dyDescent="0.25">
      <c r="A266" s="42" t="s">
        <v>996</v>
      </c>
      <c r="B266" s="42" t="s">
        <v>997</v>
      </c>
      <c r="C266" s="42" t="s">
        <v>11772</v>
      </c>
      <c r="D266" s="42" t="s">
        <v>409</v>
      </c>
      <c r="E266">
        <v>238210</v>
      </c>
      <c r="F266">
        <v>1</v>
      </c>
      <c r="G266" s="2">
        <v>46184</v>
      </c>
      <c r="H266" s="42" t="s">
        <v>470</v>
      </c>
      <c r="I266" s="42" t="s">
        <v>69</v>
      </c>
      <c r="J266" s="42" t="s">
        <v>471</v>
      </c>
      <c r="K266" s="42" t="s">
        <v>6256</v>
      </c>
      <c r="L266" s="2">
        <v>46184</v>
      </c>
      <c r="M266" s="42" t="s">
        <v>582</v>
      </c>
    </row>
    <row r="267" spans="1:13" x14ac:dyDescent="0.25">
      <c r="A267" s="42" t="s">
        <v>1000</v>
      </c>
      <c r="B267" s="42" t="s">
        <v>1001</v>
      </c>
      <c r="C267" s="42" t="s">
        <v>11767</v>
      </c>
      <c r="D267" s="42" t="s">
        <v>409</v>
      </c>
      <c r="E267">
        <v>402187</v>
      </c>
      <c r="F267">
        <v>1</v>
      </c>
      <c r="G267" s="2">
        <v>46184</v>
      </c>
      <c r="H267" s="42" t="s">
        <v>470</v>
      </c>
      <c r="I267" s="42" t="s">
        <v>69</v>
      </c>
      <c r="J267" s="42" t="s">
        <v>471</v>
      </c>
      <c r="K267" s="42" t="s">
        <v>9422</v>
      </c>
      <c r="L267" s="2">
        <v>46184</v>
      </c>
      <c r="M267" s="42" t="s">
        <v>582</v>
      </c>
    </row>
    <row r="268" spans="1:13" x14ac:dyDescent="0.25">
      <c r="A268" s="42" t="s">
        <v>11428</v>
      </c>
      <c r="B268" s="42" t="s">
        <v>11430</v>
      </c>
      <c r="C268" s="42" t="s">
        <v>10591</v>
      </c>
      <c r="D268" s="42" t="s">
        <v>409</v>
      </c>
      <c r="E268">
        <v>282975</v>
      </c>
      <c r="F268">
        <v>1</v>
      </c>
      <c r="G268" s="2">
        <v>46169</v>
      </c>
      <c r="H268" s="42" t="s">
        <v>470</v>
      </c>
      <c r="I268" s="42" t="s">
        <v>69</v>
      </c>
      <c r="J268" s="42" t="s">
        <v>471</v>
      </c>
      <c r="K268" s="42" t="s">
        <v>11791</v>
      </c>
      <c r="L268" s="2">
        <v>46169</v>
      </c>
      <c r="M268" s="42" t="s">
        <v>582</v>
      </c>
    </row>
    <row r="269" spans="1:13" x14ac:dyDescent="0.25">
      <c r="A269" s="42" t="s">
        <v>11440</v>
      </c>
      <c r="B269" s="42" t="s">
        <v>11790</v>
      </c>
      <c r="C269" s="42" t="s">
        <v>10588</v>
      </c>
      <c r="D269" s="42" t="s">
        <v>409</v>
      </c>
      <c r="E269">
        <v>264231</v>
      </c>
      <c r="F269">
        <v>1</v>
      </c>
      <c r="G269" s="2">
        <v>46169</v>
      </c>
      <c r="H269" s="42" t="s">
        <v>470</v>
      </c>
      <c r="I269" s="42" t="s">
        <v>69</v>
      </c>
      <c r="J269" s="42" t="s">
        <v>471</v>
      </c>
      <c r="K269" s="42" t="s">
        <v>9422</v>
      </c>
      <c r="L269" s="2">
        <v>46169</v>
      </c>
      <c r="M269" s="42" t="s">
        <v>582</v>
      </c>
    </row>
    <row r="270" spans="1:13" x14ac:dyDescent="0.25">
      <c r="A270" s="42" t="s">
        <v>1000</v>
      </c>
      <c r="B270" s="42" t="s">
        <v>1001</v>
      </c>
      <c r="C270" s="42" t="s">
        <v>10583</v>
      </c>
      <c r="D270" s="42" t="s">
        <v>409</v>
      </c>
      <c r="E270">
        <v>173146</v>
      </c>
      <c r="F270">
        <v>1</v>
      </c>
      <c r="G270" s="2">
        <v>46168</v>
      </c>
      <c r="H270" s="42" t="s">
        <v>470</v>
      </c>
      <c r="I270" s="42" t="s">
        <v>69</v>
      </c>
      <c r="J270" s="42" t="s">
        <v>471</v>
      </c>
      <c r="K270" s="42" t="s">
        <v>9422</v>
      </c>
      <c r="L270" s="2">
        <v>46168</v>
      </c>
      <c r="M270" s="42" t="s">
        <v>582</v>
      </c>
    </row>
    <row r="271" spans="1:13" x14ac:dyDescent="0.25">
      <c r="A271" s="42" t="s">
        <v>5315</v>
      </c>
      <c r="B271" s="42" t="s">
        <v>6112</v>
      </c>
      <c r="C271" s="42" t="s">
        <v>10576</v>
      </c>
      <c r="D271" s="42" t="s">
        <v>409</v>
      </c>
      <c r="E271">
        <v>344232</v>
      </c>
      <c r="F271">
        <v>1</v>
      </c>
      <c r="G271" s="2">
        <v>46168</v>
      </c>
      <c r="H271" s="42" t="s">
        <v>470</v>
      </c>
      <c r="I271" s="42" t="s">
        <v>69</v>
      </c>
      <c r="J271" s="42" t="s">
        <v>471</v>
      </c>
      <c r="K271" s="42" t="s">
        <v>11793</v>
      </c>
      <c r="L271" s="2">
        <v>46168</v>
      </c>
      <c r="M271" s="42" t="s">
        <v>582</v>
      </c>
    </row>
    <row r="272" spans="1:13" x14ac:dyDescent="0.25">
      <c r="A272" s="42" t="s">
        <v>10254</v>
      </c>
      <c r="B272" s="42" t="s">
        <v>10255</v>
      </c>
      <c r="C272" s="42" t="s">
        <v>10578</v>
      </c>
      <c r="D272" s="42" t="s">
        <v>409</v>
      </c>
      <c r="E272">
        <v>301401</v>
      </c>
      <c r="F272">
        <v>1</v>
      </c>
      <c r="G272" s="2">
        <v>46168</v>
      </c>
      <c r="H272" s="42" t="s">
        <v>470</v>
      </c>
      <c r="I272" s="42" t="s">
        <v>69</v>
      </c>
      <c r="J272" s="42" t="s">
        <v>471</v>
      </c>
      <c r="K272" s="42" t="s">
        <v>11794</v>
      </c>
      <c r="L272" s="2">
        <v>46168</v>
      </c>
      <c r="M272" s="42" t="s">
        <v>582</v>
      </c>
    </row>
    <row r="273" spans="1:13" x14ac:dyDescent="0.25">
      <c r="A273" s="42" t="s">
        <v>1127</v>
      </c>
      <c r="B273" s="42" t="s">
        <v>1128</v>
      </c>
      <c r="C273" s="42" t="s">
        <v>10579</v>
      </c>
      <c r="D273" s="42" t="s">
        <v>409</v>
      </c>
      <c r="E273" s="5">
        <v>287624</v>
      </c>
      <c r="F273">
        <v>1</v>
      </c>
      <c r="G273" s="2">
        <v>46168</v>
      </c>
      <c r="H273" s="42" t="s">
        <v>470</v>
      </c>
      <c r="I273" s="42" t="s">
        <v>69</v>
      </c>
      <c r="J273" s="42" t="s">
        <v>471</v>
      </c>
      <c r="K273" s="42" t="s">
        <v>13220</v>
      </c>
      <c r="L273" s="2">
        <v>46168</v>
      </c>
      <c r="M273" s="42" t="s">
        <v>582</v>
      </c>
    </row>
    <row r="274" spans="1:13" x14ac:dyDescent="0.25">
      <c r="A274" s="42" t="s">
        <v>9241</v>
      </c>
      <c r="B274" s="42" t="s">
        <v>9242</v>
      </c>
      <c r="C274" s="42" t="s">
        <v>10584</v>
      </c>
      <c r="D274" s="42" t="s">
        <v>409</v>
      </c>
      <c r="E274" s="5">
        <v>173549</v>
      </c>
      <c r="F274">
        <v>1</v>
      </c>
      <c r="G274" s="2">
        <v>46168</v>
      </c>
      <c r="H274" s="42" t="s">
        <v>470</v>
      </c>
      <c r="I274" s="42" t="s">
        <v>69</v>
      </c>
      <c r="J274" s="42" t="s">
        <v>471</v>
      </c>
      <c r="K274" s="42" t="s">
        <v>13220</v>
      </c>
      <c r="L274" s="2">
        <v>46168</v>
      </c>
      <c r="M274" s="42" t="s">
        <v>582</v>
      </c>
    </row>
    <row r="275" spans="1:13" x14ac:dyDescent="0.25">
      <c r="A275" s="42" t="s">
        <v>1000</v>
      </c>
      <c r="B275" s="42" t="s">
        <v>1001</v>
      </c>
      <c r="C275" s="42" t="s">
        <v>10582</v>
      </c>
      <c r="D275" s="42" t="s">
        <v>409</v>
      </c>
      <c r="E275" s="5">
        <v>283644</v>
      </c>
      <c r="F275">
        <v>1</v>
      </c>
      <c r="G275" s="2">
        <v>46168</v>
      </c>
      <c r="H275" s="42" t="s">
        <v>470</v>
      </c>
      <c r="I275" s="42" t="s">
        <v>69</v>
      </c>
      <c r="J275" s="42" t="s">
        <v>471</v>
      </c>
      <c r="K275" s="42" t="s">
        <v>9422</v>
      </c>
      <c r="L275" s="2">
        <v>46168</v>
      </c>
      <c r="M275" s="42" t="s">
        <v>582</v>
      </c>
    </row>
    <row r="276" spans="1:13" x14ac:dyDescent="0.25">
      <c r="A276" s="42" t="s">
        <v>4930</v>
      </c>
      <c r="B276" s="42" t="s">
        <v>6002</v>
      </c>
      <c r="C276" s="42" t="s">
        <v>10148</v>
      </c>
      <c r="D276" s="42" t="s">
        <v>409</v>
      </c>
      <c r="E276" s="5">
        <v>1431911</v>
      </c>
      <c r="F276">
        <v>1</v>
      </c>
      <c r="G276" s="2">
        <v>46167</v>
      </c>
      <c r="H276" s="42" t="s">
        <v>470</v>
      </c>
      <c r="I276" s="42" t="s">
        <v>69</v>
      </c>
      <c r="J276" s="42" t="s">
        <v>471</v>
      </c>
      <c r="K276" s="42" t="s">
        <v>6256</v>
      </c>
      <c r="L276" s="2">
        <v>46167</v>
      </c>
      <c r="M276" s="42" t="s">
        <v>582</v>
      </c>
    </row>
    <row r="277" spans="1:13" x14ac:dyDescent="0.25">
      <c r="A277" s="42" t="s">
        <v>952</v>
      </c>
      <c r="B277" s="42" t="s">
        <v>1088</v>
      </c>
      <c r="C277" s="42" t="s">
        <v>10146</v>
      </c>
      <c r="D277" s="42" t="s">
        <v>409</v>
      </c>
      <c r="E277" s="5">
        <v>3945961</v>
      </c>
      <c r="F277">
        <v>1</v>
      </c>
      <c r="G277" s="2">
        <v>46167</v>
      </c>
      <c r="H277" s="42" t="s">
        <v>470</v>
      </c>
      <c r="I277" s="42" t="s">
        <v>69</v>
      </c>
      <c r="J277" s="42" t="s">
        <v>471</v>
      </c>
      <c r="K277" s="42" t="s">
        <v>6264</v>
      </c>
      <c r="L277" s="2">
        <v>46167</v>
      </c>
      <c r="M277" s="42" t="s">
        <v>582</v>
      </c>
    </row>
    <row r="278" spans="1:13" x14ac:dyDescent="0.25">
      <c r="A278" s="42" t="s">
        <v>174</v>
      </c>
      <c r="B278" s="42" t="s">
        <v>320</v>
      </c>
      <c r="C278" s="42" t="s">
        <v>10154</v>
      </c>
      <c r="D278" s="42" t="s">
        <v>409</v>
      </c>
      <c r="E278" s="5">
        <v>990871</v>
      </c>
      <c r="F278">
        <v>1</v>
      </c>
      <c r="G278" s="2">
        <v>46167</v>
      </c>
      <c r="H278" s="42" t="s">
        <v>470</v>
      </c>
      <c r="I278" s="42" t="s">
        <v>69</v>
      </c>
      <c r="J278" s="42" t="s">
        <v>471</v>
      </c>
      <c r="K278" s="42" t="s">
        <v>6256</v>
      </c>
      <c r="L278" s="2">
        <v>46167</v>
      </c>
      <c r="M278" s="42" t="s">
        <v>582</v>
      </c>
    </row>
    <row r="279" spans="1:13" x14ac:dyDescent="0.25">
      <c r="A279" s="42" t="s">
        <v>8557</v>
      </c>
      <c r="B279" s="42" t="s">
        <v>8558</v>
      </c>
      <c r="C279" s="42" t="s">
        <v>10149</v>
      </c>
      <c r="D279" s="42" t="s">
        <v>409</v>
      </c>
      <c r="E279" s="5">
        <v>159367</v>
      </c>
      <c r="F279">
        <v>1</v>
      </c>
      <c r="G279" s="2">
        <v>46167</v>
      </c>
      <c r="H279" s="42" t="s">
        <v>470</v>
      </c>
      <c r="I279" s="42" t="s">
        <v>69</v>
      </c>
      <c r="J279" s="42" t="s">
        <v>471</v>
      </c>
      <c r="K279" s="42" t="s">
        <v>9433</v>
      </c>
      <c r="L279" s="2">
        <v>46167</v>
      </c>
      <c r="M279" s="42" t="s">
        <v>582</v>
      </c>
    </row>
    <row r="280" spans="1:13" x14ac:dyDescent="0.25">
      <c r="A280" s="42" t="s">
        <v>209</v>
      </c>
      <c r="B280" s="42" t="s">
        <v>46</v>
      </c>
      <c r="C280" s="42" t="s">
        <v>10144</v>
      </c>
      <c r="D280" s="42" t="s">
        <v>409</v>
      </c>
      <c r="E280" s="5">
        <v>25897</v>
      </c>
      <c r="F280">
        <v>1</v>
      </c>
      <c r="G280" s="2">
        <v>46167</v>
      </c>
      <c r="H280" s="42" t="s">
        <v>470</v>
      </c>
      <c r="I280" s="42" t="s">
        <v>69</v>
      </c>
      <c r="J280" s="42" t="s">
        <v>471</v>
      </c>
      <c r="K280" s="42" t="s">
        <v>10145</v>
      </c>
      <c r="L280" s="2">
        <v>46167</v>
      </c>
      <c r="M280" s="42" t="s">
        <v>582</v>
      </c>
    </row>
    <row r="281" spans="1:13" x14ac:dyDescent="0.25">
      <c r="A281" s="42" t="s">
        <v>5602</v>
      </c>
      <c r="B281" s="42" t="s">
        <v>5603</v>
      </c>
      <c r="C281" s="42" t="s">
        <v>10158</v>
      </c>
      <c r="D281" s="42" t="s">
        <v>409</v>
      </c>
      <c r="E281" s="5">
        <v>323515</v>
      </c>
      <c r="F281">
        <v>1</v>
      </c>
      <c r="G281" s="2">
        <v>46156</v>
      </c>
      <c r="H281" s="42" t="s">
        <v>470</v>
      </c>
      <c r="I281" s="42" t="s">
        <v>69</v>
      </c>
      <c r="J281" s="42" t="s">
        <v>471</v>
      </c>
      <c r="K281" s="42" t="s">
        <v>10159</v>
      </c>
      <c r="L281" s="2">
        <v>46156</v>
      </c>
      <c r="M281" s="42" t="s">
        <v>582</v>
      </c>
    </row>
    <row r="282" spans="1:13" x14ac:dyDescent="0.25">
      <c r="A282" s="42" t="s">
        <v>8638</v>
      </c>
      <c r="B282" s="42" t="s">
        <v>8640</v>
      </c>
      <c r="C282" s="42" t="s">
        <v>6645</v>
      </c>
      <c r="D282" s="42" t="s">
        <v>409</v>
      </c>
      <c r="E282" s="5">
        <v>4018461</v>
      </c>
      <c r="F282">
        <v>1</v>
      </c>
      <c r="G282" s="2">
        <v>46141</v>
      </c>
      <c r="H282" s="42" t="s">
        <v>470</v>
      </c>
      <c r="I282" s="42" t="s">
        <v>69</v>
      </c>
      <c r="J282" s="42" t="s">
        <v>471</v>
      </c>
      <c r="K282" s="42" t="s">
        <v>9385</v>
      </c>
      <c r="L282" s="2">
        <v>46141</v>
      </c>
      <c r="M282" s="42" t="s">
        <v>582</v>
      </c>
    </row>
    <row r="283" spans="1:13" x14ac:dyDescent="0.25">
      <c r="A283" s="42" t="s">
        <v>1000</v>
      </c>
      <c r="B283" s="42" t="s">
        <v>1001</v>
      </c>
      <c r="C283" s="42" t="s">
        <v>9401</v>
      </c>
      <c r="D283" s="42" t="s">
        <v>409</v>
      </c>
      <c r="E283" s="5">
        <v>156402</v>
      </c>
      <c r="F283">
        <v>1</v>
      </c>
      <c r="G283" s="2">
        <v>46135</v>
      </c>
      <c r="H283" s="42" t="s">
        <v>470</v>
      </c>
      <c r="I283" s="42" t="s">
        <v>69</v>
      </c>
      <c r="J283" s="42" t="s">
        <v>471</v>
      </c>
      <c r="K283" s="42" t="s">
        <v>9402</v>
      </c>
      <c r="L283" s="2">
        <v>46135</v>
      </c>
      <c r="M283" s="42" t="s">
        <v>582</v>
      </c>
    </row>
    <row r="284" spans="1:13" x14ac:dyDescent="0.25">
      <c r="A284" s="42" t="s">
        <v>952</v>
      </c>
      <c r="B284" s="42" t="s">
        <v>1088</v>
      </c>
      <c r="C284" s="42" t="s">
        <v>6558</v>
      </c>
      <c r="D284" s="42" t="s">
        <v>409</v>
      </c>
      <c r="E284" s="5">
        <v>7655626</v>
      </c>
      <c r="F284">
        <v>1</v>
      </c>
      <c r="G284" s="2">
        <v>46135</v>
      </c>
      <c r="H284" s="42" t="s">
        <v>470</v>
      </c>
      <c r="I284" s="42" t="s">
        <v>69</v>
      </c>
      <c r="J284" s="42" t="s">
        <v>471</v>
      </c>
      <c r="K284" s="42" t="s">
        <v>9395</v>
      </c>
      <c r="L284" s="2">
        <v>46135</v>
      </c>
      <c r="M284" s="42" t="s">
        <v>582</v>
      </c>
    </row>
    <row r="285" spans="1:13" x14ac:dyDescent="0.25">
      <c r="A285" s="42" t="s">
        <v>1000</v>
      </c>
      <c r="B285" s="42" t="s">
        <v>1001</v>
      </c>
      <c r="C285" s="42" t="s">
        <v>6668</v>
      </c>
      <c r="D285" s="42" t="s">
        <v>409</v>
      </c>
      <c r="E285" s="5">
        <v>155221</v>
      </c>
      <c r="F285">
        <v>1</v>
      </c>
      <c r="G285" s="2">
        <v>46135</v>
      </c>
      <c r="H285" s="42" t="s">
        <v>470</v>
      </c>
      <c r="I285" s="42" t="s">
        <v>69</v>
      </c>
      <c r="J285" s="42" t="s">
        <v>471</v>
      </c>
      <c r="K285" s="42" t="s">
        <v>9400</v>
      </c>
      <c r="L285" s="2">
        <v>46135</v>
      </c>
      <c r="M285" s="42" t="s">
        <v>582</v>
      </c>
    </row>
    <row r="286" spans="1:13" x14ac:dyDescent="0.25">
      <c r="A286" s="42" t="s">
        <v>8641</v>
      </c>
      <c r="B286" s="42" t="s">
        <v>8743</v>
      </c>
      <c r="C286" s="42" t="s">
        <v>6620</v>
      </c>
      <c r="D286" s="42" t="s">
        <v>409</v>
      </c>
      <c r="E286" s="5">
        <v>358974</v>
      </c>
      <c r="F286">
        <v>1</v>
      </c>
      <c r="G286" s="2">
        <v>46135</v>
      </c>
      <c r="H286" s="42" t="s">
        <v>470</v>
      </c>
      <c r="I286" s="42" t="s">
        <v>69</v>
      </c>
      <c r="J286" s="42" t="s">
        <v>471</v>
      </c>
      <c r="K286" s="42" t="s">
        <v>6263</v>
      </c>
      <c r="L286" s="2">
        <v>46135</v>
      </c>
      <c r="M286" s="42" t="s">
        <v>582</v>
      </c>
    </row>
    <row r="287" spans="1:13" x14ac:dyDescent="0.25">
      <c r="A287" s="42" t="s">
        <v>1000</v>
      </c>
      <c r="B287" s="42" t="s">
        <v>1001</v>
      </c>
      <c r="C287" s="42" t="s">
        <v>6598</v>
      </c>
      <c r="D287" s="42" t="s">
        <v>409</v>
      </c>
      <c r="E287" s="5">
        <v>2417892</v>
      </c>
      <c r="F287">
        <v>1</v>
      </c>
      <c r="G287" s="2">
        <v>46135</v>
      </c>
      <c r="H287" s="42" t="s">
        <v>470</v>
      </c>
      <c r="I287" s="42" t="s">
        <v>69</v>
      </c>
      <c r="J287" s="42" t="s">
        <v>471</v>
      </c>
      <c r="K287" s="42" t="s">
        <v>9393</v>
      </c>
      <c r="L287" s="2">
        <v>46135</v>
      </c>
      <c r="M287" s="42" t="s">
        <v>582</v>
      </c>
    </row>
    <row r="288" spans="1:13" x14ac:dyDescent="0.25">
      <c r="A288" s="42" t="s">
        <v>1127</v>
      </c>
      <c r="B288" s="42" t="s">
        <v>1128</v>
      </c>
      <c r="C288" s="42" t="s">
        <v>6593</v>
      </c>
      <c r="D288" s="42" t="s">
        <v>409</v>
      </c>
      <c r="E288" s="5">
        <v>238642</v>
      </c>
      <c r="F288">
        <v>1</v>
      </c>
      <c r="G288" s="2">
        <v>46135</v>
      </c>
      <c r="H288" s="42" t="s">
        <v>470</v>
      </c>
      <c r="I288" s="42" t="s">
        <v>69</v>
      </c>
      <c r="J288" s="42" t="s">
        <v>471</v>
      </c>
      <c r="K288" s="42" t="s">
        <v>9394</v>
      </c>
      <c r="L288" s="2">
        <v>46135</v>
      </c>
      <c r="M288" s="42" t="s">
        <v>582</v>
      </c>
    </row>
    <row r="289" spans="1:13" x14ac:dyDescent="0.25">
      <c r="A289" s="42" t="s">
        <v>9396</v>
      </c>
      <c r="B289" s="42" t="s">
        <v>9397</v>
      </c>
      <c r="C289" s="42" t="s">
        <v>9398</v>
      </c>
      <c r="D289" s="42" t="s">
        <v>409</v>
      </c>
      <c r="E289" s="5">
        <v>341795</v>
      </c>
      <c r="F289">
        <v>1</v>
      </c>
      <c r="G289" s="2">
        <v>46135</v>
      </c>
      <c r="H289" s="42" t="s">
        <v>470</v>
      </c>
      <c r="I289" s="42" t="s">
        <v>69</v>
      </c>
      <c r="J289" s="42" t="s">
        <v>471</v>
      </c>
      <c r="K289" s="42" t="s">
        <v>9399</v>
      </c>
      <c r="L289" s="2">
        <v>46135</v>
      </c>
      <c r="M289" s="42" t="s">
        <v>582</v>
      </c>
    </row>
    <row r="290" spans="1:13" x14ac:dyDescent="0.25">
      <c r="A290" s="42" t="s">
        <v>1000</v>
      </c>
      <c r="B290" s="42" t="s">
        <v>1001</v>
      </c>
      <c r="C290" s="42" t="s">
        <v>6618</v>
      </c>
      <c r="D290" s="42" t="s">
        <v>409</v>
      </c>
      <c r="E290" s="5">
        <v>1972962</v>
      </c>
      <c r="F290">
        <v>1</v>
      </c>
      <c r="G290" s="2">
        <v>46114</v>
      </c>
      <c r="H290" s="42" t="s">
        <v>470</v>
      </c>
      <c r="I290" s="42" t="s">
        <v>69</v>
      </c>
      <c r="J290" s="42" t="s">
        <v>471</v>
      </c>
      <c r="K290" s="42" t="s">
        <v>9412</v>
      </c>
      <c r="L290" s="2">
        <v>46114</v>
      </c>
      <c r="M290" s="42" t="s">
        <v>582</v>
      </c>
    </row>
    <row r="291" spans="1:13" x14ac:dyDescent="0.25">
      <c r="A291" s="42" t="s">
        <v>1000</v>
      </c>
      <c r="B291" s="42" t="s">
        <v>1001</v>
      </c>
      <c r="C291" s="42" t="s">
        <v>6622</v>
      </c>
      <c r="D291" s="42" t="s">
        <v>409</v>
      </c>
      <c r="E291" s="5">
        <v>24702</v>
      </c>
      <c r="F291">
        <v>1</v>
      </c>
      <c r="G291" s="2">
        <v>46111</v>
      </c>
      <c r="H291" s="42" t="s">
        <v>470</v>
      </c>
      <c r="I291" s="42" t="s">
        <v>69</v>
      </c>
      <c r="J291" s="42" t="s">
        <v>471</v>
      </c>
      <c r="K291" s="42" t="s">
        <v>9414</v>
      </c>
      <c r="L291" s="2">
        <v>46113</v>
      </c>
      <c r="M291" s="42" t="s">
        <v>582</v>
      </c>
    </row>
    <row r="292" spans="1:13" x14ac:dyDescent="0.25">
      <c r="A292" s="42" t="s">
        <v>1000</v>
      </c>
      <c r="B292" s="42" t="s">
        <v>1001</v>
      </c>
      <c r="C292" s="42" t="s">
        <v>6608</v>
      </c>
      <c r="D292" s="42" t="s">
        <v>409</v>
      </c>
      <c r="E292" s="5">
        <v>4283941</v>
      </c>
      <c r="F292">
        <v>1</v>
      </c>
      <c r="G292" s="2">
        <v>46111</v>
      </c>
      <c r="H292" s="42" t="s">
        <v>470</v>
      </c>
      <c r="I292" s="42" t="s">
        <v>69</v>
      </c>
      <c r="J292" s="42" t="s">
        <v>471</v>
      </c>
      <c r="K292" s="42" t="s">
        <v>9413</v>
      </c>
      <c r="L292" s="2">
        <v>46113</v>
      </c>
      <c r="M292" s="42" t="s">
        <v>582</v>
      </c>
    </row>
    <row r="293" spans="1:13" x14ac:dyDescent="0.25">
      <c r="A293" s="42" t="s">
        <v>924</v>
      </c>
      <c r="B293" s="42" t="s">
        <v>901</v>
      </c>
      <c r="C293" s="42" t="s">
        <v>6640</v>
      </c>
      <c r="D293" s="42" t="s">
        <v>409</v>
      </c>
      <c r="E293" s="5">
        <v>1070545</v>
      </c>
      <c r="F293">
        <v>1</v>
      </c>
      <c r="G293" s="2">
        <v>46112</v>
      </c>
      <c r="H293" s="42" t="s">
        <v>470</v>
      </c>
      <c r="I293" s="42" t="s">
        <v>69</v>
      </c>
      <c r="J293" s="42" t="s">
        <v>471</v>
      </c>
      <c r="K293" s="42" t="s">
        <v>9419</v>
      </c>
      <c r="L293" s="2">
        <v>46112</v>
      </c>
      <c r="M293" s="42" t="s">
        <v>582</v>
      </c>
    </row>
    <row r="294" spans="1:13" x14ac:dyDescent="0.25">
      <c r="A294" s="42" t="s">
        <v>291</v>
      </c>
      <c r="B294" s="42" t="s">
        <v>273</v>
      </c>
      <c r="C294" s="42" t="s">
        <v>6629</v>
      </c>
      <c r="D294" s="42" t="s">
        <v>409</v>
      </c>
      <c r="E294" s="5">
        <v>1662256</v>
      </c>
      <c r="F294">
        <v>1</v>
      </c>
      <c r="G294" s="2">
        <v>46108</v>
      </c>
      <c r="H294" s="42" t="s">
        <v>470</v>
      </c>
      <c r="I294" s="42" t="s">
        <v>69</v>
      </c>
      <c r="J294" s="42" t="s">
        <v>471</v>
      </c>
      <c r="K294" s="42" t="s">
        <v>1002</v>
      </c>
      <c r="L294" s="2">
        <v>46108</v>
      </c>
      <c r="M294" s="42" t="s">
        <v>582</v>
      </c>
    </row>
    <row r="295" spans="1:13" x14ac:dyDescent="0.25">
      <c r="A295" s="42" t="s">
        <v>998</v>
      </c>
      <c r="B295" s="42" t="s">
        <v>999</v>
      </c>
      <c r="C295" s="42" t="s">
        <v>6586</v>
      </c>
      <c r="D295" s="42" t="s">
        <v>409</v>
      </c>
      <c r="E295" s="5">
        <v>237972</v>
      </c>
      <c r="F295">
        <v>1</v>
      </c>
      <c r="G295" s="2">
        <v>46108</v>
      </c>
      <c r="H295" s="42" t="s">
        <v>470</v>
      </c>
      <c r="I295" s="42" t="s">
        <v>69</v>
      </c>
      <c r="J295" s="42" t="s">
        <v>471</v>
      </c>
      <c r="K295" s="42" t="s">
        <v>6256</v>
      </c>
      <c r="L295" s="2">
        <v>46108</v>
      </c>
      <c r="M295" s="42" t="s">
        <v>582</v>
      </c>
    </row>
    <row r="296" spans="1:13" x14ac:dyDescent="0.25">
      <c r="A296" s="42" t="s">
        <v>1127</v>
      </c>
      <c r="B296" s="42" t="s">
        <v>1128</v>
      </c>
      <c r="C296" s="42" t="s">
        <v>6556</v>
      </c>
      <c r="D296" s="42" t="s">
        <v>409</v>
      </c>
      <c r="E296">
        <v>119321</v>
      </c>
      <c r="F296">
        <v>1</v>
      </c>
      <c r="G296" s="2">
        <v>46108</v>
      </c>
      <c r="H296" s="42" t="s">
        <v>470</v>
      </c>
      <c r="I296" s="42" t="s">
        <v>69</v>
      </c>
      <c r="J296" s="42" t="s">
        <v>471</v>
      </c>
      <c r="K296" s="42" t="s">
        <v>9422</v>
      </c>
      <c r="L296" s="2">
        <v>46108</v>
      </c>
      <c r="M296" s="42" t="s">
        <v>582</v>
      </c>
    </row>
    <row r="297" spans="1:13" x14ac:dyDescent="0.25">
      <c r="A297" s="42" t="s">
        <v>1127</v>
      </c>
      <c r="B297" s="42" t="s">
        <v>1128</v>
      </c>
      <c r="C297" s="42" t="s">
        <v>6555</v>
      </c>
      <c r="D297" s="42" t="s">
        <v>409</v>
      </c>
      <c r="E297" s="5">
        <v>119321</v>
      </c>
      <c r="F297">
        <v>1</v>
      </c>
      <c r="G297" s="2">
        <v>46108</v>
      </c>
      <c r="H297" s="42" t="s">
        <v>470</v>
      </c>
      <c r="I297" s="42" t="s">
        <v>69</v>
      </c>
      <c r="J297" s="42" t="s">
        <v>471</v>
      </c>
      <c r="K297" s="42" t="s">
        <v>9422</v>
      </c>
      <c r="L297" s="2">
        <v>46108</v>
      </c>
      <c r="M297" s="42" t="s">
        <v>582</v>
      </c>
    </row>
    <row r="298" spans="1:13" x14ac:dyDescent="0.25">
      <c r="A298" s="42" t="s">
        <v>1000</v>
      </c>
      <c r="B298" s="42" t="s">
        <v>1001</v>
      </c>
      <c r="C298" s="42" t="s">
        <v>6596</v>
      </c>
      <c r="D298" s="42" t="s">
        <v>409</v>
      </c>
      <c r="E298">
        <v>945695</v>
      </c>
      <c r="F298">
        <v>1</v>
      </c>
      <c r="G298" s="2">
        <v>46099</v>
      </c>
      <c r="H298" s="42" t="s">
        <v>470</v>
      </c>
      <c r="I298" s="42" t="s">
        <v>69</v>
      </c>
      <c r="J298" s="42" t="s">
        <v>471</v>
      </c>
      <c r="K298" s="42" t="s">
        <v>9422</v>
      </c>
      <c r="L298" s="2">
        <v>46099</v>
      </c>
      <c r="M298" s="42" t="s">
        <v>582</v>
      </c>
    </row>
    <row r="299" spans="1:13" x14ac:dyDescent="0.25">
      <c r="A299" s="42" t="s">
        <v>1000</v>
      </c>
      <c r="B299" s="42" t="s">
        <v>1001</v>
      </c>
      <c r="C299" s="42" t="s">
        <v>6568</v>
      </c>
      <c r="D299" s="42" t="s">
        <v>409</v>
      </c>
      <c r="E299">
        <v>2498616</v>
      </c>
      <c r="F299">
        <v>1</v>
      </c>
      <c r="G299" s="2">
        <v>46097</v>
      </c>
      <c r="H299" s="42" t="s">
        <v>470</v>
      </c>
      <c r="I299" s="42" t="s">
        <v>69</v>
      </c>
      <c r="J299" s="42" t="s">
        <v>471</v>
      </c>
      <c r="K299" s="42" t="s">
        <v>9422</v>
      </c>
      <c r="L299" s="2">
        <v>46097</v>
      </c>
      <c r="M299" s="42" t="s">
        <v>582</v>
      </c>
    </row>
    <row r="300" spans="1:13" x14ac:dyDescent="0.25">
      <c r="A300" s="42" t="s">
        <v>996</v>
      </c>
      <c r="B300" s="42" t="s">
        <v>997</v>
      </c>
      <c r="C300" s="42" t="s">
        <v>6567</v>
      </c>
      <c r="D300" s="42" t="s">
        <v>409</v>
      </c>
      <c r="E300">
        <v>1666497</v>
      </c>
      <c r="F300">
        <v>1</v>
      </c>
      <c r="G300" s="2">
        <v>46097</v>
      </c>
      <c r="H300" s="42" t="s">
        <v>470</v>
      </c>
      <c r="I300" s="42" t="s">
        <v>69</v>
      </c>
      <c r="J300" s="42" t="s">
        <v>471</v>
      </c>
      <c r="K300" s="42" t="s">
        <v>3134</v>
      </c>
      <c r="L300" s="2">
        <v>46097</v>
      </c>
      <c r="M300" s="42" t="s">
        <v>582</v>
      </c>
    </row>
    <row r="301" spans="1:13" x14ac:dyDescent="0.25">
      <c r="A301" s="42" t="s">
        <v>922</v>
      </c>
      <c r="B301" s="42" t="s">
        <v>899</v>
      </c>
      <c r="C301" s="42" t="s">
        <v>6571</v>
      </c>
      <c r="D301" s="42" t="s">
        <v>409</v>
      </c>
      <c r="E301">
        <v>238298</v>
      </c>
      <c r="F301">
        <v>1</v>
      </c>
      <c r="G301" s="2">
        <v>46097</v>
      </c>
      <c r="H301" s="42" t="s">
        <v>470</v>
      </c>
      <c r="I301" s="42" t="s">
        <v>69</v>
      </c>
      <c r="J301" s="42" t="s">
        <v>471</v>
      </c>
      <c r="K301" s="42" t="s">
        <v>6218</v>
      </c>
      <c r="L301" s="2">
        <v>46097</v>
      </c>
      <c r="M301" s="42" t="s">
        <v>582</v>
      </c>
    </row>
    <row r="302" spans="1:13" x14ac:dyDescent="0.25">
      <c r="A302" s="42" t="s">
        <v>209</v>
      </c>
      <c r="B302" s="42" t="s">
        <v>46</v>
      </c>
      <c r="C302" s="42" t="s">
        <v>6583</v>
      </c>
      <c r="D302" s="42" t="s">
        <v>409</v>
      </c>
      <c r="E302">
        <v>429009</v>
      </c>
      <c r="F302">
        <v>1</v>
      </c>
      <c r="G302" s="2">
        <v>46097</v>
      </c>
      <c r="H302" s="42" t="s">
        <v>470</v>
      </c>
      <c r="I302" s="42" t="s">
        <v>69</v>
      </c>
      <c r="J302" s="42" t="s">
        <v>471</v>
      </c>
      <c r="K302" s="42" t="s">
        <v>9437</v>
      </c>
      <c r="L302" s="2">
        <v>46097</v>
      </c>
      <c r="M302" s="42" t="s">
        <v>582</v>
      </c>
    </row>
    <row r="303" spans="1:13" x14ac:dyDescent="0.25">
      <c r="A303" s="42" t="s">
        <v>8614</v>
      </c>
      <c r="B303" s="42" t="s">
        <v>8616</v>
      </c>
      <c r="C303" s="42" t="s">
        <v>6592</v>
      </c>
      <c r="D303" s="42" t="s">
        <v>409</v>
      </c>
      <c r="E303">
        <v>496305</v>
      </c>
      <c r="F303">
        <v>1</v>
      </c>
      <c r="G303" s="2">
        <v>46097</v>
      </c>
      <c r="H303" s="42" t="s">
        <v>470</v>
      </c>
      <c r="I303" s="42" t="s">
        <v>69</v>
      </c>
      <c r="J303" s="42" t="s">
        <v>471</v>
      </c>
      <c r="K303" s="42" t="s">
        <v>9433</v>
      </c>
      <c r="L303" s="2">
        <v>46097</v>
      </c>
      <c r="M303" s="42" t="s">
        <v>582</v>
      </c>
    </row>
    <row r="304" spans="1:13" x14ac:dyDescent="0.25">
      <c r="A304" s="42" t="s">
        <v>8604</v>
      </c>
      <c r="B304" s="42" t="s">
        <v>9436</v>
      </c>
      <c r="C304" s="42" t="s">
        <v>6580</v>
      </c>
      <c r="D304" s="42" t="s">
        <v>409</v>
      </c>
      <c r="E304">
        <v>337353</v>
      </c>
      <c r="F304">
        <v>1</v>
      </c>
      <c r="G304" s="2">
        <v>46097</v>
      </c>
      <c r="H304" s="42" t="s">
        <v>470</v>
      </c>
      <c r="I304" s="42" t="s">
        <v>69</v>
      </c>
      <c r="J304" s="42" t="s">
        <v>471</v>
      </c>
      <c r="K304" s="42" t="s">
        <v>995</v>
      </c>
      <c r="L304" s="2">
        <v>46097</v>
      </c>
      <c r="M304" s="42" t="s">
        <v>582</v>
      </c>
    </row>
    <row r="305" spans="1:13" x14ac:dyDescent="0.25">
      <c r="A305" s="42" t="s">
        <v>174</v>
      </c>
      <c r="B305" s="42" t="s">
        <v>320</v>
      </c>
      <c r="C305" s="42" t="s">
        <v>6575</v>
      </c>
      <c r="D305" s="42" t="s">
        <v>409</v>
      </c>
      <c r="E305">
        <v>277438</v>
      </c>
      <c r="F305">
        <v>1</v>
      </c>
      <c r="G305" s="2">
        <v>46097</v>
      </c>
      <c r="H305" s="42" t="s">
        <v>470</v>
      </c>
      <c r="I305" s="42" t="s">
        <v>69</v>
      </c>
      <c r="J305" s="42" t="s">
        <v>471</v>
      </c>
      <c r="K305" s="42" t="s">
        <v>6256</v>
      </c>
      <c r="L305" s="2">
        <v>46097</v>
      </c>
      <c r="M305" s="42" t="s">
        <v>582</v>
      </c>
    </row>
    <row r="306" spans="1:13" x14ac:dyDescent="0.25">
      <c r="A306" s="42" t="s">
        <v>174</v>
      </c>
      <c r="B306" s="42" t="s">
        <v>320</v>
      </c>
      <c r="C306" s="42" t="s">
        <v>6574</v>
      </c>
      <c r="D306" s="42" t="s">
        <v>409</v>
      </c>
      <c r="E306">
        <v>277438</v>
      </c>
      <c r="F306">
        <v>1</v>
      </c>
      <c r="G306" s="2">
        <v>46097</v>
      </c>
      <c r="H306" s="42" t="s">
        <v>470</v>
      </c>
      <c r="I306" s="42" t="s">
        <v>69</v>
      </c>
      <c r="J306" s="42" t="s">
        <v>471</v>
      </c>
      <c r="K306" s="42" t="s">
        <v>6256</v>
      </c>
      <c r="L306" s="2">
        <v>46097</v>
      </c>
      <c r="M306" s="42" t="s">
        <v>582</v>
      </c>
    </row>
    <row r="307" spans="1:13" x14ac:dyDescent="0.25">
      <c r="A307" s="42" t="s">
        <v>174</v>
      </c>
      <c r="B307" s="42" t="s">
        <v>320</v>
      </c>
      <c r="C307" s="42" t="s">
        <v>6569</v>
      </c>
      <c r="D307" s="42" t="s">
        <v>409</v>
      </c>
      <c r="E307" s="5">
        <v>714210</v>
      </c>
      <c r="F307">
        <v>1</v>
      </c>
      <c r="G307" s="2">
        <v>46097</v>
      </c>
      <c r="H307" s="42" t="s">
        <v>470</v>
      </c>
      <c r="I307" s="42" t="s">
        <v>69</v>
      </c>
      <c r="J307" s="42" t="s">
        <v>471</v>
      </c>
      <c r="K307" s="42" t="s">
        <v>6256</v>
      </c>
      <c r="L307" s="2">
        <v>46097</v>
      </c>
      <c r="M307" s="42" t="s">
        <v>582</v>
      </c>
    </row>
    <row r="308" spans="1:13" x14ac:dyDescent="0.25">
      <c r="A308" s="42" t="s">
        <v>601</v>
      </c>
      <c r="B308" s="42" t="s">
        <v>657</v>
      </c>
      <c r="C308" s="42" t="s">
        <v>6250</v>
      </c>
      <c r="D308" s="42" t="s">
        <v>409</v>
      </c>
      <c r="E308" s="5">
        <v>1114333</v>
      </c>
      <c r="F308">
        <v>1</v>
      </c>
      <c r="G308" s="2">
        <v>46079</v>
      </c>
      <c r="H308" s="42" t="s">
        <v>470</v>
      </c>
      <c r="I308" s="42" t="s">
        <v>69</v>
      </c>
      <c r="J308" s="42" t="s">
        <v>471</v>
      </c>
      <c r="K308" s="42" t="s">
        <v>2149</v>
      </c>
      <c r="L308" s="2">
        <v>46079</v>
      </c>
      <c r="M308" s="42" t="s">
        <v>582</v>
      </c>
    </row>
    <row r="309" spans="1:13" x14ac:dyDescent="0.25">
      <c r="A309" s="42" t="s">
        <v>601</v>
      </c>
      <c r="B309" s="42" t="s">
        <v>657</v>
      </c>
      <c r="C309" s="42" t="s">
        <v>6249</v>
      </c>
      <c r="D309" s="42" t="s">
        <v>409</v>
      </c>
      <c r="E309">
        <v>328306</v>
      </c>
      <c r="F309">
        <v>1</v>
      </c>
      <c r="G309" s="2">
        <v>46079</v>
      </c>
      <c r="H309" s="42" t="s">
        <v>470</v>
      </c>
      <c r="I309" s="42" t="s">
        <v>69</v>
      </c>
      <c r="J309" s="42" t="s">
        <v>471</v>
      </c>
      <c r="K309" s="42" t="s">
        <v>2149</v>
      </c>
      <c r="L309" s="2">
        <v>46079</v>
      </c>
      <c r="M309" s="42" t="s">
        <v>582</v>
      </c>
    </row>
    <row r="310" spans="1:13" x14ac:dyDescent="0.25">
      <c r="A310" s="42" t="s">
        <v>209</v>
      </c>
      <c r="B310" s="42" t="s">
        <v>46</v>
      </c>
      <c r="C310" s="42" t="s">
        <v>4758</v>
      </c>
      <c r="D310" s="42" t="s">
        <v>409</v>
      </c>
      <c r="E310">
        <v>1809099</v>
      </c>
      <c r="F310">
        <v>1</v>
      </c>
      <c r="G310" s="2">
        <v>46079</v>
      </c>
      <c r="H310" s="42" t="s">
        <v>470</v>
      </c>
      <c r="I310" s="42" t="s">
        <v>69</v>
      </c>
      <c r="J310" s="42" t="s">
        <v>471</v>
      </c>
      <c r="K310" s="42" t="s">
        <v>6248</v>
      </c>
      <c r="L310" s="2">
        <v>46079</v>
      </c>
      <c r="M310" s="42" t="s">
        <v>582</v>
      </c>
    </row>
    <row r="311" spans="1:13" x14ac:dyDescent="0.25">
      <c r="A311" s="42" t="s">
        <v>5644</v>
      </c>
      <c r="B311" s="42" t="s">
        <v>6255</v>
      </c>
      <c r="C311" s="42" t="s">
        <v>4786</v>
      </c>
      <c r="D311" s="42" t="s">
        <v>409</v>
      </c>
      <c r="E311">
        <v>238176</v>
      </c>
      <c r="F311">
        <v>1</v>
      </c>
      <c r="G311" s="2">
        <v>46077</v>
      </c>
      <c r="H311" s="42" t="s">
        <v>470</v>
      </c>
      <c r="I311" s="42" t="s">
        <v>69</v>
      </c>
      <c r="J311" s="42" t="s">
        <v>471</v>
      </c>
      <c r="K311" s="42" t="s">
        <v>6256</v>
      </c>
      <c r="L311" s="2">
        <v>46077</v>
      </c>
      <c r="M311" s="42" t="s">
        <v>582</v>
      </c>
    </row>
    <row r="312" spans="1:13" x14ac:dyDescent="0.25">
      <c r="A312" s="42" t="s">
        <v>1000</v>
      </c>
      <c r="B312" s="42" t="s">
        <v>1001</v>
      </c>
      <c r="C312" s="42" t="s">
        <v>4783</v>
      </c>
      <c r="D312" s="42" t="s">
        <v>409</v>
      </c>
      <c r="E312" s="5">
        <v>943141</v>
      </c>
      <c r="F312">
        <v>1</v>
      </c>
      <c r="G312" s="2">
        <v>46072</v>
      </c>
      <c r="H312" s="42" t="s">
        <v>470</v>
      </c>
      <c r="I312" s="42" t="s">
        <v>69</v>
      </c>
      <c r="J312" s="42" t="s">
        <v>471</v>
      </c>
      <c r="K312" s="42" t="s">
        <v>2149</v>
      </c>
      <c r="L312" s="2">
        <v>46072</v>
      </c>
      <c r="M312" s="42" t="s">
        <v>582</v>
      </c>
    </row>
    <row r="313" spans="1:13" x14ac:dyDescent="0.25">
      <c r="A313" s="42" t="s">
        <v>166</v>
      </c>
      <c r="B313" s="42" t="s">
        <v>391</v>
      </c>
      <c r="C313" s="42" t="s">
        <v>4770</v>
      </c>
      <c r="D313" s="42" t="s">
        <v>409</v>
      </c>
      <c r="E313">
        <v>277617</v>
      </c>
      <c r="F313">
        <v>1</v>
      </c>
      <c r="G313" s="2">
        <v>46065</v>
      </c>
      <c r="H313" s="42" t="s">
        <v>470</v>
      </c>
      <c r="I313" s="42" t="s">
        <v>69</v>
      </c>
      <c r="J313" s="42" t="s">
        <v>471</v>
      </c>
      <c r="K313" s="42" t="s">
        <v>6263</v>
      </c>
      <c r="L313" s="2">
        <v>46065</v>
      </c>
      <c r="M313" s="42" t="s">
        <v>582</v>
      </c>
    </row>
    <row r="314" spans="1:13" x14ac:dyDescent="0.25">
      <c r="A314" s="42" t="s">
        <v>952</v>
      </c>
      <c r="B314" s="42" t="s">
        <v>1088</v>
      </c>
      <c r="C314" s="42" t="s">
        <v>4748</v>
      </c>
      <c r="D314" s="42" t="s">
        <v>409</v>
      </c>
      <c r="E314">
        <v>8214405</v>
      </c>
      <c r="F314">
        <v>1</v>
      </c>
      <c r="G314" s="2">
        <v>46065</v>
      </c>
      <c r="H314" s="42" t="s">
        <v>470</v>
      </c>
      <c r="I314" s="42" t="s">
        <v>69</v>
      </c>
      <c r="J314" s="42" t="s">
        <v>471</v>
      </c>
      <c r="K314" s="42" t="s">
        <v>6264</v>
      </c>
      <c r="L314" s="2">
        <v>46065</v>
      </c>
      <c r="M314" s="42" t="s">
        <v>582</v>
      </c>
    </row>
    <row r="315" spans="1:13" x14ac:dyDescent="0.25">
      <c r="A315" s="42" t="s">
        <v>5639</v>
      </c>
      <c r="B315" s="42" t="s">
        <v>5640</v>
      </c>
      <c r="C315" s="42" t="s">
        <v>4747</v>
      </c>
      <c r="D315" s="42" t="s">
        <v>409</v>
      </c>
      <c r="E315">
        <v>691459</v>
      </c>
      <c r="F315">
        <v>1</v>
      </c>
      <c r="G315" s="2">
        <v>46065</v>
      </c>
      <c r="H315" s="42" t="s">
        <v>470</v>
      </c>
      <c r="I315" s="42" t="s">
        <v>69</v>
      </c>
      <c r="J315" s="42" t="s">
        <v>471</v>
      </c>
      <c r="K315" s="42" t="s">
        <v>9414</v>
      </c>
      <c r="L315" s="2">
        <v>46065</v>
      </c>
      <c r="M315" s="42" t="s">
        <v>582</v>
      </c>
    </row>
    <row r="316" spans="1:13" x14ac:dyDescent="0.25">
      <c r="A316" s="42" t="s">
        <v>998</v>
      </c>
      <c r="B316" s="42" t="s">
        <v>999</v>
      </c>
      <c r="C316" s="42" t="s">
        <v>4749</v>
      </c>
      <c r="D316" s="42" t="s">
        <v>409</v>
      </c>
      <c r="E316">
        <v>559458</v>
      </c>
      <c r="F316">
        <v>1</v>
      </c>
      <c r="G316" s="2">
        <v>46065</v>
      </c>
      <c r="H316" s="42" t="s">
        <v>470</v>
      </c>
      <c r="I316" s="42" t="s">
        <v>69</v>
      </c>
      <c r="J316" s="42" t="s">
        <v>471</v>
      </c>
      <c r="K316" s="42" t="s">
        <v>6265</v>
      </c>
      <c r="L316" s="2">
        <v>46065</v>
      </c>
      <c r="M316" s="42" t="s">
        <v>582</v>
      </c>
    </row>
    <row r="317" spans="1:13" x14ac:dyDescent="0.25">
      <c r="A317" s="42" t="s">
        <v>1124</v>
      </c>
      <c r="B317" s="42" t="s">
        <v>1125</v>
      </c>
      <c r="C317" s="42" t="s">
        <v>4750</v>
      </c>
      <c r="D317" s="42" t="s">
        <v>409</v>
      </c>
      <c r="E317">
        <v>416988</v>
      </c>
      <c r="F317">
        <v>1</v>
      </c>
      <c r="G317" s="2">
        <v>46065</v>
      </c>
      <c r="H317" s="42" t="s">
        <v>470</v>
      </c>
      <c r="I317" s="42" t="s">
        <v>69</v>
      </c>
      <c r="J317" s="42" t="s">
        <v>471</v>
      </c>
      <c r="K317" s="42" t="s">
        <v>3134</v>
      </c>
      <c r="L317" s="2">
        <v>46065</v>
      </c>
      <c r="M317" s="42" t="s">
        <v>582</v>
      </c>
    </row>
    <row r="318" spans="1:13" x14ac:dyDescent="0.25">
      <c r="A318" s="42" t="s">
        <v>996</v>
      </c>
      <c r="B318" s="42" t="s">
        <v>997</v>
      </c>
      <c r="C318" s="42" t="s">
        <v>3133</v>
      </c>
      <c r="D318" s="42" t="s">
        <v>409</v>
      </c>
      <c r="E318">
        <v>831723</v>
      </c>
      <c r="F318">
        <v>1</v>
      </c>
      <c r="G318" s="2">
        <v>46045</v>
      </c>
      <c r="H318" s="42" t="s">
        <v>470</v>
      </c>
      <c r="I318" s="42" t="s">
        <v>69</v>
      </c>
      <c r="J318" s="42" t="s">
        <v>471</v>
      </c>
      <c r="K318" s="42" t="s">
        <v>3134</v>
      </c>
      <c r="L318" s="2">
        <v>46045</v>
      </c>
      <c r="M318" s="42" t="s">
        <v>582</v>
      </c>
    </row>
    <row r="319" spans="1:13" x14ac:dyDescent="0.25">
      <c r="A319" s="42" t="s">
        <v>1000</v>
      </c>
      <c r="B319" s="42" t="s">
        <v>1001</v>
      </c>
      <c r="C319" s="42" t="s">
        <v>3152</v>
      </c>
      <c r="D319" s="42" t="s">
        <v>409</v>
      </c>
      <c r="E319">
        <v>285037</v>
      </c>
      <c r="F319">
        <v>1</v>
      </c>
      <c r="G319" s="2">
        <v>46043</v>
      </c>
      <c r="H319" s="42" t="s">
        <v>470</v>
      </c>
      <c r="I319" s="42" t="s">
        <v>69</v>
      </c>
      <c r="J319" s="42" t="s">
        <v>471</v>
      </c>
      <c r="K319" s="42" t="s">
        <v>1002</v>
      </c>
      <c r="L319" s="2">
        <v>46043</v>
      </c>
      <c r="M319" s="42" t="s">
        <v>582</v>
      </c>
    </row>
    <row r="320" spans="1:13" x14ac:dyDescent="0.25">
      <c r="A320" s="42" t="s">
        <v>1000</v>
      </c>
      <c r="B320" s="42" t="s">
        <v>1001</v>
      </c>
      <c r="C320" s="42" t="s">
        <v>3153</v>
      </c>
      <c r="D320" s="42" t="s">
        <v>409</v>
      </c>
      <c r="E320" s="5">
        <v>527260</v>
      </c>
      <c r="F320">
        <v>1</v>
      </c>
      <c r="G320" s="2">
        <v>46043</v>
      </c>
      <c r="H320" s="42" t="s">
        <v>470</v>
      </c>
      <c r="I320" s="42" t="s">
        <v>69</v>
      </c>
      <c r="J320" s="42" t="s">
        <v>471</v>
      </c>
      <c r="K320" s="42" t="s">
        <v>2149</v>
      </c>
      <c r="L320" s="2">
        <v>46043</v>
      </c>
      <c r="M320" s="42" t="s">
        <v>582</v>
      </c>
    </row>
    <row r="321" spans="1:13" x14ac:dyDescent="0.25">
      <c r="A321" s="42" t="s">
        <v>174</v>
      </c>
      <c r="B321" s="42" t="s">
        <v>320</v>
      </c>
      <c r="C321" s="42" t="s">
        <v>3154</v>
      </c>
      <c r="D321" s="42" t="s">
        <v>409</v>
      </c>
      <c r="E321">
        <v>356396</v>
      </c>
      <c r="F321">
        <v>1</v>
      </c>
      <c r="G321" s="2">
        <v>46043</v>
      </c>
      <c r="H321" s="42" t="s">
        <v>470</v>
      </c>
      <c r="I321" s="42" t="s">
        <v>69</v>
      </c>
      <c r="J321" s="42" t="s">
        <v>471</v>
      </c>
      <c r="K321" s="42" t="s">
        <v>3155</v>
      </c>
      <c r="L321" s="2">
        <v>46043</v>
      </c>
      <c r="M321" s="42" t="s">
        <v>582</v>
      </c>
    </row>
    <row r="322" spans="1:13" x14ac:dyDescent="0.25">
      <c r="A322" s="42" t="s">
        <v>2255</v>
      </c>
      <c r="B322" s="42" t="s">
        <v>2256</v>
      </c>
      <c r="C322" s="42" t="s">
        <v>3196</v>
      </c>
      <c r="D322" s="42" t="s">
        <v>409</v>
      </c>
      <c r="E322" s="5">
        <v>870799</v>
      </c>
      <c r="F322">
        <v>1</v>
      </c>
      <c r="G322" s="2">
        <v>46041</v>
      </c>
      <c r="H322" s="42" t="s">
        <v>470</v>
      </c>
      <c r="I322" s="42" t="s">
        <v>69</v>
      </c>
      <c r="J322" s="42" t="s">
        <v>471</v>
      </c>
      <c r="K322" s="42" t="s">
        <v>1084</v>
      </c>
      <c r="L322" s="2">
        <v>46041</v>
      </c>
      <c r="M322" s="42" t="s">
        <v>582</v>
      </c>
    </row>
    <row r="323" spans="1:13" x14ac:dyDescent="0.25">
      <c r="A323" s="42" t="s">
        <v>3253</v>
      </c>
      <c r="B323" s="42" t="s">
        <v>3254</v>
      </c>
      <c r="C323" s="42" t="s">
        <v>3255</v>
      </c>
      <c r="D323" s="42" t="s">
        <v>409</v>
      </c>
      <c r="E323" s="5">
        <v>1624198</v>
      </c>
      <c r="F323">
        <v>1</v>
      </c>
      <c r="G323" s="2">
        <v>46036</v>
      </c>
      <c r="H323" s="42" t="s">
        <v>470</v>
      </c>
      <c r="I323" s="42" t="s">
        <v>69</v>
      </c>
      <c r="J323" s="42" t="s">
        <v>471</v>
      </c>
      <c r="K323" s="42" t="s">
        <v>3256</v>
      </c>
      <c r="L323" s="2">
        <v>46036</v>
      </c>
      <c r="M323" s="42" t="s">
        <v>582</v>
      </c>
    </row>
    <row r="324" spans="1:13" x14ac:dyDescent="0.25">
      <c r="A324" s="42" t="s">
        <v>5315</v>
      </c>
      <c r="B324" s="42" t="s">
        <v>6112</v>
      </c>
      <c r="C324" s="42" t="s">
        <v>13221</v>
      </c>
      <c r="D324" s="42" t="s">
        <v>409</v>
      </c>
      <c r="E324">
        <v>306295</v>
      </c>
      <c r="F324">
        <v>1</v>
      </c>
      <c r="G324" s="2">
        <v>46209</v>
      </c>
      <c r="H324" s="42" t="s">
        <v>499</v>
      </c>
      <c r="I324" s="42" t="s">
        <v>69</v>
      </c>
      <c r="J324" s="42" t="s">
        <v>471</v>
      </c>
      <c r="K324" s="42" t="s">
        <v>6238</v>
      </c>
      <c r="L324" s="2">
        <v>46233</v>
      </c>
      <c r="M324" s="42" t="s">
        <v>582</v>
      </c>
    </row>
    <row r="325" spans="1:13" x14ac:dyDescent="0.25">
      <c r="A325" s="42" t="s">
        <v>5315</v>
      </c>
      <c r="B325" s="42" t="s">
        <v>6112</v>
      </c>
      <c r="C325" s="42" t="s">
        <v>13222</v>
      </c>
      <c r="D325" s="42" t="s">
        <v>409</v>
      </c>
      <c r="E325">
        <v>306295</v>
      </c>
      <c r="F325">
        <v>1</v>
      </c>
      <c r="G325" s="2">
        <v>46209</v>
      </c>
      <c r="H325" s="42" t="s">
        <v>499</v>
      </c>
      <c r="I325" s="42" t="s">
        <v>69</v>
      </c>
      <c r="J325" s="42" t="s">
        <v>471</v>
      </c>
      <c r="K325" s="42" t="s">
        <v>6238</v>
      </c>
      <c r="L325" s="2">
        <v>46233</v>
      </c>
      <c r="M325" s="42" t="s">
        <v>582</v>
      </c>
    </row>
    <row r="326" spans="1:13" x14ac:dyDescent="0.25">
      <c r="A326" s="42" t="s">
        <v>5315</v>
      </c>
      <c r="B326" s="42" t="s">
        <v>6112</v>
      </c>
      <c r="C326" s="42" t="s">
        <v>10140</v>
      </c>
      <c r="D326" s="42" t="s">
        <v>409</v>
      </c>
      <c r="E326" s="5">
        <v>306030</v>
      </c>
      <c r="F326">
        <v>1</v>
      </c>
      <c r="G326" s="2">
        <v>46185</v>
      </c>
      <c r="H326" s="42" t="s">
        <v>499</v>
      </c>
      <c r="I326" s="42" t="s">
        <v>69</v>
      </c>
      <c r="J326" s="42" t="s">
        <v>471</v>
      </c>
      <c r="K326" s="42" t="s">
        <v>6238</v>
      </c>
      <c r="L326" s="2">
        <v>46203</v>
      </c>
      <c r="M326" s="42" t="s">
        <v>582</v>
      </c>
    </row>
    <row r="327" spans="1:13" x14ac:dyDescent="0.25">
      <c r="A327" s="42" t="s">
        <v>1003</v>
      </c>
      <c r="B327" s="42" t="s">
        <v>1004</v>
      </c>
      <c r="C327" s="42" t="s">
        <v>13223</v>
      </c>
      <c r="D327" s="42" t="s">
        <v>409</v>
      </c>
      <c r="E327" s="5">
        <v>469246</v>
      </c>
      <c r="F327">
        <v>1</v>
      </c>
      <c r="G327" s="2">
        <v>46190</v>
      </c>
      <c r="H327" s="42" t="s">
        <v>499</v>
      </c>
      <c r="I327" s="42" t="s">
        <v>69</v>
      </c>
      <c r="J327" s="42" t="s">
        <v>471</v>
      </c>
      <c r="K327" s="42" t="s">
        <v>6230</v>
      </c>
      <c r="L327" s="2">
        <v>46203</v>
      </c>
      <c r="M327" s="42" t="s">
        <v>582</v>
      </c>
    </row>
    <row r="328" spans="1:13" x14ac:dyDescent="0.25">
      <c r="A328" s="42" t="s">
        <v>12921</v>
      </c>
      <c r="B328" s="42" t="s">
        <v>12922</v>
      </c>
      <c r="C328" s="42" t="s">
        <v>12116</v>
      </c>
      <c r="D328" s="42" t="s">
        <v>409</v>
      </c>
      <c r="E328">
        <v>342480</v>
      </c>
      <c r="F328">
        <v>1</v>
      </c>
      <c r="G328" s="2">
        <v>46182</v>
      </c>
      <c r="H328" s="42" t="s">
        <v>499</v>
      </c>
      <c r="I328" s="42" t="s">
        <v>69</v>
      </c>
      <c r="J328" s="42" t="s">
        <v>471</v>
      </c>
      <c r="K328" s="42" t="s">
        <v>13224</v>
      </c>
      <c r="L328" s="2">
        <v>46203</v>
      </c>
      <c r="M328" s="42" t="s">
        <v>582</v>
      </c>
    </row>
    <row r="329" spans="1:13" x14ac:dyDescent="0.25">
      <c r="A329" s="42" t="s">
        <v>805</v>
      </c>
      <c r="B329" s="42" t="s">
        <v>781</v>
      </c>
      <c r="C329" s="42" t="s">
        <v>12146</v>
      </c>
      <c r="D329" s="42" t="s">
        <v>409</v>
      </c>
      <c r="E329">
        <v>3794772</v>
      </c>
      <c r="F329">
        <v>1</v>
      </c>
      <c r="G329" s="2">
        <v>46195</v>
      </c>
      <c r="H329" s="42" t="s">
        <v>499</v>
      </c>
      <c r="I329" s="42" t="s">
        <v>69</v>
      </c>
      <c r="J329" s="42" t="s">
        <v>471</v>
      </c>
      <c r="K329" s="42" t="s">
        <v>6230</v>
      </c>
      <c r="L329" s="2">
        <v>46203</v>
      </c>
      <c r="M329" s="42" t="s">
        <v>582</v>
      </c>
    </row>
    <row r="330" spans="1:13" x14ac:dyDescent="0.25">
      <c r="A330" s="42" t="s">
        <v>1194</v>
      </c>
      <c r="B330" s="42" t="s">
        <v>1195</v>
      </c>
      <c r="C330" s="42" t="s">
        <v>12128</v>
      </c>
      <c r="D330" s="42" t="s">
        <v>409</v>
      </c>
      <c r="E330">
        <v>733885</v>
      </c>
      <c r="F330">
        <v>1</v>
      </c>
      <c r="G330" s="2">
        <v>46181</v>
      </c>
      <c r="H330" s="42" t="s">
        <v>499</v>
      </c>
      <c r="I330" s="42" t="s">
        <v>69</v>
      </c>
      <c r="J330" s="42" t="s">
        <v>471</v>
      </c>
      <c r="K330" s="42" t="s">
        <v>13225</v>
      </c>
      <c r="L330" s="2">
        <v>46203</v>
      </c>
      <c r="M330" s="42" t="s">
        <v>582</v>
      </c>
    </row>
    <row r="331" spans="1:13" x14ac:dyDescent="0.25">
      <c r="A331" s="42" t="s">
        <v>11778</v>
      </c>
      <c r="B331" s="42" t="s">
        <v>11779</v>
      </c>
      <c r="C331" s="42" t="s">
        <v>12149</v>
      </c>
      <c r="D331" s="42" t="s">
        <v>409</v>
      </c>
      <c r="E331">
        <v>1926719</v>
      </c>
      <c r="F331">
        <v>1</v>
      </c>
      <c r="G331" s="2">
        <v>46203</v>
      </c>
      <c r="H331" s="42" t="s">
        <v>484</v>
      </c>
      <c r="I331" s="42" t="s">
        <v>69</v>
      </c>
      <c r="J331" s="42" t="s">
        <v>471</v>
      </c>
      <c r="K331" s="42" t="s">
        <v>13226</v>
      </c>
      <c r="L331" s="2">
        <v>46203</v>
      </c>
      <c r="M331" s="42" t="s">
        <v>582</v>
      </c>
    </row>
    <row r="332" spans="1:13" x14ac:dyDescent="0.25">
      <c r="A332" s="42" t="s">
        <v>4930</v>
      </c>
      <c r="B332" s="42" t="s">
        <v>6002</v>
      </c>
      <c r="C332" s="42" t="s">
        <v>12130</v>
      </c>
      <c r="D332" s="42" t="s">
        <v>409</v>
      </c>
      <c r="E332">
        <v>1281246</v>
      </c>
      <c r="F332">
        <v>1</v>
      </c>
      <c r="G332" s="2">
        <v>46190</v>
      </c>
      <c r="H332" s="42" t="s">
        <v>499</v>
      </c>
      <c r="I332" s="42" t="s">
        <v>69</v>
      </c>
      <c r="J332" s="42" t="s">
        <v>471</v>
      </c>
      <c r="K332" s="42" t="s">
        <v>6238</v>
      </c>
      <c r="L332" s="2">
        <v>46203</v>
      </c>
      <c r="M332" s="42" t="s">
        <v>582</v>
      </c>
    </row>
    <row r="333" spans="1:13" x14ac:dyDescent="0.25">
      <c r="A333" s="42" t="s">
        <v>4930</v>
      </c>
      <c r="B333" s="42" t="s">
        <v>6002</v>
      </c>
      <c r="C333" s="42" t="s">
        <v>12125</v>
      </c>
      <c r="D333" s="42" t="s">
        <v>409</v>
      </c>
      <c r="E333">
        <v>1267991</v>
      </c>
      <c r="F333">
        <v>1</v>
      </c>
      <c r="G333" s="2">
        <v>46178</v>
      </c>
      <c r="H333" s="42" t="s">
        <v>499</v>
      </c>
      <c r="I333" s="42" t="s">
        <v>69</v>
      </c>
      <c r="J333" s="42" t="s">
        <v>471</v>
      </c>
      <c r="K333" s="42" t="s">
        <v>6238</v>
      </c>
      <c r="L333" s="2">
        <v>46203</v>
      </c>
      <c r="M333" s="42" t="s">
        <v>582</v>
      </c>
    </row>
    <row r="334" spans="1:13" x14ac:dyDescent="0.25">
      <c r="A334" s="42" t="s">
        <v>1133</v>
      </c>
      <c r="B334" s="42" t="s">
        <v>1134</v>
      </c>
      <c r="C334" s="42" t="s">
        <v>12147</v>
      </c>
      <c r="D334" s="42" t="s">
        <v>409</v>
      </c>
      <c r="E334">
        <v>3316650</v>
      </c>
      <c r="F334">
        <v>1</v>
      </c>
      <c r="G334" s="2">
        <v>46203</v>
      </c>
      <c r="H334" s="42" t="s">
        <v>9416</v>
      </c>
      <c r="I334" s="42" t="s">
        <v>69</v>
      </c>
      <c r="J334" s="42" t="s">
        <v>471</v>
      </c>
      <c r="K334" s="42" t="s">
        <v>9417</v>
      </c>
      <c r="L334" s="2">
        <v>46203</v>
      </c>
      <c r="M334" s="42" t="s">
        <v>582</v>
      </c>
    </row>
    <row r="335" spans="1:13" x14ac:dyDescent="0.25">
      <c r="A335" s="42" t="s">
        <v>209</v>
      </c>
      <c r="B335" s="42" t="s">
        <v>46</v>
      </c>
      <c r="C335" s="42" t="s">
        <v>12121</v>
      </c>
      <c r="D335" s="42" t="s">
        <v>409</v>
      </c>
      <c r="E335">
        <v>358788</v>
      </c>
      <c r="F335">
        <v>1</v>
      </c>
      <c r="G335" s="2">
        <v>46175</v>
      </c>
      <c r="H335" s="42" t="s">
        <v>499</v>
      </c>
      <c r="I335" s="42" t="s">
        <v>69</v>
      </c>
      <c r="J335" s="42" t="s">
        <v>471</v>
      </c>
      <c r="K335" s="42" t="s">
        <v>13224</v>
      </c>
      <c r="L335" s="2">
        <v>46203</v>
      </c>
      <c r="M335" s="42" t="s">
        <v>582</v>
      </c>
    </row>
    <row r="336" spans="1:13" x14ac:dyDescent="0.25">
      <c r="A336" s="42" t="s">
        <v>1133</v>
      </c>
      <c r="B336" s="42" t="s">
        <v>1134</v>
      </c>
      <c r="C336" s="42" t="s">
        <v>12114</v>
      </c>
      <c r="D336" s="42" t="s">
        <v>409</v>
      </c>
      <c r="E336">
        <v>595263</v>
      </c>
      <c r="F336">
        <v>1</v>
      </c>
      <c r="G336" s="2">
        <v>46175</v>
      </c>
      <c r="H336" s="42" t="s">
        <v>499</v>
      </c>
      <c r="I336" s="42" t="s">
        <v>69</v>
      </c>
      <c r="J336" s="42" t="s">
        <v>471</v>
      </c>
      <c r="K336" s="42" t="s">
        <v>13224</v>
      </c>
      <c r="L336" s="2">
        <v>46203</v>
      </c>
      <c r="M336" s="42" t="s">
        <v>582</v>
      </c>
    </row>
    <row r="337" spans="1:13" x14ac:dyDescent="0.25">
      <c r="A337" s="42" t="s">
        <v>4930</v>
      </c>
      <c r="B337" s="42" t="s">
        <v>6002</v>
      </c>
      <c r="C337" s="42" t="s">
        <v>10589</v>
      </c>
      <c r="D337" s="42" t="s">
        <v>409</v>
      </c>
      <c r="E337">
        <v>2799549</v>
      </c>
      <c r="F337">
        <v>1</v>
      </c>
      <c r="G337" s="2">
        <v>46162</v>
      </c>
      <c r="H337" s="42" t="s">
        <v>499</v>
      </c>
      <c r="I337" s="42" t="s">
        <v>69</v>
      </c>
      <c r="J337" s="42" t="s">
        <v>471</v>
      </c>
      <c r="K337" s="42" t="s">
        <v>6238</v>
      </c>
      <c r="L337" s="2">
        <v>46199</v>
      </c>
      <c r="M337" s="42" t="s">
        <v>582</v>
      </c>
    </row>
    <row r="338" spans="1:13" x14ac:dyDescent="0.25">
      <c r="A338" s="42" t="s">
        <v>12883</v>
      </c>
      <c r="B338" s="42" t="s">
        <v>12884</v>
      </c>
      <c r="C338" s="42" t="s">
        <v>12129</v>
      </c>
      <c r="D338" s="42" t="s">
        <v>409</v>
      </c>
      <c r="E338" s="5">
        <v>8099594</v>
      </c>
      <c r="F338">
        <v>1</v>
      </c>
      <c r="G338" s="2">
        <v>46199</v>
      </c>
      <c r="H338" s="42" t="s">
        <v>484</v>
      </c>
      <c r="I338" s="42" t="s">
        <v>69</v>
      </c>
      <c r="J338" s="42" t="s">
        <v>471</v>
      </c>
      <c r="K338" s="42" t="s">
        <v>13227</v>
      </c>
      <c r="L338" s="2">
        <v>46199</v>
      </c>
      <c r="M338" s="42" t="s">
        <v>582</v>
      </c>
    </row>
    <row r="339" spans="1:13" x14ac:dyDescent="0.25">
      <c r="A339" s="42" t="s">
        <v>8118</v>
      </c>
      <c r="B339" s="42" t="s">
        <v>8119</v>
      </c>
      <c r="C339" s="42" t="s">
        <v>12127</v>
      </c>
      <c r="D339" s="42" t="s">
        <v>409</v>
      </c>
      <c r="E339">
        <v>718103</v>
      </c>
      <c r="F339">
        <v>1</v>
      </c>
      <c r="G339" s="2">
        <v>46197</v>
      </c>
      <c r="H339" s="42" t="s">
        <v>484</v>
      </c>
      <c r="I339" s="42" t="s">
        <v>69</v>
      </c>
      <c r="J339" s="42" t="s">
        <v>471</v>
      </c>
      <c r="K339" s="42" t="s">
        <v>13228</v>
      </c>
      <c r="L339" s="2">
        <v>46197</v>
      </c>
      <c r="M339" s="42" t="s">
        <v>582</v>
      </c>
    </row>
    <row r="340" spans="1:13" x14ac:dyDescent="0.25">
      <c r="A340" s="42" t="s">
        <v>8671</v>
      </c>
      <c r="B340" s="42" t="s">
        <v>9386</v>
      </c>
      <c r="C340" s="42" t="s">
        <v>12126</v>
      </c>
      <c r="D340" s="42" t="s">
        <v>409</v>
      </c>
      <c r="E340">
        <v>14189565</v>
      </c>
      <c r="F340">
        <v>1</v>
      </c>
      <c r="G340" s="2">
        <v>46192</v>
      </c>
      <c r="H340" s="42" t="s">
        <v>484</v>
      </c>
      <c r="I340" s="42" t="s">
        <v>69</v>
      </c>
      <c r="J340" s="42" t="s">
        <v>471</v>
      </c>
      <c r="K340" s="42" t="s">
        <v>13229</v>
      </c>
      <c r="L340" s="2">
        <v>46192</v>
      </c>
      <c r="M340" s="42" t="s">
        <v>582</v>
      </c>
    </row>
    <row r="341" spans="1:13" x14ac:dyDescent="0.25">
      <c r="A341" s="42" t="s">
        <v>947</v>
      </c>
      <c r="B341" s="42" t="s">
        <v>898</v>
      </c>
      <c r="C341" s="42" t="s">
        <v>11774</v>
      </c>
      <c r="D341" s="42" t="s">
        <v>409</v>
      </c>
      <c r="E341">
        <v>782344</v>
      </c>
      <c r="F341">
        <v>1</v>
      </c>
      <c r="G341" s="2">
        <v>46182</v>
      </c>
      <c r="H341" s="42" t="s">
        <v>484</v>
      </c>
      <c r="I341" s="42" t="s">
        <v>69</v>
      </c>
      <c r="J341" s="42" t="s">
        <v>471</v>
      </c>
      <c r="K341" s="42" t="s">
        <v>11775</v>
      </c>
      <c r="L341" s="2">
        <v>46182</v>
      </c>
      <c r="M341" s="42" t="s">
        <v>582</v>
      </c>
    </row>
    <row r="342" spans="1:13" x14ac:dyDescent="0.25">
      <c r="A342" s="42" t="s">
        <v>11778</v>
      </c>
      <c r="B342" s="42" t="s">
        <v>11779</v>
      </c>
      <c r="C342" s="42" t="s">
        <v>10598</v>
      </c>
      <c r="D342" s="42" t="s">
        <v>409</v>
      </c>
      <c r="E342">
        <v>12150515</v>
      </c>
      <c r="F342">
        <v>1</v>
      </c>
      <c r="G342" s="2">
        <v>46171</v>
      </c>
      <c r="H342" s="42" t="s">
        <v>484</v>
      </c>
      <c r="I342" s="42" t="s">
        <v>69</v>
      </c>
      <c r="J342" s="42" t="s">
        <v>471</v>
      </c>
      <c r="K342" s="42" t="s">
        <v>11780</v>
      </c>
      <c r="L342" s="2">
        <v>46171</v>
      </c>
      <c r="M342" s="42" t="s">
        <v>582</v>
      </c>
    </row>
    <row r="343" spans="1:13" x14ac:dyDescent="0.25">
      <c r="A343" s="42" t="s">
        <v>1133</v>
      </c>
      <c r="B343" s="42" t="s">
        <v>1134</v>
      </c>
      <c r="C343" s="42" t="s">
        <v>10581</v>
      </c>
      <c r="D343" s="42" t="s">
        <v>409</v>
      </c>
      <c r="E343">
        <v>509009</v>
      </c>
      <c r="F343">
        <v>1</v>
      </c>
      <c r="G343" s="2">
        <v>46155</v>
      </c>
      <c r="H343" s="42" t="s">
        <v>499</v>
      </c>
      <c r="I343" s="42" t="s">
        <v>69</v>
      </c>
      <c r="J343" s="42" t="s">
        <v>471</v>
      </c>
      <c r="K343" s="42" t="s">
        <v>6238</v>
      </c>
      <c r="L343" s="2">
        <v>46171</v>
      </c>
      <c r="M343" s="42" t="s">
        <v>582</v>
      </c>
    </row>
    <row r="344" spans="1:13" x14ac:dyDescent="0.25">
      <c r="A344" s="42" t="s">
        <v>1133</v>
      </c>
      <c r="B344" s="42" t="s">
        <v>1134</v>
      </c>
      <c r="C344" s="42" t="s">
        <v>10136</v>
      </c>
      <c r="D344" s="42" t="s">
        <v>409</v>
      </c>
      <c r="E344">
        <v>1195110</v>
      </c>
      <c r="F344">
        <v>1</v>
      </c>
      <c r="G344" s="2">
        <v>46148</v>
      </c>
      <c r="H344" s="42" t="s">
        <v>499</v>
      </c>
      <c r="I344" s="42" t="s">
        <v>69</v>
      </c>
      <c r="J344" s="42" t="s">
        <v>471</v>
      </c>
      <c r="K344" s="42" t="s">
        <v>10137</v>
      </c>
      <c r="L344" s="2">
        <v>46171</v>
      </c>
      <c r="M344" s="42" t="s">
        <v>582</v>
      </c>
    </row>
    <row r="345" spans="1:13" x14ac:dyDescent="0.25">
      <c r="A345" s="42" t="s">
        <v>210</v>
      </c>
      <c r="B345" s="42" t="s">
        <v>402</v>
      </c>
      <c r="C345" s="42" t="s">
        <v>10572</v>
      </c>
      <c r="D345" s="42" t="s">
        <v>409</v>
      </c>
      <c r="E345">
        <v>3207970</v>
      </c>
      <c r="F345">
        <v>1</v>
      </c>
      <c r="G345" s="2">
        <v>46167</v>
      </c>
      <c r="H345" s="42" t="s">
        <v>499</v>
      </c>
      <c r="I345" s="42" t="s">
        <v>69</v>
      </c>
      <c r="J345" s="42" t="s">
        <v>471</v>
      </c>
      <c r="K345" s="42" t="s">
        <v>11776</v>
      </c>
      <c r="L345" s="2">
        <v>46171</v>
      </c>
      <c r="M345" s="42" t="s">
        <v>582</v>
      </c>
    </row>
    <row r="346" spans="1:13" x14ac:dyDescent="0.25">
      <c r="A346" s="42" t="s">
        <v>209</v>
      </c>
      <c r="B346" s="42" t="s">
        <v>46</v>
      </c>
      <c r="C346" s="42" t="s">
        <v>10586</v>
      </c>
      <c r="D346" s="42" t="s">
        <v>409</v>
      </c>
      <c r="E346">
        <v>763513</v>
      </c>
      <c r="F346">
        <v>1</v>
      </c>
      <c r="G346" s="2">
        <v>46156</v>
      </c>
      <c r="H346" s="42" t="s">
        <v>499</v>
      </c>
      <c r="I346" s="42" t="s">
        <v>69</v>
      </c>
      <c r="J346" s="42" t="s">
        <v>471</v>
      </c>
      <c r="K346" s="42" t="s">
        <v>6238</v>
      </c>
      <c r="L346" s="2">
        <v>46171</v>
      </c>
      <c r="M346" s="42" t="s">
        <v>582</v>
      </c>
    </row>
    <row r="347" spans="1:13" x14ac:dyDescent="0.25">
      <c r="A347" s="42" t="s">
        <v>1124</v>
      </c>
      <c r="B347" s="42" t="s">
        <v>1125</v>
      </c>
      <c r="C347" s="42" t="s">
        <v>10580</v>
      </c>
      <c r="D347" s="42" t="s">
        <v>409</v>
      </c>
      <c r="E347">
        <v>121629</v>
      </c>
      <c r="F347">
        <v>1</v>
      </c>
      <c r="G347" s="2">
        <v>46154</v>
      </c>
      <c r="H347" s="42" t="s">
        <v>499</v>
      </c>
      <c r="I347" s="42" t="s">
        <v>69</v>
      </c>
      <c r="J347" s="42" t="s">
        <v>471</v>
      </c>
      <c r="K347" s="42" t="s">
        <v>11785</v>
      </c>
      <c r="L347" s="2">
        <v>46171</v>
      </c>
      <c r="M347" s="42" t="s">
        <v>582</v>
      </c>
    </row>
    <row r="348" spans="1:13" x14ac:dyDescent="0.25">
      <c r="A348" s="42" t="s">
        <v>5694</v>
      </c>
      <c r="B348" s="42" t="s">
        <v>5695</v>
      </c>
      <c r="C348" s="42" t="s">
        <v>9359</v>
      </c>
      <c r="D348" s="42" t="s">
        <v>409</v>
      </c>
      <c r="E348">
        <v>321814</v>
      </c>
      <c r="F348">
        <v>1</v>
      </c>
      <c r="G348" s="2">
        <v>46149</v>
      </c>
      <c r="H348" s="42" t="s">
        <v>499</v>
      </c>
      <c r="I348" s="42" t="s">
        <v>69</v>
      </c>
      <c r="J348" s="42" t="s">
        <v>471</v>
      </c>
      <c r="K348" s="42" t="s">
        <v>9360</v>
      </c>
      <c r="L348" s="2">
        <v>46171</v>
      </c>
      <c r="M348" s="42" t="s">
        <v>582</v>
      </c>
    </row>
    <row r="349" spans="1:13" x14ac:dyDescent="0.25">
      <c r="A349" s="42" t="s">
        <v>601</v>
      </c>
      <c r="B349" s="42" t="s">
        <v>657</v>
      </c>
      <c r="C349" s="42" t="s">
        <v>11781</v>
      </c>
      <c r="D349" s="42" t="s">
        <v>409</v>
      </c>
      <c r="E349">
        <v>1972035</v>
      </c>
      <c r="F349">
        <v>1</v>
      </c>
      <c r="G349" s="2">
        <v>46171</v>
      </c>
      <c r="H349" s="42" t="s">
        <v>484</v>
      </c>
      <c r="I349" s="42" t="s">
        <v>69</v>
      </c>
      <c r="J349" s="42" t="s">
        <v>471</v>
      </c>
      <c r="K349" s="42" t="s">
        <v>11782</v>
      </c>
      <c r="L349" s="2">
        <v>46171</v>
      </c>
      <c r="M349" s="42" t="s">
        <v>582</v>
      </c>
    </row>
    <row r="350" spans="1:13" x14ac:dyDescent="0.25">
      <c r="A350" s="42" t="s">
        <v>202</v>
      </c>
      <c r="B350" s="42" t="s">
        <v>83</v>
      </c>
      <c r="C350" s="42" t="s">
        <v>11783</v>
      </c>
      <c r="D350" s="42" t="s">
        <v>409</v>
      </c>
      <c r="E350">
        <v>4177794</v>
      </c>
      <c r="F350">
        <v>1</v>
      </c>
      <c r="G350" s="2">
        <v>46171</v>
      </c>
      <c r="H350" s="42" t="s">
        <v>484</v>
      </c>
      <c r="I350" s="42" t="s">
        <v>69</v>
      </c>
      <c r="J350" s="42" t="s">
        <v>471</v>
      </c>
      <c r="K350" s="42" t="s">
        <v>11784</v>
      </c>
      <c r="L350" s="2">
        <v>46171</v>
      </c>
      <c r="M350" s="42" t="s">
        <v>582</v>
      </c>
    </row>
    <row r="351" spans="1:13" x14ac:dyDescent="0.25">
      <c r="A351" s="42" t="s">
        <v>5315</v>
      </c>
      <c r="B351" s="42" t="s">
        <v>6112</v>
      </c>
      <c r="C351" s="42" t="s">
        <v>10138</v>
      </c>
      <c r="D351" s="42" t="s">
        <v>409</v>
      </c>
      <c r="E351">
        <v>906913</v>
      </c>
      <c r="F351">
        <v>1</v>
      </c>
      <c r="G351" s="2">
        <v>46147</v>
      </c>
      <c r="H351" s="42" t="s">
        <v>499</v>
      </c>
      <c r="I351" s="42" t="s">
        <v>69</v>
      </c>
      <c r="J351" s="42" t="s">
        <v>471</v>
      </c>
      <c r="K351" s="42" t="s">
        <v>6238</v>
      </c>
      <c r="L351" s="2">
        <v>46171</v>
      </c>
      <c r="M351" s="42" t="s">
        <v>582</v>
      </c>
    </row>
    <row r="352" spans="1:13" x14ac:dyDescent="0.25">
      <c r="A352" s="42" t="s">
        <v>9350</v>
      </c>
      <c r="B352" s="42" t="s">
        <v>9351</v>
      </c>
      <c r="C352" s="42" t="s">
        <v>9352</v>
      </c>
      <c r="D352" s="42" t="s">
        <v>409</v>
      </c>
      <c r="E352">
        <v>582509</v>
      </c>
      <c r="F352">
        <v>1</v>
      </c>
      <c r="G352" s="2">
        <v>46148</v>
      </c>
      <c r="H352" s="42" t="s">
        <v>499</v>
      </c>
      <c r="I352" s="42" t="s">
        <v>69</v>
      </c>
      <c r="J352" s="42" t="s">
        <v>471</v>
      </c>
      <c r="K352" s="42" t="s">
        <v>9353</v>
      </c>
      <c r="L352" s="2">
        <v>46171</v>
      </c>
      <c r="M352" s="42" t="s">
        <v>582</v>
      </c>
    </row>
    <row r="353" spans="1:13" x14ac:dyDescent="0.25">
      <c r="A353" s="42" t="s">
        <v>924</v>
      </c>
      <c r="B353" s="42" t="s">
        <v>901</v>
      </c>
      <c r="C353" s="42" t="s">
        <v>6686</v>
      </c>
      <c r="D353" s="42" t="s">
        <v>409</v>
      </c>
      <c r="E353">
        <v>3249736</v>
      </c>
      <c r="F353">
        <v>1</v>
      </c>
      <c r="G353" s="2">
        <v>46132</v>
      </c>
      <c r="H353" s="42" t="s">
        <v>499</v>
      </c>
      <c r="I353" s="42" t="s">
        <v>69</v>
      </c>
      <c r="J353" s="42" t="s">
        <v>471</v>
      </c>
      <c r="K353" s="42" t="s">
        <v>9355</v>
      </c>
      <c r="L353" s="2">
        <v>46171</v>
      </c>
      <c r="M353" s="42" t="s">
        <v>582</v>
      </c>
    </row>
    <row r="354" spans="1:13" x14ac:dyDescent="0.25">
      <c r="A354" s="42" t="s">
        <v>111</v>
      </c>
      <c r="B354" s="42" t="s">
        <v>377</v>
      </c>
      <c r="C354" s="42" t="s">
        <v>10597</v>
      </c>
      <c r="D354" s="42" t="s">
        <v>409</v>
      </c>
      <c r="E354">
        <v>2432584</v>
      </c>
      <c r="F354">
        <v>1</v>
      </c>
      <c r="G354" s="2">
        <v>46170</v>
      </c>
      <c r="H354" s="42" t="s">
        <v>484</v>
      </c>
      <c r="I354" s="42" t="s">
        <v>69</v>
      </c>
      <c r="J354" s="42" t="s">
        <v>471</v>
      </c>
      <c r="K354" s="42" t="s">
        <v>11789</v>
      </c>
      <c r="L354" s="2">
        <v>46170</v>
      </c>
      <c r="M354" s="42" t="s">
        <v>582</v>
      </c>
    </row>
    <row r="355" spans="1:13" x14ac:dyDescent="0.25">
      <c r="A355" s="42" t="s">
        <v>11450</v>
      </c>
      <c r="B355" s="42" t="s">
        <v>11451</v>
      </c>
      <c r="C355" s="42" t="s">
        <v>10585</v>
      </c>
      <c r="D355" s="42" t="s">
        <v>409</v>
      </c>
      <c r="E355">
        <v>3466432</v>
      </c>
      <c r="F355">
        <v>1</v>
      </c>
      <c r="G355" s="2">
        <v>46170</v>
      </c>
      <c r="H355" s="42" t="s">
        <v>484</v>
      </c>
      <c r="I355" s="42" t="s">
        <v>69</v>
      </c>
      <c r="J355" s="42" t="s">
        <v>471</v>
      </c>
      <c r="K355" s="42" t="s">
        <v>11786</v>
      </c>
      <c r="L355" s="2">
        <v>46170</v>
      </c>
      <c r="M355" s="42" t="s">
        <v>582</v>
      </c>
    </row>
    <row r="356" spans="1:13" x14ac:dyDescent="0.25">
      <c r="A356" s="42" t="s">
        <v>5694</v>
      </c>
      <c r="B356" s="42" t="s">
        <v>5695</v>
      </c>
      <c r="C356" s="42" t="s">
        <v>6665</v>
      </c>
      <c r="D356" s="42" t="s">
        <v>409</v>
      </c>
      <c r="E356">
        <v>404811</v>
      </c>
      <c r="F356">
        <v>1</v>
      </c>
      <c r="G356" s="2">
        <v>46139</v>
      </c>
      <c r="H356" s="42" t="s">
        <v>499</v>
      </c>
      <c r="I356" s="42" t="s">
        <v>69</v>
      </c>
      <c r="J356" s="42" t="s">
        <v>471</v>
      </c>
      <c r="K356" s="42" t="s">
        <v>9362</v>
      </c>
      <c r="L356" s="2">
        <v>46170</v>
      </c>
      <c r="M356" s="42" t="s">
        <v>582</v>
      </c>
    </row>
    <row r="357" spans="1:13" x14ac:dyDescent="0.25">
      <c r="A357" s="42" t="s">
        <v>174</v>
      </c>
      <c r="B357" s="42" t="s">
        <v>320</v>
      </c>
      <c r="C357" s="42" t="s">
        <v>6684</v>
      </c>
      <c r="D357" s="42" t="s">
        <v>409</v>
      </c>
      <c r="E357">
        <v>5155446</v>
      </c>
      <c r="F357">
        <v>1</v>
      </c>
      <c r="G357" s="2">
        <v>46139</v>
      </c>
      <c r="H357" s="42" t="s">
        <v>499</v>
      </c>
      <c r="I357" s="42" t="s">
        <v>69</v>
      </c>
      <c r="J357" s="42" t="s">
        <v>471</v>
      </c>
      <c r="K357" s="42" t="s">
        <v>9361</v>
      </c>
      <c r="L357" s="2">
        <v>46170</v>
      </c>
      <c r="M357" s="42" t="s">
        <v>582</v>
      </c>
    </row>
    <row r="358" spans="1:13" x14ac:dyDescent="0.25">
      <c r="A358" s="42" t="s">
        <v>11461</v>
      </c>
      <c r="B358" s="42" t="s">
        <v>11787</v>
      </c>
      <c r="C358" s="42" t="s">
        <v>10596</v>
      </c>
      <c r="D358" s="42" t="s">
        <v>409</v>
      </c>
      <c r="E358">
        <v>14428904</v>
      </c>
      <c r="F358">
        <v>1</v>
      </c>
      <c r="G358" s="2">
        <v>46170</v>
      </c>
      <c r="H358" s="42" t="s">
        <v>484</v>
      </c>
      <c r="I358" s="42" t="s">
        <v>69</v>
      </c>
      <c r="J358" s="42" t="s">
        <v>471</v>
      </c>
      <c r="K358" s="42" t="s">
        <v>11788</v>
      </c>
      <c r="L358" s="2">
        <v>46170</v>
      </c>
      <c r="M358" s="42" t="s">
        <v>582</v>
      </c>
    </row>
    <row r="359" spans="1:13" x14ac:dyDescent="0.25">
      <c r="A359" s="42" t="s">
        <v>164</v>
      </c>
      <c r="B359" s="42" t="s">
        <v>2</v>
      </c>
      <c r="C359" s="42" t="s">
        <v>9407</v>
      </c>
      <c r="D359" s="42" t="s">
        <v>409</v>
      </c>
      <c r="E359">
        <v>1789857</v>
      </c>
      <c r="F359">
        <v>1</v>
      </c>
      <c r="G359" s="2">
        <v>46170</v>
      </c>
      <c r="H359" s="42" t="s">
        <v>484</v>
      </c>
      <c r="I359" s="42" t="s">
        <v>69</v>
      </c>
      <c r="J359" s="42" t="s">
        <v>471</v>
      </c>
      <c r="K359" s="42" t="s">
        <v>9409</v>
      </c>
      <c r="L359" s="2">
        <v>46170</v>
      </c>
      <c r="M359" s="42" t="s">
        <v>582</v>
      </c>
    </row>
    <row r="360" spans="1:13" x14ac:dyDescent="0.25">
      <c r="A360" s="42" t="s">
        <v>169</v>
      </c>
      <c r="B360" s="42" t="s">
        <v>4</v>
      </c>
      <c r="C360" s="42" t="s">
        <v>10577</v>
      </c>
      <c r="D360" s="42" t="s">
        <v>409</v>
      </c>
      <c r="E360">
        <v>673295</v>
      </c>
      <c r="F360">
        <v>1</v>
      </c>
      <c r="G360" s="2">
        <v>46170</v>
      </c>
      <c r="H360" s="42" t="s">
        <v>484</v>
      </c>
      <c r="I360" s="42" t="s">
        <v>69</v>
      </c>
      <c r="J360" s="42" t="s">
        <v>471</v>
      </c>
      <c r="K360" s="42" t="s">
        <v>11782</v>
      </c>
      <c r="L360" s="2">
        <v>46170</v>
      </c>
      <c r="M360" s="42" t="s">
        <v>582</v>
      </c>
    </row>
    <row r="361" spans="1:13" x14ac:dyDescent="0.25">
      <c r="A361" s="42" t="s">
        <v>210</v>
      </c>
      <c r="B361" s="42" t="s">
        <v>402</v>
      </c>
      <c r="C361" s="42" t="s">
        <v>10573</v>
      </c>
      <c r="D361" s="42" t="s">
        <v>409</v>
      </c>
      <c r="E361">
        <v>1556218</v>
      </c>
      <c r="F361">
        <v>1</v>
      </c>
      <c r="G361" s="2">
        <v>46168</v>
      </c>
      <c r="H361" s="42" t="s">
        <v>9416</v>
      </c>
      <c r="I361" s="42" t="s">
        <v>69</v>
      </c>
      <c r="J361" s="42" t="s">
        <v>471</v>
      </c>
      <c r="K361" s="42" t="s">
        <v>11792</v>
      </c>
      <c r="L361" s="2">
        <v>46168</v>
      </c>
      <c r="M361" s="42" t="s">
        <v>582</v>
      </c>
    </row>
    <row r="362" spans="1:13" x14ac:dyDescent="0.25">
      <c r="A362" s="42" t="s">
        <v>10150</v>
      </c>
      <c r="B362" s="42" t="s">
        <v>10151</v>
      </c>
      <c r="C362" s="42" t="s">
        <v>10152</v>
      </c>
      <c r="D362" s="42" t="s">
        <v>409</v>
      </c>
      <c r="E362" s="5">
        <v>1597191</v>
      </c>
      <c r="F362">
        <v>1</v>
      </c>
      <c r="G362" s="2">
        <v>46167</v>
      </c>
      <c r="H362" s="42" t="s">
        <v>484</v>
      </c>
      <c r="I362" s="42" t="s">
        <v>69</v>
      </c>
      <c r="J362" s="42" t="s">
        <v>471</v>
      </c>
      <c r="K362" s="42" t="s">
        <v>10153</v>
      </c>
      <c r="L362" s="2">
        <v>46167</v>
      </c>
      <c r="M362" s="42" t="s">
        <v>582</v>
      </c>
    </row>
    <row r="363" spans="1:13" x14ac:dyDescent="0.25">
      <c r="A363" s="42" t="s">
        <v>9369</v>
      </c>
      <c r="B363" s="42" t="s">
        <v>9370</v>
      </c>
      <c r="C363" s="42" t="s">
        <v>10147</v>
      </c>
      <c r="D363" s="42" t="s">
        <v>409</v>
      </c>
      <c r="E363">
        <v>603949</v>
      </c>
      <c r="F363">
        <v>1</v>
      </c>
      <c r="G363" s="2">
        <v>46167</v>
      </c>
      <c r="H363" s="42" t="s">
        <v>484</v>
      </c>
      <c r="I363" s="42" t="s">
        <v>69</v>
      </c>
      <c r="J363" s="42" t="s">
        <v>471</v>
      </c>
      <c r="K363" s="42" t="s">
        <v>1207</v>
      </c>
      <c r="L363" s="2">
        <v>46167</v>
      </c>
      <c r="M363" s="42" t="s">
        <v>582</v>
      </c>
    </row>
    <row r="364" spans="1:13" x14ac:dyDescent="0.25">
      <c r="A364" s="42" t="s">
        <v>174</v>
      </c>
      <c r="B364" s="42" t="s">
        <v>320</v>
      </c>
      <c r="C364" s="42" t="s">
        <v>10155</v>
      </c>
      <c r="D364" s="42" t="s">
        <v>409</v>
      </c>
      <c r="E364">
        <v>2622991</v>
      </c>
      <c r="F364">
        <v>1</v>
      </c>
      <c r="G364" s="2">
        <v>46160</v>
      </c>
      <c r="H364" s="42" t="s">
        <v>484</v>
      </c>
      <c r="I364" s="42" t="s">
        <v>69</v>
      </c>
      <c r="J364" s="42" t="s">
        <v>471</v>
      </c>
      <c r="K364" s="42" t="s">
        <v>10156</v>
      </c>
      <c r="L364" s="2">
        <v>46160</v>
      </c>
      <c r="M364" s="42" t="s">
        <v>582</v>
      </c>
    </row>
    <row r="365" spans="1:13" x14ac:dyDescent="0.25">
      <c r="A365" s="42" t="s">
        <v>174</v>
      </c>
      <c r="B365" s="42" t="s">
        <v>320</v>
      </c>
      <c r="C365" s="42" t="s">
        <v>10157</v>
      </c>
      <c r="D365" s="42" t="s">
        <v>409</v>
      </c>
      <c r="E365">
        <v>872881</v>
      </c>
      <c r="F365">
        <v>1</v>
      </c>
      <c r="G365" s="2">
        <v>46157</v>
      </c>
      <c r="H365" s="42" t="s">
        <v>484</v>
      </c>
      <c r="I365" s="42" t="s">
        <v>69</v>
      </c>
      <c r="J365" s="42" t="s">
        <v>471</v>
      </c>
      <c r="K365" s="42" t="s">
        <v>11782</v>
      </c>
      <c r="L365" s="2">
        <v>46157</v>
      </c>
      <c r="M365" s="42" t="s">
        <v>582</v>
      </c>
    </row>
    <row r="366" spans="1:13" x14ac:dyDescent="0.25">
      <c r="A366" s="42" t="s">
        <v>9363</v>
      </c>
      <c r="B366" s="42" t="s">
        <v>9364</v>
      </c>
      <c r="C366" s="42" t="s">
        <v>9365</v>
      </c>
      <c r="D366" s="42" t="s">
        <v>409</v>
      </c>
      <c r="E366" s="5">
        <v>15064000</v>
      </c>
      <c r="F366">
        <v>1</v>
      </c>
      <c r="G366" s="2">
        <v>46148</v>
      </c>
      <c r="H366" s="42" t="s">
        <v>484</v>
      </c>
      <c r="I366" s="42" t="s">
        <v>69</v>
      </c>
      <c r="J366" s="42" t="s">
        <v>471</v>
      </c>
      <c r="K366" s="42" t="s">
        <v>9366</v>
      </c>
      <c r="L366" s="2">
        <v>46148</v>
      </c>
      <c r="M366" s="42" t="s">
        <v>582</v>
      </c>
    </row>
    <row r="367" spans="1:13" x14ac:dyDescent="0.25">
      <c r="A367" s="42" t="s">
        <v>202</v>
      </c>
      <c r="B367" s="42" t="s">
        <v>83</v>
      </c>
      <c r="C367" s="42" t="s">
        <v>9367</v>
      </c>
      <c r="D367" s="42" t="s">
        <v>409</v>
      </c>
      <c r="E367">
        <v>482241</v>
      </c>
      <c r="F367">
        <v>1</v>
      </c>
      <c r="G367" s="2">
        <v>46147</v>
      </c>
      <c r="H367" s="42" t="s">
        <v>484</v>
      </c>
      <c r="I367" s="42" t="s">
        <v>69</v>
      </c>
      <c r="J367" s="42" t="s">
        <v>471</v>
      </c>
      <c r="K367" s="42" t="s">
        <v>9368</v>
      </c>
      <c r="L367" s="2">
        <v>46147</v>
      </c>
      <c r="M367" s="42" t="s">
        <v>582</v>
      </c>
    </row>
    <row r="368" spans="1:13" x14ac:dyDescent="0.25">
      <c r="A368" s="42" t="s">
        <v>9369</v>
      </c>
      <c r="B368" s="42" t="s">
        <v>9370</v>
      </c>
      <c r="C368" s="42" t="s">
        <v>9371</v>
      </c>
      <c r="D368" s="42" t="s">
        <v>409</v>
      </c>
      <c r="E368">
        <v>1481597</v>
      </c>
      <c r="F368">
        <v>1</v>
      </c>
      <c r="G368" s="2">
        <v>46147</v>
      </c>
      <c r="H368" s="42" t="s">
        <v>484</v>
      </c>
      <c r="I368" s="42" t="s">
        <v>69</v>
      </c>
      <c r="J368" s="42" t="s">
        <v>471</v>
      </c>
      <c r="K368" s="42" t="s">
        <v>9372</v>
      </c>
      <c r="L368" s="2">
        <v>46147</v>
      </c>
      <c r="M368" s="42" t="s">
        <v>582</v>
      </c>
    </row>
    <row r="369" spans="1:13" x14ac:dyDescent="0.25">
      <c r="A369" s="42" t="s">
        <v>8614</v>
      </c>
      <c r="B369" s="42" t="s">
        <v>8616</v>
      </c>
      <c r="C369" s="42" t="s">
        <v>6646</v>
      </c>
      <c r="D369" s="42" t="s">
        <v>409</v>
      </c>
      <c r="E369" s="5">
        <v>2236322</v>
      </c>
      <c r="F369">
        <v>1</v>
      </c>
      <c r="G369" s="2">
        <v>46115</v>
      </c>
      <c r="H369" s="42" t="s">
        <v>499</v>
      </c>
      <c r="I369" s="42" t="s">
        <v>69</v>
      </c>
      <c r="J369" s="42" t="s">
        <v>471</v>
      </c>
      <c r="K369" s="42" t="s">
        <v>9374</v>
      </c>
      <c r="L369" s="2">
        <v>46142</v>
      </c>
      <c r="M369" s="42" t="s">
        <v>582</v>
      </c>
    </row>
    <row r="370" spans="1:13" x14ac:dyDescent="0.25">
      <c r="A370" s="42" t="s">
        <v>8748</v>
      </c>
      <c r="B370" s="42" t="s">
        <v>8750</v>
      </c>
      <c r="C370" s="42" t="s">
        <v>6616</v>
      </c>
      <c r="D370" s="42" t="s">
        <v>409</v>
      </c>
      <c r="E370" s="5">
        <v>1560541</v>
      </c>
      <c r="F370">
        <v>1</v>
      </c>
      <c r="G370" s="2">
        <v>46120</v>
      </c>
      <c r="H370" s="42" t="s">
        <v>499</v>
      </c>
      <c r="I370" s="42" t="s">
        <v>69</v>
      </c>
      <c r="J370" s="42" t="s">
        <v>471</v>
      </c>
      <c r="K370" s="42" t="s">
        <v>6230</v>
      </c>
      <c r="L370" s="2">
        <v>46142</v>
      </c>
      <c r="M370" s="42" t="s">
        <v>582</v>
      </c>
    </row>
    <row r="371" spans="1:13" x14ac:dyDescent="0.25">
      <c r="A371" s="42" t="s">
        <v>4930</v>
      </c>
      <c r="B371" s="42" t="s">
        <v>6002</v>
      </c>
      <c r="C371" s="42" t="s">
        <v>6652</v>
      </c>
      <c r="D371" s="42" t="s">
        <v>409</v>
      </c>
      <c r="E371" s="5">
        <v>1507723</v>
      </c>
      <c r="F371">
        <v>1</v>
      </c>
      <c r="G371" s="2">
        <v>46127</v>
      </c>
      <c r="H371" s="42" t="s">
        <v>499</v>
      </c>
      <c r="I371" s="42" t="s">
        <v>69</v>
      </c>
      <c r="J371" s="42" t="s">
        <v>471</v>
      </c>
      <c r="K371" s="42" t="s">
        <v>6238</v>
      </c>
      <c r="L371" s="2">
        <v>46142</v>
      </c>
      <c r="M371" s="42" t="s">
        <v>582</v>
      </c>
    </row>
    <row r="372" spans="1:13" x14ac:dyDescent="0.25">
      <c r="A372" s="42" t="s">
        <v>533</v>
      </c>
      <c r="B372" s="42" t="s">
        <v>407</v>
      </c>
      <c r="C372" s="42" t="s">
        <v>6687</v>
      </c>
      <c r="D372" s="42" t="s">
        <v>409</v>
      </c>
      <c r="E372" s="5">
        <v>580586</v>
      </c>
      <c r="F372">
        <v>1</v>
      </c>
      <c r="G372" s="2">
        <v>46142</v>
      </c>
      <c r="H372" s="42" t="s">
        <v>484</v>
      </c>
      <c r="I372" s="42" t="s">
        <v>69</v>
      </c>
      <c r="J372" s="42" t="s">
        <v>471</v>
      </c>
      <c r="K372" s="42" t="s">
        <v>9379</v>
      </c>
      <c r="L372" s="2">
        <v>46142</v>
      </c>
      <c r="M372" s="42" t="s">
        <v>582</v>
      </c>
    </row>
    <row r="373" spans="1:13" x14ac:dyDescent="0.25">
      <c r="A373" s="42" t="s">
        <v>8671</v>
      </c>
      <c r="B373" s="42" t="s">
        <v>9386</v>
      </c>
      <c r="C373" s="42" t="s">
        <v>6682</v>
      </c>
      <c r="D373" s="42" t="s">
        <v>409</v>
      </c>
      <c r="E373" s="5">
        <v>11891627</v>
      </c>
      <c r="F373">
        <v>1</v>
      </c>
      <c r="G373" s="2">
        <v>46141</v>
      </c>
      <c r="H373" s="42" t="s">
        <v>484</v>
      </c>
      <c r="I373" s="42" t="s">
        <v>69</v>
      </c>
      <c r="J373" s="42" t="s">
        <v>471</v>
      </c>
      <c r="K373" s="42" t="s">
        <v>9387</v>
      </c>
      <c r="L373" s="2">
        <v>46141</v>
      </c>
      <c r="M373" s="42" t="s">
        <v>582</v>
      </c>
    </row>
    <row r="374" spans="1:13" x14ac:dyDescent="0.25">
      <c r="A374" s="42" t="s">
        <v>601</v>
      </c>
      <c r="B374" s="42" t="s">
        <v>657</v>
      </c>
      <c r="C374" s="42" t="s">
        <v>6562</v>
      </c>
      <c r="D374" s="42" t="s">
        <v>409</v>
      </c>
      <c r="E374" s="5">
        <v>870280</v>
      </c>
      <c r="F374">
        <v>1</v>
      </c>
      <c r="G374" s="2">
        <v>46141</v>
      </c>
      <c r="H374" s="42" t="s">
        <v>484</v>
      </c>
      <c r="I374" s="42" t="s">
        <v>69</v>
      </c>
      <c r="J374" s="42" t="s">
        <v>471</v>
      </c>
      <c r="K374" s="42" t="s">
        <v>9382</v>
      </c>
      <c r="L374" s="2">
        <v>46141</v>
      </c>
      <c r="M374" s="42" t="s">
        <v>582</v>
      </c>
    </row>
    <row r="375" spans="1:13" x14ac:dyDescent="0.25">
      <c r="A375" s="42" t="s">
        <v>8655</v>
      </c>
      <c r="B375" s="42" t="s">
        <v>8657</v>
      </c>
      <c r="C375" s="42" t="s">
        <v>6576</v>
      </c>
      <c r="D375" s="42" t="s">
        <v>409</v>
      </c>
      <c r="E375" s="5">
        <v>1862719</v>
      </c>
      <c r="F375">
        <v>1</v>
      </c>
      <c r="G375" s="2">
        <v>46133</v>
      </c>
      <c r="H375" s="42" t="s">
        <v>484</v>
      </c>
      <c r="I375" s="42" t="s">
        <v>69</v>
      </c>
      <c r="J375" s="42" t="s">
        <v>471</v>
      </c>
      <c r="K375" s="42" t="s">
        <v>9403</v>
      </c>
      <c r="L375" s="2">
        <v>46133</v>
      </c>
      <c r="M375" s="42" t="s">
        <v>582</v>
      </c>
    </row>
    <row r="376" spans="1:13" x14ac:dyDescent="0.25">
      <c r="A376" s="42" t="s">
        <v>952</v>
      </c>
      <c r="B376" s="42" t="s">
        <v>1088</v>
      </c>
      <c r="C376" s="42" t="s">
        <v>6557</v>
      </c>
      <c r="D376" s="42" t="s">
        <v>409</v>
      </c>
      <c r="E376" s="5">
        <v>16897061</v>
      </c>
      <c r="F376">
        <v>1</v>
      </c>
      <c r="G376" s="2">
        <v>46133</v>
      </c>
      <c r="H376" s="42" t="s">
        <v>484</v>
      </c>
      <c r="I376" s="42" t="s">
        <v>69</v>
      </c>
      <c r="J376" s="42" t="s">
        <v>471</v>
      </c>
      <c r="K376" s="42" t="s">
        <v>9404</v>
      </c>
      <c r="L376" s="2">
        <v>46133</v>
      </c>
      <c r="M376" s="42" t="s">
        <v>582</v>
      </c>
    </row>
    <row r="377" spans="1:13" x14ac:dyDescent="0.25">
      <c r="A377" s="42" t="s">
        <v>8663</v>
      </c>
      <c r="B377" s="42" t="s">
        <v>8666</v>
      </c>
      <c r="C377" s="42" t="s">
        <v>6563</v>
      </c>
      <c r="D377" s="42" t="s">
        <v>409</v>
      </c>
      <c r="E377" s="5">
        <v>4014854</v>
      </c>
      <c r="F377">
        <v>1</v>
      </c>
      <c r="G377" s="2">
        <v>46133</v>
      </c>
      <c r="H377" s="42" t="s">
        <v>484</v>
      </c>
      <c r="I377" s="42" t="s">
        <v>69</v>
      </c>
      <c r="J377" s="42" t="s">
        <v>471</v>
      </c>
      <c r="K377" s="42" t="s">
        <v>9405</v>
      </c>
      <c r="L377" s="2">
        <v>46133</v>
      </c>
      <c r="M377" s="42" t="s">
        <v>582</v>
      </c>
    </row>
    <row r="378" spans="1:13" x14ac:dyDescent="0.25">
      <c r="A378" s="42" t="s">
        <v>8118</v>
      </c>
      <c r="B378" s="42" t="s">
        <v>8119</v>
      </c>
      <c r="C378" s="42" t="s">
        <v>6599</v>
      </c>
      <c r="D378" s="42" t="s">
        <v>409</v>
      </c>
      <c r="E378">
        <v>909899</v>
      </c>
      <c r="F378">
        <v>1</v>
      </c>
      <c r="G378" s="2">
        <v>46129</v>
      </c>
      <c r="H378" s="42" t="s">
        <v>484</v>
      </c>
      <c r="I378" s="42" t="s">
        <v>69</v>
      </c>
      <c r="J378" s="42" t="s">
        <v>471</v>
      </c>
      <c r="K378" s="42" t="s">
        <v>9406</v>
      </c>
      <c r="L378" s="2">
        <v>46129</v>
      </c>
      <c r="M378" s="42" t="s">
        <v>582</v>
      </c>
    </row>
    <row r="379" spans="1:13" x14ac:dyDescent="0.25">
      <c r="A379" s="42" t="s">
        <v>164</v>
      </c>
      <c r="B379" s="42" t="s">
        <v>2</v>
      </c>
      <c r="C379" s="42" t="s">
        <v>6603</v>
      </c>
      <c r="D379" s="42" t="s">
        <v>409</v>
      </c>
      <c r="E379">
        <v>5948112</v>
      </c>
      <c r="F379">
        <v>1</v>
      </c>
      <c r="G379" s="2">
        <v>46128</v>
      </c>
      <c r="H379" s="42" t="s">
        <v>484</v>
      </c>
      <c r="I379" s="42" t="s">
        <v>69</v>
      </c>
      <c r="J379" s="42" t="s">
        <v>471</v>
      </c>
      <c r="K379" s="42" t="s">
        <v>9408</v>
      </c>
      <c r="L379" s="2">
        <v>46128</v>
      </c>
      <c r="M379" s="42" t="s">
        <v>582</v>
      </c>
    </row>
    <row r="380" spans="1:13" x14ac:dyDescent="0.25">
      <c r="A380" s="42" t="s">
        <v>164</v>
      </c>
      <c r="B380" s="42" t="s">
        <v>2</v>
      </c>
      <c r="C380" s="42" t="s">
        <v>9407</v>
      </c>
      <c r="D380" s="42" t="s">
        <v>409</v>
      </c>
      <c r="E380">
        <v>1789263</v>
      </c>
      <c r="F380">
        <v>1</v>
      </c>
      <c r="G380" s="2">
        <v>46128</v>
      </c>
      <c r="H380" s="42" t="s">
        <v>484</v>
      </c>
      <c r="I380" s="42" t="s">
        <v>69</v>
      </c>
      <c r="J380" s="42" t="s">
        <v>471</v>
      </c>
      <c r="K380" s="42" t="s">
        <v>9408</v>
      </c>
      <c r="L380" s="2">
        <v>46128</v>
      </c>
      <c r="M380" s="42" t="s">
        <v>582</v>
      </c>
    </row>
    <row r="381" spans="1:13" x14ac:dyDescent="0.25">
      <c r="A381" s="42" t="s">
        <v>2740</v>
      </c>
      <c r="B381" s="42" t="s">
        <v>2741</v>
      </c>
      <c r="C381" s="42" t="s">
        <v>6561</v>
      </c>
      <c r="D381" s="42" t="s">
        <v>409</v>
      </c>
      <c r="E381">
        <v>2687324</v>
      </c>
      <c r="F381">
        <v>1</v>
      </c>
      <c r="G381" s="2">
        <v>46118</v>
      </c>
      <c r="H381" s="42" t="s">
        <v>484</v>
      </c>
      <c r="I381" s="42" t="s">
        <v>69</v>
      </c>
      <c r="J381" s="42" t="s">
        <v>471</v>
      </c>
      <c r="K381" s="42" t="s">
        <v>9411</v>
      </c>
      <c r="L381" s="2">
        <v>46118</v>
      </c>
      <c r="M381" s="42" t="s">
        <v>582</v>
      </c>
    </row>
    <row r="382" spans="1:13" x14ac:dyDescent="0.25">
      <c r="A382" s="42" t="s">
        <v>8614</v>
      </c>
      <c r="B382" s="42" t="s">
        <v>8616</v>
      </c>
      <c r="C382" s="42" t="s">
        <v>6600</v>
      </c>
      <c r="D382" s="42" t="s">
        <v>409</v>
      </c>
      <c r="E382">
        <v>3344320</v>
      </c>
      <c r="F382">
        <v>1</v>
      </c>
      <c r="G382" s="2">
        <v>46112</v>
      </c>
      <c r="H382" s="42" t="s">
        <v>9416</v>
      </c>
      <c r="I382" s="42" t="s">
        <v>69</v>
      </c>
      <c r="J382" s="42" t="s">
        <v>471</v>
      </c>
      <c r="K382" s="42" t="s">
        <v>9417</v>
      </c>
      <c r="L382" s="2">
        <v>46112</v>
      </c>
      <c r="M382" s="42" t="s">
        <v>582</v>
      </c>
    </row>
    <row r="383" spans="1:13" x14ac:dyDescent="0.25">
      <c r="A383" s="42" t="s">
        <v>8650</v>
      </c>
      <c r="B383" s="42" t="s">
        <v>8653</v>
      </c>
      <c r="C383" s="42" t="s">
        <v>6621</v>
      </c>
      <c r="D383" s="42" t="s">
        <v>409</v>
      </c>
      <c r="E383">
        <v>10115016</v>
      </c>
      <c r="F383">
        <v>1</v>
      </c>
      <c r="G383" s="2">
        <v>46107</v>
      </c>
      <c r="H383" s="42" t="s">
        <v>484</v>
      </c>
      <c r="I383" s="42" t="s">
        <v>69</v>
      </c>
      <c r="J383" s="42" t="s">
        <v>471</v>
      </c>
      <c r="K383" s="42" t="s">
        <v>9426</v>
      </c>
      <c r="L383" s="2">
        <v>46107</v>
      </c>
      <c r="M383" s="42" t="s">
        <v>582</v>
      </c>
    </row>
    <row r="384" spans="1:13" x14ac:dyDescent="0.25">
      <c r="A384" s="42" t="s">
        <v>8641</v>
      </c>
      <c r="B384" s="42" t="s">
        <v>8743</v>
      </c>
      <c r="C384" s="42" t="s">
        <v>6615</v>
      </c>
      <c r="D384" s="42" t="s">
        <v>409</v>
      </c>
      <c r="E384">
        <v>1494065</v>
      </c>
      <c r="F384">
        <v>1</v>
      </c>
      <c r="G384" s="2">
        <v>46107</v>
      </c>
      <c r="H384" s="42" t="s">
        <v>499</v>
      </c>
      <c r="I384" s="42" t="s">
        <v>69</v>
      </c>
      <c r="J384" s="42" t="s">
        <v>471</v>
      </c>
      <c r="K384" s="42" t="s">
        <v>9428</v>
      </c>
      <c r="L384" s="2">
        <v>46107</v>
      </c>
      <c r="M384" s="42" t="s">
        <v>582</v>
      </c>
    </row>
    <row r="385" spans="1:13" x14ac:dyDescent="0.25">
      <c r="A385" s="42" t="s">
        <v>8118</v>
      </c>
      <c r="B385" s="42" t="s">
        <v>8119</v>
      </c>
      <c r="C385" s="42" t="s">
        <v>6564</v>
      </c>
      <c r="D385" s="42" t="s">
        <v>409</v>
      </c>
      <c r="E385" s="5">
        <v>908391</v>
      </c>
      <c r="F385">
        <v>1</v>
      </c>
      <c r="G385" s="2">
        <v>46107</v>
      </c>
      <c r="H385" s="42" t="s">
        <v>484</v>
      </c>
      <c r="I385" s="42" t="s">
        <v>69</v>
      </c>
      <c r="J385" s="42" t="s">
        <v>471</v>
      </c>
      <c r="K385" s="42" t="s">
        <v>9427</v>
      </c>
      <c r="L385" s="2">
        <v>46107</v>
      </c>
      <c r="M385" s="42" t="s">
        <v>582</v>
      </c>
    </row>
    <row r="386" spans="1:13" x14ac:dyDescent="0.25">
      <c r="A386" s="42" t="s">
        <v>203</v>
      </c>
      <c r="B386" s="42" t="s">
        <v>35</v>
      </c>
      <c r="C386" s="42" t="s">
        <v>6572</v>
      </c>
      <c r="D386" s="42" t="s">
        <v>409</v>
      </c>
      <c r="E386">
        <v>1026323</v>
      </c>
      <c r="F386">
        <v>1</v>
      </c>
      <c r="G386" s="2">
        <v>46104</v>
      </c>
      <c r="H386" s="42" t="s">
        <v>484</v>
      </c>
      <c r="I386" s="42" t="s">
        <v>69</v>
      </c>
      <c r="J386" s="42" t="s">
        <v>471</v>
      </c>
      <c r="K386" s="42" t="s">
        <v>9406</v>
      </c>
      <c r="L386" s="2">
        <v>46104</v>
      </c>
      <c r="M386" s="42" t="s">
        <v>582</v>
      </c>
    </row>
    <row r="387" spans="1:13" x14ac:dyDescent="0.25">
      <c r="A387" s="42" t="s">
        <v>203</v>
      </c>
      <c r="B387" s="42" t="s">
        <v>35</v>
      </c>
      <c r="C387" s="42" t="s">
        <v>6565</v>
      </c>
      <c r="D387" s="42" t="s">
        <v>409</v>
      </c>
      <c r="E387">
        <v>868549</v>
      </c>
      <c r="F387">
        <v>1</v>
      </c>
      <c r="G387" s="2">
        <v>46100</v>
      </c>
      <c r="H387" s="42" t="s">
        <v>484</v>
      </c>
      <c r="I387" s="42" t="s">
        <v>69</v>
      </c>
      <c r="J387" s="42" t="s">
        <v>471</v>
      </c>
      <c r="K387" s="42" t="s">
        <v>9406</v>
      </c>
      <c r="L387" s="2">
        <v>46100</v>
      </c>
      <c r="M387" s="42" t="s">
        <v>582</v>
      </c>
    </row>
    <row r="388" spans="1:13" x14ac:dyDescent="0.25">
      <c r="A388" s="42"/>
      <c r="B388" s="42" t="s">
        <v>1222</v>
      </c>
      <c r="C388" s="42" t="s">
        <v>6553</v>
      </c>
      <c r="D388" s="42" t="s">
        <v>409</v>
      </c>
      <c r="E388">
        <v>0</v>
      </c>
      <c r="F388">
        <v>1</v>
      </c>
      <c r="G388" s="2">
        <v>46098</v>
      </c>
      <c r="H388" s="42" t="s">
        <v>484</v>
      </c>
      <c r="I388" s="42" t="s">
        <v>69</v>
      </c>
      <c r="J388" s="42" t="s">
        <v>471</v>
      </c>
      <c r="K388" s="42" t="s">
        <v>9431</v>
      </c>
      <c r="L388" s="2">
        <v>46098</v>
      </c>
      <c r="M388" s="42" t="s">
        <v>582</v>
      </c>
    </row>
    <row r="389" spans="1:13" x14ac:dyDescent="0.25">
      <c r="A389" s="42" t="s">
        <v>323</v>
      </c>
      <c r="B389" s="42" t="s">
        <v>266</v>
      </c>
      <c r="C389" s="42" t="s">
        <v>6582</v>
      </c>
      <c r="D389" s="42" t="s">
        <v>409</v>
      </c>
      <c r="E389">
        <v>1035885</v>
      </c>
      <c r="F389">
        <v>1</v>
      </c>
      <c r="G389" s="2">
        <v>46098</v>
      </c>
      <c r="H389" s="42" t="s">
        <v>499</v>
      </c>
      <c r="I389" s="42" t="s">
        <v>69</v>
      </c>
      <c r="J389" s="42" t="s">
        <v>471</v>
      </c>
      <c r="K389" s="42" t="s">
        <v>9430</v>
      </c>
      <c r="L389" s="2">
        <v>46098</v>
      </c>
      <c r="M389" s="42" t="s">
        <v>582</v>
      </c>
    </row>
    <row r="390" spans="1:13" x14ac:dyDescent="0.25">
      <c r="A390" s="42" t="s">
        <v>164</v>
      </c>
      <c r="B390" s="42" t="s">
        <v>2</v>
      </c>
      <c r="C390" s="42" t="s">
        <v>6570</v>
      </c>
      <c r="D390" s="42" t="s">
        <v>409</v>
      </c>
      <c r="E390" s="5">
        <v>5969086</v>
      </c>
      <c r="F390">
        <v>1</v>
      </c>
      <c r="G390" s="2">
        <v>46097</v>
      </c>
      <c r="H390" s="42" t="s">
        <v>484</v>
      </c>
      <c r="I390" s="42" t="s">
        <v>69</v>
      </c>
      <c r="J390" s="42" t="s">
        <v>471</v>
      </c>
      <c r="K390" s="42" t="s">
        <v>9432</v>
      </c>
      <c r="L390" s="2">
        <v>46097</v>
      </c>
      <c r="M390" s="42" t="s">
        <v>582</v>
      </c>
    </row>
    <row r="391" spans="1:13" x14ac:dyDescent="0.25">
      <c r="A391" s="42" t="s">
        <v>4930</v>
      </c>
      <c r="B391" s="42" t="s">
        <v>6002</v>
      </c>
      <c r="C391" s="42" t="s">
        <v>6554</v>
      </c>
      <c r="D391" s="42" t="s">
        <v>409</v>
      </c>
      <c r="E391">
        <v>3252678</v>
      </c>
      <c r="F391">
        <v>1</v>
      </c>
      <c r="G391" s="2">
        <v>46097</v>
      </c>
      <c r="H391" s="42" t="s">
        <v>499</v>
      </c>
      <c r="I391" s="42" t="s">
        <v>69</v>
      </c>
      <c r="J391" s="42" t="s">
        <v>471</v>
      </c>
      <c r="K391" s="42" t="s">
        <v>1208</v>
      </c>
      <c r="L391" s="2">
        <v>46097</v>
      </c>
      <c r="M391" s="42" t="s">
        <v>582</v>
      </c>
    </row>
    <row r="392" spans="1:13" x14ac:dyDescent="0.25">
      <c r="A392" s="42" t="s">
        <v>177</v>
      </c>
      <c r="B392" s="42" t="s">
        <v>1588</v>
      </c>
      <c r="C392" s="42" t="s">
        <v>9434</v>
      </c>
      <c r="D392" s="42" t="s">
        <v>409</v>
      </c>
      <c r="E392">
        <v>0</v>
      </c>
      <c r="F392">
        <v>1</v>
      </c>
      <c r="G392" s="2">
        <v>46097</v>
      </c>
      <c r="H392" s="42" t="s">
        <v>484</v>
      </c>
      <c r="I392" s="42" t="s">
        <v>69</v>
      </c>
      <c r="J392" s="42" t="s">
        <v>471</v>
      </c>
      <c r="K392" s="42" t="s">
        <v>9435</v>
      </c>
      <c r="L392" s="2">
        <v>46097</v>
      </c>
      <c r="M392" s="42" t="s">
        <v>582</v>
      </c>
    </row>
    <row r="393" spans="1:13" x14ac:dyDescent="0.25">
      <c r="A393" s="42" t="s">
        <v>9438</v>
      </c>
      <c r="B393" s="42" t="s">
        <v>9439</v>
      </c>
      <c r="C393" s="42" t="s">
        <v>9440</v>
      </c>
      <c r="D393" s="42" t="s">
        <v>409</v>
      </c>
      <c r="E393">
        <v>4661481</v>
      </c>
      <c r="F393">
        <v>1</v>
      </c>
      <c r="G393" s="2">
        <v>46094</v>
      </c>
      <c r="H393" s="42" t="s">
        <v>499</v>
      </c>
      <c r="I393" s="42" t="s">
        <v>69</v>
      </c>
      <c r="J393" s="42" t="s">
        <v>471</v>
      </c>
      <c r="K393" s="42" t="s">
        <v>1724</v>
      </c>
      <c r="L393" s="2">
        <v>46094</v>
      </c>
      <c r="M393" s="42" t="s">
        <v>582</v>
      </c>
    </row>
    <row r="394" spans="1:13" x14ac:dyDescent="0.25">
      <c r="A394" s="42" t="s">
        <v>156</v>
      </c>
      <c r="B394" s="42" t="s">
        <v>3</v>
      </c>
      <c r="C394" s="42" t="s">
        <v>6560</v>
      </c>
      <c r="D394" s="42" t="s">
        <v>409</v>
      </c>
      <c r="E394">
        <v>617547</v>
      </c>
      <c r="F394">
        <v>1</v>
      </c>
      <c r="G394" s="2">
        <v>46091</v>
      </c>
      <c r="H394" s="42" t="s">
        <v>499</v>
      </c>
      <c r="I394" s="42" t="s">
        <v>69</v>
      </c>
      <c r="J394" s="42" t="s">
        <v>471</v>
      </c>
      <c r="K394" s="42" t="s">
        <v>9430</v>
      </c>
      <c r="L394" s="2">
        <v>46091</v>
      </c>
      <c r="M394" s="42" t="s">
        <v>582</v>
      </c>
    </row>
    <row r="395" spans="1:13" x14ac:dyDescent="0.25">
      <c r="A395" s="42" t="s">
        <v>1085</v>
      </c>
      <c r="B395" s="42" t="s">
        <v>1086</v>
      </c>
      <c r="C395" s="42" t="s">
        <v>6223</v>
      </c>
      <c r="D395" s="42" t="s">
        <v>409</v>
      </c>
      <c r="E395">
        <v>4900110</v>
      </c>
      <c r="F395">
        <v>1</v>
      </c>
      <c r="G395" s="2">
        <v>46086</v>
      </c>
      <c r="H395" s="42" t="s">
        <v>484</v>
      </c>
      <c r="I395" s="42" t="s">
        <v>69</v>
      </c>
      <c r="J395" s="42" t="s">
        <v>471</v>
      </c>
      <c r="K395" s="42" t="s">
        <v>2928</v>
      </c>
      <c r="L395" s="2">
        <v>46086</v>
      </c>
      <c r="M395" s="42" t="s">
        <v>582</v>
      </c>
    </row>
    <row r="396" spans="1:13" x14ac:dyDescent="0.25">
      <c r="A396" s="42" t="s">
        <v>5081</v>
      </c>
      <c r="B396" s="42" t="s">
        <v>5084</v>
      </c>
      <c r="C396" s="42" t="s">
        <v>6224</v>
      </c>
      <c r="D396" s="42" t="s">
        <v>409</v>
      </c>
      <c r="E396">
        <v>1504944</v>
      </c>
      <c r="F396">
        <v>1</v>
      </c>
      <c r="G396" s="2">
        <v>46085</v>
      </c>
      <c r="H396" s="42" t="s">
        <v>484</v>
      </c>
      <c r="I396" s="42" t="s">
        <v>69</v>
      </c>
      <c r="J396" s="42" t="s">
        <v>471</v>
      </c>
      <c r="K396" s="42" t="s">
        <v>6225</v>
      </c>
      <c r="L396" s="2">
        <v>46085</v>
      </c>
      <c r="M396" s="42" t="s">
        <v>582</v>
      </c>
    </row>
    <row r="397" spans="1:13" x14ac:dyDescent="0.25">
      <c r="A397" s="42" t="s">
        <v>5699</v>
      </c>
      <c r="B397" s="42" t="s">
        <v>5700</v>
      </c>
      <c r="C397" s="42" t="s">
        <v>4796</v>
      </c>
      <c r="D397" s="42" t="s">
        <v>409</v>
      </c>
      <c r="E397">
        <v>2582044</v>
      </c>
      <c r="F397">
        <v>1</v>
      </c>
      <c r="G397" s="2">
        <v>46069</v>
      </c>
      <c r="H397" s="42" t="s">
        <v>499</v>
      </c>
      <c r="I397" s="42" t="s">
        <v>69</v>
      </c>
      <c r="J397" s="42" t="s">
        <v>471</v>
      </c>
      <c r="K397" s="42" t="s">
        <v>6239</v>
      </c>
      <c r="L397" s="2">
        <v>46080</v>
      </c>
      <c r="M397" s="42" t="s">
        <v>582</v>
      </c>
    </row>
    <row r="398" spans="1:13" x14ac:dyDescent="0.25">
      <c r="A398" s="42" t="s">
        <v>805</v>
      </c>
      <c r="B398" s="42" t="s">
        <v>781</v>
      </c>
      <c r="C398" s="42" t="s">
        <v>4764</v>
      </c>
      <c r="D398" s="42" t="s">
        <v>409</v>
      </c>
      <c r="E398">
        <v>1212058</v>
      </c>
      <c r="F398">
        <v>1</v>
      </c>
      <c r="G398" s="2">
        <v>46064</v>
      </c>
      <c r="H398" s="42" t="s">
        <v>499</v>
      </c>
      <c r="I398" s="42" t="s">
        <v>69</v>
      </c>
      <c r="J398" s="42" t="s">
        <v>471</v>
      </c>
      <c r="K398" s="42" t="s">
        <v>6242</v>
      </c>
      <c r="L398" s="2">
        <v>46080</v>
      </c>
      <c r="M398" s="42" t="s">
        <v>582</v>
      </c>
    </row>
    <row r="399" spans="1:13" x14ac:dyDescent="0.25">
      <c r="A399" s="42" t="s">
        <v>618</v>
      </c>
      <c r="B399" s="42" t="s">
        <v>609</v>
      </c>
      <c r="C399" s="42" t="s">
        <v>4779</v>
      </c>
      <c r="D399" s="42" t="s">
        <v>409</v>
      </c>
      <c r="E399">
        <v>615964</v>
      </c>
      <c r="F399">
        <v>1</v>
      </c>
      <c r="G399" s="2">
        <v>46065</v>
      </c>
      <c r="H399" s="42" t="s">
        <v>499</v>
      </c>
      <c r="I399" s="42" t="s">
        <v>69</v>
      </c>
      <c r="J399" s="42" t="s">
        <v>471</v>
      </c>
      <c r="K399" s="42" t="s">
        <v>6230</v>
      </c>
      <c r="L399" s="2">
        <v>46080</v>
      </c>
      <c r="M399" s="42" t="s">
        <v>582</v>
      </c>
    </row>
    <row r="400" spans="1:13" x14ac:dyDescent="0.25">
      <c r="A400" s="42" t="s">
        <v>156</v>
      </c>
      <c r="B400" s="42" t="s">
        <v>3</v>
      </c>
      <c r="C400" s="42" t="s">
        <v>4752</v>
      </c>
      <c r="D400" s="42" t="s">
        <v>409</v>
      </c>
      <c r="E400">
        <v>1231524</v>
      </c>
      <c r="F400">
        <v>1</v>
      </c>
      <c r="G400" s="2">
        <v>46064</v>
      </c>
      <c r="H400" s="42" t="s">
        <v>499</v>
      </c>
      <c r="I400" s="42" t="s">
        <v>69</v>
      </c>
      <c r="J400" s="42" t="s">
        <v>471</v>
      </c>
      <c r="K400" s="42" t="s">
        <v>6230</v>
      </c>
      <c r="L400" s="2">
        <v>46080</v>
      </c>
      <c r="M400" s="42" t="s">
        <v>582</v>
      </c>
    </row>
    <row r="401" spans="1:13" x14ac:dyDescent="0.25">
      <c r="A401" s="42" t="s">
        <v>4930</v>
      </c>
      <c r="B401" s="42" t="s">
        <v>6002</v>
      </c>
      <c r="C401" s="42" t="s">
        <v>6237</v>
      </c>
      <c r="D401" s="42" t="s">
        <v>409</v>
      </c>
      <c r="E401">
        <v>3248044</v>
      </c>
      <c r="F401">
        <v>1</v>
      </c>
      <c r="G401" s="2">
        <v>46055</v>
      </c>
      <c r="H401" s="42" t="s">
        <v>499</v>
      </c>
      <c r="I401" s="42" t="s">
        <v>69</v>
      </c>
      <c r="J401" s="42" t="s">
        <v>471</v>
      </c>
      <c r="K401" s="42" t="s">
        <v>6238</v>
      </c>
      <c r="L401" s="2">
        <v>46080</v>
      </c>
      <c r="M401" s="42" t="s">
        <v>582</v>
      </c>
    </row>
    <row r="402" spans="1:13" x14ac:dyDescent="0.25">
      <c r="A402" s="42" t="s">
        <v>952</v>
      </c>
      <c r="B402" s="42" t="s">
        <v>1088</v>
      </c>
      <c r="C402" s="42" t="s">
        <v>4760</v>
      </c>
      <c r="D402" s="42" t="s">
        <v>409</v>
      </c>
      <c r="E402">
        <v>4191334</v>
      </c>
      <c r="F402">
        <v>1</v>
      </c>
      <c r="G402" s="2">
        <v>46076</v>
      </c>
      <c r="H402" s="42" t="s">
        <v>484</v>
      </c>
      <c r="I402" s="42" t="s">
        <v>69</v>
      </c>
      <c r="J402" s="42" t="s">
        <v>471</v>
      </c>
      <c r="K402" s="42" t="s">
        <v>6257</v>
      </c>
      <c r="L402" s="2">
        <v>46076</v>
      </c>
      <c r="M402" s="42" t="s">
        <v>582</v>
      </c>
    </row>
    <row r="403" spans="1:13" x14ac:dyDescent="0.25">
      <c r="A403" s="42" t="s">
        <v>5651</v>
      </c>
      <c r="B403" s="42" t="s">
        <v>5653</v>
      </c>
      <c r="C403" s="42" t="s">
        <v>4745</v>
      </c>
      <c r="D403" s="42" t="s">
        <v>409</v>
      </c>
      <c r="E403">
        <v>8465589</v>
      </c>
      <c r="F403">
        <v>1</v>
      </c>
      <c r="G403" s="2">
        <v>46071</v>
      </c>
      <c r="H403" s="42" t="s">
        <v>484</v>
      </c>
      <c r="I403" s="42" t="s">
        <v>69</v>
      </c>
      <c r="J403" s="42" t="s">
        <v>471</v>
      </c>
      <c r="K403" s="42" t="s">
        <v>6261</v>
      </c>
      <c r="L403" s="2">
        <v>46071</v>
      </c>
      <c r="M403" s="42" t="s">
        <v>582</v>
      </c>
    </row>
    <row r="404" spans="1:13" x14ac:dyDescent="0.25">
      <c r="A404" s="42" t="s">
        <v>209</v>
      </c>
      <c r="B404" s="42" t="s">
        <v>46</v>
      </c>
      <c r="C404" s="42" t="s">
        <v>4771</v>
      </c>
      <c r="D404" s="42" t="s">
        <v>409</v>
      </c>
      <c r="E404">
        <v>593807</v>
      </c>
      <c r="F404">
        <v>1</v>
      </c>
      <c r="G404" s="2">
        <v>46064</v>
      </c>
      <c r="H404" s="42" t="s">
        <v>499</v>
      </c>
      <c r="I404" s="42" t="s">
        <v>69</v>
      </c>
      <c r="J404" s="42" t="s">
        <v>471</v>
      </c>
      <c r="K404" s="42" t="s">
        <v>6238</v>
      </c>
      <c r="L404" s="2">
        <v>46071</v>
      </c>
      <c r="M404" s="42" t="s">
        <v>582</v>
      </c>
    </row>
    <row r="405" spans="1:13" x14ac:dyDescent="0.25">
      <c r="A405" s="42" t="s">
        <v>1796</v>
      </c>
      <c r="B405" s="42" t="s">
        <v>1797</v>
      </c>
      <c r="C405" s="42" t="s">
        <v>2929</v>
      </c>
      <c r="D405" s="42" t="s">
        <v>409</v>
      </c>
      <c r="E405">
        <v>3885280</v>
      </c>
      <c r="F405">
        <v>1</v>
      </c>
      <c r="G405" s="2">
        <v>46057</v>
      </c>
      <c r="H405" s="42" t="s">
        <v>484</v>
      </c>
      <c r="I405" s="42" t="s">
        <v>69</v>
      </c>
      <c r="J405" s="42" t="s">
        <v>471</v>
      </c>
      <c r="K405" s="42" t="s">
        <v>2930</v>
      </c>
      <c r="L405" s="2">
        <v>46057</v>
      </c>
      <c r="M405" s="42" t="s">
        <v>582</v>
      </c>
    </row>
    <row r="406" spans="1:13" x14ac:dyDescent="0.25">
      <c r="A406" s="42" t="s">
        <v>1085</v>
      </c>
      <c r="B406" s="42" t="s">
        <v>1086</v>
      </c>
      <c r="C406" s="42" t="s">
        <v>2927</v>
      </c>
      <c r="D406" s="42" t="s">
        <v>409</v>
      </c>
      <c r="E406">
        <v>4271545</v>
      </c>
      <c r="F406">
        <v>1</v>
      </c>
      <c r="G406" s="2">
        <v>46057</v>
      </c>
      <c r="H406" s="42" t="s">
        <v>484</v>
      </c>
      <c r="I406" s="42" t="s">
        <v>69</v>
      </c>
      <c r="J406" s="42" t="s">
        <v>471</v>
      </c>
      <c r="K406" s="42" t="s">
        <v>2928</v>
      </c>
      <c r="L406" s="2">
        <v>46057</v>
      </c>
      <c r="M406" s="42" t="s">
        <v>582</v>
      </c>
    </row>
    <row r="407" spans="1:13" x14ac:dyDescent="0.25">
      <c r="A407" s="42" t="s">
        <v>166</v>
      </c>
      <c r="B407" s="42" t="s">
        <v>391</v>
      </c>
      <c r="C407" s="42" t="s">
        <v>2932</v>
      </c>
      <c r="D407" s="42" t="s">
        <v>409</v>
      </c>
      <c r="E407">
        <v>714571</v>
      </c>
      <c r="F407">
        <v>1</v>
      </c>
      <c r="G407" s="2">
        <v>46056</v>
      </c>
      <c r="H407" s="42" t="s">
        <v>484</v>
      </c>
      <c r="I407" s="42" t="s">
        <v>69</v>
      </c>
      <c r="J407" s="42" t="s">
        <v>471</v>
      </c>
      <c r="K407" s="42" t="s">
        <v>2933</v>
      </c>
      <c r="L407" s="2">
        <v>46056</v>
      </c>
      <c r="M407" s="42" t="s">
        <v>582</v>
      </c>
    </row>
    <row r="408" spans="1:13" x14ac:dyDescent="0.25">
      <c r="A408" s="42" t="s">
        <v>919</v>
      </c>
      <c r="B408" s="42" t="s">
        <v>920</v>
      </c>
      <c r="C408" s="42" t="s">
        <v>2938</v>
      </c>
      <c r="D408" s="42" t="s">
        <v>409</v>
      </c>
      <c r="E408">
        <v>952761</v>
      </c>
      <c r="F408">
        <v>1</v>
      </c>
      <c r="G408" s="2">
        <v>46056</v>
      </c>
      <c r="H408" s="42" t="s">
        <v>484</v>
      </c>
      <c r="I408" s="42" t="s">
        <v>69</v>
      </c>
      <c r="J408" s="42" t="s">
        <v>471</v>
      </c>
      <c r="K408" s="42" t="s">
        <v>2939</v>
      </c>
      <c r="L408" s="2">
        <v>46056</v>
      </c>
      <c r="M408" s="42" t="s">
        <v>582</v>
      </c>
    </row>
    <row r="409" spans="1:13" x14ac:dyDescent="0.25">
      <c r="A409" s="42" t="s">
        <v>283</v>
      </c>
      <c r="B409" s="42" t="s">
        <v>77</v>
      </c>
      <c r="C409" s="42" t="s">
        <v>2936</v>
      </c>
      <c r="D409" s="42" t="s">
        <v>409</v>
      </c>
      <c r="E409">
        <v>793967</v>
      </c>
      <c r="F409">
        <v>1</v>
      </c>
      <c r="G409" s="2">
        <v>46056</v>
      </c>
      <c r="H409" s="42" t="s">
        <v>484</v>
      </c>
      <c r="I409" s="42" t="s">
        <v>69</v>
      </c>
      <c r="J409" s="42" t="s">
        <v>471</v>
      </c>
      <c r="K409" s="42" t="s">
        <v>2937</v>
      </c>
      <c r="L409" s="2">
        <v>46056</v>
      </c>
      <c r="M409" s="42" t="s">
        <v>582</v>
      </c>
    </row>
    <row r="410" spans="1:13" x14ac:dyDescent="0.25">
      <c r="A410" s="42" t="s">
        <v>919</v>
      </c>
      <c r="B410" s="42" t="s">
        <v>920</v>
      </c>
      <c r="C410" s="42" t="s">
        <v>2934</v>
      </c>
      <c r="D410" s="42" t="s">
        <v>409</v>
      </c>
      <c r="E410">
        <v>3438101</v>
      </c>
      <c r="F410">
        <v>1</v>
      </c>
      <c r="G410" s="2">
        <v>46056</v>
      </c>
      <c r="H410" s="42" t="s">
        <v>484</v>
      </c>
      <c r="I410" s="42" t="s">
        <v>69</v>
      </c>
      <c r="J410" s="42" t="s">
        <v>471</v>
      </c>
      <c r="K410" s="42" t="s">
        <v>2935</v>
      </c>
      <c r="L410" s="2">
        <v>46056</v>
      </c>
      <c r="M410" s="42" t="s">
        <v>582</v>
      </c>
    </row>
    <row r="411" spans="1:13" x14ac:dyDescent="0.25">
      <c r="A411" s="42" t="s">
        <v>209</v>
      </c>
      <c r="B411" s="42" t="s">
        <v>46</v>
      </c>
      <c r="C411" s="42" t="s">
        <v>3050</v>
      </c>
      <c r="D411" s="42" t="s">
        <v>409</v>
      </c>
      <c r="E411">
        <v>890463</v>
      </c>
      <c r="F411">
        <v>1</v>
      </c>
      <c r="G411" s="2">
        <v>46051</v>
      </c>
      <c r="H411" s="42" t="s">
        <v>499</v>
      </c>
      <c r="I411" s="42" t="s">
        <v>69</v>
      </c>
      <c r="J411" s="42" t="s">
        <v>471</v>
      </c>
      <c r="K411" s="42" t="s">
        <v>1208</v>
      </c>
      <c r="L411" s="2">
        <v>46051</v>
      </c>
      <c r="M411" s="42" t="s">
        <v>582</v>
      </c>
    </row>
    <row r="412" spans="1:13" x14ac:dyDescent="0.25">
      <c r="A412" s="42" t="s">
        <v>1727</v>
      </c>
      <c r="B412" s="42" t="s">
        <v>1728</v>
      </c>
      <c r="C412" s="42" t="s">
        <v>3056</v>
      </c>
      <c r="D412" s="42" t="s">
        <v>409</v>
      </c>
      <c r="E412">
        <v>166787</v>
      </c>
      <c r="F412">
        <v>1</v>
      </c>
      <c r="G412" s="2">
        <v>46051</v>
      </c>
      <c r="H412" s="42" t="s">
        <v>499</v>
      </c>
      <c r="I412" s="42" t="s">
        <v>69</v>
      </c>
      <c r="J412" s="42" t="s">
        <v>471</v>
      </c>
      <c r="K412" s="42" t="s">
        <v>1087</v>
      </c>
      <c r="L412" s="2">
        <v>46051</v>
      </c>
      <c r="M412" s="42" t="s">
        <v>582</v>
      </c>
    </row>
    <row r="413" spans="1:13" x14ac:dyDescent="0.25">
      <c r="A413" s="42" t="s">
        <v>805</v>
      </c>
      <c r="B413" s="42" t="s">
        <v>781</v>
      </c>
      <c r="C413" s="42" t="s">
        <v>3047</v>
      </c>
      <c r="D413" s="42" t="s">
        <v>409</v>
      </c>
      <c r="E413">
        <v>574832</v>
      </c>
      <c r="F413">
        <v>1</v>
      </c>
      <c r="G413" s="2">
        <v>46051</v>
      </c>
      <c r="H413" s="42" t="s">
        <v>499</v>
      </c>
      <c r="I413" s="42" t="s">
        <v>69</v>
      </c>
      <c r="J413" s="42" t="s">
        <v>471</v>
      </c>
      <c r="K413" s="42" t="s">
        <v>1724</v>
      </c>
      <c r="L413" s="2">
        <v>46051</v>
      </c>
      <c r="M413" s="42" t="s">
        <v>582</v>
      </c>
    </row>
    <row r="414" spans="1:13" x14ac:dyDescent="0.25">
      <c r="A414" s="42" t="s">
        <v>3085</v>
      </c>
      <c r="B414" s="42" t="s">
        <v>3086</v>
      </c>
      <c r="C414" s="42" t="s">
        <v>3087</v>
      </c>
      <c r="D414" s="42" t="s">
        <v>409</v>
      </c>
      <c r="E414">
        <v>12405825</v>
      </c>
      <c r="F414">
        <v>1</v>
      </c>
      <c r="G414" s="2">
        <v>46050</v>
      </c>
      <c r="H414" s="42" t="s">
        <v>484</v>
      </c>
      <c r="I414" s="42" t="s">
        <v>69</v>
      </c>
      <c r="J414" s="42" t="s">
        <v>471</v>
      </c>
      <c r="K414" s="42" t="s">
        <v>3088</v>
      </c>
      <c r="L414" s="2">
        <v>46050</v>
      </c>
      <c r="M414" s="42" t="s">
        <v>582</v>
      </c>
    </row>
    <row r="415" spans="1:13" x14ac:dyDescent="0.25">
      <c r="A415" s="42" t="s">
        <v>1740</v>
      </c>
      <c r="B415" s="42" t="s">
        <v>1741</v>
      </c>
      <c r="C415" s="42" t="s">
        <v>3066</v>
      </c>
      <c r="D415" s="42" t="s">
        <v>409</v>
      </c>
      <c r="E415">
        <v>397317</v>
      </c>
      <c r="F415">
        <v>1</v>
      </c>
      <c r="G415" s="2">
        <v>46050</v>
      </c>
      <c r="H415" s="42" t="s">
        <v>484</v>
      </c>
      <c r="I415" s="42" t="s">
        <v>69</v>
      </c>
      <c r="J415" s="42" t="s">
        <v>471</v>
      </c>
      <c r="K415" s="42" t="s">
        <v>3067</v>
      </c>
      <c r="L415" s="2">
        <v>46050</v>
      </c>
      <c r="M415" s="42" t="s">
        <v>582</v>
      </c>
    </row>
    <row r="416" spans="1:13" x14ac:dyDescent="0.25">
      <c r="A416" s="42" t="s">
        <v>203</v>
      </c>
      <c r="B416" s="42" t="s">
        <v>35</v>
      </c>
      <c r="C416" s="42" t="s">
        <v>3118</v>
      </c>
      <c r="D416" s="42" t="s">
        <v>409</v>
      </c>
      <c r="E416">
        <v>838339</v>
      </c>
      <c r="F416">
        <v>1</v>
      </c>
      <c r="G416" s="2">
        <v>46048</v>
      </c>
      <c r="H416" s="42" t="s">
        <v>484</v>
      </c>
      <c r="I416" s="42" t="s">
        <v>69</v>
      </c>
      <c r="J416" s="42" t="s">
        <v>471</v>
      </c>
      <c r="K416" s="42" t="s">
        <v>3115</v>
      </c>
      <c r="L416" s="2">
        <v>46048</v>
      </c>
      <c r="M416" s="42" t="s">
        <v>582</v>
      </c>
    </row>
    <row r="417" spans="1:13" x14ac:dyDescent="0.25">
      <c r="A417" s="42" t="s">
        <v>203</v>
      </c>
      <c r="B417" s="42" t="s">
        <v>35</v>
      </c>
      <c r="C417" s="42" t="s">
        <v>3114</v>
      </c>
      <c r="D417" s="42" t="s">
        <v>409</v>
      </c>
      <c r="E417">
        <v>975811</v>
      </c>
      <c r="F417">
        <v>1</v>
      </c>
      <c r="G417" s="2">
        <v>46048</v>
      </c>
      <c r="H417" s="42" t="s">
        <v>484</v>
      </c>
      <c r="I417" s="42" t="s">
        <v>69</v>
      </c>
      <c r="J417" s="42" t="s">
        <v>471</v>
      </c>
      <c r="K417" s="42" t="s">
        <v>3115</v>
      </c>
      <c r="L417" s="2">
        <v>46048</v>
      </c>
      <c r="M417" s="42" t="s">
        <v>582</v>
      </c>
    </row>
    <row r="418" spans="1:13" x14ac:dyDescent="0.25">
      <c r="A418" s="42" t="s">
        <v>201</v>
      </c>
      <c r="B418" s="42" t="s">
        <v>131</v>
      </c>
      <c r="C418" s="42" t="s">
        <v>3160</v>
      </c>
      <c r="D418" s="42" t="s">
        <v>409</v>
      </c>
      <c r="E418" s="5">
        <v>6352744</v>
      </c>
      <c r="F418">
        <v>1</v>
      </c>
      <c r="G418" s="2">
        <v>46043</v>
      </c>
      <c r="H418" s="42" t="s">
        <v>484</v>
      </c>
      <c r="I418" s="42" t="s">
        <v>69</v>
      </c>
      <c r="J418" s="42" t="s">
        <v>471</v>
      </c>
      <c r="K418" s="42" t="s">
        <v>3161</v>
      </c>
      <c r="L418" s="2">
        <v>46043</v>
      </c>
      <c r="M418" s="42" t="s">
        <v>582</v>
      </c>
    </row>
    <row r="419" spans="1:13" x14ac:dyDescent="0.25">
      <c r="A419" s="42" t="s">
        <v>948</v>
      </c>
      <c r="B419" s="42" t="s">
        <v>949</v>
      </c>
      <c r="C419" s="42" t="s">
        <v>3197</v>
      </c>
      <c r="D419" s="42" t="s">
        <v>409</v>
      </c>
      <c r="E419">
        <v>1221023</v>
      </c>
      <c r="F419">
        <v>1</v>
      </c>
      <c r="G419" s="2">
        <v>46041</v>
      </c>
      <c r="H419" s="42" t="s">
        <v>499</v>
      </c>
      <c r="I419" s="42" t="s">
        <v>69</v>
      </c>
      <c r="J419" s="42" t="s">
        <v>471</v>
      </c>
      <c r="K419" s="42" t="s">
        <v>980</v>
      </c>
      <c r="L419" s="2">
        <v>46041</v>
      </c>
      <c r="M419" s="42" t="s">
        <v>582</v>
      </c>
    </row>
    <row r="420" spans="1:13" x14ac:dyDescent="0.25">
      <c r="A420" s="42" t="s">
        <v>1796</v>
      </c>
      <c r="B420" s="42" t="s">
        <v>1797</v>
      </c>
      <c r="C420" s="42" t="s">
        <v>3266</v>
      </c>
      <c r="D420" s="42" t="s">
        <v>409</v>
      </c>
      <c r="E420">
        <v>6798074</v>
      </c>
      <c r="F420">
        <v>1</v>
      </c>
      <c r="G420" s="2">
        <v>46035</v>
      </c>
      <c r="H420" s="42" t="s">
        <v>484</v>
      </c>
      <c r="I420" s="42" t="s">
        <v>69</v>
      </c>
      <c r="J420" s="42" t="s">
        <v>471</v>
      </c>
      <c r="K420" s="42" t="s">
        <v>3267</v>
      </c>
      <c r="L420" s="2">
        <v>46035</v>
      </c>
      <c r="M420" s="42" t="s">
        <v>582</v>
      </c>
    </row>
    <row r="421" spans="1:13" x14ac:dyDescent="0.25">
      <c r="A421" s="42" t="s">
        <v>1983</v>
      </c>
      <c r="B421" s="42" t="s">
        <v>3292</v>
      </c>
      <c r="C421" s="42" t="s">
        <v>3293</v>
      </c>
      <c r="D421" s="42" t="s">
        <v>409</v>
      </c>
      <c r="E421" s="5">
        <v>1946294</v>
      </c>
      <c r="F421">
        <v>1</v>
      </c>
      <c r="G421" s="2">
        <v>46030</v>
      </c>
      <c r="H421" s="42" t="s">
        <v>484</v>
      </c>
      <c r="I421" s="42" t="s">
        <v>69</v>
      </c>
      <c r="J421" s="42" t="s">
        <v>471</v>
      </c>
      <c r="K421" s="42" t="s">
        <v>3294</v>
      </c>
      <c r="L421" s="2">
        <v>46030</v>
      </c>
      <c r="M421" s="42" t="s">
        <v>582</v>
      </c>
    </row>
    <row r="422" spans="1:13" x14ac:dyDescent="0.25">
      <c r="A422" s="42" t="s">
        <v>166</v>
      </c>
      <c r="B422" s="42" t="s">
        <v>391</v>
      </c>
      <c r="C422" s="42" t="s">
        <v>3300</v>
      </c>
      <c r="D422" s="42" t="s">
        <v>409</v>
      </c>
      <c r="E422">
        <v>1904180</v>
      </c>
      <c r="F422">
        <v>1</v>
      </c>
      <c r="G422" s="2">
        <v>46029</v>
      </c>
      <c r="H422" s="42" t="s">
        <v>484</v>
      </c>
      <c r="I422" s="42" t="s">
        <v>69</v>
      </c>
      <c r="J422" s="42" t="s">
        <v>471</v>
      </c>
      <c r="K422" s="42" t="s">
        <v>3105</v>
      </c>
      <c r="L422" s="2">
        <v>46029</v>
      </c>
      <c r="M422" s="42" t="s">
        <v>582</v>
      </c>
    </row>
    <row r="423" spans="1:13" x14ac:dyDescent="0.25">
      <c r="A423" s="42" t="s">
        <v>331</v>
      </c>
      <c r="B423" s="42" t="s">
        <v>311</v>
      </c>
      <c r="C423" s="42" t="s">
        <v>2709</v>
      </c>
      <c r="D423" s="42" t="s">
        <v>409</v>
      </c>
      <c r="E423" s="5">
        <v>3278997.17</v>
      </c>
      <c r="F423">
        <v>1</v>
      </c>
      <c r="G423" s="2">
        <v>45946</v>
      </c>
      <c r="H423" s="42" t="s">
        <v>477</v>
      </c>
      <c r="I423" s="42" t="s">
        <v>73</v>
      </c>
      <c r="J423" s="42" t="s">
        <v>478</v>
      </c>
      <c r="K423" s="42" t="s">
        <v>2710</v>
      </c>
      <c r="L423" s="2">
        <v>46387</v>
      </c>
      <c r="M423" s="42" t="s">
        <v>582</v>
      </c>
    </row>
    <row r="424" spans="1:13" x14ac:dyDescent="0.25">
      <c r="A424" s="42" t="s">
        <v>1244</v>
      </c>
      <c r="B424" s="42" t="s">
        <v>1245</v>
      </c>
      <c r="C424" s="42" t="s">
        <v>1246</v>
      </c>
      <c r="D424" s="42" t="s">
        <v>409</v>
      </c>
      <c r="E424" s="5">
        <v>1919468</v>
      </c>
      <c r="F424">
        <v>1</v>
      </c>
      <c r="G424" s="2">
        <v>45748</v>
      </c>
      <c r="H424" s="42" t="s">
        <v>489</v>
      </c>
      <c r="I424" s="42" t="s">
        <v>73</v>
      </c>
      <c r="J424" s="42" t="s">
        <v>478</v>
      </c>
      <c r="K424" s="42" t="s">
        <v>1247</v>
      </c>
      <c r="L424" s="2">
        <v>46387</v>
      </c>
      <c r="M424" s="42" t="s">
        <v>582</v>
      </c>
    </row>
    <row r="425" spans="1:13" x14ac:dyDescent="0.25">
      <c r="A425" s="42" t="s">
        <v>1026</v>
      </c>
      <c r="B425" s="42" t="s">
        <v>383</v>
      </c>
      <c r="C425" s="42" t="s">
        <v>1474</v>
      </c>
      <c r="D425" s="42" t="s">
        <v>409</v>
      </c>
      <c r="E425">
        <v>3229459</v>
      </c>
      <c r="F425">
        <v>1</v>
      </c>
      <c r="G425" s="2">
        <v>45839</v>
      </c>
      <c r="H425" s="42" t="s">
        <v>477</v>
      </c>
      <c r="I425" s="42" t="s">
        <v>73</v>
      </c>
      <c r="J425" s="42" t="s">
        <v>478</v>
      </c>
      <c r="K425" s="42" t="s">
        <v>1475</v>
      </c>
      <c r="L425" s="2">
        <v>46387</v>
      </c>
      <c r="M425" s="42" t="s">
        <v>582</v>
      </c>
    </row>
    <row r="426" spans="1:13" x14ac:dyDescent="0.25">
      <c r="A426" s="42" t="s">
        <v>2754</v>
      </c>
      <c r="B426" s="42" t="s">
        <v>2755</v>
      </c>
      <c r="C426" s="42" t="s">
        <v>2756</v>
      </c>
      <c r="D426" s="42" t="s">
        <v>409</v>
      </c>
      <c r="E426" s="5">
        <v>3016492</v>
      </c>
      <c r="F426">
        <v>1</v>
      </c>
      <c r="G426" s="2">
        <v>46059</v>
      </c>
      <c r="H426" s="42" t="s">
        <v>477</v>
      </c>
      <c r="I426" s="42" t="s">
        <v>73</v>
      </c>
      <c r="J426" s="42" t="s">
        <v>478</v>
      </c>
      <c r="K426" s="42" t="s">
        <v>2757</v>
      </c>
      <c r="L426" s="2">
        <v>46387</v>
      </c>
      <c r="M426" s="42" t="s">
        <v>582</v>
      </c>
    </row>
    <row r="427" spans="1:13" x14ac:dyDescent="0.25">
      <c r="A427" s="42" t="s">
        <v>6129</v>
      </c>
      <c r="B427" s="42" t="s">
        <v>6130</v>
      </c>
      <c r="C427" s="42" t="s">
        <v>6131</v>
      </c>
      <c r="D427" s="42" t="s">
        <v>409</v>
      </c>
      <c r="E427" s="5">
        <v>2765776</v>
      </c>
      <c r="F427">
        <v>1</v>
      </c>
      <c r="G427" s="2">
        <v>46066</v>
      </c>
      <c r="H427" s="42" t="s">
        <v>487</v>
      </c>
      <c r="I427" s="42" t="s">
        <v>73</v>
      </c>
      <c r="J427" s="42" t="s">
        <v>478</v>
      </c>
      <c r="K427" s="42" t="s">
        <v>6132</v>
      </c>
      <c r="L427" s="2">
        <v>46386</v>
      </c>
      <c r="M427" s="42" t="s">
        <v>582</v>
      </c>
    </row>
    <row r="428" spans="1:13" x14ac:dyDescent="0.25">
      <c r="A428" s="42" t="s">
        <v>1139</v>
      </c>
      <c r="B428" s="42" t="s">
        <v>1140</v>
      </c>
      <c r="C428" s="42" t="s">
        <v>2788</v>
      </c>
      <c r="D428" s="42" t="s">
        <v>409</v>
      </c>
      <c r="E428" s="5">
        <v>1982179.5</v>
      </c>
      <c r="F428">
        <v>1</v>
      </c>
      <c r="G428" s="2">
        <v>46001</v>
      </c>
      <c r="H428" s="42" t="s">
        <v>489</v>
      </c>
      <c r="I428" s="42" t="s">
        <v>73</v>
      </c>
      <c r="J428" s="42" t="s">
        <v>478</v>
      </c>
      <c r="K428" s="42" t="s">
        <v>2789</v>
      </c>
      <c r="L428" s="2">
        <v>46384</v>
      </c>
      <c r="M428" s="42" t="s">
        <v>582</v>
      </c>
    </row>
    <row r="429" spans="1:13" x14ac:dyDescent="0.25">
      <c r="A429" s="42" t="s">
        <v>6133</v>
      </c>
      <c r="B429" s="42" t="s">
        <v>6134</v>
      </c>
      <c r="C429" s="42" t="s">
        <v>6135</v>
      </c>
      <c r="D429" s="42" t="s">
        <v>409</v>
      </c>
      <c r="E429" s="5">
        <v>974776</v>
      </c>
      <c r="F429">
        <v>1</v>
      </c>
      <c r="G429" s="2">
        <v>45771</v>
      </c>
      <c r="H429" s="42" t="s">
        <v>489</v>
      </c>
      <c r="I429" s="42" t="s">
        <v>73</v>
      </c>
      <c r="J429" s="42" t="s">
        <v>478</v>
      </c>
      <c r="K429" s="42" t="s">
        <v>6136</v>
      </c>
      <c r="L429" s="2">
        <v>46357</v>
      </c>
      <c r="M429" s="42" t="s">
        <v>582</v>
      </c>
    </row>
    <row r="430" spans="1:13" x14ac:dyDescent="0.25">
      <c r="A430" s="42" t="s">
        <v>6137</v>
      </c>
      <c r="B430" s="42" t="s">
        <v>6138</v>
      </c>
      <c r="C430" s="42" t="s">
        <v>6139</v>
      </c>
      <c r="D430" s="42" t="s">
        <v>409</v>
      </c>
      <c r="E430" s="5">
        <v>2942409</v>
      </c>
      <c r="F430">
        <v>1</v>
      </c>
      <c r="G430" s="2">
        <v>46078</v>
      </c>
      <c r="H430" s="42" t="s">
        <v>490</v>
      </c>
      <c r="I430" s="42" t="s">
        <v>73</v>
      </c>
      <c r="J430" s="42" t="s">
        <v>478</v>
      </c>
      <c r="K430" s="42" t="s">
        <v>6140</v>
      </c>
      <c r="L430" s="2">
        <v>46264</v>
      </c>
      <c r="M430" s="42" t="s">
        <v>582</v>
      </c>
    </row>
    <row r="431" spans="1:13" x14ac:dyDescent="0.25">
      <c r="A431" s="42" t="s">
        <v>329</v>
      </c>
      <c r="B431" s="42" t="s">
        <v>312</v>
      </c>
      <c r="C431" s="42" t="s">
        <v>13230</v>
      </c>
      <c r="D431" s="42" t="s">
        <v>409</v>
      </c>
      <c r="E431" s="5">
        <v>2146926</v>
      </c>
      <c r="F431">
        <v>1</v>
      </c>
      <c r="G431" s="2">
        <v>46198</v>
      </c>
      <c r="H431" s="42" t="s">
        <v>490</v>
      </c>
      <c r="I431" s="42" t="s">
        <v>73</v>
      </c>
      <c r="J431" s="42" t="s">
        <v>478</v>
      </c>
      <c r="K431" s="42" t="s">
        <v>13231</v>
      </c>
      <c r="L431" s="2">
        <v>46234</v>
      </c>
      <c r="M431" s="42" t="s">
        <v>582</v>
      </c>
    </row>
    <row r="432" spans="1:13" x14ac:dyDescent="0.25">
      <c r="A432" s="42" t="s">
        <v>8766</v>
      </c>
      <c r="B432" s="42" t="s">
        <v>8767</v>
      </c>
      <c r="C432" s="42" t="s">
        <v>13232</v>
      </c>
      <c r="D432" s="42" t="s">
        <v>409</v>
      </c>
      <c r="E432" s="5">
        <v>5309116</v>
      </c>
      <c r="F432">
        <v>1</v>
      </c>
      <c r="G432" s="2">
        <v>46204</v>
      </c>
      <c r="H432" s="42" t="s">
        <v>477</v>
      </c>
      <c r="I432" s="42" t="s">
        <v>73</v>
      </c>
      <c r="J432" s="42" t="s">
        <v>478</v>
      </c>
      <c r="K432" s="42" t="s">
        <v>13233</v>
      </c>
      <c r="L432" s="2">
        <v>46234</v>
      </c>
      <c r="M432" s="42" t="s">
        <v>582</v>
      </c>
    </row>
    <row r="433" spans="1:13" x14ac:dyDescent="0.25">
      <c r="A433" s="42" t="s">
        <v>306</v>
      </c>
      <c r="B433" s="42" t="s">
        <v>293</v>
      </c>
      <c r="C433" s="42" t="s">
        <v>13234</v>
      </c>
      <c r="D433" s="42" t="s">
        <v>409</v>
      </c>
      <c r="E433" s="5">
        <v>3254274</v>
      </c>
      <c r="F433">
        <v>1</v>
      </c>
      <c r="G433" s="2">
        <v>46178</v>
      </c>
      <c r="H433" s="42" t="s">
        <v>487</v>
      </c>
      <c r="I433" s="42" t="s">
        <v>73</v>
      </c>
      <c r="J433" s="42" t="s">
        <v>478</v>
      </c>
      <c r="K433" s="42" t="s">
        <v>11967</v>
      </c>
      <c r="L433" s="2">
        <v>46234</v>
      </c>
      <c r="M433" s="42" t="s">
        <v>582</v>
      </c>
    </row>
    <row r="434" spans="1:13" x14ac:dyDescent="0.25">
      <c r="A434" s="42" t="s">
        <v>13235</v>
      </c>
      <c r="B434" s="42" t="s">
        <v>13236</v>
      </c>
      <c r="C434" s="42" t="s">
        <v>13237</v>
      </c>
      <c r="D434" s="42" t="s">
        <v>409</v>
      </c>
      <c r="E434" s="5">
        <v>408230</v>
      </c>
      <c r="F434">
        <v>1</v>
      </c>
      <c r="G434" s="2">
        <v>46204</v>
      </c>
      <c r="H434" s="42" t="s">
        <v>477</v>
      </c>
      <c r="I434" s="42" t="s">
        <v>73</v>
      </c>
      <c r="J434" s="42" t="s">
        <v>478</v>
      </c>
      <c r="K434" s="42" t="s">
        <v>13238</v>
      </c>
      <c r="L434" s="2">
        <v>46234</v>
      </c>
      <c r="M434" s="42" t="s">
        <v>582</v>
      </c>
    </row>
    <row r="435" spans="1:13" x14ac:dyDescent="0.25">
      <c r="A435" s="42" t="s">
        <v>2867</v>
      </c>
      <c r="B435" s="42" t="s">
        <v>2868</v>
      </c>
      <c r="C435" s="42" t="s">
        <v>13239</v>
      </c>
      <c r="D435" s="42" t="s">
        <v>409</v>
      </c>
      <c r="E435" s="5">
        <v>7312972</v>
      </c>
      <c r="F435">
        <v>1</v>
      </c>
      <c r="G435" s="2">
        <v>46174</v>
      </c>
      <c r="H435" s="42" t="s">
        <v>477</v>
      </c>
      <c r="I435" s="42" t="s">
        <v>73</v>
      </c>
      <c r="J435" s="42" t="s">
        <v>478</v>
      </c>
      <c r="K435" s="42" t="s">
        <v>11948</v>
      </c>
      <c r="L435" s="2">
        <v>46234</v>
      </c>
      <c r="M435" s="42" t="s">
        <v>582</v>
      </c>
    </row>
    <row r="436" spans="1:13" x14ac:dyDescent="0.25">
      <c r="A436" s="42" t="s">
        <v>10375</v>
      </c>
      <c r="B436" s="42" t="s">
        <v>10376</v>
      </c>
      <c r="C436" s="42" t="s">
        <v>13240</v>
      </c>
      <c r="D436" s="42" t="s">
        <v>409</v>
      </c>
      <c r="E436" s="5">
        <v>1183474</v>
      </c>
      <c r="F436">
        <v>1</v>
      </c>
      <c r="G436" s="2">
        <v>46204</v>
      </c>
      <c r="H436" s="42" t="s">
        <v>497</v>
      </c>
      <c r="I436" s="42" t="s">
        <v>73</v>
      </c>
      <c r="J436" s="42" t="s">
        <v>478</v>
      </c>
      <c r="K436" s="42" t="s">
        <v>13241</v>
      </c>
      <c r="L436" s="2">
        <v>46234</v>
      </c>
      <c r="M436" s="42" t="s">
        <v>582</v>
      </c>
    </row>
    <row r="437" spans="1:13" x14ac:dyDescent="0.25">
      <c r="A437" s="42" t="s">
        <v>9093</v>
      </c>
      <c r="B437" s="42" t="s">
        <v>9094</v>
      </c>
      <c r="C437" s="42" t="s">
        <v>13242</v>
      </c>
      <c r="D437" s="42" t="s">
        <v>409</v>
      </c>
      <c r="E437" s="5">
        <v>2164774</v>
      </c>
      <c r="F437">
        <v>1</v>
      </c>
      <c r="G437" s="2">
        <v>46204</v>
      </c>
      <c r="H437" s="42" t="s">
        <v>477</v>
      </c>
      <c r="I437" s="42" t="s">
        <v>73</v>
      </c>
      <c r="J437" s="42" t="s">
        <v>478</v>
      </c>
      <c r="K437" s="42" t="s">
        <v>13243</v>
      </c>
      <c r="L437" s="2">
        <v>46234</v>
      </c>
      <c r="M437" s="42" t="s">
        <v>582</v>
      </c>
    </row>
    <row r="438" spans="1:13" x14ac:dyDescent="0.25">
      <c r="A438" s="42" t="s">
        <v>225</v>
      </c>
      <c r="B438" s="42" t="s">
        <v>13</v>
      </c>
      <c r="C438" s="42" t="s">
        <v>13244</v>
      </c>
      <c r="D438" s="42" t="s">
        <v>409</v>
      </c>
      <c r="E438" s="5">
        <v>2254632</v>
      </c>
      <c r="F438">
        <v>1</v>
      </c>
      <c r="G438" s="2">
        <v>46205</v>
      </c>
      <c r="H438" s="42" t="s">
        <v>497</v>
      </c>
      <c r="I438" s="42" t="s">
        <v>73</v>
      </c>
      <c r="J438" s="42" t="s">
        <v>478</v>
      </c>
      <c r="K438" s="42" t="s">
        <v>13245</v>
      </c>
      <c r="L438" s="2">
        <v>46234</v>
      </c>
      <c r="M438" s="42" t="s">
        <v>582</v>
      </c>
    </row>
    <row r="439" spans="1:13" x14ac:dyDescent="0.25">
      <c r="A439" s="42" t="s">
        <v>11951</v>
      </c>
      <c r="B439" s="42" t="s">
        <v>13246</v>
      </c>
      <c r="C439" s="42" t="s">
        <v>11952</v>
      </c>
      <c r="D439" s="42" t="s">
        <v>409</v>
      </c>
      <c r="E439" s="5">
        <v>596774</v>
      </c>
      <c r="F439">
        <v>1</v>
      </c>
      <c r="G439" s="2">
        <v>46183</v>
      </c>
      <c r="H439" s="42" t="s">
        <v>490</v>
      </c>
      <c r="I439" s="42" t="s">
        <v>73</v>
      </c>
      <c r="J439" s="42" t="s">
        <v>478</v>
      </c>
      <c r="K439" s="42" t="s">
        <v>11953</v>
      </c>
      <c r="L439" s="2">
        <v>46234</v>
      </c>
      <c r="M439" s="42" t="s">
        <v>582</v>
      </c>
    </row>
    <row r="440" spans="1:13" x14ac:dyDescent="0.25">
      <c r="A440" s="42" t="s">
        <v>227</v>
      </c>
      <c r="B440" s="42" t="s">
        <v>37</v>
      </c>
      <c r="C440" s="42" t="s">
        <v>13247</v>
      </c>
      <c r="D440" s="42" t="s">
        <v>409</v>
      </c>
      <c r="E440" s="5">
        <v>2312224</v>
      </c>
      <c r="F440">
        <v>1</v>
      </c>
      <c r="G440" s="2">
        <v>46205</v>
      </c>
      <c r="H440" s="42" t="s">
        <v>497</v>
      </c>
      <c r="I440" s="42" t="s">
        <v>73</v>
      </c>
      <c r="J440" s="42" t="s">
        <v>478</v>
      </c>
      <c r="K440" s="42" t="s">
        <v>13248</v>
      </c>
      <c r="L440" s="2">
        <v>46234</v>
      </c>
      <c r="M440" s="42" t="s">
        <v>582</v>
      </c>
    </row>
    <row r="441" spans="1:13" x14ac:dyDescent="0.25">
      <c r="A441" s="42" t="s">
        <v>331</v>
      </c>
      <c r="B441" s="42" t="s">
        <v>311</v>
      </c>
      <c r="C441" s="42" t="s">
        <v>13249</v>
      </c>
      <c r="D441" s="42" t="s">
        <v>409</v>
      </c>
      <c r="E441" s="5">
        <v>3390118</v>
      </c>
      <c r="F441">
        <v>1</v>
      </c>
      <c r="G441" s="2">
        <v>46205</v>
      </c>
      <c r="H441" s="42" t="s">
        <v>477</v>
      </c>
      <c r="I441" s="42" t="s">
        <v>73</v>
      </c>
      <c r="J441" s="42" t="s">
        <v>478</v>
      </c>
      <c r="K441" s="42" t="s">
        <v>13250</v>
      </c>
      <c r="L441" s="2">
        <v>46234</v>
      </c>
      <c r="M441" s="42" t="s">
        <v>582</v>
      </c>
    </row>
    <row r="442" spans="1:13" x14ac:dyDescent="0.25">
      <c r="A442" s="42" t="s">
        <v>13251</v>
      </c>
      <c r="B442" s="42" t="s">
        <v>13252</v>
      </c>
      <c r="C442" s="42" t="s">
        <v>13253</v>
      </c>
      <c r="D442" s="42" t="s">
        <v>409</v>
      </c>
      <c r="E442" s="5">
        <v>4079042</v>
      </c>
      <c r="F442">
        <v>1</v>
      </c>
      <c r="G442" s="2">
        <v>46212</v>
      </c>
      <c r="H442" s="42" t="s">
        <v>490</v>
      </c>
      <c r="I442" s="42" t="s">
        <v>73</v>
      </c>
      <c r="J442" s="42" t="s">
        <v>478</v>
      </c>
      <c r="K442" s="42" t="s">
        <v>13254</v>
      </c>
      <c r="L442" s="2">
        <v>46234</v>
      </c>
      <c r="M442" s="42" t="s">
        <v>582</v>
      </c>
    </row>
    <row r="443" spans="1:13" x14ac:dyDescent="0.25">
      <c r="A443" s="42" t="s">
        <v>221</v>
      </c>
      <c r="B443" s="42" t="s">
        <v>274</v>
      </c>
      <c r="C443" s="42" t="s">
        <v>9662</v>
      </c>
      <c r="D443" s="42" t="s">
        <v>409</v>
      </c>
      <c r="E443" s="5">
        <v>2985574</v>
      </c>
      <c r="F443">
        <v>1</v>
      </c>
      <c r="G443" s="2">
        <v>46101</v>
      </c>
      <c r="H443" s="42" t="s">
        <v>489</v>
      </c>
      <c r="I443" s="42" t="s">
        <v>73</v>
      </c>
      <c r="J443" s="42" t="s">
        <v>478</v>
      </c>
      <c r="K443" s="42" t="s">
        <v>9663</v>
      </c>
      <c r="L443" s="2">
        <v>46234</v>
      </c>
      <c r="M443" s="42" t="s">
        <v>582</v>
      </c>
    </row>
    <row r="444" spans="1:13" x14ac:dyDescent="0.25">
      <c r="A444" s="42" t="s">
        <v>223</v>
      </c>
      <c r="B444" s="42" t="s">
        <v>5</v>
      </c>
      <c r="C444" s="42" t="s">
        <v>11949</v>
      </c>
      <c r="D444" s="42" t="s">
        <v>409</v>
      </c>
      <c r="E444" s="5">
        <v>1016537</v>
      </c>
      <c r="F444">
        <v>1</v>
      </c>
      <c r="G444" s="2">
        <v>46182</v>
      </c>
      <c r="H444" s="42" t="s">
        <v>490</v>
      </c>
      <c r="I444" s="42" t="s">
        <v>73</v>
      </c>
      <c r="J444" s="42" t="s">
        <v>478</v>
      </c>
      <c r="K444" s="42" t="s">
        <v>11950</v>
      </c>
      <c r="L444" s="2">
        <v>46234</v>
      </c>
      <c r="M444" s="42" t="s">
        <v>582</v>
      </c>
    </row>
    <row r="445" spans="1:13" x14ac:dyDescent="0.25">
      <c r="A445" s="42" t="s">
        <v>8791</v>
      </c>
      <c r="B445" s="42" t="s">
        <v>8792</v>
      </c>
      <c r="C445" s="42" t="s">
        <v>13255</v>
      </c>
      <c r="D445" s="42" t="s">
        <v>409</v>
      </c>
      <c r="E445" s="5">
        <v>1633030</v>
      </c>
      <c r="F445">
        <v>1</v>
      </c>
      <c r="G445" s="2">
        <v>46209</v>
      </c>
      <c r="H445" s="42" t="s">
        <v>487</v>
      </c>
      <c r="I445" s="42" t="s">
        <v>73</v>
      </c>
      <c r="J445" s="42" t="s">
        <v>478</v>
      </c>
      <c r="K445" s="42" t="s">
        <v>13256</v>
      </c>
      <c r="L445" s="2">
        <v>46234</v>
      </c>
      <c r="M445" s="42" t="s">
        <v>582</v>
      </c>
    </row>
    <row r="446" spans="1:13" x14ac:dyDescent="0.25">
      <c r="A446" s="42" t="s">
        <v>1241</v>
      </c>
      <c r="B446" s="42" t="s">
        <v>1242</v>
      </c>
      <c r="C446" s="42" t="s">
        <v>11959</v>
      </c>
      <c r="D446" s="42" t="s">
        <v>409</v>
      </c>
      <c r="E446" s="5">
        <v>1195252</v>
      </c>
      <c r="F446">
        <v>1</v>
      </c>
      <c r="G446" s="2">
        <v>46170</v>
      </c>
      <c r="H446" s="42" t="s">
        <v>487</v>
      </c>
      <c r="I446" s="42" t="s">
        <v>73</v>
      </c>
      <c r="J446" s="42" t="s">
        <v>478</v>
      </c>
      <c r="K446" s="42" t="s">
        <v>11960</v>
      </c>
      <c r="L446" s="2">
        <v>46234</v>
      </c>
      <c r="M446" s="42" t="s">
        <v>582</v>
      </c>
    </row>
    <row r="447" spans="1:13" x14ac:dyDescent="0.25">
      <c r="A447" s="42" t="s">
        <v>3398</v>
      </c>
      <c r="B447" s="42" t="s">
        <v>3399</v>
      </c>
      <c r="C447" s="42" t="s">
        <v>9672</v>
      </c>
      <c r="D447" s="42" t="s">
        <v>409</v>
      </c>
      <c r="E447" s="5">
        <v>4208197</v>
      </c>
      <c r="F447">
        <v>1</v>
      </c>
      <c r="G447" s="2">
        <v>46092</v>
      </c>
      <c r="H447" s="42" t="s">
        <v>477</v>
      </c>
      <c r="I447" s="42" t="s">
        <v>73</v>
      </c>
      <c r="J447" s="42" t="s">
        <v>478</v>
      </c>
      <c r="K447" s="42" t="s">
        <v>9673</v>
      </c>
      <c r="L447" s="2">
        <v>46234</v>
      </c>
      <c r="M447" s="42" t="s">
        <v>582</v>
      </c>
    </row>
    <row r="448" spans="1:13" x14ac:dyDescent="0.25">
      <c r="A448" s="42" t="s">
        <v>209</v>
      </c>
      <c r="B448" s="42" t="s">
        <v>46</v>
      </c>
      <c r="C448" s="42" t="s">
        <v>13257</v>
      </c>
      <c r="D448" s="42" t="s">
        <v>409</v>
      </c>
      <c r="E448" s="5">
        <v>2695000</v>
      </c>
      <c r="F448">
        <v>1</v>
      </c>
      <c r="G448" s="2">
        <v>46211</v>
      </c>
      <c r="H448" s="42" t="s">
        <v>497</v>
      </c>
      <c r="I448" s="42" t="s">
        <v>73</v>
      </c>
      <c r="J448" s="42" t="s">
        <v>478</v>
      </c>
      <c r="K448" s="42" t="s">
        <v>13258</v>
      </c>
      <c r="L448" s="2">
        <v>46234</v>
      </c>
      <c r="M448" s="42" t="s">
        <v>582</v>
      </c>
    </row>
    <row r="449" spans="1:13" x14ac:dyDescent="0.25">
      <c r="A449" s="42" t="s">
        <v>9124</v>
      </c>
      <c r="B449" s="42" t="s">
        <v>9125</v>
      </c>
      <c r="C449" s="42" t="s">
        <v>11955</v>
      </c>
      <c r="D449" s="42" t="s">
        <v>409</v>
      </c>
      <c r="E449" s="5">
        <v>3327768</v>
      </c>
      <c r="F449">
        <v>1</v>
      </c>
      <c r="G449" s="2">
        <v>46162</v>
      </c>
      <c r="H449" s="42" t="s">
        <v>477</v>
      </c>
      <c r="I449" s="42" t="s">
        <v>73</v>
      </c>
      <c r="J449" s="42" t="s">
        <v>478</v>
      </c>
      <c r="K449" s="42" t="s">
        <v>11956</v>
      </c>
      <c r="L449" s="2">
        <v>46233</v>
      </c>
      <c r="M449" s="42" t="s">
        <v>582</v>
      </c>
    </row>
    <row r="450" spans="1:13" x14ac:dyDescent="0.25">
      <c r="A450" s="42" t="s">
        <v>227</v>
      </c>
      <c r="B450" s="42" t="s">
        <v>37</v>
      </c>
      <c r="C450" s="42" t="s">
        <v>6141</v>
      </c>
      <c r="D450" s="42" t="s">
        <v>409</v>
      </c>
      <c r="E450" s="5">
        <v>7947921.9199999999</v>
      </c>
      <c r="F450">
        <v>1</v>
      </c>
      <c r="G450" s="2">
        <v>46072</v>
      </c>
      <c r="H450" s="42" t="s">
        <v>477</v>
      </c>
      <c r="I450" s="42" t="s">
        <v>73</v>
      </c>
      <c r="J450" s="42" t="s">
        <v>478</v>
      </c>
      <c r="K450" s="42" t="s">
        <v>6142</v>
      </c>
      <c r="L450" s="2">
        <v>46233</v>
      </c>
      <c r="M450" s="42" t="s">
        <v>582</v>
      </c>
    </row>
    <row r="451" spans="1:13" x14ac:dyDescent="0.25">
      <c r="A451" s="42" t="s">
        <v>221</v>
      </c>
      <c r="B451" s="42" t="s">
        <v>274</v>
      </c>
      <c r="C451" s="42" t="s">
        <v>13259</v>
      </c>
      <c r="D451" s="42" t="s">
        <v>409</v>
      </c>
      <c r="E451" s="5">
        <v>8118655</v>
      </c>
      <c r="F451">
        <v>1</v>
      </c>
      <c r="G451" s="2">
        <v>46189</v>
      </c>
      <c r="H451" s="42" t="s">
        <v>477</v>
      </c>
      <c r="I451" s="42" t="s">
        <v>73</v>
      </c>
      <c r="J451" s="42" t="s">
        <v>478</v>
      </c>
      <c r="K451" s="42" t="s">
        <v>13260</v>
      </c>
      <c r="L451" s="2">
        <v>46233</v>
      </c>
      <c r="M451" s="42" t="s">
        <v>582</v>
      </c>
    </row>
    <row r="452" spans="1:13" x14ac:dyDescent="0.25">
      <c r="A452" s="42" t="s">
        <v>11968</v>
      </c>
      <c r="B452" s="42" t="s">
        <v>11969</v>
      </c>
      <c r="C452" s="42" t="s">
        <v>11970</v>
      </c>
      <c r="D452" s="42" t="s">
        <v>409</v>
      </c>
      <c r="E452" s="5">
        <v>796834</v>
      </c>
      <c r="F452">
        <v>1</v>
      </c>
      <c r="G452" s="2">
        <v>46133</v>
      </c>
      <c r="H452" s="42" t="s">
        <v>490</v>
      </c>
      <c r="I452" s="42" t="s">
        <v>73</v>
      </c>
      <c r="J452" s="42" t="s">
        <v>478</v>
      </c>
      <c r="K452" s="42" t="s">
        <v>11971</v>
      </c>
      <c r="L452" s="2">
        <v>46232</v>
      </c>
      <c r="M452" s="42" t="s">
        <v>582</v>
      </c>
    </row>
    <row r="453" spans="1:13" x14ac:dyDescent="0.25">
      <c r="A453" s="42" t="s">
        <v>9664</v>
      </c>
      <c r="B453" s="42" t="s">
        <v>9665</v>
      </c>
      <c r="C453" s="42" t="s">
        <v>9666</v>
      </c>
      <c r="D453" s="42" t="s">
        <v>409</v>
      </c>
      <c r="E453" s="5">
        <v>5531080</v>
      </c>
      <c r="F453">
        <v>1</v>
      </c>
      <c r="G453" s="2">
        <v>46125</v>
      </c>
      <c r="H453" s="42" t="s">
        <v>477</v>
      </c>
      <c r="I453" s="42" t="s">
        <v>73</v>
      </c>
      <c r="J453" s="42" t="s">
        <v>478</v>
      </c>
      <c r="K453" s="42" t="s">
        <v>9667</v>
      </c>
      <c r="L453" s="2">
        <v>46218</v>
      </c>
      <c r="M453" s="42" t="s">
        <v>582</v>
      </c>
    </row>
    <row r="454" spans="1:13" x14ac:dyDescent="0.25">
      <c r="A454" s="42" t="s">
        <v>10360</v>
      </c>
      <c r="B454" s="42" t="s">
        <v>10361</v>
      </c>
      <c r="C454" s="42" t="s">
        <v>10362</v>
      </c>
      <c r="D454" s="42" t="s">
        <v>409</v>
      </c>
      <c r="E454" s="5">
        <v>2436641</v>
      </c>
      <c r="F454">
        <v>1</v>
      </c>
      <c r="G454" s="2">
        <v>46155</v>
      </c>
      <c r="H454" s="42" t="s">
        <v>477</v>
      </c>
      <c r="I454" s="42" t="s">
        <v>73</v>
      </c>
      <c r="J454" s="42" t="s">
        <v>478</v>
      </c>
      <c r="K454" s="42" t="s">
        <v>10362</v>
      </c>
      <c r="L454" s="2">
        <v>46215</v>
      </c>
      <c r="M454" s="42" t="s">
        <v>582</v>
      </c>
    </row>
    <row r="455" spans="1:13" x14ac:dyDescent="0.25">
      <c r="A455" s="42" t="s">
        <v>2734</v>
      </c>
      <c r="B455" s="42" t="s">
        <v>2735</v>
      </c>
      <c r="C455" s="42" t="s">
        <v>11954</v>
      </c>
      <c r="D455" s="42" t="s">
        <v>409</v>
      </c>
      <c r="E455" s="5">
        <v>3585755</v>
      </c>
      <c r="F455">
        <v>1</v>
      </c>
      <c r="G455" s="2">
        <v>46146</v>
      </c>
      <c r="H455" s="42" t="s">
        <v>477</v>
      </c>
      <c r="I455" s="42" t="s">
        <v>73</v>
      </c>
      <c r="J455" s="42" t="s">
        <v>478</v>
      </c>
      <c r="K455" s="42" t="s">
        <v>10387</v>
      </c>
      <c r="L455" s="2">
        <v>46203</v>
      </c>
      <c r="M455" s="42" t="s">
        <v>582</v>
      </c>
    </row>
    <row r="456" spans="1:13" x14ac:dyDescent="0.25">
      <c r="A456" s="42" t="s">
        <v>1139</v>
      </c>
      <c r="B456" s="42" t="s">
        <v>1140</v>
      </c>
      <c r="C456" s="42" t="s">
        <v>12175</v>
      </c>
      <c r="D456" s="42" t="s">
        <v>409</v>
      </c>
      <c r="E456" s="5">
        <v>2161748</v>
      </c>
      <c r="F456">
        <v>1</v>
      </c>
      <c r="G456" s="2">
        <v>46191</v>
      </c>
      <c r="H456" s="42" t="s">
        <v>477</v>
      </c>
      <c r="I456" s="42" t="s">
        <v>73</v>
      </c>
      <c r="J456" s="42" t="s">
        <v>478</v>
      </c>
      <c r="K456" s="42" t="s">
        <v>13261</v>
      </c>
      <c r="L456" s="2">
        <v>46203</v>
      </c>
      <c r="M456" s="42" t="s">
        <v>582</v>
      </c>
    </row>
    <row r="457" spans="1:13" x14ac:dyDescent="0.25">
      <c r="A457" s="42" t="s">
        <v>6233</v>
      </c>
      <c r="B457" s="42" t="s">
        <v>6234</v>
      </c>
      <c r="C457" s="42" t="s">
        <v>12162</v>
      </c>
      <c r="D457" s="42" t="s">
        <v>409</v>
      </c>
      <c r="E457" s="5">
        <v>815645</v>
      </c>
      <c r="F457">
        <v>1</v>
      </c>
      <c r="G457" s="2">
        <v>46189</v>
      </c>
      <c r="H457" s="42" t="s">
        <v>477</v>
      </c>
      <c r="I457" s="42" t="s">
        <v>73</v>
      </c>
      <c r="J457" s="42" t="s">
        <v>478</v>
      </c>
      <c r="K457" s="42" t="s">
        <v>13262</v>
      </c>
      <c r="L457" s="2">
        <v>46203</v>
      </c>
      <c r="M457" s="42" t="s">
        <v>582</v>
      </c>
    </row>
    <row r="458" spans="1:13" x14ac:dyDescent="0.25">
      <c r="A458" s="42" t="s">
        <v>13062</v>
      </c>
      <c r="B458" s="42" t="s">
        <v>13064</v>
      </c>
      <c r="C458" s="42" t="s">
        <v>12161</v>
      </c>
      <c r="D458" s="42" t="s">
        <v>409</v>
      </c>
      <c r="E458" s="5">
        <v>6482222</v>
      </c>
      <c r="F458">
        <v>1</v>
      </c>
      <c r="G458" s="2">
        <v>46188</v>
      </c>
      <c r="H458" s="42" t="s">
        <v>477</v>
      </c>
      <c r="I458" s="42" t="s">
        <v>73</v>
      </c>
      <c r="J458" s="42" t="s">
        <v>478</v>
      </c>
      <c r="K458" s="42" t="s">
        <v>13263</v>
      </c>
      <c r="L458" s="2">
        <v>46203</v>
      </c>
      <c r="M458" s="42" t="s">
        <v>582</v>
      </c>
    </row>
    <row r="459" spans="1:13" x14ac:dyDescent="0.25">
      <c r="A459" s="42" t="s">
        <v>11961</v>
      </c>
      <c r="B459" s="42" t="s">
        <v>11962</v>
      </c>
      <c r="C459" s="42" t="s">
        <v>11963</v>
      </c>
      <c r="D459" s="42" t="s">
        <v>409</v>
      </c>
      <c r="E459" s="5">
        <v>2155058</v>
      </c>
      <c r="F459">
        <v>1</v>
      </c>
      <c r="G459" s="2">
        <v>46177</v>
      </c>
      <c r="H459" s="42" t="s">
        <v>477</v>
      </c>
      <c r="I459" s="42" t="s">
        <v>73</v>
      </c>
      <c r="J459" s="42" t="s">
        <v>478</v>
      </c>
      <c r="K459" s="42" t="s">
        <v>11964</v>
      </c>
      <c r="L459" s="2">
        <v>46203</v>
      </c>
      <c r="M459" s="42" t="s">
        <v>582</v>
      </c>
    </row>
    <row r="460" spans="1:13" x14ac:dyDescent="0.25">
      <c r="A460" s="42" t="s">
        <v>225</v>
      </c>
      <c r="B460" s="42" t="s">
        <v>13</v>
      </c>
      <c r="C460" s="42" t="s">
        <v>11957</v>
      </c>
      <c r="D460" s="42" t="s">
        <v>409</v>
      </c>
      <c r="E460" s="5">
        <v>2431956</v>
      </c>
      <c r="F460">
        <v>1</v>
      </c>
      <c r="G460" s="2">
        <v>46178</v>
      </c>
      <c r="H460" s="42" t="s">
        <v>497</v>
      </c>
      <c r="I460" s="42" t="s">
        <v>73</v>
      </c>
      <c r="J460" s="42" t="s">
        <v>478</v>
      </c>
      <c r="K460" s="42" t="s">
        <v>11958</v>
      </c>
      <c r="L460" s="2">
        <v>46203</v>
      </c>
      <c r="M460" s="42" t="s">
        <v>582</v>
      </c>
    </row>
    <row r="461" spans="1:13" x14ac:dyDescent="0.25">
      <c r="A461" s="42" t="s">
        <v>227</v>
      </c>
      <c r="B461" s="42" t="s">
        <v>37</v>
      </c>
      <c r="C461" s="42" t="s">
        <v>11965</v>
      </c>
      <c r="D461" s="42" t="s">
        <v>409</v>
      </c>
      <c r="E461" s="5">
        <v>2811196</v>
      </c>
      <c r="F461">
        <v>1</v>
      </c>
      <c r="G461" s="2">
        <v>46178</v>
      </c>
      <c r="H461" s="42" t="s">
        <v>497</v>
      </c>
      <c r="I461" s="42" t="s">
        <v>73</v>
      </c>
      <c r="J461" s="42" t="s">
        <v>478</v>
      </c>
      <c r="K461" s="42" t="s">
        <v>11966</v>
      </c>
      <c r="L461" s="2">
        <v>46203</v>
      </c>
      <c r="M461" s="42" t="s">
        <v>582</v>
      </c>
    </row>
    <row r="462" spans="1:13" x14ac:dyDescent="0.25">
      <c r="A462" s="42" t="s">
        <v>13066</v>
      </c>
      <c r="B462" s="42" t="s">
        <v>13264</v>
      </c>
      <c r="C462" s="42" t="s">
        <v>12167</v>
      </c>
      <c r="D462" s="42" t="s">
        <v>409</v>
      </c>
      <c r="E462" s="5">
        <v>2650671</v>
      </c>
      <c r="F462">
        <v>1</v>
      </c>
      <c r="G462" s="2">
        <v>46188</v>
      </c>
      <c r="H462" s="42" t="s">
        <v>477</v>
      </c>
      <c r="I462" s="42" t="s">
        <v>73</v>
      </c>
      <c r="J462" s="42" t="s">
        <v>478</v>
      </c>
      <c r="K462" s="42" t="s">
        <v>13265</v>
      </c>
      <c r="L462" s="2">
        <v>46203</v>
      </c>
      <c r="M462" s="42" t="s">
        <v>582</v>
      </c>
    </row>
    <row r="463" spans="1:13" x14ac:dyDescent="0.25">
      <c r="A463" s="42" t="s">
        <v>11587</v>
      </c>
      <c r="B463" s="42" t="s">
        <v>11589</v>
      </c>
      <c r="C463" s="42" t="s">
        <v>12168</v>
      </c>
      <c r="D463" s="42" t="s">
        <v>409</v>
      </c>
      <c r="E463" s="5">
        <v>810524</v>
      </c>
      <c r="F463">
        <v>1</v>
      </c>
      <c r="G463" s="2">
        <v>46174</v>
      </c>
      <c r="H463" s="42" t="s">
        <v>490</v>
      </c>
      <c r="I463" s="42" t="s">
        <v>73</v>
      </c>
      <c r="J463" s="42" t="s">
        <v>478</v>
      </c>
      <c r="K463" s="42" t="s">
        <v>13266</v>
      </c>
      <c r="L463" s="2">
        <v>46203</v>
      </c>
      <c r="M463" s="42" t="s">
        <v>582</v>
      </c>
    </row>
    <row r="464" spans="1:13" x14ac:dyDescent="0.25">
      <c r="A464" s="42" t="s">
        <v>13076</v>
      </c>
      <c r="B464" s="42" t="s">
        <v>13078</v>
      </c>
      <c r="C464" s="42" t="s">
        <v>12163</v>
      </c>
      <c r="D464" s="42" t="s">
        <v>409</v>
      </c>
      <c r="E464" s="5">
        <v>4813270</v>
      </c>
      <c r="F464">
        <v>1</v>
      </c>
      <c r="G464" s="2">
        <v>46192</v>
      </c>
      <c r="H464" s="42" t="s">
        <v>477</v>
      </c>
      <c r="I464" s="42" t="s">
        <v>73</v>
      </c>
      <c r="J464" s="42" t="s">
        <v>478</v>
      </c>
      <c r="K464" s="42" t="s">
        <v>13267</v>
      </c>
      <c r="L464" s="2">
        <v>46203</v>
      </c>
      <c r="M464" s="42" t="s">
        <v>582</v>
      </c>
    </row>
    <row r="465" spans="1:13" x14ac:dyDescent="0.25">
      <c r="A465" s="42" t="s">
        <v>13079</v>
      </c>
      <c r="B465" s="42" t="s">
        <v>13081</v>
      </c>
      <c r="C465" s="42" t="s">
        <v>12173</v>
      </c>
      <c r="D465" s="42" t="s">
        <v>409</v>
      </c>
      <c r="E465" s="5">
        <v>2162468</v>
      </c>
      <c r="F465">
        <v>1</v>
      </c>
      <c r="G465" s="2">
        <v>46196</v>
      </c>
      <c r="H465" s="42" t="s">
        <v>477</v>
      </c>
      <c r="I465" s="42" t="s">
        <v>73</v>
      </c>
      <c r="J465" s="42" t="s">
        <v>478</v>
      </c>
      <c r="K465" s="42" t="s">
        <v>13268</v>
      </c>
      <c r="L465" s="2">
        <v>46203</v>
      </c>
      <c r="M465" s="42" t="s">
        <v>582</v>
      </c>
    </row>
    <row r="466" spans="1:13" x14ac:dyDescent="0.25">
      <c r="A466" s="42" t="s">
        <v>2137</v>
      </c>
      <c r="B466" s="42" t="s">
        <v>2138</v>
      </c>
      <c r="C466" s="42" t="s">
        <v>3367</v>
      </c>
      <c r="D466" s="42" t="s">
        <v>409</v>
      </c>
      <c r="E466" s="5">
        <v>5805995.5999999996</v>
      </c>
      <c r="F466">
        <v>1</v>
      </c>
      <c r="G466" s="2">
        <v>46023</v>
      </c>
      <c r="H466" s="42" t="s">
        <v>477</v>
      </c>
      <c r="I466" s="42" t="s">
        <v>73</v>
      </c>
      <c r="J466" s="42" t="s">
        <v>478</v>
      </c>
      <c r="K466" s="42" t="s">
        <v>3368</v>
      </c>
      <c r="L466" s="2">
        <v>46203</v>
      </c>
      <c r="M466" s="42" t="s">
        <v>582</v>
      </c>
    </row>
    <row r="467" spans="1:13" x14ac:dyDescent="0.25">
      <c r="A467" s="42" t="s">
        <v>324</v>
      </c>
      <c r="B467" s="42" t="s">
        <v>316</v>
      </c>
      <c r="C467" s="42" t="s">
        <v>9680</v>
      </c>
      <c r="D467" s="42" t="s">
        <v>409</v>
      </c>
      <c r="E467">
        <v>2620198</v>
      </c>
      <c r="F467">
        <v>1</v>
      </c>
      <c r="G467" s="2">
        <v>46091</v>
      </c>
      <c r="H467" s="42" t="s">
        <v>490</v>
      </c>
      <c r="I467" s="42" t="s">
        <v>73</v>
      </c>
      <c r="J467" s="42" t="s">
        <v>478</v>
      </c>
      <c r="K467" s="42" t="s">
        <v>9681</v>
      </c>
      <c r="L467" s="2">
        <v>46203</v>
      </c>
      <c r="M467" s="42" t="s">
        <v>582</v>
      </c>
    </row>
    <row r="468" spans="1:13" x14ac:dyDescent="0.25">
      <c r="A468" s="42" t="s">
        <v>12883</v>
      </c>
      <c r="B468" s="42" t="s">
        <v>12884</v>
      </c>
      <c r="C468" s="42" t="s">
        <v>12160</v>
      </c>
      <c r="D468" s="42" t="s">
        <v>409</v>
      </c>
      <c r="E468" s="5">
        <v>2586025</v>
      </c>
      <c r="F468">
        <v>1</v>
      </c>
      <c r="G468" s="2">
        <v>46195</v>
      </c>
      <c r="H468" s="42" t="s">
        <v>477</v>
      </c>
      <c r="I468" s="42" t="s">
        <v>73</v>
      </c>
      <c r="J468" s="42" t="s">
        <v>478</v>
      </c>
      <c r="K468" s="42" t="s">
        <v>13269</v>
      </c>
      <c r="L468" s="2">
        <v>46203</v>
      </c>
      <c r="M468" s="42" t="s">
        <v>582</v>
      </c>
    </row>
    <row r="469" spans="1:13" x14ac:dyDescent="0.25">
      <c r="A469" s="42" t="s">
        <v>221</v>
      </c>
      <c r="B469" s="42" t="s">
        <v>274</v>
      </c>
      <c r="C469" s="42" t="s">
        <v>9686</v>
      </c>
      <c r="D469" s="42" t="s">
        <v>409</v>
      </c>
      <c r="E469">
        <v>8646416</v>
      </c>
      <c r="F469">
        <v>1</v>
      </c>
      <c r="G469" s="2">
        <v>46114</v>
      </c>
      <c r="H469" s="42" t="s">
        <v>477</v>
      </c>
      <c r="I469" s="42" t="s">
        <v>73</v>
      </c>
      <c r="J469" s="42" t="s">
        <v>478</v>
      </c>
      <c r="K469" s="42" t="s">
        <v>9687</v>
      </c>
      <c r="L469" s="2">
        <v>46203</v>
      </c>
      <c r="M469" s="42" t="s">
        <v>582</v>
      </c>
    </row>
    <row r="470" spans="1:13" x14ac:dyDescent="0.25">
      <c r="A470" s="42" t="s">
        <v>13071</v>
      </c>
      <c r="B470" s="42" t="s">
        <v>13072</v>
      </c>
      <c r="C470" s="42" t="s">
        <v>12172</v>
      </c>
      <c r="D470" s="42" t="s">
        <v>409</v>
      </c>
      <c r="E470">
        <v>2155957</v>
      </c>
      <c r="F470">
        <v>1</v>
      </c>
      <c r="G470" s="2">
        <v>46182</v>
      </c>
      <c r="H470" s="42" t="s">
        <v>477</v>
      </c>
      <c r="I470" s="42" t="s">
        <v>73</v>
      </c>
      <c r="J470" s="42" t="s">
        <v>478</v>
      </c>
      <c r="K470" s="42" t="s">
        <v>13270</v>
      </c>
      <c r="L470" s="2">
        <v>46203</v>
      </c>
      <c r="M470" s="42" t="s">
        <v>582</v>
      </c>
    </row>
    <row r="471" spans="1:13" x14ac:dyDescent="0.25">
      <c r="A471" s="42" t="s">
        <v>224</v>
      </c>
      <c r="B471" s="42" t="s">
        <v>79</v>
      </c>
      <c r="C471" s="42" t="s">
        <v>10365</v>
      </c>
      <c r="D471" s="42" t="s">
        <v>409</v>
      </c>
      <c r="E471">
        <v>1202808</v>
      </c>
      <c r="F471">
        <v>1</v>
      </c>
      <c r="G471" s="2">
        <v>46155</v>
      </c>
      <c r="H471" s="42" t="s">
        <v>487</v>
      </c>
      <c r="I471" s="42" t="s">
        <v>73</v>
      </c>
      <c r="J471" s="42" t="s">
        <v>478</v>
      </c>
      <c r="K471" s="42" t="s">
        <v>10366</v>
      </c>
      <c r="L471" s="2">
        <v>46203</v>
      </c>
      <c r="M471" s="42" t="s">
        <v>582</v>
      </c>
    </row>
    <row r="472" spans="1:13" x14ac:dyDescent="0.25">
      <c r="A472" s="42" t="s">
        <v>9658</v>
      </c>
      <c r="B472" s="42" t="s">
        <v>9659</v>
      </c>
      <c r="C472" s="42" t="s">
        <v>9660</v>
      </c>
      <c r="D472" s="42" t="s">
        <v>409</v>
      </c>
      <c r="E472" s="5">
        <v>4538072</v>
      </c>
      <c r="F472">
        <v>1</v>
      </c>
      <c r="G472" s="2">
        <v>46135</v>
      </c>
      <c r="H472" s="42" t="s">
        <v>490</v>
      </c>
      <c r="I472" s="42" t="s">
        <v>73</v>
      </c>
      <c r="J472" s="42" t="s">
        <v>478</v>
      </c>
      <c r="K472" s="42" t="s">
        <v>9661</v>
      </c>
      <c r="L472" s="2">
        <v>46203</v>
      </c>
      <c r="M472" s="42" t="s">
        <v>582</v>
      </c>
    </row>
    <row r="473" spans="1:13" x14ac:dyDescent="0.25">
      <c r="A473" s="42" t="s">
        <v>1203</v>
      </c>
      <c r="B473" s="42" t="s">
        <v>1204</v>
      </c>
      <c r="C473" s="42" t="s">
        <v>10363</v>
      </c>
      <c r="D473" s="42" t="s">
        <v>409</v>
      </c>
      <c r="E473">
        <v>685794</v>
      </c>
      <c r="F473">
        <v>1</v>
      </c>
      <c r="G473" s="2">
        <v>46157</v>
      </c>
      <c r="H473" s="42" t="s">
        <v>497</v>
      </c>
      <c r="I473" s="42" t="s">
        <v>73</v>
      </c>
      <c r="J473" s="42" t="s">
        <v>478</v>
      </c>
      <c r="K473" s="42" t="s">
        <v>10364</v>
      </c>
      <c r="L473" s="2">
        <v>46203</v>
      </c>
      <c r="M473" s="42" t="s">
        <v>582</v>
      </c>
    </row>
    <row r="474" spans="1:13" x14ac:dyDescent="0.25">
      <c r="A474" s="42" t="s">
        <v>224</v>
      </c>
      <c r="B474" s="42" t="s">
        <v>79</v>
      </c>
      <c r="C474" s="42" t="s">
        <v>2723</v>
      </c>
      <c r="D474" s="42" t="s">
        <v>409</v>
      </c>
      <c r="E474">
        <v>0</v>
      </c>
      <c r="F474">
        <v>1</v>
      </c>
      <c r="G474" s="2">
        <v>45847</v>
      </c>
      <c r="H474" s="42" t="s">
        <v>490</v>
      </c>
      <c r="I474" s="42" t="s">
        <v>73</v>
      </c>
      <c r="J474" s="42" t="s">
        <v>478</v>
      </c>
      <c r="K474" s="42" t="s">
        <v>2724</v>
      </c>
      <c r="L474" s="2">
        <v>46203</v>
      </c>
      <c r="M474" s="42" t="s">
        <v>582</v>
      </c>
    </row>
    <row r="475" spans="1:13" x14ac:dyDescent="0.25">
      <c r="A475" s="42" t="s">
        <v>13030</v>
      </c>
      <c r="B475" s="42" t="s">
        <v>13032</v>
      </c>
      <c r="C475" s="42" t="s">
        <v>12159</v>
      </c>
      <c r="D475" s="42" t="s">
        <v>409</v>
      </c>
      <c r="E475">
        <v>1704674</v>
      </c>
      <c r="F475">
        <v>1</v>
      </c>
      <c r="G475" s="2">
        <v>46199</v>
      </c>
      <c r="H475" s="42" t="s">
        <v>490</v>
      </c>
      <c r="I475" s="42" t="s">
        <v>73</v>
      </c>
      <c r="J475" s="42" t="s">
        <v>478</v>
      </c>
      <c r="K475" s="42" t="s">
        <v>13271</v>
      </c>
      <c r="L475" s="2">
        <v>46199</v>
      </c>
      <c r="M475" s="42" t="s">
        <v>582</v>
      </c>
    </row>
    <row r="476" spans="1:13" x14ac:dyDescent="0.25">
      <c r="A476" s="42" t="s">
        <v>11972</v>
      </c>
      <c r="B476" s="42" t="s">
        <v>11973</v>
      </c>
      <c r="C476" s="42" t="s">
        <v>12176</v>
      </c>
      <c r="D476" s="42" t="s">
        <v>409</v>
      </c>
      <c r="E476">
        <v>734521</v>
      </c>
      <c r="F476">
        <v>1</v>
      </c>
      <c r="G476" s="2">
        <v>46198</v>
      </c>
      <c r="H476" s="42" t="s">
        <v>490</v>
      </c>
      <c r="I476" s="42" t="s">
        <v>73</v>
      </c>
      <c r="J476" s="42" t="s">
        <v>478</v>
      </c>
      <c r="K476" s="42" t="s">
        <v>13272</v>
      </c>
      <c r="L476" s="2">
        <v>46198</v>
      </c>
      <c r="M476" s="42" t="s">
        <v>582</v>
      </c>
    </row>
    <row r="477" spans="1:13" x14ac:dyDescent="0.25">
      <c r="A477" s="42" t="s">
        <v>13088</v>
      </c>
      <c r="B477" s="42" t="s">
        <v>13090</v>
      </c>
      <c r="C477" s="42" t="s">
        <v>12166</v>
      </c>
      <c r="D477" s="42" t="s">
        <v>409</v>
      </c>
      <c r="E477">
        <v>1211740</v>
      </c>
      <c r="F477">
        <v>1</v>
      </c>
      <c r="G477" s="2">
        <v>46181</v>
      </c>
      <c r="H477" s="42" t="s">
        <v>487</v>
      </c>
      <c r="I477" s="42" t="s">
        <v>73</v>
      </c>
      <c r="J477" s="42" t="s">
        <v>478</v>
      </c>
      <c r="K477" s="42" t="s">
        <v>13273</v>
      </c>
      <c r="L477" s="2">
        <v>46185</v>
      </c>
      <c r="M477" s="42" t="s">
        <v>582</v>
      </c>
    </row>
    <row r="478" spans="1:13" x14ac:dyDescent="0.25">
      <c r="A478" s="42" t="s">
        <v>11976</v>
      </c>
      <c r="B478" s="42" t="s">
        <v>11977</v>
      </c>
      <c r="C478" s="42" t="s">
        <v>11978</v>
      </c>
      <c r="D478" s="42" t="s">
        <v>409</v>
      </c>
      <c r="E478">
        <v>5995375</v>
      </c>
      <c r="F478">
        <v>1</v>
      </c>
      <c r="G478" s="2">
        <v>46171</v>
      </c>
      <c r="H478" s="42" t="s">
        <v>487</v>
      </c>
      <c r="I478" s="42" t="s">
        <v>73</v>
      </c>
      <c r="J478" s="42" t="s">
        <v>478</v>
      </c>
      <c r="K478" s="42" t="s">
        <v>11979</v>
      </c>
      <c r="L478" s="2">
        <v>46183</v>
      </c>
      <c r="M478" s="42" t="s">
        <v>582</v>
      </c>
    </row>
    <row r="479" spans="1:13" x14ac:dyDescent="0.25">
      <c r="A479" s="42" t="s">
        <v>11972</v>
      </c>
      <c r="B479" s="42" t="s">
        <v>11973</v>
      </c>
      <c r="C479" s="42" t="s">
        <v>11974</v>
      </c>
      <c r="D479" s="42" t="s">
        <v>409</v>
      </c>
      <c r="E479">
        <v>611194</v>
      </c>
      <c r="F479">
        <v>1</v>
      </c>
      <c r="G479" s="2">
        <v>46183</v>
      </c>
      <c r="H479" s="42" t="s">
        <v>490</v>
      </c>
      <c r="I479" s="42" t="s">
        <v>73</v>
      </c>
      <c r="J479" s="42" t="s">
        <v>478</v>
      </c>
      <c r="K479" s="42" t="s">
        <v>11975</v>
      </c>
      <c r="L479" s="2">
        <v>46183</v>
      </c>
      <c r="M479" s="42" t="s">
        <v>582</v>
      </c>
    </row>
    <row r="480" spans="1:13" x14ac:dyDescent="0.25">
      <c r="A480" s="42" t="s">
        <v>934</v>
      </c>
      <c r="B480" s="42" t="s">
        <v>935</v>
      </c>
      <c r="C480" s="42" t="s">
        <v>9670</v>
      </c>
      <c r="D480" s="42" t="s">
        <v>409</v>
      </c>
      <c r="E480">
        <v>796834</v>
      </c>
      <c r="F480">
        <v>1</v>
      </c>
      <c r="G480" s="2">
        <v>46125</v>
      </c>
      <c r="H480" s="42" t="s">
        <v>490</v>
      </c>
      <c r="I480" s="42" t="s">
        <v>73</v>
      </c>
      <c r="J480" s="42" t="s">
        <v>478</v>
      </c>
      <c r="K480" s="42" t="s">
        <v>9671</v>
      </c>
      <c r="L480" s="2">
        <v>46173</v>
      </c>
      <c r="M480" s="42" t="s">
        <v>582</v>
      </c>
    </row>
    <row r="481" spans="1:13" x14ac:dyDescent="0.25">
      <c r="A481" s="42" t="s">
        <v>10367</v>
      </c>
      <c r="B481" s="42" t="s">
        <v>10368</v>
      </c>
      <c r="C481" s="42" t="s">
        <v>10369</v>
      </c>
      <c r="D481" s="42" t="s">
        <v>409</v>
      </c>
      <c r="E481">
        <v>796834</v>
      </c>
      <c r="F481">
        <v>1</v>
      </c>
      <c r="G481" s="2">
        <v>46156</v>
      </c>
      <c r="H481" s="42" t="s">
        <v>490</v>
      </c>
      <c r="I481" s="42" t="s">
        <v>73</v>
      </c>
      <c r="J481" s="42" t="s">
        <v>478</v>
      </c>
      <c r="K481" s="42" t="s">
        <v>10370</v>
      </c>
      <c r="L481" s="2">
        <v>46172</v>
      </c>
      <c r="M481" s="42" t="s">
        <v>582</v>
      </c>
    </row>
    <row r="482" spans="1:13" x14ac:dyDescent="0.25">
      <c r="A482" s="42" t="s">
        <v>975</v>
      </c>
      <c r="B482" s="42" t="s">
        <v>1573</v>
      </c>
      <c r="C482" s="42" t="s">
        <v>9678</v>
      </c>
      <c r="D482" s="42" t="s">
        <v>409</v>
      </c>
      <c r="E482">
        <v>2390503</v>
      </c>
      <c r="F482">
        <v>1</v>
      </c>
      <c r="G482" s="2">
        <v>46119</v>
      </c>
      <c r="H482" s="42" t="s">
        <v>490</v>
      </c>
      <c r="I482" s="42" t="s">
        <v>73</v>
      </c>
      <c r="J482" s="42" t="s">
        <v>478</v>
      </c>
      <c r="K482" s="42" t="s">
        <v>9679</v>
      </c>
      <c r="L482" s="2">
        <v>46172</v>
      </c>
      <c r="M482" s="42" t="s">
        <v>582</v>
      </c>
    </row>
    <row r="483" spans="1:13" x14ac:dyDescent="0.25">
      <c r="A483" s="42" t="s">
        <v>975</v>
      </c>
      <c r="B483" s="42" t="s">
        <v>1573</v>
      </c>
      <c r="C483" s="42" t="s">
        <v>9674</v>
      </c>
      <c r="D483" s="42" t="s">
        <v>409</v>
      </c>
      <c r="E483">
        <v>8366761</v>
      </c>
      <c r="F483">
        <v>1</v>
      </c>
      <c r="G483" s="2">
        <v>46100</v>
      </c>
      <c r="H483" s="42" t="s">
        <v>490</v>
      </c>
      <c r="I483" s="42" t="s">
        <v>73</v>
      </c>
      <c r="J483" s="42" t="s">
        <v>478</v>
      </c>
      <c r="K483" s="42" t="s">
        <v>9675</v>
      </c>
      <c r="L483" s="2">
        <v>46172</v>
      </c>
      <c r="M483" s="42" t="s">
        <v>582</v>
      </c>
    </row>
    <row r="484" spans="1:13" x14ac:dyDescent="0.25">
      <c r="A484" s="42" t="s">
        <v>223</v>
      </c>
      <c r="B484" s="42" t="s">
        <v>5</v>
      </c>
      <c r="C484" s="42" t="s">
        <v>9676</v>
      </c>
      <c r="D484" s="42" t="s">
        <v>409</v>
      </c>
      <c r="E484">
        <v>399079</v>
      </c>
      <c r="F484">
        <v>1</v>
      </c>
      <c r="G484" s="2">
        <v>46128</v>
      </c>
      <c r="H484" s="42" t="s">
        <v>490</v>
      </c>
      <c r="I484" s="42" t="s">
        <v>73</v>
      </c>
      <c r="J484" s="42" t="s">
        <v>478</v>
      </c>
      <c r="K484" s="42" t="s">
        <v>9677</v>
      </c>
      <c r="L484" s="2">
        <v>46172</v>
      </c>
      <c r="M484" s="42" t="s">
        <v>582</v>
      </c>
    </row>
    <row r="485" spans="1:13" x14ac:dyDescent="0.25">
      <c r="A485" s="42" t="s">
        <v>221</v>
      </c>
      <c r="B485" s="42" t="s">
        <v>274</v>
      </c>
      <c r="C485" s="42" t="s">
        <v>3392</v>
      </c>
      <c r="D485" s="42" t="s">
        <v>409</v>
      </c>
      <c r="E485">
        <v>2101110</v>
      </c>
      <c r="F485">
        <v>1</v>
      </c>
      <c r="G485" s="2">
        <v>46023</v>
      </c>
      <c r="H485" s="42" t="s">
        <v>477</v>
      </c>
      <c r="I485" s="42" t="s">
        <v>73</v>
      </c>
      <c r="J485" s="42" t="s">
        <v>478</v>
      </c>
      <c r="K485" s="42" t="s">
        <v>3393</v>
      </c>
      <c r="L485" s="2">
        <v>46171</v>
      </c>
      <c r="M485" s="42" t="s">
        <v>582</v>
      </c>
    </row>
    <row r="486" spans="1:13" x14ac:dyDescent="0.25">
      <c r="A486" s="42" t="s">
        <v>9722</v>
      </c>
      <c r="B486" s="42" t="s">
        <v>9723</v>
      </c>
      <c r="C486" s="42" t="s">
        <v>9724</v>
      </c>
      <c r="D486" s="42" t="s">
        <v>409</v>
      </c>
      <c r="E486">
        <v>5971963</v>
      </c>
      <c r="F486">
        <v>1</v>
      </c>
      <c r="G486" s="2">
        <v>46125</v>
      </c>
      <c r="H486" s="42" t="s">
        <v>477</v>
      </c>
      <c r="I486" s="42" t="s">
        <v>73</v>
      </c>
      <c r="J486" s="42" t="s">
        <v>478</v>
      </c>
      <c r="K486" s="42" t="s">
        <v>9725</v>
      </c>
      <c r="L486" s="2">
        <v>46171</v>
      </c>
      <c r="M486" s="42" t="s">
        <v>582</v>
      </c>
    </row>
    <row r="487" spans="1:13" x14ac:dyDescent="0.25">
      <c r="A487" s="42" t="s">
        <v>224</v>
      </c>
      <c r="B487" s="42" t="s">
        <v>79</v>
      </c>
      <c r="C487" s="42" t="s">
        <v>6169</v>
      </c>
      <c r="D487" s="42" t="s">
        <v>409</v>
      </c>
      <c r="E487">
        <v>2587497</v>
      </c>
      <c r="F487">
        <v>1</v>
      </c>
      <c r="G487" s="2">
        <v>46085</v>
      </c>
      <c r="H487" s="42" t="s">
        <v>477</v>
      </c>
      <c r="I487" s="42" t="s">
        <v>73</v>
      </c>
      <c r="J487" s="42" t="s">
        <v>478</v>
      </c>
      <c r="K487" s="42" t="s">
        <v>6170</v>
      </c>
      <c r="L487" s="2">
        <v>46171</v>
      </c>
      <c r="M487" s="42" t="s">
        <v>582</v>
      </c>
    </row>
    <row r="488" spans="1:13" x14ac:dyDescent="0.25">
      <c r="A488" s="42" t="s">
        <v>9726</v>
      </c>
      <c r="B488" s="42" t="s">
        <v>9727</v>
      </c>
      <c r="C488" s="42" t="s">
        <v>9728</v>
      </c>
      <c r="D488" s="42" t="s">
        <v>409</v>
      </c>
      <c r="E488">
        <v>2177591</v>
      </c>
      <c r="F488">
        <v>1</v>
      </c>
      <c r="G488" s="2">
        <v>46142</v>
      </c>
      <c r="H488" s="42" t="s">
        <v>490</v>
      </c>
      <c r="I488" s="42" t="s">
        <v>73</v>
      </c>
      <c r="J488" s="42" t="s">
        <v>478</v>
      </c>
      <c r="K488" s="42" t="s">
        <v>9729</v>
      </c>
      <c r="L488" s="2">
        <v>46171</v>
      </c>
      <c r="M488" s="42" t="s">
        <v>582</v>
      </c>
    </row>
    <row r="489" spans="1:13" x14ac:dyDescent="0.25">
      <c r="A489" s="42" t="s">
        <v>9664</v>
      </c>
      <c r="B489" s="42" t="s">
        <v>9665</v>
      </c>
      <c r="C489" s="42" t="s">
        <v>10373</v>
      </c>
      <c r="D489" s="42" t="s">
        <v>409</v>
      </c>
      <c r="E489">
        <v>4435647</v>
      </c>
      <c r="F489">
        <v>1</v>
      </c>
      <c r="G489" s="2">
        <v>46150</v>
      </c>
      <c r="H489" s="42" t="s">
        <v>477</v>
      </c>
      <c r="I489" s="42" t="s">
        <v>73</v>
      </c>
      <c r="J489" s="42" t="s">
        <v>478</v>
      </c>
      <c r="K489" s="42" t="s">
        <v>10374</v>
      </c>
      <c r="L489" s="2">
        <v>46171</v>
      </c>
      <c r="M489" s="42" t="s">
        <v>582</v>
      </c>
    </row>
    <row r="490" spans="1:13" x14ac:dyDescent="0.25">
      <c r="A490" s="42" t="s">
        <v>10184</v>
      </c>
      <c r="B490" s="42" t="s">
        <v>10185</v>
      </c>
      <c r="C490" s="42" t="s">
        <v>10371</v>
      </c>
      <c r="D490" s="42" t="s">
        <v>409</v>
      </c>
      <c r="E490">
        <v>1001011</v>
      </c>
      <c r="F490">
        <v>1</v>
      </c>
      <c r="G490" s="2">
        <v>46162</v>
      </c>
      <c r="H490" s="42" t="s">
        <v>477</v>
      </c>
      <c r="I490" s="42" t="s">
        <v>73</v>
      </c>
      <c r="J490" s="42" t="s">
        <v>478</v>
      </c>
      <c r="K490" s="42" t="s">
        <v>10372</v>
      </c>
      <c r="L490" s="2">
        <v>46171</v>
      </c>
      <c r="M490" s="42" t="s">
        <v>582</v>
      </c>
    </row>
    <row r="491" spans="1:13" x14ac:dyDescent="0.25">
      <c r="A491" s="42" t="s">
        <v>934</v>
      </c>
      <c r="B491" s="42" t="s">
        <v>935</v>
      </c>
      <c r="C491" s="42" t="s">
        <v>9720</v>
      </c>
      <c r="D491" s="42" t="s">
        <v>409</v>
      </c>
      <c r="E491">
        <v>4143539</v>
      </c>
      <c r="F491">
        <v>1</v>
      </c>
      <c r="G491" s="2">
        <v>46106</v>
      </c>
      <c r="H491" s="42" t="s">
        <v>477</v>
      </c>
      <c r="I491" s="42" t="s">
        <v>73</v>
      </c>
      <c r="J491" s="42" t="s">
        <v>478</v>
      </c>
      <c r="K491" s="42" t="s">
        <v>9721</v>
      </c>
      <c r="L491" s="2">
        <v>46171</v>
      </c>
      <c r="M491" s="42" t="s">
        <v>582</v>
      </c>
    </row>
    <row r="492" spans="1:13" x14ac:dyDescent="0.25">
      <c r="A492" s="42" t="s">
        <v>934</v>
      </c>
      <c r="B492" s="42" t="s">
        <v>935</v>
      </c>
      <c r="C492" s="42" t="s">
        <v>2721</v>
      </c>
      <c r="D492" s="42" t="s">
        <v>409</v>
      </c>
      <c r="E492">
        <v>4122933.36</v>
      </c>
      <c r="F492">
        <v>1</v>
      </c>
      <c r="G492" s="2">
        <v>46003</v>
      </c>
      <c r="H492" s="42" t="s">
        <v>477</v>
      </c>
      <c r="I492" s="42" t="s">
        <v>73</v>
      </c>
      <c r="J492" s="42" t="s">
        <v>478</v>
      </c>
      <c r="K492" s="42" t="s">
        <v>2722</v>
      </c>
      <c r="L492" s="2">
        <v>46171</v>
      </c>
      <c r="M492" s="42" t="s">
        <v>582</v>
      </c>
    </row>
    <row r="493" spans="1:13" x14ac:dyDescent="0.25">
      <c r="A493" s="42" t="s">
        <v>110</v>
      </c>
      <c r="B493" s="42" t="s">
        <v>1300</v>
      </c>
      <c r="C493" s="42" t="s">
        <v>2725</v>
      </c>
      <c r="D493" s="42" t="s">
        <v>409</v>
      </c>
      <c r="E493">
        <v>12242224.109999999</v>
      </c>
      <c r="F493">
        <v>1</v>
      </c>
      <c r="G493" s="2">
        <v>46058</v>
      </c>
      <c r="H493" s="42" t="s">
        <v>487</v>
      </c>
      <c r="I493" s="42" t="s">
        <v>73</v>
      </c>
      <c r="J493" s="42" t="s">
        <v>478</v>
      </c>
      <c r="K493" s="42" t="s">
        <v>2726</v>
      </c>
      <c r="L493" s="2">
        <v>46171</v>
      </c>
      <c r="M493" s="42" t="s">
        <v>582</v>
      </c>
    </row>
    <row r="494" spans="1:13" x14ac:dyDescent="0.25">
      <c r="A494" s="42" t="s">
        <v>227</v>
      </c>
      <c r="B494" s="42" t="s">
        <v>37</v>
      </c>
      <c r="C494" s="42" t="s">
        <v>10385</v>
      </c>
      <c r="D494" s="42" t="s">
        <v>409</v>
      </c>
      <c r="E494">
        <v>2431985</v>
      </c>
      <c r="F494">
        <v>1</v>
      </c>
      <c r="G494" s="2">
        <v>46154</v>
      </c>
      <c r="H494" s="42" t="s">
        <v>497</v>
      </c>
      <c r="I494" s="42" t="s">
        <v>73</v>
      </c>
      <c r="J494" s="42" t="s">
        <v>478</v>
      </c>
      <c r="K494" s="42" t="s">
        <v>10386</v>
      </c>
      <c r="L494" s="2">
        <v>46171</v>
      </c>
      <c r="M494" s="42" t="s">
        <v>582</v>
      </c>
    </row>
    <row r="495" spans="1:13" x14ac:dyDescent="0.25">
      <c r="A495" s="42" t="s">
        <v>329</v>
      </c>
      <c r="B495" s="42" t="s">
        <v>312</v>
      </c>
      <c r="C495" s="42" t="s">
        <v>9718</v>
      </c>
      <c r="D495" s="42" t="s">
        <v>409</v>
      </c>
      <c r="E495">
        <v>596168</v>
      </c>
      <c r="F495">
        <v>1</v>
      </c>
      <c r="G495" s="2">
        <v>46125</v>
      </c>
      <c r="H495" s="42" t="s">
        <v>487</v>
      </c>
      <c r="I495" s="42" t="s">
        <v>73</v>
      </c>
      <c r="J495" s="42" t="s">
        <v>478</v>
      </c>
      <c r="K495" s="42" t="s">
        <v>9719</v>
      </c>
      <c r="L495" s="2">
        <v>46171</v>
      </c>
      <c r="M495" s="42" t="s">
        <v>582</v>
      </c>
    </row>
    <row r="496" spans="1:13" x14ac:dyDescent="0.25">
      <c r="A496" s="42" t="s">
        <v>10375</v>
      </c>
      <c r="B496" s="42" t="s">
        <v>10376</v>
      </c>
      <c r="C496" s="42" t="s">
        <v>10377</v>
      </c>
      <c r="D496" s="42" t="s">
        <v>409</v>
      </c>
      <c r="E496">
        <v>1426004</v>
      </c>
      <c r="F496">
        <v>1</v>
      </c>
      <c r="G496" s="2">
        <v>46161</v>
      </c>
      <c r="H496" s="42" t="s">
        <v>497</v>
      </c>
      <c r="I496" s="42" t="s">
        <v>73</v>
      </c>
      <c r="J496" s="42" t="s">
        <v>478</v>
      </c>
      <c r="K496" s="42" t="s">
        <v>10378</v>
      </c>
      <c r="L496" s="2">
        <v>46171</v>
      </c>
      <c r="M496" s="42" t="s">
        <v>582</v>
      </c>
    </row>
    <row r="497" spans="1:13" x14ac:dyDescent="0.25">
      <c r="A497" s="42" t="s">
        <v>329</v>
      </c>
      <c r="B497" s="42" t="s">
        <v>312</v>
      </c>
      <c r="C497" s="42" t="s">
        <v>9716</v>
      </c>
      <c r="D497" s="42" t="s">
        <v>409</v>
      </c>
      <c r="E497">
        <v>1390421</v>
      </c>
      <c r="F497">
        <v>1</v>
      </c>
      <c r="G497" s="2">
        <v>46147</v>
      </c>
      <c r="H497" s="42" t="s">
        <v>490</v>
      </c>
      <c r="I497" s="42" t="s">
        <v>73</v>
      </c>
      <c r="J497" s="42" t="s">
        <v>478</v>
      </c>
      <c r="K497" s="42" t="s">
        <v>9717</v>
      </c>
      <c r="L497" s="2">
        <v>46171</v>
      </c>
      <c r="M497" s="42" t="s">
        <v>582</v>
      </c>
    </row>
    <row r="498" spans="1:13" x14ac:dyDescent="0.25">
      <c r="A498" s="42" t="s">
        <v>795</v>
      </c>
      <c r="B498" s="42" t="s">
        <v>375</v>
      </c>
      <c r="C498" s="42" t="s">
        <v>10383</v>
      </c>
      <c r="D498" s="42" t="s">
        <v>409</v>
      </c>
      <c r="E498">
        <v>797892</v>
      </c>
      <c r="F498">
        <v>1</v>
      </c>
      <c r="G498" s="2">
        <v>46157</v>
      </c>
      <c r="H498" s="42" t="s">
        <v>490</v>
      </c>
      <c r="I498" s="42" t="s">
        <v>73</v>
      </c>
      <c r="J498" s="42" t="s">
        <v>478</v>
      </c>
      <c r="K498" s="42" t="s">
        <v>10384</v>
      </c>
      <c r="L498" s="2">
        <v>46171</v>
      </c>
      <c r="M498" s="42" t="s">
        <v>582</v>
      </c>
    </row>
    <row r="499" spans="1:13" x14ac:dyDescent="0.25">
      <c r="A499" s="42" t="s">
        <v>10388</v>
      </c>
      <c r="B499" s="42" t="s">
        <v>10389</v>
      </c>
      <c r="C499" s="42" t="s">
        <v>10390</v>
      </c>
      <c r="D499" s="42" t="s">
        <v>409</v>
      </c>
      <c r="E499">
        <v>2333154</v>
      </c>
      <c r="F499">
        <v>1</v>
      </c>
      <c r="G499" s="2">
        <v>46164</v>
      </c>
      <c r="H499" s="42" t="s">
        <v>477</v>
      </c>
      <c r="I499" s="42" t="s">
        <v>73</v>
      </c>
      <c r="J499" s="42" t="s">
        <v>478</v>
      </c>
      <c r="K499" s="42" t="s">
        <v>10391</v>
      </c>
      <c r="L499" s="2">
        <v>46171</v>
      </c>
      <c r="M499" s="42" t="s">
        <v>582</v>
      </c>
    </row>
    <row r="500" spans="1:13" x14ac:dyDescent="0.25">
      <c r="A500" s="42" t="s">
        <v>10392</v>
      </c>
      <c r="B500" s="42" t="s">
        <v>10393</v>
      </c>
      <c r="C500" s="42" t="s">
        <v>10394</v>
      </c>
      <c r="D500" s="42" t="s">
        <v>409</v>
      </c>
      <c r="E500">
        <v>4281480</v>
      </c>
      <c r="F500">
        <v>1</v>
      </c>
      <c r="G500" s="2">
        <v>46160</v>
      </c>
      <c r="H500" s="42" t="s">
        <v>477</v>
      </c>
      <c r="I500" s="42" t="s">
        <v>73</v>
      </c>
      <c r="J500" s="42" t="s">
        <v>478</v>
      </c>
      <c r="K500" s="42" t="s">
        <v>10395</v>
      </c>
      <c r="L500" s="2">
        <v>46171</v>
      </c>
      <c r="M500" s="42" t="s">
        <v>582</v>
      </c>
    </row>
    <row r="501" spans="1:13" x14ac:dyDescent="0.25">
      <c r="A501" s="42" t="s">
        <v>10379</v>
      </c>
      <c r="B501" s="42" t="s">
        <v>10380</v>
      </c>
      <c r="C501" s="42" t="s">
        <v>10381</v>
      </c>
      <c r="D501" s="42" t="s">
        <v>409</v>
      </c>
      <c r="E501">
        <v>3194746</v>
      </c>
      <c r="F501">
        <v>1</v>
      </c>
      <c r="G501" s="2">
        <v>46161</v>
      </c>
      <c r="H501" s="42" t="s">
        <v>477</v>
      </c>
      <c r="I501" s="42" t="s">
        <v>73</v>
      </c>
      <c r="J501" s="42" t="s">
        <v>478</v>
      </c>
      <c r="K501" s="42" t="s">
        <v>10382</v>
      </c>
      <c r="L501" s="2">
        <v>46171</v>
      </c>
      <c r="M501" s="42" t="s">
        <v>582</v>
      </c>
    </row>
    <row r="502" spans="1:13" x14ac:dyDescent="0.25">
      <c r="A502" s="42" t="s">
        <v>10396</v>
      </c>
      <c r="B502" s="42" t="s">
        <v>10397</v>
      </c>
      <c r="C502" s="42" t="s">
        <v>10620</v>
      </c>
      <c r="D502" s="42" t="s">
        <v>409</v>
      </c>
      <c r="E502">
        <v>2513670</v>
      </c>
      <c r="F502">
        <v>1</v>
      </c>
      <c r="G502" s="2">
        <v>46170</v>
      </c>
      <c r="H502" s="42" t="s">
        <v>490</v>
      </c>
      <c r="I502" s="42" t="s">
        <v>73</v>
      </c>
      <c r="J502" s="42" t="s">
        <v>478</v>
      </c>
      <c r="K502" s="42" t="s">
        <v>11980</v>
      </c>
      <c r="L502" s="2">
        <v>46170</v>
      </c>
      <c r="M502" s="42" t="s">
        <v>582</v>
      </c>
    </row>
    <row r="503" spans="1:13" x14ac:dyDescent="0.25">
      <c r="A503" s="42" t="s">
        <v>11587</v>
      </c>
      <c r="B503" s="42" t="s">
        <v>11589</v>
      </c>
      <c r="C503" s="42" t="s">
        <v>10619</v>
      </c>
      <c r="D503" s="42" t="s">
        <v>409</v>
      </c>
      <c r="E503">
        <v>727649</v>
      </c>
      <c r="F503">
        <v>1</v>
      </c>
      <c r="G503" s="2">
        <v>46164</v>
      </c>
      <c r="H503" s="42" t="s">
        <v>490</v>
      </c>
      <c r="I503" s="42" t="s">
        <v>73</v>
      </c>
      <c r="J503" s="42" t="s">
        <v>478</v>
      </c>
      <c r="K503" s="42" t="s">
        <v>11981</v>
      </c>
      <c r="L503" s="2">
        <v>46168</v>
      </c>
      <c r="M503" s="42" t="s">
        <v>582</v>
      </c>
    </row>
    <row r="504" spans="1:13" x14ac:dyDescent="0.25">
      <c r="A504" s="42" t="s">
        <v>10396</v>
      </c>
      <c r="B504" s="42" t="s">
        <v>10397</v>
      </c>
      <c r="C504" s="42" t="s">
        <v>10398</v>
      </c>
      <c r="D504" s="42" t="s">
        <v>409</v>
      </c>
      <c r="E504">
        <v>2211007</v>
      </c>
      <c r="F504">
        <v>1</v>
      </c>
      <c r="G504" s="2">
        <v>46162</v>
      </c>
      <c r="H504" s="42" t="s">
        <v>490</v>
      </c>
      <c r="I504" s="42" t="s">
        <v>73</v>
      </c>
      <c r="J504" s="42" t="s">
        <v>478</v>
      </c>
      <c r="K504" s="42" t="s">
        <v>10399</v>
      </c>
      <c r="L504" s="2">
        <v>46162</v>
      </c>
      <c r="M504" s="42" t="s">
        <v>582</v>
      </c>
    </row>
    <row r="505" spans="1:13" x14ac:dyDescent="0.25">
      <c r="A505" s="42" t="s">
        <v>10400</v>
      </c>
      <c r="B505" s="42" t="s">
        <v>10401</v>
      </c>
      <c r="C505" s="42" t="s">
        <v>10402</v>
      </c>
      <c r="D505" s="42" t="s">
        <v>409</v>
      </c>
      <c r="E505">
        <v>727000</v>
      </c>
      <c r="F505">
        <v>1</v>
      </c>
      <c r="G505" s="2">
        <v>46161</v>
      </c>
      <c r="H505" s="42" t="s">
        <v>490</v>
      </c>
      <c r="I505" s="42" t="s">
        <v>73</v>
      </c>
      <c r="J505" s="42" t="s">
        <v>478</v>
      </c>
      <c r="K505" s="42" t="s">
        <v>10403</v>
      </c>
      <c r="L505" s="2">
        <v>46161</v>
      </c>
      <c r="M505" s="42" t="s">
        <v>582</v>
      </c>
    </row>
    <row r="506" spans="1:13" x14ac:dyDescent="0.25">
      <c r="A506" s="42" t="s">
        <v>3238</v>
      </c>
      <c r="B506" s="42" t="s">
        <v>3239</v>
      </c>
      <c r="C506" s="42" t="s">
        <v>3240</v>
      </c>
      <c r="D506" s="42" t="s">
        <v>409</v>
      </c>
      <c r="E506">
        <v>28424454.030000001</v>
      </c>
      <c r="F506">
        <v>1</v>
      </c>
      <c r="G506" s="2">
        <v>46021</v>
      </c>
      <c r="H506" s="42" t="s">
        <v>477</v>
      </c>
      <c r="I506" s="42" t="s">
        <v>73</v>
      </c>
      <c r="J506" s="42" t="s">
        <v>478</v>
      </c>
      <c r="K506" s="42" t="s">
        <v>3241</v>
      </c>
      <c r="L506" s="2">
        <v>46157</v>
      </c>
      <c r="M506" s="42" t="s">
        <v>582</v>
      </c>
    </row>
    <row r="507" spans="1:13" x14ac:dyDescent="0.25">
      <c r="A507" s="42" t="s">
        <v>1203</v>
      </c>
      <c r="B507" s="42" t="s">
        <v>1204</v>
      </c>
      <c r="C507" s="42" t="s">
        <v>9734</v>
      </c>
      <c r="D507" s="42" t="s">
        <v>409</v>
      </c>
      <c r="E507">
        <v>1433484</v>
      </c>
      <c r="F507">
        <v>1</v>
      </c>
      <c r="G507" s="2">
        <v>46097</v>
      </c>
      <c r="H507" s="42" t="s">
        <v>490</v>
      </c>
      <c r="I507" s="42" t="s">
        <v>73</v>
      </c>
      <c r="J507" s="42" t="s">
        <v>478</v>
      </c>
      <c r="K507" s="42" t="s">
        <v>9735</v>
      </c>
      <c r="L507" s="2">
        <v>46157</v>
      </c>
      <c r="M507" s="42" t="s">
        <v>582</v>
      </c>
    </row>
    <row r="508" spans="1:13" x14ac:dyDescent="0.25">
      <c r="A508" s="42" t="s">
        <v>9736</v>
      </c>
      <c r="B508" s="42" t="s">
        <v>9737</v>
      </c>
      <c r="C508" s="42" t="s">
        <v>9738</v>
      </c>
      <c r="D508" s="42" t="s">
        <v>409</v>
      </c>
      <c r="E508">
        <v>4532900</v>
      </c>
      <c r="F508">
        <v>1</v>
      </c>
      <c r="G508" s="2">
        <v>46099</v>
      </c>
      <c r="H508" s="42" t="s">
        <v>490</v>
      </c>
      <c r="I508" s="42" t="s">
        <v>73</v>
      </c>
      <c r="J508" s="42" t="s">
        <v>478</v>
      </c>
      <c r="K508" s="42" t="s">
        <v>9739</v>
      </c>
      <c r="L508" s="2">
        <v>46157</v>
      </c>
      <c r="M508" s="42" t="s">
        <v>582</v>
      </c>
    </row>
    <row r="509" spans="1:13" x14ac:dyDescent="0.25">
      <c r="A509" s="42" t="s">
        <v>813</v>
      </c>
      <c r="B509" s="42" t="s">
        <v>769</v>
      </c>
      <c r="C509" s="42" t="s">
        <v>13274</v>
      </c>
      <c r="D509" s="42" t="s">
        <v>409</v>
      </c>
      <c r="E509">
        <v>403241</v>
      </c>
      <c r="F509">
        <v>1</v>
      </c>
      <c r="G509" s="2">
        <v>46156</v>
      </c>
      <c r="H509" s="42" t="s">
        <v>490</v>
      </c>
      <c r="I509" s="42" t="s">
        <v>73</v>
      </c>
      <c r="J509" s="42" t="s">
        <v>478</v>
      </c>
      <c r="K509" s="42" t="s">
        <v>13275</v>
      </c>
      <c r="L509" s="2">
        <v>46156</v>
      </c>
      <c r="M509" s="42" t="s">
        <v>582</v>
      </c>
    </row>
    <row r="510" spans="1:13" x14ac:dyDescent="0.25">
      <c r="A510" s="42" t="s">
        <v>9740</v>
      </c>
      <c r="B510" s="42" t="s">
        <v>9741</v>
      </c>
      <c r="C510" s="42" t="s">
        <v>9742</v>
      </c>
      <c r="D510" s="42" t="s">
        <v>409</v>
      </c>
      <c r="E510">
        <v>601603</v>
      </c>
      <c r="F510">
        <v>1</v>
      </c>
      <c r="G510" s="2">
        <v>46147</v>
      </c>
      <c r="H510" s="42" t="s">
        <v>490</v>
      </c>
      <c r="I510" s="42" t="s">
        <v>73</v>
      </c>
      <c r="J510" s="42" t="s">
        <v>478</v>
      </c>
      <c r="K510" s="42" t="s">
        <v>9743</v>
      </c>
      <c r="L510" s="2">
        <v>46147</v>
      </c>
      <c r="M510" s="42" t="s">
        <v>582</v>
      </c>
    </row>
    <row r="511" spans="1:13" x14ac:dyDescent="0.25">
      <c r="A511" s="42" t="s">
        <v>9747</v>
      </c>
      <c r="B511" s="42" t="s">
        <v>9748</v>
      </c>
      <c r="C511" s="42" t="s">
        <v>9749</v>
      </c>
      <c r="D511" s="42" t="s">
        <v>409</v>
      </c>
      <c r="E511">
        <v>601803</v>
      </c>
      <c r="F511">
        <v>1</v>
      </c>
      <c r="G511" s="2">
        <v>46146</v>
      </c>
      <c r="H511" s="42" t="s">
        <v>490</v>
      </c>
      <c r="I511" s="42" t="s">
        <v>73</v>
      </c>
      <c r="J511" s="42" t="s">
        <v>478</v>
      </c>
      <c r="K511" s="42" t="s">
        <v>9750</v>
      </c>
      <c r="L511" s="2">
        <v>46146</v>
      </c>
      <c r="M511" s="42" t="s">
        <v>582</v>
      </c>
    </row>
    <row r="512" spans="1:13" x14ac:dyDescent="0.25">
      <c r="A512" s="42" t="s">
        <v>8970</v>
      </c>
      <c r="B512" s="42" t="s">
        <v>9744</v>
      </c>
      <c r="C512" s="42" t="s">
        <v>9745</v>
      </c>
      <c r="D512" s="42" t="s">
        <v>409</v>
      </c>
      <c r="E512">
        <v>120520</v>
      </c>
      <c r="F512">
        <v>1</v>
      </c>
      <c r="G512" s="2">
        <v>46146</v>
      </c>
      <c r="H512" s="42" t="s">
        <v>490</v>
      </c>
      <c r="I512" s="42" t="s">
        <v>73</v>
      </c>
      <c r="J512" s="42" t="s">
        <v>478</v>
      </c>
      <c r="K512" s="42" t="s">
        <v>9746</v>
      </c>
      <c r="L512" s="2">
        <v>46146</v>
      </c>
      <c r="M512" s="42" t="s">
        <v>582</v>
      </c>
    </row>
    <row r="513" spans="1:13" x14ac:dyDescent="0.25">
      <c r="A513" s="42" t="s">
        <v>225</v>
      </c>
      <c r="B513" s="42" t="s">
        <v>13</v>
      </c>
      <c r="C513" s="42" t="s">
        <v>6769</v>
      </c>
      <c r="D513" s="42" t="s">
        <v>409</v>
      </c>
      <c r="E513">
        <v>3161592</v>
      </c>
      <c r="F513">
        <v>1</v>
      </c>
      <c r="G513" s="2">
        <v>46140</v>
      </c>
      <c r="H513" s="42" t="s">
        <v>497</v>
      </c>
      <c r="I513" s="42" t="s">
        <v>73</v>
      </c>
      <c r="J513" s="42" t="s">
        <v>478</v>
      </c>
      <c r="K513" s="42" t="s">
        <v>9878</v>
      </c>
      <c r="L513" s="2">
        <v>46142</v>
      </c>
      <c r="M513" s="42" t="s">
        <v>582</v>
      </c>
    </row>
    <row r="514" spans="1:13" x14ac:dyDescent="0.25">
      <c r="A514" s="42" t="s">
        <v>329</v>
      </c>
      <c r="B514" s="42" t="s">
        <v>312</v>
      </c>
      <c r="C514" s="42" t="s">
        <v>6729</v>
      </c>
      <c r="D514" s="42" t="s">
        <v>409</v>
      </c>
      <c r="E514">
        <v>4342772</v>
      </c>
      <c r="F514">
        <v>1</v>
      </c>
      <c r="G514" s="2">
        <v>46099</v>
      </c>
      <c r="H514" s="42" t="s">
        <v>490</v>
      </c>
      <c r="I514" s="42" t="s">
        <v>73</v>
      </c>
      <c r="J514" s="42" t="s">
        <v>478</v>
      </c>
      <c r="K514" s="42" t="s">
        <v>9845</v>
      </c>
      <c r="L514" s="2">
        <v>46142</v>
      </c>
      <c r="M514" s="42" t="s">
        <v>582</v>
      </c>
    </row>
    <row r="515" spans="1:13" x14ac:dyDescent="0.25">
      <c r="A515" s="42" t="s">
        <v>5801</v>
      </c>
      <c r="B515" s="42" t="s">
        <v>6145</v>
      </c>
      <c r="C515" s="42" t="s">
        <v>6764</v>
      </c>
      <c r="D515" s="42" t="s">
        <v>409</v>
      </c>
      <c r="E515">
        <v>400272</v>
      </c>
      <c r="F515">
        <v>1</v>
      </c>
      <c r="G515" s="2">
        <v>46135</v>
      </c>
      <c r="H515" s="42" t="s">
        <v>490</v>
      </c>
      <c r="I515" s="42" t="s">
        <v>73</v>
      </c>
      <c r="J515" s="42" t="s">
        <v>478</v>
      </c>
      <c r="K515" s="42" t="s">
        <v>9898</v>
      </c>
      <c r="L515" s="2">
        <v>46142</v>
      </c>
      <c r="M515" s="42" t="s">
        <v>582</v>
      </c>
    </row>
    <row r="516" spans="1:13" x14ac:dyDescent="0.25">
      <c r="A516" s="42" t="s">
        <v>8985</v>
      </c>
      <c r="B516" s="42" t="s">
        <v>8987</v>
      </c>
      <c r="C516" s="42" t="s">
        <v>6732</v>
      </c>
      <c r="D516" s="42" t="s">
        <v>409</v>
      </c>
      <c r="E516">
        <v>955384</v>
      </c>
      <c r="F516">
        <v>1</v>
      </c>
      <c r="G516" s="2">
        <v>46091</v>
      </c>
      <c r="H516" s="42" t="s">
        <v>490</v>
      </c>
      <c r="I516" s="42" t="s">
        <v>73</v>
      </c>
      <c r="J516" s="42" t="s">
        <v>478</v>
      </c>
      <c r="K516" s="42" t="s">
        <v>9864</v>
      </c>
      <c r="L516" s="2">
        <v>46142</v>
      </c>
      <c r="M516" s="42" t="s">
        <v>582</v>
      </c>
    </row>
    <row r="517" spans="1:13" x14ac:dyDescent="0.25">
      <c r="A517" s="42" t="s">
        <v>9124</v>
      </c>
      <c r="B517" s="42" t="s">
        <v>9125</v>
      </c>
      <c r="C517" s="42" t="s">
        <v>6736</v>
      </c>
      <c r="D517" s="42" t="s">
        <v>409</v>
      </c>
      <c r="E517">
        <v>3306863</v>
      </c>
      <c r="F517">
        <v>1</v>
      </c>
      <c r="G517" s="2">
        <v>46094</v>
      </c>
      <c r="H517" s="42" t="s">
        <v>477</v>
      </c>
      <c r="I517" s="42" t="s">
        <v>73</v>
      </c>
      <c r="J517" s="42" t="s">
        <v>478</v>
      </c>
      <c r="K517" s="42" t="s">
        <v>9941</v>
      </c>
      <c r="L517" s="2">
        <v>46142</v>
      </c>
      <c r="M517" s="42" t="s">
        <v>582</v>
      </c>
    </row>
    <row r="518" spans="1:13" x14ac:dyDescent="0.25">
      <c r="A518" s="42" t="s">
        <v>209</v>
      </c>
      <c r="B518" s="42" t="s">
        <v>46</v>
      </c>
      <c r="C518" s="42" t="s">
        <v>6726</v>
      </c>
      <c r="D518" s="42" t="s">
        <v>409</v>
      </c>
      <c r="E518">
        <v>1792877</v>
      </c>
      <c r="F518">
        <v>1</v>
      </c>
      <c r="G518" s="2">
        <v>46118</v>
      </c>
      <c r="H518" s="42" t="s">
        <v>497</v>
      </c>
      <c r="I518" s="42" t="s">
        <v>73</v>
      </c>
      <c r="J518" s="42" t="s">
        <v>478</v>
      </c>
      <c r="K518" s="42" t="s">
        <v>9934</v>
      </c>
      <c r="L518" s="2">
        <v>46142</v>
      </c>
      <c r="M518" s="42" t="s">
        <v>582</v>
      </c>
    </row>
    <row r="519" spans="1:13" x14ac:dyDescent="0.25">
      <c r="A519" s="42" t="s">
        <v>1139</v>
      </c>
      <c r="B519" s="42" t="s">
        <v>1140</v>
      </c>
      <c r="C519" s="42" t="s">
        <v>6760</v>
      </c>
      <c r="D519" s="42" t="s">
        <v>409</v>
      </c>
      <c r="E519">
        <v>2111612</v>
      </c>
      <c r="F519">
        <v>1</v>
      </c>
      <c r="G519" s="2">
        <v>46119</v>
      </c>
      <c r="H519" s="42" t="s">
        <v>477</v>
      </c>
      <c r="I519" s="42" t="s">
        <v>73</v>
      </c>
      <c r="J519" s="42" t="s">
        <v>478</v>
      </c>
      <c r="K519" s="42" t="s">
        <v>9865</v>
      </c>
      <c r="L519" s="2">
        <v>46142</v>
      </c>
      <c r="M519" s="42" t="s">
        <v>582</v>
      </c>
    </row>
    <row r="520" spans="1:13" x14ac:dyDescent="0.25">
      <c r="A520" s="42" t="s">
        <v>8967</v>
      </c>
      <c r="B520" s="42" t="s">
        <v>8969</v>
      </c>
      <c r="C520" s="42" t="s">
        <v>6739</v>
      </c>
      <c r="D520" s="42" t="s">
        <v>409</v>
      </c>
      <c r="E520">
        <v>1792877</v>
      </c>
      <c r="F520">
        <v>1</v>
      </c>
      <c r="G520" s="2">
        <v>46101</v>
      </c>
      <c r="H520" s="42" t="s">
        <v>490</v>
      </c>
      <c r="I520" s="42" t="s">
        <v>73</v>
      </c>
      <c r="J520" s="42" t="s">
        <v>478</v>
      </c>
      <c r="K520" s="42" t="s">
        <v>9863</v>
      </c>
      <c r="L520" s="2">
        <v>46142</v>
      </c>
      <c r="M520" s="42" t="s">
        <v>582</v>
      </c>
    </row>
    <row r="521" spans="1:13" x14ac:dyDescent="0.25">
      <c r="A521" s="42" t="s">
        <v>223</v>
      </c>
      <c r="B521" s="42" t="s">
        <v>5</v>
      </c>
      <c r="C521" s="42" t="s">
        <v>6751</v>
      </c>
      <c r="D521" s="42" t="s">
        <v>409</v>
      </c>
      <c r="E521">
        <v>398417</v>
      </c>
      <c r="F521">
        <v>1</v>
      </c>
      <c r="G521" s="2">
        <v>46100</v>
      </c>
      <c r="H521" s="42" t="s">
        <v>490</v>
      </c>
      <c r="I521" s="42" t="s">
        <v>73</v>
      </c>
      <c r="J521" s="42" t="s">
        <v>478</v>
      </c>
      <c r="K521" s="42" t="s">
        <v>9930</v>
      </c>
      <c r="L521" s="2">
        <v>46142</v>
      </c>
      <c r="M521" s="42" t="s">
        <v>582</v>
      </c>
    </row>
    <row r="522" spans="1:13" x14ac:dyDescent="0.25">
      <c r="A522" s="42" t="s">
        <v>331</v>
      </c>
      <c r="B522" s="42" t="s">
        <v>311</v>
      </c>
      <c r="C522" s="42" t="s">
        <v>6731</v>
      </c>
      <c r="D522" s="42" t="s">
        <v>409</v>
      </c>
      <c r="E522">
        <v>3301210</v>
      </c>
      <c r="F522">
        <v>1</v>
      </c>
      <c r="G522" s="2">
        <v>46099</v>
      </c>
      <c r="H522" s="42" t="s">
        <v>477</v>
      </c>
      <c r="I522" s="42" t="s">
        <v>73</v>
      </c>
      <c r="J522" s="42" t="s">
        <v>478</v>
      </c>
      <c r="K522" s="42" t="s">
        <v>9906</v>
      </c>
      <c r="L522" s="2">
        <v>46142</v>
      </c>
      <c r="M522" s="42" t="s">
        <v>582</v>
      </c>
    </row>
    <row r="523" spans="1:13" x14ac:dyDescent="0.25">
      <c r="A523" s="42" t="s">
        <v>975</v>
      </c>
      <c r="B523" s="42" t="s">
        <v>1573</v>
      </c>
      <c r="C523" s="42" t="s">
        <v>6143</v>
      </c>
      <c r="D523" s="42" t="s">
        <v>409</v>
      </c>
      <c r="E523">
        <v>14314421</v>
      </c>
      <c r="F523">
        <v>1</v>
      </c>
      <c r="G523" s="2">
        <v>46079</v>
      </c>
      <c r="H523" s="42" t="s">
        <v>490</v>
      </c>
      <c r="I523" s="42" t="s">
        <v>73</v>
      </c>
      <c r="J523" s="42" t="s">
        <v>478</v>
      </c>
      <c r="K523" s="42" t="s">
        <v>6144</v>
      </c>
      <c r="L523" s="2">
        <v>46142</v>
      </c>
      <c r="M523" s="42" t="s">
        <v>582</v>
      </c>
    </row>
    <row r="524" spans="1:13" x14ac:dyDescent="0.25">
      <c r="A524" s="42" t="s">
        <v>8960</v>
      </c>
      <c r="B524" s="42" t="s">
        <v>9822</v>
      </c>
      <c r="C524" s="42" t="s">
        <v>6752</v>
      </c>
      <c r="D524" s="42" t="s">
        <v>409</v>
      </c>
      <c r="E524">
        <v>2191295</v>
      </c>
      <c r="F524">
        <v>1</v>
      </c>
      <c r="G524" s="2">
        <v>46127</v>
      </c>
      <c r="H524" s="42" t="s">
        <v>490</v>
      </c>
      <c r="I524" s="42" t="s">
        <v>73</v>
      </c>
      <c r="J524" s="42" t="s">
        <v>478</v>
      </c>
      <c r="K524" s="42" t="s">
        <v>9823</v>
      </c>
      <c r="L524" s="2">
        <v>46142</v>
      </c>
      <c r="M524" s="42" t="s">
        <v>582</v>
      </c>
    </row>
    <row r="525" spans="1:13" x14ac:dyDescent="0.25">
      <c r="A525" s="42" t="s">
        <v>8970</v>
      </c>
      <c r="B525" s="42" t="s">
        <v>9744</v>
      </c>
      <c r="C525" s="42" t="s">
        <v>6761</v>
      </c>
      <c r="D525" s="42" t="s">
        <v>409</v>
      </c>
      <c r="E525">
        <v>1992747</v>
      </c>
      <c r="F525">
        <v>1</v>
      </c>
      <c r="G525" s="2">
        <v>46129</v>
      </c>
      <c r="H525" s="42" t="s">
        <v>490</v>
      </c>
      <c r="I525" s="42" t="s">
        <v>73</v>
      </c>
      <c r="J525" s="42" t="s">
        <v>478</v>
      </c>
      <c r="K525" s="42" t="s">
        <v>9751</v>
      </c>
      <c r="L525" s="2">
        <v>46129</v>
      </c>
      <c r="M525" s="42" t="s">
        <v>582</v>
      </c>
    </row>
    <row r="526" spans="1:13" x14ac:dyDescent="0.25">
      <c r="A526" s="42" t="s">
        <v>910</v>
      </c>
      <c r="B526" s="42" t="s">
        <v>911</v>
      </c>
      <c r="C526" s="42" t="s">
        <v>6196</v>
      </c>
      <c r="D526" s="42" t="s">
        <v>409</v>
      </c>
      <c r="E526">
        <v>2183498</v>
      </c>
      <c r="F526">
        <v>1</v>
      </c>
      <c r="G526" s="2">
        <v>46080</v>
      </c>
      <c r="H526" s="42" t="s">
        <v>487</v>
      </c>
      <c r="I526" s="42" t="s">
        <v>73</v>
      </c>
      <c r="J526" s="42" t="s">
        <v>478</v>
      </c>
      <c r="K526" s="42" t="s">
        <v>6197</v>
      </c>
      <c r="L526" s="2">
        <v>46128</v>
      </c>
      <c r="M526" s="42" t="s">
        <v>582</v>
      </c>
    </row>
    <row r="527" spans="1:13" x14ac:dyDescent="0.25">
      <c r="A527" s="42" t="s">
        <v>9114</v>
      </c>
      <c r="B527" s="42" t="s">
        <v>9668</v>
      </c>
      <c r="C527" s="42" t="s">
        <v>6774</v>
      </c>
      <c r="D527" s="42" t="s">
        <v>409</v>
      </c>
      <c r="E527">
        <v>4572662</v>
      </c>
      <c r="F527">
        <v>1</v>
      </c>
      <c r="G527" s="2">
        <v>46094</v>
      </c>
      <c r="H527" s="42" t="s">
        <v>477</v>
      </c>
      <c r="I527" s="42" t="s">
        <v>73</v>
      </c>
      <c r="J527" s="42" t="s">
        <v>478</v>
      </c>
      <c r="K527" s="42" t="s">
        <v>9669</v>
      </c>
      <c r="L527" s="2">
        <v>46127</v>
      </c>
      <c r="M527" s="42" t="s">
        <v>582</v>
      </c>
    </row>
    <row r="528" spans="1:13" x14ac:dyDescent="0.25">
      <c r="A528" s="42" t="s">
        <v>6147</v>
      </c>
      <c r="B528" s="42" t="s">
        <v>6148</v>
      </c>
      <c r="C528" s="42" t="s">
        <v>6149</v>
      </c>
      <c r="D528" s="42" t="s">
        <v>409</v>
      </c>
      <c r="E528">
        <v>5882159</v>
      </c>
      <c r="F528">
        <v>1</v>
      </c>
      <c r="G528" s="2">
        <v>46077</v>
      </c>
      <c r="H528" s="42" t="s">
        <v>490</v>
      </c>
      <c r="I528" s="42" t="s">
        <v>73</v>
      </c>
      <c r="J528" s="42" t="s">
        <v>478</v>
      </c>
      <c r="K528" s="42" t="s">
        <v>6150</v>
      </c>
      <c r="L528" s="2">
        <v>46127</v>
      </c>
      <c r="M528" s="42" t="s">
        <v>582</v>
      </c>
    </row>
    <row r="529" spans="1:13" x14ac:dyDescent="0.25">
      <c r="A529" s="42" t="s">
        <v>329</v>
      </c>
      <c r="B529" s="42" t="s">
        <v>312</v>
      </c>
      <c r="C529" s="42" t="s">
        <v>6737</v>
      </c>
      <c r="D529" s="42" t="s">
        <v>409</v>
      </c>
      <c r="E529">
        <v>428912</v>
      </c>
      <c r="F529">
        <v>1</v>
      </c>
      <c r="G529" s="2">
        <v>46093</v>
      </c>
      <c r="H529" s="42" t="s">
        <v>490</v>
      </c>
      <c r="I529" s="42" t="s">
        <v>73</v>
      </c>
      <c r="J529" s="42" t="s">
        <v>478</v>
      </c>
      <c r="K529" s="42" t="s">
        <v>9756</v>
      </c>
      <c r="L529" s="2">
        <v>46126</v>
      </c>
      <c r="M529" s="42" t="s">
        <v>582</v>
      </c>
    </row>
    <row r="530" spans="1:13" x14ac:dyDescent="0.25">
      <c r="A530" s="42" t="s">
        <v>9752</v>
      </c>
      <c r="B530" s="42" t="s">
        <v>9753</v>
      </c>
      <c r="C530" s="42" t="s">
        <v>9754</v>
      </c>
      <c r="D530" s="42" t="s">
        <v>409</v>
      </c>
      <c r="E530">
        <v>1</v>
      </c>
      <c r="F530">
        <v>1</v>
      </c>
      <c r="G530" s="2">
        <v>46126</v>
      </c>
      <c r="H530" s="42" t="s">
        <v>489</v>
      </c>
      <c r="I530" s="42" t="s">
        <v>73</v>
      </c>
      <c r="J530" s="42" t="s">
        <v>478</v>
      </c>
      <c r="K530" s="42" t="s">
        <v>9755</v>
      </c>
      <c r="L530" s="2">
        <v>46126</v>
      </c>
      <c r="M530" s="42" t="s">
        <v>582</v>
      </c>
    </row>
    <row r="531" spans="1:13" x14ac:dyDescent="0.25">
      <c r="A531" s="42" t="s">
        <v>1139</v>
      </c>
      <c r="B531" s="42" t="s">
        <v>1140</v>
      </c>
      <c r="C531" s="42" t="s">
        <v>2715</v>
      </c>
      <c r="D531" s="42" t="s">
        <v>409</v>
      </c>
      <c r="E531">
        <v>2101110</v>
      </c>
      <c r="F531">
        <v>1</v>
      </c>
      <c r="G531" s="2">
        <v>46013</v>
      </c>
      <c r="H531" s="42" t="s">
        <v>477</v>
      </c>
      <c r="I531" s="42" t="s">
        <v>73</v>
      </c>
      <c r="J531" s="42" t="s">
        <v>478</v>
      </c>
      <c r="K531" s="42" t="s">
        <v>2716</v>
      </c>
      <c r="L531" s="2">
        <v>46112</v>
      </c>
      <c r="M531" s="42" t="s">
        <v>582</v>
      </c>
    </row>
    <row r="532" spans="1:13" x14ac:dyDescent="0.25">
      <c r="A532" s="42" t="s">
        <v>223</v>
      </c>
      <c r="B532" s="42" t="s">
        <v>5</v>
      </c>
      <c r="C532" s="42" t="s">
        <v>6171</v>
      </c>
      <c r="D532" s="42" t="s">
        <v>409</v>
      </c>
      <c r="E532">
        <v>198500</v>
      </c>
      <c r="F532">
        <v>1</v>
      </c>
      <c r="G532" s="2">
        <v>46069</v>
      </c>
      <c r="H532" s="42" t="s">
        <v>490</v>
      </c>
      <c r="I532" s="42" t="s">
        <v>73</v>
      </c>
      <c r="J532" s="42" t="s">
        <v>478</v>
      </c>
      <c r="K532" s="42" t="s">
        <v>6172</v>
      </c>
      <c r="L532" s="2">
        <v>46112</v>
      </c>
      <c r="M532" s="42" t="s">
        <v>582</v>
      </c>
    </row>
    <row r="533" spans="1:13" x14ac:dyDescent="0.25">
      <c r="A533" s="42" t="s">
        <v>223</v>
      </c>
      <c r="B533" s="42" t="s">
        <v>5</v>
      </c>
      <c r="C533" s="42" t="s">
        <v>6173</v>
      </c>
      <c r="D533" s="42" t="s">
        <v>409</v>
      </c>
      <c r="E533">
        <v>1192188</v>
      </c>
      <c r="F533">
        <v>1</v>
      </c>
      <c r="G533" s="2">
        <v>46069</v>
      </c>
      <c r="H533" s="42" t="s">
        <v>490</v>
      </c>
      <c r="I533" s="42" t="s">
        <v>73</v>
      </c>
      <c r="J533" s="42" t="s">
        <v>478</v>
      </c>
      <c r="K533" s="42" t="s">
        <v>6174</v>
      </c>
      <c r="L533" s="2">
        <v>46112</v>
      </c>
      <c r="M533" s="42" t="s">
        <v>582</v>
      </c>
    </row>
    <row r="534" spans="1:13" x14ac:dyDescent="0.25">
      <c r="A534" s="42" t="s">
        <v>226</v>
      </c>
      <c r="B534" s="42" t="s">
        <v>49</v>
      </c>
      <c r="C534" s="42" t="s">
        <v>6767</v>
      </c>
      <c r="D534" s="42" t="s">
        <v>409</v>
      </c>
      <c r="E534">
        <v>448710</v>
      </c>
      <c r="F534">
        <v>1</v>
      </c>
      <c r="G534" s="2">
        <v>46083</v>
      </c>
      <c r="H534" s="42" t="s">
        <v>497</v>
      </c>
      <c r="I534" s="42" t="s">
        <v>73</v>
      </c>
      <c r="J534" s="42" t="s">
        <v>478</v>
      </c>
      <c r="K534" s="42" t="s">
        <v>9784</v>
      </c>
      <c r="L534" s="2">
        <v>46112</v>
      </c>
      <c r="M534" s="42" t="s">
        <v>582</v>
      </c>
    </row>
    <row r="535" spans="1:13" x14ac:dyDescent="0.25">
      <c r="A535" s="42" t="s">
        <v>225</v>
      </c>
      <c r="B535" s="42" t="s">
        <v>13</v>
      </c>
      <c r="C535" s="42" t="s">
        <v>6768</v>
      </c>
      <c r="D535" s="42" t="s">
        <v>409</v>
      </c>
      <c r="E535">
        <v>3107654</v>
      </c>
      <c r="F535">
        <v>1</v>
      </c>
      <c r="G535" s="2">
        <v>46106</v>
      </c>
      <c r="H535" s="42" t="s">
        <v>497</v>
      </c>
      <c r="I535" s="42" t="s">
        <v>73</v>
      </c>
      <c r="J535" s="42" t="s">
        <v>478</v>
      </c>
      <c r="K535" s="42" t="s">
        <v>9775</v>
      </c>
      <c r="L535" s="2">
        <v>46112</v>
      </c>
      <c r="M535" s="42" t="s">
        <v>582</v>
      </c>
    </row>
    <row r="536" spans="1:13" x14ac:dyDescent="0.25">
      <c r="A536" s="42" t="s">
        <v>8953</v>
      </c>
      <c r="B536" s="42" t="s">
        <v>8955</v>
      </c>
      <c r="C536" s="42" t="s">
        <v>6747</v>
      </c>
      <c r="D536" s="42" t="s">
        <v>409</v>
      </c>
      <c r="E536">
        <v>1513985</v>
      </c>
      <c r="F536">
        <v>1</v>
      </c>
      <c r="G536" s="2">
        <v>46111</v>
      </c>
      <c r="H536" s="42" t="s">
        <v>490</v>
      </c>
      <c r="I536" s="42" t="s">
        <v>73</v>
      </c>
      <c r="J536" s="42" t="s">
        <v>478</v>
      </c>
      <c r="K536" s="42" t="s">
        <v>9803</v>
      </c>
      <c r="L536" s="2">
        <v>46112</v>
      </c>
      <c r="M536" s="42" t="s">
        <v>582</v>
      </c>
    </row>
    <row r="537" spans="1:13" x14ac:dyDescent="0.25">
      <c r="A537" s="42" t="s">
        <v>9093</v>
      </c>
      <c r="B537" s="42" t="s">
        <v>9094</v>
      </c>
      <c r="C537" s="42" t="s">
        <v>6735</v>
      </c>
      <c r="D537" s="42" t="s">
        <v>409</v>
      </c>
      <c r="E537">
        <v>2110708</v>
      </c>
      <c r="F537">
        <v>1</v>
      </c>
      <c r="G537" s="2">
        <v>46087</v>
      </c>
      <c r="H537" s="42" t="s">
        <v>477</v>
      </c>
      <c r="I537" s="42" t="s">
        <v>73</v>
      </c>
      <c r="J537" s="42" t="s">
        <v>478</v>
      </c>
      <c r="K537" s="42" t="s">
        <v>9820</v>
      </c>
      <c r="L537" s="2">
        <v>46112</v>
      </c>
      <c r="M537" s="42" t="s">
        <v>582</v>
      </c>
    </row>
    <row r="538" spans="1:13" x14ac:dyDescent="0.25">
      <c r="A538" s="42" t="s">
        <v>1798</v>
      </c>
      <c r="B538" s="42" t="s">
        <v>1799</v>
      </c>
      <c r="C538" s="42" t="s">
        <v>6175</v>
      </c>
      <c r="D538" s="42" t="s">
        <v>409</v>
      </c>
      <c r="E538">
        <v>1112550</v>
      </c>
      <c r="F538">
        <v>1</v>
      </c>
      <c r="G538" s="2">
        <v>46100</v>
      </c>
      <c r="H538" s="42" t="s">
        <v>490</v>
      </c>
      <c r="I538" s="42" t="s">
        <v>73</v>
      </c>
      <c r="J538" s="42" t="s">
        <v>478</v>
      </c>
      <c r="K538" s="42" t="s">
        <v>6176</v>
      </c>
      <c r="L538" s="2">
        <v>46112</v>
      </c>
      <c r="M538" s="42" t="s">
        <v>582</v>
      </c>
    </row>
    <row r="539" spans="1:13" x14ac:dyDescent="0.25">
      <c r="A539" s="42" t="s">
        <v>6886</v>
      </c>
      <c r="B539" s="42" t="s">
        <v>9103</v>
      </c>
      <c r="C539" s="42" t="s">
        <v>2729</v>
      </c>
      <c r="D539" s="42" t="s">
        <v>409</v>
      </c>
      <c r="E539">
        <v>4342747</v>
      </c>
      <c r="F539">
        <v>1</v>
      </c>
      <c r="G539" s="2">
        <v>46049</v>
      </c>
      <c r="H539" s="42" t="s">
        <v>477</v>
      </c>
      <c r="I539" s="42" t="s">
        <v>73</v>
      </c>
      <c r="J539" s="42" t="s">
        <v>478</v>
      </c>
      <c r="K539" s="42" t="s">
        <v>2730</v>
      </c>
      <c r="L539" s="2">
        <v>46112</v>
      </c>
      <c r="M539" s="42" t="s">
        <v>582</v>
      </c>
    </row>
    <row r="540" spans="1:13" x14ac:dyDescent="0.25">
      <c r="A540" s="42" t="s">
        <v>227</v>
      </c>
      <c r="B540" s="42" t="s">
        <v>37</v>
      </c>
      <c r="C540" s="42" t="s">
        <v>6770</v>
      </c>
      <c r="D540" s="42" t="s">
        <v>409</v>
      </c>
      <c r="E540">
        <v>1307155</v>
      </c>
      <c r="F540">
        <v>1</v>
      </c>
      <c r="G540" s="2">
        <v>46107</v>
      </c>
      <c r="H540" s="42" t="s">
        <v>497</v>
      </c>
      <c r="I540" s="42" t="s">
        <v>73</v>
      </c>
      <c r="J540" s="42" t="s">
        <v>478</v>
      </c>
      <c r="K540" s="42" t="s">
        <v>9757</v>
      </c>
      <c r="L540" s="2">
        <v>46111</v>
      </c>
      <c r="M540" s="42" t="s">
        <v>582</v>
      </c>
    </row>
    <row r="541" spans="1:13" x14ac:dyDescent="0.25">
      <c r="A541" s="42" t="s">
        <v>2093</v>
      </c>
      <c r="B541" s="42" t="s">
        <v>2094</v>
      </c>
      <c r="C541" s="42" t="s">
        <v>2855</v>
      </c>
      <c r="D541" s="42" t="s">
        <v>409</v>
      </c>
      <c r="E541">
        <v>7148937</v>
      </c>
      <c r="F541">
        <v>1</v>
      </c>
      <c r="G541" s="2">
        <v>46049</v>
      </c>
      <c r="H541" s="42" t="s">
        <v>490</v>
      </c>
      <c r="I541" s="42" t="s">
        <v>73</v>
      </c>
      <c r="J541" s="42" t="s">
        <v>478</v>
      </c>
      <c r="K541" s="42" t="s">
        <v>2856</v>
      </c>
      <c r="L541" s="2">
        <v>46108</v>
      </c>
      <c r="M541" s="42" t="s">
        <v>582</v>
      </c>
    </row>
    <row r="542" spans="1:13" x14ac:dyDescent="0.25">
      <c r="A542" s="42" t="s">
        <v>1133</v>
      </c>
      <c r="B542" s="42" t="s">
        <v>1134</v>
      </c>
      <c r="C542" s="42" t="s">
        <v>2758</v>
      </c>
      <c r="D542" s="42" t="s">
        <v>409</v>
      </c>
      <c r="E542">
        <v>3178948</v>
      </c>
      <c r="F542">
        <v>1</v>
      </c>
      <c r="G542" s="2">
        <v>46041</v>
      </c>
      <c r="H542" s="42" t="s">
        <v>490</v>
      </c>
      <c r="I542" s="42" t="s">
        <v>73</v>
      </c>
      <c r="J542" s="42" t="s">
        <v>478</v>
      </c>
      <c r="K542" s="42" t="s">
        <v>2759</v>
      </c>
      <c r="L542" s="2">
        <v>46108</v>
      </c>
      <c r="M542" s="42" t="s">
        <v>582</v>
      </c>
    </row>
    <row r="543" spans="1:13" x14ac:dyDescent="0.25">
      <c r="A543" s="42" t="s">
        <v>2754</v>
      </c>
      <c r="B543" s="42" t="s">
        <v>2755</v>
      </c>
      <c r="C543" s="42" t="s">
        <v>2832</v>
      </c>
      <c r="D543" s="42" t="s">
        <v>409</v>
      </c>
      <c r="E543">
        <v>5655105</v>
      </c>
      <c r="F543">
        <v>1</v>
      </c>
      <c r="G543" s="2">
        <v>46044</v>
      </c>
      <c r="H543" s="42" t="s">
        <v>477</v>
      </c>
      <c r="I543" s="42" t="s">
        <v>73</v>
      </c>
      <c r="J543" s="42" t="s">
        <v>478</v>
      </c>
      <c r="K543" s="42" t="s">
        <v>2833</v>
      </c>
      <c r="L543" s="2">
        <v>46108</v>
      </c>
      <c r="M543" s="42" t="s">
        <v>582</v>
      </c>
    </row>
    <row r="544" spans="1:13" x14ac:dyDescent="0.25">
      <c r="A544" s="42" t="s">
        <v>6185</v>
      </c>
      <c r="B544" s="42" t="s">
        <v>6186</v>
      </c>
      <c r="C544" s="42" t="s">
        <v>6187</v>
      </c>
      <c r="D544" s="42" t="s">
        <v>409</v>
      </c>
      <c r="E544">
        <v>3703695</v>
      </c>
      <c r="F544">
        <v>1</v>
      </c>
      <c r="G544" s="2">
        <v>46091</v>
      </c>
      <c r="H544" s="42" t="s">
        <v>477</v>
      </c>
      <c r="I544" s="42" t="s">
        <v>73</v>
      </c>
      <c r="J544" s="42" t="s">
        <v>478</v>
      </c>
      <c r="K544" s="42" t="s">
        <v>6188</v>
      </c>
      <c r="L544" s="2">
        <v>46108</v>
      </c>
      <c r="M544" s="42" t="s">
        <v>582</v>
      </c>
    </row>
    <row r="545" spans="1:13" x14ac:dyDescent="0.25">
      <c r="A545" s="42" t="s">
        <v>227</v>
      </c>
      <c r="B545" s="42" t="s">
        <v>37</v>
      </c>
      <c r="C545" s="42" t="s">
        <v>6195</v>
      </c>
      <c r="D545" s="42" t="s">
        <v>409</v>
      </c>
      <c r="E545">
        <v>4043505</v>
      </c>
      <c r="F545">
        <v>1</v>
      </c>
      <c r="G545" s="2">
        <v>46090</v>
      </c>
      <c r="H545" s="42" t="s">
        <v>497</v>
      </c>
      <c r="I545" s="42" t="s">
        <v>73</v>
      </c>
      <c r="J545" s="42" t="s">
        <v>478</v>
      </c>
      <c r="K545" s="42" t="s">
        <v>9758</v>
      </c>
      <c r="L545" s="2">
        <v>46108</v>
      </c>
      <c r="M545" s="42" t="s">
        <v>582</v>
      </c>
    </row>
    <row r="546" spans="1:13" x14ac:dyDescent="0.25">
      <c r="A546" s="42" t="s">
        <v>956</v>
      </c>
      <c r="B546" s="42" t="s">
        <v>1499</v>
      </c>
      <c r="C546" s="42" t="s">
        <v>2719</v>
      </c>
      <c r="D546" s="42" t="s">
        <v>409</v>
      </c>
      <c r="E546">
        <v>2588604</v>
      </c>
      <c r="F546">
        <v>1</v>
      </c>
      <c r="G546" s="2">
        <v>46001</v>
      </c>
      <c r="H546" s="42" t="s">
        <v>477</v>
      </c>
      <c r="I546" s="42" t="s">
        <v>73</v>
      </c>
      <c r="J546" s="42" t="s">
        <v>478</v>
      </c>
      <c r="K546" s="42" t="s">
        <v>2720</v>
      </c>
      <c r="L546" s="2">
        <v>46108</v>
      </c>
      <c r="M546" s="42" t="s">
        <v>582</v>
      </c>
    </row>
    <row r="547" spans="1:13" x14ac:dyDescent="0.25">
      <c r="A547" s="42" t="s">
        <v>2765</v>
      </c>
      <c r="B547" s="42" t="s">
        <v>2766</v>
      </c>
      <c r="C547" s="42" t="s">
        <v>2767</v>
      </c>
      <c r="D547" s="42" t="s">
        <v>409</v>
      </c>
      <c r="E547">
        <v>397497</v>
      </c>
      <c r="F547">
        <v>1</v>
      </c>
      <c r="G547" s="2">
        <v>46045</v>
      </c>
      <c r="H547" s="42" t="s">
        <v>490</v>
      </c>
      <c r="I547" s="42" t="s">
        <v>73</v>
      </c>
      <c r="J547" s="42" t="s">
        <v>478</v>
      </c>
      <c r="K547" s="42" t="s">
        <v>2768</v>
      </c>
      <c r="L547" s="2">
        <v>46081</v>
      </c>
      <c r="M547" s="42" t="s">
        <v>582</v>
      </c>
    </row>
    <row r="548" spans="1:13" x14ac:dyDescent="0.25">
      <c r="A548" s="42" t="s">
        <v>1041</v>
      </c>
      <c r="B548" s="42" t="s">
        <v>1042</v>
      </c>
      <c r="C548" s="42" t="s">
        <v>2790</v>
      </c>
      <c r="D548" s="42" t="s">
        <v>409</v>
      </c>
      <c r="E548">
        <v>10714630.810000001</v>
      </c>
      <c r="F548">
        <v>1</v>
      </c>
      <c r="G548" s="2">
        <v>46038</v>
      </c>
      <c r="H548" s="42" t="s">
        <v>490</v>
      </c>
      <c r="I548" s="42" t="s">
        <v>73</v>
      </c>
      <c r="J548" s="42" t="s">
        <v>478</v>
      </c>
      <c r="K548" s="42" t="s">
        <v>2791</v>
      </c>
      <c r="L548" s="2">
        <v>46081</v>
      </c>
      <c r="M548" s="42" t="s">
        <v>582</v>
      </c>
    </row>
    <row r="549" spans="1:13" x14ac:dyDescent="0.25">
      <c r="A549" s="42" t="s">
        <v>2734</v>
      </c>
      <c r="B549" s="42" t="s">
        <v>2735</v>
      </c>
      <c r="C549" s="42" t="s">
        <v>2736</v>
      </c>
      <c r="D549" s="42" t="s">
        <v>409</v>
      </c>
      <c r="E549">
        <v>2576833.35</v>
      </c>
      <c r="F549">
        <v>1</v>
      </c>
      <c r="G549" s="2">
        <v>46057</v>
      </c>
      <c r="H549" s="42" t="s">
        <v>477</v>
      </c>
      <c r="I549" s="42" t="s">
        <v>73</v>
      </c>
      <c r="J549" s="42" t="s">
        <v>478</v>
      </c>
      <c r="K549" s="42" t="s">
        <v>2737</v>
      </c>
      <c r="L549" s="2">
        <v>46080</v>
      </c>
      <c r="M549" s="42" t="s">
        <v>582</v>
      </c>
    </row>
    <row r="550" spans="1:13" x14ac:dyDescent="0.25">
      <c r="A550" s="42" t="s">
        <v>329</v>
      </c>
      <c r="B550" s="42" t="s">
        <v>312</v>
      </c>
      <c r="C550" s="42" t="s">
        <v>2875</v>
      </c>
      <c r="D550" s="42" t="s">
        <v>409</v>
      </c>
      <c r="E550">
        <v>1389103</v>
      </c>
      <c r="F550">
        <v>1</v>
      </c>
      <c r="G550" s="2">
        <v>46056</v>
      </c>
      <c r="H550" s="42" t="s">
        <v>490</v>
      </c>
      <c r="I550" s="42" t="s">
        <v>73</v>
      </c>
      <c r="J550" s="42" t="s">
        <v>478</v>
      </c>
      <c r="K550" s="42" t="s">
        <v>2876</v>
      </c>
      <c r="L550" s="2">
        <v>46080</v>
      </c>
      <c r="M550" s="42" t="s">
        <v>582</v>
      </c>
    </row>
    <row r="551" spans="1:13" x14ac:dyDescent="0.25">
      <c r="A551" s="42" t="s">
        <v>5833</v>
      </c>
      <c r="B551" s="42" t="s">
        <v>5836</v>
      </c>
      <c r="C551" s="42" t="s">
        <v>4814</v>
      </c>
      <c r="D551" s="42" t="s">
        <v>409</v>
      </c>
      <c r="E551">
        <v>5636442</v>
      </c>
      <c r="F551">
        <v>1</v>
      </c>
      <c r="G551" s="2">
        <v>46073</v>
      </c>
      <c r="H551" s="42" t="s">
        <v>477</v>
      </c>
      <c r="I551" s="42" t="s">
        <v>73</v>
      </c>
      <c r="J551" s="42" t="s">
        <v>478</v>
      </c>
      <c r="K551" s="42" t="s">
        <v>6208</v>
      </c>
      <c r="L551" s="2">
        <v>46080</v>
      </c>
      <c r="M551" s="42" t="s">
        <v>582</v>
      </c>
    </row>
    <row r="552" spans="1:13" x14ac:dyDescent="0.25">
      <c r="A552" s="42" t="s">
        <v>224</v>
      </c>
      <c r="B552" s="42" t="s">
        <v>79</v>
      </c>
      <c r="C552" s="42" t="s">
        <v>2844</v>
      </c>
      <c r="D552" s="42" t="s">
        <v>409</v>
      </c>
      <c r="E552">
        <v>14588841.119999999</v>
      </c>
      <c r="F552">
        <v>1</v>
      </c>
      <c r="G552" s="2">
        <v>46027</v>
      </c>
      <c r="H552" s="42" t="s">
        <v>477</v>
      </c>
      <c r="I552" s="42" t="s">
        <v>73</v>
      </c>
      <c r="J552" s="42" t="s">
        <v>478</v>
      </c>
      <c r="K552" s="42" t="s">
        <v>2845</v>
      </c>
      <c r="L552" s="2">
        <v>46080</v>
      </c>
      <c r="M552" s="42" t="s">
        <v>582</v>
      </c>
    </row>
    <row r="553" spans="1:13" x14ac:dyDescent="0.25">
      <c r="A553" s="42" t="s">
        <v>225</v>
      </c>
      <c r="B553" s="42" t="s">
        <v>13</v>
      </c>
      <c r="C553" s="42" t="s">
        <v>4820</v>
      </c>
      <c r="D553" s="42" t="s">
        <v>409</v>
      </c>
      <c r="E553">
        <v>1688138</v>
      </c>
      <c r="F553">
        <v>1</v>
      </c>
      <c r="G553" s="2">
        <v>46073</v>
      </c>
      <c r="H553" s="42" t="s">
        <v>497</v>
      </c>
      <c r="I553" s="42" t="s">
        <v>73</v>
      </c>
      <c r="J553" s="42" t="s">
        <v>478</v>
      </c>
      <c r="K553" s="42" t="s">
        <v>6207</v>
      </c>
      <c r="L553" s="2">
        <v>46080</v>
      </c>
      <c r="M553" s="42" t="s">
        <v>582</v>
      </c>
    </row>
    <row r="554" spans="1:13" x14ac:dyDescent="0.25">
      <c r="A554" s="42" t="s">
        <v>795</v>
      </c>
      <c r="B554" s="42" t="s">
        <v>375</v>
      </c>
      <c r="C554" s="42" t="s">
        <v>2834</v>
      </c>
      <c r="D554" s="42" t="s">
        <v>409</v>
      </c>
      <c r="E554">
        <v>198581</v>
      </c>
      <c r="F554">
        <v>1</v>
      </c>
      <c r="G554" s="2">
        <v>46058</v>
      </c>
      <c r="H554" s="42" t="s">
        <v>490</v>
      </c>
      <c r="I554" s="42" t="s">
        <v>73</v>
      </c>
      <c r="J554" s="42" t="s">
        <v>478</v>
      </c>
      <c r="K554" s="42" t="s">
        <v>2835</v>
      </c>
      <c r="L554" s="2">
        <v>46080</v>
      </c>
      <c r="M554" s="42" t="s">
        <v>582</v>
      </c>
    </row>
    <row r="555" spans="1:13" x14ac:dyDescent="0.25">
      <c r="A555" s="42" t="s">
        <v>331</v>
      </c>
      <c r="B555" s="42" t="s">
        <v>311</v>
      </c>
      <c r="C555" s="42" t="s">
        <v>2877</v>
      </c>
      <c r="D555" s="42" t="s">
        <v>409</v>
      </c>
      <c r="E555">
        <v>991089.75</v>
      </c>
      <c r="F555">
        <v>1</v>
      </c>
      <c r="G555" s="2">
        <v>46034</v>
      </c>
      <c r="H555" s="42" t="s">
        <v>489</v>
      </c>
      <c r="I555" s="42" t="s">
        <v>73</v>
      </c>
      <c r="J555" s="42" t="s">
        <v>478</v>
      </c>
      <c r="K555" s="42" t="s">
        <v>2878</v>
      </c>
      <c r="L555" s="2">
        <v>46080</v>
      </c>
      <c r="M555" s="42" t="s">
        <v>582</v>
      </c>
    </row>
    <row r="556" spans="1:13" x14ac:dyDescent="0.25">
      <c r="A556" s="42" t="s">
        <v>223</v>
      </c>
      <c r="B556" s="42" t="s">
        <v>5</v>
      </c>
      <c r="C556" s="42" t="s">
        <v>2851</v>
      </c>
      <c r="D556" s="42" t="s">
        <v>409</v>
      </c>
      <c r="E556">
        <v>397163</v>
      </c>
      <c r="F556">
        <v>1</v>
      </c>
      <c r="G556" s="2">
        <v>46050</v>
      </c>
      <c r="H556" s="42" t="s">
        <v>490</v>
      </c>
      <c r="I556" s="42" t="s">
        <v>73</v>
      </c>
      <c r="J556" s="42" t="s">
        <v>478</v>
      </c>
      <c r="K556" s="42" t="s">
        <v>2852</v>
      </c>
      <c r="L556" s="2">
        <v>46080</v>
      </c>
      <c r="M556" s="42" t="s">
        <v>582</v>
      </c>
    </row>
    <row r="557" spans="1:13" x14ac:dyDescent="0.25">
      <c r="A557" s="42" t="s">
        <v>5841</v>
      </c>
      <c r="B557" s="42" t="s">
        <v>5843</v>
      </c>
      <c r="C557" s="42" t="s">
        <v>4817</v>
      </c>
      <c r="D557" s="42" t="s">
        <v>409</v>
      </c>
      <c r="E557">
        <v>3175092</v>
      </c>
      <c r="F557">
        <v>1</v>
      </c>
      <c r="G557" s="2">
        <v>46077</v>
      </c>
      <c r="H557" s="42" t="s">
        <v>477</v>
      </c>
      <c r="I557" s="42" t="s">
        <v>73</v>
      </c>
      <c r="J557" s="42" t="s">
        <v>478</v>
      </c>
      <c r="K557" s="42" t="s">
        <v>6209</v>
      </c>
      <c r="L557" s="2">
        <v>46077</v>
      </c>
      <c r="M557" s="42" t="s">
        <v>582</v>
      </c>
    </row>
    <row r="558" spans="1:13" x14ac:dyDescent="0.25">
      <c r="A558" s="42" t="s">
        <v>5202</v>
      </c>
      <c r="B558" s="42" t="s">
        <v>5204</v>
      </c>
      <c r="C558" s="42" t="s">
        <v>4810</v>
      </c>
      <c r="D558" s="42" t="s">
        <v>409</v>
      </c>
      <c r="E558">
        <v>1189308</v>
      </c>
      <c r="F558">
        <v>1</v>
      </c>
      <c r="G558" s="2">
        <v>46069</v>
      </c>
      <c r="H558" s="42" t="s">
        <v>487</v>
      </c>
      <c r="I558" s="42" t="s">
        <v>73</v>
      </c>
      <c r="J558" s="42" t="s">
        <v>478</v>
      </c>
      <c r="K558" s="42" t="s">
        <v>6210</v>
      </c>
      <c r="L558" s="2">
        <v>46069</v>
      </c>
      <c r="M558" s="42" t="s">
        <v>582</v>
      </c>
    </row>
    <row r="559" spans="1:13" x14ac:dyDescent="0.25">
      <c r="A559" s="42" t="s">
        <v>2880</v>
      </c>
      <c r="B559" s="42" t="s">
        <v>2881</v>
      </c>
      <c r="C559" s="42" t="s">
        <v>2882</v>
      </c>
      <c r="D559" s="42" t="s">
        <v>409</v>
      </c>
      <c r="E559">
        <v>3296242</v>
      </c>
      <c r="F559">
        <v>1</v>
      </c>
      <c r="G559" s="2">
        <v>46052</v>
      </c>
      <c r="H559" s="42" t="s">
        <v>477</v>
      </c>
      <c r="I559" s="42" t="s">
        <v>73</v>
      </c>
      <c r="J559" s="42" t="s">
        <v>478</v>
      </c>
      <c r="K559" s="42" t="s">
        <v>2883</v>
      </c>
      <c r="L559" s="2">
        <v>46068</v>
      </c>
      <c r="M559" s="42" t="s">
        <v>582</v>
      </c>
    </row>
    <row r="560" spans="1:13" x14ac:dyDescent="0.25">
      <c r="A560" s="42" t="s">
        <v>1798</v>
      </c>
      <c r="B560" s="42" t="s">
        <v>1799</v>
      </c>
      <c r="C560" s="42" t="s">
        <v>2884</v>
      </c>
      <c r="D560" s="42" t="s">
        <v>409</v>
      </c>
      <c r="E560">
        <v>1112057</v>
      </c>
      <c r="F560">
        <v>1</v>
      </c>
      <c r="G560" s="2">
        <v>46049</v>
      </c>
      <c r="H560" s="42" t="s">
        <v>490</v>
      </c>
      <c r="I560" s="42" t="s">
        <v>73</v>
      </c>
      <c r="J560" s="42" t="s">
        <v>478</v>
      </c>
      <c r="K560" s="42" t="s">
        <v>2885</v>
      </c>
      <c r="L560" s="2">
        <v>46066</v>
      </c>
      <c r="M560" s="42" t="s">
        <v>582</v>
      </c>
    </row>
    <row r="561" spans="1:13" x14ac:dyDescent="0.25">
      <c r="A561" s="42" t="s">
        <v>5801</v>
      </c>
      <c r="B561" s="42" t="s">
        <v>6145</v>
      </c>
      <c r="C561" s="42" t="s">
        <v>4813</v>
      </c>
      <c r="D561" s="42" t="s">
        <v>409</v>
      </c>
      <c r="E561">
        <v>1190798</v>
      </c>
      <c r="F561">
        <v>1</v>
      </c>
      <c r="G561" s="2">
        <v>46076</v>
      </c>
      <c r="H561" s="42" t="s">
        <v>490</v>
      </c>
      <c r="I561" s="42" t="s">
        <v>73</v>
      </c>
      <c r="J561" s="42" t="s">
        <v>478</v>
      </c>
      <c r="K561" s="42" t="s">
        <v>6146</v>
      </c>
      <c r="L561" s="2">
        <v>46064</v>
      </c>
      <c r="M561" s="42" t="s">
        <v>582</v>
      </c>
    </row>
    <row r="562" spans="1:13" x14ac:dyDescent="0.25">
      <c r="A562" s="42" t="s">
        <v>2761</v>
      </c>
      <c r="B562" s="42" t="s">
        <v>2762</v>
      </c>
      <c r="C562" s="42" t="s">
        <v>2763</v>
      </c>
      <c r="D562" s="42" t="s">
        <v>409</v>
      </c>
      <c r="E562">
        <v>992972</v>
      </c>
      <c r="F562">
        <v>1</v>
      </c>
      <c r="G562" s="2">
        <v>46056</v>
      </c>
      <c r="H562" s="42" t="s">
        <v>490</v>
      </c>
      <c r="I562" s="42" t="s">
        <v>73</v>
      </c>
      <c r="J562" s="42" t="s">
        <v>478</v>
      </c>
      <c r="K562" s="42" t="s">
        <v>2764</v>
      </c>
      <c r="L562" s="2">
        <v>46063</v>
      </c>
      <c r="M562" s="42" t="s">
        <v>582</v>
      </c>
    </row>
    <row r="563" spans="1:13" x14ac:dyDescent="0.25">
      <c r="A563" s="42" t="s">
        <v>3012</v>
      </c>
      <c r="B563" s="42" t="s">
        <v>3013</v>
      </c>
      <c r="C563" s="42" t="s">
        <v>3014</v>
      </c>
      <c r="D563" s="42" t="s">
        <v>409</v>
      </c>
      <c r="E563">
        <v>6404504.7199999997</v>
      </c>
      <c r="F563">
        <v>1</v>
      </c>
      <c r="G563" s="2">
        <v>46053</v>
      </c>
      <c r="H563" s="42" t="s">
        <v>490</v>
      </c>
      <c r="I563" s="42" t="s">
        <v>73</v>
      </c>
      <c r="J563" s="42" t="s">
        <v>478</v>
      </c>
      <c r="K563" s="42" t="s">
        <v>3015</v>
      </c>
      <c r="L563" s="2">
        <v>46053</v>
      </c>
      <c r="M563" s="42" t="s">
        <v>582</v>
      </c>
    </row>
    <row r="564" spans="1:13" x14ac:dyDescent="0.25">
      <c r="A564" s="42" t="s">
        <v>172</v>
      </c>
      <c r="B564" s="42" t="s">
        <v>1220</v>
      </c>
      <c r="C564" s="42" t="s">
        <v>1808</v>
      </c>
      <c r="D564" s="42" t="s">
        <v>409</v>
      </c>
      <c r="E564">
        <v>3277309</v>
      </c>
      <c r="F564">
        <v>1</v>
      </c>
      <c r="G564" s="2">
        <v>45966</v>
      </c>
      <c r="H564" s="42" t="s">
        <v>477</v>
      </c>
      <c r="I564" s="42" t="s">
        <v>73</v>
      </c>
      <c r="J564" s="42" t="s">
        <v>478</v>
      </c>
      <c r="K564" s="42" t="s">
        <v>10073</v>
      </c>
      <c r="L564" s="2">
        <v>46053</v>
      </c>
      <c r="M564" s="42" t="s">
        <v>582</v>
      </c>
    </row>
    <row r="565" spans="1:13" x14ac:dyDescent="0.25">
      <c r="A565" s="42" t="s">
        <v>2968</v>
      </c>
      <c r="B565" s="42" t="s">
        <v>2969</v>
      </c>
      <c r="C565" s="42" t="s">
        <v>2970</v>
      </c>
      <c r="D565" s="42" t="s">
        <v>409</v>
      </c>
      <c r="E565">
        <v>993293</v>
      </c>
      <c r="F565">
        <v>1</v>
      </c>
      <c r="G565" s="2">
        <v>46044</v>
      </c>
      <c r="H565" s="42" t="s">
        <v>489</v>
      </c>
      <c r="I565" s="42" t="s">
        <v>73</v>
      </c>
      <c r="J565" s="42" t="s">
        <v>478</v>
      </c>
      <c r="K565" s="42" t="s">
        <v>2971</v>
      </c>
      <c r="L565" s="2">
        <v>46053</v>
      </c>
      <c r="M565" s="42" t="s">
        <v>582</v>
      </c>
    </row>
    <row r="566" spans="1:13" x14ac:dyDescent="0.25">
      <c r="A566" s="42" t="s">
        <v>934</v>
      </c>
      <c r="B566" s="42" t="s">
        <v>935</v>
      </c>
      <c r="C566" s="42" t="s">
        <v>3010</v>
      </c>
      <c r="D566" s="42" t="s">
        <v>409</v>
      </c>
      <c r="E566">
        <v>1189307.7</v>
      </c>
      <c r="F566">
        <v>1</v>
      </c>
      <c r="G566" s="2">
        <v>45989</v>
      </c>
      <c r="H566" s="42" t="s">
        <v>490</v>
      </c>
      <c r="I566" s="42" t="s">
        <v>73</v>
      </c>
      <c r="J566" s="42" t="s">
        <v>478</v>
      </c>
      <c r="K566" s="42" t="s">
        <v>3011</v>
      </c>
      <c r="L566" s="2">
        <v>46053</v>
      </c>
      <c r="M566" s="42" t="s">
        <v>582</v>
      </c>
    </row>
    <row r="567" spans="1:13" x14ac:dyDescent="0.25">
      <c r="A567" s="42" t="s">
        <v>223</v>
      </c>
      <c r="B567" s="42" t="s">
        <v>5</v>
      </c>
      <c r="C567" s="42" t="s">
        <v>2977</v>
      </c>
      <c r="D567" s="42" t="s">
        <v>409</v>
      </c>
      <c r="E567">
        <v>2460040.96</v>
      </c>
      <c r="F567">
        <v>1</v>
      </c>
      <c r="G567" s="2">
        <v>46013</v>
      </c>
      <c r="H567" s="42" t="s">
        <v>490</v>
      </c>
      <c r="I567" s="42" t="s">
        <v>73</v>
      </c>
      <c r="J567" s="42" t="s">
        <v>478</v>
      </c>
      <c r="K567" s="42" t="s">
        <v>2978</v>
      </c>
      <c r="L567" s="2">
        <v>46053</v>
      </c>
      <c r="M567" s="42" t="s">
        <v>582</v>
      </c>
    </row>
    <row r="568" spans="1:13" x14ac:dyDescent="0.25">
      <c r="A568" s="42" t="s">
        <v>2942</v>
      </c>
      <c r="B568" s="42" t="s">
        <v>2943</v>
      </c>
      <c r="C568" s="42" t="s">
        <v>2944</v>
      </c>
      <c r="D568" s="42" t="s">
        <v>409</v>
      </c>
      <c r="E568">
        <v>2173109</v>
      </c>
      <c r="F568">
        <v>1</v>
      </c>
      <c r="G568" s="2">
        <v>46034</v>
      </c>
      <c r="H568" s="42" t="s">
        <v>490</v>
      </c>
      <c r="I568" s="42" t="s">
        <v>73</v>
      </c>
      <c r="J568" s="42" t="s">
        <v>478</v>
      </c>
      <c r="K568" s="42" t="s">
        <v>2945</v>
      </c>
      <c r="L568" s="2">
        <v>46053</v>
      </c>
      <c r="M568" s="42" t="s">
        <v>582</v>
      </c>
    </row>
    <row r="569" spans="1:13" x14ac:dyDescent="0.25">
      <c r="A569" s="42" t="s">
        <v>2403</v>
      </c>
      <c r="B569" s="42" t="s">
        <v>2453</v>
      </c>
      <c r="C569" s="42" t="s">
        <v>9760</v>
      </c>
      <c r="D569" s="42" t="s">
        <v>409</v>
      </c>
      <c r="E569">
        <v>6570675</v>
      </c>
      <c r="F569">
        <v>1</v>
      </c>
      <c r="G569" s="2">
        <v>46083</v>
      </c>
      <c r="H569" s="42" t="s">
        <v>477</v>
      </c>
      <c r="I569" s="42" t="s">
        <v>73</v>
      </c>
      <c r="J569" s="42" t="s">
        <v>478</v>
      </c>
      <c r="K569" s="42" t="s">
        <v>9761</v>
      </c>
      <c r="L569" s="2">
        <v>46052</v>
      </c>
      <c r="M569" s="42" t="s">
        <v>582</v>
      </c>
    </row>
    <row r="570" spans="1:13" x14ac:dyDescent="0.25">
      <c r="A570" s="42" t="s">
        <v>2750</v>
      </c>
      <c r="B570" s="42" t="s">
        <v>2751</v>
      </c>
      <c r="C570" s="42" t="s">
        <v>2752</v>
      </c>
      <c r="D570" s="42" t="s">
        <v>409</v>
      </c>
      <c r="E570">
        <v>2582561</v>
      </c>
      <c r="F570">
        <v>1</v>
      </c>
      <c r="G570" s="2">
        <v>46050</v>
      </c>
      <c r="H570" s="42" t="s">
        <v>477</v>
      </c>
      <c r="I570" s="42" t="s">
        <v>73</v>
      </c>
      <c r="J570" s="42" t="s">
        <v>478</v>
      </c>
      <c r="K570" s="42" t="s">
        <v>2753</v>
      </c>
      <c r="L570" s="2">
        <v>46052</v>
      </c>
      <c r="M570" s="42" t="s">
        <v>582</v>
      </c>
    </row>
    <row r="571" spans="1:13" x14ac:dyDescent="0.25">
      <c r="A571" s="42" t="s">
        <v>226</v>
      </c>
      <c r="B571" s="42" t="s">
        <v>49</v>
      </c>
      <c r="C571" s="42" t="s">
        <v>3344</v>
      </c>
      <c r="D571" s="42" t="s">
        <v>409</v>
      </c>
      <c r="E571" s="5">
        <v>759376</v>
      </c>
      <c r="F571">
        <v>1</v>
      </c>
      <c r="G571" s="2">
        <v>46050</v>
      </c>
      <c r="H571" s="42" t="s">
        <v>497</v>
      </c>
      <c r="I571" s="42" t="s">
        <v>73</v>
      </c>
      <c r="J571" s="42" t="s">
        <v>478</v>
      </c>
      <c r="K571" s="42" t="s">
        <v>3345</v>
      </c>
      <c r="L571" s="2">
        <v>46052</v>
      </c>
      <c r="M571" s="42" t="s">
        <v>582</v>
      </c>
    </row>
    <row r="572" spans="1:13" x14ac:dyDescent="0.25">
      <c r="A572" s="42" t="s">
        <v>2197</v>
      </c>
      <c r="B572" s="42" t="s">
        <v>2198</v>
      </c>
      <c r="C572" s="42" t="s">
        <v>3431</v>
      </c>
      <c r="D572" s="42" t="s">
        <v>409</v>
      </c>
      <c r="E572">
        <v>2185250</v>
      </c>
      <c r="F572">
        <v>1</v>
      </c>
      <c r="G572" s="2">
        <v>46050</v>
      </c>
      <c r="H572" s="42" t="s">
        <v>477</v>
      </c>
      <c r="I572" s="42" t="s">
        <v>73</v>
      </c>
      <c r="J572" s="42" t="s">
        <v>478</v>
      </c>
      <c r="K572" s="42" t="s">
        <v>3432</v>
      </c>
      <c r="L572" s="2">
        <v>46052</v>
      </c>
      <c r="M572" s="42" t="s">
        <v>582</v>
      </c>
    </row>
    <row r="573" spans="1:13" x14ac:dyDescent="0.25">
      <c r="A573" s="42" t="s">
        <v>227</v>
      </c>
      <c r="B573" s="42" t="s">
        <v>37</v>
      </c>
      <c r="C573" s="42" t="s">
        <v>3428</v>
      </c>
      <c r="D573" s="42" t="s">
        <v>409</v>
      </c>
      <c r="E573">
        <v>2163669</v>
      </c>
      <c r="F573">
        <v>1</v>
      </c>
      <c r="G573" s="2">
        <v>46045</v>
      </c>
      <c r="H573" s="42" t="s">
        <v>497</v>
      </c>
      <c r="I573" s="42" t="s">
        <v>73</v>
      </c>
      <c r="J573" s="42" t="s">
        <v>478</v>
      </c>
      <c r="K573" s="42" t="s">
        <v>3429</v>
      </c>
      <c r="L573" s="2">
        <v>46052</v>
      </c>
      <c r="M573" s="42" t="s">
        <v>582</v>
      </c>
    </row>
    <row r="574" spans="1:13" x14ac:dyDescent="0.25">
      <c r="A574" s="42" t="s">
        <v>225</v>
      </c>
      <c r="B574" s="42" t="s">
        <v>13</v>
      </c>
      <c r="C574" s="42" t="s">
        <v>3426</v>
      </c>
      <c r="D574" s="42" t="s">
        <v>409</v>
      </c>
      <c r="E574">
        <v>2330203</v>
      </c>
      <c r="F574">
        <v>1</v>
      </c>
      <c r="G574" s="2">
        <v>46045</v>
      </c>
      <c r="H574" s="42" t="s">
        <v>497</v>
      </c>
      <c r="I574" s="42" t="s">
        <v>73</v>
      </c>
      <c r="J574" s="42" t="s">
        <v>478</v>
      </c>
      <c r="K574" s="42" t="s">
        <v>3427</v>
      </c>
      <c r="L574" s="2">
        <v>46052</v>
      </c>
      <c r="M574" s="42" t="s">
        <v>582</v>
      </c>
    </row>
    <row r="575" spans="1:13" x14ac:dyDescent="0.25">
      <c r="A575" s="42" t="s">
        <v>2137</v>
      </c>
      <c r="B575" s="42" t="s">
        <v>2138</v>
      </c>
      <c r="C575" s="42" t="s">
        <v>3365</v>
      </c>
      <c r="D575" s="42" t="s">
        <v>409</v>
      </c>
      <c r="E575">
        <v>5867251.3200000003</v>
      </c>
      <c r="F575">
        <v>1</v>
      </c>
      <c r="G575" s="2">
        <v>46027</v>
      </c>
      <c r="H575" s="42" t="s">
        <v>477</v>
      </c>
      <c r="I575" s="42" t="s">
        <v>73</v>
      </c>
      <c r="J575" s="42" t="s">
        <v>478</v>
      </c>
      <c r="K575" s="42" t="s">
        <v>3366</v>
      </c>
      <c r="L575" s="2">
        <v>46052</v>
      </c>
      <c r="M575" s="42" t="s">
        <v>582</v>
      </c>
    </row>
    <row r="576" spans="1:13" x14ac:dyDescent="0.25">
      <c r="A576" s="42" t="s">
        <v>172</v>
      </c>
      <c r="B576" s="42" t="s">
        <v>1220</v>
      </c>
      <c r="C576" s="42" t="s">
        <v>2419</v>
      </c>
      <c r="D576" s="42" t="s">
        <v>409</v>
      </c>
      <c r="E576" s="5">
        <v>3290417.97</v>
      </c>
      <c r="F576">
        <v>1</v>
      </c>
      <c r="G576" s="2">
        <v>46008</v>
      </c>
      <c r="H576" s="42" t="s">
        <v>477</v>
      </c>
      <c r="I576" s="42" t="s">
        <v>73</v>
      </c>
      <c r="J576" s="42" t="s">
        <v>478</v>
      </c>
      <c r="K576" s="42" t="s">
        <v>2420</v>
      </c>
      <c r="L576" s="2">
        <v>46052</v>
      </c>
      <c r="M576" s="42" t="s">
        <v>582</v>
      </c>
    </row>
    <row r="577" spans="1:13" x14ac:dyDescent="0.25">
      <c r="A577" s="42" t="s">
        <v>1685</v>
      </c>
      <c r="B577" s="42" t="s">
        <v>1686</v>
      </c>
      <c r="C577" s="42" t="s">
        <v>3348</v>
      </c>
      <c r="D577" s="42" t="s">
        <v>409</v>
      </c>
      <c r="E577" s="5">
        <v>2180397.4500000002</v>
      </c>
      <c r="F577">
        <v>1</v>
      </c>
      <c r="G577" s="2">
        <v>46023</v>
      </c>
      <c r="H577" s="42" t="s">
        <v>477</v>
      </c>
      <c r="I577" s="42" t="s">
        <v>73</v>
      </c>
      <c r="J577" s="42" t="s">
        <v>478</v>
      </c>
      <c r="K577" s="42" t="s">
        <v>3349</v>
      </c>
      <c r="L577" s="2">
        <v>46052</v>
      </c>
      <c r="M577" s="42" t="s">
        <v>582</v>
      </c>
    </row>
    <row r="578" spans="1:13" x14ac:dyDescent="0.25">
      <c r="A578" s="42" t="s">
        <v>329</v>
      </c>
      <c r="B578" s="42" t="s">
        <v>312</v>
      </c>
      <c r="C578" s="42" t="s">
        <v>3130</v>
      </c>
      <c r="D578" s="42" t="s">
        <v>409</v>
      </c>
      <c r="E578">
        <v>3217964.76</v>
      </c>
      <c r="F578">
        <v>1</v>
      </c>
      <c r="G578" s="2">
        <v>46045</v>
      </c>
      <c r="H578" s="42" t="s">
        <v>490</v>
      </c>
      <c r="I578" s="42" t="s">
        <v>73</v>
      </c>
      <c r="J578" s="42" t="s">
        <v>478</v>
      </c>
      <c r="K578" s="42" t="s">
        <v>3131</v>
      </c>
      <c r="L578" s="2">
        <v>46045</v>
      </c>
      <c r="M578" s="42" t="s">
        <v>582</v>
      </c>
    </row>
    <row r="579" spans="1:13" x14ac:dyDescent="0.25">
      <c r="A579" s="42" t="s">
        <v>3244</v>
      </c>
      <c r="B579" s="42" t="s">
        <v>3245</v>
      </c>
      <c r="C579" s="42" t="s">
        <v>3246</v>
      </c>
      <c r="D579" s="42" t="s">
        <v>409</v>
      </c>
      <c r="E579" s="5">
        <v>792872</v>
      </c>
      <c r="F579">
        <v>1</v>
      </c>
      <c r="G579" s="2">
        <v>46021</v>
      </c>
      <c r="H579" s="42" t="s">
        <v>490</v>
      </c>
      <c r="I579" s="42" t="s">
        <v>73</v>
      </c>
      <c r="J579" s="42" t="s">
        <v>478</v>
      </c>
      <c r="K579" s="42" t="s">
        <v>3247</v>
      </c>
      <c r="L579" s="2">
        <v>46037</v>
      </c>
      <c r="M579" s="42" t="s">
        <v>582</v>
      </c>
    </row>
    <row r="580" spans="1:13" x14ac:dyDescent="0.25">
      <c r="A580" s="42" t="s">
        <v>975</v>
      </c>
      <c r="B580" s="42" t="s">
        <v>1573</v>
      </c>
      <c r="C580" s="42" t="s">
        <v>3242</v>
      </c>
      <c r="D580" s="42" t="s">
        <v>409</v>
      </c>
      <c r="E580">
        <v>3766141.05</v>
      </c>
      <c r="F580">
        <v>1</v>
      </c>
      <c r="G580" s="2">
        <v>46021</v>
      </c>
      <c r="H580" s="42" t="s">
        <v>490</v>
      </c>
      <c r="I580" s="42" t="s">
        <v>73</v>
      </c>
      <c r="J580" s="42" t="s">
        <v>478</v>
      </c>
      <c r="K580" s="42" t="s">
        <v>3243</v>
      </c>
      <c r="L580" s="2">
        <v>46037</v>
      </c>
      <c r="M580" s="42" t="s">
        <v>582</v>
      </c>
    </row>
    <row r="581" spans="1:13" x14ac:dyDescent="0.25">
      <c r="A581" s="42" t="s">
        <v>1798</v>
      </c>
      <c r="B581" s="42" t="s">
        <v>1799</v>
      </c>
      <c r="C581" s="42" t="s">
        <v>3331</v>
      </c>
      <c r="D581" s="42" t="s">
        <v>409</v>
      </c>
      <c r="E581">
        <v>1110369.1200000001</v>
      </c>
      <c r="F581">
        <v>1</v>
      </c>
      <c r="G581" s="2">
        <v>46009</v>
      </c>
      <c r="H581" s="42" t="s">
        <v>490</v>
      </c>
      <c r="I581" s="42" t="s">
        <v>73</v>
      </c>
      <c r="J581" s="42" t="s">
        <v>478</v>
      </c>
      <c r="K581" s="42" t="s">
        <v>3332</v>
      </c>
      <c r="L581" s="2">
        <v>46024</v>
      </c>
      <c r="M581" s="42" t="s">
        <v>582</v>
      </c>
    </row>
    <row r="582" spans="1:13" x14ac:dyDescent="0.25">
      <c r="A582" s="42" t="s">
        <v>176</v>
      </c>
      <c r="B582" s="42" t="s">
        <v>81</v>
      </c>
      <c r="C582" s="42" t="s">
        <v>3395</v>
      </c>
      <c r="D582" s="42" t="s">
        <v>409</v>
      </c>
      <c r="E582">
        <v>2576833.35</v>
      </c>
      <c r="F582">
        <v>1</v>
      </c>
      <c r="G582" s="2">
        <v>46014</v>
      </c>
      <c r="H582" s="42" t="s">
        <v>477</v>
      </c>
      <c r="I582" s="42" t="s">
        <v>73</v>
      </c>
      <c r="J582" s="42" t="s">
        <v>478</v>
      </c>
      <c r="K582" s="42" t="s">
        <v>3396</v>
      </c>
      <c r="L582" s="2">
        <v>46023</v>
      </c>
      <c r="M582" s="42" t="s">
        <v>582</v>
      </c>
    </row>
    <row r="583" spans="1:13" x14ac:dyDescent="0.25">
      <c r="A583" s="42" t="s">
        <v>1003</v>
      </c>
      <c r="B583" s="42" t="s">
        <v>1004</v>
      </c>
      <c r="C583" s="42" t="s">
        <v>2859</v>
      </c>
      <c r="D583" s="42" t="s">
        <v>409</v>
      </c>
      <c r="E583">
        <v>792871.8</v>
      </c>
      <c r="F583">
        <v>1</v>
      </c>
      <c r="G583" s="2">
        <v>46006</v>
      </c>
      <c r="H583" s="42" t="s">
        <v>486</v>
      </c>
      <c r="I583" s="42" t="s">
        <v>73</v>
      </c>
      <c r="J583" s="42" t="s">
        <v>478</v>
      </c>
      <c r="K583" s="42" t="s">
        <v>2860</v>
      </c>
      <c r="L583" s="2">
        <v>46387</v>
      </c>
      <c r="M583" s="42" t="s">
        <v>582</v>
      </c>
    </row>
    <row r="584" spans="1:13" x14ac:dyDescent="0.25">
      <c r="A584" s="42" t="s">
        <v>1648</v>
      </c>
      <c r="B584" s="42" t="s">
        <v>1649</v>
      </c>
      <c r="C584" s="42" t="s">
        <v>9931</v>
      </c>
      <c r="D584" s="42" t="s">
        <v>409</v>
      </c>
      <c r="E584">
        <v>718341</v>
      </c>
      <c r="F584">
        <v>1</v>
      </c>
      <c r="G584" s="2">
        <v>46129</v>
      </c>
      <c r="H584" s="42" t="s">
        <v>486</v>
      </c>
      <c r="I584" s="42" t="s">
        <v>73</v>
      </c>
      <c r="J584" s="42" t="s">
        <v>478</v>
      </c>
      <c r="K584" s="42" t="s">
        <v>9932</v>
      </c>
      <c r="L584" s="2">
        <v>46386</v>
      </c>
      <c r="M584" s="42" t="s">
        <v>582</v>
      </c>
    </row>
    <row r="585" spans="1:13" x14ac:dyDescent="0.25">
      <c r="A585" s="42" t="s">
        <v>176</v>
      </c>
      <c r="B585" s="42" t="s">
        <v>81</v>
      </c>
      <c r="C585" s="42" t="s">
        <v>2840</v>
      </c>
      <c r="D585" s="42" t="s">
        <v>409</v>
      </c>
      <c r="E585">
        <v>792565.6</v>
      </c>
      <c r="F585">
        <v>1</v>
      </c>
      <c r="G585" s="2">
        <v>46027</v>
      </c>
      <c r="H585" s="42" t="s">
        <v>486</v>
      </c>
      <c r="I585" s="42" t="s">
        <v>73</v>
      </c>
      <c r="J585" s="42" t="s">
        <v>478</v>
      </c>
      <c r="K585" s="42" t="s">
        <v>2841</v>
      </c>
      <c r="L585" s="2">
        <v>46385</v>
      </c>
      <c r="M585" s="42" t="s">
        <v>582</v>
      </c>
    </row>
    <row r="586" spans="1:13" x14ac:dyDescent="0.25">
      <c r="A586" s="42" t="s">
        <v>1156</v>
      </c>
      <c r="B586" s="42" t="s">
        <v>1157</v>
      </c>
      <c r="C586" s="42" t="s">
        <v>2713</v>
      </c>
      <c r="D586" s="42" t="s">
        <v>409</v>
      </c>
      <c r="E586">
        <v>713584.62</v>
      </c>
      <c r="F586">
        <v>1</v>
      </c>
      <c r="G586" s="2">
        <v>46022</v>
      </c>
      <c r="H586" s="42" t="s">
        <v>486</v>
      </c>
      <c r="I586" s="42" t="s">
        <v>73</v>
      </c>
      <c r="J586" s="42" t="s">
        <v>478</v>
      </c>
      <c r="K586" s="42" t="s">
        <v>2714</v>
      </c>
      <c r="L586" s="2">
        <v>46366</v>
      </c>
      <c r="M586" s="42" t="s">
        <v>582</v>
      </c>
    </row>
    <row r="587" spans="1:13" x14ac:dyDescent="0.25">
      <c r="A587" s="42" t="s">
        <v>228</v>
      </c>
      <c r="B587" s="42" t="s">
        <v>34</v>
      </c>
      <c r="C587" s="42" t="s">
        <v>10412</v>
      </c>
      <c r="D587" s="42" t="s">
        <v>409</v>
      </c>
      <c r="E587">
        <v>806145</v>
      </c>
      <c r="F587">
        <v>1</v>
      </c>
      <c r="G587" s="2">
        <v>46146</v>
      </c>
      <c r="H587" s="42" t="s">
        <v>486</v>
      </c>
      <c r="I587" s="42" t="s">
        <v>73</v>
      </c>
      <c r="J587" s="42" t="s">
        <v>478</v>
      </c>
      <c r="K587" s="42" t="s">
        <v>10413</v>
      </c>
      <c r="L587" s="2">
        <v>46234</v>
      </c>
      <c r="M587" s="42" t="s">
        <v>582</v>
      </c>
    </row>
    <row r="588" spans="1:13" x14ac:dyDescent="0.25">
      <c r="A588" s="42" t="s">
        <v>228</v>
      </c>
      <c r="B588" s="42" t="s">
        <v>34</v>
      </c>
      <c r="C588" s="42" t="s">
        <v>13276</v>
      </c>
      <c r="D588" s="42" t="s">
        <v>409</v>
      </c>
      <c r="E588">
        <v>609922</v>
      </c>
      <c r="F588">
        <v>1</v>
      </c>
      <c r="G588" s="2">
        <v>46176</v>
      </c>
      <c r="H588" s="42" t="s">
        <v>486</v>
      </c>
      <c r="I588" s="42" t="s">
        <v>73</v>
      </c>
      <c r="J588" s="42" t="s">
        <v>478</v>
      </c>
      <c r="K588" s="42" t="s">
        <v>13277</v>
      </c>
      <c r="L588" s="2">
        <v>46234</v>
      </c>
      <c r="M588" s="42" t="s">
        <v>582</v>
      </c>
    </row>
    <row r="589" spans="1:13" x14ac:dyDescent="0.25">
      <c r="A589" s="42" t="s">
        <v>228</v>
      </c>
      <c r="B589" s="42" t="s">
        <v>34</v>
      </c>
      <c r="C589" s="42" t="s">
        <v>13278</v>
      </c>
      <c r="D589" s="42" t="s">
        <v>409</v>
      </c>
      <c r="E589">
        <v>815319</v>
      </c>
      <c r="F589">
        <v>1</v>
      </c>
      <c r="G589" s="2">
        <v>46183</v>
      </c>
      <c r="H589" s="42" t="s">
        <v>486</v>
      </c>
      <c r="I589" s="42" t="s">
        <v>73</v>
      </c>
      <c r="J589" s="42" t="s">
        <v>478</v>
      </c>
      <c r="K589" s="42" t="s">
        <v>13279</v>
      </c>
      <c r="L589" s="2">
        <v>46234</v>
      </c>
      <c r="M589" s="42" t="s">
        <v>582</v>
      </c>
    </row>
    <row r="590" spans="1:13" x14ac:dyDescent="0.25">
      <c r="A590" s="42" t="s">
        <v>228</v>
      </c>
      <c r="B590" s="42" t="s">
        <v>34</v>
      </c>
      <c r="C590" s="42" t="s">
        <v>13280</v>
      </c>
      <c r="D590" s="42" t="s">
        <v>409</v>
      </c>
      <c r="E590">
        <v>609922</v>
      </c>
      <c r="F590">
        <v>1</v>
      </c>
      <c r="G590" s="2">
        <v>46176</v>
      </c>
      <c r="H590" s="42" t="s">
        <v>486</v>
      </c>
      <c r="I590" s="42" t="s">
        <v>73</v>
      </c>
      <c r="J590" s="42" t="s">
        <v>478</v>
      </c>
      <c r="K590" s="42" t="s">
        <v>13281</v>
      </c>
      <c r="L590" s="2">
        <v>46234</v>
      </c>
      <c r="M590" s="42" t="s">
        <v>582</v>
      </c>
    </row>
    <row r="591" spans="1:13" x14ac:dyDescent="0.25">
      <c r="A591" s="42" t="s">
        <v>228</v>
      </c>
      <c r="B591" s="42" t="s">
        <v>34</v>
      </c>
      <c r="C591" s="42" t="s">
        <v>13282</v>
      </c>
      <c r="D591" s="42" t="s">
        <v>409</v>
      </c>
      <c r="E591" s="5">
        <v>1019217</v>
      </c>
      <c r="F591">
        <v>1</v>
      </c>
      <c r="G591" s="2">
        <v>46184</v>
      </c>
      <c r="H591" s="42" t="s">
        <v>486</v>
      </c>
      <c r="I591" s="42" t="s">
        <v>73</v>
      </c>
      <c r="J591" s="42" t="s">
        <v>478</v>
      </c>
      <c r="K591" s="42" t="s">
        <v>13283</v>
      </c>
      <c r="L591" s="2">
        <v>46234</v>
      </c>
      <c r="M591" s="42" t="s">
        <v>582</v>
      </c>
    </row>
    <row r="592" spans="1:13" x14ac:dyDescent="0.25">
      <c r="A592" s="42" t="s">
        <v>228</v>
      </c>
      <c r="B592" s="42" t="s">
        <v>34</v>
      </c>
      <c r="C592" s="42" t="s">
        <v>6151</v>
      </c>
      <c r="D592" s="42" t="s">
        <v>409</v>
      </c>
      <c r="E592">
        <v>635743</v>
      </c>
      <c r="F592">
        <v>1</v>
      </c>
      <c r="G592" s="2">
        <v>46080</v>
      </c>
      <c r="H592" s="42" t="s">
        <v>486</v>
      </c>
      <c r="I592" s="42" t="s">
        <v>73</v>
      </c>
      <c r="J592" s="42" t="s">
        <v>478</v>
      </c>
      <c r="K592" s="42" t="s">
        <v>6152</v>
      </c>
      <c r="L592" s="2">
        <v>46234</v>
      </c>
      <c r="M592" s="42" t="s">
        <v>582</v>
      </c>
    </row>
    <row r="593" spans="1:13" x14ac:dyDescent="0.25">
      <c r="A593" s="42" t="s">
        <v>228</v>
      </c>
      <c r="B593" s="42" t="s">
        <v>34</v>
      </c>
      <c r="C593" s="42" t="s">
        <v>9694</v>
      </c>
      <c r="D593" s="42" t="s">
        <v>409</v>
      </c>
      <c r="E593">
        <v>876518</v>
      </c>
      <c r="F593">
        <v>1</v>
      </c>
      <c r="G593" s="2">
        <v>46105</v>
      </c>
      <c r="H593" s="42" t="s">
        <v>486</v>
      </c>
      <c r="I593" s="42" t="s">
        <v>73</v>
      </c>
      <c r="J593" s="42" t="s">
        <v>478</v>
      </c>
      <c r="K593" s="42" t="s">
        <v>9695</v>
      </c>
      <c r="L593" s="2">
        <v>46234</v>
      </c>
      <c r="M593" s="42" t="s">
        <v>582</v>
      </c>
    </row>
    <row r="594" spans="1:13" x14ac:dyDescent="0.25">
      <c r="A594" s="42" t="s">
        <v>228</v>
      </c>
      <c r="B594" s="42" t="s">
        <v>34</v>
      </c>
      <c r="C594" s="42" t="s">
        <v>9706</v>
      </c>
      <c r="D594" s="42" t="s">
        <v>409</v>
      </c>
      <c r="E594" s="5">
        <v>876018</v>
      </c>
      <c r="F594">
        <v>1</v>
      </c>
      <c r="G594" s="2">
        <v>46090</v>
      </c>
      <c r="H594" s="42" t="s">
        <v>486</v>
      </c>
      <c r="I594" s="42" t="s">
        <v>73</v>
      </c>
      <c r="J594" s="42" t="s">
        <v>478</v>
      </c>
      <c r="K594" s="42" t="s">
        <v>9707</v>
      </c>
      <c r="L594" s="2">
        <v>46234</v>
      </c>
      <c r="M594" s="42" t="s">
        <v>582</v>
      </c>
    </row>
    <row r="595" spans="1:13" x14ac:dyDescent="0.25">
      <c r="A595" s="42" t="s">
        <v>228</v>
      </c>
      <c r="B595" s="42" t="s">
        <v>34</v>
      </c>
      <c r="C595" s="42" t="s">
        <v>13284</v>
      </c>
      <c r="D595" s="42" t="s">
        <v>409</v>
      </c>
      <c r="E595">
        <v>815265</v>
      </c>
      <c r="F595">
        <v>1</v>
      </c>
      <c r="G595" s="2">
        <v>46182</v>
      </c>
      <c r="H595" s="42" t="s">
        <v>486</v>
      </c>
      <c r="I595" s="42" t="s">
        <v>73</v>
      </c>
      <c r="J595" s="42" t="s">
        <v>478</v>
      </c>
      <c r="K595" s="42" t="s">
        <v>13285</v>
      </c>
      <c r="L595" s="2">
        <v>46234</v>
      </c>
      <c r="M595" s="42" t="s">
        <v>582</v>
      </c>
    </row>
    <row r="596" spans="1:13" x14ac:dyDescent="0.25">
      <c r="A596" s="42" t="s">
        <v>228</v>
      </c>
      <c r="B596" s="42" t="s">
        <v>34</v>
      </c>
      <c r="C596" s="42" t="s">
        <v>13286</v>
      </c>
      <c r="D596" s="42" t="s">
        <v>409</v>
      </c>
      <c r="E596">
        <v>731602</v>
      </c>
      <c r="F596">
        <v>1</v>
      </c>
      <c r="G596" s="2">
        <v>46175</v>
      </c>
      <c r="H596" s="42" t="s">
        <v>486</v>
      </c>
      <c r="I596" s="42" t="s">
        <v>73</v>
      </c>
      <c r="J596" s="42" t="s">
        <v>478</v>
      </c>
      <c r="K596" s="42" t="s">
        <v>13287</v>
      </c>
      <c r="L596" s="2">
        <v>46234</v>
      </c>
      <c r="M596" s="42" t="s">
        <v>582</v>
      </c>
    </row>
    <row r="597" spans="1:13" x14ac:dyDescent="0.25">
      <c r="A597" s="42" t="s">
        <v>228</v>
      </c>
      <c r="B597" s="42" t="s">
        <v>34</v>
      </c>
      <c r="C597" s="42" t="s">
        <v>9704</v>
      </c>
      <c r="D597" s="42" t="s">
        <v>409</v>
      </c>
      <c r="E597">
        <v>1274936</v>
      </c>
      <c r="F597">
        <v>1</v>
      </c>
      <c r="G597" s="2">
        <v>46090</v>
      </c>
      <c r="H597" s="42" t="s">
        <v>486</v>
      </c>
      <c r="I597" s="42" t="s">
        <v>73</v>
      </c>
      <c r="J597" s="42" t="s">
        <v>478</v>
      </c>
      <c r="K597" s="42" t="s">
        <v>9705</v>
      </c>
      <c r="L597" s="2">
        <v>46234</v>
      </c>
      <c r="M597" s="42" t="s">
        <v>582</v>
      </c>
    </row>
    <row r="598" spans="1:13" x14ac:dyDescent="0.25">
      <c r="A598" s="42" t="s">
        <v>228</v>
      </c>
      <c r="B598" s="42" t="s">
        <v>34</v>
      </c>
      <c r="C598" s="42" t="s">
        <v>9698</v>
      </c>
      <c r="D598" s="42" t="s">
        <v>409</v>
      </c>
      <c r="E598" s="5">
        <v>637468</v>
      </c>
      <c r="F598">
        <v>1</v>
      </c>
      <c r="G598" s="2">
        <v>46104</v>
      </c>
      <c r="H598" s="42" t="s">
        <v>486</v>
      </c>
      <c r="I598" s="42" t="s">
        <v>73</v>
      </c>
      <c r="J598" s="42" t="s">
        <v>478</v>
      </c>
      <c r="K598" s="42" t="s">
        <v>9699</v>
      </c>
      <c r="L598" s="2">
        <v>46234</v>
      </c>
      <c r="M598" s="42" t="s">
        <v>582</v>
      </c>
    </row>
    <row r="599" spans="1:13" x14ac:dyDescent="0.25">
      <c r="A599" s="42" t="s">
        <v>228</v>
      </c>
      <c r="B599" s="42" t="s">
        <v>34</v>
      </c>
      <c r="C599" s="42" t="s">
        <v>13288</v>
      </c>
      <c r="D599" s="42" t="s">
        <v>409</v>
      </c>
      <c r="E599">
        <v>816569</v>
      </c>
      <c r="F599">
        <v>1</v>
      </c>
      <c r="G599" s="2">
        <v>46206</v>
      </c>
      <c r="H599" s="42" t="s">
        <v>486</v>
      </c>
      <c r="I599" s="42" t="s">
        <v>73</v>
      </c>
      <c r="J599" s="42" t="s">
        <v>478</v>
      </c>
      <c r="K599" s="42" t="s">
        <v>13289</v>
      </c>
      <c r="L599" s="2">
        <v>46234</v>
      </c>
      <c r="M599" s="42" t="s">
        <v>582</v>
      </c>
    </row>
    <row r="600" spans="1:13" x14ac:dyDescent="0.25">
      <c r="A600" s="42" t="s">
        <v>228</v>
      </c>
      <c r="B600" s="42" t="s">
        <v>34</v>
      </c>
      <c r="C600" s="42" t="s">
        <v>9696</v>
      </c>
      <c r="D600" s="42" t="s">
        <v>409</v>
      </c>
      <c r="E600" s="5">
        <v>637468</v>
      </c>
      <c r="F600">
        <v>1</v>
      </c>
      <c r="G600" s="2">
        <v>46105</v>
      </c>
      <c r="H600" s="42" t="s">
        <v>486</v>
      </c>
      <c r="I600" s="42" t="s">
        <v>73</v>
      </c>
      <c r="J600" s="42" t="s">
        <v>478</v>
      </c>
      <c r="K600" s="42" t="s">
        <v>9697</v>
      </c>
      <c r="L600" s="2">
        <v>46234</v>
      </c>
      <c r="M600" s="42" t="s">
        <v>582</v>
      </c>
    </row>
    <row r="601" spans="1:13" x14ac:dyDescent="0.25">
      <c r="A601" s="42" t="s">
        <v>228</v>
      </c>
      <c r="B601" s="42" t="s">
        <v>34</v>
      </c>
      <c r="C601" s="42" t="s">
        <v>9702</v>
      </c>
      <c r="D601" s="42" t="s">
        <v>409</v>
      </c>
      <c r="E601">
        <v>717151</v>
      </c>
      <c r="F601">
        <v>1</v>
      </c>
      <c r="G601" s="2">
        <v>46121</v>
      </c>
      <c r="H601" s="42" t="s">
        <v>486</v>
      </c>
      <c r="I601" s="42" t="s">
        <v>73</v>
      </c>
      <c r="J601" s="42" t="s">
        <v>478</v>
      </c>
      <c r="K601" s="42" t="s">
        <v>9703</v>
      </c>
      <c r="L601" s="2">
        <v>46234</v>
      </c>
      <c r="M601" s="42" t="s">
        <v>582</v>
      </c>
    </row>
    <row r="602" spans="1:13" x14ac:dyDescent="0.25">
      <c r="A602" s="42" t="s">
        <v>228</v>
      </c>
      <c r="B602" s="42" t="s">
        <v>34</v>
      </c>
      <c r="C602" s="42" t="s">
        <v>9700</v>
      </c>
      <c r="D602" s="42" t="s">
        <v>409</v>
      </c>
      <c r="E602" s="5">
        <v>717151</v>
      </c>
      <c r="F602">
        <v>1</v>
      </c>
      <c r="G602" s="2">
        <v>46118</v>
      </c>
      <c r="H602" s="42" t="s">
        <v>486</v>
      </c>
      <c r="I602" s="42" t="s">
        <v>73</v>
      </c>
      <c r="J602" s="42" t="s">
        <v>478</v>
      </c>
      <c r="K602" s="42" t="s">
        <v>9701</v>
      </c>
      <c r="L602" s="2">
        <v>46234</v>
      </c>
      <c r="M602" s="42" t="s">
        <v>582</v>
      </c>
    </row>
    <row r="603" spans="1:13" x14ac:dyDescent="0.25">
      <c r="A603" s="42" t="s">
        <v>228</v>
      </c>
      <c r="B603" s="42" t="s">
        <v>34</v>
      </c>
      <c r="C603" s="42" t="s">
        <v>13290</v>
      </c>
      <c r="D603" s="42" t="s">
        <v>409</v>
      </c>
      <c r="E603" s="5">
        <v>1223713</v>
      </c>
      <c r="F603">
        <v>1</v>
      </c>
      <c r="G603" s="2">
        <v>46204</v>
      </c>
      <c r="H603" s="42" t="s">
        <v>486</v>
      </c>
      <c r="I603" s="42" t="s">
        <v>73</v>
      </c>
      <c r="J603" s="42" t="s">
        <v>478</v>
      </c>
      <c r="K603" s="42" t="s">
        <v>13291</v>
      </c>
      <c r="L603" s="2">
        <v>46234</v>
      </c>
      <c r="M603" s="42" t="s">
        <v>582</v>
      </c>
    </row>
    <row r="604" spans="1:13" x14ac:dyDescent="0.25">
      <c r="A604" s="42" t="s">
        <v>228</v>
      </c>
      <c r="B604" s="42" t="s">
        <v>34</v>
      </c>
      <c r="C604" s="42" t="s">
        <v>13292</v>
      </c>
      <c r="D604" s="42" t="s">
        <v>409</v>
      </c>
      <c r="E604" s="5">
        <v>609922</v>
      </c>
      <c r="F604">
        <v>1</v>
      </c>
      <c r="G604" s="2">
        <v>46176</v>
      </c>
      <c r="H604" s="42" t="s">
        <v>486</v>
      </c>
      <c r="I604" s="42" t="s">
        <v>73</v>
      </c>
      <c r="J604" s="42" t="s">
        <v>478</v>
      </c>
      <c r="K604" s="42" t="s">
        <v>13293</v>
      </c>
      <c r="L604" s="2">
        <v>46234</v>
      </c>
      <c r="M604" s="42" t="s">
        <v>582</v>
      </c>
    </row>
    <row r="605" spans="1:13" x14ac:dyDescent="0.25">
      <c r="A605" s="42" t="s">
        <v>9708</v>
      </c>
      <c r="B605" s="42" t="s">
        <v>9709</v>
      </c>
      <c r="C605" s="42" t="s">
        <v>13294</v>
      </c>
      <c r="D605" s="42" t="s">
        <v>409</v>
      </c>
      <c r="E605" s="5">
        <v>734912</v>
      </c>
      <c r="F605">
        <v>1</v>
      </c>
      <c r="G605" s="2">
        <v>46209</v>
      </c>
      <c r="H605" s="42" t="s">
        <v>486</v>
      </c>
      <c r="I605" s="42" t="s">
        <v>73</v>
      </c>
      <c r="J605" s="42" t="s">
        <v>478</v>
      </c>
      <c r="K605" s="42" t="s">
        <v>13295</v>
      </c>
      <c r="L605" s="2">
        <v>46234</v>
      </c>
      <c r="M605" s="42" t="s">
        <v>582</v>
      </c>
    </row>
    <row r="606" spans="1:13" x14ac:dyDescent="0.25">
      <c r="A606" s="42" t="s">
        <v>640</v>
      </c>
      <c r="B606" s="42" t="s">
        <v>627</v>
      </c>
      <c r="C606" s="42" t="s">
        <v>13296</v>
      </c>
      <c r="D606" s="42" t="s">
        <v>409</v>
      </c>
      <c r="E606" s="5">
        <v>816896</v>
      </c>
      <c r="F606">
        <v>1</v>
      </c>
      <c r="G606" s="2">
        <v>46205</v>
      </c>
      <c r="H606" s="42" t="s">
        <v>486</v>
      </c>
      <c r="I606" s="42" t="s">
        <v>73</v>
      </c>
      <c r="J606" s="42" t="s">
        <v>478</v>
      </c>
      <c r="K606" s="42" t="s">
        <v>13297</v>
      </c>
      <c r="L606" s="2">
        <v>46234</v>
      </c>
      <c r="M606" s="42" t="s">
        <v>582</v>
      </c>
    </row>
    <row r="607" spans="1:13" x14ac:dyDescent="0.25">
      <c r="A607" s="42" t="s">
        <v>13298</v>
      </c>
      <c r="B607" s="42" t="s">
        <v>13299</v>
      </c>
      <c r="C607" s="42" t="s">
        <v>13300</v>
      </c>
      <c r="D607" s="42" t="s">
        <v>409</v>
      </c>
      <c r="E607" s="5">
        <v>816026</v>
      </c>
      <c r="F607">
        <v>1</v>
      </c>
      <c r="G607" s="2">
        <v>46205</v>
      </c>
      <c r="H607" s="42" t="s">
        <v>486</v>
      </c>
      <c r="I607" s="42" t="s">
        <v>73</v>
      </c>
      <c r="J607" s="42" t="s">
        <v>478</v>
      </c>
      <c r="K607" s="42" t="s">
        <v>13301</v>
      </c>
      <c r="L607" s="2">
        <v>46234</v>
      </c>
      <c r="M607" s="42" t="s">
        <v>582</v>
      </c>
    </row>
    <row r="608" spans="1:13" x14ac:dyDescent="0.25">
      <c r="A608" s="42" t="s">
        <v>640</v>
      </c>
      <c r="B608" s="42" t="s">
        <v>627</v>
      </c>
      <c r="C608" s="42" t="s">
        <v>13302</v>
      </c>
      <c r="D608" s="42" t="s">
        <v>409</v>
      </c>
      <c r="E608">
        <v>643648</v>
      </c>
      <c r="F608">
        <v>1</v>
      </c>
      <c r="G608" s="2">
        <v>46205</v>
      </c>
      <c r="H608" s="42" t="s">
        <v>486</v>
      </c>
      <c r="I608" s="42" t="s">
        <v>73</v>
      </c>
      <c r="J608" s="42" t="s">
        <v>478</v>
      </c>
      <c r="K608" s="42" t="s">
        <v>13303</v>
      </c>
      <c r="L608" s="2">
        <v>46234</v>
      </c>
      <c r="M608" s="42" t="s">
        <v>582</v>
      </c>
    </row>
    <row r="609" spans="1:13" x14ac:dyDescent="0.25">
      <c r="A609" s="42" t="s">
        <v>13304</v>
      </c>
      <c r="B609" s="42" t="s">
        <v>13305</v>
      </c>
      <c r="C609" s="42" t="s">
        <v>13306</v>
      </c>
      <c r="D609" s="42" t="s">
        <v>409</v>
      </c>
      <c r="E609">
        <v>735206</v>
      </c>
      <c r="F609">
        <v>1</v>
      </c>
      <c r="G609" s="2">
        <v>46212</v>
      </c>
      <c r="H609" s="42" t="s">
        <v>486</v>
      </c>
      <c r="I609" s="42" t="s">
        <v>73</v>
      </c>
      <c r="J609" s="42" t="s">
        <v>478</v>
      </c>
      <c r="K609" s="42" t="s">
        <v>13307</v>
      </c>
      <c r="L609" s="2">
        <v>46234</v>
      </c>
      <c r="M609" s="42" t="s">
        <v>582</v>
      </c>
    </row>
    <row r="610" spans="1:13" x14ac:dyDescent="0.25">
      <c r="A610" s="42" t="s">
        <v>13308</v>
      </c>
      <c r="B610" s="42" t="s">
        <v>13309</v>
      </c>
      <c r="C610" s="42" t="s">
        <v>13310</v>
      </c>
      <c r="D610" s="42" t="s">
        <v>409</v>
      </c>
      <c r="E610">
        <v>734850</v>
      </c>
      <c r="F610">
        <v>1</v>
      </c>
      <c r="G610" s="2">
        <v>46204</v>
      </c>
      <c r="H610" s="42" t="s">
        <v>486</v>
      </c>
      <c r="I610" s="42" t="s">
        <v>73</v>
      </c>
      <c r="J610" s="42" t="s">
        <v>478</v>
      </c>
      <c r="K610" s="42" t="s">
        <v>13311</v>
      </c>
      <c r="L610" s="2">
        <v>46234</v>
      </c>
      <c r="M610" s="42" t="s">
        <v>582</v>
      </c>
    </row>
    <row r="611" spans="1:13" x14ac:dyDescent="0.25">
      <c r="A611" s="42" t="s">
        <v>228</v>
      </c>
      <c r="B611" s="42" t="s">
        <v>34</v>
      </c>
      <c r="C611" s="42" t="s">
        <v>10408</v>
      </c>
      <c r="D611" s="42" t="s">
        <v>409</v>
      </c>
      <c r="E611" s="5">
        <v>806145</v>
      </c>
      <c r="F611">
        <v>1</v>
      </c>
      <c r="G611" s="2">
        <v>46146</v>
      </c>
      <c r="H611" s="42" t="s">
        <v>486</v>
      </c>
      <c r="I611" s="42" t="s">
        <v>73</v>
      </c>
      <c r="J611" s="42" t="s">
        <v>478</v>
      </c>
      <c r="K611" s="42" t="s">
        <v>10409</v>
      </c>
      <c r="L611" s="2">
        <v>46203</v>
      </c>
      <c r="M611" s="42" t="s">
        <v>582</v>
      </c>
    </row>
    <row r="612" spans="1:13" x14ac:dyDescent="0.25">
      <c r="A612" s="42" t="s">
        <v>228</v>
      </c>
      <c r="B612" s="42" t="s">
        <v>34</v>
      </c>
      <c r="C612" s="42" t="s">
        <v>9688</v>
      </c>
      <c r="D612" s="42" t="s">
        <v>409</v>
      </c>
      <c r="E612">
        <v>995475</v>
      </c>
      <c r="F612">
        <v>1</v>
      </c>
      <c r="G612" s="2">
        <v>46090</v>
      </c>
      <c r="H612" s="42" t="s">
        <v>486</v>
      </c>
      <c r="I612" s="42" t="s">
        <v>73</v>
      </c>
      <c r="J612" s="42" t="s">
        <v>478</v>
      </c>
      <c r="K612" s="42" t="s">
        <v>9689</v>
      </c>
      <c r="L612" s="2">
        <v>46203</v>
      </c>
      <c r="M612" s="42" t="s">
        <v>582</v>
      </c>
    </row>
    <row r="613" spans="1:13" x14ac:dyDescent="0.25">
      <c r="A613" s="42" t="s">
        <v>228</v>
      </c>
      <c r="B613" s="42" t="s">
        <v>34</v>
      </c>
      <c r="C613" s="42" t="s">
        <v>10410</v>
      </c>
      <c r="D613" s="42" t="s">
        <v>409</v>
      </c>
      <c r="E613">
        <v>967374</v>
      </c>
      <c r="F613">
        <v>1</v>
      </c>
      <c r="G613" s="2">
        <v>46146</v>
      </c>
      <c r="H613" s="42" t="s">
        <v>486</v>
      </c>
      <c r="I613" s="42" t="s">
        <v>73</v>
      </c>
      <c r="J613" s="42" t="s">
        <v>478</v>
      </c>
      <c r="K613" s="42" t="s">
        <v>10411</v>
      </c>
      <c r="L613" s="2">
        <v>46203</v>
      </c>
      <c r="M613" s="42" t="s">
        <v>582</v>
      </c>
    </row>
    <row r="614" spans="1:13" x14ac:dyDescent="0.25">
      <c r="A614" s="42" t="s">
        <v>228</v>
      </c>
      <c r="B614" s="42" t="s">
        <v>34</v>
      </c>
      <c r="C614" s="42" t="s">
        <v>9690</v>
      </c>
      <c r="D614" s="42" t="s">
        <v>409</v>
      </c>
      <c r="E614">
        <v>796380</v>
      </c>
      <c r="F614">
        <v>1</v>
      </c>
      <c r="G614" s="2">
        <v>46090</v>
      </c>
      <c r="H614" s="42" t="s">
        <v>486</v>
      </c>
      <c r="I614" s="42" t="s">
        <v>73</v>
      </c>
      <c r="J614" s="42" t="s">
        <v>478</v>
      </c>
      <c r="K614" s="42" t="s">
        <v>9691</v>
      </c>
      <c r="L614" s="2">
        <v>46203</v>
      </c>
      <c r="M614" s="42" t="s">
        <v>582</v>
      </c>
    </row>
    <row r="615" spans="1:13" x14ac:dyDescent="0.25">
      <c r="A615" s="42" t="s">
        <v>228</v>
      </c>
      <c r="B615" s="42" t="s">
        <v>34</v>
      </c>
      <c r="C615" s="42" t="s">
        <v>9692</v>
      </c>
      <c r="D615" s="42" t="s">
        <v>409</v>
      </c>
      <c r="E615" s="5">
        <v>637104</v>
      </c>
      <c r="F615">
        <v>1</v>
      </c>
      <c r="G615" s="2">
        <v>46090</v>
      </c>
      <c r="H615" s="42" t="s">
        <v>486</v>
      </c>
      <c r="I615" s="42" t="s">
        <v>73</v>
      </c>
      <c r="J615" s="42" t="s">
        <v>478</v>
      </c>
      <c r="K615" s="42" t="s">
        <v>9693</v>
      </c>
      <c r="L615" s="2">
        <v>46203</v>
      </c>
      <c r="M615" s="42" t="s">
        <v>582</v>
      </c>
    </row>
    <row r="616" spans="1:13" x14ac:dyDescent="0.25">
      <c r="A616" s="42" t="s">
        <v>13051</v>
      </c>
      <c r="B616" s="42" t="s">
        <v>13052</v>
      </c>
      <c r="C616" s="42" t="s">
        <v>12165</v>
      </c>
      <c r="D616" s="42" t="s">
        <v>409</v>
      </c>
      <c r="E616" s="5">
        <v>724082</v>
      </c>
      <c r="F616">
        <v>1</v>
      </c>
      <c r="G616" s="2">
        <v>46182</v>
      </c>
      <c r="H616" s="42" t="s">
        <v>486</v>
      </c>
      <c r="I616" s="42" t="s">
        <v>73</v>
      </c>
      <c r="J616" s="42" t="s">
        <v>478</v>
      </c>
      <c r="K616" s="42" t="s">
        <v>13312</v>
      </c>
      <c r="L616" s="2">
        <v>46203</v>
      </c>
      <c r="M616" s="42" t="s">
        <v>582</v>
      </c>
    </row>
    <row r="617" spans="1:13" x14ac:dyDescent="0.25">
      <c r="A617" s="42" t="s">
        <v>1156</v>
      </c>
      <c r="B617" s="42" t="s">
        <v>1157</v>
      </c>
      <c r="C617" s="42" t="s">
        <v>2711</v>
      </c>
      <c r="D617" s="42" t="s">
        <v>409</v>
      </c>
      <c r="E617">
        <v>734472</v>
      </c>
      <c r="F617">
        <v>1</v>
      </c>
      <c r="G617" s="2">
        <v>46022</v>
      </c>
      <c r="H617" s="42" t="s">
        <v>486</v>
      </c>
      <c r="I617" s="42" t="s">
        <v>73</v>
      </c>
      <c r="J617" s="42" t="s">
        <v>478</v>
      </c>
      <c r="K617" s="42" t="s">
        <v>2712</v>
      </c>
      <c r="L617" s="2">
        <v>46203</v>
      </c>
      <c r="M617" s="42" t="s">
        <v>582</v>
      </c>
    </row>
    <row r="618" spans="1:13" x14ac:dyDescent="0.25">
      <c r="A618" s="42" t="s">
        <v>10418</v>
      </c>
      <c r="B618" s="42" t="s">
        <v>10419</v>
      </c>
      <c r="C618" s="42" t="s">
        <v>12174</v>
      </c>
      <c r="D618" s="42" t="s">
        <v>409</v>
      </c>
      <c r="E618">
        <v>652777</v>
      </c>
      <c r="F618">
        <v>1</v>
      </c>
      <c r="G618" s="2">
        <v>46188</v>
      </c>
      <c r="H618" s="42" t="s">
        <v>486</v>
      </c>
      <c r="I618" s="42" t="s">
        <v>73</v>
      </c>
      <c r="J618" s="42" t="s">
        <v>478</v>
      </c>
      <c r="K618" s="42" t="s">
        <v>13313</v>
      </c>
      <c r="L618" s="2">
        <v>46203</v>
      </c>
      <c r="M618" s="42" t="s">
        <v>582</v>
      </c>
    </row>
    <row r="619" spans="1:13" x14ac:dyDescent="0.25">
      <c r="A619" s="42" t="s">
        <v>1156</v>
      </c>
      <c r="B619" s="42" t="s">
        <v>1157</v>
      </c>
      <c r="C619" s="42" t="s">
        <v>2842</v>
      </c>
      <c r="D619" s="42" t="s">
        <v>409</v>
      </c>
      <c r="E619" s="5">
        <v>734472</v>
      </c>
      <c r="F619">
        <v>1</v>
      </c>
      <c r="G619" s="2">
        <v>46022</v>
      </c>
      <c r="H619" s="42" t="s">
        <v>486</v>
      </c>
      <c r="I619" s="42" t="s">
        <v>73</v>
      </c>
      <c r="J619" s="42" t="s">
        <v>478</v>
      </c>
      <c r="K619" s="42" t="s">
        <v>2843</v>
      </c>
      <c r="L619" s="2">
        <v>46203</v>
      </c>
      <c r="M619" s="42" t="s">
        <v>582</v>
      </c>
    </row>
    <row r="620" spans="1:13" x14ac:dyDescent="0.25">
      <c r="A620" s="42" t="s">
        <v>13058</v>
      </c>
      <c r="B620" s="42" t="s">
        <v>13314</v>
      </c>
      <c r="C620" s="42" t="s">
        <v>12178</v>
      </c>
      <c r="D620" s="42" t="s">
        <v>409</v>
      </c>
      <c r="E620">
        <v>408094</v>
      </c>
      <c r="F620">
        <v>1</v>
      </c>
      <c r="G620" s="2">
        <v>46199</v>
      </c>
      <c r="H620" s="42" t="s">
        <v>486</v>
      </c>
      <c r="I620" s="42" t="s">
        <v>73</v>
      </c>
      <c r="J620" s="42" t="s">
        <v>478</v>
      </c>
      <c r="K620" s="42" t="s">
        <v>13315</v>
      </c>
      <c r="L620" s="2">
        <v>46203</v>
      </c>
      <c r="M620" s="42" t="s">
        <v>582</v>
      </c>
    </row>
    <row r="621" spans="1:13" x14ac:dyDescent="0.25">
      <c r="A621" s="42" t="s">
        <v>13040</v>
      </c>
      <c r="B621" s="42" t="s">
        <v>13041</v>
      </c>
      <c r="C621" s="42" t="s">
        <v>12169</v>
      </c>
      <c r="D621" s="42" t="s">
        <v>409</v>
      </c>
      <c r="E621">
        <v>1101708</v>
      </c>
      <c r="F621">
        <v>1</v>
      </c>
      <c r="G621" s="2">
        <v>46192</v>
      </c>
      <c r="H621" s="42" t="s">
        <v>486</v>
      </c>
      <c r="I621" s="42" t="s">
        <v>73</v>
      </c>
      <c r="J621" s="42" t="s">
        <v>478</v>
      </c>
      <c r="K621" s="42" t="s">
        <v>13316</v>
      </c>
      <c r="L621" s="2">
        <v>46203</v>
      </c>
      <c r="M621" s="42" t="s">
        <v>582</v>
      </c>
    </row>
    <row r="622" spans="1:13" x14ac:dyDescent="0.25">
      <c r="A622" s="42" t="s">
        <v>9913</v>
      </c>
      <c r="B622" s="42" t="s">
        <v>9914</v>
      </c>
      <c r="C622" s="42" t="s">
        <v>12170</v>
      </c>
      <c r="D622" s="42" t="s">
        <v>409</v>
      </c>
      <c r="E622">
        <v>731898</v>
      </c>
      <c r="F622">
        <v>1</v>
      </c>
      <c r="G622" s="2">
        <v>46176</v>
      </c>
      <c r="H622" s="42" t="s">
        <v>486</v>
      </c>
      <c r="I622" s="42" t="s">
        <v>73</v>
      </c>
      <c r="J622" s="42" t="s">
        <v>478</v>
      </c>
      <c r="K622" s="42" t="s">
        <v>13317</v>
      </c>
      <c r="L622" s="2">
        <v>46176</v>
      </c>
      <c r="M622" s="42" t="s">
        <v>582</v>
      </c>
    </row>
    <row r="623" spans="1:13" x14ac:dyDescent="0.25">
      <c r="A623" s="42" t="s">
        <v>9730</v>
      </c>
      <c r="B623" s="42" t="s">
        <v>9731</v>
      </c>
      <c r="C623" s="42" t="s">
        <v>9732</v>
      </c>
      <c r="D623" s="42" t="s">
        <v>409</v>
      </c>
      <c r="E623">
        <v>1040000</v>
      </c>
      <c r="F623">
        <v>1</v>
      </c>
      <c r="G623" s="2">
        <v>46146</v>
      </c>
      <c r="H623" s="42" t="s">
        <v>486</v>
      </c>
      <c r="I623" s="42" t="s">
        <v>73</v>
      </c>
      <c r="J623" s="42" t="s">
        <v>478</v>
      </c>
      <c r="K623" s="42" t="s">
        <v>9733</v>
      </c>
      <c r="L623" s="2">
        <v>46171</v>
      </c>
      <c r="M623" s="42" t="s">
        <v>582</v>
      </c>
    </row>
    <row r="624" spans="1:13" x14ac:dyDescent="0.25">
      <c r="A624" s="42" t="s">
        <v>10414</v>
      </c>
      <c r="B624" s="42" t="s">
        <v>10415</v>
      </c>
      <c r="C624" s="42" t="s">
        <v>10416</v>
      </c>
      <c r="D624" s="42" t="s">
        <v>409</v>
      </c>
      <c r="E624">
        <v>605870</v>
      </c>
      <c r="F624">
        <v>1</v>
      </c>
      <c r="G624" s="2">
        <v>46157</v>
      </c>
      <c r="H624" s="42" t="s">
        <v>486</v>
      </c>
      <c r="I624" s="42" t="s">
        <v>73</v>
      </c>
      <c r="J624" s="42" t="s">
        <v>478</v>
      </c>
      <c r="K624" s="42" t="s">
        <v>10417</v>
      </c>
      <c r="L624" s="2">
        <v>46171</v>
      </c>
      <c r="M624" s="42" t="s">
        <v>582</v>
      </c>
    </row>
    <row r="625" spans="1:13" x14ac:dyDescent="0.25">
      <c r="A625" s="42" t="s">
        <v>9708</v>
      </c>
      <c r="B625" s="42" t="s">
        <v>9709</v>
      </c>
      <c r="C625" s="42" t="s">
        <v>9710</v>
      </c>
      <c r="D625" s="42" t="s">
        <v>409</v>
      </c>
      <c r="E625">
        <v>720728</v>
      </c>
      <c r="F625">
        <v>1</v>
      </c>
      <c r="G625" s="2">
        <v>46146</v>
      </c>
      <c r="H625" s="42" t="s">
        <v>486</v>
      </c>
      <c r="I625" s="42" t="s">
        <v>73</v>
      </c>
      <c r="J625" s="42" t="s">
        <v>478</v>
      </c>
      <c r="K625" s="42" t="s">
        <v>9711</v>
      </c>
      <c r="L625" s="2">
        <v>46171</v>
      </c>
      <c r="M625" s="42" t="s">
        <v>582</v>
      </c>
    </row>
    <row r="626" spans="1:13" x14ac:dyDescent="0.25">
      <c r="A626" s="42" t="s">
        <v>641</v>
      </c>
      <c r="B626" s="42" t="s">
        <v>394</v>
      </c>
      <c r="C626" s="42" t="s">
        <v>9714</v>
      </c>
      <c r="D626" s="42" t="s">
        <v>409</v>
      </c>
      <c r="E626">
        <v>1539995</v>
      </c>
      <c r="F626">
        <v>1</v>
      </c>
      <c r="G626" s="2">
        <v>46146</v>
      </c>
      <c r="H626" s="42" t="s">
        <v>486</v>
      </c>
      <c r="I626" s="42" t="s">
        <v>73</v>
      </c>
      <c r="J626" s="42" t="s">
        <v>478</v>
      </c>
      <c r="K626" s="42" t="s">
        <v>9715</v>
      </c>
      <c r="L626" s="2">
        <v>46171</v>
      </c>
      <c r="M626" s="42" t="s">
        <v>582</v>
      </c>
    </row>
    <row r="627" spans="1:13" x14ac:dyDescent="0.25">
      <c r="A627" s="42" t="s">
        <v>6153</v>
      </c>
      <c r="B627" s="42" t="s">
        <v>6154</v>
      </c>
      <c r="C627" s="42" t="s">
        <v>10071</v>
      </c>
      <c r="D627" s="42" t="s">
        <v>409</v>
      </c>
      <c r="E627">
        <v>644916</v>
      </c>
      <c r="F627">
        <v>1</v>
      </c>
      <c r="G627" s="2">
        <v>46147</v>
      </c>
      <c r="H627" s="42" t="s">
        <v>486</v>
      </c>
      <c r="I627" s="42" t="s">
        <v>73</v>
      </c>
      <c r="J627" s="42" t="s">
        <v>478</v>
      </c>
      <c r="K627" s="42" t="s">
        <v>10072</v>
      </c>
      <c r="L627" s="2">
        <v>46171</v>
      </c>
      <c r="M627" s="42" t="s">
        <v>582</v>
      </c>
    </row>
    <row r="628" spans="1:13" x14ac:dyDescent="0.25">
      <c r="A628" s="42" t="s">
        <v>10418</v>
      </c>
      <c r="B628" s="42" t="s">
        <v>10419</v>
      </c>
      <c r="C628" s="42" t="s">
        <v>10420</v>
      </c>
      <c r="D628" s="42" t="s">
        <v>409</v>
      </c>
      <c r="E628">
        <v>806480</v>
      </c>
      <c r="F628">
        <v>1</v>
      </c>
      <c r="G628" s="2">
        <v>46153</v>
      </c>
      <c r="H628" s="42" t="s">
        <v>486</v>
      </c>
      <c r="I628" s="42" t="s">
        <v>73</v>
      </c>
      <c r="J628" s="42" t="s">
        <v>478</v>
      </c>
      <c r="K628" s="42" t="s">
        <v>10421</v>
      </c>
      <c r="L628" s="2">
        <v>46171</v>
      </c>
      <c r="M628" s="42" t="s">
        <v>582</v>
      </c>
    </row>
    <row r="629" spans="1:13" x14ac:dyDescent="0.25">
      <c r="A629" s="42" t="s">
        <v>10067</v>
      </c>
      <c r="B629" s="42" t="s">
        <v>10068</v>
      </c>
      <c r="C629" s="42" t="s">
        <v>10069</v>
      </c>
      <c r="D629" s="42" t="s">
        <v>409</v>
      </c>
      <c r="E629">
        <v>1005003</v>
      </c>
      <c r="F629">
        <v>1</v>
      </c>
      <c r="G629" s="2">
        <v>46149</v>
      </c>
      <c r="H629" s="42" t="s">
        <v>486</v>
      </c>
      <c r="I629" s="42" t="s">
        <v>73</v>
      </c>
      <c r="J629" s="42" t="s">
        <v>478</v>
      </c>
      <c r="K629" s="42" t="s">
        <v>10070</v>
      </c>
      <c r="L629" s="2">
        <v>46171</v>
      </c>
      <c r="M629" s="42" t="s">
        <v>582</v>
      </c>
    </row>
    <row r="630" spans="1:13" x14ac:dyDescent="0.25">
      <c r="A630" s="42" t="s">
        <v>9682</v>
      </c>
      <c r="B630" s="42" t="s">
        <v>9683</v>
      </c>
      <c r="C630" s="42" t="s">
        <v>9684</v>
      </c>
      <c r="D630" s="42" t="s">
        <v>409</v>
      </c>
      <c r="E630">
        <v>844762</v>
      </c>
      <c r="F630">
        <v>1</v>
      </c>
      <c r="G630" s="2">
        <v>46150</v>
      </c>
      <c r="H630" s="42" t="s">
        <v>486</v>
      </c>
      <c r="I630" s="42" t="s">
        <v>73</v>
      </c>
      <c r="J630" s="42" t="s">
        <v>478</v>
      </c>
      <c r="K630" s="42" t="s">
        <v>9685</v>
      </c>
      <c r="L630" s="2">
        <v>46171</v>
      </c>
      <c r="M630" s="42" t="s">
        <v>582</v>
      </c>
    </row>
    <row r="631" spans="1:13" x14ac:dyDescent="0.25">
      <c r="A631" s="42" t="s">
        <v>9070</v>
      </c>
      <c r="B631" s="42" t="s">
        <v>9072</v>
      </c>
      <c r="C631" s="42" t="s">
        <v>6745</v>
      </c>
      <c r="D631" s="42" t="s">
        <v>409</v>
      </c>
      <c r="E631" s="5">
        <v>1115568</v>
      </c>
      <c r="F631">
        <v>1</v>
      </c>
      <c r="G631" s="2">
        <v>46100</v>
      </c>
      <c r="H631" s="42" t="s">
        <v>486</v>
      </c>
      <c r="I631" s="42" t="s">
        <v>73</v>
      </c>
      <c r="J631" s="42" t="s">
        <v>478</v>
      </c>
      <c r="K631" s="42" t="s">
        <v>9843</v>
      </c>
      <c r="L631" s="2">
        <v>46142</v>
      </c>
      <c r="M631" s="42" t="s">
        <v>582</v>
      </c>
    </row>
    <row r="632" spans="1:13" x14ac:dyDescent="0.25">
      <c r="A632" s="42" t="s">
        <v>9913</v>
      </c>
      <c r="B632" s="42" t="s">
        <v>9914</v>
      </c>
      <c r="C632" s="42" t="s">
        <v>9915</v>
      </c>
      <c r="D632" s="42" t="s">
        <v>409</v>
      </c>
      <c r="E632">
        <v>762283</v>
      </c>
      <c r="F632">
        <v>1</v>
      </c>
      <c r="G632" s="2">
        <v>46142</v>
      </c>
      <c r="H632" s="42" t="s">
        <v>486</v>
      </c>
      <c r="I632" s="42" t="s">
        <v>73</v>
      </c>
      <c r="J632" s="42" t="s">
        <v>478</v>
      </c>
      <c r="K632" s="42" t="s">
        <v>9916</v>
      </c>
      <c r="L632" s="2">
        <v>46142</v>
      </c>
      <c r="M632" s="42" t="s">
        <v>582</v>
      </c>
    </row>
    <row r="633" spans="1:13" x14ac:dyDescent="0.25">
      <c r="A633" s="42" t="s">
        <v>9067</v>
      </c>
      <c r="B633" s="42" t="s">
        <v>9068</v>
      </c>
      <c r="C633" s="42" t="s">
        <v>9899</v>
      </c>
      <c r="D633" s="42" t="s">
        <v>409</v>
      </c>
      <c r="E633">
        <v>719056</v>
      </c>
      <c r="F633">
        <v>1</v>
      </c>
      <c r="G633" s="2">
        <v>46135</v>
      </c>
      <c r="H633" s="42" t="s">
        <v>486</v>
      </c>
      <c r="I633" s="42" t="s">
        <v>73</v>
      </c>
      <c r="J633" s="42" t="s">
        <v>478</v>
      </c>
      <c r="K633" s="42" t="s">
        <v>9900</v>
      </c>
      <c r="L633" s="2">
        <v>46142</v>
      </c>
      <c r="M633" s="42" t="s">
        <v>582</v>
      </c>
    </row>
    <row r="634" spans="1:13" x14ac:dyDescent="0.25">
      <c r="A634" s="42" t="s">
        <v>9064</v>
      </c>
      <c r="B634" s="42" t="s">
        <v>9908</v>
      </c>
      <c r="C634" s="42" t="s">
        <v>6753</v>
      </c>
      <c r="D634" s="42" t="s">
        <v>409</v>
      </c>
      <c r="E634">
        <v>1035885</v>
      </c>
      <c r="F634">
        <v>1</v>
      </c>
      <c r="G634" s="2">
        <v>46113</v>
      </c>
      <c r="H634" s="42" t="s">
        <v>486</v>
      </c>
      <c r="I634" s="42" t="s">
        <v>73</v>
      </c>
      <c r="J634" s="42" t="s">
        <v>478</v>
      </c>
      <c r="K634" s="42" t="s">
        <v>9909</v>
      </c>
      <c r="L634" s="2">
        <v>46142</v>
      </c>
      <c r="M634" s="42" t="s">
        <v>582</v>
      </c>
    </row>
    <row r="635" spans="1:13" x14ac:dyDescent="0.25">
      <c r="A635" s="42" t="s">
        <v>9035</v>
      </c>
      <c r="B635" s="42" t="s">
        <v>9079</v>
      </c>
      <c r="C635" s="42" t="s">
        <v>6746</v>
      </c>
      <c r="D635" s="42" t="s">
        <v>409</v>
      </c>
      <c r="E635">
        <v>756993</v>
      </c>
      <c r="F635">
        <v>1</v>
      </c>
      <c r="G635" s="2">
        <v>46119</v>
      </c>
      <c r="H635" s="42" t="s">
        <v>486</v>
      </c>
      <c r="I635" s="42" t="s">
        <v>73</v>
      </c>
      <c r="J635" s="42" t="s">
        <v>478</v>
      </c>
      <c r="K635" s="42" t="s">
        <v>9911</v>
      </c>
      <c r="L635" s="2">
        <v>46142</v>
      </c>
      <c r="M635" s="42" t="s">
        <v>582</v>
      </c>
    </row>
    <row r="636" spans="1:13" x14ac:dyDescent="0.25">
      <c r="A636" s="42" t="s">
        <v>2836</v>
      </c>
      <c r="B636" s="42" t="s">
        <v>2837</v>
      </c>
      <c r="C636" s="42" t="s">
        <v>6733</v>
      </c>
      <c r="D636" s="42" t="s">
        <v>409</v>
      </c>
      <c r="E636">
        <v>716538</v>
      </c>
      <c r="F636">
        <v>1</v>
      </c>
      <c r="G636" s="2">
        <v>46112</v>
      </c>
      <c r="H636" s="42" t="s">
        <v>486</v>
      </c>
      <c r="I636" s="42" t="s">
        <v>73</v>
      </c>
      <c r="J636" s="42" t="s">
        <v>478</v>
      </c>
      <c r="K636" s="42" t="s">
        <v>9838</v>
      </c>
      <c r="L636" s="2">
        <v>46142</v>
      </c>
      <c r="M636" s="42" t="s">
        <v>582</v>
      </c>
    </row>
    <row r="637" spans="1:13" x14ac:dyDescent="0.25">
      <c r="A637" s="42" t="s">
        <v>1648</v>
      </c>
      <c r="B637" s="42" t="s">
        <v>1649</v>
      </c>
      <c r="C637" s="42" t="s">
        <v>6748</v>
      </c>
      <c r="D637" s="42" t="s">
        <v>409</v>
      </c>
      <c r="E637">
        <v>717151</v>
      </c>
      <c r="F637">
        <v>1</v>
      </c>
      <c r="G637" s="2">
        <v>46098</v>
      </c>
      <c r="H637" s="42" t="s">
        <v>486</v>
      </c>
      <c r="I637" s="42" t="s">
        <v>73</v>
      </c>
      <c r="J637" s="42" t="s">
        <v>478</v>
      </c>
      <c r="K637" s="42" t="s">
        <v>9933</v>
      </c>
      <c r="L637" s="2">
        <v>46142</v>
      </c>
      <c r="M637" s="42" t="s">
        <v>582</v>
      </c>
    </row>
    <row r="638" spans="1:13" x14ac:dyDescent="0.25">
      <c r="A638" s="42" t="s">
        <v>6177</v>
      </c>
      <c r="B638" s="42" t="s">
        <v>6178</v>
      </c>
      <c r="C638" s="42" t="s">
        <v>6179</v>
      </c>
      <c r="D638" s="42" t="s">
        <v>409</v>
      </c>
      <c r="E638">
        <v>1428791</v>
      </c>
      <c r="F638">
        <v>1</v>
      </c>
      <c r="G638" s="2">
        <v>46073</v>
      </c>
      <c r="H638" s="42" t="s">
        <v>486</v>
      </c>
      <c r="I638" s="42" t="s">
        <v>73</v>
      </c>
      <c r="J638" s="42" t="s">
        <v>478</v>
      </c>
      <c r="K638" s="42" t="s">
        <v>6180</v>
      </c>
      <c r="L638" s="2">
        <v>46142</v>
      </c>
      <c r="M638" s="42" t="s">
        <v>582</v>
      </c>
    </row>
    <row r="639" spans="1:13" x14ac:dyDescent="0.25">
      <c r="A639" s="42" t="s">
        <v>1648</v>
      </c>
      <c r="B639" s="42" t="s">
        <v>1649</v>
      </c>
      <c r="C639" s="42" t="s">
        <v>6161</v>
      </c>
      <c r="D639" s="42" t="s">
        <v>409</v>
      </c>
      <c r="E639">
        <v>715109</v>
      </c>
      <c r="F639">
        <v>1</v>
      </c>
      <c r="G639" s="2">
        <v>46076</v>
      </c>
      <c r="H639" s="42" t="s">
        <v>486</v>
      </c>
      <c r="I639" s="42" t="s">
        <v>73</v>
      </c>
      <c r="J639" s="42" t="s">
        <v>478</v>
      </c>
      <c r="K639" s="42" t="s">
        <v>6162</v>
      </c>
      <c r="L639" s="2">
        <v>46112</v>
      </c>
      <c r="M639" s="42" t="s">
        <v>582</v>
      </c>
    </row>
    <row r="640" spans="1:13" x14ac:dyDescent="0.25">
      <c r="A640" s="42" t="s">
        <v>6163</v>
      </c>
      <c r="B640" s="42" t="s">
        <v>6164</v>
      </c>
      <c r="C640" s="42" t="s">
        <v>6165</v>
      </c>
      <c r="D640" s="42" t="s">
        <v>409</v>
      </c>
      <c r="E640">
        <v>992524</v>
      </c>
      <c r="F640">
        <v>1</v>
      </c>
      <c r="G640" s="2">
        <v>46076</v>
      </c>
      <c r="H640" s="42" t="s">
        <v>486</v>
      </c>
      <c r="I640" s="42" t="s">
        <v>73</v>
      </c>
      <c r="J640" s="42" t="s">
        <v>478</v>
      </c>
      <c r="K640" s="42" t="s">
        <v>6166</v>
      </c>
      <c r="L640" s="2">
        <v>46112</v>
      </c>
      <c r="M640" s="42" t="s">
        <v>582</v>
      </c>
    </row>
    <row r="641" spans="1:13" x14ac:dyDescent="0.25">
      <c r="A641" s="42" t="s">
        <v>9019</v>
      </c>
      <c r="B641" s="42" t="s">
        <v>9020</v>
      </c>
      <c r="C641" s="42" t="s">
        <v>6755</v>
      </c>
      <c r="D641" s="42" t="s">
        <v>409</v>
      </c>
      <c r="E641">
        <v>717151</v>
      </c>
      <c r="F641">
        <v>1</v>
      </c>
      <c r="G641" s="2">
        <v>46108</v>
      </c>
      <c r="H641" s="42" t="s">
        <v>486</v>
      </c>
      <c r="I641" s="42" t="s">
        <v>73</v>
      </c>
      <c r="J641" s="42" t="s">
        <v>478</v>
      </c>
      <c r="K641" s="42" t="s">
        <v>9796</v>
      </c>
      <c r="L641" s="2">
        <v>46112</v>
      </c>
      <c r="M641" s="42" t="s">
        <v>582</v>
      </c>
    </row>
    <row r="642" spans="1:13" x14ac:dyDescent="0.25">
      <c r="A642" s="42" t="s">
        <v>9056</v>
      </c>
      <c r="B642" s="42" t="s">
        <v>9058</v>
      </c>
      <c r="C642" s="42" t="s">
        <v>6730</v>
      </c>
      <c r="D642" s="42" t="s">
        <v>409</v>
      </c>
      <c r="E642">
        <v>954431</v>
      </c>
      <c r="F642">
        <v>1</v>
      </c>
      <c r="G642" s="2">
        <v>46093</v>
      </c>
      <c r="H642" s="42" t="s">
        <v>486</v>
      </c>
      <c r="I642" s="42" t="s">
        <v>73</v>
      </c>
      <c r="J642" s="42" t="s">
        <v>478</v>
      </c>
      <c r="K642" s="42" t="s">
        <v>9776</v>
      </c>
      <c r="L642" s="2">
        <v>46112</v>
      </c>
      <c r="M642" s="42" t="s">
        <v>582</v>
      </c>
    </row>
    <row r="643" spans="1:13" x14ac:dyDescent="0.25">
      <c r="A643" s="42" t="s">
        <v>9047</v>
      </c>
      <c r="B643" s="42" t="s">
        <v>9049</v>
      </c>
      <c r="C643" s="42" t="s">
        <v>6742</v>
      </c>
      <c r="D643" s="42" t="s">
        <v>409</v>
      </c>
      <c r="E643" s="5">
        <v>1195252</v>
      </c>
      <c r="F643">
        <v>1</v>
      </c>
      <c r="G643" s="2">
        <v>46097</v>
      </c>
      <c r="H643" s="42" t="s">
        <v>486</v>
      </c>
      <c r="I643" s="42" t="s">
        <v>73</v>
      </c>
      <c r="J643" s="42" t="s">
        <v>478</v>
      </c>
      <c r="K643" s="42" t="s">
        <v>9773</v>
      </c>
      <c r="L643" s="2">
        <v>46112</v>
      </c>
      <c r="M643" s="42" t="s">
        <v>582</v>
      </c>
    </row>
    <row r="644" spans="1:13" x14ac:dyDescent="0.25">
      <c r="A644" s="42" t="s">
        <v>9016</v>
      </c>
      <c r="B644" s="42" t="s">
        <v>9018</v>
      </c>
      <c r="C644" s="42" t="s">
        <v>6740</v>
      </c>
      <c r="D644" s="42" t="s">
        <v>409</v>
      </c>
      <c r="E644">
        <v>717151</v>
      </c>
      <c r="F644">
        <v>1</v>
      </c>
      <c r="G644" s="2">
        <v>46099</v>
      </c>
      <c r="H644" s="42" t="s">
        <v>486</v>
      </c>
      <c r="I644" s="42" t="s">
        <v>73</v>
      </c>
      <c r="J644" s="42" t="s">
        <v>478</v>
      </c>
      <c r="K644" s="42" t="s">
        <v>9778</v>
      </c>
      <c r="L644" s="2">
        <v>46112</v>
      </c>
      <c r="M644" s="42" t="s">
        <v>582</v>
      </c>
    </row>
    <row r="645" spans="1:13" x14ac:dyDescent="0.25">
      <c r="A645" s="42" t="s">
        <v>9035</v>
      </c>
      <c r="B645" s="42" t="s">
        <v>9079</v>
      </c>
      <c r="C645" s="42" t="s">
        <v>6734</v>
      </c>
      <c r="D645" s="42" t="s">
        <v>409</v>
      </c>
      <c r="E645" s="5">
        <v>836676</v>
      </c>
      <c r="F645">
        <v>1</v>
      </c>
      <c r="G645" s="2">
        <v>46104</v>
      </c>
      <c r="H645" s="42" t="s">
        <v>486</v>
      </c>
      <c r="I645" s="42" t="s">
        <v>73</v>
      </c>
      <c r="J645" s="42" t="s">
        <v>478</v>
      </c>
      <c r="K645" s="42" t="s">
        <v>9817</v>
      </c>
      <c r="L645" s="2">
        <v>46112</v>
      </c>
      <c r="M645" s="42" t="s">
        <v>582</v>
      </c>
    </row>
    <row r="646" spans="1:13" x14ac:dyDescent="0.25">
      <c r="A646" s="42" t="s">
        <v>6153</v>
      </c>
      <c r="B646" s="42" t="s">
        <v>6154</v>
      </c>
      <c r="C646" s="42" t="s">
        <v>6167</v>
      </c>
      <c r="D646" s="42" t="s">
        <v>409</v>
      </c>
      <c r="E646">
        <v>626216</v>
      </c>
      <c r="F646">
        <v>1</v>
      </c>
      <c r="G646" s="2">
        <v>45877</v>
      </c>
      <c r="H646" s="42" t="s">
        <v>486</v>
      </c>
      <c r="I646" s="42" t="s">
        <v>73</v>
      </c>
      <c r="J646" s="42" t="s">
        <v>478</v>
      </c>
      <c r="K646" s="42" t="s">
        <v>6168</v>
      </c>
      <c r="L646" s="2">
        <v>46112</v>
      </c>
      <c r="M646" s="42" t="s">
        <v>582</v>
      </c>
    </row>
    <row r="647" spans="1:13" x14ac:dyDescent="0.25">
      <c r="A647" s="42" t="s">
        <v>6153</v>
      </c>
      <c r="B647" s="42" t="s">
        <v>6154</v>
      </c>
      <c r="C647" s="42" t="s">
        <v>6155</v>
      </c>
      <c r="D647" s="42" t="s">
        <v>409</v>
      </c>
      <c r="E647">
        <v>637104</v>
      </c>
      <c r="F647">
        <v>1</v>
      </c>
      <c r="G647" s="2">
        <v>46086</v>
      </c>
      <c r="H647" s="42" t="s">
        <v>486</v>
      </c>
      <c r="I647" s="42" t="s">
        <v>73</v>
      </c>
      <c r="J647" s="42" t="s">
        <v>478</v>
      </c>
      <c r="K647" s="42" t="s">
        <v>6156</v>
      </c>
      <c r="L647" s="2">
        <v>46112</v>
      </c>
      <c r="M647" s="42" t="s">
        <v>582</v>
      </c>
    </row>
    <row r="648" spans="1:13" x14ac:dyDescent="0.25">
      <c r="A648" s="42" t="s">
        <v>228</v>
      </c>
      <c r="B648" s="42" t="s">
        <v>34</v>
      </c>
      <c r="C648" s="42" t="s">
        <v>2873</v>
      </c>
      <c r="D648" s="42" t="s">
        <v>409</v>
      </c>
      <c r="E648" s="5">
        <v>397548</v>
      </c>
      <c r="F648">
        <v>1</v>
      </c>
      <c r="G648" s="2">
        <v>46029</v>
      </c>
      <c r="H648" s="42" t="s">
        <v>486</v>
      </c>
      <c r="I648" s="42" t="s">
        <v>73</v>
      </c>
      <c r="J648" s="42" t="s">
        <v>478</v>
      </c>
      <c r="K648" s="42" t="s">
        <v>2874</v>
      </c>
      <c r="L648" s="2">
        <v>46108</v>
      </c>
      <c r="M648" s="42" t="s">
        <v>582</v>
      </c>
    </row>
    <row r="649" spans="1:13" x14ac:dyDescent="0.25">
      <c r="A649" s="42" t="s">
        <v>228</v>
      </c>
      <c r="B649" s="42" t="s">
        <v>34</v>
      </c>
      <c r="C649" s="42" t="s">
        <v>2871</v>
      </c>
      <c r="D649" s="42" t="s">
        <v>409</v>
      </c>
      <c r="E649">
        <v>874775</v>
      </c>
      <c r="F649">
        <v>1</v>
      </c>
      <c r="G649" s="2">
        <v>46031</v>
      </c>
      <c r="H649" s="42" t="s">
        <v>486</v>
      </c>
      <c r="I649" s="42" t="s">
        <v>73</v>
      </c>
      <c r="J649" s="42" t="s">
        <v>478</v>
      </c>
      <c r="K649" s="42" t="s">
        <v>2872</v>
      </c>
      <c r="L649" s="2">
        <v>46108</v>
      </c>
      <c r="M649" s="42" t="s">
        <v>582</v>
      </c>
    </row>
    <row r="650" spans="1:13" x14ac:dyDescent="0.25">
      <c r="A650" s="42" t="s">
        <v>228</v>
      </c>
      <c r="B650" s="42" t="s">
        <v>34</v>
      </c>
      <c r="C650" s="42" t="s">
        <v>6189</v>
      </c>
      <c r="D650" s="42" t="s">
        <v>409</v>
      </c>
      <c r="E650" s="5">
        <v>635109</v>
      </c>
      <c r="F650">
        <v>1</v>
      </c>
      <c r="G650" s="2">
        <v>46064</v>
      </c>
      <c r="H650" s="42" t="s">
        <v>486</v>
      </c>
      <c r="I650" s="42" t="s">
        <v>73</v>
      </c>
      <c r="J650" s="42" t="s">
        <v>478</v>
      </c>
      <c r="K650" s="42" t="s">
        <v>6190</v>
      </c>
      <c r="L650" s="2">
        <v>46108</v>
      </c>
      <c r="M650" s="42" t="s">
        <v>582</v>
      </c>
    </row>
    <row r="651" spans="1:13" x14ac:dyDescent="0.25">
      <c r="A651" s="42" t="s">
        <v>228</v>
      </c>
      <c r="B651" s="42" t="s">
        <v>34</v>
      </c>
      <c r="C651" s="42" t="s">
        <v>6183</v>
      </c>
      <c r="D651" s="42" t="s">
        <v>409</v>
      </c>
      <c r="E651">
        <v>992716</v>
      </c>
      <c r="F651">
        <v>1</v>
      </c>
      <c r="G651" s="2">
        <v>46066</v>
      </c>
      <c r="H651" s="42" t="s">
        <v>486</v>
      </c>
      <c r="I651" s="42" t="s">
        <v>73</v>
      </c>
      <c r="J651" s="42" t="s">
        <v>478</v>
      </c>
      <c r="K651" s="42" t="s">
        <v>6184</v>
      </c>
      <c r="L651" s="2">
        <v>46108</v>
      </c>
      <c r="M651" s="42" t="s">
        <v>582</v>
      </c>
    </row>
    <row r="652" spans="1:13" x14ac:dyDescent="0.25">
      <c r="A652" s="42" t="s">
        <v>228</v>
      </c>
      <c r="B652" s="42" t="s">
        <v>34</v>
      </c>
      <c r="C652" s="42" t="s">
        <v>6181</v>
      </c>
      <c r="D652" s="42" t="s">
        <v>409</v>
      </c>
      <c r="E652" s="5">
        <v>635200</v>
      </c>
      <c r="F652">
        <v>1</v>
      </c>
      <c r="G652" s="2">
        <v>46066</v>
      </c>
      <c r="H652" s="42" t="s">
        <v>486</v>
      </c>
      <c r="I652" s="42" t="s">
        <v>73</v>
      </c>
      <c r="J652" s="42" t="s">
        <v>478</v>
      </c>
      <c r="K652" s="42" t="s">
        <v>6182</v>
      </c>
      <c r="L652" s="2">
        <v>46108</v>
      </c>
      <c r="M652" s="42" t="s">
        <v>582</v>
      </c>
    </row>
    <row r="653" spans="1:13" x14ac:dyDescent="0.25">
      <c r="A653" s="42" t="s">
        <v>9053</v>
      </c>
      <c r="B653" s="42" t="s">
        <v>9055</v>
      </c>
      <c r="C653" s="42" t="s">
        <v>6741</v>
      </c>
      <c r="D653" s="42" t="s">
        <v>409</v>
      </c>
      <c r="E653">
        <v>717156</v>
      </c>
      <c r="F653">
        <v>1</v>
      </c>
      <c r="G653" s="2">
        <v>46093</v>
      </c>
      <c r="H653" s="42" t="s">
        <v>486</v>
      </c>
      <c r="I653" s="42" t="s">
        <v>73</v>
      </c>
      <c r="J653" s="42" t="s">
        <v>478</v>
      </c>
      <c r="K653" s="42" t="s">
        <v>9759</v>
      </c>
      <c r="L653" s="2">
        <v>46093</v>
      </c>
      <c r="M653" s="42" t="s">
        <v>582</v>
      </c>
    </row>
    <row r="654" spans="1:13" x14ac:dyDescent="0.25">
      <c r="A654" s="42" t="s">
        <v>228</v>
      </c>
      <c r="B654" s="42" t="s">
        <v>34</v>
      </c>
      <c r="C654" s="42" t="s">
        <v>6198</v>
      </c>
      <c r="D654" s="42" t="s">
        <v>409</v>
      </c>
      <c r="E654">
        <v>635834</v>
      </c>
      <c r="F654">
        <v>1</v>
      </c>
      <c r="G654" s="2">
        <v>46072</v>
      </c>
      <c r="H654" s="42" t="s">
        <v>486</v>
      </c>
      <c r="I654" s="42" t="s">
        <v>73</v>
      </c>
      <c r="J654" s="42" t="s">
        <v>478</v>
      </c>
      <c r="K654" s="42" t="s">
        <v>6199</v>
      </c>
      <c r="L654" s="2">
        <v>46087</v>
      </c>
      <c r="M654" s="42" t="s">
        <v>582</v>
      </c>
    </row>
    <row r="655" spans="1:13" x14ac:dyDescent="0.25">
      <c r="A655" s="42" t="s">
        <v>6200</v>
      </c>
      <c r="B655" s="42" t="s">
        <v>6201</v>
      </c>
      <c r="C655" s="42" t="s">
        <v>6202</v>
      </c>
      <c r="D655" s="42" t="s">
        <v>409</v>
      </c>
      <c r="E655">
        <v>835842</v>
      </c>
      <c r="F655">
        <v>1</v>
      </c>
      <c r="G655" s="2">
        <v>46084</v>
      </c>
      <c r="H655" s="42" t="s">
        <v>486</v>
      </c>
      <c r="I655" s="42" t="s">
        <v>73</v>
      </c>
      <c r="J655" s="42" t="s">
        <v>478</v>
      </c>
      <c r="K655" s="42" t="s">
        <v>6203</v>
      </c>
      <c r="L655" s="2">
        <v>46084</v>
      </c>
      <c r="M655" s="42" t="s">
        <v>582</v>
      </c>
    </row>
    <row r="656" spans="1:13" x14ac:dyDescent="0.25">
      <c r="A656" s="42" t="s">
        <v>2847</v>
      </c>
      <c r="B656" s="42" t="s">
        <v>2848</v>
      </c>
      <c r="C656" s="42" t="s">
        <v>2849</v>
      </c>
      <c r="D656" s="42" t="s">
        <v>409</v>
      </c>
      <c r="E656">
        <v>714478</v>
      </c>
      <c r="F656">
        <v>1</v>
      </c>
      <c r="G656" s="2">
        <v>46058</v>
      </c>
      <c r="H656" s="42" t="s">
        <v>486</v>
      </c>
      <c r="I656" s="42" t="s">
        <v>73</v>
      </c>
      <c r="J656" s="42" t="s">
        <v>478</v>
      </c>
      <c r="K656" s="42" t="s">
        <v>2850</v>
      </c>
      <c r="L656" s="2">
        <v>46080</v>
      </c>
      <c r="M656" s="42" t="s">
        <v>582</v>
      </c>
    </row>
    <row r="657" spans="1:13" x14ac:dyDescent="0.25">
      <c r="A657" s="42" t="s">
        <v>2836</v>
      </c>
      <c r="B657" s="42" t="s">
        <v>2837</v>
      </c>
      <c r="C657" s="42" t="s">
        <v>2838</v>
      </c>
      <c r="D657" s="42" t="s">
        <v>409</v>
      </c>
      <c r="E657">
        <v>719000</v>
      </c>
      <c r="F657">
        <v>1</v>
      </c>
      <c r="G657" s="2">
        <v>46023</v>
      </c>
      <c r="H657" s="42" t="s">
        <v>486</v>
      </c>
      <c r="I657" s="42" t="s">
        <v>73</v>
      </c>
      <c r="J657" s="42" t="s">
        <v>478</v>
      </c>
      <c r="K657" s="42" t="s">
        <v>2839</v>
      </c>
      <c r="L657" s="2">
        <v>46080</v>
      </c>
      <c r="M657" s="42" t="s">
        <v>582</v>
      </c>
    </row>
    <row r="658" spans="1:13" x14ac:dyDescent="0.25">
      <c r="A658" s="42" t="s">
        <v>228</v>
      </c>
      <c r="B658" s="42" t="s">
        <v>34</v>
      </c>
      <c r="C658" s="42" t="s">
        <v>2857</v>
      </c>
      <c r="D658" s="42" t="s">
        <v>409</v>
      </c>
      <c r="E658">
        <v>0</v>
      </c>
      <c r="F658">
        <v>1</v>
      </c>
      <c r="G658" s="2">
        <v>45574</v>
      </c>
      <c r="H658" s="42" t="s">
        <v>486</v>
      </c>
      <c r="I658" s="42" t="s">
        <v>73</v>
      </c>
      <c r="J658" s="42" t="s">
        <v>478</v>
      </c>
      <c r="K658" s="42" t="s">
        <v>2858</v>
      </c>
      <c r="L658" s="2">
        <v>46080</v>
      </c>
      <c r="M658" s="42" t="s">
        <v>582</v>
      </c>
    </row>
    <row r="659" spans="1:13" x14ac:dyDescent="0.25">
      <c r="A659" s="42" t="s">
        <v>228</v>
      </c>
      <c r="B659" s="42" t="s">
        <v>34</v>
      </c>
      <c r="C659" s="42" t="s">
        <v>2853</v>
      </c>
      <c r="D659" s="42" t="s">
        <v>409</v>
      </c>
      <c r="E659">
        <v>0</v>
      </c>
      <c r="F659">
        <v>1</v>
      </c>
      <c r="G659" s="2">
        <v>45604</v>
      </c>
      <c r="H659" s="42" t="s">
        <v>486</v>
      </c>
      <c r="I659" s="42" t="s">
        <v>73</v>
      </c>
      <c r="J659" s="42" t="s">
        <v>478</v>
      </c>
      <c r="K659" s="42" t="s">
        <v>2854</v>
      </c>
      <c r="L659" s="2">
        <v>46080</v>
      </c>
      <c r="M659" s="42" t="s">
        <v>582</v>
      </c>
    </row>
    <row r="660" spans="1:13" x14ac:dyDescent="0.25">
      <c r="A660" s="42" t="s">
        <v>1809</v>
      </c>
      <c r="B660" s="42" t="s">
        <v>1810</v>
      </c>
      <c r="C660" s="42" t="s">
        <v>4816</v>
      </c>
      <c r="D660" s="42" t="s">
        <v>409</v>
      </c>
      <c r="E660">
        <v>873150</v>
      </c>
      <c r="F660">
        <v>1</v>
      </c>
      <c r="G660" s="2">
        <v>46073</v>
      </c>
      <c r="H660" s="42" t="s">
        <v>486</v>
      </c>
      <c r="I660" s="42" t="s">
        <v>73</v>
      </c>
      <c r="J660" s="42" t="s">
        <v>478</v>
      </c>
      <c r="K660" s="42" t="s">
        <v>6206</v>
      </c>
      <c r="L660" s="2">
        <v>46080</v>
      </c>
      <c r="M660" s="42" t="s">
        <v>582</v>
      </c>
    </row>
    <row r="661" spans="1:13" x14ac:dyDescent="0.25">
      <c r="A661" s="42" t="s">
        <v>2402</v>
      </c>
      <c r="B661" s="42" t="s">
        <v>2421</v>
      </c>
      <c r="C661" s="42" t="s">
        <v>2865</v>
      </c>
      <c r="D661" s="42" t="s">
        <v>409</v>
      </c>
      <c r="E661">
        <v>873421</v>
      </c>
      <c r="F661">
        <v>1</v>
      </c>
      <c r="G661" s="2">
        <v>46057</v>
      </c>
      <c r="H661" s="42" t="s">
        <v>486</v>
      </c>
      <c r="I661" s="42" t="s">
        <v>73</v>
      </c>
      <c r="J661" s="42" t="s">
        <v>478</v>
      </c>
      <c r="K661" s="42" t="s">
        <v>2866</v>
      </c>
      <c r="L661" s="2">
        <v>46080</v>
      </c>
      <c r="M661" s="42" t="s">
        <v>582</v>
      </c>
    </row>
    <row r="662" spans="1:13" x14ac:dyDescent="0.25">
      <c r="A662" s="42" t="s">
        <v>1809</v>
      </c>
      <c r="B662" s="42" t="s">
        <v>1810</v>
      </c>
      <c r="C662" s="42" t="s">
        <v>2906</v>
      </c>
      <c r="D662" s="42" t="s">
        <v>409</v>
      </c>
      <c r="E662">
        <v>873194</v>
      </c>
      <c r="F662">
        <v>1</v>
      </c>
      <c r="G662" s="2">
        <v>46059</v>
      </c>
      <c r="H662" s="42" t="s">
        <v>486</v>
      </c>
      <c r="I662" s="42" t="s">
        <v>73</v>
      </c>
      <c r="J662" s="42" t="s">
        <v>478</v>
      </c>
      <c r="K662" s="42" t="s">
        <v>2907</v>
      </c>
      <c r="L662" s="2">
        <v>46059</v>
      </c>
      <c r="M662" s="42" t="s">
        <v>582</v>
      </c>
    </row>
    <row r="663" spans="1:13" x14ac:dyDescent="0.25">
      <c r="A663" s="42" t="s">
        <v>814</v>
      </c>
      <c r="B663" s="42" t="s">
        <v>777</v>
      </c>
      <c r="C663" s="42" t="s">
        <v>3004</v>
      </c>
      <c r="D663" s="42" t="s">
        <v>409</v>
      </c>
      <c r="E663">
        <v>715656</v>
      </c>
      <c r="F663">
        <v>1</v>
      </c>
      <c r="G663" s="2">
        <v>46030</v>
      </c>
      <c r="H663" s="42" t="s">
        <v>486</v>
      </c>
      <c r="I663" s="42" t="s">
        <v>73</v>
      </c>
      <c r="J663" s="42" t="s">
        <v>478</v>
      </c>
      <c r="K663" s="42" t="s">
        <v>3005</v>
      </c>
      <c r="L663" s="2">
        <v>46053</v>
      </c>
      <c r="M663" s="42" t="s">
        <v>582</v>
      </c>
    </row>
    <row r="664" spans="1:13" x14ac:dyDescent="0.25">
      <c r="A664" s="42" t="s">
        <v>1390</v>
      </c>
      <c r="B664" s="42" t="s">
        <v>1391</v>
      </c>
      <c r="C664" s="42" t="s">
        <v>3414</v>
      </c>
      <c r="D664" s="42" t="s">
        <v>409</v>
      </c>
      <c r="E664">
        <v>1152294</v>
      </c>
      <c r="F664">
        <v>1</v>
      </c>
      <c r="G664" s="2">
        <v>46042</v>
      </c>
      <c r="H664" s="42" t="s">
        <v>486</v>
      </c>
      <c r="I664" s="42" t="s">
        <v>73</v>
      </c>
      <c r="J664" s="42" t="s">
        <v>478</v>
      </c>
      <c r="K664" s="42" t="s">
        <v>3415</v>
      </c>
      <c r="L664" s="2">
        <v>46052</v>
      </c>
      <c r="M664" s="42" t="s">
        <v>582</v>
      </c>
    </row>
    <row r="665" spans="1:13" x14ac:dyDescent="0.25">
      <c r="A665" s="42" t="s">
        <v>2836</v>
      </c>
      <c r="B665" s="42" t="s">
        <v>2837</v>
      </c>
      <c r="C665" s="42" t="s">
        <v>3433</v>
      </c>
      <c r="D665" s="42" t="s">
        <v>409</v>
      </c>
      <c r="E665">
        <v>751484.39</v>
      </c>
      <c r="F665">
        <v>1</v>
      </c>
      <c r="G665" s="2">
        <v>46023</v>
      </c>
      <c r="H665" s="42" t="s">
        <v>486</v>
      </c>
      <c r="I665" s="42" t="s">
        <v>73</v>
      </c>
      <c r="J665" s="42" t="s">
        <v>478</v>
      </c>
      <c r="K665" s="42" t="s">
        <v>3434</v>
      </c>
      <c r="L665" s="2">
        <v>46052</v>
      </c>
      <c r="M665" s="42" t="s">
        <v>582</v>
      </c>
    </row>
    <row r="666" spans="1:13" x14ac:dyDescent="0.25">
      <c r="A666" s="42" t="s">
        <v>2279</v>
      </c>
      <c r="B666" s="42" t="s">
        <v>2280</v>
      </c>
      <c r="C666" s="42" t="s">
        <v>3340</v>
      </c>
      <c r="D666" s="42" t="s">
        <v>409</v>
      </c>
      <c r="E666">
        <v>1191608.3999999999</v>
      </c>
      <c r="F666">
        <v>1</v>
      </c>
      <c r="G666" s="2">
        <v>46027</v>
      </c>
      <c r="H666" s="42" t="s">
        <v>486</v>
      </c>
      <c r="I666" s="42" t="s">
        <v>73</v>
      </c>
      <c r="J666" s="42" t="s">
        <v>478</v>
      </c>
      <c r="K666" s="42" t="s">
        <v>3341</v>
      </c>
      <c r="L666" s="2">
        <v>46052</v>
      </c>
      <c r="M666" s="42" t="s">
        <v>582</v>
      </c>
    </row>
    <row r="667" spans="1:13" x14ac:dyDescent="0.25">
      <c r="A667" s="42" t="s">
        <v>3440</v>
      </c>
      <c r="B667" s="42" t="s">
        <v>3441</v>
      </c>
      <c r="C667" s="42" t="s">
        <v>3442</v>
      </c>
      <c r="D667" s="42" t="s">
        <v>409</v>
      </c>
      <c r="E667" s="5">
        <v>874775.44</v>
      </c>
      <c r="F667">
        <v>1</v>
      </c>
      <c r="G667" s="2">
        <v>46037</v>
      </c>
      <c r="H667" s="42" t="s">
        <v>486</v>
      </c>
      <c r="I667" s="42" t="s">
        <v>73</v>
      </c>
      <c r="J667" s="42" t="s">
        <v>478</v>
      </c>
      <c r="K667" s="42" t="s">
        <v>3443</v>
      </c>
      <c r="L667" s="2">
        <v>46052</v>
      </c>
      <c r="M667" s="42" t="s">
        <v>582</v>
      </c>
    </row>
    <row r="668" spans="1:13" x14ac:dyDescent="0.25">
      <c r="A668" s="42" t="s">
        <v>3435</v>
      </c>
      <c r="B668" s="42" t="s">
        <v>3436</v>
      </c>
      <c r="C668" s="42" t="s">
        <v>3437</v>
      </c>
      <c r="D668" s="42" t="s">
        <v>409</v>
      </c>
      <c r="E668" s="5">
        <v>1132865.8799999999</v>
      </c>
      <c r="F668">
        <v>1</v>
      </c>
      <c r="G668" s="2">
        <v>46036</v>
      </c>
      <c r="H668" s="42" t="s">
        <v>486</v>
      </c>
      <c r="I668" s="42" t="s">
        <v>73</v>
      </c>
      <c r="J668" s="42" t="s">
        <v>478</v>
      </c>
      <c r="K668" s="42" t="s">
        <v>3438</v>
      </c>
      <c r="L668" s="2">
        <v>46052</v>
      </c>
      <c r="M668" s="42" t="s">
        <v>582</v>
      </c>
    </row>
    <row r="669" spans="1:13" x14ac:dyDescent="0.25">
      <c r="A669" s="42" t="s">
        <v>13318</v>
      </c>
      <c r="B669" s="42" t="s">
        <v>13319</v>
      </c>
      <c r="C669" s="42" t="s">
        <v>13320</v>
      </c>
      <c r="D669" s="42" t="s">
        <v>409</v>
      </c>
      <c r="E669">
        <v>477693</v>
      </c>
      <c r="F669">
        <v>1</v>
      </c>
      <c r="G669" s="2">
        <v>46212</v>
      </c>
      <c r="H669" s="42" t="s">
        <v>432</v>
      </c>
      <c r="I669" s="42" t="s">
        <v>63</v>
      </c>
      <c r="J669" s="42" t="s">
        <v>433</v>
      </c>
      <c r="K669" s="42" t="s">
        <v>13320</v>
      </c>
      <c r="L669" s="2">
        <v>46212</v>
      </c>
      <c r="M669" s="42" t="s">
        <v>582</v>
      </c>
    </row>
    <row r="670" spans="1:13" x14ac:dyDescent="0.25">
      <c r="A670" s="42" t="s">
        <v>1311</v>
      </c>
      <c r="B670" s="42" t="s">
        <v>1312</v>
      </c>
      <c r="C670" s="42" t="s">
        <v>13321</v>
      </c>
      <c r="D670" s="42" t="s">
        <v>409</v>
      </c>
      <c r="E670">
        <v>379679</v>
      </c>
      <c r="F670">
        <v>1</v>
      </c>
      <c r="G670" s="2">
        <v>46209</v>
      </c>
      <c r="H670" s="42" t="s">
        <v>432</v>
      </c>
      <c r="I670" s="42" t="s">
        <v>63</v>
      </c>
      <c r="J670" s="42" t="s">
        <v>433</v>
      </c>
      <c r="K670" s="42" t="s">
        <v>13321</v>
      </c>
      <c r="L670" s="2">
        <v>46209</v>
      </c>
      <c r="M670" s="42" t="s">
        <v>582</v>
      </c>
    </row>
    <row r="671" spans="1:13" x14ac:dyDescent="0.25">
      <c r="A671" s="42" t="s">
        <v>1311</v>
      </c>
      <c r="B671" s="42" t="s">
        <v>1312</v>
      </c>
      <c r="C671" s="42" t="s">
        <v>13322</v>
      </c>
      <c r="D671" s="42" t="s">
        <v>409</v>
      </c>
      <c r="E671">
        <v>156771</v>
      </c>
      <c r="F671">
        <v>1</v>
      </c>
      <c r="G671" s="2">
        <v>46209</v>
      </c>
      <c r="H671" s="42" t="s">
        <v>432</v>
      </c>
      <c r="I671" s="42" t="s">
        <v>63</v>
      </c>
      <c r="J671" s="42" t="s">
        <v>433</v>
      </c>
      <c r="K671" s="42" t="s">
        <v>13322</v>
      </c>
      <c r="L671" s="2">
        <v>46209</v>
      </c>
      <c r="M671" s="42" t="s">
        <v>582</v>
      </c>
    </row>
    <row r="672" spans="1:13" x14ac:dyDescent="0.25">
      <c r="A672" s="42" t="s">
        <v>1311</v>
      </c>
      <c r="B672" s="42" t="s">
        <v>1312</v>
      </c>
      <c r="C672" s="42" t="s">
        <v>13323</v>
      </c>
      <c r="D672" s="42" t="s">
        <v>409</v>
      </c>
      <c r="E672">
        <v>390702</v>
      </c>
      <c r="F672">
        <v>1</v>
      </c>
      <c r="G672" s="2">
        <v>46209</v>
      </c>
      <c r="H672" s="42" t="s">
        <v>432</v>
      </c>
      <c r="I672" s="42" t="s">
        <v>63</v>
      </c>
      <c r="J672" s="42" t="s">
        <v>433</v>
      </c>
      <c r="K672" s="42" t="s">
        <v>13323</v>
      </c>
      <c r="L672" s="2">
        <v>46209</v>
      </c>
      <c r="M672" s="42" t="s">
        <v>582</v>
      </c>
    </row>
    <row r="673" spans="1:13" x14ac:dyDescent="0.25">
      <c r="A673" s="42" t="s">
        <v>1311</v>
      </c>
      <c r="B673" s="42" t="s">
        <v>1312</v>
      </c>
      <c r="C673" s="42" t="s">
        <v>13324</v>
      </c>
      <c r="D673" s="42" t="s">
        <v>409</v>
      </c>
      <c r="E673">
        <v>398469</v>
      </c>
      <c r="F673">
        <v>1</v>
      </c>
      <c r="G673" s="2">
        <v>46209</v>
      </c>
      <c r="H673" s="42" t="s">
        <v>432</v>
      </c>
      <c r="I673" s="42" t="s">
        <v>63</v>
      </c>
      <c r="J673" s="42" t="s">
        <v>433</v>
      </c>
      <c r="K673" s="42" t="s">
        <v>13324</v>
      </c>
      <c r="L673" s="2">
        <v>46209</v>
      </c>
      <c r="M673" s="42" t="s">
        <v>582</v>
      </c>
    </row>
    <row r="674" spans="1:13" x14ac:dyDescent="0.25">
      <c r="A674" s="42" t="s">
        <v>7575</v>
      </c>
      <c r="B674" s="42" t="s">
        <v>7576</v>
      </c>
      <c r="C674" s="42" t="s">
        <v>13325</v>
      </c>
      <c r="D674" s="42" t="s">
        <v>409</v>
      </c>
      <c r="E674">
        <v>677301</v>
      </c>
      <c r="F674">
        <v>1</v>
      </c>
      <c r="G674" s="2">
        <v>46206</v>
      </c>
      <c r="H674" s="42" t="s">
        <v>432</v>
      </c>
      <c r="I674" s="42" t="s">
        <v>63</v>
      </c>
      <c r="J674" s="42" t="s">
        <v>433</v>
      </c>
      <c r="K674" s="42" t="s">
        <v>13325</v>
      </c>
      <c r="L674" s="2">
        <v>46206</v>
      </c>
      <c r="M674" s="42" t="s">
        <v>582</v>
      </c>
    </row>
    <row r="675" spans="1:13" x14ac:dyDescent="0.25">
      <c r="A675" s="42" t="s">
        <v>13326</v>
      </c>
      <c r="B675" s="42" t="s">
        <v>13327</v>
      </c>
      <c r="C675" s="42" t="s">
        <v>13328</v>
      </c>
      <c r="D675" s="42" t="s">
        <v>409</v>
      </c>
      <c r="E675" s="5">
        <v>734864</v>
      </c>
      <c r="F675">
        <v>1</v>
      </c>
      <c r="G675" s="2">
        <v>46206</v>
      </c>
      <c r="H675" s="42" t="s">
        <v>432</v>
      </c>
      <c r="I675" s="42" t="s">
        <v>63</v>
      </c>
      <c r="J675" s="42" t="s">
        <v>433</v>
      </c>
      <c r="K675" s="42" t="s">
        <v>13328</v>
      </c>
      <c r="L675" s="2">
        <v>46206</v>
      </c>
      <c r="M675" s="42" t="s">
        <v>582</v>
      </c>
    </row>
    <row r="676" spans="1:13" x14ac:dyDescent="0.25">
      <c r="A676" s="42" t="s">
        <v>10294</v>
      </c>
      <c r="B676" s="42" t="s">
        <v>10295</v>
      </c>
      <c r="C676" s="42" t="s">
        <v>13329</v>
      </c>
      <c r="D676" s="42" t="s">
        <v>409</v>
      </c>
      <c r="E676">
        <v>752433</v>
      </c>
      <c r="F676">
        <v>1</v>
      </c>
      <c r="G676" s="2">
        <v>46198</v>
      </c>
      <c r="H676" s="42" t="s">
        <v>432</v>
      </c>
      <c r="I676" s="42" t="s">
        <v>63</v>
      </c>
      <c r="J676" s="42" t="s">
        <v>433</v>
      </c>
      <c r="K676" s="42" t="s">
        <v>13329</v>
      </c>
      <c r="L676" s="2">
        <v>46198</v>
      </c>
      <c r="M676" s="42" t="s">
        <v>582</v>
      </c>
    </row>
    <row r="677" spans="1:13" x14ac:dyDescent="0.25">
      <c r="A677" s="42" t="s">
        <v>12456</v>
      </c>
      <c r="B677" s="42" t="s">
        <v>12459</v>
      </c>
      <c r="C677" s="42" t="s">
        <v>13330</v>
      </c>
      <c r="D677" s="42" t="s">
        <v>409</v>
      </c>
      <c r="E677">
        <v>812058</v>
      </c>
      <c r="F677">
        <v>1</v>
      </c>
      <c r="G677" s="2">
        <v>46191</v>
      </c>
      <c r="H677" s="42" t="s">
        <v>432</v>
      </c>
      <c r="I677" s="42" t="s">
        <v>63</v>
      </c>
      <c r="J677" s="42" t="s">
        <v>433</v>
      </c>
      <c r="K677" s="42" t="s">
        <v>13330</v>
      </c>
      <c r="L677" s="2">
        <v>46191</v>
      </c>
      <c r="M677" s="42" t="s">
        <v>582</v>
      </c>
    </row>
    <row r="678" spans="1:13" x14ac:dyDescent="0.25">
      <c r="A678" s="42" t="s">
        <v>12456</v>
      </c>
      <c r="B678" s="42" t="s">
        <v>12459</v>
      </c>
      <c r="C678" s="42" t="s">
        <v>12076</v>
      </c>
      <c r="D678" s="42" t="s">
        <v>409</v>
      </c>
      <c r="E678" s="5">
        <v>2858102</v>
      </c>
      <c r="F678">
        <v>1</v>
      </c>
      <c r="G678" s="2">
        <v>46191</v>
      </c>
      <c r="H678" s="42" t="s">
        <v>432</v>
      </c>
      <c r="I678" s="42" t="s">
        <v>63</v>
      </c>
      <c r="J678" s="42" t="s">
        <v>433</v>
      </c>
      <c r="K678" s="42" t="s">
        <v>12076</v>
      </c>
      <c r="L678" s="2">
        <v>46191</v>
      </c>
      <c r="M678" s="42" t="s">
        <v>582</v>
      </c>
    </row>
    <row r="679" spans="1:13" x14ac:dyDescent="0.25">
      <c r="A679" s="42" t="s">
        <v>12456</v>
      </c>
      <c r="B679" s="42" t="s">
        <v>12459</v>
      </c>
      <c r="C679" s="42" t="s">
        <v>13331</v>
      </c>
      <c r="D679" s="42" t="s">
        <v>409</v>
      </c>
      <c r="E679">
        <v>247042</v>
      </c>
      <c r="F679">
        <v>1</v>
      </c>
      <c r="G679" s="2">
        <v>46191</v>
      </c>
      <c r="H679" s="42" t="s">
        <v>432</v>
      </c>
      <c r="I679" s="42" t="s">
        <v>63</v>
      </c>
      <c r="J679" s="42" t="s">
        <v>433</v>
      </c>
      <c r="K679" s="42" t="s">
        <v>13331</v>
      </c>
      <c r="L679" s="2">
        <v>46191</v>
      </c>
      <c r="M679" s="42" t="s">
        <v>582</v>
      </c>
    </row>
    <row r="680" spans="1:13" x14ac:dyDescent="0.25">
      <c r="A680" s="42" t="s">
        <v>12456</v>
      </c>
      <c r="B680" s="42" t="s">
        <v>12459</v>
      </c>
      <c r="C680" s="42" t="s">
        <v>13332</v>
      </c>
      <c r="D680" s="42" t="s">
        <v>409</v>
      </c>
      <c r="E680">
        <v>812058</v>
      </c>
      <c r="F680">
        <v>1</v>
      </c>
      <c r="G680" s="2">
        <v>46191</v>
      </c>
      <c r="H680" s="42" t="s">
        <v>432</v>
      </c>
      <c r="I680" s="42" t="s">
        <v>63</v>
      </c>
      <c r="J680" s="42" t="s">
        <v>433</v>
      </c>
      <c r="K680" s="42" t="s">
        <v>13332</v>
      </c>
      <c r="L680" s="2">
        <v>46191</v>
      </c>
      <c r="M680" s="42" t="s">
        <v>582</v>
      </c>
    </row>
    <row r="681" spans="1:13" x14ac:dyDescent="0.25">
      <c r="A681" s="42" t="s">
        <v>1311</v>
      </c>
      <c r="B681" s="42" t="s">
        <v>1312</v>
      </c>
      <c r="C681" s="42" t="s">
        <v>12072</v>
      </c>
      <c r="D681" s="42" t="s">
        <v>409</v>
      </c>
      <c r="E681">
        <v>311500</v>
      </c>
      <c r="F681">
        <v>1</v>
      </c>
      <c r="G681" s="2">
        <v>46190</v>
      </c>
      <c r="H681" s="42" t="s">
        <v>432</v>
      </c>
      <c r="I681" s="42" t="s">
        <v>63</v>
      </c>
      <c r="J681" s="42" t="s">
        <v>433</v>
      </c>
      <c r="K681" s="42" t="s">
        <v>12072</v>
      </c>
      <c r="L681" s="2">
        <v>46190</v>
      </c>
      <c r="M681" s="42" t="s">
        <v>582</v>
      </c>
    </row>
    <row r="682" spans="1:13" x14ac:dyDescent="0.25">
      <c r="A682" s="42" t="s">
        <v>1311</v>
      </c>
      <c r="B682" s="42" t="s">
        <v>1312</v>
      </c>
      <c r="C682" s="42" t="s">
        <v>12071</v>
      </c>
      <c r="D682" s="42" t="s">
        <v>409</v>
      </c>
      <c r="E682">
        <v>77875</v>
      </c>
      <c r="F682">
        <v>1</v>
      </c>
      <c r="G682" s="2">
        <v>46190</v>
      </c>
      <c r="H682" s="42" t="s">
        <v>432</v>
      </c>
      <c r="I682" s="42" t="s">
        <v>63</v>
      </c>
      <c r="J682" s="42" t="s">
        <v>433</v>
      </c>
      <c r="K682" s="42" t="s">
        <v>12071</v>
      </c>
      <c r="L682" s="2">
        <v>46190</v>
      </c>
      <c r="M682" s="42" t="s">
        <v>582</v>
      </c>
    </row>
    <row r="683" spans="1:13" x14ac:dyDescent="0.25">
      <c r="A683" s="42" t="s">
        <v>1311</v>
      </c>
      <c r="B683" s="42" t="s">
        <v>1312</v>
      </c>
      <c r="C683" s="42" t="s">
        <v>12070</v>
      </c>
      <c r="D683" s="42" t="s">
        <v>409</v>
      </c>
      <c r="E683">
        <v>1168127</v>
      </c>
      <c r="F683">
        <v>1</v>
      </c>
      <c r="G683" s="2">
        <v>46190</v>
      </c>
      <c r="H683" s="42" t="s">
        <v>432</v>
      </c>
      <c r="I683" s="42" t="s">
        <v>63</v>
      </c>
      <c r="J683" s="42" t="s">
        <v>433</v>
      </c>
      <c r="K683" s="42" t="s">
        <v>12070</v>
      </c>
      <c r="L683" s="2">
        <v>46190</v>
      </c>
      <c r="M683" s="42" t="s">
        <v>582</v>
      </c>
    </row>
    <row r="684" spans="1:13" x14ac:dyDescent="0.25">
      <c r="A684" s="42" t="s">
        <v>7489</v>
      </c>
      <c r="B684" s="42" t="s">
        <v>7492</v>
      </c>
      <c r="C684" s="42" t="s">
        <v>13333</v>
      </c>
      <c r="D684" s="42" t="s">
        <v>409</v>
      </c>
      <c r="E684">
        <v>55052</v>
      </c>
      <c r="F684">
        <v>1</v>
      </c>
      <c r="G684" s="2">
        <v>46189</v>
      </c>
      <c r="H684" s="42" t="s">
        <v>432</v>
      </c>
      <c r="I684" s="42" t="s">
        <v>63</v>
      </c>
      <c r="J684" s="42" t="s">
        <v>433</v>
      </c>
      <c r="K684" s="42" t="s">
        <v>13333</v>
      </c>
      <c r="L684" s="2">
        <v>46189</v>
      </c>
      <c r="M684" s="42" t="s">
        <v>582</v>
      </c>
    </row>
    <row r="685" spans="1:13" x14ac:dyDescent="0.25">
      <c r="A685" s="42" t="s">
        <v>181</v>
      </c>
      <c r="B685" s="42" t="s">
        <v>17</v>
      </c>
      <c r="C685" s="42" t="s">
        <v>12069</v>
      </c>
      <c r="D685" s="42" t="s">
        <v>409</v>
      </c>
      <c r="E685" s="5">
        <v>342434</v>
      </c>
      <c r="F685">
        <v>1</v>
      </c>
      <c r="G685" s="2">
        <v>46185</v>
      </c>
      <c r="H685" s="42" t="s">
        <v>432</v>
      </c>
      <c r="I685" s="42" t="s">
        <v>63</v>
      </c>
      <c r="J685" s="42" t="s">
        <v>433</v>
      </c>
      <c r="K685" s="42" t="s">
        <v>12069</v>
      </c>
      <c r="L685" s="2">
        <v>46185</v>
      </c>
      <c r="M685" s="42" t="s">
        <v>582</v>
      </c>
    </row>
    <row r="686" spans="1:13" x14ac:dyDescent="0.25">
      <c r="A686" s="42" t="s">
        <v>1185</v>
      </c>
      <c r="B686" s="42" t="s">
        <v>1186</v>
      </c>
      <c r="C686" s="42" t="s">
        <v>12067</v>
      </c>
      <c r="D686" s="42" t="s">
        <v>409</v>
      </c>
      <c r="E686">
        <v>688945</v>
      </c>
      <c r="F686">
        <v>1</v>
      </c>
      <c r="G686" s="2">
        <v>46185</v>
      </c>
      <c r="H686" s="42" t="s">
        <v>432</v>
      </c>
      <c r="I686" s="42" t="s">
        <v>63</v>
      </c>
      <c r="J686" s="42" t="s">
        <v>433</v>
      </c>
      <c r="K686" s="42" t="s">
        <v>12067</v>
      </c>
      <c r="L686" s="2">
        <v>46185</v>
      </c>
      <c r="M686" s="42" t="s">
        <v>582</v>
      </c>
    </row>
    <row r="687" spans="1:13" x14ac:dyDescent="0.25">
      <c r="A687" s="42" t="s">
        <v>251</v>
      </c>
      <c r="B687" s="42" t="s">
        <v>5096</v>
      </c>
      <c r="C687" s="42" t="s">
        <v>11889</v>
      </c>
      <c r="D687" s="42" t="s">
        <v>409</v>
      </c>
      <c r="E687">
        <v>164816</v>
      </c>
      <c r="F687">
        <v>1</v>
      </c>
      <c r="G687" s="2">
        <v>46182</v>
      </c>
      <c r="H687" s="42" t="s">
        <v>432</v>
      </c>
      <c r="I687" s="42" t="s">
        <v>63</v>
      </c>
      <c r="J687" s="42" t="s">
        <v>433</v>
      </c>
      <c r="K687" s="42" t="s">
        <v>11889</v>
      </c>
      <c r="L687" s="2">
        <v>46182</v>
      </c>
      <c r="M687" s="42" t="s">
        <v>582</v>
      </c>
    </row>
    <row r="688" spans="1:13" x14ac:dyDescent="0.25">
      <c r="A688" s="42" t="s">
        <v>11886</v>
      </c>
      <c r="B688" s="42" t="s">
        <v>11887</v>
      </c>
      <c r="C688" s="42" t="s">
        <v>11888</v>
      </c>
      <c r="D688" s="42" t="s">
        <v>409</v>
      </c>
      <c r="E688">
        <v>122035</v>
      </c>
      <c r="F688">
        <v>1</v>
      </c>
      <c r="G688" s="2">
        <v>46182</v>
      </c>
      <c r="H688" s="42" t="s">
        <v>432</v>
      </c>
      <c r="I688" s="42" t="s">
        <v>63</v>
      </c>
      <c r="J688" s="42" t="s">
        <v>433</v>
      </c>
      <c r="K688" s="42" t="s">
        <v>11888</v>
      </c>
      <c r="L688" s="2">
        <v>46182</v>
      </c>
      <c r="M688" s="42" t="s">
        <v>582</v>
      </c>
    </row>
    <row r="689" spans="1:13" x14ac:dyDescent="0.25">
      <c r="A689" s="42" t="s">
        <v>7394</v>
      </c>
      <c r="B689" s="42" t="s">
        <v>7395</v>
      </c>
      <c r="C689" s="42" t="s">
        <v>11893</v>
      </c>
      <c r="D689" s="42" t="s">
        <v>409</v>
      </c>
      <c r="E689">
        <v>441361</v>
      </c>
      <c r="F689">
        <v>1</v>
      </c>
      <c r="G689" s="2">
        <v>46181</v>
      </c>
      <c r="H689" s="42" t="s">
        <v>432</v>
      </c>
      <c r="I689" s="42" t="s">
        <v>63</v>
      </c>
      <c r="J689" s="42" t="s">
        <v>433</v>
      </c>
      <c r="K689" s="42" t="s">
        <v>11893</v>
      </c>
      <c r="L689" s="2">
        <v>46181</v>
      </c>
      <c r="M689" s="42" t="s">
        <v>582</v>
      </c>
    </row>
    <row r="690" spans="1:13" x14ac:dyDescent="0.25">
      <c r="A690" s="42" t="s">
        <v>1311</v>
      </c>
      <c r="B690" s="42" t="s">
        <v>1312</v>
      </c>
      <c r="C690" s="42" t="s">
        <v>11894</v>
      </c>
      <c r="D690" s="42" t="s">
        <v>409</v>
      </c>
      <c r="E690" s="5">
        <v>844931</v>
      </c>
      <c r="F690">
        <v>1</v>
      </c>
      <c r="G690" s="2">
        <v>46181</v>
      </c>
      <c r="H690" s="42" t="s">
        <v>432</v>
      </c>
      <c r="I690" s="42" t="s">
        <v>63</v>
      </c>
      <c r="J690" s="42" t="s">
        <v>433</v>
      </c>
      <c r="K690" s="42" t="s">
        <v>11895</v>
      </c>
      <c r="L690" s="2">
        <v>46181</v>
      </c>
      <c r="M690" s="42" t="s">
        <v>582</v>
      </c>
    </row>
    <row r="691" spans="1:13" x14ac:dyDescent="0.25">
      <c r="A691" s="42" t="s">
        <v>1311</v>
      </c>
      <c r="B691" s="42" t="s">
        <v>1312</v>
      </c>
      <c r="C691" s="42" t="s">
        <v>11891</v>
      </c>
      <c r="D691" s="42" t="s">
        <v>409</v>
      </c>
      <c r="E691">
        <v>351551</v>
      </c>
      <c r="F691">
        <v>1</v>
      </c>
      <c r="G691" s="2">
        <v>46181</v>
      </c>
      <c r="H691" s="42" t="s">
        <v>432</v>
      </c>
      <c r="I691" s="42" t="s">
        <v>63</v>
      </c>
      <c r="J691" s="42" t="s">
        <v>433</v>
      </c>
      <c r="K691" s="42" t="s">
        <v>11892</v>
      </c>
      <c r="L691" s="2">
        <v>46181</v>
      </c>
      <c r="M691" s="42" t="s">
        <v>582</v>
      </c>
    </row>
    <row r="692" spans="1:13" x14ac:dyDescent="0.25">
      <c r="A692" s="42" t="s">
        <v>941</v>
      </c>
      <c r="B692" s="42" t="s">
        <v>847</v>
      </c>
      <c r="C692" s="42" t="s">
        <v>11890</v>
      </c>
      <c r="D692" s="42" t="s">
        <v>409</v>
      </c>
      <c r="E692">
        <v>244071</v>
      </c>
      <c r="F692">
        <v>1</v>
      </c>
      <c r="G692" s="2">
        <v>46181</v>
      </c>
      <c r="H692" s="42" t="s">
        <v>432</v>
      </c>
      <c r="I692" s="42" t="s">
        <v>63</v>
      </c>
      <c r="J692" s="42" t="s">
        <v>433</v>
      </c>
      <c r="K692" s="42" t="s">
        <v>11890</v>
      </c>
      <c r="L692" s="2">
        <v>46181</v>
      </c>
      <c r="M692" s="42" t="s">
        <v>582</v>
      </c>
    </row>
    <row r="693" spans="1:13" x14ac:dyDescent="0.25">
      <c r="A693" s="42" t="s">
        <v>941</v>
      </c>
      <c r="B693" s="42" t="s">
        <v>847</v>
      </c>
      <c r="C693" s="42" t="s">
        <v>11896</v>
      </c>
      <c r="D693" s="42" t="s">
        <v>409</v>
      </c>
      <c r="E693">
        <v>327461</v>
      </c>
      <c r="F693">
        <v>1</v>
      </c>
      <c r="G693" s="2">
        <v>46178</v>
      </c>
      <c r="H693" s="42" t="s">
        <v>432</v>
      </c>
      <c r="I693" s="42" t="s">
        <v>63</v>
      </c>
      <c r="J693" s="42" t="s">
        <v>433</v>
      </c>
      <c r="K693" s="42" t="s">
        <v>11896</v>
      </c>
      <c r="L693" s="2">
        <v>46178</v>
      </c>
      <c r="M693" s="42" t="s">
        <v>582</v>
      </c>
    </row>
    <row r="694" spans="1:13" x14ac:dyDescent="0.25">
      <c r="A694" s="42" t="s">
        <v>6073</v>
      </c>
      <c r="B694" s="42" t="s">
        <v>6074</v>
      </c>
      <c r="C694" s="42" t="s">
        <v>11898</v>
      </c>
      <c r="D694" s="42" t="s">
        <v>409</v>
      </c>
      <c r="E694">
        <v>498187</v>
      </c>
      <c r="F694">
        <v>1</v>
      </c>
      <c r="G694" s="2">
        <v>46177</v>
      </c>
      <c r="H694" s="42" t="s">
        <v>432</v>
      </c>
      <c r="I694" s="42" t="s">
        <v>63</v>
      </c>
      <c r="J694" s="42" t="s">
        <v>433</v>
      </c>
      <c r="K694" s="42" t="s">
        <v>11898</v>
      </c>
      <c r="L694" s="2">
        <v>46177</v>
      </c>
      <c r="M694" s="42" t="s">
        <v>582</v>
      </c>
    </row>
    <row r="695" spans="1:13" x14ac:dyDescent="0.25">
      <c r="A695" s="42" t="s">
        <v>184</v>
      </c>
      <c r="B695" s="42" t="s">
        <v>16</v>
      </c>
      <c r="C695" s="42" t="s">
        <v>11897</v>
      </c>
      <c r="D695" s="42" t="s">
        <v>409</v>
      </c>
      <c r="E695">
        <v>4765876</v>
      </c>
      <c r="F695">
        <v>1</v>
      </c>
      <c r="G695" s="2">
        <v>46177</v>
      </c>
      <c r="H695" s="42" t="s">
        <v>432</v>
      </c>
      <c r="I695" s="42" t="s">
        <v>63</v>
      </c>
      <c r="J695" s="42" t="s">
        <v>433</v>
      </c>
      <c r="K695" s="42" t="s">
        <v>11897</v>
      </c>
      <c r="L695" s="2">
        <v>46177</v>
      </c>
      <c r="M695" s="42" t="s">
        <v>582</v>
      </c>
    </row>
    <row r="696" spans="1:13" x14ac:dyDescent="0.25">
      <c r="A696" s="42" t="s">
        <v>8278</v>
      </c>
      <c r="B696" s="42" t="s">
        <v>8289</v>
      </c>
      <c r="C696" s="42" t="s">
        <v>11899</v>
      </c>
      <c r="D696" s="42" t="s">
        <v>409</v>
      </c>
      <c r="E696">
        <v>120361</v>
      </c>
      <c r="F696">
        <v>1</v>
      </c>
      <c r="G696" s="2">
        <v>46171</v>
      </c>
      <c r="H696" s="42" t="s">
        <v>432</v>
      </c>
      <c r="I696" s="42" t="s">
        <v>63</v>
      </c>
      <c r="J696" s="42" t="s">
        <v>433</v>
      </c>
      <c r="K696" s="42" t="s">
        <v>11899</v>
      </c>
      <c r="L696" s="2">
        <v>46171</v>
      </c>
      <c r="M696" s="42" t="s">
        <v>582</v>
      </c>
    </row>
    <row r="697" spans="1:13" x14ac:dyDescent="0.25">
      <c r="A697" s="42" t="s">
        <v>10966</v>
      </c>
      <c r="B697" s="42" t="s">
        <v>10967</v>
      </c>
      <c r="C697" s="42" t="s">
        <v>10535</v>
      </c>
      <c r="D697" s="42" t="s">
        <v>409</v>
      </c>
      <c r="E697">
        <v>290818</v>
      </c>
      <c r="F697">
        <v>1</v>
      </c>
      <c r="G697" s="2">
        <v>46168</v>
      </c>
      <c r="H697" s="42" t="s">
        <v>432</v>
      </c>
      <c r="I697" s="42" t="s">
        <v>63</v>
      </c>
      <c r="J697" s="42" t="s">
        <v>433</v>
      </c>
      <c r="K697" s="42" t="s">
        <v>10535</v>
      </c>
      <c r="L697" s="2">
        <v>46168</v>
      </c>
      <c r="M697" s="42" t="s">
        <v>582</v>
      </c>
    </row>
    <row r="698" spans="1:13" x14ac:dyDescent="0.25">
      <c r="A698" s="42" t="s">
        <v>6062</v>
      </c>
      <c r="B698" s="42" t="s">
        <v>6063</v>
      </c>
      <c r="C698" s="42" t="s">
        <v>10534</v>
      </c>
      <c r="D698" s="42" t="s">
        <v>409</v>
      </c>
      <c r="E698">
        <v>1350780</v>
      </c>
      <c r="F698">
        <v>1</v>
      </c>
      <c r="G698" s="2">
        <v>46168</v>
      </c>
      <c r="H698" s="42" t="s">
        <v>432</v>
      </c>
      <c r="I698" s="42" t="s">
        <v>63</v>
      </c>
      <c r="J698" s="42" t="s">
        <v>433</v>
      </c>
      <c r="K698" s="42" t="s">
        <v>10534</v>
      </c>
      <c r="L698" s="2">
        <v>46168</v>
      </c>
      <c r="M698" s="42" t="s">
        <v>582</v>
      </c>
    </row>
    <row r="699" spans="1:13" x14ac:dyDescent="0.25">
      <c r="A699" s="42" t="s">
        <v>1311</v>
      </c>
      <c r="B699" s="42" t="s">
        <v>1312</v>
      </c>
      <c r="C699" s="42" t="s">
        <v>10293</v>
      </c>
      <c r="D699" s="42" t="s">
        <v>409</v>
      </c>
      <c r="E699">
        <v>315184</v>
      </c>
      <c r="F699">
        <v>1</v>
      </c>
      <c r="G699" s="2">
        <v>46162</v>
      </c>
      <c r="H699" s="42" t="s">
        <v>432</v>
      </c>
      <c r="I699" s="42" t="s">
        <v>63</v>
      </c>
      <c r="J699" s="42" t="s">
        <v>433</v>
      </c>
      <c r="K699" s="42" t="s">
        <v>10293</v>
      </c>
      <c r="L699" s="2">
        <v>46162</v>
      </c>
      <c r="M699" s="42" t="s">
        <v>582</v>
      </c>
    </row>
    <row r="700" spans="1:13" x14ac:dyDescent="0.25">
      <c r="A700" s="42" t="s">
        <v>1311</v>
      </c>
      <c r="B700" s="42" t="s">
        <v>1312</v>
      </c>
      <c r="C700" s="42" t="s">
        <v>10292</v>
      </c>
      <c r="D700" s="42" t="s">
        <v>409</v>
      </c>
      <c r="E700" s="5">
        <v>421861</v>
      </c>
      <c r="F700">
        <v>1</v>
      </c>
      <c r="G700" s="2">
        <v>46162</v>
      </c>
      <c r="H700" s="42" t="s">
        <v>432</v>
      </c>
      <c r="I700" s="42" t="s">
        <v>63</v>
      </c>
      <c r="J700" s="42" t="s">
        <v>433</v>
      </c>
      <c r="K700" s="42" t="s">
        <v>10292</v>
      </c>
      <c r="L700" s="2">
        <v>46162</v>
      </c>
      <c r="M700" s="42" t="s">
        <v>582</v>
      </c>
    </row>
    <row r="701" spans="1:13" x14ac:dyDescent="0.25">
      <c r="A701" s="42" t="s">
        <v>1311</v>
      </c>
      <c r="B701" s="42" t="s">
        <v>1312</v>
      </c>
      <c r="C701" s="42" t="s">
        <v>10291</v>
      </c>
      <c r="D701" s="42" t="s">
        <v>409</v>
      </c>
      <c r="E701">
        <v>1013436</v>
      </c>
      <c r="F701">
        <v>1</v>
      </c>
      <c r="G701" s="2">
        <v>46162</v>
      </c>
      <c r="H701" s="42" t="s">
        <v>432</v>
      </c>
      <c r="I701" s="42" t="s">
        <v>63</v>
      </c>
      <c r="J701" s="42" t="s">
        <v>433</v>
      </c>
      <c r="K701" s="42" t="s">
        <v>10291</v>
      </c>
      <c r="L701" s="2">
        <v>46162</v>
      </c>
      <c r="M701" s="42" t="s">
        <v>582</v>
      </c>
    </row>
    <row r="702" spans="1:13" x14ac:dyDescent="0.25">
      <c r="A702" s="42" t="s">
        <v>10294</v>
      </c>
      <c r="B702" s="42" t="s">
        <v>10295</v>
      </c>
      <c r="C702" s="42" t="s">
        <v>10296</v>
      </c>
      <c r="D702" s="42" t="s">
        <v>409</v>
      </c>
      <c r="E702">
        <v>400723</v>
      </c>
      <c r="F702">
        <v>1</v>
      </c>
      <c r="G702" s="2">
        <v>46160</v>
      </c>
      <c r="H702" s="42" t="s">
        <v>432</v>
      </c>
      <c r="I702" s="42" t="s">
        <v>63</v>
      </c>
      <c r="J702" s="42" t="s">
        <v>433</v>
      </c>
      <c r="K702" s="42" t="s">
        <v>10296</v>
      </c>
      <c r="L702" s="2">
        <v>46160</v>
      </c>
      <c r="M702" s="42" t="s">
        <v>582</v>
      </c>
    </row>
    <row r="703" spans="1:13" x14ac:dyDescent="0.25">
      <c r="A703" s="42" t="s">
        <v>251</v>
      </c>
      <c r="B703" s="42" t="s">
        <v>5096</v>
      </c>
      <c r="C703" s="42" t="s">
        <v>10297</v>
      </c>
      <c r="D703" s="42" t="s">
        <v>409</v>
      </c>
      <c r="E703">
        <v>473610</v>
      </c>
      <c r="F703">
        <v>1</v>
      </c>
      <c r="G703" s="2">
        <v>46160</v>
      </c>
      <c r="H703" s="42" t="s">
        <v>432</v>
      </c>
      <c r="I703" s="42" t="s">
        <v>63</v>
      </c>
      <c r="J703" s="42" t="s">
        <v>433</v>
      </c>
      <c r="K703" s="42" t="s">
        <v>10297</v>
      </c>
      <c r="L703" s="2">
        <v>46160</v>
      </c>
      <c r="M703" s="42" t="s">
        <v>582</v>
      </c>
    </row>
    <row r="704" spans="1:13" x14ac:dyDescent="0.25">
      <c r="A704" s="42" t="s">
        <v>10301</v>
      </c>
      <c r="B704" s="42" t="s">
        <v>10302</v>
      </c>
      <c r="C704" s="42" t="s">
        <v>10303</v>
      </c>
      <c r="D704" s="42" t="s">
        <v>409</v>
      </c>
      <c r="E704">
        <v>122886</v>
      </c>
      <c r="F704">
        <v>1</v>
      </c>
      <c r="G704" s="2">
        <v>46156</v>
      </c>
      <c r="H704" s="42" t="s">
        <v>432</v>
      </c>
      <c r="I704" s="42" t="s">
        <v>63</v>
      </c>
      <c r="J704" s="42" t="s">
        <v>433</v>
      </c>
      <c r="K704" s="42" t="s">
        <v>10303</v>
      </c>
      <c r="L704" s="2">
        <v>46156</v>
      </c>
      <c r="M704" s="42" t="s">
        <v>582</v>
      </c>
    </row>
    <row r="705" spans="1:13" x14ac:dyDescent="0.25">
      <c r="A705" s="42" t="s">
        <v>6073</v>
      </c>
      <c r="B705" s="42" t="s">
        <v>6074</v>
      </c>
      <c r="C705" s="42" t="s">
        <v>10304</v>
      </c>
      <c r="D705" s="42" t="s">
        <v>409</v>
      </c>
      <c r="E705">
        <v>431863</v>
      </c>
      <c r="F705">
        <v>1</v>
      </c>
      <c r="G705" s="2">
        <v>46156</v>
      </c>
      <c r="H705" s="42" t="s">
        <v>432</v>
      </c>
      <c r="I705" s="42" t="s">
        <v>63</v>
      </c>
      <c r="J705" s="42" t="s">
        <v>433</v>
      </c>
      <c r="K705" s="42" t="s">
        <v>10304</v>
      </c>
      <c r="L705" s="2">
        <v>46156</v>
      </c>
      <c r="M705" s="42" t="s">
        <v>582</v>
      </c>
    </row>
    <row r="706" spans="1:13" x14ac:dyDescent="0.25">
      <c r="A706" s="42" t="s">
        <v>10298</v>
      </c>
      <c r="B706" s="42" t="s">
        <v>10299</v>
      </c>
      <c r="C706" s="42" t="s">
        <v>10300</v>
      </c>
      <c r="D706" s="42" t="s">
        <v>409</v>
      </c>
      <c r="E706" s="5">
        <v>515730</v>
      </c>
      <c r="F706">
        <v>1</v>
      </c>
      <c r="G706" s="2">
        <v>46156</v>
      </c>
      <c r="H706" s="42" t="s">
        <v>432</v>
      </c>
      <c r="I706" s="42" t="s">
        <v>63</v>
      </c>
      <c r="J706" s="42" t="s">
        <v>433</v>
      </c>
      <c r="K706" s="42" t="s">
        <v>10300</v>
      </c>
      <c r="L706" s="2">
        <v>46156</v>
      </c>
      <c r="M706" s="42" t="s">
        <v>582</v>
      </c>
    </row>
    <row r="707" spans="1:13" x14ac:dyDescent="0.25">
      <c r="A707" s="42" t="s">
        <v>8243</v>
      </c>
      <c r="B707" s="42" t="s">
        <v>8244</v>
      </c>
      <c r="C707" s="42" t="s">
        <v>10308</v>
      </c>
      <c r="D707" s="42" t="s">
        <v>409</v>
      </c>
      <c r="E707">
        <v>289633</v>
      </c>
      <c r="F707">
        <v>1</v>
      </c>
      <c r="G707" s="2">
        <v>46155</v>
      </c>
      <c r="H707" s="42" t="s">
        <v>432</v>
      </c>
      <c r="I707" s="42" t="s">
        <v>63</v>
      </c>
      <c r="J707" s="42" t="s">
        <v>433</v>
      </c>
      <c r="K707" s="42" t="s">
        <v>10308</v>
      </c>
      <c r="L707" s="2">
        <v>46155</v>
      </c>
      <c r="M707" s="42" t="s">
        <v>582</v>
      </c>
    </row>
    <row r="708" spans="1:13" x14ac:dyDescent="0.25">
      <c r="A708" s="42" t="s">
        <v>10305</v>
      </c>
      <c r="B708" s="42" t="s">
        <v>10306</v>
      </c>
      <c r="C708" s="42" t="s">
        <v>10307</v>
      </c>
      <c r="D708" s="42" t="s">
        <v>409</v>
      </c>
      <c r="E708">
        <v>846637</v>
      </c>
      <c r="F708">
        <v>1</v>
      </c>
      <c r="G708" s="2">
        <v>46155</v>
      </c>
      <c r="H708" s="42" t="s">
        <v>432</v>
      </c>
      <c r="I708" s="42" t="s">
        <v>63</v>
      </c>
      <c r="J708" s="42" t="s">
        <v>433</v>
      </c>
      <c r="K708" s="42" t="s">
        <v>10307</v>
      </c>
      <c r="L708" s="2">
        <v>46155</v>
      </c>
      <c r="M708" s="42" t="s">
        <v>582</v>
      </c>
    </row>
    <row r="709" spans="1:13" x14ac:dyDescent="0.25">
      <c r="A709" s="42" t="s">
        <v>7575</v>
      </c>
      <c r="B709" s="42" t="s">
        <v>7576</v>
      </c>
      <c r="C709" s="42" t="s">
        <v>10309</v>
      </c>
      <c r="D709" s="42" t="s">
        <v>409</v>
      </c>
      <c r="E709">
        <v>472351</v>
      </c>
      <c r="F709">
        <v>1</v>
      </c>
      <c r="G709" s="2">
        <v>46154</v>
      </c>
      <c r="H709" s="42" t="s">
        <v>432</v>
      </c>
      <c r="I709" s="42" t="s">
        <v>63</v>
      </c>
      <c r="J709" s="42" t="s">
        <v>433</v>
      </c>
      <c r="K709" s="42" t="s">
        <v>10309</v>
      </c>
      <c r="L709" s="2">
        <v>46154</v>
      </c>
      <c r="M709" s="42" t="s">
        <v>582</v>
      </c>
    </row>
    <row r="710" spans="1:13" x14ac:dyDescent="0.25">
      <c r="A710" s="42" t="s">
        <v>181</v>
      </c>
      <c r="B710" s="42" t="s">
        <v>17</v>
      </c>
      <c r="C710" s="42" t="s">
        <v>9563</v>
      </c>
      <c r="D710" s="42" t="s">
        <v>409</v>
      </c>
      <c r="E710">
        <v>1351172</v>
      </c>
      <c r="F710">
        <v>1</v>
      </c>
      <c r="G710" s="2">
        <v>46153</v>
      </c>
      <c r="H710" s="42" t="s">
        <v>432</v>
      </c>
      <c r="I710" s="42" t="s">
        <v>63</v>
      </c>
      <c r="J710" s="42" t="s">
        <v>433</v>
      </c>
      <c r="K710" s="42" t="s">
        <v>9563</v>
      </c>
      <c r="L710" s="2">
        <v>46153</v>
      </c>
      <c r="M710" s="42" t="s">
        <v>582</v>
      </c>
    </row>
    <row r="711" spans="1:13" x14ac:dyDescent="0.25">
      <c r="A711" s="42" t="s">
        <v>1311</v>
      </c>
      <c r="B711" s="42" t="s">
        <v>1312</v>
      </c>
      <c r="C711" s="42" t="s">
        <v>9568</v>
      </c>
      <c r="D711" s="42" t="s">
        <v>409</v>
      </c>
      <c r="E711">
        <v>844931</v>
      </c>
      <c r="F711">
        <v>1</v>
      </c>
      <c r="G711" s="2">
        <v>46148</v>
      </c>
      <c r="H711" s="42" t="s">
        <v>432</v>
      </c>
      <c r="I711" s="42" t="s">
        <v>63</v>
      </c>
      <c r="J711" s="42" t="s">
        <v>433</v>
      </c>
      <c r="K711" s="42" t="s">
        <v>9568</v>
      </c>
      <c r="L711" s="2">
        <v>46148</v>
      </c>
      <c r="M711" s="42" t="s">
        <v>582</v>
      </c>
    </row>
    <row r="712" spans="1:13" x14ac:dyDescent="0.25">
      <c r="A712" s="42" t="s">
        <v>1311</v>
      </c>
      <c r="B712" s="42" t="s">
        <v>1312</v>
      </c>
      <c r="C712" s="42" t="s">
        <v>9566</v>
      </c>
      <c r="D712" s="42" t="s">
        <v>409</v>
      </c>
      <c r="E712">
        <v>1675420</v>
      </c>
      <c r="F712">
        <v>1</v>
      </c>
      <c r="G712" s="2">
        <v>46148</v>
      </c>
      <c r="H712" s="42" t="s">
        <v>432</v>
      </c>
      <c r="I712" s="42" t="s">
        <v>63</v>
      </c>
      <c r="J712" s="42" t="s">
        <v>433</v>
      </c>
      <c r="K712" s="42" t="s">
        <v>9566</v>
      </c>
      <c r="L712" s="2">
        <v>46148</v>
      </c>
      <c r="M712" s="42" t="s">
        <v>582</v>
      </c>
    </row>
    <row r="713" spans="1:13" x14ac:dyDescent="0.25">
      <c r="A713" s="42" t="s">
        <v>1311</v>
      </c>
      <c r="B713" s="42" t="s">
        <v>1312</v>
      </c>
      <c r="C713" s="42" t="s">
        <v>9565</v>
      </c>
      <c r="D713" s="42" t="s">
        <v>409</v>
      </c>
      <c r="E713" s="5">
        <v>154062</v>
      </c>
      <c r="F713">
        <v>1</v>
      </c>
      <c r="G713" s="2">
        <v>46148</v>
      </c>
      <c r="H713" s="42" t="s">
        <v>432</v>
      </c>
      <c r="I713" s="42" t="s">
        <v>63</v>
      </c>
      <c r="J713" s="42" t="s">
        <v>433</v>
      </c>
      <c r="K713" s="42" t="s">
        <v>9565</v>
      </c>
      <c r="L713" s="2">
        <v>46148</v>
      </c>
      <c r="M713" s="42" t="s">
        <v>582</v>
      </c>
    </row>
    <row r="714" spans="1:13" x14ac:dyDescent="0.25">
      <c r="A714" s="42" t="s">
        <v>185</v>
      </c>
      <c r="B714" s="42" t="s">
        <v>7558</v>
      </c>
      <c r="C714" s="42" t="s">
        <v>9564</v>
      </c>
      <c r="D714" s="42" t="s">
        <v>409</v>
      </c>
      <c r="E714">
        <v>308123</v>
      </c>
      <c r="F714">
        <v>1</v>
      </c>
      <c r="G714" s="2">
        <v>46148</v>
      </c>
      <c r="H714" s="42" t="s">
        <v>432</v>
      </c>
      <c r="I714" s="42" t="s">
        <v>63</v>
      </c>
      <c r="J714" s="42" t="s">
        <v>433</v>
      </c>
      <c r="K714" s="42" t="s">
        <v>9564</v>
      </c>
      <c r="L714" s="2">
        <v>46148</v>
      </c>
      <c r="M714" s="42" t="s">
        <v>582</v>
      </c>
    </row>
    <row r="715" spans="1:13" x14ac:dyDescent="0.25">
      <c r="A715" s="42" t="s">
        <v>251</v>
      </c>
      <c r="B715" s="42" t="s">
        <v>5096</v>
      </c>
      <c r="C715" s="42" t="s">
        <v>9567</v>
      </c>
      <c r="D715" s="42" t="s">
        <v>409</v>
      </c>
      <c r="E715">
        <v>396000</v>
      </c>
      <c r="F715">
        <v>1</v>
      </c>
      <c r="G715" s="2">
        <v>46148</v>
      </c>
      <c r="H715" s="42" t="s">
        <v>432</v>
      </c>
      <c r="I715" s="42" t="s">
        <v>63</v>
      </c>
      <c r="J715" s="42" t="s">
        <v>433</v>
      </c>
      <c r="K715" s="42" t="s">
        <v>9567</v>
      </c>
      <c r="L715" s="2">
        <v>46148</v>
      </c>
      <c r="M715" s="42" t="s">
        <v>582</v>
      </c>
    </row>
    <row r="716" spans="1:13" x14ac:dyDescent="0.25">
      <c r="A716" s="42" t="s">
        <v>7561</v>
      </c>
      <c r="B716" s="42" t="s">
        <v>9569</v>
      </c>
      <c r="C716" s="42" t="s">
        <v>6392</v>
      </c>
      <c r="D716" s="42" t="s">
        <v>409</v>
      </c>
      <c r="E716">
        <v>239260</v>
      </c>
      <c r="F716">
        <v>1</v>
      </c>
      <c r="G716" s="2">
        <v>46141</v>
      </c>
      <c r="H716" s="42" t="s">
        <v>432</v>
      </c>
      <c r="I716" s="42" t="s">
        <v>63</v>
      </c>
      <c r="J716" s="42" t="s">
        <v>433</v>
      </c>
      <c r="K716" s="42" t="s">
        <v>6392</v>
      </c>
      <c r="L716" s="2">
        <v>46141</v>
      </c>
      <c r="M716" s="42" t="s">
        <v>582</v>
      </c>
    </row>
    <row r="717" spans="1:13" x14ac:dyDescent="0.25">
      <c r="A717" s="42" t="s">
        <v>149</v>
      </c>
      <c r="B717" s="42" t="s">
        <v>19</v>
      </c>
      <c r="C717" s="42" t="s">
        <v>6373</v>
      </c>
      <c r="D717" s="42" t="s">
        <v>409</v>
      </c>
      <c r="E717">
        <v>639798</v>
      </c>
      <c r="F717">
        <v>1</v>
      </c>
      <c r="G717" s="2">
        <v>46140</v>
      </c>
      <c r="H717" s="42" t="s">
        <v>432</v>
      </c>
      <c r="I717" s="42" t="s">
        <v>63</v>
      </c>
      <c r="J717" s="42" t="s">
        <v>433</v>
      </c>
      <c r="K717" s="42" t="s">
        <v>6373</v>
      </c>
      <c r="L717" s="2">
        <v>46140</v>
      </c>
      <c r="M717" s="42" t="s">
        <v>582</v>
      </c>
    </row>
    <row r="718" spans="1:13" x14ac:dyDescent="0.25">
      <c r="A718" s="42" t="s">
        <v>303</v>
      </c>
      <c r="B718" s="42" t="s">
        <v>351</v>
      </c>
      <c r="C718" s="42" t="s">
        <v>6390</v>
      </c>
      <c r="D718" s="42" t="s">
        <v>409</v>
      </c>
      <c r="E718">
        <v>1325136</v>
      </c>
      <c r="F718">
        <v>1</v>
      </c>
      <c r="G718" s="2">
        <v>46139</v>
      </c>
      <c r="H718" s="42" t="s">
        <v>432</v>
      </c>
      <c r="I718" s="42" t="s">
        <v>63</v>
      </c>
      <c r="J718" s="42" t="s">
        <v>433</v>
      </c>
      <c r="K718" s="42" t="s">
        <v>6390</v>
      </c>
      <c r="L718" s="2">
        <v>46139</v>
      </c>
      <c r="M718" s="42" t="s">
        <v>582</v>
      </c>
    </row>
    <row r="719" spans="1:13" x14ac:dyDescent="0.25">
      <c r="A719" s="42" t="s">
        <v>978</v>
      </c>
      <c r="B719" s="42" t="s">
        <v>979</v>
      </c>
      <c r="C719" s="42" t="s">
        <v>9570</v>
      </c>
      <c r="D719" s="42" t="s">
        <v>409</v>
      </c>
      <c r="E719">
        <v>55797</v>
      </c>
      <c r="F719">
        <v>1</v>
      </c>
      <c r="G719" s="2">
        <v>46127</v>
      </c>
      <c r="H719" s="42" t="s">
        <v>432</v>
      </c>
      <c r="I719" s="42" t="s">
        <v>63</v>
      </c>
      <c r="J719" s="42" t="s">
        <v>433</v>
      </c>
      <c r="K719" s="42" t="s">
        <v>9570</v>
      </c>
      <c r="L719" s="2">
        <v>46127</v>
      </c>
      <c r="M719" s="42" t="s">
        <v>582</v>
      </c>
    </row>
    <row r="720" spans="1:13" x14ac:dyDescent="0.25">
      <c r="A720" s="42" t="s">
        <v>7534</v>
      </c>
      <c r="B720" s="42" t="s">
        <v>9571</v>
      </c>
      <c r="C720" s="42" t="s">
        <v>6389</v>
      </c>
      <c r="D720" s="42" t="s">
        <v>409</v>
      </c>
      <c r="E720">
        <v>494201</v>
      </c>
      <c r="F720">
        <v>1</v>
      </c>
      <c r="G720" s="2">
        <v>46127</v>
      </c>
      <c r="H720" s="42" t="s">
        <v>432</v>
      </c>
      <c r="I720" s="42" t="s">
        <v>63</v>
      </c>
      <c r="J720" s="42" t="s">
        <v>433</v>
      </c>
      <c r="K720" s="42" t="s">
        <v>6389</v>
      </c>
      <c r="L720" s="2">
        <v>46127</v>
      </c>
      <c r="M720" s="42" t="s">
        <v>582</v>
      </c>
    </row>
    <row r="721" spans="1:13" x14ac:dyDescent="0.25">
      <c r="A721" s="42" t="s">
        <v>5140</v>
      </c>
      <c r="B721" s="42" t="s">
        <v>5141</v>
      </c>
      <c r="C721" s="42" t="s">
        <v>6363</v>
      </c>
      <c r="D721" s="42" t="s">
        <v>409</v>
      </c>
      <c r="E721">
        <v>235456</v>
      </c>
      <c r="F721">
        <v>1</v>
      </c>
      <c r="G721" s="2">
        <v>46126</v>
      </c>
      <c r="H721" s="42" t="s">
        <v>432</v>
      </c>
      <c r="I721" s="42" t="s">
        <v>63</v>
      </c>
      <c r="J721" s="42" t="s">
        <v>433</v>
      </c>
      <c r="K721" s="42" t="s">
        <v>6363</v>
      </c>
      <c r="L721" s="2">
        <v>46126</v>
      </c>
      <c r="M721" s="42" t="s">
        <v>582</v>
      </c>
    </row>
    <row r="722" spans="1:13" x14ac:dyDescent="0.25">
      <c r="A722" s="42" t="s">
        <v>7489</v>
      </c>
      <c r="B722" s="42" t="s">
        <v>7492</v>
      </c>
      <c r="C722" s="42" t="s">
        <v>6358</v>
      </c>
      <c r="D722" s="42" t="s">
        <v>409</v>
      </c>
      <c r="E722">
        <v>53858</v>
      </c>
      <c r="F722">
        <v>1</v>
      </c>
      <c r="G722" s="2">
        <v>46126</v>
      </c>
      <c r="H722" s="42" t="s">
        <v>432</v>
      </c>
      <c r="I722" s="42" t="s">
        <v>63</v>
      </c>
      <c r="J722" s="42" t="s">
        <v>433</v>
      </c>
      <c r="K722" s="42" t="s">
        <v>6358</v>
      </c>
      <c r="L722" s="2">
        <v>46126</v>
      </c>
      <c r="M722" s="42" t="s">
        <v>582</v>
      </c>
    </row>
    <row r="723" spans="1:13" x14ac:dyDescent="0.25">
      <c r="A723" s="42" t="s">
        <v>184</v>
      </c>
      <c r="B723" s="42" t="s">
        <v>16</v>
      </c>
      <c r="C723" s="42" t="s">
        <v>6387</v>
      </c>
      <c r="D723" s="42" t="s">
        <v>409</v>
      </c>
      <c r="E723">
        <v>936450</v>
      </c>
      <c r="F723">
        <v>1</v>
      </c>
      <c r="G723" s="2">
        <v>46126</v>
      </c>
      <c r="H723" s="42" t="s">
        <v>432</v>
      </c>
      <c r="I723" s="42" t="s">
        <v>63</v>
      </c>
      <c r="J723" s="42" t="s">
        <v>433</v>
      </c>
      <c r="K723" s="42" t="s">
        <v>6387</v>
      </c>
      <c r="L723" s="2">
        <v>46126</v>
      </c>
      <c r="M723" s="42" t="s">
        <v>582</v>
      </c>
    </row>
    <row r="724" spans="1:13" x14ac:dyDescent="0.25">
      <c r="A724" s="42" t="s">
        <v>184</v>
      </c>
      <c r="B724" s="42" t="s">
        <v>16</v>
      </c>
      <c r="C724" s="42" t="s">
        <v>6388</v>
      </c>
      <c r="D724" s="42" t="s">
        <v>409</v>
      </c>
      <c r="E724">
        <v>152557</v>
      </c>
      <c r="F724">
        <v>1</v>
      </c>
      <c r="G724" s="2">
        <v>46126</v>
      </c>
      <c r="H724" s="42" t="s">
        <v>432</v>
      </c>
      <c r="I724" s="42" t="s">
        <v>63</v>
      </c>
      <c r="J724" s="42" t="s">
        <v>433</v>
      </c>
      <c r="K724" s="42" t="s">
        <v>6388</v>
      </c>
      <c r="L724" s="2">
        <v>46126</v>
      </c>
      <c r="M724" s="42" t="s">
        <v>582</v>
      </c>
    </row>
    <row r="725" spans="1:13" x14ac:dyDescent="0.25">
      <c r="A725" s="42" t="s">
        <v>7594</v>
      </c>
      <c r="B725" s="42" t="s">
        <v>7595</v>
      </c>
      <c r="C725" s="42" t="s">
        <v>6378</v>
      </c>
      <c r="D725" s="42" t="s">
        <v>409</v>
      </c>
      <c r="E725">
        <v>210551</v>
      </c>
      <c r="F725">
        <v>1</v>
      </c>
      <c r="G725" s="2">
        <v>46121</v>
      </c>
      <c r="H725" s="42" t="s">
        <v>432</v>
      </c>
      <c r="I725" s="42" t="s">
        <v>63</v>
      </c>
      <c r="J725" s="42" t="s">
        <v>433</v>
      </c>
      <c r="K725" s="42" t="s">
        <v>6378</v>
      </c>
      <c r="L725" s="2">
        <v>46121</v>
      </c>
      <c r="M725" s="42" t="s">
        <v>582</v>
      </c>
    </row>
    <row r="726" spans="1:13" x14ac:dyDescent="0.25">
      <c r="A726" s="42" t="s">
        <v>6073</v>
      </c>
      <c r="B726" s="42" t="s">
        <v>6074</v>
      </c>
      <c r="C726" s="42" t="s">
        <v>9572</v>
      </c>
      <c r="D726" s="42" t="s">
        <v>409</v>
      </c>
      <c r="E726">
        <v>0</v>
      </c>
      <c r="F726">
        <v>1</v>
      </c>
      <c r="G726" s="2">
        <v>46121</v>
      </c>
      <c r="H726" s="42" t="s">
        <v>432</v>
      </c>
      <c r="I726" s="42" t="s">
        <v>63</v>
      </c>
      <c r="J726" s="42" t="s">
        <v>433</v>
      </c>
      <c r="K726" s="42" t="s">
        <v>9572</v>
      </c>
      <c r="L726" s="2">
        <v>46121</v>
      </c>
      <c r="M726" s="42" t="s">
        <v>582</v>
      </c>
    </row>
    <row r="727" spans="1:13" x14ac:dyDescent="0.25">
      <c r="A727" s="42" t="s">
        <v>6073</v>
      </c>
      <c r="B727" s="42" t="s">
        <v>6074</v>
      </c>
      <c r="C727" s="42" t="s">
        <v>6362</v>
      </c>
      <c r="D727" s="42" t="s">
        <v>409</v>
      </c>
      <c r="E727" s="5">
        <v>67660</v>
      </c>
      <c r="F727">
        <v>1</v>
      </c>
      <c r="G727" s="2">
        <v>46121</v>
      </c>
      <c r="H727" s="42" t="s">
        <v>432</v>
      </c>
      <c r="I727" s="42" t="s">
        <v>63</v>
      </c>
      <c r="J727" s="42" t="s">
        <v>433</v>
      </c>
      <c r="K727" s="42" t="s">
        <v>6362</v>
      </c>
      <c r="L727" s="2">
        <v>46121</v>
      </c>
      <c r="M727" s="42" t="s">
        <v>582</v>
      </c>
    </row>
    <row r="728" spans="1:13" x14ac:dyDescent="0.25">
      <c r="A728" s="42" t="s">
        <v>7575</v>
      </c>
      <c r="B728" s="42" t="s">
        <v>7576</v>
      </c>
      <c r="C728" s="42" t="s">
        <v>6365</v>
      </c>
      <c r="D728" s="42" t="s">
        <v>409</v>
      </c>
      <c r="E728">
        <v>385465</v>
      </c>
      <c r="F728">
        <v>1</v>
      </c>
      <c r="G728" s="2">
        <v>46121</v>
      </c>
      <c r="H728" s="42" t="s">
        <v>432</v>
      </c>
      <c r="I728" s="42" t="s">
        <v>63</v>
      </c>
      <c r="J728" s="42" t="s">
        <v>433</v>
      </c>
      <c r="K728" s="42" t="s">
        <v>6365</v>
      </c>
      <c r="L728" s="2">
        <v>46121</v>
      </c>
      <c r="M728" s="42" t="s">
        <v>582</v>
      </c>
    </row>
    <row r="729" spans="1:13" x14ac:dyDescent="0.25">
      <c r="A729" s="42" t="s">
        <v>1311</v>
      </c>
      <c r="B729" s="42" t="s">
        <v>1312</v>
      </c>
      <c r="C729" s="42" t="s">
        <v>6381</v>
      </c>
      <c r="D729" s="42" t="s">
        <v>409</v>
      </c>
      <c r="E729">
        <v>353794</v>
      </c>
      <c r="F729">
        <v>1</v>
      </c>
      <c r="G729" s="2">
        <v>46120</v>
      </c>
      <c r="H729" s="42" t="s">
        <v>432</v>
      </c>
      <c r="I729" s="42" t="s">
        <v>63</v>
      </c>
      <c r="J729" s="42" t="s">
        <v>433</v>
      </c>
      <c r="K729" s="42" t="s">
        <v>6381</v>
      </c>
      <c r="L729" s="2">
        <v>46120</v>
      </c>
      <c r="M729" s="42" t="s">
        <v>582</v>
      </c>
    </row>
    <row r="730" spans="1:13" x14ac:dyDescent="0.25">
      <c r="A730" s="42" t="s">
        <v>1311</v>
      </c>
      <c r="B730" s="42" t="s">
        <v>1312</v>
      </c>
      <c r="C730" s="42" t="s">
        <v>6382</v>
      </c>
      <c r="D730" s="42" t="s">
        <v>409</v>
      </c>
      <c r="E730" s="5">
        <v>151399</v>
      </c>
      <c r="F730">
        <v>1</v>
      </c>
      <c r="G730" s="2">
        <v>46120</v>
      </c>
      <c r="H730" s="42" t="s">
        <v>432</v>
      </c>
      <c r="I730" s="42" t="s">
        <v>63</v>
      </c>
      <c r="J730" s="42" t="s">
        <v>433</v>
      </c>
      <c r="K730" s="42" t="s">
        <v>6382</v>
      </c>
      <c r="L730" s="2">
        <v>46120</v>
      </c>
      <c r="M730" s="42" t="s">
        <v>582</v>
      </c>
    </row>
    <row r="731" spans="1:13" x14ac:dyDescent="0.25">
      <c r="A731" s="42" t="s">
        <v>978</v>
      </c>
      <c r="B731" s="42" t="s">
        <v>979</v>
      </c>
      <c r="C731" s="42" t="s">
        <v>6360</v>
      </c>
      <c r="D731" s="42" t="s">
        <v>409</v>
      </c>
      <c r="E731">
        <v>10330958</v>
      </c>
      <c r="F731">
        <v>1</v>
      </c>
      <c r="G731" s="2">
        <v>46120</v>
      </c>
      <c r="H731" s="42" t="s">
        <v>432</v>
      </c>
      <c r="I731" s="42" t="s">
        <v>63</v>
      </c>
      <c r="J731" s="42" t="s">
        <v>433</v>
      </c>
      <c r="K731" s="42" t="s">
        <v>6360</v>
      </c>
      <c r="L731" s="2">
        <v>46120</v>
      </c>
      <c r="M731" s="42" t="s">
        <v>582</v>
      </c>
    </row>
    <row r="732" spans="1:13" x14ac:dyDescent="0.25">
      <c r="A732" s="42" t="s">
        <v>185</v>
      </c>
      <c r="B732" s="42" t="s">
        <v>7558</v>
      </c>
      <c r="C732" s="42" t="s">
        <v>6383</v>
      </c>
      <c r="D732" s="42" t="s">
        <v>409</v>
      </c>
      <c r="E732">
        <v>207974</v>
      </c>
      <c r="F732">
        <v>1</v>
      </c>
      <c r="G732" s="2">
        <v>46120</v>
      </c>
      <c r="H732" s="42" t="s">
        <v>432</v>
      </c>
      <c r="I732" s="42" t="s">
        <v>63</v>
      </c>
      <c r="J732" s="42" t="s">
        <v>433</v>
      </c>
      <c r="K732" s="42" t="s">
        <v>6383</v>
      </c>
      <c r="L732" s="2">
        <v>46120</v>
      </c>
      <c r="M732" s="42" t="s">
        <v>582</v>
      </c>
    </row>
    <row r="733" spans="1:13" x14ac:dyDescent="0.25">
      <c r="A733" s="42" t="s">
        <v>185</v>
      </c>
      <c r="B733" s="42" t="s">
        <v>7558</v>
      </c>
      <c r="C733" s="42" t="s">
        <v>6385</v>
      </c>
      <c r="D733" s="42" t="s">
        <v>409</v>
      </c>
      <c r="E733">
        <v>1247843</v>
      </c>
      <c r="F733">
        <v>1</v>
      </c>
      <c r="G733" s="2">
        <v>46120</v>
      </c>
      <c r="H733" s="42" t="s">
        <v>432</v>
      </c>
      <c r="I733" s="42" t="s">
        <v>63</v>
      </c>
      <c r="J733" s="42" t="s">
        <v>433</v>
      </c>
      <c r="K733" s="42" t="s">
        <v>6385</v>
      </c>
      <c r="L733" s="2">
        <v>46120</v>
      </c>
      <c r="M733" s="42" t="s">
        <v>582</v>
      </c>
    </row>
    <row r="734" spans="1:13" x14ac:dyDescent="0.25">
      <c r="A734" s="42" t="s">
        <v>185</v>
      </c>
      <c r="B734" s="42" t="s">
        <v>7558</v>
      </c>
      <c r="C734" s="42" t="s">
        <v>6384</v>
      </c>
      <c r="D734" s="42" t="s">
        <v>409</v>
      </c>
      <c r="E734">
        <v>207974</v>
      </c>
      <c r="F734">
        <v>1</v>
      </c>
      <c r="G734" s="2">
        <v>46120</v>
      </c>
      <c r="H734" s="42" t="s">
        <v>432</v>
      </c>
      <c r="I734" s="42" t="s">
        <v>63</v>
      </c>
      <c r="J734" s="42" t="s">
        <v>433</v>
      </c>
      <c r="K734" s="42" t="s">
        <v>6384</v>
      </c>
      <c r="L734" s="2">
        <v>46120</v>
      </c>
      <c r="M734" s="42" t="s">
        <v>582</v>
      </c>
    </row>
    <row r="735" spans="1:13" x14ac:dyDescent="0.25">
      <c r="A735" s="42" t="s">
        <v>6062</v>
      </c>
      <c r="B735" s="42" t="s">
        <v>6063</v>
      </c>
      <c r="C735" s="42" t="s">
        <v>6374</v>
      </c>
      <c r="D735" s="42" t="s">
        <v>409</v>
      </c>
      <c r="E735">
        <v>749024</v>
      </c>
      <c r="F735">
        <v>1</v>
      </c>
      <c r="G735" s="2">
        <v>46119</v>
      </c>
      <c r="H735" s="42" t="s">
        <v>432</v>
      </c>
      <c r="I735" s="42" t="s">
        <v>63</v>
      </c>
      <c r="J735" s="42" t="s">
        <v>433</v>
      </c>
      <c r="K735" s="42" t="s">
        <v>6374</v>
      </c>
      <c r="L735" s="2">
        <v>46119</v>
      </c>
      <c r="M735" s="42" t="s">
        <v>582</v>
      </c>
    </row>
    <row r="736" spans="1:13" x14ac:dyDescent="0.25">
      <c r="A736" s="42" t="s">
        <v>7567</v>
      </c>
      <c r="B736" s="42" t="s">
        <v>7568</v>
      </c>
      <c r="C736" s="42" t="s">
        <v>6380</v>
      </c>
      <c r="D736" s="42" t="s">
        <v>409</v>
      </c>
      <c r="E736">
        <v>114543</v>
      </c>
      <c r="F736">
        <v>1</v>
      </c>
      <c r="G736" s="2">
        <v>46118</v>
      </c>
      <c r="H736" s="42" t="s">
        <v>432</v>
      </c>
      <c r="I736" s="42" t="s">
        <v>63</v>
      </c>
      <c r="J736" s="42" t="s">
        <v>433</v>
      </c>
      <c r="K736" s="42" t="s">
        <v>6380</v>
      </c>
      <c r="L736" s="2">
        <v>46118</v>
      </c>
      <c r="M736" s="42" t="s">
        <v>582</v>
      </c>
    </row>
    <row r="737" spans="1:13" x14ac:dyDescent="0.25">
      <c r="A737" s="42" t="s">
        <v>6073</v>
      </c>
      <c r="B737" s="42" t="s">
        <v>6074</v>
      </c>
      <c r="C737" s="42" t="s">
        <v>6361</v>
      </c>
      <c r="D737" s="42" t="s">
        <v>409</v>
      </c>
      <c r="E737">
        <v>366615</v>
      </c>
      <c r="F737">
        <v>1</v>
      </c>
      <c r="G737" s="2">
        <v>46111</v>
      </c>
      <c r="H737" s="42" t="s">
        <v>432</v>
      </c>
      <c r="I737" s="42" t="s">
        <v>63</v>
      </c>
      <c r="J737" s="42" t="s">
        <v>433</v>
      </c>
      <c r="K737" s="42" t="s">
        <v>6361</v>
      </c>
      <c r="L737" s="2">
        <v>46111</v>
      </c>
      <c r="M737" s="42" t="s">
        <v>582</v>
      </c>
    </row>
    <row r="738" spans="1:13" x14ac:dyDescent="0.25">
      <c r="A738" s="42" t="s">
        <v>6057</v>
      </c>
      <c r="B738" s="42" t="s">
        <v>6058</v>
      </c>
      <c r="C738" s="42" t="s">
        <v>6375</v>
      </c>
      <c r="D738" s="42" t="s">
        <v>409</v>
      </c>
      <c r="E738" s="5">
        <v>330686</v>
      </c>
      <c r="F738">
        <v>1</v>
      </c>
      <c r="G738" s="2">
        <v>46111</v>
      </c>
      <c r="H738" s="42" t="s">
        <v>432</v>
      </c>
      <c r="I738" s="42" t="s">
        <v>63</v>
      </c>
      <c r="J738" s="42" t="s">
        <v>433</v>
      </c>
      <c r="K738" s="42" t="s">
        <v>6375</v>
      </c>
      <c r="L738" s="2">
        <v>46111</v>
      </c>
      <c r="M738" s="42" t="s">
        <v>582</v>
      </c>
    </row>
    <row r="739" spans="1:13" x14ac:dyDescent="0.25">
      <c r="A739" s="42" t="s">
        <v>1311</v>
      </c>
      <c r="B739" s="42" t="s">
        <v>1312</v>
      </c>
      <c r="C739" s="42" t="s">
        <v>9573</v>
      </c>
      <c r="D739" s="42" t="s">
        <v>409</v>
      </c>
      <c r="E739">
        <v>5182611</v>
      </c>
      <c r="F739">
        <v>1</v>
      </c>
      <c r="G739" s="2">
        <v>46105</v>
      </c>
      <c r="H739" s="42" t="s">
        <v>432</v>
      </c>
      <c r="I739" s="42" t="s">
        <v>63</v>
      </c>
      <c r="J739" s="42" t="s">
        <v>433</v>
      </c>
      <c r="K739" s="42" t="s">
        <v>9573</v>
      </c>
      <c r="L739" s="2">
        <v>46105</v>
      </c>
      <c r="M739" s="42" t="s">
        <v>582</v>
      </c>
    </row>
    <row r="740" spans="1:13" x14ac:dyDescent="0.25">
      <c r="A740" s="42" t="s">
        <v>3000</v>
      </c>
      <c r="B740" s="42" t="s">
        <v>3001</v>
      </c>
      <c r="C740" s="42" t="s">
        <v>6366</v>
      </c>
      <c r="D740" s="42" t="s">
        <v>409</v>
      </c>
      <c r="E740">
        <v>1207204</v>
      </c>
      <c r="F740">
        <v>1</v>
      </c>
      <c r="G740" s="2">
        <v>46099</v>
      </c>
      <c r="H740" s="42" t="s">
        <v>432</v>
      </c>
      <c r="I740" s="42" t="s">
        <v>63</v>
      </c>
      <c r="J740" s="42" t="s">
        <v>433</v>
      </c>
      <c r="K740" s="42" t="s">
        <v>6366</v>
      </c>
      <c r="L740" s="2">
        <v>46099</v>
      </c>
      <c r="M740" s="42" t="s">
        <v>582</v>
      </c>
    </row>
    <row r="741" spans="1:13" x14ac:dyDescent="0.25">
      <c r="A741" s="42" t="s">
        <v>184</v>
      </c>
      <c r="B741" s="42" t="s">
        <v>16</v>
      </c>
      <c r="C741" s="42" t="s">
        <v>6377</v>
      </c>
      <c r="D741" s="42" t="s">
        <v>409</v>
      </c>
      <c r="E741">
        <v>1402279</v>
      </c>
      <c r="F741">
        <v>1</v>
      </c>
      <c r="G741" s="2">
        <v>46099</v>
      </c>
      <c r="H741" s="42" t="s">
        <v>432</v>
      </c>
      <c r="I741" s="42" t="s">
        <v>63</v>
      </c>
      <c r="J741" s="42" t="s">
        <v>433</v>
      </c>
      <c r="K741" s="42" t="s">
        <v>6377</v>
      </c>
      <c r="L741" s="2">
        <v>46099</v>
      </c>
      <c r="M741" s="42" t="s">
        <v>582</v>
      </c>
    </row>
    <row r="742" spans="1:13" x14ac:dyDescent="0.25">
      <c r="A742" s="42" t="s">
        <v>184</v>
      </c>
      <c r="B742" s="42" t="s">
        <v>16</v>
      </c>
      <c r="C742" s="42" t="s">
        <v>6376</v>
      </c>
      <c r="D742" s="42" t="s">
        <v>409</v>
      </c>
      <c r="E742">
        <v>937238</v>
      </c>
      <c r="F742">
        <v>1</v>
      </c>
      <c r="G742" s="2">
        <v>46099</v>
      </c>
      <c r="H742" s="42" t="s">
        <v>432</v>
      </c>
      <c r="I742" s="42" t="s">
        <v>63</v>
      </c>
      <c r="J742" s="42" t="s">
        <v>433</v>
      </c>
      <c r="K742" s="42" t="s">
        <v>6376</v>
      </c>
      <c r="L742" s="2">
        <v>46099</v>
      </c>
      <c r="M742" s="42" t="s">
        <v>582</v>
      </c>
    </row>
    <row r="743" spans="1:13" x14ac:dyDescent="0.25">
      <c r="A743" s="42" t="s">
        <v>156</v>
      </c>
      <c r="B743" s="42" t="s">
        <v>3</v>
      </c>
      <c r="C743" s="42" t="s">
        <v>6369</v>
      </c>
      <c r="D743" s="42" t="s">
        <v>409</v>
      </c>
      <c r="E743">
        <v>199209</v>
      </c>
      <c r="F743">
        <v>1</v>
      </c>
      <c r="G743" s="2">
        <v>46099</v>
      </c>
      <c r="H743" s="42" t="s">
        <v>432</v>
      </c>
      <c r="I743" s="42" t="s">
        <v>63</v>
      </c>
      <c r="J743" s="42" t="s">
        <v>433</v>
      </c>
      <c r="K743" s="42" t="s">
        <v>6369</v>
      </c>
      <c r="L743" s="2">
        <v>46099</v>
      </c>
      <c r="M743" s="42" t="s">
        <v>582</v>
      </c>
    </row>
    <row r="744" spans="1:13" x14ac:dyDescent="0.25">
      <c r="A744" s="42" t="s">
        <v>941</v>
      </c>
      <c r="B744" s="42" t="s">
        <v>847</v>
      </c>
      <c r="C744" s="42" t="s">
        <v>6391</v>
      </c>
      <c r="D744" s="42" t="s">
        <v>409</v>
      </c>
      <c r="E744">
        <v>119525</v>
      </c>
      <c r="F744">
        <v>1</v>
      </c>
      <c r="G744" s="2">
        <v>46097</v>
      </c>
      <c r="H744" s="42" t="s">
        <v>432</v>
      </c>
      <c r="I744" s="42" t="s">
        <v>63</v>
      </c>
      <c r="J744" s="42" t="s">
        <v>433</v>
      </c>
      <c r="K744" s="42" t="s">
        <v>6391</v>
      </c>
      <c r="L744" s="2">
        <v>46097</v>
      </c>
      <c r="M744" s="42" t="s">
        <v>582</v>
      </c>
    </row>
    <row r="745" spans="1:13" x14ac:dyDescent="0.25">
      <c r="A745" s="42" t="s">
        <v>7504</v>
      </c>
      <c r="B745" s="42" t="s">
        <v>7506</v>
      </c>
      <c r="C745" s="42" t="s">
        <v>6368</v>
      </c>
      <c r="D745" s="42" t="s">
        <v>409</v>
      </c>
      <c r="E745">
        <v>2681266</v>
      </c>
      <c r="F745">
        <v>1</v>
      </c>
      <c r="G745" s="2">
        <v>46097</v>
      </c>
      <c r="H745" s="42" t="s">
        <v>432</v>
      </c>
      <c r="I745" s="42" t="s">
        <v>63</v>
      </c>
      <c r="J745" s="42" t="s">
        <v>433</v>
      </c>
      <c r="K745" s="42" t="s">
        <v>6368</v>
      </c>
      <c r="L745" s="2">
        <v>46097</v>
      </c>
      <c r="M745" s="42" t="s">
        <v>582</v>
      </c>
    </row>
    <row r="746" spans="1:13" x14ac:dyDescent="0.25">
      <c r="A746" s="42" t="s">
        <v>7489</v>
      </c>
      <c r="B746" s="42" t="s">
        <v>7492</v>
      </c>
      <c r="C746" s="42" t="s">
        <v>6367</v>
      </c>
      <c r="D746" s="42" t="s">
        <v>409</v>
      </c>
      <c r="E746">
        <v>992059</v>
      </c>
      <c r="F746">
        <v>1</v>
      </c>
      <c r="G746" s="2">
        <v>46097</v>
      </c>
      <c r="H746" s="42" t="s">
        <v>432</v>
      </c>
      <c r="I746" s="42" t="s">
        <v>63</v>
      </c>
      <c r="J746" s="42" t="s">
        <v>433</v>
      </c>
      <c r="K746" s="42" t="s">
        <v>6367</v>
      </c>
      <c r="L746" s="2">
        <v>46097</v>
      </c>
      <c r="M746" s="42" t="s">
        <v>582</v>
      </c>
    </row>
    <row r="747" spans="1:13" x14ac:dyDescent="0.25">
      <c r="A747" s="42" t="s">
        <v>1311</v>
      </c>
      <c r="B747" s="42" t="s">
        <v>1312</v>
      </c>
      <c r="C747" s="42" t="s">
        <v>6371</v>
      </c>
      <c r="D747" s="42" t="s">
        <v>409</v>
      </c>
      <c r="E747">
        <v>229488</v>
      </c>
      <c r="F747">
        <v>1</v>
      </c>
      <c r="G747" s="2">
        <v>46091</v>
      </c>
      <c r="H747" s="42" t="s">
        <v>432</v>
      </c>
      <c r="I747" s="42" t="s">
        <v>63</v>
      </c>
      <c r="J747" s="42" t="s">
        <v>433</v>
      </c>
      <c r="K747" s="42" t="s">
        <v>6371</v>
      </c>
      <c r="L747" s="2">
        <v>46091</v>
      </c>
      <c r="M747" s="42" t="s">
        <v>582</v>
      </c>
    </row>
    <row r="748" spans="1:13" x14ac:dyDescent="0.25">
      <c r="A748" s="42" t="s">
        <v>1311</v>
      </c>
      <c r="B748" s="42" t="s">
        <v>1312</v>
      </c>
      <c r="C748" s="42" t="s">
        <v>6372</v>
      </c>
      <c r="D748" s="42" t="s">
        <v>409</v>
      </c>
      <c r="E748">
        <v>1152223</v>
      </c>
      <c r="F748">
        <v>1</v>
      </c>
      <c r="G748" s="2">
        <v>46091</v>
      </c>
      <c r="H748" s="42" t="s">
        <v>432</v>
      </c>
      <c r="I748" s="42" t="s">
        <v>63</v>
      </c>
      <c r="J748" s="42" t="s">
        <v>433</v>
      </c>
      <c r="K748" s="42" t="s">
        <v>6372</v>
      </c>
      <c r="L748" s="2">
        <v>46091</v>
      </c>
      <c r="M748" s="42" t="s">
        <v>582</v>
      </c>
    </row>
    <row r="749" spans="1:13" x14ac:dyDescent="0.25">
      <c r="A749" s="42" t="s">
        <v>1311</v>
      </c>
      <c r="B749" s="42" t="s">
        <v>1312</v>
      </c>
      <c r="C749" s="42" t="s">
        <v>6370</v>
      </c>
      <c r="D749" s="42" t="s">
        <v>409</v>
      </c>
      <c r="E749">
        <v>355388</v>
      </c>
      <c r="F749">
        <v>1</v>
      </c>
      <c r="G749" s="2">
        <v>46091</v>
      </c>
      <c r="H749" s="42" t="s">
        <v>432</v>
      </c>
      <c r="I749" s="42" t="s">
        <v>63</v>
      </c>
      <c r="J749" s="42" t="s">
        <v>433</v>
      </c>
      <c r="K749" s="42" t="s">
        <v>6370</v>
      </c>
      <c r="L749" s="2">
        <v>46091</v>
      </c>
      <c r="M749" s="42" t="s">
        <v>582</v>
      </c>
    </row>
    <row r="750" spans="1:13" x14ac:dyDescent="0.25">
      <c r="A750" s="42" t="s">
        <v>6062</v>
      </c>
      <c r="B750" s="42" t="s">
        <v>6063</v>
      </c>
      <c r="C750" s="42" t="s">
        <v>6064</v>
      </c>
      <c r="D750" s="42" t="s">
        <v>409</v>
      </c>
      <c r="E750" s="5">
        <v>3351725</v>
      </c>
      <c r="F750">
        <v>1</v>
      </c>
      <c r="G750" s="2">
        <v>46087</v>
      </c>
      <c r="H750" s="42" t="s">
        <v>432</v>
      </c>
      <c r="I750" s="42" t="s">
        <v>63</v>
      </c>
      <c r="J750" s="42" t="s">
        <v>433</v>
      </c>
      <c r="K750" s="42" t="s">
        <v>6064</v>
      </c>
      <c r="L750" s="2">
        <v>46087</v>
      </c>
      <c r="M750" s="42" t="s">
        <v>582</v>
      </c>
    </row>
    <row r="751" spans="1:13" x14ac:dyDescent="0.25">
      <c r="A751" s="42" t="s">
        <v>6065</v>
      </c>
      <c r="B751" s="42" t="s">
        <v>6066</v>
      </c>
      <c r="C751" s="42" t="s">
        <v>6067</v>
      </c>
      <c r="D751" s="42" t="s">
        <v>409</v>
      </c>
      <c r="E751">
        <v>639078</v>
      </c>
      <c r="F751">
        <v>1</v>
      </c>
      <c r="G751" s="2">
        <v>46086</v>
      </c>
      <c r="H751" s="42" t="s">
        <v>432</v>
      </c>
      <c r="I751" s="42" t="s">
        <v>63</v>
      </c>
      <c r="J751" s="42" t="s">
        <v>433</v>
      </c>
      <c r="K751" s="42" t="s">
        <v>6067</v>
      </c>
      <c r="L751" s="2">
        <v>46086</v>
      </c>
      <c r="M751" s="42" t="s">
        <v>582</v>
      </c>
    </row>
    <row r="752" spans="1:13" x14ac:dyDescent="0.25">
      <c r="A752" s="42" t="s">
        <v>5107</v>
      </c>
      <c r="B752" s="42" t="s">
        <v>5108</v>
      </c>
      <c r="C752" s="42" t="s">
        <v>4685</v>
      </c>
      <c r="D752" s="42" t="s">
        <v>409</v>
      </c>
      <c r="E752">
        <v>597383</v>
      </c>
      <c r="F752">
        <v>1</v>
      </c>
      <c r="G752" s="2">
        <v>46077</v>
      </c>
      <c r="H752" s="42" t="s">
        <v>432</v>
      </c>
      <c r="I752" s="42" t="s">
        <v>63</v>
      </c>
      <c r="J752" s="42" t="s">
        <v>433</v>
      </c>
      <c r="K752" s="42" t="s">
        <v>4685</v>
      </c>
      <c r="L752" s="2">
        <v>46077</v>
      </c>
      <c r="M752" s="42" t="s">
        <v>582</v>
      </c>
    </row>
    <row r="753" spans="1:13" x14ac:dyDescent="0.25">
      <c r="A753" s="42" t="s">
        <v>932</v>
      </c>
      <c r="B753" s="42" t="s">
        <v>837</v>
      </c>
      <c r="C753" s="42" t="s">
        <v>4684</v>
      </c>
      <c r="D753" s="42" t="s">
        <v>409</v>
      </c>
      <c r="E753">
        <v>327758</v>
      </c>
      <c r="F753">
        <v>1</v>
      </c>
      <c r="G753" s="2">
        <v>46077</v>
      </c>
      <c r="H753" s="42" t="s">
        <v>432</v>
      </c>
      <c r="I753" s="42" t="s">
        <v>63</v>
      </c>
      <c r="J753" s="42" t="s">
        <v>433</v>
      </c>
      <c r="K753" s="42" t="s">
        <v>4684</v>
      </c>
      <c r="L753" s="2">
        <v>46077</v>
      </c>
      <c r="M753" s="42" t="s">
        <v>582</v>
      </c>
    </row>
    <row r="754" spans="1:13" x14ac:dyDescent="0.25">
      <c r="A754" s="42" t="s">
        <v>5140</v>
      </c>
      <c r="B754" s="42" t="s">
        <v>5141</v>
      </c>
      <c r="C754" s="42" t="s">
        <v>4687</v>
      </c>
      <c r="D754" s="42" t="s">
        <v>409</v>
      </c>
      <c r="E754">
        <v>986544</v>
      </c>
      <c r="F754">
        <v>1</v>
      </c>
      <c r="G754" s="2">
        <v>46066</v>
      </c>
      <c r="H754" s="42" t="s">
        <v>432</v>
      </c>
      <c r="I754" s="42" t="s">
        <v>63</v>
      </c>
      <c r="J754" s="42" t="s">
        <v>433</v>
      </c>
      <c r="K754" s="42" t="s">
        <v>4687</v>
      </c>
      <c r="L754" s="2">
        <v>46066</v>
      </c>
      <c r="M754" s="42" t="s">
        <v>582</v>
      </c>
    </row>
    <row r="755" spans="1:13" x14ac:dyDescent="0.25">
      <c r="A755" s="42" t="s">
        <v>5116</v>
      </c>
      <c r="B755" s="42" t="s">
        <v>5119</v>
      </c>
      <c r="C755" s="42" t="s">
        <v>4682</v>
      </c>
      <c r="D755" s="42" t="s">
        <v>409</v>
      </c>
      <c r="E755" s="5">
        <v>55572</v>
      </c>
      <c r="F755">
        <v>1</v>
      </c>
      <c r="G755" s="2">
        <v>46065</v>
      </c>
      <c r="H755" s="42" t="s">
        <v>432</v>
      </c>
      <c r="I755" s="42" t="s">
        <v>63</v>
      </c>
      <c r="J755" s="42" t="s">
        <v>433</v>
      </c>
      <c r="K755" s="42" t="s">
        <v>4682</v>
      </c>
      <c r="L755" s="2">
        <v>46065</v>
      </c>
      <c r="M755" s="42" t="s">
        <v>582</v>
      </c>
    </row>
    <row r="756" spans="1:13" x14ac:dyDescent="0.25">
      <c r="A756" s="42" t="s">
        <v>5151</v>
      </c>
      <c r="B756" s="42" t="s">
        <v>5153</v>
      </c>
      <c r="C756" s="42" t="s">
        <v>2887</v>
      </c>
      <c r="D756" s="42" t="s">
        <v>409</v>
      </c>
      <c r="E756">
        <v>655955</v>
      </c>
      <c r="F756">
        <v>1</v>
      </c>
      <c r="G756" s="2">
        <v>46064</v>
      </c>
      <c r="H756" s="42" t="s">
        <v>432</v>
      </c>
      <c r="I756" s="42" t="s">
        <v>63</v>
      </c>
      <c r="J756" s="42" t="s">
        <v>433</v>
      </c>
      <c r="K756" s="42" t="s">
        <v>2887</v>
      </c>
      <c r="L756" s="2">
        <v>46064</v>
      </c>
      <c r="M756" s="42" t="s">
        <v>582</v>
      </c>
    </row>
    <row r="757" spans="1:13" x14ac:dyDescent="0.25">
      <c r="A757" s="42" t="s">
        <v>2889</v>
      </c>
      <c r="B757" s="42" t="s">
        <v>2890</v>
      </c>
      <c r="C757" s="42" t="s">
        <v>2891</v>
      </c>
      <c r="D757" s="42" t="s">
        <v>409</v>
      </c>
      <c r="E757">
        <v>529939</v>
      </c>
      <c r="F757">
        <v>1</v>
      </c>
      <c r="G757" s="2">
        <v>46063</v>
      </c>
      <c r="H757" s="42" t="s">
        <v>432</v>
      </c>
      <c r="I757" s="42" t="s">
        <v>63</v>
      </c>
      <c r="J757" s="42" t="s">
        <v>433</v>
      </c>
      <c r="K757" s="42" t="s">
        <v>2891</v>
      </c>
      <c r="L757" s="2">
        <v>46063</v>
      </c>
      <c r="M757" s="42" t="s">
        <v>582</v>
      </c>
    </row>
    <row r="758" spans="1:13" x14ac:dyDescent="0.25">
      <c r="A758" s="42" t="s">
        <v>2902</v>
      </c>
      <c r="B758" s="42" t="s">
        <v>2903</v>
      </c>
      <c r="C758" s="42" t="s">
        <v>2904</v>
      </c>
      <c r="D758" s="42" t="s">
        <v>409</v>
      </c>
      <c r="E758">
        <v>422733</v>
      </c>
      <c r="F758">
        <v>1</v>
      </c>
      <c r="G758" s="2">
        <v>46059</v>
      </c>
      <c r="H758" s="42" t="s">
        <v>432</v>
      </c>
      <c r="I758" s="42" t="s">
        <v>63</v>
      </c>
      <c r="J758" s="42" t="s">
        <v>433</v>
      </c>
      <c r="K758" s="42" t="s">
        <v>2904</v>
      </c>
      <c r="L758" s="2">
        <v>46059</v>
      </c>
      <c r="M758" s="42" t="s">
        <v>582</v>
      </c>
    </row>
    <row r="759" spans="1:13" x14ac:dyDescent="0.25">
      <c r="A759" s="42" t="s">
        <v>303</v>
      </c>
      <c r="B759" s="42" t="s">
        <v>351</v>
      </c>
      <c r="C759" s="42" t="s">
        <v>2905</v>
      </c>
      <c r="D759" s="42" t="s">
        <v>409</v>
      </c>
      <c r="E759">
        <v>507732</v>
      </c>
      <c r="F759">
        <v>1</v>
      </c>
      <c r="G759" s="2">
        <v>46059</v>
      </c>
      <c r="H759" s="42" t="s">
        <v>432</v>
      </c>
      <c r="I759" s="42" t="s">
        <v>63</v>
      </c>
      <c r="J759" s="42" t="s">
        <v>433</v>
      </c>
      <c r="K759" s="42" t="s">
        <v>2905</v>
      </c>
      <c r="L759" s="2">
        <v>46059</v>
      </c>
      <c r="M759" s="42" t="s">
        <v>582</v>
      </c>
    </row>
    <row r="760" spans="1:13" x14ac:dyDescent="0.25">
      <c r="A760" s="42" t="s">
        <v>303</v>
      </c>
      <c r="B760" s="42" t="s">
        <v>351</v>
      </c>
      <c r="C760" s="42" t="s">
        <v>2918</v>
      </c>
      <c r="D760" s="42" t="s">
        <v>409</v>
      </c>
      <c r="E760">
        <v>749302</v>
      </c>
      <c r="F760">
        <v>1</v>
      </c>
      <c r="G760" s="2">
        <v>46059</v>
      </c>
      <c r="H760" s="42" t="s">
        <v>432</v>
      </c>
      <c r="I760" s="42" t="s">
        <v>63</v>
      </c>
      <c r="J760" s="42" t="s">
        <v>433</v>
      </c>
      <c r="K760" s="42" t="s">
        <v>2918</v>
      </c>
      <c r="L760" s="2">
        <v>46059</v>
      </c>
      <c r="M760" s="42" t="s">
        <v>582</v>
      </c>
    </row>
    <row r="761" spans="1:13" x14ac:dyDescent="0.25">
      <c r="A761" s="42" t="s">
        <v>303</v>
      </c>
      <c r="B761" s="42" t="s">
        <v>351</v>
      </c>
      <c r="C761" s="42" t="s">
        <v>2917</v>
      </c>
      <c r="D761" s="42" t="s">
        <v>409</v>
      </c>
      <c r="E761">
        <v>1332797</v>
      </c>
      <c r="F761">
        <v>1</v>
      </c>
      <c r="G761" s="2">
        <v>46059</v>
      </c>
      <c r="H761" s="42" t="s">
        <v>432</v>
      </c>
      <c r="I761" s="42" t="s">
        <v>63</v>
      </c>
      <c r="J761" s="42" t="s">
        <v>433</v>
      </c>
      <c r="K761" s="42" t="s">
        <v>2917</v>
      </c>
      <c r="L761" s="2">
        <v>46059</v>
      </c>
      <c r="M761" s="42" t="s">
        <v>582</v>
      </c>
    </row>
    <row r="762" spans="1:13" x14ac:dyDescent="0.25">
      <c r="A762" s="42" t="s">
        <v>1311</v>
      </c>
      <c r="B762" s="42" t="s">
        <v>1312</v>
      </c>
      <c r="C762" s="42" t="s">
        <v>3075</v>
      </c>
      <c r="D762" s="42" t="s">
        <v>409</v>
      </c>
      <c r="E762">
        <v>1859001</v>
      </c>
      <c r="F762">
        <v>1</v>
      </c>
      <c r="G762" s="2">
        <v>46050</v>
      </c>
      <c r="H762" s="42" t="s">
        <v>432</v>
      </c>
      <c r="I762" s="42" t="s">
        <v>63</v>
      </c>
      <c r="J762" s="42" t="s">
        <v>433</v>
      </c>
      <c r="K762" s="42" t="s">
        <v>3075</v>
      </c>
      <c r="L762" s="2">
        <v>46050</v>
      </c>
      <c r="M762" s="42" t="s">
        <v>582</v>
      </c>
    </row>
    <row r="763" spans="1:13" x14ac:dyDescent="0.25">
      <c r="A763" s="42" t="s">
        <v>3078</v>
      </c>
      <c r="B763" s="42" t="s">
        <v>3079</v>
      </c>
      <c r="C763" s="42" t="s">
        <v>3080</v>
      </c>
      <c r="D763" s="42" t="s">
        <v>409</v>
      </c>
      <c r="E763">
        <v>1025368</v>
      </c>
      <c r="F763">
        <v>1</v>
      </c>
      <c r="G763" s="2">
        <v>46050</v>
      </c>
      <c r="H763" s="42" t="s">
        <v>432</v>
      </c>
      <c r="I763" s="42" t="s">
        <v>63</v>
      </c>
      <c r="J763" s="42" t="s">
        <v>433</v>
      </c>
      <c r="K763" s="42" t="s">
        <v>3080</v>
      </c>
      <c r="L763" s="2">
        <v>46050</v>
      </c>
      <c r="M763" s="42" t="s">
        <v>582</v>
      </c>
    </row>
    <row r="764" spans="1:13" x14ac:dyDescent="0.25">
      <c r="A764" s="42" t="s">
        <v>181</v>
      </c>
      <c r="B764" s="42" t="s">
        <v>17</v>
      </c>
      <c r="C764" s="42" t="s">
        <v>3117</v>
      </c>
      <c r="D764" s="42" t="s">
        <v>409</v>
      </c>
      <c r="E764">
        <v>333703</v>
      </c>
      <c r="F764">
        <v>1</v>
      </c>
      <c r="G764" s="2">
        <v>46048</v>
      </c>
      <c r="H764" s="42" t="s">
        <v>432</v>
      </c>
      <c r="I764" s="42" t="s">
        <v>63</v>
      </c>
      <c r="J764" s="42" t="s">
        <v>433</v>
      </c>
      <c r="K764" s="42" t="s">
        <v>3117</v>
      </c>
      <c r="L764" s="2">
        <v>46048</v>
      </c>
      <c r="M764" s="42" t="s">
        <v>582</v>
      </c>
    </row>
    <row r="765" spans="1:13" x14ac:dyDescent="0.25">
      <c r="A765" s="42" t="s">
        <v>344</v>
      </c>
      <c r="B765" s="42" t="s">
        <v>400</v>
      </c>
      <c r="C765" s="42" t="s">
        <v>3135</v>
      </c>
      <c r="D765" s="42" t="s">
        <v>409</v>
      </c>
      <c r="E765" s="5">
        <v>655531</v>
      </c>
      <c r="F765">
        <v>1</v>
      </c>
      <c r="G765" s="2">
        <v>46045</v>
      </c>
      <c r="H765" s="42" t="s">
        <v>432</v>
      </c>
      <c r="I765" s="42" t="s">
        <v>63</v>
      </c>
      <c r="J765" s="42" t="s">
        <v>433</v>
      </c>
      <c r="K765" s="42" t="s">
        <v>3135</v>
      </c>
      <c r="L765" s="2">
        <v>46045</v>
      </c>
      <c r="M765" s="42" t="s">
        <v>582</v>
      </c>
    </row>
    <row r="766" spans="1:13" x14ac:dyDescent="0.25">
      <c r="A766" s="42" t="s">
        <v>1052</v>
      </c>
      <c r="B766" s="42" t="s">
        <v>1053</v>
      </c>
      <c r="C766" s="42" t="s">
        <v>3159</v>
      </c>
      <c r="D766" s="42" t="s">
        <v>409</v>
      </c>
      <c r="E766">
        <v>403511</v>
      </c>
      <c r="F766">
        <v>1</v>
      </c>
      <c r="G766" s="2">
        <v>46043</v>
      </c>
      <c r="H766" s="42" t="s">
        <v>432</v>
      </c>
      <c r="I766" s="42" t="s">
        <v>63</v>
      </c>
      <c r="J766" s="42" t="s">
        <v>433</v>
      </c>
      <c r="K766" s="42" t="s">
        <v>3159</v>
      </c>
      <c r="L766" s="2">
        <v>46043</v>
      </c>
      <c r="M766" s="42" t="s">
        <v>582</v>
      </c>
    </row>
    <row r="767" spans="1:13" x14ac:dyDescent="0.25">
      <c r="A767" s="42" t="s">
        <v>3170</v>
      </c>
      <c r="B767" s="42" t="s">
        <v>3171</v>
      </c>
      <c r="C767" s="42" t="s">
        <v>3172</v>
      </c>
      <c r="D767" s="42" t="s">
        <v>409</v>
      </c>
      <c r="E767">
        <v>2451869</v>
      </c>
      <c r="F767">
        <v>1</v>
      </c>
      <c r="G767" s="2">
        <v>46042</v>
      </c>
      <c r="H767" s="42" t="s">
        <v>432</v>
      </c>
      <c r="I767" s="42" t="s">
        <v>63</v>
      </c>
      <c r="J767" s="42" t="s">
        <v>433</v>
      </c>
      <c r="K767" s="42" t="s">
        <v>3172</v>
      </c>
      <c r="L767" s="2">
        <v>46042</v>
      </c>
      <c r="M767" s="42" t="s">
        <v>582</v>
      </c>
    </row>
    <row r="768" spans="1:13" x14ac:dyDescent="0.25">
      <c r="A768" s="42" t="s">
        <v>158</v>
      </c>
      <c r="B768" s="42" t="s">
        <v>25</v>
      </c>
      <c r="C768" s="42" t="s">
        <v>3181</v>
      </c>
      <c r="D768" s="42" t="s">
        <v>409</v>
      </c>
      <c r="E768" s="5">
        <v>121616</v>
      </c>
      <c r="F768">
        <v>1</v>
      </c>
      <c r="G768" s="2">
        <v>46042</v>
      </c>
      <c r="H768" s="42" t="s">
        <v>432</v>
      </c>
      <c r="I768" s="42" t="s">
        <v>63</v>
      </c>
      <c r="J768" s="42" t="s">
        <v>433</v>
      </c>
      <c r="K768" s="42" t="s">
        <v>3181</v>
      </c>
      <c r="L768" s="2">
        <v>46042</v>
      </c>
      <c r="M768" s="42" t="s">
        <v>582</v>
      </c>
    </row>
    <row r="769" spans="1:13" x14ac:dyDescent="0.25">
      <c r="A769" s="42" t="s">
        <v>184</v>
      </c>
      <c r="B769" s="42" t="s">
        <v>16</v>
      </c>
      <c r="C769" s="42" t="s">
        <v>3213</v>
      </c>
      <c r="D769" s="42" t="s">
        <v>409</v>
      </c>
      <c r="E769">
        <v>1894161</v>
      </c>
      <c r="F769">
        <v>1</v>
      </c>
      <c r="G769" s="2">
        <v>46038</v>
      </c>
      <c r="H769" s="42" t="s">
        <v>432</v>
      </c>
      <c r="I769" s="42" t="s">
        <v>63</v>
      </c>
      <c r="J769" s="42" t="s">
        <v>433</v>
      </c>
      <c r="K769" s="42" t="s">
        <v>3213</v>
      </c>
      <c r="L769" s="2">
        <v>46038</v>
      </c>
      <c r="M769" s="42" t="s">
        <v>582</v>
      </c>
    </row>
    <row r="770" spans="1:13" x14ac:dyDescent="0.25">
      <c r="A770" s="42" t="s">
        <v>909</v>
      </c>
      <c r="B770" s="42" t="s">
        <v>836</v>
      </c>
      <c r="C770" s="42" t="s">
        <v>3237</v>
      </c>
      <c r="D770" s="42" t="s">
        <v>409</v>
      </c>
      <c r="E770">
        <v>222257</v>
      </c>
      <c r="F770">
        <v>1</v>
      </c>
      <c r="G770" s="2">
        <v>45925</v>
      </c>
      <c r="H770" s="42" t="s">
        <v>432</v>
      </c>
      <c r="I770" s="42" t="s">
        <v>63</v>
      </c>
      <c r="J770" s="42" t="s">
        <v>433</v>
      </c>
      <c r="K770" s="42" t="s">
        <v>3237</v>
      </c>
      <c r="L770" s="2">
        <v>46037</v>
      </c>
      <c r="M770" s="42" t="s">
        <v>582</v>
      </c>
    </row>
    <row r="771" spans="1:13" x14ac:dyDescent="0.25">
      <c r="A771" s="42" t="s">
        <v>1045</v>
      </c>
      <c r="B771" s="42" t="s">
        <v>1046</v>
      </c>
      <c r="C771" s="42" t="s">
        <v>3274</v>
      </c>
      <c r="D771" s="42" t="s">
        <v>409</v>
      </c>
      <c r="E771">
        <v>522776</v>
      </c>
      <c r="F771">
        <v>1</v>
      </c>
      <c r="G771" s="2">
        <v>46035</v>
      </c>
      <c r="H771" s="42" t="s">
        <v>432</v>
      </c>
      <c r="I771" s="42" t="s">
        <v>63</v>
      </c>
      <c r="J771" s="42" t="s">
        <v>433</v>
      </c>
      <c r="K771" s="42" t="s">
        <v>3274</v>
      </c>
      <c r="L771" s="2">
        <v>46035</v>
      </c>
      <c r="M771" s="42" t="s">
        <v>582</v>
      </c>
    </row>
    <row r="772" spans="1:13" x14ac:dyDescent="0.25">
      <c r="A772" s="42" t="s">
        <v>2902</v>
      </c>
      <c r="B772" s="42" t="s">
        <v>2903</v>
      </c>
      <c r="C772" s="42" t="s">
        <v>3281</v>
      </c>
      <c r="D772" s="42" t="s">
        <v>409</v>
      </c>
      <c r="E772">
        <v>276349</v>
      </c>
      <c r="F772">
        <v>1</v>
      </c>
      <c r="G772" s="2">
        <v>46034</v>
      </c>
      <c r="H772" s="42" t="s">
        <v>432</v>
      </c>
      <c r="I772" s="42" t="s">
        <v>63</v>
      </c>
      <c r="J772" s="42" t="s">
        <v>433</v>
      </c>
      <c r="K772" s="42" t="s">
        <v>3281</v>
      </c>
      <c r="L772" s="2">
        <v>46034</v>
      </c>
      <c r="M772" s="42" t="s">
        <v>582</v>
      </c>
    </row>
    <row r="773" spans="1:13" x14ac:dyDescent="0.25">
      <c r="A773" s="42" t="s">
        <v>638</v>
      </c>
      <c r="B773" s="42" t="s">
        <v>656</v>
      </c>
      <c r="C773" s="42" t="s">
        <v>3284</v>
      </c>
      <c r="D773" s="42" t="s">
        <v>409</v>
      </c>
      <c r="E773" s="5">
        <v>499020</v>
      </c>
      <c r="F773">
        <v>1</v>
      </c>
      <c r="G773" s="2">
        <v>46034</v>
      </c>
      <c r="H773" s="42" t="s">
        <v>432</v>
      </c>
      <c r="I773" s="42" t="s">
        <v>63</v>
      </c>
      <c r="J773" s="42" t="s">
        <v>433</v>
      </c>
      <c r="K773" s="42" t="s">
        <v>3284</v>
      </c>
      <c r="L773" s="2">
        <v>46034</v>
      </c>
      <c r="M773" s="42" t="s">
        <v>582</v>
      </c>
    </row>
    <row r="774" spans="1:13" x14ac:dyDescent="0.25">
      <c r="A774" s="42" t="s">
        <v>185</v>
      </c>
      <c r="B774" s="42" t="s">
        <v>7558</v>
      </c>
      <c r="C774" s="42" t="s">
        <v>3295</v>
      </c>
      <c r="D774" s="42" t="s">
        <v>409</v>
      </c>
      <c r="E774">
        <v>2401523</v>
      </c>
      <c r="F774">
        <v>1</v>
      </c>
      <c r="G774" s="2">
        <v>46030</v>
      </c>
      <c r="H774" s="42" t="s">
        <v>432</v>
      </c>
      <c r="I774" s="42" t="s">
        <v>63</v>
      </c>
      <c r="J774" s="42" t="s">
        <v>433</v>
      </c>
      <c r="K774" s="42" t="s">
        <v>3295</v>
      </c>
      <c r="L774" s="2">
        <v>46030</v>
      </c>
      <c r="M774" s="42" t="s">
        <v>582</v>
      </c>
    </row>
    <row r="775" spans="1:13" x14ac:dyDescent="0.25">
      <c r="A775" s="42" t="s">
        <v>188</v>
      </c>
      <c r="B775" s="42" t="s">
        <v>47</v>
      </c>
      <c r="C775" s="42" t="s">
        <v>3325</v>
      </c>
      <c r="D775" s="42" t="s">
        <v>409</v>
      </c>
      <c r="E775">
        <v>0</v>
      </c>
      <c r="F775">
        <v>1</v>
      </c>
      <c r="G775" s="2">
        <v>46028</v>
      </c>
      <c r="H775" s="42" t="s">
        <v>432</v>
      </c>
      <c r="I775" s="42" t="s">
        <v>63</v>
      </c>
      <c r="J775" s="42" t="s">
        <v>433</v>
      </c>
      <c r="K775" s="42" t="s">
        <v>3325</v>
      </c>
      <c r="L775" s="2">
        <v>46028</v>
      </c>
      <c r="M775" s="42" t="s">
        <v>582</v>
      </c>
    </row>
    <row r="776" spans="1:13" x14ac:dyDescent="0.25">
      <c r="A776" s="42" t="s">
        <v>177</v>
      </c>
      <c r="B776" s="42" t="s">
        <v>1588</v>
      </c>
      <c r="C776" s="42" t="s">
        <v>3335</v>
      </c>
      <c r="D776" s="42" t="s">
        <v>409</v>
      </c>
      <c r="E776">
        <v>15185632</v>
      </c>
      <c r="F776">
        <v>1</v>
      </c>
      <c r="G776" s="2">
        <v>45590</v>
      </c>
      <c r="H776" s="42" t="s">
        <v>432</v>
      </c>
      <c r="I776" s="42" t="s">
        <v>63</v>
      </c>
      <c r="J776" s="42" t="s">
        <v>433</v>
      </c>
      <c r="K776" s="42" t="s">
        <v>3335</v>
      </c>
      <c r="L776" s="2">
        <v>46023</v>
      </c>
      <c r="M776" s="42" t="s">
        <v>582</v>
      </c>
    </row>
    <row r="777" spans="1:13" x14ac:dyDescent="0.25">
      <c r="A777" s="42" t="s">
        <v>919</v>
      </c>
      <c r="B777" s="42" t="s">
        <v>920</v>
      </c>
      <c r="C777" s="42" t="s">
        <v>13334</v>
      </c>
      <c r="D777" s="42" t="s">
        <v>409</v>
      </c>
      <c r="E777">
        <v>2000000</v>
      </c>
      <c r="F777">
        <v>1</v>
      </c>
      <c r="G777" s="2">
        <v>46196</v>
      </c>
      <c r="H777" s="42" t="s">
        <v>445</v>
      </c>
      <c r="I777" s="42" t="s">
        <v>63</v>
      </c>
      <c r="J777" s="42" t="s">
        <v>433</v>
      </c>
      <c r="K777" s="42" t="s">
        <v>459</v>
      </c>
      <c r="L777" s="2">
        <v>46215</v>
      </c>
      <c r="M777" s="42" t="s">
        <v>582</v>
      </c>
    </row>
    <row r="778" spans="1:13" x14ac:dyDescent="0.25">
      <c r="A778" s="42" t="s">
        <v>13335</v>
      </c>
      <c r="B778" s="42" t="s">
        <v>13336</v>
      </c>
      <c r="C778" s="42" t="s">
        <v>13337</v>
      </c>
      <c r="D778" s="42" t="s">
        <v>409</v>
      </c>
      <c r="E778" s="5">
        <v>300000</v>
      </c>
      <c r="F778">
        <v>1</v>
      </c>
      <c r="G778" s="2">
        <v>46212</v>
      </c>
      <c r="H778" s="42" t="s">
        <v>445</v>
      </c>
      <c r="I778" s="42" t="s">
        <v>63</v>
      </c>
      <c r="J778" s="42" t="s">
        <v>433</v>
      </c>
      <c r="K778" s="42" t="s">
        <v>13338</v>
      </c>
      <c r="L778" s="2">
        <v>46212</v>
      </c>
      <c r="M778" s="42" t="s">
        <v>582</v>
      </c>
    </row>
    <row r="779" spans="1:13" x14ac:dyDescent="0.25">
      <c r="A779" s="42" t="s">
        <v>2923</v>
      </c>
      <c r="B779" s="42" t="s">
        <v>2924</v>
      </c>
      <c r="C779" s="42" t="s">
        <v>13339</v>
      </c>
      <c r="D779" s="42" t="s">
        <v>409</v>
      </c>
      <c r="E779">
        <v>300000</v>
      </c>
      <c r="F779">
        <v>1</v>
      </c>
      <c r="G779" s="2">
        <v>46209</v>
      </c>
      <c r="H779" s="42" t="s">
        <v>445</v>
      </c>
      <c r="I779" s="42" t="s">
        <v>63</v>
      </c>
      <c r="J779" s="42" t="s">
        <v>433</v>
      </c>
      <c r="K779" s="42" t="s">
        <v>2926</v>
      </c>
      <c r="L779" s="2">
        <v>46209</v>
      </c>
      <c r="M779" s="42" t="s">
        <v>582</v>
      </c>
    </row>
    <row r="780" spans="1:13" x14ac:dyDescent="0.25">
      <c r="A780" s="42" t="s">
        <v>13340</v>
      </c>
      <c r="B780" s="42" t="s">
        <v>13341</v>
      </c>
      <c r="C780" s="42" t="s">
        <v>13342</v>
      </c>
      <c r="D780" s="42" t="s">
        <v>409</v>
      </c>
      <c r="E780" s="5">
        <v>400000</v>
      </c>
      <c r="F780">
        <v>1</v>
      </c>
      <c r="G780" s="2">
        <v>46209</v>
      </c>
      <c r="H780" s="42" t="s">
        <v>445</v>
      </c>
      <c r="I780" s="42" t="s">
        <v>63</v>
      </c>
      <c r="J780" s="42" t="s">
        <v>433</v>
      </c>
      <c r="K780" s="42" t="s">
        <v>13343</v>
      </c>
      <c r="L780" s="2">
        <v>46209</v>
      </c>
      <c r="M780" s="42" t="s">
        <v>582</v>
      </c>
    </row>
    <row r="781" spans="1:13" x14ac:dyDescent="0.25">
      <c r="A781" s="42" t="s">
        <v>13344</v>
      </c>
      <c r="B781" s="42" t="s">
        <v>13345</v>
      </c>
      <c r="C781" s="42" t="s">
        <v>13346</v>
      </c>
      <c r="D781" s="42" t="s">
        <v>409</v>
      </c>
      <c r="E781">
        <v>300000</v>
      </c>
      <c r="F781">
        <v>1</v>
      </c>
      <c r="G781" s="2">
        <v>46209</v>
      </c>
      <c r="H781" s="42" t="s">
        <v>445</v>
      </c>
      <c r="I781" s="42" t="s">
        <v>63</v>
      </c>
      <c r="J781" s="42" t="s">
        <v>433</v>
      </c>
      <c r="K781" s="42" t="s">
        <v>13347</v>
      </c>
      <c r="L781" s="2">
        <v>46209</v>
      </c>
      <c r="M781" s="42" t="s">
        <v>582</v>
      </c>
    </row>
    <row r="782" spans="1:13" x14ac:dyDescent="0.25">
      <c r="A782" s="42" t="s">
        <v>10478</v>
      </c>
      <c r="B782" s="42" t="s">
        <v>10479</v>
      </c>
      <c r="C782" s="42" t="s">
        <v>12066</v>
      </c>
      <c r="D782" s="42" t="s">
        <v>409</v>
      </c>
      <c r="E782" s="5">
        <v>1000000</v>
      </c>
      <c r="F782">
        <v>1</v>
      </c>
      <c r="G782" s="2">
        <v>46197</v>
      </c>
      <c r="H782" s="42" t="s">
        <v>445</v>
      </c>
      <c r="I782" s="42" t="s">
        <v>63</v>
      </c>
      <c r="J782" s="42" t="s">
        <v>433</v>
      </c>
      <c r="K782" s="42" t="s">
        <v>13348</v>
      </c>
      <c r="L782" s="2">
        <v>46203</v>
      </c>
      <c r="M782" s="42" t="s">
        <v>582</v>
      </c>
    </row>
    <row r="783" spans="1:13" x14ac:dyDescent="0.25">
      <c r="A783" s="42" t="s">
        <v>164</v>
      </c>
      <c r="B783" s="42" t="s">
        <v>2</v>
      </c>
      <c r="C783" s="42" t="s">
        <v>10281</v>
      </c>
      <c r="D783" s="42" t="s">
        <v>409</v>
      </c>
      <c r="E783" s="5">
        <v>989687</v>
      </c>
      <c r="F783">
        <v>1</v>
      </c>
      <c r="G783" s="2">
        <v>46161</v>
      </c>
      <c r="H783" s="42" t="s">
        <v>445</v>
      </c>
      <c r="I783" s="42" t="s">
        <v>63</v>
      </c>
      <c r="J783" s="42" t="s">
        <v>433</v>
      </c>
      <c r="K783" s="42" t="s">
        <v>10282</v>
      </c>
      <c r="L783" s="2">
        <v>46178</v>
      </c>
      <c r="M783" s="42" t="s">
        <v>582</v>
      </c>
    </row>
    <row r="784" spans="1:13" x14ac:dyDescent="0.25">
      <c r="A784" s="42" t="s">
        <v>164</v>
      </c>
      <c r="B784" s="42" t="s">
        <v>2</v>
      </c>
      <c r="C784" s="42" t="s">
        <v>10283</v>
      </c>
      <c r="D784" s="42" t="s">
        <v>409</v>
      </c>
      <c r="E784">
        <v>523000</v>
      </c>
      <c r="F784">
        <v>1</v>
      </c>
      <c r="G784" s="2">
        <v>46161</v>
      </c>
      <c r="H784" s="42" t="s">
        <v>445</v>
      </c>
      <c r="I784" s="42" t="s">
        <v>63</v>
      </c>
      <c r="J784" s="42" t="s">
        <v>433</v>
      </c>
      <c r="K784" s="42" t="s">
        <v>10284</v>
      </c>
      <c r="L784" s="2">
        <v>46172</v>
      </c>
      <c r="M784" s="42" t="s">
        <v>582</v>
      </c>
    </row>
    <row r="785" spans="1:13" x14ac:dyDescent="0.25">
      <c r="A785" s="42" t="s">
        <v>591</v>
      </c>
      <c r="B785" s="42" t="s">
        <v>566</v>
      </c>
      <c r="C785" s="42" t="s">
        <v>10285</v>
      </c>
      <c r="D785" s="42" t="s">
        <v>409</v>
      </c>
      <c r="E785" s="5">
        <v>590942</v>
      </c>
      <c r="F785">
        <v>1</v>
      </c>
      <c r="G785" s="2">
        <v>46148</v>
      </c>
      <c r="H785" s="42" t="s">
        <v>445</v>
      </c>
      <c r="I785" s="42" t="s">
        <v>63</v>
      </c>
      <c r="J785" s="42" t="s">
        <v>433</v>
      </c>
      <c r="K785" s="42" t="s">
        <v>10286</v>
      </c>
      <c r="L785" s="2">
        <v>46171</v>
      </c>
      <c r="M785" s="42" t="s">
        <v>582</v>
      </c>
    </row>
    <row r="786" spans="1:13" x14ac:dyDescent="0.25">
      <c r="A786" s="42" t="s">
        <v>9545</v>
      </c>
      <c r="B786" s="42" t="s">
        <v>9546</v>
      </c>
      <c r="C786" s="42" t="s">
        <v>9547</v>
      </c>
      <c r="D786" s="42" t="s">
        <v>409</v>
      </c>
      <c r="E786">
        <v>661325</v>
      </c>
      <c r="F786">
        <v>1</v>
      </c>
      <c r="G786" s="2">
        <v>46139</v>
      </c>
      <c r="H786" s="42" t="s">
        <v>445</v>
      </c>
      <c r="I786" s="42" t="s">
        <v>63</v>
      </c>
      <c r="J786" s="42" t="s">
        <v>433</v>
      </c>
      <c r="K786" s="42" t="s">
        <v>9548</v>
      </c>
      <c r="L786" s="2">
        <v>46171</v>
      </c>
      <c r="M786" s="42" t="s">
        <v>582</v>
      </c>
    </row>
    <row r="787" spans="1:13" x14ac:dyDescent="0.25">
      <c r="A787" s="42" t="s">
        <v>1206</v>
      </c>
      <c r="B787" s="42" t="s">
        <v>11885</v>
      </c>
      <c r="C787" s="42" t="s">
        <v>10531</v>
      </c>
      <c r="D787" s="42" t="s">
        <v>409</v>
      </c>
      <c r="E787">
        <v>500000</v>
      </c>
      <c r="F787">
        <v>1</v>
      </c>
      <c r="G787" s="2">
        <v>46160</v>
      </c>
      <c r="H787" s="42" t="s">
        <v>445</v>
      </c>
      <c r="I787" s="42" t="s">
        <v>63</v>
      </c>
      <c r="J787" s="42" t="s">
        <v>433</v>
      </c>
      <c r="K787" s="42" t="s">
        <v>10531</v>
      </c>
      <c r="L787" s="2">
        <v>46170</v>
      </c>
      <c r="M787" s="42" t="s">
        <v>582</v>
      </c>
    </row>
    <row r="788" spans="1:13" x14ac:dyDescent="0.25">
      <c r="A788" s="42" t="s">
        <v>919</v>
      </c>
      <c r="B788" s="42" t="s">
        <v>920</v>
      </c>
      <c r="C788" s="42" t="s">
        <v>10532</v>
      </c>
      <c r="D788" s="42" t="s">
        <v>409</v>
      </c>
      <c r="E788">
        <v>450000</v>
      </c>
      <c r="F788">
        <v>1</v>
      </c>
      <c r="G788" s="2">
        <v>46170</v>
      </c>
      <c r="H788" s="42" t="s">
        <v>445</v>
      </c>
      <c r="I788" s="42" t="s">
        <v>63</v>
      </c>
      <c r="J788" s="42" t="s">
        <v>433</v>
      </c>
      <c r="K788" s="42" t="s">
        <v>10467</v>
      </c>
      <c r="L788" s="2">
        <v>46170</v>
      </c>
      <c r="M788" s="42" t="s">
        <v>582</v>
      </c>
    </row>
    <row r="789" spans="1:13" x14ac:dyDescent="0.25">
      <c r="A789" s="42" t="s">
        <v>10287</v>
      </c>
      <c r="B789" s="42" t="s">
        <v>10288</v>
      </c>
      <c r="C789" s="42" t="s">
        <v>10289</v>
      </c>
      <c r="D789" s="42" t="s">
        <v>409</v>
      </c>
      <c r="E789">
        <v>381285</v>
      </c>
      <c r="F789">
        <v>1</v>
      </c>
      <c r="G789" s="2">
        <v>46161</v>
      </c>
      <c r="H789" s="42" t="s">
        <v>501</v>
      </c>
      <c r="I789" s="42" t="s">
        <v>63</v>
      </c>
      <c r="J789" s="42" t="s">
        <v>433</v>
      </c>
      <c r="K789" s="42" t="s">
        <v>10289</v>
      </c>
      <c r="L789" s="2">
        <v>46161</v>
      </c>
      <c r="M789" s="42" t="s">
        <v>582</v>
      </c>
    </row>
    <row r="790" spans="1:13" x14ac:dyDescent="0.25">
      <c r="A790" s="42" t="s">
        <v>7607</v>
      </c>
      <c r="B790" s="42" t="s">
        <v>7609</v>
      </c>
      <c r="C790" s="42" t="s">
        <v>10290</v>
      </c>
      <c r="D790" s="42" t="s">
        <v>409</v>
      </c>
      <c r="E790">
        <v>491544</v>
      </c>
      <c r="F790">
        <v>1</v>
      </c>
      <c r="G790" s="2">
        <v>46157</v>
      </c>
      <c r="H790" s="42" t="s">
        <v>501</v>
      </c>
      <c r="I790" s="42" t="s">
        <v>63</v>
      </c>
      <c r="J790" s="42" t="s">
        <v>433</v>
      </c>
      <c r="K790" s="42" t="s">
        <v>10290</v>
      </c>
      <c r="L790" s="2">
        <v>46157</v>
      </c>
      <c r="M790" s="42" t="s">
        <v>582</v>
      </c>
    </row>
    <row r="791" spans="1:13" x14ac:dyDescent="0.25">
      <c r="A791" s="42" t="s">
        <v>5081</v>
      </c>
      <c r="B791" s="42" t="s">
        <v>5084</v>
      </c>
      <c r="C791" s="42" t="s">
        <v>9549</v>
      </c>
      <c r="D791" s="42" t="s">
        <v>409</v>
      </c>
      <c r="E791">
        <v>1115568</v>
      </c>
      <c r="F791">
        <v>1</v>
      </c>
      <c r="G791" s="2">
        <v>46141</v>
      </c>
      <c r="H791" s="42" t="s">
        <v>445</v>
      </c>
      <c r="I791" s="42" t="s">
        <v>63</v>
      </c>
      <c r="J791" s="42" t="s">
        <v>433</v>
      </c>
      <c r="K791" s="42" t="s">
        <v>9550</v>
      </c>
      <c r="L791" s="2">
        <v>46149</v>
      </c>
      <c r="M791" s="42" t="s">
        <v>582</v>
      </c>
    </row>
    <row r="792" spans="1:13" x14ac:dyDescent="0.25">
      <c r="A792" s="42" t="s">
        <v>7399</v>
      </c>
      <c r="B792" s="42" t="s">
        <v>7400</v>
      </c>
      <c r="C792" s="42" t="s">
        <v>6350</v>
      </c>
      <c r="D792" s="42" t="s">
        <v>409</v>
      </c>
      <c r="E792">
        <v>800000</v>
      </c>
      <c r="F792">
        <v>1</v>
      </c>
      <c r="G792" s="2">
        <v>46141</v>
      </c>
      <c r="H792" s="42" t="s">
        <v>445</v>
      </c>
      <c r="I792" s="42" t="s">
        <v>63</v>
      </c>
      <c r="J792" s="42" t="s">
        <v>433</v>
      </c>
      <c r="K792" s="42" t="s">
        <v>9844</v>
      </c>
      <c r="L792" s="2">
        <v>46142</v>
      </c>
      <c r="M792" s="42" t="s">
        <v>582</v>
      </c>
    </row>
    <row r="793" spans="1:13" x14ac:dyDescent="0.25">
      <c r="A793" s="42" t="s">
        <v>8714</v>
      </c>
      <c r="B793" s="42" t="s">
        <v>9410</v>
      </c>
      <c r="C793" s="42" t="s">
        <v>9551</v>
      </c>
      <c r="D793" s="42" t="s">
        <v>409</v>
      </c>
      <c r="E793">
        <v>199738</v>
      </c>
      <c r="F793">
        <v>1</v>
      </c>
      <c r="G793" s="2">
        <v>46141</v>
      </c>
      <c r="H793" s="42" t="s">
        <v>458</v>
      </c>
      <c r="I793" s="42" t="s">
        <v>63</v>
      </c>
      <c r="J793" s="42" t="s">
        <v>433</v>
      </c>
      <c r="K793" s="42" t="s">
        <v>10264</v>
      </c>
      <c r="L793" s="2">
        <v>46141</v>
      </c>
      <c r="M793" s="42" t="s">
        <v>582</v>
      </c>
    </row>
    <row r="794" spans="1:13" x14ac:dyDescent="0.25">
      <c r="A794" s="42" t="s">
        <v>7394</v>
      </c>
      <c r="B794" s="42" t="s">
        <v>7395</v>
      </c>
      <c r="C794" s="42" t="s">
        <v>9552</v>
      </c>
      <c r="D794" s="42" t="s">
        <v>409</v>
      </c>
      <c r="E794">
        <v>475219</v>
      </c>
      <c r="F794">
        <v>1</v>
      </c>
      <c r="G794" s="2">
        <v>46141</v>
      </c>
      <c r="H794" s="42" t="s">
        <v>445</v>
      </c>
      <c r="I794" s="42" t="s">
        <v>63</v>
      </c>
      <c r="J794" s="42" t="s">
        <v>433</v>
      </c>
      <c r="K794" s="42" t="s">
        <v>459</v>
      </c>
      <c r="L794" s="2">
        <v>46141</v>
      </c>
      <c r="M794" s="42" t="s">
        <v>582</v>
      </c>
    </row>
    <row r="795" spans="1:13" x14ac:dyDescent="0.25">
      <c r="A795" s="42" t="s">
        <v>164</v>
      </c>
      <c r="B795" s="42" t="s">
        <v>2</v>
      </c>
      <c r="C795" s="42" t="s">
        <v>6348</v>
      </c>
      <c r="D795" s="42" t="s">
        <v>409</v>
      </c>
      <c r="E795">
        <v>500000</v>
      </c>
      <c r="F795">
        <v>1</v>
      </c>
      <c r="G795" s="2">
        <v>46140</v>
      </c>
      <c r="H795" s="42" t="s">
        <v>445</v>
      </c>
      <c r="I795" s="42" t="s">
        <v>63</v>
      </c>
      <c r="J795" s="42" t="s">
        <v>433</v>
      </c>
      <c r="K795" s="42" t="s">
        <v>9553</v>
      </c>
      <c r="L795" s="2">
        <v>46140</v>
      </c>
      <c r="M795" s="42" t="s">
        <v>582</v>
      </c>
    </row>
    <row r="796" spans="1:13" x14ac:dyDescent="0.25">
      <c r="A796" s="42" t="s">
        <v>7405</v>
      </c>
      <c r="B796" s="42" t="s">
        <v>7406</v>
      </c>
      <c r="C796" s="42" t="s">
        <v>6354</v>
      </c>
      <c r="D796" s="42" t="s">
        <v>409</v>
      </c>
      <c r="E796">
        <v>1000000</v>
      </c>
      <c r="F796">
        <v>1</v>
      </c>
      <c r="G796" s="2">
        <v>46134</v>
      </c>
      <c r="H796" s="42" t="s">
        <v>445</v>
      </c>
      <c r="I796" s="42" t="s">
        <v>63</v>
      </c>
      <c r="J796" s="42" t="s">
        <v>433</v>
      </c>
      <c r="K796" s="42" t="s">
        <v>9554</v>
      </c>
      <c r="L796" s="2">
        <v>46134</v>
      </c>
      <c r="M796" s="42" t="s">
        <v>582</v>
      </c>
    </row>
    <row r="797" spans="1:13" x14ac:dyDescent="0.25">
      <c r="A797" s="42" t="s">
        <v>7394</v>
      </c>
      <c r="B797" s="42" t="s">
        <v>7395</v>
      </c>
      <c r="C797" s="42" t="s">
        <v>6357</v>
      </c>
      <c r="D797" s="42" t="s">
        <v>409</v>
      </c>
      <c r="E797">
        <v>1000000</v>
      </c>
      <c r="F797">
        <v>1</v>
      </c>
      <c r="G797" s="2">
        <v>46134</v>
      </c>
      <c r="H797" s="42" t="s">
        <v>445</v>
      </c>
      <c r="I797" s="42" t="s">
        <v>63</v>
      </c>
      <c r="J797" s="42" t="s">
        <v>433</v>
      </c>
      <c r="K797" s="42" t="s">
        <v>9556</v>
      </c>
      <c r="L797" s="2">
        <v>46134</v>
      </c>
      <c r="M797" s="42" t="s">
        <v>582</v>
      </c>
    </row>
    <row r="798" spans="1:13" x14ac:dyDescent="0.25">
      <c r="A798" s="42" t="s">
        <v>591</v>
      </c>
      <c r="B798" s="42" t="s">
        <v>566</v>
      </c>
      <c r="C798" s="42" t="s">
        <v>6351</v>
      </c>
      <c r="D798" s="42" t="s">
        <v>409</v>
      </c>
      <c r="E798" s="5">
        <v>3000000</v>
      </c>
      <c r="F798">
        <v>1</v>
      </c>
      <c r="G798" s="2">
        <v>46134</v>
      </c>
      <c r="H798" s="42" t="s">
        <v>445</v>
      </c>
      <c r="I798" s="42" t="s">
        <v>63</v>
      </c>
      <c r="J798" s="42" t="s">
        <v>433</v>
      </c>
      <c r="K798" s="42" t="s">
        <v>9555</v>
      </c>
      <c r="L798" s="2">
        <v>46134</v>
      </c>
      <c r="M798" s="42" t="s">
        <v>582</v>
      </c>
    </row>
    <row r="799" spans="1:13" x14ac:dyDescent="0.25">
      <c r="A799" s="42" t="s">
        <v>7643</v>
      </c>
      <c r="B799" s="42" t="s">
        <v>7644</v>
      </c>
      <c r="C799" s="42" t="s">
        <v>6413</v>
      </c>
      <c r="D799" s="42" t="s">
        <v>409</v>
      </c>
      <c r="E799">
        <v>800000</v>
      </c>
      <c r="F799">
        <v>1</v>
      </c>
      <c r="G799" s="2">
        <v>46128</v>
      </c>
      <c r="H799" s="42" t="s">
        <v>458</v>
      </c>
      <c r="I799" s="42" t="s">
        <v>63</v>
      </c>
      <c r="J799" s="42" t="s">
        <v>433</v>
      </c>
      <c r="K799" s="42" t="s">
        <v>9557</v>
      </c>
      <c r="L799" s="2">
        <v>46128</v>
      </c>
      <c r="M799" s="42" t="s">
        <v>582</v>
      </c>
    </row>
    <row r="800" spans="1:13" x14ac:dyDescent="0.25">
      <c r="A800" s="42" t="s">
        <v>7647</v>
      </c>
      <c r="B800" s="42" t="s">
        <v>7649</v>
      </c>
      <c r="C800" s="42" t="s">
        <v>6415</v>
      </c>
      <c r="D800" s="42" t="s">
        <v>409</v>
      </c>
      <c r="E800">
        <v>139677</v>
      </c>
      <c r="F800">
        <v>1</v>
      </c>
      <c r="G800" s="2">
        <v>46126</v>
      </c>
      <c r="H800" s="42" t="s">
        <v>458</v>
      </c>
      <c r="I800" s="42" t="s">
        <v>63</v>
      </c>
      <c r="J800" s="42" t="s">
        <v>433</v>
      </c>
      <c r="K800" s="42" t="s">
        <v>9558</v>
      </c>
      <c r="L800" s="2">
        <v>46126</v>
      </c>
      <c r="M800" s="42" t="s">
        <v>582</v>
      </c>
    </row>
    <row r="801" spans="1:13" x14ac:dyDescent="0.25">
      <c r="A801" s="42" t="s">
        <v>929</v>
      </c>
      <c r="B801" s="42" t="s">
        <v>856</v>
      </c>
      <c r="C801" s="42" t="s">
        <v>6417</v>
      </c>
      <c r="D801" s="42" t="s">
        <v>409</v>
      </c>
      <c r="E801">
        <v>400000</v>
      </c>
      <c r="F801">
        <v>1</v>
      </c>
      <c r="G801" s="2">
        <v>46118</v>
      </c>
      <c r="H801" s="42" t="s">
        <v>445</v>
      </c>
      <c r="I801" s="42" t="s">
        <v>63</v>
      </c>
      <c r="J801" s="42" t="s">
        <v>433</v>
      </c>
      <c r="K801" s="42" t="s">
        <v>9559</v>
      </c>
      <c r="L801" s="2">
        <v>46118</v>
      </c>
      <c r="M801" s="42" t="s">
        <v>582</v>
      </c>
    </row>
    <row r="802" spans="1:13" x14ac:dyDescent="0.25">
      <c r="A802" s="42" t="s">
        <v>164</v>
      </c>
      <c r="B802" s="42" t="s">
        <v>2</v>
      </c>
      <c r="C802" s="42" t="s">
        <v>6418</v>
      </c>
      <c r="D802" s="42" t="s">
        <v>409</v>
      </c>
      <c r="E802">
        <v>170000</v>
      </c>
      <c r="F802">
        <v>1</v>
      </c>
      <c r="G802" s="2">
        <v>46118</v>
      </c>
      <c r="H802" s="42" t="s">
        <v>445</v>
      </c>
      <c r="I802" s="42" t="s">
        <v>63</v>
      </c>
      <c r="J802" s="42" t="s">
        <v>433</v>
      </c>
      <c r="K802" s="42" t="s">
        <v>526</v>
      </c>
      <c r="L802" s="2">
        <v>46118</v>
      </c>
      <c r="M802" s="42" t="s">
        <v>582</v>
      </c>
    </row>
    <row r="803" spans="1:13" x14ac:dyDescent="0.25">
      <c r="A803" s="42" t="s">
        <v>805</v>
      </c>
      <c r="B803" s="42" t="s">
        <v>781</v>
      </c>
      <c r="C803" s="42" t="s">
        <v>9560</v>
      </c>
      <c r="D803" s="42" t="s">
        <v>409</v>
      </c>
      <c r="E803" s="5">
        <v>140000</v>
      </c>
      <c r="F803">
        <v>1</v>
      </c>
      <c r="G803" s="2">
        <v>46104</v>
      </c>
      <c r="H803" s="42" t="s">
        <v>445</v>
      </c>
      <c r="I803" s="42" t="s">
        <v>63</v>
      </c>
      <c r="J803" s="42" t="s">
        <v>433</v>
      </c>
      <c r="K803" s="42" t="s">
        <v>9561</v>
      </c>
      <c r="L803" s="2">
        <v>46113</v>
      </c>
      <c r="M803" s="42" t="s">
        <v>582</v>
      </c>
    </row>
    <row r="804" spans="1:13" x14ac:dyDescent="0.25">
      <c r="A804" s="42" t="s">
        <v>7624</v>
      </c>
      <c r="B804" s="42" t="s">
        <v>7626</v>
      </c>
      <c r="C804" s="42" t="s">
        <v>6414</v>
      </c>
      <c r="D804" s="42" t="s">
        <v>409</v>
      </c>
      <c r="E804" s="5">
        <v>1326729</v>
      </c>
      <c r="F804">
        <v>1</v>
      </c>
      <c r="G804" s="2">
        <v>46104</v>
      </c>
      <c r="H804" s="42" t="s">
        <v>458</v>
      </c>
      <c r="I804" s="42" t="s">
        <v>63</v>
      </c>
      <c r="J804" s="42" t="s">
        <v>433</v>
      </c>
      <c r="K804" s="42" t="s">
        <v>9771</v>
      </c>
      <c r="L804" s="2">
        <v>46112</v>
      </c>
      <c r="M804" s="42" t="s">
        <v>582</v>
      </c>
    </row>
    <row r="805" spans="1:13" x14ac:dyDescent="0.25">
      <c r="A805" s="42" t="s">
        <v>9790</v>
      </c>
      <c r="B805" s="42" t="s">
        <v>9791</v>
      </c>
      <c r="C805" s="42" t="s">
        <v>9792</v>
      </c>
      <c r="D805" s="42" t="s">
        <v>409</v>
      </c>
      <c r="E805" s="5">
        <v>1000027</v>
      </c>
      <c r="F805">
        <v>1</v>
      </c>
      <c r="G805" s="2">
        <v>46099</v>
      </c>
      <c r="H805" s="42" t="s">
        <v>445</v>
      </c>
      <c r="I805" s="42" t="s">
        <v>63</v>
      </c>
      <c r="J805" s="42" t="s">
        <v>433</v>
      </c>
      <c r="K805" s="42" t="s">
        <v>9793</v>
      </c>
      <c r="L805" s="2">
        <v>46112</v>
      </c>
      <c r="M805" s="42" t="s">
        <v>582</v>
      </c>
    </row>
    <row r="806" spans="1:13" x14ac:dyDescent="0.25">
      <c r="A806" s="42" t="s">
        <v>7607</v>
      </c>
      <c r="B806" s="42" t="s">
        <v>7609</v>
      </c>
      <c r="C806" s="42" t="s">
        <v>6397</v>
      </c>
      <c r="D806" s="42" t="s">
        <v>409</v>
      </c>
      <c r="E806">
        <v>278892</v>
      </c>
      <c r="F806">
        <v>1</v>
      </c>
      <c r="G806" s="2">
        <v>46108</v>
      </c>
      <c r="H806" s="42" t="s">
        <v>501</v>
      </c>
      <c r="I806" s="42" t="s">
        <v>63</v>
      </c>
      <c r="J806" s="42" t="s">
        <v>433</v>
      </c>
      <c r="K806" s="42" t="s">
        <v>6397</v>
      </c>
      <c r="L806" s="2">
        <v>46108</v>
      </c>
      <c r="M806" s="42" t="s">
        <v>582</v>
      </c>
    </row>
    <row r="807" spans="1:13" x14ac:dyDescent="0.25">
      <c r="A807" s="42" t="s">
        <v>282</v>
      </c>
      <c r="B807" s="42" t="s">
        <v>365</v>
      </c>
      <c r="C807" s="42" t="s">
        <v>6349</v>
      </c>
      <c r="D807" s="42" t="s">
        <v>409</v>
      </c>
      <c r="E807">
        <v>11885549</v>
      </c>
      <c r="F807">
        <v>1</v>
      </c>
      <c r="G807" s="2">
        <v>46106</v>
      </c>
      <c r="H807" s="42" t="s">
        <v>445</v>
      </c>
      <c r="I807" s="42" t="s">
        <v>63</v>
      </c>
      <c r="J807" s="42" t="s">
        <v>433</v>
      </c>
      <c r="K807" s="42" t="s">
        <v>9562</v>
      </c>
      <c r="L807" s="2">
        <v>46106</v>
      </c>
      <c r="M807" s="42" t="s">
        <v>582</v>
      </c>
    </row>
    <row r="808" spans="1:13" x14ac:dyDescent="0.25">
      <c r="A808" s="42" t="s">
        <v>7384</v>
      </c>
      <c r="B808" s="42" t="s">
        <v>7385</v>
      </c>
      <c r="C808" s="42" t="s">
        <v>6355</v>
      </c>
      <c r="D808" s="42" t="s">
        <v>409</v>
      </c>
      <c r="E808">
        <v>30</v>
      </c>
      <c r="F808">
        <v>1</v>
      </c>
      <c r="G808" s="2">
        <v>46104</v>
      </c>
      <c r="H808" s="42" t="s">
        <v>445</v>
      </c>
      <c r="I808" s="42" t="s">
        <v>63</v>
      </c>
      <c r="J808" s="42" t="s">
        <v>433</v>
      </c>
      <c r="K808" s="42" t="s">
        <v>10264</v>
      </c>
      <c r="L808" s="2">
        <v>46104</v>
      </c>
      <c r="M808" s="42" t="s">
        <v>582</v>
      </c>
    </row>
    <row r="809" spans="1:13" x14ac:dyDescent="0.25">
      <c r="A809" s="42" t="s">
        <v>978</v>
      </c>
      <c r="B809" s="42" t="s">
        <v>979</v>
      </c>
      <c r="C809" s="42" t="s">
        <v>6071</v>
      </c>
      <c r="D809" s="42" t="s">
        <v>409</v>
      </c>
      <c r="E809">
        <v>1082619</v>
      </c>
      <c r="F809">
        <v>1</v>
      </c>
      <c r="G809" s="2">
        <v>46086</v>
      </c>
      <c r="H809" s="42" t="s">
        <v>501</v>
      </c>
      <c r="I809" s="42" t="s">
        <v>63</v>
      </c>
      <c r="J809" s="42" t="s">
        <v>433</v>
      </c>
      <c r="K809" s="42" t="s">
        <v>6071</v>
      </c>
      <c r="L809" s="2">
        <v>46086</v>
      </c>
      <c r="M809" s="42" t="s">
        <v>582</v>
      </c>
    </row>
    <row r="810" spans="1:13" x14ac:dyDescent="0.25">
      <c r="A810" s="42" t="s">
        <v>164</v>
      </c>
      <c r="B810" s="42" t="s">
        <v>2</v>
      </c>
      <c r="C810" s="42" t="s">
        <v>6104</v>
      </c>
      <c r="D810" s="42" t="s">
        <v>409</v>
      </c>
      <c r="E810" s="5">
        <v>350000</v>
      </c>
      <c r="F810">
        <v>1</v>
      </c>
      <c r="G810" s="2">
        <v>46080</v>
      </c>
      <c r="H810" s="42" t="s">
        <v>445</v>
      </c>
      <c r="I810" s="42" t="s">
        <v>63</v>
      </c>
      <c r="J810" s="42" t="s">
        <v>433</v>
      </c>
      <c r="K810" s="42" t="s">
        <v>6105</v>
      </c>
      <c r="L810" s="2">
        <v>46080</v>
      </c>
      <c r="M810" s="42" t="s">
        <v>582</v>
      </c>
    </row>
    <row r="811" spans="1:13" x14ac:dyDescent="0.25">
      <c r="A811" s="42" t="s">
        <v>2861</v>
      </c>
      <c r="B811" s="42" t="s">
        <v>2862</v>
      </c>
      <c r="C811" s="42" t="s">
        <v>2863</v>
      </c>
      <c r="D811" s="42" t="s">
        <v>409</v>
      </c>
      <c r="E811">
        <v>170714</v>
      </c>
      <c r="F811">
        <v>1</v>
      </c>
      <c r="G811" s="2">
        <v>46056</v>
      </c>
      <c r="H811" s="42" t="s">
        <v>445</v>
      </c>
      <c r="I811" s="42" t="s">
        <v>63</v>
      </c>
      <c r="J811" s="42" t="s">
        <v>433</v>
      </c>
      <c r="K811" s="42" t="s">
        <v>2864</v>
      </c>
      <c r="L811" s="2">
        <v>46080</v>
      </c>
      <c r="M811" s="42" t="s">
        <v>582</v>
      </c>
    </row>
    <row r="812" spans="1:13" x14ac:dyDescent="0.25">
      <c r="A812" s="42" t="s">
        <v>2695</v>
      </c>
      <c r="B812" s="42" t="s">
        <v>7428</v>
      </c>
      <c r="C812" s="42" t="s">
        <v>2846</v>
      </c>
      <c r="D812" s="42" t="s">
        <v>409</v>
      </c>
      <c r="E812" s="5">
        <v>208033</v>
      </c>
      <c r="F812">
        <v>1</v>
      </c>
      <c r="G812" s="2">
        <v>46049</v>
      </c>
      <c r="H812" s="42" t="s">
        <v>445</v>
      </c>
      <c r="I812" s="42" t="s">
        <v>63</v>
      </c>
      <c r="J812" s="42" t="s">
        <v>433</v>
      </c>
      <c r="K812" s="42" t="s">
        <v>2698</v>
      </c>
      <c r="L812" s="2">
        <v>46080</v>
      </c>
      <c r="M812" s="42" t="s">
        <v>582</v>
      </c>
    </row>
    <row r="813" spans="1:13" x14ac:dyDescent="0.25">
      <c r="A813" s="42" t="s">
        <v>1196</v>
      </c>
      <c r="B813" s="42" t="s">
        <v>1197</v>
      </c>
      <c r="C813" s="42" t="s">
        <v>3371</v>
      </c>
      <c r="D813" s="42" t="s">
        <v>409</v>
      </c>
      <c r="E813">
        <v>485009</v>
      </c>
      <c r="F813">
        <v>1</v>
      </c>
      <c r="G813" s="2">
        <v>46029</v>
      </c>
      <c r="H813" s="42" t="s">
        <v>445</v>
      </c>
      <c r="I813" s="42" t="s">
        <v>63</v>
      </c>
      <c r="J813" s="42" t="s">
        <v>433</v>
      </c>
      <c r="K813" s="42" t="s">
        <v>3371</v>
      </c>
      <c r="L813" s="2">
        <v>46052</v>
      </c>
      <c r="M813" s="42" t="s">
        <v>582</v>
      </c>
    </row>
    <row r="814" spans="1:13" x14ac:dyDescent="0.25">
      <c r="A814" s="42" t="s">
        <v>1003</v>
      </c>
      <c r="B814" s="42" t="s">
        <v>1004</v>
      </c>
      <c r="C814" s="42" t="s">
        <v>3048</v>
      </c>
      <c r="D814" s="42" t="s">
        <v>409</v>
      </c>
      <c r="E814">
        <v>400000</v>
      </c>
      <c r="F814">
        <v>1</v>
      </c>
      <c r="G814" s="2">
        <v>46051</v>
      </c>
      <c r="H814" s="42" t="s">
        <v>445</v>
      </c>
      <c r="I814" s="42" t="s">
        <v>63</v>
      </c>
      <c r="J814" s="42" t="s">
        <v>433</v>
      </c>
      <c r="K814" s="42" t="s">
        <v>3049</v>
      </c>
      <c r="L814" s="2">
        <v>46051</v>
      </c>
      <c r="M814" s="42" t="s">
        <v>582</v>
      </c>
    </row>
    <row r="815" spans="1:13" x14ac:dyDescent="0.25">
      <c r="A815" s="42" t="s">
        <v>164</v>
      </c>
      <c r="B815" s="42" t="s">
        <v>2</v>
      </c>
      <c r="C815" s="42" t="s">
        <v>3223</v>
      </c>
      <c r="D815" s="42" t="s">
        <v>409</v>
      </c>
      <c r="E815">
        <v>450000</v>
      </c>
      <c r="F815">
        <v>1</v>
      </c>
      <c r="G815" s="2">
        <v>46038</v>
      </c>
      <c r="H815" s="42" t="s">
        <v>445</v>
      </c>
      <c r="I815" s="42" t="s">
        <v>63</v>
      </c>
      <c r="J815" s="42" t="s">
        <v>433</v>
      </c>
      <c r="K815" s="42" t="s">
        <v>3224</v>
      </c>
      <c r="L815" s="2">
        <v>46038</v>
      </c>
      <c r="M815" s="42" t="s">
        <v>582</v>
      </c>
    </row>
    <row r="816" spans="1:13" x14ac:dyDescent="0.25">
      <c r="A816" s="42" t="s">
        <v>3214</v>
      </c>
      <c r="B816" s="42" t="s">
        <v>3215</v>
      </c>
      <c r="C816" s="42" t="s">
        <v>3216</v>
      </c>
      <c r="D816" s="42" t="s">
        <v>409</v>
      </c>
      <c r="E816">
        <v>400000</v>
      </c>
      <c r="F816">
        <v>1</v>
      </c>
      <c r="G816" s="2">
        <v>46038</v>
      </c>
      <c r="H816" s="42" t="s">
        <v>445</v>
      </c>
      <c r="I816" s="42" t="s">
        <v>63</v>
      </c>
      <c r="J816" s="42" t="s">
        <v>433</v>
      </c>
      <c r="K816" s="42" t="s">
        <v>3217</v>
      </c>
      <c r="L816" s="2">
        <v>46038</v>
      </c>
      <c r="M816" s="42" t="s">
        <v>582</v>
      </c>
    </row>
    <row r="817" spans="1:13" x14ac:dyDescent="0.25">
      <c r="A817" s="42" t="s">
        <v>3233</v>
      </c>
      <c r="B817" s="42" t="s">
        <v>3234</v>
      </c>
      <c r="C817" s="42" t="s">
        <v>3235</v>
      </c>
      <c r="D817" s="42" t="s">
        <v>409</v>
      </c>
      <c r="E817">
        <v>178931</v>
      </c>
      <c r="F817">
        <v>1</v>
      </c>
      <c r="G817" s="2">
        <v>46037</v>
      </c>
      <c r="H817" s="42" t="s">
        <v>458</v>
      </c>
      <c r="I817" s="42" t="s">
        <v>63</v>
      </c>
      <c r="J817" s="42" t="s">
        <v>433</v>
      </c>
      <c r="K817" s="42" t="s">
        <v>3236</v>
      </c>
      <c r="L817" s="2">
        <v>46037</v>
      </c>
      <c r="M817" s="42" t="s">
        <v>582</v>
      </c>
    </row>
    <row r="818" spans="1:13" x14ac:dyDescent="0.25">
      <c r="A818" s="42" t="s">
        <v>1030</v>
      </c>
      <c r="B818" s="42" t="s">
        <v>1012</v>
      </c>
      <c r="C818" s="42" t="s">
        <v>3309</v>
      </c>
      <c r="D818" s="42" t="s">
        <v>409</v>
      </c>
      <c r="E818">
        <v>174887</v>
      </c>
      <c r="F818">
        <v>1</v>
      </c>
      <c r="G818" s="2">
        <v>46028</v>
      </c>
      <c r="H818" s="42" t="s">
        <v>445</v>
      </c>
      <c r="I818" s="42" t="s">
        <v>63</v>
      </c>
      <c r="J818" s="42" t="s">
        <v>433</v>
      </c>
      <c r="K818" s="42" t="s">
        <v>3310</v>
      </c>
      <c r="L818" s="2">
        <v>46028</v>
      </c>
      <c r="M818" s="42" t="s">
        <v>582</v>
      </c>
    </row>
    <row r="819" spans="1:13" x14ac:dyDescent="0.25">
      <c r="A819" s="42" t="s">
        <v>3318</v>
      </c>
      <c r="B819" s="42" t="s">
        <v>3319</v>
      </c>
      <c r="C819" s="42" t="s">
        <v>3320</v>
      </c>
      <c r="D819" s="42" t="s">
        <v>409</v>
      </c>
      <c r="E819">
        <v>5000000</v>
      </c>
      <c r="F819">
        <v>1</v>
      </c>
      <c r="G819" s="2">
        <v>45966</v>
      </c>
      <c r="H819" s="42" t="s">
        <v>458</v>
      </c>
      <c r="I819" s="42" t="s">
        <v>63</v>
      </c>
      <c r="J819" s="42" t="s">
        <v>433</v>
      </c>
      <c r="K819" s="42" t="s">
        <v>3321</v>
      </c>
      <c r="L819" s="2">
        <v>46028</v>
      </c>
      <c r="M819" s="42" t="s">
        <v>582</v>
      </c>
    </row>
    <row r="820" spans="1:13" x14ac:dyDescent="0.25">
      <c r="A820" s="42" t="s">
        <v>164</v>
      </c>
      <c r="B820" s="42" t="s">
        <v>2</v>
      </c>
      <c r="C820" s="42" t="s">
        <v>10338</v>
      </c>
      <c r="D820" s="42" t="s">
        <v>409</v>
      </c>
      <c r="E820">
        <v>1</v>
      </c>
      <c r="F820">
        <v>1</v>
      </c>
      <c r="G820" s="2">
        <v>46167</v>
      </c>
      <c r="H820" s="42" t="s">
        <v>448</v>
      </c>
      <c r="I820" s="42" t="s">
        <v>73</v>
      </c>
      <c r="J820" s="42" t="s">
        <v>449</v>
      </c>
      <c r="K820" s="42" t="s">
        <v>10339</v>
      </c>
      <c r="L820" s="2">
        <v>46387</v>
      </c>
      <c r="M820" s="42" t="s">
        <v>582</v>
      </c>
    </row>
    <row r="821" spans="1:13" x14ac:dyDescent="0.25">
      <c r="A821" s="42" t="s">
        <v>806</v>
      </c>
      <c r="B821" s="42" t="s">
        <v>648</v>
      </c>
      <c r="C821" s="42" t="s">
        <v>702</v>
      </c>
      <c r="D821" s="42" t="s">
        <v>409</v>
      </c>
      <c r="E821">
        <v>10344390</v>
      </c>
      <c r="F821">
        <v>1</v>
      </c>
      <c r="G821" s="2">
        <v>44768</v>
      </c>
      <c r="H821" s="42" t="s">
        <v>647</v>
      </c>
      <c r="I821" s="42" t="s">
        <v>65</v>
      </c>
      <c r="J821" s="42" t="s">
        <v>420</v>
      </c>
      <c r="K821" s="42" t="s">
        <v>741</v>
      </c>
      <c r="L821" s="2">
        <v>46387</v>
      </c>
      <c r="M821" s="42" t="s">
        <v>582</v>
      </c>
    </row>
    <row r="822" spans="1:13" x14ac:dyDescent="0.25">
      <c r="A822" s="42" t="s">
        <v>164</v>
      </c>
      <c r="B822" s="42" t="s">
        <v>2</v>
      </c>
      <c r="C822" s="42" t="s">
        <v>2456</v>
      </c>
      <c r="D822" s="42" t="s">
        <v>409</v>
      </c>
      <c r="E822">
        <v>4226382</v>
      </c>
      <c r="F822">
        <v>1</v>
      </c>
      <c r="G822" s="2">
        <v>45657</v>
      </c>
      <c r="H822" s="42" t="s">
        <v>647</v>
      </c>
      <c r="I822" s="42" t="s">
        <v>65</v>
      </c>
      <c r="J822" s="42" t="s">
        <v>420</v>
      </c>
      <c r="K822" s="42" t="s">
        <v>2457</v>
      </c>
      <c r="L822" s="2">
        <v>46387</v>
      </c>
      <c r="M822" s="42" t="s">
        <v>582</v>
      </c>
    </row>
    <row r="823" spans="1:13" x14ac:dyDescent="0.25">
      <c r="A823" s="42" t="s">
        <v>164</v>
      </c>
      <c r="B823" s="42" t="s">
        <v>2</v>
      </c>
      <c r="C823" s="42" t="s">
        <v>10340</v>
      </c>
      <c r="D823" s="42" t="s">
        <v>409</v>
      </c>
      <c r="E823" s="5">
        <v>1</v>
      </c>
      <c r="F823">
        <v>1</v>
      </c>
      <c r="G823" s="2">
        <v>46167</v>
      </c>
      <c r="H823" s="42" t="s">
        <v>448</v>
      </c>
      <c r="I823" s="42" t="s">
        <v>73</v>
      </c>
      <c r="J823" s="42" t="s">
        <v>449</v>
      </c>
      <c r="K823" s="42" t="s">
        <v>10341</v>
      </c>
      <c r="L823" s="2">
        <v>46387</v>
      </c>
      <c r="M823" s="42" t="s">
        <v>582</v>
      </c>
    </row>
    <row r="824" spans="1:13" x14ac:dyDescent="0.25">
      <c r="A824" s="42" t="s">
        <v>10160</v>
      </c>
      <c r="B824" s="42" t="s">
        <v>10161</v>
      </c>
      <c r="C824" s="42" t="s">
        <v>10162</v>
      </c>
      <c r="D824" s="42" t="s">
        <v>409</v>
      </c>
      <c r="E824">
        <v>23414370</v>
      </c>
      <c r="F824">
        <v>1</v>
      </c>
      <c r="G824" s="2">
        <v>46167</v>
      </c>
      <c r="H824" s="42" t="s">
        <v>647</v>
      </c>
      <c r="I824" s="42" t="s">
        <v>65</v>
      </c>
      <c r="J824" s="42" t="s">
        <v>420</v>
      </c>
      <c r="K824" s="42" t="s">
        <v>10163</v>
      </c>
      <c r="L824" s="2">
        <v>46387</v>
      </c>
      <c r="M824" s="42" t="s">
        <v>582</v>
      </c>
    </row>
    <row r="825" spans="1:13" x14ac:dyDescent="0.25">
      <c r="A825" s="42" t="s">
        <v>164</v>
      </c>
      <c r="B825" s="42" t="s">
        <v>2</v>
      </c>
      <c r="C825" s="42" t="s">
        <v>10336</v>
      </c>
      <c r="D825" s="42" t="s">
        <v>409</v>
      </c>
      <c r="E825" s="5">
        <v>1</v>
      </c>
      <c r="F825">
        <v>1</v>
      </c>
      <c r="G825" s="2">
        <v>46167</v>
      </c>
      <c r="H825" s="42" t="s">
        <v>448</v>
      </c>
      <c r="I825" s="42" t="s">
        <v>73</v>
      </c>
      <c r="J825" s="42" t="s">
        <v>449</v>
      </c>
      <c r="K825" s="42" t="s">
        <v>10337</v>
      </c>
      <c r="L825" s="2">
        <v>46387</v>
      </c>
      <c r="M825" s="42" t="s">
        <v>582</v>
      </c>
    </row>
    <row r="826" spans="1:13" x14ac:dyDescent="0.25">
      <c r="A826" s="42" t="s">
        <v>164</v>
      </c>
      <c r="B826" s="42" t="s">
        <v>2</v>
      </c>
      <c r="C826" s="42" t="s">
        <v>10346</v>
      </c>
      <c r="D826" s="42" t="s">
        <v>409</v>
      </c>
      <c r="E826" s="5">
        <v>1</v>
      </c>
      <c r="F826">
        <v>1</v>
      </c>
      <c r="G826" s="2">
        <v>46167</v>
      </c>
      <c r="H826" s="42" t="s">
        <v>448</v>
      </c>
      <c r="I826" s="42" t="s">
        <v>73</v>
      </c>
      <c r="J826" s="42" t="s">
        <v>449</v>
      </c>
      <c r="K826" s="42" t="s">
        <v>10347</v>
      </c>
      <c r="L826" s="2">
        <v>46387</v>
      </c>
      <c r="M826" s="42" t="s">
        <v>582</v>
      </c>
    </row>
    <row r="827" spans="1:13" x14ac:dyDescent="0.25">
      <c r="A827" s="42" t="s">
        <v>164</v>
      </c>
      <c r="B827" s="42" t="s">
        <v>2</v>
      </c>
      <c r="C827" s="42" t="s">
        <v>10352</v>
      </c>
      <c r="D827" s="42" t="s">
        <v>409</v>
      </c>
      <c r="E827">
        <v>1</v>
      </c>
      <c r="F827">
        <v>1</v>
      </c>
      <c r="G827" s="2">
        <v>46167</v>
      </c>
      <c r="H827" s="42" t="s">
        <v>448</v>
      </c>
      <c r="I827" s="42" t="s">
        <v>73</v>
      </c>
      <c r="J827" s="42" t="s">
        <v>449</v>
      </c>
      <c r="K827" s="42" t="s">
        <v>10353</v>
      </c>
      <c r="L827" s="2">
        <v>46387</v>
      </c>
      <c r="M827" s="42" t="s">
        <v>582</v>
      </c>
    </row>
    <row r="828" spans="1:13" x14ac:dyDescent="0.25">
      <c r="A828" s="42" t="s">
        <v>164</v>
      </c>
      <c r="B828" s="42" t="s">
        <v>2</v>
      </c>
      <c r="C828" s="42" t="s">
        <v>10350</v>
      </c>
      <c r="D828" s="42" t="s">
        <v>409</v>
      </c>
      <c r="E828">
        <v>1</v>
      </c>
      <c r="F828">
        <v>1</v>
      </c>
      <c r="G828" s="2">
        <v>46167</v>
      </c>
      <c r="H828" s="42" t="s">
        <v>448</v>
      </c>
      <c r="I828" s="42" t="s">
        <v>73</v>
      </c>
      <c r="J828" s="42" t="s">
        <v>449</v>
      </c>
      <c r="K828" s="42" t="s">
        <v>10351</v>
      </c>
      <c r="L828" s="2">
        <v>46387</v>
      </c>
      <c r="M828" s="42" t="s">
        <v>582</v>
      </c>
    </row>
    <row r="829" spans="1:13" x14ac:dyDescent="0.25">
      <c r="A829" s="42" t="s">
        <v>164</v>
      </c>
      <c r="B829" s="42" t="s">
        <v>2</v>
      </c>
      <c r="C829" s="42" t="s">
        <v>10342</v>
      </c>
      <c r="D829" s="42" t="s">
        <v>409</v>
      </c>
      <c r="E829">
        <v>1</v>
      </c>
      <c r="F829">
        <v>1</v>
      </c>
      <c r="G829" s="2">
        <v>46167</v>
      </c>
      <c r="H829" s="42" t="s">
        <v>448</v>
      </c>
      <c r="I829" s="42" t="s">
        <v>73</v>
      </c>
      <c r="J829" s="42" t="s">
        <v>449</v>
      </c>
      <c r="K829" s="42" t="s">
        <v>10343</v>
      </c>
      <c r="L829" s="2">
        <v>46387</v>
      </c>
      <c r="M829" s="42" t="s">
        <v>582</v>
      </c>
    </row>
    <row r="830" spans="1:13" x14ac:dyDescent="0.25">
      <c r="A830" s="42" t="s">
        <v>164</v>
      </c>
      <c r="B830" s="42" t="s">
        <v>2</v>
      </c>
      <c r="C830" s="42" t="s">
        <v>10348</v>
      </c>
      <c r="D830" s="42" t="s">
        <v>409</v>
      </c>
      <c r="E830">
        <v>1</v>
      </c>
      <c r="F830">
        <v>1</v>
      </c>
      <c r="G830" s="2">
        <v>46167</v>
      </c>
      <c r="H830" s="42" t="s">
        <v>448</v>
      </c>
      <c r="I830" s="42" t="s">
        <v>73</v>
      </c>
      <c r="J830" s="42" t="s">
        <v>449</v>
      </c>
      <c r="K830" s="42" t="s">
        <v>10349</v>
      </c>
      <c r="L830" s="2">
        <v>46387</v>
      </c>
      <c r="M830" s="42" t="s">
        <v>582</v>
      </c>
    </row>
    <row r="831" spans="1:13" x14ac:dyDescent="0.25">
      <c r="A831" s="42" t="s">
        <v>164</v>
      </c>
      <c r="B831" s="42" t="s">
        <v>2</v>
      </c>
      <c r="C831" s="42" t="s">
        <v>10344</v>
      </c>
      <c r="D831" s="42" t="s">
        <v>409</v>
      </c>
      <c r="E831">
        <v>1</v>
      </c>
      <c r="F831">
        <v>1</v>
      </c>
      <c r="G831" s="2">
        <v>46167</v>
      </c>
      <c r="H831" s="42" t="s">
        <v>448</v>
      </c>
      <c r="I831" s="42" t="s">
        <v>73</v>
      </c>
      <c r="J831" s="42" t="s">
        <v>449</v>
      </c>
      <c r="K831" s="42" t="s">
        <v>10345</v>
      </c>
      <c r="L831" s="2">
        <v>46387</v>
      </c>
      <c r="M831" s="42" t="s">
        <v>582</v>
      </c>
    </row>
    <row r="832" spans="1:13" x14ac:dyDescent="0.25">
      <c r="A832" s="42" t="s">
        <v>175</v>
      </c>
      <c r="B832" s="42" t="s">
        <v>50</v>
      </c>
      <c r="C832" s="42" t="s">
        <v>691</v>
      </c>
      <c r="D832" s="42" t="s">
        <v>409</v>
      </c>
      <c r="E832">
        <v>2203046</v>
      </c>
      <c r="F832">
        <v>1</v>
      </c>
      <c r="G832" s="2">
        <v>44616</v>
      </c>
      <c r="H832" s="42" t="s">
        <v>647</v>
      </c>
      <c r="I832" s="42" t="s">
        <v>65</v>
      </c>
      <c r="J832" s="42" t="s">
        <v>420</v>
      </c>
      <c r="K832" s="42" t="s">
        <v>740</v>
      </c>
      <c r="L832" s="2">
        <v>46382</v>
      </c>
      <c r="M832" s="42" t="s">
        <v>582</v>
      </c>
    </row>
    <row r="833" spans="1:13" x14ac:dyDescent="0.25">
      <c r="A833" s="42"/>
      <c r="B833" s="42" t="s">
        <v>372</v>
      </c>
      <c r="C833" s="42" t="s">
        <v>2717</v>
      </c>
      <c r="D833" s="42" t="s">
        <v>409</v>
      </c>
      <c r="E833">
        <v>34341656</v>
      </c>
      <c r="F833">
        <v>1</v>
      </c>
      <c r="G833" s="2">
        <v>44864</v>
      </c>
      <c r="H833" s="42" t="s">
        <v>2548</v>
      </c>
      <c r="I833" s="42" t="s">
        <v>66</v>
      </c>
      <c r="J833" s="42" t="s">
        <v>492</v>
      </c>
      <c r="K833" s="42" t="s">
        <v>2718</v>
      </c>
      <c r="L833" s="2">
        <v>46363</v>
      </c>
      <c r="M833" s="42" t="s">
        <v>582</v>
      </c>
    </row>
    <row r="834" spans="1:13" x14ac:dyDescent="0.25">
      <c r="A834" s="42" t="s">
        <v>164</v>
      </c>
      <c r="B834" s="42" t="s">
        <v>2</v>
      </c>
      <c r="C834" s="42" t="s">
        <v>9633</v>
      </c>
      <c r="D834" s="42" t="s">
        <v>409</v>
      </c>
      <c r="E834" s="5">
        <v>1</v>
      </c>
      <c r="F834">
        <v>1</v>
      </c>
      <c r="G834" s="2">
        <v>46058</v>
      </c>
      <c r="H834" s="42" t="s">
        <v>448</v>
      </c>
      <c r="I834" s="42" t="s">
        <v>73</v>
      </c>
      <c r="J834" s="42" t="s">
        <v>449</v>
      </c>
      <c r="K834" s="42" t="s">
        <v>9634</v>
      </c>
      <c r="L834" s="2">
        <v>46356</v>
      </c>
      <c r="M834" s="42" t="s">
        <v>582</v>
      </c>
    </row>
    <row r="835" spans="1:13" x14ac:dyDescent="0.25">
      <c r="A835" s="42" t="s">
        <v>164</v>
      </c>
      <c r="B835" s="42" t="s">
        <v>2</v>
      </c>
      <c r="C835" s="42" t="s">
        <v>9625</v>
      </c>
      <c r="D835" s="42" t="s">
        <v>409</v>
      </c>
      <c r="E835">
        <v>1</v>
      </c>
      <c r="F835">
        <v>1</v>
      </c>
      <c r="G835" s="2">
        <v>45988</v>
      </c>
      <c r="H835" s="42" t="s">
        <v>448</v>
      </c>
      <c r="I835" s="42" t="s">
        <v>73</v>
      </c>
      <c r="J835" s="42" t="s">
        <v>449</v>
      </c>
      <c r="K835" s="42" t="s">
        <v>9626</v>
      </c>
      <c r="L835" s="2">
        <v>46356</v>
      </c>
      <c r="M835" s="42" t="s">
        <v>582</v>
      </c>
    </row>
    <row r="836" spans="1:13" x14ac:dyDescent="0.25">
      <c r="A836" s="42" t="s">
        <v>164</v>
      </c>
      <c r="B836" s="42" t="s">
        <v>2</v>
      </c>
      <c r="C836" s="42" t="s">
        <v>9627</v>
      </c>
      <c r="D836" s="42" t="s">
        <v>409</v>
      </c>
      <c r="E836">
        <v>1</v>
      </c>
      <c r="F836">
        <v>1</v>
      </c>
      <c r="G836" s="2">
        <v>45988</v>
      </c>
      <c r="H836" s="42" t="s">
        <v>448</v>
      </c>
      <c r="I836" s="42" t="s">
        <v>73</v>
      </c>
      <c r="J836" s="42" t="s">
        <v>449</v>
      </c>
      <c r="K836" s="42" t="s">
        <v>9628</v>
      </c>
      <c r="L836" s="2">
        <v>46356</v>
      </c>
      <c r="M836" s="42" t="s">
        <v>582</v>
      </c>
    </row>
    <row r="837" spans="1:13" x14ac:dyDescent="0.25">
      <c r="A837" s="42" t="s">
        <v>164</v>
      </c>
      <c r="B837" s="42" t="s">
        <v>2</v>
      </c>
      <c r="C837" s="42" t="s">
        <v>9637</v>
      </c>
      <c r="D837" s="42" t="s">
        <v>409</v>
      </c>
      <c r="E837">
        <v>1</v>
      </c>
      <c r="F837">
        <v>1</v>
      </c>
      <c r="G837" s="2">
        <v>46014</v>
      </c>
      <c r="H837" s="42" t="s">
        <v>448</v>
      </c>
      <c r="I837" s="42" t="s">
        <v>73</v>
      </c>
      <c r="J837" s="42" t="s">
        <v>449</v>
      </c>
      <c r="K837" s="42" t="s">
        <v>9638</v>
      </c>
      <c r="L837" s="2">
        <v>46356</v>
      </c>
      <c r="M837" s="42" t="s">
        <v>582</v>
      </c>
    </row>
    <row r="838" spans="1:13" x14ac:dyDescent="0.25">
      <c r="A838" s="42" t="s">
        <v>164</v>
      </c>
      <c r="B838" s="42" t="s">
        <v>2</v>
      </c>
      <c r="C838" s="42" t="s">
        <v>9631</v>
      </c>
      <c r="D838" s="42" t="s">
        <v>409</v>
      </c>
      <c r="E838">
        <v>1</v>
      </c>
      <c r="F838">
        <v>1</v>
      </c>
      <c r="G838" s="2">
        <v>46058</v>
      </c>
      <c r="H838" s="42" t="s">
        <v>448</v>
      </c>
      <c r="I838" s="42" t="s">
        <v>73</v>
      </c>
      <c r="J838" s="42" t="s">
        <v>449</v>
      </c>
      <c r="K838" s="42" t="s">
        <v>9632</v>
      </c>
      <c r="L838" s="2">
        <v>46356</v>
      </c>
      <c r="M838" s="42" t="s">
        <v>582</v>
      </c>
    </row>
    <row r="839" spans="1:13" x14ac:dyDescent="0.25">
      <c r="A839" s="42" t="s">
        <v>164</v>
      </c>
      <c r="B839" s="42" t="s">
        <v>2</v>
      </c>
      <c r="C839" s="42" t="s">
        <v>9635</v>
      </c>
      <c r="D839" s="42" t="s">
        <v>409</v>
      </c>
      <c r="E839">
        <v>1</v>
      </c>
      <c r="F839">
        <v>1</v>
      </c>
      <c r="G839" s="2">
        <v>46037</v>
      </c>
      <c r="H839" s="42" t="s">
        <v>448</v>
      </c>
      <c r="I839" s="42" t="s">
        <v>73</v>
      </c>
      <c r="J839" s="42" t="s">
        <v>449</v>
      </c>
      <c r="K839" s="42" t="s">
        <v>9636</v>
      </c>
      <c r="L839" s="2">
        <v>46356</v>
      </c>
      <c r="M839" s="42" t="s">
        <v>582</v>
      </c>
    </row>
    <row r="840" spans="1:13" x14ac:dyDescent="0.25">
      <c r="A840" s="42" t="s">
        <v>164</v>
      </c>
      <c r="B840" s="42" t="s">
        <v>2</v>
      </c>
      <c r="C840" s="42" t="s">
        <v>9629</v>
      </c>
      <c r="D840" s="42" t="s">
        <v>409</v>
      </c>
      <c r="E840">
        <v>1</v>
      </c>
      <c r="F840">
        <v>1</v>
      </c>
      <c r="G840" s="2">
        <v>46133</v>
      </c>
      <c r="H840" s="42" t="s">
        <v>448</v>
      </c>
      <c r="I840" s="42" t="s">
        <v>73</v>
      </c>
      <c r="J840" s="42" t="s">
        <v>449</v>
      </c>
      <c r="K840" s="42" t="s">
        <v>9630</v>
      </c>
      <c r="L840" s="2">
        <v>46356</v>
      </c>
      <c r="M840" s="42" t="s">
        <v>582</v>
      </c>
    </row>
    <row r="841" spans="1:13" x14ac:dyDescent="0.25">
      <c r="A841" s="42" t="s">
        <v>13359</v>
      </c>
      <c r="B841" s="42" t="s">
        <v>13360</v>
      </c>
      <c r="C841" s="42" t="s">
        <v>13361</v>
      </c>
      <c r="D841" s="42" t="s">
        <v>409</v>
      </c>
      <c r="E841">
        <v>6123863</v>
      </c>
      <c r="F841">
        <v>1</v>
      </c>
      <c r="G841" s="2">
        <v>46205</v>
      </c>
      <c r="H841" s="42" t="s">
        <v>647</v>
      </c>
      <c r="I841" s="42" t="s">
        <v>65</v>
      </c>
      <c r="J841" s="42" t="s">
        <v>420</v>
      </c>
      <c r="K841" s="42" t="s">
        <v>13362</v>
      </c>
      <c r="L841" s="2">
        <v>46325</v>
      </c>
      <c r="M841" s="42" t="s">
        <v>582</v>
      </c>
    </row>
    <row r="842" spans="1:13" x14ac:dyDescent="0.25">
      <c r="A842" s="42" t="s">
        <v>796</v>
      </c>
      <c r="B842" s="42" t="s">
        <v>379</v>
      </c>
      <c r="C842" s="42" t="s">
        <v>2491</v>
      </c>
      <c r="D842" s="42" t="s">
        <v>409</v>
      </c>
      <c r="E842">
        <v>2292802</v>
      </c>
      <c r="F842">
        <v>1</v>
      </c>
      <c r="G842" s="2">
        <v>44053</v>
      </c>
      <c r="H842" s="42" t="s">
        <v>647</v>
      </c>
      <c r="I842" s="42" t="s">
        <v>65</v>
      </c>
      <c r="J842" s="42" t="s">
        <v>420</v>
      </c>
      <c r="K842" s="42" t="s">
        <v>2492</v>
      </c>
      <c r="L842" s="2">
        <v>46295</v>
      </c>
      <c r="M842" s="42" t="s">
        <v>582</v>
      </c>
    </row>
    <row r="843" spans="1:13" x14ac:dyDescent="0.25">
      <c r="A843" s="42" t="s">
        <v>164</v>
      </c>
      <c r="B843" s="42" t="s">
        <v>2</v>
      </c>
      <c r="C843" s="42" t="s">
        <v>2458</v>
      </c>
      <c r="D843" s="42" t="s">
        <v>409</v>
      </c>
      <c r="E843">
        <v>6277712</v>
      </c>
      <c r="F843">
        <v>1</v>
      </c>
      <c r="G843" s="2">
        <v>45826</v>
      </c>
      <c r="H843" s="42" t="s">
        <v>647</v>
      </c>
      <c r="I843" s="42" t="s">
        <v>65</v>
      </c>
      <c r="J843" s="42" t="s">
        <v>420</v>
      </c>
      <c r="K843" s="42" t="s">
        <v>2459</v>
      </c>
      <c r="L843" s="2">
        <v>46289</v>
      </c>
      <c r="M843" s="42" t="s">
        <v>582</v>
      </c>
    </row>
    <row r="844" spans="1:13" x14ac:dyDescent="0.25">
      <c r="A844" s="42" t="s">
        <v>193</v>
      </c>
      <c r="B844" s="42" t="s">
        <v>367</v>
      </c>
      <c r="C844" s="42" t="s">
        <v>13363</v>
      </c>
      <c r="D844" s="42" t="s">
        <v>409</v>
      </c>
      <c r="E844">
        <v>7348635</v>
      </c>
      <c r="F844">
        <v>1</v>
      </c>
      <c r="G844" s="2">
        <v>46205</v>
      </c>
      <c r="H844" s="42" t="s">
        <v>647</v>
      </c>
      <c r="I844" s="42" t="s">
        <v>65</v>
      </c>
      <c r="J844" s="42" t="s">
        <v>420</v>
      </c>
      <c r="K844" s="42" t="s">
        <v>13364</v>
      </c>
      <c r="L844" s="2">
        <v>46289</v>
      </c>
      <c r="M844" s="42" t="s">
        <v>582</v>
      </c>
    </row>
    <row r="845" spans="1:13" x14ac:dyDescent="0.25">
      <c r="A845" s="42" t="s">
        <v>193</v>
      </c>
      <c r="B845" s="42" t="s">
        <v>367</v>
      </c>
      <c r="C845" s="42" t="s">
        <v>2748</v>
      </c>
      <c r="D845" s="42" t="s">
        <v>409</v>
      </c>
      <c r="E845">
        <v>3915875</v>
      </c>
      <c r="F845">
        <v>1</v>
      </c>
      <c r="G845" s="2">
        <v>45876</v>
      </c>
      <c r="H845" s="42" t="s">
        <v>457</v>
      </c>
      <c r="I845" s="42" t="s">
        <v>73</v>
      </c>
      <c r="J845" s="42" t="s">
        <v>449</v>
      </c>
      <c r="K845" s="42" t="s">
        <v>2749</v>
      </c>
      <c r="L845" s="2">
        <v>46265</v>
      </c>
      <c r="M845" s="42" t="s">
        <v>582</v>
      </c>
    </row>
    <row r="846" spans="1:13" x14ac:dyDescent="0.25">
      <c r="A846" s="42" t="s">
        <v>193</v>
      </c>
      <c r="B846" s="42" t="s">
        <v>367</v>
      </c>
      <c r="C846" s="42" t="s">
        <v>2746</v>
      </c>
      <c r="D846" s="42" t="s">
        <v>409</v>
      </c>
      <c r="E846">
        <v>3915875</v>
      </c>
      <c r="F846">
        <v>1</v>
      </c>
      <c r="G846" s="2">
        <v>45876</v>
      </c>
      <c r="H846" s="42" t="s">
        <v>457</v>
      </c>
      <c r="I846" s="42" t="s">
        <v>73</v>
      </c>
      <c r="J846" s="42" t="s">
        <v>449</v>
      </c>
      <c r="K846" s="42" t="s">
        <v>2747</v>
      </c>
      <c r="L846" s="2">
        <v>46265</v>
      </c>
      <c r="M846" s="42" t="s">
        <v>582</v>
      </c>
    </row>
    <row r="847" spans="1:13" x14ac:dyDescent="0.25">
      <c r="A847" s="42" t="s">
        <v>13365</v>
      </c>
      <c r="B847" s="42" t="s">
        <v>13366</v>
      </c>
      <c r="C847" s="42" t="s">
        <v>13367</v>
      </c>
      <c r="D847" s="42" t="s">
        <v>409</v>
      </c>
      <c r="E847">
        <v>14273795</v>
      </c>
      <c r="F847">
        <v>1</v>
      </c>
      <c r="G847" s="2">
        <v>46174</v>
      </c>
      <c r="H847" s="42" t="s">
        <v>465</v>
      </c>
      <c r="I847" s="42" t="s">
        <v>64</v>
      </c>
      <c r="J847" s="42" t="s">
        <v>466</v>
      </c>
      <c r="K847" s="42" t="s">
        <v>13368</v>
      </c>
      <c r="L847" s="2">
        <v>46265</v>
      </c>
      <c r="M847" s="42" t="s">
        <v>582</v>
      </c>
    </row>
    <row r="848" spans="1:13" x14ac:dyDescent="0.25">
      <c r="A848" s="42" t="s">
        <v>13369</v>
      </c>
      <c r="B848" s="42" t="s">
        <v>13370</v>
      </c>
      <c r="C848" s="42" t="s">
        <v>13371</v>
      </c>
      <c r="D848" s="42" t="s">
        <v>409</v>
      </c>
      <c r="E848">
        <v>3062747</v>
      </c>
      <c r="F848">
        <v>1</v>
      </c>
      <c r="G848" s="2">
        <v>46209</v>
      </c>
      <c r="H848" s="42" t="s">
        <v>647</v>
      </c>
      <c r="I848" s="42" t="s">
        <v>65</v>
      </c>
      <c r="J848" s="42" t="s">
        <v>420</v>
      </c>
      <c r="K848" s="42" t="s">
        <v>13372</v>
      </c>
      <c r="L848" s="2">
        <v>46262</v>
      </c>
      <c r="M848" s="42" t="s">
        <v>582</v>
      </c>
    </row>
    <row r="849" spans="1:13" x14ac:dyDescent="0.25">
      <c r="A849" s="42"/>
      <c r="B849" s="42" t="s">
        <v>12537</v>
      </c>
      <c r="C849" s="42" t="s">
        <v>13373</v>
      </c>
      <c r="D849" s="42" t="s">
        <v>409</v>
      </c>
      <c r="E849">
        <v>8168414</v>
      </c>
      <c r="F849">
        <v>1</v>
      </c>
      <c r="G849" s="2">
        <v>46112</v>
      </c>
      <c r="H849" s="42" t="s">
        <v>457</v>
      </c>
      <c r="I849" s="42" t="s">
        <v>73</v>
      </c>
      <c r="J849" s="42" t="s">
        <v>449</v>
      </c>
      <c r="K849" s="42" t="s">
        <v>9649</v>
      </c>
      <c r="L849" s="2">
        <v>46234</v>
      </c>
      <c r="M849" s="42" t="s">
        <v>582</v>
      </c>
    </row>
    <row r="850" spans="1:13" x14ac:dyDescent="0.25">
      <c r="A850" s="42" t="s">
        <v>219</v>
      </c>
      <c r="B850" s="42" t="s">
        <v>301</v>
      </c>
      <c r="C850" s="42" t="s">
        <v>6042</v>
      </c>
      <c r="D850" s="42" t="s">
        <v>409</v>
      </c>
      <c r="E850" s="5">
        <v>81983581</v>
      </c>
      <c r="F850">
        <v>1</v>
      </c>
      <c r="G850" s="2">
        <v>46070</v>
      </c>
      <c r="H850" s="42" t="s">
        <v>436</v>
      </c>
      <c r="I850" s="42" t="s">
        <v>66</v>
      </c>
      <c r="J850" s="42" t="s">
        <v>437</v>
      </c>
      <c r="K850" s="42" t="s">
        <v>6043</v>
      </c>
      <c r="L850" s="2">
        <v>46234</v>
      </c>
      <c r="M850" s="42" t="s">
        <v>582</v>
      </c>
    </row>
    <row r="851" spans="1:13" x14ac:dyDescent="0.25">
      <c r="A851" s="42" t="s">
        <v>1239</v>
      </c>
      <c r="B851" s="42" t="s">
        <v>1240</v>
      </c>
      <c r="C851" s="42" t="s">
        <v>13374</v>
      </c>
      <c r="D851" s="42" t="s">
        <v>409</v>
      </c>
      <c r="E851" s="5">
        <v>2450524.2000000002</v>
      </c>
      <c r="F851">
        <v>1</v>
      </c>
      <c r="G851" s="2">
        <v>46211</v>
      </c>
      <c r="H851" s="42" t="s">
        <v>485</v>
      </c>
      <c r="I851" s="42" t="s">
        <v>64</v>
      </c>
      <c r="J851" s="42" t="s">
        <v>466</v>
      </c>
      <c r="K851" s="42" t="s">
        <v>13375</v>
      </c>
      <c r="L851" s="2">
        <v>46234</v>
      </c>
      <c r="M851" s="42" t="s">
        <v>582</v>
      </c>
    </row>
    <row r="852" spans="1:13" x14ac:dyDescent="0.25">
      <c r="A852" s="42" t="s">
        <v>157</v>
      </c>
      <c r="B852" s="42" t="s">
        <v>43</v>
      </c>
      <c r="C852" s="42" t="s">
        <v>13376</v>
      </c>
      <c r="D852" s="42" t="s">
        <v>409</v>
      </c>
      <c r="E852">
        <v>2286394</v>
      </c>
      <c r="F852">
        <v>1</v>
      </c>
      <c r="G852" s="2">
        <v>46206</v>
      </c>
      <c r="H852" s="42" t="s">
        <v>647</v>
      </c>
      <c r="I852" s="42" t="s">
        <v>65</v>
      </c>
      <c r="J852" s="42" t="s">
        <v>420</v>
      </c>
      <c r="K852" s="42" t="s">
        <v>13377</v>
      </c>
      <c r="L852" s="2">
        <v>46234</v>
      </c>
      <c r="M852" s="42" t="s">
        <v>582</v>
      </c>
    </row>
    <row r="853" spans="1:13" x14ac:dyDescent="0.25">
      <c r="A853" s="42" t="s">
        <v>956</v>
      </c>
      <c r="B853" s="42" t="s">
        <v>1499</v>
      </c>
      <c r="C853" s="42" t="s">
        <v>13378</v>
      </c>
      <c r="D853" s="42" t="s">
        <v>409</v>
      </c>
      <c r="E853">
        <v>3880255.05</v>
      </c>
      <c r="F853">
        <v>1</v>
      </c>
      <c r="G853" s="2">
        <v>46216</v>
      </c>
      <c r="H853" s="42" t="s">
        <v>485</v>
      </c>
      <c r="I853" s="42" t="s">
        <v>64</v>
      </c>
      <c r="J853" s="42" t="s">
        <v>466</v>
      </c>
      <c r="K853" s="42" t="s">
        <v>13379</v>
      </c>
      <c r="L853" s="2">
        <v>46234</v>
      </c>
      <c r="M853" s="42" t="s">
        <v>582</v>
      </c>
    </row>
    <row r="854" spans="1:13" x14ac:dyDescent="0.25">
      <c r="A854" s="42" t="s">
        <v>11943</v>
      </c>
      <c r="B854" s="42" t="s">
        <v>11944</v>
      </c>
      <c r="C854" s="42" t="s">
        <v>13380</v>
      </c>
      <c r="D854" s="42" t="s">
        <v>409</v>
      </c>
      <c r="E854">
        <v>8919475</v>
      </c>
      <c r="F854">
        <v>1</v>
      </c>
      <c r="G854" s="2">
        <v>46169</v>
      </c>
      <c r="H854" s="42" t="s">
        <v>457</v>
      </c>
      <c r="I854" s="42" t="s">
        <v>73</v>
      </c>
      <c r="J854" s="42" t="s">
        <v>449</v>
      </c>
      <c r="K854" s="42" t="s">
        <v>11945</v>
      </c>
      <c r="L854" s="2">
        <v>46234</v>
      </c>
      <c r="M854" s="42" t="s">
        <v>582</v>
      </c>
    </row>
    <row r="855" spans="1:13" x14ac:dyDescent="0.25">
      <c r="A855" s="42" t="s">
        <v>165</v>
      </c>
      <c r="B855" s="42" t="s">
        <v>120</v>
      </c>
      <c r="C855" s="42" t="s">
        <v>13381</v>
      </c>
      <c r="D855" s="42" t="s">
        <v>409</v>
      </c>
      <c r="E855">
        <v>612101</v>
      </c>
      <c r="F855">
        <v>1</v>
      </c>
      <c r="G855" s="2">
        <v>46198</v>
      </c>
      <c r="H855" s="42" t="s">
        <v>485</v>
      </c>
      <c r="I855" s="42" t="s">
        <v>64</v>
      </c>
      <c r="J855" s="42" t="s">
        <v>466</v>
      </c>
      <c r="K855" s="42" t="s">
        <v>13382</v>
      </c>
      <c r="L855" s="2">
        <v>46234</v>
      </c>
      <c r="M855" s="42" t="s">
        <v>582</v>
      </c>
    </row>
    <row r="856" spans="1:13" x14ac:dyDescent="0.25">
      <c r="A856" s="42" t="s">
        <v>2769</v>
      </c>
      <c r="B856" s="42" t="s">
        <v>2770</v>
      </c>
      <c r="C856" s="42" t="s">
        <v>13383</v>
      </c>
      <c r="D856" s="42" t="s">
        <v>409</v>
      </c>
      <c r="E856">
        <v>9730337</v>
      </c>
      <c r="F856">
        <v>1</v>
      </c>
      <c r="G856" s="2">
        <v>46170</v>
      </c>
      <c r="H856" s="42" t="s">
        <v>457</v>
      </c>
      <c r="I856" s="42" t="s">
        <v>73</v>
      </c>
      <c r="J856" s="42" t="s">
        <v>449</v>
      </c>
      <c r="K856" s="42" t="s">
        <v>11942</v>
      </c>
      <c r="L856" s="2">
        <v>46234</v>
      </c>
      <c r="M856" s="42" t="s">
        <v>582</v>
      </c>
    </row>
    <row r="857" spans="1:13" x14ac:dyDescent="0.25">
      <c r="A857" s="42" t="s">
        <v>160</v>
      </c>
      <c r="B857" s="42" t="s">
        <v>21</v>
      </c>
      <c r="C857" s="42" t="s">
        <v>13384</v>
      </c>
      <c r="D857" s="42" t="s">
        <v>409</v>
      </c>
      <c r="E857">
        <v>9791657</v>
      </c>
      <c r="F857">
        <v>1</v>
      </c>
      <c r="G857" s="2">
        <v>46196</v>
      </c>
      <c r="H857" s="42" t="s">
        <v>439</v>
      </c>
      <c r="I857" s="42" t="s">
        <v>70</v>
      </c>
      <c r="J857" s="42" t="s">
        <v>440</v>
      </c>
      <c r="K857" s="42" t="s">
        <v>13385</v>
      </c>
      <c r="L857" s="2">
        <v>46234</v>
      </c>
      <c r="M857" s="42" t="s">
        <v>582</v>
      </c>
    </row>
    <row r="858" spans="1:13" x14ac:dyDescent="0.25">
      <c r="A858" s="42" t="s">
        <v>794</v>
      </c>
      <c r="B858" s="42" t="s">
        <v>380</v>
      </c>
      <c r="C858" s="42" t="s">
        <v>11946</v>
      </c>
      <c r="D858" s="42" t="s">
        <v>409</v>
      </c>
      <c r="E858">
        <v>10784482</v>
      </c>
      <c r="F858">
        <v>1</v>
      </c>
      <c r="G858" s="2">
        <v>46167</v>
      </c>
      <c r="H858" s="42" t="s">
        <v>457</v>
      </c>
      <c r="I858" s="42" t="s">
        <v>73</v>
      </c>
      <c r="J858" s="42" t="s">
        <v>449</v>
      </c>
      <c r="K858" s="42" t="s">
        <v>11947</v>
      </c>
      <c r="L858" s="2">
        <v>46234</v>
      </c>
      <c r="M858" s="42" t="s">
        <v>582</v>
      </c>
    </row>
    <row r="859" spans="1:13" x14ac:dyDescent="0.25">
      <c r="A859" s="42" t="s">
        <v>13386</v>
      </c>
      <c r="B859" s="42" t="s">
        <v>13387</v>
      </c>
      <c r="C859" s="42" t="s">
        <v>13388</v>
      </c>
      <c r="D859" s="42" t="s">
        <v>409</v>
      </c>
      <c r="E859">
        <v>684938</v>
      </c>
      <c r="F859">
        <v>1</v>
      </c>
      <c r="G859" s="2">
        <v>46199</v>
      </c>
      <c r="H859" s="42" t="s">
        <v>607</v>
      </c>
      <c r="I859" s="42" t="s">
        <v>73</v>
      </c>
      <c r="J859" s="42" t="s">
        <v>449</v>
      </c>
      <c r="K859" s="42" t="s">
        <v>13389</v>
      </c>
      <c r="L859" s="2">
        <v>46234</v>
      </c>
      <c r="M859" s="42" t="s">
        <v>582</v>
      </c>
    </row>
    <row r="860" spans="1:13" x14ac:dyDescent="0.25">
      <c r="A860" s="42" t="s">
        <v>1139</v>
      </c>
      <c r="B860" s="42" t="s">
        <v>1140</v>
      </c>
      <c r="C860" s="42" t="s">
        <v>13390</v>
      </c>
      <c r="D860" s="42" t="s">
        <v>409</v>
      </c>
      <c r="E860">
        <v>1633574</v>
      </c>
      <c r="F860">
        <v>1</v>
      </c>
      <c r="G860" s="2">
        <v>46213</v>
      </c>
      <c r="H860" s="42" t="s">
        <v>457</v>
      </c>
      <c r="I860" s="42" t="s">
        <v>73</v>
      </c>
      <c r="J860" s="42" t="s">
        <v>449</v>
      </c>
      <c r="K860" s="42" t="s">
        <v>13391</v>
      </c>
      <c r="L860" s="2">
        <v>46233</v>
      </c>
      <c r="M860" s="42" t="s">
        <v>582</v>
      </c>
    </row>
    <row r="861" spans="1:13" x14ac:dyDescent="0.25">
      <c r="A861" s="42"/>
      <c r="B861" s="42" t="s">
        <v>12537</v>
      </c>
      <c r="C861" s="42" t="s">
        <v>13392</v>
      </c>
      <c r="D861" s="42" t="s">
        <v>409</v>
      </c>
      <c r="E861">
        <v>5577841</v>
      </c>
      <c r="F861">
        <v>1</v>
      </c>
      <c r="G861" s="2">
        <v>46112</v>
      </c>
      <c r="H861" s="42" t="s">
        <v>607</v>
      </c>
      <c r="I861" s="42" t="s">
        <v>73</v>
      </c>
      <c r="J861" s="42" t="s">
        <v>449</v>
      </c>
      <c r="K861" s="42" t="s">
        <v>9649</v>
      </c>
      <c r="L861" s="2">
        <v>46233</v>
      </c>
      <c r="M861" s="42" t="s">
        <v>582</v>
      </c>
    </row>
    <row r="862" spans="1:13" x14ac:dyDescent="0.25">
      <c r="A862" s="42" t="s">
        <v>219</v>
      </c>
      <c r="B862" s="42" t="s">
        <v>301</v>
      </c>
      <c r="C862" s="42" t="s">
        <v>9651</v>
      </c>
      <c r="D862" s="42" t="s">
        <v>409</v>
      </c>
      <c r="E862">
        <v>18841626</v>
      </c>
      <c r="F862">
        <v>1</v>
      </c>
      <c r="G862" s="2">
        <v>46042</v>
      </c>
      <c r="H862" s="42" t="s">
        <v>457</v>
      </c>
      <c r="I862" s="42" t="s">
        <v>73</v>
      </c>
      <c r="J862" s="42" t="s">
        <v>449</v>
      </c>
      <c r="K862" s="42" t="s">
        <v>2738</v>
      </c>
      <c r="L862" s="2">
        <v>46233</v>
      </c>
      <c r="M862" s="42" t="s">
        <v>582</v>
      </c>
    </row>
    <row r="863" spans="1:13" x14ac:dyDescent="0.25">
      <c r="A863" s="42" t="s">
        <v>5890</v>
      </c>
      <c r="B863" s="42" t="s">
        <v>5891</v>
      </c>
      <c r="C863" s="42" t="s">
        <v>5892</v>
      </c>
      <c r="D863" s="42" t="s">
        <v>409</v>
      </c>
      <c r="E863">
        <v>11940594</v>
      </c>
      <c r="F863">
        <v>1</v>
      </c>
      <c r="G863" s="2">
        <v>46077</v>
      </c>
      <c r="H863" s="42" t="s">
        <v>647</v>
      </c>
      <c r="I863" s="42" t="s">
        <v>65</v>
      </c>
      <c r="J863" s="42" t="s">
        <v>420</v>
      </c>
      <c r="K863" s="42" t="s">
        <v>5893</v>
      </c>
      <c r="L863" s="2">
        <v>46233</v>
      </c>
      <c r="M863" s="42" t="s">
        <v>582</v>
      </c>
    </row>
    <row r="864" spans="1:13" x14ac:dyDescent="0.25">
      <c r="A864" s="42" t="s">
        <v>8791</v>
      </c>
      <c r="B864" s="42" t="s">
        <v>8792</v>
      </c>
      <c r="C864" s="42" t="s">
        <v>13393</v>
      </c>
      <c r="D864" s="42" t="s">
        <v>409</v>
      </c>
      <c r="E864">
        <v>3430962</v>
      </c>
      <c r="F864">
        <v>1</v>
      </c>
      <c r="G864" s="2">
        <v>46213</v>
      </c>
      <c r="H864" s="42" t="s">
        <v>457</v>
      </c>
      <c r="I864" s="42" t="s">
        <v>73</v>
      </c>
      <c r="J864" s="42" t="s">
        <v>449</v>
      </c>
      <c r="K864" s="42" t="s">
        <v>13394</v>
      </c>
      <c r="L864" s="2">
        <v>46233</v>
      </c>
      <c r="M864" s="42" t="s">
        <v>582</v>
      </c>
    </row>
    <row r="865" spans="1:13" x14ac:dyDescent="0.25">
      <c r="A865" s="42" t="s">
        <v>1591</v>
      </c>
      <c r="B865" s="42" t="s">
        <v>1592</v>
      </c>
      <c r="C865" s="42" t="s">
        <v>13395</v>
      </c>
      <c r="D865" s="42" t="s">
        <v>409</v>
      </c>
      <c r="E865">
        <v>7968344</v>
      </c>
      <c r="F865">
        <v>1</v>
      </c>
      <c r="G865" s="2">
        <v>46114</v>
      </c>
      <c r="H865" s="42" t="s">
        <v>457</v>
      </c>
      <c r="I865" s="42" t="s">
        <v>73</v>
      </c>
      <c r="J865" s="42" t="s">
        <v>449</v>
      </c>
      <c r="K865" s="42" t="s">
        <v>9650</v>
      </c>
      <c r="L865" s="2">
        <v>46233</v>
      </c>
      <c r="M865" s="42" t="s">
        <v>582</v>
      </c>
    </row>
    <row r="866" spans="1:13" x14ac:dyDescent="0.25">
      <c r="A866" s="42" t="s">
        <v>164</v>
      </c>
      <c r="B866" s="42" t="s">
        <v>2</v>
      </c>
      <c r="C866" s="42" t="s">
        <v>2464</v>
      </c>
      <c r="D866" s="42" t="s">
        <v>409</v>
      </c>
      <c r="E866">
        <v>3984386</v>
      </c>
      <c r="F866">
        <v>1</v>
      </c>
      <c r="G866" s="2">
        <v>45624</v>
      </c>
      <c r="H866" s="42" t="s">
        <v>647</v>
      </c>
      <c r="I866" s="42" t="s">
        <v>65</v>
      </c>
      <c r="J866" s="42" t="s">
        <v>420</v>
      </c>
      <c r="K866" s="42" t="s">
        <v>2465</v>
      </c>
      <c r="L866" s="2">
        <v>46226</v>
      </c>
      <c r="M866" s="42" t="s">
        <v>582</v>
      </c>
    </row>
    <row r="867" spans="1:13" x14ac:dyDescent="0.25">
      <c r="A867" s="42" t="s">
        <v>208</v>
      </c>
      <c r="B867" s="42" t="s">
        <v>41</v>
      </c>
      <c r="C867" s="42" t="s">
        <v>13396</v>
      </c>
      <c r="D867" s="42" t="s">
        <v>409</v>
      </c>
      <c r="E867">
        <v>4901048</v>
      </c>
      <c r="F867">
        <v>1</v>
      </c>
      <c r="G867" s="2">
        <v>46216</v>
      </c>
      <c r="H867" s="42" t="s">
        <v>422</v>
      </c>
      <c r="I867" s="42" t="s">
        <v>69</v>
      </c>
      <c r="J867" s="42" t="s">
        <v>423</v>
      </c>
      <c r="K867" s="42" t="s">
        <v>13397</v>
      </c>
      <c r="L867" s="2">
        <v>46216</v>
      </c>
      <c r="M867" s="42" t="s">
        <v>582</v>
      </c>
    </row>
    <row r="868" spans="1:13" x14ac:dyDescent="0.25">
      <c r="A868" s="42" t="s">
        <v>206</v>
      </c>
      <c r="B868" s="42" t="s">
        <v>624</v>
      </c>
      <c r="C868" s="42" t="s">
        <v>13398</v>
      </c>
      <c r="D868" s="42" t="s">
        <v>409</v>
      </c>
      <c r="E868">
        <v>7082487</v>
      </c>
      <c r="F868">
        <v>1</v>
      </c>
      <c r="G868" s="2">
        <v>46216</v>
      </c>
      <c r="H868" s="42" t="s">
        <v>422</v>
      </c>
      <c r="I868" s="42" t="s">
        <v>69</v>
      </c>
      <c r="J868" s="42" t="s">
        <v>423</v>
      </c>
      <c r="K868" s="42" t="s">
        <v>3105</v>
      </c>
      <c r="L868" s="2">
        <v>46216</v>
      </c>
      <c r="M868" s="42" t="s">
        <v>582</v>
      </c>
    </row>
    <row r="869" spans="1:13" x14ac:dyDescent="0.25">
      <c r="A869" s="42" t="s">
        <v>208</v>
      </c>
      <c r="B869" s="42" t="s">
        <v>41</v>
      </c>
      <c r="C869" s="42" t="s">
        <v>13399</v>
      </c>
      <c r="D869" s="42" t="s">
        <v>409</v>
      </c>
      <c r="E869">
        <v>4084479</v>
      </c>
      <c r="F869">
        <v>1</v>
      </c>
      <c r="G869" s="2">
        <v>46216</v>
      </c>
      <c r="H869" s="42" t="s">
        <v>422</v>
      </c>
      <c r="I869" s="42" t="s">
        <v>69</v>
      </c>
      <c r="J869" s="42" t="s">
        <v>423</v>
      </c>
      <c r="K869" s="42" t="s">
        <v>13397</v>
      </c>
      <c r="L869" s="2">
        <v>46216</v>
      </c>
      <c r="M869" s="42" t="s">
        <v>582</v>
      </c>
    </row>
    <row r="870" spans="1:13" x14ac:dyDescent="0.25">
      <c r="A870" s="42" t="s">
        <v>11795</v>
      </c>
      <c r="B870" s="42" t="s">
        <v>11796</v>
      </c>
      <c r="C870" s="42" t="s">
        <v>11797</v>
      </c>
      <c r="D870" s="42" t="s">
        <v>409</v>
      </c>
      <c r="E870" s="5">
        <v>360</v>
      </c>
      <c r="F870">
        <v>1</v>
      </c>
      <c r="G870" s="2">
        <v>46178</v>
      </c>
      <c r="H870" s="42" t="s">
        <v>453</v>
      </c>
      <c r="I870" s="42" t="s">
        <v>68</v>
      </c>
      <c r="J870" s="42" t="s">
        <v>452</v>
      </c>
      <c r="K870" s="42" t="s">
        <v>10264</v>
      </c>
      <c r="L870" s="2">
        <v>46215</v>
      </c>
      <c r="M870" s="42" t="s">
        <v>582</v>
      </c>
    </row>
    <row r="871" spans="1:13" x14ac:dyDescent="0.25">
      <c r="A871" s="42" t="s">
        <v>208</v>
      </c>
      <c r="B871" s="42" t="s">
        <v>41</v>
      </c>
      <c r="C871" s="42" t="s">
        <v>13400</v>
      </c>
      <c r="D871" s="42" t="s">
        <v>409</v>
      </c>
      <c r="E871" s="5">
        <v>2134140</v>
      </c>
      <c r="F871">
        <v>1</v>
      </c>
      <c r="G871" s="2">
        <v>46213</v>
      </c>
      <c r="H871" s="42" t="s">
        <v>422</v>
      </c>
      <c r="I871" s="42" t="s">
        <v>69</v>
      </c>
      <c r="J871" s="42" t="s">
        <v>423</v>
      </c>
      <c r="K871" s="42" t="s">
        <v>13401</v>
      </c>
      <c r="L871" s="2">
        <v>46213</v>
      </c>
      <c r="M871" s="42" t="s">
        <v>582</v>
      </c>
    </row>
    <row r="872" spans="1:13" x14ac:dyDescent="0.25">
      <c r="A872" s="42" t="s">
        <v>208</v>
      </c>
      <c r="B872" s="42" t="s">
        <v>41</v>
      </c>
      <c r="C872" s="42" t="s">
        <v>13402</v>
      </c>
      <c r="D872" s="42" t="s">
        <v>409</v>
      </c>
      <c r="E872">
        <v>2134140</v>
      </c>
      <c r="F872">
        <v>1</v>
      </c>
      <c r="G872" s="2">
        <v>46213</v>
      </c>
      <c r="H872" s="42" t="s">
        <v>422</v>
      </c>
      <c r="I872" s="42" t="s">
        <v>69</v>
      </c>
      <c r="J872" s="42" t="s">
        <v>423</v>
      </c>
      <c r="K872" s="42" t="s">
        <v>13401</v>
      </c>
      <c r="L872" s="2">
        <v>46213</v>
      </c>
      <c r="M872" s="42" t="s">
        <v>582</v>
      </c>
    </row>
    <row r="873" spans="1:13" x14ac:dyDescent="0.25">
      <c r="A873" s="42" t="s">
        <v>207</v>
      </c>
      <c r="B873" s="42" t="s">
        <v>1627</v>
      </c>
      <c r="C873" s="42" t="s">
        <v>13403</v>
      </c>
      <c r="D873" s="42" t="s">
        <v>409</v>
      </c>
      <c r="E873" s="5">
        <v>16174537</v>
      </c>
      <c r="F873">
        <v>1</v>
      </c>
      <c r="G873" s="2">
        <v>46213</v>
      </c>
      <c r="H873" s="42" t="s">
        <v>422</v>
      </c>
      <c r="I873" s="42" t="s">
        <v>69</v>
      </c>
      <c r="J873" s="42" t="s">
        <v>423</v>
      </c>
      <c r="K873" s="42" t="s">
        <v>13404</v>
      </c>
      <c r="L873" s="2">
        <v>46213</v>
      </c>
      <c r="M873" s="42" t="s">
        <v>582</v>
      </c>
    </row>
    <row r="874" spans="1:13" x14ac:dyDescent="0.25">
      <c r="A874" s="42" t="s">
        <v>206</v>
      </c>
      <c r="B874" s="42" t="s">
        <v>624</v>
      </c>
      <c r="C874" s="42" t="s">
        <v>13405</v>
      </c>
      <c r="D874" s="42" t="s">
        <v>409</v>
      </c>
      <c r="E874">
        <v>4901375</v>
      </c>
      <c r="F874">
        <v>1</v>
      </c>
      <c r="G874" s="2">
        <v>46213</v>
      </c>
      <c r="H874" s="42" t="s">
        <v>422</v>
      </c>
      <c r="I874" s="42" t="s">
        <v>69</v>
      </c>
      <c r="J874" s="42" t="s">
        <v>423</v>
      </c>
      <c r="K874" s="42" t="s">
        <v>13406</v>
      </c>
      <c r="L874" s="2">
        <v>46213</v>
      </c>
      <c r="M874" s="42" t="s">
        <v>582</v>
      </c>
    </row>
    <row r="875" spans="1:13" x14ac:dyDescent="0.25">
      <c r="A875" s="42" t="s">
        <v>208</v>
      </c>
      <c r="B875" s="42" t="s">
        <v>41</v>
      </c>
      <c r="C875" s="42" t="s">
        <v>13407</v>
      </c>
      <c r="D875" s="42" t="s">
        <v>409</v>
      </c>
      <c r="E875">
        <v>1715481</v>
      </c>
      <c r="F875">
        <v>1</v>
      </c>
      <c r="G875" s="2">
        <v>46213</v>
      </c>
      <c r="H875" s="42" t="s">
        <v>422</v>
      </c>
      <c r="I875" s="42" t="s">
        <v>69</v>
      </c>
      <c r="J875" s="42" t="s">
        <v>423</v>
      </c>
      <c r="K875" s="42" t="s">
        <v>13408</v>
      </c>
      <c r="L875" s="2">
        <v>46213</v>
      </c>
      <c r="M875" s="42" t="s">
        <v>582</v>
      </c>
    </row>
    <row r="876" spans="1:13" x14ac:dyDescent="0.25">
      <c r="A876" s="42" t="s">
        <v>10261</v>
      </c>
      <c r="B876" s="42" t="s">
        <v>10262</v>
      </c>
      <c r="C876" s="42" t="s">
        <v>10263</v>
      </c>
      <c r="D876" s="42" t="s">
        <v>409</v>
      </c>
      <c r="E876">
        <v>14428904</v>
      </c>
      <c r="F876">
        <v>1</v>
      </c>
      <c r="G876" s="2">
        <v>46160</v>
      </c>
      <c r="H876" s="42" t="s">
        <v>467</v>
      </c>
      <c r="I876" s="42" t="s">
        <v>63</v>
      </c>
      <c r="J876" s="42" t="s">
        <v>438</v>
      </c>
      <c r="K876" s="42" t="s">
        <v>10264</v>
      </c>
      <c r="L876" s="2">
        <v>46212</v>
      </c>
      <c r="M876" s="42" t="s">
        <v>582</v>
      </c>
    </row>
    <row r="877" spans="1:13" x14ac:dyDescent="0.25">
      <c r="A877" s="42" t="s">
        <v>13409</v>
      </c>
      <c r="B877" s="42" t="s">
        <v>13410</v>
      </c>
      <c r="C877" s="42" t="s">
        <v>13411</v>
      </c>
      <c r="D877" s="42" t="s">
        <v>409</v>
      </c>
      <c r="E877">
        <v>212308</v>
      </c>
      <c r="F877">
        <v>1</v>
      </c>
      <c r="G877" s="2">
        <v>46206</v>
      </c>
      <c r="H877" s="42" t="s">
        <v>428</v>
      </c>
      <c r="I877" s="42" t="s">
        <v>68</v>
      </c>
      <c r="J877" s="42" t="s">
        <v>429</v>
      </c>
      <c r="K877" s="42" t="s">
        <v>13412</v>
      </c>
      <c r="L877" s="2">
        <v>46206</v>
      </c>
      <c r="M877" s="42" t="s">
        <v>582</v>
      </c>
    </row>
    <row r="878" spans="1:13" x14ac:dyDescent="0.25">
      <c r="A878" s="42" t="s">
        <v>800</v>
      </c>
      <c r="B878" s="42" t="s">
        <v>658</v>
      </c>
      <c r="C878" s="42" t="s">
        <v>13413</v>
      </c>
      <c r="D878" s="42" t="s">
        <v>409</v>
      </c>
      <c r="E878">
        <v>1200000</v>
      </c>
      <c r="F878">
        <v>1</v>
      </c>
      <c r="G878" s="2">
        <v>46196</v>
      </c>
      <c r="H878" s="42" t="s">
        <v>460</v>
      </c>
      <c r="I878" s="42" t="s">
        <v>63</v>
      </c>
      <c r="J878" s="42" t="s">
        <v>438</v>
      </c>
      <c r="K878" s="42" t="s">
        <v>659</v>
      </c>
      <c r="L878" s="2">
        <v>46205</v>
      </c>
      <c r="M878" s="42" t="s">
        <v>582</v>
      </c>
    </row>
    <row r="879" spans="1:13" x14ac:dyDescent="0.25">
      <c r="A879" s="42" t="s">
        <v>9576</v>
      </c>
      <c r="B879" s="42" t="s">
        <v>9577</v>
      </c>
      <c r="C879" s="42" t="s">
        <v>11802</v>
      </c>
      <c r="D879" s="42" t="s">
        <v>409</v>
      </c>
      <c r="E879">
        <v>3261495</v>
      </c>
      <c r="F879">
        <v>1</v>
      </c>
      <c r="G879" s="2">
        <v>46184</v>
      </c>
      <c r="H879" s="42" t="s">
        <v>485</v>
      </c>
      <c r="I879" s="42" t="s">
        <v>64</v>
      </c>
      <c r="J879" s="42" t="s">
        <v>466</v>
      </c>
      <c r="K879" s="42" t="s">
        <v>11803</v>
      </c>
      <c r="L879" s="2">
        <v>46203</v>
      </c>
      <c r="M879" s="42" t="s">
        <v>582</v>
      </c>
    </row>
    <row r="880" spans="1:13" x14ac:dyDescent="0.25">
      <c r="A880" s="42" t="s">
        <v>156</v>
      </c>
      <c r="B880" s="42" t="s">
        <v>3</v>
      </c>
      <c r="C880" s="42" t="s">
        <v>11804</v>
      </c>
      <c r="D880" s="42" t="s">
        <v>409</v>
      </c>
      <c r="E880">
        <v>1630638.8</v>
      </c>
      <c r="F880">
        <v>1</v>
      </c>
      <c r="G880" s="2">
        <v>46183</v>
      </c>
      <c r="H880" s="42" t="s">
        <v>485</v>
      </c>
      <c r="I880" s="42" t="s">
        <v>64</v>
      </c>
      <c r="J880" s="42" t="s">
        <v>466</v>
      </c>
      <c r="K880" s="42" t="s">
        <v>11805</v>
      </c>
      <c r="L880" s="2">
        <v>46203</v>
      </c>
      <c r="M880" s="42" t="s">
        <v>582</v>
      </c>
    </row>
    <row r="881" spans="1:13" x14ac:dyDescent="0.25">
      <c r="A881" s="42" t="s">
        <v>110</v>
      </c>
      <c r="B881" s="42" t="s">
        <v>1063</v>
      </c>
      <c r="C881" s="42" t="s">
        <v>2203</v>
      </c>
      <c r="D881" s="42" t="s">
        <v>409</v>
      </c>
      <c r="E881">
        <v>111000</v>
      </c>
      <c r="F881">
        <v>1</v>
      </c>
      <c r="G881" s="2">
        <v>45981</v>
      </c>
      <c r="H881" s="42" t="s">
        <v>2204</v>
      </c>
      <c r="I881" s="42" t="s">
        <v>2205</v>
      </c>
      <c r="J881" s="42" t="s">
        <v>2206</v>
      </c>
      <c r="K881" s="42" t="s">
        <v>2203</v>
      </c>
      <c r="L881" s="2">
        <v>46203</v>
      </c>
      <c r="M881" s="42" t="s">
        <v>582</v>
      </c>
    </row>
    <row r="882" spans="1:13" x14ac:dyDescent="0.25">
      <c r="A882" s="42" t="s">
        <v>110</v>
      </c>
      <c r="B882" s="42" t="s">
        <v>1063</v>
      </c>
      <c r="C882" s="42" t="s">
        <v>2209</v>
      </c>
      <c r="D882" s="42" t="s">
        <v>409</v>
      </c>
      <c r="E882">
        <v>333000</v>
      </c>
      <c r="F882">
        <v>1</v>
      </c>
      <c r="G882" s="2">
        <v>45981</v>
      </c>
      <c r="H882" s="42" t="s">
        <v>2204</v>
      </c>
      <c r="I882" s="42" t="s">
        <v>2205</v>
      </c>
      <c r="J882" s="42" t="s">
        <v>2206</v>
      </c>
      <c r="K882" s="42" t="s">
        <v>2203</v>
      </c>
      <c r="L882" s="2">
        <v>46203</v>
      </c>
      <c r="M882" s="42" t="s">
        <v>582</v>
      </c>
    </row>
    <row r="883" spans="1:13" x14ac:dyDescent="0.25">
      <c r="A883" s="42" t="s">
        <v>956</v>
      </c>
      <c r="B883" s="42" t="s">
        <v>1499</v>
      </c>
      <c r="C883" s="42" t="s">
        <v>11816</v>
      </c>
      <c r="D883" s="42" t="s">
        <v>409</v>
      </c>
      <c r="E883">
        <v>1630530.4</v>
      </c>
      <c r="F883">
        <v>1</v>
      </c>
      <c r="G883" s="2">
        <v>46182</v>
      </c>
      <c r="H883" s="42" t="s">
        <v>485</v>
      </c>
      <c r="I883" s="42" t="s">
        <v>64</v>
      </c>
      <c r="J883" s="42" t="s">
        <v>466</v>
      </c>
      <c r="K883" s="42" t="s">
        <v>11817</v>
      </c>
      <c r="L883" s="2">
        <v>46203</v>
      </c>
      <c r="M883" s="42" t="s">
        <v>582</v>
      </c>
    </row>
    <row r="884" spans="1:13" x14ac:dyDescent="0.25">
      <c r="A884" s="42" t="s">
        <v>956</v>
      </c>
      <c r="B884" s="42" t="s">
        <v>1499</v>
      </c>
      <c r="C884" s="42" t="s">
        <v>11810</v>
      </c>
      <c r="D884" s="42" t="s">
        <v>409</v>
      </c>
      <c r="E884" s="5">
        <v>5706856.4000000004</v>
      </c>
      <c r="F884">
        <v>1</v>
      </c>
      <c r="G884" s="2">
        <v>46182</v>
      </c>
      <c r="H884" s="42" t="s">
        <v>485</v>
      </c>
      <c r="I884" s="42" t="s">
        <v>64</v>
      </c>
      <c r="J884" s="42" t="s">
        <v>466</v>
      </c>
      <c r="K884" s="42" t="s">
        <v>11811</v>
      </c>
      <c r="L884" s="2">
        <v>46203</v>
      </c>
      <c r="M884" s="42" t="s">
        <v>582</v>
      </c>
    </row>
    <row r="885" spans="1:13" x14ac:dyDescent="0.25">
      <c r="A885" s="42" t="s">
        <v>1124</v>
      </c>
      <c r="B885" s="42" t="s">
        <v>1125</v>
      </c>
      <c r="C885" s="42" t="s">
        <v>12084</v>
      </c>
      <c r="D885" s="42" t="s">
        <v>409</v>
      </c>
      <c r="E885">
        <v>2449218.6</v>
      </c>
      <c r="F885">
        <v>1</v>
      </c>
      <c r="G885" s="2">
        <v>46203</v>
      </c>
      <c r="H885" s="42" t="s">
        <v>485</v>
      </c>
      <c r="I885" s="42" t="s">
        <v>64</v>
      </c>
      <c r="J885" s="42" t="s">
        <v>466</v>
      </c>
      <c r="K885" s="42" t="s">
        <v>13414</v>
      </c>
      <c r="L885" s="2">
        <v>46203</v>
      </c>
      <c r="M885" s="42" t="s">
        <v>582</v>
      </c>
    </row>
    <row r="886" spans="1:13" x14ac:dyDescent="0.25">
      <c r="A886" s="42" t="s">
        <v>11812</v>
      </c>
      <c r="B886" s="42" t="s">
        <v>11813</v>
      </c>
      <c r="C886" s="42" t="s">
        <v>11814</v>
      </c>
      <c r="D886" s="42" t="s">
        <v>409</v>
      </c>
      <c r="E886" s="5">
        <v>4891591</v>
      </c>
      <c r="F886">
        <v>1</v>
      </c>
      <c r="G886" s="2">
        <v>46182</v>
      </c>
      <c r="H886" s="42" t="s">
        <v>485</v>
      </c>
      <c r="I886" s="42" t="s">
        <v>64</v>
      </c>
      <c r="J886" s="42" t="s">
        <v>466</v>
      </c>
      <c r="K886" s="42" t="s">
        <v>11815</v>
      </c>
      <c r="L886" s="2">
        <v>46203</v>
      </c>
      <c r="M886" s="42" t="s">
        <v>582</v>
      </c>
    </row>
    <row r="887" spans="1:13" x14ac:dyDescent="0.25">
      <c r="A887" s="42" t="s">
        <v>922</v>
      </c>
      <c r="B887" s="42" t="s">
        <v>899</v>
      </c>
      <c r="C887" s="42" t="s">
        <v>9451</v>
      </c>
      <c r="D887" s="42" t="s">
        <v>409</v>
      </c>
      <c r="E887">
        <v>4770000</v>
      </c>
      <c r="F887">
        <v>1</v>
      </c>
      <c r="G887" s="2">
        <v>46118</v>
      </c>
      <c r="H887" s="42" t="s">
        <v>467</v>
      </c>
      <c r="I887" s="42" t="s">
        <v>63</v>
      </c>
      <c r="J887" s="42" t="s">
        <v>438</v>
      </c>
      <c r="K887" s="42" t="s">
        <v>9452</v>
      </c>
      <c r="L887" s="2">
        <v>46203</v>
      </c>
      <c r="M887" s="42" t="s">
        <v>582</v>
      </c>
    </row>
    <row r="888" spans="1:13" x14ac:dyDescent="0.25">
      <c r="A888" s="42" t="s">
        <v>211</v>
      </c>
      <c r="B888" s="42" t="s">
        <v>28</v>
      </c>
      <c r="C888" s="42" t="s">
        <v>12157</v>
      </c>
      <c r="D888" s="42" t="s">
        <v>409</v>
      </c>
      <c r="E888">
        <v>5510742</v>
      </c>
      <c r="F888">
        <v>1</v>
      </c>
      <c r="G888" s="2">
        <v>46203</v>
      </c>
      <c r="H888" s="42" t="s">
        <v>442</v>
      </c>
      <c r="I888" s="42" t="s">
        <v>71</v>
      </c>
      <c r="J888" s="42" t="s">
        <v>443</v>
      </c>
      <c r="K888" s="42" t="s">
        <v>9770</v>
      </c>
      <c r="L888" s="2">
        <v>46203</v>
      </c>
      <c r="M888" s="42" t="s">
        <v>582</v>
      </c>
    </row>
    <row r="889" spans="1:13" x14ac:dyDescent="0.25">
      <c r="A889" s="42" t="s">
        <v>12350</v>
      </c>
      <c r="B889" s="42" t="s">
        <v>13415</v>
      </c>
      <c r="C889" s="42" t="s">
        <v>12082</v>
      </c>
      <c r="D889" s="42" t="s">
        <v>409</v>
      </c>
      <c r="E889">
        <v>2952397</v>
      </c>
      <c r="F889">
        <v>1</v>
      </c>
      <c r="G889" s="2">
        <v>46203</v>
      </c>
      <c r="H889" s="42" t="s">
        <v>441</v>
      </c>
      <c r="I889" s="42" t="s">
        <v>63</v>
      </c>
      <c r="J889" s="42" t="s">
        <v>438</v>
      </c>
      <c r="K889" s="42" t="s">
        <v>13416</v>
      </c>
      <c r="L889" s="2">
        <v>46203</v>
      </c>
      <c r="M889" s="42" t="s">
        <v>582</v>
      </c>
    </row>
    <row r="890" spans="1:13" x14ac:dyDescent="0.25">
      <c r="A890" s="42" t="s">
        <v>12699</v>
      </c>
      <c r="B890" s="42" t="s">
        <v>13417</v>
      </c>
      <c r="C890" s="42" t="s">
        <v>12108</v>
      </c>
      <c r="D890" s="42" t="s">
        <v>409</v>
      </c>
      <c r="E890">
        <v>1174043</v>
      </c>
      <c r="F890">
        <v>1</v>
      </c>
      <c r="G890" s="2">
        <v>46203</v>
      </c>
      <c r="H890" s="42" t="s">
        <v>450</v>
      </c>
      <c r="I890" s="42" t="s">
        <v>68</v>
      </c>
      <c r="J890" s="42" t="s">
        <v>429</v>
      </c>
      <c r="K890" s="42" t="s">
        <v>13418</v>
      </c>
      <c r="L890" s="2">
        <v>46203</v>
      </c>
      <c r="M890" s="42" t="s">
        <v>582</v>
      </c>
    </row>
    <row r="891" spans="1:13" x14ac:dyDescent="0.25">
      <c r="A891" s="42" t="s">
        <v>11806</v>
      </c>
      <c r="B891" s="42" t="s">
        <v>11807</v>
      </c>
      <c r="C891" s="42" t="s">
        <v>11808</v>
      </c>
      <c r="D891" s="42" t="s">
        <v>409</v>
      </c>
      <c r="E891">
        <v>8560853.6999999993</v>
      </c>
      <c r="F891">
        <v>1</v>
      </c>
      <c r="G891" s="2">
        <v>46183</v>
      </c>
      <c r="H891" s="42" t="s">
        <v>485</v>
      </c>
      <c r="I891" s="42" t="s">
        <v>64</v>
      </c>
      <c r="J891" s="42" t="s">
        <v>466</v>
      </c>
      <c r="K891" s="42" t="s">
        <v>11809</v>
      </c>
      <c r="L891" s="2">
        <v>46203</v>
      </c>
      <c r="M891" s="42" t="s">
        <v>582</v>
      </c>
    </row>
    <row r="892" spans="1:13" x14ac:dyDescent="0.25">
      <c r="A892" s="42" t="s">
        <v>1064</v>
      </c>
      <c r="B892" s="42" t="s">
        <v>1065</v>
      </c>
      <c r="C892" s="42" t="s">
        <v>12156</v>
      </c>
      <c r="D892" s="42" t="s">
        <v>409</v>
      </c>
      <c r="E892">
        <v>3139089</v>
      </c>
      <c r="F892">
        <v>1</v>
      </c>
      <c r="G892" s="2">
        <v>46203</v>
      </c>
      <c r="H892" s="42" t="s">
        <v>442</v>
      </c>
      <c r="I892" s="42" t="s">
        <v>71</v>
      </c>
      <c r="J892" s="42" t="s">
        <v>443</v>
      </c>
      <c r="K892" s="42" t="s">
        <v>6076</v>
      </c>
      <c r="L892" s="2">
        <v>46203</v>
      </c>
      <c r="M892" s="42" t="s">
        <v>582</v>
      </c>
    </row>
    <row r="893" spans="1:13" x14ac:dyDescent="0.25">
      <c r="A893" s="42"/>
      <c r="B893" s="42" t="s">
        <v>12537</v>
      </c>
      <c r="C893" s="42" t="s">
        <v>9449</v>
      </c>
      <c r="D893" s="42" t="s">
        <v>409</v>
      </c>
      <c r="E893">
        <v>27490786.800000001</v>
      </c>
      <c r="F893">
        <v>1</v>
      </c>
      <c r="G893" s="2">
        <v>46119</v>
      </c>
      <c r="H893" s="42" t="s">
        <v>465</v>
      </c>
      <c r="I893" s="42" t="s">
        <v>64</v>
      </c>
      <c r="J893" s="42" t="s">
        <v>466</v>
      </c>
      <c r="K893" s="42" t="s">
        <v>9450</v>
      </c>
      <c r="L893" s="2">
        <v>46203</v>
      </c>
      <c r="M893" s="42" t="s">
        <v>582</v>
      </c>
    </row>
    <row r="894" spans="1:13" x14ac:dyDescent="0.25">
      <c r="A894" s="42" t="s">
        <v>193</v>
      </c>
      <c r="B894" s="42" t="s">
        <v>367</v>
      </c>
      <c r="C894" s="42" t="s">
        <v>12158</v>
      </c>
      <c r="D894" s="42" t="s">
        <v>409</v>
      </c>
      <c r="E894">
        <v>4000390</v>
      </c>
      <c r="F894">
        <v>1</v>
      </c>
      <c r="G894" s="2">
        <v>46203</v>
      </c>
      <c r="H894" s="42" t="s">
        <v>442</v>
      </c>
      <c r="I894" s="42" t="s">
        <v>71</v>
      </c>
      <c r="J894" s="42" t="s">
        <v>443</v>
      </c>
      <c r="K894" s="42" t="s">
        <v>11842</v>
      </c>
      <c r="L894" s="2">
        <v>46203</v>
      </c>
      <c r="M894" s="42" t="s">
        <v>582</v>
      </c>
    </row>
    <row r="895" spans="1:13" x14ac:dyDescent="0.25">
      <c r="A895" s="42" t="s">
        <v>193</v>
      </c>
      <c r="B895" s="42" t="s">
        <v>367</v>
      </c>
      <c r="C895" s="42" t="s">
        <v>12091</v>
      </c>
      <c r="D895" s="42" t="s">
        <v>409</v>
      </c>
      <c r="E895">
        <v>3264320</v>
      </c>
      <c r="F895">
        <v>1</v>
      </c>
      <c r="G895" s="2">
        <v>46199</v>
      </c>
      <c r="H895" s="42" t="s">
        <v>513</v>
      </c>
      <c r="I895" s="42" t="s">
        <v>66</v>
      </c>
      <c r="J895" s="42" t="s">
        <v>437</v>
      </c>
      <c r="K895" s="42" t="s">
        <v>13419</v>
      </c>
      <c r="L895" s="2">
        <v>46203</v>
      </c>
      <c r="M895" s="42" t="s">
        <v>582</v>
      </c>
    </row>
    <row r="896" spans="1:13" x14ac:dyDescent="0.25">
      <c r="A896" s="42" t="s">
        <v>9640</v>
      </c>
      <c r="B896" s="42" t="s">
        <v>9641</v>
      </c>
      <c r="C896" s="42" t="s">
        <v>13420</v>
      </c>
      <c r="D896" s="42" t="s">
        <v>409</v>
      </c>
      <c r="E896">
        <v>803736</v>
      </c>
      <c r="F896">
        <v>1</v>
      </c>
      <c r="G896" s="2">
        <v>46147</v>
      </c>
      <c r="H896" s="42" t="s">
        <v>457</v>
      </c>
      <c r="I896" s="42" t="s">
        <v>73</v>
      </c>
      <c r="J896" s="42" t="s">
        <v>449</v>
      </c>
      <c r="K896" s="42" t="s">
        <v>9642</v>
      </c>
      <c r="L896" s="2">
        <v>46203</v>
      </c>
      <c r="M896" s="42" t="s">
        <v>582</v>
      </c>
    </row>
    <row r="897" spans="1:13" x14ac:dyDescent="0.25">
      <c r="A897" s="42" t="s">
        <v>164</v>
      </c>
      <c r="B897" s="42" t="s">
        <v>2</v>
      </c>
      <c r="C897" s="42" t="s">
        <v>9643</v>
      </c>
      <c r="D897" s="42" t="s">
        <v>409</v>
      </c>
      <c r="E897" s="5">
        <v>1</v>
      </c>
      <c r="F897">
        <v>1</v>
      </c>
      <c r="G897" s="2">
        <v>45953</v>
      </c>
      <c r="H897" s="42" t="s">
        <v>448</v>
      </c>
      <c r="I897" s="42" t="s">
        <v>73</v>
      </c>
      <c r="J897" s="42" t="s">
        <v>449</v>
      </c>
      <c r="K897" s="42" t="s">
        <v>9644</v>
      </c>
      <c r="L897" s="2">
        <v>46203</v>
      </c>
      <c r="M897" s="42" t="s">
        <v>582</v>
      </c>
    </row>
    <row r="898" spans="1:13" x14ac:dyDescent="0.25">
      <c r="A898" s="42" t="s">
        <v>164</v>
      </c>
      <c r="B898" s="42" t="s">
        <v>2</v>
      </c>
      <c r="C898" s="42" t="s">
        <v>12177</v>
      </c>
      <c r="D898" s="42" t="s">
        <v>409</v>
      </c>
      <c r="E898">
        <v>1877234</v>
      </c>
      <c r="F898">
        <v>1</v>
      </c>
      <c r="G898" s="2">
        <v>46203</v>
      </c>
      <c r="H898" s="42" t="s">
        <v>448</v>
      </c>
      <c r="I898" s="42" t="s">
        <v>73</v>
      </c>
      <c r="J898" s="42" t="s">
        <v>449</v>
      </c>
      <c r="K898" s="42" t="s">
        <v>13421</v>
      </c>
      <c r="L898" s="2">
        <v>46203</v>
      </c>
      <c r="M898" s="42" t="s">
        <v>582</v>
      </c>
    </row>
    <row r="899" spans="1:13" x14ac:dyDescent="0.25">
      <c r="A899" s="42" t="s">
        <v>619</v>
      </c>
      <c r="B899" s="42" t="s">
        <v>620</v>
      </c>
      <c r="C899" s="42" t="s">
        <v>12154</v>
      </c>
      <c r="D899" s="42" t="s">
        <v>409</v>
      </c>
      <c r="E899">
        <v>3877929</v>
      </c>
      <c r="F899">
        <v>1</v>
      </c>
      <c r="G899" s="2">
        <v>46203</v>
      </c>
      <c r="H899" s="42" t="s">
        <v>442</v>
      </c>
      <c r="I899" s="42" t="s">
        <v>71</v>
      </c>
      <c r="J899" s="42" t="s">
        <v>443</v>
      </c>
      <c r="K899" s="42" t="s">
        <v>1634</v>
      </c>
      <c r="L899" s="2">
        <v>46203</v>
      </c>
      <c r="M899" s="42" t="s">
        <v>582</v>
      </c>
    </row>
    <row r="900" spans="1:13" x14ac:dyDescent="0.25">
      <c r="A900" s="42" t="s">
        <v>213</v>
      </c>
      <c r="B900" s="42" t="s">
        <v>29</v>
      </c>
      <c r="C900" s="42" t="s">
        <v>12155</v>
      </c>
      <c r="D900" s="42" t="s">
        <v>409</v>
      </c>
      <c r="E900">
        <v>3877929</v>
      </c>
      <c r="F900">
        <v>1</v>
      </c>
      <c r="G900" s="2">
        <v>46203</v>
      </c>
      <c r="H900" s="42" t="s">
        <v>442</v>
      </c>
      <c r="I900" s="42" t="s">
        <v>71</v>
      </c>
      <c r="J900" s="42" t="s">
        <v>443</v>
      </c>
      <c r="K900" s="42" t="s">
        <v>1097</v>
      </c>
      <c r="L900" s="2">
        <v>46203</v>
      </c>
      <c r="M900" s="42" t="s">
        <v>582</v>
      </c>
    </row>
    <row r="901" spans="1:13" x14ac:dyDescent="0.25">
      <c r="A901" s="42" t="s">
        <v>11798</v>
      </c>
      <c r="B901" s="42" t="s">
        <v>11799</v>
      </c>
      <c r="C901" s="42" t="s">
        <v>11800</v>
      </c>
      <c r="D901" s="42" t="s">
        <v>409</v>
      </c>
      <c r="E901" s="5">
        <v>77321</v>
      </c>
      <c r="F901">
        <v>1</v>
      </c>
      <c r="G901" s="2">
        <v>46184</v>
      </c>
      <c r="H901" s="42" t="s">
        <v>450</v>
      </c>
      <c r="I901" s="42" t="s">
        <v>68</v>
      </c>
      <c r="J901" s="42" t="s">
        <v>429</v>
      </c>
      <c r="K901" s="42" t="s">
        <v>11801</v>
      </c>
      <c r="L901" s="2">
        <v>46203</v>
      </c>
      <c r="M901" s="42" t="s">
        <v>582</v>
      </c>
    </row>
    <row r="902" spans="1:13" x14ac:dyDescent="0.25">
      <c r="A902" s="42" t="s">
        <v>6185</v>
      </c>
      <c r="B902" s="42" t="s">
        <v>6186</v>
      </c>
      <c r="C902" s="42" t="s">
        <v>9639</v>
      </c>
      <c r="D902" s="42" t="s">
        <v>409</v>
      </c>
      <c r="E902" s="5">
        <v>1420190</v>
      </c>
      <c r="F902">
        <v>1</v>
      </c>
      <c r="G902" s="2">
        <v>46150</v>
      </c>
      <c r="H902" s="42" t="s">
        <v>448</v>
      </c>
      <c r="I902" s="42" t="s">
        <v>73</v>
      </c>
      <c r="J902" s="42" t="s">
        <v>449</v>
      </c>
      <c r="K902" s="42" t="s">
        <v>10356</v>
      </c>
      <c r="L902" s="2">
        <v>46202</v>
      </c>
      <c r="M902" s="42" t="s">
        <v>582</v>
      </c>
    </row>
    <row r="903" spans="1:13" x14ac:dyDescent="0.25">
      <c r="A903" s="42" t="s">
        <v>3238</v>
      </c>
      <c r="B903" s="42" t="s">
        <v>3239</v>
      </c>
      <c r="C903" s="42" t="s">
        <v>10357</v>
      </c>
      <c r="D903" s="42" t="s">
        <v>409</v>
      </c>
      <c r="E903">
        <v>1009783</v>
      </c>
      <c r="F903">
        <v>1</v>
      </c>
      <c r="G903" s="2">
        <v>46160</v>
      </c>
      <c r="H903" s="42" t="s">
        <v>448</v>
      </c>
      <c r="I903" s="42" t="s">
        <v>73</v>
      </c>
      <c r="J903" s="42" t="s">
        <v>449</v>
      </c>
      <c r="K903" s="42" t="s">
        <v>10358</v>
      </c>
      <c r="L903" s="2">
        <v>46202</v>
      </c>
      <c r="M903" s="42" t="s">
        <v>582</v>
      </c>
    </row>
    <row r="904" spans="1:13" x14ac:dyDescent="0.25">
      <c r="A904" s="42" t="s">
        <v>804</v>
      </c>
      <c r="B904" s="42" t="s">
        <v>771</v>
      </c>
      <c r="C904" s="42" t="s">
        <v>13422</v>
      </c>
      <c r="D904" s="42" t="s">
        <v>409</v>
      </c>
      <c r="E904">
        <v>59882</v>
      </c>
      <c r="F904">
        <v>1</v>
      </c>
      <c r="G904" s="2">
        <v>46199</v>
      </c>
      <c r="H904" s="42" t="s">
        <v>450</v>
      </c>
      <c r="I904" s="42" t="s">
        <v>68</v>
      </c>
      <c r="J904" s="42" t="s">
        <v>429</v>
      </c>
      <c r="K904" s="42" t="s">
        <v>13423</v>
      </c>
      <c r="L904" s="2">
        <v>46199</v>
      </c>
      <c r="M904" s="42" t="s">
        <v>582</v>
      </c>
    </row>
    <row r="905" spans="1:13" x14ac:dyDescent="0.25">
      <c r="A905" s="42" t="s">
        <v>942</v>
      </c>
      <c r="B905" s="42" t="s">
        <v>943</v>
      </c>
      <c r="C905" s="42" t="s">
        <v>12104</v>
      </c>
      <c r="D905" s="42" t="s">
        <v>409</v>
      </c>
      <c r="E905">
        <v>81151</v>
      </c>
      <c r="F905">
        <v>1</v>
      </c>
      <c r="G905" s="2">
        <v>46199</v>
      </c>
      <c r="H905" s="42" t="s">
        <v>450</v>
      </c>
      <c r="I905" s="42" t="s">
        <v>68</v>
      </c>
      <c r="J905" s="42" t="s">
        <v>429</v>
      </c>
      <c r="K905" s="42" t="s">
        <v>13424</v>
      </c>
      <c r="L905" s="2">
        <v>46199</v>
      </c>
      <c r="M905" s="42" t="s">
        <v>582</v>
      </c>
    </row>
    <row r="906" spans="1:13" x14ac:dyDescent="0.25">
      <c r="A906" s="42" t="s">
        <v>11213</v>
      </c>
      <c r="B906" s="42" t="s">
        <v>11992</v>
      </c>
      <c r="C906" s="42" t="s">
        <v>13425</v>
      </c>
      <c r="D906" s="42" t="s">
        <v>409</v>
      </c>
      <c r="E906">
        <v>0</v>
      </c>
      <c r="F906">
        <v>1</v>
      </c>
      <c r="G906" s="2">
        <v>46199</v>
      </c>
      <c r="H906" s="42" t="s">
        <v>479</v>
      </c>
      <c r="I906" s="42" t="s">
        <v>67</v>
      </c>
      <c r="J906" s="42" t="s">
        <v>480</v>
      </c>
      <c r="K906" s="42" t="s">
        <v>13425</v>
      </c>
      <c r="L906" s="2">
        <v>46199</v>
      </c>
      <c r="M906" s="42" t="s">
        <v>582</v>
      </c>
    </row>
    <row r="907" spans="1:13" x14ac:dyDescent="0.25">
      <c r="A907" s="42" t="s">
        <v>158</v>
      </c>
      <c r="B907" s="42" t="s">
        <v>25</v>
      </c>
      <c r="C907" s="42" t="s">
        <v>12085</v>
      </c>
      <c r="D907" s="42" t="s">
        <v>409</v>
      </c>
      <c r="E907">
        <v>3876897</v>
      </c>
      <c r="F907">
        <v>1</v>
      </c>
      <c r="G907" s="2">
        <v>46199</v>
      </c>
      <c r="H907" s="42" t="s">
        <v>647</v>
      </c>
      <c r="I907" s="42" t="s">
        <v>65</v>
      </c>
      <c r="J907" s="42" t="s">
        <v>420</v>
      </c>
      <c r="K907" s="42" t="s">
        <v>13426</v>
      </c>
      <c r="L907" s="2">
        <v>46199</v>
      </c>
      <c r="M907" s="42" t="s">
        <v>582</v>
      </c>
    </row>
    <row r="908" spans="1:13" x14ac:dyDescent="0.25">
      <c r="A908" s="42" t="s">
        <v>937</v>
      </c>
      <c r="B908" s="42" t="s">
        <v>938</v>
      </c>
      <c r="C908" s="42" t="s">
        <v>9468</v>
      </c>
      <c r="D908" s="42" t="s">
        <v>409</v>
      </c>
      <c r="E908">
        <v>10590128</v>
      </c>
      <c r="F908">
        <v>1</v>
      </c>
      <c r="G908" s="2">
        <v>46149</v>
      </c>
      <c r="H908" s="42" t="s">
        <v>479</v>
      </c>
      <c r="I908" s="42" t="s">
        <v>67</v>
      </c>
      <c r="J908" s="42" t="s">
        <v>480</v>
      </c>
      <c r="K908" s="42" t="s">
        <v>9468</v>
      </c>
      <c r="L908" s="2">
        <v>46198</v>
      </c>
      <c r="M908" s="42" t="s">
        <v>582</v>
      </c>
    </row>
    <row r="909" spans="1:13" x14ac:dyDescent="0.25">
      <c r="A909" s="42" t="s">
        <v>12558</v>
      </c>
      <c r="B909" s="42" t="s">
        <v>12560</v>
      </c>
      <c r="C909" s="42" t="s">
        <v>12086</v>
      </c>
      <c r="D909" s="42" t="s">
        <v>409</v>
      </c>
      <c r="E909" s="5">
        <v>4889520</v>
      </c>
      <c r="F909">
        <v>1</v>
      </c>
      <c r="G909" s="2">
        <v>46198</v>
      </c>
      <c r="H909" s="42" t="s">
        <v>647</v>
      </c>
      <c r="I909" s="42" t="s">
        <v>65</v>
      </c>
      <c r="J909" s="42" t="s">
        <v>420</v>
      </c>
      <c r="K909" s="42" t="s">
        <v>13427</v>
      </c>
      <c r="L909" s="2">
        <v>46198</v>
      </c>
      <c r="M909" s="42" t="s">
        <v>582</v>
      </c>
    </row>
    <row r="910" spans="1:13" x14ac:dyDescent="0.25">
      <c r="A910" s="42" t="s">
        <v>1502</v>
      </c>
      <c r="B910" s="42" t="s">
        <v>1503</v>
      </c>
      <c r="C910" s="42" t="s">
        <v>12103</v>
      </c>
      <c r="D910" s="42" t="s">
        <v>409</v>
      </c>
      <c r="E910">
        <v>718809</v>
      </c>
      <c r="F910">
        <v>1</v>
      </c>
      <c r="G910" s="2">
        <v>46197</v>
      </c>
      <c r="H910" s="42" t="s">
        <v>453</v>
      </c>
      <c r="I910" s="42" t="s">
        <v>68</v>
      </c>
      <c r="J910" s="42" t="s">
        <v>452</v>
      </c>
      <c r="K910" s="42" t="s">
        <v>12103</v>
      </c>
      <c r="L910" s="2">
        <v>46197</v>
      </c>
      <c r="M910" s="42" t="s">
        <v>582</v>
      </c>
    </row>
    <row r="911" spans="1:13" x14ac:dyDescent="0.25">
      <c r="A911" s="42" t="s">
        <v>13137</v>
      </c>
      <c r="B911" s="42" t="s">
        <v>13138</v>
      </c>
      <c r="C911" s="42" t="s">
        <v>13139</v>
      </c>
      <c r="D911" s="42" t="s">
        <v>409</v>
      </c>
      <c r="E911">
        <v>1097482</v>
      </c>
      <c r="F911">
        <v>1</v>
      </c>
      <c r="G911" s="2">
        <v>46197</v>
      </c>
      <c r="H911" s="42" t="s">
        <v>494</v>
      </c>
      <c r="I911" s="42" t="s">
        <v>76</v>
      </c>
      <c r="J911" s="42" t="s">
        <v>495</v>
      </c>
      <c r="K911" s="42" t="s">
        <v>13428</v>
      </c>
      <c r="L911" s="2">
        <v>46197</v>
      </c>
      <c r="M911" s="42" t="s">
        <v>582</v>
      </c>
    </row>
    <row r="912" spans="1:13" x14ac:dyDescent="0.25">
      <c r="A912" s="42" t="s">
        <v>13129</v>
      </c>
      <c r="B912" s="42" t="s">
        <v>13429</v>
      </c>
      <c r="C912" s="42" t="s">
        <v>13130</v>
      </c>
      <c r="D912" s="42" t="s">
        <v>409</v>
      </c>
      <c r="E912" s="5">
        <v>673176</v>
      </c>
      <c r="F912">
        <v>1</v>
      </c>
      <c r="G912" s="2">
        <v>46197</v>
      </c>
      <c r="H912" s="42" t="s">
        <v>494</v>
      </c>
      <c r="I912" s="42" t="s">
        <v>76</v>
      </c>
      <c r="J912" s="42" t="s">
        <v>495</v>
      </c>
      <c r="K912" s="42" t="s">
        <v>13430</v>
      </c>
      <c r="L912" s="2">
        <v>46197</v>
      </c>
      <c r="M912" s="42" t="s">
        <v>582</v>
      </c>
    </row>
    <row r="913" spans="1:13" x14ac:dyDescent="0.25">
      <c r="A913" s="42" t="s">
        <v>2824</v>
      </c>
      <c r="B913" s="42" t="s">
        <v>2825</v>
      </c>
      <c r="C913" s="42" t="s">
        <v>6039</v>
      </c>
      <c r="D913" s="42" t="s">
        <v>409</v>
      </c>
      <c r="E913">
        <v>21708478</v>
      </c>
      <c r="F913">
        <v>1</v>
      </c>
      <c r="G913" s="2">
        <v>46080</v>
      </c>
      <c r="H913" s="42" t="s">
        <v>436</v>
      </c>
      <c r="I913" s="42" t="s">
        <v>66</v>
      </c>
      <c r="J913" s="42" t="s">
        <v>437</v>
      </c>
      <c r="K913" s="42" t="s">
        <v>6039</v>
      </c>
      <c r="L913" s="2">
        <v>46197</v>
      </c>
      <c r="M913" s="42" t="s">
        <v>582</v>
      </c>
    </row>
    <row r="914" spans="1:13" x14ac:dyDescent="0.25">
      <c r="A914" s="42" t="s">
        <v>7405</v>
      </c>
      <c r="B914" s="42" t="s">
        <v>7406</v>
      </c>
      <c r="C914" s="42" t="s">
        <v>12105</v>
      </c>
      <c r="D914" s="42" t="s">
        <v>409</v>
      </c>
      <c r="E914">
        <v>441846</v>
      </c>
      <c r="F914">
        <v>1</v>
      </c>
      <c r="G914" s="2">
        <v>46196</v>
      </c>
      <c r="H914" s="42" t="s">
        <v>450</v>
      </c>
      <c r="I914" s="42" t="s">
        <v>68</v>
      </c>
      <c r="J914" s="42" t="s">
        <v>429</v>
      </c>
      <c r="K914" s="42" t="s">
        <v>13431</v>
      </c>
      <c r="L914" s="2">
        <v>46196</v>
      </c>
      <c r="M914" s="42" t="s">
        <v>582</v>
      </c>
    </row>
    <row r="915" spans="1:13" x14ac:dyDescent="0.25">
      <c r="A915" s="42" t="s">
        <v>13133</v>
      </c>
      <c r="B915" s="42" t="s">
        <v>13134</v>
      </c>
      <c r="C915" s="42" t="s">
        <v>13135</v>
      </c>
      <c r="D915" s="42" t="s">
        <v>409</v>
      </c>
      <c r="E915">
        <v>333146</v>
      </c>
      <c r="F915">
        <v>1</v>
      </c>
      <c r="G915" s="2">
        <v>46195</v>
      </c>
      <c r="H915" s="42" t="s">
        <v>494</v>
      </c>
      <c r="I915" s="42" t="s">
        <v>76</v>
      </c>
      <c r="J915" s="42" t="s">
        <v>495</v>
      </c>
      <c r="K915" s="42" t="s">
        <v>13432</v>
      </c>
      <c r="L915" s="2">
        <v>46195</v>
      </c>
      <c r="M915" s="42" t="s">
        <v>582</v>
      </c>
    </row>
    <row r="916" spans="1:13" x14ac:dyDescent="0.25">
      <c r="A916" s="42" t="s">
        <v>13142</v>
      </c>
      <c r="B916" s="42" t="s">
        <v>13433</v>
      </c>
      <c r="C916" s="42" t="s">
        <v>13144</v>
      </c>
      <c r="D916" s="42" t="s">
        <v>409</v>
      </c>
      <c r="E916">
        <v>257031</v>
      </c>
      <c r="F916">
        <v>1</v>
      </c>
      <c r="G916" s="2">
        <v>46195</v>
      </c>
      <c r="H916" s="42" t="s">
        <v>494</v>
      </c>
      <c r="I916" s="42" t="s">
        <v>76</v>
      </c>
      <c r="J916" s="42" t="s">
        <v>495</v>
      </c>
      <c r="K916" s="42" t="s">
        <v>13434</v>
      </c>
      <c r="L916" s="2">
        <v>46195</v>
      </c>
      <c r="M916" s="42" t="s">
        <v>582</v>
      </c>
    </row>
    <row r="917" spans="1:13" x14ac:dyDescent="0.25">
      <c r="A917" s="42" t="s">
        <v>6057</v>
      </c>
      <c r="B917" s="42" t="s">
        <v>6058</v>
      </c>
      <c r="C917" s="42" t="s">
        <v>12109</v>
      </c>
      <c r="D917" s="42" t="s">
        <v>409</v>
      </c>
      <c r="E917">
        <v>122371</v>
      </c>
      <c r="F917">
        <v>1</v>
      </c>
      <c r="G917" s="2">
        <v>46195</v>
      </c>
      <c r="H917" s="42" t="s">
        <v>450</v>
      </c>
      <c r="I917" s="42" t="s">
        <v>68</v>
      </c>
      <c r="J917" s="42" t="s">
        <v>429</v>
      </c>
      <c r="K917" s="42" t="s">
        <v>13435</v>
      </c>
      <c r="L917" s="2">
        <v>46195</v>
      </c>
      <c r="M917" s="42" t="s">
        <v>582</v>
      </c>
    </row>
    <row r="918" spans="1:13" x14ac:dyDescent="0.25">
      <c r="A918" s="42" t="s">
        <v>13123</v>
      </c>
      <c r="B918" s="42" t="s">
        <v>13436</v>
      </c>
      <c r="C918" s="42" t="s">
        <v>13125</v>
      </c>
      <c r="D918" s="42" t="s">
        <v>409</v>
      </c>
      <c r="E918">
        <v>624218</v>
      </c>
      <c r="F918">
        <v>1</v>
      </c>
      <c r="G918" s="2">
        <v>46195</v>
      </c>
      <c r="H918" s="42" t="s">
        <v>494</v>
      </c>
      <c r="I918" s="42" t="s">
        <v>76</v>
      </c>
      <c r="J918" s="42" t="s">
        <v>495</v>
      </c>
      <c r="K918" s="42" t="s">
        <v>13437</v>
      </c>
      <c r="L918" s="2">
        <v>46195</v>
      </c>
      <c r="M918" s="42" t="s">
        <v>582</v>
      </c>
    </row>
    <row r="919" spans="1:13" x14ac:dyDescent="0.25">
      <c r="A919" s="42" t="s">
        <v>1525</v>
      </c>
      <c r="B919" s="42" t="s">
        <v>1526</v>
      </c>
      <c r="C919" s="42" t="s">
        <v>3287</v>
      </c>
      <c r="D919" s="42" t="s">
        <v>409</v>
      </c>
      <c r="E919">
        <v>55280</v>
      </c>
      <c r="F919">
        <v>1</v>
      </c>
      <c r="G919" s="2">
        <v>45987</v>
      </c>
      <c r="H919" s="42" t="s">
        <v>479</v>
      </c>
      <c r="I919" s="42" t="s">
        <v>67</v>
      </c>
      <c r="J919" s="42" t="s">
        <v>480</v>
      </c>
      <c r="K919" s="42" t="s">
        <v>3287</v>
      </c>
      <c r="L919" s="2">
        <v>46191</v>
      </c>
      <c r="M919" s="42" t="s">
        <v>582</v>
      </c>
    </row>
    <row r="920" spans="1:13" x14ac:dyDescent="0.25">
      <c r="A920" s="42" t="s">
        <v>804</v>
      </c>
      <c r="B920" s="42" t="s">
        <v>771</v>
      </c>
      <c r="C920" s="42" t="s">
        <v>12107</v>
      </c>
      <c r="D920" s="42" t="s">
        <v>409</v>
      </c>
      <c r="E920">
        <v>61182</v>
      </c>
      <c r="F920">
        <v>1</v>
      </c>
      <c r="G920" s="2">
        <v>46191</v>
      </c>
      <c r="H920" s="42" t="s">
        <v>450</v>
      </c>
      <c r="I920" s="42" t="s">
        <v>68</v>
      </c>
      <c r="J920" s="42" t="s">
        <v>429</v>
      </c>
      <c r="K920" s="42" t="s">
        <v>13438</v>
      </c>
      <c r="L920" s="2">
        <v>46191</v>
      </c>
      <c r="M920" s="42" t="s">
        <v>582</v>
      </c>
    </row>
    <row r="921" spans="1:13" x14ac:dyDescent="0.25">
      <c r="A921" s="42" t="s">
        <v>595</v>
      </c>
      <c r="B921" s="42" t="s">
        <v>586</v>
      </c>
      <c r="C921" s="42" t="s">
        <v>3290</v>
      </c>
      <c r="D921" s="42" t="s">
        <v>409</v>
      </c>
      <c r="E921" s="5">
        <v>52821</v>
      </c>
      <c r="F921">
        <v>1</v>
      </c>
      <c r="G921" s="2">
        <v>45532</v>
      </c>
      <c r="H921" s="42" t="s">
        <v>479</v>
      </c>
      <c r="I921" s="42" t="s">
        <v>67</v>
      </c>
      <c r="J921" s="42" t="s">
        <v>480</v>
      </c>
      <c r="K921" s="42" t="s">
        <v>3290</v>
      </c>
      <c r="L921" s="2">
        <v>46191</v>
      </c>
      <c r="M921" s="42" t="s">
        <v>582</v>
      </c>
    </row>
    <row r="922" spans="1:13" x14ac:dyDescent="0.25">
      <c r="A922" s="42" t="s">
        <v>12648</v>
      </c>
      <c r="B922" s="42" t="s">
        <v>12649</v>
      </c>
      <c r="C922" s="42" t="s">
        <v>12106</v>
      </c>
      <c r="D922" s="42" t="s">
        <v>409</v>
      </c>
      <c r="E922">
        <v>162324</v>
      </c>
      <c r="F922">
        <v>1</v>
      </c>
      <c r="G922" s="2">
        <v>46190</v>
      </c>
      <c r="H922" s="42" t="s">
        <v>450</v>
      </c>
      <c r="I922" s="42" t="s">
        <v>68</v>
      </c>
      <c r="J922" s="42" t="s">
        <v>429</v>
      </c>
      <c r="K922" s="42" t="s">
        <v>13439</v>
      </c>
      <c r="L922" s="2">
        <v>46190</v>
      </c>
      <c r="M922" s="42" t="s">
        <v>582</v>
      </c>
    </row>
    <row r="923" spans="1:13" x14ac:dyDescent="0.25">
      <c r="A923" s="42" t="s">
        <v>13440</v>
      </c>
      <c r="B923" s="42" t="s">
        <v>13441</v>
      </c>
      <c r="C923" s="42" t="s">
        <v>13442</v>
      </c>
      <c r="D923" s="42" t="s">
        <v>409</v>
      </c>
      <c r="E923">
        <v>118269</v>
      </c>
      <c r="F923">
        <v>1</v>
      </c>
      <c r="G923" s="2">
        <v>46189</v>
      </c>
      <c r="H923" s="42" t="s">
        <v>428</v>
      </c>
      <c r="I923" s="42" t="s">
        <v>68</v>
      </c>
      <c r="J923" s="42" t="s">
        <v>429</v>
      </c>
      <c r="K923" s="42" t="s">
        <v>13443</v>
      </c>
      <c r="L923" s="2">
        <v>46190</v>
      </c>
      <c r="M923" s="42" t="s">
        <v>582</v>
      </c>
    </row>
    <row r="924" spans="1:13" x14ac:dyDescent="0.25">
      <c r="A924" s="42" t="s">
        <v>3296</v>
      </c>
      <c r="B924" s="42" t="s">
        <v>3297</v>
      </c>
      <c r="C924" s="42" t="s">
        <v>3298</v>
      </c>
      <c r="D924" s="42" t="s">
        <v>409</v>
      </c>
      <c r="E924">
        <v>1408933</v>
      </c>
      <c r="F924">
        <v>1</v>
      </c>
      <c r="G924" s="2">
        <v>45994</v>
      </c>
      <c r="H924" s="42" t="s">
        <v>479</v>
      </c>
      <c r="I924" s="42" t="s">
        <v>67</v>
      </c>
      <c r="J924" s="42" t="s">
        <v>480</v>
      </c>
      <c r="K924" s="42" t="s">
        <v>3299</v>
      </c>
      <c r="L924" s="2">
        <v>46189</v>
      </c>
      <c r="M924" s="42" t="s">
        <v>582</v>
      </c>
    </row>
    <row r="925" spans="1:13" x14ac:dyDescent="0.25">
      <c r="A925" s="42" t="s">
        <v>5602</v>
      </c>
      <c r="B925" s="42" t="s">
        <v>5603</v>
      </c>
      <c r="C925" s="42" t="s">
        <v>12145</v>
      </c>
      <c r="D925" s="42" t="s">
        <v>409</v>
      </c>
      <c r="E925">
        <v>878654</v>
      </c>
      <c r="F925">
        <v>1</v>
      </c>
      <c r="G925" s="2">
        <v>46188</v>
      </c>
      <c r="H925" s="42" t="s">
        <v>434</v>
      </c>
      <c r="I925" s="42" t="s">
        <v>69</v>
      </c>
      <c r="J925" s="42" t="s">
        <v>423</v>
      </c>
      <c r="K925" s="42" t="s">
        <v>500</v>
      </c>
      <c r="L925" s="2">
        <v>46188</v>
      </c>
      <c r="M925" s="42" t="s">
        <v>582</v>
      </c>
    </row>
    <row r="926" spans="1:13" x14ac:dyDescent="0.25">
      <c r="A926" s="42" t="s">
        <v>208</v>
      </c>
      <c r="B926" s="42" t="s">
        <v>41</v>
      </c>
      <c r="C926" s="42" t="s">
        <v>12111</v>
      </c>
      <c r="D926" s="42" t="s">
        <v>409</v>
      </c>
      <c r="E926">
        <v>4435796</v>
      </c>
      <c r="F926">
        <v>1</v>
      </c>
      <c r="G926" s="2">
        <v>46188</v>
      </c>
      <c r="H926" s="42" t="s">
        <v>422</v>
      </c>
      <c r="I926" s="42" t="s">
        <v>69</v>
      </c>
      <c r="J926" s="42" t="s">
        <v>423</v>
      </c>
      <c r="K926" s="42" t="s">
        <v>13444</v>
      </c>
      <c r="L926" s="2">
        <v>46188</v>
      </c>
      <c r="M926" s="42" t="s">
        <v>582</v>
      </c>
    </row>
    <row r="927" spans="1:13" x14ac:dyDescent="0.25">
      <c r="A927" s="42" t="s">
        <v>207</v>
      </c>
      <c r="B927" s="42" t="s">
        <v>1627</v>
      </c>
      <c r="C927" s="42" t="s">
        <v>12110</v>
      </c>
      <c r="D927" s="42" t="s">
        <v>409</v>
      </c>
      <c r="E927">
        <v>21001704</v>
      </c>
      <c r="F927">
        <v>1</v>
      </c>
      <c r="G927" s="2">
        <v>46188</v>
      </c>
      <c r="H927" s="42" t="s">
        <v>422</v>
      </c>
      <c r="I927" s="42" t="s">
        <v>69</v>
      </c>
      <c r="J927" s="42" t="s">
        <v>423</v>
      </c>
      <c r="K927" s="42" t="s">
        <v>13445</v>
      </c>
      <c r="L927" s="2">
        <v>46188</v>
      </c>
      <c r="M927" s="42" t="s">
        <v>582</v>
      </c>
    </row>
    <row r="928" spans="1:13" x14ac:dyDescent="0.25">
      <c r="A928" s="42" t="s">
        <v>2587</v>
      </c>
      <c r="B928" s="42" t="s">
        <v>2588</v>
      </c>
      <c r="C928" s="42" t="s">
        <v>11818</v>
      </c>
      <c r="D928" s="42" t="s">
        <v>409</v>
      </c>
      <c r="E928" s="5">
        <v>300192</v>
      </c>
      <c r="F928">
        <v>1</v>
      </c>
      <c r="G928" s="2">
        <v>46184</v>
      </c>
      <c r="H928" s="42" t="s">
        <v>450</v>
      </c>
      <c r="I928" s="42" t="s">
        <v>68</v>
      </c>
      <c r="J928" s="42" t="s">
        <v>429</v>
      </c>
      <c r="K928" s="42" t="s">
        <v>11819</v>
      </c>
      <c r="L928" s="2">
        <v>46184</v>
      </c>
      <c r="M928" s="42" t="s">
        <v>582</v>
      </c>
    </row>
    <row r="929" spans="1:13" x14ac:dyDescent="0.25">
      <c r="A929" s="42" t="s">
        <v>13113</v>
      </c>
      <c r="B929" s="42" t="s">
        <v>13114</v>
      </c>
      <c r="C929" s="42" t="s">
        <v>13115</v>
      </c>
      <c r="D929" s="42" t="s">
        <v>409</v>
      </c>
      <c r="E929" s="5">
        <v>166087</v>
      </c>
      <c r="F929">
        <v>1</v>
      </c>
      <c r="G929" s="2">
        <v>46197</v>
      </c>
      <c r="H929" s="42" t="s">
        <v>494</v>
      </c>
      <c r="I929" s="42" t="s">
        <v>76</v>
      </c>
      <c r="J929" s="42" t="s">
        <v>495</v>
      </c>
      <c r="K929" s="42" t="s">
        <v>13446</v>
      </c>
      <c r="L929" s="2">
        <v>46184</v>
      </c>
      <c r="M929" s="42" t="s">
        <v>582</v>
      </c>
    </row>
    <row r="930" spans="1:13" x14ac:dyDescent="0.25">
      <c r="A930" s="42" t="s">
        <v>11821</v>
      </c>
      <c r="B930" s="42" t="s">
        <v>11822</v>
      </c>
      <c r="C930" s="42" t="s">
        <v>11823</v>
      </c>
      <c r="D930" s="42" t="s">
        <v>409</v>
      </c>
      <c r="E930">
        <v>120361</v>
      </c>
      <c r="F930">
        <v>1</v>
      </c>
      <c r="G930" s="2">
        <v>46181</v>
      </c>
      <c r="H930" s="42" t="s">
        <v>453</v>
      </c>
      <c r="I930" s="42" t="s">
        <v>68</v>
      </c>
      <c r="J930" s="42" t="s">
        <v>452</v>
      </c>
      <c r="K930" s="42" t="s">
        <v>11823</v>
      </c>
      <c r="L930" s="2">
        <v>46181</v>
      </c>
      <c r="M930" s="42" t="s">
        <v>582</v>
      </c>
    </row>
    <row r="931" spans="1:13" x14ac:dyDescent="0.25">
      <c r="A931" s="42" t="s">
        <v>3296</v>
      </c>
      <c r="B931" s="42" t="s">
        <v>3297</v>
      </c>
      <c r="C931" s="42" t="s">
        <v>9467</v>
      </c>
      <c r="D931" s="42" t="s">
        <v>409</v>
      </c>
      <c r="E931">
        <v>623125</v>
      </c>
      <c r="F931">
        <v>1</v>
      </c>
      <c r="G931" s="2">
        <v>46149</v>
      </c>
      <c r="H931" s="42" t="s">
        <v>479</v>
      </c>
      <c r="I931" s="42" t="s">
        <v>67</v>
      </c>
      <c r="J931" s="42" t="s">
        <v>480</v>
      </c>
      <c r="K931" s="42" t="s">
        <v>9467</v>
      </c>
      <c r="L931" s="2">
        <v>46181</v>
      </c>
      <c r="M931" s="42" t="s">
        <v>582</v>
      </c>
    </row>
    <row r="932" spans="1:13" x14ac:dyDescent="0.25">
      <c r="A932" s="42" t="s">
        <v>534</v>
      </c>
      <c r="B932" s="42" t="s">
        <v>634</v>
      </c>
      <c r="C932" s="42" t="s">
        <v>3285</v>
      </c>
      <c r="D932" s="42" t="s">
        <v>409</v>
      </c>
      <c r="E932">
        <v>1243008</v>
      </c>
      <c r="F932">
        <v>1</v>
      </c>
      <c r="G932" s="2">
        <v>45960</v>
      </c>
      <c r="H932" s="42" t="s">
        <v>479</v>
      </c>
      <c r="I932" s="42" t="s">
        <v>67</v>
      </c>
      <c r="J932" s="42" t="s">
        <v>480</v>
      </c>
      <c r="K932" s="42" t="s">
        <v>3285</v>
      </c>
      <c r="L932" s="2">
        <v>46181</v>
      </c>
      <c r="M932" s="42" t="s">
        <v>582</v>
      </c>
    </row>
    <row r="933" spans="1:13" x14ac:dyDescent="0.25">
      <c r="A933" s="42" t="s">
        <v>1735</v>
      </c>
      <c r="B933" s="42" t="s">
        <v>1736</v>
      </c>
      <c r="C933" s="42" t="s">
        <v>3288</v>
      </c>
      <c r="D933" s="42" t="s">
        <v>409</v>
      </c>
      <c r="E933">
        <v>152016</v>
      </c>
      <c r="F933">
        <v>1</v>
      </c>
      <c r="G933" s="2">
        <v>45975</v>
      </c>
      <c r="H933" s="42" t="s">
        <v>491</v>
      </c>
      <c r="I933" s="42" t="s">
        <v>67</v>
      </c>
      <c r="J933" s="42" t="s">
        <v>480</v>
      </c>
      <c r="K933" s="42" t="s">
        <v>3288</v>
      </c>
      <c r="L933" s="2">
        <v>46181</v>
      </c>
      <c r="M933" s="42" t="s">
        <v>582</v>
      </c>
    </row>
    <row r="934" spans="1:13" x14ac:dyDescent="0.25">
      <c r="A934" s="42" t="s">
        <v>809</v>
      </c>
      <c r="B934" s="42" t="s">
        <v>390</v>
      </c>
      <c r="C934" s="42" t="s">
        <v>13117</v>
      </c>
      <c r="D934" s="42" t="s">
        <v>409</v>
      </c>
      <c r="E934">
        <v>558224</v>
      </c>
      <c r="F934">
        <v>1</v>
      </c>
      <c r="G934" s="2">
        <v>46195</v>
      </c>
      <c r="H934" s="42" t="s">
        <v>494</v>
      </c>
      <c r="I934" s="42" t="s">
        <v>76</v>
      </c>
      <c r="J934" s="42" t="s">
        <v>495</v>
      </c>
      <c r="K934" s="42" t="s">
        <v>13447</v>
      </c>
      <c r="L934" s="2">
        <v>46181</v>
      </c>
      <c r="M934" s="42" t="s">
        <v>582</v>
      </c>
    </row>
    <row r="935" spans="1:13" x14ac:dyDescent="0.25">
      <c r="A935" s="42" t="s">
        <v>800</v>
      </c>
      <c r="B935" s="42" t="s">
        <v>658</v>
      </c>
      <c r="C935" s="42" t="s">
        <v>9453</v>
      </c>
      <c r="D935" s="42" t="s">
        <v>409</v>
      </c>
      <c r="E935">
        <v>5100000</v>
      </c>
      <c r="F935">
        <v>1</v>
      </c>
      <c r="G935" s="2">
        <v>46132</v>
      </c>
      <c r="H935" s="42" t="s">
        <v>460</v>
      </c>
      <c r="I935" s="42" t="s">
        <v>63</v>
      </c>
      <c r="J935" s="42" t="s">
        <v>438</v>
      </c>
      <c r="K935" s="42" t="s">
        <v>659</v>
      </c>
      <c r="L935" s="2">
        <v>46179</v>
      </c>
      <c r="M935" s="42" t="s">
        <v>582</v>
      </c>
    </row>
    <row r="936" spans="1:13" x14ac:dyDescent="0.25">
      <c r="A936" s="42" t="s">
        <v>13119</v>
      </c>
      <c r="B936" s="42" t="s">
        <v>13120</v>
      </c>
      <c r="C936" s="42" t="s">
        <v>13121</v>
      </c>
      <c r="D936" s="42" t="s">
        <v>409</v>
      </c>
      <c r="E936">
        <v>255955</v>
      </c>
      <c r="F936">
        <v>1</v>
      </c>
      <c r="G936" s="2">
        <v>46195</v>
      </c>
      <c r="H936" s="42" t="s">
        <v>494</v>
      </c>
      <c r="I936" s="42" t="s">
        <v>76</v>
      </c>
      <c r="J936" s="42" t="s">
        <v>495</v>
      </c>
      <c r="K936" s="42" t="s">
        <v>13448</v>
      </c>
      <c r="L936" s="2">
        <v>46178</v>
      </c>
      <c r="M936" s="42" t="s">
        <v>582</v>
      </c>
    </row>
    <row r="937" spans="1:13" x14ac:dyDescent="0.25">
      <c r="A937" s="42" t="s">
        <v>804</v>
      </c>
      <c r="B937" s="42" t="s">
        <v>771</v>
      </c>
      <c r="C937" s="42" t="s">
        <v>11824</v>
      </c>
      <c r="D937" s="42" t="s">
        <v>409</v>
      </c>
      <c r="E937">
        <v>71448</v>
      </c>
      <c r="F937">
        <v>1</v>
      </c>
      <c r="G937" s="2">
        <v>46177</v>
      </c>
      <c r="H937" s="42" t="s">
        <v>450</v>
      </c>
      <c r="I937" s="42" t="s">
        <v>68</v>
      </c>
      <c r="J937" s="42" t="s">
        <v>429</v>
      </c>
      <c r="K937" s="42" t="s">
        <v>11825</v>
      </c>
      <c r="L937" s="2">
        <v>46177</v>
      </c>
      <c r="M937" s="42" t="s">
        <v>582</v>
      </c>
    </row>
    <row r="938" spans="1:13" x14ac:dyDescent="0.25">
      <c r="A938" s="42" t="s">
        <v>165</v>
      </c>
      <c r="B938" s="42" t="s">
        <v>120</v>
      </c>
      <c r="C938" s="42" t="s">
        <v>11831</v>
      </c>
      <c r="D938" s="42" t="s">
        <v>409</v>
      </c>
      <c r="E938">
        <v>1825959</v>
      </c>
      <c r="F938">
        <v>1</v>
      </c>
      <c r="G938" s="2">
        <v>46181</v>
      </c>
      <c r="H938" s="42" t="s">
        <v>485</v>
      </c>
      <c r="I938" s="42" t="s">
        <v>64</v>
      </c>
      <c r="J938" s="42" t="s">
        <v>466</v>
      </c>
      <c r="K938" s="42" t="s">
        <v>11831</v>
      </c>
      <c r="L938" s="2">
        <v>46175</v>
      </c>
      <c r="M938" s="42" t="s">
        <v>582</v>
      </c>
    </row>
    <row r="939" spans="1:13" x14ac:dyDescent="0.25">
      <c r="A939" s="42" t="s">
        <v>11828</v>
      </c>
      <c r="B939" s="42" t="s">
        <v>11829</v>
      </c>
      <c r="C939" s="42" t="s">
        <v>11830</v>
      </c>
      <c r="D939" s="42" t="s">
        <v>409</v>
      </c>
      <c r="E939">
        <v>389538</v>
      </c>
      <c r="F939">
        <v>1</v>
      </c>
      <c r="G939" s="2">
        <v>46175</v>
      </c>
      <c r="H939" s="42" t="s">
        <v>453</v>
      </c>
      <c r="I939" s="42" t="s">
        <v>68</v>
      </c>
      <c r="J939" s="42" t="s">
        <v>452</v>
      </c>
      <c r="K939" s="42" t="s">
        <v>11830</v>
      </c>
      <c r="L939" s="2">
        <v>46175</v>
      </c>
      <c r="M939" s="42" t="s">
        <v>582</v>
      </c>
    </row>
    <row r="940" spans="1:13" x14ac:dyDescent="0.25">
      <c r="A940" s="42" t="s">
        <v>815</v>
      </c>
      <c r="B940" s="42" t="s">
        <v>1123</v>
      </c>
      <c r="C940" s="42" t="s">
        <v>11826</v>
      </c>
      <c r="D940" s="42" t="s">
        <v>409</v>
      </c>
      <c r="E940">
        <v>1947518</v>
      </c>
      <c r="F940">
        <v>1</v>
      </c>
      <c r="G940" s="2">
        <v>46175</v>
      </c>
      <c r="H940" s="42" t="s">
        <v>422</v>
      </c>
      <c r="I940" s="42" t="s">
        <v>69</v>
      </c>
      <c r="J940" s="42" t="s">
        <v>423</v>
      </c>
      <c r="K940" s="42" t="s">
        <v>11827</v>
      </c>
      <c r="L940" s="2">
        <v>46175</v>
      </c>
      <c r="M940" s="42" t="s">
        <v>582</v>
      </c>
    </row>
    <row r="941" spans="1:13" x14ac:dyDescent="0.25">
      <c r="A941" s="42" t="s">
        <v>8250</v>
      </c>
      <c r="B941" s="42" t="s">
        <v>8251</v>
      </c>
      <c r="C941" s="42" t="s">
        <v>11832</v>
      </c>
      <c r="D941" s="42" t="s">
        <v>409</v>
      </c>
      <c r="E941">
        <v>128385</v>
      </c>
      <c r="F941">
        <v>1</v>
      </c>
      <c r="G941" s="2">
        <v>46174</v>
      </c>
      <c r="H941" s="42" t="s">
        <v>453</v>
      </c>
      <c r="I941" s="42" t="s">
        <v>68</v>
      </c>
      <c r="J941" s="42" t="s">
        <v>452</v>
      </c>
      <c r="K941" s="42" t="s">
        <v>11832</v>
      </c>
      <c r="L941" s="2">
        <v>46174</v>
      </c>
      <c r="M941" s="42" t="s">
        <v>582</v>
      </c>
    </row>
    <row r="942" spans="1:13" x14ac:dyDescent="0.25">
      <c r="A942" s="42" t="s">
        <v>11834</v>
      </c>
      <c r="B942" s="42" t="s">
        <v>11835</v>
      </c>
      <c r="C942" s="42" t="s">
        <v>11836</v>
      </c>
      <c r="D942" s="42" t="s">
        <v>409</v>
      </c>
      <c r="E942">
        <v>2030535</v>
      </c>
      <c r="F942">
        <v>1</v>
      </c>
      <c r="G942" s="2">
        <v>46169</v>
      </c>
      <c r="H942" s="42" t="s">
        <v>442</v>
      </c>
      <c r="I942" s="42" t="s">
        <v>71</v>
      </c>
      <c r="J942" s="42" t="s">
        <v>443</v>
      </c>
      <c r="K942" s="42" t="s">
        <v>11837</v>
      </c>
      <c r="L942" s="2">
        <v>46173</v>
      </c>
      <c r="M942" s="42" t="s">
        <v>582</v>
      </c>
    </row>
    <row r="943" spans="1:13" x14ac:dyDescent="0.25">
      <c r="A943" s="42" t="s">
        <v>10176</v>
      </c>
      <c r="B943" s="42" t="s">
        <v>10177</v>
      </c>
      <c r="C943" s="42" t="s">
        <v>10178</v>
      </c>
      <c r="D943" s="42" t="s">
        <v>409</v>
      </c>
      <c r="E943">
        <v>3031874.25</v>
      </c>
      <c r="F943">
        <v>1</v>
      </c>
      <c r="G943" s="2">
        <v>46162</v>
      </c>
      <c r="H943" s="42" t="s">
        <v>485</v>
      </c>
      <c r="I943" s="42" t="s">
        <v>64</v>
      </c>
      <c r="J943" s="42" t="s">
        <v>466</v>
      </c>
      <c r="K943" s="42" t="s">
        <v>10179</v>
      </c>
      <c r="L943" s="2">
        <v>46173</v>
      </c>
      <c r="M943" s="42" t="s">
        <v>582</v>
      </c>
    </row>
    <row r="944" spans="1:13" x14ac:dyDescent="0.25">
      <c r="A944" s="42" t="s">
        <v>213</v>
      </c>
      <c r="B944" s="42" t="s">
        <v>29</v>
      </c>
      <c r="C944" s="42" t="s">
        <v>10612</v>
      </c>
      <c r="D944" s="42" t="s">
        <v>409</v>
      </c>
      <c r="E944">
        <v>3858016</v>
      </c>
      <c r="F944">
        <v>1</v>
      </c>
      <c r="G944" s="2">
        <v>46169</v>
      </c>
      <c r="H944" s="42" t="s">
        <v>442</v>
      </c>
      <c r="I944" s="42" t="s">
        <v>71</v>
      </c>
      <c r="J944" s="42" t="s">
        <v>443</v>
      </c>
      <c r="K944" s="42" t="s">
        <v>1097</v>
      </c>
      <c r="L944" s="2">
        <v>46173</v>
      </c>
      <c r="M944" s="42" t="s">
        <v>582</v>
      </c>
    </row>
    <row r="945" spans="1:13" x14ac:dyDescent="0.25">
      <c r="A945" s="42" t="s">
        <v>619</v>
      </c>
      <c r="B945" s="42" t="s">
        <v>620</v>
      </c>
      <c r="C945" s="42" t="s">
        <v>10610</v>
      </c>
      <c r="D945" s="42" t="s">
        <v>409</v>
      </c>
      <c r="E945">
        <v>3858016</v>
      </c>
      <c r="F945">
        <v>1</v>
      </c>
      <c r="G945" s="2">
        <v>46169</v>
      </c>
      <c r="H945" s="42" t="s">
        <v>442</v>
      </c>
      <c r="I945" s="42" t="s">
        <v>71</v>
      </c>
      <c r="J945" s="42" t="s">
        <v>443</v>
      </c>
      <c r="K945" s="42" t="s">
        <v>1634</v>
      </c>
      <c r="L945" s="2">
        <v>46173</v>
      </c>
      <c r="M945" s="42" t="s">
        <v>582</v>
      </c>
    </row>
    <row r="946" spans="1:13" x14ac:dyDescent="0.25">
      <c r="A946" s="42"/>
      <c r="B946" s="42" t="s">
        <v>372</v>
      </c>
      <c r="C946" s="42" t="s">
        <v>9493</v>
      </c>
      <c r="D946" s="42" t="s">
        <v>409</v>
      </c>
      <c r="E946">
        <v>83394</v>
      </c>
      <c r="F946">
        <v>1</v>
      </c>
      <c r="G946" s="2">
        <v>44864</v>
      </c>
      <c r="H946" s="42" t="s">
        <v>5928</v>
      </c>
      <c r="I946" s="42" t="s">
        <v>66</v>
      </c>
      <c r="J946" s="42" t="s">
        <v>492</v>
      </c>
      <c r="K946" s="42" t="s">
        <v>9494</v>
      </c>
      <c r="L946" s="2">
        <v>46173</v>
      </c>
      <c r="M946" s="42" t="s">
        <v>582</v>
      </c>
    </row>
    <row r="947" spans="1:13" x14ac:dyDescent="0.25">
      <c r="A947" s="42" t="s">
        <v>10184</v>
      </c>
      <c r="B947" s="42" t="s">
        <v>10185</v>
      </c>
      <c r="C947" s="42" t="s">
        <v>10186</v>
      </c>
      <c r="D947" s="42" t="s">
        <v>409</v>
      </c>
      <c r="E947">
        <v>7653633</v>
      </c>
      <c r="F947">
        <v>1</v>
      </c>
      <c r="G947" s="2">
        <v>46162</v>
      </c>
      <c r="H947" s="42" t="s">
        <v>485</v>
      </c>
      <c r="I947" s="42" t="s">
        <v>64</v>
      </c>
      <c r="J947" s="42" t="s">
        <v>466</v>
      </c>
      <c r="K947" s="42" t="s">
        <v>10187</v>
      </c>
      <c r="L947" s="2">
        <v>46173</v>
      </c>
      <c r="M947" s="42" t="s">
        <v>582</v>
      </c>
    </row>
    <row r="948" spans="1:13" x14ac:dyDescent="0.25">
      <c r="A948" s="42" t="s">
        <v>789</v>
      </c>
      <c r="B948" s="42" t="s">
        <v>373</v>
      </c>
      <c r="C948" s="42" t="s">
        <v>9896</v>
      </c>
      <c r="D948" s="42" t="s">
        <v>409</v>
      </c>
      <c r="E948" s="5">
        <v>16947871</v>
      </c>
      <c r="F948">
        <v>1</v>
      </c>
      <c r="G948" s="2">
        <v>46119</v>
      </c>
      <c r="H948" s="42" t="s">
        <v>436</v>
      </c>
      <c r="I948" s="42" t="s">
        <v>66</v>
      </c>
      <c r="J948" s="42" t="s">
        <v>437</v>
      </c>
      <c r="K948" s="42" t="s">
        <v>9897</v>
      </c>
      <c r="L948" s="2">
        <v>46173</v>
      </c>
      <c r="M948" s="42" t="s">
        <v>582</v>
      </c>
    </row>
    <row r="949" spans="1:13" x14ac:dyDescent="0.25">
      <c r="A949" s="42" t="s">
        <v>794</v>
      </c>
      <c r="B949" s="42" t="s">
        <v>380</v>
      </c>
      <c r="C949" s="42" t="s">
        <v>10180</v>
      </c>
      <c r="D949" s="42" t="s">
        <v>409</v>
      </c>
      <c r="E949">
        <v>17445494</v>
      </c>
      <c r="F949">
        <v>1</v>
      </c>
      <c r="G949" s="2">
        <v>46155</v>
      </c>
      <c r="H949" s="42" t="s">
        <v>436</v>
      </c>
      <c r="I949" s="42" t="s">
        <v>66</v>
      </c>
      <c r="J949" s="42" t="s">
        <v>437</v>
      </c>
      <c r="K949" s="42" t="s">
        <v>10181</v>
      </c>
      <c r="L949" s="2">
        <v>46173</v>
      </c>
      <c r="M949" s="42" t="s">
        <v>582</v>
      </c>
    </row>
    <row r="950" spans="1:13" x14ac:dyDescent="0.25">
      <c r="A950" s="42" t="s">
        <v>346</v>
      </c>
      <c r="B950" s="42" t="s">
        <v>368</v>
      </c>
      <c r="C950" s="42" t="s">
        <v>2727</v>
      </c>
      <c r="D950" s="42" t="s">
        <v>409</v>
      </c>
      <c r="E950">
        <v>230007986</v>
      </c>
      <c r="F950">
        <v>1</v>
      </c>
      <c r="G950" s="2">
        <v>46053</v>
      </c>
      <c r="H950" s="42" t="s">
        <v>1546</v>
      </c>
      <c r="I950" s="42" t="s">
        <v>66</v>
      </c>
      <c r="J950" s="42" t="s">
        <v>492</v>
      </c>
      <c r="K950" s="42" t="s">
        <v>1547</v>
      </c>
      <c r="L950" s="2">
        <v>46173</v>
      </c>
      <c r="M950" s="42" t="s">
        <v>582</v>
      </c>
    </row>
    <row r="951" spans="1:13" x14ac:dyDescent="0.25">
      <c r="A951" s="42" t="s">
        <v>7723</v>
      </c>
      <c r="B951" s="42" t="s">
        <v>7724</v>
      </c>
      <c r="C951" s="42" t="s">
        <v>13449</v>
      </c>
      <c r="D951" s="42" t="s">
        <v>409</v>
      </c>
      <c r="E951">
        <v>8765178</v>
      </c>
      <c r="F951">
        <v>1</v>
      </c>
      <c r="G951" s="2">
        <v>46098</v>
      </c>
      <c r="H951" s="42" t="s">
        <v>457</v>
      </c>
      <c r="I951" s="42" t="s">
        <v>73</v>
      </c>
      <c r="J951" s="42" t="s">
        <v>449</v>
      </c>
      <c r="K951" s="42" t="s">
        <v>9646</v>
      </c>
      <c r="L951" s="2">
        <v>46173</v>
      </c>
      <c r="M951" s="42" t="s">
        <v>582</v>
      </c>
    </row>
    <row r="952" spans="1:13" x14ac:dyDescent="0.25">
      <c r="A952" s="42" t="s">
        <v>1286</v>
      </c>
      <c r="B952" s="42" t="s">
        <v>1287</v>
      </c>
      <c r="C952" s="42" t="s">
        <v>10057</v>
      </c>
      <c r="D952" s="42" t="s">
        <v>409</v>
      </c>
      <c r="E952">
        <v>1691494.98</v>
      </c>
      <c r="F952">
        <v>1</v>
      </c>
      <c r="G952" s="2">
        <v>46153</v>
      </c>
      <c r="H952" s="42" t="s">
        <v>485</v>
      </c>
      <c r="I952" s="42" t="s">
        <v>64</v>
      </c>
      <c r="J952" s="42" t="s">
        <v>466</v>
      </c>
      <c r="K952" s="42" t="s">
        <v>10058</v>
      </c>
      <c r="L952" s="2">
        <v>46173</v>
      </c>
      <c r="M952" s="42" t="s">
        <v>582</v>
      </c>
    </row>
    <row r="953" spans="1:13" x14ac:dyDescent="0.25">
      <c r="A953" s="42" t="s">
        <v>10172</v>
      </c>
      <c r="B953" s="42" t="s">
        <v>10173</v>
      </c>
      <c r="C953" s="42" t="s">
        <v>10174</v>
      </c>
      <c r="D953" s="42" t="s">
        <v>409</v>
      </c>
      <c r="E953">
        <v>2418435.6</v>
      </c>
      <c r="F953">
        <v>1</v>
      </c>
      <c r="G953" s="2">
        <v>46155</v>
      </c>
      <c r="H953" s="42" t="s">
        <v>485</v>
      </c>
      <c r="I953" s="42" t="s">
        <v>64</v>
      </c>
      <c r="J953" s="42" t="s">
        <v>466</v>
      </c>
      <c r="K953" s="42" t="s">
        <v>10175</v>
      </c>
      <c r="L953" s="2">
        <v>46173</v>
      </c>
      <c r="M953" s="42" t="s">
        <v>582</v>
      </c>
    </row>
    <row r="954" spans="1:13" x14ac:dyDescent="0.25">
      <c r="A954" s="42" t="s">
        <v>193</v>
      </c>
      <c r="B954" s="42" t="s">
        <v>367</v>
      </c>
      <c r="C954" s="42" t="s">
        <v>10611</v>
      </c>
      <c r="D954" s="42" t="s">
        <v>409</v>
      </c>
      <c r="E954">
        <v>1523225</v>
      </c>
      <c r="F954">
        <v>1</v>
      </c>
      <c r="G954" s="2">
        <v>46169</v>
      </c>
      <c r="H954" s="42" t="s">
        <v>442</v>
      </c>
      <c r="I954" s="42" t="s">
        <v>71</v>
      </c>
      <c r="J954" s="42" t="s">
        <v>443</v>
      </c>
      <c r="K954" s="42" t="s">
        <v>11842</v>
      </c>
      <c r="L954" s="2">
        <v>46173</v>
      </c>
      <c r="M954" s="42" t="s">
        <v>582</v>
      </c>
    </row>
    <row r="955" spans="1:13" x14ac:dyDescent="0.25">
      <c r="A955" s="42" t="s">
        <v>10188</v>
      </c>
      <c r="B955" s="42" t="s">
        <v>10189</v>
      </c>
      <c r="C955" s="42" t="s">
        <v>10190</v>
      </c>
      <c r="D955" s="42" t="s">
        <v>409</v>
      </c>
      <c r="E955" s="5">
        <v>1212244.5</v>
      </c>
      <c r="F955">
        <v>1</v>
      </c>
      <c r="G955" s="2">
        <v>46161</v>
      </c>
      <c r="H955" s="42" t="s">
        <v>485</v>
      </c>
      <c r="I955" s="42" t="s">
        <v>64</v>
      </c>
      <c r="J955" s="42" t="s">
        <v>466</v>
      </c>
      <c r="K955" s="42" t="s">
        <v>10191</v>
      </c>
      <c r="L955" s="2">
        <v>46173</v>
      </c>
      <c r="M955" s="42" t="s">
        <v>582</v>
      </c>
    </row>
    <row r="956" spans="1:13" x14ac:dyDescent="0.25">
      <c r="A956" s="42" t="s">
        <v>164</v>
      </c>
      <c r="B956" s="42" t="s">
        <v>2</v>
      </c>
      <c r="C956" s="42" t="s">
        <v>10059</v>
      </c>
      <c r="D956" s="42" t="s">
        <v>409</v>
      </c>
      <c r="E956">
        <v>3221895.2</v>
      </c>
      <c r="F956">
        <v>1</v>
      </c>
      <c r="G956" s="2">
        <v>46153</v>
      </c>
      <c r="H956" s="42" t="s">
        <v>485</v>
      </c>
      <c r="I956" s="42" t="s">
        <v>64</v>
      </c>
      <c r="J956" s="42" t="s">
        <v>466</v>
      </c>
      <c r="K956" s="42" t="s">
        <v>10060</v>
      </c>
      <c r="L956" s="2">
        <v>46173</v>
      </c>
      <c r="M956" s="42" t="s">
        <v>582</v>
      </c>
    </row>
    <row r="957" spans="1:13" x14ac:dyDescent="0.25">
      <c r="A957" s="42" t="s">
        <v>211</v>
      </c>
      <c r="B957" s="42" t="s">
        <v>28</v>
      </c>
      <c r="C957" s="42" t="s">
        <v>10614</v>
      </c>
      <c r="D957" s="42" t="s">
        <v>409</v>
      </c>
      <c r="E957">
        <v>5482443</v>
      </c>
      <c r="F957">
        <v>1</v>
      </c>
      <c r="G957" s="2">
        <v>46169</v>
      </c>
      <c r="H957" s="42" t="s">
        <v>442</v>
      </c>
      <c r="I957" s="42" t="s">
        <v>71</v>
      </c>
      <c r="J957" s="42" t="s">
        <v>443</v>
      </c>
      <c r="K957" s="42" t="s">
        <v>9770</v>
      </c>
      <c r="L957" s="2">
        <v>46173</v>
      </c>
      <c r="M957" s="42" t="s">
        <v>582</v>
      </c>
    </row>
    <row r="958" spans="1:13" x14ac:dyDescent="0.25">
      <c r="A958" s="42" t="s">
        <v>2800</v>
      </c>
      <c r="B958" s="42" t="s">
        <v>2801</v>
      </c>
      <c r="C958" s="42" t="s">
        <v>2802</v>
      </c>
      <c r="D958" s="42" t="s">
        <v>409</v>
      </c>
      <c r="E958">
        <v>11316960</v>
      </c>
      <c r="F958">
        <v>1</v>
      </c>
      <c r="G958" s="2">
        <v>46052</v>
      </c>
      <c r="H958" s="42" t="s">
        <v>513</v>
      </c>
      <c r="I958" s="42" t="s">
        <v>66</v>
      </c>
      <c r="J958" s="42" t="s">
        <v>437</v>
      </c>
      <c r="K958" s="42" t="s">
        <v>2803</v>
      </c>
      <c r="L958" s="2">
        <v>46173</v>
      </c>
      <c r="M958" s="42" t="s">
        <v>582</v>
      </c>
    </row>
    <row r="959" spans="1:13" x14ac:dyDescent="0.25">
      <c r="A959" s="42" t="s">
        <v>9456</v>
      </c>
      <c r="B959" s="42" t="s">
        <v>9457</v>
      </c>
      <c r="C959" s="42" t="s">
        <v>9458</v>
      </c>
      <c r="D959" s="42" t="s">
        <v>409</v>
      </c>
      <c r="E959">
        <v>1608004.8</v>
      </c>
      <c r="F959">
        <v>1</v>
      </c>
      <c r="G959" s="2">
        <v>46142</v>
      </c>
      <c r="H959" s="42" t="s">
        <v>485</v>
      </c>
      <c r="I959" s="42" t="s">
        <v>64</v>
      </c>
      <c r="J959" s="42" t="s">
        <v>466</v>
      </c>
      <c r="K959" s="42" t="s">
        <v>9459</v>
      </c>
      <c r="L959" s="2">
        <v>46173</v>
      </c>
      <c r="M959" s="42" t="s">
        <v>582</v>
      </c>
    </row>
    <row r="960" spans="1:13" x14ac:dyDescent="0.25">
      <c r="A960" s="42" t="s">
        <v>10192</v>
      </c>
      <c r="B960" s="42" t="s">
        <v>10193</v>
      </c>
      <c r="C960" s="42" t="s">
        <v>10194</v>
      </c>
      <c r="D960" s="42" t="s">
        <v>409</v>
      </c>
      <c r="E960">
        <v>17853152</v>
      </c>
      <c r="F960">
        <v>1</v>
      </c>
      <c r="G960" s="2">
        <v>46155</v>
      </c>
      <c r="H960" s="42" t="s">
        <v>436</v>
      </c>
      <c r="I960" s="42" t="s">
        <v>66</v>
      </c>
      <c r="J960" s="42" t="s">
        <v>437</v>
      </c>
      <c r="K960" s="42" t="s">
        <v>10195</v>
      </c>
      <c r="L960" s="2">
        <v>46173</v>
      </c>
      <c r="M960" s="42" t="s">
        <v>582</v>
      </c>
    </row>
    <row r="961" spans="1:13" x14ac:dyDescent="0.25">
      <c r="A961" s="42" t="s">
        <v>2177</v>
      </c>
      <c r="B961" s="42" t="s">
        <v>2178</v>
      </c>
      <c r="C961" s="42" t="s">
        <v>10182</v>
      </c>
      <c r="D961" s="42" t="s">
        <v>409</v>
      </c>
      <c r="E961" s="5">
        <v>2020407.5</v>
      </c>
      <c r="F961">
        <v>1</v>
      </c>
      <c r="G961" s="2">
        <v>46161</v>
      </c>
      <c r="H961" s="42" t="s">
        <v>485</v>
      </c>
      <c r="I961" s="42" t="s">
        <v>64</v>
      </c>
      <c r="J961" s="42" t="s">
        <v>466</v>
      </c>
      <c r="K961" s="42" t="s">
        <v>10183</v>
      </c>
      <c r="L961" s="2">
        <v>46173</v>
      </c>
      <c r="M961" s="42" t="s">
        <v>582</v>
      </c>
    </row>
    <row r="962" spans="1:13" x14ac:dyDescent="0.25">
      <c r="A962" s="42" t="s">
        <v>1064</v>
      </c>
      <c r="B962" s="42" t="s">
        <v>1065</v>
      </c>
      <c r="C962" s="42" t="s">
        <v>10613</v>
      </c>
      <c r="D962" s="42" t="s">
        <v>409</v>
      </c>
      <c r="E962">
        <v>3858016</v>
      </c>
      <c r="F962">
        <v>1</v>
      </c>
      <c r="G962" s="2">
        <v>46169</v>
      </c>
      <c r="H962" s="42" t="s">
        <v>442</v>
      </c>
      <c r="I962" s="42" t="s">
        <v>71</v>
      </c>
      <c r="J962" s="42" t="s">
        <v>443</v>
      </c>
      <c r="K962" s="42" t="s">
        <v>6076</v>
      </c>
      <c r="L962" s="2">
        <v>46173</v>
      </c>
      <c r="M962" s="42" t="s">
        <v>582</v>
      </c>
    </row>
    <row r="963" spans="1:13" x14ac:dyDescent="0.25">
      <c r="A963" s="42" t="s">
        <v>925</v>
      </c>
      <c r="B963" s="42" t="s">
        <v>855</v>
      </c>
      <c r="C963" s="42" t="s">
        <v>9647</v>
      </c>
      <c r="D963" s="42" t="s">
        <v>409</v>
      </c>
      <c r="E963">
        <v>1868477</v>
      </c>
      <c r="F963">
        <v>1</v>
      </c>
      <c r="G963" s="2">
        <v>46044</v>
      </c>
      <c r="H963" s="42" t="s">
        <v>607</v>
      </c>
      <c r="I963" s="42" t="s">
        <v>73</v>
      </c>
      <c r="J963" s="42" t="s">
        <v>449</v>
      </c>
      <c r="K963" s="42" t="s">
        <v>9648</v>
      </c>
      <c r="L963" s="2">
        <v>46172</v>
      </c>
      <c r="M963" s="42" t="s">
        <v>582</v>
      </c>
    </row>
    <row r="964" spans="1:13" x14ac:dyDescent="0.25">
      <c r="A964" s="42" t="s">
        <v>11215</v>
      </c>
      <c r="B964" s="42" t="s">
        <v>11216</v>
      </c>
      <c r="C964" s="42" t="s">
        <v>10562</v>
      </c>
      <c r="D964" s="42" t="s">
        <v>409</v>
      </c>
      <c r="E964">
        <v>50408894</v>
      </c>
      <c r="F964">
        <v>1</v>
      </c>
      <c r="G964" s="2">
        <v>46172</v>
      </c>
      <c r="H964" s="42" t="s">
        <v>479</v>
      </c>
      <c r="I964" s="42" t="s">
        <v>67</v>
      </c>
      <c r="J964" s="42" t="s">
        <v>480</v>
      </c>
      <c r="K964" s="42" t="s">
        <v>10562</v>
      </c>
      <c r="L964" s="2">
        <v>46172</v>
      </c>
      <c r="M964" s="42" t="s">
        <v>582</v>
      </c>
    </row>
    <row r="965" spans="1:13" x14ac:dyDescent="0.25">
      <c r="A965" s="42" t="s">
        <v>110</v>
      </c>
      <c r="B965" s="42" t="s">
        <v>11843</v>
      </c>
      <c r="C965" s="42" t="s">
        <v>10563</v>
      </c>
      <c r="D965" s="42" t="s">
        <v>409</v>
      </c>
      <c r="E965">
        <v>20340000</v>
      </c>
      <c r="F965">
        <v>1</v>
      </c>
      <c r="G965" s="2">
        <v>46171</v>
      </c>
      <c r="H965" s="42" t="s">
        <v>479</v>
      </c>
      <c r="I965" s="42" t="s">
        <v>67</v>
      </c>
      <c r="J965" s="42" t="s">
        <v>480</v>
      </c>
      <c r="K965" s="42" t="s">
        <v>10563</v>
      </c>
      <c r="L965" s="2">
        <v>46172</v>
      </c>
      <c r="M965" s="42" t="s">
        <v>582</v>
      </c>
    </row>
    <row r="966" spans="1:13" x14ac:dyDescent="0.25">
      <c r="A966" s="42" t="s">
        <v>164</v>
      </c>
      <c r="B966" s="42" t="s">
        <v>2</v>
      </c>
      <c r="C966" s="42" t="s">
        <v>11820</v>
      </c>
      <c r="D966" s="42" t="s">
        <v>409</v>
      </c>
      <c r="E966" s="5">
        <v>4484556</v>
      </c>
      <c r="F966">
        <v>1</v>
      </c>
      <c r="G966" s="2">
        <v>46184</v>
      </c>
      <c r="H966" s="42" t="s">
        <v>647</v>
      </c>
      <c r="I966" s="42" t="s">
        <v>65</v>
      </c>
      <c r="J966" s="42" t="s">
        <v>420</v>
      </c>
      <c r="K966" s="42" t="s">
        <v>2461</v>
      </c>
      <c r="L966" s="2">
        <v>46171</v>
      </c>
      <c r="M966" s="42" t="s">
        <v>582</v>
      </c>
    </row>
    <row r="967" spans="1:13" x14ac:dyDescent="0.25">
      <c r="A967" s="42" t="s">
        <v>10196</v>
      </c>
      <c r="B967" s="42" t="s">
        <v>10197</v>
      </c>
      <c r="C967" s="42" t="s">
        <v>10198</v>
      </c>
      <c r="D967" s="42" t="s">
        <v>409</v>
      </c>
      <c r="E967">
        <v>145046</v>
      </c>
      <c r="F967">
        <v>1</v>
      </c>
      <c r="G967" s="2">
        <v>46155</v>
      </c>
      <c r="H967" s="42" t="s">
        <v>428</v>
      </c>
      <c r="I967" s="42" t="s">
        <v>68</v>
      </c>
      <c r="J967" s="42" t="s">
        <v>429</v>
      </c>
      <c r="K967" s="42" t="s">
        <v>10199</v>
      </c>
      <c r="L967" s="2">
        <v>46171</v>
      </c>
      <c r="M967" s="42" t="s">
        <v>582</v>
      </c>
    </row>
    <row r="968" spans="1:13" x14ac:dyDescent="0.25">
      <c r="A968" s="42" t="s">
        <v>11525</v>
      </c>
      <c r="B968" s="42" t="s">
        <v>11844</v>
      </c>
      <c r="C968" s="42" t="s">
        <v>10607</v>
      </c>
      <c r="D968" s="42" t="s">
        <v>409</v>
      </c>
      <c r="E968">
        <v>3376810</v>
      </c>
      <c r="F968">
        <v>1</v>
      </c>
      <c r="G968" s="2">
        <v>46150</v>
      </c>
      <c r="H968" s="42" t="s">
        <v>439</v>
      </c>
      <c r="I968" s="42" t="s">
        <v>70</v>
      </c>
      <c r="J968" s="42" t="s">
        <v>440</v>
      </c>
      <c r="K968" s="42" t="s">
        <v>11845</v>
      </c>
      <c r="L968" s="2">
        <v>46171</v>
      </c>
      <c r="M968" s="42" t="s">
        <v>582</v>
      </c>
    </row>
    <row r="969" spans="1:13" x14ac:dyDescent="0.25">
      <c r="A969" s="42" t="s">
        <v>10265</v>
      </c>
      <c r="B969" s="42" t="s">
        <v>10266</v>
      </c>
      <c r="C969" s="42" t="s">
        <v>10267</v>
      </c>
      <c r="D969" s="42" t="s">
        <v>409</v>
      </c>
      <c r="E969">
        <v>646261</v>
      </c>
      <c r="F969">
        <v>1</v>
      </c>
      <c r="G969" s="2">
        <v>46160</v>
      </c>
      <c r="H969" s="42" t="s">
        <v>460</v>
      </c>
      <c r="I969" s="42" t="s">
        <v>63</v>
      </c>
      <c r="J969" s="42" t="s">
        <v>438</v>
      </c>
      <c r="K969" s="42" t="s">
        <v>10268</v>
      </c>
      <c r="L969" s="2">
        <v>46171</v>
      </c>
      <c r="M969" s="42" t="s">
        <v>582</v>
      </c>
    </row>
    <row r="970" spans="1:13" x14ac:dyDescent="0.25">
      <c r="A970" s="42" t="s">
        <v>9460</v>
      </c>
      <c r="B970" s="42" t="s">
        <v>9461</v>
      </c>
      <c r="C970" s="42" t="s">
        <v>9462</v>
      </c>
      <c r="D970" s="42" t="s">
        <v>409</v>
      </c>
      <c r="E970">
        <v>2412007</v>
      </c>
      <c r="F970">
        <v>1</v>
      </c>
      <c r="G970" s="2">
        <v>46121</v>
      </c>
      <c r="H970" s="42" t="s">
        <v>439</v>
      </c>
      <c r="I970" s="42" t="s">
        <v>70</v>
      </c>
      <c r="J970" s="42" t="s">
        <v>440</v>
      </c>
      <c r="K970" s="42" t="s">
        <v>9463</v>
      </c>
      <c r="L970" s="2">
        <v>46171</v>
      </c>
      <c r="M970" s="42" t="s">
        <v>582</v>
      </c>
    </row>
    <row r="971" spans="1:13" x14ac:dyDescent="0.25">
      <c r="A971" s="42" t="s">
        <v>8107</v>
      </c>
      <c r="B971" s="42" t="s">
        <v>8108</v>
      </c>
      <c r="C971" s="42" t="s">
        <v>10200</v>
      </c>
      <c r="D971" s="42" t="s">
        <v>409</v>
      </c>
      <c r="E971">
        <v>166503</v>
      </c>
      <c r="F971">
        <v>1</v>
      </c>
      <c r="G971" s="2">
        <v>46155</v>
      </c>
      <c r="H971" s="42" t="s">
        <v>450</v>
      </c>
      <c r="I971" s="42" t="s">
        <v>68</v>
      </c>
      <c r="J971" s="42" t="s">
        <v>429</v>
      </c>
      <c r="K971" s="42" t="s">
        <v>10201</v>
      </c>
      <c r="L971" s="2">
        <v>46171</v>
      </c>
      <c r="M971" s="42" t="s">
        <v>582</v>
      </c>
    </row>
    <row r="972" spans="1:13" x14ac:dyDescent="0.25">
      <c r="A972" s="42" t="s">
        <v>6191</v>
      </c>
      <c r="B972" s="42" t="s">
        <v>6192</v>
      </c>
      <c r="C972" s="42" t="s">
        <v>10354</v>
      </c>
      <c r="D972" s="42" t="s">
        <v>409</v>
      </c>
      <c r="E972">
        <v>1692200</v>
      </c>
      <c r="F972">
        <v>1</v>
      </c>
      <c r="G972" s="2">
        <v>46160</v>
      </c>
      <c r="H972" s="42" t="s">
        <v>457</v>
      </c>
      <c r="I972" s="42" t="s">
        <v>73</v>
      </c>
      <c r="J972" s="42" t="s">
        <v>449</v>
      </c>
      <c r="K972" s="42" t="s">
        <v>10355</v>
      </c>
      <c r="L972" s="2">
        <v>46171</v>
      </c>
      <c r="M972" s="42" t="s">
        <v>582</v>
      </c>
    </row>
    <row r="973" spans="1:13" x14ac:dyDescent="0.25">
      <c r="A973" s="42" t="s">
        <v>9652</v>
      </c>
      <c r="B973" s="42" t="s">
        <v>9653</v>
      </c>
      <c r="C973" s="42" t="s">
        <v>10359</v>
      </c>
      <c r="D973" s="42" t="s">
        <v>409</v>
      </c>
      <c r="E973">
        <v>8419654</v>
      </c>
      <c r="F973">
        <v>1</v>
      </c>
      <c r="G973" s="2">
        <v>46147</v>
      </c>
      <c r="H973" s="42" t="s">
        <v>457</v>
      </c>
      <c r="I973" s="42" t="s">
        <v>73</v>
      </c>
      <c r="J973" s="42" t="s">
        <v>449</v>
      </c>
      <c r="K973" s="42" t="s">
        <v>9654</v>
      </c>
      <c r="L973" s="2">
        <v>46171</v>
      </c>
      <c r="M973" s="42" t="s">
        <v>582</v>
      </c>
    </row>
    <row r="974" spans="1:13" x14ac:dyDescent="0.25">
      <c r="A974" s="42" t="s">
        <v>9283</v>
      </c>
      <c r="B974" s="42" t="s">
        <v>9284</v>
      </c>
      <c r="C974" s="42" t="s">
        <v>11717</v>
      </c>
      <c r="D974" s="42" t="s">
        <v>409</v>
      </c>
      <c r="E974">
        <v>165260</v>
      </c>
      <c r="F974">
        <v>1</v>
      </c>
      <c r="G974" s="2">
        <v>46170</v>
      </c>
      <c r="H974" s="42" t="s">
        <v>494</v>
      </c>
      <c r="I974" s="42" t="s">
        <v>76</v>
      </c>
      <c r="J974" s="42" t="s">
        <v>495</v>
      </c>
      <c r="K974" s="42" t="s">
        <v>11846</v>
      </c>
      <c r="L974" s="2">
        <v>46170</v>
      </c>
      <c r="M974" s="42" t="s">
        <v>582</v>
      </c>
    </row>
    <row r="975" spans="1:13" x14ac:dyDescent="0.25">
      <c r="A975" s="42" t="s">
        <v>208</v>
      </c>
      <c r="B975" s="42" t="s">
        <v>41</v>
      </c>
      <c r="C975" s="42" t="s">
        <v>10571</v>
      </c>
      <c r="D975" s="42" t="s">
        <v>409</v>
      </c>
      <c r="E975">
        <v>2118375</v>
      </c>
      <c r="F975">
        <v>1</v>
      </c>
      <c r="G975" s="2">
        <v>46169</v>
      </c>
      <c r="H975" s="42" t="s">
        <v>422</v>
      </c>
      <c r="I975" s="42" t="s">
        <v>69</v>
      </c>
      <c r="J975" s="42" t="s">
        <v>423</v>
      </c>
      <c r="K975" s="42" t="s">
        <v>11848</v>
      </c>
      <c r="L975" s="2">
        <v>46169</v>
      </c>
      <c r="M975" s="42" t="s">
        <v>582</v>
      </c>
    </row>
    <row r="976" spans="1:13" x14ac:dyDescent="0.25">
      <c r="A976" s="42" t="s">
        <v>10232</v>
      </c>
      <c r="B976" s="42" t="s">
        <v>10233</v>
      </c>
      <c r="C976" s="42" t="s">
        <v>10567</v>
      </c>
      <c r="D976" s="42" t="s">
        <v>409</v>
      </c>
      <c r="E976">
        <v>777397</v>
      </c>
      <c r="F976">
        <v>1</v>
      </c>
      <c r="G976" s="2">
        <v>46169</v>
      </c>
      <c r="H976" s="42" t="s">
        <v>450</v>
      </c>
      <c r="I976" s="42" t="s">
        <v>68</v>
      </c>
      <c r="J976" s="42" t="s">
        <v>429</v>
      </c>
      <c r="K976" s="42" t="s">
        <v>11847</v>
      </c>
      <c r="L976" s="2">
        <v>46169</v>
      </c>
      <c r="M976" s="42" t="s">
        <v>582</v>
      </c>
    </row>
    <row r="977" spans="1:13" x14ac:dyDescent="0.25">
      <c r="A977" s="42" t="s">
        <v>1507</v>
      </c>
      <c r="B977" s="42" t="s">
        <v>1508</v>
      </c>
      <c r="C977" s="42" t="s">
        <v>11849</v>
      </c>
      <c r="D977" s="42" t="s">
        <v>409</v>
      </c>
      <c r="E977">
        <v>200521</v>
      </c>
      <c r="F977">
        <v>1</v>
      </c>
      <c r="G977" s="2">
        <v>46169</v>
      </c>
      <c r="H977" s="42" t="s">
        <v>453</v>
      </c>
      <c r="I977" s="42" t="s">
        <v>68</v>
      </c>
      <c r="J977" s="42" t="s">
        <v>452</v>
      </c>
      <c r="K977" s="42" t="s">
        <v>11849</v>
      </c>
      <c r="L977" s="2">
        <v>46169</v>
      </c>
      <c r="M977" s="42" t="s">
        <v>582</v>
      </c>
    </row>
    <row r="978" spans="1:13" x14ac:dyDescent="0.25">
      <c r="A978" s="42" t="s">
        <v>11198</v>
      </c>
      <c r="B978" s="42" t="s">
        <v>11199</v>
      </c>
      <c r="C978" s="42" t="s">
        <v>10557</v>
      </c>
      <c r="D978" s="42" t="s">
        <v>409</v>
      </c>
      <c r="E978">
        <v>3706447</v>
      </c>
      <c r="F978">
        <v>1</v>
      </c>
      <c r="G978" s="2">
        <v>46169</v>
      </c>
      <c r="H978" s="42" t="s">
        <v>491</v>
      </c>
      <c r="I978" s="42" t="s">
        <v>67</v>
      </c>
      <c r="J978" s="42" t="s">
        <v>480</v>
      </c>
      <c r="K978" s="42" t="s">
        <v>10557</v>
      </c>
      <c r="L978" s="2">
        <v>46169</v>
      </c>
      <c r="M978" s="42" t="s">
        <v>582</v>
      </c>
    </row>
    <row r="979" spans="1:13" x14ac:dyDescent="0.25">
      <c r="A979" s="42" t="s">
        <v>601</v>
      </c>
      <c r="B979" s="42" t="s">
        <v>657</v>
      </c>
      <c r="C979" s="42" t="s">
        <v>10542</v>
      </c>
      <c r="D979" s="42" t="s">
        <v>409</v>
      </c>
      <c r="E979" s="5">
        <v>64058608</v>
      </c>
      <c r="F979">
        <v>1</v>
      </c>
      <c r="G979" s="2">
        <v>46168</v>
      </c>
      <c r="H979" s="42" t="s">
        <v>467</v>
      </c>
      <c r="I979" s="42" t="s">
        <v>63</v>
      </c>
      <c r="J979" s="42" t="s">
        <v>438</v>
      </c>
      <c r="K979" s="42" t="s">
        <v>11884</v>
      </c>
      <c r="L979" s="2">
        <v>46168</v>
      </c>
      <c r="M979" s="42" t="s">
        <v>582</v>
      </c>
    </row>
    <row r="980" spans="1:13" x14ac:dyDescent="0.25">
      <c r="A980" s="42" t="s">
        <v>147</v>
      </c>
      <c r="B980" s="42" t="s">
        <v>9</v>
      </c>
      <c r="C980" s="42" t="s">
        <v>10202</v>
      </c>
      <c r="D980" s="42" t="s">
        <v>409</v>
      </c>
      <c r="E980">
        <v>454377</v>
      </c>
      <c r="F980">
        <v>1</v>
      </c>
      <c r="G980" s="2">
        <v>46168</v>
      </c>
      <c r="H980" s="42" t="s">
        <v>10203</v>
      </c>
      <c r="I980" s="42" t="s">
        <v>69</v>
      </c>
      <c r="J980" s="42" t="s">
        <v>423</v>
      </c>
      <c r="K980" s="42" t="s">
        <v>10204</v>
      </c>
      <c r="L980" s="2">
        <v>46168</v>
      </c>
      <c r="M980" s="42" t="s">
        <v>582</v>
      </c>
    </row>
    <row r="981" spans="1:13" x14ac:dyDescent="0.25">
      <c r="A981" s="42" t="s">
        <v>919</v>
      </c>
      <c r="B981" s="42" t="s">
        <v>920</v>
      </c>
      <c r="C981" s="42" t="s">
        <v>10269</v>
      </c>
      <c r="D981" s="42" t="s">
        <v>409</v>
      </c>
      <c r="E981">
        <v>15387016</v>
      </c>
      <c r="F981">
        <v>1</v>
      </c>
      <c r="G981" s="2">
        <v>46167</v>
      </c>
      <c r="H981" s="42" t="s">
        <v>441</v>
      </c>
      <c r="I981" s="42" t="s">
        <v>63</v>
      </c>
      <c r="J981" s="42" t="s">
        <v>438</v>
      </c>
      <c r="K981" s="42" t="s">
        <v>10270</v>
      </c>
      <c r="L981" s="2">
        <v>46168</v>
      </c>
      <c r="M981" s="42" t="s">
        <v>582</v>
      </c>
    </row>
    <row r="982" spans="1:13" x14ac:dyDescent="0.25">
      <c r="A982" s="42" t="s">
        <v>11702</v>
      </c>
      <c r="B982" s="42" t="s">
        <v>11705</v>
      </c>
      <c r="C982" s="42" t="s">
        <v>11703</v>
      </c>
      <c r="D982" s="42" t="s">
        <v>409</v>
      </c>
      <c r="E982">
        <v>255315</v>
      </c>
      <c r="F982">
        <v>1</v>
      </c>
      <c r="G982" s="2">
        <v>46170</v>
      </c>
      <c r="H982" s="42" t="s">
        <v>494</v>
      </c>
      <c r="I982" s="42" t="s">
        <v>76</v>
      </c>
      <c r="J982" s="42" t="s">
        <v>495</v>
      </c>
      <c r="K982" s="42" t="s">
        <v>11850</v>
      </c>
      <c r="L982" s="2">
        <v>46168</v>
      </c>
      <c r="M982" s="42" t="s">
        <v>582</v>
      </c>
    </row>
    <row r="983" spans="1:13" x14ac:dyDescent="0.25">
      <c r="A983" s="42" t="s">
        <v>922</v>
      </c>
      <c r="B983" s="42" t="s">
        <v>899</v>
      </c>
      <c r="C983" s="42" t="s">
        <v>10558</v>
      </c>
      <c r="D983" s="42" t="s">
        <v>409</v>
      </c>
      <c r="E983" s="5">
        <v>169644</v>
      </c>
      <c r="F983">
        <v>1</v>
      </c>
      <c r="G983" s="2">
        <v>46168</v>
      </c>
      <c r="H983" s="42" t="s">
        <v>479</v>
      </c>
      <c r="I983" s="42" t="s">
        <v>67</v>
      </c>
      <c r="J983" s="42" t="s">
        <v>480</v>
      </c>
      <c r="K983" s="42" t="s">
        <v>10558</v>
      </c>
      <c r="L983" s="2">
        <v>46168</v>
      </c>
      <c r="M983" s="42" t="s">
        <v>582</v>
      </c>
    </row>
    <row r="984" spans="1:13" x14ac:dyDescent="0.25">
      <c r="A984" s="42" t="s">
        <v>601</v>
      </c>
      <c r="B984" s="42" t="s">
        <v>657</v>
      </c>
      <c r="C984" s="42" t="s">
        <v>10540</v>
      </c>
      <c r="D984" s="42" t="s">
        <v>409</v>
      </c>
      <c r="E984">
        <v>33094020</v>
      </c>
      <c r="F984">
        <v>1</v>
      </c>
      <c r="G984" s="2">
        <v>46168</v>
      </c>
      <c r="H984" s="42" t="s">
        <v>1161</v>
      </c>
      <c r="I984" s="42" t="s">
        <v>63</v>
      </c>
      <c r="J984" s="42" t="s">
        <v>438</v>
      </c>
      <c r="K984" s="42" t="s">
        <v>2154</v>
      </c>
      <c r="L984" s="2">
        <v>46168</v>
      </c>
      <c r="M984" s="42" t="s">
        <v>582</v>
      </c>
    </row>
    <row r="985" spans="1:13" x14ac:dyDescent="0.25">
      <c r="A985" s="42" t="s">
        <v>174</v>
      </c>
      <c r="B985" s="42" t="s">
        <v>320</v>
      </c>
      <c r="C985" s="42" t="s">
        <v>10276</v>
      </c>
      <c r="D985" s="42" t="s">
        <v>409</v>
      </c>
      <c r="E985">
        <v>16859360</v>
      </c>
      <c r="F985">
        <v>1</v>
      </c>
      <c r="G985" s="2">
        <v>46167</v>
      </c>
      <c r="H985" s="42" t="s">
        <v>467</v>
      </c>
      <c r="I985" s="42" t="s">
        <v>63</v>
      </c>
      <c r="J985" s="42" t="s">
        <v>438</v>
      </c>
      <c r="K985" s="42" t="s">
        <v>10264</v>
      </c>
      <c r="L985" s="2">
        <v>46167</v>
      </c>
      <c r="M985" s="42" t="s">
        <v>582</v>
      </c>
    </row>
    <row r="986" spans="1:13" x14ac:dyDescent="0.25">
      <c r="A986" s="42" t="s">
        <v>174</v>
      </c>
      <c r="B986" s="42" t="s">
        <v>320</v>
      </c>
      <c r="C986" s="42" t="s">
        <v>10274</v>
      </c>
      <c r="D986" s="42" t="s">
        <v>409</v>
      </c>
      <c r="E986">
        <v>14561522</v>
      </c>
      <c r="F986">
        <v>1</v>
      </c>
      <c r="G986" s="2">
        <v>46167</v>
      </c>
      <c r="H986" s="42" t="s">
        <v>460</v>
      </c>
      <c r="I986" s="42" t="s">
        <v>63</v>
      </c>
      <c r="J986" s="42" t="s">
        <v>438</v>
      </c>
      <c r="K986" s="42" t="s">
        <v>10275</v>
      </c>
      <c r="L986" s="2">
        <v>46167</v>
      </c>
      <c r="M986" s="42" t="s">
        <v>582</v>
      </c>
    </row>
    <row r="987" spans="1:13" x14ac:dyDescent="0.25">
      <c r="A987" s="42" t="s">
        <v>208</v>
      </c>
      <c r="B987" s="42" t="s">
        <v>41</v>
      </c>
      <c r="C987" s="42" t="s">
        <v>10215</v>
      </c>
      <c r="D987" s="42" t="s">
        <v>409</v>
      </c>
      <c r="E987" s="5">
        <v>4406324</v>
      </c>
      <c r="F987">
        <v>1</v>
      </c>
      <c r="G987" s="2">
        <v>46167</v>
      </c>
      <c r="H987" s="42" t="s">
        <v>422</v>
      </c>
      <c r="I987" s="42" t="s">
        <v>69</v>
      </c>
      <c r="J987" s="42" t="s">
        <v>423</v>
      </c>
      <c r="K987" s="42" t="s">
        <v>10216</v>
      </c>
      <c r="L987" s="2">
        <v>46167</v>
      </c>
      <c r="M987" s="42" t="s">
        <v>582</v>
      </c>
    </row>
    <row r="988" spans="1:13" x14ac:dyDescent="0.25">
      <c r="A988" s="42" t="s">
        <v>205</v>
      </c>
      <c r="B988" s="42" t="s">
        <v>1512</v>
      </c>
      <c r="C988" s="42" t="s">
        <v>10205</v>
      </c>
      <c r="D988" s="42" t="s">
        <v>409</v>
      </c>
      <c r="E988">
        <v>1499767</v>
      </c>
      <c r="F988">
        <v>1</v>
      </c>
      <c r="G988" s="2">
        <v>46167</v>
      </c>
      <c r="H988" s="42" t="s">
        <v>422</v>
      </c>
      <c r="I988" s="42" t="s">
        <v>69</v>
      </c>
      <c r="J988" s="42" t="s">
        <v>423</v>
      </c>
      <c r="K988" s="42" t="s">
        <v>10206</v>
      </c>
      <c r="L988" s="2">
        <v>46167</v>
      </c>
      <c r="M988" s="42" t="s">
        <v>582</v>
      </c>
    </row>
    <row r="989" spans="1:13" x14ac:dyDescent="0.25">
      <c r="A989" s="42" t="s">
        <v>7318</v>
      </c>
      <c r="B989" s="42" t="s">
        <v>7319</v>
      </c>
      <c r="C989" s="42" t="s">
        <v>10272</v>
      </c>
      <c r="D989" s="42" t="s">
        <v>409</v>
      </c>
      <c r="E989">
        <v>2574780</v>
      </c>
      <c r="F989">
        <v>1</v>
      </c>
      <c r="G989" s="2">
        <v>46167</v>
      </c>
      <c r="H989" s="42" t="s">
        <v>467</v>
      </c>
      <c r="I989" s="42" t="s">
        <v>63</v>
      </c>
      <c r="J989" s="42" t="s">
        <v>438</v>
      </c>
      <c r="K989" s="42" t="s">
        <v>10273</v>
      </c>
      <c r="L989" s="2">
        <v>46167</v>
      </c>
      <c r="M989" s="42" t="s">
        <v>582</v>
      </c>
    </row>
    <row r="990" spans="1:13" x14ac:dyDescent="0.25">
      <c r="A990" s="42" t="s">
        <v>951</v>
      </c>
      <c r="B990" s="42" t="s">
        <v>1496</v>
      </c>
      <c r="C990" s="42" t="s">
        <v>10211</v>
      </c>
      <c r="D990" s="42" t="s">
        <v>409</v>
      </c>
      <c r="E990">
        <v>1212750</v>
      </c>
      <c r="F990">
        <v>1</v>
      </c>
      <c r="G990" s="2">
        <v>46167</v>
      </c>
      <c r="H990" s="42" t="s">
        <v>422</v>
      </c>
      <c r="I990" s="42" t="s">
        <v>69</v>
      </c>
      <c r="J990" s="42" t="s">
        <v>423</v>
      </c>
      <c r="K990" s="42" t="s">
        <v>10212</v>
      </c>
      <c r="L990" s="2">
        <v>46167</v>
      </c>
      <c r="M990" s="42" t="s">
        <v>582</v>
      </c>
    </row>
    <row r="991" spans="1:13" x14ac:dyDescent="0.25">
      <c r="A991" s="42" t="s">
        <v>207</v>
      </c>
      <c r="B991" s="42" t="s">
        <v>1627</v>
      </c>
      <c r="C991" s="42" t="s">
        <v>10213</v>
      </c>
      <c r="D991" s="42" t="s">
        <v>409</v>
      </c>
      <c r="E991">
        <v>17609126</v>
      </c>
      <c r="F991">
        <v>1</v>
      </c>
      <c r="G991" s="2">
        <v>46167</v>
      </c>
      <c r="H991" s="42" t="s">
        <v>422</v>
      </c>
      <c r="I991" s="42" t="s">
        <v>69</v>
      </c>
      <c r="J991" s="42" t="s">
        <v>423</v>
      </c>
      <c r="K991" s="42" t="s">
        <v>10214</v>
      </c>
      <c r="L991" s="2">
        <v>46167</v>
      </c>
      <c r="M991" s="42" t="s">
        <v>582</v>
      </c>
    </row>
    <row r="992" spans="1:13" x14ac:dyDescent="0.25">
      <c r="A992" s="42" t="s">
        <v>1798</v>
      </c>
      <c r="B992" s="42" t="s">
        <v>1799</v>
      </c>
      <c r="C992" s="42" t="s">
        <v>10271</v>
      </c>
      <c r="D992" s="42" t="s">
        <v>409</v>
      </c>
      <c r="E992">
        <v>96870972</v>
      </c>
      <c r="F992">
        <v>1</v>
      </c>
      <c r="G992" s="2">
        <v>46167</v>
      </c>
      <c r="H992" s="42" t="s">
        <v>441</v>
      </c>
      <c r="I992" s="42" t="s">
        <v>63</v>
      </c>
      <c r="J992" s="42" t="s">
        <v>438</v>
      </c>
      <c r="K992" s="42" t="s">
        <v>10264</v>
      </c>
      <c r="L992" s="2">
        <v>46167</v>
      </c>
      <c r="M992" s="42" t="s">
        <v>582</v>
      </c>
    </row>
    <row r="993" spans="1:13" x14ac:dyDescent="0.25">
      <c r="A993" s="42" t="s">
        <v>815</v>
      </c>
      <c r="B993" s="42" t="s">
        <v>1123</v>
      </c>
      <c r="C993" s="42" t="s">
        <v>10209</v>
      </c>
      <c r="D993" s="42" t="s">
        <v>409</v>
      </c>
      <c r="E993">
        <v>16190208</v>
      </c>
      <c r="F993">
        <v>1</v>
      </c>
      <c r="G993" s="2">
        <v>46167</v>
      </c>
      <c r="H993" s="42" t="s">
        <v>422</v>
      </c>
      <c r="I993" s="42" t="s">
        <v>69</v>
      </c>
      <c r="J993" s="42" t="s">
        <v>423</v>
      </c>
      <c r="K993" s="42" t="s">
        <v>10210</v>
      </c>
      <c r="L993" s="2">
        <v>46167</v>
      </c>
      <c r="M993" s="42" t="s">
        <v>582</v>
      </c>
    </row>
    <row r="994" spans="1:13" x14ac:dyDescent="0.25">
      <c r="A994" s="42" t="s">
        <v>916</v>
      </c>
      <c r="B994" s="42" t="s">
        <v>1009</v>
      </c>
      <c r="C994" s="42" t="s">
        <v>10277</v>
      </c>
      <c r="D994" s="42" t="s">
        <v>409</v>
      </c>
      <c r="E994">
        <v>2894969</v>
      </c>
      <c r="F994">
        <v>1</v>
      </c>
      <c r="G994" s="2">
        <v>46167</v>
      </c>
      <c r="H994" s="42" t="s">
        <v>441</v>
      </c>
      <c r="I994" s="42" t="s">
        <v>63</v>
      </c>
      <c r="J994" s="42" t="s">
        <v>438</v>
      </c>
      <c r="K994" s="42" t="s">
        <v>2706</v>
      </c>
      <c r="L994" s="2">
        <v>46167</v>
      </c>
      <c r="M994" s="42" t="s">
        <v>582</v>
      </c>
    </row>
    <row r="995" spans="1:13" x14ac:dyDescent="0.25">
      <c r="A995" s="42" t="s">
        <v>208</v>
      </c>
      <c r="B995" s="42" t="s">
        <v>41</v>
      </c>
      <c r="C995" s="42" t="s">
        <v>10207</v>
      </c>
      <c r="D995" s="42" t="s">
        <v>409</v>
      </c>
      <c r="E995">
        <v>8084998</v>
      </c>
      <c r="F995">
        <v>1</v>
      </c>
      <c r="G995" s="2">
        <v>46167</v>
      </c>
      <c r="H995" s="42" t="s">
        <v>422</v>
      </c>
      <c r="I995" s="42" t="s">
        <v>69</v>
      </c>
      <c r="J995" s="42" t="s">
        <v>423</v>
      </c>
      <c r="K995" s="42" t="s">
        <v>10208</v>
      </c>
      <c r="L995" s="2">
        <v>46167</v>
      </c>
      <c r="M995" s="42" t="s">
        <v>582</v>
      </c>
    </row>
    <row r="996" spans="1:13" x14ac:dyDescent="0.25">
      <c r="A996" s="42" t="s">
        <v>10218</v>
      </c>
      <c r="B996" s="42" t="s">
        <v>10219</v>
      </c>
      <c r="C996" s="42" t="s">
        <v>10220</v>
      </c>
      <c r="D996" s="42" t="s">
        <v>409</v>
      </c>
      <c r="E996">
        <v>251669</v>
      </c>
      <c r="F996">
        <v>1</v>
      </c>
      <c r="G996" s="2">
        <v>46162</v>
      </c>
      <c r="H996" s="42" t="s">
        <v>494</v>
      </c>
      <c r="I996" s="42" t="s">
        <v>76</v>
      </c>
      <c r="J996" s="42" t="s">
        <v>495</v>
      </c>
      <c r="K996" s="42" t="s">
        <v>10221</v>
      </c>
      <c r="L996" s="2">
        <v>46162</v>
      </c>
      <c r="M996" s="42" t="s">
        <v>582</v>
      </c>
    </row>
    <row r="997" spans="1:13" x14ac:dyDescent="0.25">
      <c r="A997" s="42" t="s">
        <v>208</v>
      </c>
      <c r="B997" s="42" t="s">
        <v>41</v>
      </c>
      <c r="C997" s="42" t="s">
        <v>10217</v>
      </c>
      <c r="D997" s="42" t="s">
        <v>409</v>
      </c>
      <c r="E997" s="5">
        <v>1540616</v>
      </c>
      <c r="F997">
        <v>1</v>
      </c>
      <c r="G997" s="2">
        <v>46162</v>
      </c>
      <c r="H997" s="42" t="s">
        <v>434</v>
      </c>
      <c r="I997" s="42" t="s">
        <v>69</v>
      </c>
      <c r="J997" s="42" t="s">
        <v>423</v>
      </c>
      <c r="K997" s="42" t="s">
        <v>500</v>
      </c>
      <c r="L997" s="2">
        <v>46162</v>
      </c>
      <c r="M997" s="42" t="s">
        <v>582</v>
      </c>
    </row>
    <row r="998" spans="1:13" x14ac:dyDescent="0.25">
      <c r="A998" s="42" t="s">
        <v>208</v>
      </c>
      <c r="B998" s="42" t="s">
        <v>41</v>
      </c>
      <c r="C998" s="42" t="s">
        <v>10223</v>
      </c>
      <c r="D998" s="42" t="s">
        <v>409</v>
      </c>
      <c r="E998">
        <v>1540616</v>
      </c>
      <c r="F998">
        <v>1</v>
      </c>
      <c r="G998" s="2">
        <v>46162</v>
      </c>
      <c r="H998" s="42" t="s">
        <v>434</v>
      </c>
      <c r="I998" s="42" t="s">
        <v>69</v>
      </c>
      <c r="J998" s="42" t="s">
        <v>423</v>
      </c>
      <c r="K998" s="42" t="s">
        <v>500</v>
      </c>
      <c r="L998" s="2">
        <v>46162</v>
      </c>
      <c r="M998" s="42" t="s">
        <v>582</v>
      </c>
    </row>
    <row r="999" spans="1:13" x14ac:dyDescent="0.25">
      <c r="A999" s="42" t="s">
        <v>174</v>
      </c>
      <c r="B999" s="42" t="s">
        <v>320</v>
      </c>
      <c r="C999" s="42" t="s">
        <v>10224</v>
      </c>
      <c r="D999" s="42" t="s">
        <v>409</v>
      </c>
      <c r="E999" s="5">
        <v>1912403</v>
      </c>
      <c r="F999">
        <v>1</v>
      </c>
      <c r="G999" s="2">
        <v>46162</v>
      </c>
      <c r="H999" s="42" t="s">
        <v>434</v>
      </c>
      <c r="I999" s="42" t="s">
        <v>69</v>
      </c>
      <c r="J999" s="42" t="s">
        <v>423</v>
      </c>
      <c r="K999" s="42" t="s">
        <v>500</v>
      </c>
      <c r="L999" s="2">
        <v>46162</v>
      </c>
      <c r="M999" s="42" t="s">
        <v>582</v>
      </c>
    </row>
    <row r="1000" spans="1:13" x14ac:dyDescent="0.25">
      <c r="A1000" s="42" t="s">
        <v>9241</v>
      </c>
      <c r="B1000" s="42" t="s">
        <v>9242</v>
      </c>
      <c r="C1000" s="42" t="s">
        <v>11713</v>
      </c>
      <c r="D1000" s="42" t="s">
        <v>409</v>
      </c>
      <c r="E1000" s="5">
        <v>254677</v>
      </c>
      <c r="F1000">
        <v>1</v>
      </c>
      <c r="G1000" s="2">
        <v>46170</v>
      </c>
      <c r="H1000" s="42" t="s">
        <v>494</v>
      </c>
      <c r="I1000" s="42" t="s">
        <v>76</v>
      </c>
      <c r="J1000" s="42" t="s">
        <v>495</v>
      </c>
      <c r="K1000" s="42" t="s">
        <v>11851</v>
      </c>
      <c r="L1000" s="2">
        <v>46162</v>
      </c>
      <c r="M1000" s="42" t="s">
        <v>582</v>
      </c>
    </row>
    <row r="1001" spans="1:13" x14ac:dyDescent="0.25">
      <c r="A1001" s="42" t="s">
        <v>8396</v>
      </c>
      <c r="B1001" s="42" t="s">
        <v>8398</v>
      </c>
      <c r="C1001" s="42" t="s">
        <v>10222</v>
      </c>
      <c r="D1001" s="42" t="s">
        <v>409</v>
      </c>
      <c r="E1001">
        <v>120361</v>
      </c>
      <c r="F1001">
        <v>1</v>
      </c>
      <c r="G1001" s="2">
        <v>46162</v>
      </c>
      <c r="H1001" s="42" t="s">
        <v>453</v>
      </c>
      <c r="I1001" s="42" t="s">
        <v>68</v>
      </c>
      <c r="J1001" s="42" t="s">
        <v>452</v>
      </c>
      <c r="K1001" s="42" t="s">
        <v>10222</v>
      </c>
      <c r="L1001" s="2">
        <v>46162</v>
      </c>
      <c r="M1001" s="42" t="s">
        <v>582</v>
      </c>
    </row>
    <row r="1002" spans="1:13" x14ac:dyDescent="0.25">
      <c r="A1002" s="42" t="s">
        <v>198</v>
      </c>
      <c r="B1002" s="42" t="s">
        <v>7</v>
      </c>
      <c r="C1002" s="42" t="s">
        <v>10257</v>
      </c>
      <c r="D1002" s="42" t="s">
        <v>409</v>
      </c>
      <c r="E1002">
        <v>0</v>
      </c>
      <c r="F1002">
        <v>1</v>
      </c>
      <c r="G1002" s="2">
        <v>46161</v>
      </c>
      <c r="H1002" s="42" t="s">
        <v>472</v>
      </c>
      <c r="I1002" s="42" t="s">
        <v>67</v>
      </c>
      <c r="J1002" s="42" t="s">
        <v>462</v>
      </c>
      <c r="K1002" s="42" t="s">
        <v>10258</v>
      </c>
      <c r="L1002" s="2">
        <v>46161</v>
      </c>
      <c r="M1002" s="42" t="s">
        <v>582</v>
      </c>
    </row>
    <row r="1003" spans="1:13" x14ac:dyDescent="0.25">
      <c r="A1003" s="42" t="s">
        <v>947</v>
      </c>
      <c r="B1003" s="42" t="s">
        <v>898</v>
      </c>
      <c r="C1003" s="42" t="s">
        <v>11715</v>
      </c>
      <c r="D1003" s="42" t="s">
        <v>409</v>
      </c>
      <c r="E1003">
        <v>1175877</v>
      </c>
      <c r="F1003">
        <v>1</v>
      </c>
      <c r="G1003" s="2">
        <v>46170</v>
      </c>
      <c r="H1003" s="42" t="s">
        <v>494</v>
      </c>
      <c r="I1003" s="42" t="s">
        <v>76</v>
      </c>
      <c r="J1003" s="42" t="s">
        <v>495</v>
      </c>
      <c r="K1003" s="42" t="s">
        <v>11852</v>
      </c>
      <c r="L1003" s="2">
        <v>46161</v>
      </c>
      <c r="M1003" s="42" t="s">
        <v>582</v>
      </c>
    </row>
    <row r="1004" spans="1:13" x14ac:dyDescent="0.25">
      <c r="A1004" s="42" t="s">
        <v>10225</v>
      </c>
      <c r="B1004" s="42" t="s">
        <v>10226</v>
      </c>
      <c r="C1004" s="42" t="s">
        <v>10227</v>
      </c>
      <c r="D1004" s="42" t="s">
        <v>409</v>
      </c>
      <c r="E1004" s="5">
        <v>156002</v>
      </c>
      <c r="F1004">
        <v>1</v>
      </c>
      <c r="G1004" s="2">
        <v>46161</v>
      </c>
      <c r="H1004" s="42" t="s">
        <v>450</v>
      </c>
      <c r="I1004" s="42" t="s">
        <v>68</v>
      </c>
      <c r="J1004" s="42" t="s">
        <v>429</v>
      </c>
      <c r="K1004" s="42" t="s">
        <v>10228</v>
      </c>
      <c r="L1004" s="2">
        <v>46161</v>
      </c>
      <c r="M1004" s="42" t="s">
        <v>582</v>
      </c>
    </row>
    <row r="1005" spans="1:13" x14ac:dyDescent="0.25">
      <c r="A1005" s="42" t="s">
        <v>328</v>
      </c>
      <c r="B1005" s="42" t="s">
        <v>405</v>
      </c>
      <c r="C1005" s="42" t="s">
        <v>10259</v>
      </c>
      <c r="D1005" s="42" t="s">
        <v>409</v>
      </c>
      <c r="E1005">
        <v>40610719</v>
      </c>
      <c r="F1005">
        <v>1</v>
      </c>
      <c r="G1005" s="2">
        <v>46160</v>
      </c>
      <c r="H1005" s="42" t="s">
        <v>472</v>
      </c>
      <c r="I1005" s="42" t="s">
        <v>67</v>
      </c>
      <c r="J1005" s="42" t="s">
        <v>462</v>
      </c>
      <c r="K1005" s="42" t="s">
        <v>10259</v>
      </c>
      <c r="L1005" s="2">
        <v>46160</v>
      </c>
      <c r="M1005" s="42" t="s">
        <v>582</v>
      </c>
    </row>
    <row r="1006" spans="1:13" x14ac:dyDescent="0.25">
      <c r="A1006" s="42" t="s">
        <v>10278</v>
      </c>
      <c r="B1006" s="42" t="s">
        <v>10279</v>
      </c>
      <c r="C1006" s="42" t="s">
        <v>10280</v>
      </c>
      <c r="D1006" s="42" t="s">
        <v>409</v>
      </c>
      <c r="E1006">
        <v>3865871</v>
      </c>
      <c r="F1006">
        <v>1</v>
      </c>
      <c r="G1006" s="2">
        <v>46157</v>
      </c>
      <c r="H1006" s="42" t="s">
        <v>460</v>
      </c>
      <c r="I1006" s="42" t="s">
        <v>63</v>
      </c>
      <c r="J1006" s="42" t="s">
        <v>438</v>
      </c>
      <c r="K1006" s="42" t="s">
        <v>10264</v>
      </c>
      <c r="L1006" s="2">
        <v>46157</v>
      </c>
      <c r="M1006" s="42" t="s">
        <v>582</v>
      </c>
    </row>
    <row r="1007" spans="1:13" x14ac:dyDescent="0.25">
      <c r="A1007" s="42" t="s">
        <v>10218</v>
      </c>
      <c r="B1007" s="42" t="s">
        <v>10219</v>
      </c>
      <c r="C1007" s="42" t="s">
        <v>10229</v>
      </c>
      <c r="D1007" s="42" t="s">
        <v>409</v>
      </c>
      <c r="E1007">
        <v>253176</v>
      </c>
      <c r="F1007">
        <v>1</v>
      </c>
      <c r="G1007" s="2">
        <v>46156</v>
      </c>
      <c r="H1007" s="42" t="s">
        <v>494</v>
      </c>
      <c r="I1007" s="42" t="s">
        <v>76</v>
      </c>
      <c r="J1007" s="42" t="s">
        <v>495</v>
      </c>
      <c r="K1007" s="42" t="s">
        <v>10230</v>
      </c>
      <c r="L1007" s="2">
        <v>46156</v>
      </c>
      <c r="M1007" s="42" t="s">
        <v>582</v>
      </c>
    </row>
    <row r="1008" spans="1:13" x14ac:dyDescent="0.25">
      <c r="A1008" s="42" t="s">
        <v>1507</v>
      </c>
      <c r="B1008" s="42" t="s">
        <v>1508</v>
      </c>
      <c r="C1008" s="42" t="s">
        <v>10231</v>
      </c>
      <c r="D1008" s="42" t="s">
        <v>409</v>
      </c>
      <c r="E1008">
        <v>199438</v>
      </c>
      <c r="F1008">
        <v>1</v>
      </c>
      <c r="G1008" s="2">
        <v>46155</v>
      </c>
      <c r="H1008" s="42" t="s">
        <v>453</v>
      </c>
      <c r="I1008" s="42" t="s">
        <v>68</v>
      </c>
      <c r="J1008" s="42" t="s">
        <v>452</v>
      </c>
      <c r="K1008" s="42" t="s">
        <v>10231</v>
      </c>
      <c r="L1008" s="2">
        <v>46155</v>
      </c>
      <c r="M1008" s="42" t="s">
        <v>582</v>
      </c>
    </row>
    <row r="1009" spans="1:13" x14ac:dyDescent="0.25">
      <c r="A1009" s="42" t="s">
        <v>10232</v>
      </c>
      <c r="B1009" s="42" t="s">
        <v>10233</v>
      </c>
      <c r="C1009" s="42" t="s">
        <v>10235</v>
      </c>
      <c r="D1009" s="42" t="s">
        <v>409</v>
      </c>
      <c r="E1009" s="5">
        <v>194815</v>
      </c>
      <c r="F1009">
        <v>1</v>
      </c>
      <c r="G1009" s="2">
        <v>46142</v>
      </c>
      <c r="H1009" s="42" t="s">
        <v>450</v>
      </c>
      <c r="I1009" s="42" t="s">
        <v>68</v>
      </c>
      <c r="J1009" s="42" t="s">
        <v>429</v>
      </c>
      <c r="K1009" s="42" t="s">
        <v>9877</v>
      </c>
      <c r="L1009" s="2">
        <v>46154</v>
      </c>
      <c r="M1009" s="42" t="s">
        <v>582</v>
      </c>
    </row>
    <row r="1010" spans="1:13" x14ac:dyDescent="0.25">
      <c r="A1010" s="42" t="s">
        <v>10232</v>
      </c>
      <c r="B1010" s="42" t="s">
        <v>10233</v>
      </c>
      <c r="C1010" s="42" t="s">
        <v>10234</v>
      </c>
      <c r="D1010" s="42" t="s">
        <v>409</v>
      </c>
      <c r="E1010">
        <v>582582</v>
      </c>
      <c r="F1010">
        <v>1</v>
      </c>
      <c r="G1010" s="2">
        <v>46154</v>
      </c>
      <c r="H1010" s="42" t="s">
        <v>450</v>
      </c>
      <c r="I1010" s="42" t="s">
        <v>68</v>
      </c>
      <c r="J1010" s="42" t="s">
        <v>429</v>
      </c>
      <c r="K1010" s="42" t="s">
        <v>9877</v>
      </c>
      <c r="L1010" s="2">
        <v>46154</v>
      </c>
      <c r="M1010" s="42" t="s">
        <v>582</v>
      </c>
    </row>
    <row r="1011" spans="1:13" x14ac:dyDescent="0.25">
      <c r="A1011" s="42" t="s">
        <v>11708</v>
      </c>
      <c r="B1011" s="42" t="s">
        <v>11709</v>
      </c>
      <c r="C1011" s="42" t="s">
        <v>11710</v>
      </c>
      <c r="D1011" s="42" t="s">
        <v>409</v>
      </c>
      <c r="E1011">
        <v>1512277</v>
      </c>
      <c r="F1011">
        <v>1</v>
      </c>
      <c r="G1011" s="2">
        <v>46170</v>
      </c>
      <c r="H1011" s="42" t="s">
        <v>494</v>
      </c>
      <c r="I1011" s="42" t="s">
        <v>76</v>
      </c>
      <c r="J1011" s="42" t="s">
        <v>495</v>
      </c>
      <c r="K1011" s="42" t="s">
        <v>11853</v>
      </c>
      <c r="L1011" s="2">
        <v>46153</v>
      </c>
      <c r="M1011" s="42" t="s">
        <v>582</v>
      </c>
    </row>
    <row r="1012" spans="1:13" x14ac:dyDescent="0.25">
      <c r="A1012" s="42" t="s">
        <v>110</v>
      </c>
      <c r="B1012" s="42" t="s">
        <v>10260</v>
      </c>
      <c r="C1012" s="42" t="s">
        <v>6060</v>
      </c>
      <c r="D1012" s="42" t="s">
        <v>409</v>
      </c>
      <c r="E1012">
        <v>1085823</v>
      </c>
      <c r="F1012">
        <v>1</v>
      </c>
      <c r="G1012" s="2">
        <v>46090</v>
      </c>
      <c r="H1012" s="42" t="s">
        <v>479</v>
      </c>
      <c r="I1012" s="42" t="s">
        <v>67</v>
      </c>
      <c r="J1012" s="42" t="s">
        <v>480</v>
      </c>
      <c r="K1012" s="42" t="s">
        <v>6060</v>
      </c>
      <c r="L1012" s="2">
        <v>46153</v>
      </c>
      <c r="M1012" s="42" t="s">
        <v>582</v>
      </c>
    </row>
    <row r="1013" spans="1:13" x14ac:dyDescent="0.25">
      <c r="A1013" s="42" t="s">
        <v>328</v>
      </c>
      <c r="B1013" s="42" t="s">
        <v>405</v>
      </c>
      <c r="C1013" s="42" t="s">
        <v>2584</v>
      </c>
      <c r="D1013" s="42" t="s">
        <v>409</v>
      </c>
      <c r="E1013">
        <v>0</v>
      </c>
      <c r="F1013">
        <v>1</v>
      </c>
      <c r="G1013" s="2">
        <v>45985</v>
      </c>
      <c r="H1013" s="42" t="s">
        <v>472</v>
      </c>
      <c r="I1013" s="42" t="s">
        <v>67</v>
      </c>
      <c r="J1013" s="42" t="s">
        <v>462</v>
      </c>
      <c r="K1013" s="42" t="s">
        <v>2584</v>
      </c>
      <c r="L1013" s="2">
        <v>46146</v>
      </c>
      <c r="M1013" s="42" t="s">
        <v>582</v>
      </c>
    </row>
    <row r="1014" spans="1:13" x14ac:dyDescent="0.25">
      <c r="A1014" s="42" t="s">
        <v>601</v>
      </c>
      <c r="B1014" s="42" t="s">
        <v>657</v>
      </c>
      <c r="C1014" s="42" t="s">
        <v>9469</v>
      </c>
      <c r="D1014" s="42" t="s">
        <v>409</v>
      </c>
      <c r="E1014">
        <v>400000</v>
      </c>
      <c r="F1014">
        <v>1</v>
      </c>
      <c r="G1014" s="2">
        <v>46146</v>
      </c>
      <c r="H1014" s="42" t="s">
        <v>467</v>
      </c>
      <c r="I1014" s="42" t="s">
        <v>63</v>
      </c>
      <c r="J1014" s="42" t="s">
        <v>438</v>
      </c>
      <c r="K1014" s="42" t="s">
        <v>9470</v>
      </c>
      <c r="L1014" s="2">
        <v>46146</v>
      </c>
      <c r="M1014" s="42" t="s">
        <v>582</v>
      </c>
    </row>
    <row r="1015" spans="1:13" x14ac:dyDescent="0.25">
      <c r="A1015" s="42" t="s">
        <v>1064</v>
      </c>
      <c r="B1015" s="42" t="s">
        <v>1065</v>
      </c>
      <c r="C1015" s="42" t="s">
        <v>9917</v>
      </c>
      <c r="D1015" s="42" t="s">
        <v>409</v>
      </c>
      <c r="E1015">
        <v>3811419</v>
      </c>
      <c r="F1015">
        <v>1</v>
      </c>
      <c r="G1015" s="2">
        <v>46147</v>
      </c>
      <c r="H1015" s="42" t="s">
        <v>442</v>
      </c>
      <c r="I1015" s="42" t="s">
        <v>71</v>
      </c>
      <c r="J1015" s="42" t="s">
        <v>443</v>
      </c>
      <c r="K1015" s="42" t="s">
        <v>6076</v>
      </c>
      <c r="L1015" s="2">
        <v>46142</v>
      </c>
      <c r="M1015" s="42" t="s">
        <v>582</v>
      </c>
    </row>
    <row r="1016" spans="1:13" x14ac:dyDescent="0.25">
      <c r="A1016" s="42" t="s">
        <v>9180</v>
      </c>
      <c r="B1016" s="42" t="s">
        <v>9181</v>
      </c>
      <c r="C1016" s="42" t="s">
        <v>6744</v>
      </c>
      <c r="D1016" s="42" t="s">
        <v>409</v>
      </c>
      <c r="E1016">
        <v>1792877</v>
      </c>
      <c r="F1016">
        <v>1</v>
      </c>
      <c r="G1016" s="2">
        <v>46140</v>
      </c>
      <c r="H1016" s="42" t="s">
        <v>448</v>
      </c>
      <c r="I1016" s="42" t="s">
        <v>73</v>
      </c>
      <c r="J1016" s="42" t="s">
        <v>449</v>
      </c>
      <c r="K1016" s="42" t="s">
        <v>9888</v>
      </c>
      <c r="L1016" s="2">
        <v>46142</v>
      </c>
      <c r="M1016" s="42" t="s">
        <v>582</v>
      </c>
    </row>
    <row r="1017" spans="1:13" x14ac:dyDescent="0.25">
      <c r="A1017" s="42" t="s">
        <v>164</v>
      </c>
      <c r="B1017" s="42" t="s">
        <v>2</v>
      </c>
      <c r="C1017" s="42" t="s">
        <v>6750</v>
      </c>
      <c r="D1017" s="42" t="s">
        <v>409</v>
      </c>
      <c r="E1017">
        <v>2191295</v>
      </c>
      <c r="F1017">
        <v>1</v>
      </c>
      <c r="G1017" s="2">
        <v>46100</v>
      </c>
      <c r="H1017" s="42" t="s">
        <v>607</v>
      </c>
      <c r="I1017" s="42" t="s">
        <v>73</v>
      </c>
      <c r="J1017" s="42" t="s">
        <v>449</v>
      </c>
      <c r="K1017" s="42" t="s">
        <v>9849</v>
      </c>
      <c r="L1017" s="2">
        <v>46142</v>
      </c>
      <c r="M1017" s="42" t="s">
        <v>582</v>
      </c>
    </row>
    <row r="1018" spans="1:13" x14ac:dyDescent="0.25">
      <c r="A1018" s="42" t="s">
        <v>795</v>
      </c>
      <c r="B1018" s="42" t="s">
        <v>375</v>
      </c>
      <c r="C1018" s="42" t="s">
        <v>9835</v>
      </c>
      <c r="D1018" s="42" t="s">
        <v>409</v>
      </c>
      <c r="E1018">
        <v>11975343</v>
      </c>
      <c r="F1018">
        <v>1</v>
      </c>
      <c r="G1018" s="2">
        <v>46140</v>
      </c>
      <c r="H1018" s="42" t="s">
        <v>436</v>
      </c>
      <c r="I1018" s="42" t="s">
        <v>66</v>
      </c>
      <c r="J1018" s="42" t="s">
        <v>437</v>
      </c>
      <c r="K1018" s="42" t="s">
        <v>9836</v>
      </c>
      <c r="L1018" s="2">
        <v>46142</v>
      </c>
      <c r="M1018" s="42" t="s">
        <v>582</v>
      </c>
    </row>
    <row r="1019" spans="1:13" x14ac:dyDescent="0.25">
      <c r="A1019" s="42" t="s">
        <v>9937</v>
      </c>
      <c r="B1019" s="42" t="s">
        <v>9938</v>
      </c>
      <c r="C1019" s="42" t="s">
        <v>6408</v>
      </c>
      <c r="D1019" s="42" t="s">
        <v>409</v>
      </c>
      <c r="E1019">
        <v>1100000</v>
      </c>
      <c r="F1019">
        <v>1</v>
      </c>
      <c r="G1019" s="2">
        <v>46133</v>
      </c>
      <c r="H1019" s="42" t="s">
        <v>467</v>
      </c>
      <c r="I1019" s="42" t="s">
        <v>63</v>
      </c>
      <c r="J1019" s="42" t="s">
        <v>438</v>
      </c>
      <c r="K1019" s="42" t="s">
        <v>9939</v>
      </c>
      <c r="L1019" s="2">
        <v>46142</v>
      </c>
      <c r="M1019" s="42" t="s">
        <v>582</v>
      </c>
    </row>
    <row r="1020" spans="1:13" x14ac:dyDescent="0.25">
      <c r="A1020" s="42" t="s">
        <v>8104</v>
      </c>
      <c r="B1020" s="42" t="s">
        <v>9910</v>
      </c>
      <c r="C1020" s="42" t="s">
        <v>6534</v>
      </c>
      <c r="D1020" s="42" t="s">
        <v>409</v>
      </c>
      <c r="E1020">
        <v>146710</v>
      </c>
      <c r="F1020">
        <v>1</v>
      </c>
      <c r="G1020" s="2">
        <v>46142</v>
      </c>
      <c r="H1020" s="42" t="s">
        <v>450</v>
      </c>
      <c r="I1020" s="42" t="s">
        <v>68</v>
      </c>
      <c r="J1020" s="42" t="s">
        <v>429</v>
      </c>
      <c r="K1020" s="42" t="s">
        <v>6534</v>
      </c>
      <c r="L1020" s="2">
        <v>46142</v>
      </c>
      <c r="M1020" s="42" t="s">
        <v>582</v>
      </c>
    </row>
    <row r="1021" spans="1:13" x14ac:dyDescent="0.25">
      <c r="A1021" s="42" t="s">
        <v>7992</v>
      </c>
      <c r="B1021" s="42" t="s">
        <v>7993</v>
      </c>
      <c r="C1021" s="42" t="s">
        <v>6464</v>
      </c>
      <c r="D1021" s="42" t="s">
        <v>409</v>
      </c>
      <c r="E1021">
        <v>645834</v>
      </c>
      <c r="F1021">
        <v>1</v>
      </c>
      <c r="G1021" s="2">
        <v>46091</v>
      </c>
      <c r="H1021" s="42" t="s">
        <v>479</v>
      </c>
      <c r="I1021" s="42" t="s">
        <v>67</v>
      </c>
      <c r="J1021" s="42" t="s">
        <v>480</v>
      </c>
      <c r="K1021" s="42" t="s">
        <v>6464</v>
      </c>
      <c r="L1021" s="2">
        <v>46142</v>
      </c>
      <c r="M1021" s="42" t="s">
        <v>582</v>
      </c>
    </row>
    <row r="1022" spans="1:13" x14ac:dyDescent="0.25">
      <c r="A1022" s="42" t="s">
        <v>9868</v>
      </c>
      <c r="B1022" s="42" t="s">
        <v>9869</v>
      </c>
      <c r="C1022" s="42" t="s">
        <v>9870</v>
      </c>
      <c r="D1022" s="42" t="s">
        <v>409</v>
      </c>
      <c r="E1022">
        <v>495843</v>
      </c>
      <c r="F1022">
        <v>1</v>
      </c>
      <c r="G1022" s="2">
        <v>46132</v>
      </c>
      <c r="H1022" s="42" t="s">
        <v>467</v>
      </c>
      <c r="I1022" s="42" t="s">
        <v>63</v>
      </c>
      <c r="J1022" s="42" t="s">
        <v>438</v>
      </c>
      <c r="K1022" s="42" t="s">
        <v>459</v>
      </c>
      <c r="L1022" s="2">
        <v>46142</v>
      </c>
      <c r="M1022" s="42" t="s">
        <v>582</v>
      </c>
    </row>
    <row r="1023" spans="1:13" x14ac:dyDescent="0.25">
      <c r="A1023" s="42" t="s">
        <v>7697</v>
      </c>
      <c r="B1023" s="42" t="s">
        <v>7698</v>
      </c>
      <c r="C1023" s="42" t="s">
        <v>6437</v>
      </c>
      <c r="D1023" s="42" t="s">
        <v>409</v>
      </c>
      <c r="E1023">
        <v>2000030.5</v>
      </c>
      <c r="F1023">
        <v>1</v>
      </c>
      <c r="G1023" s="2">
        <v>46133</v>
      </c>
      <c r="H1023" s="42" t="s">
        <v>485</v>
      </c>
      <c r="I1023" s="42" t="s">
        <v>64</v>
      </c>
      <c r="J1023" s="42" t="s">
        <v>466</v>
      </c>
      <c r="K1023" s="42" t="s">
        <v>9901</v>
      </c>
      <c r="L1023" s="2">
        <v>46142</v>
      </c>
      <c r="M1023" s="42" t="s">
        <v>582</v>
      </c>
    </row>
    <row r="1024" spans="1:13" x14ac:dyDescent="0.25">
      <c r="A1024" s="42" t="s">
        <v>1507</v>
      </c>
      <c r="B1024" s="42" t="s">
        <v>1508</v>
      </c>
      <c r="C1024" s="42" t="s">
        <v>6532</v>
      </c>
      <c r="D1024" s="42" t="s">
        <v>409</v>
      </c>
      <c r="E1024">
        <v>79443</v>
      </c>
      <c r="F1024">
        <v>1</v>
      </c>
      <c r="G1024" s="2">
        <v>46141</v>
      </c>
      <c r="H1024" s="42" t="s">
        <v>450</v>
      </c>
      <c r="I1024" s="42" t="s">
        <v>68</v>
      </c>
      <c r="J1024" s="42" t="s">
        <v>429</v>
      </c>
      <c r="K1024" s="42" t="s">
        <v>9907</v>
      </c>
      <c r="L1024" s="2">
        <v>46142</v>
      </c>
      <c r="M1024" s="42" t="s">
        <v>582</v>
      </c>
    </row>
    <row r="1025" spans="1:13" x14ac:dyDescent="0.25">
      <c r="A1025" s="42" t="s">
        <v>153</v>
      </c>
      <c r="B1025" s="42" t="s">
        <v>386</v>
      </c>
      <c r="C1025" s="42" t="s">
        <v>1617</v>
      </c>
      <c r="D1025" s="42" t="s">
        <v>409</v>
      </c>
      <c r="E1025" s="5">
        <v>95073114</v>
      </c>
      <c r="F1025">
        <v>1</v>
      </c>
      <c r="G1025" s="2">
        <v>46014</v>
      </c>
      <c r="H1025" s="42" t="s">
        <v>597</v>
      </c>
      <c r="I1025" s="42" t="s">
        <v>66</v>
      </c>
      <c r="J1025" s="42" t="s">
        <v>492</v>
      </c>
      <c r="K1025" s="42" t="s">
        <v>2745</v>
      </c>
      <c r="L1025" s="2">
        <v>46142</v>
      </c>
      <c r="M1025" s="42" t="s">
        <v>582</v>
      </c>
    </row>
    <row r="1026" spans="1:13" x14ac:dyDescent="0.25">
      <c r="A1026" s="42" t="s">
        <v>211</v>
      </c>
      <c r="B1026" s="42" t="s">
        <v>28</v>
      </c>
      <c r="C1026" s="42" t="s">
        <v>9853</v>
      </c>
      <c r="D1026" s="42" t="s">
        <v>409</v>
      </c>
      <c r="E1026" s="5">
        <v>5416227</v>
      </c>
      <c r="F1026">
        <v>1</v>
      </c>
      <c r="G1026" s="2">
        <v>46147</v>
      </c>
      <c r="H1026" s="42" t="s">
        <v>442</v>
      </c>
      <c r="I1026" s="42" t="s">
        <v>71</v>
      </c>
      <c r="J1026" s="42" t="s">
        <v>443</v>
      </c>
      <c r="K1026" s="42" t="s">
        <v>9770</v>
      </c>
      <c r="L1026" s="2">
        <v>46142</v>
      </c>
      <c r="M1026" s="42" t="s">
        <v>582</v>
      </c>
    </row>
    <row r="1027" spans="1:13" x14ac:dyDescent="0.25">
      <c r="A1027" s="42" t="s">
        <v>153</v>
      </c>
      <c r="B1027" s="42" t="s">
        <v>386</v>
      </c>
      <c r="C1027" s="42" t="s">
        <v>2743</v>
      </c>
      <c r="D1027" s="42" t="s">
        <v>409</v>
      </c>
      <c r="E1027" s="5">
        <v>26973193</v>
      </c>
      <c r="F1027">
        <v>1</v>
      </c>
      <c r="G1027" s="2">
        <v>46014</v>
      </c>
      <c r="H1027" s="42" t="s">
        <v>597</v>
      </c>
      <c r="I1027" s="42" t="s">
        <v>66</v>
      </c>
      <c r="J1027" s="42" t="s">
        <v>492</v>
      </c>
      <c r="K1027" s="42" t="s">
        <v>2744</v>
      </c>
      <c r="L1027" s="2">
        <v>46142</v>
      </c>
      <c r="M1027" s="42" t="s">
        <v>582</v>
      </c>
    </row>
    <row r="1028" spans="1:13" x14ac:dyDescent="0.25">
      <c r="A1028" s="42" t="s">
        <v>619</v>
      </c>
      <c r="B1028" s="42" t="s">
        <v>620</v>
      </c>
      <c r="C1028" s="42" t="s">
        <v>9879</v>
      </c>
      <c r="D1028" s="42" t="s">
        <v>409</v>
      </c>
      <c r="E1028" s="5">
        <v>3811419</v>
      </c>
      <c r="F1028">
        <v>1</v>
      </c>
      <c r="G1028" s="2">
        <v>46147</v>
      </c>
      <c r="H1028" s="42" t="s">
        <v>442</v>
      </c>
      <c r="I1028" s="42" t="s">
        <v>71</v>
      </c>
      <c r="J1028" s="42" t="s">
        <v>443</v>
      </c>
      <c r="K1028" s="42" t="s">
        <v>1634</v>
      </c>
      <c r="L1028" s="2">
        <v>46142</v>
      </c>
      <c r="M1028" s="42" t="s">
        <v>582</v>
      </c>
    </row>
    <row r="1029" spans="1:13" x14ac:dyDescent="0.25">
      <c r="A1029" s="42" t="s">
        <v>1198</v>
      </c>
      <c r="B1029" s="42" t="s">
        <v>2442</v>
      </c>
      <c r="C1029" s="42" t="s">
        <v>6700</v>
      </c>
      <c r="D1029" s="42" t="s">
        <v>409</v>
      </c>
      <c r="E1029" s="5">
        <v>10431252</v>
      </c>
      <c r="F1029">
        <v>1</v>
      </c>
      <c r="G1029" s="2">
        <v>46128</v>
      </c>
      <c r="H1029" s="42" t="s">
        <v>439</v>
      </c>
      <c r="I1029" s="42" t="s">
        <v>70</v>
      </c>
      <c r="J1029" s="42" t="s">
        <v>440</v>
      </c>
      <c r="K1029" s="42" t="s">
        <v>9882</v>
      </c>
      <c r="L1029" s="2">
        <v>46142</v>
      </c>
      <c r="M1029" s="42" t="s">
        <v>582</v>
      </c>
    </row>
    <row r="1030" spans="1:13" x14ac:dyDescent="0.25">
      <c r="A1030" s="42" t="s">
        <v>1154</v>
      </c>
      <c r="B1030" s="42" t="s">
        <v>1155</v>
      </c>
      <c r="C1030" s="42" t="s">
        <v>9837</v>
      </c>
      <c r="D1030" s="42" t="s">
        <v>409</v>
      </c>
      <c r="E1030" s="5">
        <v>4814424</v>
      </c>
      <c r="F1030">
        <v>1</v>
      </c>
      <c r="G1030" s="2">
        <v>46147</v>
      </c>
      <c r="H1030" s="42" t="s">
        <v>442</v>
      </c>
      <c r="I1030" s="42" t="s">
        <v>71</v>
      </c>
      <c r="J1030" s="42" t="s">
        <v>443</v>
      </c>
      <c r="K1030" s="42" t="s">
        <v>9837</v>
      </c>
      <c r="L1030" s="2">
        <v>46142</v>
      </c>
      <c r="M1030" s="42" t="s">
        <v>582</v>
      </c>
    </row>
    <row r="1031" spans="1:13" x14ac:dyDescent="0.25">
      <c r="A1031" s="42" t="s">
        <v>213</v>
      </c>
      <c r="B1031" s="42" t="s">
        <v>29</v>
      </c>
      <c r="C1031" s="42" t="s">
        <v>9880</v>
      </c>
      <c r="D1031" s="42" t="s">
        <v>409</v>
      </c>
      <c r="E1031">
        <v>3811419</v>
      </c>
      <c r="F1031">
        <v>1</v>
      </c>
      <c r="G1031" s="2">
        <v>46147</v>
      </c>
      <c r="H1031" s="42" t="s">
        <v>442</v>
      </c>
      <c r="I1031" s="42" t="s">
        <v>71</v>
      </c>
      <c r="J1031" s="42" t="s">
        <v>443</v>
      </c>
      <c r="K1031" s="42" t="s">
        <v>1097</v>
      </c>
      <c r="L1031" s="2">
        <v>46142</v>
      </c>
      <c r="M1031" s="42" t="s">
        <v>582</v>
      </c>
    </row>
    <row r="1032" spans="1:13" x14ac:dyDescent="0.25">
      <c r="A1032" s="42" t="s">
        <v>9168</v>
      </c>
      <c r="B1032" s="42" t="s">
        <v>9827</v>
      </c>
      <c r="C1032" s="42" t="s">
        <v>6779</v>
      </c>
      <c r="D1032" s="42" t="s">
        <v>409</v>
      </c>
      <c r="E1032" s="5">
        <v>6012044</v>
      </c>
      <c r="F1032">
        <v>1</v>
      </c>
      <c r="G1032" s="2">
        <v>46142</v>
      </c>
      <c r="H1032" s="42" t="s">
        <v>457</v>
      </c>
      <c r="I1032" s="42" t="s">
        <v>73</v>
      </c>
      <c r="J1032" s="42" t="s">
        <v>449</v>
      </c>
      <c r="K1032" s="42" t="s">
        <v>9828</v>
      </c>
      <c r="L1032" s="2">
        <v>46142</v>
      </c>
      <c r="M1032" s="42" t="s">
        <v>582</v>
      </c>
    </row>
    <row r="1033" spans="1:13" x14ac:dyDescent="0.25">
      <c r="A1033" s="42" t="s">
        <v>2973</v>
      </c>
      <c r="B1033" s="42" t="s">
        <v>2974</v>
      </c>
      <c r="C1033" s="42" t="s">
        <v>2975</v>
      </c>
      <c r="D1033" s="42" t="s">
        <v>409</v>
      </c>
      <c r="E1033">
        <v>23957050</v>
      </c>
      <c r="F1033">
        <v>1</v>
      </c>
      <c r="G1033" s="2">
        <v>45442</v>
      </c>
      <c r="H1033" s="42" t="s">
        <v>442</v>
      </c>
      <c r="I1033" s="42" t="s">
        <v>71</v>
      </c>
      <c r="J1033" s="42" t="s">
        <v>443</v>
      </c>
      <c r="K1033" s="42" t="s">
        <v>2976</v>
      </c>
      <c r="L1033" s="2">
        <v>46142</v>
      </c>
      <c r="M1033" s="42" t="s">
        <v>582</v>
      </c>
    </row>
    <row r="1034" spans="1:13" x14ac:dyDescent="0.25">
      <c r="A1034" s="42" t="s">
        <v>2731</v>
      </c>
      <c r="B1034" s="42" t="s">
        <v>2732</v>
      </c>
      <c r="C1034" s="42" t="s">
        <v>6773</v>
      </c>
      <c r="D1034" s="42" t="s">
        <v>409</v>
      </c>
      <c r="E1034">
        <v>8739306.4000000004</v>
      </c>
      <c r="F1034">
        <v>1</v>
      </c>
      <c r="G1034" s="2">
        <v>46021</v>
      </c>
      <c r="H1034" s="42" t="s">
        <v>457</v>
      </c>
      <c r="I1034" s="42" t="s">
        <v>73</v>
      </c>
      <c r="J1034" s="42" t="s">
        <v>449</v>
      </c>
      <c r="K1034" s="42" t="s">
        <v>2733</v>
      </c>
      <c r="L1034" s="2">
        <v>46142</v>
      </c>
      <c r="M1034" s="42" t="s">
        <v>582</v>
      </c>
    </row>
    <row r="1035" spans="1:13" x14ac:dyDescent="0.25">
      <c r="A1035" s="42" t="s">
        <v>7683</v>
      </c>
      <c r="B1035" s="42" t="s">
        <v>7684</v>
      </c>
      <c r="C1035" s="42" t="s">
        <v>6429</v>
      </c>
      <c r="D1035" s="42" t="s">
        <v>409</v>
      </c>
      <c r="E1035">
        <v>3207487.2</v>
      </c>
      <c r="F1035">
        <v>1</v>
      </c>
      <c r="G1035" s="2">
        <v>46125</v>
      </c>
      <c r="H1035" s="42" t="s">
        <v>485</v>
      </c>
      <c r="I1035" s="42" t="s">
        <v>64</v>
      </c>
      <c r="J1035" s="42" t="s">
        <v>466</v>
      </c>
      <c r="K1035" s="42" t="s">
        <v>9918</v>
      </c>
      <c r="L1035" s="2">
        <v>46142</v>
      </c>
      <c r="M1035" s="42" t="s">
        <v>582</v>
      </c>
    </row>
    <row r="1036" spans="1:13" x14ac:dyDescent="0.25">
      <c r="A1036" s="42" t="s">
        <v>8114</v>
      </c>
      <c r="B1036" s="42" t="s">
        <v>8115</v>
      </c>
      <c r="C1036" s="42" t="s">
        <v>6537</v>
      </c>
      <c r="D1036" s="42" t="s">
        <v>409</v>
      </c>
      <c r="E1036">
        <v>365544</v>
      </c>
      <c r="F1036">
        <v>1</v>
      </c>
      <c r="G1036" s="2">
        <v>46142</v>
      </c>
      <c r="H1036" s="42" t="s">
        <v>450</v>
      </c>
      <c r="I1036" s="42" t="s">
        <v>68</v>
      </c>
      <c r="J1036" s="42" t="s">
        <v>429</v>
      </c>
      <c r="K1036" s="42" t="s">
        <v>6537</v>
      </c>
      <c r="L1036" s="2">
        <v>46142</v>
      </c>
      <c r="M1036" s="42" t="s">
        <v>582</v>
      </c>
    </row>
    <row r="1037" spans="1:13" x14ac:dyDescent="0.25">
      <c r="A1037" s="42" t="s">
        <v>966</v>
      </c>
      <c r="B1037" s="42" t="s">
        <v>967</v>
      </c>
      <c r="C1037" s="42" t="s">
        <v>2576</v>
      </c>
      <c r="D1037" s="42" t="s">
        <v>409</v>
      </c>
      <c r="E1037">
        <v>0</v>
      </c>
      <c r="F1037">
        <v>1</v>
      </c>
      <c r="G1037" s="2">
        <v>45923</v>
      </c>
      <c r="H1037" s="42" t="s">
        <v>472</v>
      </c>
      <c r="I1037" s="42" t="s">
        <v>67</v>
      </c>
      <c r="J1037" s="42" t="s">
        <v>462</v>
      </c>
      <c r="K1037" s="42" t="s">
        <v>2576</v>
      </c>
      <c r="L1037" s="2">
        <v>46142</v>
      </c>
      <c r="M1037" s="42" t="s">
        <v>582</v>
      </c>
    </row>
    <row r="1038" spans="1:13" x14ac:dyDescent="0.25">
      <c r="A1038" s="42" t="s">
        <v>324</v>
      </c>
      <c r="B1038" s="42" t="s">
        <v>316</v>
      </c>
      <c r="C1038" s="42" t="s">
        <v>6433</v>
      </c>
      <c r="D1038" s="42" t="s">
        <v>409</v>
      </c>
      <c r="E1038">
        <v>1596314</v>
      </c>
      <c r="F1038">
        <v>1</v>
      </c>
      <c r="G1038" s="2">
        <v>46126</v>
      </c>
      <c r="H1038" s="42" t="s">
        <v>485</v>
      </c>
      <c r="I1038" s="42" t="s">
        <v>64</v>
      </c>
      <c r="J1038" s="42" t="s">
        <v>466</v>
      </c>
      <c r="K1038" s="42" t="s">
        <v>9927</v>
      </c>
      <c r="L1038" s="2">
        <v>46142</v>
      </c>
      <c r="M1038" s="42" t="s">
        <v>582</v>
      </c>
    </row>
    <row r="1039" spans="1:13" x14ac:dyDescent="0.25">
      <c r="A1039" s="42" t="s">
        <v>8422</v>
      </c>
      <c r="B1039" s="42" t="s">
        <v>9474</v>
      </c>
      <c r="C1039" s="42" t="s">
        <v>9862</v>
      </c>
      <c r="D1039" s="42" t="s">
        <v>409</v>
      </c>
      <c r="E1039">
        <v>219639</v>
      </c>
      <c r="F1039">
        <v>1</v>
      </c>
      <c r="G1039" s="2">
        <v>46142</v>
      </c>
      <c r="H1039" s="42" t="s">
        <v>453</v>
      </c>
      <c r="I1039" s="42" t="s">
        <v>68</v>
      </c>
      <c r="J1039" s="42" t="s">
        <v>452</v>
      </c>
      <c r="K1039" s="42" t="s">
        <v>9862</v>
      </c>
      <c r="L1039" s="2">
        <v>46142</v>
      </c>
      <c r="M1039" s="42" t="s">
        <v>582</v>
      </c>
    </row>
    <row r="1040" spans="1:13" x14ac:dyDescent="0.25">
      <c r="A1040" s="42" t="s">
        <v>8118</v>
      </c>
      <c r="B1040" s="42" t="s">
        <v>8119</v>
      </c>
      <c r="C1040" s="42" t="s">
        <v>6536</v>
      </c>
      <c r="D1040" s="42" t="s">
        <v>409</v>
      </c>
      <c r="E1040">
        <v>951420</v>
      </c>
      <c r="F1040">
        <v>1</v>
      </c>
      <c r="G1040" s="2">
        <v>46118</v>
      </c>
      <c r="H1040" s="42" t="s">
        <v>450</v>
      </c>
      <c r="I1040" s="42" t="s">
        <v>68</v>
      </c>
      <c r="J1040" s="42" t="s">
        <v>429</v>
      </c>
      <c r="K1040" s="42" t="s">
        <v>9929</v>
      </c>
      <c r="L1040" s="2">
        <v>46142</v>
      </c>
      <c r="M1040" s="42" t="s">
        <v>582</v>
      </c>
    </row>
    <row r="1041" spans="1:13" x14ac:dyDescent="0.25">
      <c r="A1041" s="42"/>
      <c r="B1041" s="42" t="s">
        <v>372</v>
      </c>
      <c r="C1041" s="42" t="s">
        <v>9889</v>
      </c>
      <c r="D1041" s="42" t="s">
        <v>409</v>
      </c>
      <c r="E1041">
        <v>10168548</v>
      </c>
      <c r="F1041">
        <v>1</v>
      </c>
      <c r="G1041" s="2">
        <v>44864</v>
      </c>
      <c r="H1041" s="42" t="s">
        <v>9890</v>
      </c>
      <c r="I1041" s="42" t="s">
        <v>66</v>
      </c>
      <c r="J1041" s="42" t="s">
        <v>492</v>
      </c>
      <c r="K1041" s="42" t="s">
        <v>9891</v>
      </c>
      <c r="L1041" s="2">
        <v>46142</v>
      </c>
      <c r="M1041" s="42" t="s">
        <v>582</v>
      </c>
    </row>
    <row r="1042" spans="1:13" x14ac:dyDescent="0.25">
      <c r="A1042" s="42" t="s">
        <v>1139</v>
      </c>
      <c r="B1042" s="42" t="s">
        <v>1140</v>
      </c>
      <c r="C1042" s="42" t="s">
        <v>6780</v>
      </c>
      <c r="D1042" s="42" t="s">
        <v>409</v>
      </c>
      <c r="E1042">
        <v>1683931</v>
      </c>
      <c r="F1042">
        <v>1</v>
      </c>
      <c r="G1042" s="2">
        <v>46140</v>
      </c>
      <c r="H1042" s="42" t="s">
        <v>457</v>
      </c>
      <c r="I1042" s="42" t="s">
        <v>73</v>
      </c>
      <c r="J1042" s="42" t="s">
        <v>449</v>
      </c>
      <c r="K1042" s="42" t="s">
        <v>9655</v>
      </c>
      <c r="L1042" s="2">
        <v>46142</v>
      </c>
      <c r="M1042" s="42" t="s">
        <v>582</v>
      </c>
    </row>
    <row r="1043" spans="1:13" x14ac:dyDescent="0.25">
      <c r="A1043" s="42" t="s">
        <v>165</v>
      </c>
      <c r="B1043" s="42" t="s">
        <v>120</v>
      </c>
      <c r="C1043" s="42" t="s">
        <v>6432</v>
      </c>
      <c r="D1043" s="42" t="s">
        <v>409</v>
      </c>
      <c r="E1043">
        <v>1800624.6</v>
      </c>
      <c r="F1043">
        <v>1</v>
      </c>
      <c r="G1043" s="2">
        <v>46134</v>
      </c>
      <c r="H1043" s="42" t="s">
        <v>485</v>
      </c>
      <c r="I1043" s="42" t="s">
        <v>64</v>
      </c>
      <c r="J1043" s="42" t="s">
        <v>466</v>
      </c>
      <c r="K1043" s="42" t="s">
        <v>9841</v>
      </c>
      <c r="L1043" s="2">
        <v>46142</v>
      </c>
      <c r="M1043" s="42" t="s">
        <v>582</v>
      </c>
    </row>
    <row r="1044" spans="1:13" x14ac:dyDescent="0.25">
      <c r="A1044" s="42" t="s">
        <v>165</v>
      </c>
      <c r="B1044" s="42" t="s">
        <v>120</v>
      </c>
      <c r="C1044" s="42" t="s">
        <v>6428</v>
      </c>
      <c r="D1044" s="42" t="s">
        <v>409</v>
      </c>
      <c r="E1044">
        <v>3595282.2</v>
      </c>
      <c r="F1044">
        <v>1</v>
      </c>
      <c r="G1044" s="2">
        <v>46129</v>
      </c>
      <c r="H1044" s="42" t="s">
        <v>485</v>
      </c>
      <c r="I1044" s="42" t="s">
        <v>64</v>
      </c>
      <c r="J1044" s="42" t="s">
        <v>466</v>
      </c>
      <c r="K1044" s="42" t="s">
        <v>9840</v>
      </c>
      <c r="L1044" s="2">
        <v>46142</v>
      </c>
      <c r="M1044" s="42" t="s">
        <v>582</v>
      </c>
    </row>
    <row r="1045" spans="1:13" x14ac:dyDescent="0.25">
      <c r="A1045" s="42" t="s">
        <v>150</v>
      </c>
      <c r="B1045" s="42" t="s">
        <v>20</v>
      </c>
      <c r="C1045" s="42" t="s">
        <v>6430</v>
      </c>
      <c r="D1045" s="42" t="s">
        <v>409</v>
      </c>
      <c r="E1045" s="5">
        <v>2201493.25</v>
      </c>
      <c r="F1045">
        <v>1</v>
      </c>
      <c r="G1045" s="2">
        <v>46135</v>
      </c>
      <c r="H1045" s="42" t="s">
        <v>485</v>
      </c>
      <c r="I1045" s="42" t="s">
        <v>64</v>
      </c>
      <c r="J1045" s="42" t="s">
        <v>466</v>
      </c>
      <c r="K1045" s="42" t="s">
        <v>9905</v>
      </c>
      <c r="L1045" s="2">
        <v>46142</v>
      </c>
      <c r="M1045" s="42" t="s">
        <v>582</v>
      </c>
    </row>
    <row r="1046" spans="1:13" x14ac:dyDescent="0.25">
      <c r="A1046" s="42" t="s">
        <v>165</v>
      </c>
      <c r="B1046" s="42" t="s">
        <v>120</v>
      </c>
      <c r="C1046" s="42" t="s">
        <v>6438</v>
      </c>
      <c r="D1046" s="42" t="s">
        <v>409</v>
      </c>
      <c r="E1046">
        <v>3601249.2</v>
      </c>
      <c r="F1046">
        <v>1</v>
      </c>
      <c r="G1046" s="2">
        <v>46134</v>
      </c>
      <c r="H1046" s="42" t="s">
        <v>485</v>
      </c>
      <c r="I1046" s="42" t="s">
        <v>64</v>
      </c>
      <c r="J1046" s="42" t="s">
        <v>466</v>
      </c>
      <c r="K1046" s="42" t="s">
        <v>9842</v>
      </c>
      <c r="L1046" s="2">
        <v>46142</v>
      </c>
      <c r="M1046" s="42" t="s">
        <v>582</v>
      </c>
    </row>
    <row r="1047" spans="1:13" x14ac:dyDescent="0.25">
      <c r="A1047" s="42" t="s">
        <v>7744</v>
      </c>
      <c r="B1047" s="42" t="s">
        <v>7745</v>
      </c>
      <c r="C1047" s="42" t="s">
        <v>6440</v>
      </c>
      <c r="D1047" s="42" t="s">
        <v>409</v>
      </c>
      <c r="E1047" s="5">
        <v>1436206</v>
      </c>
      <c r="F1047">
        <v>1</v>
      </c>
      <c r="G1047" s="2">
        <v>46125</v>
      </c>
      <c r="H1047" s="42" t="s">
        <v>647</v>
      </c>
      <c r="I1047" s="42" t="s">
        <v>65</v>
      </c>
      <c r="J1047" s="42" t="s">
        <v>420</v>
      </c>
      <c r="K1047" s="42" t="s">
        <v>9846</v>
      </c>
      <c r="L1047" s="2">
        <v>46142</v>
      </c>
      <c r="M1047" s="42" t="s">
        <v>582</v>
      </c>
    </row>
    <row r="1048" spans="1:13" x14ac:dyDescent="0.25">
      <c r="A1048" s="42" t="s">
        <v>164</v>
      </c>
      <c r="B1048" s="42" t="s">
        <v>2</v>
      </c>
      <c r="C1048" s="42" t="s">
        <v>711</v>
      </c>
      <c r="D1048" s="42" t="s">
        <v>409</v>
      </c>
      <c r="E1048" s="5">
        <v>7681344</v>
      </c>
      <c r="F1048">
        <v>1</v>
      </c>
      <c r="G1048" s="2">
        <v>45679</v>
      </c>
      <c r="H1048" s="42" t="s">
        <v>647</v>
      </c>
      <c r="I1048" s="42" t="s">
        <v>65</v>
      </c>
      <c r="J1048" s="42" t="s">
        <v>420</v>
      </c>
      <c r="K1048" s="42" t="s">
        <v>776</v>
      </c>
      <c r="L1048" s="2">
        <v>46142</v>
      </c>
      <c r="M1048" s="42" t="s">
        <v>582</v>
      </c>
    </row>
    <row r="1049" spans="1:13" x14ac:dyDescent="0.25">
      <c r="A1049" s="42" t="s">
        <v>934</v>
      </c>
      <c r="B1049" s="42" t="s">
        <v>935</v>
      </c>
      <c r="C1049" s="42" t="s">
        <v>13450</v>
      </c>
      <c r="D1049" s="42" t="s">
        <v>409</v>
      </c>
      <c r="E1049">
        <v>5577841</v>
      </c>
      <c r="F1049">
        <v>1</v>
      </c>
      <c r="G1049" s="2">
        <v>46142</v>
      </c>
      <c r="H1049" s="42" t="s">
        <v>457</v>
      </c>
      <c r="I1049" s="42" t="s">
        <v>73</v>
      </c>
      <c r="J1049" s="42" t="s">
        <v>449</v>
      </c>
      <c r="K1049" s="42" t="s">
        <v>9940</v>
      </c>
      <c r="L1049" s="2">
        <v>46142</v>
      </c>
      <c r="M1049" s="42" t="s">
        <v>582</v>
      </c>
    </row>
    <row r="1050" spans="1:13" x14ac:dyDescent="0.25">
      <c r="A1050" s="42" t="s">
        <v>934</v>
      </c>
      <c r="B1050" s="42" t="s">
        <v>935</v>
      </c>
      <c r="C1050" s="42" t="s">
        <v>6777</v>
      </c>
      <c r="D1050" s="42" t="s">
        <v>409</v>
      </c>
      <c r="E1050">
        <v>398417</v>
      </c>
      <c r="F1050">
        <v>1</v>
      </c>
      <c r="G1050" s="2">
        <v>46126</v>
      </c>
      <c r="H1050" s="42" t="s">
        <v>457</v>
      </c>
      <c r="I1050" s="42" t="s">
        <v>73</v>
      </c>
      <c r="J1050" s="42" t="s">
        <v>449</v>
      </c>
      <c r="K1050" s="42" t="s">
        <v>9943</v>
      </c>
      <c r="L1050" s="2">
        <v>46142</v>
      </c>
      <c r="M1050" s="42" t="s">
        <v>582</v>
      </c>
    </row>
    <row r="1051" spans="1:13" x14ac:dyDescent="0.25">
      <c r="A1051" s="42" t="s">
        <v>934</v>
      </c>
      <c r="B1051" s="42" t="s">
        <v>935</v>
      </c>
      <c r="C1051" s="42" t="s">
        <v>6776</v>
      </c>
      <c r="D1051" s="42" t="s">
        <v>409</v>
      </c>
      <c r="E1051">
        <v>9562013</v>
      </c>
      <c r="F1051">
        <v>1</v>
      </c>
      <c r="G1051" s="2">
        <v>46107</v>
      </c>
      <c r="H1051" s="42" t="s">
        <v>457</v>
      </c>
      <c r="I1051" s="42" t="s">
        <v>73</v>
      </c>
      <c r="J1051" s="42" t="s">
        <v>449</v>
      </c>
      <c r="K1051" s="42" t="s">
        <v>9944</v>
      </c>
      <c r="L1051" s="2">
        <v>46142</v>
      </c>
      <c r="M1051" s="42" t="s">
        <v>582</v>
      </c>
    </row>
    <row r="1052" spans="1:13" x14ac:dyDescent="0.25">
      <c r="A1052" s="42" t="s">
        <v>804</v>
      </c>
      <c r="B1052" s="42" t="s">
        <v>771</v>
      </c>
      <c r="C1052" s="42" t="s">
        <v>6520</v>
      </c>
      <c r="D1052" s="42" t="s">
        <v>409</v>
      </c>
      <c r="E1052" s="5">
        <v>119962</v>
      </c>
      <c r="F1052">
        <v>1</v>
      </c>
      <c r="G1052" s="2">
        <v>46141</v>
      </c>
      <c r="H1052" s="42" t="s">
        <v>453</v>
      </c>
      <c r="I1052" s="42" t="s">
        <v>68</v>
      </c>
      <c r="J1052" s="42" t="s">
        <v>452</v>
      </c>
      <c r="K1052" s="42" t="s">
        <v>6520</v>
      </c>
      <c r="L1052" s="2">
        <v>46141</v>
      </c>
      <c r="M1052" s="42" t="s">
        <v>582</v>
      </c>
    </row>
    <row r="1053" spans="1:13" x14ac:dyDescent="0.25">
      <c r="A1053" s="42" t="s">
        <v>5420</v>
      </c>
      <c r="B1053" s="42" t="s">
        <v>5421</v>
      </c>
      <c r="C1053" s="42" t="s">
        <v>9471</v>
      </c>
      <c r="D1053" s="42" t="s">
        <v>409</v>
      </c>
      <c r="E1053">
        <v>250000</v>
      </c>
      <c r="F1053">
        <v>1</v>
      </c>
      <c r="G1053" s="2">
        <v>46141</v>
      </c>
      <c r="H1053" s="42" t="s">
        <v>428</v>
      </c>
      <c r="I1053" s="42" t="s">
        <v>68</v>
      </c>
      <c r="J1053" s="42" t="s">
        <v>429</v>
      </c>
      <c r="K1053" s="42" t="s">
        <v>9471</v>
      </c>
      <c r="L1053" s="2">
        <v>46141</v>
      </c>
      <c r="M1053" s="42" t="s">
        <v>582</v>
      </c>
    </row>
    <row r="1054" spans="1:13" x14ac:dyDescent="0.25">
      <c r="A1054" s="42" t="s">
        <v>174</v>
      </c>
      <c r="B1054" s="42" t="s">
        <v>320</v>
      </c>
      <c r="C1054" s="42" t="s">
        <v>6678</v>
      </c>
      <c r="D1054" s="42" t="s">
        <v>409</v>
      </c>
      <c r="E1054">
        <v>764307</v>
      </c>
      <c r="F1054">
        <v>1</v>
      </c>
      <c r="G1054" s="2">
        <v>46140</v>
      </c>
      <c r="H1054" s="42" t="s">
        <v>434</v>
      </c>
      <c r="I1054" s="42" t="s">
        <v>69</v>
      </c>
      <c r="J1054" s="42" t="s">
        <v>423</v>
      </c>
      <c r="K1054" s="42" t="s">
        <v>9479</v>
      </c>
      <c r="L1054" s="2">
        <v>46140</v>
      </c>
      <c r="M1054" s="42" t="s">
        <v>582</v>
      </c>
    </row>
    <row r="1055" spans="1:13" x14ac:dyDescent="0.25">
      <c r="A1055" s="42" t="s">
        <v>8557</v>
      </c>
      <c r="B1055" s="42" t="s">
        <v>8558</v>
      </c>
      <c r="C1055" s="42" t="s">
        <v>6679</v>
      </c>
      <c r="D1055" s="42" t="s">
        <v>409</v>
      </c>
      <c r="E1055">
        <v>76560</v>
      </c>
      <c r="F1055">
        <v>1</v>
      </c>
      <c r="G1055" s="2">
        <v>46140</v>
      </c>
      <c r="H1055" s="42" t="s">
        <v>434</v>
      </c>
      <c r="I1055" s="42" t="s">
        <v>69</v>
      </c>
      <c r="J1055" s="42" t="s">
        <v>423</v>
      </c>
      <c r="K1055" s="42" t="s">
        <v>9475</v>
      </c>
      <c r="L1055" s="2">
        <v>46140</v>
      </c>
      <c r="M1055" s="42" t="s">
        <v>582</v>
      </c>
    </row>
    <row r="1056" spans="1:13" x14ac:dyDescent="0.25">
      <c r="A1056" s="42" t="s">
        <v>174</v>
      </c>
      <c r="B1056" s="42" t="s">
        <v>320</v>
      </c>
      <c r="C1056" s="42" t="s">
        <v>6677</v>
      </c>
      <c r="D1056" s="42" t="s">
        <v>409</v>
      </c>
      <c r="E1056">
        <v>1070945</v>
      </c>
      <c r="F1056">
        <v>1</v>
      </c>
      <c r="G1056" s="2">
        <v>46140</v>
      </c>
      <c r="H1056" s="42" t="s">
        <v>434</v>
      </c>
      <c r="I1056" s="42" t="s">
        <v>69</v>
      </c>
      <c r="J1056" s="42" t="s">
        <v>423</v>
      </c>
      <c r="K1056" s="42" t="s">
        <v>9480</v>
      </c>
      <c r="L1056" s="2">
        <v>46140</v>
      </c>
      <c r="M1056" s="42" t="s">
        <v>582</v>
      </c>
    </row>
    <row r="1057" spans="1:13" x14ac:dyDescent="0.25">
      <c r="A1057" s="42" t="s">
        <v>1133</v>
      </c>
      <c r="B1057" s="42" t="s">
        <v>1134</v>
      </c>
      <c r="C1057" s="42" t="s">
        <v>6680</v>
      </c>
      <c r="D1057" s="42" t="s">
        <v>409</v>
      </c>
      <c r="E1057">
        <v>774523</v>
      </c>
      <c r="F1057">
        <v>1</v>
      </c>
      <c r="G1057" s="2">
        <v>46140</v>
      </c>
      <c r="H1057" s="42" t="s">
        <v>434</v>
      </c>
      <c r="I1057" s="42" t="s">
        <v>69</v>
      </c>
      <c r="J1057" s="42" t="s">
        <v>423</v>
      </c>
      <c r="K1057" s="42" t="s">
        <v>9478</v>
      </c>
      <c r="L1057" s="2">
        <v>46140</v>
      </c>
      <c r="M1057" s="42" t="s">
        <v>582</v>
      </c>
    </row>
    <row r="1058" spans="1:13" x14ac:dyDescent="0.25">
      <c r="A1058" s="42" t="s">
        <v>5602</v>
      </c>
      <c r="B1058" s="42" t="s">
        <v>5603</v>
      </c>
      <c r="C1058" s="42" t="s">
        <v>6676</v>
      </c>
      <c r="D1058" s="42" t="s">
        <v>409</v>
      </c>
      <c r="E1058">
        <v>430291</v>
      </c>
      <c r="F1058">
        <v>1</v>
      </c>
      <c r="G1058" s="2">
        <v>46140</v>
      </c>
      <c r="H1058" s="42" t="s">
        <v>434</v>
      </c>
      <c r="I1058" s="42" t="s">
        <v>69</v>
      </c>
      <c r="J1058" s="42" t="s">
        <v>423</v>
      </c>
      <c r="K1058" s="42" t="s">
        <v>6107</v>
      </c>
      <c r="L1058" s="2">
        <v>46140</v>
      </c>
      <c r="M1058" s="42" t="s">
        <v>582</v>
      </c>
    </row>
    <row r="1059" spans="1:13" x14ac:dyDescent="0.25">
      <c r="A1059" s="42" t="s">
        <v>216</v>
      </c>
      <c r="B1059" s="42" t="s">
        <v>387</v>
      </c>
      <c r="C1059" s="42" t="s">
        <v>9472</v>
      </c>
      <c r="D1059" s="42" t="s">
        <v>409</v>
      </c>
      <c r="E1059">
        <v>15550724</v>
      </c>
      <c r="F1059">
        <v>1</v>
      </c>
      <c r="G1059" s="2">
        <v>46140</v>
      </c>
      <c r="H1059" s="42" t="s">
        <v>782</v>
      </c>
      <c r="I1059" s="42" t="s">
        <v>65</v>
      </c>
      <c r="J1059" s="42" t="s">
        <v>420</v>
      </c>
      <c r="K1059" s="42" t="s">
        <v>9473</v>
      </c>
      <c r="L1059" s="2">
        <v>46140</v>
      </c>
      <c r="M1059" s="42" t="s">
        <v>582</v>
      </c>
    </row>
    <row r="1060" spans="1:13" x14ac:dyDescent="0.25">
      <c r="A1060" s="42" t="s">
        <v>206</v>
      </c>
      <c r="B1060" s="42" t="s">
        <v>624</v>
      </c>
      <c r="C1060" s="42" t="s">
        <v>6681</v>
      </c>
      <c r="D1060" s="42" t="s">
        <v>409</v>
      </c>
      <c r="E1060">
        <v>1054267</v>
      </c>
      <c r="F1060">
        <v>1</v>
      </c>
      <c r="G1060" s="2">
        <v>46140</v>
      </c>
      <c r="H1060" s="42" t="s">
        <v>434</v>
      </c>
      <c r="I1060" s="42" t="s">
        <v>69</v>
      </c>
      <c r="J1060" s="42" t="s">
        <v>423</v>
      </c>
      <c r="K1060" s="42" t="s">
        <v>9477</v>
      </c>
      <c r="L1060" s="2">
        <v>46140</v>
      </c>
      <c r="M1060" s="42" t="s">
        <v>582</v>
      </c>
    </row>
    <row r="1061" spans="1:13" x14ac:dyDescent="0.25">
      <c r="A1061" s="42" t="s">
        <v>815</v>
      </c>
      <c r="B1061" s="42" t="s">
        <v>1123</v>
      </c>
      <c r="C1061" s="42" t="s">
        <v>6683</v>
      </c>
      <c r="D1061" s="42" t="s">
        <v>409</v>
      </c>
      <c r="E1061">
        <v>11992186</v>
      </c>
      <c r="F1061">
        <v>1</v>
      </c>
      <c r="G1061" s="2">
        <v>46140</v>
      </c>
      <c r="H1061" s="42" t="s">
        <v>422</v>
      </c>
      <c r="I1061" s="42" t="s">
        <v>69</v>
      </c>
      <c r="J1061" s="42" t="s">
        <v>423</v>
      </c>
      <c r="K1061" s="42" t="s">
        <v>9476</v>
      </c>
      <c r="L1061" s="2">
        <v>46140</v>
      </c>
      <c r="M1061" s="42" t="s">
        <v>582</v>
      </c>
    </row>
    <row r="1062" spans="1:13" x14ac:dyDescent="0.25">
      <c r="A1062" s="42" t="s">
        <v>950</v>
      </c>
      <c r="B1062" s="42" t="s">
        <v>5538</v>
      </c>
      <c r="C1062" s="42" t="s">
        <v>6525</v>
      </c>
      <c r="D1062" s="42" t="s">
        <v>409</v>
      </c>
      <c r="E1062">
        <v>299507</v>
      </c>
      <c r="F1062">
        <v>1</v>
      </c>
      <c r="G1062" s="2">
        <v>46140</v>
      </c>
      <c r="H1062" s="42" t="s">
        <v>453</v>
      </c>
      <c r="I1062" s="42" t="s">
        <v>68</v>
      </c>
      <c r="J1062" s="42" t="s">
        <v>452</v>
      </c>
      <c r="K1062" s="42" t="s">
        <v>6525</v>
      </c>
      <c r="L1062" s="2">
        <v>46140</v>
      </c>
      <c r="M1062" s="42" t="s">
        <v>582</v>
      </c>
    </row>
    <row r="1063" spans="1:13" x14ac:dyDescent="0.25">
      <c r="A1063" s="42" t="s">
        <v>8422</v>
      </c>
      <c r="B1063" s="42" t="s">
        <v>9474</v>
      </c>
      <c r="C1063" s="42" t="s">
        <v>6526</v>
      </c>
      <c r="D1063" s="42" t="s">
        <v>409</v>
      </c>
      <c r="E1063">
        <v>219639</v>
      </c>
      <c r="F1063">
        <v>1</v>
      </c>
      <c r="G1063" s="2">
        <v>46140</v>
      </c>
      <c r="H1063" s="42" t="s">
        <v>453</v>
      </c>
      <c r="I1063" s="42" t="s">
        <v>68</v>
      </c>
      <c r="J1063" s="42" t="s">
        <v>452</v>
      </c>
      <c r="K1063" s="42" t="s">
        <v>6526</v>
      </c>
      <c r="L1063" s="2">
        <v>46140</v>
      </c>
      <c r="M1063" s="42" t="s">
        <v>582</v>
      </c>
    </row>
    <row r="1064" spans="1:13" x14ac:dyDescent="0.25">
      <c r="A1064" s="42" t="s">
        <v>1194</v>
      </c>
      <c r="B1064" s="42" t="s">
        <v>1195</v>
      </c>
      <c r="C1064" s="42" t="s">
        <v>6552</v>
      </c>
      <c r="D1064" s="42" t="s">
        <v>409</v>
      </c>
      <c r="E1064">
        <v>1190951</v>
      </c>
      <c r="F1064">
        <v>1</v>
      </c>
      <c r="G1064" s="2">
        <v>46139</v>
      </c>
      <c r="H1064" s="42" t="s">
        <v>422</v>
      </c>
      <c r="I1064" s="42" t="s">
        <v>69</v>
      </c>
      <c r="J1064" s="42" t="s">
        <v>423</v>
      </c>
      <c r="K1064" s="42" t="s">
        <v>9483</v>
      </c>
      <c r="L1064" s="2">
        <v>46139</v>
      </c>
      <c r="M1064" s="42" t="s">
        <v>582</v>
      </c>
    </row>
    <row r="1065" spans="1:13" x14ac:dyDescent="0.25">
      <c r="A1065" s="42" t="s">
        <v>815</v>
      </c>
      <c r="B1065" s="42" t="s">
        <v>1123</v>
      </c>
      <c r="C1065" s="42" t="s">
        <v>6541</v>
      </c>
      <c r="D1065" s="42" t="s">
        <v>409</v>
      </c>
      <c r="E1065" s="5">
        <v>1933874</v>
      </c>
      <c r="F1065">
        <v>1</v>
      </c>
      <c r="G1065" s="2">
        <v>46139</v>
      </c>
      <c r="H1065" s="42" t="s">
        <v>422</v>
      </c>
      <c r="I1065" s="42" t="s">
        <v>69</v>
      </c>
      <c r="J1065" s="42" t="s">
        <v>423</v>
      </c>
      <c r="K1065" s="42" t="s">
        <v>9484</v>
      </c>
      <c r="L1065" s="2">
        <v>46139</v>
      </c>
      <c r="M1065" s="42" t="s">
        <v>582</v>
      </c>
    </row>
    <row r="1066" spans="1:13" x14ac:dyDescent="0.25">
      <c r="A1066" s="42" t="s">
        <v>1454</v>
      </c>
      <c r="B1066" s="42" t="s">
        <v>1455</v>
      </c>
      <c r="C1066" s="42" t="s">
        <v>9281</v>
      </c>
      <c r="D1066" s="42" t="s">
        <v>409</v>
      </c>
      <c r="E1066">
        <v>252506</v>
      </c>
      <c r="F1066">
        <v>1</v>
      </c>
      <c r="G1066" s="2">
        <v>46139</v>
      </c>
      <c r="H1066" s="42" t="s">
        <v>494</v>
      </c>
      <c r="I1066" s="42" t="s">
        <v>76</v>
      </c>
      <c r="J1066" s="42" t="s">
        <v>495</v>
      </c>
      <c r="K1066" s="42" t="s">
        <v>9482</v>
      </c>
      <c r="L1066" s="2">
        <v>46139</v>
      </c>
      <c r="M1066" s="42" t="s">
        <v>582</v>
      </c>
    </row>
    <row r="1067" spans="1:13" x14ac:dyDescent="0.25">
      <c r="A1067" s="42" t="s">
        <v>1288</v>
      </c>
      <c r="B1067" s="42" t="s">
        <v>1289</v>
      </c>
      <c r="C1067" s="42" t="s">
        <v>9273</v>
      </c>
      <c r="D1067" s="42" t="s">
        <v>409</v>
      </c>
      <c r="E1067">
        <v>641665</v>
      </c>
      <c r="F1067">
        <v>1</v>
      </c>
      <c r="G1067" s="2">
        <v>46139</v>
      </c>
      <c r="H1067" s="42" t="s">
        <v>494</v>
      </c>
      <c r="I1067" s="42" t="s">
        <v>76</v>
      </c>
      <c r="J1067" s="42" t="s">
        <v>495</v>
      </c>
      <c r="K1067" s="42" t="s">
        <v>9481</v>
      </c>
      <c r="L1067" s="2">
        <v>46139</v>
      </c>
      <c r="M1067" s="42" t="s">
        <v>582</v>
      </c>
    </row>
    <row r="1068" spans="1:13" x14ac:dyDescent="0.25">
      <c r="A1068" s="42" t="s">
        <v>7808</v>
      </c>
      <c r="B1068" s="42" t="s">
        <v>9487</v>
      </c>
      <c r="C1068" s="42" t="s">
        <v>6446</v>
      </c>
      <c r="D1068" s="42" t="s">
        <v>409</v>
      </c>
      <c r="E1068">
        <v>1721738</v>
      </c>
      <c r="F1068">
        <v>1</v>
      </c>
      <c r="G1068" s="2">
        <v>46136</v>
      </c>
      <c r="H1068" s="42" t="s">
        <v>647</v>
      </c>
      <c r="I1068" s="42" t="s">
        <v>65</v>
      </c>
      <c r="J1068" s="42" t="s">
        <v>420</v>
      </c>
      <c r="K1068" s="42" t="s">
        <v>9488</v>
      </c>
      <c r="L1068" s="2">
        <v>46136</v>
      </c>
      <c r="M1068" s="42" t="s">
        <v>582</v>
      </c>
    </row>
    <row r="1069" spans="1:13" x14ac:dyDescent="0.25">
      <c r="A1069" s="42" t="s">
        <v>6920</v>
      </c>
      <c r="B1069" s="42" t="s">
        <v>6929</v>
      </c>
      <c r="C1069" s="42" t="s">
        <v>9485</v>
      </c>
      <c r="D1069" s="42" t="s">
        <v>409</v>
      </c>
      <c r="E1069">
        <v>79710</v>
      </c>
      <c r="F1069">
        <v>1</v>
      </c>
      <c r="G1069" s="2">
        <v>46136</v>
      </c>
      <c r="H1069" s="42" t="s">
        <v>1161</v>
      </c>
      <c r="I1069" s="42" t="s">
        <v>63</v>
      </c>
      <c r="J1069" s="42" t="s">
        <v>438</v>
      </c>
      <c r="K1069" s="42" t="s">
        <v>9486</v>
      </c>
      <c r="L1069" s="2">
        <v>46136</v>
      </c>
      <c r="M1069" s="42" t="s">
        <v>582</v>
      </c>
    </row>
    <row r="1070" spans="1:13" x14ac:dyDescent="0.25">
      <c r="A1070" s="42" t="s">
        <v>9275</v>
      </c>
      <c r="B1070" s="42" t="s">
        <v>9276</v>
      </c>
      <c r="C1070" s="42" t="s">
        <v>9277</v>
      </c>
      <c r="D1070" s="42" t="s">
        <v>409</v>
      </c>
      <c r="E1070">
        <v>440300</v>
      </c>
      <c r="F1070">
        <v>1</v>
      </c>
      <c r="G1070" s="2">
        <v>46139</v>
      </c>
      <c r="H1070" s="42" t="s">
        <v>494</v>
      </c>
      <c r="I1070" s="42" t="s">
        <v>76</v>
      </c>
      <c r="J1070" s="42" t="s">
        <v>495</v>
      </c>
      <c r="K1070" s="42" t="s">
        <v>9501</v>
      </c>
      <c r="L1070" s="2">
        <v>46135</v>
      </c>
      <c r="M1070" s="42" t="s">
        <v>582</v>
      </c>
    </row>
    <row r="1071" spans="1:13" x14ac:dyDescent="0.25">
      <c r="A1071" s="42" t="s">
        <v>180</v>
      </c>
      <c r="B1071" s="42" t="s">
        <v>23</v>
      </c>
      <c r="C1071" s="42" t="s">
        <v>6518</v>
      </c>
      <c r="D1071" s="42" t="s">
        <v>409</v>
      </c>
      <c r="E1071">
        <v>2239105</v>
      </c>
      <c r="F1071">
        <v>1</v>
      </c>
      <c r="G1071" s="2">
        <v>46135</v>
      </c>
      <c r="H1071" s="42" t="s">
        <v>1500</v>
      </c>
      <c r="I1071" s="42" t="s">
        <v>68</v>
      </c>
      <c r="J1071" s="42" t="s">
        <v>452</v>
      </c>
      <c r="K1071" s="42" t="s">
        <v>6518</v>
      </c>
      <c r="L1071" s="2">
        <v>46135</v>
      </c>
      <c r="M1071" s="42" t="s">
        <v>582</v>
      </c>
    </row>
    <row r="1072" spans="1:13" x14ac:dyDescent="0.25">
      <c r="A1072" s="42" t="s">
        <v>204</v>
      </c>
      <c r="B1072" s="42" t="s">
        <v>3218</v>
      </c>
      <c r="C1072" s="42" t="s">
        <v>6549</v>
      </c>
      <c r="D1072" s="42" t="s">
        <v>409</v>
      </c>
      <c r="E1072">
        <v>4002715</v>
      </c>
      <c r="F1072">
        <v>1</v>
      </c>
      <c r="G1072" s="2">
        <v>46135</v>
      </c>
      <c r="H1072" s="42" t="s">
        <v>422</v>
      </c>
      <c r="I1072" s="42" t="s">
        <v>69</v>
      </c>
      <c r="J1072" s="42" t="s">
        <v>423</v>
      </c>
      <c r="K1072" s="42" t="s">
        <v>9492</v>
      </c>
      <c r="L1072" s="2">
        <v>46135</v>
      </c>
      <c r="M1072" s="42" t="s">
        <v>582</v>
      </c>
    </row>
    <row r="1073" spans="1:13" x14ac:dyDescent="0.25">
      <c r="A1073" s="42" t="s">
        <v>9283</v>
      </c>
      <c r="B1073" s="42" t="s">
        <v>9284</v>
      </c>
      <c r="C1073" s="42" t="s">
        <v>9285</v>
      </c>
      <c r="D1073" s="42" t="s">
        <v>409</v>
      </c>
      <c r="E1073">
        <v>163351</v>
      </c>
      <c r="F1073">
        <v>1</v>
      </c>
      <c r="G1073" s="2">
        <v>46135</v>
      </c>
      <c r="H1073" s="42" t="s">
        <v>494</v>
      </c>
      <c r="I1073" s="42" t="s">
        <v>76</v>
      </c>
      <c r="J1073" s="42" t="s">
        <v>495</v>
      </c>
      <c r="K1073" s="42" t="s">
        <v>9500</v>
      </c>
      <c r="L1073" s="2">
        <v>46135</v>
      </c>
      <c r="M1073" s="42" t="s">
        <v>582</v>
      </c>
    </row>
    <row r="1074" spans="1:13" x14ac:dyDescent="0.25">
      <c r="A1074" s="42" t="s">
        <v>208</v>
      </c>
      <c r="B1074" s="42" t="s">
        <v>41</v>
      </c>
      <c r="C1074" s="42" t="s">
        <v>6550</v>
      </c>
      <c r="D1074" s="42" t="s">
        <v>409</v>
      </c>
      <c r="E1074">
        <v>4352842</v>
      </c>
      <c r="F1074">
        <v>1</v>
      </c>
      <c r="G1074" s="2">
        <v>46135</v>
      </c>
      <c r="H1074" s="42" t="s">
        <v>422</v>
      </c>
      <c r="I1074" s="42" t="s">
        <v>69</v>
      </c>
      <c r="J1074" s="42" t="s">
        <v>423</v>
      </c>
      <c r="K1074" s="42" t="s">
        <v>9489</v>
      </c>
      <c r="L1074" s="2">
        <v>46135</v>
      </c>
      <c r="M1074" s="42" t="s">
        <v>582</v>
      </c>
    </row>
    <row r="1075" spans="1:13" x14ac:dyDescent="0.25">
      <c r="A1075" s="42" t="s">
        <v>205</v>
      </c>
      <c r="B1075" s="42" t="s">
        <v>1512</v>
      </c>
      <c r="C1075" s="42" t="s">
        <v>6551</v>
      </c>
      <c r="D1075" s="42" t="s">
        <v>409</v>
      </c>
      <c r="E1075">
        <v>2971000</v>
      </c>
      <c r="F1075">
        <v>1</v>
      </c>
      <c r="G1075" s="2">
        <v>46135</v>
      </c>
      <c r="H1075" s="42" t="s">
        <v>422</v>
      </c>
      <c r="I1075" s="42" t="s">
        <v>69</v>
      </c>
      <c r="J1075" s="42" t="s">
        <v>423</v>
      </c>
      <c r="K1075" s="42" t="s">
        <v>9490</v>
      </c>
      <c r="L1075" s="2">
        <v>46135</v>
      </c>
      <c r="M1075" s="42" t="s">
        <v>582</v>
      </c>
    </row>
    <row r="1076" spans="1:13" x14ac:dyDescent="0.25">
      <c r="A1076" s="42" t="s">
        <v>207</v>
      </c>
      <c r="B1076" s="42" t="s">
        <v>1627</v>
      </c>
      <c r="C1076" s="42" t="s">
        <v>6548</v>
      </c>
      <c r="D1076" s="42" t="s">
        <v>409</v>
      </c>
      <c r="E1076">
        <v>17441611</v>
      </c>
      <c r="F1076">
        <v>1</v>
      </c>
      <c r="G1076" s="2">
        <v>46135</v>
      </c>
      <c r="H1076" s="42" t="s">
        <v>422</v>
      </c>
      <c r="I1076" s="42" t="s">
        <v>69</v>
      </c>
      <c r="J1076" s="42" t="s">
        <v>423</v>
      </c>
      <c r="K1076" s="42" t="s">
        <v>9495</v>
      </c>
      <c r="L1076" s="2">
        <v>46135</v>
      </c>
      <c r="M1076" s="42" t="s">
        <v>582</v>
      </c>
    </row>
    <row r="1077" spans="1:13" x14ac:dyDescent="0.25">
      <c r="A1077" s="42"/>
      <c r="B1077" s="42" t="s">
        <v>372</v>
      </c>
      <c r="C1077" s="42" t="s">
        <v>9496</v>
      </c>
      <c r="D1077" s="42" t="s">
        <v>409</v>
      </c>
      <c r="E1077">
        <v>-122820308</v>
      </c>
      <c r="F1077">
        <v>1</v>
      </c>
      <c r="G1077" s="2">
        <v>44864</v>
      </c>
      <c r="H1077" s="42" t="s">
        <v>493</v>
      </c>
      <c r="I1077" s="42" t="s">
        <v>66</v>
      </c>
      <c r="J1077" s="42" t="s">
        <v>492</v>
      </c>
      <c r="K1077" s="42" t="s">
        <v>9497</v>
      </c>
      <c r="L1077" s="2">
        <v>46135</v>
      </c>
      <c r="M1077" s="42" t="s">
        <v>582</v>
      </c>
    </row>
    <row r="1078" spans="1:13" x14ac:dyDescent="0.25">
      <c r="A1078" s="42" t="s">
        <v>9288</v>
      </c>
      <c r="B1078" s="42" t="s">
        <v>9289</v>
      </c>
      <c r="C1078" s="42" t="s">
        <v>9292</v>
      </c>
      <c r="D1078" s="42" t="s">
        <v>409</v>
      </c>
      <c r="E1078">
        <v>199209</v>
      </c>
      <c r="F1078">
        <v>1</v>
      </c>
      <c r="G1078" s="2">
        <v>46135</v>
      </c>
      <c r="H1078" s="42" t="s">
        <v>494</v>
      </c>
      <c r="I1078" s="42" t="s">
        <v>76</v>
      </c>
      <c r="J1078" s="42" t="s">
        <v>495</v>
      </c>
      <c r="K1078" s="42" t="s">
        <v>9499</v>
      </c>
      <c r="L1078" s="2">
        <v>46135</v>
      </c>
      <c r="M1078" s="42" t="s">
        <v>582</v>
      </c>
    </row>
    <row r="1079" spans="1:13" x14ac:dyDescent="0.25">
      <c r="A1079" s="42" t="s">
        <v>7205</v>
      </c>
      <c r="B1079" s="42" t="s">
        <v>7206</v>
      </c>
      <c r="C1079" s="42" t="s">
        <v>6399</v>
      </c>
      <c r="D1079" s="42" t="s">
        <v>409</v>
      </c>
      <c r="E1079">
        <v>111319</v>
      </c>
      <c r="F1079">
        <v>1</v>
      </c>
      <c r="G1079" s="2">
        <v>46135</v>
      </c>
      <c r="H1079" s="42" t="s">
        <v>441</v>
      </c>
      <c r="I1079" s="42" t="s">
        <v>63</v>
      </c>
      <c r="J1079" s="42" t="s">
        <v>438</v>
      </c>
      <c r="K1079" s="42" t="s">
        <v>9491</v>
      </c>
      <c r="L1079" s="2">
        <v>46135</v>
      </c>
      <c r="M1079" s="42" t="s">
        <v>582</v>
      </c>
    </row>
    <row r="1080" spans="1:13" x14ac:dyDescent="0.25">
      <c r="A1080" s="42" t="s">
        <v>9298</v>
      </c>
      <c r="B1080" s="42" t="s">
        <v>9299</v>
      </c>
      <c r="C1080" s="42" t="s">
        <v>9300</v>
      </c>
      <c r="D1080" s="42" t="s">
        <v>409</v>
      </c>
      <c r="E1080">
        <v>996043</v>
      </c>
      <c r="F1080">
        <v>1</v>
      </c>
      <c r="G1080" s="2">
        <v>46121</v>
      </c>
      <c r="H1080" s="42" t="s">
        <v>494</v>
      </c>
      <c r="I1080" s="42" t="s">
        <v>76</v>
      </c>
      <c r="J1080" s="42" t="s">
        <v>495</v>
      </c>
      <c r="K1080" s="42" t="s">
        <v>9498</v>
      </c>
      <c r="L1080" s="2">
        <v>46135</v>
      </c>
      <c r="M1080" s="42" t="s">
        <v>582</v>
      </c>
    </row>
    <row r="1081" spans="1:13" x14ac:dyDescent="0.25">
      <c r="A1081" s="42" t="s">
        <v>9161</v>
      </c>
      <c r="B1081" s="42" t="s">
        <v>9164</v>
      </c>
      <c r="C1081" s="42" t="s">
        <v>6727</v>
      </c>
      <c r="D1081" s="42" t="s">
        <v>409</v>
      </c>
      <c r="E1081">
        <v>8742714</v>
      </c>
      <c r="F1081">
        <v>1</v>
      </c>
      <c r="G1081" s="2">
        <v>46083</v>
      </c>
      <c r="H1081" s="42" t="s">
        <v>457</v>
      </c>
      <c r="I1081" s="42" t="s">
        <v>73</v>
      </c>
      <c r="J1081" s="42" t="s">
        <v>449</v>
      </c>
      <c r="K1081" s="42" t="s">
        <v>9656</v>
      </c>
      <c r="L1081" s="2">
        <v>46129</v>
      </c>
      <c r="M1081" s="42" t="s">
        <v>582</v>
      </c>
    </row>
    <row r="1082" spans="1:13" x14ac:dyDescent="0.25">
      <c r="A1082" s="42" t="s">
        <v>9302</v>
      </c>
      <c r="B1082" s="42" t="s">
        <v>9303</v>
      </c>
      <c r="C1082" s="42" t="s">
        <v>9304</v>
      </c>
      <c r="D1082" s="42" t="s">
        <v>409</v>
      </c>
      <c r="E1082" s="5">
        <v>282876</v>
      </c>
      <c r="F1082">
        <v>1</v>
      </c>
      <c r="G1082" s="2">
        <v>46121</v>
      </c>
      <c r="H1082" s="42" t="s">
        <v>494</v>
      </c>
      <c r="I1082" s="42" t="s">
        <v>76</v>
      </c>
      <c r="J1082" s="42" t="s">
        <v>495</v>
      </c>
      <c r="K1082" s="42" t="s">
        <v>9511</v>
      </c>
      <c r="L1082" s="2">
        <v>46121</v>
      </c>
      <c r="M1082" s="42" t="s">
        <v>582</v>
      </c>
    </row>
    <row r="1083" spans="1:13" x14ac:dyDescent="0.25">
      <c r="A1083" s="42" t="s">
        <v>9288</v>
      </c>
      <c r="B1083" s="42" t="s">
        <v>9289</v>
      </c>
      <c r="C1083" s="42" t="s">
        <v>9290</v>
      </c>
      <c r="D1083" s="42" t="s">
        <v>409</v>
      </c>
      <c r="E1083" s="5">
        <v>199209</v>
      </c>
      <c r="F1083">
        <v>1</v>
      </c>
      <c r="G1083" s="2">
        <v>46121</v>
      </c>
      <c r="H1083" s="42" t="s">
        <v>494</v>
      </c>
      <c r="I1083" s="42" t="s">
        <v>76</v>
      </c>
      <c r="J1083" s="42" t="s">
        <v>495</v>
      </c>
      <c r="K1083" s="42" t="s">
        <v>9510</v>
      </c>
      <c r="L1083" s="2">
        <v>46121</v>
      </c>
      <c r="M1083" s="42" t="s">
        <v>582</v>
      </c>
    </row>
    <row r="1084" spans="1:13" x14ac:dyDescent="0.25">
      <c r="A1084" s="42" t="s">
        <v>9294</v>
      </c>
      <c r="B1084" s="42" t="s">
        <v>9508</v>
      </c>
      <c r="C1084" s="42" t="s">
        <v>9295</v>
      </c>
      <c r="D1084" s="42" t="s">
        <v>409</v>
      </c>
      <c r="E1084" s="5">
        <v>406386</v>
      </c>
      <c r="F1084">
        <v>1</v>
      </c>
      <c r="G1084" s="2">
        <v>46121</v>
      </c>
      <c r="H1084" s="42" t="s">
        <v>494</v>
      </c>
      <c r="I1084" s="42" t="s">
        <v>76</v>
      </c>
      <c r="J1084" s="42" t="s">
        <v>495</v>
      </c>
      <c r="K1084" s="42" t="s">
        <v>9509</v>
      </c>
      <c r="L1084" s="2">
        <v>46121</v>
      </c>
      <c r="M1084" s="42" t="s">
        <v>582</v>
      </c>
    </row>
    <row r="1085" spans="1:13" x14ac:dyDescent="0.25">
      <c r="A1085" s="42" t="s">
        <v>809</v>
      </c>
      <c r="B1085" s="42" t="s">
        <v>390</v>
      </c>
      <c r="C1085" s="42" t="s">
        <v>9279</v>
      </c>
      <c r="D1085" s="42" t="s">
        <v>409</v>
      </c>
      <c r="E1085">
        <v>294829</v>
      </c>
      <c r="F1085">
        <v>1</v>
      </c>
      <c r="G1085" s="2">
        <v>46121</v>
      </c>
      <c r="H1085" s="42" t="s">
        <v>494</v>
      </c>
      <c r="I1085" s="42" t="s">
        <v>76</v>
      </c>
      <c r="J1085" s="42" t="s">
        <v>495</v>
      </c>
      <c r="K1085" s="42" t="s">
        <v>9512</v>
      </c>
      <c r="L1085" s="2">
        <v>46120</v>
      </c>
      <c r="M1085" s="42" t="s">
        <v>582</v>
      </c>
    </row>
    <row r="1086" spans="1:13" x14ac:dyDescent="0.25">
      <c r="A1086" s="42" t="s">
        <v>8993</v>
      </c>
      <c r="B1086" s="42" t="s">
        <v>8995</v>
      </c>
      <c r="C1086" s="42" t="s">
        <v>6759</v>
      </c>
      <c r="D1086" s="42" t="s">
        <v>409</v>
      </c>
      <c r="E1086" s="5">
        <v>1195252</v>
      </c>
      <c r="F1086">
        <v>1</v>
      </c>
      <c r="G1086" s="2">
        <v>46118</v>
      </c>
      <c r="H1086" s="42" t="s">
        <v>607</v>
      </c>
      <c r="I1086" s="42" t="s">
        <v>73</v>
      </c>
      <c r="J1086" s="42" t="s">
        <v>449</v>
      </c>
      <c r="K1086" s="42" t="s">
        <v>9657</v>
      </c>
      <c r="L1086" s="2">
        <v>46118</v>
      </c>
      <c r="M1086" s="42" t="s">
        <v>582</v>
      </c>
    </row>
    <row r="1087" spans="1:13" x14ac:dyDescent="0.25">
      <c r="A1087" s="42" t="s">
        <v>1196</v>
      </c>
      <c r="B1087" s="42" t="s">
        <v>1197</v>
      </c>
      <c r="C1087" s="42" t="s">
        <v>9513</v>
      </c>
      <c r="D1087" s="42" t="s">
        <v>409</v>
      </c>
      <c r="E1087">
        <v>1531000</v>
      </c>
      <c r="F1087">
        <v>1</v>
      </c>
      <c r="G1087" s="2">
        <v>46111</v>
      </c>
      <c r="H1087" s="42" t="s">
        <v>450</v>
      </c>
      <c r="I1087" s="42" t="s">
        <v>68</v>
      </c>
      <c r="J1087" s="42" t="s">
        <v>429</v>
      </c>
      <c r="K1087" s="42" t="s">
        <v>9514</v>
      </c>
      <c r="L1087" s="2">
        <v>46116</v>
      </c>
      <c r="M1087" s="42" t="s">
        <v>582</v>
      </c>
    </row>
    <row r="1088" spans="1:13" x14ac:dyDescent="0.25">
      <c r="A1088" s="42" t="s">
        <v>921</v>
      </c>
      <c r="B1088" s="42" t="s">
        <v>845</v>
      </c>
      <c r="C1088" s="42" t="s">
        <v>9515</v>
      </c>
      <c r="D1088" s="42" t="s">
        <v>409</v>
      </c>
      <c r="E1088">
        <v>23705823.399999999</v>
      </c>
      <c r="F1088">
        <v>1</v>
      </c>
      <c r="G1088" s="2">
        <v>46112</v>
      </c>
      <c r="H1088" s="42" t="s">
        <v>460</v>
      </c>
      <c r="I1088" s="42" t="s">
        <v>63</v>
      </c>
      <c r="J1088" s="42" t="s">
        <v>438</v>
      </c>
      <c r="K1088" s="42" t="s">
        <v>9516</v>
      </c>
      <c r="L1088" s="2">
        <v>46115</v>
      </c>
      <c r="M1088" s="42" t="s">
        <v>582</v>
      </c>
    </row>
    <row r="1089" spans="1:13" x14ac:dyDescent="0.25">
      <c r="A1089" s="42" t="s">
        <v>924</v>
      </c>
      <c r="B1089" s="42" t="s">
        <v>901</v>
      </c>
      <c r="C1089" s="42" t="s">
        <v>6409</v>
      </c>
      <c r="D1089" s="42" t="s">
        <v>409</v>
      </c>
      <c r="E1089" s="5">
        <v>1200000</v>
      </c>
      <c r="F1089">
        <v>1</v>
      </c>
      <c r="G1089" s="2">
        <v>46099</v>
      </c>
      <c r="H1089" s="42" t="s">
        <v>467</v>
      </c>
      <c r="I1089" s="42" t="s">
        <v>63</v>
      </c>
      <c r="J1089" s="42" t="s">
        <v>438</v>
      </c>
      <c r="K1089" s="42" t="s">
        <v>9818</v>
      </c>
      <c r="L1089" s="2">
        <v>46112</v>
      </c>
      <c r="M1089" s="42" t="s">
        <v>582</v>
      </c>
    </row>
    <row r="1090" spans="1:13" x14ac:dyDescent="0.25">
      <c r="A1090" s="42" t="s">
        <v>213</v>
      </c>
      <c r="B1090" s="42" t="s">
        <v>29</v>
      </c>
      <c r="C1090" s="42" t="s">
        <v>6703</v>
      </c>
      <c r="D1090" s="42" t="s">
        <v>409</v>
      </c>
      <c r="E1090">
        <v>3784963</v>
      </c>
      <c r="F1090">
        <v>1</v>
      </c>
      <c r="G1090" s="2">
        <v>46111</v>
      </c>
      <c r="H1090" s="42" t="s">
        <v>442</v>
      </c>
      <c r="I1090" s="42" t="s">
        <v>71</v>
      </c>
      <c r="J1090" s="42" t="s">
        <v>443</v>
      </c>
      <c r="K1090" s="42" t="s">
        <v>1097</v>
      </c>
      <c r="L1090" s="2">
        <v>46112</v>
      </c>
      <c r="M1090" s="42" t="s">
        <v>582</v>
      </c>
    </row>
    <row r="1091" spans="1:13" x14ac:dyDescent="0.25">
      <c r="A1091" s="42" t="s">
        <v>164</v>
      </c>
      <c r="B1091" s="42" t="s">
        <v>2</v>
      </c>
      <c r="C1091" s="42" t="s">
        <v>6425</v>
      </c>
      <c r="D1091" s="42" t="s">
        <v>409</v>
      </c>
      <c r="E1091">
        <v>3677390.76</v>
      </c>
      <c r="F1091">
        <v>1</v>
      </c>
      <c r="G1091" s="2">
        <v>46085</v>
      </c>
      <c r="H1091" s="42" t="s">
        <v>485</v>
      </c>
      <c r="I1091" s="42" t="s">
        <v>64</v>
      </c>
      <c r="J1091" s="42" t="s">
        <v>466</v>
      </c>
      <c r="K1091" s="42" t="s">
        <v>9763</v>
      </c>
      <c r="L1091" s="2">
        <v>46112</v>
      </c>
      <c r="M1091" s="42" t="s">
        <v>582</v>
      </c>
    </row>
    <row r="1092" spans="1:13" x14ac:dyDescent="0.25">
      <c r="A1092" s="42" t="s">
        <v>2817</v>
      </c>
      <c r="B1092" s="42" t="s">
        <v>2818</v>
      </c>
      <c r="C1092" s="42" t="s">
        <v>2819</v>
      </c>
      <c r="D1092" s="42" t="s">
        <v>409</v>
      </c>
      <c r="E1092" s="5">
        <v>5154164.5999999996</v>
      </c>
      <c r="F1092">
        <v>1</v>
      </c>
      <c r="G1092" s="2">
        <v>46021</v>
      </c>
      <c r="H1092" s="42" t="s">
        <v>457</v>
      </c>
      <c r="I1092" s="42" t="s">
        <v>73</v>
      </c>
      <c r="J1092" s="42" t="s">
        <v>449</v>
      </c>
      <c r="K1092" s="42" t="s">
        <v>2820</v>
      </c>
      <c r="L1092" s="2">
        <v>46112</v>
      </c>
      <c r="M1092" s="42" t="s">
        <v>582</v>
      </c>
    </row>
    <row r="1093" spans="1:13" x14ac:dyDescent="0.25">
      <c r="A1093" s="42" t="s">
        <v>2613</v>
      </c>
      <c r="B1093" s="42" t="s">
        <v>2614</v>
      </c>
      <c r="C1093" s="42" t="s">
        <v>6724</v>
      </c>
      <c r="D1093" s="42" t="s">
        <v>409</v>
      </c>
      <c r="E1093">
        <v>9143609</v>
      </c>
      <c r="F1093">
        <v>1</v>
      </c>
      <c r="G1093" s="2">
        <v>46035</v>
      </c>
      <c r="H1093" s="42" t="s">
        <v>457</v>
      </c>
      <c r="I1093" s="42" t="s">
        <v>73</v>
      </c>
      <c r="J1093" s="42" t="s">
        <v>449</v>
      </c>
      <c r="K1093" s="42" t="s">
        <v>2739</v>
      </c>
      <c r="L1093" s="2">
        <v>46112</v>
      </c>
      <c r="M1093" s="42" t="s">
        <v>582</v>
      </c>
    </row>
    <row r="1094" spans="1:13" x14ac:dyDescent="0.25">
      <c r="A1094" s="42" t="s">
        <v>2807</v>
      </c>
      <c r="B1094" s="42" t="s">
        <v>2808</v>
      </c>
      <c r="C1094" s="42" t="s">
        <v>2809</v>
      </c>
      <c r="D1094" s="42" t="s">
        <v>409</v>
      </c>
      <c r="E1094">
        <v>30129128.399999999</v>
      </c>
      <c r="F1094">
        <v>1</v>
      </c>
      <c r="G1094" s="2">
        <v>46043</v>
      </c>
      <c r="H1094" s="42" t="s">
        <v>465</v>
      </c>
      <c r="I1094" s="42" t="s">
        <v>64</v>
      </c>
      <c r="J1094" s="42" t="s">
        <v>466</v>
      </c>
      <c r="K1094" s="42" t="s">
        <v>2810</v>
      </c>
      <c r="L1094" s="2">
        <v>46112</v>
      </c>
      <c r="M1094" s="42" t="s">
        <v>582</v>
      </c>
    </row>
    <row r="1095" spans="1:13" x14ac:dyDescent="0.25">
      <c r="A1095" s="42" t="s">
        <v>1286</v>
      </c>
      <c r="B1095" s="42" t="s">
        <v>1287</v>
      </c>
      <c r="C1095" s="42" t="s">
        <v>6427</v>
      </c>
      <c r="D1095" s="42" t="s">
        <v>409</v>
      </c>
      <c r="E1095">
        <v>2788920.4</v>
      </c>
      <c r="F1095">
        <v>1</v>
      </c>
      <c r="G1095" s="2">
        <v>46092</v>
      </c>
      <c r="H1095" s="42" t="s">
        <v>485</v>
      </c>
      <c r="I1095" s="42" t="s">
        <v>64</v>
      </c>
      <c r="J1095" s="42" t="s">
        <v>466</v>
      </c>
      <c r="K1095" s="42" t="s">
        <v>9806</v>
      </c>
      <c r="L1095" s="2">
        <v>46112</v>
      </c>
      <c r="M1095" s="42" t="s">
        <v>582</v>
      </c>
    </row>
    <row r="1096" spans="1:13" x14ac:dyDescent="0.25">
      <c r="A1096" s="42" t="s">
        <v>6052</v>
      </c>
      <c r="B1096" s="42" t="s">
        <v>6053</v>
      </c>
      <c r="C1096" s="42" t="s">
        <v>6054</v>
      </c>
      <c r="D1096" s="42" t="s">
        <v>409</v>
      </c>
      <c r="E1096">
        <v>1194570.3</v>
      </c>
      <c r="F1096">
        <v>1</v>
      </c>
      <c r="G1096" s="2">
        <v>46086</v>
      </c>
      <c r="H1096" s="42" t="s">
        <v>485</v>
      </c>
      <c r="I1096" s="42" t="s">
        <v>64</v>
      </c>
      <c r="J1096" s="42" t="s">
        <v>466</v>
      </c>
      <c r="K1096" s="42" t="s">
        <v>6055</v>
      </c>
      <c r="L1096" s="2">
        <v>46112</v>
      </c>
      <c r="M1096" s="42" t="s">
        <v>582</v>
      </c>
    </row>
    <row r="1097" spans="1:13" x14ac:dyDescent="0.25">
      <c r="A1097" s="42" t="s">
        <v>193</v>
      </c>
      <c r="B1097" s="42" t="s">
        <v>367</v>
      </c>
      <c r="C1097" s="42" t="s">
        <v>6449</v>
      </c>
      <c r="D1097" s="42" t="s">
        <v>409</v>
      </c>
      <c r="E1097">
        <v>5179423.5999999996</v>
      </c>
      <c r="F1097">
        <v>1</v>
      </c>
      <c r="G1097" s="2">
        <v>46112</v>
      </c>
      <c r="H1097" s="42" t="s">
        <v>647</v>
      </c>
      <c r="I1097" s="42" t="s">
        <v>65</v>
      </c>
      <c r="J1097" s="42" t="s">
        <v>420</v>
      </c>
      <c r="K1097" s="42" t="s">
        <v>9821</v>
      </c>
      <c r="L1097" s="2">
        <v>46112</v>
      </c>
      <c r="M1097" s="42" t="s">
        <v>582</v>
      </c>
    </row>
    <row r="1098" spans="1:13" x14ac:dyDescent="0.25">
      <c r="A1098" s="42" t="s">
        <v>212</v>
      </c>
      <c r="B1098" s="42" t="s">
        <v>30</v>
      </c>
      <c r="C1098" s="42" t="s">
        <v>6704</v>
      </c>
      <c r="D1098" s="42" t="s">
        <v>409</v>
      </c>
      <c r="E1098">
        <v>1195252</v>
      </c>
      <c r="F1098">
        <v>1</v>
      </c>
      <c r="G1098" s="2">
        <v>46111</v>
      </c>
      <c r="H1098" s="42" t="s">
        <v>442</v>
      </c>
      <c r="I1098" s="42" t="s">
        <v>71</v>
      </c>
      <c r="J1098" s="42" t="s">
        <v>443</v>
      </c>
      <c r="K1098" s="42" t="s">
        <v>2156</v>
      </c>
      <c r="L1098" s="2">
        <v>46112</v>
      </c>
      <c r="M1098" s="42" t="s">
        <v>582</v>
      </c>
    </row>
    <row r="1099" spans="1:13" x14ac:dyDescent="0.25">
      <c r="A1099" s="42" t="s">
        <v>1064</v>
      </c>
      <c r="B1099" s="42" t="s">
        <v>1065</v>
      </c>
      <c r="C1099" s="42" t="s">
        <v>6705</v>
      </c>
      <c r="D1099" s="42" t="s">
        <v>409</v>
      </c>
      <c r="E1099">
        <v>3784963</v>
      </c>
      <c r="F1099">
        <v>1</v>
      </c>
      <c r="G1099" s="2">
        <v>46111</v>
      </c>
      <c r="H1099" s="42" t="s">
        <v>442</v>
      </c>
      <c r="I1099" s="42" t="s">
        <v>71</v>
      </c>
      <c r="J1099" s="42" t="s">
        <v>443</v>
      </c>
      <c r="K1099" s="42" t="s">
        <v>6076</v>
      </c>
      <c r="L1099" s="2">
        <v>46112</v>
      </c>
      <c r="M1099" s="42" t="s">
        <v>582</v>
      </c>
    </row>
    <row r="1100" spans="1:13" x14ac:dyDescent="0.25">
      <c r="A1100" s="42" t="s">
        <v>1154</v>
      </c>
      <c r="B1100" s="42" t="s">
        <v>1155</v>
      </c>
      <c r="C1100" s="42" t="s">
        <v>6706</v>
      </c>
      <c r="D1100" s="42" t="s">
        <v>409</v>
      </c>
      <c r="E1100" s="5">
        <v>4781006</v>
      </c>
      <c r="F1100">
        <v>1</v>
      </c>
      <c r="G1100" s="2">
        <v>46111</v>
      </c>
      <c r="H1100" s="42" t="s">
        <v>442</v>
      </c>
      <c r="I1100" s="42" t="s">
        <v>71</v>
      </c>
      <c r="J1100" s="42" t="s">
        <v>443</v>
      </c>
      <c r="K1100" s="42" t="s">
        <v>1068</v>
      </c>
      <c r="L1100" s="2">
        <v>46112</v>
      </c>
      <c r="M1100" s="42" t="s">
        <v>582</v>
      </c>
    </row>
    <row r="1101" spans="1:13" x14ac:dyDescent="0.25">
      <c r="A1101" s="42" t="s">
        <v>1124</v>
      </c>
      <c r="B1101" s="42" t="s">
        <v>1125</v>
      </c>
      <c r="C1101" s="42" t="s">
        <v>6426</v>
      </c>
      <c r="D1101" s="42" t="s">
        <v>409</v>
      </c>
      <c r="E1101">
        <v>1195251.6000000001</v>
      </c>
      <c r="F1101">
        <v>1</v>
      </c>
      <c r="G1101" s="2">
        <v>46105</v>
      </c>
      <c r="H1101" s="42" t="s">
        <v>485</v>
      </c>
      <c r="I1101" s="42" t="s">
        <v>64</v>
      </c>
      <c r="J1101" s="42" t="s">
        <v>466</v>
      </c>
      <c r="K1101" s="42" t="s">
        <v>9819</v>
      </c>
      <c r="L1101" s="2">
        <v>46112</v>
      </c>
      <c r="M1101" s="42" t="s">
        <v>582</v>
      </c>
    </row>
    <row r="1102" spans="1:13" x14ac:dyDescent="0.25">
      <c r="A1102" s="42" t="s">
        <v>211</v>
      </c>
      <c r="B1102" s="42" t="s">
        <v>28</v>
      </c>
      <c r="C1102" s="42" t="s">
        <v>6707</v>
      </c>
      <c r="D1102" s="42" t="s">
        <v>409</v>
      </c>
      <c r="E1102">
        <v>1153594</v>
      </c>
      <c r="F1102">
        <v>1</v>
      </c>
      <c r="G1102" s="2">
        <v>46111</v>
      </c>
      <c r="H1102" s="42" t="s">
        <v>442</v>
      </c>
      <c r="I1102" s="42" t="s">
        <v>71</v>
      </c>
      <c r="J1102" s="42" t="s">
        <v>443</v>
      </c>
      <c r="K1102" s="42" t="s">
        <v>9770</v>
      </c>
      <c r="L1102" s="2">
        <v>46112</v>
      </c>
      <c r="M1102" s="42" t="s">
        <v>582</v>
      </c>
    </row>
    <row r="1103" spans="1:13" x14ac:dyDescent="0.25">
      <c r="A1103" s="42" t="s">
        <v>7316</v>
      </c>
      <c r="B1103" s="42" t="s">
        <v>7332</v>
      </c>
      <c r="C1103" s="42" t="s">
        <v>6410</v>
      </c>
      <c r="D1103" s="42" t="s">
        <v>409</v>
      </c>
      <c r="E1103">
        <v>8337792</v>
      </c>
      <c r="F1103">
        <v>1</v>
      </c>
      <c r="G1103" s="2">
        <v>46112</v>
      </c>
      <c r="H1103" s="42" t="s">
        <v>467</v>
      </c>
      <c r="I1103" s="42" t="s">
        <v>63</v>
      </c>
      <c r="J1103" s="42" t="s">
        <v>438</v>
      </c>
      <c r="K1103" s="42" t="s">
        <v>9762</v>
      </c>
      <c r="L1103" s="2">
        <v>46112</v>
      </c>
      <c r="M1103" s="42" t="s">
        <v>582</v>
      </c>
    </row>
    <row r="1104" spans="1:13" x14ac:dyDescent="0.25">
      <c r="A1104" s="42" t="s">
        <v>9268</v>
      </c>
      <c r="B1104" s="42" t="s">
        <v>9272</v>
      </c>
      <c r="C1104" s="42" t="s">
        <v>9270</v>
      </c>
      <c r="D1104" s="42" t="s">
        <v>409</v>
      </c>
      <c r="E1104">
        <v>163352</v>
      </c>
      <c r="F1104">
        <v>1</v>
      </c>
      <c r="G1104" s="2">
        <v>46113</v>
      </c>
      <c r="H1104" s="42" t="s">
        <v>494</v>
      </c>
      <c r="I1104" s="42" t="s">
        <v>76</v>
      </c>
      <c r="J1104" s="42" t="s">
        <v>495</v>
      </c>
      <c r="K1104" s="42" t="s">
        <v>9772</v>
      </c>
      <c r="L1104" s="2">
        <v>46112</v>
      </c>
      <c r="M1104" s="42" t="s">
        <v>582</v>
      </c>
    </row>
    <row r="1105" spans="1:13" x14ac:dyDescent="0.25">
      <c r="A1105" s="42" t="s">
        <v>619</v>
      </c>
      <c r="B1105" s="42" t="s">
        <v>620</v>
      </c>
      <c r="C1105" s="42" t="s">
        <v>6702</v>
      </c>
      <c r="D1105" s="42" t="s">
        <v>409</v>
      </c>
      <c r="E1105">
        <v>3784963</v>
      </c>
      <c r="F1105">
        <v>1</v>
      </c>
      <c r="G1105" s="2">
        <v>46111</v>
      </c>
      <c r="H1105" s="42" t="s">
        <v>442</v>
      </c>
      <c r="I1105" s="42" t="s">
        <v>71</v>
      </c>
      <c r="J1105" s="42" t="s">
        <v>443</v>
      </c>
      <c r="K1105" s="42" t="s">
        <v>1634</v>
      </c>
      <c r="L1105" s="2">
        <v>46112</v>
      </c>
      <c r="M1105" s="42" t="s">
        <v>582</v>
      </c>
    </row>
    <row r="1106" spans="1:13" x14ac:dyDescent="0.25">
      <c r="A1106" s="42" t="s">
        <v>1091</v>
      </c>
      <c r="B1106" s="42" t="s">
        <v>1092</v>
      </c>
      <c r="C1106" s="42" t="s">
        <v>6044</v>
      </c>
      <c r="D1106" s="42" t="s">
        <v>409</v>
      </c>
      <c r="E1106" s="5">
        <v>13893533.5</v>
      </c>
      <c r="F1106">
        <v>1</v>
      </c>
      <c r="G1106" s="2">
        <v>46081</v>
      </c>
      <c r="H1106" s="42" t="s">
        <v>465</v>
      </c>
      <c r="I1106" s="42" t="s">
        <v>64</v>
      </c>
      <c r="J1106" s="42" t="s">
        <v>466</v>
      </c>
      <c r="K1106" s="42" t="s">
        <v>6045</v>
      </c>
      <c r="L1106" s="2">
        <v>46112</v>
      </c>
      <c r="M1106" s="42" t="s">
        <v>582</v>
      </c>
    </row>
    <row r="1107" spans="1:13" x14ac:dyDescent="0.25">
      <c r="A1107" s="42" t="s">
        <v>1731</v>
      </c>
      <c r="B1107" s="42" t="s">
        <v>1732</v>
      </c>
      <c r="C1107" s="42" t="s">
        <v>9812</v>
      </c>
      <c r="D1107" s="42" t="s">
        <v>409</v>
      </c>
      <c r="E1107" s="5">
        <v>3810603</v>
      </c>
      <c r="F1107">
        <v>1</v>
      </c>
      <c r="G1107" s="2">
        <v>46135</v>
      </c>
      <c r="H1107" s="42" t="s">
        <v>436</v>
      </c>
      <c r="I1107" s="42" t="s">
        <v>66</v>
      </c>
      <c r="J1107" s="42" t="s">
        <v>437</v>
      </c>
      <c r="K1107" s="42" t="s">
        <v>9813</v>
      </c>
      <c r="L1107" s="2">
        <v>46112</v>
      </c>
      <c r="M1107" s="42" t="s">
        <v>582</v>
      </c>
    </row>
    <row r="1108" spans="1:13" x14ac:dyDescent="0.25">
      <c r="A1108" s="42" t="s">
        <v>2418</v>
      </c>
      <c r="B1108" s="42" t="s">
        <v>376</v>
      </c>
      <c r="C1108" s="42" t="s">
        <v>6709</v>
      </c>
      <c r="D1108" s="42" t="s">
        <v>409</v>
      </c>
      <c r="E1108" s="5">
        <v>2661427</v>
      </c>
      <c r="F1108">
        <v>1</v>
      </c>
      <c r="G1108" s="2">
        <v>46111</v>
      </c>
      <c r="H1108" s="42" t="s">
        <v>442</v>
      </c>
      <c r="I1108" s="42" t="s">
        <v>71</v>
      </c>
      <c r="J1108" s="42" t="s">
        <v>443</v>
      </c>
      <c r="K1108" s="42" t="s">
        <v>2964</v>
      </c>
      <c r="L1108" s="2">
        <v>46112</v>
      </c>
      <c r="M1108" s="42" t="s">
        <v>582</v>
      </c>
    </row>
    <row r="1109" spans="1:13" x14ac:dyDescent="0.25">
      <c r="A1109" s="42" t="s">
        <v>8894</v>
      </c>
      <c r="B1109" s="42" t="s">
        <v>8901</v>
      </c>
      <c r="C1109" s="42" t="s">
        <v>6711</v>
      </c>
      <c r="D1109" s="42" t="s">
        <v>409</v>
      </c>
      <c r="E1109" s="5">
        <v>199209</v>
      </c>
      <c r="F1109">
        <v>1</v>
      </c>
      <c r="G1109" s="2">
        <v>46112</v>
      </c>
      <c r="H1109" s="42" t="s">
        <v>984</v>
      </c>
      <c r="I1109" s="42" t="s">
        <v>72</v>
      </c>
      <c r="J1109" s="42" t="s">
        <v>431</v>
      </c>
      <c r="K1109" s="42" t="s">
        <v>6711</v>
      </c>
      <c r="L1109" s="2">
        <v>46112</v>
      </c>
      <c r="M1109" s="42" t="s">
        <v>582</v>
      </c>
    </row>
    <row r="1110" spans="1:13" x14ac:dyDescent="0.25">
      <c r="A1110" s="42" t="s">
        <v>6046</v>
      </c>
      <c r="B1110" s="42" t="s">
        <v>6047</v>
      </c>
      <c r="C1110" s="42" t="s">
        <v>6048</v>
      </c>
      <c r="D1110" s="42" t="s">
        <v>409</v>
      </c>
      <c r="E1110" s="5">
        <v>4568100.1500000004</v>
      </c>
      <c r="F1110">
        <v>1</v>
      </c>
      <c r="G1110" s="2">
        <v>46069</v>
      </c>
      <c r="H1110" s="42" t="s">
        <v>465</v>
      </c>
      <c r="I1110" s="42" t="s">
        <v>64</v>
      </c>
      <c r="J1110" s="42" t="s">
        <v>466</v>
      </c>
      <c r="K1110" s="42" t="s">
        <v>6049</v>
      </c>
      <c r="L1110" s="2">
        <v>46112</v>
      </c>
      <c r="M1110" s="42" t="s">
        <v>582</v>
      </c>
    </row>
    <row r="1111" spans="1:13" x14ac:dyDescent="0.25">
      <c r="A1111" s="42" t="s">
        <v>669</v>
      </c>
      <c r="B1111" s="42" t="s">
        <v>378</v>
      </c>
      <c r="C1111" s="42" t="s">
        <v>2821</v>
      </c>
      <c r="D1111" s="42" t="s">
        <v>409</v>
      </c>
      <c r="E1111" s="5">
        <v>3573777</v>
      </c>
      <c r="F1111">
        <v>1</v>
      </c>
      <c r="G1111" s="2">
        <v>46052</v>
      </c>
      <c r="H1111" s="42" t="s">
        <v>436</v>
      </c>
      <c r="I1111" s="42" t="s">
        <v>66</v>
      </c>
      <c r="J1111" s="42" t="s">
        <v>437</v>
      </c>
      <c r="K1111" s="42" t="s">
        <v>2822</v>
      </c>
      <c r="L1111" s="2">
        <v>46112</v>
      </c>
      <c r="M1111" s="42" t="s">
        <v>582</v>
      </c>
    </row>
    <row r="1112" spans="1:13" x14ac:dyDescent="0.25">
      <c r="A1112" s="42" t="s">
        <v>1054</v>
      </c>
      <c r="B1112" s="42" t="s">
        <v>1055</v>
      </c>
      <c r="C1112" s="42" t="s">
        <v>9799</v>
      </c>
      <c r="D1112" s="42" t="s">
        <v>409</v>
      </c>
      <c r="E1112" s="5">
        <v>993205</v>
      </c>
      <c r="F1112">
        <v>1</v>
      </c>
      <c r="G1112" s="2">
        <v>46119</v>
      </c>
      <c r="H1112" s="42" t="s">
        <v>436</v>
      </c>
      <c r="I1112" s="42" t="s">
        <v>66</v>
      </c>
      <c r="J1112" s="42" t="s">
        <v>437</v>
      </c>
      <c r="K1112" s="42" t="s">
        <v>9800</v>
      </c>
      <c r="L1112" s="2">
        <v>46112</v>
      </c>
      <c r="M1112" s="42" t="s">
        <v>582</v>
      </c>
    </row>
    <row r="1113" spans="1:13" x14ac:dyDescent="0.25">
      <c r="A1113" s="42" t="s">
        <v>165</v>
      </c>
      <c r="B1113" s="42" t="s">
        <v>120</v>
      </c>
      <c r="C1113" s="42" t="s">
        <v>6040</v>
      </c>
      <c r="D1113" s="42" t="s">
        <v>409</v>
      </c>
      <c r="E1113" s="5">
        <v>2389480.7999999998</v>
      </c>
      <c r="F1113">
        <v>1</v>
      </c>
      <c r="G1113" s="2">
        <v>46087</v>
      </c>
      <c r="H1113" s="42" t="s">
        <v>485</v>
      </c>
      <c r="I1113" s="42" t="s">
        <v>64</v>
      </c>
      <c r="J1113" s="42" t="s">
        <v>466</v>
      </c>
      <c r="K1113" s="42" t="s">
        <v>6041</v>
      </c>
      <c r="L1113" s="2">
        <v>46112</v>
      </c>
      <c r="M1113" s="42" t="s">
        <v>582</v>
      </c>
    </row>
    <row r="1114" spans="1:13" x14ac:dyDescent="0.25">
      <c r="A1114" s="42" t="s">
        <v>1507</v>
      </c>
      <c r="B1114" s="42" t="s">
        <v>1508</v>
      </c>
      <c r="C1114" s="42" t="s">
        <v>6524</v>
      </c>
      <c r="D1114" s="42" t="s">
        <v>409</v>
      </c>
      <c r="E1114" s="5">
        <v>541847</v>
      </c>
      <c r="F1114">
        <v>1</v>
      </c>
      <c r="G1114" s="2">
        <v>46111</v>
      </c>
      <c r="H1114" s="42" t="s">
        <v>453</v>
      </c>
      <c r="I1114" s="42" t="s">
        <v>68</v>
      </c>
      <c r="J1114" s="42" t="s">
        <v>452</v>
      </c>
      <c r="K1114" s="42" t="s">
        <v>6524</v>
      </c>
      <c r="L1114" s="2">
        <v>46111</v>
      </c>
      <c r="M1114" s="42" t="s">
        <v>582</v>
      </c>
    </row>
    <row r="1115" spans="1:13" x14ac:dyDescent="0.25">
      <c r="A1115" s="42" t="s">
        <v>8409</v>
      </c>
      <c r="B1115" s="42" t="s">
        <v>8428</v>
      </c>
      <c r="C1115" s="42" t="s">
        <v>6521</v>
      </c>
      <c r="D1115" s="42" t="s">
        <v>409</v>
      </c>
      <c r="E1115" s="5">
        <v>422322</v>
      </c>
      <c r="F1115">
        <v>1</v>
      </c>
      <c r="G1115" s="2">
        <v>46111</v>
      </c>
      <c r="H1115" s="42" t="s">
        <v>453</v>
      </c>
      <c r="I1115" s="42" t="s">
        <v>68</v>
      </c>
      <c r="J1115" s="42" t="s">
        <v>452</v>
      </c>
      <c r="K1115" s="42" t="s">
        <v>6521</v>
      </c>
      <c r="L1115" s="2">
        <v>46111</v>
      </c>
      <c r="M1115" s="42" t="s">
        <v>582</v>
      </c>
    </row>
    <row r="1116" spans="1:13" x14ac:dyDescent="0.25">
      <c r="A1116" s="42" t="s">
        <v>5766</v>
      </c>
      <c r="B1116" s="42" t="s">
        <v>5768</v>
      </c>
      <c r="C1116" s="42" t="s">
        <v>4806</v>
      </c>
      <c r="D1116" s="42" t="s">
        <v>409</v>
      </c>
      <c r="E1116" s="5">
        <v>178650</v>
      </c>
      <c r="F1116">
        <v>1</v>
      </c>
      <c r="G1116" s="2">
        <v>46066</v>
      </c>
      <c r="H1116" s="42" t="s">
        <v>1153</v>
      </c>
      <c r="I1116" s="42" t="s">
        <v>72</v>
      </c>
      <c r="J1116" s="42" t="s">
        <v>431</v>
      </c>
      <c r="K1116" s="42" t="s">
        <v>4806</v>
      </c>
      <c r="L1116" s="2">
        <v>46111</v>
      </c>
      <c r="M1116" s="42" t="s">
        <v>582</v>
      </c>
    </row>
    <row r="1117" spans="1:13" x14ac:dyDescent="0.25">
      <c r="A1117" s="42" t="s">
        <v>8396</v>
      </c>
      <c r="B1117" s="42" t="s">
        <v>8398</v>
      </c>
      <c r="C1117" s="42" t="s">
        <v>6519</v>
      </c>
      <c r="D1117" s="42" t="s">
        <v>409</v>
      </c>
      <c r="E1117" s="5">
        <v>826053</v>
      </c>
      <c r="F1117">
        <v>1</v>
      </c>
      <c r="G1117" s="2">
        <v>46111</v>
      </c>
      <c r="H1117" s="42" t="s">
        <v>453</v>
      </c>
      <c r="I1117" s="42" t="s">
        <v>68</v>
      </c>
      <c r="J1117" s="42" t="s">
        <v>452</v>
      </c>
      <c r="K1117" s="42" t="s">
        <v>6519</v>
      </c>
      <c r="L1117" s="2">
        <v>46111</v>
      </c>
      <c r="M1117" s="42" t="s">
        <v>582</v>
      </c>
    </row>
    <row r="1118" spans="1:13" x14ac:dyDescent="0.25">
      <c r="A1118" s="42" t="s">
        <v>9241</v>
      </c>
      <c r="B1118" s="42" t="s">
        <v>9242</v>
      </c>
      <c r="C1118" s="42" t="s">
        <v>9243</v>
      </c>
      <c r="D1118" s="42" t="s">
        <v>409</v>
      </c>
      <c r="E1118" s="5">
        <v>251003</v>
      </c>
      <c r="F1118">
        <v>1</v>
      </c>
      <c r="G1118" s="2">
        <v>46108</v>
      </c>
      <c r="H1118" s="42" t="s">
        <v>494</v>
      </c>
      <c r="I1118" s="42" t="s">
        <v>76</v>
      </c>
      <c r="J1118" s="42" t="s">
        <v>495</v>
      </c>
      <c r="K1118" s="42" t="s">
        <v>9522</v>
      </c>
      <c r="L1118" s="2">
        <v>46108</v>
      </c>
      <c r="M1118" s="42" t="s">
        <v>582</v>
      </c>
    </row>
    <row r="1119" spans="1:13" x14ac:dyDescent="0.25">
      <c r="A1119" s="42" t="s">
        <v>7942</v>
      </c>
      <c r="B1119" s="42" t="s">
        <v>7943</v>
      </c>
      <c r="C1119" s="42" t="s">
        <v>9224</v>
      </c>
      <c r="D1119" s="42" t="s">
        <v>409</v>
      </c>
      <c r="E1119" s="5">
        <v>250822</v>
      </c>
      <c r="F1119">
        <v>1</v>
      </c>
      <c r="G1119" s="2">
        <v>46108</v>
      </c>
      <c r="H1119" s="42" t="s">
        <v>494</v>
      </c>
      <c r="I1119" s="42" t="s">
        <v>76</v>
      </c>
      <c r="J1119" s="42" t="s">
        <v>495</v>
      </c>
      <c r="K1119" s="42" t="s">
        <v>9520</v>
      </c>
      <c r="L1119" s="2">
        <v>46108</v>
      </c>
      <c r="M1119" s="42" t="s">
        <v>582</v>
      </c>
    </row>
    <row r="1120" spans="1:13" x14ac:dyDescent="0.25">
      <c r="A1120" s="42" t="s">
        <v>7942</v>
      </c>
      <c r="B1120" s="42" t="s">
        <v>7943</v>
      </c>
      <c r="C1120" s="42" t="s">
        <v>9222</v>
      </c>
      <c r="D1120" s="42" t="s">
        <v>409</v>
      </c>
      <c r="E1120" s="5">
        <v>250822</v>
      </c>
      <c r="F1120">
        <v>1</v>
      </c>
      <c r="G1120" s="2">
        <v>46108</v>
      </c>
      <c r="H1120" s="42" t="s">
        <v>494</v>
      </c>
      <c r="I1120" s="42" t="s">
        <v>76</v>
      </c>
      <c r="J1120" s="42" t="s">
        <v>495</v>
      </c>
      <c r="K1120" s="42" t="s">
        <v>9521</v>
      </c>
      <c r="L1120" s="2">
        <v>46108</v>
      </c>
      <c r="M1120" s="42" t="s">
        <v>582</v>
      </c>
    </row>
    <row r="1121" spans="1:13" x14ac:dyDescent="0.25">
      <c r="A1121" s="42" t="s">
        <v>8024</v>
      </c>
      <c r="B1121" s="42" t="s">
        <v>8025</v>
      </c>
      <c r="C1121" s="42" t="s">
        <v>6531</v>
      </c>
      <c r="D1121" s="42" t="s">
        <v>409</v>
      </c>
      <c r="E1121" s="5">
        <v>781097</v>
      </c>
      <c r="F1121">
        <v>1</v>
      </c>
      <c r="G1121" s="2">
        <v>46108</v>
      </c>
      <c r="H1121" s="42" t="s">
        <v>450</v>
      </c>
      <c r="I1121" s="42" t="s">
        <v>68</v>
      </c>
      <c r="J1121" s="42" t="s">
        <v>429</v>
      </c>
      <c r="K1121" s="42" t="s">
        <v>6531</v>
      </c>
      <c r="L1121" s="2">
        <v>46108</v>
      </c>
      <c r="M1121" s="42" t="s">
        <v>582</v>
      </c>
    </row>
    <row r="1122" spans="1:13" x14ac:dyDescent="0.25">
      <c r="A1122" s="42" t="s">
        <v>7832</v>
      </c>
      <c r="B1122" s="42" t="s">
        <v>7833</v>
      </c>
      <c r="C1122" s="42" t="s">
        <v>6444</v>
      </c>
      <c r="D1122" s="42" t="s">
        <v>409</v>
      </c>
      <c r="E1122" s="5">
        <v>635109</v>
      </c>
      <c r="F1122">
        <v>1</v>
      </c>
      <c r="G1122" s="2">
        <v>46128</v>
      </c>
      <c r="H1122" s="42" t="s">
        <v>647</v>
      </c>
      <c r="I1122" s="42" t="s">
        <v>65</v>
      </c>
      <c r="J1122" s="42" t="s">
        <v>420</v>
      </c>
      <c r="K1122" s="42" t="s">
        <v>9518</v>
      </c>
      <c r="L1122" s="2">
        <v>46108</v>
      </c>
      <c r="M1122" s="42" t="s">
        <v>582</v>
      </c>
    </row>
    <row r="1123" spans="1:13" x14ac:dyDescent="0.25">
      <c r="A1123" s="42" t="s">
        <v>9245</v>
      </c>
      <c r="B1123" s="42" t="s">
        <v>9249</v>
      </c>
      <c r="C1123" s="42" t="s">
        <v>9247</v>
      </c>
      <c r="D1123" s="42" t="s">
        <v>409</v>
      </c>
      <c r="E1123" s="5">
        <v>2625569</v>
      </c>
      <c r="F1123">
        <v>1</v>
      </c>
      <c r="G1123" s="2">
        <v>46108</v>
      </c>
      <c r="H1123" s="42" t="s">
        <v>494</v>
      </c>
      <c r="I1123" s="42" t="s">
        <v>76</v>
      </c>
      <c r="J1123" s="42" t="s">
        <v>495</v>
      </c>
      <c r="K1123" s="42" t="s">
        <v>9519</v>
      </c>
      <c r="L1123" s="2">
        <v>46108</v>
      </c>
      <c r="M1123" s="42" t="s">
        <v>582</v>
      </c>
    </row>
    <row r="1124" spans="1:13" x14ac:dyDescent="0.25">
      <c r="A1124" s="42" t="s">
        <v>190</v>
      </c>
      <c r="B1124" s="42" t="s">
        <v>45</v>
      </c>
      <c r="C1124" s="42" t="s">
        <v>2513</v>
      </c>
      <c r="D1124" s="42" t="s">
        <v>409</v>
      </c>
      <c r="E1124" s="5">
        <v>-27436537</v>
      </c>
      <c r="F1124">
        <v>1</v>
      </c>
      <c r="G1124" s="2">
        <v>45680</v>
      </c>
      <c r="H1124" s="42" t="s">
        <v>647</v>
      </c>
      <c r="I1124" s="42" t="s">
        <v>65</v>
      </c>
      <c r="J1124" s="42" t="s">
        <v>420</v>
      </c>
      <c r="K1124" s="42" t="s">
        <v>2512</v>
      </c>
      <c r="L1124" s="2">
        <v>46107</v>
      </c>
      <c r="M1124" s="42" t="s">
        <v>582</v>
      </c>
    </row>
    <row r="1125" spans="1:13" x14ac:dyDescent="0.25">
      <c r="A1125" s="42" t="s">
        <v>9231</v>
      </c>
      <c r="B1125" s="42" t="s">
        <v>9234</v>
      </c>
      <c r="C1125" s="42" t="s">
        <v>9232</v>
      </c>
      <c r="D1125" s="42" t="s">
        <v>409</v>
      </c>
      <c r="E1125" s="5">
        <v>1079711</v>
      </c>
      <c r="F1125">
        <v>1</v>
      </c>
      <c r="G1125" s="2">
        <v>46107</v>
      </c>
      <c r="H1125" s="42" t="s">
        <v>494</v>
      </c>
      <c r="I1125" s="42" t="s">
        <v>76</v>
      </c>
      <c r="J1125" s="42" t="s">
        <v>495</v>
      </c>
      <c r="K1125" s="42" t="s">
        <v>9232</v>
      </c>
      <c r="L1125" s="2">
        <v>46107</v>
      </c>
      <c r="M1125" s="42" t="s">
        <v>582</v>
      </c>
    </row>
    <row r="1126" spans="1:13" x14ac:dyDescent="0.25">
      <c r="A1126" s="42" t="s">
        <v>9237</v>
      </c>
      <c r="B1126" s="42" t="s">
        <v>9238</v>
      </c>
      <c r="C1126" s="42" t="s">
        <v>9239</v>
      </c>
      <c r="D1126" s="42" t="s">
        <v>409</v>
      </c>
      <c r="E1126" s="5">
        <v>163024</v>
      </c>
      <c r="F1126">
        <v>1</v>
      </c>
      <c r="G1126" s="2">
        <v>46107</v>
      </c>
      <c r="H1126" s="42" t="s">
        <v>494</v>
      </c>
      <c r="I1126" s="42" t="s">
        <v>76</v>
      </c>
      <c r="J1126" s="42" t="s">
        <v>495</v>
      </c>
      <c r="K1126" s="42" t="s">
        <v>9239</v>
      </c>
      <c r="L1126" s="2">
        <v>46107</v>
      </c>
      <c r="M1126" s="42" t="s">
        <v>582</v>
      </c>
    </row>
    <row r="1127" spans="1:13" x14ac:dyDescent="0.25">
      <c r="A1127" s="42" t="s">
        <v>190</v>
      </c>
      <c r="B1127" s="42" t="s">
        <v>45</v>
      </c>
      <c r="C1127" s="42" t="s">
        <v>2512</v>
      </c>
      <c r="D1127" s="42" t="s">
        <v>409</v>
      </c>
      <c r="E1127" s="5">
        <v>27436537</v>
      </c>
      <c r="F1127">
        <v>1</v>
      </c>
      <c r="G1127" s="2">
        <v>44648</v>
      </c>
      <c r="H1127" s="42" t="s">
        <v>647</v>
      </c>
      <c r="I1127" s="42" t="s">
        <v>65</v>
      </c>
      <c r="J1127" s="42" t="s">
        <v>420</v>
      </c>
      <c r="K1127" s="42" t="s">
        <v>2512</v>
      </c>
      <c r="L1127" s="2">
        <v>46107</v>
      </c>
      <c r="M1127" s="42" t="s">
        <v>582</v>
      </c>
    </row>
    <row r="1128" spans="1:13" x14ac:dyDescent="0.25">
      <c r="A1128" s="42" t="s">
        <v>7744</v>
      </c>
      <c r="B1128" s="42" t="s">
        <v>7745</v>
      </c>
      <c r="C1128" s="42" t="s">
        <v>6447</v>
      </c>
      <c r="D1128" s="42" t="s">
        <v>409</v>
      </c>
      <c r="E1128" s="5">
        <v>1115568</v>
      </c>
      <c r="F1128">
        <v>1</v>
      </c>
      <c r="G1128" s="2">
        <v>46104</v>
      </c>
      <c r="H1128" s="42" t="s">
        <v>647</v>
      </c>
      <c r="I1128" s="42" t="s">
        <v>65</v>
      </c>
      <c r="J1128" s="42" t="s">
        <v>420</v>
      </c>
      <c r="K1128" s="42" t="s">
        <v>9523</v>
      </c>
      <c r="L1128" s="2">
        <v>46105</v>
      </c>
      <c r="M1128" s="42" t="s">
        <v>582</v>
      </c>
    </row>
    <row r="1129" spans="1:13" x14ac:dyDescent="0.25">
      <c r="A1129" s="42" t="s">
        <v>8488</v>
      </c>
      <c r="B1129" s="42" t="s">
        <v>8490</v>
      </c>
      <c r="C1129" s="42" t="s">
        <v>6547</v>
      </c>
      <c r="D1129" s="42" t="s">
        <v>409</v>
      </c>
      <c r="E1129" s="5">
        <v>5782936</v>
      </c>
      <c r="F1129">
        <v>1</v>
      </c>
      <c r="G1129" s="2">
        <v>46104</v>
      </c>
      <c r="H1129" s="42" t="s">
        <v>422</v>
      </c>
      <c r="I1129" s="42" t="s">
        <v>69</v>
      </c>
      <c r="J1129" s="42" t="s">
        <v>423</v>
      </c>
      <c r="K1129" s="42" t="s">
        <v>9524</v>
      </c>
      <c r="L1129" s="2">
        <v>46104</v>
      </c>
      <c r="M1129" s="42" t="s">
        <v>582</v>
      </c>
    </row>
    <row r="1130" spans="1:13" x14ac:dyDescent="0.25">
      <c r="A1130" s="42" t="s">
        <v>7246</v>
      </c>
      <c r="B1130" s="42" t="s">
        <v>7247</v>
      </c>
      <c r="C1130" s="42" t="s">
        <v>6403</v>
      </c>
      <c r="D1130" s="42" t="s">
        <v>409</v>
      </c>
      <c r="E1130" s="5">
        <v>260481</v>
      </c>
      <c r="F1130">
        <v>1</v>
      </c>
      <c r="G1130" s="2">
        <v>46104</v>
      </c>
      <c r="H1130" s="42" t="s">
        <v>460</v>
      </c>
      <c r="I1130" s="42" t="s">
        <v>63</v>
      </c>
      <c r="J1130" s="42" t="s">
        <v>438</v>
      </c>
      <c r="K1130" s="42" t="s">
        <v>9525</v>
      </c>
      <c r="L1130" s="2">
        <v>46104</v>
      </c>
      <c r="M1130" s="42" t="s">
        <v>582</v>
      </c>
    </row>
    <row r="1131" spans="1:13" x14ac:dyDescent="0.25">
      <c r="A1131" s="42" t="s">
        <v>206</v>
      </c>
      <c r="B1131" s="42" t="s">
        <v>624</v>
      </c>
      <c r="C1131" s="42" t="s">
        <v>6542</v>
      </c>
      <c r="D1131" s="42" t="s">
        <v>409</v>
      </c>
      <c r="E1131" s="5">
        <v>964170</v>
      </c>
      <c r="F1131">
        <v>1</v>
      </c>
      <c r="G1131" s="2">
        <v>46100</v>
      </c>
      <c r="H1131" s="42" t="s">
        <v>422</v>
      </c>
      <c r="I1131" s="42" t="s">
        <v>69</v>
      </c>
      <c r="J1131" s="42" t="s">
        <v>423</v>
      </c>
      <c r="K1131" s="42" t="s">
        <v>9527</v>
      </c>
      <c r="L1131" s="2">
        <v>46100</v>
      </c>
      <c r="M1131" s="42" t="s">
        <v>582</v>
      </c>
    </row>
    <row r="1132" spans="1:13" x14ac:dyDescent="0.25">
      <c r="A1132" s="42" t="s">
        <v>951</v>
      </c>
      <c r="B1132" s="42" t="s">
        <v>1496</v>
      </c>
      <c r="C1132" s="42" t="s">
        <v>6545</v>
      </c>
      <c r="D1132" s="42" t="s">
        <v>409</v>
      </c>
      <c r="E1132" s="5">
        <v>1195252</v>
      </c>
      <c r="F1132">
        <v>1</v>
      </c>
      <c r="G1132" s="2">
        <v>46100</v>
      </c>
      <c r="H1132" s="42" t="s">
        <v>422</v>
      </c>
      <c r="I1132" s="42" t="s">
        <v>69</v>
      </c>
      <c r="J1132" s="42" t="s">
        <v>423</v>
      </c>
      <c r="K1132" s="42" t="s">
        <v>9526</v>
      </c>
      <c r="L1132" s="2">
        <v>46100</v>
      </c>
      <c r="M1132" s="42" t="s">
        <v>582</v>
      </c>
    </row>
    <row r="1133" spans="1:13" x14ac:dyDescent="0.25">
      <c r="A1133" s="42" t="s">
        <v>208</v>
      </c>
      <c r="B1133" s="42" t="s">
        <v>41</v>
      </c>
      <c r="C1133" s="42" t="s">
        <v>6675</v>
      </c>
      <c r="D1133" s="42" t="s">
        <v>409</v>
      </c>
      <c r="E1133" s="5">
        <v>1524262</v>
      </c>
      <c r="F1133">
        <v>1</v>
      </c>
      <c r="G1133" s="2">
        <v>46100</v>
      </c>
      <c r="H1133" s="42" t="s">
        <v>434</v>
      </c>
      <c r="I1133" s="42" t="s">
        <v>69</v>
      </c>
      <c r="J1133" s="42" t="s">
        <v>423</v>
      </c>
      <c r="K1133" s="42" t="s">
        <v>500</v>
      </c>
      <c r="L1133" s="2">
        <v>46100</v>
      </c>
      <c r="M1133" s="42" t="s">
        <v>582</v>
      </c>
    </row>
    <row r="1134" spans="1:13" x14ac:dyDescent="0.25">
      <c r="A1134" s="42" t="s">
        <v>208</v>
      </c>
      <c r="B1134" s="42" t="s">
        <v>41</v>
      </c>
      <c r="C1134" s="42" t="s">
        <v>9530</v>
      </c>
      <c r="D1134" s="42" t="s">
        <v>409</v>
      </c>
      <c r="E1134" s="5">
        <v>4342747</v>
      </c>
      <c r="F1134">
        <v>1</v>
      </c>
      <c r="G1134" s="2">
        <v>46100</v>
      </c>
      <c r="H1134" s="42" t="s">
        <v>422</v>
      </c>
      <c r="I1134" s="42" t="s">
        <v>69</v>
      </c>
      <c r="J1134" s="42" t="s">
        <v>423</v>
      </c>
      <c r="K1134" s="42" t="s">
        <v>9531</v>
      </c>
      <c r="L1134" s="2">
        <v>46100</v>
      </c>
      <c r="M1134" s="42" t="s">
        <v>582</v>
      </c>
    </row>
    <row r="1135" spans="1:13" x14ac:dyDescent="0.25">
      <c r="A1135" s="42" t="s">
        <v>8539</v>
      </c>
      <c r="B1135" s="42" t="s">
        <v>8540</v>
      </c>
      <c r="C1135" s="42" t="s">
        <v>6674</v>
      </c>
      <c r="D1135" s="42" t="s">
        <v>409</v>
      </c>
      <c r="E1135" s="5">
        <v>857374</v>
      </c>
      <c r="F1135">
        <v>1</v>
      </c>
      <c r="G1135" s="2">
        <v>46100</v>
      </c>
      <c r="H1135" s="42" t="s">
        <v>434</v>
      </c>
      <c r="I1135" s="42" t="s">
        <v>69</v>
      </c>
      <c r="J1135" s="42" t="s">
        <v>423</v>
      </c>
      <c r="K1135" s="42" t="s">
        <v>500</v>
      </c>
      <c r="L1135" s="2">
        <v>46100</v>
      </c>
      <c r="M1135" s="42" t="s">
        <v>582</v>
      </c>
    </row>
    <row r="1136" spans="1:13" x14ac:dyDescent="0.25">
      <c r="A1136" s="42" t="s">
        <v>204</v>
      </c>
      <c r="B1136" s="42" t="s">
        <v>3218</v>
      </c>
      <c r="C1136" s="42" t="s">
        <v>6544</v>
      </c>
      <c r="D1136" s="42" t="s">
        <v>409</v>
      </c>
      <c r="E1136" s="5">
        <v>3984172</v>
      </c>
      <c r="F1136">
        <v>1</v>
      </c>
      <c r="G1136" s="2">
        <v>46100</v>
      </c>
      <c r="H1136" s="42" t="s">
        <v>422</v>
      </c>
      <c r="I1136" s="42" t="s">
        <v>69</v>
      </c>
      <c r="J1136" s="42" t="s">
        <v>423</v>
      </c>
      <c r="K1136" s="42" t="s">
        <v>9528</v>
      </c>
      <c r="L1136" s="2">
        <v>46100</v>
      </c>
      <c r="M1136" s="42" t="s">
        <v>582</v>
      </c>
    </row>
    <row r="1137" spans="1:13" x14ac:dyDescent="0.25">
      <c r="A1137" s="42" t="s">
        <v>207</v>
      </c>
      <c r="B1137" s="42" t="s">
        <v>1627</v>
      </c>
      <c r="C1137" s="42" t="s">
        <v>6543</v>
      </c>
      <c r="D1137" s="42" t="s">
        <v>409</v>
      </c>
      <c r="E1137" s="5">
        <v>17355053</v>
      </c>
      <c r="F1137">
        <v>1</v>
      </c>
      <c r="G1137" s="2">
        <v>46100</v>
      </c>
      <c r="H1137" s="42" t="s">
        <v>422</v>
      </c>
      <c r="I1137" s="42" t="s">
        <v>69</v>
      </c>
      <c r="J1137" s="42" t="s">
        <v>423</v>
      </c>
      <c r="K1137" s="42" t="s">
        <v>9529</v>
      </c>
      <c r="L1137" s="2">
        <v>46100</v>
      </c>
      <c r="M1137" s="42" t="s">
        <v>582</v>
      </c>
    </row>
    <row r="1138" spans="1:13" x14ac:dyDescent="0.25">
      <c r="A1138" s="42" t="s">
        <v>205</v>
      </c>
      <c r="B1138" s="42" t="s">
        <v>1512</v>
      </c>
      <c r="C1138" s="42" t="s">
        <v>6546</v>
      </c>
      <c r="D1138" s="42" t="s">
        <v>409</v>
      </c>
      <c r="E1138">
        <v>1478128</v>
      </c>
      <c r="F1138">
        <v>1</v>
      </c>
      <c r="G1138" s="2">
        <v>46100</v>
      </c>
      <c r="H1138" s="42" t="s">
        <v>422</v>
      </c>
      <c r="I1138" s="42" t="s">
        <v>69</v>
      </c>
      <c r="J1138" s="42" t="s">
        <v>423</v>
      </c>
      <c r="K1138" s="42" t="s">
        <v>9532</v>
      </c>
      <c r="L1138" s="2">
        <v>46100</v>
      </c>
      <c r="M1138" s="42" t="s">
        <v>582</v>
      </c>
    </row>
    <row r="1139" spans="1:13" x14ac:dyDescent="0.25">
      <c r="A1139" s="42" t="s">
        <v>8401</v>
      </c>
      <c r="B1139" s="42" t="s">
        <v>8402</v>
      </c>
      <c r="C1139" s="42" t="s">
        <v>6522</v>
      </c>
      <c r="D1139" s="42" t="s">
        <v>409</v>
      </c>
      <c r="E1139" s="5">
        <v>169231</v>
      </c>
      <c r="F1139">
        <v>1</v>
      </c>
      <c r="G1139" s="2">
        <v>46097</v>
      </c>
      <c r="H1139" s="42" t="s">
        <v>453</v>
      </c>
      <c r="I1139" s="42" t="s">
        <v>68</v>
      </c>
      <c r="J1139" s="42" t="s">
        <v>452</v>
      </c>
      <c r="K1139" s="42" t="s">
        <v>6522</v>
      </c>
      <c r="L1139" s="2">
        <v>46097</v>
      </c>
      <c r="M1139" s="42" t="s">
        <v>582</v>
      </c>
    </row>
    <row r="1140" spans="1:13" x14ac:dyDescent="0.25">
      <c r="A1140" s="42" t="s">
        <v>8456</v>
      </c>
      <c r="B1140" s="42" t="s">
        <v>8458</v>
      </c>
      <c r="C1140" s="42" t="s">
        <v>6493</v>
      </c>
      <c r="D1140" s="42" t="s">
        <v>409</v>
      </c>
      <c r="E1140" s="5">
        <v>326283</v>
      </c>
      <c r="F1140">
        <v>1</v>
      </c>
      <c r="G1140" s="2">
        <v>46094</v>
      </c>
      <c r="H1140" s="42" t="s">
        <v>1500</v>
      </c>
      <c r="I1140" s="42" t="s">
        <v>68</v>
      </c>
      <c r="J1140" s="42" t="s">
        <v>452</v>
      </c>
      <c r="K1140" s="42" t="s">
        <v>6493</v>
      </c>
      <c r="L1140" s="2">
        <v>46094</v>
      </c>
      <c r="M1140" s="42" t="s">
        <v>582</v>
      </c>
    </row>
    <row r="1141" spans="1:13" x14ac:dyDescent="0.25">
      <c r="A1141" s="42" t="s">
        <v>7958</v>
      </c>
      <c r="B1141" s="42" t="s">
        <v>7961</v>
      </c>
      <c r="C1141" s="42" t="s">
        <v>6456</v>
      </c>
      <c r="D1141" s="42" t="s">
        <v>409</v>
      </c>
      <c r="E1141">
        <v>171319</v>
      </c>
      <c r="F1141">
        <v>1</v>
      </c>
      <c r="G1141" s="2">
        <v>46093</v>
      </c>
      <c r="H1141" s="42" t="s">
        <v>491</v>
      </c>
      <c r="I1141" s="42" t="s">
        <v>67</v>
      </c>
      <c r="J1141" s="42" t="s">
        <v>480</v>
      </c>
      <c r="K1141" s="42" t="s">
        <v>6456</v>
      </c>
      <c r="L1141" s="2">
        <v>46093</v>
      </c>
      <c r="M1141" s="42" t="s">
        <v>582</v>
      </c>
    </row>
    <row r="1142" spans="1:13" x14ac:dyDescent="0.25">
      <c r="A1142" s="42" t="s">
        <v>5872</v>
      </c>
      <c r="B1142" s="42" t="s">
        <v>5873</v>
      </c>
      <c r="C1142" s="42" t="s">
        <v>5874</v>
      </c>
      <c r="D1142" s="42" t="s">
        <v>409</v>
      </c>
      <c r="E1142">
        <v>162770</v>
      </c>
      <c r="F1142">
        <v>1</v>
      </c>
      <c r="G1142" s="2">
        <v>46065</v>
      </c>
      <c r="H1142" s="42" t="s">
        <v>494</v>
      </c>
      <c r="I1142" s="42" t="s">
        <v>76</v>
      </c>
      <c r="J1142" s="42" t="s">
        <v>495</v>
      </c>
      <c r="K1142" s="42" t="s">
        <v>5874</v>
      </c>
      <c r="L1142" s="2">
        <v>46093</v>
      </c>
      <c r="M1142" s="42" t="s">
        <v>582</v>
      </c>
    </row>
    <row r="1143" spans="1:13" x14ac:dyDescent="0.25">
      <c r="A1143" s="42" t="s">
        <v>8390</v>
      </c>
      <c r="B1143" s="42" t="s">
        <v>8392</v>
      </c>
      <c r="C1143" s="42" t="s">
        <v>6523</v>
      </c>
      <c r="D1143" s="42" t="s">
        <v>409</v>
      </c>
      <c r="E1143" s="5">
        <v>127421</v>
      </c>
      <c r="F1143">
        <v>1</v>
      </c>
      <c r="G1143" s="2">
        <v>46092</v>
      </c>
      <c r="H1143" s="42" t="s">
        <v>453</v>
      </c>
      <c r="I1143" s="42" t="s">
        <v>68</v>
      </c>
      <c r="J1143" s="42" t="s">
        <v>452</v>
      </c>
      <c r="K1143" s="42" t="s">
        <v>6523</v>
      </c>
      <c r="L1143" s="2">
        <v>46092</v>
      </c>
      <c r="M1143" s="42" t="s">
        <v>582</v>
      </c>
    </row>
    <row r="1144" spans="1:13" x14ac:dyDescent="0.25">
      <c r="A1144" s="42" t="s">
        <v>9536</v>
      </c>
      <c r="B1144" s="42" t="s">
        <v>9537</v>
      </c>
      <c r="C1144" s="42" t="s">
        <v>9228</v>
      </c>
      <c r="D1144" s="42" t="s">
        <v>409</v>
      </c>
      <c r="E1144" s="5">
        <v>163351</v>
      </c>
      <c r="F1144">
        <v>1</v>
      </c>
      <c r="G1144" s="2">
        <v>46108</v>
      </c>
      <c r="H1144" s="42" t="s">
        <v>494</v>
      </c>
      <c r="I1144" s="42" t="s">
        <v>76</v>
      </c>
      <c r="J1144" s="42" t="s">
        <v>495</v>
      </c>
      <c r="K1144" s="42" t="s">
        <v>9538</v>
      </c>
      <c r="L1144" s="2">
        <v>46092</v>
      </c>
      <c r="M1144" s="42" t="s">
        <v>582</v>
      </c>
    </row>
    <row r="1145" spans="1:13" x14ac:dyDescent="0.25">
      <c r="A1145" s="42" t="s">
        <v>363</v>
      </c>
      <c r="B1145" s="42" t="s">
        <v>352</v>
      </c>
      <c r="C1145" s="42" t="s">
        <v>2760</v>
      </c>
      <c r="D1145" s="42" t="s">
        <v>409</v>
      </c>
      <c r="E1145" s="5">
        <v>0</v>
      </c>
      <c r="F1145">
        <v>1</v>
      </c>
      <c r="G1145" s="2">
        <v>46063</v>
      </c>
      <c r="H1145" s="42" t="s">
        <v>491</v>
      </c>
      <c r="I1145" s="42" t="s">
        <v>67</v>
      </c>
      <c r="J1145" s="42" t="s">
        <v>480</v>
      </c>
      <c r="K1145" s="42" t="s">
        <v>2760</v>
      </c>
      <c r="L1145" s="2">
        <v>46091</v>
      </c>
      <c r="M1145" s="42" t="s">
        <v>582</v>
      </c>
    </row>
    <row r="1146" spans="1:13" x14ac:dyDescent="0.25">
      <c r="A1146" s="42" t="s">
        <v>1497</v>
      </c>
      <c r="B1146" s="42" t="s">
        <v>1498</v>
      </c>
      <c r="C1146" s="42" t="s">
        <v>3291</v>
      </c>
      <c r="D1146" s="42" t="s">
        <v>409</v>
      </c>
      <c r="E1146" s="5">
        <v>0</v>
      </c>
      <c r="F1146">
        <v>1</v>
      </c>
      <c r="G1146" s="2">
        <v>46093</v>
      </c>
      <c r="H1146" s="42" t="s">
        <v>479</v>
      </c>
      <c r="I1146" s="42" t="s">
        <v>67</v>
      </c>
      <c r="J1146" s="42" t="s">
        <v>480</v>
      </c>
      <c r="K1146" s="42" t="s">
        <v>3291</v>
      </c>
      <c r="L1146" s="2">
        <v>46091</v>
      </c>
      <c r="M1146" s="42" t="s">
        <v>582</v>
      </c>
    </row>
    <row r="1147" spans="1:13" x14ac:dyDescent="0.25">
      <c r="A1147" s="42" t="s">
        <v>2283</v>
      </c>
      <c r="B1147" s="42" t="s">
        <v>2284</v>
      </c>
      <c r="C1147" s="42" t="s">
        <v>6061</v>
      </c>
      <c r="D1147" s="42" t="s">
        <v>409</v>
      </c>
      <c r="E1147" s="5">
        <v>62950</v>
      </c>
      <c r="F1147">
        <v>1</v>
      </c>
      <c r="G1147" s="2">
        <v>46090</v>
      </c>
      <c r="H1147" s="42" t="s">
        <v>491</v>
      </c>
      <c r="I1147" s="42" t="s">
        <v>67</v>
      </c>
      <c r="J1147" s="42" t="s">
        <v>480</v>
      </c>
      <c r="K1147" s="42" t="s">
        <v>6061</v>
      </c>
      <c r="L1147" s="2">
        <v>46090</v>
      </c>
      <c r="M1147" s="42" t="s">
        <v>582</v>
      </c>
    </row>
    <row r="1148" spans="1:13" x14ac:dyDescent="0.25">
      <c r="A1148" s="42" t="s">
        <v>991</v>
      </c>
      <c r="B1148" s="42" t="s">
        <v>992</v>
      </c>
      <c r="C1148" s="42" t="s">
        <v>9235</v>
      </c>
      <c r="D1148" s="42" t="s">
        <v>409</v>
      </c>
      <c r="E1148" s="5">
        <v>501720</v>
      </c>
      <c r="F1148">
        <v>1</v>
      </c>
      <c r="G1148" s="2">
        <v>46108</v>
      </c>
      <c r="H1148" s="42" t="s">
        <v>494</v>
      </c>
      <c r="I1148" s="42" t="s">
        <v>76</v>
      </c>
      <c r="J1148" s="42" t="s">
        <v>495</v>
      </c>
      <c r="K1148" s="42" t="s">
        <v>9539</v>
      </c>
      <c r="L1148" s="2">
        <v>46086</v>
      </c>
      <c r="M1148" s="42" t="s">
        <v>582</v>
      </c>
    </row>
    <row r="1149" spans="1:13" x14ac:dyDescent="0.25">
      <c r="A1149" s="42" t="s">
        <v>1507</v>
      </c>
      <c r="B1149" s="42" t="s">
        <v>1508</v>
      </c>
      <c r="C1149" s="42" t="s">
        <v>6069</v>
      </c>
      <c r="D1149" s="42" t="s">
        <v>409</v>
      </c>
      <c r="E1149" s="5">
        <v>501550</v>
      </c>
      <c r="F1149">
        <v>1</v>
      </c>
      <c r="G1149" s="2">
        <v>46083</v>
      </c>
      <c r="H1149" s="42" t="s">
        <v>453</v>
      </c>
      <c r="I1149" s="42" t="s">
        <v>68</v>
      </c>
      <c r="J1149" s="42" t="s">
        <v>452</v>
      </c>
      <c r="K1149" s="42" t="s">
        <v>6069</v>
      </c>
      <c r="L1149" s="2">
        <v>46086</v>
      </c>
      <c r="M1149" s="42" t="s">
        <v>582</v>
      </c>
    </row>
    <row r="1150" spans="1:13" x14ac:dyDescent="0.25">
      <c r="A1150" s="42" t="s">
        <v>324</v>
      </c>
      <c r="B1150" s="42" t="s">
        <v>316</v>
      </c>
      <c r="C1150" s="42" t="s">
        <v>4708</v>
      </c>
      <c r="D1150" s="42" t="s">
        <v>409</v>
      </c>
      <c r="E1150" s="5">
        <v>1587999</v>
      </c>
      <c r="F1150">
        <v>1</v>
      </c>
      <c r="G1150" s="2">
        <v>46064</v>
      </c>
      <c r="H1150" s="42" t="s">
        <v>485</v>
      </c>
      <c r="I1150" s="42" t="s">
        <v>64</v>
      </c>
      <c r="J1150" s="42" t="s">
        <v>466</v>
      </c>
      <c r="K1150" s="42" t="s">
        <v>6084</v>
      </c>
      <c r="L1150" s="2">
        <v>46081</v>
      </c>
      <c r="M1150" s="42" t="s">
        <v>582</v>
      </c>
    </row>
    <row r="1151" spans="1:13" x14ac:dyDescent="0.25">
      <c r="A1151" s="42" t="s">
        <v>218</v>
      </c>
      <c r="B1151" s="42" t="s">
        <v>133</v>
      </c>
      <c r="C1151" s="42" t="s">
        <v>2773</v>
      </c>
      <c r="D1151" s="42" t="s">
        <v>409</v>
      </c>
      <c r="E1151" s="5">
        <v>5954756</v>
      </c>
      <c r="F1151">
        <v>1</v>
      </c>
      <c r="G1151" s="2">
        <v>46056</v>
      </c>
      <c r="H1151" s="42" t="s">
        <v>463</v>
      </c>
      <c r="I1151" s="42" t="s">
        <v>72</v>
      </c>
      <c r="J1151" s="42" t="s">
        <v>431</v>
      </c>
      <c r="K1151" s="42" t="s">
        <v>2773</v>
      </c>
      <c r="L1151" s="2">
        <v>46081</v>
      </c>
      <c r="M1151" s="42" t="s">
        <v>582</v>
      </c>
    </row>
    <row r="1152" spans="1:13" x14ac:dyDescent="0.25">
      <c r="A1152" s="42" t="s">
        <v>1239</v>
      </c>
      <c r="B1152" s="42" t="s">
        <v>1240</v>
      </c>
      <c r="C1152" s="42" t="s">
        <v>2776</v>
      </c>
      <c r="D1152" s="42" t="s">
        <v>409</v>
      </c>
      <c r="E1152" s="5">
        <v>2382825.6</v>
      </c>
      <c r="F1152">
        <v>1</v>
      </c>
      <c r="G1152" s="2">
        <v>46050</v>
      </c>
      <c r="H1152" s="42" t="s">
        <v>485</v>
      </c>
      <c r="I1152" s="42" t="s">
        <v>64</v>
      </c>
      <c r="J1152" s="42" t="s">
        <v>466</v>
      </c>
      <c r="K1152" s="42" t="s">
        <v>2777</v>
      </c>
      <c r="L1152" s="2">
        <v>46081</v>
      </c>
      <c r="M1152" s="42" t="s">
        <v>582</v>
      </c>
    </row>
    <row r="1153" spans="1:13" x14ac:dyDescent="0.25">
      <c r="A1153" s="42"/>
      <c r="B1153" s="42" t="s">
        <v>372</v>
      </c>
      <c r="C1153" s="42" t="s">
        <v>9541</v>
      </c>
      <c r="D1153" s="42" t="s">
        <v>409</v>
      </c>
      <c r="E1153" s="5">
        <v>152070</v>
      </c>
      <c r="F1153">
        <v>1</v>
      </c>
      <c r="G1153" s="2">
        <v>44864</v>
      </c>
      <c r="H1153" s="42" t="s">
        <v>493</v>
      </c>
      <c r="I1153" s="42" t="s">
        <v>66</v>
      </c>
      <c r="J1153" s="42" t="s">
        <v>492</v>
      </c>
      <c r="K1153" s="42" t="s">
        <v>9541</v>
      </c>
      <c r="L1153" s="2">
        <v>46081</v>
      </c>
      <c r="M1153" s="42" t="s">
        <v>582</v>
      </c>
    </row>
    <row r="1154" spans="1:13" x14ac:dyDescent="0.25">
      <c r="A1154" s="42" t="s">
        <v>2263</v>
      </c>
      <c r="B1154" s="42" t="s">
        <v>2264</v>
      </c>
      <c r="C1154" s="42" t="s">
        <v>6077</v>
      </c>
      <c r="D1154" s="42" t="s">
        <v>409</v>
      </c>
      <c r="E1154" s="5">
        <v>1906957.44</v>
      </c>
      <c r="F1154">
        <v>1</v>
      </c>
      <c r="G1154" s="2">
        <v>46070</v>
      </c>
      <c r="H1154" s="42" t="s">
        <v>485</v>
      </c>
      <c r="I1154" s="42" t="s">
        <v>64</v>
      </c>
      <c r="J1154" s="42" t="s">
        <v>466</v>
      </c>
      <c r="K1154" s="42" t="s">
        <v>6078</v>
      </c>
      <c r="L1154" s="2">
        <v>46081</v>
      </c>
      <c r="M1154" s="42" t="s">
        <v>582</v>
      </c>
    </row>
    <row r="1155" spans="1:13" x14ac:dyDescent="0.25">
      <c r="A1155" s="42"/>
      <c r="B1155" s="42" t="s">
        <v>372</v>
      </c>
      <c r="C1155" s="42" t="s">
        <v>9542</v>
      </c>
      <c r="D1155" s="42" t="s">
        <v>409</v>
      </c>
      <c r="E1155" s="5">
        <v>31998579</v>
      </c>
      <c r="F1155">
        <v>1</v>
      </c>
      <c r="G1155" s="2">
        <v>44864</v>
      </c>
      <c r="H1155" s="42" t="s">
        <v>651</v>
      </c>
      <c r="I1155" s="42" t="s">
        <v>66</v>
      </c>
      <c r="J1155" s="42" t="s">
        <v>492</v>
      </c>
      <c r="K1155" s="42" t="s">
        <v>9543</v>
      </c>
      <c r="L1155" s="2">
        <v>46081</v>
      </c>
      <c r="M1155" s="42" t="s">
        <v>582</v>
      </c>
    </row>
    <row r="1156" spans="1:13" x14ac:dyDescent="0.25">
      <c r="A1156" s="42" t="s">
        <v>1362</v>
      </c>
      <c r="B1156" s="42" t="s">
        <v>1363</v>
      </c>
      <c r="C1156" s="42" t="s">
        <v>4802</v>
      </c>
      <c r="D1156" s="42" t="s">
        <v>409</v>
      </c>
      <c r="E1156" s="5">
        <v>2268006</v>
      </c>
      <c r="F1156">
        <v>1</v>
      </c>
      <c r="G1156" s="2">
        <v>46070</v>
      </c>
      <c r="H1156" s="42" t="s">
        <v>442</v>
      </c>
      <c r="I1156" s="42" t="s">
        <v>71</v>
      </c>
      <c r="J1156" s="42" t="s">
        <v>443</v>
      </c>
      <c r="K1156" s="42" t="s">
        <v>6079</v>
      </c>
      <c r="L1156" s="2">
        <v>46081</v>
      </c>
      <c r="M1156" s="42" t="s">
        <v>582</v>
      </c>
    </row>
    <row r="1157" spans="1:13" x14ac:dyDescent="0.25">
      <c r="A1157" s="42" t="s">
        <v>2418</v>
      </c>
      <c r="B1157" s="42" t="s">
        <v>376</v>
      </c>
      <c r="C1157" s="42" t="s">
        <v>4803</v>
      </c>
      <c r="D1157" s="42" t="s">
        <v>409</v>
      </c>
      <c r="E1157">
        <v>7798963</v>
      </c>
      <c r="F1157">
        <v>1</v>
      </c>
      <c r="G1157" s="2">
        <v>46069</v>
      </c>
      <c r="H1157" s="42" t="s">
        <v>442</v>
      </c>
      <c r="I1157" s="42" t="s">
        <v>71</v>
      </c>
      <c r="J1157" s="42" t="s">
        <v>443</v>
      </c>
      <c r="K1157" s="42" t="s">
        <v>2964</v>
      </c>
      <c r="L1157" s="2">
        <v>46081</v>
      </c>
      <c r="M1157" s="42" t="s">
        <v>582</v>
      </c>
    </row>
    <row r="1158" spans="1:13" x14ac:dyDescent="0.25">
      <c r="A1158" s="42" t="s">
        <v>1731</v>
      </c>
      <c r="B1158" s="42" t="s">
        <v>1732</v>
      </c>
      <c r="C1158" s="42" t="s">
        <v>2830</v>
      </c>
      <c r="D1158" s="42" t="s">
        <v>409</v>
      </c>
      <c r="E1158">
        <v>55205684.799999997</v>
      </c>
      <c r="F1158">
        <v>1</v>
      </c>
      <c r="G1158" s="2">
        <v>46049</v>
      </c>
      <c r="H1158" s="42" t="s">
        <v>465</v>
      </c>
      <c r="I1158" s="42" t="s">
        <v>64</v>
      </c>
      <c r="J1158" s="42" t="s">
        <v>466</v>
      </c>
      <c r="K1158" s="42" t="s">
        <v>2831</v>
      </c>
      <c r="L1158" s="2">
        <v>46081</v>
      </c>
      <c r="M1158" s="42" t="s">
        <v>582</v>
      </c>
    </row>
    <row r="1159" spans="1:13" x14ac:dyDescent="0.25">
      <c r="A1159" s="42" t="s">
        <v>619</v>
      </c>
      <c r="B1159" s="42" t="s">
        <v>620</v>
      </c>
      <c r="C1159" s="42" t="s">
        <v>4800</v>
      </c>
      <c r="D1159" s="42" t="s">
        <v>409</v>
      </c>
      <c r="E1159">
        <v>3780110</v>
      </c>
      <c r="F1159">
        <v>1</v>
      </c>
      <c r="G1159" s="2">
        <v>46069</v>
      </c>
      <c r="H1159" s="42" t="s">
        <v>442</v>
      </c>
      <c r="I1159" s="42" t="s">
        <v>71</v>
      </c>
      <c r="J1159" s="42" t="s">
        <v>443</v>
      </c>
      <c r="K1159" s="42" t="s">
        <v>1634</v>
      </c>
      <c r="L1159" s="2">
        <v>46081</v>
      </c>
      <c r="M1159" s="42" t="s">
        <v>582</v>
      </c>
    </row>
    <row r="1160" spans="1:13" x14ac:dyDescent="0.25">
      <c r="A1160" s="42" t="s">
        <v>213</v>
      </c>
      <c r="B1160" s="42" t="s">
        <v>29</v>
      </c>
      <c r="C1160" s="42" t="s">
        <v>4801</v>
      </c>
      <c r="D1160" s="42" t="s">
        <v>409</v>
      </c>
      <c r="E1160" s="5">
        <v>3780110</v>
      </c>
      <c r="F1160">
        <v>1</v>
      </c>
      <c r="G1160" s="2">
        <v>46069</v>
      </c>
      <c r="H1160" s="42" t="s">
        <v>442</v>
      </c>
      <c r="I1160" s="42" t="s">
        <v>71</v>
      </c>
      <c r="J1160" s="42" t="s">
        <v>443</v>
      </c>
      <c r="K1160" s="42" t="s">
        <v>1097</v>
      </c>
      <c r="L1160" s="2">
        <v>46081</v>
      </c>
      <c r="M1160" s="42" t="s">
        <v>582</v>
      </c>
    </row>
    <row r="1161" spans="1:13" x14ac:dyDescent="0.25">
      <c r="A1161" s="42" t="s">
        <v>1324</v>
      </c>
      <c r="B1161" s="42" t="s">
        <v>1325</v>
      </c>
      <c r="C1161" s="42" t="s">
        <v>9540</v>
      </c>
      <c r="D1161" s="42" t="s">
        <v>409</v>
      </c>
      <c r="E1161">
        <v>668418</v>
      </c>
      <c r="F1161">
        <v>1</v>
      </c>
      <c r="G1161" s="2">
        <v>46101</v>
      </c>
      <c r="H1161" s="42" t="s">
        <v>436</v>
      </c>
      <c r="I1161" s="42" t="s">
        <v>66</v>
      </c>
      <c r="J1161" s="42" t="s">
        <v>437</v>
      </c>
      <c r="K1161" s="42" t="s">
        <v>1327</v>
      </c>
      <c r="L1161" s="2">
        <v>46081</v>
      </c>
      <c r="M1161" s="42" t="s">
        <v>582</v>
      </c>
    </row>
    <row r="1162" spans="1:13" x14ac:dyDescent="0.25">
      <c r="A1162" s="42" t="s">
        <v>1324</v>
      </c>
      <c r="B1162" s="42" t="s">
        <v>1325</v>
      </c>
      <c r="C1162" s="42" t="s">
        <v>4715</v>
      </c>
      <c r="D1162" s="42" t="s">
        <v>409</v>
      </c>
      <c r="E1162">
        <v>6809162</v>
      </c>
      <c r="F1162">
        <v>1</v>
      </c>
      <c r="G1162" s="2">
        <v>46069</v>
      </c>
      <c r="H1162" s="42" t="s">
        <v>436</v>
      </c>
      <c r="I1162" s="42" t="s">
        <v>66</v>
      </c>
      <c r="J1162" s="42" t="s">
        <v>437</v>
      </c>
      <c r="K1162" s="42" t="s">
        <v>6080</v>
      </c>
      <c r="L1162" s="2">
        <v>46081</v>
      </c>
      <c r="M1162" s="42" t="s">
        <v>582</v>
      </c>
    </row>
    <row r="1163" spans="1:13" x14ac:dyDescent="0.25">
      <c r="A1163" s="42" t="s">
        <v>669</v>
      </c>
      <c r="B1163" s="42" t="s">
        <v>378</v>
      </c>
      <c r="C1163" s="42" t="s">
        <v>1794</v>
      </c>
      <c r="D1163" s="42" t="s">
        <v>409</v>
      </c>
      <c r="E1163">
        <v>-14023688</v>
      </c>
      <c r="F1163">
        <v>1</v>
      </c>
      <c r="G1163" s="2">
        <v>46160</v>
      </c>
      <c r="H1163" s="42" t="s">
        <v>436</v>
      </c>
      <c r="I1163" s="42" t="s">
        <v>66</v>
      </c>
      <c r="J1163" s="42" t="s">
        <v>437</v>
      </c>
      <c r="K1163" s="42" t="s">
        <v>10236</v>
      </c>
      <c r="L1163" s="2">
        <v>46081</v>
      </c>
      <c r="M1163" s="42" t="s">
        <v>582</v>
      </c>
    </row>
    <row r="1164" spans="1:13" x14ac:dyDescent="0.25">
      <c r="A1164" s="42" t="s">
        <v>1154</v>
      </c>
      <c r="B1164" s="42" t="s">
        <v>1155</v>
      </c>
      <c r="C1164" s="42" t="s">
        <v>4805</v>
      </c>
      <c r="D1164" s="42" t="s">
        <v>409</v>
      </c>
      <c r="E1164">
        <v>4774876</v>
      </c>
      <c r="F1164">
        <v>1</v>
      </c>
      <c r="G1164" s="2">
        <v>46069</v>
      </c>
      <c r="H1164" s="42" t="s">
        <v>442</v>
      </c>
      <c r="I1164" s="42" t="s">
        <v>71</v>
      </c>
      <c r="J1164" s="42" t="s">
        <v>443</v>
      </c>
      <c r="K1164" s="42" t="s">
        <v>1068</v>
      </c>
      <c r="L1164" s="2">
        <v>46081</v>
      </c>
      <c r="M1164" s="42" t="s">
        <v>582</v>
      </c>
    </row>
    <row r="1165" spans="1:13" x14ac:dyDescent="0.25">
      <c r="A1165" s="42" t="s">
        <v>1364</v>
      </c>
      <c r="B1165" s="42" t="s">
        <v>6082</v>
      </c>
      <c r="C1165" s="42" t="s">
        <v>4798</v>
      </c>
      <c r="D1165" s="42" t="s">
        <v>409</v>
      </c>
      <c r="E1165" s="5">
        <v>2864925</v>
      </c>
      <c r="F1165">
        <v>1</v>
      </c>
      <c r="G1165" s="2">
        <v>46069</v>
      </c>
      <c r="H1165" s="42" t="s">
        <v>442</v>
      </c>
      <c r="I1165" s="42" t="s">
        <v>71</v>
      </c>
      <c r="J1165" s="42" t="s">
        <v>443</v>
      </c>
      <c r="K1165" s="42" t="s">
        <v>6083</v>
      </c>
      <c r="L1165" s="2">
        <v>46081</v>
      </c>
      <c r="M1165" s="42" t="s">
        <v>582</v>
      </c>
    </row>
    <row r="1166" spans="1:13" x14ac:dyDescent="0.25">
      <c r="A1166" s="42" t="s">
        <v>1064</v>
      </c>
      <c r="B1166" s="42" t="s">
        <v>1065</v>
      </c>
      <c r="C1166" s="42" t="s">
        <v>4804</v>
      </c>
      <c r="D1166" s="42" t="s">
        <v>409</v>
      </c>
      <c r="E1166" s="5">
        <v>887834</v>
      </c>
      <c r="F1166">
        <v>1</v>
      </c>
      <c r="G1166" s="2">
        <v>46069</v>
      </c>
      <c r="H1166" s="42" t="s">
        <v>442</v>
      </c>
      <c r="I1166" s="42" t="s">
        <v>71</v>
      </c>
      <c r="J1166" s="42" t="s">
        <v>443</v>
      </c>
      <c r="K1166" s="42" t="s">
        <v>6076</v>
      </c>
      <c r="L1166" s="2">
        <v>46081</v>
      </c>
      <c r="M1166" s="42" t="s">
        <v>582</v>
      </c>
    </row>
    <row r="1167" spans="1:13" x14ac:dyDescent="0.25">
      <c r="A1167" s="42" t="s">
        <v>5749</v>
      </c>
      <c r="B1167" s="42" t="s">
        <v>5750</v>
      </c>
      <c r="C1167" s="42" t="s">
        <v>4799</v>
      </c>
      <c r="D1167" s="42" t="s">
        <v>409</v>
      </c>
      <c r="E1167">
        <v>338220</v>
      </c>
      <c r="F1167">
        <v>1</v>
      </c>
      <c r="G1167" s="2">
        <v>46069</v>
      </c>
      <c r="H1167" s="42" t="s">
        <v>442</v>
      </c>
      <c r="I1167" s="42" t="s">
        <v>71</v>
      </c>
      <c r="J1167" s="42" t="s">
        <v>443</v>
      </c>
      <c r="K1167" s="42" t="s">
        <v>6081</v>
      </c>
      <c r="L1167" s="2">
        <v>46081</v>
      </c>
      <c r="M1167" s="42" t="s">
        <v>582</v>
      </c>
    </row>
    <row r="1168" spans="1:13" x14ac:dyDescent="0.25">
      <c r="A1168" s="42" t="s">
        <v>2780</v>
      </c>
      <c r="B1168" s="42" t="s">
        <v>2781</v>
      </c>
      <c r="C1168" s="42" t="s">
        <v>2782</v>
      </c>
      <c r="D1168" s="42" t="s">
        <v>409</v>
      </c>
      <c r="E1168">
        <v>1588345.2</v>
      </c>
      <c r="F1168">
        <v>1</v>
      </c>
      <c r="G1168" s="2">
        <v>46052</v>
      </c>
      <c r="H1168" s="42" t="s">
        <v>485</v>
      </c>
      <c r="I1168" s="42" t="s">
        <v>64</v>
      </c>
      <c r="J1168" s="42" t="s">
        <v>466</v>
      </c>
      <c r="K1168" s="42" t="s">
        <v>2783</v>
      </c>
      <c r="L1168" s="2">
        <v>46081</v>
      </c>
      <c r="M1168" s="42" t="s">
        <v>582</v>
      </c>
    </row>
    <row r="1169" spans="1:13" x14ac:dyDescent="0.25">
      <c r="A1169" s="42" t="s">
        <v>2506</v>
      </c>
      <c r="B1169" s="42" t="s">
        <v>2507</v>
      </c>
      <c r="C1169" s="42" t="s">
        <v>4714</v>
      </c>
      <c r="D1169" s="42" t="s">
        <v>409</v>
      </c>
      <c r="E1169">
        <v>1</v>
      </c>
      <c r="F1169">
        <v>1</v>
      </c>
      <c r="G1169" s="2">
        <v>45992</v>
      </c>
      <c r="H1169" s="42" t="s">
        <v>647</v>
      </c>
      <c r="I1169" s="42" t="s">
        <v>65</v>
      </c>
      <c r="J1169" s="42" t="s">
        <v>420</v>
      </c>
      <c r="K1169" s="42" t="s">
        <v>515</v>
      </c>
      <c r="L1169" s="2">
        <v>46080</v>
      </c>
      <c r="M1169" s="42" t="s">
        <v>582</v>
      </c>
    </row>
    <row r="1170" spans="1:13" x14ac:dyDescent="0.25">
      <c r="A1170" s="42" t="s">
        <v>164</v>
      </c>
      <c r="B1170" s="42" t="s">
        <v>2</v>
      </c>
      <c r="C1170" s="42" t="s">
        <v>2462</v>
      </c>
      <c r="D1170" s="42" t="s">
        <v>409</v>
      </c>
      <c r="E1170" s="5">
        <v>3984386</v>
      </c>
      <c r="F1170">
        <v>1</v>
      </c>
      <c r="G1170" s="2">
        <v>45624</v>
      </c>
      <c r="H1170" s="42" t="s">
        <v>647</v>
      </c>
      <c r="I1170" s="42" t="s">
        <v>65</v>
      </c>
      <c r="J1170" s="42" t="s">
        <v>420</v>
      </c>
      <c r="K1170" s="42" t="s">
        <v>2463</v>
      </c>
      <c r="L1170" s="2">
        <v>46080</v>
      </c>
      <c r="M1170" s="42" t="s">
        <v>582</v>
      </c>
    </row>
    <row r="1171" spans="1:13" x14ac:dyDescent="0.25">
      <c r="A1171" s="42" t="s">
        <v>189</v>
      </c>
      <c r="B1171" s="42" t="s">
        <v>308</v>
      </c>
      <c r="C1171" s="42" t="s">
        <v>1218</v>
      </c>
      <c r="D1171" s="42" t="s">
        <v>409</v>
      </c>
      <c r="E1171">
        <v>8509908</v>
      </c>
      <c r="F1171">
        <v>1</v>
      </c>
      <c r="G1171" s="2">
        <v>45797</v>
      </c>
      <c r="H1171" s="42" t="s">
        <v>782</v>
      </c>
      <c r="I1171" s="42" t="s">
        <v>65</v>
      </c>
      <c r="J1171" s="42" t="s">
        <v>420</v>
      </c>
      <c r="K1171" s="42" t="s">
        <v>475</v>
      </c>
      <c r="L1171" s="2">
        <v>46080</v>
      </c>
      <c r="M1171" s="42" t="s">
        <v>582</v>
      </c>
    </row>
    <row r="1172" spans="1:13" x14ac:dyDescent="0.25">
      <c r="A1172" s="42" t="s">
        <v>635</v>
      </c>
      <c r="B1172" s="42" t="s">
        <v>632</v>
      </c>
      <c r="C1172" s="42" t="s">
        <v>4735</v>
      </c>
      <c r="D1172" s="42" t="s">
        <v>409</v>
      </c>
      <c r="E1172">
        <v>611641</v>
      </c>
      <c r="F1172">
        <v>1</v>
      </c>
      <c r="G1172" s="2">
        <v>46080</v>
      </c>
      <c r="H1172" s="42" t="s">
        <v>450</v>
      </c>
      <c r="I1172" s="42" t="s">
        <v>68</v>
      </c>
      <c r="J1172" s="42" t="s">
        <v>429</v>
      </c>
      <c r="K1172" s="42" t="s">
        <v>6088</v>
      </c>
      <c r="L1172" s="2">
        <v>46080</v>
      </c>
      <c r="M1172" s="42" t="s">
        <v>582</v>
      </c>
    </row>
    <row r="1173" spans="1:13" x14ac:dyDescent="0.25">
      <c r="A1173" s="42" t="s">
        <v>1133</v>
      </c>
      <c r="B1173" s="42" t="s">
        <v>1134</v>
      </c>
      <c r="C1173" s="42" t="s">
        <v>4738</v>
      </c>
      <c r="D1173" s="42" t="s">
        <v>409</v>
      </c>
      <c r="E1173">
        <v>85923</v>
      </c>
      <c r="F1173">
        <v>1</v>
      </c>
      <c r="G1173" s="2">
        <v>46079</v>
      </c>
      <c r="H1173" s="42" t="s">
        <v>434</v>
      </c>
      <c r="I1173" s="42" t="s">
        <v>69</v>
      </c>
      <c r="J1173" s="42" t="s">
        <v>423</v>
      </c>
      <c r="K1173" s="42" t="s">
        <v>500</v>
      </c>
      <c r="L1173" s="2">
        <v>46079</v>
      </c>
      <c r="M1173" s="42" t="s">
        <v>582</v>
      </c>
    </row>
    <row r="1174" spans="1:13" x14ac:dyDescent="0.25">
      <c r="A1174" s="42" t="s">
        <v>1517</v>
      </c>
      <c r="B1174" s="42" t="s">
        <v>1518</v>
      </c>
      <c r="C1174" s="42" t="s">
        <v>4700</v>
      </c>
      <c r="D1174" s="42" t="s">
        <v>409</v>
      </c>
      <c r="E1174" s="5">
        <v>1394354</v>
      </c>
      <c r="F1174">
        <v>1</v>
      </c>
      <c r="G1174" s="2">
        <v>46079</v>
      </c>
      <c r="H1174" s="42" t="s">
        <v>467</v>
      </c>
      <c r="I1174" s="42" t="s">
        <v>63</v>
      </c>
      <c r="J1174" s="42" t="s">
        <v>438</v>
      </c>
      <c r="K1174" s="42" t="s">
        <v>6106</v>
      </c>
      <c r="L1174" s="2">
        <v>46079</v>
      </c>
      <c r="M1174" s="42" t="s">
        <v>582</v>
      </c>
    </row>
    <row r="1175" spans="1:13" x14ac:dyDescent="0.25">
      <c r="A1175" s="42" t="s">
        <v>208</v>
      </c>
      <c r="B1175" s="42" t="s">
        <v>41</v>
      </c>
      <c r="C1175" s="42" t="s">
        <v>4794</v>
      </c>
      <c r="D1175" s="42" t="s">
        <v>409</v>
      </c>
      <c r="E1175" s="5">
        <v>1527307</v>
      </c>
      <c r="F1175">
        <v>1</v>
      </c>
      <c r="G1175" s="2">
        <v>46078</v>
      </c>
      <c r="H1175" s="42" t="s">
        <v>434</v>
      </c>
      <c r="I1175" s="42" t="s">
        <v>69</v>
      </c>
      <c r="J1175" s="42" t="s">
        <v>423</v>
      </c>
      <c r="K1175" s="42" t="s">
        <v>6107</v>
      </c>
      <c r="L1175" s="2">
        <v>46078</v>
      </c>
      <c r="M1175" s="42" t="s">
        <v>582</v>
      </c>
    </row>
    <row r="1176" spans="1:13" x14ac:dyDescent="0.25">
      <c r="A1176" s="42" t="s">
        <v>6108</v>
      </c>
      <c r="B1176" s="42" t="s">
        <v>6109</v>
      </c>
      <c r="C1176" s="42" t="s">
        <v>6110</v>
      </c>
      <c r="D1176" s="42" t="s">
        <v>409</v>
      </c>
      <c r="E1176">
        <v>361940</v>
      </c>
      <c r="F1176">
        <v>1</v>
      </c>
      <c r="G1176" s="2">
        <v>46078</v>
      </c>
      <c r="H1176" s="42" t="s">
        <v>460</v>
      </c>
      <c r="I1176" s="42" t="s">
        <v>63</v>
      </c>
      <c r="J1176" s="42" t="s">
        <v>438</v>
      </c>
      <c r="K1176" s="42" t="s">
        <v>6111</v>
      </c>
      <c r="L1176" s="2">
        <v>46078</v>
      </c>
      <c r="M1176" s="42" t="s">
        <v>582</v>
      </c>
    </row>
    <row r="1177" spans="1:13" x14ac:dyDescent="0.25">
      <c r="A1177" s="42" t="s">
        <v>5602</v>
      </c>
      <c r="B1177" s="42" t="s">
        <v>5603</v>
      </c>
      <c r="C1177" s="42" t="s">
        <v>4795</v>
      </c>
      <c r="D1177" s="42" t="s">
        <v>409</v>
      </c>
      <c r="E1177">
        <v>257439</v>
      </c>
      <c r="F1177">
        <v>1</v>
      </c>
      <c r="G1177" s="2">
        <v>46078</v>
      </c>
      <c r="H1177" s="42" t="s">
        <v>434</v>
      </c>
      <c r="I1177" s="42" t="s">
        <v>69</v>
      </c>
      <c r="J1177" s="42" t="s">
        <v>423</v>
      </c>
      <c r="K1177" s="42" t="s">
        <v>6107</v>
      </c>
      <c r="L1177" s="2">
        <v>46078</v>
      </c>
      <c r="M1177" s="42" t="s">
        <v>582</v>
      </c>
    </row>
    <row r="1178" spans="1:13" x14ac:dyDescent="0.25">
      <c r="A1178" s="42" t="s">
        <v>2374</v>
      </c>
      <c r="B1178" s="42" t="s">
        <v>2417</v>
      </c>
      <c r="C1178" s="42" t="s">
        <v>2514</v>
      </c>
      <c r="D1178" s="42" t="s">
        <v>409</v>
      </c>
      <c r="E1178" s="5">
        <v>2778601</v>
      </c>
      <c r="F1178">
        <v>1</v>
      </c>
      <c r="G1178" s="2">
        <v>46064</v>
      </c>
      <c r="H1178" s="42" t="s">
        <v>647</v>
      </c>
      <c r="I1178" s="42" t="s">
        <v>65</v>
      </c>
      <c r="J1178" s="42" t="s">
        <v>420</v>
      </c>
      <c r="K1178" s="42" t="s">
        <v>2515</v>
      </c>
      <c r="L1178" s="2">
        <v>46073</v>
      </c>
      <c r="M1178" s="42" t="s">
        <v>582</v>
      </c>
    </row>
    <row r="1179" spans="1:13" x14ac:dyDescent="0.25">
      <c r="A1179" s="42" t="s">
        <v>208</v>
      </c>
      <c r="B1179" s="42" t="s">
        <v>41</v>
      </c>
      <c r="C1179" s="42" t="s">
        <v>4794</v>
      </c>
      <c r="D1179" s="42" t="s">
        <v>409</v>
      </c>
      <c r="E1179">
        <v>1524713</v>
      </c>
      <c r="F1179">
        <v>1</v>
      </c>
      <c r="G1179" s="2">
        <v>46073</v>
      </c>
      <c r="H1179" s="42" t="s">
        <v>434</v>
      </c>
      <c r="I1179" s="42" t="s">
        <v>69</v>
      </c>
      <c r="J1179" s="42" t="s">
        <v>423</v>
      </c>
      <c r="K1179" s="42" t="s">
        <v>500</v>
      </c>
      <c r="L1179" s="2">
        <v>46073</v>
      </c>
      <c r="M1179" s="42" t="s">
        <v>582</v>
      </c>
    </row>
    <row r="1180" spans="1:13" x14ac:dyDescent="0.25">
      <c r="A1180" s="42" t="s">
        <v>208</v>
      </c>
      <c r="B1180" s="42" t="s">
        <v>41</v>
      </c>
      <c r="C1180" s="42" t="s">
        <v>4741</v>
      </c>
      <c r="D1180" s="42" t="s">
        <v>409</v>
      </c>
      <c r="E1180" s="5">
        <v>4763804</v>
      </c>
      <c r="F1180">
        <v>1</v>
      </c>
      <c r="G1180" s="2">
        <v>46073</v>
      </c>
      <c r="H1180" s="42" t="s">
        <v>422</v>
      </c>
      <c r="I1180" s="42" t="s">
        <v>69</v>
      </c>
      <c r="J1180" s="42" t="s">
        <v>423</v>
      </c>
      <c r="K1180" s="42" t="s">
        <v>6115</v>
      </c>
      <c r="L1180" s="2">
        <v>46073</v>
      </c>
      <c r="M1180" s="42" t="s">
        <v>582</v>
      </c>
    </row>
    <row r="1181" spans="1:13" x14ac:dyDescent="0.25">
      <c r="A1181" s="42" t="s">
        <v>204</v>
      </c>
      <c r="B1181" s="42" t="s">
        <v>3218</v>
      </c>
      <c r="C1181" s="42" t="s">
        <v>4740</v>
      </c>
      <c r="D1181" s="42" t="s">
        <v>409</v>
      </c>
      <c r="E1181" s="5">
        <v>3974527</v>
      </c>
      <c r="F1181">
        <v>1</v>
      </c>
      <c r="G1181" s="2">
        <v>46073</v>
      </c>
      <c r="H1181" s="42" t="s">
        <v>422</v>
      </c>
      <c r="I1181" s="42" t="s">
        <v>69</v>
      </c>
      <c r="J1181" s="42" t="s">
        <v>423</v>
      </c>
      <c r="K1181" s="42" t="s">
        <v>6122</v>
      </c>
      <c r="L1181" s="2">
        <v>46073</v>
      </c>
      <c r="M1181" s="42" t="s">
        <v>582</v>
      </c>
    </row>
    <row r="1182" spans="1:13" x14ac:dyDescent="0.25">
      <c r="A1182" s="42" t="s">
        <v>951</v>
      </c>
      <c r="B1182" s="42" t="s">
        <v>1496</v>
      </c>
      <c r="C1182" s="42" t="s">
        <v>4742</v>
      </c>
      <c r="D1182" s="42" t="s">
        <v>409</v>
      </c>
      <c r="E1182" s="5">
        <v>1190951</v>
      </c>
      <c r="F1182">
        <v>1</v>
      </c>
      <c r="G1182" s="2">
        <v>46073</v>
      </c>
      <c r="H1182" s="42" t="s">
        <v>422</v>
      </c>
      <c r="I1182" s="42" t="s">
        <v>69</v>
      </c>
      <c r="J1182" s="42" t="s">
        <v>423</v>
      </c>
      <c r="K1182" s="42" t="s">
        <v>6119</v>
      </c>
      <c r="L1182" s="2">
        <v>46073</v>
      </c>
      <c r="M1182" s="42" t="s">
        <v>582</v>
      </c>
    </row>
    <row r="1183" spans="1:13" x14ac:dyDescent="0.25">
      <c r="A1183" s="42" t="s">
        <v>951</v>
      </c>
      <c r="B1183" s="42" t="s">
        <v>1496</v>
      </c>
      <c r="C1183" s="42" t="s">
        <v>4743</v>
      </c>
      <c r="D1183" s="42" t="s">
        <v>409</v>
      </c>
      <c r="E1183" s="5">
        <v>1190951</v>
      </c>
      <c r="F1183">
        <v>1</v>
      </c>
      <c r="G1183" s="2">
        <v>46073</v>
      </c>
      <c r="H1183" s="42" t="s">
        <v>422</v>
      </c>
      <c r="I1183" s="42" t="s">
        <v>69</v>
      </c>
      <c r="J1183" s="42" t="s">
        <v>423</v>
      </c>
      <c r="K1183" s="42" t="s">
        <v>6120</v>
      </c>
      <c r="L1183" s="2">
        <v>46073</v>
      </c>
      <c r="M1183" s="42" t="s">
        <v>582</v>
      </c>
    </row>
    <row r="1184" spans="1:13" x14ac:dyDescent="0.25">
      <c r="A1184" s="42" t="s">
        <v>207</v>
      </c>
      <c r="B1184" s="42" t="s">
        <v>1627</v>
      </c>
      <c r="C1184" s="42" t="s">
        <v>4739</v>
      </c>
      <c r="D1184" s="42" t="s">
        <v>409</v>
      </c>
      <c r="E1184" s="5">
        <v>19682329</v>
      </c>
      <c r="F1184">
        <v>1</v>
      </c>
      <c r="G1184" s="2">
        <v>46073</v>
      </c>
      <c r="H1184" s="42" t="s">
        <v>422</v>
      </c>
      <c r="I1184" s="42" t="s">
        <v>69</v>
      </c>
      <c r="J1184" s="42" t="s">
        <v>423</v>
      </c>
      <c r="K1184" s="42" t="s">
        <v>6117</v>
      </c>
      <c r="L1184" s="2">
        <v>46073</v>
      </c>
      <c r="M1184" s="42" t="s">
        <v>582</v>
      </c>
    </row>
    <row r="1185" spans="1:13" x14ac:dyDescent="0.25">
      <c r="A1185" s="42" t="s">
        <v>166</v>
      </c>
      <c r="B1185" s="42" t="s">
        <v>391</v>
      </c>
      <c r="C1185" s="42" t="s">
        <v>4746</v>
      </c>
      <c r="D1185" s="42" t="s">
        <v>409</v>
      </c>
      <c r="E1185">
        <v>1079656</v>
      </c>
      <c r="F1185">
        <v>1</v>
      </c>
      <c r="G1185" s="2">
        <v>46073</v>
      </c>
      <c r="H1185" s="42" t="s">
        <v>422</v>
      </c>
      <c r="I1185" s="42" t="s">
        <v>69</v>
      </c>
      <c r="J1185" s="42" t="s">
        <v>423</v>
      </c>
      <c r="K1185" s="42" t="s">
        <v>6121</v>
      </c>
      <c r="L1185" s="2">
        <v>46073</v>
      </c>
      <c r="M1185" s="42" t="s">
        <v>582</v>
      </c>
    </row>
    <row r="1186" spans="1:13" x14ac:dyDescent="0.25">
      <c r="A1186" s="42" t="s">
        <v>166</v>
      </c>
      <c r="B1186" s="42" t="s">
        <v>391</v>
      </c>
      <c r="C1186" s="42" t="s">
        <v>4756</v>
      </c>
      <c r="D1186" s="42" t="s">
        <v>409</v>
      </c>
      <c r="E1186">
        <v>1012178</v>
      </c>
      <c r="F1186">
        <v>1</v>
      </c>
      <c r="G1186" s="2">
        <v>46073</v>
      </c>
      <c r="H1186" s="42" t="s">
        <v>422</v>
      </c>
      <c r="I1186" s="42" t="s">
        <v>69</v>
      </c>
      <c r="J1186" s="42" t="s">
        <v>423</v>
      </c>
      <c r="K1186" s="42" t="s">
        <v>6118</v>
      </c>
      <c r="L1186" s="2">
        <v>46073</v>
      </c>
      <c r="M1186" s="42" t="s">
        <v>582</v>
      </c>
    </row>
    <row r="1187" spans="1:13" x14ac:dyDescent="0.25">
      <c r="A1187" s="42" t="s">
        <v>5807</v>
      </c>
      <c r="B1187" s="42" t="s">
        <v>5810</v>
      </c>
      <c r="C1187" s="42" t="s">
        <v>4815</v>
      </c>
      <c r="D1187" s="42" t="s">
        <v>409</v>
      </c>
      <c r="E1187">
        <v>1587730</v>
      </c>
      <c r="F1187">
        <v>1</v>
      </c>
      <c r="G1187" s="2">
        <v>46073</v>
      </c>
      <c r="H1187" s="42" t="s">
        <v>607</v>
      </c>
      <c r="I1187" s="42" t="s">
        <v>73</v>
      </c>
      <c r="J1187" s="42" t="s">
        <v>449</v>
      </c>
      <c r="K1187" s="42" t="s">
        <v>6116</v>
      </c>
      <c r="L1187" s="2">
        <v>46073</v>
      </c>
      <c r="M1187" s="42" t="s">
        <v>582</v>
      </c>
    </row>
    <row r="1188" spans="1:13" x14ac:dyDescent="0.25">
      <c r="A1188" s="42" t="s">
        <v>5012</v>
      </c>
      <c r="B1188" s="42" t="s">
        <v>5014</v>
      </c>
      <c r="C1188" s="42" t="s">
        <v>4697</v>
      </c>
      <c r="D1188" s="42" t="s">
        <v>409</v>
      </c>
      <c r="E1188" s="5">
        <v>821916</v>
      </c>
      <c r="F1188">
        <v>1</v>
      </c>
      <c r="G1188" s="2">
        <v>46073</v>
      </c>
      <c r="H1188" s="42" t="s">
        <v>460</v>
      </c>
      <c r="I1188" s="42" t="s">
        <v>63</v>
      </c>
      <c r="J1188" s="42" t="s">
        <v>438</v>
      </c>
      <c r="K1188" s="42" t="s">
        <v>6114</v>
      </c>
      <c r="L1188" s="2">
        <v>46073</v>
      </c>
      <c r="M1188" s="42" t="s">
        <v>582</v>
      </c>
    </row>
    <row r="1189" spans="1:13" x14ac:dyDescent="0.25">
      <c r="A1189" s="42" t="s">
        <v>5051</v>
      </c>
      <c r="B1189" s="42" t="s">
        <v>5053</v>
      </c>
      <c r="C1189" s="42" t="s">
        <v>4699</v>
      </c>
      <c r="D1189" s="42" t="s">
        <v>409</v>
      </c>
      <c r="E1189">
        <v>1329949</v>
      </c>
      <c r="F1189">
        <v>1</v>
      </c>
      <c r="G1189" s="2">
        <v>46069</v>
      </c>
      <c r="H1189" s="42" t="s">
        <v>467</v>
      </c>
      <c r="I1189" s="42" t="s">
        <v>63</v>
      </c>
      <c r="J1189" s="42" t="s">
        <v>438</v>
      </c>
      <c r="K1189" s="42" t="s">
        <v>6123</v>
      </c>
      <c r="L1189" s="2">
        <v>46069</v>
      </c>
      <c r="M1189" s="42" t="s">
        <v>582</v>
      </c>
    </row>
    <row r="1190" spans="1:13" x14ac:dyDescent="0.25">
      <c r="A1190" s="42" t="s">
        <v>2506</v>
      </c>
      <c r="B1190" s="42" t="s">
        <v>2507</v>
      </c>
      <c r="C1190" s="42" t="s">
        <v>5894</v>
      </c>
      <c r="D1190" s="42" t="s">
        <v>409</v>
      </c>
      <c r="E1190" s="5">
        <v>1</v>
      </c>
      <c r="F1190">
        <v>1</v>
      </c>
      <c r="G1190" s="2">
        <v>46017</v>
      </c>
      <c r="H1190" s="42" t="s">
        <v>647</v>
      </c>
      <c r="I1190" s="42" t="s">
        <v>65</v>
      </c>
      <c r="J1190" s="42" t="s">
        <v>420</v>
      </c>
      <c r="K1190" s="42" t="s">
        <v>515</v>
      </c>
      <c r="L1190" s="2">
        <v>46066</v>
      </c>
      <c r="M1190" s="42" t="s">
        <v>582</v>
      </c>
    </row>
    <row r="1191" spans="1:13" x14ac:dyDescent="0.25">
      <c r="A1191" s="42" t="s">
        <v>1380</v>
      </c>
      <c r="B1191" s="42" t="s">
        <v>1381</v>
      </c>
      <c r="C1191" s="42" t="s">
        <v>2886</v>
      </c>
      <c r="D1191" s="42" t="s">
        <v>409</v>
      </c>
      <c r="E1191" s="5">
        <v>936786</v>
      </c>
      <c r="F1191">
        <v>1</v>
      </c>
      <c r="G1191" s="2">
        <v>46064</v>
      </c>
      <c r="H1191" s="42" t="s">
        <v>460</v>
      </c>
      <c r="I1191" s="42" t="s">
        <v>63</v>
      </c>
      <c r="J1191" s="42" t="s">
        <v>438</v>
      </c>
      <c r="K1191" s="42" t="s">
        <v>2886</v>
      </c>
      <c r="L1191" s="2">
        <v>46064</v>
      </c>
      <c r="M1191" s="42" t="s">
        <v>582</v>
      </c>
    </row>
    <row r="1192" spans="1:13" x14ac:dyDescent="0.25">
      <c r="A1192" s="42" t="s">
        <v>2913</v>
      </c>
      <c r="B1192" s="42" t="s">
        <v>2914</v>
      </c>
      <c r="C1192" s="42" t="s">
        <v>13451</v>
      </c>
      <c r="D1192" s="42" t="s">
        <v>409</v>
      </c>
      <c r="E1192" s="5">
        <v>1787004</v>
      </c>
      <c r="F1192">
        <v>1</v>
      </c>
      <c r="G1192" s="2">
        <v>46056</v>
      </c>
      <c r="H1192" s="42" t="s">
        <v>457</v>
      </c>
      <c r="I1192" s="42" t="s">
        <v>73</v>
      </c>
      <c r="J1192" s="42" t="s">
        <v>449</v>
      </c>
      <c r="K1192" s="42" t="s">
        <v>2916</v>
      </c>
      <c r="L1192" s="2">
        <v>46059</v>
      </c>
      <c r="M1192" s="42" t="s">
        <v>582</v>
      </c>
    </row>
    <row r="1193" spans="1:13" x14ac:dyDescent="0.25">
      <c r="A1193" s="42" t="s">
        <v>2910</v>
      </c>
      <c r="B1193" s="42" t="s">
        <v>2911</v>
      </c>
      <c r="C1193" s="42" t="s">
        <v>2912</v>
      </c>
      <c r="D1193" s="42" t="s">
        <v>409</v>
      </c>
      <c r="E1193">
        <v>198466</v>
      </c>
      <c r="F1193">
        <v>1</v>
      </c>
      <c r="G1193" s="2">
        <v>46059</v>
      </c>
      <c r="H1193" s="42" t="s">
        <v>494</v>
      </c>
      <c r="I1193" s="42" t="s">
        <v>76</v>
      </c>
      <c r="J1193" s="42" t="s">
        <v>495</v>
      </c>
      <c r="K1193" s="42" t="s">
        <v>2912</v>
      </c>
      <c r="L1193" s="2">
        <v>46059</v>
      </c>
      <c r="M1193" s="42" t="s">
        <v>582</v>
      </c>
    </row>
    <row r="1194" spans="1:13" x14ac:dyDescent="0.25">
      <c r="A1194" s="42" t="s">
        <v>815</v>
      </c>
      <c r="B1194" s="42" t="s">
        <v>1123</v>
      </c>
      <c r="C1194" s="42" t="s">
        <v>2921</v>
      </c>
      <c r="D1194" s="42" t="s">
        <v>409</v>
      </c>
      <c r="E1194">
        <v>2000000</v>
      </c>
      <c r="F1194">
        <v>1</v>
      </c>
      <c r="G1194" s="2">
        <v>46058</v>
      </c>
      <c r="H1194" s="42" t="s">
        <v>434</v>
      </c>
      <c r="I1194" s="42" t="s">
        <v>69</v>
      </c>
      <c r="J1194" s="42" t="s">
        <v>423</v>
      </c>
      <c r="K1194" s="42" t="s">
        <v>2922</v>
      </c>
      <c r="L1194" s="2">
        <v>46058</v>
      </c>
      <c r="M1194" s="42" t="s">
        <v>582</v>
      </c>
    </row>
    <row r="1195" spans="1:13" x14ac:dyDescent="0.25">
      <c r="A1195" s="42" t="s">
        <v>800</v>
      </c>
      <c r="B1195" s="42" t="s">
        <v>658</v>
      </c>
      <c r="C1195" s="42" t="s">
        <v>2317</v>
      </c>
      <c r="D1195" s="42" t="s">
        <v>409</v>
      </c>
      <c r="E1195">
        <v>10000000</v>
      </c>
      <c r="F1195">
        <v>1</v>
      </c>
      <c r="G1195" s="2">
        <v>45971</v>
      </c>
      <c r="H1195" s="42" t="s">
        <v>460</v>
      </c>
      <c r="I1195" s="42" t="s">
        <v>63</v>
      </c>
      <c r="J1195" s="42" t="s">
        <v>438</v>
      </c>
      <c r="K1195" s="42" t="s">
        <v>659</v>
      </c>
      <c r="L1195" s="2">
        <v>46058</v>
      </c>
      <c r="M1195" s="42" t="s">
        <v>582</v>
      </c>
    </row>
    <row r="1196" spans="1:13" x14ac:dyDescent="0.25">
      <c r="A1196" s="42" t="s">
        <v>2923</v>
      </c>
      <c r="B1196" s="42" t="s">
        <v>2924</v>
      </c>
      <c r="C1196" s="42" t="s">
        <v>2925</v>
      </c>
      <c r="D1196" s="42" t="s">
        <v>409</v>
      </c>
      <c r="E1196">
        <v>214634</v>
      </c>
      <c r="F1196">
        <v>1</v>
      </c>
      <c r="G1196" s="2">
        <v>46057</v>
      </c>
      <c r="H1196" s="42" t="s">
        <v>450</v>
      </c>
      <c r="I1196" s="42" t="s">
        <v>68</v>
      </c>
      <c r="J1196" s="42" t="s">
        <v>429</v>
      </c>
      <c r="K1196" s="42" t="s">
        <v>2926</v>
      </c>
      <c r="L1196" s="2">
        <v>46057</v>
      </c>
      <c r="M1196" s="42" t="s">
        <v>582</v>
      </c>
    </row>
    <row r="1197" spans="1:13" x14ac:dyDescent="0.25">
      <c r="A1197" s="42" t="s">
        <v>2951</v>
      </c>
      <c r="B1197" s="42" t="s">
        <v>2952</v>
      </c>
      <c r="C1197" s="42" t="s">
        <v>2953</v>
      </c>
      <c r="D1197" s="42" t="s">
        <v>409</v>
      </c>
      <c r="E1197">
        <v>1387525.65</v>
      </c>
      <c r="F1197">
        <v>1</v>
      </c>
      <c r="G1197" s="2">
        <v>46008</v>
      </c>
      <c r="H1197" s="42" t="s">
        <v>607</v>
      </c>
      <c r="I1197" s="42" t="s">
        <v>73</v>
      </c>
      <c r="J1197" s="42" t="s">
        <v>449</v>
      </c>
      <c r="K1197" s="42" t="s">
        <v>2954</v>
      </c>
      <c r="L1197" s="2">
        <v>46053</v>
      </c>
      <c r="M1197" s="42" t="s">
        <v>582</v>
      </c>
    </row>
    <row r="1198" spans="1:13" x14ac:dyDescent="0.25">
      <c r="A1198" s="42" t="s">
        <v>1241</v>
      </c>
      <c r="B1198" s="42" t="s">
        <v>1242</v>
      </c>
      <c r="C1198" s="42" t="s">
        <v>3008</v>
      </c>
      <c r="D1198" s="42" t="s">
        <v>409</v>
      </c>
      <c r="E1198">
        <v>1982179.5</v>
      </c>
      <c r="F1198">
        <v>1</v>
      </c>
      <c r="G1198" s="2">
        <v>45985</v>
      </c>
      <c r="H1198" s="42" t="s">
        <v>607</v>
      </c>
      <c r="I1198" s="42" t="s">
        <v>73</v>
      </c>
      <c r="J1198" s="42" t="s">
        <v>449</v>
      </c>
      <c r="K1198" s="42" t="s">
        <v>3009</v>
      </c>
      <c r="L1198" s="2">
        <v>46053</v>
      </c>
      <c r="M1198" s="42" t="s">
        <v>582</v>
      </c>
    </row>
    <row r="1199" spans="1:13" x14ac:dyDescent="0.25">
      <c r="A1199" s="42"/>
      <c r="B1199" s="42" t="s">
        <v>372</v>
      </c>
      <c r="C1199" s="42" t="s">
        <v>2961</v>
      </c>
      <c r="D1199" s="42" t="s">
        <v>409</v>
      </c>
      <c r="E1199" s="5">
        <v>78495988</v>
      </c>
      <c r="F1199">
        <v>1</v>
      </c>
      <c r="G1199" s="2">
        <v>44889</v>
      </c>
      <c r="H1199" s="42" t="s">
        <v>493</v>
      </c>
      <c r="I1199" s="42" t="s">
        <v>66</v>
      </c>
      <c r="J1199" s="42" t="s">
        <v>492</v>
      </c>
      <c r="K1199" s="42" t="s">
        <v>2962</v>
      </c>
      <c r="L1199" s="2">
        <v>46053</v>
      </c>
      <c r="M1199" s="42" t="s">
        <v>582</v>
      </c>
    </row>
    <row r="1200" spans="1:13" x14ac:dyDescent="0.25">
      <c r="A1200" s="42" t="s">
        <v>792</v>
      </c>
      <c r="B1200" s="42" t="s">
        <v>388</v>
      </c>
      <c r="C1200" s="42" t="s">
        <v>2979</v>
      </c>
      <c r="D1200" s="42" t="s">
        <v>409</v>
      </c>
      <c r="E1200">
        <v>524661.98</v>
      </c>
      <c r="F1200">
        <v>1</v>
      </c>
      <c r="G1200" s="2">
        <v>46037</v>
      </c>
      <c r="H1200" s="42" t="s">
        <v>485</v>
      </c>
      <c r="I1200" s="42" t="s">
        <v>64</v>
      </c>
      <c r="J1200" s="42" t="s">
        <v>466</v>
      </c>
      <c r="K1200" s="42" t="s">
        <v>2980</v>
      </c>
      <c r="L1200" s="2">
        <v>46053</v>
      </c>
      <c r="M1200" s="42" t="s">
        <v>582</v>
      </c>
    </row>
    <row r="1201" spans="1:13" x14ac:dyDescent="0.25">
      <c r="A1201" s="42" t="s">
        <v>619</v>
      </c>
      <c r="B1201" s="42" t="s">
        <v>620</v>
      </c>
      <c r="C1201" s="42" t="s">
        <v>2955</v>
      </c>
      <c r="D1201" s="42" t="s">
        <v>409</v>
      </c>
      <c r="E1201">
        <v>3772077</v>
      </c>
      <c r="F1201">
        <v>1</v>
      </c>
      <c r="G1201" s="2">
        <v>46052</v>
      </c>
      <c r="H1201" s="42" t="s">
        <v>442</v>
      </c>
      <c r="I1201" s="42" t="s">
        <v>71</v>
      </c>
      <c r="J1201" s="42" t="s">
        <v>443</v>
      </c>
      <c r="K1201" s="42" t="s">
        <v>1634</v>
      </c>
      <c r="L1201" s="2">
        <v>46053</v>
      </c>
      <c r="M1201" s="42" t="s">
        <v>582</v>
      </c>
    </row>
    <row r="1202" spans="1:13" x14ac:dyDescent="0.25">
      <c r="A1202" s="42" t="s">
        <v>213</v>
      </c>
      <c r="B1202" s="42" t="s">
        <v>29</v>
      </c>
      <c r="C1202" s="42" t="s">
        <v>3007</v>
      </c>
      <c r="D1202" s="42" t="s">
        <v>409</v>
      </c>
      <c r="E1202">
        <v>3772077</v>
      </c>
      <c r="F1202">
        <v>1</v>
      </c>
      <c r="G1202" s="2">
        <v>46053</v>
      </c>
      <c r="H1202" s="42" t="s">
        <v>442</v>
      </c>
      <c r="I1202" s="42" t="s">
        <v>71</v>
      </c>
      <c r="J1202" s="42" t="s">
        <v>443</v>
      </c>
      <c r="K1202" s="42" t="s">
        <v>1097</v>
      </c>
      <c r="L1202" s="2">
        <v>46053</v>
      </c>
      <c r="M1202" s="42" t="s">
        <v>582</v>
      </c>
    </row>
    <row r="1203" spans="1:13" x14ac:dyDescent="0.25">
      <c r="A1203" s="42" t="s">
        <v>164</v>
      </c>
      <c r="B1203" s="42" t="s">
        <v>2</v>
      </c>
      <c r="C1203" s="42" t="s">
        <v>3033</v>
      </c>
      <c r="D1203" s="42" t="s">
        <v>409</v>
      </c>
      <c r="E1203">
        <v>3173326</v>
      </c>
      <c r="F1203">
        <v>1</v>
      </c>
      <c r="G1203" s="2">
        <v>46008</v>
      </c>
      <c r="H1203" s="42" t="s">
        <v>485</v>
      </c>
      <c r="I1203" s="42" t="s">
        <v>64</v>
      </c>
      <c r="J1203" s="42" t="s">
        <v>466</v>
      </c>
      <c r="K1203" s="42" t="s">
        <v>3034</v>
      </c>
      <c r="L1203" s="2">
        <v>46053</v>
      </c>
      <c r="M1203" s="42" t="s">
        <v>582</v>
      </c>
    </row>
    <row r="1204" spans="1:13" x14ac:dyDescent="0.25">
      <c r="A1204" s="42" t="s">
        <v>164</v>
      </c>
      <c r="B1204" s="42" t="s">
        <v>2</v>
      </c>
      <c r="C1204" s="42" t="s">
        <v>3031</v>
      </c>
      <c r="D1204" s="42" t="s">
        <v>409</v>
      </c>
      <c r="E1204">
        <v>1427582.88</v>
      </c>
      <c r="F1204">
        <v>1</v>
      </c>
      <c r="G1204" s="2">
        <v>46003</v>
      </c>
      <c r="H1204" s="42" t="s">
        <v>607</v>
      </c>
      <c r="I1204" s="42" t="s">
        <v>73</v>
      </c>
      <c r="J1204" s="42" t="s">
        <v>449</v>
      </c>
      <c r="K1204" s="42" t="s">
        <v>3032</v>
      </c>
      <c r="L1204" s="2">
        <v>46053</v>
      </c>
      <c r="M1204" s="42" t="s">
        <v>582</v>
      </c>
    </row>
    <row r="1205" spans="1:13" x14ac:dyDescent="0.25">
      <c r="A1205" s="42" t="s">
        <v>2418</v>
      </c>
      <c r="B1205" s="42" t="s">
        <v>376</v>
      </c>
      <c r="C1205" s="42" t="s">
        <v>2963</v>
      </c>
      <c r="D1205" s="42" t="s">
        <v>409</v>
      </c>
      <c r="E1205">
        <v>4722719</v>
      </c>
      <c r="F1205">
        <v>1</v>
      </c>
      <c r="G1205" s="2">
        <v>46052</v>
      </c>
      <c r="H1205" s="42" t="s">
        <v>442</v>
      </c>
      <c r="I1205" s="42" t="s">
        <v>71</v>
      </c>
      <c r="J1205" s="42" t="s">
        <v>443</v>
      </c>
      <c r="K1205" s="42" t="s">
        <v>2964</v>
      </c>
      <c r="L1205" s="2">
        <v>46053</v>
      </c>
      <c r="M1205" s="42" t="s">
        <v>582</v>
      </c>
    </row>
    <row r="1206" spans="1:13" x14ac:dyDescent="0.25">
      <c r="A1206" s="42" t="s">
        <v>164</v>
      </c>
      <c r="B1206" s="42" t="s">
        <v>2</v>
      </c>
      <c r="C1206" s="42" t="s">
        <v>2466</v>
      </c>
      <c r="D1206" s="42" t="s">
        <v>409</v>
      </c>
      <c r="E1206">
        <v>13904703</v>
      </c>
      <c r="F1206">
        <v>1</v>
      </c>
      <c r="G1206" s="2">
        <v>45379</v>
      </c>
      <c r="H1206" s="42" t="s">
        <v>647</v>
      </c>
      <c r="I1206" s="42" t="s">
        <v>65</v>
      </c>
      <c r="J1206" s="42" t="s">
        <v>420</v>
      </c>
      <c r="K1206" s="42" t="s">
        <v>2467</v>
      </c>
      <c r="L1206" s="2">
        <v>46053</v>
      </c>
      <c r="M1206" s="42" t="s">
        <v>582</v>
      </c>
    </row>
    <row r="1207" spans="1:13" x14ac:dyDescent="0.25">
      <c r="A1207" s="42" t="s">
        <v>165</v>
      </c>
      <c r="B1207" s="42" t="s">
        <v>120</v>
      </c>
      <c r="C1207" s="42" t="s">
        <v>2329</v>
      </c>
      <c r="D1207" s="42" t="s">
        <v>409</v>
      </c>
      <c r="E1207" s="5">
        <v>3575170.8</v>
      </c>
      <c r="F1207">
        <v>1</v>
      </c>
      <c r="G1207" s="2">
        <v>46021</v>
      </c>
      <c r="H1207" s="42" t="s">
        <v>485</v>
      </c>
      <c r="I1207" s="42" t="s">
        <v>64</v>
      </c>
      <c r="J1207" s="42" t="s">
        <v>466</v>
      </c>
      <c r="K1207" s="42" t="s">
        <v>2972</v>
      </c>
      <c r="L1207" s="2">
        <v>46053</v>
      </c>
      <c r="M1207" s="42" t="s">
        <v>582</v>
      </c>
    </row>
    <row r="1208" spans="1:13" x14ac:dyDescent="0.25">
      <c r="A1208" s="42" t="s">
        <v>1154</v>
      </c>
      <c r="B1208" s="42" t="s">
        <v>1155</v>
      </c>
      <c r="C1208" s="42" t="s">
        <v>2956</v>
      </c>
      <c r="D1208" s="42" t="s">
        <v>409</v>
      </c>
      <c r="E1208">
        <v>4764728</v>
      </c>
      <c r="F1208">
        <v>1</v>
      </c>
      <c r="G1208" s="2">
        <v>46052</v>
      </c>
      <c r="H1208" s="42" t="s">
        <v>442</v>
      </c>
      <c r="I1208" s="42" t="s">
        <v>71</v>
      </c>
      <c r="J1208" s="42" t="s">
        <v>443</v>
      </c>
      <c r="K1208" s="42" t="s">
        <v>1068</v>
      </c>
      <c r="L1208" s="2">
        <v>46053</v>
      </c>
      <c r="M1208" s="42" t="s">
        <v>582</v>
      </c>
    </row>
    <row r="1209" spans="1:13" x14ac:dyDescent="0.25">
      <c r="A1209" s="42" t="s">
        <v>2983</v>
      </c>
      <c r="B1209" s="42" t="s">
        <v>6128</v>
      </c>
      <c r="C1209" s="42" t="s">
        <v>2985</v>
      </c>
      <c r="D1209" s="42" t="s">
        <v>409</v>
      </c>
      <c r="E1209">
        <v>1192490</v>
      </c>
      <c r="F1209">
        <v>1</v>
      </c>
      <c r="G1209" s="2">
        <v>46037</v>
      </c>
      <c r="H1209" s="42" t="s">
        <v>607</v>
      </c>
      <c r="I1209" s="42" t="s">
        <v>73</v>
      </c>
      <c r="J1209" s="42" t="s">
        <v>449</v>
      </c>
      <c r="K1209" s="42" t="s">
        <v>2986</v>
      </c>
      <c r="L1209" s="2">
        <v>46053</v>
      </c>
      <c r="M1209" s="42" t="s">
        <v>582</v>
      </c>
    </row>
    <row r="1210" spans="1:13" x14ac:dyDescent="0.25">
      <c r="A1210" s="42" t="s">
        <v>212</v>
      </c>
      <c r="B1210" s="42" t="s">
        <v>30</v>
      </c>
      <c r="C1210" s="42" t="s">
        <v>3006</v>
      </c>
      <c r="D1210" s="42" t="s">
        <v>409</v>
      </c>
      <c r="E1210">
        <v>3970607</v>
      </c>
      <c r="F1210">
        <v>1</v>
      </c>
      <c r="G1210" s="2">
        <v>46052</v>
      </c>
      <c r="H1210" s="42" t="s">
        <v>442</v>
      </c>
      <c r="I1210" s="42" t="s">
        <v>71</v>
      </c>
      <c r="J1210" s="42" t="s">
        <v>443</v>
      </c>
      <c r="K1210" s="42" t="s">
        <v>2156</v>
      </c>
      <c r="L1210" s="2">
        <v>46053</v>
      </c>
      <c r="M1210" s="42" t="s">
        <v>582</v>
      </c>
    </row>
    <row r="1211" spans="1:13" x14ac:dyDescent="0.25">
      <c r="A1211" s="42" t="s">
        <v>302</v>
      </c>
      <c r="B1211" s="42" t="s">
        <v>1296</v>
      </c>
      <c r="C1211" s="42" t="s">
        <v>3016</v>
      </c>
      <c r="D1211" s="42" t="s">
        <v>409</v>
      </c>
      <c r="E1211">
        <v>-1361995</v>
      </c>
      <c r="F1211">
        <v>1</v>
      </c>
      <c r="G1211" s="2">
        <v>46052</v>
      </c>
      <c r="H1211" s="42" t="s">
        <v>436</v>
      </c>
      <c r="I1211" s="42" t="s">
        <v>66</v>
      </c>
      <c r="J1211" s="42" t="s">
        <v>437</v>
      </c>
      <c r="K1211" s="42" t="s">
        <v>3017</v>
      </c>
      <c r="L1211" s="2">
        <v>46053</v>
      </c>
      <c r="M1211" s="42" t="s">
        <v>582</v>
      </c>
    </row>
    <row r="1212" spans="1:13" x14ac:dyDescent="0.25">
      <c r="A1212" s="42" t="s">
        <v>1303</v>
      </c>
      <c r="B1212" s="42" t="s">
        <v>1304</v>
      </c>
      <c r="C1212" s="42" t="s">
        <v>13452</v>
      </c>
      <c r="D1212" s="42" t="s">
        <v>409</v>
      </c>
      <c r="E1212">
        <v>1908417</v>
      </c>
      <c r="F1212">
        <v>1</v>
      </c>
      <c r="G1212" s="2">
        <v>46030</v>
      </c>
      <c r="H1212" s="42" t="s">
        <v>457</v>
      </c>
      <c r="I1212" s="42" t="s">
        <v>73</v>
      </c>
      <c r="J1212" s="42" t="s">
        <v>449</v>
      </c>
      <c r="K1212" s="42" t="s">
        <v>3337</v>
      </c>
      <c r="L1212" s="2">
        <v>46052</v>
      </c>
      <c r="M1212" s="42" t="s">
        <v>582</v>
      </c>
    </row>
    <row r="1213" spans="1:13" x14ac:dyDescent="0.25">
      <c r="A1213" s="42" t="s">
        <v>2516</v>
      </c>
      <c r="B1213" s="42" t="s">
        <v>2517</v>
      </c>
      <c r="C1213" s="42" t="s">
        <v>2518</v>
      </c>
      <c r="D1213" s="42" t="s">
        <v>409</v>
      </c>
      <c r="E1213">
        <v>446724</v>
      </c>
      <c r="F1213">
        <v>1</v>
      </c>
      <c r="G1213" s="2">
        <v>44419</v>
      </c>
      <c r="H1213" s="42" t="s">
        <v>647</v>
      </c>
      <c r="I1213" s="42" t="s">
        <v>65</v>
      </c>
      <c r="J1213" s="42" t="s">
        <v>420</v>
      </c>
      <c r="K1213" s="42" t="s">
        <v>2519</v>
      </c>
      <c r="L1213" s="2">
        <v>46052</v>
      </c>
      <c r="M1213" s="42" t="s">
        <v>582</v>
      </c>
    </row>
    <row r="1214" spans="1:13" x14ac:dyDescent="0.25">
      <c r="A1214" s="42" t="s">
        <v>164</v>
      </c>
      <c r="B1214" s="42" t="s">
        <v>2</v>
      </c>
      <c r="C1214" s="42" t="s">
        <v>2468</v>
      </c>
      <c r="D1214" s="42" t="s">
        <v>409</v>
      </c>
      <c r="E1214">
        <v>711670</v>
      </c>
      <c r="F1214">
        <v>1</v>
      </c>
      <c r="G1214" s="2">
        <v>45020</v>
      </c>
      <c r="H1214" s="42" t="s">
        <v>647</v>
      </c>
      <c r="I1214" s="42" t="s">
        <v>65</v>
      </c>
      <c r="J1214" s="42" t="s">
        <v>420</v>
      </c>
      <c r="K1214" s="42" t="s">
        <v>2469</v>
      </c>
      <c r="L1214" s="2">
        <v>46052</v>
      </c>
      <c r="M1214" s="42" t="s">
        <v>582</v>
      </c>
    </row>
    <row r="1215" spans="1:13" x14ac:dyDescent="0.25">
      <c r="A1215" s="42" t="s">
        <v>2195</v>
      </c>
      <c r="B1215" s="42" t="s">
        <v>2196</v>
      </c>
      <c r="C1215" s="42" t="s">
        <v>3424</v>
      </c>
      <c r="D1215" s="42" t="s">
        <v>409</v>
      </c>
      <c r="E1215">
        <v>1669542</v>
      </c>
      <c r="F1215">
        <v>1</v>
      </c>
      <c r="G1215" s="2">
        <v>46030</v>
      </c>
      <c r="H1215" s="42" t="s">
        <v>457</v>
      </c>
      <c r="I1215" s="42" t="s">
        <v>73</v>
      </c>
      <c r="J1215" s="42" t="s">
        <v>449</v>
      </c>
      <c r="K1215" s="42" t="s">
        <v>3425</v>
      </c>
      <c r="L1215" s="2">
        <v>46052</v>
      </c>
      <c r="M1215" s="42" t="s">
        <v>582</v>
      </c>
    </row>
    <row r="1216" spans="1:13" x14ac:dyDescent="0.25">
      <c r="A1216" s="42" t="s">
        <v>3398</v>
      </c>
      <c r="B1216" s="42" t="s">
        <v>3399</v>
      </c>
      <c r="C1216" s="42" t="s">
        <v>3400</v>
      </c>
      <c r="D1216" s="42" t="s">
        <v>409</v>
      </c>
      <c r="E1216" s="5">
        <v>1786376.7</v>
      </c>
      <c r="F1216">
        <v>1</v>
      </c>
      <c r="G1216" s="2">
        <v>46021</v>
      </c>
      <c r="H1216" s="42" t="s">
        <v>457</v>
      </c>
      <c r="I1216" s="42" t="s">
        <v>73</v>
      </c>
      <c r="J1216" s="42" t="s">
        <v>449</v>
      </c>
      <c r="K1216" s="42" t="s">
        <v>3401</v>
      </c>
      <c r="L1216" s="2">
        <v>46052</v>
      </c>
      <c r="M1216" s="42" t="s">
        <v>582</v>
      </c>
    </row>
    <row r="1217" spans="1:13" x14ac:dyDescent="0.25">
      <c r="A1217" s="42" t="s">
        <v>806</v>
      </c>
      <c r="B1217" s="42" t="s">
        <v>648</v>
      </c>
      <c r="C1217" s="42" t="s">
        <v>2522</v>
      </c>
      <c r="D1217" s="42" t="s">
        <v>409</v>
      </c>
      <c r="E1217">
        <v>18983557</v>
      </c>
      <c r="F1217">
        <v>1</v>
      </c>
      <c r="G1217" s="2">
        <v>45625</v>
      </c>
      <c r="H1217" s="42" t="s">
        <v>647</v>
      </c>
      <c r="I1217" s="42" t="s">
        <v>65</v>
      </c>
      <c r="J1217" s="42" t="s">
        <v>420</v>
      </c>
      <c r="K1217" s="42" t="s">
        <v>2521</v>
      </c>
      <c r="L1217" s="2">
        <v>46052</v>
      </c>
      <c r="M1217" s="42" t="s">
        <v>582</v>
      </c>
    </row>
    <row r="1218" spans="1:13" x14ac:dyDescent="0.25">
      <c r="A1218" s="42" t="s">
        <v>806</v>
      </c>
      <c r="B1218" s="42" t="s">
        <v>648</v>
      </c>
      <c r="C1218" s="42" t="s">
        <v>2520</v>
      </c>
      <c r="D1218" s="42" t="s">
        <v>409</v>
      </c>
      <c r="E1218" s="5">
        <v>-18983557</v>
      </c>
      <c r="F1218">
        <v>1</v>
      </c>
      <c r="G1218" s="2">
        <v>45656</v>
      </c>
      <c r="H1218" s="42" t="s">
        <v>647</v>
      </c>
      <c r="I1218" s="42" t="s">
        <v>65</v>
      </c>
      <c r="J1218" s="42" t="s">
        <v>420</v>
      </c>
      <c r="K1218" s="42" t="s">
        <v>2521</v>
      </c>
      <c r="L1218" s="2">
        <v>46052</v>
      </c>
      <c r="M1218" s="42" t="s">
        <v>582</v>
      </c>
    </row>
    <row r="1219" spans="1:13" x14ac:dyDescent="0.25">
      <c r="A1219" s="42" t="s">
        <v>1215</v>
      </c>
      <c r="B1219" s="42" t="s">
        <v>1216</v>
      </c>
      <c r="C1219" s="42" t="s">
        <v>3045</v>
      </c>
      <c r="D1219" s="42" t="s">
        <v>409</v>
      </c>
      <c r="E1219">
        <v>230324</v>
      </c>
      <c r="F1219">
        <v>1</v>
      </c>
      <c r="G1219" s="2">
        <v>46050</v>
      </c>
      <c r="H1219" s="42" t="s">
        <v>428</v>
      </c>
      <c r="I1219" s="42" t="s">
        <v>68</v>
      </c>
      <c r="J1219" s="42" t="s">
        <v>429</v>
      </c>
      <c r="K1219" s="42" t="s">
        <v>3046</v>
      </c>
      <c r="L1219" s="2">
        <v>46051</v>
      </c>
      <c r="M1219" s="42" t="s">
        <v>582</v>
      </c>
    </row>
    <row r="1220" spans="1:13" x14ac:dyDescent="0.25">
      <c r="A1220" s="42" t="s">
        <v>601</v>
      </c>
      <c r="B1220" s="42" t="s">
        <v>657</v>
      </c>
      <c r="C1220" s="42" t="s">
        <v>3070</v>
      </c>
      <c r="D1220" s="42" t="s">
        <v>409</v>
      </c>
      <c r="E1220">
        <v>9000000</v>
      </c>
      <c r="F1220">
        <v>1</v>
      </c>
      <c r="G1220" s="2">
        <v>46050</v>
      </c>
      <c r="H1220" s="42" t="s">
        <v>441</v>
      </c>
      <c r="I1220" s="42" t="s">
        <v>63</v>
      </c>
      <c r="J1220" s="42" t="s">
        <v>438</v>
      </c>
      <c r="K1220" s="42" t="s">
        <v>1266</v>
      </c>
      <c r="L1220" s="2">
        <v>46050</v>
      </c>
      <c r="M1220" s="42" t="s">
        <v>582</v>
      </c>
    </row>
    <row r="1221" spans="1:13" x14ac:dyDescent="0.25">
      <c r="A1221" s="42" t="s">
        <v>206</v>
      </c>
      <c r="B1221" s="42" t="s">
        <v>624</v>
      </c>
      <c r="C1221" s="42" t="s">
        <v>3097</v>
      </c>
      <c r="D1221" s="42" t="s">
        <v>409</v>
      </c>
      <c r="E1221" s="5">
        <v>4050000</v>
      </c>
      <c r="F1221">
        <v>1</v>
      </c>
      <c r="G1221" s="2">
        <v>46049</v>
      </c>
      <c r="H1221" s="42" t="s">
        <v>422</v>
      </c>
      <c r="I1221" s="42" t="s">
        <v>69</v>
      </c>
      <c r="J1221" s="42" t="s">
        <v>423</v>
      </c>
      <c r="K1221" s="42" t="s">
        <v>3096</v>
      </c>
      <c r="L1221" s="2">
        <v>46049</v>
      </c>
      <c r="M1221" s="42" t="s">
        <v>582</v>
      </c>
    </row>
    <row r="1222" spans="1:13" x14ac:dyDescent="0.25">
      <c r="A1222" s="42" t="s">
        <v>2086</v>
      </c>
      <c r="B1222" s="42" t="s">
        <v>3100</v>
      </c>
      <c r="C1222" s="42" t="s">
        <v>3101</v>
      </c>
      <c r="D1222" s="42" t="s">
        <v>409</v>
      </c>
      <c r="E1222" s="5">
        <v>3336171</v>
      </c>
      <c r="F1222">
        <v>1</v>
      </c>
      <c r="G1222" s="2">
        <v>46049</v>
      </c>
      <c r="H1222" s="42" t="s">
        <v>422</v>
      </c>
      <c r="I1222" s="42" t="s">
        <v>69</v>
      </c>
      <c r="J1222" s="42" t="s">
        <v>423</v>
      </c>
      <c r="K1222" s="42" t="s">
        <v>3102</v>
      </c>
      <c r="L1222" s="2">
        <v>46049</v>
      </c>
      <c r="M1222" s="42" t="s">
        <v>582</v>
      </c>
    </row>
    <row r="1223" spans="1:13" x14ac:dyDescent="0.25">
      <c r="A1223" s="42" t="s">
        <v>815</v>
      </c>
      <c r="B1223" s="42" t="s">
        <v>1123</v>
      </c>
      <c r="C1223" s="42" t="s">
        <v>3093</v>
      </c>
      <c r="D1223" s="42" t="s">
        <v>409</v>
      </c>
      <c r="E1223">
        <v>16574517</v>
      </c>
      <c r="F1223">
        <v>1</v>
      </c>
      <c r="G1223" s="2">
        <v>46049</v>
      </c>
      <c r="H1223" s="42" t="s">
        <v>422</v>
      </c>
      <c r="I1223" s="42" t="s">
        <v>69</v>
      </c>
      <c r="J1223" s="42" t="s">
        <v>423</v>
      </c>
      <c r="K1223" s="42" t="s">
        <v>3094</v>
      </c>
      <c r="L1223" s="2">
        <v>46049</v>
      </c>
      <c r="M1223" s="42" t="s">
        <v>582</v>
      </c>
    </row>
    <row r="1224" spans="1:13" x14ac:dyDescent="0.25">
      <c r="A1224" s="42" t="s">
        <v>1194</v>
      </c>
      <c r="B1224" s="42" t="s">
        <v>1195</v>
      </c>
      <c r="C1224" s="42" t="s">
        <v>3098</v>
      </c>
      <c r="D1224" s="42" t="s">
        <v>409</v>
      </c>
      <c r="E1224">
        <v>1190918</v>
      </c>
      <c r="F1224">
        <v>1</v>
      </c>
      <c r="G1224" s="2">
        <v>46049</v>
      </c>
      <c r="H1224" s="42" t="s">
        <v>422</v>
      </c>
      <c r="I1224" s="42" t="s">
        <v>69</v>
      </c>
      <c r="J1224" s="42" t="s">
        <v>423</v>
      </c>
      <c r="K1224" s="42" t="s">
        <v>3099</v>
      </c>
      <c r="L1224" s="2">
        <v>46049</v>
      </c>
      <c r="M1224" s="42" t="s">
        <v>582</v>
      </c>
    </row>
    <row r="1225" spans="1:13" x14ac:dyDescent="0.25">
      <c r="A1225" s="42" t="s">
        <v>174</v>
      </c>
      <c r="B1225" s="42" t="s">
        <v>320</v>
      </c>
      <c r="C1225" s="42" t="s">
        <v>3095</v>
      </c>
      <c r="D1225" s="42" t="s">
        <v>409</v>
      </c>
      <c r="E1225" s="5">
        <v>13824448</v>
      </c>
      <c r="F1225">
        <v>1</v>
      </c>
      <c r="G1225" s="2">
        <v>46049</v>
      </c>
      <c r="H1225" s="42" t="s">
        <v>422</v>
      </c>
      <c r="I1225" s="42" t="s">
        <v>69</v>
      </c>
      <c r="J1225" s="42" t="s">
        <v>423</v>
      </c>
      <c r="K1225" s="42" t="s">
        <v>3096</v>
      </c>
      <c r="L1225" s="2">
        <v>46049</v>
      </c>
      <c r="M1225" s="42" t="s">
        <v>582</v>
      </c>
    </row>
    <row r="1226" spans="1:13" x14ac:dyDescent="0.25">
      <c r="A1226" s="42" t="s">
        <v>174</v>
      </c>
      <c r="B1226" s="42" t="s">
        <v>320</v>
      </c>
      <c r="C1226" s="42" t="s">
        <v>3103</v>
      </c>
      <c r="D1226" s="42" t="s">
        <v>409</v>
      </c>
      <c r="E1226" s="5">
        <v>761304</v>
      </c>
      <c r="F1226">
        <v>1</v>
      </c>
      <c r="G1226" s="2">
        <v>46049</v>
      </c>
      <c r="H1226" s="42" t="s">
        <v>434</v>
      </c>
      <c r="I1226" s="42" t="s">
        <v>69</v>
      </c>
      <c r="J1226" s="42" t="s">
        <v>423</v>
      </c>
      <c r="K1226" s="42" t="s">
        <v>500</v>
      </c>
      <c r="L1226" s="2">
        <v>46049</v>
      </c>
      <c r="M1226" s="42" t="s">
        <v>582</v>
      </c>
    </row>
    <row r="1227" spans="1:13" x14ac:dyDescent="0.25">
      <c r="A1227" s="42" t="s">
        <v>174</v>
      </c>
      <c r="B1227" s="42" t="s">
        <v>320</v>
      </c>
      <c r="C1227" s="42" t="s">
        <v>3104</v>
      </c>
      <c r="D1227" s="42" t="s">
        <v>409</v>
      </c>
      <c r="E1227">
        <v>11522920</v>
      </c>
      <c r="F1227">
        <v>1</v>
      </c>
      <c r="G1227" s="2">
        <v>46048</v>
      </c>
      <c r="H1227" s="42" t="s">
        <v>422</v>
      </c>
      <c r="I1227" s="42" t="s">
        <v>69</v>
      </c>
      <c r="J1227" s="42" t="s">
        <v>423</v>
      </c>
      <c r="K1227" s="42" t="s">
        <v>3105</v>
      </c>
      <c r="L1227" s="2">
        <v>46048</v>
      </c>
      <c r="M1227" s="42" t="s">
        <v>582</v>
      </c>
    </row>
    <row r="1228" spans="1:13" x14ac:dyDescent="0.25">
      <c r="A1228" s="42" t="s">
        <v>1504</v>
      </c>
      <c r="B1228" s="42" t="s">
        <v>1505</v>
      </c>
      <c r="C1228" s="42" t="s">
        <v>3132</v>
      </c>
      <c r="D1228" s="42" t="s">
        <v>409</v>
      </c>
      <c r="E1228" s="5">
        <v>214537</v>
      </c>
      <c r="F1228">
        <v>1</v>
      </c>
      <c r="G1228" s="2">
        <v>46045</v>
      </c>
      <c r="H1228" s="42" t="s">
        <v>453</v>
      </c>
      <c r="I1228" s="42" t="s">
        <v>68</v>
      </c>
      <c r="J1228" s="42" t="s">
        <v>452</v>
      </c>
      <c r="K1228" s="42" t="s">
        <v>3132</v>
      </c>
      <c r="L1228" s="2">
        <v>46045</v>
      </c>
      <c r="M1228" s="42" t="s">
        <v>582</v>
      </c>
    </row>
    <row r="1229" spans="1:13" x14ac:dyDescent="0.25">
      <c r="A1229" s="42" t="s">
        <v>1921</v>
      </c>
      <c r="B1229" s="42" t="s">
        <v>1922</v>
      </c>
      <c r="C1229" s="42" t="s">
        <v>3145</v>
      </c>
      <c r="D1229" s="42" t="s">
        <v>409</v>
      </c>
      <c r="E1229">
        <v>201410</v>
      </c>
      <c r="F1229">
        <v>1</v>
      </c>
      <c r="G1229" s="2">
        <v>46044</v>
      </c>
      <c r="H1229" s="42" t="s">
        <v>460</v>
      </c>
      <c r="I1229" s="42" t="s">
        <v>63</v>
      </c>
      <c r="J1229" s="42" t="s">
        <v>438</v>
      </c>
      <c r="K1229" s="42" t="s">
        <v>2220</v>
      </c>
      <c r="L1229" s="2">
        <v>46044</v>
      </c>
      <c r="M1229" s="42" t="s">
        <v>582</v>
      </c>
    </row>
    <row r="1230" spans="1:13" x14ac:dyDescent="0.25">
      <c r="A1230" s="42" t="s">
        <v>1912</v>
      </c>
      <c r="B1230" s="42" t="s">
        <v>1913</v>
      </c>
      <c r="C1230" s="42" t="s">
        <v>3136</v>
      </c>
      <c r="D1230" s="42" t="s">
        <v>409</v>
      </c>
      <c r="E1230">
        <v>3245774</v>
      </c>
      <c r="F1230">
        <v>1</v>
      </c>
      <c r="G1230" s="2">
        <v>46044</v>
      </c>
      <c r="H1230" s="42" t="s">
        <v>441</v>
      </c>
      <c r="I1230" s="42" t="s">
        <v>63</v>
      </c>
      <c r="J1230" s="42" t="s">
        <v>438</v>
      </c>
      <c r="K1230" s="42" t="s">
        <v>3137</v>
      </c>
      <c r="L1230" s="2">
        <v>46044</v>
      </c>
      <c r="M1230" s="42" t="s">
        <v>582</v>
      </c>
    </row>
    <row r="1231" spans="1:13" x14ac:dyDescent="0.25">
      <c r="A1231" s="42" t="s">
        <v>811</v>
      </c>
      <c r="B1231" s="42" t="s">
        <v>399</v>
      </c>
      <c r="C1231" s="42" t="s">
        <v>3143</v>
      </c>
      <c r="D1231" s="42" t="s">
        <v>409</v>
      </c>
      <c r="E1231">
        <v>162909</v>
      </c>
      <c r="F1231">
        <v>1</v>
      </c>
      <c r="G1231" s="2">
        <v>46044</v>
      </c>
      <c r="H1231" s="42" t="s">
        <v>494</v>
      </c>
      <c r="I1231" s="42" t="s">
        <v>76</v>
      </c>
      <c r="J1231" s="42" t="s">
        <v>495</v>
      </c>
      <c r="K1231" s="42" t="s">
        <v>3144</v>
      </c>
      <c r="L1231" s="2">
        <v>46044</v>
      </c>
      <c r="M1231" s="42" t="s">
        <v>582</v>
      </c>
    </row>
    <row r="1232" spans="1:13" x14ac:dyDescent="0.25">
      <c r="A1232" s="42" t="s">
        <v>1454</v>
      </c>
      <c r="B1232" s="42" t="s">
        <v>1455</v>
      </c>
      <c r="C1232" s="42" t="s">
        <v>3141</v>
      </c>
      <c r="D1232" s="42" t="s">
        <v>409</v>
      </c>
      <c r="E1232">
        <v>254267</v>
      </c>
      <c r="F1232">
        <v>1</v>
      </c>
      <c r="G1232" s="2">
        <v>46044</v>
      </c>
      <c r="H1232" s="42" t="s">
        <v>494</v>
      </c>
      <c r="I1232" s="42" t="s">
        <v>76</v>
      </c>
      <c r="J1232" s="42" t="s">
        <v>495</v>
      </c>
      <c r="K1232" s="42" t="s">
        <v>3142</v>
      </c>
      <c r="L1232" s="2">
        <v>46044</v>
      </c>
      <c r="M1232" s="42" t="s">
        <v>582</v>
      </c>
    </row>
    <row r="1233" spans="1:13" x14ac:dyDescent="0.25">
      <c r="A1233" s="42" t="s">
        <v>3156</v>
      </c>
      <c r="B1233" s="42" t="s">
        <v>3157</v>
      </c>
      <c r="C1233" s="42" t="s">
        <v>3158</v>
      </c>
      <c r="D1233" s="42" t="s">
        <v>409</v>
      </c>
      <c r="E1233" s="5">
        <v>478250</v>
      </c>
      <c r="F1233">
        <v>1</v>
      </c>
      <c r="G1233" s="2">
        <v>46043</v>
      </c>
      <c r="H1233" s="42" t="s">
        <v>479</v>
      </c>
      <c r="I1233" s="42" t="s">
        <v>67</v>
      </c>
      <c r="J1233" s="42" t="s">
        <v>480</v>
      </c>
      <c r="K1233" s="42" t="s">
        <v>3158</v>
      </c>
      <c r="L1233" s="2">
        <v>46043</v>
      </c>
      <c r="M1233" s="42" t="s">
        <v>582</v>
      </c>
    </row>
    <row r="1234" spans="1:13" x14ac:dyDescent="0.25">
      <c r="A1234" s="42" t="s">
        <v>936</v>
      </c>
      <c r="B1234" s="42" t="s">
        <v>2524</v>
      </c>
      <c r="C1234" s="42" t="s">
        <v>2525</v>
      </c>
      <c r="D1234" s="42" t="s">
        <v>409</v>
      </c>
      <c r="E1234">
        <v>1</v>
      </c>
      <c r="F1234">
        <v>1</v>
      </c>
      <c r="G1234" s="2">
        <v>46022</v>
      </c>
      <c r="H1234" s="42" t="s">
        <v>647</v>
      </c>
      <c r="I1234" s="42" t="s">
        <v>65</v>
      </c>
      <c r="J1234" s="42" t="s">
        <v>420</v>
      </c>
      <c r="K1234" s="42" t="s">
        <v>2526</v>
      </c>
      <c r="L1234" s="2">
        <v>46043</v>
      </c>
      <c r="M1234" s="42" t="s">
        <v>582</v>
      </c>
    </row>
    <row r="1235" spans="1:13" x14ac:dyDescent="0.25">
      <c r="A1235" s="42" t="s">
        <v>991</v>
      </c>
      <c r="B1235" s="42" t="s">
        <v>992</v>
      </c>
      <c r="C1235" s="42" t="s">
        <v>3163</v>
      </c>
      <c r="D1235" s="42" t="s">
        <v>409</v>
      </c>
      <c r="E1235">
        <v>751221</v>
      </c>
      <c r="F1235">
        <v>1</v>
      </c>
      <c r="G1235" s="2">
        <v>46044</v>
      </c>
      <c r="H1235" s="42" t="s">
        <v>494</v>
      </c>
      <c r="I1235" s="42" t="s">
        <v>76</v>
      </c>
      <c r="J1235" s="42" t="s">
        <v>495</v>
      </c>
      <c r="K1235" s="42" t="s">
        <v>3164</v>
      </c>
      <c r="L1235" s="2">
        <v>46042</v>
      </c>
      <c r="M1235" s="42" t="s">
        <v>582</v>
      </c>
    </row>
    <row r="1236" spans="1:13" x14ac:dyDescent="0.25">
      <c r="A1236" s="42" t="s">
        <v>3184</v>
      </c>
      <c r="B1236" s="42" t="s">
        <v>3185</v>
      </c>
      <c r="C1236" s="42" t="s">
        <v>3186</v>
      </c>
      <c r="D1236" s="42" t="s">
        <v>409</v>
      </c>
      <c r="E1236">
        <v>111292</v>
      </c>
      <c r="F1236">
        <v>1</v>
      </c>
      <c r="G1236" s="2">
        <v>46042</v>
      </c>
      <c r="H1236" s="42" t="s">
        <v>450</v>
      </c>
      <c r="I1236" s="42" t="s">
        <v>68</v>
      </c>
      <c r="J1236" s="42" t="s">
        <v>429</v>
      </c>
      <c r="K1236" s="42" t="s">
        <v>3187</v>
      </c>
      <c r="L1236" s="2">
        <v>46042</v>
      </c>
      <c r="M1236" s="42" t="s">
        <v>582</v>
      </c>
    </row>
    <row r="1237" spans="1:13" x14ac:dyDescent="0.25">
      <c r="A1237" s="42" t="s">
        <v>3200</v>
      </c>
      <c r="B1237" s="42" t="s">
        <v>3201</v>
      </c>
      <c r="C1237" s="42" t="s">
        <v>3202</v>
      </c>
      <c r="D1237" s="42" t="s">
        <v>409</v>
      </c>
      <c r="E1237">
        <v>583601</v>
      </c>
      <c r="F1237">
        <v>1</v>
      </c>
      <c r="G1237" s="2">
        <v>46041</v>
      </c>
      <c r="H1237" s="42" t="s">
        <v>479</v>
      </c>
      <c r="I1237" s="42" t="s">
        <v>67</v>
      </c>
      <c r="J1237" s="42" t="s">
        <v>480</v>
      </c>
      <c r="K1237" s="42" t="s">
        <v>3202</v>
      </c>
      <c r="L1237" s="2">
        <v>46041</v>
      </c>
      <c r="M1237" s="42" t="s">
        <v>582</v>
      </c>
    </row>
    <row r="1238" spans="1:13" x14ac:dyDescent="0.25">
      <c r="A1238" s="42" t="s">
        <v>207</v>
      </c>
      <c r="B1238" s="42" t="s">
        <v>1627</v>
      </c>
      <c r="C1238" s="42" t="s">
        <v>3229</v>
      </c>
      <c r="D1238" s="42" t="s">
        <v>409</v>
      </c>
      <c r="E1238">
        <v>20447285</v>
      </c>
      <c r="F1238">
        <v>1</v>
      </c>
      <c r="G1238" s="2">
        <v>46038</v>
      </c>
      <c r="H1238" s="42" t="s">
        <v>422</v>
      </c>
      <c r="I1238" s="42" t="s">
        <v>69</v>
      </c>
      <c r="J1238" s="42" t="s">
        <v>423</v>
      </c>
      <c r="K1238" s="42" t="s">
        <v>3230</v>
      </c>
      <c r="L1238" s="2">
        <v>46038</v>
      </c>
      <c r="M1238" s="42" t="s">
        <v>582</v>
      </c>
    </row>
    <row r="1239" spans="1:13" x14ac:dyDescent="0.25">
      <c r="A1239" s="42" t="s">
        <v>1000</v>
      </c>
      <c r="B1239" s="42" t="s">
        <v>1001</v>
      </c>
      <c r="C1239" s="42" t="s">
        <v>3227</v>
      </c>
      <c r="D1239" s="42" t="s">
        <v>409</v>
      </c>
      <c r="E1239">
        <v>365222</v>
      </c>
      <c r="F1239">
        <v>1</v>
      </c>
      <c r="G1239" s="2">
        <v>46038</v>
      </c>
      <c r="H1239" s="42" t="s">
        <v>494</v>
      </c>
      <c r="I1239" s="42" t="s">
        <v>76</v>
      </c>
      <c r="J1239" s="42" t="s">
        <v>495</v>
      </c>
      <c r="K1239" s="42" t="s">
        <v>3228</v>
      </c>
      <c r="L1239" s="2">
        <v>46038</v>
      </c>
      <c r="M1239" s="42" t="s">
        <v>582</v>
      </c>
    </row>
    <row r="1240" spans="1:13" x14ac:dyDescent="0.25">
      <c r="A1240" s="42" t="s">
        <v>208</v>
      </c>
      <c r="B1240" s="42" t="s">
        <v>41</v>
      </c>
      <c r="C1240" s="42" t="s">
        <v>3231</v>
      </c>
      <c r="D1240" s="42" t="s">
        <v>409</v>
      </c>
      <c r="E1240">
        <v>4332995</v>
      </c>
      <c r="F1240">
        <v>1</v>
      </c>
      <c r="G1240" s="2">
        <v>46038</v>
      </c>
      <c r="H1240" s="42" t="s">
        <v>422</v>
      </c>
      <c r="I1240" s="42" t="s">
        <v>69</v>
      </c>
      <c r="J1240" s="42" t="s">
        <v>423</v>
      </c>
      <c r="K1240" s="42" t="s">
        <v>3232</v>
      </c>
      <c r="L1240" s="2">
        <v>46038</v>
      </c>
      <c r="M1240" s="42" t="s">
        <v>582</v>
      </c>
    </row>
    <row r="1241" spans="1:13" x14ac:dyDescent="0.25">
      <c r="A1241" s="42" t="s">
        <v>951</v>
      </c>
      <c r="B1241" s="42" t="s">
        <v>1496</v>
      </c>
      <c r="C1241" s="42" t="s">
        <v>3225</v>
      </c>
      <c r="D1241" s="42" t="s">
        <v>409</v>
      </c>
      <c r="E1241">
        <v>1192414</v>
      </c>
      <c r="F1241">
        <v>1</v>
      </c>
      <c r="G1241" s="2">
        <v>46038</v>
      </c>
      <c r="H1241" s="42" t="s">
        <v>422</v>
      </c>
      <c r="I1241" s="42" t="s">
        <v>69</v>
      </c>
      <c r="J1241" s="42" t="s">
        <v>423</v>
      </c>
      <c r="K1241" s="42" t="s">
        <v>3226</v>
      </c>
      <c r="L1241" s="2">
        <v>46038</v>
      </c>
      <c r="M1241" s="42" t="s">
        <v>582</v>
      </c>
    </row>
    <row r="1242" spans="1:13" x14ac:dyDescent="0.25">
      <c r="A1242" s="42" t="s">
        <v>204</v>
      </c>
      <c r="B1242" s="42" t="s">
        <v>3218</v>
      </c>
      <c r="C1242" s="42" t="s">
        <v>3219</v>
      </c>
      <c r="D1242" s="42" t="s">
        <v>409</v>
      </c>
      <c r="E1242">
        <v>3971889</v>
      </c>
      <c r="F1242">
        <v>1</v>
      </c>
      <c r="G1242" s="2">
        <v>46038</v>
      </c>
      <c r="H1242" s="42" t="s">
        <v>422</v>
      </c>
      <c r="I1242" s="42" t="s">
        <v>69</v>
      </c>
      <c r="J1242" s="42" t="s">
        <v>423</v>
      </c>
      <c r="K1242" s="42" t="s">
        <v>3220</v>
      </c>
      <c r="L1242" s="2">
        <v>46038</v>
      </c>
      <c r="M1242" s="42" t="s">
        <v>582</v>
      </c>
    </row>
    <row r="1243" spans="1:13" x14ac:dyDescent="0.25">
      <c r="A1243" s="42" t="s">
        <v>809</v>
      </c>
      <c r="B1243" s="42" t="s">
        <v>390</v>
      </c>
      <c r="C1243" s="42" t="s">
        <v>3211</v>
      </c>
      <c r="D1243" s="42" t="s">
        <v>409</v>
      </c>
      <c r="E1243">
        <v>548475</v>
      </c>
      <c r="F1243">
        <v>1</v>
      </c>
      <c r="G1243" s="2">
        <v>46038</v>
      </c>
      <c r="H1243" s="42" t="s">
        <v>494</v>
      </c>
      <c r="I1243" s="42" t="s">
        <v>76</v>
      </c>
      <c r="J1243" s="42" t="s">
        <v>495</v>
      </c>
      <c r="K1243" s="42" t="s">
        <v>3212</v>
      </c>
      <c r="L1243" s="2">
        <v>46038</v>
      </c>
      <c r="M1243" s="42" t="s">
        <v>582</v>
      </c>
    </row>
    <row r="1244" spans="1:13" x14ac:dyDescent="0.25">
      <c r="A1244" s="42" t="s">
        <v>205</v>
      </c>
      <c r="B1244" s="42" t="s">
        <v>1512</v>
      </c>
      <c r="C1244" s="42" t="s">
        <v>3221</v>
      </c>
      <c r="D1244" s="42" t="s">
        <v>409</v>
      </c>
      <c r="E1244">
        <v>1474618</v>
      </c>
      <c r="F1244">
        <v>1</v>
      </c>
      <c r="G1244" s="2">
        <v>46038</v>
      </c>
      <c r="H1244" s="42" t="s">
        <v>422</v>
      </c>
      <c r="I1244" s="42" t="s">
        <v>69</v>
      </c>
      <c r="J1244" s="42" t="s">
        <v>423</v>
      </c>
      <c r="K1244" s="42" t="s">
        <v>3222</v>
      </c>
      <c r="L1244" s="2">
        <v>46038</v>
      </c>
      <c r="M1244" s="42" t="s">
        <v>582</v>
      </c>
    </row>
    <row r="1245" spans="1:13" x14ac:dyDescent="0.25">
      <c r="A1245" s="42" t="s">
        <v>2171</v>
      </c>
      <c r="B1245" s="42" t="s">
        <v>2172</v>
      </c>
      <c r="C1245" s="42" t="s">
        <v>3209</v>
      </c>
      <c r="D1245" s="42" t="s">
        <v>409</v>
      </c>
      <c r="E1245">
        <v>891584</v>
      </c>
      <c r="F1245">
        <v>1</v>
      </c>
      <c r="G1245" s="2">
        <v>46038</v>
      </c>
      <c r="H1245" s="42" t="s">
        <v>422</v>
      </c>
      <c r="I1245" s="42" t="s">
        <v>69</v>
      </c>
      <c r="J1245" s="42" t="s">
        <v>423</v>
      </c>
      <c r="K1245" s="42" t="s">
        <v>3210</v>
      </c>
      <c r="L1245" s="2">
        <v>46038</v>
      </c>
      <c r="M1245" s="42" t="s">
        <v>582</v>
      </c>
    </row>
    <row r="1246" spans="1:13" x14ac:dyDescent="0.25">
      <c r="A1246" s="42" t="s">
        <v>1131</v>
      </c>
      <c r="B1246" s="42" t="s">
        <v>1132</v>
      </c>
      <c r="C1246" s="42" t="s">
        <v>3259</v>
      </c>
      <c r="D1246" s="42" t="s">
        <v>409</v>
      </c>
      <c r="E1246" s="5">
        <v>1589987.2</v>
      </c>
      <c r="F1246">
        <v>1</v>
      </c>
      <c r="G1246" s="2">
        <v>46036</v>
      </c>
      <c r="H1246" s="42" t="s">
        <v>485</v>
      </c>
      <c r="I1246" s="42" t="s">
        <v>64</v>
      </c>
      <c r="J1246" s="42" t="s">
        <v>466</v>
      </c>
      <c r="K1246" s="42" t="s">
        <v>3260</v>
      </c>
      <c r="L1246" s="2">
        <v>46036</v>
      </c>
      <c r="M1246" s="42" t="s">
        <v>582</v>
      </c>
    </row>
    <row r="1247" spans="1:13" x14ac:dyDescent="0.25">
      <c r="A1247" s="42" t="s">
        <v>222</v>
      </c>
      <c r="B1247" s="42" t="s">
        <v>2444</v>
      </c>
      <c r="C1247" s="42" t="s">
        <v>3257</v>
      </c>
      <c r="D1247" s="42" t="s">
        <v>409</v>
      </c>
      <c r="E1247">
        <v>2385135</v>
      </c>
      <c r="F1247">
        <v>1</v>
      </c>
      <c r="G1247" s="2">
        <v>46027</v>
      </c>
      <c r="H1247" s="42" t="s">
        <v>439</v>
      </c>
      <c r="I1247" s="42" t="s">
        <v>70</v>
      </c>
      <c r="J1247" s="42" t="s">
        <v>440</v>
      </c>
      <c r="K1247" s="42" t="s">
        <v>3258</v>
      </c>
      <c r="L1247" s="2">
        <v>46036</v>
      </c>
      <c r="M1247" s="42" t="s">
        <v>582</v>
      </c>
    </row>
    <row r="1248" spans="1:13" x14ac:dyDescent="0.25">
      <c r="A1248" s="42" t="s">
        <v>174</v>
      </c>
      <c r="B1248" s="42" t="s">
        <v>320</v>
      </c>
      <c r="C1248" s="42" t="s">
        <v>3261</v>
      </c>
      <c r="D1248" s="42" t="s">
        <v>409</v>
      </c>
      <c r="E1248">
        <v>4285037</v>
      </c>
      <c r="F1248">
        <v>1</v>
      </c>
      <c r="G1248" s="2">
        <v>46036</v>
      </c>
      <c r="H1248" s="42" t="s">
        <v>1265</v>
      </c>
      <c r="I1248" s="42" t="s">
        <v>63</v>
      </c>
      <c r="J1248" s="42" t="s">
        <v>438</v>
      </c>
      <c r="K1248" s="42" t="s">
        <v>3262</v>
      </c>
      <c r="L1248" s="2">
        <v>46036</v>
      </c>
      <c r="M1248" s="42" t="s">
        <v>582</v>
      </c>
    </row>
    <row r="1249" spans="1:13" x14ac:dyDescent="0.25">
      <c r="A1249" s="42" t="s">
        <v>1445</v>
      </c>
      <c r="B1249" s="42" t="s">
        <v>1446</v>
      </c>
      <c r="C1249" s="42" t="s">
        <v>2527</v>
      </c>
      <c r="D1249" s="42" t="s">
        <v>409</v>
      </c>
      <c r="E1249">
        <v>397523</v>
      </c>
      <c r="F1249">
        <v>1</v>
      </c>
      <c r="G1249" s="2">
        <v>46035</v>
      </c>
      <c r="H1249" s="42" t="s">
        <v>647</v>
      </c>
      <c r="I1249" s="42" t="s">
        <v>65</v>
      </c>
      <c r="J1249" s="42" t="s">
        <v>420</v>
      </c>
      <c r="K1249" s="42" t="s">
        <v>2528</v>
      </c>
      <c r="L1249" s="2">
        <v>46035</v>
      </c>
      <c r="M1249" s="42" t="s">
        <v>582</v>
      </c>
    </row>
    <row r="1250" spans="1:13" x14ac:dyDescent="0.25">
      <c r="A1250" s="42" t="s">
        <v>359</v>
      </c>
      <c r="B1250" s="42" t="s">
        <v>353</v>
      </c>
      <c r="C1250" s="42" t="s">
        <v>3282</v>
      </c>
      <c r="D1250" s="42" t="s">
        <v>409</v>
      </c>
      <c r="E1250">
        <v>87266</v>
      </c>
      <c r="F1250">
        <v>1</v>
      </c>
      <c r="G1250" s="2">
        <v>46034</v>
      </c>
      <c r="H1250" s="42" t="s">
        <v>450</v>
      </c>
      <c r="I1250" s="42" t="s">
        <v>68</v>
      </c>
      <c r="J1250" s="42" t="s">
        <v>429</v>
      </c>
      <c r="K1250" s="42" t="s">
        <v>3283</v>
      </c>
      <c r="L1250" s="2">
        <v>46034</v>
      </c>
      <c r="M1250" s="42" t="s">
        <v>582</v>
      </c>
    </row>
    <row r="1251" spans="1:13" x14ac:dyDescent="0.25">
      <c r="A1251" s="42" t="s">
        <v>172</v>
      </c>
      <c r="B1251" s="42" t="s">
        <v>1220</v>
      </c>
      <c r="C1251" s="42" t="s">
        <v>9544</v>
      </c>
      <c r="D1251" s="42" t="s">
        <v>409</v>
      </c>
      <c r="E1251">
        <v>0</v>
      </c>
      <c r="F1251">
        <v>1</v>
      </c>
      <c r="G1251" s="2">
        <v>46034</v>
      </c>
      <c r="H1251" s="42" t="s">
        <v>460</v>
      </c>
      <c r="I1251" s="42" t="s">
        <v>63</v>
      </c>
      <c r="J1251" s="42" t="s">
        <v>438</v>
      </c>
      <c r="K1251" s="42" t="s">
        <v>1635</v>
      </c>
      <c r="L1251" s="2">
        <v>46034</v>
      </c>
      <c r="M1251" s="42" t="s">
        <v>582</v>
      </c>
    </row>
    <row r="1252" spans="1:13" x14ac:dyDescent="0.25">
      <c r="A1252" s="42" t="s">
        <v>2529</v>
      </c>
      <c r="B1252" s="42" t="s">
        <v>2530</v>
      </c>
      <c r="C1252" s="42" t="s">
        <v>2533</v>
      </c>
      <c r="D1252" s="42" t="s">
        <v>409</v>
      </c>
      <c r="E1252">
        <v>1268840</v>
      </c>
      <c r="F1252">
        <v>1</v>
      </c>
      <c r="G1252" s="2">
        <v>46031</v>
      </c>
      <c r="H1252" s="42" t="s">
        <v>647</v>
      </c>
      <c r="I1252" s="42" t="s">
        <v>65</v>
      </c>
      <c r="J1252" s="42" t="s">
        <v>420</v>
      </c>
      <c r="K1252" s="42" t="s">
        <v>2534</v>
      </c>
      <c r="L1252" s="2">
        <v>46031</v>
      </c>
      <c r="M1252" s="42" t="s">
        <v>582</v>
      </c>
    </row>
    <row r="1253" spans="1:13" x14ac:dyDescent="0.25">
      <c r="A1253" s="42" t="s">
        <v>2529</v>
      </c>
      <c r="B1253" s="42" t="s">
        <v>2530</v>
      </c>
      <c r="C1253" s="42" t="s">
        <v>2531</v>
      </c>
      <c r="D1253" s="42" t="s">
        <v>409</v>
      </c>
      <c r="E1253">
        <v>1268840</v>
      </c>
      <c r="F1253">
        <v>1</v>
      </c>
      <c r="G1253" s="2">
        <v>46031</v>
      </c>
      <c r="H1253" s="42" t="s">
        <v>647</v>
      </c>
      <c r="I1253" s="42" t="s">
        <v>65</v>
      </c>
      <c r="J1253" s="42" t="s">
        <v>420</v>
      </c>
      <c r="K1253" s="42" t="s">
        <v>2532</v>
      </c>
      <c r="L1253" s="2">
        <v>46031</v>
      </c>
      <c r="M1253" s="42" t="s">
        <v>582</v>
      </c>
    </row>
    <row r="1254" spans="1:13" x14ac:dyDescent="0.25">
      <c r="A1254" s="42" t="s">
        <v>167</v>
      </c>
      <c r="B1254" s="42" t="s">
        <v>31</v>
      </c>
      <c r="C1254" s="42" t="s">
        <v>3286</v>
      </c>
      <c r="D1254" s="42" t="s">
        <v>409</v>
      </c>
      <c r="E1254">
        <v>10000000</v>
      </c>
      <c r="F1254">
        <v>1</v>
      </c>
      <c r="G1254" s="2">
        <v>45971</v>
      </c>
      <c r="H1254" s="42" t="s">
        <v>467</v>
      </c>
      <c r="I1254" s="42" t="s">
        <v>63</v>
      </c>
      <c r="J1254" s="42" t="s">
        <v>438</v>
      </c>
      <c r="K1254" s="42" t="s">
        <v>459</v>
      </c>
      <c r="L1254" s="2">
        <v>46031</v>
      </c>
      <c r="M1254" s="42" t="s">
        <v>582</v>
      </c>
    </row>
    <row r="1255" spans="1:13" x14ac:dyDescent="0.25">
      <c r="A1255" s="42" t="s">
        <v>2377</v>
      </c>
      <c r="B1255" s="42" t="s">
        <v>2378</v>
      </c>
      <c r="C1255" s="42" t="s">
        <v>3304</v>
      </c>
      <c r="D1255" s="42" t="s">
        <v>409</v>
      </c>
      <c r="E1255">
        <v>494246</v>
      </c>
      <c r="F1255">
        <v>1</v>
      </c>
      <c r="G1255" s="2">
        <v>46029</v>
      </c>
      <c r="H1255" s="42" t="s">
        <v>450</v>
      </c>
      <c r="I1255" s="42" t="s">
        <v>68</v>
      </c>
      <c r="J1255" s="42" t="s">
        <v>429</v>
      </c>
      <c r="K1255" s="42" t="s">
        <v>3305</v>
      </c>
      <c r="L1255" s="2">
        <v>46029</v>
      </c>
      <c r="M1255" s="42" t="s">
        <v>582</v>
      </c>
    </row>
    <row r="1256" spans="1:13" x14ac:dyDescent="0.25">
      <c r="A1256" s="42" t="s">
        <v>1127</v>
      </c>
      <c r="B1256" s="42" t="s">
        <v>1128</v>
      </c>
      <c r="C1256" s="42" t="s">
        <v>3317</v>
      </c>
      <c r="D1256" s="42" t="s">
        <v>409</v>
      </c>
      <c r="E1256">
        <v>162633</v>
      </c>
      <c r="F1256">
        <v>1</v>
      </c>
      <c r="G1256" s="2">
        <v>46028</v>
      </c>
      <c r="H1256" s="42" t="s">
        <v>491</v>
      </c>
      <c r="I1256" s="42" t="s">
        <v>67</v>
      </c>
      <c r="J1256" s="42" t="s">
        <v>480</v>
      </c>
      <c r="K1256" s="42" t="s">
        <v>3317</v>
      </c>
      <c r="L1256" s="2">
        <v>46028</v>
      </c>
      <c r="M1256" s="42" t="s">
        <v>582</v>
      </c>
    </row>
    <row r="1257" spans="1:13" x14ac:dyDescent="0.25">
      <c r="A1257" s="42" t="s">
        <v>812</v>
      </c>
      <c r="B1257" s="42" t="s">
        <v>778</v>
      </c>
      <c r="C1257" s="42" t="s">
        <v>3322</v>
      </c>
      <c r="D1257" s="42" t="s">
        <v>409</v>
      </c>
      <c r="E1257">
        <v>667380</v>
      </c>
      <c r="F1257">
        <v>1</v>
      </c>
      <c r="G1257" s="2">
        <v>46037</v>
      </c>
      <c r="H1257" s="42" t="s">
        <v>494</v>
      </c>
      <c r="I1257" s="42" t="s">
        <v>76</v>
      </c>
      <c r="J1257" s="42" t="s">
        <v>495</v>
      </c>
      <c r="K1257" s="42" t="s">
        <v>3323</v>
      </c>
      <c r="L1257" s="2">
        <v>46028</v>
      </c>
      <c r="M1257" s="42" t="s">
        <v>582</v>
      </c>
    </row>
    <row r="1258" spans="1:13" x14ac:dyDescent="0.25">
      <c r="A1258" s="42" t="s">
        <v>1288</v>
      </c>
      <c r="B1258" s="42" t="s">
        <v>1289</v>
      </c>
      <c r="C1258" s="42" t="s">
        <v>3326</v>
      </c>
      <c r="D1258" s="42" t="s">
        <v>409</v>
      </c>
      <c r="E1258">
        <v>595114</v>
      </c>
      <c r="F1258">
        <v>1</v>
      </c>
      <c r="G1258" s="2">
        <v>46030</v>
      </c>
      <c r="H1258" s="42" t="s">
        <v>494</v>
      </c>
      <c r="I1258" s="42" t="s">
        <v>76</v>
      </c>
      <c r="J1258" s="42" t="s">
        <v>495</v>
      </c>
      <c r="K1258" s="42" t="s">
        <v>3327</v>
      </c>
      <c r="L1258" s="2">
        <v>46027</v>
      </c>
      <c r="M1258" s="42" t="s">
        <v>582</v>
      </c>
    </row>
    <row r="1259" spans="1:13" x14ac:dyDescent="0.25">
      <c r="A1259" s="42" t="s">
        <v>3328</v>
      </c>
      <c r="B1259" s="42" t="s">
        <v>3329</v>
      </c>
      <c r="C1259" s="42" t="s">
        <v>2326</v>
      </c>
      <c r="D1259" s="42" t="s">
        <v>409</v>
      </c>
      <c r="E1259">
        <v>28000000</v>
      </c>
      <c r="F1259">
        <v>1</v>
      </c>
      <c r="G1259" s="2">
        <v>45996</v>
      </c>
      <c r="H1259" s="42" t="s">
        <v>467</v>
      </c>
      <c r="I1259" s="42" t="s">
        <v>63</v>
      </c>
      <c r="J1259" s="42" t="s">
        <v>438</v>
      </c>
      <c r="K1259" s="42" t="s">
        <v>3330</v>
      </c>
      <c r="L1259" s="2">
        <v>46026</v>
      </c>
      <c r="M1259" s="42" t="s">
        <v>582</v>
      </c>
    </row>
    <row r="1260" spans="1:13" x14ac:dyDescent="0.25">
      <c r="A1260" s="42" t="s">
        <v>13453</v>
      </c>
      <c r="B1260" s="42" t="s">
        <v>13454</v>
      </c>
      <c r="C1260" s="42" t="s">
        <v>13455</v>
      </c>
      <c r="D1260" s="42" t="s">
        <v>409</v>
      </c>
      <c r="E1260">
        <v>311922</v>
      </c>
      <c r="F1260">
        <v>1</v>
      </c>
      <c r="G1260" s="2">
        <v>46210</v>
      </c>
      <c r="H1260" s="42" t="s">
        <v>451</v>
      </c>
      <c r="I1260" s="42" t="s">
        <v>68</v>
      </c>
      <c r="J1260" s="42" t="s">
        <v>452</v>
      </c>
      <c r="K1260" s="42" t="s">
        <v>13455</v>
      </c>
      <c r="L1260" s="2">
        <v>46210</v>
      </c>
      <c r="M1260" s="42" t="s">
        <v>582</v>
      </c>
    </row>
    <row r="1261" spans="1:13" x14ac:dyDescent="0.25">
      <c r="A1261" s="42" t="s">
        <v>12734</v>
      </c>
      <c r="B1261" s="42" t="s">
        <v>12735</v>
      </c>
      <c r="C1261" s="42" t="s">
        <v>13456</v>
      </c>
      <c r="D1261" s="42" t="s">
        <v>409</v>
      </c>
      <c r="E1261" s="5">
        <v>224497</v>
      </c>
      <c r="F1261">
        <v>1</v>
      </c>
      <c r="G1261" s="2">
        <v>46206</v>
      </c>
      <c r="H1261" s="42" t="s">
        <v>451</v>
      </c>
      <c r="I1261" s="42" t="s">
        <v>68</v>
      </c>
      <c r="J1261" s="42" t="s">
        <v>452</v>
      </c>
      <c r="K1261" s="42" t="s">
        <v>13456</v>
      </c>
      <c r="L1261" s="2">
        <v>46206</v>
      </c>
      <c r="M1261" s="42" t="s">
        <v>582</v>
      </c>
    </row>
    <row r="1262" spans="1:13" x14ac:dyDescent="0.25">
      <c r="A1262" s="42" t="s">
        <v>12734</v>
      </c>
      <c r="B1262" s="42" t="s">
        <v>12735</v>
      </c>
      <c r="C1262" s="42" t="s">
        <v>13457</v>
      </c>
      <c r="D1262" s="42" t="s">
        <v>409</v>
      </c>
      <c r="E1262" s="5">
        <v>167352</v>
      </c>
      <c r="F1262">
        <v>1</v>
      </c>
      <c r="G1262" s="2">
        <v>46206</v>
      </c>
      <c r="H1262" s="42" t="s">
        <v>451</v>
      </c>
      <c r="I1262" s="42" t="s">
        <v>68</v>
      </c>
      <c r="J1262" s="42" t="s">
        <v>452</v>
      </c>
      <c r="K1262" s="42" t="s">
        <v>13457</v>
      </c>
      <c r="L1262" s="2">
        <v>46206</v>
      </c>
      <c r="M1262" s="42" t="s">
        <v>582</v>
      </c>
    </row>
    <row r="1263" spans="1:13" x14ac:dyDescent="0.25">
      <c r="A1263" s="42" t="s">
        <v>919</v>
      </c>
      <c r="B1263" s="42" t="s">
        <v>920</v>
      </c>
      <c r="C1263" s="42" t="s">
        <v>11854</v>
      </c>
      <c r="D1263" s="42" t="s">
        <v>409</v>
      </c>
      <c r="E1263" s="5">
        <v>66698984</v>
      </c>
      <c r="F1263">
        <v>1</v>
      </c>
      <c r="G1263" s="2">
        <v>46176</v>
      </c>
      <c r="H1263" s="42" t="s">
        <v>451</v>
      </c>
      <c r="I1263" s="42" t="s">
        <v>68</v>
      </c>
      <c r="J1263" s="42" t="s">
        <v>452</v>
      </c>
      <c r="K1263" s="42" t="s">
        <v>11854</v>
      </c>
      <c r="L1263" s="2">
        <v>46203</v>
      </c>
      <c r="M1263" s="42" t="s">
        <v>582</v>
      </c>
    </row>
    <row r="1264" spans="1:13" x14ac:dyDescent="0.25">
      <c r="A1264" s="42" t="s">
        <v>592</v>
      </c>
      <c r="B1264" s="42" t="s">
        <v>549</v>
      </c>
      <c r="C1264" s="42" t="s">
        <v>12101</v>
      </c>
      <c r="D1264" s="42" t="s">
        <v>409</v>
      </c>
      <c r="E1264">
        <v>2639695</v>
      </c>
      <c r="F1264">
        <v>1</v>
      </c>
      <c r="G1264" s="2">
        <v>46199</v>
      </c>
      <c r="H1264" s="42" t="s">
        <v>451</v>
      </c>
      <c r="I1264" s="42" t="s">
        <v>68</v>
      </c>
      <c r="J1264" s="42" t="s">
        <v>452</v>
      </c>
      <c r="K1264" s="42" t="s">
        <v>12101</v>
      </c>
      <c r="L1264" s="2">
        <v>46199</v>
      </c>
      <c r="M1264" s="42" t="s">
        <v>582</v>
      </c>
    </row>
    <row r="1265" spans="1:13" x14ac:dyDescent="0.25">
      <c r="A1265" s="42" t="s">
        <v>12734</v>
      </c>
      <c r="B1265" s="42" t="s">
        <v>12735</v>
      </c>
      <c r="C1265" s="42" t="s">
        <v>12098</v>
      </c>
      <c r="D1265" s="42" t="s">
        <v>409</v>
      </c>
      <c r="E1265">
        <v>396766</v>
      </c>
      <c r="F1265">
        <v>1</v>
      </c>
      <c r="G1265" s="2">
        <v>46197</v>
      </c>
      <c r="H1265" s="42" t="s">
        <v>451</v>
      </c>
      <c r="I1265" s="42" t="s">
        <v>68</v>
      </c>
      <c r="J1265" s="42" t="s">
        <v>452</v>
      </c>
      <c r="K1265" s="42" t="s">
        <v>12098</v>
      </c>
      <c r="L1265" s="2">
        <v>46197</v>
      </c>
      <c r="M1265" s="42" t="s">
        <v>582</v>
      </c>
    </row>
    <row r="1266" spans="1:13" x14ac:dyDescent="0.25">
      <c r="A1266" s="42" t="s">
        <v>12756</v>
      </c>
      <c r="B1266" s="42" t="s">
        <v>13458</v>
      </c>
      <c r="C1266" s="42" t="s">
        <v>12099</v>
      </c>
      <c r="D1266" s="42" t="s">
        <v>409</v>
      </c>
      <c r="E1266">
        <v>651126</v>
      </c>
      <c r="F1266">
        <v>1</v>
      </c>
      <c r="G1266" s="2">
        <v>46197</v>
      </c>
      <c r="H1266" s="42" t="s">
        <v>451</v>
      </c>
      <c r="I1266" s="42" t="s">
        <v>68</v>
      </c>
      <c r="J1266" s="42" t="s">
        <v>452</v>
      </c>
      <c r="K1266" s="42" t="s">
        <v>12099</v>
      </c>
      <c r="L1266" s="2">
        <v>46197</v>
      </c>
      <c r="M1266" s="42" t="s">
        <v>582</v>
      </c>
    </row>
    <row r="1267" spans="1:13" x14ac:dyDescent="0.25">
      <c r="A1267" s="42" t="s">
        <v>12722</v>
      </c>
      <c r="B1267" s="42" t="s">
        <v>12723</v>
      </c>
      <c r="C1267" s="42" t="s">
        <v>12102</v>
      </c>
      <c r="D1267" s="42" t="s">
        <v>409</v>
      </c>
      <c r="E1267">
        <v>1500000</v>
      </c>
      <c r="F1267">
        <v>1</v>
      </c>
      <c r="G1267" s="2">
        <v>46191</v>
      </c>
      <c r="H1267" s="42" t="s">
        <v>451</v>
      </c>
      <c r="I1267" s="42" t="s">
        <v>68</v>
      </c>
      <c r="J1267" s="42" t="s">
        <v>452</v>
      </c>
      <c r="K1267" s="42" t="s">
        <v>12102</v>
      </c>
      <c r="L1267" s="2">
        <v>46191</v>
      </c>
      <c r="M1267" s="42" t="s">
        <v>582</v>
      </c>
    </row>
    <row r="1268" spans="1:13" x14ac:dyDescent="0.25">
      <c r="A1268" s="42" t="s">
        <v>1121</v>
      </c>
      <c r="B1268" s="42" t="s">
        <v>1190</v>
      </c>
      <c r="C1268" s="42" t="s">
        <v>12100</v>
      </c>
      <c r="D1268" s="42" t="s">
        <v>409</v>
      </c>
      <c r="E1268" s="5">
        <v>263969</v>
      </c>
      <c r="F1268">
        <v>1</v>
      </c>
      <c r="G1268" s="2">
        <v>46160</v>
      </c>
      <c r="H1268" s="42" t="s">
        <v>451</v>
      </c>
      <c r="I1268" s="42" t="s">
        <v>68</v>
      </c>
      <c r="J1268" s="42" t="s">
        <v>452</v>
      </c>
      <c r="K1268" s="42" t="s">
        <v>12100</v>
      </c>
      <c r="L1268" s="2">
        <v>46191</v>
      </c>
      <c r="M1268" s="42" t="s">
        <v>582</v>
      </c>
    </row>
    <row r="1269" spans="1:13" x14ac:dyDescent="0.25">
      <c r="A1269" s="42" t="s">
        <v>183</v>
      </c>
      <c r="B1269" s="42" t="s">
        <v>1361</v>
      </c>
      <c r="C1269" s="42" t="s">
        <v>12097</v>
      </c>
      <c r="D1269" s="42" t="s">
        <v>409</v>
      </c>
      <c r="E1269" s="5">
        <v>410168</v>
      </c>
      <c r="F1269">
        <v>1</v>
      </c>
      <c r="G1269" s="2">
        <v>46189</v>
      </c>
      <c r="H1269" s="42" t="s">
        <v>451</v>
      </c>
      <c r="I1269" s="42" t="s">
        <v>68</v>
      </c>
      <c r="J1269" s="42" t="s">
        <v>452</v>
      </c>
      <c r="K1269" s="42" t="s">
        <v>12097</v>
      </c>
      <c r="L1269" s="2">
        <v>46189</v>
      </c>
      <c r="M1269" s="42" t="s">
        <v>582</v>
      </c>
    </row>
    <row r="1270" spans="1:13" x14ac:dyDescent="0.25">
      <c r="A1270" s="42" t="s">
        <v>251</v>
      </c>
      <c r="B1270" s="42" t="s">
        <v>5096</v>
      </c>
      <c r="C1270" s="42" t="s">
        <v>11855</v>
      </c>
      <c r="D1270" s="42" t="s">
        <v>409</v>
      </c>
      <c r="E1270" s="5">
        <v>242348</v>
      </c>
      <c r="F1270">
        <v>1</v>
      </c>
      <c r="G1270" s="2">
        <v>46184</v>
      </c>
      <c r="H1270" s="42" t="s">
        <v>451</v>
      </c>
      <c r="I1270" s="42" t="s">
        <v>68</v>
      </c>
      <c r="J1270" s="42" t="s">
        <v>452</v>
      </c>
      <c r="K1270" s="42" t="s">
        <v>11855</v>
      </c>
      <c r="L1270" s="2">
        <v>46184</v>
      </c>
      <c r="M1270" s="42" t="s">
        <v>582</v>
      </c>
    </row>
    <row r="1271" spans="1:13" x14ac:dyDescent="0.25">
      <c r="A1271" s="42" t="s">
        <v>11856</v>
      </c>
      <c r="B1271" s="42" t="s">
        <v>11857</v>
      </c>
      <c r="C1271" s="42" t="s">
        <v>11858</v>
      </c>
      <c r="D1271" s="42" t="s">
        <v>409</v>
      </c>
      <c r="E1271" s="5">
        <v>142250</v>
      </c>
      <c r="F1271">
        <v>1</v>
      </c>
      <c r="G1271" s="2">
        <v>46176</v>
      </c>
      <c r="H1271" s="42" t="s">
        <v>451</v>
      </c>
      <c r="I1271" s="42" t="s">
        <v>68</v>
      </c>
      <c r="J1271" s="42" t="s">
        <v>452</v>
      </c>
      <c r="K1271" s="42" t="s">
        <v>11858</v>
      </c>
      <c r="L1271" s="2">
        <v>46176</v>
      </c>
      <c r="M1271" s="42" t="s">
        <v>582</v>
      </c>
    </row>
    <row r="1272" spans="1:13" x14ac:dyDescent="0.25">
      <c r="A1272" s="42" t="s">
        <v>8250</v>
      </c>
      <c r="B1272" s="42" t="s">
        <v>8251</v>
      </c>
      <c r="C1272" s="42" t="s">
        <v>11859</v>
      </c>
      <c r="D1272" s="42" t="s">
        <v>409</v>
      </c>
      <c r="E1272" s="5">
        <v>120361</v>
      </c>
      <c r="F1272">
        <v>1</v>
      </c>
      <c r="G1272" s="2">
        <v>46174</v>
      </c>
      <c r="H1272" s="42" t="s">
        <v>451</v>
      </c>
      <c r="I1272" s="42" t="s">
        <v>68</v>
      </c>
      <c r="J1272" s="42" t="s">
        <v>452</v>
      </c>
      <c r="K1272" s="42" t="s">
        <v>11859</v>
      </c>
      <c r="L1272" s="2">
        <v>46174</v>
      </c>
      <c r="M1272" s="42" t="s">
        <v>582</v>
      </c>
    </row>
    <row r="1273" spans="1:13" x14ac:dyDescent="0.25">
      <c r="A1273" s="42" t="s">
        <v>1507</v>
      </c>
      <c r="B1273" s="42" t="s">
        <v>1508</v>
      </c>
      <c r="C1273" s="42" t="s">
        <v>11860</v>
      </c>
      <c r="D1273" s="42" t="s">
        <v>409</v>
      </c>
      <c r="E1273" s="5">
        <v>563783</v>
      </c>
      <c r="F1273">
        <v>1</v>
      </c>
      <c r="G1273" s="2">
        <v>46171</v>
      </c>
      <c r="H1273" s="42" t="s">
        <v>451</v>
      </c>
      <c r="I1273" s="42" t="s">
        <v>68</v>
      </c>
      <c r="J1273" s="42" t="s">
        <v>452</v>
      </c>
      <c r="K1273" s="42" t="s">
        <v>11860</v>
      </c>
      <c r="L1273" s="2">
        <v>46171</v>
      </c>
      <c r="M1273" s="42" t="s">
        <v>582</v>
      </c>
    </row>
    <row r="1274" spans="1:13" x14ac:dyDescent="0.25">
      <c r="A1274" s="42" t="s">
        <v>8250</v>
      </c>
      <c r="B1274" s="42" t="s">
        <v>8251</v>
      </c>
      <c r="C1274" s="42" t="s">
        <v>10569</v>
      </c>
      <c r="D1274" s="42" t="s">
        <v>409</v>
      </c>
      <c r="E1274" s="5">
        <v>401202</v>
      </c>
      <c r="F1274">
        <v>1</v>
      </c>
      <c r="G1274" s="2">
        <v>46170</v>
      </c>
      <c r="H1274" s="42" t="s">
        <v>451</v>
      </c>
      <c r="I1274" s="42" t="s">
        <v>68</v>
      </c>
      <c r="J1274" s="42" t="s">
        <v>452</v>
      </c>
      <c r="K1274" s="42" t="s">
        <v>10569</v>
      </c>
      <c r="L1274" s="2">
        <v>46170</v>
      </c>
      <c r="M1274" s="42" t="s">
        <v>582</v>
      </c>
    </row>
    <row r="1275" spans="1:13" x14ac:dyDescent="0.25">
      <c r="A1275" s="42" t="s">
        <v>8714</v>
      </c>
      <c r="B1275" s="42" t="s">
        <v>9410</v>
      </c>
      <c r="C1275" s="42" t="s">
        <v>10565</v>
      </c>
      <c r="D1275" s="42" t="s">
        <v>409</v>
      </c>
      <c r="E1275">
        <v>121579</v>
      </c>
      <c r="F1275">
        <v>1</v>
      </c>
      <c r="G1275" s="2">
        <v>46169</v>
      </c>
      <c r="H1275" s="42" t="s">
        <v>451</v>
      </c>
      <c r="I1275" s="42" t="s">
        <v>68</v>
      </c>
      <c r="J1275" s="42" t="s">
        <v>452</v>
      </c>
      <c r="K1275" s="42" t="s">
        <v>10565</v>
      </c>
      <c r="L1275" s="2">
        <v>46169</v>
      </c>
      <c r="M1275" s="42" t="s">
        <v>582</v>
      </c>
    </row>
    <row r="1276" spans="1:13" x14ac:dyDescent="0.25">
      <c r="A1276" s="42" t="s">
        <v>11279</v>
      </c>
      <c r="B1276" s="42" t="s">
        <v>11861</v>
      </c>
      <c r="C1276" s="42" t="s">
        <v>10566</v>
      </c>
      <c r="D1276" s="42" t="s">
        <v>409</v>
      </c>
      <c r="E1276" s="5">
        <v>270000</v>
      </c>
      <c r="F1276">
        <v>1</v>
      </c>
      <c r="G1276" s="2">
        <v>46169</v>
      </c>
      <c r="H1276" s="42" t="s">
        <v>451</v>
      </c>
      <c r="I1276" s="42" t="s">
        <v>68</v>
      </c>
      <c r="J1276" s="42" t="s">
        <v>452</v>
      </c>
      <c r="K1276" s="42" t="s">
        <v>10566</v>
      </c>
      <c r="L1276" s="2">
        <v>46169</v>
      </c>
      <c r="M1276" s="42" t="s">
        <v>582</v>
      </c>
    </row>
    <row r="1277" spans="1:13" x14ac:dyDescent="0.25">
      <c r="A1277" s="42" t="s">
        <v>1047</v>
      </c>
      <c r="B1277" s="42" t="s">
        <v>9533</v>
      </c>
      <c r="C1277" s="42" t="s">
        <v>10237</v>
      </c>
      <c r="D1277" s="42" t="s">
        <v>409</v>
      </c>
      <c r="E1277">
        <v>798749</v>
      </c>
      <c r="F1277">
        <v>1</v>
      </c>
      <c r="G1277" s="2">
        <v>46167</v>
      </c>
      <c r="H1277" s="42" t="s">
        <v>451</v>
      </c>
      <c r="I1277" s="42" t="s">
        <v>68</v>
      </c>
      <c r="J1277" s="42" t="s">
        <v>452</v>
      </c>
      <c r="K1277" s="42" t="s">
        <v>10237</v>
      </c>
      <c r="L1277" s="2">
        <v>46167</v>
      </c>
      <c r="M1277" s="42" t="s">
        <v>582</v>
      </c>
    </row>
    <row r="1278" spans="1:13" x14ac:dyDescent="0.25">
      <c r="A1278" s="42" t="s">
        <v>10238</v>
      </c>
      <c r="B1278" s="42" t="s">
        <v>10239</v>
      </c>
      <c r="C1278" s="42" t="s">
        <v>10240</v>
      </c>
      <c r="D1278" s="42" t="s">
        <v>409</v>
      </c>
      <c r="E1278" s="5">
        <v>750028</v>
      </c>
      <c r="F1278">
        <v>1</v>
      </c>
      <c r="G1278" s="2">
        <v>46161</v>
      </c>
      <c r="H1278" s="42" t="s">
        <v>451</v>
      </c>
      <c r="I1278" s="42" t="s">
        <v>68</v>
      </c>
      <c r="J1278" s="42" t="s">
        <v>452</v>
      </c>
      <c r="K1278" s="42" t="s">
        <v>10240</v>
      </c>
      <c r="L1278" s="2">
        <v>46161</v>
      </c>
      <c r="M1278" s="42" t="s">
        <v>582</v>
      </c>
    </row>
    <row r="1279" spans="1:13" x14ac:dyDescent="0.25">
      <c r="A1279" s="42" t="s">
        <v>5140</v>
      </c>
      <c r="B1279" s="42" t="s">
        <v>5141</v>
      </c>
      <c r="C1279" s="42" t="s">
        <v>10244</v>
      </c>
      <c r="D1279" s="42" t="s">
        <v>409</v>
      </c>
      <c r="E1279">
        <v>1161817</v>
      </c>
      <c r="F1279">
        <v>1</v>
      </c>
      <c r="G1279" s="2">
        <v>46160</v>
      </c>
      <c r="H1279" s="42" t="s">
        <v>451</v>
      </c>
      <c r="I1279" s="42" t="s">
        <v>68</v>
      </c>
      <c r="J1279" s="42" t="s">
        <v>452</v>
      </c>
      <c r="K1279" s="42" t="s">
        <v>10244</v>
      </c>
      <c r="L1279" s="2">
        <v>46160</v>
      </c>
      <c r="M1279" s="42" t="s">
        <v>582</v>
      </c>
    </row>
    <row r="1280" spans="1:13" x14ac:dyDescent="0.25">
      <c r="A1280" s="42" t="s">
        <v>10241</v>
      </c>
      <c r="B1280" s="42" t="s">
        <v>10242</v>
      </c>
      <c r="C1280" s="42" t="s">
        <v>10243</v>
      </c>
      <c r="D1280" s="42" t="s">
        <v>409</v>
      </c>
      <c r="E1280">
        <v>140421</v>
      </c>
      <c r="F1280">
        <v>1</v>
      </c>
      <c r="G1280" s="2">
        <v>46160</v>
      </c>
      <c r="H1280" s="42" t="s">
        <v>451</v>
      </c>
      <c r="I1280" s="42" t="s">
        <v>68</v>
      </c>
      <c r="J1280" s="42" t="s">
        <v>452</v>
      </c>
      <c r="K1280" s="42" t="s">
        <v>10243</v>
      </c>
      <c r="L1280" s="2">
        <v>46160</v>
      </c>
      <c r="M1280" s="42" t="s">
        <v>582</v>
      </c>
    </row>
    <row r="1281" spans="1:13" x14ac:dyDescent="0.25">
      <c r="A1281" s="42" t="s">
        <v>5566</v>
      </c>
      <c r="B1281" s="42" t="s">
        <v>5567</v>
      </c>
      <c r="C1281" s="42" t="s">
        <v>10248</v>
      </c>
      <c r="D1281" s="42" t="s">
        <v>409</v>
      </c>
      <c r="E1281">
        <v>362560</v>
      </c>
      <c r="F1281">
        <v>1</v>
      </c>
      <c r="G1281" s="2">
        <v>46157</v>
      </c>
      <c r="H1281" s="42" t="s">
        <v>451</v>
      </c>
      <c r="I1281" s="42" t="s">
        <v>68</v>
      </c>
      <c r="J1281" s="42" t="s">
        <v>452</v>
      </c>
      <c r="K1281" s="42" t="s">
        <v>10248</v>
      </c>
      <c r="L1281" s="2">
        <v>46157</v>
      </c>
      <c r="M1281" s="42" t="s">
        <v>582</v>
      </c>
    </row>
    <row r="1282" spans="1:13" x14ac:dyDescent="0.25">
      <c r="A1282" s="42" t="s">
        <v>10245</v>
      </c>
      <c r="B1282" s="42" t="s">
        <v>10246</v>
      </c>
      <c r="C1282" s="42" t="s">
        <v>10247</v>
      </c>
      <c r="D1282" s="42" t="s">
        <v>409</v>
      </c>
      <c r="E1282">
        <v>149200</v>
      </c>
      <c r="F1282">
        <v>1</v>
      </c>
      <c r="G1282" s="2">
        <v>46157</v>
      </c>
      <c r="H1282" s="42" t="s">
        <v>451</v>
      </c>
      <c r="I1282" s="42" t="s">
        <v>68</v>
      </c>
      <c r="J1282" s="42" t="s">
        <v>452</v>
      </c>
      <c r="K1282" s="42" t="s">
        <v>10247</v>
      </c>
      <c r="L1282" s="2">
        <v>46157</v>
      </c>
      <c r="M1282" s="42" t="s">
        <v>582</v>
      </c>
    </row>
    <row r="1283" spans="1:13" x14ac:dyDescent="0.25">
      <c r="A1283" s="42" t="s">
        <v>156</v>
      </c>
      <c r="B1283" s="42" t="s">
        <v>3</v>
      </c>
      <c r="C1283" s="42" t="s">
        <v>6533</v>
      </c>
      <c r="D1283" s="42" t="s">
        <v>409</v>
      </c>
      <c r="E1283">
        <v>331895</v>
      </c>
      <c r="F1283">
        <v>1</v>
      </c>
      <c r="G1283" s="2">
        <v>46136</v>
      </c>
      <c r="H1283" s="42" t="s">
        <v>451</v>
      </c>
      <c r="I1283" s="42" t="s">
        <v>68</v>
      </c>
      <c r="J1283" s="42" t="s">
        <v>452</v>
      </c>
      <c r="K1283" s="42" t="s">
        <v>6533</v>
      </c>
      <c r="L1283" s="2">
        <v>46136</v>
      </c>
      <c r="M1283" s="42" t="s">
        <v>582</v>
      </c>
    </row>
    <row r="1284" spans="1:13" x14ac:dyDescent="0.25">
      <c r="A1284" s="42" t="s">
        <v>1185</v>
      </c>
      <c r="B1284" s="42" t="s">
        <v>1186</v>
      </c>
      <c r="C1284" s="42" t="s">
        <v>10249</v>
      </c>
      <c r="D1284" s="42" t="s">
        <v>409</v>
      </c>
      <c r="E1284">
        <v>482725</v>
      </c>
      <c r="F1284">
        <v>1</v>
      </c>
      <c r="G1284" s="2">
        <v>46136</v>
      </c>
      <c r="H1284" s="42" t="s">
        <v>451</v>
      </c>
      <c r="I1284" s="42" t="s">
        <v>68</v>
      </c>
      <c r="J1284" s="42" t="s">
        <v>452</v>
      </c>
      <c r="K1284" s="42" t="s">
        <v>10249</v>
      </c>
      <c r="L1284" s="2">
        <v>46136</v>
      </c>
      <c r="M1284" s="42" t="s">
        <v>582</v>
      </c>
    </row>
    <row r="1285" spans="1:13" x14ac:dyDescent="0.25">
      <c r="A1285" s="42" t="s">
        <v>941</v>
      </c>
      <c r="B1285" s="42" t="s">
        <v>847</v>
      </c>
      <c r="C1285" s="42" t="s">
        <v>6500</v>
      </c>
      <c r="D1285" s="42" t="s">
        <v>409</v>
      </c>
      <c r="E1285">
        <v>362560</v>
      </c>
      <c r="F1285">
        <v>1</v>
      </c>
      <c r="G1285" s="2">
        <v>46135</v>
      </c>
      <c r="H1285" s="42" t="s">
        <v>451</v>
      </c>
      <c r="I1285" s="42" t="s">
        <v>68</v>
      </c>
      <c r="J1285" s="42" t="s">
        <v>452</v>
      </c>
      <c r="K1285" s="42" t="s">
        <v>6500</v>
      </c>
      <c r="L1285" s="2">
        <v>46135</v>
      </c>
      <c r="M1285" s="42" t="s">
        <v>582</v>
      </c>
    </row>
    <row r="1286" spans="1:13" x14ac:dyDescent="0.25">
      <c r="A1286" s="42" t="s">
        <v>941</v>
      </c>
      <c r="B1286" s="42" t="s">
        <v>847</v>
      </c>
      <c r="C1286" s="42" t="s">
        <v>6484</v>
      </c>
      <c r="D1286" s="42" t="s">
        <v>409</v>
      </c>
      <c r="E1286">
        <v>191240</v>
      </c>
      <c r="F1286">
        <v>1</v>
      </c>
      <c r="G1286" s="2">
        <v>46135</v>
      </c>
      <c r="H1286" s="42" t="s">
        <v>451</v>
      </c>
      <c r="I1286" s="42" t="s">
        <v>68</v>
      </c>
      <c r="J1286" s="42" t="s">
        <v>452</v>
      </c>
      <c r="K1286" s="42" t="s">
        <v>6484</v>
      </c>
      <c r="L1286" s="2">
        <v>46135</v>
      </c>
      <c r="M1286" s="42" t="s">
        <v>582</v>
      </c>
    </row>
    <row r="1287" spans="1:13" x14ac:dyDescent="0.25">
      <c r="A1287" s="42" t="s">
        <v>592</v>
      </c>
      <c r="B1287" s="42" t="s">
        <v>549</v>
      </c>
      <c r="C1287" s="42" t="s">
        <v>6502</v>
      </c>
      <c r="D1287" s="42" t="s">
        <v>409</v>
      </c>
      <c r="E1287" s="5">
        <v>119962</v>
      </c>
      <c r="F1287">
        <v>1</v>
      </c>
      <c r="G1287" s="2">
        <v>46135</v>
      </c>
      <c r="H1287" s="42" t="s">
        <v>451</v>
      </c>
      <c r="I1287" s="42" t="s">
        <v>68</v>
      </c>
      <c r="J1287" s="42" t="s">
        <v>452</v>
      </c>
      <c r="K1287" s="42" t="s">
        <v>6502</v>
      </c>
      <c r="L1287" s="2">
        <v>46135</v>
      </c>
      <c r="M1287" s="42" t="s">
        <v>582</v>
      </c>
    </row>
    <row r="1288" spans="1:13" x14ac:dyDescent="0.25">
      <c r="A1288" s="42" t="s">
        <v>641</v>
      </c>
      <c r="B1288" s="42" t="s">
        <v>394</v>
      </c>
      <c r="C1288" s="42" t="s">
        <v>6485</v>
      </c>
      <c r="D1288" s="42" t="s">
        <v>409</v>
      </c>
      <c r="E1288">
        <v>758586</v>
      </c>
      <c r="F1288">
        <v>1</v>
      </c>
      <c r="G1288" s="2">
        <v>46135</v>
      </c>
      <c r="H1288" s="42" t="s">
        <v>451</v>
      </c>
      <c r="I1288" s="42" t="s">
        <v>68</v>
      </c>
      <c r="J1288" s="42" t="s">
        <v>452</v>
      </c>
      <c r="K1288" s="42" t="s">
        <v>6485</v>
      </c>
      <c r="L1288" s="2">
        <v>46135</v>
      </c>
      <c r="M1288" s="42" t="s">
        <v>582</v>
      </c>
    </row>
    <row r="1289" spans="1:13" x14ac:dyDescent="0.25">
      <c r="A1289" s="42" t="s">
        <v>1185</v>
      </c>
      <c r="B1289" s="42" t="s">
        <v>1186</v>
      </c>
      <c r="C1289" s="42" t="s">
        <v>6512</v>
      </c>
      <c r="D1289" s="42" t="s">
        <v>409</v>
      </c>
      <c r="E1289">
        <v>211512</v>
      </c>
      <c r="F1289">
        <v>1</v>
      </c>
      <c r="G1289" s="2">
        <v>46135</v>
      </c>
      <c r="H1289" s="42" t="s">
        <v>451</v>
      </c>
      <c r="I1289" s="42" t="s">
        <v>68</v>
      </c>
      <c r="J1289" s="42" t="s">
        <v>452</v>
      </c>
      <c r="K1289" s="42" t="s">
        <v>6512</v>
      </c>
      <c r="L1289" s="2">
        <v>46135</v>
      </c>
      <c r="M1289" s="42" t="s">
        <v>582</v>
      </c>
    </row>
    <row r="1290" spans="1:13" x14ac:dyDescent="0.25">
      <c r="A1290" s="42" t="s">
        <v>1121</v>
      </c>
      <c r="B1290" s="42" t="s">
        <v>1190</v>
      </c>
      <c r="C1290" s="42" t="s">
        <v>9503</v>
      </c>
      <c r="D1290" s="42" t="s">
        <v>409</v>
      </c>
      <c r="E1290">
        <v>779753</v>
      </c>
      <c r="F1290">
        <v>1</v>
      </c>
      <c r="G1290" s="2">
        <v>46134</v>
      </c>
      <c r="H1290" s="42" t="s">
        <v>451</v>
      </c>
      <c r="I1290" s="42" t="s">
        <v>68</v>
      </c>
      <c r="J1290" s="42" t="s">
        <v>452</v>
      </c>
      <c r="K1290" s="42" t="s">
        <v>9503</v>
      </c>
      <c r="L1290" s="2">
        <v>46134</v>
      </c>
      <c r="M1290" s="42" t="s">
        <v>582</v>
      </c>
    </row>
    <row r="1291" spans="1:13" x14ac:dyDescent="0.25">
      <c r="A1291" s="42" t="s">
        <v>1121</v>
      </c>
      <c r="B1291" s="42" t="s">
        <v>1190</v>
      </c>
      <c r="C1291" s="42" t="s">
        <v>6514</v>
      </c>
      <c r="D1291" s="42" t="s">
        <v>409</v>
      </c>
      <c r="E1291">
        <v>199672</v>
      </c>
      <c r="F1291">
        <v>1</v>
      </c>
      <c r="G1291" s="2">
        <v>46134</v>
      </c>
      <c r="H1291" s="42" t="s">
        <v>451</v>
      </c>
      <c r="I1291" s="42" t="s">
        <v>68</v>
      </c>
      <c r="J1291" s="42" t="s">
        <v>452</v>
      </c>
      <c r="K1291" s="42" t="s">
        <v>6514</v>
      </c>
      <c r="L1291" s="2">
        <v>46134</v>
      </c>
      <c r="M1291" s="42" t="s">
        <v>582</v>
      </c>
    </row>
    <row r="1292" spans="1:13" x14ac:dyDescent="0.25">
      <c r="A1292" s="42" t="s">
        <v>1121</v>
      </c>
      <c r="B1292" s="42" t="s">
        <v>1190</v>
      </c>
      <c r="C1292" s="42" t="s">
        <v>9502</v>
      </c>
      <c r="D1292" s="42" t="s">
        <v>409</v>
      </c>
      <c r="E1292">
        <v>199672</v>
      </c>
      <c r="F1292">
        <v>1</v>
      </c>
      <c r="G1292" s="2">
        <v>46134</v>
      </c>
      <c r="H1292" s="42" t="s">
        <v>451</v>
      </c>
      <c r="I1292" s="42" t="s">
        <v>68</v>
      </c>
      <c r="J1292" s="42" t="s">
        <v>452</v>
      </c>
      <c r="K1292" s="42" t="s">
        <v>9502</v>
      </c>
      <c r="L1292" s="2">
        <v>46134</v>
      </c>
      <c r="M1292" s="42" t="s">
        <v>582</v>
      </c>
    </row>
    <row r="1293" spans="1:13" x14ac:dyDescent="0.25">
      <c r="A1293" s="42" t="s">
        <v>1507</v>
      </c>
      <c r="B1293" s="42" t="s">
        <v>1508</v>
      </c>
      <c r="C1293" s="42" t="s">
        <v>6513</v>
      </c>
      <c r="D1293" s="42" t="s">
        <v>409</v>
      </c>
      <c r="E1293">
        <v>553799</v>
      </c>
      <c r="F1293">
        <v>1</v>
      </c>
      <c r="G1293" s="2">
        <v>46127</v>
      </c>
      <c r="H1293" s="42" t="s">
        <v>451</v>
      </c>
      <c r="I1293" s="42" t="s">
        <v>68</v>
      </c>
      <c r="J1293" s="42" t="s">
        <v>452</v>
      </c>
      <c r="K1293" s="42" t="s">
        <v>6513</v>
      </c>
      <c r="L1293" s="2">
        <v>46127</v>
      </c>
      <c r="M1293" s="42" t="s">
        <v>582</v>
      </c>
    </row>
    <row r="1294" spans="1:13" x14ac:dyDescent="0.25">
      <c r="A1294" s="42" t="s">
        <v>1185</v>
      </c>
      <c r="B1294" s="42" t="s">
        <v>1186</v>
      </c>
      <c r="C1294" s="42" t="s">
        <v>6506</v>
      </c>
      <c r="D1294" s="42" t="s">
        <v>409</v>
      </c>
      <c r="E1294">
        <v>553800</v>
      </c>
      <c r="F1294">
        <v>1</v>
      </c>
      <c r="G1294" s="2">
        <v>46127</v>
      </c>
      <c r="H1294" s="42" t="s">
        <v>451</v>
      </c>
      <c r="I1294" s="42" t="s">
        <v>68</v>
      </c>
      <c r="J1294" s="42" t="s">
        <v>452</v>
      </c>
      <c r="K1294" s="42" t="s">
        <v>6506</v>
      </c>
      <c r="L1294" s="2">
        <v>46127</v>
      </c>
      <c r="M1294" s="42" t="s">
        <v>582</v>
      </c>
    </row>
    <row r="1295" spans="1:13" x14ac:dyDescent="0.25">
      <c r="A1295" s="42" t="s">
        <v>8300</v>
      </c>
      <c r="B1295" s="42" t="s">
        <v>8302</v>
      </c>
      <c r="C1295" s="42" t="s">
        <v>6511</v>
      </c>
      <c r="D1295" s="42" t="s">
        <v>409</v>
      </c>
      <c r="E1295">
        <v>191237</v>
      </c>
      <c r="F1295">
        <v>1</v>
      </c>
      <c r="G1295" s="2">
        <v>46125</v>
      </c>
      <c r="H1295" s="42" t="s">
        <v>451</v>
      </c>
      <c r="I1295" s="42" t="s">
        <v>68</v>
      </c>
      <c r="J1295" s="42" t="s">
        <v>452</v>
      </c>
      <c r="K1295" s="42" t="s">
        <v>6511</v>
      </c>
      <c r="L1295" s="2">
        <v>46125</v>
      </c>
      <c r="M1295" s="42" t="s">
        <v>582</v>
      </c>
    </row>
    <row r="1296" spans="1:13" x14ac:dyDescent="0.25">
      <c r="A1296" s="42" t="s">
        <v>8333</v>
      </c>
      <c r="B1296" s="42" t="s">
        <v>8336</v>
      </c>
      <c r="C1296" s="42" t="s">
        <v>6507</v>
      </c>
      <c r="D1296" s="42" t="s">
        <v>409</v>
      </c>
      <c r="E1296">
        <v>603200</v>
      </c>
      <c r="F1296">
        <v>1</v>
      </c>
      <c r="G1296" s="2">
        <v>46120</v>
      </c>
      <c r="H1296" s="42" t="s">
        <v>451</v>
      </c>
      <c r="I1296" s="42" t="s">
        <v>68</v>
      </c>
      <c r="J1296" s="42" t="s">
        <v>452</v>
      </c>
      <c r="K1296" s="42" t="s">
        <v>6507</v>
      </c>
      <c r="L1296" s="2">
        <v>46120</v>
      </c>
      <c r="M1296" s="42" t="s">
        <v>582</v>
      </c>
    </row>
    <row r="1297" spans="1:13" x14ac:dyDescent="0.25">
      <c r="A1297" s="42" t="s">
        <v>1763</v>
      </c>
      <c r="B1297" s="42" t="s">
        <v>1764</v>
      </c>
      <c r="C1297" s="42" t="s">
        <v>6509</v>
      </c>
      <c r="D1297" s="42" t="s">
        <v>409</v>
      </c>
      <c r="E1297">
        <v>185264</v>
      </c>
      <c r="F1297">
        <v>1</v>
      </c>
      <c r="G1297" s="2">
        <v>46120</v>
      </c>
      <c r="H1297" s="42" t="s">
        <v>451</v>
      </c>
      <c r="I1297" s="42" t="s">
        <v>68</v>
      </c>
      <c r="J1297" s="42" t="s">
        <v>452</v>
      </c>
      <c r="K1297" s="42" t="s">
        <v>6509</v>
      </c>
      <c r="L1297" s="2">
        <v>46120</v>
      </c>
      <c r="M1297" s="42" t="s">
        <v>582</v>
      </c>
    </row>
    <row r="1298" spans="1:13" x14ac:dyDescent="0.25">
      <c r="A1298" s="42" t="s">
        <v>8309</v>
      </c>
      <c r="B1298" s="42" t="s">
        <v>8310</v>
      </c>
      <c r="C1298" s="42" t="s">
        <v>6510</v>
      </c>
      <c r="D1298" s="42" t="s">
        <v>409</v>
      </c>
      <c r="E1298">
        <v>143430</v>
      </c>
      <c r="F1298">
        <v>1</v>
      </c>
      <c r="G1298" s="2">
        <v>46114</v>
      </c>
      <c r="H1298" s="42" t="s">
        <v>451</v>
      </c>
      <c r="I1298" s="42" t="s">
        <v>68</v>
      </c>
      <c r="J1298" s="42" t="s">
        <v>452</v>
      </c>
      <c r="K1298" s="42" t="s">
        <v>6510</v>
      </c>
      <c r="L1298" s="2">
        <v>46114</v>
      </c>
      <c r="M1298" s="42" t="s">
        <v>582</v>
      </c>
    </row>
    <row r="1299" spans="1:13" x14ac:dyDescent="0.25">
      <c r="A1299" s="42" t="s">
        <v>8284</v>
      </c>
      <c r="B1299" s="42" t="s">
        <v>8285</v>
      </c>
      <c r="C1299" s="42" t="s">
        <v>6515</v>
      </c>
      <c r="D1299" s="42" t="s">
        <v>409</v>
      </c>
      <c r="E1299" s="5">
        <v>258973</v>
      </c>
      <c r="F1299">
        <v>1</v>
      </c>
      <c r="G1299" s="2">
        <v>46112</v>
      </c>
      <c r="H1299" s="42" t="s">
        <v>451</v>
      </c>
      <c r="I1299" s="42" t="s">
        <v>68</v>
      </c>
      <c r="J1299" s="42" t="s">
        <v>452</v>
      </c>
      <c r="K1299" s="42" t="s">
        <v>6515</v>
      </c>
      <c r="L1299" s="2">
        <v>46112</v>
      </c>
      <c r="M1299" s="42" t="s">
        <v>582</v>
      </c>
    </row>
    <row r="1300" spans="1:13" x14ac:dyDescent="0.25">
      <c r="A1300" s="42" t="s">
        <v>8278</v>
      </c>
      <c r="B1300" s="42" t="s">
        <v>8289</v>
      </c>
      <c r="C1300" s="42" t="s">
        <v>6516</v>
      </c>
      <c r="D1300" s="42" t="s">
        <v>409</v>
      </c>
      <c r="E1300" s="5">
        <v>278534</v>
      </c>
      <c r="F1300">
        <v>1</v>
      </c>
      <c r="G1300" s="2">
        <v>46112</v>
      </c>
      <c r="H1300" s="42" t="s">
        <v>451</v>
      </c>
      <c r="I1300" s="42" t="s">
        <v>68</v>
      </c>
      <c r="J1300" s="42" t="s">
        <v>452</v>
      </c>
      <c r="K1300" s="42" t="s">
        <v>6516</v>
      </c>
      <c r="L1300" s="2">
        <v>46112</v>
      </c>
      <c r="M1300" s="42" t="s">
        <v>582</v>
      </c>
    </row>
    <row r="1301" spans="1:13" x14ac:dyDescent="0.25">
      <c r="A1301" s="42" t="s">
        <v>251</v>
      </c>
      <c r="B1301" s="42" t="s">
        <v>5096</v>
      </c>
      <c r="C1301" s="42" t="s">
        <v>6508</v>
      </c>
      <c r="D1301" s="42" t="s">
        <v>409</v>
      </c>
      <c r="E1301" s="5">
        <v>237058</v>
      </c>
      <c r="F1301">
        <v>1</v>
      </c>
      <c r="G1301" s="2">
        <v>46111</v>
      </c>
      <c r="H1301" s="42" t="s">
        <v>451</v>
      </c>
      <c r="I1301" s="42" t="s">
        <v>68</v>
      </c>
      <c r="J1301" s="42" t="s">
        <v>452</v>
      </c>
      <c r="K1301" s="42" t="s">
        <v>6508</v>
      </c>
      <c r="L1301" s="2">
        <v>46111</v>
      </c>
      <c r="M1301" s="42" t="s">
        <v>582</v>
      </c>
    </row>
    <row r="1302" spans="1:13" x14ac:dyDescent="0.25">
      <c r="A1302" s="42" t="s">
        <v>8227</v>
      </c>
      <c r="B1302" s="42" t="s">
        <v>8229</v>
      </c>
      <c r="C1302" s="42" t="s">
        <v>6489</v>
      </c>
      <c r="D1302" s="42" t="s">
        <v>409</v>
      </c>
      <c r="E1302">
        <v>119525</v>
      </c>
      <c r="F1302">
        <v>1</v>
      </c>
      <c r="G1302" s="2">
        <v>46111</v>
      </c>
      <c r="H1302" s="42" t="s">
        <v>451</v>
      </c>
      <c r="I1302" s="42" t="s">
        <v>68</v>
      </c>
      <c r="J1302" s="42" t="s">
        <v>452</v>
      </c>
      <c r="K1302" s="42" t="s">
        <v>6489</v>
      </c>
      <c r="L1302" s="2">
        <v>46111</v>
      </c>
      <c r="M1302" s="42" t="s">
        <v>582</v>
      </c>
    </row>
    <row r="1303" spans="1:13" x14ac:dyDescent="0.25">
      <c r="A1303" s="42" t="s">
        <v>8240</v>
      </c>
      <c r="B1303" s="42" t="s">
        <v>9517</v>
      </c>
      <c r="C1303" s="42" t="s">
        <v>6487</v>
      </c>
      <c r="D1303" s="42" t="s">
        <v>409</v>
      </c>
      <c r="E1303" s="5">
        <v>2790514</v>
      </c>
      <c r="F1303">
        <v>1</v>
      </c>
      <c r="G1303" s="2">
        <v>46111</v>
      </c>
      <c r="H1303" s="42" t="s">
        <v>451</v>
      </c>
      <c r="I1303" s="42" t="s">
        <v>68</v>
      </c>
      <c r="J1303" s="42" t="s">
        <v>452</v>
      </c>
      <c r="K1303" s="42" t="s">
        <v>6487</v>
      </c>
      <c r="L1303" s="2">
        <v>46111</v>
      </c>
      <c r="M1303" s="42" t="s">
        <v>582</v>
      </c>
    </row>
    <row r="1304" spans="1:13" x14ac:dyDescent="0.25">
      <c r="A1304" s="42" t="s">
        <v>8220</v>
      </c>
      <c r="B1304" s="42" t="s">
        <v>8222</v>
      </c>
      <c r="C1304" s="42" t="s">
        <v>6488</v>
      </c>
      <c r="D1304" s="42" t="s">
        <v>409</v>
      </c>
      <c r="E1304">
        <v>211161</v>
      </c>
      <c r="F1304">
        <v>1</v>
      </c>
      <c r="G1304" s="2">
        <v>46106</v>
      </c>
      <c r="H1304" s="42" t="s">
        <v>451</v>
      </c>
      <c r="I1304" s="42" t="s">
        <v>68</v>
      </c>
      <c r="J1304" s="42" t="s">
        <v>452</v>
      </c>
      <c r="K1304" s="42" t="s">
        <v>6488</v>
      </c>
      <c r="L1304" s="2">
        <v>46106</v>
      </c>
      <c r="M1304" s="42" t="s">
        <v>582</v>
      </c>
    </row>
    <row r="1305" spans="1:13" x14ac:dyDescent="0.25">
      <c r="A1305" s="42" t="s">
        <v>185</v>
      </c>
      <c r="B1305" s="42" t="s">
        <v>7558</v>
      </c>
      <c r="C1305" s="42" t="s">
        <v>6497</v>
      </c>
      <c r="D1305" s="42" t="s">
        <v>409</v>
      </c>
      <c r="E1305" s="5">
        <v>342639</v>
      </c>
      <c r="F1305">
        <v>1</v>
      </c>
      <c r="G1305" s="2">
        <v>46106</v>
      </c>
      <c r="H1305" s="42" t="s">
        <v>451</v>
      </c>
      <c r="I1305" s="42" t="s">
        <v>68</v>
      </c>
      <c r="J1305" s="42" t="s">
        <v>452</v>
      </c>
      <c r="K1305" s="42" t="s">
        <v>6497</v>
      </c>
      <c r="L1305" s="2">
        <v>46106</v>
      </c>
      <c r="M1305" s="42" t="s">
        <v>582</v>
      </c>
    </row>
    <row r="1306" spans="1:13" x14ac:dyDescent="0.25">
      <c r="A1306" s="42" t="s">
        <v>8216</v>
      </c>
      <c r="B1306" s="42" t="s">
        <v>8218</v>
      </c>
      <c r="C1306" s="42" t="s">
        <v>6492</v>
      </c>
      <c r="D1306" s="42" t="s">
        <v>409</v>
      </c>
      <c r="E1306">
        <v>258966</v>
      </c>
      <c r="F1306">
        <v>1</v>
      </c>
      <c r="G1306" s="2">
        <v>46099</v>
      </c>
      <c r="H1306" s="42" t="s">
        <v>451</v>
      </c>
      <c r="I1306" s="42" t="s">
        <v>68</v>
      </c>
      <c r="J1306" s="42" t="s">
        <v>452</v>
      </c>
      <c r="K1306" s="42" t="s">
        <v>6492</v>
      </c>
      <c r="L1306" s="2">
        <v>46099</v>
      </c>
      <c r="M1306" s="42" t="s">
        <v>582</v>
      </c>
    </row>
    <row r="1307" spans="1:13" x14ac:dyDescent="0.25">
      <c r="A1307" s="42" t="s">
        <v>8247</v>
      </c>
      <c r="B1307" s="42" t="s">
        <v>8248</v>
      </c>
      <c r="C1307" s="42" t="s">
        <v>6505</v>
      </c>
      <c r="D1307" s="42" t="s">
        <v>409</v>
      </c>
      <c r="E1307">
        <v>191240</v>
      </c>
      <c r="F1307">
        <v>1</v>
      </c>
      <c r="G1307" s="2">
        <v>46098</v>
      </c>
      <c r="H1307" s="42" t="s">
        <v>451</v>
      </c>
      <c r="I1307" s="42" t="s">
        <v>68</v>
      </c>
      <c r="J1307" s="42" t="s">
        <v>452</v>
      </c>
      <c r="K1307" s="42" t="s">
        <v>6505</v>
      </c>
      <c r="L1307" s="2">
        <v>46098</v>
      </c>
      <c r="M1307" s="42" t="s">
        <v>582</v>
      </c>
    </row>
    <row r="1308" spans="1:13" x14ac:dyDescent="0.25">
      <c r="A1308" s="42" t="s">
        <v>8243</v>
      </c>
      <c r="B1308" s="42" t="s">
        <v>8244</v>
      </c>
      <c r="C1308" s="42" t="s">
        <v>6483</v>
      </c>
      <c r="D1308" s="42" t="s">
        <v>409</v>
      </c>
      <c r="E1308" s="5">
        <v>159276</v>
      </c>
      <c r="F1308">
        <v>1</v>
      </c>
      <c r="G1308" s="2">
        <v>46097</v>
      </c>
      <c r="H1308" s="42" t="s">
        <v>451</v>
      </c>
      <c r="I1308" s="42" t="s">
        <v>68</v>
      </c>
      <c r="J1308" s="42" t="s">
        <v>452</v>
      </c>
      <c r="K1308" s="42" t="s">
        <v>6483</v>
      </c>
      <c r="L1308" s="2">
        <v>46097</v>
      </c>
      <c r="M1308" s="42" t="s">
        <v>582</v>
      </c>
    </row>
    <row r="1309" spans="1:13" x14ac:dyDescent="0.25">
      <c r="A1309" s="42" t="s">
        <v>8243</v>
      </c>
      <c r="B1309" s="42" t="s">
        <v>8244</v>
      </c>
      <c r="C1309" s="42" t="s">
        <v>6495</v>
      </c>
      <c r="D1309" s="42" t="s">
        <v>409</v>
      </c>
      <c r="E1309">
        <v>99548</v>
      </c>
      <c r="F1309">
        <v>1</v>
      </c>
      <c r="G1309" s="2">
        <v>46097</v>
      </c>
      <c r="H1309" s="42" t="s">
        <v>451</v>
      </c>
      <c r="I1309" s="42" t="s">
        <v>68</v>
      </c>
      <c r="J1309" s="42" t="s">
        <v>452</v>
      </c>
      <c r="K1309" s="42" t="s">
        <v>6495</v>
      </c>
      <c r="L1309" s="2">
        <v>46097</v>
      </c>
      <c r="M1309" s="42" t="s">
        <v>582</v>
      </c>
    </row>
    <row r="1310" spans="1:13" x14ac:dyDescent="0.25">
      <c r="A1310" s="42" t="s">
        <v>8250</v>
      </c>
      <c r="B1310" s="42" t="s">
        <v>8251</v>
      </c>
      <c r="C1310" s="42" t="s">
        <v>6498</v>
      </c>
      <c r="D1310" s="42" t="s">
        <v>409</v>
      </c>
      <c r="E1310" s="5">
        <v>179160</v>
      </c>
      <c r="F1310">
        <v>1</v>
      </c>
      <c r="G1310" s="2">
        <v>46094</v>
      </c>
      <c r="H1310" s="42" t="s">
        <v>451</v>
      </c>
      <c r="I1310" s="42" t="s">
        <v>68</v>
      </c>
      <c r="J1310" s="42" t="s">
        <v>452</v>
      </c>
      <c r="K1310" s="42" t="s">
        <v>6498</v>
      </c>
      <c r="L1310" s="2">
        <v>46094</v>
      </c>
      <c r="M1310" s="42" t="s">
        <v>582</v>
      </c>
    </row>
    <row r="1311" spans="1:13" x14ac:dyDescent="0.25">
      <c r="A1311" s="42" t="s">
        <v>1047</v>
      </c>
      <c r="B1311" s="42" t="s">
        <v>9533</v>
      </c>
      <c r="C1311" s="42" t="s">
        <v>9534</v>
      </c>
      <c r="D1311" s="42" t="s">
        <v>409</v>
      </c>
      <c r="E1311" s="5">
        <v>131475</v>
      </c>
      <c r="F1311">
        <v>1</v>
      </c>
      <c r="G1311" s="2">
        <v>46094</v>
      </c>
      <c r="H1311" s="42" t="s">
        <v>451</v>
      </c>
      <c r="I1311" s="42" t="s">
        <v>68</v>
      </c>
      <c r="J1311" s="42" t="s">
        <v>452</v>
      </c>
      <c r="K1311" s="42" t="s">
        <v>9534</v>
      </c>
      <c r="L1311" s="2">
        <v>46094</v>
      </c>
      <c r="M1311" s="42" t="s">
        <v>582</v>
      </c>
    </row>
    <row r="1312" spans="1:13" x14ac:dyDescent="0.25">
      <c r="A1312" s="42" t="s">
        <v>1047</v>
      </c>
      <c r="B1312" s="42" t="s">
        <v>9533</v>
      </c>
      <c r="C1312" s="42" t="s">
        <v>9535</v>
      </c>
      <c r="D1312" s="42" t="s">
        <v>409</v>
      </c>
      <c r="E1312">
        <v>131745</v>
      </c>
      <c r="F1312">
        <v>1</v>
      </c>
      <c r="G1312" s="2">
        <v>46094</v>
      </c>
      <c r="H1312" s="42" t="s">
        <v>451</v>
      </c>
      <c r="I1312" s="42" t="s">
        <v>68</v>
      </c>
      <c r="J1312" s="42" t="s">
        <v>452</v>
      </c>
      <c r="K1312" s="42" t="s">
        <v>9535</v>
      </c>
      <c r="L1312" s="2">
        <v>46094</v>
      </c>
      <c r="M1312" s="42" t="s">
        <v>582</v>
      </c>
    </row>
    <row r="1313" spans="1:13" x14ac:dyDescent="0.25">
      <c r="A1313" s="42" t="s">
        <v>8234</v>
      </c>
      <c r="B1313" s="42" t="s">
        <v>8236</v>
      </c>
      <c r="C1313" s="42" t="s">
        <v>6504</v>
      </c>
      <c r="D1313" s="42" t="s">
        <v>409</v>
      </c>
      <c r="E1313" s="5">
        <v>119526</v>
      </c>
      <c r="F1313">
        <v>1</v>
      </c>
      <c r="G1313" s="2">
        <v>46094</v>
      </c>
      <c r="H1313" s="42" t="s">
        <v>451</v>
      </c>
      <c r="I1313" s="42" t="s">
        <v>68</v>
      </c>
      <c r="J1313" s="42" t="s">
        <v>452</v>
      </c>
      <c r="K1313" s="42" t="s">
        <v>6504</v>
      </c>
      <c r="L1313" s="2">
        <v>46094</v>
      </c>
      <c r="M1313" s="42" t="s">
        <v>582</v>
      </c>
    </row>
    <row r="1314" spans="1:13" x14ac:dyDescent="0.25">
      <c r="A1314" s="42" t="s">
        <v>592</v>
      </c>
      <c r="B1314" s="42" t="s">
        <v>549</v>
      </c>
      <c r="C1314" s="42" t="s">
        <v>6486</v>
      </c>
      <c r="D1314" s="42" t="s">
        <v>409</v>
      </c>
      <c r="E1314">
        <v>1185761</v>
      </c>
      <c r="F1314">
        <v>1</v>
      </c>
      <c r="G1314" s="2">
        <v>46093</v>
      </c>
      <c r="H1314" s="42" t="s">
        <v>451</v>
      </c>
      <c r="I1314" s="42" t="s">
        <v>68</v>
      </c>
      <c r="J1314" s="42" t="s">
        <v>452</v>
      </c>
      <c r="K1314" s="42" t="s">
        <v>6486</v>
      </c>
      <c r="L1314" s="2">
        <v>46093</v>
      </c>
      <c r="M1314" s="42" t="s">
        <v>582</v>
      </c>
    </row>
    <row r="1315" spans="1:13" x14ac:dyDescent="0.25">
      <c r="A1315" s="42" t="s">
        <v>8237</v>
      </c>
      <c r="B1315" s="42" t="s">
        <v>8239</v>
      </c>
      <c r="C1315" s="42" t="s">
        <v>6490</v>
      </c>
      <c r="D1315" s="42" t="s">
        <v>409</v>
      </c>
      <c r="E1315">
        <v>210890</v>
      </c>
      <c r="F1315">
        <v>1</v>
      </c>
      <c r="G1315" s="2">
        <v>46093</v>
      </c>
      <c r="H1315" s="42" t="s">
        <v>451</v>
      </c>
      <c r="I1315" s="42" t="s">
        <v>68</v>
      </c>
      <c r="J1315" s="42" t="s">
        <v>452</v>
      </c>
      <c r="K1315" s="42" t="s">
        <v>6490</v>
      </c>
      <c r="L1315" s="2">
        <v>46093</v>
      </c>
      <c r="M1315" s="42" t="s">
        <v>582</v>
      </c>
    </row>
    <row r="1316" spans="1:13" x14ac:dyDescent="0.25">
      <c r="A1316" s="42" t="s">
        <v>8180</v>
      </c>
      <c r="B1316" s="42" t="s">
        <v>8181</v>
      </c>
      <c r="C1316" s="42" t="s">
        <v>6494</v>
      </c>
      <c r="D1316" s="42" t="s">
        <v>409</v>
      </c>
      <c r="E1316">
        <v>330474</v>
      </c>
      <c r="F1316">
        <v>1</v>
      </c>
      <c r="G1316" s="2">
        <v>46092</v>
      </c>
      <c r="H1316" s="42" t="s">
        <v>451</v>
      </c>
      <c r="I1316" s="42" t="s">
        <v>68</v>
      </c>
      <c r="J1316" s="42" t="s">
        <v>452</v>
      </c>
      <c r="K1316" s="42" t="s">
        <v>6494</v>
      </c>
      <c r="L1316" s="2">
        <v>46092</v>
      </c>
      <c r="M1316" s="42" t="s">
        <v>582</v>
      </c>
    </row>
    <row r="1317" spans="1:13" x14ac:dyDescent="0.25">
      <c r="A1317" s="42" t="s">
        <v>8258</v>
      </c>
      <c r="B1317" s="42" t="s">
        <v>8261</v>
      </c>
      <c r="C1317" s="42" t="s">
        <v>6496</v>
      </c>
      <c r="D1317" s="42" t="s">
        <v>409</v>
      </c>
      <c r="E1317" s="5">
        <v>139446</v>
      </c>
      <c r="F1317">
        <v>1</v>
      </c>
      <c r="G1317" s="2">
        <v>46092</v>
      </c>
      <c r="H1317" s="42" t="s">
        <v>451</v>
      </c>
      <c r="I1317" s="42" t="s">
        <v>68</v>
      </c>
      <c r="J1317" s="42" t="s">
        <v>452</v>
      </c>
      <c r="K1317" s="42" t="s">
        <v>6496</v>
      </c>
      <c r="L1317" s="2">
        <v>46092</v>
      </c>
      <c r="M1317" s="42" t="s">
        <v>582</v>
      </c>
    </row>
    <row r="1318" spans="1:13" x14ac:dyDescent="0.25">
      <c r="A1318" s="42" t="s">
        <v>6057</v>
      </c>
      <c r="B1318" s="42" t="s">
        <v>6058</v>
      </c>
      <c r="C1318" s="42" t="s">
        <v>6501</v>
      </c>
      <c r="D1318" s="42" t="s">
        <v>409</v>
      </c>
      <c r="E1318" s="5">
        <v>324710</v>
      </c>
      <c r="F1318">
        <v>1</v>
      </c>
      <c r="G1318" s="2">
        <v>46092</v>
      </c>
      <c r="H1318" s="42" t="s">
        <v>451</v>
      </c>
      <c r="I1318" s="42" t="s">
        <v>68</v>
      </c>
      <c r="J1318" s="42" t="s">
        <v>452</v>
      </c>
      <c r="K1318" s="42" t="s">
        <v>6501</v>
      </c>
      <c r="L1318" s="2">
        <v>46092</v>
      </c>
      <c r="M1318" s="42" t="s">
        <v>582</v>
      </c>
    </row>
    <row r="1319" spans="1:13" x14ac:dyDescent="0.25">
      <c r="A1319" s="42" t="s">
        <v>6057</v>
      </c>
      <c r="B1319" s="42" t="s">
        <v>6058</v>
      </c>
      <c r="C1319" s="42" t="s">
        <v>6059</v>
      </c>
      <c r="D1319" s="42" t="s">
        <v>409</v>
      </c>
      <c r="E1319" s="5">
        <v>119508</v>
      </c>
      <c r="F1319">
        <v>1</v>
      </c>
      <c r="G1319" s="2">
        <v>46090</v>
      </c>
      <c r="H1319" s="42" t="s">
        <v>451</v>
      </c>
      <c r="I1319" s="42" t="s">
        <v>68</v>
      </c>
      <c r="J1319" s="42" t="s">
        <v>452</v>
      </c>
      <c r="K1319" s="42" t="s">
        <v>6059</v>
      </c>
      <c r="L1319" s="2">
        <v>46090</v>
      </c>
      <c r="M1319" s="42" t="s">
        <v>582</v>
      </c>
    </row>
    <row r="1320" spans="1:13" x14ac:dyDescent="0.25">
      <c r="A1320" s="42" t="s">
        <v>6057</v>
      </c>
      <c r="B1320" s="42" t="s">
        <v>6058</v>
      </c>
      <c r="C1320" s="42" t="s">
        <v>6068</v>
      </c>
      <c r="D1320" s="42" t="s">
        <v>409</v>
      </c>
      <c r="E1320">
        <v>324479</v>
      </c>
      <c r="F1320">
        <v>1</v>
      </c>
      <c r="G1320" s="2">
        <v>46086</v>
      </c>
      <c r="H1320" s="42" t="s">
        <v>451</v>
      </c>
      <c r="I1320" s="42" t="s">
        <v>68</v>
      </c>
      <c r="J1320" s="42" t="s">
        <v>452</v>
      </c>
      <c r="K1320" s="42" t="s">
        <v>6068</v>
      </c>
      <c r="L1320" s="2">
        <v>46086</v>
      </c>
      <c r="M1320" s="42" t="s">
        <v>582</v>
      </c>
    </row>
    <row r="1321" spans="1:13" x14ac:dyDescent="0.25">
      <c r="A1321" s="42" t="s">
        <v>5477</v>
      </c>
      <c r="B1321" s="42" t="s">
        <v>5479</v>
      </c>
      <c r="C1321" s="42" t="s">
        <v>4729</v>
      </c>
      <c r="D1321" s="42" t="s">
        <v>409</v>
      </c>
      <c r="E1321" s="5">
        <v>134999</v>
      </c>
      <c r="F1321">
        <v>1</v>
      </c>
      <c r="G1321" s="2">
        <v>46078</v>
      </c>
      <c r="H1321" s="42" t="s">
        <v>451</v>
      </c>
      <c r="I1321" s="42" t="s">
        <v>68</v>
      </c>
      <c r="J1321" s="42" t="s">
        <v>452</v>
      </c>
      <c r="K1321" s="42" t="s">
        <v>4729</v>
      </c>
      <c r="L1321" s="2">
        <v>46078</v>
      </c>
      <c r="M1321" s="42" t="s">
        <v>582</v>
      </c>
    </row>
    <row r="1322" spans="1:13" x14ac:dyDescent="0.25">
      <c r="A1322" s="42" t="s">
        <v>946</v>
      </c>
      <c r="B1322" s="42" t="s">
        <v>839</v>
      </c>
      <c r="C1322" s="42" t="s">
        <v>4728</v>
      </c>
      <c r="D1322" s="42" t="s">
        <v>409</v>
      </c>
      <c r="E1322">
        <v>393703</v>
      </c>
      <c r="F1322">
        <v>1</v>
      </c>
      <c r="G1322" s="2">
        <v>46078</v>
      </c>
      <c r="H1322" s="42" t="s">
        <v>451</v>
      </c>
      <c r="I1322" s="42" t="s">
        <v>68</v>
      </c>
      <c r="J1322" s="42" t="s">
        <v>452</v>
      </c>
      <c r="K1322" s="42" t="s">
        <v>4728</v>
      </c>
      <c r="L1322" s="2">
        <v>46078</v>
      </c>
      <c r="M1322" s="42" t="s">
        <v>582</v>
      </c>
    </row>
    <row r="1323" spans="1:13" x14ac:dyDescent="0.25">
      <c r="A1323" s="42" t="s">
        <v>5466</v>
      </c>
      <c r="B1323" s="42" t="s">
        <v>6113</v>
      </c>
      <c r="C1323" s="42" t="s">
        <v>4730</v>
      </c>
      <c r="D1323" s="42" t="s">
        <v>409</v>
      </c>
      <c r="E1323">
        <v>190859</v>
      </c>
      <c r="F1323">
        <v>1</v>
      </c>
      <c r="G1323" s="2">
        <v>46077</v>
      </c>
      <c r="H1323" s="42" t="s">
        <v>451</v>
      </c>
      <c r="I1323" s="42" t="s">
        <v>68</v>
      </c>
      <c r="J1323" s="42" t="s">
        <v>452</v>
      </c>
      <c r="K1323" s="42" t="s">
        <v>4730</v>
      </c>
      <c r="L1323" s="2">
        <v>46077</v>
      </c>
      <c r="M1323" s="42" t="s">
        <v>582</v>
      </c>
    </row>
    <row r="1324" spans="1:13" x14ac:dyDescent="0.25">
      <c r="A1324" s="42" t="s">
        <v>5455</v>
      </c>
      <c r="B1324" s="42" t="s">
        <v>5456</v>
      </c>
      <c r="C1324" s="42" t="s">
        <v>4725</v>
      </c>
      <c r="D1324" s="42" t="s">
        <v>409</v>
      </c>
      <c r="E1324">
        <v>611355</v>
      </c>
      <c r="F1324">
        <v>1</v>
      </c>
      <c r="G1324" s="2">
        <v>46066</v>
      </c>
      <c r="H1324" s="42" t="s">
        <v>451</v>
      </c>
      <c r="I1324" s="42" t="s">
        <v>68</v>
      </c>
      <c r="J1324" s="42" t="s">
        <v>452</v>
      </c>
      <c r="K1324" s="42" t="s">
        <v>4725</v>
      </c>
      <c r="L1324" s="2">
        <v>46066</v>
      </c>
      <c r="M1324" s="42" t="s">
        <v>582</v>
      </c>
    </row>
    <row r="1325" spans="1:13" x14ac:dyDescent="0.25">
      <c r="A1325" s="42" t="s">
        <v>5474</v>
      </c>
      <c r="B1325" s="42" t="s">
        <v>5476</v>
      </c>
      <c r="C1325" s="42" t="s">
        <v>6125</v>
      </c>
      <c r="D1325" s="42" t="s">
        <v>409</v>
      </c>
      <c r="E1325">
        <v>119118</v>
      </c>
      <c r="F1325">
        <v>1</v>
      </c>
      <c r="G1325" s="2">
        <v>46066</v>
      </c>
      <c r="H1325" s="42" t="s">
        <v>451</v>
      </c>
      <c r="I1325" s="42" t="s">
        <v>68</v>
      </c>
      <c r="J1325" s="42" t="s">
        <v>452</v>
      </c>
      <c r="K1325" s="42" t="s">
        <v>6126</v>
      </c>
      <c r="L1325" s="2">
        <v>46066</v>
      </c>
      <c r="M1325" s="42" t="s">
        <v>582</v>
      </c>
    </row>
    <row r="1326" spans="1:13" x14ac:dyDescent="0.25">
      <c r="A1326" s="42" t="s">
        <v>5463</v>
      </c>
      <c r="B1326" s="42" t="s">
        <v>5465</v>
      </c>
      <c r="C1326" s="42" t="s">
        <v>4724</v>
      </c>
      <c r="D1326" s="42" t="s">
        <v>409</v>
      </c>
      <c r="E1326">
        <v>333531</v>
      </c>
      <c r="F1326">
        <v>1</v>
      </c>
      <c r="G1326" s="2">
        <v>46065</v>
      </c>
      <c r="H1326" s="42" t="s">
        <v>451</v>
      </c>
      <c r="I1326" s="42" t="s">
        <v>68</v>
      </c>
      <c r="J1326" s="42" t="s">
        <v>452</v>
      </c>
      <c r="K1326" s="42" t="s">
        <v>4724</v>
      </c>
      <c r="L1326" s="2">
        <v>46065</v>
      </c>
      <c r="M1326" s="42" t="s">
        <v>582</v>
      </c>
    </row>
    <row r="1327" spans="1:13" x14ac:dyDescent="0.25">
      <c r="A1327" s="42" t="s">
        <v>149</v>
      </c>
      <c r="B1327" s="42" t="s">
        <v>19</v>
      </c>
      <c r="C1327" s="42" t="s">
        <v>6127</v>
      </c>
      <c r="D1327" s="42" t="s">
        <v>409</v>
      </c>
      <c r="E1327">
        <v>712540</v>
      </c>
      <c r="F1327">
        <v>1</v>
      </c>
      <c r="G1327" s="2">
        <v>46065</v>
      </c>
      <c r="H1327" s="42" t="s">
        <v>451</v>
      </c>
      <c r="I1327" s="42" t="s">
        <v>68</v>
      </c>
      <c r="J1327" s="42" t="s">
        <v>452</v>
      </c>
      <c r="K1327" s="42" t="s">
        <v>6127</v>
      </c>
      <c r="L1327" s="2">
        <v>46065</v>
      </c>
      <c r="M1327" s="42" t="s">
        <v>582</v>
      </c>
    </row>
    <row r="1328" spans="1:13" x14ac:dyDescent="0.25">
      <c r="A1328" s="42" t="s">
        <v>2892</v>
      </c>
      <c r="B1328" s="42" t="s">
        <v>2893</v>
      </c>
      <c r="C1328" s="42" t="s">
        <v>2894</v>
      </c>
      <c r="D1328" s="42" t="s">
        <v>409</v>
      </c>
      <c r="E1328">
        <v>119049</v>
      </c>
      <c r="F1328">
        <v>1</v>
      </c>
      <c r="G1328" s="2">
        <v>46063</v>
      </c>
      <c r="H1328" s="42" t="s">
        <v>451</v>
      </c>
      <c r="I1328" s="42" t="s">
        <v>68</v>
      </c>
      <c r="J1328" s="42" t="s">
        <v>452</v>
      </c>
      <c r="K1328" s="42" t="s">
        <v>2894</v>
      </c>
      <c r="L1328" s="2">
        <v>46063</v>
      </c>
      <c r="M1328" s="42" t="s">
        <v>582</v>
      </c>
    </row>
    <row r="1329" spans="1:13" x14ac:dyDescent="0.25">
      <c r="A1329" s="42" t="s">
        <v>1121</v>
      </c>
      <c r="B1329" s="42" t="s">
        <v>1190</v>
      </c>
      <c r="C1329" s="42" t="s">
        <v>2908</v>
      </c>
      <c r="D1329" s="42" t="s">
        <v>409</v>
      </c>
      <c r="E1329">
        <v>670902</v>
      </c>
      <c r="F1329">
        <v>1</v>
      </c>
      <c r="G1329" s="2">
        <v>46059</v>
      </c>
      <c r="H1329" s="42" t="s">
        <v>451</v>
      </c>
      <c r="I1329" s="42" t="s">
        <v>68</v>
      </c>
      <c r="J1329" s="42" t="s">
        <v>452</v>
      </c>
      <c r="K1329" s="42" t="s">
        <v>2909</v>
      </c>
      <c r="L1329" s="2">
        <v>46059</v>
      </c>
      <c r="M1329" s="42" t="s">
        <v>582</v>
      </c>
    </row>
    <row r="1330" spans="1:13" x14ac:dyDescent="0.25">
      <c r="A1330" s="42" t="s">
        <v>3051</v>
      </c>
      <c r="B1330" s="42" t="s">
        <v>3052</v>
      </c>
      <c r="C1330" s="42" t="s">
        <v>3053</v>
      </c>
      <c r="D1330" s="42" t="s">
        <v>409</v>
      </c>
      <c r="E1330" s="5">
        <v>119180</v>
      </c>
      <c r="F1330">
        <v>1</v>
      </c>
      <c r="G1330" s="2">
        <v>46051</v>
      </c>
      <c r="H1330" s="42" t="s">
        <v>451</v>
      </c>
      <c r="I1330" s="42" t="s">
        <v>68</v>
      </c>
      <c r="J1330" s="42" t="s">
        <v>452</v>
      </c>
      <c r="K1330" s="42" t="s">
        <v>3053</v>
      </c>
      <c r="L1330" s="2">
        <v>46051</v>
      </c>
      <c r="M1330" s="42" t="s">
        <v>582</v>
      </c>
    </row>
    <row r="1331" spans="1:13" x14ac:dyDescent="0.25">
      <c r="A1331" s="42" t="s">
        <v>1507</v>
      </c>
      <c r="B1331" s="42" t="s">
        <v>1508</v>
      </c>
      <c r="C1331" s="42" t="s">
        <v>3062</v>
      </c>
      <c r="D1331" s="42" t="s">
        <v>409</v>
      </c>
      <c r="E1331" s="5">
        <v>136956</v>
      </c>
      <c r="F1331">
        <v>1</v>
      </c>
      <c r="G1331" s="2">
        <v>46051</v>
      </c>
      <c r="H1331" s="42" t="s">
        <v>451</v>
      </c>
      <c r="I1331" s="42" t="s">
        <v>68</v>
      </c>
      <c r="J1331" s="42" t="s">
        <v>452</v>
      </c>
      <c r="K1331" s="42" t="s">
        <v>3062</v>
      </c>
      <c r="L1331" s="2">
        <v>46051</v>
      </c>
      <c r="M1331" s="42" t="s">
        <v>582</v>
      </c>
    </row>
    <row r="1332" spans="1:13" x14ac:dyDescent="0.25">
      <c r="A1332" s="42" t="s">
        <v>1185</v>
      </c>
      <c r="B1332" s="42" t="s">
        <v>1186</v>
      </c>
      <c r="C1332" s="42" t="s">
        <v>3064</v>
      </c>
      <c r="D1332" s="42" t="s">
        <v>409</v>
      </c>
      <c r="E1332">
        <v>381449</v>
      </c>
      <c r="F1332">
        <v>1</v>
      </c>
      <c r="G1332" s="2">
        <v>46051</v>
      </c>
      <c r="H1332" s="42" t="s">
        <v>451</v>
      </c>
      <c r="I1332" s="42" t="s">
        <v>68</v>
      </c>
      <c r="J1332" s="42" t="s">
        <v>452</v>
      </c>
      <c r="K1332" s="42" t="s">
        <v>3064</v>
      </c>
      <c r="L1332" s="2">
        <v>46051</v>
      </c>
      <c r="M1332" s="42" t="s">
        <v>582</v>
      </c>
    </row>
    <row r="1333" spans="1:13" x14ac:dyDescent="0.25">
      <c r="A1333" s="42" t="s">
        <v>149</v>
      </c>
      <c r="B1333" s="42" t="s">
        <v>19</v>
      </c>
      <c r="C1333" s="42" t="s">
        <v>3063</v>
      </c>
      <c r="D1333" s="42" t="s">
        <v>409</v>
      </c>
      <c r="E1333">
        <v>921657</v>
      </c>
      <c r="F1333">
        <v>1</v>
      </c>
      <c r="G1333" s="2">
        <v>46051</v>
      </c>
      <c r="H1333" s="42" t="s">
        <v>451</v>
      </c>
      <c r="I1333" s="42" t="s">
        <v>68</v>
      </c>
      <c r="J1333" s="42" t="s">
        <v>452</v>
      </c>
      <c r="K1333" s="42" t="s">
        <v>3063</v>
      </c>
      <c r="L1333" s="2">
        <v>46051</v>
      </c>
      <c r="M1333" s="42" t="s">
        <v>582</v>
      </c>
    </row>
    <row r="1334" spans="1:13" x14ac:dyDescent="0.25">
      <c r="A1334" s="42" t="s">
        <v>3041</v>
      </c>
      <c r="B1334" s="42" t="s">
        <v>3042</v>
      </c>
      <c r="C1334" s="42" t="s">
        <v>3043</v>
      </c>
      <c r="D1334" s="42" t="s">
        <v>409</v>
      </c>
      <c r="E1334">
        <v>119184</v>
      </c>
      <c r="F1334">
        <v>1</v>
      </c>
      <c r="G1334" s="2">
        <v>46051</v>
      </c>
      <c r="H1334" s="42" t="s">
        <v>451</v>
      </c>
      <c r="I1334" s="42" t="s">
        <v>68</v>
      </c>
      <c r="J1334" s="42" t="s">
        <v>452</v>
      </c>
      <c r="K1334" s="42" t="s">
        <v>3043</v>
      </c>
      <c r="L1334" s="2">
        <v>46051</v>
      </c>
      <c r="M1334" s="42" t="s">
        <v>582</v>
      </c>
    </row>
    <row r="1335" spans="1:13" x14ac:dyDescent="0.25">
      <c r="A1335" s="42" t="s">
        <v>156</v>
      </c>
      <c r="B1335" s="42" t="s">
        <v>3</v>
      </c>
      <c r="C1335" s="42" t="s">
        <v>3061</v>
      </c>
      <c r="D1335" s="42" t="s">
        <v>409</v>
      </c>
      <c r="E1335" s="5">
        <v>139129</v>
      </c>
      <c r="F1335">
        <v>1</v>
      </c>
      <c r="G1335" s="2">
        <v>46051</v>
      </c>
      <c r="H1335" s="42" t="s">
        <v>451</v>
      </c>
      <c r="I1335" s="42" t="s">
        <v>68</v>
      </c>
      <c r="J1335" s="42" t="s">
        <v>452</v>
      </c>
      <c r="K1335" s="42" t="s">
        <v>3061</v>
      </c>
      <c r="L1335" s="2">
        <v>46051</v>
      </c>
      <c r="M1335" s="42" t="s">
        <v>582</v>
      </c>
    </row>
    <row r="1336" spans="1:13" x14ac:dyDescent="0.25">
      <c r="A1336" s="42" t="s">
        <v>639</v>
      </c>
      <c r="B1336" s="42" t="s">
        <v>611</v>
      </c>
      <c r="C1336" s="42" t="s">
        <v>3040</v>
      </c>
      <c r="D1336" s="42" t="s">
        <v>409</v>
      </c>
      <c r="E1336">
        <v>1056727</v>
      </c>
      <c r="F1336">
        <v>1</v>
      </c>
      <c r="G1336" s="2">
        <v>46051</v>
      </c>
      <c r="H1336" s="42" t="s">
        <v>451</v>
      </c>
      <c r="I1336" s="42" t="s">
        <v>68</v>
      </c>
      <c r="J1336" s="42" t="s">
        <v>452</v>
      </c>
      <c r="K1336" s="42" t="s">
        <v>3040</v>
      </c>
      <c r="L1336" s="2">
        <v>46051</v>
      </c>
      <c r="M1336" s="42" t="s">
        <v>582</v>
      </c>
    </row>
    <row r="1337" spans="1:13" x14ac:dyDescent="0.25">
      <c r="A1337" s="42" t="s">
        <v>1367</v>
      </c>
      <c r="B1337" s="42" t="s">
        <v>1368</v>
      </c>
      <c r="C1337" s="42" t="s">
        <v>3082</v>
      </c>
      <c r="D1337" s="42" t="s">
        <v>409</v>
      </c>
      <c r="E1337" s="5">
        <v>222649</v>
      </c>
      <c r="F1337">
        <v>1</v>
      </c>
      <c r="G1337" s="2">
        <v>46050</v>
      </c>
      <c r="H1337" s="42" t="s">
        <v>451</v>
      </c>
      <c r="I1337" s="42" t="s">
        <v>68</v>
      </c>
      <c r="J1337" s="42" t="s">
        <v>452</v>
      </c>
      <c r="K1337" s="42" t="s">
        <v>3082</v>
      </c>
      <c r="L1337" s="2">
        <v>46050</v>
      </c>
      <c r="M1337" s="42" t="s">
        <v>582</v>
      </c>
    </row>
    <row r="1338" spans="1:13" x14ac:dyDescent="0.25">
      <c r="A1338" s="42" t="s">
        <v>941</v>
      </c>
      <c r="B1338" s="42" t="s">
        <v>847</v>
      </c>
      <c r="C1338" s="42" t="s">
        <v>3081</v>
      </c>
      <c r="D1338" s="42" t="s">
        <v>409</v>
      </c>
      <c r="E1338" s="5">
        <v>595919</v>
      </c>
      <c r="F1338">
        <v>1</v>
      </c>
      <c r="G1338" s="2">
        <v>46050</v>
      </c>
      <c r="H1338" s="42" t="s">
        <v>451</v>
      </c>
      <c r="I1338" s="42" t="s">
        <v>68</v>
      </c>
      <c r="J1338" s="42" t="s">
        <v>452</v>
      </c>
      <c r="K1338" s="42" t="s">
        <v>3081</v>
      </c>
      <c r="L1338" s="2">
        <v>46050</v>
      </c>
      <c r="M1338" s="42" t="s">
        <v>582</v>
      </c>
    </row>
    <row r="1339" spans="1:13" x14ac:dyDescent="0.25">
      <c r="A1339" s="42" t="s">
        <v>3119</v>
      </c>
      <c r="B1339" s="42" t="s">
        <v>3120</v>
      </c>
      <c r="C1339" s="42" t="s">
        <v>3121</v>
      </c>
      <c r="D1339" s="42" t="s">
        <v>409</v>
      </c>
      <c r="E1339">
        <v>119103</v>
      </c>
      <c r="F1339">
        <v>1</v>
      </c>
      <c r="G1339" s="2">
        <v>46048</v>
      </c>
      <c r="H1339" s="42" t="s">
        <v>451</v>
      </c>
      <c r="I1339" s="42" t="s">
        <v>68</v>
      </c>
      <c r="J1339" s="42" t="s">
        <v>452</v>
      </c>
      <c r="K1339" s="42" t="s">
        <v>3121</v>
      </c>
      <c r="L1339" s="2">
        <v>46048</v>
      </c>
      <c r="M1339" s="42" t="s">
        <v>582</v>
      </c>
    </row>
    <row r="1340" spans="1:13" x14ac:dyDescent="0.25">
      <c r="A1340" s="42" t="s">
        <v>3127</v>
      </c>
      <c r="B1340" s="42" t="s">
        <v>3128</v>
      </c>
      <c r="C1340" s="42" t="s">
        <v>3129</v>
      </c>
      <c r="D1340" s="42" t="s">
        <v>409</v>
      </c>
      <c r="E1340">
        <v>337676</v>
      </c>
      <c r="F1340">
        <v>1</v>
      </c>
      <c r="G1340" s="2">
        <v>46045</v>
      </c>
      <c r="H1340" s="42" t="s">
        <v>451</v>
      </c>
      <c r="I1340" s="42" t="s">
        <v>68</v>
      </c>
      <c r="J1340" s="42" t="s">
        <v>452</v>
      </c>
      <c r="K1340" s="42" t="s">
        <v>3129</v>
      </c>
      <c r="L1340" s="2">
        <v>46045</v>
      </c>
      <c r="M1340" s="42" t="s">
        <v>582</v>
      </c>
    </row>
    <row r="1341" spans="1:13" x14ac:dyDescent="0.25">
      <c r="A1341" s="42" t="s">
        <v>3122</v>
      </c>
      <c r="B1341" s="42" t="s">
        <v>3123</v>
      </c>
      <c r="C1341" s="42" t="s">
        <v>3124</v>
      </c>
      <c r="D1341" s="42" t="s">
        <v>409</v>
      </c>
      <c r="E1341">
        <v>158988</v>
      </c>
      <c r="F1341">
        <v>1</v>
      </c>
      <c r="G1341" s="2">
        <v>46045</v>
      </c>
      <c r="H1341" s="42" t="s">
        <v>451</v>
      </c>
      <c r="I1341" s="42" t="s">
        <v>68</v>
      </c>
      <c r="J1341" s="42" t="s">
        <v>452</v>
      </c>
      <c r="K1341" s="42" t="s">
        <v>3124</v>
      </c>
      <c r="L1341" s="2">
        <v>46045</v>
      </c>
      <c r="M1341" s="42" t="s">
        <v>582</v>
      </c>
    </row>
    <row r="1342" spans="1:13" x14ac:dyDescent="0.25">
      <c r="A1342" s="42" t="s">
        <v>804</v>
      </c>
      <c r="B1342" s="42" t="s">
        <v>771</v>
      </c>
      <c r="C1342" s="42" t="s">
        <v>3151</v>
      </c>
      <c r="D1342" s="42" t="s">
        <v>409</v>
      </c>
      <c r="E1342">
        <v>166884</v>
      </c>
      <c r="F1342">
        <v>1</v>
      </c>
      <c r="G1342" s="2">
        <v>46044</v>
      </c>
      <c r="H1342" s="42" t="s">
        <v>451</v>
      </c>
      <c r="I1342" s="42" t="s">
        <v>68</v>
      </c>
      <c r="J1342" s="42" t="s">
        <v>452</v>
      </c>
      <c r="K1342" s="42" t="s">
        <v>3151</v>
      </c>
      <c r="L1342" s="2">
        <v>46044</v>
      </c>
      <c r="M1342" s="42" t="s">
        <v>582</v>
      </c>
    </row>
    <row r="1343" spans="1:13" x14ac:dyDescent="0.25">
      <c r="A1343" s="42" t="s">
        <v>10006</v>
      </c>
      <c r="B1343" s="42" t="s">
        <v>10007</v>
      </c>
      <c r="C1343" s="42" t="s">
        <v>10008</v>
      </c>
      <c r="D1343" s="42" t="s">
        <v>409</v>
      </c>
      <c r="E1343" s="5">
        <v>7818343</v>
      </c>
      <c r="F1343">
        <v>1</v>
      </c>
      <c r="G1343" s="2">
        <v>46121</v>
      </c>
      <c r="H1343" s="42" t="s">
        <v>461</v>
      </c>
      <c r="I1343" s="42" t="s">
        <v>67</v>
      </c>
      <c r="J1343" s="42" t="s">
        <v>462</v>
      </c>
      <c r="K1343" s="42" t="s">
        <v>10008</v>
      </c>
      <c r="L1343" s="2">
        <v>46210</v>
      </c>
      <c r="M1343" s="42" t="s">
        <v>582</v>
      </c>
    </row>
    <row r="1344" spans="1:13" x14ac:dyDescent="0.25">
      <c r="A1344" s="42" t="s">
        <v>172</v>
      </c>
      <c r="B1344" s="42" t="s">
        <v>1220</v>
      </c>
      <c r="C1344" s="42" t="s">
        <v>12094</v>
      </c>
      <c r="D1344" s="42" t="s">
        <v>409</v>
      </c>
      <c r="E1344">
        <v>513819</v>
      </c>
      <c r="F1344">
        <v>1</v>
      </c>
      <c r="G1344" s="2">
        <v>46198</v>
      </c>
      <c r="H1344" s="42" t="s">
        <v>461</v>
      </c>
      <c r="I1344" s="42" t="s">
        <v>67</v>
      </c>
      <c r="J1344" s="42" t="s">
        <v>462</v>
      </c>
      <c r="K1344" s="42" t="s">
        <v>12094</v>
      </c>
      <c r="L1344" s="2">
        <v>46199</v>
      </c>
      <c r="M1344" s="42" t="s">
        <v>582</v>
      </c>
    </row>
    <row r="1345" spans="1:13" x14ac:dyDescent="0.25">
      <c r="A1345" s="42" t="s">
        <v>346</v>
      </c>
      <c r="B1345" s="42" t="s">
        <v>368</v>
      </c>
      <c r="C1345" s="42" t="s">
        <v>10250</v>
      </c>
      <c r="D1345" s="42" t="s">
        <v>409</v>
      </c>
      <c r="E1345">
        <v>3248232</v>
      </c>
      <c r="F1345">
        <v>1</v>
      </c>
      <c r="G1345" s="2">
        <v>46161</v>
      </c>
      <c r="H1345" s="42" t="s">
        <v>461</v>
      </c>
      <c r="I1345" s="42" t="s">
        <v>67</v>
      </c>
      <c r="J1345" s="42" t="s">
        <v>462</v>
      </c>
      <c r="K1345" s="42" t="s">
        <v>10250</v>
      </c>
      <c r="L1345" s="2">
        <v>46192</v>
      </c>
      <c r="M1345" s="42" t="s">
        <v>582</v>
      </c>
    </row>
    <row r="1346" spans="1:13" x14ac:dyDescent="0.25">
      <c r="A1346" s="42" t="s">
        <v>13475</v>
      </c>
      <c r="B1346" s="42" t="s">
        <v>13476</v>
      </c>
      <c r="C1346" s="42" t="s">
        <v>13477</v>
      </c>
      <c r="D1346" s="42" t="s">
        <v>409</v>
      </c>
      <c r="E1346">
        <v>691019</v>
      </c>
      <c r="F1346">
        <v>1</v>
      </c>
      <c r="G1346" s="2">
        <v>46189</v>
      </c>
      <c r="H1346" s="42" t="s">
        <v>461</v>
      </c>
      <c r="I1346" s="42" t="s">
        <v>67</v>
      </c>
      <c r="J1346" s="42" t="s">
        <v>462</v>
      </c>
      <c r="K1346" s="42" t="s">
        <v>13477</v>
      </c>
      <c r="L1346" s="2">
        <v>46189</v>
      </c>
      <c r="M1346" s="42" t="s">
        <v>582</v>
      </c>
    </row>
    <row r="1347" spans="1:13" x14ac:dyDescent="0.25">
      <c r="A1347" s="42" t="s">
        <v>200</v>
      </c>
      <c r="B1347" s="42" t="s">
        <v>40</v>
      </c>
      <c r="C1347" s="42" t="s">
        <v>11862</v>
      </c>
      <c r="D1347" s="42" t="s">
        <v>409</v>
      </c>
      <c r="E1347">
        <v>8522375</v>
      </c>
      <c r="F1347">
        <v>1</v>
      </c>
      <c r="G1347" s="2">
        <v>46183</v>
      </c>
      <c r="H1347" s="42" t="s">
        <v>461</v>
      </c>
      <c r="I1347" s="42" t="s">
        <v>67</v>
      </c>
      <c r="J1347" s="42" t="s">
        <v>462</v>
      </c>
      <c r="K1347" s="42" t="s">
        <v>11862</v>
      </c>
      <c r="L1347" s="2">
        <v>46183</v>
      </c>
      <c r="M1347" s="42" t="s">
        <v>582</v>
      </c>
    </row>
    <row r="1348" spans="1:13" x14ac:dyDescent="0.25">
      <c r="A1348" s="42" t="s">
        <v>9464</v>
      </c>
      <c r="B1348" s="42" t="s">
        <v>9465</v>
      </c>
      <c r="C1348" s="42" t="s">
        <v>9466</v>
      </c>
      <c r="D1348" s="42" t="s">
        <v>409</v>
      </c>
      <c r="E1348">
        <v>12475629</v>
      </c>
      <c r="F1348">
        <v>1</v>
      </c>
      <c r="G1348" s="2">
        <v>46149</v>
      </c>
      <c r="H1348" s="42" t="s">
        <v>461</v>
      </c>
      <c r="I1348" s="42" t="s">
        <v>67</v>
      </c>
      <c r="J1348" s="42" t="s">
        <v>462</v>
      </c>
      <c r="K1348" s="42" t="s">
        <v>9466</v>
      </c>
      <c r="L1348" s="2">
        <v>46170</v>
      </c>
      <c r="M1348" s="42" t="s">
        <v>582</v>
      </c>
    </row>
    <row r="1349" spans="1:13" x14ac:dyDescent="0.25">
      <c r="A1349" s="42" t="s">
        <v>199</v>
      </c>
      <c r="B1349" s="42" t="s">
        <v>10</v>
      </c>
      <c r="C1349" s="42" t="s">
        <v>10253</v>
      </c>
      <c r="D1349" s="42" t="s">
        <v>409</v>
      </c>
      <c r="E1349">
        <v>0</v>
      </c>
      <c r="F1349">
        <v>1</v>
      </c>
      <c r="G1349" s="2">
        <v>46161</v>
      </c>
      <c r="H1349" s="42" t="s">
        <v>461</v>
      </c>
      <c r="I1349" s="42" t="s">
        <v>67</v>
      </c>
      <c r="J1349" s="42" t="s">
        <v>462</v>
      </c>
      <c r="K1349" s="42" t="s">
        <v>10253</v>
      </c>
      <c r="L1349" s="2">
        <v>46161</v>
      </c>
      <c r="M1349" s="42" t="s">
        <v>582</v>
      </c>
    </row>
    <row r="1350" spans="1:13" x14ac:dyDescent="0.25">
      <c r="A1350" s="42" t="s">
        <v>199</v>
      </c>
      <c r="B1350" s="42" t="s">
        <v>10</v>
      </c>
      <c r="C1350" s="42" t="s">
        <v>10252</v>
      </c>
      <c r="D1350" s="42" t="s">
        <v>409</v>
      </c>
      <c r="E1350" s="5">
        <v>0</v>
      </c>
      <c r="F1350">
        <v>1</v>
      </c>
      <c r="G1350" s="2">
        <v>46161</v>
      </c>
      <c r="H1350" s="42" t="s">
        <v>461</v>
      </c>
      <c r="I1350" s="42" t="s">
        <v>67</v>
      </c>
      <c r="J1350" s="42" t="s">
        <v>462</v>
      </c>
      <c r="K1350" s="42" t="s">
        <v>10252</v>
      </c>
      <c r="L1350" s="2">
        <v>46161</v>
      </c>
      <c r="M1350" s="42" t="s">
        <v>582</v>
      </c>
    </row>
    <row r="1351" spans="1:13" x14ac:dyDescent="0.25">
      <c r="A1351" s="42" t="s">
        <v>198</v>
      </c>
      <c r="B1351" s="42" t="s">
        <v>7</v>
      </c>
      <c r="C1351" s="42" t="s">
        <v>10251</v>
      </c>
      <c r="D1351" s="42" t="s">
        <v>409</v>
      </c>
      <c r="E1351">
        <v>0</v>
      </c>
      <c r="F1351">
        <v>1</v>
      </c>
      <c r="G1351" s="2">
        <v>46161</v>
      </c>
      <c r="H1351" s="42" t="s">
        <v>461</v>
      </c>
      <c r="I1351" s="42" t="s">
        <v>67</v>
      </c>
      <c r="J1351" s="42" t="s">
        <v>462</v>
      </c>
      <c r="K1351" s="42" t="s">
        <v>10251</v>
      </c>
      <c r="L1351" s="2">
        <v>46161</v>
      </c>
      <c r="M1351" s="42" t="s">
        <v>582</v>
      </c>
    </row>
    <row r="1352" spans="1:13" x14ac:dyDescent="0.25">
      <c r="A1352" s="42" t="s">
        <v>10254</v>
      </c>
      <c r="B1352" s="42" t="s">
        <v>10255</v>
      </c>
      <c r="C1352" s="42" t="s">
        <v>10256</v>
      </c>
      <c r="D1352" s="42" t="s">
        <v>409</v>
      </c>
      <c r="E1352">
        <v>230500</v>
      </c>
      <c r="F1352">
        <v>1</v>
      </c>
      <c r="G1352" s="2">
        <v>46160</v>
      </c>
      <c r="H1352" s="42" t="s">
        <v>461</v>
      </c>
      <c r="I1352" s="42" t="s">
        <v>67</v>
      </c>
      <c r="J1352" s="42" t="s">
        <v>462</v>
      </c>
      <c r="K1352" s="42" t="s">
        <v>10256</v>
      </c>
      <c r="L1352" s="2">
        <v>46160</v>
      </c>
      <c r="M1352" s="42" t="s">
        <v>582</v>
      </c>
    </row>
    <row r="1353" spans="1:13" x14ac:dyDescent="0.25">
      <c r="A1353" s="42" t="s">
        <v>10061</v>
      </c>
      <c r="B1353" s="42" t="s">
        <v>10062</v>
      </c>
      <c r="C1353" s="42" t="s">
        <v>10063</v>
      </c>
      <c r="D1353" s="42" t="s">
        <v>409</v>
      </c>
      <c r="E1353">
        <v>636981</v>
      </c>
      <c r="F1353">
        <v>1</v>
      </c>
      <c r="G1353" s="2">
        <v>46153</v>
      </c>
      <c r="H1353" s="42" t="s">
        <v>461</v>
      </c>
      <c r="I1353" s="42" t="s">
        <v>67</v>
      </c>
      <c r="J1353" s="42" t="s">
        <v>462</v>
      </c>
      <c r="K1353" s="42" t="s">
        <v>10063</v>
      </c>
      <c r="L1353" s="2">
        <v>46153</v>
      </c>
      <c r="M1353" s="42" t="s">
        <v>582</v>
      </c>
    </row>
    <row r="1354" spans="1:13" x14ac:dyDescent="0.25">
      <c r="A1354" s="42" t="s">
        <v>1000</v>
      </c>
      <c r="B1354" s="42" t="s">
        <v>1001</v>
      </c>
      <c r="C1354" s="42" t="s">
        <v>6473</v>
      </c>
      <c r="D1354" s="42" t="s">
        <v>409</v>
      </c>
      <c r="E1354">
        <v>330836</v>
      </c>
      <c r="F1354">
        <v>1</v>
      </c>
      <c r="G1354" s="2">
        <v>46127</v>
      </c>
      <c r="H1354" s="42" t="s">
        <v>461</v>
      </c>
      <c r="I1354" s="42" t="s">
        <v>67</v>
      </c>
      <c r="J1354" s="42" t="s">
        <v>462</v>
      </c>
      <c r="K1354" s="42" t="s">
        <v>6473</v>
      </c>
      <c r="L1354" s="2">
        <v>46127</v>
      </c>
      <c r="M1354" s="42" t="s">
        <v>582</v>
      </c>
    </row>
    <row r="1355" spans="1:13" x14ac:dyDescent="0.25">
      <c r="A1355" s="42" t="s">
        <v>7928</v>
      </c>
      <c r="B1355" s="42" t="s">
        <v>7929</v>
      </c>
      <c r="C1355" s="42" t="s">
        <v>6472</v>
      </c>
      <c r="D1355" s="42" t="s">
        <v>409</v>
      </c>
      <c r="E1355" s="5">
        <v>275398</v>
      </c>
      <c r="F1355">
        <v>1</v>
      </c>
      <c r="G1355" s="2">
        <v>46127</v>
      </c>
      <c r="H1355" s="42" t="s">
        <v>461</v>
      </c>
      <c r="I1355" s="42" t="s">
        <v>67</v>
      </c>
      <c r="J1355" s="42" t="s">
        <v>462</v>
      </c>
      <c r="K1355" s="42" t="s">
        <v>6472</v>
      </c>
      <c r="L1355" s="2">
        <v>46127</v>
      </c>
      <c r="M1355" s="42" t="s">
        <v>582</v>
      </c>
    </row>
    <row r="1356" spans="1:13" x14ac:dyDescent="0.25">
      <c r="A1356" s="42" t="s">
        <v>594</v>
      </c>
      <c r="B1356" s="42" t="s">
        <v>406</v>
      </c>
      <c r="C1356" s="42" t="s">
        <v>9504</v>
      </c>
      <c r="D1356" s="42" t="s">
        <v>409</v>
      </c>
      <c r="E1356">
        <v>0</v>
      </c>
      <c r="F1356">
        <v>1</v>
      </c>
      <c r="G1356" s="2">
        <v>46122</v>
      </c>
      <c r="H1356" s="42" t="s">
        <v>461</v>
      </c>
      <c r="I1356" s="42" t="s">
        <v>67</v>
      </c>
      <c r="J1356" s="42" t="s">
        <v>462</v>
      </c>
      <c r="K1356" s="42" t="s">
        <v>9504</v>
      </c>
      <c r="L1356" s="2">
        <v>46122</v>
      </c>
      <c r="M1356" s="42" t="s">
        <v>582</v>
      </c>
    </row>
    <row r="1357" spans="1:13" x14ac:dyDescent="0.25">
      <c r="A1357" s="42" t="s">
        <v>594</v>
      </c>
      <c r="B1357" s="42" t="s">
        <v>406</v>
      </c>
      <c r="C1357" s="42" t="s">
        <v>9506</v>
      </c>
      <c r="D1357" s="42" t="s">
        <v>409</v>
      </c>
      <c r="E1357">
        <v>0</v>
      </c>
      <c r="F1357">
        <v>1</v>
      </c>
      <c r="G1357" s="2">
        <v>46122</v>
      </c>
      <c r="H1357" s="42" t="s">
        <v>461</v>
      </c>
      <c r="I1357" s="42" t="s">
        <v>67</v>
      </c>
      <c r="J1357" s="42" t="s">
        <v>462</v>
      </c>
      <c r="K1357" s="42" t="s">
        <v>9506</v>
      </c>
      <c r="L1357" s="2">
        <v>46122</v>
      </c>
      <c r="M1357" s="42" t="s">
        <v>582</v>
      </c>
    </row>
    <row r="1358" spans="1:13" x14ac:dyDescent="0.25">
      <c r="A1358" s="42" t="s">
        <v>218</v>
      </c>
      <c r="B1358" s="42" t="s">
        <v>133</v>
      </c>
      <c r="C1358" s="42" t="s">
        <v>9505</v>
      </c>
      <c r="D1358" s="42" t="s">
        <v>409</v>
      </c>
      <c r="E1358">
        <v>0</v>
      </c>
      <c r="F1358">
        <v>1</v>
      </c>
      <c r="G1358" s="2">
        <v>46122</v>
      </c>
      <c r="H1358" s="42" t="s">
        <v>461</v>
      </c>
      <c r="I1358" s="42" t="s">
        <v>67</v>
      </c>
      <c r="J1358" s="42" t="s">
        <v>462</v>
      </c>
      <c r="K1358" s="42" t="s">
        <v>9505</v>
      </c>
      <c r="L1358" s="2">
        <v>46122</v>
      </c>
      <c r="M1358" s="42" t="s">
        <v>582</v>
      </c>
    </row>
    <row r="1359" spans="1:13" x14ac:dyDescent="0.25">
      <c r="A1359" s="42" t="s">
        <v>196</v>
      </c>
      <c r="B1359" s="42" t="s">
        <v>628</v>
      </c>
      <c r="C1359" s="42" t="s">
        <v>9507</v>
      </c>
      <c r="D1359" s="42" t="s">
        <v>409</v>
      </c>
      <c r="E1359">
        <v>0</v>
      </c>
      <c r="F1359">
        <v>1</v>
      </c>
      <c r="G1359" s="2">
        <v>46122</v>
      </c>
      <c r="H1359" s="42" t="s">
        <v>461</v>
      </c>
      <c r="I1359" s="42" t="s">
        <v>67</v>
      </c>
      <c r="J1359" s="42" t="s">
        <v>462</v>
      </c>
      <c r="K1359" s="42" t="s">
        <v>9507</v>
      </c>
      <c r="L1359" s="2">
        <v>46122</v>
      </c>
      <c r="M1359" s="42" t="s">
        <v>582</v>
      </c>
    </row>
    <row r="1360" spans="1:13" x14ac:dyDescent="0.25">
      <c r="A1360" s="42" t="s">
        <v>594</v>
      </c>
      <c r="B1360" s="42" t="s">
        <v>406</v>
      </c>
      <c r="C1360" s="42" t="s">
        <v>6070</v>
      </c>
      <c r="D1360" s="42" t="s">
        <v>409</v>
      </c>
      <c r="E1360">
        <v>0</v>
      </c>
      <c r="F1360">
        <v>1</v>
      </c>
      <c r="G1360" s="2">
        <v>46065</v>
      </c>
      <c r="H1360" s="42" t="s">
        <v>461</v>
      </c>
      <c r="I1360" s="42" t="s">
        <v>67</v>
      </c>
      <c r="J1360" s="42" t="s">
        <v>462</v>
      </c>
      <c r="K1360" s="42" t="s">
        <v>6070</v>
      </c>
      <c r="L1360" s="2">
        <v>46114</v>
      </c>
      <c r="M1360" s="42" t="s">
        <v>582</v>
      </c>
    </row>
    <row r="1361" spans="1:13" x14ac:dyDescent="0.25">
      <c r="A1361" s="42" t="s">
        <v>172</v>
      </c>
      <c r="B1361" s="42" t="s">
        <v>1220</v>
      </c>
      <c r="C1361" s="42" t="s">
        <v>6471</v>
      </c>
      <c r="D1361" s="42" t="s">
        <v>409</v>
      </c>
      <c r="E1361">
        <v>355787</v>
      </c>
      <c r="F1361">
        <v>1</v>
      </c>
      <c r="G1361" s="2">
        <v>46114</v>
      </c>
      <c r="H1361" s="42" t="s">
        <v>461</v>
      </c>
      <c r="I1361" s="42" t="s">
        <v>67</v>
      </c>
      <c r="J1361" s="42" t="s">
        <v>462</v>
      </c>
      <c r="K1361" s="42" t="s">
        <v>6471</v>
      </c>
      <c r="L1361" s="2">
        <v>46114</v>
      </c>
      <c r="M1361" s="42" t="s">
        <v>582</v>
      </c>
    </row>
    <row r="1362" spans="1:13" x14ac:dyDescent="0.25">
      <c r="A1362" s="42" t="s">
        <v>594</v>
      </c>
      <c r="B1362" s="42" t="s">
        <v>406</v>
      </c>
      <c r="C1362" s="42" t="s">
        <v>6459</v>
      </c>
      <c r="D1362" s="42" t="s">
        <v>409</v>
      </c>
      <c r="E1362" s="5">
        <v>4235175</v>
      </c>
      <c r="F1362">
        <v>1</v>
      </c>
      <c r="G1362" s="2">
        <v>46097</v>
      </c>
      <c r="H1362" s="42" t="s">
        <v>461</v>
      </c>
      <c r="I1362" s="42" t="s">
        <v>67</v>
      </c>
      <c r="J1362" s="42" t="s">
        <v>462</v>
      </c>
      <c r="K1362" s="42" t="s">
        <v>6459</v>
      </c>
      <c r="L1362" s="2">
        <v>46097</v>
      </c>
      <c r="M1362" s="42" t="s">
        <v>582</v>
      </c>
    </row>
    <row r="1363" spans="1:13" x14ac:dyDescent="0.25">
      <c r="A1363" s="42" t="s">
        <v>363</v>
      </c>
      <c r="B1363" s="42" t="s">
        <v>352</v>
      </c>
      <c r="C1363" s="42" t="s">
        <v>5896</v>
      </c>
      <c r="D1363" s="42" t="s">
        <v>409</v>
      </c>
      <c r="E1363">
        <v>722952</v>
      </c>
      <c r="F1363">
        <v>1</v>
      </c>
      <c r="G1363" s="2">
        <v>46079</v>
      </c>
      <c r="H1363" s="42" t="s">
        <v>461</v>
      </c>
      <c r="I1363" s="42" t="s">
        <v>67</v>
      </c>
      <c r="J1363" s="42" t="s">
        <v>462</v>
      </c>
      <c r="K1363" s="42" t="s">
        <v>5896</v>
      </c>
      <c r="L1363" s="2">
        <v>46091</v>
      </c>
      <c r="M1363" s="42" t="s">
        <v>582</v>
      </c>
    </row>
    <row r="1364" spans="1:13" x14ac:dyDescent="0.25">
      <c r="A1364" s="42" t="s">
        <v>219</v>
      </c>
      <c r="B1364" s="42" t="s">
        <v>301</v>
      </c>
      <c r="C1364" s="42" t="s">
        <v>3324</v>
      </c>
      <c r="D1364" s="42" t="s">
        <v>409</v>
      </c>
      <c r="E1364">
        <v>0</v>
      </c>
      <c r="F1364">
        <v>1</v>
      </c>
      <c r="G1364" s="2">
        <v>45923</v>
      </c>
      <c r="H1364" s="42" t="s">
        <v>461</v>
      </c>
      <c r="I1364" s="42" t="s">
        <v>67</v>
      </c>
      <c r="J1364" s="42" t="s">
        <v>462</v>
      </c>
      <c r="K1364" s="42" t="s">
        <v>3324</v>
      </c>
      <c r="L1364" s="2">
        <v>46091</v>
      </c>
      <c r="M1364" s="42" t="s">
        <v>582</v>
      </c>
    </row>
    <row r="1365" spans="1:13" x14ac:dyDescent="0.25">
      <c r="A1365" s="42" t="s">
        <v>363</v>
      </c>
      <c r="B1365" s="42" t="s">
        <v>352</v>
      </c>
      <c r="C1365" s="42" t="s">
        <v>6072</v>
      </c>
      <c r="D1365" s="42" t="s">
        <v>409</v>
      </c>
      <c r="E1365">
        <v>1450297</v>
      </c>
      <c r="F1365">
        <v>1</v>
      </c>
      <c r="G1365" s="2">
        <v>46085</v>
      </c>
      <c r="H1365" s="42" t="s">
        <v>461</v>
      </c>
      <c r="I1365" s="42" t="s">
        <v>67</v>
      </c>
      <c r="J1365" s="42" t="s">
        <v>462</v>
      </c>
      <c r="K1365" s="42" t="s">
        <v>6072</v>
      </c>
      <c r="L1365" s="2">
        <v>46085</v>
      </c>
      <c r="M1365" s="42" t="s">
        <v>582</v>
      </c>
    </row>
    <row r="1366" spans="1:13" x14ac:dyDescent="0.25">
      <c r="A1366" s="42" t="s">
        <v>5315</v>
      </c>
      <c r="B1366" s="42" t="s">
        <v>6112</v>
      </c>
      <c r="C1366" s="42" t="s">
        <v>4721</v>
      </c>
      <c r="D1366" s="42" t="s">
        <v>409</v>
      </c>
      <c r="E1366">
        <v>625631</v>
      </c>
      <c r="F1366">
        <v>1</v>
      </c>
      <c r="G1366" s="2">
        <v>46077</v>
      </c>
      <c r="H1366" s="42" t="s">
        <v>461</v>
      </c>
      <c r="I1366" s="42" t="s">
        <v>67</v>
      </c>
      <c r="J1366" s="42" t="s">
        <v>462</v>
      </c>
      <c r="K1366" s="42" t="s">
        <v>4721</v>
      </c>
      <c r="L1366" s="2">
        <v>46077</v>
      </c>
      <c r="M1366" s="42" t="s">
        <v>582</v>
      </c>
    </row>
    <row r="1367" spans="1:13" x14ac:dyDescent="0.25">
      <c r="A1367" s="42" t="s">
        <v>3173</v>
      </c>
      <c r="B1367" s="42" t="s">
        <v>3174</v>
      </c>
      <c r="C1367" s="42" t="s">
        <v>6124</v>
      </c>
      <c r="D1367" s="42" t="s">
        <v>409</v>
      </c>
      <c r="E1367">
        <v>0</v>
      </c>
      <c r="F1367">
        <v>1</v>
      </c>
      <c r="G1367" s="2">
        <v>46066</v>
      </c>
      <c r="H1367" s="42" t="s">
        <v>461</v>
      </c>
      <c r="I1367" s="42" t="s">
        <v>67</v>
      </c>
      <c r="J1367" s="42" t="s">
        <v>462</v>
      </c>
      <c r="K1367" s="42" t="s">
        <v>6124</v>
      </c>
      <c r="L1367" s="2">
        <v>46066</v>
      </c>
      <c r="M1367" s="42" t="s">
        <v>582</v>
      </c>
    </row>
    <row r="1368" spans="1:13" x14ac:dyDescent="0.25">
      <c r="A1368" s="42" t="s">
        <v>199</v>
      </c>
      <c r="B1368" s="42" t="s">
        <v>10</v>
      </c>
      <c r="C1368" s="42" t="s">
        <v>2895</v>
      </c>
      <c r="D1368" s="42" t="s">
        <v>409</v>
      </c>
      <c r="E1368">
        <v>1287224</v>
      </c>
      <c r="F1368">
        <v>1</v>
      </c>
      <c r="G1368" s="2">
        <v>46063</v>
      </c>
      <c r="H1368" s="42" t="s">
        <v>461</v>
      </c>
      <c r="I1368" s="42" t="s">
        <v>67</v>
      </c>
      <c r="J1368" s="42" t="s">
        <v>462</v>
      </c>
      <c r="K1368" s="42" t="s">
        <v>2895</v>
      </c>
      <c r="L1368" s="2">
        <v>46063</v>
      </c>
      <c r="M1368" s="42" t="s">
        <v>582</v>
      </c>
    </row>
    <row r="1369" spans="1:13" x14ac:dyDescent="0.25">
      <c r="A1369" s="42" t="s">
        <v>3146</v>
      </c>
      <c r="B1369" s="42" t="s">
        <v>3147</v>
      </c>
      <c r="C1369" s="42" t="s">
        <v>3148</v>
      </c>
      <c r="D1369" s="42" t="s">
        <v>409</v>
      </c>
      <c r="E1369">
        <v>2419505</v>
      </c>
      <c r="F1369">
        <v>1</v>
      </c>
      <c r="G1369" s="2">
        <v>46045</v>
      </c>
      <c r="H1369" s="42" t="s">
        <v>461</v>
      </c>
      <c r="I1369" s="42" t="s">
        <v>67</v>
      </c>
      <c r="J1369" s="42" t="s">
        <v>462</v>
      </c>
      <c r="K1369" s="42" t="s">
        <v>3148</v>
      </c>
      <c r="L1369" s="2">
        <v>46044</v>
      </c>
      <c r="M1369" s="42" t="s">
        <v>582</v>
      </c>
    </row>
    <row r="1370" spans="1:13" x14ac:dyDescent="0.25">
      <c r="A1370" s="42" t="s">
        <v>1258</v>
      </c>
      <c r="B1370" s="42" t="s">
        <v>1259</v>
      </c>
      <c r="C1370" s="42" t="s">
        <v>3251</v>
      </c>
      <c r="D1370" s="42" t="s">
        <v>409</v>
      </c>
      <c r="E1370">
        <v>198377</v>
      </c>
      <c r="F1370">
        <v>1</v>
      </c>
      <c r="G1370" s="2">
        <v>46037</v>
      </c>
      <c r="H1370" s="42" t="s">
        <v>461</v>
      </c>
      <c r="I1370" s="42" t="s">
        <v>67</v>
      </c>
      <c r="J1370" s="42" t="s">
        <v>462</v>
      </c>
      <c r="K1370" s="42" t="s">
        <v>3251</v>
      </c>
      <c r="L1370" s="2">
        <v>46037</v>
      </c>
      <c r="M1370" s="42" t="s">
        <v>582</v>
      </c>
    </row>
    <row r="1371" spans="1:13" x14ac:dyDescent="0.25">
      <c r="A1371" s="42" t="s">
        <v>3268</v>
      </c>
      <c r="B1371" s="42" t="s">
        <v>3269</v>
      </c>
      <c r="C1371" s="42" t="s">
        <v>3270</v>
      </c>
      <c r="D1371" s="42" t="s">
        <v>409</v>
      </c>
      <c r="E1371">
        <v>1759269</v>
      </c>
      <c r="F1371">
        <v>1</v>
      </c>
      <c r="G1371" s="2">
        <v>46035</v>
      </c>
      <c r="H1371" s="42" t="s">
        <v>461</v>
      </c>
      <c r="I1371" s="42" t="s">
        <v>67</v>
      </c>
      <c r="J1371" s="42" t="s">
        <v>462</v>
      </c>
      <c r="K1371" s="42" t="s">
        <v>3270</v>
      </c>
      <c r="L1371" s="2">
        <v>46035</v>
      </c>
      <c r="M1371" s="42" t="s">
        <v>582</v>
      </c>
    </row>
    <row r="1372" spans="1:13" x14ac:dyDescent="0.25">
      <c r="A1372" s="42" t="s">
        <v>3277</v>
      </c>
      <c r="B1372" s="42" t="s">
        <v>3278</v>
      </c>
      <c r="C1372" s="42" t="s">
        <v>3279</v>
      </c>
      <c r="D1372" s="42" t="s">
        <v>409</v>
      </c>
      <c r="E1372">
        <v>13845248</v>
      </c>
      <c r="F1372">
        <v>1</v>
      </c>
      <c r="G1372" s="2">
        <v>46034</v>
      </c>
      <c r="H1372" s="42" t="s">
        <v>461</v>
      </c>
      <c r="I1372" s="42" t="s">
        <v>67</v>
      </c>
      <c r="J1372" s="42" t="s">
        <v>462</v>
      </c>
      <c r="K1372" s="42" t="s">
        <v>3279</v>
      </c>
      <c r="L1372" s="2">
        <v>46034</v>
      </c>
      <c r="M1372" s="42" t="s">
        <v>582</v>
      </c>
    </row>
    <row r="1373" spans="1:13" x14ac:dyDescent="0.25">
      <c r="A1373" s="42" t="s">
        <v>199</v>
      </c>
      <c r="B1373" s="42" t="s">
        <v>10</v>
      </c>
      <c r="C1373" s="42" t="s">
        <v>3289</v>
      </c>
      <c r="D1373" s="42" t="s">
        <v>409</v>
      </c>
      <c r="E1373">
        <v>0</v>
      </c>
      <c r="F1373">
        <v>1</v>
      </c>
      <c r="G1373" s="2">
        <v>46031</v>
      </c>
      <c r="H1373" s="42" t="s">
        <v>461</v>
      </c>
      <c r="I1373" s="42" t="s">
        <v>67</v>
      </c>
      <c r="J1373" s="42" t="s">
        <v>462</v>
      </c>
      <c r="K1373" s="42" t="s">
        <v>3289</v>
      </c>
      <c r="L1373" s="2">
        <v>46031</v>
      </c>
      <c r="M1373" s="42" t="s">
        <v>582</v>
      </c>
    </row>
    <row r="1374" spans="1:13" x14ac:dyDescent="0.25">
      <c r="A1374" s="42" t="s">
        <v>3301</v>
      </c>
      <c r="B1374" s="42" t="s">
        <v>3302</v>
      </c>
      <c r="C1374" s="42" t="s">
        <v>3303</v>
      </c>
      <c r="D1374" s="42" t="s">
        <v>409</v>
      </c>
      <c r="E1374">
        <v>2812713</v>
      </c>
      <c r="F1374">
        <v>1</v>
      </c>
      <c r="G1374" s="2">
        <v>45985</v>
      </c>
      <c r="H1374" s="42" t="s">
        <v>461</v>
      </c>
      <c r="I1374" s="42" t="s">
        <v>67</v>
      </c>
      <c r="J1374" s="42" t="s">
        <v>462</v>
      </c>
      <c r="K1374" s="42" t="s">
        <v>3303</v>
      </c>
      <c r="L1374" s="2">
        <v>46029</v>
      </c>
      <c r="M1374" s="42" t="s">
        <v>582</v>
      </c>
    </row>
    <row r="1375" spans="1:13" x14ac:dyDescent="0.25">
      <c r="A1375" s="42" t="s">
        <v>2163</v>
      </c>
      <c r="B1375" s="42" t="s">
        <v>2164</v>
      </c>
      <c r="C1375" s="42" t="s">
        <v>3308</v>
      </c>
      <c r="D1375" s="42" t="s">
        <v>409</v>
      </c>
      <c r="E1375">
        <v>1767950</v>
      </c>
      <c r="F1375">
        <v>1</v>
      </c>
      <c r="G1375" s="2">
        <v>46028</v>
      </c>
      <c r="H1375" s="42" t="s">
        <v>461</v>
      </c>
      <c r="I1375" s="42" t="s">
        <v>67</v>
      </c>
      <c r="J1375" s="42" t="s">
        <v>462</v>
      </c>
      <c r="K1375" s="42" t="s">
        <v>3308</v>
      </c>
      <c r="L1375" s="2">
        <v>46028</v>
      </c>
      <c r="M1375" s="42" t="s">
        <v>582</v>
      </c>
    </row>
    <row r="1376" spans="1:13" x14ac:dyDescent="0.25">
      <c r="A1376" s="42" t="s">
        <v>13478</v>
      </c>
      <c r="B1376" s="42" t="s">
        <v>13479</v>
      </c>
      <c r="C1376" s="42" t="s">
        <v>13480</v>
      </c>
      <c r="D1376" s="42" t="s">
        <v>409</v>
      </c>
      <c r="E1376">
        <v>11286033</v>
      </c>
      <c r="F1376">
        <v>1</v>
      </c>
      <c r="G1376" s="2">
        <v>46161</v>
      </c>
      <c r="H1376" s="42" t="s">
        <v>1221</v>
      </c>
      <c r="I1376" s="42" t="s">
        <v>62</v>
      </c>
      <c r="J1376" s="42" t="s">
        <v>1141</v>
      </c>
      <c r="K1376" s="42" t="s">
        <v>13481</v>
      </c>
      <c r="L1376" s="2">
        <v>46325</v>
      </c>
      <c r="M1376" s="42" t="s">
        <v>582</v>
      </c>
    </row>
    <row r="1377" spans="1:13" x14ac:dyDescent="0.25">
      <c r="A1377" s="42" t="s">
        <v>12321</v>
      </c>
      <c r="B1377" s="42" t="s">
        <v>12322</v>
      </c>
      <c r="C1377" s="42" t="s">
        <v>12061</v>
      </c>
      <c r="D1377" s="42" t="s">
        <v>409</v>
      </c>
      <c r="E1377">
        <v>2491500</v>
      </c>
      <c r="F1377">
        <v>1</v>
      </c>
      <c r="G1377" s="2">
        <v>46174</v>
      </c>
      <c r="H1377" s="42" t="s">
        <v>1221</v>
      </c>
      <c r="I1377" s="42" t="s">
        <v>62</v>
      </c>
      <c r="J1377" s="42" t="s">
        <v>1141</v>
      </c>
      <c r="K1377" s="42" t="s">
        <v>13482</v>
      </c>
      <c r="L1377" s="2">
        <v>46203</v>
      </c>
      <c r="M1377" s="42" t="s">
        <v>582</v>
      </c>
    </row>
    <row r="1378" spans="1:13" x14ac:dyDescent="0.25">
      <c r="A1378" s="42" t="s">
        <v>12315</v>
      </c>
      <c r="B1378" s="42" t="s">
        <v>13483</v>
      </c>
      <c r="C1378" s="42" t="s">
        <v>12059</v>
      </c>
      <c r="D1378" s="42" t="s">
        <v>409</v>
      </c>
      <c r="E1378">
        <v>1223261</v>
      </c>
      <c r="F1378">
        <v>1</v>
      </c>
      <c r="G1378" s="2">
        <v>46174</v>
      </c>
      <c r="H1378" s="42" t="s">
        <v>1221</v>
      </c>
      <c r="I1378" s="42" t="s">
        <v>62</v>
      </c>
      <c r="J1378" s="42" t="s">
        <v>1141</v>
      </c>
      <c r="K1378" s="42" t="s">
        <v>13484</v>
      </c>
      <c r="L1378" s="2">
        <v>46203</v>
      </c>
      <c r="M1378" s="42" t="s">
        <v>582</v>
      </c>
    </row>
    <row r="1379" spans="1:13" x14ac:dyDescent="0.25">
      <c r="A1379" s="42" t="s">
        <v>1043</v>
      </c>
      <c r="B1379" s="42" t="s">
        <v>1044</v>
      </c>
      <c r="C1379" s="42" t="s">
        <v>12065</v>
      </c>
      <c r="D1379" s="42" t="s">
        <v>409</v>
      </c>
      <c r="E1379" s="5">
        <v>930393</v>
      </c>
      <c r="F1379">
        <v>1</v>
      </c>
      <c r="G1379" s="2">
        <v>46198</v>
      </c>
      <c r="H1379" s="42" t="s">
        <v>1221</v>
      </c>
      <c r="I1379" s="42" t="s">
        <v>62</v>
      </c>
      <c r="J1379" s="42" t="s">
        <v>1141</v>
      </c>
      <c r="K1379" s="42" t="s">
        <v>13485</v>
      </c>
      <c r="L1379" s="2">
        <v>46203</v>
      </c>
      <c r="M1379" s="42" t="s">
        <v>582</v>
      </c>
    </row>
    <row r="1380" spans="1:13" x14ac:dyDescent="0.25">
      <c r="A1380" s="42" t="s">
        <v>12311</v>
      </c>
      <c r="B1380" s="42" t="s">
        <v>13486</v>
      </c>
      <c r="C1380" s="42" t="s">
        <v>12064</v>
      </c>
      <c r="D1380" s="42" t="s">
        <v>409</v>
      </c>
      <c r="E1380" s="5">
        <v>1473886</v>
      </c>
      <c r="F1380">
        <v>1</v>
      </c>
      <c r="G1380" s="2">
        <v>46184</v>
      </c>
      <c r="H1380" s="42" t="s">
        <v>1221</v>
      </c>
      <c r="I1380" s="42" t="s">
        <v>62</v>
      </c>
      <c r="J1380" s="42" t="s">
        <v>1141</v>
      </c>
      <c r="K1380" s="42" t="s">
        <v>13487</v>
      </c>
      <c r="L1380" s="2">
        <v>46203</v>
      </c>
      <c r="M1380" s="42" t="s">
        <v>582</v>
      </c>
    </row>
    <row r="1381" spans="1:13" x14ac:dyDescent="0.25">
      <c r="A1381" s="42" t="s">
        <v>13488</v>
      </c>
      <c r="B1381" s="42" t="s">
        <v>13489</v>
      </c>
      <c r="C1381" s="42" t="s">
        <v>13490</v>
      </c>
      <c r="D1381" s="42" t="s">
        <v>409</v>
      </c>
      <c r="E1381" s="5">
        <v>85620</v>
      </c>
      <c r="F1381">
        <v>1</v>
      </c>
      <c r="G1381" s="2">
        <v>46185</v>
      </c>
      <c r="H1381" s="42" t="s">
        <v>1221</v>
      </c>
      <c r="I1381" s="42" t="s">
        <v>62</v>
      </c>
      <c r="J1381" s="42" t="s">
        <v>1141</v>
      </c>
      <c r="K1381" s="42" t="s">
        <v>13491</v>
      </c>
      <c r="L1381" s="2">
        <v>46203</v>
      </c>
      <c r="M1381" s="42" t="s">
        <v>582</v>
      </c>
    </row>
    <row r="1382" spans="1:13" x14ac:dyDescent="0.25">
      <c r="A1382" s="42" t="s">
        <v>11904</v>
      </c>
      <c r="B1382" s="42" t="s">
        <v>11905</v>
      </c>
      <c r="C1382" s="42" t="s">
        <v>11906</v>
      </c>
      <c r="D1382" s="42" t="s">
        <v>409</v>
      </c>
      <c r="E1382" s="5">
        <v>307999</v>
      </c>
      <c r="F1382">
        <v>1</v>
      </c>
      <c r="G1382" s="2">
        <v>46160</v>
      </c>
      <c r="H1382" s="42" t="s">
        <v>1221</v>
      </c>
      <c r="I1382" s="42" t="s">
        <v>62</v>
      </c>
      <c r="J1382" s="42" t="s">
        <v>1141</v>
      </c>
      <c r="K1382" s="42" t="s">
        <v>11907</v>
      </c>
      <c r="L1382" s="2">
        <v>46203</v>
      </c>
      <c r="M1382" s="42" t="s">
        <v>582</v>
      </c>
    </row>
    <row r="1383" spans="1:13" x14ac:dyDescent="0.25">
      <c r="A1383" s="42" t="s">
        <v>11900</v>
      </c>
      <c r="B1383" s="42" t="s">
        <v>11901</v>
      </c>
      <c r="C1383" s="42" t="s">
        <v>11902</v>
      </c>
      <c r="D1383" s="42" t="s">
        <v>409</v>
      </c>
      <c r="E1383" s="5">
        <v>306335</v>
      </c>
      <c r="F1383">
        <v>1</v>
      </c>
      <c r="G1383" s="2">
        <v>46157</v>
      </c>
      <c r="H1383" s="42" t="s">
        <v>1221</v>
      </c>
      <c r="I1383" s="42" t="s">
        <v>62</v>
      </c>
      <c r="J1383" s="42" t="s">
        <v>1141</v>
      </c>
      <c r="K1383" s="42" t="s">
        <v>11903</v>
      </c>
      <c r="L1383" s="2">
        <v>46203</v>
      </c>
      <c r="M1383" s="42" t="s">
        <v>582</v>
      </c>
    </row>
    <row r="1384" spans="1:13" x14ac:dyDescent="0.25">
      <c r="A1384" s="42" t="s">
        <v>6914</v>
      </c>
      <c r="B1384" s="42" t="s">
        <v>6915</v>
      </c>
      <c r="C1384" s="42" t="s">
        <v>12058</v>
      </c>
      <c r="D1384" s="42" t="s">
        <v>409</v>
      </c>
      <c r="E1384" s="5">
        <v>13361857</v>
      </c>
      <c r="F1384">
        <v>1</v>
      </c>
      <c r="G1384" s="2">
        <v>46143</v>
      </c>
      <c r="H1384" s="42" t="s">
        <v>1221</v>
      </c>
      <c r="I1384" s="42" t="s">
        <v>62</v>
      </c>
      <c r="J1384" s="42" t="s">
        <v>1141</v>
      </c>
      <c r="K1384" s="42" t="s">
        <v>13492</v>
      </c>
      <c r="L1384" s="2">
        <v>46202</v>
      </c>
      <c r="M1384" s="42" t="s">
        <v>582</v>
      </c>
    </row>
    <row r="1385" spans="1:13" x14ac:dyDescent="0.25">
      <c r="A1385" s="42" t="s">
        <v>7073</v>
      </c>
      <c r="B1385" s="42" t="s">
        <v>7074</v>
      </c>
      <c r="C1385" s="42" t="s">
        <v>12060</v>
      </c>
      <c r="D1385" s="42" t="s">
        <v>409</v>
      </c>
      <c r="E1385" s="5">
        <v>3087028</v>
      </c>
      <c r="F1385">
        <v>1</v>
      </c>
      <c r="G1385" s="2">
        <v>46198</v>
      </c>
      <c r="H1385" s="42" t="s">
        <v>1221</v>
      </c>
      <c r="I1385" s="42" t="s">
        <v>62</v>
      </c>
      <c r="J1385" s="42" t="s">
        <v>1141</v>
      </c>
      <c r="K1385" s="42" t="s">
        <v>9847</v>
      </c>
      <c r="L1385" s="2">
        <v>46199</v>
      </c>
      <c r="M1385" s="42" t="s">
        <v>582</v>
      </c>
    </row>
    <row r="1386" spans="1:13" x14ac:dyDescent="0.25">
      <c r="A1386" s="42" t="s">
        <v>155</v>
      </c>
      <c r="B1386" s="42" t="s">
        <v>80</v>
      </c>
      <c r="C1386" s="42" t="s">
        <v>12053</v>
      </c>
      <c r="D1386" s="42" t="s">
        <v>409</v>
      </c>
      <c r="E1386" s="5">
        <v>3536293</v>
      </c>
      <c r="F1386">
        <v>1</v>
      </c>
      <c r="G1386" s="2">
        <v>46191</v>
      </c>
      <c r="H1386" s="42" t="s">
        <v>1221</v>
      </c>
      <c r="I1386" s="42" t="s">
        <v>62</v>
      </c>
      <c r="J1386" s="42" t="s">
        <v>1141</v>
      </c>
      <c r="K1386" s="42" t="s">
        <v>12053</v>
      </c>
      <c r="L1386" s="2">
        <v>46198</v>
      </c>
      <c r="M1386" s="42" t="s">
        <v>582</v>
      </c>
    </row>
    <row r="1387" spans="1:13" x14ac:dyDescent="0.25">
      <c r="A1387" s="42" t="s">
        <v>12318</v>
      </c>
      <c r="B1387" s="42" t="s">
        <v>13493</v>
      </c>
      <c r="C1387" s="42" t="s">
        <v>12057</v>
      </c>
      <c r="D1387" s="42" t="s">
        <v>409</v>
      </c>
      <c r="E1387" s="5">
        <v>588900</v>
      </c>
      <c r="F1387">
        <v>1</v>
      </c>
      <c r="G1387" s="2">
        <v>46174</v>
      </c>
      <c r="H1387" s="42" t="s">
        <v>1221</v>
      </c>
      <c r="I1387" s="42" t="s">
        <v>62</v>
      </c>
      <c r="J1387" s="42" t="s">
        <v>1141</v>
      </c>
      <c r="K1387" s="42" t="s">
        <v>13494</v>
      </c>
      <c r="L1387" s="2">
        <v>46197</v>
      </c>
      <c r="M1387" s="42" t="s">
        <v>582</v>
      </c>
    </row>
    <row r="1388" spans="1:13" x14ac:dyDescent="0.25">
      <c r="A1388" s="42" t="s">
        <v>154</v>
      </c>
      <c r="B1388" s="42" t="s">
        <v>22</v>
      </c>
      <c r="C1388" s="42" t="s">
        <v>12035</v>
      </c>
      <c r="D1388" s="42" t="s">
        <v>409</v>
      </c>
      <c r="E1388" s="5">
        <v>1465840</v>
      </c>
      <c r="F1388">
        <v>1</v>
      </c>
      <c r="G1388" s="2">
        <v>46174</v>
      </c>
      <c r="H1388" s="42" t="s">
        <v>1221</v>
      </c>
      <c r="I1388" s="42" t="s">
        <v>62</v>
      </c>
      <c r="J1388" s="42" t="s">
        <v>1141</v>
      </c>
      <c r="K1388" s="42" t="s">
        <v>12035</v>
      </c>
      <c r="L1388" s="2">
        <v>46197</v>
      </c>
      <c r="M1388" s="42" t="s">
        <v>582</v>
      </c>
    </row>
    <row r="1389" spans="1:13" x14ac:dyDescent="0.25">
      <c r="A1389" s="42" t="s">
        <v>348</v>
      </c>
      <c r="B1389" s="42" t="s">
        <v>335</v>
      </c>
      <c r="C1389" s="42" t="s">
        <v>12054</v>
      </c>
      <c r="D1389" s="42" t="s">
        <v>409</v>
      </c>
      <c r="E1389">
        <v>1514814</v>
      </c>
      <c r="F1389">
        <v>1</v>
      </c>
      <c r="G1389" s="2">
        <v>46174</v>
      </c>
      <c r="H1389" s="42" t="s">
        <v>1221</v>
      </c>
      <c r="I1389" s="42" t="s">
        <v>62</v>
      </c>
      <c r="J1389" s="42" t="s">
        <v>1141</v>
      </c>
      <c r="K1389" s="42" t="s">
        <v>12054</v>
      </c>
      <c r="L1389" s="2">
        <v>46197</v>
      </c>
      <c r="M1389" s="42" t="s">
        <v>582</v>
      </c>
    </row>
    <row r="1390" spans="1:13" x14ac:dyDescent="0.25">
      <c r="A1390" s="42" t="s">
        <v>802</v>
      </c>
      <c r="B1390" s="42" t="s">
        <v>652</v>
      </c>
      <c r="C1390" s="42" t="s">
        <v>12063</v>
      </c>
      <c r="D1390" s="42" t="s">
        <v>409</v>
      </c>
      <c r="E1390" s="5">
        <v>2936714</v>
      </c>
      <c r="F1390">
        <v>1</v>
      </c>
      <c r="G1390" s="2">
        <v>46174</v>
      </c>
      <c r="H1390" s="42" t="s">
        <v>1221</v>
      </c>
      <c r="I1390" s="42" t="s">
        <v>62</v>
      </c>
      <c r="J1390" s="42" t="s">
        <v>1141</v>
      </c>
      <c r="K1390" s="42" t="s">
        <v>13495</v>
      </c>
      <c r="L1390" s="2">
        <v>46197</v>
      </c>
      <c r="M1390" s="42" t="s">
        <v>582</v>
      </c>
    </row>
    <row r="1391" spans="1:13" x14ac:dyDescent="0.25">
      <c r="A1391" s="42" t="s">
        <v>1648</v>
      </c>
      <c r="B1391" s="42" t="s">
        <v>1649</v>
      </c>
      <c r="C1391" s="42" t="s">
        <v>12056</v>
      </c>
      <c r="D1391" s="42" t="s">
        <v>409</v>
      </c>
      <c r="E1391" s="5">
        <v>308518</v>
      </c>
      <c r="F1391">
        <v>1</v>
      </c>
      <c r="G1391" s="2">
        <v>46174</v>
      </c>
      <c r="H1391" s="42" t="s">
        <v>1221</v>
      </c>
      <c r="I1391" s="42" t="s">
        <v>62</v>
      </c>
      <c r="J1391" s="42" t="s">
        <v>1141</v>
      </c>
      <c r="K1391" s="42" t="s">
        <v>12056</v>
      </c>
      <c r="L1391" s="2">
        <v>46197</v>
      </c>
      <c r="M1391" s="42" t="s">
        <v>582</v>
      </c>
    </row>
    <row r="1392" spans="1:13" x14ac:dyDescent="0.25">
      <c r="A1392" s="42" t="s">
        <v>151</v>
      </c>
      <c r="B1392" s="42" t="s">
        <v>279</v>
      </c>
      <c r="C1392" s="42" t="s">
        <v>12052</v>
      </c>
      <c r="D1392" s="42" t="s">
        <v>409</v>
      </c>
      <c r="E1392">
        <v>1941181</v>
      </c>
      <c r="F1392">
        <v>1</v>
      </c>
      <c r="G1392" s="2">
        <v>46174</v>
      </c>
      <c r="H1392" s="42" t="s">
        <v>1221</v>
      </c>
      <c r="I1392" s="42" t="s">
        <v>62</v>
      </c>
      <c r="J1392" s="42" t="s">
        <v>1141</v>
      </c>
      <c r="K1392" s="42" t="s">
        <v>12052</v>
      </c>
      <c r="L1392" s="2">
        <v>46197</v>
      </c>
      <c r="M1392" s="42" t="s">
        <v>582</v>
      </c>
    </row>
    <row r="1393" spans="1:13" x14ac:dyDescent="0.25">
      <c r="A1393" s="42" t="s">
        <v>151</v>
      </c>
      <c r="B1393" s="42" t="s">
        <v>279</v>
      </c>
      <c r="C1393" s="42" t="s">
        <v>12039</v>
      </c>
      <c r="D1393" s="42" t="s">
        <v>409</v>
      </c>
      <c r="E1393">
        <v>187256</v>
      </c>
      <c r="F1393">
        <v>1</v>
      </c>
      <c r="G1393" s="2">
        <v>46174</v>
      </c>
      <c r="H1393" s="42" t="s">
        <v>1221</v>
      </c>
      <c r="I1393" s="42" t="s">
        <v>62</v>
      </c>
      <c r="J1393" s="42" t="s">
        <v>1141</v>
      </c>
      <c r="K1393" s="42" t="s">
        <v>12039</v>
      </c>
      <c r="L1393" s="2">
        <v>46197</v>
      </c>
      <c r="M1393" s="42" t="s">
        <v>582</v>
      </c>
    </row>
    <row r="1394" spans="1:13" x14ac:dyDescent="0.25">
      <c r="A1394" s="42" t="s">
        <v>1355</v>
      </c>
      <c r="B1394" s="42" t="s">
        <v>1356</v>
      </c>
      <c r="C1394" s="42" t="s">
        <v>12055</v>
      </c>
      <c r="D1394" s="42" t="s">
        <v>409</v>
      </c>
      <c r="E1394">
        <v>1542322</v>
      </c>
      <c r="F1394">
        <v>1</v>
      </c>
      <c r="G1394" s="2">
        <v>46174</v>
      </c>
      <c r="H1394" s="42" t="s">
        <v>1221</v>
      </c>
      <c r="I1394" s="42" t="s">
        <v>62</v>
      </c>
      <c r="J1394" s="42" t="s">
        <v>1141</v>
      </c>
      <c r="K1394" s="42" t="s">
        <v>12055</v>
      </c>
      <c r="L1394" s="2">
        <v>46197</v>
      </c>
      <c r="M1394" s="42" t="s">
        <v>582</v>
      </c>
    </row>
    <row r="1395" spans="1:13" x14ac:dyDescent="0.25">
      <c r="A1395" s="42" t="s">
        <v>930</v>
      </c>
      <c r="B1395" s="42" t="s">
        <v>931</v>
      </c>
      <c r="C1395" s="42" t="s">
        <v>3333</v>
      </c>
      <c r="D1395" s="42" t="s">
        <v>409</v>
      </c>
      <c r="E1395">
        <v>33125860</v>
      </c>
      <c r="F1395">
        <v>1</v>
      </c>
      <c r="G1395" s="2">
        <v>45835</v>
      </c>
      <c r="H1395" s="42" t="s">
        <v>1221</v>
      </c>
      <c r="I1395" s="42" t="s">
        <v>62</v>
      </c>
      <c r="J1395" s="42" t="s">
        <v>1141</v>
      </c>
      <c r="K1395" s="42" t="s">
        <v>3333</v>
      </c>
      <c r="L1395" s="2">
        <v>46174</v>
      </c>
      <c r="M1395" s="42" t="s">
        <v>582</v>
      </c>
    </row>
    <row r="1396" spans="1:13" x14ac:dyDescent="0.25">
      <c r="A1396" s="42" t="s">
        <v>928</v>
      </c>
      <c r="B1396" s="42" t="s">
        <v>869</v>
      </c>
      <c r="C1396" s="42" t="s">
        <v>9613</v>
      </c>
      <c r="D1396" s="42" t="s">
        <v>409</v>
      </c>
      <c r="E1396">
        <v>187505</v>
      </c>
      <c r="F1396">
        <v>1</v>
      </c>
      <c r="G1396" s="2">
        <v>46126</v>
      </c>
      <c r="H1396" s="42" t="s">
        <v>1221</v>
      </c>
      <c r="I1396" s="42" t="s">
        <v>62</v>
      </c>
      <c r="J1396" s="42" t="s">
        <v>1141</v>
      </c>
      <c r="K1396" s="42" t="s">
        <v>9614</v>
      </c>
      <c r="L1396" s="2">
        <v>46173</v>
      </c>
      <c r="M1396" s="42" t="s">
        <v>582</v>
      </c>
    </row>
    <row r="1397" spans="1:13" x14ac:dyDescent="0.25">
      <c r="A1397" s="42" t="s">
        <v>110</v>
      </c>
      <c r="B1397" s="42" t="s">
        <v>11910</v>
      </c>
      <c r="C1397" s="42" t="s">
        <v>11911</v>
      </c>
      <c r="D1397" s="42" t="s">
        <v>409</v>
      </c>
      <c r="E1397">
        <v>78900000</v>
      </c>
      <c r="F1397">
        <v>1</v>
      </c>
      <c r="G1397" s="2">
        <v>46169</v>
      </c>
      <c r="H1397" s="42" t="s">
        <v>1221</v>
      </c>
      <c r="I1397" s="42" t="s">
        <v>62</v>
      </c>
      <c r="J1397" s="42" t="s">
        <v>1141</v>
      </c>
      <c r="K1397" s="42" t="s">
        <v>11912</v>
      </c>
      <c r="L1397" s="2">
        <v>46173</v>
      </c>
      <c r="M1397" s="42" t="s">
        <v>582</v>
      </c>
    </row>
    <row r="1398" spans="1:13" x14ac:dyDescent="0.25">
      <c r="A1398" s="42" t="s">
        <v>324</v>
      </c>
      <c r="B1398" s="42" t="s">
        <v>316</v>
      </c>
      <c r="C1398" s="42" t="s">
        <v>9919</v>
      </c>
      <c r="D1398" s="42" t="s">
        <v>409</v>
      </c>
      <c r="E1398" s="5">
        <v>682198</v>
      </c>
      <c r="F1398">
        <v>1</v>
      </c>
      <c r="G1398" s="2">
        <v>46128</v>
      </c>
      <c r="H1398" s="42" t="s">
        <v>1221</v>
      </c>
      <c r="I1398" s="42" t="s">
        <v>62</v>
      </c>
      <c r="J1398" s="42" t="s">
        <v>1141</v>
      </c>
      <c r="K1398" s="42" t="s">
        <v>9920</v>
      </c>
      <c r="L1398" s="2">
        <v>46172</v>
      </c>
      <c r="M1398" s="42" t="s">
        <v>582</v>
      </c>
    </row>
    <row r="1399" spans="1:13" x14ac:dyDescent="0.25">
      <c r="A1399" s="42" t="s">
        <v>2792</v>
      </c>
      <c r="B1399" s="42" t="s">
        <v>2793</v>
      </c>
      <c r="C1399" s="42" t="s">
        <v>2794</v>
      </c>
      <c r="D1399" s="42" t="s">
        <v>409</v>
      </c>
      <c r="E1399" s="5">
        <v>198492</v>
      </c>
      <c r="F1399">
        <v>1</v>
      </c>
      <c r="G1399" s="2">
        <v>46056</v>
      </c>
      <c r="H1399" s="42" t="s">
        <v>1221</v>
      </c>
      <c r="I1399" s="42" t="s">
        <v>62</v>
      </c>
      <c r="J1399" s="42" t="s">
        <v>1141</v>
      </c>
      <c r="K1399" s="42" t="s">
        <v>2795</v>
      </c>
      <c r="L1399" s="2">
        <v>46172</v>
      </c>
      <c r="M1399" s="42" t="s">
        <v>582</v>
      </c>
    </row>
    <row r="1400" spans="1:13" x14ac:dyDescent="0.25">
      <c r="A1400" s="42" t="s">
        <v>998</v>
      </c>
      <c r="B1400" s="42" t="s">
        <v>999</v>
      </c>
      <c r="C1400" s="42" t="s">
        <v>2823</v>
      </c>
      <c r="D1400" s="42" t="s">
        <v>409</v>
      </c>
      <c r="E1400">
        <v>1768920</v>
      </c>
      <c r="F1400">
        <v>1</v>
      </c>
      <c r="G1400" s="2">
        <v>46050</v>
      </c>
      <c r="H1400" s="42" t="s">
        <v>1221</v>
      </c>
      <c r="I1400" s="42" t="s">
        <v>62</v>
      </c>
      <c r="J1400" s="42" t="s">
        <v>1141</v>
      </c>
      <c r="K1400" s="42" t="s">
        <v>2823</v>
      </c>
      <c r="L1400" s="2">
        <v>46172</v>
      </c>
      <c r="M1400" s="42" t="s">
        <v>582</v>
      </c>
    </row>
    <row r="1401" spans="1:13" x14ac:dyDescent="0.25">
      <c r="A1401" s="42" t="s">
        <v>9921</v>
      </c>
      <c r="B1401" s="42" t="s">
        <v>9922</v>
      </c>
      <c r="C1401" s="42" t="s">
        <v>9923</v>
      </c>
      <c r="D1401" s="42" t="s">
        <v>409</v>
      </c>
      <c r="E1401">
        <v>354591</v>
      </c>
      <c r="F1401">
        <v>1</v>
      </c>
      <c r="G1401" s="2">
        <v>46101</v>
      </c>
      <c r="H1401" s="42" t="s">
        <v>1221</v>
      </c>
      <c r="I1401" s="42" t="s">
        <v>62</v>
      </c>
      <c r="J1401" s="42" t="s">
        <v>1141</v>
      </c>
      <c r="K1401" s="42" t="s">
        <v>9924</v>
      </c>
      <c r="L1401" s="2">
        <v>46172</v>
      </c>
      <c r="M1401" s="42" t="s">
        <v>582</v>
      </c>
    </row>
    <row r="1402" spans="1:13" x14ac:dyDescent="0.25">
      <c r="A1402" s="42" t="s">
        <v>2796</v>
      </c>
      <c r="B1402" s="42" t="s">
        <v>2797</v>
      </c>
      <c r="C1402" s="42" t="s">
        <v>2798</v>
      </c>
      <c r="D1402" s="42" t="s">
        <v>409</v>
      </c>
      <c r="E1402">
        <v>3621427</v>
      </c>
      <c r="F1402">
        <v>1</v>
      </c>
      <c r="G1402" s="2">
        <v>46059</v>
      </c>
      <c r="H1402" s="42" t="s">
        <v>1221</v>
      </c>
      <c r="I1402" s="42" t="s">
        <v>62</v>
      </c>
      <c r="J1402" s="42" t="s">
        <v>1141</v>
      </c>
      <c r="K1402" s="42" t="s">
        <v>2799</v>
      </c>
      <c r="L1402" s="2">
        <v>46172</v>
      </c>
      <c r="M1402" s="42" t="s">
        <v>582</v>
      </c>
    </row>
    <row r="1403" spans="1:13" x14ac:dyDescent="0.25">
      <c r="A1403" s="42" t="s">
        <v>151</v>
      </c>
      <c r="B1403" s="42" t="s">
        <v>279</v>
      </c>
      <c r="C1403" s="42" t="s">
        <v>10521</v>
      </c>
      <c r="D1403" s="42" t="s">
        <v>409</v>
      </c>
      <c r="E1403">
        <v>2938897</v>
      </c>
      <c r="F1403">
        <v>1</v>
      </c>
      <c r="G1403" s="2">
        <v>46143</v>
      </c>
      <c r="H1403" s="42" t="s">
        <v>1221</v>
      </c>
      <c r="I1403" s="42" t="s">
        <v>62</v>
      </c>
      <c r="J1403" s="42" t="s">
        <v>1141</v>
      </c>
      <c r="K1403" s="42" t="s">
        <v>10521</v>
      </c>
      <c r="L1403" s="2">
        <v>46170</v>
      </c>
      <c r="M1403" s="42" t="s">
        <v>582</v>
      </c>
    </row>
    <row r="1404" spans="1:13" x14ac:dyDescent="0.25">
      <c r="A1404" s="42" t="s">
        <v>1648</v>
      </c>
      <c r="B1404" s="42" t="s">
        <v>1649</v>
      </c>
      <c r="C1404" s="42" t="s">
        <v>10526</v>
      </c>
      <c r="D1404" s="42" t="s">
        <v>409</v>
      </c>
      <c r="E1404">
        <v>607825</v>
      </c>
      <c r="F1404">
        <v>1</v>
      </c>
      <c r="G1404" s="2">
        <v>46143</v>
      </c>
      <c r="H1404" s="42" t="s">
        <v>1221</v>
      </c>
      <c r="I1404" s="42" t="s">
        <v>62</v>
      </c>
      <c r="J1404" s="42" t="s">
        <v>1141</v>
      </c>
      <c r="K1404" s="42" t="s">
        <v>10526</v>
      </c>
      <c r="L1404" s="2">
        <v>46170</v>
      </c>
      <c r="M1404" s="42" t="s">
        <v>582</v>
      </c>
    </row>
    <row r="1405" spans="1:13" x14ac:dyDescent="0.25">
      <c r="A1405" s="42" t="s">
        <v>348</v>
      </c>
      <c r="B1405" s="42" t="s">
        <v>335</v>
      </c>
      <c r="C1405" s="42" t="s">
        <v>10522</v>
      </c>
      <c r="D1405" s="42" t="s">
        <v>409</v>
      </c>
      <c r="E1405">
        <v>1829026</v>
      </c>
      <c r="F1405">
        <v>1</v>
      </c>
      <c r="G1405" s="2">
        <v>46143</v>
      </c>
      <c r="H1405" s="42" t="s">
        <v>1221</v>
      </c>
      <c r="I1405" s="42" t="s">
        <v>62</v>
      </c>
      <c r="J1405" s="42" t="s">
        <v>1141</v>
      </c>
      <c r="K1405" s="42" t="s">
        <v>10522</v>
      </c>
      <c r="L1405" s="2">
        <v>46170</v>
      </c>
      <c r="M1405" s="42" t="s">
        <v>582</v>
      </c>
    </row>
    <row r="1406" spans="1:13" x14ac:dyDescent="0.25">
      <c r="A1406" s="42" t="s">
        <v>1355</v>
      </c>
      <c r="B1406" s="42" t="s">
        <v>1356</v>
      </c>
      <c r="C1406" s="42" t="s">
        <v>10525</v>
      </c>
      <c r="D1406" s="42" t="s">
        <v>409</v>
      </c>
      <c r="E1406">
        <v>1210630</v>
      </c>
      <c r="F1406">
        <v>1</v>
      </c>
      <c r="G1406" s="2">
        <v>46143</v>
      </c>
      <c r="H1406" s="42" t="s">
        <v>1221</v>
      </c>
      <c r="I1406" s="42" t="s">
        <v>62</v>
      </c>
      <c r="J1406" s="42" t="s">
        <v>1141</v>
      </c>
      <c r="K1406" s="42" t="s">
        <v>10525</v>
      </c>
      <c r="L1406" s="2">
        <v>46170</v>
      </c>
      <c r="M1406" s="42" t="s">
        <v>582</v>
      </c>
    </row>
    <row r="1407" spans="1:13" x14ac:dyDescent="0.25">
      <c r="A1407" s="42" t="s">
        <v>912</v>
      </c>
      <c r="B1407" s="42" t="s">
        <v>1010</v>
      </c>
      <c r="C1407" s="42" t="s">
        <v>10503</v>
      </c>
      <c r="D1407" s="42" t="s">
        <v>409</v>
      </c>
      <c r="E1407">
        <v>2415233</v>
      </c>
      <c r="F1407">
        <v>1</v>
      </c>
      <c r="G1407" s="2">
        <v>46143</v>
      </c>
      <c r="H1407" s="42" t="s">
        <v>1221</v>
      </c>
      <c r="I1407" s="42" t="s">
        <v>62</v>
      </c>
      <c r="J1407" s="42" t="s">
        <v>1141</v>
      </c>
      <c r="K1407" s="42" t="s">
        <v>10503</v>
      </c>
      <c r="L1407" s="2">
        <v>46170</v>
      </c>
      <c r="M1407" s="42" t="s">
        <v>582</v>
      </c>
    </row>
    <row r="1408" spans="1:13" x14ac:dyDescent="0.25">
      <c r="A1408" s="42" t="s">
        <v>154</v>
      </c>
      <c r="B1408" s="42" t="s">
        <v>22</v>
      </c>
      <c r="C1408" s="42" t="s">
        <v>10320</v>
      </c>
      <c r="D1408" s="42" t="s">
        <v>409</v>
      </c>
      <c r="E1408">
        <v>3201659</v>
      </c>
      <c r="F1408">
        <v>1</v>
      </c>
      <c r="G1408" s="2">
        <v>46143</v>
      </c>
      <c r="H1408" s="42" t="s">
        <v>1221</v>
      </c>
      <c r="I1408" s="42" t="s">
        <v>62</v>
      </c>
      <c r="J1408" s="42" t="s">
        <v>1141</v>
      </c>
      <c r="K1408" s="42" t="s">
        <v>10320</v>
      </c>
      <c r="L1408" s="2">
        <v>46169</v>
      </c>
      <c r="M1408" s="42" t="s">
        <v>582</v>
      </c>
    </row>
    <row r="1409" spans="1:13" x14ac:dyDescent="0.25">
      <c r="A1409" s="42" t="s">
        <v>6886</v>
      </c>
      <c r="B1409" s="42" t="s">
        <v>9103</v>
      </c>
      <c r="C1409" s="42" t="s">
        <v>11915</v>
      </c>
      <c r="D1409" s="42" t="s">
        <v>409</v>
      </c>
      <c r="E1409">
        <v>5157180</v>
      </c>
      <c r="F1409">
        <v>1</v>
      </c>
      <c r="G1409" s="2">
        <v>46143</v>
      </c>
      <c r="H1409" s="42" t="s">
        <v>1221</v>
      </c>
      <c r="I1409" s="42" t="s">
        <v>62</v>
      </c>
      <c r="J1409" s="42" t="s">
        <v>1141</v>
      </c>
      <c r="K1409" s="42" t="s">
        <v>11916</v>
      </c>
      <c r="L1409" s="2">
        <v>46169</v>
      </c>
      <c r="M1409" s="42" t="s">
        <v>582</v>
      </c>
    </row>
    <row r="1410" spans="1:13" x14ac:dyDescent="0.25">
      <c r="A1410" s="42" t="s">
        <v>110</v>
      </c>
      <c r="B1410" s="42" t="s">
        <v>9824</v>
      </c>
      <c r="C1410" s="42" t="s">
        <v>10523</v>
      </c>
      <c r="D1410" s="42" t="s">
        <v>409</v>
      </c>
      <c r="E1410">
        <v>1892800</v>
      </c>
      <c r="F1410">
        <v>1</v>
      </c>
      <c r="G1410" s="2">
        <v>46143</v>
      </c>
      <c r="H1410" s="42" t="s">
        <v>1221</v>
      </c>
      <c r="I1410" s="42" t="s">
        <v>62</v>
      </c>
      <c r="J1410" s="42" t="s">
        <v>1141</v>
      </c>
      <c r="K1410" s="42" t="s">
        <v>10523</v>
      </c>
      <c r="L1410" s="2">
        <v>46169</v>
      </c>
      <c r="M1410" s="42" t="s">
        <v>582</v>
      </c>
    </row>
    <row r="1411" spans="1:13" x14ac:dyDescent="0.25">
      <c r="A1411" s="42" t="s">
        <v>6886</v>
      </c>
      <c r="B1411" s="42" t="s">
        <v>9103</v>
      </c>
      <c r="C1411" s="42" t="s">
        <v>10518</v>
      </c>
      <c r="D1411" s="42" t="s">
        <v>409</v>
      </c>
      <c r="E1411">
        <v>561496</v>
      </c>
      <c r="F1411">
        <v>1</v>
      </c>
      <c r="G1411" s="2">
        <v>46143</v>
      </c>
      <c r="H1411" s="42" t="s">
        <v>1221</v>
      </c>
      <c r="I1411" s="42" t="s">
        <v>62</v>
      </c>
      <c r="J1411" s="42" t="s">
        <v>1141</v>
      </c>
      <c r="K1411" s="42" t="s">
        <v>11914</v>
      </c>
      <c r="L1411" s="2">
        <v>46169</v>
      </c>
      <c r="M1411" s="42" t="s">
        <v>582</v>
      </c>
    </row>
    <row r="1412" spans="1:13" x14ac:dyDescent="0.25">
      <c r="A1412" s="42" t="s">
        <v>802</v>
      </c>
      <c r="B1412" s="42" t="s">
        <v>652</v>
      </c>
      <c r="C1412" s="42" t="s">
        <v>10527</v>
      </c>
      <c r="D1412" s="42" t="s">
        <v>409</v>
      </c>
      <c r="E1412">
        <v>3171487</v>
      </c>
      <c r="F1412">
        <v>1</v>
      </c>
      <c r="G1412" s="2">
        <v>46143</v>
      </c>
      <c r="H1412" s="42" t="s">
        <v>1221</v>
      </c>
      <c r="I1412" s="42" t="s">
        <v>62</v>
      </c>
      <c r="J1412" s="42" t="s">
        <v>1141</v>
      </c>
      <c r="K1412" s="42" t="s">
        <v>11917</v>
      </c>
      <c r="L1412" s="2">
        <v>46168</v>
      </c>
      <c r="M1412" s="42" t="s">
        <v>582</v>
      </c>
    </row>
    <row r="1413" spans="1:13" x14ac:dyDescent="0.25">
      <c r="A1413" s="42" t="s">
        <v>151</v>
      </c>
      <c r="B1413" s="42" t="s">
        <v>279</v>
      </c>
      <c r="C1413" s="42" t="s">
        <v>10321</v>
      </c>
      <c r="D1413" s="42" t="s">
        <v>409</v>
      </c>
      <c r="E1413">
        <v>1512440</v>
      </c>
      <c r="F1413">
        <v>1</v>
      </c>
      <c r="G1413" s="2">
        <v>46146</v>
      </c>
      <c r="H1413" s="42" t="s">
        <v>1221</v>
      </c>
      <c r="I1413" s="42" t="s">
        <v>62</v>
      </c>
      <c r="J1413" s="42" t="s">
        <v>1141</v>
      </c>
      <c r="K1413" s="42" t="s">
        <v>10321</v>
      </c>
      <c r="L1413" s="2">
        <v>46162</v>
      </c>
      <c r="M1413" s="42" t="s">
        <v>582</v>
      </c>
    </row>
    <row r="1414" spans="1:13" x14ac:dyDescent="0.25">
      <c r="A1414" s="42" t="s">
        <v>6006</v>
      </c>
      <c r="B1414" s="42" t="s">
        <v>6007</v>
      </c>
      <c r="C1414" s="42" t="s">
        <v>6034</v>
      </c>
      <c r="D1414" s="42" t="s">
        <v>409</v>
      </c>
      <c r="E1414">
        <v>5414429</v>
      </c>
      <c r="F1414">
        <v>1</v>
      </c>
      <c r="G1414" s="2">
        <v>46055</v>
      </c>
      <c r="H1414" s="42" t="s">
        <v>1221</v>
      </c>
      <c r="I1414" s="42" t="s">
        <v>62</v>
      </c>
      <c r="J1414" s="42" t="s">
        <v>1141</v>
      </c>
      <c r="K1414" s="42" t="s">
        <v>6034</v>
      </c>
      <c r="L1414" s="2">
        <v>46142</v>
      </c>
      <c r="M1414" s="42" t="s">
        <v>582</v>
      </c>
    </row>
    <row r="1415" spans="1:13" x14ac:dyDescent="0.25">
      <c r="A1415" s="42" t="s">
        <v>6914</v>
      </c>
      <c r="B1415" s="42" t="s">
        <v>6915</v>
      </c>
      <c r="C1415" s="42" t="s">
        <v>6335</v>
      </c>
      <c r="D1415" s="42" t="s">
        <v>409</v>
      </c>
      <c r="E1415">
        <v>12954525</v>
      </c>
      <c r="F1415">
        <v>1</v>
      </c>
      <c r="G1415" s="2">
        <v>46141</v>
      </c>
      <c r="H1415" s="42" t="s">
        <v>1221</v>
      </c>
      <c r="I1415" s="42" t="s">
        <v>62</v>
      </c>
      <c r="J1415" s="42" t="s">
        <v>1141</v>
      </c>
      <c r="K1415" s="42" t="s">
        <v>9881</v>
      </c>
      <c r="L1415" s="2">
        <v>46142</v>
      </c>
      <c r="M1415" s="42" t="s">
        <v>582</v>
      </c>
    </row>
    <row r="1416" spans="1:13" x14ac:dyDescent="0.25">
      <c r="A1416" s="42" t="s">
        <v>7076</v>
      </c>
      <c r="B1416" s="42" t="s">
        <v>7078</v>
      </c>
      <c r="C1416" s="42" t="s">
        <v>6306</v>
      </c>
      <c r="D1416" s="42" t="s">
        <v>409</v>
      </c>
      <c r="E1416">
        <v>320323</v>
      </c>
      <c r="F1416">
        <v>1</v>
      </c>
      <c r="G1416" s="2">
        <v>46135</v>
      </c>
      <c r="H1416" s="42" t="s">
        <v>1221</v>
      </c>
      <c r="I1416" s="42" t="s">
        <v>62</v>
      </c>
      <c r="J1416" s="42" t="s">
        <v>1141</v>
      </c>
      <c r="K1416" s="42" t="s">
        <v>9830</v>
      </c>
      <c r="L1416" s="2">
        <v>46142</v>
      </c>
      <c r="M1416" s="42" t="s">
        <v>582</v>
      </c>
    </row>
    <row r="1417" spans="1:13" x14ac:dyDescent="0.25">
      <c r="A1417" s="42" t="s">
        <v>6006</v>
      </c>
      <c r="B1417" s="42" t="s">
        <v>6007</v>
      </c>
      <c r="C1417" s="42" t="s">
        <v>6315</v>
      </c>
      <c r="D1417" s="42" t="s">
        <v>409</v>
      </c>
      <c r="E1417">
        <v>2728866</v>
      </c>
      <c r="F1417">
        <v>1</v>
      </c>
      <c r="G1417" s="2">
        <v>46114</v>
      </c>
      <c r="H1417" s="42" t="s">
        <v>1221</v>
      </c>
      <c r="I1417" s="42" t="s">
        <v>62</v>
      </c>
      <c r="J1417" s="42" t="s">
        <v>1141</v>
      </c>
      <c r="K1417" s="42" t="s">
        <v>6315</v>
      </c>
      <c r="L1417" s="2">
        <v>46142</v>
      </c>
      <c r="M1417" s="42" t="s">
        <v>582</v>
      </c>
    </row>
    <row r="1418" spans="1:13" x14ac:dyDescent="0.25">
      <c r="A1418" s="42" t="s">
        <v>110</v>
      </c>
      <c r="B1418" s="42" t="s">
        <v>9824</v>
      </c>
      <c r="C1418" s="42" t="s">
        <v>6319</v>
      </c>
      <c r="D1418" s="42" t="s">
        <v>409</v>
      </c>
      <c r="E1418">
        <v>948480</v>
      </c>
      <c r="F1418">
        <v>1</v>
      </c>
      <c r="G1418" s="2">
        <v>46114</v>
      </c>
      <c r="H1418" s="42" t="s">
        <v>1221</v>
      </c>
      <c r="I1418" s="42" t="s">
        <v>62</v>
      </c>
      <c r="J1418" s="42" t="s">
        <v>1141</v>
      </c>
      <c r="K1418" s="42" t="s">
        <v>9825</v>
      </c>
      <c r="L1418" s="2">
        <v>46142</v>
      </c>
      <c r="M1418" s="42" t="s">
        <v>582</v>
      </c>
    </row>
    <row r="1419" spans="1:13" x14ac:dyDescent="0.25">
      <c r="A1419" s="42" t="s">
        <v>7073</v>
      </c>
      <c r="B1419" s="42" t="s">
        <v>7074</v>
      </c>
      <c r="C1419" s="42" t="s">
        <v>6304</v>
      </c>
      <c r="D1419" s="42" t="s">
        <v>409</v>
      </c>
      <c r="E1419">
        <v>3631255</v>
      </c>
      <c r="F1419">
        <v>1</v>
      </c>
      <c r="G1419" s="2">
        <v>46122</v>
      </c>
      <c r="H1419" s="42" t="s">
        <v>1221</v>
      </c>
      <c r="I1419" s="42" t="s">
        <v>62</v>
      </c>
      <c r="J1419" s="42" t="s">
        <v>1141</v>
      </c>
      <c r="K1419" s="42" t="s">
        <v>9847</v>
      </c>
      <c r="L1419" s="2">
        <v>46142</v>
      </c>
      <c r="M1419" s="42" t="s">
        <v>582</v>
      </c>
    </row>
    <row r="1420" spans="1:13" x14ac:dyDescent="0.25">
      <c r="A1420" s="42" t="s">
        <v>7110</v>
      </c>
      <c r="B1420" s="42" t="s">
        <v>7111</v>
      </c>
      <c r="C1420" s="42" t="s">
        <v>6334</v>
      </c>
      <c r="D1420" s="42" t="s">
        <v>409</v>
      </c>
      <c r="E1420">
        <v>286329</v>
      </c>
      <c r="F1420">
        <v>1</v>
      </c>
      <c r="G1420" s="2">
        <v>46112</v>
      </c>
      <c r="H1420" s="42" t="s">
        <v>1221</v>
      </c>
      <c r="I1420" s="42" t="s">
        <v>62</v>
      </c>
      <c r="J1420" s="42" t="s">
        <v>1141</v>
      </c>
      <c r="K1420" s="42" t="s">
        <v>9774</v>
      </c>
      <c r="L1420" s="2">
        <v>46142</v>
      </c>
      <c r="M1420" s="42" t="s">
        <v>582</v>
      </c>
    </row>
    <row r="1421" spans="1:13" x14ac:dyDescent="0.25">
      <c r="A1421" s="42" t="s">
        <v>3452</v>
      </c>
      <c r="B1421" s="42" t="s">
        <v>9593</v>
      </c>
      <c r="C1421" s="42" t="s">
        <v>6316</v>
      </c>
      <c r="D1421" s="42" t="s">
        <v>409</v>
      </c>
      <c r="E1421">
        <v>3011020</v>
      </c>
      <c r="F1421">
        <v>1</v>
      </c>
      <c r="G1421" s="2">
        <v>46114</v>
      </c>
      <c r="H1421" s="42" t="s">
        <v>1221</v>
      </c>
      <c r="I1421" s="42" t="s">
        <v>62</v>
      </c>
      <c r="J1421" s="42" t="s">
        <v>1141</v>
      </c>
      <c r="K1421" s="42" t="s">
        <v>6316</v>
      </c>
      <c r="L1421" s="2">
        <v>46141</v>
      </c>
      <c r="M1421" s="42" t="s">
        <v>582</v>
      </c>
    </row>
    <row r="1422" spans="1:13" x14ac:dyDescent="0.25">
      <c r="A1422" s="42" t="s">
        <v>151</v>
      </c>
      <c r="B1422" s="42" t="s">
        <v>279</v>
      </c>
      <c r="C1422" s="42" t="s">
        <v>6269</v>
      </c>
      <c r="D1422" s="42" t="s">
        <v>409</v>
      </c>
      <c r="E1422">
        <v>4617229</v>
      </c>
      <c r="F1422">
        <v>1</v>
      </c>
      <c r="G1422" s="2">
        <v>46114</v>
      </c>
      <c r="H1422" s="42" t="s">
        <v>1221</v>
      </c>
      <c r="I1422" s="42" t="s">
        <v>62</v>
      </c>
      <c r="J1422" s="42" t="s">
        <v>1141</v>
      </c>
      <c r="K1422" s="42" t="s">
        <v>6269</v>
      </c>
      <c r="L1422" s="2">
        <v>46141</v>
      </c>
      <c r="M1422" s="42" t="s">
        <v>582</v>
      </c>
    </row>
    <row r="1423" spans="1:13" x14ac:dyDescent="0.25">
      <c r="A1423" s="42" t="s">
        <v>912</v>
      </c>
      <c r="B1423" s="42" t="s">
        <v>1010</v>
      </c>
      <c r="C1423" s="42" t="s">
        <v>6320</v>
      </c>
      <c r="D1423" s="42" t="s">
        <v>409</v>
      </c>
      <c r="E1423">
        <v>2111019</v>
      </c>
      <c r="F1423">
        <v>1</v>
      </c>
      <c r="G1423" s="2">
        <v>46114</v>
      </c>
      <c r="H1423" s="42" t="s">
        <v>1221</v>
      </c>
      <c r="I1423" s="42" t="s">
        <v>62</v>
      </c>
      <c r="J1423" s="42" t="s">
        <v>1141</v>
      </c>
      <c r="K1423" s="42" t="s">
        <v>6320</v>
      </c>
      <c r="L1423" s="2">
        <v>46141</v>
      </c>
      <c r="M1423" s="42" t="s">
        <v>582</v>
      </c>
    </row>
    <row r="1424" spans="1:13" x14ac:dyDescent="0.25">
      <c r="A1424" s="42" t="s">
        <v>1355</v>
      </c>
      <c r="B1424" s="42" t="s">
        <v>1356</v>
      </c>
      <c r="C1424" s="42" t="s">
        <v>6325</v>
      </c>
      <c r="D1424" s="42" t="s">
        <v>409</v>
      </c>
      <c r="E1424">
        <v>302604</v>
      </c>
      <c r="F1424">
        <v>1</v>
      </c>
      <c r="G1424" s="2">
        <v>46114</v>
      </c>
      <c r="H1424" s="42" t="s">
        <v>1221</v>
      </c>
      <c r="I1424" s="42" t="s">
        <v>62</v>
      </c>
      <c r="J1424" s="42" t="s">
        <v>1141</v>
      </c>
      <c r="K1424" s="42" t="s">
        <v>6325</v>
      </c>
      <c r="L1424" s="2">
        <v>46141</v>
      </c>
      <c r="M1424" s="42" t="s">
        <v>582</v>
      </c>
    </row>
    <row r="1425" spans="1:13" x14ac:dyDescent="0.25">
      <c r="A1425" s="42" t="s">
        <v>1648</v>
      </c>
      <c r="B1425" s="42" t="s">
        <v>1649</v>
      </c>
      <c r="C1425" s="42" t="s">
        <v>6283</v>
      </c>
      <c r="D1425" s="42" t="s">
        <v>409</v>
      </c>
      <c r="E1425">
        <v>4223237</v>
      </c>
      <c r="F1425">
        <v>1</v>
      </c>
      <c r="G1425" s="2">
        <v>46114</v>
      </c>
      <c r="H1425" s="42" t="s">
        <v>1221</v>
      </c>
      <c r="I1425" s="42" t="s">
        <v>62</v>
      </c>
      <c r="J1425" s="42" t="s">
        <v>1141</v>
      </c>
      <c r="K1425" s="42" t="s">
        <v>6283</v>
      </c>
      <c r="L1425" s="2">
        <v>46141</v>
      </c>
      <c r="M1425" s="42" t="s">
        <v>582</v>
      </c>
    </row>
    <row r="1426" spans="1:13" x14ac:dyDescent="0.25">
      <c r="A1426" s="42" t="s">
        <v>1124</v>
      </c>
      <c r="B1426" s="42" t="s">
        <v>1125</v>
      </c>
      <c r="C1426" s="42" t="s">
        <v>6339</v>
      </c>
      <c r="D1426" s="42" t="s">
        <v>409</v>
      </c>
      <c r="E1426">
        <v>301402</v>
      </c>
      <c r="F1426">
        <v>1</v>
      </c>
      <c r="G1426" s="2">
        <v>46141</v>
      </c>
      <c r="H1426" s="42" t="s">
        <v>1221</v>
      </c>
      <c r="I1426" s="42" t="s">
        <v>62</v>
      </c>
      <c r="J1426" s="42" t="s">
        <v>1141</v>
      </c>
      <c r="K1426" s="42" t="s">
        <v>9620</v>
      </c>
      <c r="L1426" s="2">
        <v>46140</v>
      </c>
      <c r="M1426" s="42" t="s">
        <v>582</v>
      </c>
    </row>
    <row r="1427" spans="1:13" x14ac:dyDescent="0.25">
      <c r="A1427" s="42" t="s">
        <v>154</v>
      </c>
      <c r="B1427" s="42" t="s">
        <v>22</v>
      </c>
      <c r="C1427" s="42" t="s">
        <v>6270</v>
      </c>
      <c r="D1427" s="42" t="s">
        <v>409</v>
      </c>
      <c r="E1427">
        <v>6625676</v>
      </c>
      <c r="F1427">
        <v>1</v>
      </c>
      <c r="G1427" s="2">
        <v>46113</v>
      </c>
      <c r="H1427" s="42" t="s">
        <v>1221</v>
      </c>
      <c r="I1427" s="42" t="s">
        <v>62</v>
      </c>
      <c r="J1427" s="42" t="s">
        <v>1141</v>
      </c>
      <c r="K1427" s="42" t="s">
        <v>6270</v>
      </c>
      <c r="L1427" s="2">
        <v>46139</v>
      </c>
      <c r="M1427" s="42" t="s">
        <v>582</v>
      </c>
    </row>
    <row r="1428" spans="1:13" x14ac:dyDescent="0.25">
      <c r="A1428" s="42" t="s">
        <v>1648</v>
      </c>
      <c r="B1428" s="42" t="s">
        <v>1649</v>
      </c>
      <c r="C1428" s="42" t="s">
        <v>6327</v>
      </c>
      <c r="D1428" s="42" t="s">
        <v>409</v>
      </c>
      <c r="E1428">
        <v>1204409</v>
      </c>
      <c r="F1428">
        <v>1</v>
      </c>
      <c r="G1428" s="2">
        <v>46083</v>
      </c>
      <c r="H1428" s="42" t="s">
        <v>1221</v>
      </c>
      <c r="I1428" s="42" t="s">
        <v>62</v>
      </c>
      <c r="J1428" s="42" t="s">
        <v>1141</v>
      </c>
      <c r="K1428" s="42" t="s">
        <v>6327</v>
      </c>
      <c r="L1428" s="2">
        <v>46112</v>
      </c>
      <c r="M1428" s="42" t="s">
        <v>582</v>
      </c>
    </row>
    <row r="1429" spans="1:13" x14ac:dyDescent="0.25">
      <c r="A1429" s="42" t="s">
        <v>155</v>
      </c>
      <c r="B1429" s="42" t="s">
        <v>80</v>
      </c>
      <c r="C1429" s="42" t="s">
        <v>6313</v>
      </c>
      <c r="D1429" s="42" t="s">
        <v>409</v>
      </c>
      <c r="E1429">
        <v>1151425</v>
      </c>
      <c r="F1429">
        <v>1</v>
      </c>
      <c r="G1429" s="2">
        <v>46083</v>
      </c>
      <c r="H1429" s="42" t="s">
        <v>1221</v>
      </c>
      <c r="I1429" s="42" t="s">
        <v>62</v>
      </c>
      <c r="J1429" s="42" t="s">
        <v>1141</v>
      </c>
      <c r="K1429" s="42" t="s">
        <v>6313</v>
      </c>
      <c r="L1429" s="2">
        <v>46112</v>
      </c>
      <c r="M1429" s="42" t="s">
        <v>582</v>
      </c>
    </row>
    <row r="1430" spans="1:13" x14ac:dyDescent="0.25">
      <c r="A1430" s="42" t="s">
        <v>1646</v>
      </c>
      <c r="B1430" s="42" t="s">
        <v>1647</v>
      </c>
      <c r="C1430" s="42" t="s">
        <v>6019</v>
      </c>
      <c r="D1430" s="42" t="s">
        <v>409</v>
      </c>
      <c r="E1430">
        <v>302494</v>
      </c>
      <c r="F1430">
        <v>1</v>
      </c>
      <c r="G1430" s="2">
        <v>46084</v>
      </c>
      <c r="H1430" s="42" t="s">
        <v>1221</v>
      </c>
      <c r="I1430" s="42" t="s">
        <v>62</v>
      </c>
      <c r="J1430" s="42" t="s">
        <v>1141</v>
      </c>
      <c r="K1430" s="42" t="s">
        <v>6020</v>
      </c>
      <c r="L1430" s="2">
        <v>46112</v>
      </c>
      <c r="M1430" s="42" t="s">
        <v>582</v>
      </c>
    </row>
    <row r="1431" spans="1:13" x14ac:dyDescent="0.25">
      <c r="A1431" s="42" t="s">
        <v>348</v>
      </c>
      <c r="B1431" s="42" t="s">
        <v>335</v>
      </c>
      <c r="C1431" s="42" t="s">
        <v>6314</v>
      </c>
      <c r="D1431" s="42" t="s">
        <v>409</v>
      </c>
      <c r="E1431">
        <v>2104796</v>
      </c>
      <c r="F1431">
        <v>1</v>
      </c>
      <c r="G1431" s="2">
        <v>46083</v>
      </c>
      <c r="H1431" s="42" t="s">
        <v>1221</v>
      </c>
      <c r="I1431" s="42" t="s">
        <v>62</v>
      </c>
      <c r="J1431" s="42" t="s">
        <v>1141</v>
      </c>
      <c r="K1431" s="42" t="s">
        <v>6314</v>
      </c>
      <c r="L1431" s="2">
        <v>46112</v>
      </c>
      <c r="M1431" s="42" t="s">
        <v>582</v>
      </c>
    </row>
    <row r="1432" spans="1:13" x14ac:dyDescent="0.25">
      <c r="A1432" s="42" t="s">
        <v>110</v>
      </c>
      <c r="B1432" s="42" t="s">
        <v>7064</v>
      </c>
      <c r="C1432" s="42" t="s">
        <v>6323</v>
      </c>
      <c r="D1432" s="42" t="s">
        <v>409</v>
      </c>
      <c r="E1432">
        <v>7462818</v>
      </c>
      <c r="F1432">
        <v>1</v>
      </c>
      <c r="G1432" s="2">
        <v>46083</v>
      </c>
      <c r="H1432" s="42" t="s">
        <v>1221</v>
      </c>
      <c r="I1432" s="42" t="s">
        <v>62</v>
      </c>
      <c r="J1432" s="42" t="s">
        <v>1141</v>
      </c>
      <c r="K1432" s="42" t="s">
        <v>6323</v>
      </c>
      <c r="L1432" s="2">
        <v>46111</v>
      </c>
      <c r="M1432" s="42" t="s">
        <v>582</v>
      </c>
    </row>
    <row r="1433" spans="1:13" x14ac:dyDescent="0.25">
      <c r="A1433" s="42" t="s">
        <v>1355</v>
      </c>
      <c r="B1433" s="42" t="s">
        <v>1356</v>
      </c>
      <c r="C1433" s="42" t="s">
        <v>6280</v>
      </c>
      <c r="D1433" s="42" t="s">
        <v>409</v>
      </c>
      <c r="E1433">
        <v>1505096</v>
      </c>
      <c r="F1433">
        <v>1</v>
      </c>
      <c r="G1433" s="2">
        <v>46083</v>
      </c>
      <c r="H1433" s="42" t="s">
        <v>1221</v>
      </c>
      <c r="I1433" s="42" t="s">
        <v>62</v>
      </c>
      <c r="J1433" s="42" t="s">
        <v>1141</v>
      </c>
      <c r="K1433" s="42" t="s">
        <v>6280</v>
      </c>
      <c r="L1433" s="2">
        <v>46107</v>
      </c>
      <c r="M1433" s="42" t="s">
        <v>582</v>
      </c>
    </row>
    <row r="1434" spans="1:13" x14ac:dyDescent="0.25">
      <c r="A1434" s="42" t="s">
        <v>110</v>
      </c>
      <c r="B1434" s="42" t="s">
        <v>9604</v>
      </c>
      <c r="C1434" s="42" t="s">
        <v>6328</v>
      </c>
      <c r="D1434" s="42" t="s">
        <v>409</v>
      </c>
      <c r="E1434">
        <v>16987800</v>
      </c>
      <c r="F1434">
        <v>1</v>
      </c>
      <c r="G1434" s="2">
        <v>46082</v>
      </c>
      <c r="H1434" s="42" t="s">
        <v>1221</v>
      </c>
      <c r="I1434" s="42" t="s">
        <v>62</v>
      </c>
      <c r="J1434" s="42" t="s">
        <v>1141</v>
      </c>
      <c r="K1434" s="42" t="s">
        <v>6328</v>
      </c>
      <c r="L1434" s="2">
        <v>46106</v>
      </c>
      <c r="M1434" s="42" t="s">
        <v>582</v>
      </c>
    </row>
    <row r="1435" spans="1:13" x14ac:dyDescent="0.25">
      <c r="A1435" s="42" t="s">
        <v>151</v>
      </c>
      <c r="B1435" s="42" t="s">
        <v>279</v>
      </c>
      <c r="C1435" s="42" t="s">
        <v>6290</v>
      </c>
      <c r="D1435" s="42" t="s">
        <v>409</v>
      </c>
      <c r="E1435">
        <v>1683140</v>
      </c>
      <c r="F1435">
        <v>1</v>
      </c>
      <c r="G1435" s="2">
        <v>46083</v>
      </c>
      <c r="H1435" s="42" t="s">
        <v>1221</v>
      </c>
      <c r="I1435" s="42" t="s">
        <v>62</v>
      </c>
      <c r="J1435" s="42" t="s">
        <v>1141</v>
      </c>
      <c r="K1435" s="42" t="s">
        <v>6290</v>
      </c>
      <c r="L1435" s="2">
        <v>46099</v>
      </c>
      <c r="M1435" s="42" t="s">
        <v>582</v>
      </c>
    </row>
    <row r="1436" spans="1:13" x14ac:dyDescent="0.25">
      <c r="A1436" s="42" t="s">
        <v>7015</v>
      </c>
      <c r="B1436" s="42" t="s">
        <v>7018</v>
      </c>
      <c r="C1436" s="42" t="s">
        <v>6282</v>
      </c>
      <c r="D1436" s="42" t="s">
        <v>409</v>
      </c>
      <c r="E1436" s="5">
        <v>2827320</v>
      </c>
      <c r="F1436">
        <v>1</v>
      </c>
      <c r="G1436" s="2">
        <v>46083</v>
      </c>
      <c r="H1436" s="42" t="s">
        <v>1221</v>
      </c>
      <c r="I1436" s="42" t="s">
        <v>62</v>
      </c>
      <c r="J1436" s="42" t="s">
        <v>1141</v>
      </c>
      <c r="K1436" s="42" t="s">
        <v>6282</v>
      </c>
      <c r="L1436" s="2">
        <v>46099</v>
      </c>
      <c r="M1436" s="42" t="s">
        <v>582</v>
      </c>
    </row>
    <row r="1437" spans="1:13" x14ac:dyDescent="0.25">
      <c r="A1437" s="42" t="s">
        <v>151</v>
      </c>
      <c r="B1437" s="42" t="s">
        <v>279</v>
      </c>
      <c r="C1437" s="42" t="s">
        <v>6268</v>
      </c>
      <c r="D1437" s="42" t="s">
        <v>409</v>
      </c>
      <c r="E1437">
        <v>7742625</v>
      </c>
      <c r="F1437">
        <v>1</v>
      </c>
      <c r="G1437" s="2">
        <v>46083</v>
      </c>
      <c r="H1437" s="42" t="s">
        <v>1221</v>
      </c>
      <c r="I1437" s="42" t="s">
        <v>62</v>
      </c>
      <c r="J1437" s="42" t="s">
        <v>1141</v>
      </c>
      <c r="K1437" s="42" t="s">
        <v>6268</v>
      </c>
      <c r="L1437" s="2">
        <v>46099</v>
      </c>
      <c r="M1437" s="42" t="s">
        <v>582</v>
      </c>
    </row>
    <row r="1438" spans="1:13" x14ac:dyDescent="0.25">
      <c r="A1438" s="42" t="s">
        <v>154</v>
      </c>
      <c r="B1438" s="42" t="s">
        <v>22</v>
      </c>
      <c r="C1438" s="42" t="s">
        <v>6021</v>
      </c>
      <c r="D1438" s="42" t="s">
        <v>409</v>
      </c>
      <c r="E1438" s="5">
        <v>6043180</v>
      </c>
      <c r="F1438">
        <v>1</v>
      </c>
      <c r="G1438" s="2">
        <v>46083</v>
      </c>
      <c r="H1438" s="42" t="s">
        <v>1221</v>
      </c>
      <c r="I1438" s="42" t="s">
        <v>62</v>
      </c>
      <c r="J1438" s="42" t="s">
        <v>1141</v>
      </c>
      <c r="K1438" s="42" t="s">
        <v>9624</v>
      </c>
      <c r="L1438" s="2">
        <v>46090</v>
      </c>
      <c r="M1438" s="42" t="s">
        <v>582</v>
      </c>
    </row>
    <row r="1439" spans="1:13" x14ac:dyDescent="0.25">
      <c r="A1439" s="42" t="s">
        <v>1646</v>
      </c>
      <c r="B1439" s="42" t="s">
        <v>1647</v>
      </c>
      <c r="C1439" s="42" t="s">
        <v>4665</v>
      </c>
      <c r="D1439" s="42" t="s">
        <v>409</v>
      </c>
      <c r="E1439">
        <v>301885</v>
      </c>
      <c r="F1439">
        <v>1</v>
      </c>
      <c r="G1439" s="2">
        <v>46070</v>
      </c>
      <c r="H1439" s="42" t="s">
        <v>1221</v>
      </c>
      <c r="I1439" s="42" t="s">
        <v>62</v>
      </c>
      <c r="J1439" s="42" t="s">
        <v>1141</v>
      </c>
      <c r="K1439" s="42" t="s">
        <v>6022</v>
      </c>
      <c r="L1439" s="2">
        <v>46081</v>
      </c>
      <c r="M1439" s="42" t="s">
        <v>582</v>
      </c>
    </row>
    <row r="1440" spans="1:13" x14ac:dyDescent="0.25">
      <c r="A1440" s="42" t="s">
        <v>1646</v>
      </c>
      <c r="B1440" s="42" t="s">
        <v>1647</v>
      </c>
      <c r="C1440" s="42" t="s">
        <v>4666</v>
      </c>
      <c r="D1440" s="42" t="s">
        <v>409</v>
      </c>
      <c r="E1440" s="5">
        <v>301481</v>
      </c>
      <c r="F1440">
        <v>1</v>
      </c>
      <c r="G1440" s="2">
        <v>46070</v>
      </c>
      <c r="H1440" s="42" t="s">
        <v>1221</v>
      </c>
      <c r="I1440" s="42" t="s">
        <v>62</v>
      </c>
      <c r="J1440" s="42" t="s">
        <v>1141</v>
      </c>
      <c r="K1440" s="42" t="s">
        <v>6024</v>
      </c>
      <c r="L1440" s="2">
        <v>46081</v>
      </c>
      <c r="M1440" s="42" t="s">
        <v>582</v>
      </c>
    </row>
    <row r="1441" spans="1:13" x14ac:dyDescent="0.25">
      <c r="A1441" s="42" t="s">
        <v>1646</v>
      </c>
      <c r="B1441" s="42" t="s">
        <v>1647</v>
      </c>
      <c r="C1441" s="42" t="s">
        <v>4664</v>
      </c>
      <c r="D1441" s="42" t="s">
        <v>409</v>
      </c>
      <c r="E1441" s="5">
        <v>301985</v>
      </c>
      <c r="F1441">
        <v>1</v>
      </c>
      <c r="G1441" s="2">
        <v>46070</v>
      </c>
      <c r="H1441" s="42" t="s">
        <v>1221</v>
      </c>
      <c r="I1441" s="42" t="s">
        <v>62</v>
      </c>
      <c r="J1441" s="42" t="s">
        <v>1141</v>
      </c>
      <c r="K1441" s="42" t="s">
        <v>6023</v>
      </c>
      <c r="L1441" s="2">
        <v>46081</v>
      </c>
      <c r="M1441" s="42" t="s">
        <v>582</v>
      </c>
    </row>
    <row r="1442" spans="1:13" x14ac:dyDescent="0.25">
      <c r="A1442" s="42" t="s">
        <v>1646</v>
      </c>
      <c r="B1442" s="42" t="s">
        <v>1647</v>
      </c>
      <c r="C1442" s="42" t="s">
        <v>2919</v>
      </c>
      <c r="D1442" s="42" t="s">
        <v>409</v>
      </c>
      <c r="E1442">
        <v>603708</v>
      </c>
      <c r="F1442">
        <v>1</v>
      </c>
      <c r="G1442" s="2">
        <v>46049</v>
      </c>
      <c r="H1442" s="42" t="s">
        <v>1221</v>
      </c>
      <c r="I1442" s="42" t="s">
        <v>62</v>
      </c>
      <c r="J1442" s="42" t="s">
        <v>1141</v>
      </c>
      <c r="K1442" s="42" t="s">
        <v>2920</v>
      </c>
      <c r="L1442" s="2">
        <v>46058</v>
      </c>
      <c r="M1442" s="42" t="s">
        <v>582</v>
      </c>
    </row>
    <row r="1443" spans="1:13" x14ac:dyDescent="0.25">
      <c r="A1443" s="42" t="s">
        <v>1876</v>
      </c>
      <c r="B1443" s="42" t="s">
        <v>1877</v>
      </c>
      <c r="C1443" s="42" t="s">
        <v>2989</v>
      </c>
      <c r="D1443" s="42" t="s">
        <v>409</v>
      </c>
      <c r="E1443">
        <v>106118</v>
      </c>
      <c r="F1443">
        <v>1</v>
      </c>
      <c r="G1443" s="2">
        <v>46053</v>
      </c>
      <c r="H1443" s="42" t="s">
        <v>1221</v>
      </c>
      <c r="I1443" s="42" t="s">
        <v>62</v>
      </c>
      <c r="J1443" s="42" t="s">
        <v>1141</v>
      </c>
      <c r="K1443" s="42" t="s">
        <v>2990</v>
      </c>
      <c r="L1443" s="2">
        <v>46053</v>
      </c>
      <c r="M1443" s="42" t="s">
        <v>582</v>
      </c>
    </row>
    <row r="1444" spans="1:13" x14ac:dyDescent="0.25">
      <c r="A1444" s="42" t="s">
        <v>1646</v>
      </c>
      <c r="B1444" s="42" t="s">
        <v>1647</v>
      </c>
      <c r="C1444" s="42" t="s">
        <v>3083</v>
      </c>
      <c r="D1444" s="42" t="s">
        <v>409</v>
      </c>
      <c r="E1444">
        <v>300726</v>
      </c>
      <c r="F1444">
        <v>1</v>
      </c>
      <c r="G1444" s="2">
        <v>46035</v>
      </c>
      <c r="H1444" s="42" t="s">
        <v>1221</v>
      </c>
      <c r="I1444" s="42" t="s">
        <v>62</v>
      </c>
      <c r="J1444" s="42" t="s">
        <v>1141</v>
      </c>
      <c r="K1444" s="42" t="s">
        <v>3084</v>
      </c>
      <c r="L1444" s="2">
        <v>46050</v>
      </c>
      <c r="M1444" s="42" t="s">
        <v>582</v>
      </c>
    </row>
    <row r="1445" spans="1:13" x14ac:dyDescent="0.25">
      <c r="A1445" s="42" t="s">
        <v>155</v>
      </c>
      <c r="B1445" s="42" t="s">
        <v>80</v>
      </c>
      <c r="C1445" s="42" t="s">
        <v>2299</v>
      </c>
      <c r="D1445" s="42" t="s">
        <v>409</v>
      </c>
      <c r="E1445">
        <v>574597</v>
      </c>
      <c r="F1445">
        <v>1</v>
      </c>
      <c r="G1445" s="2">
        <v>46023</v>
      </c>
      <c r="H1445" s="42" t="s">
        <v>1221</v>
      </c>
      <c r="I1445" s="42" t="s">
        <v>62</v>
      </c>
      <c r="J1445" s="42" t="s">
        <v>1141</v>
      </c>
      <c r="K1445" s="42" t="s">
        <v>2299</v>
      </c>
      <c r="L1445" s="2">
        <v>46050</v>
      </c>
      <c r="M1445" s="42" t="s">
        <v>582</v>
      </c>
    </row>
    <row r="1446" spans="1:13" x14ac:dyDescent="0.25">
      <c r="A1446" s="42" t="s">
        <v>360</v>
      </c>
      <c r="B1446" s="42" t="s">
        <v>356</v>
      </c>
      <c r="C1446" s="42" t="s">
        <v>3108</v>
      </c>
      <c r="D1446" s="42" t="s">
        <v>409</v>
      </c>
      <c r="E1446">
        <v>2405033</v>
      </c>
      <c r="F1446">
        <v>1</v>
      </c>
      <c r="G1446" s="2">
        <v>46048</v>
      </c>
      <c r="H1446" s="42" t="s">
        <v>1221</v>
      </c>
      <c r="I1446" s="42" t="s">
        <v>62</v>
      </c>
      <c r="J1446" s="42" t="s">
        <v>1141</v>
      </c>
      <c r="K1446" s="42" t="s">
        <v>3109</v>
      </c>
      <c r="L1446" s="2">
        <v>46048</v>
      </c>
      <c r="M1446" s="42" t="s">
        <v>582</v>
      </c>
    </row>
    <row r="1447" spans="1:13" x14ac:dyDescent="0.25">
      <c r="A1447" s="42" t="s">
        <v>1876</v>
      </c>
      <c r="B1447" s="42" t="s">
        <v>1877</v>
      </c>
      <c r="C1447" s="42" t="s">
        <v>2990</v>
      </c>
      <c r="D1447" s="42" t="s">
        <v>409</v>
      </c>
      <c r="E1447">
        <v>601335</v>
      </c>
      <c r="F1447">
        <v>1</v>
      </c>
      <c r="G1447" s="2">
        <v>46041</v>
      </c>
      <c r="H1447" s="42" t="s">
        <v>1221</v>
      </c>
      <c r="I1447" s="42" t="s">
        <v>62</v>
      </c>
      <c r="J1447" s="42" t="s">
        <v>1141</v>
      </c>
      <c r="K1447" s="42" t="s">
        <v>2990</v>
      </c>
      <c r="L1447" s="2">
        <v>46041</v>
      </c>
      <c r="M1447" s="42" t="s">
        <v>582</v>
      </c>
    </row>
    <row r="1448" spans="1:13" x14ac:dyDescent="0.25">
      <c r="A1448" s="42" t="s">
        <v>1646</v>
      </c>
      <c r="B1448" s="42" t="s">
        <v>1647</v>
      </c>
      <c r="C1448" s="42" t="s">
        <v>3249</v>
      </c>
      <c r="D1448" s="42" t="s">
        <v>409</v>
      </c>
      <c r="E1448">
        <v>1202750</v>
      </c>
      <c r="F1448">
        <v>1</v>
      </c>
      <c r="G1448" s="2">
        <v>46027</v>
      </c>
      <c r="H1448" s="42" t="s">
        <v>1221</v>
      </c>
      <c r="I1448" s="42" t="s">
        <v>62</v>
      </c>
      <c r="J1448" s="42" t="s">
        <v>1141</v>
      </c>
      <c r="K1448" s="42" t="s">
        <v>3250</v>
      </c>
      <c r="L1448" s="2">
        <v>46037</v>
      </c>
      <c r="M1448" s="42" t="s">
        <v>582</v>
      </c>
    </row>
    <row r="1449" spans="1:13" x14ac:dyDescent="0.25">
      <c r="A1449" s="42" t="s">
        <v>13496</v>
      </c>
      <c r="B1449" s="42" t="s">
        <v>13497</v>
      </c>
      <c r="C1449" s="42" t="s">
        <v>13498</v>
      </c>
      <c r="D1449" s="42" t="s">
        <v>409</v>
      </c>
      <c r="E1449">
        <v>1307033</v>
      </c>
      <c r="F1449">
        <v>1</v>
      </c>
      <c r="G1449" s="2">
        <v>46212</v>
      </c>
      <c r="H1449" s="42" t="s">
        <v>1035</v>
      </c>
      <c r="I1449" s="42" t="s">
        <v>62</v>
      </c>
      <c r="J1449" s="42" t="s">
        <v>1141</v>
      </c>
      <c r="K1449" s="42" t="s">
        <v>13498</v>
      </c>
      <c r="L1449" s="2">
        <v>46234</v>
      </c>
      <c r="M1449" s="42" t="s">
        <v>582</v>
      </c>
    </row>
    <row r="1450" spans="1:13" x14ac:dyDescent="0.25">
      <c r="A1450" s="42" t="s">
        <v>925</v>
      </c>
      <c r="B1450" s="42" t="s">
        <v>855</v>
      </c>
      <c r="C1450" s="42" t="s">
        <v>10310</v>
      </c>
      <c r="D1450" s="42" t="s">
        <v>409</v>
      </c>
      <c r="E1450">
        <v>681591</v>
      </c>
      <c r="F1450">
        <v>1</v>
      </c>
      <c r="G1450" s="2">
        <v>46156</v>
      </c>
      <c r="H1450" s="42" t="s">
        <v>1035</v>
      </c>
      <c r="I1450" s="42" t="s">
        <v>62</v>
      </c>
      <c r="J1450" s="42" t="s">
        <v>1141</v>
      </c>
      <c r="K1450" s="42" t="s">
        <v>10311</v>
      </c>
      <c r="L1450" s="2">
        <v>46203</v>
      </c>
      <c r="M1450" s="42" t="s">
        <v>582</v>
      </c>
    </row>
    <row r="1451" spans="1:13" x14ac:dyDescent="0.25">
      <c r="A1451" s="42" t="s">
        <v>1650</v>
      </c>
      <c r="B1451" s="42" t="s">
        <v>1651</v>
      </c>
      <c r="C1451" s="42" t="s">
        <v>11908</v>
      </c>
      <c r="D1451" s="42" t="s">
        <v>409</v>
      </c>
      <c r="E1451">
        <v>1215278</v>
      </c>
      <c r="F1451">
        <v>1</v>
      </c>
      <c r="G1451" s="2">
        <v>46176</v>
      </c>
      <c r="H1451" s="42" t="s">
        <v>1035</v>
      </c>
      <c r="I1451" s="42" t="s">
        <v>62</v>
      </c>
      <c r="J1451" s="42" t="s">
        <v>1141</v>
      </c>
      <c r="K1451" s="42" t="s">
        <v>11909</v>
      </c>
      <c r="L1451" s="2">
        <v>46203</v>
      </c>
      <c r="M1451" s="42" t="s">
        <v>582</v>
      </c>
    </row>
    <row r="1452" spans="1:13" x14ac:dyDescent="0.25">
      <c r="A1452" s="42" t="s">
        <v>1646</v>
      </c>
      <c r="B1452" s="42" t="s">
        <v>1647</v>
      </c>
      <c r="C1452" s="42" t="s">
        <v>12050</v>
      </c>
      <c r="D1452" s="42" t="s">
        <v>409</v>
      </c>
      <c r="E1452">
        <v>925739</v>
      </c>
      <c r="F1452">
        <v>1</v>
      </c>
      <c r="G1452" s="2">
        <v>46190</v>
      </c>
      <c r="H1452" s="42" t="s">
        <v>13499</v>
      </c>
      <c r="I1452" s="42" t="s">
        <v>62</v>
      </c>
      <c r="J1452" s="42" t="s">
        <v>1141</v>
      </c>
      <c r="K1452" s="42" t="s">
        <v>13500</v>
      </c>
      <c r="L1452" s="2">
        <v>46203</v>
      </c>
      <c r="M1452" s="42" t="s">
        <v>582</v>
      </c>
    </row>
    <row r="1453" spans="1:13" x14ac:dyDescent="0.25">
      <c r="A1453" s="42" t="s">
        <v>1658</v>
      </c>
      <c r="B1453" s="42" t="s">
        <v>1659</v>
      </c>
      <c r="C1453" s="42" t="s">
        <v>10312</v>
      </c>
      <c r="D1453" s="42" t="s">
        <v>409</v>
      </c>
      <c r="E1453">
        <v>797099</v>
      </c>
      <c r="F1453">
        <v>1</v>
      </c>
      <c r="G1453" s="2">
        <v>46162</v>
      </c>
      <c r="H1453" s="42" t="s">
        <v>1035</v>
      </c>
      <c r="I1453" s="42" t="s">
        <v>62</v>
      </c>
      <c r="J1453" s="42" t="s">
        <v>1141</v>
      </c>
      <c r="K1453" s="42" t="s">
        <v>10313</v>
      </c>
      <c r="L1453" s="2">
        <v>46173</v>
      </c>
      <c r="M1453" s="42" t="s">
        <v>582</v>
      </c>
    </row>
    <row r="1454" spans="1:13" x14ac:dyDescent="0.25">
      <c r="A1454" s="42" t="s">
        <v>12237</v>
      </c>
      <c r="B1454" s="42" t="s">
        <v>12238</v>
      </c>
      <c r="C1454" s="42" t="s">
        <v>2805</v>
      </c>
      <c r="D1454" s="42" t="s">
        <v>409</v>
      </c>
      <c r="E1454">
        <v>794378</v>
      </c>
      <c r="F1454">
        <v>1</v>
      </c>
      <c r="G1454" s="2">
        <v>46052</v>
      </c>
      <c r="H1454" s="42" t="s">
        <v>1035</v>
      </c>
      <c r="I1454" s="42" t="s">
        <v>62</v>
      </c>
      <c r="J1454" s="42" t="s">
        <v>1141</v>
      </c>
      <c r="K1454" s="42" t="s">
        <v>2806</v>
      </c>
      <c r="L1454" s="2">
        <v>46172</v>
      </c>
      <c r="M1454" s="42" t="s">
        <v>582</v>
      </c>
    </row>
    <row r="1455" spans="1:13" x14ac:dyDescent="0.25">
      <c r="A1455" s="42" t="s">
        <v>10681</v>
      </c>
      <c r="B1455" s="42" t="s">
        <v>10684</v>
      </c>
      <c r="C1455" s="42" t="s">
        <v>10519</v>
      </c>
      <c r="D1455" s="42" t="s">
        <v>409</v>
      </c>
      <c r="E1455">
        <v>810861</v>
      </c>
      <c r="F1455">
        <v>1</v>
      </c>
      <c r="G1455" s="2">
        <v>46169</v>
      </c>
      <c r="H1455" s="42" t="s">
        <v>1035</v>
      </c>
      <c r="I1455" s="42" t="s">
        <v>62</v>
      </c>
      <c r="J1455" s="42" t="s">
        <v>1141</v>
      </c>
      <c r="K1455" s="42" t="s">
        <v>11913</v>
      </c>
      <c r="L1455" s="2">
        <v>46172</v>
      </c>
      <c r="M1455" s="42" t="s">
        <v>582</v>
      </c>
    </row>
    <row r="1456" spans="1:13" x14ac:dyDescent="0.25">
      <c r="A1456" s="42" t="s">
        <v>6029</v>
      </c>
      <c r="B1456" s="42" t="s">
        <v>6030</v>
      </c>
      <c r="C1456" s="42" t="s">
        <v>6031</v>
      </c>
      <c r="D1456" s="42" t="s">
        <v>409</v>
      </c>
      <c r="E1456">
        <v>795359</v>
      </c>
      <c r="F1456">
        <v>1</v>
      </c>
      <c r="G1456" s="2">
        <v>46078</v>
      </c>
      <c r="H1456" s="42" t="s">
        <v>1314</v>
      </c>
      <c r="I1456" s="42" t="s">
        <v>62</v>
      </c>
      <c r="J1456" s="42" t="s">
        <v>1141</v>
      </c>
      <c r="K1456" s="42" t="s">
        <v>6032</v>
      </c>
      <c r="L1456" s="2">
        <v>46172</v>
      </c>
      <c r="M1456" s="42" t="s">
        <v>582</v>
      </c>
    </row>
    <row r="1457" spans="1:13" x14ac:dyDescent="0.25">
      <c r="A1457" s="42" t="s">
        <v>6035</v>
      </c>
      <c r="B1457" s="42" t="s">
        <v>6036</v>
      </c>
      <c r="C1457" s="42" t="s">
        <v>6037</v>
      </c>
      <c r="D1457" s="42" t="s">
        <v>409</v>
      </c>
      <c r="E1457">
        <v>794326</v>
      </c>
      <c r="F1457">
        <v>1</v>
      </c>
      <c r="G1457" s="2">
        <v>46085</v>
      </c>
      <c r="H1457" s="42" t="s">
        <v>1035</v>
      </c>
      <c r="I1457" s="42" t="s">
        <v>62</v>
      </c>
      <c r="J1457" s="42" t="s">
        <v>1141</v>
      </c>
      <c r="K1457" s="42" t="s">
        <v>6038</v>
      </c>
      <c r="L1457" s="2">
        <v>46172</v>
      </c>
      <c r="M1457" s="42" t="s">
        <v>582</v>
      </c>
    </row>
    <row r="1458" spans="1:13" x14ac:dyDescent="0.25">
      <c r="A1458" s="42" t="s">
        <v>1650</v>
      </c>
      <c r="B1458" s="42" t="s">
        <v>1651</v>
      </c>
      <c r="C1458" s="42" t="s">
        <v>10314</v>
      </c>
      <c r="D1458" s="42" t="s">
        <v>409</v>
      </c>
      <c r="E1458">
        <v>1292522</v>
      </c>
      <c r="F1458">
        <v>1</v>
      </c>
      <c r="G1458" s="2">
        <v>46160</v>
      </c>
      <c r="H1458" s="42" t="s">
        <v>1035</v>
      </c>
      <c r="I1458" s="42" t="s">
        <v>62</v>
      </c>
      <c r="J1458" s="42" t="s">
        <v>1141</v>
      </c>
      <c r="K1458" s="42" t="s">
        <v>10315</v>
      </c>
      <c r="L1458" s="2">
        <v>46172</v>
      </c>
      <c r="M1458" s="42" t="s">
        <v>582</v>
      </c>
    </row>
    <row r="1459" spans="1:13" x14ac:dyDescent="0.25">
      <c r="A1459" s="42" t="s">
        <v>1650</v>
      </c>
      <c r="B1459" s="42" t="s">
        <v>1651</v>
      </c>
      <c r="C1459" s="42" t="s">
        <v>10316</v>
      </c>
      <c r="D1459" s="42" t="s">
        <v>409</v>
      </c>
      <c r="E1459">
        <v>1034449</v>
      </c>
      <c r="F1459">
        <v>1</v>
      </c>
      <c r="G1459" s="2">
        <v>46161</v>
      </c>
      <c r="H1459" s="42" t="s">
        <v>1035</v>
      </c>
      <c r="I1459" s="42" t="s">
        <v>62</v>
      </c>
      <c r="J1459" s="42" t="s">
        <v>1141</v>
      </c>
      <c r="K1459" s="42" t="s">
        <v>10317</v>
      </c>
      <c r="L1459" s="2">
        <v>46172</v>
      </c>
      <c r="M1459" s="42" t="s">
        <v>582</v>
      </c>
    </row>
    <row r="1460" spans="1:13" x14ac:dyDescent="0.25">
      <c r="A1460" s="42" t="s">
        <v>9831</v>
      </c>
      <c r="B1460" s="42" t="s">
        <v>9832</v>
      </c>
      <c r="C1460" s="42" t="s">
        <v>9833</v>
      </c>
      <c r="D1460" s="42" t="s">
        <v>409</v>
      </c>
      <c r="E1460">
        <v>199672</v>
      </c>
      <c r="F1460">
        <v>1</v>
      </c>
      <c r="G1460" s="2">
        <v>46142</v>
      </c>
      <c r="H1460" s="42" t="s">
        <v>1035</v>
      </c>
      <c r="I1460" s="42" t="s">
        <v>62</v>
      </c>
      <c r="J1460" s="42" t="s">
        <v>1141</v>
      </c>
      <c r="K1460" s="42" t="s">
        <v>9834</v>
      </c>
      <c r="L1460" s="2">
        <v>46172</v>
      </c>
      <c r="M1460" s="42" t="s">
        <v>582</v>
      </c>
    </row>
    <row r="1461" spans="1:13" x14ac:dyDescent="0.25">
      <c r="A1461" s="42" t="s">
        <v>12246</v>
      </c>
      <c r="B1461" s="42" t="s">
        <v>13501</v>
      </c>
      <c r="C1461" s="42" t="s">
        <v>12062</v>
      </c>
      <c r="D1461" s="42" t="s">
        <v>409</v>
      </c>
      <c r="E1461">
        <v>962565</v>
      </c>
      <c r="F1461">
        <v>1</v>
      </c>
      <c r="G1461" s="2">
        <v>46197</v>
      </c>
      <c r="H1461" s="42" t="s">
        <v>1035</v>
      </c>
      <c r="I1461" s="42" t="s">
        <v>62</v>
      </c>
      <c r="J1461" s="42" t="s">
        <v>1141</v>
      </c>
      <c r="K1461" s="42" t="s">
        <v>13502</v>
      </c>
      <c r="L1461" s="2">
        <v>46171</v>
      </c>
      <c r="M1461" s="42" t="s">
        <v>582</v>
      </c>
    </row>
    <row r="1462" spans="1:13" x14ac:dyDescent="0.25">
      <c r="A1462" s="42" t="s">
        <v>12237</v>
      </c>
      <c r="B1462" s="42" t="s">
        <v>12238</v>
      </c>
      <c r="C1462" s="42" t="s">
        <v>10318</v>
      </c>
      <c r="D1462" s="42" t="s">
        <v>409</v>
      </c>
      <c r="E1462">
        <v>403073</v>
      </c>
      <c r="F1462">
        <v>1</v>
      </c>
      <c r="G1462" s="2">
        <v>46155</v>
      </c>
      <c r="H1462" s="42" t="s">
        <v>1035</v>
      </c>
      <c r="I1462" s="42" t="s">
        <v>62</v>
      </c>
      <c r="J1462" s="42" t="s">
        <v>1141</v>
      </c>
      <c r="K1462" s="42" t="s">
        <v>10319</v>
      </c>
      <c r="L1462" s="2">
        <v>46171</v>
      </c>
      <c r="M1462" s="42" t="s">
        <v>582</v>
      </c>
    </row>
    <row r="1463" spans="1:13" x14ac:dyDescent="0.25">
      <c r="A1463" s="42" t="s">
        <v>6972</v>
      </c>
      <c r="B1463" s="42" t="s">
        <v>6973</v>
      </c>
      <c r="C1463" s="42" t="s">
        <v>6310</v>
      </c>
      <c r="D1463" s="42" t="s">
        <v>409</v>
      </c>
      <c r="E1463">
        <v>921847</v>
      </c>
      <c r="F1463">
        <v>1</v>
      </c>
      <c r="G1463" s="2">
        <v>46136</v>
      </c>
      <c r="H1463" s="42" t="s">
        <v>1035</v>
      </c>
      <c r="I1463" s="42" t="s">
        <v>62</v>
      </c>
      <c r="J1463" s="42" t="s">
        <v>1141</v>
      </c>
      <c r="K1463" s="42" t="s">
        <v>9615</v>
      </c>
      <c r="L1463" s="2">
        <v>46171</v>
      </c>
      <c r="M1463" s="42" t="s">
        <v>582</v>
      </c>
    </row>
    <row r="1464" spans="1:13" x14ac:dyDescent="0.25">
      <c r="A1464" s="42" t="s">
        <v>9616</v>
      </c>
      <c r="B1464" s="42" t="s">
        <v>10322</v>
      </c>
      <c r="C1464" s="42" t="s">
        <v>9617</v>
      </c>
      <c r="D1464" s="42" t="s">
        <v>409</v>
      </c>
      <c r="E1464">
        <v>1125603</v>
      </c>
      <c r="F1464">
        <v>1</v>
      </c>
      <c r="G1464" s="2">
        <v>46148</v>
      </c>
      <c r="H1464" s="42" t="s">
        <v>1035</v>
      </c>
      <c r="I1464" s="42" t="s">
        <v>62</v>
      </c>
      <c r="J1464" s="42" t="s">
        <v>1141</v>
      </c>
      <c r="K1464" s="42" t="s">
        <v>9618</v>
      </c>
      <c r="L1464" s="2">
        <v>46148</v>
      </c>
      <c r="M1464" s="42" t="s">
        <v>582</v>
      </c>
    </row>
    <row r="1465" spans="1:13" x14ac:dyDescent="0.25">
      <c r="A1465" s="42" t="s">
        <v>322</v>
      </c>
      <c r="B1465" s="42" t="s">
        <v>319</v>
      </c>
      <c r="C1465" s="42" t="s">
        <v>6338</v>
      </c>
      <c r="D1465" s="42" t="s">
        <v>409</v>
      </c>
      <c r="E1465">
        <v>1274935</v>
      </c>
      <c r="F1465">
        <v>1</v>
      </c>
      <c r="G1465" s="2">
        <v>46141</v>
      </c>
      <c r="H1465" s="42" t="s">
        <v>1035</v>
      </c>
      <c r="I1465" s="42" t="s">
        <v>62</v>
      </c>
      <c r="J1465" s="42" t="s">
        <v>1141</v>
      </c>
      <c r="K1465" s="42" t="s">
        <v>9856</v>
      </c>
      <c r="L1465" s="2">
        <v>46142</v>
      </c>
      <c r="M1465" s="42" t="s">
        <v>582</v>
      </c>
    </row>
    <row r="1466" spans="1:13" x14ac:dyDescent="0.25">
      <c r="A1466" s="42" t="s">
        <v>157</v>
      </c>
      <c r="B1466" s="42" t="s">
        <v>43</v>
      </c>
      <c r="C1466" s="42" t="s">
        <v>6312</v>
      </c>
      <c r="D1466" s="42" t="s">
        <v>409</v>
      </c>
      <c r="E1466">
        <v>3630878</v>
      </c>
      <c r="F1466">
        <v>1</v>
      </c>
      <c r="G1466" s="2">
        <v>46141</v>
      </c>
      <c r="H1466" s="42" t="s">
        <v>1314</v>
      </c>
      <c r="I1466" s="42" t="s">
        <v>62</v>
      </c>
      <c r="J1466" s="42" t="s">
        <v>1141</v>
      </c>
      <c r="K1466" s="42" t="s">
        <v>6027</v>
      </c>
      <c r="L1466" s="2">
        <v>46142</v>
      </c>
      <c r="M1466" s="42" t="s">
        <v>582</v>
      </c>
    </row>
    <row r="1467" spans="1:13" x14ac:dyDescent="0.25">
      <c r="A1467" s="42" t="s">
        <v>6965</v>
      </c>
      <c r="B1467" s="42" t="s">
        <v>6966</v>
      </c>
      <c r="C1467" s="42" t="s">
        <v>6300</v>
      </c>
      <c r="D1467" s="42" t="s">
        <v>409</v>
      </c>
      <c r="E1467">
        <v>796834</v>
      </c>
      <c r="F1467">
        <v>1</v>
      </c>
      <c r="G1467" s="2">
        <v>46112</v>
      </c>
      <c r="H1467" s="42" t="s">
        <v>1035</v>
      </c>
      <c r="I1467" s="42" t="s">
        <v>62</v>
      </c>
      <c r="J1467" s="42" t="s">
        <v>1141</v>
      </c>
      <c r="K1467" s="42" t="s">
        <v>9926</v>
      </c>
      <c r="L1467" s="2">
        <v>46142</v>
      </c>
      <c r="M1467" s="42" t="s">
        <v>582</v>
      </c>
    </row>
    <row r="1468" spans="1:13" x14ac:dyDescent="0.25">
      <c r="A1468" s="42" t="s">
        <v>6968</v>
      </c>
      <c r="B1468" s="42" t="s">
        <v>6971</v>
      </c>
      <c r="C1468" s="42" t="s">
        <v>6308</v>
      </c>
      <c r="D1468" s="42" t="s">
        <v>409</v>
      </c>
      <c r="E1468">
        <v>1120389</v>
      </c>
      <c r="F1468">
        <v>1</v>
      </c>
      <c r="G1468" s="2">
        <v>46134</v>
      </c>
      <c r="H1468" s="42" t="s">
        <v>1035</v>
      </c>
      <c r="I1468" s="42" t="s">
        <v>62</v>
      </c>
      <c r="J1468" s="42" t="s">
        <v>1141</v>
      </c>
      <c r="K1468" s="42" t="s">
        <v>9619</v>
      </c>
      <c r="L1468" s="2">
        <v>46140</v>
      </c>
      <c r="M1468" s="42" t="s">
        <v>582</v>
      </c>
    </row>
    <row r="1469" spans="1:13" x14ac:dyDescent="0.25">
      <c r="A1469" s="42" t="s">
        <v>6957</v>
      </c>
      <c r="B1469" s="42" t="s">
        <v>9621</v>
      </c>
      <c r="C1469" s="42" t="s">
        <v>6302</v>
      </c>
      <c r="D1469" s="42" t="s">
        <v>409</v>
      </c>
      <c r="E1469">
        <v>798160</v>
      </c>
      <c r="F1469">
        <v>1</v>
      </c>
      <c r="G1469" s="2">
        <v>46139</v>
      </c>
      <c r="H1469" s="42" t="s">
        <v>1035</v>
      </c>
      <c r="I1469" s="42" t="s">
        <v>62</v>
      </c>
      <c r="J1469" s="42" t="s">
        <v>1141</v>
      </c>
      <c r="K1469" s="42" t="s">
        <v>9622</v>
      </c>
      <c r="L1469" s="2">
        <v>46139</v>
      </c>
      <c r="M1469" s="42" t="s">
        <v>582</v>
      </c>
    </row>
    <row r="1470" spans="1:13" x14ac:dyDescent="0.25">
      <c r="A1470" s="42" t="s">
        <v>6957</v>
      </c>
      <c r="B1470" s="42" t="s">
        <v>9621</v>
      </c>
      <c r="C1470" s="42" t="s">
        <v>6303</v>
      </c>
      <c r="D1470" s="42" t="s">
        <v>409</v>
      </c>
      <c r="E1470">
        <v>798160</v>
      </c>
      <c r="F1470">
        <v>1</v>
      </c>
      <c r="G1470" s="2">
        <v>46139</v>
      </c>
      <c r="H1470" s="42" t="s">
        <v>1035</v>
      </c>
      <c r="I1470" s="42" t="s">
        <v>62</v>
      </c>
      <c r="J1470" s="42" t="s">
        <v>1141</v>
      </c>
      <c r="K1470" s="42" t="s">
        <v>9623</v>
      </c>
      <c r="L1470" s="2">
        <v>46139</v>
      </c>
      <c r="M1470" s="42" t="s">
        <v>582</v>
      </c>
    </row>
    <row r="1471" spans="1:13" x14ac:dyDescent="0.25">
      <c r="A1471" s="42" t="s">
        <v>6962</v>
      </c>
      <c r="B1471" s="42" t="s">
        <v>6964</v>
      </c>
      <c r="C1471" s="42" t="s">
        <v>6307</v>
      </c>
      <c r="D1471" s="42" t="s">
        <v>409</v>
      </c>
      <c r="E1471">
        <v>1035885</v>
      </c>
      <c r="F1471">
        <v>1</v>
      </c>
      <c r="G1471" s="2">
        <v>46120</v>
      </c>
      <c r="H1471" s="42" t="s">
        <v>1035</v>
      </c>
      <c r="I1471" s="42" t="s">
        <v>62</v>
      </c>
      <c r="J1471" s="42" t="s">
        <v>1141</v>
      </c>
      <c r="K1471" s="42" t="s">
        <v>9619</v>
      </c>
      <c r="L1471" s="2">
        <v>46128</v>
      </c>
      <c r="M1471" s="42" t="s">
        <v>582</v>
      </c>
    </row>
    <row r="1472" spans="1:13" x14ac:dyDescent="0.25">
      <c r="A1472" s="42" t="s">
        <v>1650</v>
      </c>
      <c r="B1472" s="42" t="s">
        <v>1651</v>
      </c>
      <c r="C1472" s="42" t="s">
        <v>6017</v>
      </c>
      <c r="D1472" s="42" t="s">
        <v>409</v>
      </c>
      <c r="E1472">
        <v>1274935</v>
      </c>
      <c r="F1472">
        <v>1</v>
      </c>
      <c r="G1472" s="2">
        <v>46090</v>
      </c>
      <c r="H1472" s="42" t="s">
        <v>1035</v>
      </c>
      <c r="I1472" s="42" t="s">
        <v>62</v>
      </c>
      <c r="J1472" s="42" t="s">
        <v>1141</v>
      </c>
      <c r="K1472" s="42" t="s">
        <v>6018</v>
      </c>
      <c r="L1472" s="2">
        <v>46112</v>
      </c>
      <c r="M1472" s="42" t="s">
        <v>582</v>
      </c>
    </row>
    <row r="1473" spans="1:13" x14ac:dyDescent="0.25">
      <c r="A1473" s="42" t="s">
        <v>1650</v>
      </c>
      <c r="B1473" s="42" t="s">
        <v>1651</v>
      </c>
      <c r="C1473" s="42" t="s">
        <v>12040</v>
      </c>
      <c r="D1473" s="42" t="s">
        <v>409</v>
      </c>
      <c r="E1473">
        <v>1215278</v>
      </c>
      <c r="F1473">
        <v>1</v>
      </c>
      <c r="G1473" s="2">
        <v>46198</v>
      </c>
      <c r="H1473" s="42" t="s">
        <v>1035</v>
      </c>
      <c r="I1473" s="42" t="s">
        <v>62</v>
      </c>
      <c r="J1473" s="42" t="s">
        <v>1141</v>
      </c>
      <c r="K1473" s="42" t="s">
        <v>13503</v>
      </c>
      <c r="L1473" s="2">
        <v>46112</v>
      </c>
      <c r="M1473" s="42" t="s">
        <v>582</v>
      </c>
    </row>
    <row r="1474" spans="1:13" x14ac:dyDescent="0.25">
      <c r="A1474" s="42" t="s">
        <v>147</v>
      </c>
      <c r="B1474" s="42" t="s">
        <v>9</v>
      </c>
      <c r="C1474" s="42" t="s">
        <v>6326</v>
      </c>
      <c r="D1474" s="42" t="s">
        <v>409</v>
      </c>
      <c r="E1474">
        <v>10052581</v>
      </c>
      <c r="F1474">
        <v>1</v>
      </c>
      <c r="G1474" s="2">
        <v>46083</v>
      </c>
      <c r="H1474" s="42" t="s">
        <v>1035</v>
      </c>
      <c r="I1474" s="42" t="s">
        <v>62</v>
      </c>
      <c r="J1474" s="42" t="s">
        <v>1141</v>
      </c>
      <c r="K1474" s="42" t="s">
        <v>6326</v>
      </c>
      <c r="L1474" s="2">
        <v>46112</v>
      </c>
      <c r="M1474" s="42" t="s">
        <v>582</v>
      </c>
    </row>
    <row r="1475" spans="1:13" x14ac:dyDescent="0.25">
      <c r="A1475" s="42" t="s">
        <v>173</v>
      </c>
      <c r="B1475" s="42" t="s">
        <v>24</v>
      </c>
      <c r="C1475" s="42" t="s">
        <v>6318</v>
      </c>
      <c r="D1475" s="42" t="s">
        <v>409</v>
      </c>
      <c r="E1475">
        <v>4116600</v>
      </c>
      <c r="F1475">
        <v>1</v>
      </c>
      <c r="G1475" s="2">
        <v>46112</v>
      </c>
      <c r="H1475" s="42" t="s">
        <v>1035</v>
      </c>
      <c r="I1475" s="42" t="s">
        <v>62</v>
      </c>
      <c r="J1475" s="42" t="s">
        <v>1141</v>
      </c>
      <c r="K1475" s="42" t="s">
        <v>9619</v>
      </c>
      <c r="L1475" s="2">
        <v>46112</v>
      </c>
      <c r="M1475" s="42" t="s">
        <v>582</v>
      </c>
    </row>
    <row r="1476" spans="1:13" x14ac:dyDescent="0.25">
      <c r="A1476" s="42" t="s">
        <v>922</v>
      </c>
      <c r="B1476" s="42" t="s">
        <v>899</v>
      </c>
      <c r="C1476" s="42" t="s">
        <v>4663</v>
      </c>
      <c r="D1476" s="42" t="s">
        <v>409</v>
      </c>
      <c r="E1476">
        <v>1113344</v>
      </c>
      <c r="F1476">
        <v>1</v>
      </c>
      <c r="G1476" s="2">
        <v>46066</v>
      </c>
      <c r="H1476" s="42" t="s">
        <v>1035</v>
      </c>
      <c r="I1476" s="42" t="s">
        <v>62</v>
      </c>
      <c r="J1476" s="42" t="s">
        <v>1141</v>
      </c>
      <c r="K1476" s="42" t="s">
        <v>6025</v>
      </c>
      <c r="L1476" s="2">
        <v>46081</v>
      </c>
      <c r="M1476" s="42" t="s">
        <v>582</v>
      </c>
    </row>
    <row r="1477" spans="1:13" x14ac:dyDescent="0.25">
      <c r="A1477" s="42" t="s">
        <v>1650</v>
      </c>
      <c r="B1477" s="42" t="s">
        <v>1651</v>
      </c>
      <c r="C1477" s="42" t="s">
        <v>4667</v>
      </c>
      <c r="D1477" s="42" t="s">
        <v>409</v>
      </c>
      <c r="E1477">
        <v>636287</v>
      </c>
      <c r="F1477">
        <v>1</v>
      </c>
      <c r="G1477" s="2">
        <v>46078</v>
      </c>
      <c r="H1477" s="42" t="s">
        <v>1035</v>
      </c>
      <c r="I1477" s="42" t="s">
        <v>62</v>
      </c>
      <c r="J1477" s="42" t="s">
        <v>1141</v>
      </c>
      <c r="K1477" s="42" t="s">
        <v>6026</v>
      </c>
      <c r="L1477" s="2">
        <v>46081</v>
      </c>
      <c r="M1477" s="42" t="s">
        <v>582</v>
      </c>
    </row>
    <row r="1478" spans="1:13" x14ac:dyDescent="0.25">
      <c r="A1478" s="42" t="s">
        <v>1185</v>
      </c>
      <c r="B1478" s="42" t="s">
        <v>1186</v>
      </c>
      <c r="C1478" s="42" t="s">
        <v>2959</v>
      </c>
      <c r="D1478" s="42" t="s">
        <v>409</v>
      </c>
      <c r="E1478">
        <v>794452</v>
      </c>
      <c r="F1478">
        <v>1</v>
      </c>
      <c r="G1478" s="2">
        <v>46049</v>
      </c>
      <c r="H1478" s="42" t="s">
        <v>1035</v>
      </c>
      <c r="I1478" s="42" t="s">
        <v>62</v>
      </c>
      <c r="J1478" s="42" t="s">
        <v>1141</v>
      </c>
      <c r="K1478" s="42" t="s">
        <v>2960</v>
      </c>
      <c r="L1478" s="2">
        <v>46081</v>
      </c>
      <c r="M1478" s="42" t="s">
        <v>582</v>
      </c>
    </row>
    <row r="1479" spans="1:13" x14ac:dyDescent="0.25">
      <c r="A1479" s="42" t="s">
        <v>930</v>
      </c>
      <c r="B1479" s="42" t="s">
        <v>931</v>
      </c>
      <c r="C1479" s="42" t="s">
        <v>3334</v>
      </c>
      <c r="D1479" s="42" t="s">
        <v>409</v>
      </c>
      <c r="E1479">
        <v>21220036</v>
      </c>
      <c r="F1479">
        <v>1</v>
      </c>
      <c r="G1479" s="2">
        <v>45835</v>
      </c>
      <c r="H1479" s="42" t="s">
        <v>505</v>
      </c>
      <c r="I1479" s="42" t="s">
        <v>62</v>
      </c>
      <c r="J1479" s="42" t="s">
        <v>421</v>
      </c>
      <c r="K1479" s="42" t="s">
        <v>3334</v>
      </c>
      <c r="L1479" s="2">
        <v>46174</v>
      </c>
      <c r="M1479" s="42" t="s">
        <v>582</v>
      </c>
    </row>
    <row r="1480" spans="1:13" x14ac:dyDescent="0.25">
      <c r="A1480" s="42" t="s">
        <v>13478</v>
      </c>
      <c r="B1480" s="42" t="s">
        <v>13479</v>
      </c>
      <c r="C1480" s="42" t="s">
        <v>13504</v>
      </c>
      <c r="D1480" s="42" t="s">
        <v>409</v>
      </c>
      <c r="E1480">
        <v>9310977</v>
      </c>
      <c r="F1480">
        <v>1</v>
      </c>
      <c r="G1480" s="2">
        <v>46161</v>
      </c>
      <c r="H1480" s="42" t="s">
        <v>505</v>
      </c>
      <c r="I1480" s="42" t="s">
        <v>62</v>
      </c>
      <c r="J1480" s="42" t="s">
        <v>1219</v>
      </c>
      <c r="K1480" s="42" t="s">
        <v>13504</v>
      </c>
      <c r="L1480" s="2">
        <v>46325</v>
      </c>
      <c r="M1480" s="42" t="s">
        <v>582</v>
      </c>
    </row>
    <row r="1481" spans="1:13" x14ac:dyDescent="0.25">
      <c r="A1481" s="42" t="s">
        <v>157</v>
      </c>
      <c r="B1481" s="42" t="s">
        <v>43</v>
      </c>
      <c r="C1481" s="42" t="s">
        <v>13505</v>
      </c>
      <c r="D1481" s="42" t="s">
        <v>409</v>
      </c>
      <c r="E1481">
        <v>1183316</v>
      </c>
      <c r="F1481">
        <v>1</v>
      </c>
      <c r="G1481" s="2">
        <v>46197</v>
      </c>
      <c r="H1481" s="42" t="s">
        <v>1036</v>
      </c>
      <c r="I1481" s="42" t="s">
        <v>62</v>
      </c>
      <c r="J1481" s="42" t="s">
        <v>1219</v>
      </c>
      <c r="K1481" s="42" t="s">
        <v>13506</v>
      </c>
      <c r="L1481" s="2">
        <v>46234</v>
      </c>
      <c r="M1481" s="42" t="s">
        <v>582</v>
      </c>
    </row>
    <row r="1482" spans="1:13" x14ac:dyDescent="0.25">
      <c r="A1482" s="42" t="s">
        <v>910</v>
      </c>
      <c r="B1482" s="42" t="s">
        <v>911</v>
      </c>
      <c r="C1482" s="42" t="s">
        <v>13507</v>
      </c>
      <c r="D1482" s="42" t="s">
        <v>409</v>
      </c>
      <c r="E1482" s="5">
        <v>1483463</v>
      </c>
      <c r="F1482">
        <v>1</v>
      </c>
      <c r="G1482" s="2">
        <v>46206</v>
      </c>
      <c r="H1482" s="42" t="s">
        <v>1033</v>
      </c>
      <c r="I1482" s="42" t="s">
        <v>62</v>
      </c>
      <c r="J1482" s="42" t="s">
        <v>1219</v>
      </c>
      <c r="K1482" s="42" t="s">
        <v>13508</v>
      </c>
      <c r="L1482" s="2">
        <v>46234</v>
      </c>
      <c r="M1482" s="42" t="s">
        <v>582</v>
      </c>
    </row>
    <row r="1483" spans="1:13" x14ac:dyDescent="0.25">
      <c r="A1483" s="42" t="s">
        <v>160</v>
      </c>
      <c r="B1483" s="42" t="s">
        <v>21</v>
      </c>
      <c r="C1483" s="42" t="s">
        <v>12047</v>
      </c>
      <c r="D1483" s="42" t="s">
        <v>409</v>
      </c>
      <c r="E1483">
        <v>6322515</v>
      </c>
      <c r="F1483">
        <v>1</v>
      </c>
      <c r="G1483" s="2">
        <v>46192</v>
      </c>
      <c r="H1483" s="42" t="s">
        <v>1036</v>
      </c>
      <c r="I1483" s="42" t="s">
        <v>62</v>
      </c>
      <c r="J1483" s="42" t="s">
        <v>1219</v>
      </c>
      <c r="K1483" s="42" t="s">
        <v>13509</v>
      </c>
      <c r="L1483" s="2">
        <v>46234</v>
      </c>
      <c r="M1483" s="42" t="s">
        <v>582</v>
      </c>
    </row>
    <row r="1484" spans="1:13" x14ac:dyDescent="0.25">
      <c r="A1484" s="42" t="s">
        <v>12200</v>
      </c>
      <c r="B1484" s="42" t="s">
        <v>12202</v>
      </c>
      <c r="C1484" s="42" t="s">
        <v>12043</v>
      </c>
      <c r="D1484" s="42" t="s">
        <v>409</v>
      </c>
      <c r="E1484" s="5">
        <v>649230</v>
      </c>
      <c r="F1484">
        <v>1</v>
      </c>
      <c r="G1484" s="2">
        <v>46190</v>
      </c>
      <c r="H1484" s="42" t="s">
        <v>1036</v>
      </c>
      <c r="I1484" s="42" t="s">
        <v>62</v>
      </c>
      <c r="J1484" s="42" t="s">
        <v>1219</v>
      </c>
      <c r="K1484" s="42" t="s">
        <v>13510</v>
      </c>
      <c r="L1484" s="2">
        <v>46234</v>
      </c>
      <c r="M1484" s="42" t="s">
        <v>582</v>
      </c>
    </row>
    <row r="1485" spans="1:13" x14ac:dyDescent="0.25">
      <c r="A1485" s="42" t="s">
        <v>148</v>
      </c>
      <c r="B1485" s="42" t="s">
        <v>11</v>
      </c>
      <c r="C1485" s="42" t="s">
        <v>12051</v>
      </c>
      <c r="D1485" s="42" t="s">
        <v>409</v>
      </c>
      <c r="E1485" s="5">
        <v>8164062</v>
      </c>
      <c r="F1485">
        <v>1</v>
      </c>
      <c r="G1485" s="2">
        <v>46203</v>
      </c>
      <c r="H1485" s="42" t="s">
        <v>504</v>
      </c>
      <c r="I1485" s="42" t="s">
        <v>62</v>
      </c>
      <c r="J1485" s="42" t="s">
        <v>1219</v>
      </c>
      <c r="K1485" s="42" t="s">
        <v>12051</v>
      </c>
      <c r="L1485" s="2">
        <v>46234</v>
      </c>
      <c r="M1485" s="42" t="s">
        <v>582</v>
      </c>
    </row>
    <row r="1486" spans="1:13" x14ac:dyDescent="0.25">
      <c r="A1486" s="42" t="s">
        <v>1031</v>
      </c>
      <c r="B1486" s="42" t="s">
        <v>1024</v>
      </c>
      <c r="C1486" s="42" t="s">
        <v>13511</v>
      </c>
      <c r="D1486" s="42" t="s">
        <v>409</v>
      </c>
      <c r="E1486" s="5">
        <v>2039929</v>
      </c>
      <c r="F1486">
        <v>1</v>
      </c>
      <c r="G1486" s="2">
        <v>46195</v>
      </c>
      <c r="H1486" s="42" t="s">
        <v>1036</v>
      </c>
      <c r="I1486" s="42" t="s">
        <v>62</v>
      </c>
      <c r="J1486" s="42" t="s">
        <v>1219</v>
      </c>
      <c r="K1486" s="42" t="s">
        <v>13512</v>
      </c>
      <c r="L1486" s="2">
        <v>46234</v>
      </c>
      <c r="M1486" s="42" t="s">
        <v>582</v>
      </c>
    </row>
    <row r="1487" spans="1:13" x14ac:dyDescent="0.25">
      <c r="A1487" s="42" t="s">
        <v>13513</v>
      </c>
      <c r="B1487" s="42" t="s">
        <v>13514</v>
      </c>
      <c r="C1487" s="42" t="s">
        <v>13515</v>
      </c>
      <c r="D1487" s="42" t="s">
        <v>409</v>
      </c>
      <c r="E1487">
        <v>10002309</v>
      </c>
      <c r="F1487">
        <v>1</v>
      </c>
      <c r="G1487" s="2">
        <v>46205</v>
      </c>
      <c r="H1487" s="42" t="s">
        <v>1036</v>
      </c>
      <c r="I1487" s="42" t="s">
        <v>62</v>
      </c>
      <c r="J1487" s="42" t="s">
        <v>1219</v>
      </c>
      <c r="K1487" s="42" t="s">
        <v>13516</v>
      </c>
      <c r="L1487" s="2">
        <v>46234</v>
      </c>
      <c r="M1487" s="42" t="s">
        <v>582</v>
      </c>
    </row>
    <row r="1488" spans="1:13" x14ac:dyDescent="0.25">
      <c r="A1488" s="42" t="s">
        <v>939</v>
      </c>
      <c r="B1488" s="42" t="s">
        <v>850</v>
      </c>
      <c r="C1488" s="42" t="s">
        <v>11920</v>
      </c>
      <c r="D1488" s="42" t="s">
        <v>409</v>
      </c>
      <c r="E1488">
        <v>457946</v>
      </c>
      <c r="F1488">
        <v>1</v>
      </c>
      <c r="G1488" s="2">
        <v>46171</v>
      </c>
      <c r="H1488" s="42" t="s">
        <v>1034</v>
      </c>
      <c r="I1488" s="42" t="s">
        <v>62</v>
      </c>
      <c r="J1488" s="42" t="s">
        <v>1219</v>
      </c>
      <c r="K1488" s="42" t="s">
        <v>11921</v>
      </c>
      <c r="L1488" s="2">
        <v>46203</v>
      </c>
      <c r="M1488" s="42" t="s">
        <v>582</v>
      </c>
    </row>
    <row r="1489" spans="1:13" x14ac:dyDescent="0.25">
      <c r="A1489" s="42" t="s">
        <v>6866</v>
      </c>
      <c r="B1489" s="42" t="s">
        <v>6867</v>
      </c>
      <c r="C1489" s="42" t="s">
        <v>11918</v>
      </c>
      <c r="D1489" s="42" t="s">
        <v>409</v>
      </c>
      <c r="E1489">
        <v>3242094</v>
      </c>
      <c r="F1489">
        <v>1</v>
      </c>
      <c r="G1489" s="2">
        <v>46168</v>
      </c>
      <c r="H1489" s="42" t="s">
        <v>1036</v>
      </c>
      <c r="I1489" s="42" t="s">
        <v>62</v>
      </c>
      <c r="J1489" s="42" t="s">
        <v>1219</v>
      </c>
      <c r="K1489" s="42" t="s">
        <v>11919</v>
      </c>
      <c r="L1489" s="2">
        <v>46203</v>
      </c>
      <c r="M1489" s="42" t="s">
        <v>582</v>
      </c>
    </row>
    <row r="1490" spans="1:13" x14ac:dyDescent="0.25">
      <c r="A1490" s="42" t="s">
        <v>171</v>
      </c>
      <c r="B1490" s="42" t="s">
        <v>404</v>
      </c>
      <c r="C1490" s="42" t="s">
        <v>12045</v>
      </c>
      <c r="D1490" s="42" t="s">
        <v>409</v>
      </c>
      <c r="E1490">
        <v>1174607</v>
      </c>
      <c r="F1490">
        <v>1</v>
      </c>
      <c r="G1490" s="2">
        <v>46178</v>
      </c>
      <c r="H1490" s="42" t="s">
        <v>1033</v>
      </c>
      <c r="I1490" s="42" t="s">
        <v>62</v>
      </c>
      <c r="J1490" s="42" t="s">
        <v>1219</v>
      </c>
      <c r="K1490" s="42" t="s">
        <v>13517</v>
      </c>
      <c r="L1490" s="2">
        <v>46203</v>
      </c>
      <c r="M1490" s="42" t="s">
        <v>582</v>
      </c>
    </row>
    <row r="1491" spans="1:13" x14ac:dyDescent="0.25">
      <c r="A1491" s="42" t="s">
        <v>13518</v>
      </c>
      <c r="B1491" s="42" t="s">
        <v>13519</v>
      </c>
      <c r="C1491" s="42" t="s">
        <v>13520</v>
      </c>
      <c r="D1491" s="42" t="s">
        <v>409</v>
      </c>
      <c r="E1491" s="5">
        <v>405769</v>
      </c>
      <c r="F1491">
        <v>1</v>
      </c>
      <c r="G1491" s="2">
        <v>46181</v>
      </c>
      <c r="H1491" s="42" t="s">
        <v>1036</v>
      </c>
      <c r="I1491" s="42" t="s">
        <v>62</v>
      </c>
      <c r="J1491" s="42" t="s">
        <v>1219</v>
      </c>
      <c r="K1491" s="42" t="s">
        <v>13521</v>
      </c>
      <c r="L1491" s="2">
        <v>46203</v>
      </c>
      <c r="M1491" s="42" t="s">
        <v>582</v>
      </c>
    </row>
    <row r="1492" spans="1:13" x14ac:dyDescent="0.25">
      <c r="A1492" s="42" t="s">
        <v>12203</v>
      </c>
      <c r="B1492" s="42" t="s">
        <v>12205</v>
      </c>
      <c r="C1492" s="42" t="s">
        <v>12044</v>
      </c>
      <c r="D1492" s="42" t="s">
        <v>409</v>
      </c>
      <c r="E1492">
        <v>611774.69999999995</v>
      </c>
      <c r="F1492">
        <v>1</v>
      </c>
      <c r="G1492" s="2">
        <v>46178</v>
      </c>
      <c r="H1492" s="42" t="s">
        <v>1036</v>
      </c>
      <c r="I1492" s="42" t="s">
        <v>62</v>
      </c>
      <c r="J1492" s="42" t="s">
        <v>1219</v>
      </c>
      <c r="K1492" s="42" t="s">
        <v>13522</v>
      </c>
      <c r="L1492" s="2">
        <v>46203</v>
      </c>
      <c r="M1492" s="42" t="s">
        <v>582</v>
      </c>
    </row>
    <row r="1493" spans="1:13" x14ac:dyDescent="0.25">
      <c r="A1493" s="42" t="s">
        <v>6006</v>
      </c>
      <c r="B1493" s="42" t="s">
        <v>6007</v>
      </c>
      <c r="C1493" s="42" t="s">
        <v>10323</v>
      </c>
      <c r="D1493" s="42" t="s">
        <v>409</v>
      </c>
      <c r="E1493">
        <v>2015363</v>
      </c>
      <c r="F1493">
        <v>1</v>
      </c>
      <c r="G1493" s="2">
        <v>46153</v>
      </c>
      <c r="H1493" s="42" t="s">
        <v>1036</v>
      </c>
      <c r="I1493" s="42" t="s">
        <v>62</v>
      </c>
      <c r="J1493" s="42" t="s">
        <v>1219</v>
      </c>
      <c r="K1493" s="42" t="s">
        <v>10324</v>
      </c>
      <c r="L1493" s="2">
        <v>46203</v>
      </c>
      <c r="M1493" s="42" t="s">
        <v>582</v>
      </c>
    </row>
    <row r="1494" spans="1:13" x14ac:dyDescent="0.25">
      <c r="A1494" s="42" t="s">
        <v>1031</v>
      </c>
      <c r="B1494" s="42" t="s">
        <v>1024</v>
      </c>
      <c r="C1494" s="42" t="s">
        <v>13523</v>
      </c>
      <c r="D1494" s="42" t="s">
        <v>409</v>
      </c>
      <c r="E1494" s="5">
        <v>2161892</v>
      </c>
      <c r="F1494">
        <v>1</v>
      </c>
      <c r="G1494" s="2">
        <v>46181</v>
      </c>
      <c r="H1494" s="42" t="s">
        <v>1036</v>
      </c>
      <c r="I1494" s="42" t="s">
        <v>62</v>
      </c>
      <c r="J1494" s="42" t="s">
        <v>1219</v>
      </c>
      <c r="K1494" s="42" t="s">
        <v>13524</v>
      </c>
      <c r="L1494" s="2">
        <v>46203</v>
      </c>
      <c r="M1494" s="42" t="s">
        <v>582</v>
      </c>
    </row>
    <row r="1495" spans="1:13" x14ac:dyDescent="0.25">
      <c r="A1495" s="42" t="s">
        <v>12321</v>
      </c>
      <c r="B1495" s="42" t="s">
        <v>12322</v>
      </c>
      <c r="C1495" s="42" t="s">
        <v>13525</v>
      </c>
      <c r="D1495" s="42" t="s">
        <v>409</v>
      </c>
      <c r="E1495" s="5">
        <v>4740355</v>
      </c>
      <c r="F1495">
        <v>1</v>
      </c>
      <c r="G1495" s="2">
        <v>46174</v>
      </c>
      <c r="H1495" s="42" t="s">
        <v>505</v>
      </c>
      <c r="I1495" s="42" t="s">
        <v>62</v>
      </c>
      <c r="J1495" s="42" t="s">
        <v>1219</v>
      </c>
      <c r="K1495" s="42" t="s">
        <v>13525</v>
      </c>
      <c r="L1495" s="2">
        <v>46203</v>
      </c>
      <c r="M1495" s="42" t="s">
        <v>582</v>
      </c>
    </row>
    <row r="1496" spans="1:13" x14ac:dyDescent="0.25">
      <c r="A1496" s="42" t="s">
        <v>11215</v>
      </c>
      <c r="B1496" s="42" t="s">
        <v>11216</v>
      </c>
      <c r="C1496" s="42" t="s">
        <v>13526</v>
      </c>
      <c r="D1496" s="42" t="s">
        <v>409</v>
      </c>
      <c r="E1496" s="5">
        <v>2821508</v>
      </c>
      <c r="F1496">
        <v>1</v>
      </c>
      <c r="G1496" s="2">
        <v>46190</v>
      </c>
      <c r="H1496" s="42" t="s">
        <v>1036</v>
      </c>
      <c r="I1496" s="42" t="s">
        <v>62</v>
      </c>
      <c r="J1496" s="42" t="s">
        <v>1219</v>
      </c>
      <c r="K1496" s="42" t="s">
        <v>13527</v>
      </c>
      <c r="L1496" s="2">
        <v>46203</v>
      </c>
      <c r="M1496" s="42" t="s">
        <v>582</v>
      </c>
    </row>
    <row r="1497" spans="1:13" x14ac:dyDescent="0.25">
      <c r="A1497" s="42" t="s">
        <v>1091</v>
      </c>
      <c r="B1497" s="42" t="s">
        <v>1092</v>
      </c>
      <c r="C1497" s="42" t="s">
        <v>9574</v>
      </c>
      <c r="D1497" s="42" t="s">
        <v>409</v>
      </c>
      <c r="E1497">
        <v>31196067</v>
      </c>
      <c r="F1497">
        <v>1</v>
      </c>
      <c r="G1497" s="2">
        <v>46142</v>
      </c>
      <c r="H1497" s="42" t="s">
        <v>1036</v>
      </c>
      <c r="I1497" s="42" t="s">
        <v>62</v>
      </c>
      <c r="J1497" s="42" t="s">
        <v>1219</v>
      </c>
      <c r="K1497" s="42" t="s">
        <v>9574</v>
      </c>
      <c r="L1497" s="2">
        <v>46203</v>
      </c>
      <c r="M1497" s="42" t="s">
        <v>582</v>
      </c>
    </row>
    <row r="1498" spans="1:13" x14ac:dyDescent="0.25">
      <c r="A1498" s="42" t="s">
        <v>12315</v>
      </c>
      <c r="B1498" s="42" t="s">
        <v>13483</v>
      </c>
      <c r="C1498" s="42" t="s">
        <v>13528</v>
      </c>
      <c r="D1498" s="42" t="s">
        <v>409</v>
      </c>
      <c r="E1498">
        <v>215870</v>
      </c>
      <c r="F1498">
        <v>1</v>
      </c>
      <c r="G1498" s="2">
        <v>46174</v>
      </c>
      <c r="H1498" s="42" t="s">
        <v>505</v>
      </c>
      <c r="I1498" s="42" t="s">
        <v>62</v>
      </c>
      <c r="J1498" s="42" t="s">
        <v>1219</v>
      </c>
      <c r="K1498" s="42" t="s">
        <v>13528</v>
      </c>
      <c r="L1498" s="2">
        <v>46203</v>
      </c>
      <c r="M1498" s="42" t="s">
        <v>582</v>
      </c>
    </row>
    <row r="1499" spans="1:13" x14ac:dyDescent="0.25">
      <c r="A1499" s="42" t="s">
        <v>12218</v>
      </c>
      <c r="B1499" s="42" t="s">
        <v>12219</v>
      </c>
      <c r="C1499" s="42" t="s">
        <v>12048</v>
      </c>
      <c r="D1499" s="42" t="s">
        <v>409</v>
      </c>
      <c r="E1499">
        <v>142766</v>
      </c>
      <c r="F1499">
        <v>1</v>
      </c>
      <c r="G1499" s="2">
        <v>46188</v>
      </c>
      <c r="H1499" s="42" t="s">
        <v>1033</v>
      </c>
      <c r="I1499" s="42" t="s">
        <v>62</v>
      </c>
      <c r="J1499" s="42" t="s">
        <v>1219</v>
      </c>
      <c r="K1499" s="42" t="s">
        <v>13529</v>
      </c>
      <c r="L1499" s="2">
        <v>46203</v>
      </c>
      <c r="M1499" s="42" t="s">
        <v>582</v>
      </c>
    </row>
    <row r="1500" spans="1:13" x14ac:dyDescent="0.25">
      <c r="A1500" s="42" t="s">
        <v>1043</v>
      </c>
      <c r="B1500" s="42" t="s">
        <v>1044</v>
      </c>
      <c r="C1500" s="42" t="s">
        <v>13530</v>
      </c>
      <c r="D1500" s="42" t="s">
        <v>409</v>
      </c>
      <c r="E1500">
        <v>159146</v>
      </c>
      <c r="F1500">
        <v>1</v>
      </c>
      <c r="G1500" s="2">
        <v>46198</v>
      </c>
      <c r="H1500" s="42" t="s">
        <v>505</v>
      </c>
      <c r="I1500" s="42" t="s">
        <v>62</v>
      </c>
      <c r="J1500" s="42" t="s">
        <v>1219</v>
      </c>
      <c r="K1500" s="42" t="s">
        <v>13530</v>
      </c>
      <c r="L1500" s="2">
        <v>46203</v>
      </c>
      <c r="M1500" s="42" t="s">
        <v>582</v>
      </c>
    </row>
    <row r="1501" spans="1:13" x14ac:dyDescent="0.25">
      <c r="A1501" s="42" t="s">
        <v>13531</v>
      </c>
      <c r="B1501" s="42" t="s">
        <v>13532</v>
      </c>
      <c r="C1501" s="42" t="s">
        <v>13533</v>
      </c>
      <c r="D1501" s="42" t="s">
        <v>409</v>
      </c>
      <c r="E1501">
        <v>326606</v>
      </c>
      <c r="F1501">
        <v>1</v>
      </c>
      <c r="G1501" s="2">
        <v>46205</v>
      </c>
      <c r="H1501" s="42" t="s">
        <v>1036</v>
      </c>
      <c r="I1501" s="42" t="s">
        <v>62</v>
      </c>
      <c r="J1501" s="42" t="s">
        <v>1219</v>
      </c>
      <c r="K1501" s="42" t="s">
        <v>13534</v>
      </c>
      <c r="L1501" s="2">
        <v>46203</v>
      </c>
      <c r="M1501" s="42" t="s">
        <v>582</v>
      </c>
    </row>
    <row r="1502" spans="1:13" x14ac:dyDescent="0.25">
      <c r="A1502" s="42" t="s">
        <v>12197</v>
      </c>
      <c r="B1502" s="42" t="s">
        <v>13535</v>
      </c>
      <c r="C1502" s="42" t="s">
        <v>12046</v>
      </c>
      <c r="D1502" s="42" t="s">
        <v>409</v>
      </c>
      <c r="E1502">
        <v>2773563</v>
      </c>
      <c r="F1502">
        <v>1</v>
      </c>
      <c r="G1502" s="2">
        <v>46191</v>
      </c>
      <c r="H1502" s="42" t="s">
        <v>1036</v>
      </c>
      <c r="I1502" s="42" t="s">
        <v>62</v>
      </c>
      <c r="J1502" s="42" t="s">
        <v>1219</v>
      </c>
      <c r="K1502" s="42" t="s">
        <v>13536</v>
      </c>
      <c r="L1502" s="2">
        <v>46203</v>
      </c>
      <c r="M1502" s="42" t="s">
        <v>582</v>
      </c>
    </row>
    <row r="1503" spans="1:13" x14ac:dyDescent="0.25">
      <c r="A1503" s="42" t="s">
        <v>11923</v>
      </c>
      <c r="B1503" s="42" t="s">
        <v>11924</v>
      </c>
      <c r="C1503" s="42" t="s">
        <v>11925</v>
      </c>
      <c r="D1503" s="42" t="s">
        <v>409</v>
      </c>
      <c r="E1503">
        <v>604105</v>
      </c>
      <c r="F1503">
        <v>1</v>
      </c>
      <c r="G1503" s="2">
        <v>46176</v>
      </c>
      <c r="H1503" s="42" t="s">
        <v>1036</v>
      </c>
      <c r="I1503" s="42" t="s">
        <v>62</v>
      </c>
      <c r="J1503" s="42" t="s">
        <v>1219</v>
      </c>
      <c r="K1503" s="42" t="s">
        <v>11926</v>
      </c>
      <c r="L1503" s="2">
        <v>46203</v>
      </c>
      <c r="M1503" s="42" t="s">
        <v>582</v>
      </c>
    </row>
    <row r="1504" spans="1:13" x14ac:dyDescent="0.25">
      <c r="A1504" s="42" t="s">
        <v>151</v>
      </c>
      <c r="B1504" s="42" t="s">
        <v>279</v>
      </c>
      <c r="C1504" s="42" t="s">
        <v>13537</v>
      </c>
      <c r="D1504" s="42" t="s">
        <v>409</v>
      </c>
      <c r="E1504">
        <v>342561</v>
      </c>
      <c r="F1504">
        <v>1</v>
      </c>
      <c r="G1504" s="2">
        <v>46174</v>
      </c>
      <c r="H1504" s="42" t="s">
        <v>505</v>
      </c>
      <c r="I1504" s="42" t="s">
        <v>62</v>
      </c>
      <c r="J1504" s="42" t="s">
        <v>1219</v>
      </c>
      <c r="K1504" s="42" t="s">
        <v>13537</v>
      </c>
      <c r="L1504" s="2">
        <v>46203</v>
      </c>
      <c r="M1504" s="42" t="s">
        <v>582</v>
      </c>
    </row>
    <row r="1505" spans="1:13" x14ac:dyDescent="0.25">
      <c r="A1505" s="42" t="s">
        <v>7073</v>
      </c>
      <c r="B1505" s="42" t="s">
        <v>7074</v>
      </c>
      <c r="C1505" s="42" t="s">
        <v>13538</v>
      </c>
      <c r="D1505" s="42" t="s">
        <v>409</v>
      </c>
      <c r="E1505" s="5">
        <v>530205</v>
      </c>
      <c r="F1505">
        <v>1</v>
      </c>
      <c r="G1505" s="2">
        <v>46190</v>
      </c>
      <c r="H1505" s="42" t="s">
        <v>1036</v>
      </c>
      <c r="I1505" s="42" t="s">
        <v>62</v>
      </c>
      <c r="J1505" s="42" t="s">
        <v>1219</v>
      </c>
      <c r="K1505" s="42" t="s">
        <v>13538</v>
      </c>
      <c r="L1505" s="2">
        <v>46203</v>
      </c>
      <c r="M1505" s="42" t="s">
        <v>582</v>
      </c>
    </row>
    <row r="1506" spans="1:13" x14ac:dyDescent="0.25">
      <c r="A1506" s="42" t="s">
        <v>1646</v>
      </c>
      <c r="B1506" s="42" t="s">
        <v>1647</v>
      </c>
      <c r="C1506" s="42" t="s">
        <v>13539</v>
      </c>
      <c r="D1506" s="42" t="s">
        <v>409</v>
      </c>
      <c r="E1506">
        <v>159061</v>
      </c>
      <c r="F1506">
        <v>1</v>
      </c>
      <c r="G1506" s="2">
        <v>46190</v>
      </c>
      <c r="H1506" s="42" t="s">
        <v>505</v>
      </c>
      <c r="I1506" s="42" t="s">
        <v>62</v>
      </c>
      <c r="J1506" s="42" t="s">
        <v>1219</v>
      </c>
      <c r="K1506" s="42" t="s">
        <v>13539</v>
      </c>
      <c r="L1506" s="2">
        <v>46203</v>
      </c>
      <c r="M1506" s="42" t="s">
        <v>582</v>
      </c>
    </row>
    <row r="1507" spans="1:13" x14ac:dyDescent="0.25">
      <c r="A1507" s="42" t="s">
        <v>110</v>
      </c>
      <c r="B1507" s="42" t="s">
        <v>11910</v>
      </c>
      <c r="C1507" s="42" t="s">
        <v>11922</v>
      </c>
      <c r="D1507" s="42" t="s">
        <v>409</v>
      </c>
      <c r="E1507" s="5">
        <v>19191608</v>
      </c>
      <c r="F1507">
        <v>1</v>
      </c>
      <c r="G1507" s="2">
        <v>46169</v>
      </c>
      <c r="H1507" s="42" t="s">
        <v>505</v>
      </c>
      <c r="I1507" s="42" t="s">
        <v>62</v>
      </c>
      <c r="J1507" s="42" t="s">
        <v>1219</v>
      </c>
      <c r="K1507" s="42" t="s">
        <v>11922</v>
      </c>
      <c r="L1507" s="2">
        <v>46203</v>
      </c>
      <c r="M1507" s="42" t="s">
        <v>582</v>
      </c>
    </row>
    <row r="1508" spans="1:13" x14ac:dyDescent="0.25">
      <c r="A1508" s="42" t="s">
        <v>4849</v>
      </c>
      <c r="B1508" s="42" t="s">
        <v>10457</v>
      </c>
      <c r="C1508" s="42" t="s">
        <v>10524</v>
      </c>
      <c r="D1508" s="42" t="s">
        <v>409</v>
      </c>
      <c r="E1508">
        <v>39427000</v>
      </c>
      <c r="F1508">
        <v>1</v>
      </c>
      <c r="G1508" s="2">
        <v>46143</v>
      </c>
      <c r="H1508" s="42" t="s">
        <v>1033</v>
      </c>
      <c r="I1508" s="42" t="s">
        <v>62</v>
      </c>
      <c r="J1508" s="42" t="s">
        <v>1219</v>
      </c>
      <c r="K1508" s="42" t="s">
        <v>10524</v>
      </c>
      <c r="L1508" s="2">
        <v>46203</v>
      </c>
      <c r="M1508" s="42" t="s">
        <v>582</v>
      </c>
    </row>
    <row r="1509" spans="1:13" x14ac:dyDescent="0.25">
      <c r="A1509" s="42" t="s">
        <v>930</v>
      </c>
      <c r="B1509" s="42" t="s">
        <v>931</v>
      </c>
      <c r="C1509" s="42" t="s">
        <v>13540</v>
      </c>
      <c r="D1509" s="42" t="s">
        <v>409</v>
      </c>
      <c r="E1509">
        <v>122371</v>
      </c>
      <c r="F1509">
        <v>1</v>
      </c>
      <c r="G1509" s="2">
        <v>46174</v>
      </c>
      <c r="H1509" s="42" t="s">
        <v>1036</v>
      </c>
      <c r="I1509" s="42" t="s">
        <v>62</v>
      </c>
      <c r="J1509" s="42" t="s">
        <v>1219</v>
      </c>
      <c r="K1509" s="42" t="s">
        <v>13541</v>
      </c>
      <c r="L1509" s="2">
        <v>46203</v>
      </c>
      <c r="M1509" s="42" t="s">
        <v>582</v>
      </c>
    </row>
    <row r="1510" spans="1:13" x14ac:dyDescent="0.25">
      <c r="A1510" s="42" t="s">
        <v>12311</v>
      </c>
      <c r="B1510" s="42" t="s">
        <v>13486</v>
      </c>
      <c r="C1510" s="42" t="s">
        <v>13542</v>
      </c>
      <c r="D1510" s="42" t="s">
        <v>409</v>
      </c>
      <c r="E1510" s="5">
        <v>258898</v>
      </c>
      <c r="F1510">
        <v>1</v>
      </c>
      <c r="G1510" s="2">
        <v>46184</v>
      </c>
      <c r="H1510" s="42" t="s">
        <v>505</v>
      </c>
      <c r="I1510" s="42" t="s">
        <v>62</v>
      </c>
      <c r="J1510" s="42" t="s">
        <v>1219</v>
      </c>
      <c r="K1510" s="42" t="s">
        <v>13542</v>
      </c>
      <c r="L1510" s="2">
        <v>46203</v>
      </c>
      <c r="M1510" s="42" t="s">
        <v>582</v>
      </c>
    </row>
    <row r="1511" spans="1:13" x14ac:dyDescent="0.25">
      <c r="A1511" s="42" t="s">
        <v>164</v>
      </c>
      <c r="B1511" s="42" t="s">
        <v>2</v>
      </c>
      <c r="C1511" s="42" t="s">
        <v>11927</v>
      </c>
      <c r="D1511" s="42" t="s">
        <v>409</v>
      </c>
      <c r="E1511">
        <v>644916</v>
      </c>
      <c r="F1511">
        <v>1</v>
      </c>
      <c r="G1511" s="2">
        <v>46156</v>
      </c>
      <c r="H1511" s="42" t="s">
        <v>1033</v>
      </c>
      <c r="I1511" s="42" t="s">
        <v>62</v>
      </c>
      <c r="J1511" s="42" t="s">
        <v>1219</v>
      </c>
      <c r="K1511" s="42" t="s">
        <v>11928</v>
      </c>
      <c r="L1511" s="2">
        <v>46203</v>
      </c>
      <c r="M1511" s="42" t="s">
        <v>582</v>
      </c>
    </row>
    <row r="1512" spans="1:13" x14ac:dyDescent="0.25">
      <c r="A1512" s="42" t="s">
        <v>10325</v>
      </c>
      <c r="B1512" s="42" t="s">
        <v>10326</v>
      </c>
      <c r="C1512" s="42" t="s">
        <v>10327</v>
      </c>
      <c r="D1512" s="42" t="s">
        <v>409</v>
      </c>
      <c r="E1512">
        <v>966971</v>
      </c>
      <c r="F1512">
        <v>1</v>
      </c>
      <c r="G1512" s="2">
        <v>46153</v>
      </c>
      <c r="H1512" s="42" t="s">
        <v>1036</v>
      </c>
      <c r="I1512" s="42" t="s">
        <v>62</v>
      </c>
      <c r="J1512" s="42" t="s">
        <v>1219</v>
      </c>
      <c r="K1512" s="42" t="s">
        <v>10328</v>
      </c>
      <c r="L1512" s="2">
        <v>46203</v>
      </c>
      <c r="M1512" s="42" t="s">
        <v>582</v>
      </c>
    </row>
    <row r="1513" spans="1:13" x14ac:dyDescent="0.25">
      <c r="A1513" s="42" t="s">
        <v>148</v>
      </c>
      <c r="B1513" s="42" t="s">
        <v>11</v>
      </c>
      <c r="C1513" s="42" t="s">
        <v>10520</v>
      </c>
      <c r="D1513" s="42" t="s">
        <v>409</v>
      </c>
      <c r="E1513">
        <v>8122138</v>
      </c>
      <c r="F1513">
        <v>1</v>
      </c>
      <c r="G1513" s="2">
        <v>46173</v>
      </c>
      <c r="H1513" s="42" t="s">
        <v>504</v>
      </c>
      <c r="I1513" s="42" t="s">
        <v>62</v>
      </c>
      <c r="J1513" s="42" t="s">
        <v>1219</v>
      </c>
      <c r="K1513" s="42" t="s">
        <v>10520</v>
      </c>
      <c r="L1513" s="2">
        <v>46202</v>
      </c>
      <c r="M1513" s="42" t="s">
        <v>582</v>
      </c>
    </row>
    <row r="1514" spans="1:13" x14ac:dyDescent="0.25">
      <c r="A1514" s="42" t="s">
        <v>7073</v>
      </c>
      <c r="B1514" s="42" t="s">
        <v>7074</v>
      </c>
      <c r="C1514" s="42" t="s">
        <v>13543</v>
      </c>
      <c r="D1514" s="42" t="s">
        <v>409</v>
      </c>
      <c r="E1514">
        <v>544770</v>
      </c>
      <c r="F1514">
        <v>1</v>
      </c>
      <c r="G1514" s="2">
        <v>46198</v>
      </c>
      <c r="H1514" s="42" t="s">
        <v>505</v>
      </c>
      <c r="I1514" s="42" t="s">
        <v>62</v>
      </c>
      <c r="J1514" s="42" t="s">
        <v>1219</v>
      </c>
      <c r="K1514" s="42" t="s">
        <v>13543</v>
      </c>
      <c r="L1514" s="2">
        <v>46199</v>
      </c>
      <c r="M1514" s="42" t="s">
        <v>582</v>
      </c>
    </row>
    <row r="1515" spans="1:13" x14ac:dyDescent="0.25">
      <c r="A1515" s="42" t="s">
        <v>155</v>
      </c>
      <c r="B1515" s="42" t="s">
        <v>80</v>
      </c>
      <c r="C1515" s="42" t="s">
        <v>13544</v>
      </c>
      <c r="D1515" s="42" t="s">
        <v>409</v>
      </c>
      <c r="E1515">
        <v>624052</v>
      </c>
      <c r="F1515">
        <v>1</v>
      </c>
      <c r="G1515" s="2">
        <v>46191</v>
      </c>
      <c r="H1515" s="42" t="s">
        <v>505</v>
      </c>
      <c r="I1515" s="42" t="s">
        <v>62</v>
      </c>
      <c r="J1515" s="42" t="s">
        <v>1219</v>
      </c>
      <c r="K1515" s="42" t="s">
        <v>13544</v>
      </c>
      <c r="L1515" s="2">
        <v>46198</v>
      </c>
      <c r="M1515" s="42" t="s">
        <v>582</v>
      </c>
    </row>
    <row r="1516" spans="1:13" x14ac:dyDescent="0.25">
      <c r="A1516" s="42" t="s">
        <v>1239</v>
      </c>
      <c r="B1516" s="42" t="s">
        <v>1240</v>
      </c>
      <c r="C1516" s="42" t="s">
        <v>12049</v>
      </c>
      <c r="D1516" s="42" t="s">
        <v>409</v>
      </c>
      <c r="E1516">
        <v>612101</v>
      </c>
      <c r="F1516">
        <v>1</v>
      </c>
      <c r="G1516" s="2">
        <v>46198</v>
      </c>
      <c r="H1516" s="42" t="s">
        <v>1033</v>
      </c>
      <c r="I1516" s="42" t="s">
        <v>62</v>
      </c>
      <c r="J1516" s="42" t="s">
        <v>1219</v>
      </c>
      <c r="K1516" s="42" t="s">
        <v>13545</v>
      </c>
      <c r="L1516" s="2">
        <v>46198</v>
      </c>
      <c r="M1516" s="42" t="s">
        <v>582</v>
      </c>
    </row>
    <row r="1517" spans="1:13" x14ac:dyDescent="0.25">
      <c r="A1517" s="42" t="s">
        <v>154</v>
      </c>
      <c r="B1517" s="42" t="s">
        <v>22</v>
      </c>
      <c r="C1517" s="42" t="s">
        <v>13546</v>
      </c>
      <c r="D1517" s="42" t="s">
        <v>409</v>
      </c>
      <c r="E1517">
        <v>258678</v>
      </c>
      <c r="F1517">
        <v>1</v>
      </c>
      <c r="G1517" s="2">
        <v>46174</v>
      </c>
      <c r="H1517" s="42" t="s">
        <v>505</v>
      </c>
      <c r="I1517" s="42" t="s">
        <v>62</v>
      </c>
      <c r="J1517" s="42" t="s">
        <v>1219</v>
      </c>
      <c r="K1517" s="42" t="s">
        <v>13546</v>
      </c>
      <c r="L1517" s="2">
        <v>46197</v>
      </c>
      <c r="M1517" s="42" t="s">
        <v>582</v>
      </c>
    </row>
    <row r="1518" spans="1:13" x14ac:dyDescent="0.25">
      <c r="A1518" s="42" t="s">
        <v>173</v>
      </c>
      <c r="B1518" s="42" t="s">
        <v>24</v>
      </c>
      <c r="C1518" s="42" t="s">
        <v>12036</v>
      </c>
      <c r="D1518" s="42" t="s">
        <v>409</v>
      </c>
      <c r="E1518">
        <v>3152402</v>
      </c>
      <c r="F1518">
        <v>1</v>
      </c>
      <c r="G1518" s="2">
        <v>46197</v>
      </c>
      <c r="H1518" s="42" t="s">
        <v>1243</v>
      </c>
      <c r="I1518" s="42" t="s">
        <v>62</v>
      </c>
      <c r="J1518" s="42" t="s">
        <v>1219</v>
      </c>
      <c r="K1518" s="42" t="s">
        <v>12036</v>
      </c>
      <c r="L1518" s="2">
        <v>46197</v>
      </c>
      <c r="M1518" s="42" t="s">
        <v>582</v>
      </c>
    </row>
    <row r="1519" spans="1:13" x14ac:dyDescent="0.25">
      <c r="A1519" s="42" t="s">
        <v>12318</v>
      </c>
      <c r="B1519" s="42" t="s">
        <v>13493</v>
      </c>
      <c r="C1519" s="42" t="s">
        <v>13547</v>
      </c>
      <c r="D1519" s="42" t="s">
        <v>409</v>
      </c>
      <c r="E1519">
        <v>1093528</v>
      </c>
      <c r="F1519">
        <v>1</v>
      </c>
      <c r="G1519" s="2">
        <v>46174</v>
      </c>
      <c r="H1519" s="42" t="s">
        <v>505</v>
      </c>
      <c r="I1519" s="42" t="s">
        <v>62</v>
      </c>
      <c r="J1519" s="42" t="s">
        <v>1219</v>
      </c>
      <c r="K1519" s="42" t="s">
        <v>13547</v>
      </c>
      <c r="L1519" s="2">
        <v>46197</v>
      </c>
      <c r="M1519" s="42" t="s">
        <v>582</v>
      </c>
    </row>
    <row r="1520" spans="1:13" x14ac:dyDescent="0.25">
      <c r="A1520" s="42" t="s">
        <v>802</v>
      </c>
      <c r="B1520" s="42" t="s">
        <v>652</v>
      </c>
      <c r="C1520" s="42" t="s">
        <v>13548</v>
      </c>
      <c r="D1520" s="42" t="s">
        <v>409</v>
      </c>
      <c r="E1520">
        <v>4923794</v>
      </c>
      <c r="F1520">
        <v>1</v>
      </c>
      <c r="G1520" s="2">
        <v>46174</v>
      </c>
      <c r="H1520" s="42" t="s">
        <v>505</v>
      </c>
      <c r="I1520" s="42" t="s">
        <v>62</v>
      </c>
      <c r="J1520" s="42" t="s">
        <v>1219</v>
      </c>
      <c r="K1520" s="42" t="s">
        <v>13548</v>
      </c>
      <c r="L1520" s="2">
        <v>46197</v>
      </c>
      <c r="M1520" s="42" t="s">
        <v>582</v>
      </c>
    </row>
    <row r="1521" spans="1:13" x14ac:dyDescent="0.25">
      <c r="A1521" s="42" t="s">
        <v>348</v>
      </c>
      <c r="B1521" s="42" t="s">
        <v>335</v>
      </c>
      <c r="C1521" s="42" t="s">
        <v>13549</v>
      </c>
      <c r="D1521" s="42" t="s">
        <v>409</v>
      </c>
      <c r="E1521">
        <v>267320</v>
      </c>
      <c r="F1521">
        <v>1</v>
      </c>
      <c r="G1521" s="2">
        <v>46174</v>
      </c>
      <c r="H1521" s="42" t="s">
        <v>505</v>
      </c>
      <c r="I1521" s="42" t="s">
        <v>62</v>
      </c>
      <c r="J1521" s="42" t="s">
        <v>1219</v>
      </c>
      <c r="K1521" s="42" t="s">
        <v>13549</v>
      </c>
      <c r="L1521" s="2">
        <v>46197</v>
      </c>
      <c r="M1521" s="42" t="s">
        <v>582</v>
      </c>
    </row>
    <row r="1522" spans="1:13" x14ac:dyDescent="0.25">
      <c r="A1522" s="42" t="s">
        <v>1355</v>
      </c>
      <c r="B1522" s="42" t="s">
        <v>1356</v>
      </c>
      <c r="C1522" s="42" t="s">
        <v>13550</v>
      </c>
      <c r="D1522" s="42" t="s">
        <v>409</v>
      </c>
      <c r="E1522" s="5">
        <v>272175</v>
      </c>
      <c r="F1522">
        <v>1</v>
      </c>
      <c r="G1522" s="2">
        <v>46174</v>
      </c>
      <c r="H1522" s="42" t="s">
        <v>505</v>
      </c>
      <c r="I1522" s="42" t="s">
        <v>62</v>
      </c>
      <c r="J1522" s="42" t="s">
        <v>1219</v>
      </c>
      <c r="K1522" s="42" t="s">
        <v>13550</v>
      </c>
      <c r="L1522" s="2">
        <v>46197</v>
      </c>
      <c r="M1522" s="42" t="s">
        <v>582</v>
      </c>
    </row>
    <row r="1523" spans="1:13" x14ac:dyDescent="0.25">
      <c r="A1523" s="42" t="s">
        <v>939</v>
      </c>
      <c r="B1523" s="42" t="s">
        <v>850</v>
      </c>
      <c r="C1523" s="42" t="s">
        <v>12041</v>
      </c>
      <c r="D1523" s="42" t="s">
        <v>409</v>
      </c>
      <c r="E1523">
        <v>737084</v>
      </c>
      <c r="F1523">
        <v>1</v>
      </c>
      <c r="G1523" s="2">
        <v>46195</v>
      </c>
      <c r="H1523" s="42" t="s">
        <v>1034</v>
      </c>
      <c r="I1523" s="42" t="s">
        <v>62</v>
      </c>
      <c r="J1523" s="42" t="s">
        <v>1219</v>
      </c>
      <c r="K1523" s="42" t="s">
        <v>13551</v>
      </c>
      <c r="L1523" s="2">
        <v>46195</v>
      </c>
      <c r="M1523" s="42" t="s">
        <v>582</v>
      </c>
    </row>
    <row r="1524" spans="1:13" x14ac:dyDescent="0.25">
      <c r="A1524" s="42" t="s">
        <v>939</v>
      </c>
      <c r="B1524" s="42" t="s">
        <v>850</v>
      </c>
      <c r="C1524" s="42" t="s">
        <v>12042</v>
      </c>
      <c r="D1524" s="42" t="s">
        <v>409</v>
      </c>
      <c r="E1524">
        <v>737084</v>
      </c>
      <c r="F1524">
        <v>1</v>
      </c>
      <c r="G1524" s="2">
        <v>46195</v>
      </c>
      <c r="H1524" s="42" t="s">
        <v>1034</v>
      </c>
      <c r="I1524" s="42" t="s">
        <v>62</v>
      </c>
      <c r="J1524" s="42" t="s">
        <v>1219</v>
      </c>
      <c r="K1524" s="42" t="s">
        <v>12042</v>
      </c>
      <c r="L1524" s="2">
        <v>46195</v>
      </c>
      <c r="M1524" s="42" t="s">
        <v>582</v>
      </c>
    </row>
    <row r="1525" spans="1:13" x14ac:dyDescent="0.25">
      <c r="A1525" s="42" t="s">
        <v>939</v>
      </c>
      <c r="B1525" s="42" t="s">
        <v>850</v>
      </c>
      <c r="C1525" s="42" t="s">
        <v>12038</v>
      </c>
      <c r="D1525" s="42" t="s">
        <v>409</v>
      </c>
      <c r="E1525">
        <v>585432</v>
      </c>
      <c r="F1525">
        <v>1</v>
      </c>
      <c r="G1525" s="2">
        <v>46195</v>
      </c>
      <c r="H1525" s="42" t="s">
        <v>1034</v>
      </c>
      <c r="I1525" s="42" t="s">
        <v>62</v>
      </c>
      <c r="J1525" s="42" t="s">
        <v>1219</v>
      </c>
      <c r="K1525" s="42" t="s">
        <v>12038</v>
      </c>
      <c r="L1525" s="2">
        <v>46195</v>
      </c>
      <c r="M1525" s="42" t="s">
        <v>582</v>
      </c>
    </row>
    <row r="1526" spans="1:13" x14ac:dyDescent="0.25">
      <c r="A1526" s="42" t="s">
        <v>161</v>
      </c>
      <c r="B1526" s="42" t="s">
        <v>38</v>
      </c>
      <c r="C1526" s="42" t="s">
        <v>11930</v>
      </c>
      <c r="D1526" s="42" t="s">
        <v>409</v>
      </c>
      <c r="E1526">
        <v>2005686</v>
      </c>
      <c r="F1526">
        <v>1</v>
      </c>
      <c r="G1526" s="2">
        <v>46183</v>
      </c>
      <c r="H1526" s="42" t="s">
        <v>1034</v>
      </c>
      <c r="I1526" s="42" t="s">
        <v>62</v>
      </c>
      <c r="J1526" s="42" t="s">
        <v>1219</v>
      </c>
      <c r="K1526" s="42" t="s">
        <v>11930</v>
      </c>
      <c r="L1526" s="2">
        <v>46183</v>
      </c>
      <c r="M1526" s="42" t="s">
        <v>582</v>
      </c>
    </row>
    <row r="1527" spans="1:13" x14ac:dyDescent="0.25">
      <c r="A1527" s="42" t="s">
        <v>939</v>
      </c>
      <c r="B1527" s="42" t="s">
        <v>850</v>
      </c>
      <c r="C1527" s="42" t="s">
        <v>11929</v>
      </c>
      <c r="D1527" s="42" t="s">
        <v>409</v>
      </c>
      <c r="E1527">
        <v>774347</v>
      </c>
      <c r="F1527">
        <v>1</v>
      </c>
      <c r="G1527" s="2">
        <v>46183</v>
      </c>
      <c r="H1527" s="42" t="s">
        <v>1034</v>
      </c>
      <c r="I1527" s="42" t="s">
        <v>62</v>
      </c>
      <c r="J1527" s="42" t="s">
        <v>1219</v>
      </c>
      <c r="K1527" s="42" t="s">
        <v>11929</v>
      </c>
      <c r="L1527" s="2">
        <v>46183</v>
      </c>
      <c r="M1527" s="42" t="s">
        <v>582</v>
      </c>
    </row>
    <row r="1528" spans="1:13" x14ac:dyDescent="0.25">
      <c r="A1528" s="42" t="s">
        <v>1031</v>
      </c>
      <c r="B1528" s="42" t="s">
        <v>1024</v>
      </c>
      <c r="C1528" s="42" t="s">
        <v>10329</v>
      </c>
      <c r="D1528" s="42" t="s">
        <v>409</v>
      </c>
      <c r="E1528" s="5">
        <v>2473466</v>
      </c>
      <c r="F1528">
        <v>1</v>
      </c>
      <c r="G1528" s="2">
        <v>46143</v>
      </c>
      <c r="H1528" s="42" t="s">
        <v>1036</v>
      </c>
      <c r="I1528" s="42" t="s">
        <v>62</v>
      </c>
      <c r="J1528" s="42" t="s">
        <v>1219</v>
      </c>
      <c r="K1528" s="42" t="s">
        <v>10330</v>
      </c>
      <c r="L1528" s="2">
        <v>46173</v>
      </c>
      <c r="M1528" s="42" t="s">
        <v>582</v>
      </c>
    </row>
    <row r="1529" spans="1:13" x14ac:dyDescent="0.25">
      <c r="A1529" s="42" t="s">
        <v>1124</v>
      </c>
      <c r="B1529" s="42" t="s">
        <v>1125</v>
      </c>
      <c r="C1529" s="42" t="s">
        <v>6324</v>
      </c>
      <c r="D1529" s="42" t="s">
        <v>409</v>
      </c>
      <c r="E1529">
        <v>641600</v>
      </c>
      <c r="F1529">
        <v>1</v>
      </c>
      <c r="G1529" s="2">
        <v>46141</v>
      </c>
      <c r="H1529" s="42" t="s">
        <v>1036</v>
      </c>
      <c r="I1529" s="42" t="s">
        <v>62</v>
      </c>
      <c r="J1529" s="42" t="s">
        <v>1219</v>
      </c>
      <c r="K1529" s="42" t="s">
        <v>9575</v>
      </c>
      <c r="L1529" s="2">
        <v>46173</v>
      </c>
      <c r="M1529" s="42" t="s">
        <v>582</v>
      </c>
    </row>
    <row r="1530" spans="1:13" x14ac:dyDescent="0.25">
      <c r="A1530" s="42" t="s">
        <v>5976</v>
      </c>
      <c r="B1530" s="42" t="s">
        <v>5977</v>
      </c>
      <c r="C1530" s="42" t="s">
        <v>5978</v>
      </c>
      <c r="D1530" s="42" t="s">
        <v>409</v>
      </c>
      <c r="E1530">
        <v>9795230.3399999999</v>
      </c>
      <c r="F1530">
        <v>1</v>
      </c>
      <c r="G1530" s="2">
        <v>46080</v>
      </c>
      <c r="H1530" s="42" t="s">
        <v>1036</v>
      </c>
      <c r="I1530" s="42" t="s">
        <v>62</v>
      </c>
      <c r="J1530" s="42" t="s">
        <v>1219</v>
      </c>
      <c r="K1530" s="42" t="s">
        <v>5979</v>
      </c>
      <c r="L1530" s="2">
        <v>46172</v>
      </c>
      <c r="M1530" s="42" t="s">
        <v>582</v>
      </c>
    </row>
    <row r="1531" spans="1:13" x14ac:dyDescent="0.25">
      <c r="A1531" s="42" t="s">
        <v>150</v>
      </c>
      <c r="B1531" s="42" t="s">
        <v>20</v>
      </c>
      <c r="C1531" s="42" t="s">
        <v>9903</v>
      </c>
      <c r="D1531" s="42" t="s">
        <v>409</v>
      </c>
      <c r="E1531" s="5">
        <v>317956</v>
      </c>
      <c r="F1531">
        <v>1</v>
      </c>
      <c r="G1531" s="2">
        <v>46053</v>
      </c>
      <c r="H1531" s="42" t="s">
        <v>1036</v>
      </c>
      <c r="I1531" s="42" t="s">
        <v>62</v>
      </c>
      <c r="J1531" s="42" t="s">
        <v>1219</v>
      </c>
      <c r="K1531" s="42" t="s">
        <v>9904</v>
      </c>
      <c r="L1531" s="2">
        <v>46172</v>
      </c>
      <c r="M1531" s="42" t="s">
        <v>582</v>
      </c>
    </row>
    <row r="1532" spans="1:13" x14ac:dyDescent="0.25">
      <c r="A1532" s="42" t="s">
        <v>5982</v>
      </c>
      <c r="B1532" s="42" t="s">
        <v>5983</v>
      </c>
      <c r="C1532" s="42" t="s">
        <v>5984</v>
      </c>
      <c r="D1532" s="42" t="s">
        <v>409</v>
      </c>
      <c r="E1532">
        <v>3377414</v>
      </c>
      <c r="F1532">
        <v>1</v>
      </c>
      <c r="G1532" s="2">
        <v>46070</v>
      </c>
      <c r="H1532" s="42" t="s">
        <v>1036</v>
      </c>
      <c r="I1532" s="42" t="s">
        <v>62</v>
      </c>
      <c r="J1532" s="42" t="s">
        <v>1219</v>
      </c>
      <c r="K1532" s="42" t="s">
        <v>5985</v>
      </c>
      <c r="L1532" s="2">
        <v>46172</v>
      </c>
      <c r="M1532" s="42" t="s">
        <v>582</v>
      </c>
    </row>
    <row r="1533" spans="1:13" x14ac:dyDescent="0.25">
      <c r="A1533" s="42" t="s">
        <v>5961</v>
      </c>
      <c r="B1533" s="42" t="s">
        <v>5962</v>
      </c>
      <c r="C1533" s="42" t="s">
        <v>5963</v>
      </c>
      <c r="D1533" s="42" t="s">
        <v>409</v>
      </c>
      <c r="E1533">
        <v>2788920</v>
      </c>
      <c r="F1533">
        <v>1</v>
      </c>
      <c r="G1533" s="2">
        <v>46083</v>
      </c>
      <c r="H1533" s="42" t="s">
        <v>1036</v>
      </c>
      <c r="I1533" s="42" t="s">
        <v>62</v>
      </c>
      <c r="J1533" s="42" t="s">
        <v>1219</v>
      </c>
      <c r="K1533" s="42" t="s">
        <v>5964</v>
      </c>
      <c r="L1533" s="2">
        <v>46172</v>
      </c>
      <c r="M1533" s="42" t="s">
        <v>582</v>
      </c>
    </row>
    <row r="1534" spans="1:13" x14ac:dyDescent="0.25">
      <c r="A1534" s="42" t="s">
        <v>156</v>
      </c>
      <c r="B1534" s="42" t="s">
        <v>3</v>
      </c>
      <c r="C1534" s="42" t="s">
        <v>2940</v>
      </c>
      <c r="D1534" s="42" t="s">
        <v>409</v>
      </c>
      <c r="E1534">
        <v>643031</v>
      </c>
      <c r="F1534">
        <v>1</v>
      </c>
      <c r="G1534" s="2">
        <v>46055</v>
      </c>
      <c r="H1534" s="42" t="s">
        <v>1033</v>
      </c>
      <c r="I1534" s="42" t="s">
        <v>62</v>
      </c>
      <c r="J1534" s="42" t="s">
        <v>1219</v>
      </c>
      <c r="K1534" s="42" t="s">
        <v>2941</v>
      </c>
      <c r="L1534" s="2">
        <v>46172</v>
      </c>
      <c r="M1534" s="42" t="s">
        <v>582</v>
      </c>
    </row>
    <row r="1535" spans="1:13" x14ac:dyDescent="0.25">
      <c r="A1535" s="42" t="s">
        <v>157</v>
      </c>
      <c r="B1535" s="42" t="s">
        <v>43</v>
      </c>
      <c r="C1535" s="42" t="s">
        <v>3372</v>
      </c>
      <c r="D1535" s="42" t="s">
        <v>409</v>
      </c>
      <c r="E1535">
        <v>4884161.49</v>
      </c>
      <c r="F1535">
        <v>1</v>
      </c>
      <c r="G1535" s="2">
        <v>46052</v>
      </c>
      <c r="H1535" s="42" t="s">
        <v>1036</v>
      </c>
      <c r="I1535" s="42" t="s">
        <v>62</v>
      </c>
      <c r="J1535" s="42" t="s">
        <v>1219</v>
      </c>
      <c r="K1535" s="42" t="s">
        <v>3373</v>
      </c>
      <c r="L1535" s="2">
        <v>46172</v>
      </c>
      <c r="M1535" s="42" t="s">
        <v>582</v>
      </c>
    </row>
    <row r="1536" spans="1:13" x14ac:dyDescent="0.25">
      <c r="A1536" s="42" t="s">
        <v>147</v>
      </c>
      <c r="B1536" s="42" t="s">
        <v>9</v>
      </c>
      <c r="C1536" s="42" t="s">
        <v>6013</v>
      </c>
      <c r="D1536" s="42" t="s">
        <v>409</v>
      </c>
      <c r="E1536">
        <v>69009368</v>
      </c>
      <c r="F1536">
        <v>1</v>
      </c>
      <c r="G1536" s="2">
        <v>46076</v>
      </c>
      <c r="H1536" s="42" t="s">
        <v>1051</v>
      </c>
      <c r="I1536" s="42" t="s">
        <v>62</v>
      </c>
      <c r="J1536" s="42" t="s">
        <v>1219</v>
      </c>
      <c r="K1536" s="42" t="s">
        <v>6013</v>
      </c>
      <c r="L1536" s="2">
        <v>46172</v>
      </c>
      <c r="M1536" s="42" t="s">
        <v>582</v>
      </c>
    </row>
    <row r="1537" spans="1:13" x14ac:dyDescent="0.25">
      <c r="A1537" s="42" t="s">
        <v>147</v>
      </c>
      <c r="B1537" s="42" t="s">
        <v>9</v>
      </c>
      <c r="C1537" s="42" t="s">
        <v>5975</v>
      </c>
      <c r="D1537" s="42" t="s">
        <v>409</v>
      </c>
      <c r="E1537">
        <v>61000000</v>
      </c>
      <c r="F1537">
        <v>1</v>
      </c>
      <c r="G1537" s="2">
        <v>46055</v>
      </c>
      <c r="H1537" s="42" t="s">
        <v>1051</v>
      </c>
      <c r="I1537" s="42" t="s">
        <v>62</v>
      </c>
      <c r="J1537" s="42" t="s">
        <v>1219</v>
      </c>
      <c r="K1537" s="42" t="s">
        <v>5975</v>
      </c>
      <c r="L1537" s="2">
        <v>46172</v>
      </c>
      <c r="M1537" s="42" t="s">
        <v>582</v>
      </c>
    </row>
    <row r="1538" spans="1:13" x14ac:dyDescent="0.25">
      <c r="A1538" s="42" t="s">
        <v>9764</v>
      </c>
      <c r="B1538" s="42" t="s">
        <v>9765</v>
      </c>
      <c r="C1538" s="42" t="s">
        <v>9766</v>
      </c>
      <c r="D1538" s="42" t="s">
        <v>409</v>
      </c>
      <c r="E1538">
        <v>71470</v>
      </c>
      <c r="F1538">
        <v>1</v>
      </c>
      <c r="G1538" s="2">
        <v>46150</v>
      </c>
      <c r="H1538" s="42" t="s">
        <v>1033</v>
      </c>
      <c r="I1538" s="42" t="s">
        <v>62</v>
      </c>
      <c r="J1538" s="42" t="s">
        <v>1219</v>
      </c>
      <c r="K1538" s="42" t="s">
        <v>9767</v>
      </c>
      <c r="L1538" s="2">
        <v>46172</v>
      </c>
      <c r="M1538" s="42" t="s">
        <v>582</v>
      </c>
    </row>
    <row r="1539" spans="1:13" x14ac:dyDescent="0.25">
      <c r="A1539" s="42" t="s">
        <v>9608</v>
      </c>
      <c r="B1539" s="42" t="s">
        <v>9609</v>
      </c>
      <c r="C1539" s="42" t="s">
        <v>9610</v>
      </c>
      <c r="D1539" s="42" t="s">
        <v>409</v>
      </c>
      <c r="E1539">
        <v>556064</v>
      </c>
      <c r="F1539">
        <v>1</v>
      </c>
      <c r="G1539" s="2">
        <v>46134</v>
      </c>
      <c r="H1539" s="42" t="s">
        <v>1034</v>
      </c>
      <c r="I1539" s="42" t="s">
        <v>62</v>
      </c>
      <c r="J1539" s="42" t="s">
        <v>1219</v>
      </c>
      <c r="K1539" s="42" t="s">
        <v>9611</v>
      </c>
      <c r="L1539" s="2">
        <v>46172</v>
      </c>
      <c r="M1539" s="42" t="s">
        <v>582</v>
      </c>
    </row>
    <row r="1540" spans="1:13" x14ac:dyDescent="0.25">
      <c r="A1540" s="42" t="s">
        <v>6914</v>
      </c>
      <c r="B1540" s="42" t="s">
        <v>6915</v>
      </c>
      <c r="C1540" s="42" t="s">
        <v>9876</v>
      </c>
      <c r="D1540" s="42" t="s">
        <v>409</v>
      </c>
      <c r="E1540">
        <v>9044814</v>
      </c>
      <c r="F1540">
        <v>1</v>
      </c>
      <c r="G1540" s="2">
        <v>46114</v>
      </c>
      <c r="H1540" s="42" t="s">
        <v>1033</v>
      </c>
      <c r="I1540" s="42" t="s">
        <v>62</v>
      </c>
      <c r="J1540" s="42" t="s">
        <v>1219</v>
      </c>
      <c r="K1540" s="42" t="s">
        <v>9876</v>
      </c>
      <c r="L1540" s="2">
        <v>46172</v>
      </c>
      <c r="M1540" s="42" t="s">
        <v>582</v>
      </c>
    </row>
    <row r="1541" spans="1:13" x14ac:dyDescent="0.25">
      <c r="A1541" s="42" t="s">
        <v>998</v>
      </c>
      <c r="B1541" s="42" t="s">
        <v>999</v>
      </c>
      <c r="C1541" s="42" t="s">
        <v>2997</v>
      </c>
      <c r="D1541" s="42" t="s">
        <v>409</v>
      </c>
      <c r="E1541">
        <v>845351</v>
      </c>
      <c r="F1541">
        <v>1</v>
      </c>
      <c r="G1541" s="2">
        <v>46050</v>
      </c>
      <c r="H1541" s="42" t="s">
        <v>505</v>
      </c>
      <c r="I1541" s="42" t="s">
        <v>62</v>
      </c>
      <c r="J1541" s="42" t="s">
        <v>1219</v>
      </c>
      <c r="K1541" s="42" t="s">
        <v>2997</v>
      </c>
      <c r="L1541" s="2">
        <v>46172</v>
      </c>
      <c r="M1541" s="42" t="s">
        <v>582</v>
      </c>
    </row>
    <row r="1542" spans="1:13" x14ac:dyDescent="0.25">
      <c r="A1542" s="42" t="s">
        <v>9921</v>
      </c>
      <c r="B1542" s="42" t="s">
        <v>9922</v>
      </c>
      <c r="C1542" s="42" t="s">
        <v>9925</v>
      </c>
      <c r="D1542" s="42" t="s">
        <v>409</v>
      </c>
      <c r="E1542">
        <v>239050</v>
      </c>
      <c r="F1542">
        <v>1</v>
      </c>
      <c r="G1542" s="2">
        <v>46101</v>
      </c>
      <c r="H1542" s="42" t="s">
        <v>505</v>
      </c>
      <c r="I1542" s="42" t="s">
        <v>62</v>
      </c>
      <c r="J1542" s="42" t="s">
        <v>1219</v>
      </c>
      <c r="K1542" s="42" t="s">
        <v>9925</v>
      </c>
      <c r="L1542" s="2">
        <v>46172</v>
      </c>
      <c r="M1542" s="42" t="s">
        <v>582</v>
      </c>
    </row>
    <row r="1543" spans="1:13" x14ac:dyDescent="0.25">
      <c r="A1543" s="42" t="s">
        <v>1031</v>
      </c>
      <c r="B1543" s="42" t="s">
        <v>1024</v>
      </c>
      <c r="C1543" s="42" t="s">
        <v>5994</v>
      </c>
      <c r="D1543" s="42" t="s">
        <v>409</v>
      </c>
      <c r="E1543" s="5">
        <v>1509903</v>
      </c>
      <c r="F1543">
        <v>1</v>
      </c>
      <c r="G1543" s="2">
        <v>46072</v>
      </c>
      <c r="H1543" s="42" t="s">
        <v>1036</v>
      </c>
      <c r="I1543" s="42" t="s">
        <v>62</v>
      </c>
      <c r="J1543" s="42" t="s">
        <v>1219</v>
      </c>
      <c r="K1543" s="42" t="s">
        <v>5995</v>
      </c>
      <c r="L1543" s="2">
        <v>46172</v>
      </c>
      <c r="M1543" s="42" t="s">
        <v>582</v>
      </c>
    </row>
    <row r="1544" spans="1:13" x14ac:dyDescent="0.25">
      <c r="A1544" s="42" t="s">
        <v>1359</v>
      </c>
      <c r="B1544" s="42" t="s">
        <v>1360</v>
      </c>
      <c r="C1544" s="42" t="s">
        <v>3037</v>
      </c>
      <c r="D1544" s="42" t="s">
        <v>409</v>
      </c>
      <c r="E1544">
        <v>651390</v>
      </c>
      <c r="F1544">
        <v>1</v>
      </c>
      <c r="G1544" s="2">
        <v>46048</v>
      </c>
      <c r="H1544" s="42" t="s">
        <v>1243</v>
      </c>
      <c r="I1544" s="42" t="s">
        <v>62</v>
      </c>
      <c r="J1544" s="42" t="s">
        <v>1219</v>
      </c>
      <c r="K1544" s="42" t="s">
        <v>3038</v>
      </c>
      <c r="L1544" s="2">
        <v>46172</v>
      </c>
      <c r="M1544" s="42" t="s">
        <v>582</v>
      </c>
    </row>
    <row r="1545" spans="1:13" x14ac:dyDescent="0.25">
      <c r="A1545" s="42" t="s">
        <v>9576</v>
      </c>
      <c r="B1545" s="42" t="s">
        <v>9577</v>
      </c>
      <c r="C1545" s="42" t="s">
        <v>9578</v>
      </c>
      <c r="D1545" s="42" t="s">
        <v>409</v>
      </c>
      <c r="E1545">
        <v>524651</v>
      </c>
      <c r="F1545">
        <v>1</v>
      </c>
      <c r="G1545" s="2">
        <v>46141</v>
      </c>
      <c r="H1545" s="42" t="s">
        <v>1034</v>
      </c>
      <c r="I1545" s="42" t="s">
        <v>62</v>
      </c>
      <c r="J1545" s="42" t="s">
        <v>1219</v>
      </c>
      <c r="K1545" s="42" t="s">
        <v>9579</v>
      </c>
      <c r="L1545" s="2">
        <v>46172</v>
      </c>
      <c r="M1545" s="42" t="s">
        <v>582</v>
      </c>
    </row>
    <row r="1546" spans="1:13" x14ac:dyDescent="0.25">
      <c r="A1546" s="42" t="s">
        <v>1025</v>
      </c>
      <c r="B1546" s="42" t="s">
        <v>1013</v>
      </c>
      <c r="C1546" s="42" t="s">
        <v>5965</v>
      </c>
      <c r="D1546" s="42" t="s">
        <v>409</v>
      </c>
      <c r="E1546">
        <v>1111411</v>
      </c>
      <c r="F1546">
        <v>1</v>
      </c>
      <c r="G1546" s="2">
        <v>46080</v>
      </c>
      <c r="H1546" s="42" t="s">
        <v>1036</v>
      </c>
      <c r="I1546" s="42" t="s">
        <v>62</v>
      </c>
      <c r="J1546" s="42" t="s">
        <v>1219</v>
      </c>
      <c r="K1546" s="42" t="s">
        <v>5966</v>
      </c>
      <c r="L1546" s="2">
        <v>46172</v>
      </c>
      <c r="M1546" s="42" t="s">
        <v>582</v>
      </c>
    </row>
    <row r="1547" spans="1:13" x14ac:dyDescent="0.25">
      <c r="A1547" s="42" t="s">
        <v>2796</v>
      </c>
      <c r="B1547" s="42" t="s">
        <v>2797</v>
      </c>
      <c r="C1547" s="42" t="s">
        <v>6001</v>
      </c>
      <c r="D1547" s="42" t="s">
        <v>409</v>
      </c>
      <c r="E1547">
        <v>51621</v>
      </c>
      <c r="F1547">
        <v>1</v>
      </c>
      <c r="G1547" s="2">
        <v>46070</v>
      </c>
      <c r="H1547" s="42" t="s">
        <v>505</v>
      </c>
      <c r="I1547" s="42" t="s">
        <v>62</v>
      </c>
      <c r="J1547" s="42" t="s">
        <v>1219</v>
      </c>
      <c r="K1547" s="42" t="s">
        <v>6001</v>
      </c>
      <c r="L1547" s="2">
        <v>46172</v>
      </c>
      <c r="M1547" s="42" t="s">
        <v>582</v>
      </c>
    </row>
    <row r="1548" spans="1:13" x14ac:dyDescent="0.25">
      <c r="A1548" s="42" t="s">
        <v>939</v>
      </c>
      <c r="B1548" s="42" t="s">
        <v>850</v>
      </c>
      <c r="C1548" s="42" t="s">
        <v>10530</v>
      </c>
      <c r="D1548" s="42" t="s">
        <v>409</v>
      </c>
      <c r="E1548">
        <v>762527</v>
      </c>
      <c r="F1548">
        <v>1</v>
      </c>
      <c r="G1548" s="2">
        <v>46170</v>
      </c>
      <c r="H1548" s="42" t="s">
        <v>1034</v>
      </c>
      <c r="I1548" s="42" t="s">
        <v>62</v>
      </c>
      <c r="J1548" s="42" t="s">
        <v>1219</v>
      </c>
      <c r="K1548" s="42" t="s">
        <v>11931</v>
      </c>
      <c r="L1548" s="2">
        <v>46172</v>
      </c>
      <c r="M1548" s="42" t="s">
        <v>582</v>
      </c>
    </row>
    <row r="1549" spans="1:13" x14ac:dyDescent="0.25">
      <c r="A1549" s="42" t="s">
        <v>9580</v>
      </c>
      <c r="B1549" s="42" t="s">
        <v>9581</v>
      </c>
      <c r="C1549" s="42" t="s">
        <v>9582</v>
      </c>
      <c r="D1549" s="42" t="s">
        <v>409</v>
      </c>
      <c r="E1549">
        <v>8746204</v>
      </c>
      <c r="F1549">
        <v>1</v>
      </c>
      <c r="G1549" s="2">
        <v>46142</v>
      </c>
      <c r="H1549" s="42" t="s">
        <v>1036</v>
      </c>
      <c r="I1549" s="42" t="s">
        <v>62</v>
      </c>
      <c r="J1549" s="42" t="s">
        <v>1219</v>
      </c>
      <c r="K1549" s="42" t="s">
        <v>9583</v>
      </c>
      <c r="L1549" s="2">
        <v>46172</v>
      </c>
      <c r="M1549" s="42" t="s">
        <v>582</v>
      </c>
    </row>
    <row r="1550" spans="1:13" x14ac:dyDescent="0.25">
      <c r="A1550" s="42" t="s">
        <v>110</v>
      </c>
      <c r="B1550" s="42" t="s">
        <v>5939</v>
      </c>
      <c r="C1550" s="42" t="s">
        <v>5999</v>
      </c>
      <c r="D1550" s="42" t="s">
        <v>409</v>
      </c>
      <c r="E1550">
        <v>3530163</v>
      </c>
      <c r="F1550">
        <v>1</v>
      </c>
      <c r="G1550" s="2">
        <v>46081</v>
      </c>
      <c r="H1550" s="42" t="s">
        <v>1033</v>
      </c>
      <c r="I1550" s="42" t="s">
        <v>62</v>
      </c>
      <c r="J1550" s="42" t="s">
        <v>1219</v>
      </c>
      <c r="K1550" s="42" t="s">
        <v>6000</v>
      </c>
      <c r="L1550" s="2">
        <v>46172</v>
      </c>
      <c r="M1550" s="42" t="s">
        <v>582</v>
      </c>
    </row>
    <row r="1551" spans="1:13" x14ac:dyDescent="0.25">
      <c r="A1551" s="42" t="s">
        <v>2587</v>
      </c>
      <c r="B1551" s="42" t="s">
        <v>2588</v>
      </c>
      <c r="C1551" s="42" t="s">
        <v>2774</v>
      </c>
      <c r="D1551" s="42" t="s">
        <v>409</v>
      </c>
      <c r="E1551" s="5">
        <v>428853</v>
      </c>
      <c r="F1551">
        <v>1</v>
      </c>
      <c r="G1551" s="2">
        <v>46055</v>
      </c>
      <c r="H1551" s="42" t="s">
        <v>1033</v>
      </c>
      <c r="I1551" s="42" t="s">
        <v>62</v>
      </c>
      <c r="J1551" s="42" t="s">
        <v>1219</v>
      </c>
      <c r="K1551" s="42" t="s">
        <v>2775</v>
      </c>
      <c r="L1551" s="2">
        <v>46172</v>
      </c>
      <c r="M1551" s="42" t="s">
        <v>582</v>
      </c>
    </row>
    <row r="1552" spans="1:13" x14ac:dyDescent="0.25">
      <c r="A1552" s="42" t="s">
        <v>164</v>
      </c>
      <c r="B1552" s="42" t="s">
        <v>2</v>
      </c>
      <c r="C1552" s="42" t="s">
        <v>3054</v>
      </c>
      <c r="D1552" s="42" t="s">
        <v>409</v>
      </c>
      <c r="E1552" s="5">
        <v>214634</v>
      </c>
      <c r="F1552">
        <v>1</v>
      </c>
      <c r="G1552" s="2">
        <v>46037</v>
      </c>
      <c r="H1552" s="42" t="s">
        <v>1033</v>
      </c>
      <c r="I1552" s="42" t="s">
        <v>62</v>
      </c>
      <c r="J1552" s="42" t="s">
        <v>1219</v>
      </c>
      <c r="K1552" s="42" t="s">
        <v>3055</v>
      </c>
      <c r="L1552" s="2">
        <v>46172</v>
      </c>
      <c r="M1552" s="42" t="s">
        <v>582</v>
      </c>
    </row>
    <row r="1553" spans="1:13" x14ac:dyDescent="0.25">
      <c r="A1553" s="42" t="s">
        <v>11900</v>
      </c>
      <c r="B1553" s="42" t="s">
        <v>11901</v>
      </c>
      <c r="C1553" s="42" t="s">
        <v>11932</v>
      </c>
      <c r="D1553" s="42" t="s">
        <v>409</v>
      </c>
      <c r="E1553">
        <v>209598</v>
      </c>
      <c r="F1553">
        <v>1</v>
      </c>
      <c r="G1553" s="2">
        <v>46157</v>
      </c>
      <c r="H1553" s="42" t="s">
        <v>505</v>
      </c>
      <c r="I1553" s="42" t="s">
        <v>62</v>
      </c>
      <c r="J1553" s="42" t="s">
        <v>1219</v>
      </c>
      <c r="K1553" s="42" t="s">
        <v>11932</v>
      </c>
      <c r="L1553" s="2">
        <v>46171</v>
      </c>
      <c r="M1553" s="42" t="s">
        <v>582</v>
      </c>
    </row>
    <row r="1554" spans="1:13" x14ac:dyDescent="0.25">
      <c r="A1554" s="42" t="s">
        <v>9588</v>
      </c>
      <c r="B1554" s="42" t="s">
        <v>9589</v>
      </c>
      <c r="C1554" s="42" t="s">
        <v>9590</v>
      </c>
      <c r="D1554" s="42" t="s">
        <v>409</v>
      </c>
      <c r="E1554">
        <v>602802</v>
      </c>
      <c r="F1554">
        <v>1</v>
      </c>
      <c r="G1554" s="2">
        <v>46147</v>
      </c>
      <c r="H1554" s="42" t="s">
        <v>1036</v>
      </c>
      <c r="I1554" s="42" t="s">
        <v>62</v>
      </c>
      <c r="J1554" s="42" t="s">
        <v>1219</v>
      </c>
      <c r="K1554" s="42" t="s">
        <v>9591</v>
      </c>
      <c r="L1554" s="2">
        <v>46171</v>
      </c>
      <c r="M1554" s="42" t="s">
        <v>582</v>
      </c>
    </row>
    <row r="1555" spans="1:13" x14ac:dyDescent="0.25">
      <c r="A1555" s="42" t="s">
        <v>1286</v>
      </c>
      <c r="B1555" s="42" t="s">
        <v>1287</v>
      </c>
      <c r="C1555" s="42" t="s">
        <v>9586</v>
      </c>
      <c r="D1555" s="42" t="s">
        <v>409</v>
      </c>
      <c r="E1555">
        <v>6412846</v>
      </c>
      <c r="F1555">
        <v>1</v>
      </c>
      <c r="G1555" s="2">
        <v>46136</v>
      </c>
      <c r="H1555" s="42" t="s">
        <v>1036</v>
      </c>
      <c r="I1555" s="42" t="s">
        <v>62</v>
      </c>
      <c r="J1555" s="42" t="s">
        <v>1219</v>
      </c>
      <c r="K1555" s="42" t="s">
        <v>9587</v>
      </c>
      <c r="L1555" s="2">
        <v>46171</v>
      </c>
      <c r="M1555" s="42" t="s">
        <v>582</v>
      </c>
    </row>
    <row r="1556" spans="1:13" x14ac:dyDescent="0.25">
      <c r="A1556" s="42" t="s">
        <v>7073</v>
      </c>
      <c r="B1556" s="42" t="s">
        <v>7074</v>
      </c>
      <c r="C1556" s="42" t="s">
        <v>10331</v>
      </c>
      <c r="D1556" s="42" t="s">
        <v>409</v>
      </c>
      <c r="E1556">
        <v>1454693</v>
      </c>
      <c r="F1556">
        <v>1</v>
      </c>
      <c r="G1556" s="2">
        <v>46161</v>
      </c>
      <c r="H1556" s="42" t="s">
        <v>1036</v>
      </c>
      <c r="I1556" s="42" t="s">
        <v>62</v>
      </c>
      <c r="J1556" s="42" t="s">
        <v>1219</v>
      </c>
      <c r="K1556" s="42" t="s">
        <v>10332</v>
      </c>
      <c r="L1556" s="2">
        <v>46171</v>
      </c>
      <c r="M1556" s="42" t="s">
        <v>582</v>
      </c>
    </row>
    <row r="1557" spans="1:13" x14ac:dyDescent="0.25">
      <c r="A1557" s="42" t="s">
        <v>7073</v>
      </c>
      <c r="B1557" s="42" t="s">
        <v>7074</v>
      </c>
      <c r="C1557" s="42" t="s">
        <v>9584</v>
      </c>
      <c r="D1557" s="42" t="s">
        <v>409</v>
      </c>
      <c r="E1557">
        <v>521390</v>
      </c>
      <c r="F1557">
        <v>1</v>
      </c>
      <c r="G1557" s="2">
        <v>46141</v>
      </c>
      <c r="H1557" s="42" t="s">
        <v>1036</v>
      </c>
      <c r="I1557" s="42" t="s">
        <v>62</v>
      </c>
      <c r="J1557" s="42" t="s">
        <v>1219</v>
      </c>
      <c r="K1557" s="42" t="s">
        <v>9585</v>
      </c>
      <c r="L1557" s="2">
        <v>46171</v>
      </c>
      <c r="M1557" s="42" t="s">
        <v>582</v>
      </c>
    </row>
    <row r="1558" spans="1:13" x14ac:dyDescent="0.25">
      <c r="A1558" s="42" t="s">
        <v>148</v>
      </c>
      <c r="B1558" s="42" t="s">
        <v>11</v>
      </c>
      <c r="C1558" s="42" t="s">
        <v>6311</v>
      </c>
      <c r="D1558" s="42" t="s">
        <v>409</v>
      </c>
      <c r="E1558">
        <v>8024040</v>
      </c>
      <c r="F1558">
        <v>1</v>
      </c>
      <c r="G1558" s="2">
        <v>46142</v>
      </c>
      <c r="H1558" s="42" t="s">
        <v>504</v>
      </c>
      <c r="I1558" s="42" t="s">
        <v>62</v>
      </c>
      <c r="J1558" s="42" t="s">
        <v>1219</v>
      </c>
      <c r="K1558" s="42" t="s">
        <v>6311</v>
      </c>
      <c r="L1558" s="2">
        <v>46171</v>
      </c>
      <c r="M1558" s="42" t="s">
        <v>582</v>
      </c>
    </row>
    <row r="1559" spans="1:13" x14ac:dyDescent="0.25">
      <c r="A1559" s="42" t="s">
        <v>151</v>
      </c>
      <c r="B1559" s="42" t="s">
        <v>279</v>
      </c>
      <c r="C1559" s="42" t="s">
        <v>11933</v>
      </c>
      <c r="D1559" s="42" t="s">
        <v>409</v>
      </c>
      <c r="E1559">
        <v>485100</v>
      </c>
      <c r="F1559">
        <v>1</v>
      </c>
      <c r="G1559" s="2">
        <v>46143</v>
      </c>
      <c r="H1559" s="42" t="s">
        <v>505</v>
      </c>
      <c r="I1559" s="42" t="s">
        <v>62</v>
      </c>
      <c r="J1559" s="42" t="s">
        <v>1219</v>
      </c>
      <c r="K1559" s="42" t="s">
        <v>11933</v>
      </c>
      <c r="L1559" s="2">
        <v>46170</v>
      </c>
      <c r="M1559" s="42" t="s">
        <v>582</v>
      </c>
    </row>
    <row r="1560" spans="1:13" x14ac:dyDescent="0.25">
      <c r="A1560" s="42" t="s">
        <v>175</v>
      </c>
      <c r="B1560" s="42" t="s">
        <v>50</v>
      </c>
      <c r="C1560" s="42" t="s">
        <v>10517</v>
      </c>
      <c r="D1560" s="42" t="s">
        <v>409</v>
      </c>
      <c r="E1560" s="5">
        <v>501889</v>
      </c>
      <c r="F1560">
        <v>1</v>
      </c>
      <c r="G1560" s="2">
        <v>46157</v>
      </c>
      <c r="H1560" s="42" t="s">
        <v>1034</v>
      </c>
      <c r="I1560" s="42" t="s">
        <v>62</v>
      </c>
      <c r="J1560" s="42" t="s">
        <v>1219</v>
      </c>
      <c r="K1560" s="42" t="s">
        <v>11936</v>
      </c>
      <c r="L1560" s="2">
        <v>46170</v>
      </c>
      <c r="M1560" s="42" t="s">
        <v>582</v>
      </c>
    </row>
    <row r="1561" spans="1:13" x14ac:dyDescent="0.25">
      <c r="A1561" s="42" t="s">
        <v>1648</v>
      </c>
      <c r="B1561" s="42" t="s">
        <v>1649</v>
      </c>
      <c r="C1561" s="42" t="s">
        <v>11938</v>
      </c>
      <c r="D1561" s="42" t="s">
        <v>409</v>
      </c>
      <c r="E1561">
        <v>107121</v>
      </c>
      <c r="F1561">
        <v>1</v>
      </c>
      <c r="G1561" s="2">
        <v>46143</v>
      </c>
      <c r="H1561" s="42" t="s">
        <v>505</v>
      </c>
      <c r="I1561" s="42" t="s">
        <v>62</v>
      </c>
      <c r="J1561" s="42" t="s">
        <v>1219</v>
      </c>
      <c r="K1561" s="42" t="s">
        <v>11938</v>
      </c>
      <c r="L1561" s="2">
        <v>46170</v>
      </c>
      <c r="M1561" s="42" t="s">
        <v>582</v>
      </c>
    </row>
    <row r="1562" spans="1:13" x14ac:dyDescent="0.25">
      <c r="A1562" s="42" t="s">
        <v>348</v>
      </c>
      <c r="B1562" s="42" t="s">
        <v>335</v>
      </c>
      <c r="C1562" s="42" t="s">
        <v>11934</v>
      </c>
      <c r="D1562" s="42" t="s">
        <v>409</v>
      </c>
      <c r="E1562">
        <v>322769</v>
      </c>
      <c r="F1562">
        <v>1</v>
      </c>
      <c r="G1562" s="2">
        <v>46143</v>
      </c>
      <c r="H1562" s="42" t="s">
        <v>505</v>
      </c>
      <c r="I1562" s="42" t="s">
        <v>62</v>
      </c>
      <c r="J1562" s="42" t="s">
        <v>1219</v>
      </c>
      <c r="K1562" s="42" t="s">
        <v>11934</v>
      </c>
      <c r="L1562" s="2">
        <v>46170</v>
      </c>
      <c r="M1562" s="42" t="s">
        <v>582</v>
      </c>
    </row>
    <row r="1563" spans="1:13" x14ac:dyDescent="0.25">
      <c r="A1563" s="42" t="s">
        <v>912</v>
      </c>
      <c r="B1563" s="42" t="s">
        <v>1010</v>
      </c>
      <c r="C1563" s="42" t="s">
        <v>11937</v>
      </c>
      <c r="D1563" s="42" t="s">
        <v>409</v>
      </c>
      <c r="E1563" s="5">
        <v>426218</v>
      </c>
      <c r="F1563">
        <v>1</v>
      </c>
      <c r="G1563" s="2">
        <v>46143</v>
      </c>
      <c r="H1563" s="42" t="s">
        <v>505</v>
      </c>
      <c r="I1563" s="42" t="s">
        <v>62</v>
      </c>
      <c r="J1563" s="42" t="s">
        <v>1219</v>
      </c>
      <c r="K1563" s="42" t="s">
        <v>11937</v>
      </c>
      <c r="L1563" s="2">
        <v>46170</v>
      </c>
      <c r="M1563" s="42" t="s">
        <v>582</v>
      </c>
    </row>
    <row r="1564" spans="1:13" x14ac:dyDescent="0.25">
      <c r="A1564" s="42" t="s">
        <v>939</v>
      </c>
      <c r="B1564" s="42" t="s">
        <v>850</v>
      </c>
      <c r="C1564" s="42" t="s">
        <v>10529</v>
      </c>
      <c r="D1564" s="42" t="s">
        <v>409</v>
      </c>
      <c r="E1564">
        <v>555671</v>
      </c>
      <c r="F1564">
        <v>1</v>
      </c>
      <c r="G1564" s="2">
        <v>46170</v>
      </c>
      <c r="H1564" s="42" t="s">
        <v>1034</v>
      </c>
      <c r="I1564" s="42" t="s">
        <v>62</v>
      </c>
      <c r="J1564" s="42" t="s">
        <v>1219</v>
      </c>
      <c r="K1564" s="42" t="s">
        <v>10529</v>
      </c>
      <c r="L1564" s="2">
        <v>46170</v>
      </c>
      <c r="M1564" s="42" t="s">
        <v>582</v>
      </c>
    </row>
    <row r="1565" spans="1:13" x14ac:dyDescent="0.25">
      <c r="A1565" s="42" t="s">
        <v>939</v>
      </c>
      <c r="B1565" s="42" t="s">
        <v>850</v>
      </c>
      <c r="C1565" s="42" t="s">
        <v>10528</v>
      </c>
      <c r="D1565" s="42" t="s">
        <v>409</v>
      </c>
      <c r="E1565" s="5">
        <v>665183</v>
      </c>
      <c r="F1565">
        <v>1</v>
      </c>
      <c r="G1565" s="2">
        <v>46170</v>
      </c>
      <c r="H1565" s="42" t="s">
        <v>1034</v>
      </c>
      <c r="I1565" s="42" t="s">
        <v>62</v>
      </c>
      <c r="J1565" s="42" t="s">
        <v>1219</v>
      </c>
      <c r="K1565" s="42" t="s">
        <v>11935</v>
      </c>
      <c r="L1565" s="2">
        <v>46170</v>
      </c>
      <c r="M1565" s="42" t="s">
        <v>582</v>
      </c>
    </row>
    <row r="1566" spans="1:13" x14ac:dyDescent="0.25">
      <c r="A1566" s="42" t="s">
        <v>110</v>
      </c>
      <c r="B1566" s="42" t="s">
        <v>9824</v>
      </c>
      <c r="C1566" s="42" t="s">
        <v>11939</v>
      </c>
      <c r="D1566" s="42" t="s">
        <v>409</v>
      </c>
      <c r="E1566">
        <v>10083653</v>
      </c>
      <c r="F1566">
        <v>1</v>
      </c>
      <c r="G1566" s="2">
        <v>46143</v>
      </c>
      <c r="H1566" s="42" t="s">
        <v>505</v>
      </c>
      <c r="I1566" s="42" t="s">
        <v>62</v>
      </c>
      <c r="J1566" s="42" t="s">
        <v>1219</v>
      </c>
      <c r="K1566" s="42" t="s">
        <v>11939</v>
      </c>
      <c r="L1566" s="2">
        <v>46169</v>
      </c>
      <c r="M1566" s="42" t="s">
        <v>582</v>
      </c>
    </row>
    <row r="1567" spans="1:13" x14ac:dyDescent="0.25">
      <c r="A1567" s="42" t="s">
        <v>6886</v>
      </c>
      <c r="B1567" s="42" t="s">
        <v>9103</v>
      </c>
      <c r="C1567" s="42" t="s">
        <v>11940</v>
      </c>
      <c r="D1567" s="42" t="s">
        <v>409</v>
      </c>
      <c r="E1567" s="5">
        <v>4126321</v>
      </c>
      <c r="F1567">
        <v>1</v>
      </c>
      <c r="G1567" s="2">
        <v>46143</v>
      </c>
      <c r="H1567" s="42" t="s">
        <v>505</v>
      </c>
      <c r="I1567" s="42" t="s">
        <v>62</v>
      </c>
      <c r="J1567" s="42" t="s">
        <v>1219</v>
      </c>
      <c r="K1567" s="42" t="s">
        <v>11940</v>
      </c>
      <c r="L1567" s="2">
        <v>46169</v>
      </c>
      <c r="M1567" s="42" t="s">
        <v>582</v>
      </c>
    </row>
    <row r="1568" spans="1:13" x14ac:dyDescent="0.25">
      <c r="A1568" s="42" t="s">
        <v>802</v>
      </c>
      <c r="B1568" s="42" t="s">
        <v>652</v>
      </c>
      <c r="C1568" s="42" t="s">
        <v>11941</v>
      </c>
      <c r="D1568" s="42" t="s">
        <v>409</v>
      </c>
      <c r="E1568">
        <v>4094301</v>
      </c>
      <c r="F1568">
        <v>1</v>
      </c>
      <c r="G1568" s="2">
        <v>46143</v>
      </c>
      <c r="H1568" s="42" t="s">
        <v>505</v>
      </c>
      <c r="I1568" s="42" t="s">
        <v>62</v>
      </c>
      <c r="J1568" s="42" t="s">
        <v>1219</v>
      </c>
      <c r="K1568" s="42" t="s">
        <v>11941</v>
      </c>
      <c r="L1568" s="2">
        <v>46168</v>
      </c>
      <c r="M1568" s="42" t="s">
        <v>582</v>
      </c>
    </row>
    <row r="1569" spans="1:13" x14ac:dyDescent="0.25">
      <c r="A1569" s="42" t="s">
        <v>171</v>
      </c>
      <c r="B1569" s="42" t="s">
        <v>404</v>
      </c>
      <c r="C1569" s="42" t="s">
        <v>10333</v>
      </c>
      <c r="D1569" s="42" t="s">
        <v>409</v>
      </c>
      <c r="E1569">
        <v>288674</v>
      </c>
      <c r="F1569">
        <v>1</v>
      </c>
      <c r="G1569" s="2">
        <v>46154</v>
      </c>
      <c r="H1569" s="42" t="s">
        <v>1033</v>
      </c>
      <c r="I1569" s="42" t="s">
        <v>62</v>
      </c>
      <c r="J1569" s="42" t="s">
        <v>1219</v>
      </c>
      <c r="K1569" s="42" t="s">
        <v>10334</v>
      </c>
      <c r="L1569" s="2">
        <v>46162</v>
      </c>
      <c r="M1569" s="42" t="s">
        <v>582</v>
      </c>
    </row>
    <row r="1570" spans="1:13" x14ac:dyDescent="0.25">
      <c r="A1570" s="42" t="s">
        <v>939</v>
      </c>
      <c r="B1570" s="42" t="s">
        <v>850</v>
      </c>
      <c r="C1570" s="42" t="s">
        <v>10064</v>
      </c>
      <c r="D1570" s="42" t="s">
        <v>409</v>
      </c>
      <c r="E1570">
        <v>657724</v>
      </c>
      <c r="F1570">
        <v>1</v>
      </c>
      <c r="G1570" s="2">
        <v>46153</v>
      </c>
      <c r="H1570" s="42" t="s">
        <v>1034</v>
      </c>
      <c r="I1570" s="42" t="s">
        <v>62</v>
      </c>
      <c r="J1570" s="42" t="s">
        <v>1219</v>
      </c>
      <c r="K1570" s="42" t="s">
        <v>10065</v>
      </c>
      <c r="L1570" s="2">
        <v>46153</v>
      </c>
      <c r="M1570" s="42" t="s">
        <v>582</v>
      </c>
    </row>
    <row r="1571" spans="1:13" x14ac:dyDescent="0.25">
      <c r="A1571" s="42" t="s">
        <v>6804</v>
      </c>
      <c r="B1571" s="42" t="s">
        <v>6805</v>
      </c>
      <c r="C1571" s="42" t="s">
        <v>6305</v>
      </c>
      <c r="D1571" s="42" t="s">
        <v>409</v>
      </c>
      <c r="E1571" s="5">
        <v>450809</v>
      </c>
      <c r="F1571">
        <v>1</v>
      </c>
      <c r="G1571" s="2">
        <v>46119</v>
      </c>
      <c r="H1571" s="42" t="s">
        <v>1034</v>
      </c>
      <c r="I1571" s="42" t="s">
        <v>62</v>
      </c>
      <c r="J1571" s="42" t="s">
        <v>1219</v>
      </c>
      <c r="K1571" s="42" t="s">
        <v>9855</v>
      </c>
      <c r="L1571" s="2">
        <v>46142</v>
      </c>
      <c r="M1571" s="42" t="s">
        <v>582</v>
      </c>
    </row>
    <row r="1572" spans="1:13" x14ac:dyDescent="0.25">
      <c r="A1572" s="42" t="s">
        <v>6914</v>
      </c>
      <c r="B1572" s="42" t="s">
        <v>6915</v>
      </c>
      <c r="C1572" s="42" t="s">
        <v>6331</v>
      </c>
      <c r="D1572" s="42" t="s">
        <v>409</v>
      </c>
      <c r="E1572">
        <v>31714009</v>
      </c>
      <c r="F1572">
        <v>1</v>
      </c>
      <c r="G1572" s="2">
        <v>46111</v>
      </c>
      <c r="H1572" s="42" t="s">
        <v>1033</v>
      </c>
      <c r="I1572" s="42" t="s">
        <v>62</v>
      </c>
      <c r="J1572" s="42" t="s">
        <v>1219</v>
      </c>
      <c r="K1572" s="42" t="s">
        <v>6331</v>
      </c>
      <c r="L1572" s="2">
        <v>46142</v>
      </c>
      <c r="M1572" s="42" t="s">
        <v>582</v>
      </c>
    </row>
    <row r="1573" spans="1:13" x14ac:dyDescent="0.25">
      <c r="A1573" s="42" t="s">
        <v>939</v>
      </c>
      <c r="B1573" s="42" t="s">
        <v>850</v>
      </c>
      <c r="C1573" s="42" t="s">
        <v>6298</v>
      </c>
      <c r="D1573" s="42" t="s">
        <v>409</v>
      </c>
      <c r="E1573" s="5">
        <v>450211</v>
      </c>
      <c r="F1573">
        <v>1</v>
      </c>
      <c r="G1573" s="2">
        <v>46111</v>
      </c>
      <c r="H1573" s="42" t="s">
        <v>1034</v>
      </c>
      <c r="I1573" s="42" t="s">
        <v>62</v>
      </c>
      <c r="J1573" s="42" t="s">
        <v>1219</v>
      </c>
      <c r="K1573" s="42" t="s">
        <v>9942</v>
      </c>
      <c r="L1573" s="2">
        <v>46142</v>
      </c>
      <c r="M1573" s="42" t="s">
        <v>582</v>
      </c>
    </row>
    <row r="1574" spans="1:13" x14ac:dyDescent="0.25">
      <c r="A1574" s="42" t="s">
        <v>6886</v>
      </c>
      <c r="B1574" s="42" t="s">
        <v>9103</v>
      </c>
      <c r="C1574" s="42" t="s">
        <v>6341</v>
      </c>
      <c r="D1574" s="42" t="s">
        <v>409</v>
      </c>
      <c r="E1574">
        <v>1283420</v>
      </c>
      <c r="F1574">
        <v>1</v>
      </c>
      <c r="G1574" s="2">
        <v>46141</v>
      </c>
      <c r="H1574" s="42" t="s">
        <v>1036</v>
      </c>
      <c r="I1574" s="42" t="s">
        <v>62</v>
      </c>
      <c r="J1574" s="42" t="s">
        <v>1219</v>
      </c>
      <c r="K1574" s="42" t="s">
        <v>9902</v>
      </c>
      <c r="L1574" s="2">
        <v>46142</v>
      </c>
      <c r="M1574" s="42" t="s">
        <v>582</v>
      </c>
    </row>
    <row r="1575" spans="1:13" x14ac:dyDescent="0.25">
      <c r="A1575" s="42" t="s">
        <v>2740</v>
      </c>
      <c r="B1575" s="42" t="s">
        <v>2741</v>
      </c>
      <c r="C1575" s="42" t="s">
        <v>2742</v>
      </c>
      <c r="D1575" s="42" t="s">
        <v>409</v>
      </c>
      <c r="E1575">
        <v>1329053</v>
      </c>
      <c r="F1575">
        <v>1</v>
      </c>
      <c r="G1575" s="2">
        <v>46057</v>
      </c>
      <c r="H1575" s="42" t="s">
        <v>1034</v>
      </c>
      <c r="I1575" s="42" t="s">
        <v>62</v>
      </c>
      <c r="J1575" s="42" t="s">
        <v>1219</v>
      </c>
      <c r="K1575" s="42" t="s">
        <v>2742</v>
      </c>
      <c r="L1575" s="2">
        <v>46142</v>
      </c>
      <c r="M1575" s="42" t="s">
        <v>582</v>
      </c>
    </row>
    <row r="1576" spans="1:13" x14ac:dyDescent="0.25">
      <c r="A1576" s="42" t="s">
        <v>110</v>
      </c>
      <c r="B1576" s="42" t="s">
        <v>9824</v>
      </c>
      <c r="C1576" s="42" t="s">
        <v>9829</v>
      </c>
      <c r="D1576" s="42" t="s">
        <v>409</v>
      </c>
      <c r="E1576">
        <v>7736441</v>
      </c>
      <c r="F1576">
        <v>1</v>
      </c>
      <c r="G1576" s="2">
        <v>46114</v>
      </c>
      <c r="H1576" s="42" t="s">
        <v>505</v>
      </c>
      <c r="I1576" s="42" t="s">
        <v>62</v>
      </c>
      <c r="J1576" s="42" t="s">
        <v>1219</v>
      </c>
      <c r="K1576" s="42" t="s">
        <v>9829</v>
      </c>
      <c r="L1576" s="2">
        <v>46142</v>
      </c>
      <c r="M1576" s="42" t="s">
        <v>582</v>
      </c>
    </row>
    <row r="1577" spans="1:13" x14ac:dyDescent="0.25">
      <c r="A1577" s="42" t="s">
        <v>2769</v>
      </c>
      <c r="B1577" s="42" t="s">
        <v>2770</v>
      </c>
      <c r="C1577" s="42" t="s">
        <v>6301</v>
      </c>
      <c r="D1577" s="42" t="s">
        <v>409</v>
      </c>
      <c r="E1577">
        <v>798687</v>
      </c>
      <c r="F1577">
        <v>1</v>
      </c>
      <c r="G1577" s="2">
        <v>46128</v>
      </c>
      <c r="H1577" s="42" t="s">
        <v>1036</v>
      </c>
      <c r="I1577" s="42" t="s">
        <v>62</v>
      </c>
      <c r="J1577" s="42" t="s">
        <v>1219</v>
      </c>
      <c r="K1577" s="42" t="s">
        <v>9839</v>
      </c>
      <c r="L1577" s="2">
        <v>46142</v>
      </c>
      <c r="M1577" s="42" t="s">
        <v>582</v>
      </c>
    </row>
    <row r="1578" spans="1:13" x14ac:dyDescent="0.25">
      <c r="A1578" s="42" t="s">
        <v>6935</v>
      </c>
      <c r="B1578" s="42" t="s">
        <v>6936</v>
      </c>
      <c r="C1578" s="42" t="s">
        <v>6336</v>
      </c>
      <c r="D1578" s="42" t="s">
        <v>409</v>
      </c>
      <c r="E1578">
        <v>478101</v>
      </c>
      <c r="F1578">
        <v>1</v>
      </c>
      <c r="G1578" s="2">
        <v>46097</v>
      </c>
      <c r="H1578" s="42" t="s">
        <v>1033</v>
      </c>
      <c r="I1578" s="42" t="s">
        <v>62</v>
      </c>
      <c r="J1578" s="42" t="s">
        <v>1219</v>
      </c>
      <c r="K1578" s="42" t="s">
        <v>9826</v>
      </c>
      <c r="L1578" s="2">
        <v>46142</v>
      </c>
      <c r="M1578" s="42" t="s">
        <v>582</v>
      </c>
    </row>
    <row r="1579" spans="1:13" x14ac:dyDescent="0.25">
      <c r="A1579" s="42" t="s">
        <v>6006</v>
      </c>
      <c r="B1579" s="42" t="s">
        <v>6007</v>
      </c>
      <c r="C1579" s="42" t="s">
        <v>9875</v>
      </c>
      <c r="D1579" s="42" t="s">
        <v>409</v>
      </c>
      <c r="E1579">
        <v>481565</v>
      </c>
      <c r="F1579">
        <v>1</v>
      </c>
      <c r="G1579" s="2">
        <v>46114</v>
      </c>
      <c r="H1579" s="42" t="s">
        <v>505</v>
      </c>
      <c r="I1579" s="42" t="s">
        <v>62</v>
      </c>
      <c r="J1579" s="42" t="s">
        <v>1219</v>
      </c>
      <c r="K1579" s="42" t="s">
        <v>9875</v>
      </c>
      <c r="L1579" s="2">
        <v>46142</v>
      </c>
      <c r="M1579" s="42" t="s">
        <v>582</v>
      </c>
    </row>
    <row r="1580" spans="1:13" x14ac:dyDescent="0.25">
      <c r="A1580" s="42" t="s">
        <v>171</v>
      </c>
      <c r="B1580" s="42" t="s">
        <v>404</v>
      </c>
      <c r="C1580" s="42" t="s">
        <v>6332</v>
      </c>
      <c r="D1580" s="42" t="s">
        <v>409</v>
      </c>
      <c r="E1580" s="5">
        <v>1075726</v>
      </c>
      <c r="F1580">
        <v>1</v>
      </c>
      <c r="G1580" s="2">
        <v>46091</v>
      </c>
      <c r="H1580" s="42" t="s">
        <v>1033</v>
      </c>
      <c r="I1580" s="42" t="s">
        <v>62</v>
      </c>
      <c r="J1580" s="42" t="s">
        <v>1219</v>
      </c>
      <c r="K1580" s="42" t="s">
        <v>6332</v>
      </c>
      <c r="L1580" s="2">
        <v>46142</v>
      </c>
      <c r="M1580" s="42" t="s">
        <v>582</v>
      </c>
    </row>
    <row r="1581" spans="1:13" x14ac:dyDescent="0.25">
      <c r="A1581" s="42" t="s">
        <v>6888</v>
      </c>
      <c r="B1581" s="42" t="s">
        <v>6889</v>
      </c>
      <c r="C1581" s="42" t="s">
        <v>5991</v>
      </c>
      <c r="D1581" s="42" t="s">
        <v>409</v>
      </c>
      <c r="E1581">
        <v>6362003</v>
      </c>
      <c r="F1581">
        <v>1</v>
      </c>
      <c r="G1581" s="2">
        <v>46080</v>
      </c>
      <c r="H1581" s="42" t="s">
        <v>1036</v>
      </c>
      <c r="I1581" s="42" t="s">
        <v>62</v>
      </c>
      <c r="J1581" s="42" t="s">
        <v>1219</v>
      </c>
      <c r="K1581" s="42" t="s">
        <v>5992</v>
      </c>
      <c r="L1581" s="2">
        <v>46142</v>
      </c>
      <c r="M1581" s="42" t="s">
        <v>582</v>
      </c>
    </row>
    <row r="1582" spans="1:13" x14ac:dyDescent="0.25">
      <c r="A1582" s="42" t="s">
        <v>173</v>
      </c>
      <c r="B1582" s="42" t="s">
        <v>24</v>
      </c>
      <c r="C1582" s="42" t="s">
        <v>6317</v>
      </c>
      <c r="D1582" s="42" t="s">
        <v>409</v>
      </c>
      <c r="E1582">
        <v>3152402</v>
      </c>
      <c r="F1582">
        <v>1</v>
      </c>
      <c r="G1582" s="2">
        <v>46142</v>
      </c>
      <c r="H1582" s="42" t="s">
        <v>1243</v>
      </c>
      <c r="I1582" s="42" t="s">
        <v>62</v>
      </c>
      <c r="J1582" s="42" t="s">
        <v>1219</v>
      </c>
      <c r="K1582" s="42" t="s">
        <v>6317</v>
      </c>
      <c r="L1582" s="2">
        <v>46142</v>
      </c>
      <c r="M1582" s="42" t="s">
        <v>582</v>
      </c>
    </row>
    <row r="1583" spans="1:13" x14ac:dyDescent="0.25">
      <c r="A1583" s="42" t="s">
        <v>5996</v>
      </c>
      <c r="B1583" s="42" t="s">
        <v>6803</v>
      </c>
      <c r="C1583" s="42" t="s">
        <v>5997</v>
      </c>
      <c r="D1583" s="42" t="s">
        <v>409</v>
      </c>
      <c r="E1583">
        <v>449314</v>
      </c>
      <c r="F1583">
        <v>1</v>
      </c>
      <c r="G1583" s="2">
        <v>46076</v>
      </c>
      <c r="H1583" s="42" t="s">
        <v>1034</v>
      </c>
      <c r="I1583" s="42" t="s">
        <v>62</v>
      </c>
      <c r="J1583" s="42" t="s">
        <v>1219</v>
      </c>
      <c r="K1583" s="42" t="s">
        <v>5998</v>
      </c>
      <c r="L1583" s="2">
        <v>46142</v>
      </c>
      <c r="M1583" s="42" t="s">
        <v>582</v>
      </c>
    </row>
    <row r="1584" spans="1:13" x14ac:dyDescent="0.25">
      <c r="A1584" s="42" t="s">
        <v>7073</v>
      </c>
      <c r="B1584" s="42" t="s">
        <v>7074</v>
      </c>
      <c r="C1584" s="42" t="s">
        <v>9848</v>
      </c>
      <c r="D1584" s="42" t="s">
        <v>409</v>
      </c>
      <c r="E1584">
        <v>311178</v>
      </c>
      <c r="F1584">
        <v>1</v>
      </c>
      <c r="G1584" s="2">
        <v>46122</v>
      </c>
      <c r="H1584" s="42" t="s">
        <v>505</v>
      </c>
      <c r="I1584" s="42" t="s">
        <v>62</v>
      </c>
      <c r="J1584" s="42" t="s">
        <v>1219</v>
      </c>
      <c r="K1584" s="42" t="s">
        <v>9848</v>
      </c>
      <c r="L1584" s="2">
        <v>46142</v>
      </c>
      <c r="M1584" s="42" t="s">
        <v>582</v>
      </c>
    </row>
    <row r="1585" spans="1:13" x14ac:dyDescent="0.25">
      <c r="A1585" s="42" t="s">
        <v>3452</v>
      </c>
      <c r="B1585" s="42" t="s">
        <v>9593</v>
      </c>
      <c r="C1585" s="42" t="s">
        <v>9594</v>
      </c>
      <c r="D1585" s="42" t="s">
        <v>409</v>
      </c>
      <c r="E1585" s="5">
        <v>531357</v>
      </c>
      <c r="F1585">
        <v>1</v>
      </c>
      <c r="G1585" s="2">
        <v>46114</v>
      </c>
      <c r="H1585" s="42" t="s">
        <v>505</v>
      </c>
      <c r="I1585" s="42" t="s">
        <v>62</v>
      </c>
      <c r="J1585" s="42" t="s">
        <v>1219</v>
      </c>
      <c r="K1585" s="42" t="s">
        <v>9594</v>
      </c>
      <c r="L1585" s="2">
        <v>46141</v>
      </c>
      <c r="M1585" s="42" t="s">
        <v>582</v>
      </c>
    </row>
    <row r="1586" spans="1:13" x14ac:dyDescent="0.25">
      <c r="A1586" s="42" t="s">
        <v>110</v>
      </c>
      <c r="B1586" s="42" t="s">
        <v>9592</v>
      </c>
      <c r="C1586" s="42" t="s">
        <v>6340</v>
      </c>
      <c r="D1586" s="42" t="s">
        <v>409</v>
      </c>
      <c r="E1586" s="5">
        <v>1684200</v>
      </c>
      <c r="F1586">
        <v>1</v>
      </c>
      <c r="G1586" s="2">
        <v>46141</v>
      </c>
      <c r="H1586" s="42" t="s">
        <v>1036</v>
      </c>
      <c r="I1586" s="42" t="s">
        <v>62</v>
      </c>
      <c r="J1586" s="42" t="s">
        <v>1219</v>
      </c>
      <c r="K1586" s="42" t="s">
        <v>6340</v>
      </c>
      <c r="L1586" s="2">
        <v>46141</v>
      </c>
      <c r="M1586" s="42" t="s">
        <v>582</v>
      </c>
    </row>
    <row r="1587" spans="1:13" x14ac:dyDescent="0.25">
      <c r="A1587" s="42" t="s">
        <v>6811</v>
      </c>
      <c r="B1587" s="42" t="s">
        <v>6813</v>
      </c>
      <c r="C1587" s="42" t="s">
        <v>6285</v>
      </c>
      <c r="D1587" s="42" t="s">
        <v>409</v>
      </c>
      <c r="E1587">
        <v>398763</v>
      </c>
      <c r="F1587">
        <v>1</v>
      </c>
      <c r="G1587" s="2">
        <v>46141</v>
      </c>
      <c r="H1587" s="42" t="s">
        <v>1034</v>
      </c>
      <c r="I1587" s="42" t="s">
        <v>62</v>
      </c>
      <c r="J1587" s="42" t="s">
        <v>1219</v>
      </c>
      <c r="K1587" s="42" t="s">
        <v>6285</v>
      </c>
      <c r="L1587" s="2">
        <v>46141</v>
      </c>
      <c r="M1587" s="42" t="s">
        <v>582</v>
      </c>
    </row>
    <row r="1588" spans="1:13" x14ac:dyDescent="0.25">
      <c r="A1588" s="42" t="s">
        <v>6935</v>
      </c>
      <c r="B1588" s="42" t="s">
        <v>6936</v>
      </c>
      <c r="C1588" s="42" t="s">
        <v>6337</v>
      </c>
      <c r="D1588" s="42" t="s">
        <v>409</v>
      </c>
      <c r="E1588" s="5">
        <v>802138</v>
      </c>
      <c r="F1588">
        <v>1</v>
      </c>
      <c r="G1588" s="2">
        <v>46125</v>
      </c>
      <c r="H1588" s="42" t="s">
        <v>1033</v>
      </c>
      <c r="I1588" s="42" t="s">
        <v>62</v>
      </c>
      <c r="J1588" s="42" t="s">
        <v>1219</v>
      </c>
      <c r="K1588" s="42" t="s">
        <v>9595</v>
      </c>
      <c r="L1588" s="2">
        <v>46141</v>
      </c>
      <c r="M1588" s="42" t="s">
        <v>582</v>
      </c>
    </row>
    <row r="1589" spans="1:13" x14ac:dyDescent="0.25">
      <c r="A1589" s="42" t="s">
        <v>1355</v>
      </c>
      <c r="B1589" s="42" t="s">
        <v>1356</v>
      </c>
      <c r="C1589" s="42" t="s">
        <v>9597</v>
      </c>
      <c r="D1589" s="42" t="s">
        <v>409</v>
      </c>
      <c r="E1589">
        <v>53401</v>
      </c>
      <c r="F1589">
        <v>1</v>
      </c>
      <c r="G1589" s="2">
        <v>46141</v>
      </c>
      <c r="H1589" s="42" t="s">
        <v>505</v>
      </c>
      <c r="I1589" s="42" t="s">
        <v>62</v>
      </c>
      <c r="J1589" s="42" t="s">
        <v>1219</v>
      </c>
      <c r="K1589" s="42" t="s">
        <v>9597</v>
      </c>
      <c r="L1589" s="2">
        <v>46141</v>
      </c>
      <c r="M1589" s="42" t="s">
        <v>582</v>
      </c>
    </row>
    <row r="1590" spans="1:13" x14ac:dyDescent="0.25">
      <c r="A1590" s="42" t="s">
        <v>912</v>
      </c>
      <c r="B1590" s="42" t="s">
        <v>1010</v>
      </c>
      <c r="C1590" s="42" t="s">
        <v>9596</v>
      </c>
      <c r="D1590" s="42" t="s">
        <v>409</v>
      </c>
      <c r="E1590" s="5">
        <v>372533</v>
      </c>
      <c r="F1590">
        <v>1</v>
      </c>
      <c r="G1590" s="2">
        <v>46141</v>
      </c>
      <c r="H1590" s="42" t="s">
        <v>505</v>
      </c>
      <c r="I1590" s="42" t="s">
        <v>62</v>
      </c>
      <c r="J1590" s="42" t="s">
        <v>1219</v>
      </c>
      <c r="K1590" s="42" t="s">
        <v>9596</v>
      </c>
      <c r="L1590" s="2">
        <v>46141</v>
      </c>
      <c r="M1590" s="42" t="s">
        <v>582</v>
      </c>
    </row>
    <row r="1591" spans="1:13" x14ac:dyDescent="0.25">
      <c r="A1591" s="42" t="s">
        <v>1648</v>
      </c>
      <c r="B1591" s="42" t="s">
        <v>1649</v>
      </c>
      <c r="C1591" s="42" t="s">
        <v>9598</v>
      </c>
      <c r="D1591" s="42" t="s">
        <v>409</v>
      </c>
      <c r="E1591">
        <v>745277</v>
      </c>
      <c r="F1591">
        <v>1</v>
      </c>
      <c r="G1591" s="2">
        <v>46114</v>
      </c>
      <c r="H1591" s="42" t="s">
        <v>505</v>
      </c>
      <c r="I1591" s="42" t="s">
        <v>62</v>
      </c>
      <c r="J1591" s="42" t="s">
        <v>1219</v>
      </c>
      <c r="K1591" s="42" t="s">
        <v>9598</v>
      </c>
      <c r="L1591" s="2">
        <v>46141</v>
      </c>
      <c r="M1591" s="42" t="s">
        <v>582</v>
      </c>
    </row>
    <row r="1592" spans="1:13" x14ac:dyDescent="0.25">
      <c r="A1592" s="42" t="s">
        <v>939</v>
      </c>
      <c r="B1592" s="42" t="s">
        <v>850</v>
      </c>
      <c r="C1592" s="42" t="s">
        <v>6288</v>
      </c>
      <c r="D1592" s="42" t="s">
        <v>409</v>
      </c>
      <c r="E1592">
        <v>743321</v>
      </c>
      <c r="F1592">
        <v>1</v>
      </c>
      <c r="G1592" s="2">
        <v>46140</v>
      </c>
      <c r="H1592" s="42" t="s">
        <v>1034</v>
      </c>
      <c r="I1592" s="42" t="s">
        <v>62</v>
      </c>
      <c r="J1592" s="42" t="s">
        <v>1219</v>
      </c>
      <c r="K1592" s="42" t="s">
        <v>6288</v>
      </c>
      <c r="L1592" s="2">
        <v>46140</v>
      </c>
      <c r="M1592" s="42" t="s">
        <v>582</v>
      </c>
    </row>
    <row r="1593" spans="1:13" x14ac:dyDescent="0.25">
      <c r="A1593" s="42" t="s">
        <v>1124</v>
      </c>
      <c r="B1593" s="42" t="s">
        <v>1125</v>
      </c>
      <c r="C1593" s="42" t="s">
        <v>9599</v>
      </c>
      <c r="D1593" s="42" t="s">
        <v>409</v>
      </c>
      <c r="E1593">
        <v>53189</v>
      </c>
      <c r="F1593">
        <v>1</v>
      </c>
      <c r="G1593" s="2">
        <v>46141</v>
      </c>
      <c r="H1593" s="42" t="s">
        <v>505</v>
      </c>
      <c r="I1593" s="42" t="s">
        <v>62</v>
      </c>
      <c r="J1593" s="42" t="s">
        <v>1219</v>
      </c>
      <c r="K1593" s="42" t="s">
        <v>9599</v>
      </c>
      <c r="L1593" s="2">
        <v>46140</v>
      </c>
      <c r="M1593" s="42" t="s">
        <v>582</v>
      </c>
    </row>
    <row r="1594" spans="1:13" x14ac:dyDescent="0.25">
      <c r="A1594" s="42" t="s">
        <v>939</v>
      </c>
      <c r="B1594" s="42" t="s">
        <v>850</v>
      </c>
      <c r="C1594" s="42" t="s">
        <v>6298</v>
      </c>
      <c r="D1594" s="42" t="s">
        <v>409</v>
      </c>
      <c r="E1594">
        <v>642723</v>
      </c>
      <c r="F1594">
        <v>1</v>
      </c>
      <c r="G1594" s="2">
        <v>46140</v>
      </c>
      <c r="H1594" s="42" t="s">
        <v>1034</v>
      </c>
      <c r="I1594" s="42" t="s">
        <v>62</v>
      </c>
      <c r="J1594" s="42" t="s">
        <v>1219</v>
      </c>
      <c r="K1594" s="42" t="s">
        <v>9600</v>
      </c>
      <c r="L1594" s="2">
        <v>46140</v>
      </c>
      <c r="M1594" s="42" t="s">
        <v>582</v>
      </c>
    </row>
    <row r="1595" spans="1:13" x14ac:dyDescent="0.25">
      <c r="A1595" s="42" t="s">
        <v>161</v>
      </c>
      <c r="B1595" s="42" t="s">
        <v>38</v>
      </c>
      <c r="C1595" s="42" t="s">
        <v>6271</v>
      </c>
      <c r="D1595" s="42" t="s">
        <v>409</v>
      </c>
      <c r="E1595">
        <v>1962815</v>
      </c>
      <c r="F1595">
        <v>1</v>
      </c>
      <c r="G1595" s="2">
        <v>46127</v>
      </c>
      <c r="H1595" s="42" t="s">
        <v>1034</v>
      </c>
      <c r="I1595" s="42" t="s">
        <v>62</v>
      </c>
      <c r="J1595" s="42" t="s">
        <v>1219</v>
      </c>
      <c r="K1595" s="42" t="s">
        <v>6271</v>
      </c>
      <c r="L1595" s="2">
        <v>46126</v>
      </c>
      <c r="M1595" s="42" t="s">
        <v>582</v>
      </c>
    </row>
    <row r="1596" spans="1:13" x14ac:dyDescent="0.25">
      <c r="A1596" s="42" t="s">
        <v>6006</v>
      </c>
      <c r="B1596" s="42" t="s">
        <v>6007</v>
      </c>
      <c r="C1596" s="42" t="s">
        <v>6008</v>
      </c>
      <c r="D1596" s="42" t="s">
        <v>409</v>
      </c>
      <c r="E1596">
        <v>955488</v>
      </c>
      <c r="F1596">
        <v>1</v>
      </c>
      <c r="G1596" s="2">
        <v>46055</v>
      </c>
      <c r="H1596" s="42" t="s">
        <v>505</v>
      </c>
      <c r="I1596" s="42" t="s">
        <v>62</v>
      </c>
      <c r="J1596" s="42" t="s">
        <v>1219</v>
      </c>
      <c r="K1596" s="42" t="s">
        <v>6008</v>
      </c>
      <c r="L1596" s="2">
        <v>46115</v>
      </c>
      <c r="M1596" s="42" t="s">
        <v>582</v>
      </c>
    </row>
    <row r="1597" spans="1:13" x14ac:dyDescent="0.25">
      <c r="A1597" s="42" t="s">
        <v>6920</v>
      </c>
      <c r="B1597" s="42" t="s">
        <v>6929</v>
      </c>
      <c r="C1597" s="42" t="s">
        <v>6293</v>
      </c>
      <c r="D1597" s="42" t="s">
        <v>409</v>
      </c>
      <c r="E1597" s="5">
        <v>498022</v>
      </c>
      <c r="F1597">
        <v>1</v>
      </c>
      <c r="G1597" s="2">
        <v>46113</v>
      </c>
      <c r="H1597" s="42" t="s">
        <v>1033</v>
      </c>
      <c r="I1597" s="42" t="s">
        <v>62</v>
      </c>
      <c r="J1597" s="42" t="s">
        <v>1219</v>
      </c>
      <c r="K1597" s="42" t="s">
        <v>9601</v>
      </c>
      <c r="L1597" s="2">
        <v>46113</v>
      </c>
      <c r="M1597" s="42" t="s">
        <v>582</v>
      </c>
    </row>
    <row r="1598" spans="1:13" x14ac:dyDescent="0.25">
      <c r="A1598" s="42" t="s">
        <v>1648</v>
      </c>
      <c r="B1598" s="42" t="s">
        <v>1649</v>
      </c>
      <c r="C1598" s="42" t="s">
        <v>9807</v>
      </c>
      <c r="D1598" s="42" t="s">
        <v>409</v>
      </c>
      <c r="E1598">
        <v>212543</v>
      </c>
      <c r="F1598">
        <v>1</v>
      </c>
      <c r="G1598" s="2">
        <v>46083</v>
      </c>
      <c r="H1598" s="42" t="s">
        <v>505</v>
      </c>
      <c r="I1598" s="42" t="s">
        <v>62</v>
      </c>
      <c r="J1598" s="42" t="s">
        <v>1219</v>
      </c>
      <c r="K1598" s="42" t="s">
        <v>9807</v>
      </c>
      <c r="L1598" s="2">
        <v>46112</v>
      </c>
      <c r="M1598" s="42" t="s">
        <v>582</v>
      </c>
    </row>
    <row r="1599" spans="1:13" x14ac:dyDescent="0.25">
      <c r="A1599" s="42" t="s">
        <v>925</v>
      </c>
      <c r="B1599" s="42" t="s">
        <v>855</v>
      </c>
      <c r="C1599" s="42" t="s">
        <v>6333</v>
      </c>
      <c r="D1599" s="42" t="s">
        <v>409</v>
      </c>
      <c r="E1599">
        <v>471726</v>
      </c>
      <c r="F1599">
        <v>1</v>
      </c>
      <c r="G1599" s="2">
        <v>46111</v>
      </c>
      <c r="H1599" s="42" t="s">
        <v>1034</v>
      </c>
      <c r="I1599" s="42" t="s">
        <v>62</v>
      </c>
      <c r="J1599" s="42" t="s">
        <v>1219</v>
      </c>
      <c r="K1599" s="42" t="s">
        <v>9607</v>
      </c>
      <c r="L1599" s="2">
        <v>46112</v>
      </c>
      <c r="M1599" s="42" t="s">
        <v>582</v>
      </c>
    </row>
    <row r="1600" spans="1:13" x14ac:dyDescent="0.25">
      <c r="A1600" s="42" t="s">
        <v>6862</v>
      </c>
      <c r="B1600" s="42" t="s">
        <v>6864</v>
      </c>
      <c r="C1600" s="42" t="s">
        <v>6289</v>
      </c>
      <c r="D1600" s="42" t="s">
        <v>409</v>
      </c>
      <c r="E1600" s="5">
        <v>474107</v>
      </c>
      <c r="F1600">
        <v>1</v>
      </c>
      <c r="G1600" s="2">
        <v>46112</v>
      </c>
      <c r="H1600" s="42" t="s">
        <v>1036</v>
      </c>
      <c r="I1600" s="42" t="s">
        <v>62</v>
      </c>
      <c r="J1600" s="42" t="s">
        <v>1219</v>
      </c>
      <c r="K1600" s="42" t="s">
        <v>9787</v>
      </c>
      <c r="L1600" s="2">
        <v>46112</v>
      </c>
      <c r="M1600" s="42" t="s">
        <v>582</v>
      </c>
    </row>
    <row r="1601" spans="1:13" x14ac:dyDescent="0.25">
      <c r="A1601" s="42" t="s">
        <v>1025</v>
      </c>
      <c r="B1601" s="42" t="s">
        <v>1013</v>
      </c>
      <c r="C1601" s="42" t="s">
        <v>9810</v>
      </c>
      <c r="D1601" s="42" t="s">
        <v>409</v>
      </c>
      <c r="E1601" s="5">
        <v>152395</v>
      </c>
      <c r="F1601">
        <v>1</v>
      </c>
      <c r="G1601" s="2">
        <v>46083</v>
      </c>
      <c r="H1601" s="42" t="s">
        <v>505</v>
      </c>
      <c r="I1601" s="42" t="s">
        <v>62</v>
      </c>
      <c r="J1601" s="42" t="s">
        <v>1219</v>
      </c>
      <c r="K1601" s="42" t="s">
        <v>9810</v>
      </c>
      <c r="L1601" s="2">
        <v>46112</v>
      </c>
      <c r="M1601" s="42" t="s">
        <v>582</v>
      </c>
    </row>
    <row r="1602" spans="1:13" x14ac:dyDescent="0.25">
      <c r="A1602" s="42" t="s">
        <v>592</v>
      </c>
      <c r="B1602" s="42" t="s">
        <v>549</v>
      </c>
      <c r="C1602" s="42" t="s">
        <v>5980</v>
      </c>
      <c r="D1602" s="42" t="s">
        <v>409</v>
      </c>
      <c r="E1602">
        <v>796834</v>
      </c>
      <c r="F1602">
        <v>1</v>
      </c>
      <c r="G1602" s="2">
        <v>46070</v>
      </c>
      <c r="H1602" s="42" t="s">
        <v>1036</v>
      </c>
      <c r="I1602" s="42" t="s">
        <v>62</v>
      </c>
      <c r="J1602" s="42" t="s">
        <v>1219</v>
      </c>
      <c r="K1602" s="42" t="s">
        <v>5981</v>
      </c>
      <c r="L1602" s="2">
        <v>46112</v>
      </c>
      <c r="M1602" s="42" t="s">
        <v>582</v>
      </c>
    </row>
    <row r="1603" spans="1:13" x14ac:dyDescent="0.25">
      <c r="A1603" s="42" t="s">
        <v>154</v>
      </c>
      <c r="B1603" s="42" t="s">
        <v>22</v>
      </c>
      <c r="C1603" s="42" t="s">
        <v>9804</v>
      </c>
      <c r="D1603" s="42" t="s">
        <v>409</v>
      </c>
      <c r="E1603">
        <v>1066443</v>
      </c>
      <c r="F1603">
        <v>1</v>
      </c>
      <c r="G1603" s="2">
        <v>46083</v>
      </c>
      <c r="H1603" s="42" t="s">
        <v>505</v>
      </c>
      <c r="I1603" s="42" t="s">
        <v>62</v>
      </c>
      <c r="J1603" s="42" t="s">
        <v>1219</v>
      </c>
      <c r="K1603" s="42" t="s">
        <v>9804</v>
      </c>
      <c r="L1603" s="2">
        <v>46112</v>
      </c>
      <c r="M1603" s="42" t="s">
        <v>582</v>
      </c>
    </row>
    <row r="1604" spans="1:13" x14ac:dyDescent="0.25">
      <c r="A1604" s="42" t="s">
        <v>155</v>
      </c>
      <c r="B1604" s="42" t="s">
        <v>80</v>
      </c>
      <c r="C1604" s="42" t="s">
        <v>9805</v>
      </c>
      <c r="D1604" s="42" t="s">
        <v>409</v>
      </c>
      <c r="E1604">
        <v>203193</v>
      </c>
      <c r="F1604">
        <v>1</v>
      </c>
      <c r="G1604" s="2">
        <v>46083</v>
      </c>
      <c r="H1604" s="42" t="s">
        <v>505</v>
      </c>
      <c r="I1604" s="42" t="s">
        <v>62</v>
      </c>
      <c r="J1604" s="42" t="s">
        <v>1219</v>
      </c>
      <c r="K1604" s="42" t="s">
        <v>9805</v>
      </c>
      <c r="L1604" s="2">
        <v>46112</v>
      </c>
      <c r="M1604" s="42" t="s">
        <v>582</v>
      </c>
    </row>
    <row r="1605" spans="1:13" x14ac:dyDescent="0.25">
      <c r="A1605" s="42" t="s">
        <v>2769</v>
      </c>
      <c r="B1605" s="42" t="s">
        <v>2770</v>
      </c>
      <c r="C1605" s="42" t="s">
        <v>2771</v>
      </c>
      <c r="D1605" s="42" t="s">
        <v>409</v>
      </c>
      <c r="E1605">
        <v>2709237</v>
      </c>
      <c r="F1605">
        <v>1</v>
      </c>
      <c r="G1605" s="2">
        <v>46055</v>
      </c>
      <c r="H1605" s="42" t="s">
        <v>1036</v>
      </c>
      <c r="I1605" s="42" t="s">
        <v>62</v>
      </c>
      <c r="J1605" s="42" t="s">
        <v>1219</v>
      </c>
      <c r="K1605" s="42" t="s">
        <v>2772</v>
      </c>
      <c r="L1605" s="2">
        <v>46112</v>
      </c>
      <c r="M1605" s="42" t="s">
        <v>582</v>
      </c>
    </row>
    <row r="1606" spans="1:13" x14ac:dyDescent="0.25">
      <c r="A1606" s="42" t="s">
        <v>1646</v>
      </c>
      <c r="B1606" s="42" t="s">
        <v>1647</v>
      </c>
      <c r="C1606" s="42" t="s">
        <v>5960</v>
      </c>
      <c r="D1606" s="42" t="s">
        <v>409</v>
      </c>
      <c r="E1606">
        <v>51794</v>
      </c>
      <c r="F1606">
        <v>1</v>
      </c>
      <c r="G1606" s="2">
        <v>46084</v>
      </c>
      <c r="H1606" s="42" t="s">
        <v>505</v>
      </c>
      <c r="I1606" s="42" t="s">
        <v>62</v>
      </c>
      <c r="J1606" s="42" t="s">
        <v>1219</v>
      </c>
      <c r="K1606" s="42" t="s">
        <v>5960</v>
      </c>
      <c r="L1606" s="2">
        <v>46112</v>
      </c>
      <c r="M1606" s="42" t="s">
        <v>582</v>
      </c>
    </row>
    <row r="1607" spans="1:13" x14ac:dyDescent="0.25">
      <c r="A1607" s="42" t="s">
        <v>2587</v>
      </c>
      <c r="B1607" s="42" t="s">
        <v>2588</v>
      </c>
      <c r="C1607" s="42" t="s">
        <v>6294</v>
      </c>
      <c r="D1607" s="42" t="s">
        <v>409</v>
      </c>
      <c r="E1607">
        <v>645436</v>
      </c>
      <c r="F1607">
        <v>1</v>
      </c>
      <c r="G1607" s="2">
        <v>46105</v>
      </c>
      <c r="H1607" s="42" t="s">
        <v>1033</v>
      </c>
      <c r="I1607" s="42" t="s">
        <v>62</v>
      </c>
      <c r="J1607" s="42" t="s">
        <v>1219</v>
      </c>
      <c r="K1607" s="42" t="s">
        <v>9935</v>
      </c>
      <c r="L1607" s="2">
        <v>46112</v>
      </c>
      <c r="M1607" s="42" t="s">
        <v>582</v>
      </c>
    </row>
    <row r="1608" spans="1:13" x14ac:dyDescent="0.25">
      <c r="A1608" s="42" t="s">
        <v>2769</v>
      </c>
      <c r="B1608" s="42" t="s">
        <v>2770</v>
      </c>
      <c r="C1608" s="42" t="s">
        <v>6286</v>
      </c>
      <c r="D1608" s="42" t="s">
        <v>409</v>
      </c>
      <c r="E1608">
        <v>1992086</v>
      </c>
      <c r="F1608">
        <v>1</v>
      </c>
      <c r="G1608" s="2">
        <v>46070</v>
      </c>
      <c r="H1608" s="42" t="s">
        <v>1036</v>
      </c>
      <c r="I1608" s="42" t="s">
        <v>62</v>
      </c>
      <c r="J1608" s="42" t="s">
        <v>1219</v>
      </c>
      <c r="K1608" s="42" t="s">
        <v>9811</v>
      </c>
      <c r="L1608" s="2">
        <v>46112</v>
      </c>
      <c r="M1608" s="42" t="s">
        <v>582</v>
      </c>
    </row>
    <row r="1609" spans="1:13" x14ac:dyDescent="0.25">
      <c r="A1609" s="42" t="s">
        <v>6931</v>
      </c>
      <c r="B1609" s="42" t="s">
        <v>6932</v>
      </c>
      <c r="C1609" s="42" t="s">
        <v>6299</v>
      </c>
      <c r="D1609" s="42" t="s">
        <v>409</v>
      </c>
      <c r="E1609">
        <v>637468</v>
      </c>
      <c r="F1609">
        <v>1</v>
      </c>
      <c r="G1609" s="2">
        <v>46111</v>
      </c>
      <c r="H1609" s="42" t="s">
        <v>1033</v>
      </c>
      <c r="I1609" s="42" t="s">
        <v>62</v>
      </c>
      <c r="J1609" s="42" t="s">
        <v>1219</v>
      </c>
      <c r="K1609" s="42" t="s">
        <v>9912</v>
      </c>
      <c r="L1609" s="2">
        <v>46112</v>
      </c>
      <c r="M1609" s="42" t="s">
        <v>582</v>
      </c>
    </row>
    <row r="1610" spans="1:13" x14ac:dyDescent="0.25">
      <c r="A1610" s="42" t="s">
        <v>148</v>
      </c>
      <c r="B1610" s="42" t="s">
        <v>11</v>
      </c>
      <c r="C1610" s="42" t="s">
        <v>6266</v>
      </c>
      <c r="D1610" s="42" t="s">
        <v>409</v>
      </c>
      <c r="E1610" s="5">
        <v>7968344</v>
      </c>
      <c r="F1610">
        <v>1</v>
      </c>
      <c r="G1610" s="2">
        <v>46112</v>
      </c>
      <c r="H1610" s="42" t="s">
        <v>504</v>
      </c>
      <c r="I1610" s="42" t="s">
        <v>62</v>
      </c>
      <c r="J1610" s="42" t="s">
        <v>1219</v>
      </c>
      <c r="K1610" s="42" t="s">
        <v>6266</v>
      </c>
      <c r="L1610" s="2">
        <v>46112</v>
      </c>
      <c r="M1610" s="42" t="s">
        <v>582</v>
      </c>
    </row>
    <row r="1611" spans="1:13" x14ac:dyDescent="0.25">
      <c r="A1611" s="42" t="s">
        <v>6920</v>
      </c>
      <c r="B1611" s="42" t="s">
        <v>6929</v>
      </c>
      <c r="C1611" s="42" t="s">
        <v>6292</v>
      </c>
      <c r="D1611" s="42" t="s">
        <v>409</v>
      </c>
      <c r="E1611" s="5">
        <v>645436</v>
      </c>
      <c r="F1611">
        <v>1</v>
      </c>
      <c r="G1611" s="2">
        <v>46090</v>
      </c>
      <c r="H1611" s="42" t="s">
        <v>1033</v>
      </c>
      <c r="I1611" s="42" t="s">
        <v>62</v>
      </c>
      <c r="J1611" s="42" t="s">
        <v>1219</v>
      </c>
      <c r="K1611" s="42" t="s">
        <v>9945</v>
      </c>
      <c r="L1611" s="2">
        <v>46112</v>
      </c>
      <c r="M1611" s="42" t="s">
        <v>582</v>
      </c>
    </row>
    <row r="1612" spans="1:13" x14ac:dyDescent="0.25">
      <c r="A1612" s="42" t="s">
        <v>147</v>
      </c>
      <c r="B1612" s="42" t="s">
        <v>9</v>
      </c>
      <c r="C1612" s="42" t="s">
        <v>5973</v>
      </c>
      <c r="D1612" s="42" t="s">
        <v>409</v>
      </c>
      <c r="E1612">
        <v>3227179</v>
      </c>
      <c r="F1612">
        <v>1</v>
      </c>
      <c r="G1612" s="2">
        <v>46069</v>
      </c>
      <c r="H1612" s="42" t="s">
        <v>1036</v>
      </c>
      <c r="I1612" s="42" t="s">
        <v>62</v>
      </c>
      <c r="J1612" s="42" t="s">
        <v>1219</v>
      </c>
      <c r="K1612" s="42" t="s">
        <v>5974</v>
      </c>
      <c r="L1612" s="2">
        <v>46112</v>
      </c>
      <c r="M1612" s="42" t="s">
        <v>582</v>
      </c>
    </row>
    <row r="1613" spans="1:13" x14ac:dyDescent="0.25">
      <c r="A1613" s="42" t="s">
        <v>151</v>
      </c>
      <c r="B1613" s="42" t="s">
        <v>279</v>
      </c>
      <c r="C1613" s="42" t="s">
        <v>9816</v>
      </c>
      <c r="D1613" s="42" t="s">
        <v>409</v>
      </c>
      <c r="E1613" s="5">
        <v>1366346</v>
      </c>
      <c r="F1613">
        <v>1</v>
      </c>
      <c r="G1613" s="2">
        <v>46083</v>
      </c>
      <c r="H1613" s="42" t="s">
        <v>505</v>
      </c>
      <c r="I1613" s="42" t="s">
        <v>62</v>
      </c>
      <c r="J1613" s="42" t="s">
        <v>1219</v>
      </c>
      <c r="K1613" s="42" t="s">
        <v>9816</v>
      </c>
      <c r="L1613" s="2">
        <v>46112</v>
      </c>
      <c r="M1613" s="42" t="s">
        <v>582</v>
      </c>
    </row>
    <row r="1614" spans="1:13" x14ac:dyDescent="0.25">
      <c r="A1614" s="42" t="s">
        <v>6878</v>
      </c>
      <c r="B1614" s="42" t="s">
        <v>9808</v>
      </c>
      <c r="C1614" s="42" t="s">
        <v>5968</v>
      </c>
      <c r="D1614" s="42" t="s">
        <v>409</v>
      </c>
      <c r="E1614">
        <v>2788920</v>
      </c>
      <c r="F1614">
        <v>1</v>
      </c>
      <c r="G1614" s="2">
        <v>46083</v>
      </c>
      <c r="H1614" s="42" t="s">
        <v>1036</v>
      </c>
      <c r="I1614" s="42" t="s">
        <v>62</v>
      </c>
      <c r="J1614" s="42" t="s">
        <v>1219</v>
      </c>
      <c r="K1614" s="42" t="s">
        <v>9809</v>
      </c>
      <c r="L1614" s="2">
        <v>46112</v>
      </c>
      <c r="M1614" s="42" t="s">
        <v>582</v>
      </c>
    </row>
    <row r="1615" spans="1:13" x14ac:dyDescent="0.25">
      <c r="A1615" s="42" t="s">
        <v>6908</v>
      </c>
      <c r="B1615" s="42" t="s">
        <v>6910</v>
      </c>
      <c r="C1615" s="42" t="s">
        <v>6297</v>
      </c>
      <c r="D1615" s="42" t="s">
        <v>409</v>
      </c>
      <c r="E1615">
        <v>318734</v>
      </c>
      <c r="F1615">
        <v>1</v>
      </c>
      <c r="G1615" s="2">
        <v>46099</v>
      </c>
      <c r="H1615" s="42" t="s">
        <v>1036</v>
      </c>
      <c r="I1615" s="42" t="s">
        <v>62</v>
      </c>
      <c r="J1615" s="42" t="s">
        <v>1219</v>
      </c>
      <c r="K1615" s="42" t="s">
        <v>9769</v>
      </c>
      <c r="L1615" s="2">
        <v>46112</v>
      </c>
      <c r="M1615" s="42" t="s">
        <v>582</v>
      </c>
    </row>
    <row r="1616" spans="1:13" x14ac:dyDescent="0.25">
      <c r="A1616" s="42" t="s">
        <v>348</v>
      </c>
      <c r="B1616" s="42" t="s">
        <v>335</v>
      </c>
      <c r="C1616" s="42" t="s">
        <v>9768</v>
      </c>
      <c r="D1616" s="42" t="s">
        <v>409</v>
      </c>
      <c r="E1616">
        <v>371435</v>
      </c>
      <c r="F1616">
        <v>1</v>
      </c>
      <c r="G1616" s="2">
        <v>46083</v>
      </c>
      <c r="H1616" s="42" t="s">
        <v>505</v>
      </c>
      <c r="I1616" s="42" t="s">
        <v>62</v>
      </c>
      <c r="J1616" s="42" t="s">
        <v>1219</v>
      </c>
      <c r="K1616" s="42" t="s">
        <v>9768</v>
      </c>
      <c r="L1616" s="2">
        <v>46112</v>
      </c>
      <c r="M1616" s="42" t="s">
        <v>582</v>
      </c>
    </row>
    <row r="1617" spans="1:13" x14ac:dyDescent="0.25">
      <c r="A1617" s="42" t="s">
        <v>5969</v>
      </c>
      <c r="B1617" s="42" t="s">
        <v>5970</v>
      </c>
      <c r="C1617" s="42" t="s">
        <v>5971</v>
      </c>
      <c r="D1617" s="42" t="s">
        <v>409</v>
      </c>
      <c r="E1617">
        <v>214931</v>
      </c>
      <c r="F1617">
        <v>1</v>
      </c>
      <c r="G1617" s="2">
        <v>46078</v>
      </c>
      <c r="H1617" s="42" t="s">
        <v>1033</v>
      </c>
      <c r="I1617" s="42" t="s">
        <v>62</v>
      </c>
      <c r="J1617" s="42" t="s">
        <v>1219</v>
      </c>
      <c r="K1617" s="42" t="s">
        <v>5972</v>
      </c>
      <c r="L1617" s="2">
        <v>46112</v>
      </c>
      <c r="M1617" s="42" t="s">
        <v>582</v>
      </c>
    </row>
    <row r="1618" spans="1:13" x14ac:dyDescent="0.25">
      <c r="A1618" s="42" t="s">
        <v>939</v>
      </c>
      <c r="B1618" s="42" t="s">
        <v>850</v>
      </c>
      <c r="C1618" s="42" t="s">
        <v>6287</v>
      </c>
      <c r="D1618" s="42" t="s">
        <v>409</v>
      </c>
      <c r="E1618" s="5">
        <v>682090</v>
      </c>
      <c r="F1618">
        <v>1</v>
      </c>
      <c r="G1618" s="2">
        <v>46111</v>
      </c>
      <c r="H1618" s="42" t="s">
        <v>1034</v>
      </c>
      <c r="I1618" s="42" t="s">
        <v>62</v>
      </c>
      <c r="J1618" s="42" t="s">
        <v>1219</v>
      </c>
      <c r="K1618" s="42" t="s">
        <v>9606</v>
      </c>
      <c r="L1618" s="2">
        <v>46109</v>
      </c>
      <c r="M1618" s="42" t="s">
        <v>582</v>
      </c>
    </row>
    <row r="1619" spans="1:13" x14ac:dyDescent="0.25">
      <c r="A1619" s="42" t="s">
        <v>1355</v>
      </c>
      <c r="B1619" s="42" t="s">
        <v>1356</v>
      </c>
      <c r="C1619" s="42" t="s">
        <v>9603</v>
      </c>
      <c r="D1619" s="42" t="s">
        <v>409</v>
      </c>
      <c r="E1619">
        <v>265587</v>
      </c>
      <c r="F1619">
        <v>1</v>
      </c>
      <c r="G1619" s="2">
        <v>46083</v>
      </c>
      <c r="H1619" s="42" t="s">
        <v>505</v>
      </c>
      <c r="I1619" s="42" t="s">
        <v>62</v>
      </c>
      <c r="J1619" s="42" t="s">
        <v>1219</v>
      </c>
      <c r="K1619" s="42" t="s">
        <v>9603</v>
      </c>
      <c r="L1619" s="2">
        <v>46107</v>
      </c>
      <c r="M1619" s="42" t="s">
        <v>582</v>
      </c>
    </row>
    <row r="1620" spans="1:13" x14ac:dyDescent="0.25">
      <c r="A1620" s="42" t="s">
        <v>110</v>
      </c>
      <c r="B1620" s="42" t="s">
        <v>9604</v>
      </c>
      <c r="C1620" s="42" t="s">
        <v>9605</v>
      </c>
      <c r="D1620" s="42" t="s">
        <v>409</v>
      </c>
      <c r="E1620">
        <v>7555546</v>
      </c>
      <c r="F1620">
        <v>1</v>
      </c>
      <c r="G1620" s="2">
        <v>46082</v>
      </c>
      <c r="H1620" s="42" t="s">
        <v>505</v>
      </c>
      <c r="I1620" s="42" t="s">
        <v>62</v>
      </c>
      <c r="J1620" s="42" t="s">
        <v>1219</v>
      </c>
      <c r="K1620" s="42" t="s">
        <v>9605</v>
      </c>
      <c r="L1620" s="2">
        <v>46106</v>
      </c>
      <c r="M1620" s="42" t="s">
        <v>582</v>
      </c>
    </row>
    <row r="1621" spans="1:13" x14ac:dyDescent="0.25">
      <c r="A1621" s="42" t="s">
        <v>6914</v>
      </c>
      <c r="B1621" s="42" t="s">
        <v>6915</v>
      </c>
      <c r="C1621" s="42" t="s">
        <v>6291</v>
      </c>
      <c r="D1621" s="42" t="s">
        <v>409</v>
      </c>
      <c r="E1621">
        <v>522471</v>
      </c>
      <c r="F1621">
        <v>1</v>
      </c>
      <c r="G1621" s="2">
        <v>46077</v>
      </c>
      <c r="H1621" s="42" t="s">
        <v>1033</v>
      </c>
      <c r="I1621" s="42" t="s">
        <v>62</v>
      </c>
      <c r="J1621" s="42" t="s">
        <v>1219</v>
      </c>
      <c r="K1621" s="42" t="s">
        <v>9612</v>
      </c>
      <c r="L1621" s="2">
        <v>46105</v>
      </c>
      <c r="M1621" s="42" t="s">
        <v>582</v>
      </c>
    </row>
    <row r="1622" spans="1:13" x14ac:dyDescent="0.25">
      <c r="A1622" s="42" t="s">
        <v>6866</v>
      </c>
      <c r="B1622" s="42" t="s">
        <v>6867</v>
      </c>
      <c r="C1622" s="42" t="s">
        <v>6296</v>
      </c>
      <c r="D1622" s="42" t="s">
        <v>409</v>
      </c>
      <c r="E1622" s="5">
        <v>3187338</v>
      </c>
      <c r="F1622">
        <v>1</v>
      </c>
      <c r="G1622" s="2">
        <v>46100</v>
      </c>
      <c r="H1622" s="42" t="s">
        <v>1036</v>
      </c>
      <c r="I1622" s="42" t="s">
        <v>62</v>
      </c>
      <c r="J1622" s="42" t="s">
        <v>1219</v>
      </c>
      <c r="K1622" s="42" t="s">
        <v>6296</v>
      </c>
      <c r="L1622" s="2">
        <v>46100</v>
      </c>
      <c r="M1622" s="42" t="s">
        <v>582</v>
      </c>
    </row>
    <row r="1623" spans="1:13" x14ac:dyDescent="0.25">
      <c r="A1623" s="42" t="s">
        <v>6866</v>
      </c>
      <c r="B1623" s="42" t="s">
        <v>6867</v>
      </c>
      <c r="C1623" s="42" t="s">
        <v>6295</v>
      </c>
      <c r="D1623" s="42" t="s">
        <v>409</v>
      </c>
      <c r="E1623">
        <v>4980215</v>
      </c>
      <c r="F1623">
        <v>1</v>
      </c>
      <c r="G1623" s="2">
        <v>46097</v>
      </c>
      <c r="H1623" s="42" t="s">
        <v>1036</v>
      </c>
      <c r="I1623" s="42" t="s">
        <v>62</v>
      </c>
      <c r="J1623" s="42" t="s">
        <v>1219</v>
      </c>
      <c r="K1623" s="42" t="s">
        <v>6295</v>
      </c>
      <c r="L1623" s="2">
        <v>46097</v>
      </c>
      <c r="M1623" s="42" t="s">
        <v>582</v>
      </c>
    </row>
    <row r="1624" spans="1:13" x14ac:dyDescent="0.25">
      <c r="A1624" s="42" t="s">
        <v>161</v>
      </c>
      <c r="B1624" s="42" t="s">
        <v>38</v>
      </c>
      <c r="C1624" s="42" t="s">
        <v>5986</v>
      </c>
      <c r="D1624" s="42" t="s">
        <v>409</v>
      </c>
      <c r="E1624" s="5">
        <v>1958816</v>
      </c>
      <c r="F1624">
        <v>1</v>
      </c>
      <c r="G1624" s="2">
        <v>46090</v>
      </c>
      <c r="H1624" s="42" t="s">
        <v>1034</v>
      </c>
      <c r="I1624" s="42" t="s">
        <v>62</v>
      </c>
      <c r="J1624" s="42" t="s">
        <v>1219</v>
      </c>
      <c r="K1624" s="42" t="s">
        <v>5987</v>
      </c>
      <c r="L1624" s="2">
        <v>46090</v>
      </c>
      <c r="M1624" s="42" t="s">
        <v>582</v>
      </c>
    </row>
    <row r="1625" spans="1:13" x14ac:dyDescent="0.25">
      <c r="A1625" s="42" t="s">
        <v>1646</v>
      </c>
      <c r="B1625" s="42" t="s">
        <v>1647</v>
      </c>
      <c r="C1625" s="42" t="s">
        <v>3028</v>
      </c>
      <c r="D1625" s="42" t="s">
        <v>409</v>
      </c>
      <c r="E1625">
        <v>103242</v>
      </c>
      <c r="F1625">
        <v>1</v>
      </c>
      <c r="G1625" s="2">
        <v>46049</v>
      </c>
      <c r="H1625" s="42" t="s">
        <v>505</v>
      </c>
      <c r="I1625" s="42" t="s">
        <v>62</v>
      </c>
      <c r="J1625" s="42" t="s">
        <v>1219</v>
      </c>
      <c r="K1625" s="42" t="s">
        <v>3028</v>
      </c>
      <c r="L1625" s="2">
        <v>46081</v>
      </c>
      <c r="M1625" s="42" t="s">
        <v>582</v>
      </c>
    </row>
    <row r="1626" spans="1:13" x14ac:dyDescent="0.25">
      <c r="A1626" s="42" t="s">
        <v>2811</v>
      </c>
      <c r="B1626" s="42" t="s">
        <v>2812</v>
      </c>
      <c r="C1626" s="42" t="s">
        <v>2813</v>
      </c>
      <c r="D1626" s="42" t="s">
        <v>409</v>
      </c>
      <c r="E1626">
        <v>142979</v>
      </c>
      <c r="F1626">
        <v>1</v>
      </c>
      <c r="G1626" s="2">
        <v>46049</v>
      </c>
      <c r="H1626" s="42" t="s">
        <v>1033</v>
      </c>
      <c r="I1626" s="42" t="s">
        <v>62</v>
      </c>
      <c r="J1626" s="42" t="s">
        <v>1219</v>
      </c>
      <c r="K1626" s="42" t="s">
        <v>2814</v>
      </c>
      <c r="L1626" s="2">
        <v>46081</v>
      </c>
      <c r="M1626" s="42" t="s">
        <v>582</v>
      </c>
    </row>
    <row r="1627" spans="1:13" x14ac:dyDescent="0.25">
      <c r="A1627" s="42" t="s">
        <v>1239</v>
      </c>
      <c r="B1627" s="42" t="s">
        <v>1240</v>
      </c>
      <c r="C1627" s="42" t="s">
        <v>2778</v>
      </c>
      <c r="D1627" s="42" t="s">
        <v>409</v>
      </c>
      <c r="E1627">
        <v>357701</v>
      </c>
      <c r="F1627">
        <v>1</v>
      </c>
      <c r="G1627" s="2">
        <v>46037</v>
      </c>
      <c r="H1627" s="42" t="s">
        <v>1033</v>
      </c>
      <c r="I1627" s="42" t="s">
        <v>62</v>
      </c>
      <c r="J1627" s="42" t="s">
        <v>1219</v>
      </c>
      <c r="K1627" s="42" t="s">
        <v>2779</v>
      </c>
      <c r="L1627" s="2">
        <v>46081</v>
      </c>
      <c r="M1627" s="42" t="s">
        <v>582</v>
      </c>
    </row>
    <row r="1628" spans="1:13" x14ac:dyDescent="0.25">
      <c r="A1628" s="42" t="s">
        <v>1239</v>
      </c>
      <c r="B1628" s="42" t="s">
        <v>1240</v>
      </c>
      <c r="C1628" s="42" t="s">
        <v>4662</v>
      </c>
      <c r="D1628" s="42" t="s">
        <v>409</v>
      </c>
      <c r="E1628">
        <v>715449</v>
      </c>
      <c r="F1628">
        <v>1</v>
      </c>
      <c r="G1628" s="2">
        <v>46021</v>
      </c>
      <c r="H1628" s="42" t="s">
        <v>1033</v>
      </c>
      <c r="I1628" s="42" t="s">
        <v>62</v>
      </c>
      <c r="J1628" s="42" t="s">
        <v>1219</v>
      </c>
      <c r="K1628" s="42" t="s">
        <v>4662</v>
      </c>
      <c r="L1628" s="2">
        <v>46081</v>
      </c>
      <c r="M1628" s="42" t="s">
        <v>582</v>
      </c>
    </row>
    <row r="1629" spans="1:13" x14ac:dyDescent="0.25">
      <c r="A1629" s="42" t="s">
        <v>1646</v>
      </c>
      <c r="B1629" s="42" t="s">
        <v>1647</v>
      </c>
      <c r="C1629" s="42" t="s">
        <v>5989</v>
      </c>
      <c r="D1629" s="42" t="s">
        <v>409</v>
      </c>
      <c r="E1629">
        <v>51698</v>
      </c>
      <c r="F1629">
        <v>1</v>
      </c>
      <c r="G1629" s="2">
        <v>46070</v>
      </c>
      <c r="H1629" s="42" t="s">
        <v>505</v>
      </c>
      <c r="I1629" s="42" t="s">
        <v>62</v>
      </c>
      <c r="J1629" s="42" t="s">
        <v>1219</v>
      </c>
      <c r="K1629" s="42" t="s">
        <v>5989</v>
      </c>
      <c r="L1629" s="2">
        <v>46081</v>
      </c>
      <c r="M1629" s="42" t="s">
        <v>582</v>
      </c>
    </row>
    <row r="1630" spans="1:13" x14ac:dyDescent="0.25">
      <c r="A1630" s="42" t="s">
        <v>1646</v>
      </c>
      <c r="B1630" s="42" t="s">
        <v>1647</v>
      </c>
      <c r="C1630" s="42" t="s">
        <v>5990</v>
      </c>
      <c r="D1630" s="42" t="s">
        <v>409</v>
      </c>
      <c r="E1630">
        <v>51647</v>
      </c>
      <c r="F1630">
        <v>1</v>
      </c>
      <c r="G1630" s="2">
        <v>46070</v>
      </c>
      <c r="H1630" s="42" t="s">
        <v>505</v>
      </c>
      <c r="I1630" s="42" t="s">
        <v>62</v>
      </c>
      <c r="J1630" s="42" t="s">
        <v>1219</v>
      </c>
      <c r="K1630" s="42" t="s">
        <v>5990</v>
      </c>
      <c r="L1630" s="2">
        <v>46081</v>
      </c>
      <c r="M1630" s="42" t="s">
        <v>582</v>
      </c>
    </row>
    <row r="1631" spans="1:13" x14ac:dyDescent="0.25">
      <c r="A1631" s="42" t="s">
        <v>1646</v>
      </c>
      <c r="B1631" s="42" t="s">
        <v>1647</v>
      </c>
      <c r="C1631" s="42" t="s">
        <v>5993</v>
      </c>
      <c r="D1631" s="42" t="s">
        <v>409</v>
      </c>
      <c r="E1631">
        <v>51647</v>
      </c>
      <c r="F1631">
        <v>1</v>
      </c>
      <c r="G1631" s="2">
        <v>46070</v>
      </c>
      <c r="H1631" s="42" t="s">
        <v>505</v>
      </c>
      <c r="I1631" s="42" t="s">
        <v>62</v>
      </c>
      <c r="J1631" s="42" t="s">
        <v>1219</v>
      </c>
      <c r="K1631" s="42" t="s">
        <v>5993</v>
      </c>
      <c r="L1631" s="2">
        <v>46081</v>
      </c>
      <c r="M1631" s="42" t="s">
        <v>582</v>
      </c>
    </row>
    <row r="1632" spans="1:13" x14ac:dyDescent="0.25">
      <c r="A1632" s="42" t="s">
        <v>348</v>
      </c>
      <c r="B1632" s="42" t="s">
        <v>335</v>
      </c>
      <c r="C1632" s="42" t="s">
        <v>6009</v>
      </c>
      <c r="D1632" s="42" t="s">
        <v>409</v>
      </c>
      <c r="E1632">
        <v>211397</v>
      </c>
      <c r="F1632">
        <v>1</v>
      </c>
      <c r="G1632" s="2">
        <v>46055</v>
      </c>
      <c r="H1632" s="42" t="s">
        <v>505</v>
      </c>
      <c r="I1632" s="42" t="s">
        <v>62</v>
      </c>
      <c r="J1632" s="42" t="s">
        <v>1219</v>
      </c>
      <c r="K1632" s="42" t="s">
        <v>6009</v>
      </c>
      <c r="L1632" s="2">
        <v>46079</v>
      </c>
      <c r="M1632" s="42" t="s">
        <v>582</v>
      </c>
    </row>
    <row r="1633" spans="1:13" x14ac:dyDescent="0.25">
      <c r="A1633" s="42" t="s">
        <v>4930</v>
      </c>
      <c r="B1633" s="42" t="s">
        <v>6002</v>
      </c>
      <c r="C1633" s="42" t="s">
        <v>6003</v>
      </c>
      <c r="D1633" s="42" t="s">
        <v>409</v>
      </c>
      <c r="E1633" s="5">
        <v>856214</v>
      </c>
      <c r="F1633">
        <v>1</v>
      </c>
      <c r="G1633" s="2">
        <v>46055</v>
      </c>
      <c r="H1633" s="42" t="s">
        <v>505</v>
      </c>
      <c r="I1633" s="42" t="s">
        <v>62</v>
      </c>
      <c r="J1633" s="42" t="s">
        <v>1219</v>
      </c>
      <c r="K1633" s="42" t="s">
        <v>6003</v>
      </c>
      <c r="L1633" s="2">
        <v>46079</v>
      </c>
      <c r="M1633" s="42" t="s">
        <v>582</v>
      </c>
    </row>
    <row r="1634" spans="1:13" x14ac:dyDescent="0.25">
      <c r="A1634" s="42" t="s">
        <v>1648</v>
      </c>
      <c r="B1634" s="42" t="s">
        <v>1649</v>
      </c>
      <c r="C1634" s="42" t="s">
        <v>6004</v>
      </c>
      <c r="D1634" s="42" t="s">
        <v>409</v>
      </c>
      <c r="E1634">
        <v>527167</v>
      </c>
      <c r="F1634">
        <v>1</v>
      </c>
      <c r="G1634" s="2">
        <v>46055</v>
      </c>
      <c r="H1634" s="42" t="s">
        <v>505</v>
      </c>
      <c r="I1634" s="42" t="s">
        <v>62</v>
      </c>
      <c r="J1634" s="42" t="s">
        <v>1219</v>
      </c>
      <c r="K1634" s="42" t="s">
        <v>6004</v>
      </c>
      <c r="L1634" s="2">
        <v>46079</v>
      </c>
      <c r="M1634" s="42" t="s">
        <v>582</v>
      </c>
    </row>
    <row r="1635" spans="1:13" x14ac:dyDescent="0.25">
      <c r="A1635" s="42" t="s">
        <v>154</v>
      </c>
      <c r="B1635" s="42" t="s">
        <v>22</v>
      </c>
      <c r="C1635" s="42" t="s">
        <v>6010</v>
      </c>
      <c r="D1635" s="42" t="s">
        <v>409</v>
      </c>
      <c r="E1635">
        <v>810171</v>
      </c>
      <c r="F1635">
        <v>1</v>
      </c>
      <c r="G1635" s="2">
        <v>46055</v>
      </c>
      <c r="H1635" s="42" t="s">
        <v>505</v>
      </c>
      <c r="I1635" s="42" t="s">
        <v>62</v>
      </c>
      <c r="J1635" s="42" t="s">
        <v>1219</v>
      </c>
      <c r="K1635" s="42" t="s">
        <v>6010</v>
      </c>
      <c r="L1635" s="2">
        <v>46079</v>
      </c>
      <c r="M1635" s="42" t="s">
        <v>582</v>
      </c>
    </row>
    <row r="1636" spans="1:13" x14ac:dyDescent="0.25">
      <c r="A1636" s="42" t="s">
        <v>1515</v>
      </c>
      <c r="B1636" s="42" t="s">
        <v>1516</v>
      </c>
      <c r="C1636" s="42" t="s">
        <v>6005</v>
      </c>
      <c r="D1636" s="42" t="s">
        <v>409</v>
      </c>
      <c r="E1636">
        <v>481696</v>
      </c>
      <c r="F1636">
        <v>1</v>
      </c>
      <c r="G1636" s="2">
        <v>46055</v>
      </c>
      <c r="H1636" s="42" t="s">
        <v>505</v>
      </c>
      <c r="I1636" s="42" t="s">
        <v>62</v>
      </c>
      <c r="J1636" s="42" t="s">
        <v>1219</v>
      </c>
      <c r="K1636" s="42" t="s">
        <v>6005</v>
      </c>
      <c r="L1636" s="2">
        <v>46079</v>
      </c>
      <c r="M1636" s="42" t="s">
        <v>582</v>
      </c>
    </row>
    <row r="1637" spans="1:13" x14ac:dyDescent="0.25">
      <c r="A1637" s="42" t="s">
        <v>4825</v>
      </c>
      <c r="B1637" s="42" t="s">
        <v>6011</v>
      </c>
      <c r="C1637" s="42" t="s">
        <v>4660</v>
      </c>
      <c r="D1637" s="42" t="s">
        <v>409</v>
      </c>
      <c r="E1637">
        <v>515466</v>
      </c>
      <c r="F1637">
        <v>1</v>
      </c>
      <c r="G1637" s="2">
        <v>46077</v>
      </c>
      <c r="H1637" s="42" t="s">
        <v>1034</v>
      </c>
      <c r="I1637" s="42" t="s">
        <v>62</v>
      </c>
      <c r="J1637" s="42" t="s">
        <v>1219</v>
      </c>
      <c r="K1637" s="42" t="s">
        <v>6012</v>
      </c>
      <c r="L1637" s="2">
        <v>46077</v>
      </c>
      <c r="M1637" s="42" t="s">
        <v>582</v>
      </c>
    </row>
    <row r="1638" spans="1:13" x14ac:dyDescent="0.25">
      <c r="A1638" s="42" t="s">
        <v>172</v>
      </c>
      <c r="B1638" s="42" t="s">
        <v>1220</v>
      </c>
      <c r="C1638" s="42" t="s">
        <v>4659</v>
      </c>
      <c r="D1638" s="42" t="s">
        <v>409</v>
      </c>
      <c r="E1638">
        <v>814126</v>
      </c>
      <c r="F1638">
        <v>1</v>
      </c>
      <c r="G1638" s="2">
        <v>46073</v>
      </c>
      <c r="H1638" s="42" t="s">
        <v>1243</v>
      </c>
      <c r="I1638" s="42" t="s">
        <v>62</v>
      </c>
      <c r="J1638" s="42" t="s">
        <v>1219</v>
      </c>
      <c r="K1638" s="42" t="s">
        <v>6014</v>
      </c>
      <c r="L1638" s="2">
        <v>46073</v>
      </c>
      <c r="M1638" s="42" t="s">
        <v>582</v>
      </c>
    </row>
    <row r="1639" spans="1:13" x14ac:dyDescent="0.25">
      <c r="A1639" s="42" t="s">
        <v>939</v>
      </c>
      <c r="B1639" s="42" t="s">
        <v>850</v>
      </c>
      <c r="C1639" s="42" t="s">
        <v>4661</v>
      </c>
      <c r="D1639" s="42" t="s">
        <v>409</v>
      </c>
      <c r="E1639">
        <v>631928</v>
      </c>
      <c r="F1639">
        <v>1</v>
      </c>
      <c r="G1639" s="2">
        <v>46070</v>
      </c>
      <c r="H1639" s="42" t="s">
        <v>1034</v>
      </c>
      <c r="I1639" s="42" t="s">
        <v>62</v>
      </c>
      <c r="J1639" s="42" t="s">
        <v>1219</v>
      </c>
      <c r="K1639" s="42" t="s">
        <v>6015</v>
      </c>
      <c r="L1639" s="2">
        <v>46070</v>
      </c>
      <c r="M1639" s="42" t="s">
        <v>582</v>
      </c>
    </row>
    <row r="1640" spans="1:13" x14ac:dyDescent="0.25">
      <c r="A1640" s="42" t="s">
        <v>324</v>
      </c>
      <c r="B1640" s="42" t="s">
        <v>316</v>
      </c>
      <c r="C1640" s="42" t="s">
        <v>2411</v>
      </c>
      <c r="D1640" s="42" t="s">
        <v>409</v>
      </c>
      <c r="E1640">
        <v>795020</v>
      </c>
      <c r="F1640">
        <v>1</v>
      </c>
      <c r="G1640" s="2">
        <v>46006</v>
      </c>
      <c r="H1640" s="42" t="s">
        <v>1036</v>
      </c>
      <c r="I1640" s="42" t="s">
        <v>62</v>
      </c>
      <c r="J1640" s="42" t="s">
        <v>1219</v>
      </c>
      <c r="K1640" s="42" t="s">
        <v>10335</v>
      </c>
      <c r="L1640" s="2">
        <v>46053</v>
      </c>
      <c r="M1640" s="42" t="s">
        <v>582</v>
      </c>
    </row>
    <row r="1641" spans="1:13" x14ac:dyDescent="0.25">
      <c r="A1641" s="42" t="s">
        <v>1646</v>
      </c>
      <c r="B1641" s="42" t="s">
        <v>1647</v>
      </c>
      <c r="C1641" s="42" t="s">
        <v>6016</v>
      </c>
      <c r="D1641" s="42" t="s">
        <v>409</v>
      </c>
      <c r="E1641">
        <v>53025</v>
      </c>
      <c r="F1641">
        <v>1</v>
      </c>
      <c r="G1641" s="2">
        <v>46070</v>
      </c>
      <c r="H1641" s="42" t="s">
        <v>505</v>
      </c>
      <c r="I1641" s="42" t="s">
        <v>62</v>
      </c>
      <c r="J1641" s="42" t="s">
        <v>1219</v>
      </c>
      <c r="K1641" s="42" t="s">
        <v>6016</v>
      </c>
      <c r="L1641" s="2">
        <v>46053</v>
      </c>
      <c r="M1641" s="42" t="s">
        <v>582</v>
      </c>
    </row>
    <row r="1642" spans="1:13" x14ac:dyDescent="0.25">
      <c r="A1642" s="42" t="s">
        <v>592</v>
      </c>
      <c r="B1642" s="42" t="s">
        <v>549</v>
      </c>
      <c r="C1642" s="42" t="s">
        <v>2410</v>
      </c>
      <c r="D1642" s="42" t="s">
        <v>409</v>
      </c>
      <c r="E1642">
        <v>794686</v>
      </c>
      <c r="F1642">
        <v>1</v>
      </c>
      <c r="G1642" s="2">
        <v>45995</v>
      </c>
      <c r="H1642" s="42" t="s">
        <v>1036</v>
      </c>
      <c r="I1642" s="42" t="s">
        <v>62</v>
      </c>
      <c r="J1642" s="42" t="s">
        <v>1219</v>
      </c>
      <c r="K1642" s="42" t="s">
        <v>2410</v>
      </c>
      <c r="L1642" s="2">
        <v>46052</v>
      </c>
      <c r="M1642" s="42" t="s">
        <v>582</v>
      </c>
    </row>
    <row r="1643" spans="1:13" x14ac:dyDescent="0.25">
      <c r="A1643" s="42" t="s">
        <v>3386</v>
      </c>
      <c r="B1643" s="42" t="s">
        <v>3387</v>
      </c>
      <c r="C1643" s="42" t="s">
        <v>3388</v>
      </c>
      <c r="D1643" s="42" t="s">
        <v>409</v>
      </c>
      <c r="E1643">
        <v>1390610</v>
      </c>
      <c r="F1643">
        <v>1</v>
      </c>
      <c r="G1643" s="2">
        <v>46042</v>
      </c>
      <c r="H1643" s="42" t="s">
        <v>1036</v>
      </c>
      <c r="I1643" s="42" t="s">
        <v>62</v>
      </c>
      <c r="J1643" s="42" t="s">
        <v>1219</v>
      </c>
      <c r="K1643" s="42" t="s">
        <v>3389</v>
      </c>
      <c r="L1643" s="2">
        <v>46052</v>
      </c>
      <c r="M1643" s="42" t="s">
        <v>582</v>
      </c>
    </row>
    <row r="1644" spans="1:13" x14ac:dyDescent="0.25">
      <c r="A1644" s="42" t="s">
        <v>155</v>
      </c>
      <c r="B1644" s="42" t="s">
        <v>80</v>
      </c>
      <c r="C1644" s="42" t="s">
        <v>3092</v>
      </c>
      <c r="D1644" s="42" t="s">
        <v>409</v>
      </c>
      <c r="E1644">
        <v>101394</v>
      </c>
      <c r="F1644">
        <v>1</v>
      </c>
      <c r="G1644" s="2">
        <v>46023</v>
      </c>
      <c r="H1644" s="42" t="s">
        <v>505</v>
      </c>
      <c r="I1644" s="42" t="s">
        <v>62</v>
      </c>
      <c r="J1644" s="42" t="s">
        <v>1219</v>
      </c>
      <c r="K1644" s="42" t="s">
        <v>3092</v>
      </c>
      <c r="L1644" s="2">
        <v>46050</v>
      </c>
      <c r="M1644" s="42" t="s">
        <v>582</v>
      </c>
    </row>
    <row r="1645" spans="1:13" x14ac:dyDescent="0.25">
      <c r="A1645" s="42" t="s">
        <v>1646</v>
      </c>
      <c r="B1645" s="42" t="s">
        <v>1647</v>
      </c>
      <c r="C1645" s="42" t="s">
        <v>3074</v>
      </c>
      <c r="D1645" s="42" t="s">
        <v>409</v>
      </c>
      <c r="E1645" s="5">
        <v>53069</v>
      </c>
      <c r="F1645">
        <v>1</v>
      </c>
      <c r="G1645" s="2">
        <v>46035</v>
      </c>
      <c r="H1645" s="42" t="s">
        <v>505</v>
      </c>
      <c r="I1645" s="42" t="s">
        <v>62</v>
      </c>
      <c r="J1645" s="42" t="s">
        <v>1219</v>
      </c>
      <c r="K1645" s="42" t="s">
        <v>3074</v>
      </c>
      <c r="L1645" s="2">
        <v>46050</v>
      </c>
      <c r="M1645" s="42" t="s">
        <v>582</v>
      </c>
    </row>
    <row r="1646" spans="1:13" x14ac:dyDescent="0.25">
      <c r="A1646" s="42" t="s">
        <v>360</v>
      </c>
      <c r="B1646" s="42" t="s">
        <v>356</v>
      </c>
      <c r="C1646" s="42" t="s">
        <v>3106</v>
      </c>
      <c r="D1646" s="42" t="s">
        <v>409</v>
      </c>
      <c r="E1646">
        <v>424418</v>
      </c>
      <c r="F1646">
        <v>1</v>
      </c>
      <c r="G1646" s="2">
        <v>46048</v>
      </c>
      <c r="H1646" s="42" t="s">
        <v>505</v>
      </c>
      <c r="I1646" s="42" t="s">
        <v>62</v>
      </c>
      <c r="J1646" s="42" t="s">
        <v>1219</v>
      </c>
      <c r="K1646" s="42" t="s">
        <v>3106</v>
      </c>
      <c r="L1646" s="2">
        <v>46048</v>
      </c>
      <c r="M1646" s="42" t="s">
        <v>582</v>
      </c>
    </row>
    <row r="1647" spans="1:13" x14ac:dyDescent="0.25">
      <c r="A1647" s="42" t="s">
        <v>161</v>
      </c>
      <c r="B1647" s="42" t="s">
        <v>38</v>
      </c>
      <c r="C1647" s="42" t="s">
        <v>3125</v>
      </c>
      <c r="D1647" s="42" t="s">
        <v>409</v>
      </c>
      <c r="E1647">
        <v>1954674</v>
      </c>
      <c r="F1647">
        <v>1</v>
      </c>
      <c r="G1647" s="2">
        <v>46045</v>
      </c>
      <c r="H1647" s="42" t="s">
        <v>1034</v>
      </c>
      <c r="I1647" s="42" t="s">
        <v>62</v>
      </c>
      <c r="J1647" s="42" t="s">
        <v>1219</v>
      </c>
      <c r="K1647" s="42" t="s">
        <v>3126</v>
      </c>
      <c r="L1647" s="2">
        <v>46045</v>
      </c>
      <c r="M1647" s="42" t="s">
        <v>582</v>
      </c>
    </row>
    <row r="1648" spans="1:13" x14ac:dyDescent="0.25">
      <c r="A1648" s="42" t="s">
        <v>1646</v>
      </c>
      <c r="B1648" s="42" t="s">
        <v>1647</v>
      </c>
      <c r="C1648" s="42" t="s">
        <v>3248</v>
      </c>
      <c r="D1648" s="42" t="s">
        <v>409</v>
      </c>
      <c r="E1648" s="5">
        <v>212250</v>
      </c>
      <c r="F1648">
        <v>1</v>
      </c>
      <c r="G1648" s="2">
        <v>46027</v>
      </c>
      <c r="H1648" s="42" t="s">
        <v>505</v>
      </c>
      <c r="I1648" s="42" t="s">
        <v>62</v>
      </c>
      <c r="J1648" s="42" t="s">
        <v>1219</v>
      </c>
      <c r="K1648" s="42" t="s">
        <v>3248</v>
      </c>
      <c r="L1648" s="2">
        <v>46037</v>
      </c>
      <c r="M1648" s="42" t="s">
        <v>582</v>
      </c>
    </row>
    <row r="1649" spans="1:13" x14ac:dyDescent="0.25">
      <c r="A1649" s="42" t="s">
        <v>151</v>
      </c>
      <c r="B1649" s="42" t="s">
        <v>279</v>
      </c>
      <c r="C1649" s="42" t="s">
        <v>3306</v>
      </c>
      <c r="D1649" s="42" t="s">
        <v>409</v>
      </c>
      <c r="E1649">
        <v>1590194</v>
      </c>
      <c r="F1649">
        <v>1</v>
      </c>
      <c r="G1649" s="2">
        <v>46029</v>
      </c>
      <c r="H1649" s="42" t="s">
        <v>1036</v>
      </c>
      <c r="I1649" s="42" t="s">
        <v>62</v>
      </c>
      <c r="J1649" s="42" t="s">
        <v>1219</v>
      </c>
      <c r="K1649" s="42" t="s">
        <v>3307</v>
      </c>
      <c r="L1649" s="2">
        <v>46029</v>
      </c>
      <c r="M1649" s="42" t="s">
        <v>582</v>
      </c>
    </row>
    <row r="1650" spans="1:13" x14ac:dyDescent="0.25">
      <c r="A1650" s="42" t="s">
        <v>10422</v>
      </c>
      <c r="B1650" s="42" t="s">
        <v>10423</v>
      </c>
      <c r="C1650" s="42" t="s">
        <v>10424</v>
      </c>
      <c r="D1650" s="42" t="s">
        <v>409</v>
      </c>
      <c r="E1650">
        <v>577257</v>
      </c>
      <c r="F1650">
        <v>2</v>
      </c>
      <c r="G1650" s="2">
        <v>46143</v>
      </c>
      <c r="H1650" s="42" t="s">
        <v>1034</v>
      </c>
      <c r="I1650" s="42" t="s">
        <v>62</v>
      </c>
      <c r="J1650" s="42" t="s">
        <v>1219</v>
      </c>
      <c r="K1650" s="42" t="s">
        <v>10424</v>
      </c>
      <c r="L1650" s="2">
        <v>46265</v>
      </c>
      <c r="M1650" s="42" t="s">
        <v>582</v>
      </c>
    </row>
    <row r="1651" spans="1:13" x14ac:dyDescent="0.25">
      <c r="A1651" s="42" t="s">
        <v>10422</v>
      </c>
      <c r="B1651" s="42" t="s">
        <v>10423</v>
      </c>
      <c r="C1651" s="42" t="s">
        <v>10424</v>
      </c>
      <c r="D1651" s="42" t="s">
        <v>409</v>
      </c>
      <c r="E1651">
        <v>577257</v>
      </c>
      <c r="F1651">
        <v>2</v>
      </c>
      <c r="G1651" s="2">
        <v>46143</v>
      </c>
      <c r="H1651" s="42" t="s">
        <v>1034</v>
      </c>
      <c r="I1651" s="42" t="s">
        <v>62</v>
      </c>
      <c r="J1651" s="42" t="s">
        <v>1219</v>
      </c>
      <c r="K1651" s="42" t="s">
        <v>10424</v>
      </c>
      <c r="L1651" s="2">
        <v>46234</v>
      </c>
      <c r="M1651" s="42" t="s">
        <v>582</v>
      </c>
    </row>
    <row r="1652" spans="1:13" x14ac:dyDescent="0.25">
      <c r="A1652" s="42" t="s">
        <v>110</v>
      </c>
      <c r="B1652" s="42" t="s">
        <v>5939</v>
      </c>
      <c r="C1652" s="42" t="s">
        <v>6322</v>
      </c>
      <c r="D1652" s="42" t="s">
        <v>409</v>
      </c>
      <c r="E1652">
        <v>6568380</v>
      </c>
      <c r="F1652">
        <v>2</v>
      </c>
      <c r="G1652" s="2">
        <v>46113</v>
      </c>
      <c r="H1652" s="42" t="s">
        <v>1033</v>
      </c>
      <c r="I1652" s="42" t="s">
        <v>62</v>
      </c>
      <c r="J1652" s="42" t="s">
        <v>1219</v>
      </c>
      <c r="K1652" s="42" t="s">
        <v>1773</v>
      </c>
      <c r="L1652" s="2">
        <v>46171</v>
      </c>
      <c r="M1652" s="42" t="s">
        <v>582</v>
      </c>
    </row>
    <row r="1653" spans="1:13" x14ac:dyDescent="0.25">
      <c r="A1653" s="42" t="s">
        <v>172</v>
      </c>
      <c r="B1653" s="42" t="s">
        <v>1220</v>
      </c>
      <c r="C1653" s="42" t="s">
        <v>6330</v>
      </c>
      <c r="D1653" s="42" t="s">
        <v>409</v>
      </c>
      <c r="E1653">
        <v>1912446</v>
      </c>
      <c r="F1653">
        <v>2</v>
      </c>
      <c r="G1653" s="2">
        <v>46111</v>
      </c>
      <c r="H1653" s="42" t="s">
        <v>1243</v>
      </c>
      <c r="I1653" s="42" t="s">
        <v>62</v>
      </c>
      <c r="J1653" s="42" t="s">
        <v>1219</v>
      </c>
      <c r="K1653" s="42" t="s">
        <v>9602</v>
      </c>
      <c r="L1653" s="2">
        <v>46167</v>
      </c>
      <c r="M1653" s="42" t="s">
        <v>582</v>
      </c>
    </row>
    <row r="1654" spans="1:13" x14ac:dyDescent="0.25">
      <c r="A1654" s="42" t="s">
        <v>172</v>
      </c>
      <c r="B1654" s="42" t="s">
        <v>1220</v>
      </c>
      <c r="C1654" s="42" t="s">
        <v>6330</v>
      </c>
      <c r="D1654" s="42" t="s">
        <v>409</v>
      </c>
      <c r="E1654">
        <v>1383324</v>
      </c>
      <c r="F1654">
        <v>2</v>
      </c>
      <c r="G1654" s="2">
        <v>46111</v>
      </c>
      <c r="H1654" s="42" t="s">
        <v>1243</v>
      </c>
      <c r="I1654" s="42" t="s">
        <v>62</v>
      </c>
      <c r="J1654" s="42" t="s">
        <v>1219</v>
      </c>
      <c r="K1654" s="42" t="s">
        <v>9602</v>
      </c>
      <c r="L1654" s="2">
        <v>46167</v>
      </c>
      <c r="M1654" s="42" t="s">
        <v>582</v>
      </c>
    </row>
    <row r="1655" spans="1:13" x14ac:dyDescent="0.25">
      <c r="A1655" s="42" t="s">
        <v>110</v>
      </c>
      <c r="B1655" s="42" t="s">
        <v>5939</v>
      </c>
      <c r="C1655" s="42" t="s">
        <v>6322</v>
      </c>
      <c r="D1655" s="42" t="s">
        <v>409</v>
      </c>
      <c r="E1655" s="5">
        <v>8145362</v>
      </c>
      <c r="F1655">
        <v>2</v>
      </c>
      <c r="G1655" s="2">
        <v>46113</v>
      </c>
      <c r="H1655" s="42" t="s">
        <v>1033</v>
      </c>
      <c r="I1655" s="42" t="s">
        <v>62</v>
      </c>
      <c r="J1655" s="42" t="s">
        <v>1219</v>
      </c>
      <c r="K1655" s="42" t="s">
        <v>1773</v>
      </c>
      <c r="L1655" s="2">
        <v>46142</v>
      </c>
      <c r="M1655" s="42" t="s">
        <v>582</v>
      </c>
    </row>
    <row r="1656" spans="1:13" x14ac:dyDescent="0.25">
      <c r="A1656" s="42" t="s">
        <v>6816</v>
      </c>
      <c r="B1656" s="42" t="s">
        <v>6817</v>
      </c>
      <c r="C1656" s="42" t="s">
        <v>6309</v>
      </c>
      <c r="D1656" s="42" t="s">
        <v>409</v>
      </c>
      <c r="E1656" s="5">
        <v>225258</v>
      </c>
      <c r="F1656">
        <v>2</v>
      </c>
      <c r="G1656" s="2">
        <v>46140</v>
      </c>
      <c r="H1656" s="42" t="s">
        <v>1034</v>
      </c>
      <c r="I1656" s="42" t="s">
        <v>62</v>
      </c>
      <c r="J1656" s="42" t="s">
        <v>1219</v>
      </c>
      <c r="K1656" s="42" t="s">
        <v>6309</v>
      </c>
      <c r="L1656" s="2">
        <v>46141</v>
      </c>
      <c r="M1656" s="42" t="s">
        <v>582</v>
      </c>
    </row>
    <row r="1657" spans="1:13" x14ac:dyDescent="0.25">
      <c r="A1657" s="42" t="s">
        <v>6816</v>
      </c>
      <c r="B1657" s="42" t="s">
        <v>6817</v>
      </c>
      <c r="C1657" s="42" t="s">
        <v>6309</v>
      </c>
      <c r="D1657" s="42" t="s">
        <v>409</v>
      </c>
      <c r="E1657">
        <v>225629</v>
      </c>
      <c r="F1657">
        <v>2</v>
      </c>
      <c r="G1657" s="2">
        <v>46140</v>
      </c>
      <c r="H1657" s="42" t="s">
        <v>1034</v>
      </c>
      <c r="I1657" s="42" t="s">
        <v>62</v>
      </c>
      <c r="J1657" s="42" t="s">
        <v>1219</v>
      </c>
      <c r="K1657" s="42" t="s">
        <v>6309</v>
      </c>
      <c r="L1657" s="2">
        <v>46140</v>
      </c>
      <c r="M1657" s="42" t="s">
        <v>582</v>
      </c>
    </row>
    <row r="1658" spans="1:13" x14ac:dyDescent="0.25">
      <c r="A1658" s="42" t="s">
        <v>6791</v>
      </c>
      <c r="B1658" s="42" t="s">
        <v>6820</v>
      </c>
      <c r="C1658" s="42" t="s">
        <v>6284</v>
      </c>
      <c r="D1658" s="42" t="s">
        <v>409</v>
      </c>
      <c r="E1658">
        <v>1329210</v>
      </c>
      <c r="F1658">
        <v>2</v>
      </c>
      <c r="G1658" s="2">
        <v>46112</v>
      </c>
      <c r="H1658" s="42" t="s">
        <v>1034</v>
      </c>
      <c r="I1658" s="42" t="s">
        <v>62</v>
      </c>
      <c r="J1658" s="42" t="s">
        <v>1219</v>
      </c>
      <c r="K1658" s="42" t="s">
        <v>6284</v>
      </c>
      <c r="L1658" s="2">
        <v>46140</v>
      </c>
      <c r="M1658" s="42" t="s">
        <v>582</v>
      </c>
    </row>
    <row r="1659" spans="1:13" x14ac:dyDescent="0.25">
      <c r="A1659" s="42" t="s">
        <v>110</v>
      </c>
      <c r="B1659" s="42" t="s">
        <v>7064</v>
      </c>
      <c r="C1659" s="42" t="s">
        <v>6279</v>
      </c>
      <c r="D1659" s="42" t="s">
        <v>409</v>
      </c>
      <c r="E1659">
        <v>-7581254</v>
      </c>
      <c r="F1659">
        <v>2</v>
      </c>
      <c r="G1659" s="2">
        <v>45962</v>
      </c>
      <c r="H1659" s="42" t="s">
        <v>1221</v>
      </c>
      <c r="I1659" s="42" t="s">
        <v>62</v>
      </c>
      <c r="J1659" s="42" t="s">
        <v>1141</v>
      </c>
      <c r="K1659" s="42" t="s">
        <v>6279</v>
      </c>
      <c r="L1659" s="2">
        <v>46112</v>
      </c>
      <c r="M1659" s="42" t="s">
        <v>582</v>
      </c>
    </row>
    <row r="1660" spans="1:13" x14ac:dyDescent="0.25">
      <c r="A1660" s="42" t="s">
        <v>1515</v>
      </c>
      <c r="B1660" s="42" t="s">
        <v>1516</v>
      </c>
      <c r="C1660" s="42" t="s">
        <v>4673</v>
      </c>
      <c r="D1660" s="42" t="s">
        <v>409</v>
      </c>
      <c r="E1660" s="5">
        <v>-3811306</v>
      </c>
      <c r="F1660">
        <v>2</v>
      </c>
      <c r="G1660" s="2">
        <v>46055</v>
      </c>
      <c r="H1660" s="42" t="s">
        <v>1221</v>
      </c>
      <c r="I1660" s="42" t="s">
        <v>62</v>
      </c>
      <c r="J1660" s="42" t="s">
        <v>1141</v>
      </c>
      <c r="K1660" s="42" t="s">
        <v>4673</v>
      </c>
      <c r="L1660" s="2">
        <v>46112</v>
      </c>
      <c r="M1660" s="42" t="s">
        <v>582</v>
      </c>
    </row>
    <row r="1661" spans="1:13" x14ac:dyDescent="0.25">
      <c r="A1661" s="42" t="s">
        <v>110</v>
      </c>
      <c r="B1661" s="42" t="s">
        <v>9824</v>
      </c>
      <c r="C1661" s="42" t="s">
        <v>9825</v>
      </c>
      <c r="D1661" s="42" t="s">
        <v>409</v>
      </c>
      <c r="E1661" s="5">
        <v>34832505</v>
      </c>
      <c r="F1661">
        <v>2</v>
      </c>
      <c r="G1661" s="2">
        <v>45992</v>
      </c>
      <c r="H1661" s="42" t="s">
        <v>1221</v>
      </c>
      <c r="I1661" s="42" t="s">
        <v>62</v>
      </c>
      <c r="J1661" s="42" t="s">
        <v>1141</v>
      </c>
      <c r="K1661" s="42" t="s">
        <v>9825</v>
      </c>
      <c r="L1661" s="2">
        <v>46112</v>
      </c>
      <c r="M1661" s="42" t="s">
        <v>582</v>
      </c>
    </row>
    <row r="1662" spans="1:13" x14ac:dyDescent="0.25">
      <c r="A1662" s="42" t="s">
        <v>1515</v>
      </c>
      <c r="B1662" s="42" t="s">
        <v>1516</v>
      </c>
      <c r="C1662" s="42" t="s">
        <v>4678</v>
      </c>
      <c r="D1662" s="42" t="s">
        <v>409</v>
      </c>
      <c r="E1662">
        <v>-12231838</v>
      </c>
      <c r="F1662">
        <v>2</v>
      </c>
      <c r="G1662" s="2">
        <v>46076</v>
      </c>
      <c r="H1662" s="42" t="s">
        <v>1221</v>
      </c>
      <c r="I1662" s="42" t="s">
        <v>62</v>
      </c>
      <c r="J1662" s="42" t="s">
        <v>1141</v>
      </c>
      <c r="K1662" s="42" t="s">
        <v>4678</v>
      </c>
      <c r="L1662" s="2">
        <v>46112</v>
      </c>
      <c r="M1662" s="42" t="s">
        <v>582</v>
      </c>
    </row>
    <row r="1663" spans="1:13" x14ac:dyDescent="0.25">
      <c r="A1663" s="42" t="s">
        <v>110</v>
      </c>
      <c r="B1663" s="42" t="s">
        <v>10426</v>
      </c>
      <c r="C1663" s="42" t="s">
        <v>6276</v>
      </c>
      <c r="D1663" s="42" t="s">
        <v>409</v>
      </c>
      <c r="E1663">
        <v>-20319866</v>
      </c>
      <c r="F1663">
        <v>2</v>
      </c>
      <c r="G1663" s="2">
        <v>45805</v>
      </c>
      <c r="H1663" s="42" t="s">
        <v>1221</v>
      </c>
      <c r="I1663" s="42" t="s">
        <v>62</v>
      </c>
      <c r="J1663" s="42" t="s">
        <v>1141</v>
      </c>
      <c r="K1663" s="42" t="s">
        <v>6276</v>
      </c>
      <c r="L1663" s="2">
        <v>46112</v>
      </c>
      <c r="M1663" s="42" t="s">
        <v>582</v>
      </c>
    </row>
    <row r="1664" spans="1:13" x14ac:dyDescent="0.25">
      <c r="A1664" s="42" t="s">
        <v>1648</v>
      </c>
      <c r="B1664" s="42" t="s">
        <v>1649</v>
      </c>
      <c r="C1664" s="42" t="s">
        <v>4674</v>
      </c>
      <c r="D1664" s="42" t="s">
        <v>409</v>
      </c>
      <c r="E1664">
        <v>-3514449</v>
      </c>
      <c r="F1664">
        <v>2</v>
      </c>
      <c r="G1664" s="2">
        <v>46055</v>
      </c>
      <c r="H1664" s="42" t="s">
        <v>1221</v>
      </c>
      <c r="I1664" s="42" t="s">
        <v>62</v>
      </c>
      <c r="J1664" s="42" t="s">
        <v>1141</v>
      </c>
      <c r="K1664" s="42" t="s">
        <v>4674</v>
      </c>
      <c r="L1664" s="2">
        <v>46112</v>
      </c>
      <c r="M1664" s="42" t="s">
        <v>582</v>
      </c>
    </row>
    <row r="1665" spans="1:13" x14ac:dyDescent="0.25">
      <c r="A1665" s="42" t="s">
        <v>1025</v>
      </c>
      <c r="B1665" s="42" t="s">
        <v>1013</v>
      </c>
      <c r="C1665" s="42" t="s">
        <v>2304</v>
      </c>
      <c r="D1665" s="42" t="s">
        <v>409</v>
      </c>
      <c r="E1665" s="5">
        <v>863569</v>
      </c>
      <c r="F1665">
        <v>2</v>
      </c>
      <c r="G1665" s="2">
        <v>45992</v>
      </c>
      <c r="H1665" s="42" t="s">
        <v>1221</v>
      </c>
      <c r="I1665" s="42" t="s">
        <v>62</v>
      </c>
      <c r="J1665" s="42" t="s">
        <v>1141</v>
      </c>
      <c r="K1665" s="42" t="s">
        <v>2304</v>
      </c>
      <c r="L1665" s="2">
        <v>46112</v>
      </c>
      <c r="M1665" s="42" t="s">
        <v>582</v>
      </c>
    </row>
    <row r="1666" spans="1:13" x14ac:dyDescent="0.25">
      <c r="A1666" s="42" t="s">
        <v>6791</v>
      </c>
      <c r="B1666" s="42" t="s">
        <v>6820</v>
      </c>
      <c r="C1666" s="42" t="s">
        <v>6284</v>
      </c>
      <c r="D1666" s="42" t="s">
        <v>409</v>
      </c>
      <c r="E1666">
        <v>7975260</v>
      </c>
      <c r="F1666">
        <v>2</v>
      </c>
      <c r="G1666" s="2">
        <v>46112</v>
      </c>
      <c r="H1666" s="42" t="s">
        <v>1034</v>
      </c>
      <c r="I1666" s="42" t="s">
        <v>62</v>
      </c>
      <c r="J1666" s="42" t="s">
        <v>1219</v>
      </c>
      <c r="K1666" s="42" t="s">
        <v>6284</v>
      </c>
      <c r="L1666" s="2">
        <v>46112</v>
      </c>
      <c r="M1666" s="42" t="s">
        <v>582</v>
      </c>
    </row>
    <row r="1667" spans="1:13" x14ac:dyDescent="0.25">
      <c r="A1667" s="42" t="s">
        <v>1643</v>
      </c>
      <c r="B1667" s="42" t="s">
        <v>1644</v>
      </c>
      <c r="C1667" s="42" t="s">
        <v>6278</v>
      </c>
      <c r="D1667" s="42" t="s">
        <v>409</v>
      </c>
      <c r="E1667">
        <v>18901046</v>
      </c>
      <c r="F1667">
        <v>2</v>
      </c>
      <c r="G1667" s="2">
        <v>45809</v>
      </c>
      <c r="H1667" s="42" t="s">
        <v>505</v>
      </c>
      <c r="I1667" s="42" t="s">
        <v>62</v>
      </c>
      <c r="J1667" s="42" t="s">
        <v>1219</v>
      </c>
      <c r="K1667" s="42" t="s">
        <v>6278</v>
      </c>
      <c r="L1667" s="2">
        <v>46112</v>
      </c>
      <c r="M1667" s="42" t="s">
        <v>582</v>
      </c>
    </row>
    <row r="1668" spans="1:13" x14ac:dyDescent="0.25">
      <c r="A1668" s="42" t="s">
        <v>110</v>
      </c>
      <c r="B1668" s="42" t="s">
        <v>10425</v>
      </c>
      <c r="C1668" s="42" t="s">
        <v>6272</v>
      </c>
      <c r="D1668" s="42" t="s">
        <v>409</v>
      </c>
      <c r="E1668">
        <v>4843740</v>
      </c>
      <c r="F1668">
        <v>2</v>
      </c>
      <c r="G1668" s="2">
        <v>45564</v>
      </c>
      <c r="H1668" s="42" t="s">
        <v>1221</v>
      </c>
      <c r="I1668" s="42" t="s">
        <v>62</v>
      </c>
      <c r="J1668" s="42" t="s">
        <v>1141</v>
      </c>
      <c r="K1668" s="42" t="s">
        <v>6272</v>
      </c>
      <c r="L1668" s="2">
        <v>46112</v>
      </c>
      <c r="M1668" s="42" t="s">
        <v>582</v>
      </c>
    </row>
    <row r="1669" spans="1:13" x14ac:dyDescent="0.25">
      <c r="A1669" s="42" t="s">
        <v>4930</v>
      </c>
      <c r="B1669" s="42" t="s">
        <v>6002</v>
      </c>
      <c r="C1669" s="42" t="s">
        <v>4675</v>
      </c>
      <c r="D1669" s="42" t="s">
        <v>409</v>
      </c>
      <c r="E1669">
        <v>-5448191</v>
      </c>
      <c r="F1669">
        <v>2</v>
      </c>
      <c r="G1669" s="2">
        <v>46055</v>
      </c>
      <c r="H1669" s="42" t="s">
        <v>1221</v>
      </c>
      <c r="I1669" s="42" t="s">
        <v>62</v>
      </c>
      <c r="J1669" s="42" t="s">
        <v>1141</v>
      </c>
      <c r="K1669" s="42" t="s">
        <v>6033</v>
      </c>
      <c r="L1669" s="2">
        <v>46112</v>
      </c>
      <c r="M1669" s="42" t="s">
        <v>582</v>
      </c>
    </row>
    <row r="1670" spans="1:13" x14ac:dyDescent="0.25">
      <c r="A1670" s="42" t="s">
        <v>110</v>
      </c>
      <c r="B1670" s="42" t="s">
        <v>10425</v>
      </c>
      <c r="C1670" s="42" t="s">
        <v>6273</v>
      </c>
      <c r="D1670" s="42" t="s">
        <v>409</v>
      </c>
      <c r="E1670">
        <v>-5114695</v>
      </c>
      <c r="F1670">
        <v>2</v>
      </c>
      <c r="G1670" s="2">
        <v>45809</v>
      </c>
      <c r="H1670" s="42" t="s">
        <v>505</v>
      </c>
      <c r="I1670" s="42" t="s">
        <v>62</v>
      </c>
      <c r="J1670" s="42" t="s">
        <v>1219</v>
      </c>
      <c r="K1670" s="42" t="s">
        <v>6273</v>
      </c>
      <c r="L1670" s="2">
        <v>46112</v>
      </c>
      <c r="M1670" s="42" t="s">
        <v>582</v>
      </c>
    </row>
    <row r="1671" spans="1:13" x14ac:dyDescent="0.25">
      <c r="A1671" s="42" t="s">
        <v>348</v>
      </c>
      <c r="B1671" s="42" t="s">
        <v>335</v>
      </c>
      <c r="C1671" s="42" t="s">
        <v>4670</v>
      </c>
      <c r="D1671" s="42" t="s">
        <v>409</v>
      </c>
      <c r="E1671">
        <v>-1409314</v>
      </c>
      <c r="F1671">
        <v>2</v>
      </c>
      <c r="G1671" s="2">
        <v>46055</v>
      </c>
      <c r="H1671" s="42" t="s">
        <v>1221</v>
      </c>
      <c r="I1671" s="42" t="s">
        <v>62</v>
      </c>
      <c r="J1671" s="42" t="s">
        <v>1141</v>
      </c>
      <c r="K1671" s="42" t="s">
        <v>4670</v>
      </c>
      <c r="L1671" s="2">
        <v>46112</v>
      </c>
      <c r="M1671" s="42" t="s">
        <v>582</v>
      </c>
    </row>
    <row r="1672" spans="1:13" x14ac:dyDescent="0.25">
      <c r="A1672" s="42" t="s">
        <v>1648</v>
      </c>
      <c r="B1672" s="42" t="s">
        <v>1649</v>
      </c>
      <c r="C1672" s="42" t="s">
        <v>3044</v>
      </c>
      <c r="D1672" s="42" t="s">
        <v>409</v>
      </c>
      <c r="E1672">
        <v>-53066</v>
      </c>
      <c r="F1672">
        <v>2</v>
      </c>
      <c r="G1672" s="2">
        <v>46052</v>
      </c>
      <c r="H1672" s="42" t="s">
        <v>505</v>
      </c>
      <c r="I1672" s="42" t="s">
        <v>62</v>
      </c>
      <c r="J1672" s="42" t="s">
        <v>1219</v>
      </c>
      <c r="K1672" s="42" t="s">
        <v>3044</v>
      </c>
      <c r="L1672" s="2">
        <v>46081</v>
      </c>
      <c r="M1672" s="42" t="s">
        <v>582</v>
      </c>
    </row>
    <row r="1673" spans="1:13" x14ac:dyDescent="0.25">
      <c r="A1673" s="42" t="s">
        <v>1357</v>
      </c>
      <c r="B1673" s="42" t="s">
        <v>1358</v>
      </c>
      <c r="C1673" s="42" t="s">
        <v>2946</v>
      </c>
      <c r="D1673" s="42" t="s">
        <v>409</v>
      </c>
      <c r="E1673">
        <v>-582166</v>
      </c>
      <c r="F1673">
        <v>2</v>
      </c>
      <c r="G1673" s="2">
        <v>46023</v>
      </c>
      <c r="H1673" s="42" t="s">
        <v>505</v>
      </c>
      <c r="I1673" s="42" t="s">
        <v>62</v>
      </c>
      <c r="J1673" s="42" t="s">
        <v>1219</v>
      </c>
      <c r="K1673" s="42" t="s">
        <v>2946</v>
      </c>
      <c r="L1673" s="2">
        <v>46081</v>
      </c>
      <c r="M1673" s="42" t="s">
        <v>582</v>
      </c>
    </row>
    <row r="1674" spans="1:13" x14ac:dyDescent="0.25">
      <c r="A1674" s="42" t="s">
        <v>912</v>
      </c>
      <c r="B1674" s="42" t="s">
        <v>1010</v>
      </c>
      <c r="C1674" s="42" t="s">
        <v>3039</v>
      </c>
      <c r="D1674" s="42" t="s">
        <v>409</v>
      </c>
      <c r="E1674" s="5">
        <v>-318435</v>
      </c>
      <c r="F1674">
        <v>2</v>
      </c>
      <c r="G1674" s="2">
        <v>46023</v>
      </c>
      <c r="H1674" s="42" t="s">
        <v>505</v>
      </c>
      <c r="I1674" s="42" t="s">
        <v>62</v>
      </c>
      <c r="J1674" s="42" t="s">
        <v>1219</v>
      </c>
      <c r="K1674" s="42" t="s">
        <v>3039</v>
      </c>
      <c r="L1674" s="2">
        <v>46081</v>
      </c>
      <c r="M1674" s="42" t="s">
        <v>582</v>
      </c>
    </row>
    <row r="1675" spans="1:13" x14ac:dyDescent="0.25">
      <c r="A1675" s="42" t="s">
        <v>1648</v>
      </c>
      <c r="B1675" s="42" t="s">
        <v>1649</v>
      </c>
      <c r="C1675" s="42" t="s">
        <v>3407</v>
      </c>
      <c r="D1675" s="42" t="s">
        <v>409</v>
      </c>
      <c r="E1675">
        <v>-300706</v>
      </c>
      <c r="F1675">
        <v>2</v>
      </c>
      <c r="G1675" s="2">
        <v>46023</v>
      </c>
      <c r="H1675" s="42" t="s">
        <v>1221</v>
      </c>
      <c r="I1675" s="42" t="s">
        <v>62</v>
      </c>
      <c r="J1675" s="42" t="s">
        <v>1141</v>
      </c>
      <c r="K1675" s="42" t="s">
        <v>3407</v>
      </c>
      <c r="L1675" s="2">
        <v>46081</v>
      </c>
      <c r="M1675" s="42" t="s">
        <v>582</v>
      </c>
    </row>
    <row r="1676" spans="1:13" x14ac:dyDescent="0.25">
      <c r="A1676" s="42" t="s">
        <v>2947</v>
      </c>
      <c r="B1676" s="42" t="s">
        <v>2948</v>
      </c>
      <c r="C1676" s="42" t="s">
        <v>2949</v>
      </c>
      <c r="D1676" s="42" t="s">
        <v>409</v>
      </c>
      <c r="E1676">
        <v>-154574</v>
      </c>
      <c r="F1676">
        <v>2</v>
      </c>
      <c r="G1676" s="2">
        <v>46052</v>
      </c>
      <c r="H1676" s="42" t="s">
        <v>1221</v>
      </c>
      <c r="I1676" s="42" t="s">
        <v>62</v>
      </c>
      <c r="J1676" s="42" t="s">
        <v>1141</v>
      </c>
      <c r="K1676" s="42" t="s">
        <v>2950</v>
      </c>
      <c r="L1676" s="2">
        <v>46081</v>
      </c>
      <c r="M1676" s="42" t="s">
        <v>582</v>
      </c>
    </row>
    <row r="1677" spans="1:13" x14ac:dyDescent="0.25">
      <c r="A1677" s="42" t="s">
        <v>1357</v>
      </c>
      <c r="B1677" s="42" t="s">
        <v>1358</v>
      </c>
      <c r="C1677" s="42" t="s">
        <v>3413</v>
      </c>
      <c r="D1677" s="42" t="s">
        <v>409</v>
      </c>
      <c r="E1677">
        <v>-3298942</v>
      </c>
      <c r="F1677">
        <v>2</v>
      </c>
      <c r="G1677" s="2">
        <v>46023</v>
      </c>
      <c r="H1677" s="42" t="s">
        <v>1221</v>
      </c>
      <c r="I1677" s="42" t="s">
        <v>62</v>
      </c>
      <c r="J1677" s="42" t="s">
        <v>1141</v>
      </c>
      <c r="K1677" s="42" t="s">
        <v>3413</v>
      </c>
      <c r="L1677" s="2">
        <v>46081</v>
      </c>
      <c r="M1677" s="42" t="s">
        <v>582</v>
      </c>
    </row>
    <row r="1678" spans="1:13" x14ac:dyDescent="0.25">
      <c r="A1678" s="42" t="s">
        <v>151</v>
      </c>
      <c r="B1678" s="42" t="s">
        <v>279</v>
      </c>
      <c r="C1678" s="42" t="s">
        <v>3065</v>
      </c>
      <c r="D1678" s="42" t="s">
        <v>409</v>
      </c>
      <c r="E1678">
        <v>-953444</v>
      </c>
      <c r="F1678">
        <v>2</v>
      </c>
      <c r="G1678" s="2">
        <v>46028</v>
      </c>
      <c r="H1678" s="42" t="s">
        <v>505</v>
      </c>
      <c r="I1678" s="42" t="s">
        <v>62</v>
      </c>
      <c r="J1678" s="42" t="s">
        <v>1219</v>
      </c>
      <c r="K1678" s="42" t="s">
        <v>3065</v>
      </c>
      <c r="L1678" s="2">
        <v>46081</v>
      </c>
      <c r="M1678" s="42" t="s">
        <v>582</v>
      </c>
    </row>
    <row r="1679" spans="1:13" x14ac:dyDescent="0.25">
      <c r="A1679" s="42" t="s">
        <v>348</v>
      </c>
      <c r="B1679" s="42" t="s">
        <v>335</v>
      </c>
      <c r="C1679" s="42" t="s">
        <v>3113</v>
      </c>
      <c r="D1679" s="42" t="s">
        <v>409</v>
      </c>
      <c r="E1679">
        <v>-424540</v>
      </c>
      <c r="F1679">
        <v>2</v>
      </c>
      <c r="G1679" s="2">
        <v>46027</v>
      </c>
      <c r="H1679" s="42" t="s">
        <v>505</v>
      </c>
      <c r="I1679" s="42" t="s">
        <v>62</v>
      </c>
      <c r="J1679" s="42" t="s">
        <v>1219</v>
      </c>
      <c r="K1679" s="42" t="s">
        <v>3113</v>
      </c>
      <c r="L1679" s="2">
        <v>46081</v>
      </c>
      <c r="M1679" s="42" t="s">
        <v>582</v>
      </c>
    </row>
    <row r="1680" spans="1:13" x14ac:dyDescent="0.25">
      <c r="A1680" s="42" t="s">
        <v>148</v>
      </c>
      <c r="B1680" s="42" t="s">
        <v>11</v>
      </c>
      <c r="C1680" s="42" t="s">
        <v>4658</v>
      </c>
      <c r="D1680" s="42" t="s">
        <v>409</v>
      </c>
      <c r="E1680" s="5">
        <v>-916974</v>
      </c>
      <c r="F1680">
        <v>2</v>
      </c>
      <c r="G1680" s="2">
        <v>45884</v>
      </c>
      <c r="H1680" s="42" t="s">
        <v>1033</v>
      </c>
      <c r="I1680" s="42" t="s">
        <v>62</v>
      </c>
      <c r="J1680" s="42" t="s">
        <v>1219</v>
      </c>
      <c r="K1680" s="42" t="s">
        <v>4658</v>
      </c>
      <c r="L1680" s="2">
        <v>46081</v>
      </c>
      <c r="M1680" s="42" t="s">
        <v>582</v>
      </c>
    </row>
    <row r="1681" spans="1:13" x14ac:dyDescent="0.25">
      <c r="A1681" s="42" t="s">
        <v>348</v>
      </c>
      <c r="B1681" s="42" t="s">
        <v>335</v>
      </c>
      <c r="C1681" s="42" t="s">
        <v>3111</v>
      </c>
      <c r="D1681" s="42" t="s">
        <v>409</v>
      </c>
      <c r="E1681">
        <v>-2405729</v>
      </c>
      <c r="F1681">
        <v>2</v>
      </c>
      <c r="G1681" s="2">
        <v>46048</v>
      </c>
      <c r="H1681" s="42" t="s">
        <v>1221</v>
      </c>
      <c r="I1681" s="42" t="s">
        <v>62</v>
      </c>
      <c r="J1681" s="42" t="s">
        <v>1141</v>
      </c>
      <c r="K1681" s="42" t="s">
        <v>3112</v>
      </c>
      <c r="L1681" s="2">
        <v>46081</v>
      </c>
      <c r="M1681" s="42" t="s">
        <v>582</v>
      </c>
    </row>
    <row r="1682" spans="1:13" x14ac:dyDescent="0.25">
      <c r="A1682" s="42" t="s">
        <v>348</v>
      </c>
      <c r="B1682" s="42" t="s">
        <v>335</v>
      </c>
      <c r="C1682" s="42" t="s">
        <v>4670</v>
      </c>
      <c r="D1682" s="42" t="s">
        <v>409</v>
      </c>
      <c r="E1682" s="5">
        <v>1197917</v>
      </c>
      <c r="F1682">
        <v>2</v>
      </c>
      <c r="G1682" s="2">
        <v>46055</v>
      </c>
      <c r="H1682" s="42" t="s">
        <v>1221</v>
      </c>
      <c r="I1682" s="42" t="s">
        <v>62</v>
      </c>
      <c r="J1682" s="42" t="s">
        <v>1141</v>
      </c>
      <c r="K1682" s="42" t="s">
        <v>4670</v>
      </c>
      <c r="L1682" s="2">
        <v>46079</v>
      </c>
      <c r="M1682" s="42" t="s">
        <v>582</v>
      </c>
    </row>
    <row r="1683" spans="1:13" x14ac:dyDescent="0.25">
      <c r="A1683" s="42" t="s">
        <v>4930</v>
      </c>
      <c r="B1683" s="42" t="s">
        <v>6002</v>
      </c>
      <c r="C1683" s="42" t="s">
        <v>4675</v>
      </c>
      <c r="D1683" s="42" t="s">
        <v>409</v>
      </c>
      <c r="E1683">
        <v>4591977</v>
      </c>
      <c r="F1683">
        <v>2</v>
      </c>
      <c r="G1683" s="2">
        <v>46055</v>
      </c>
      <c r="H1683" s="42" t="s">
        <v>1221</v>
      </c>
      <c r="I1683" s="42" t="s">
        <v>62</v>
      </c>
      <c r="J1683" s="42" t="s">
        <v>1141</v>
      </c>
      <c r="K1683" s="42" t="s">
        <v>6033</v>
      </c>
      <c r="L1683" s="2">
        <v>46079</v>
      </c>
      <c r="M1683" s="42" t="s">
        <v>582</v>
      </c>
    </row>
    <row r="1684" spans="1:13" x14ac:dyDescent="0.25">
      <c r="A1684" s="42" t="s">
        <v>1648</v>
      </c>
      <c r="B1684" s="42" t="s">
        <v>1649</v>
      </c>
      <c r="C1684" s="42" t="s">
        <v>4674</v>
      </c>
      <c r="D1684" s="42" t="s">
        <v>409</v>
      </c>
      <c r="E1684">
        <v>2987282</v>
      </c>
      <c r="F1684">
        <v>2</v>
      </c>
      <c r="G1684" s="2">
        <v>46055</v>
      </c>
      <c r="H1684" s="42" t="s">
        <v>1221</v>
      </c>
      <c r="I1684" s="42" t="s">
        <v>62</v>
      </c>
      <c r="J1684" s="42" t="s">
        <v>1141</v>
      </c>
      <c r="K1684" s="42" t="s">
        <v>4674</v>
      </c>
      <c r="L1684" s="2">
        <v>46079</v>
      </c>
      <c r="M1684" s="42" t="s">
        <v>582</v>
      </c>
    </row>
    <row r="1685" spans="1:13" x14ac:dyDescent="0.25">
      <c r="A1685" s="42" t="s">
        <v>1515</v>
      </c>
      <c r="B1685" s="42" t="s">
        <v>1516</v>
      </c>
      <c r="C1685" s="42" t="s">
        <v>4673</v>
      </c>
      <c r="D1685" s="42" t="s">
        <v>409</v>
      </c>
      <c r="E1685">
        <v>3329610</v>
      </c>
      <c r="F1685">
        <v>2</v>
      </c>
      <c r="G1685" s="2">
        <v>46055</v>
      </c>
      <c r="H1685" s="42" t="s">
        <v>1221</v>
      </c>
      <c r="I1685" s="42" t="s">
        <v>62</v>
      </c>
      <c r="J1685" s="42" t="s">
        <v>1141</v>
      </c>
      <c r="K1685" s="42" t="s">
        <v>4673</v>
      </c>
      <c r="L1685" s="2">
        <v>46079</v>
      </c>
      <c r="M1685" s="42" t="s">
        <v>582</v>
      </c>
    </row>
    <row r="1686" spans="1:13" x14ac:dyDescent="0.25">
      <c r="A1686" s="42" t="s">
        <v>1515</v>
      </c>
      <c r="B1686" s="42" t="s">
        <v>1516</v>
      </c>
      <c r="C1686" s="42" t="s">
        <v>4678</v>
      </c>
      <c r="D1686" s="42" t="s">
        <v>409</v>
      </c>
      <c r="E1686">
        <v>12231838</v>
      </c>
      <c r="F1686">
        <v>2</v>
      </c>
      <c r="G1686" s="2">
        <v>46076</v>
      </c>
      <c r="H1686" s="42" t="s">
        <v>1221</v>
      </c>
      <c r="I1686" s="42" t="s">
        <v>62</v>
      </c>
      <c r="J1686" s="42" t="s">
        <v>1141</v>
      </c>
      <c r="K1686" s="42" t="s">
        <v>4678</v>
      </c>
      <c r="L1686" s="2">
        <v>46079</v>
      </c>
      <c r="M1686" s="42" t="s">
        <v>582</v>
      </c>
    </row>
    <row r="1687" spans="1:13" x14ac:dyDescent="0.25">
      <c r="A1687" s="42" t="s">
        <v>164</v>
      </c>
      <c r="B1687" s="42" t="s">
        <v>2</v>
      </c>
      <c r="C1687" s="42" t="s">
        <v>673</v>
      </c>
      <c r="D1687" s="42" t="s">
        <v>409</v>
      </c>
      <c r="E1687">
        <v>-414927</v>
      </c>
      <c r="F1687">
        <v>2</v>
      </c>
      <c r="G1687" s="2">
        <v>45687</v>
      </c>
      <c r="H1687" s="42" t="s">
        <v>1033</v>
      </c>
      <c r="I1687" s="42" t="s">
        <v>62</v>
      </c>
      <c r="J1687" s="42" t="s">
        <v>421</v>
      </c>
      <c r="K1687" s="42" t="s">
        <v>673</v>
      </c>
      <c r="L1687" s="2">
        <v>46053</v>
      </c>
      <c r="M1687" s="42" t="s">
        <v>582</v>
      </c>
    </row>
    <row r="1688" spans="1:13" x14ac:dyDescent="0.25">
      <c r="A1688" s="42" t="s">
        <v>164</v>
      </c>
      <c r="B1688" s="42" t="s">
        <v>2</v>
      </c>
      <c r="C1688" s="42" t="s">
        <v>1520</v>
      </c>
      <c r="D1688" s="42" t="s">
        <v>409</v>
      </c>
      <c r="E1688">
        <v>-495575</v>
      </c>
      <c r="F1688">
        <v>2</v>
      </c>
      <c r="G1688" s="2">
        <v>45992</v>
      </c>
      <c r="H1688" s="42" t="s">
        <v>1221</v>
      </c>
      <c r="I1688" s="42" t="s">
        <v>62</v>
      </c>
      <c r="J1688" s="42" t="s">
        <v>1141</v>
      </c>
      <c r="K1688" s="42" t="s">
        <v>1520</v>
      </c>
      <c r="L1688" s="2">
        <v>46053</v>
      </c>
      <c r="M1688" s="42" t="s">
        <v>582</v>
      </c>
    </row>
    <row r="1689" spans="1:13" x14ac:dyDescent="0.25">
      <c r="A1689" s="42" t="s">
        <v>533</v>
      </c>
      <c r="B1689" s="42" t="s">
        <v>407</v>
      </c>
      <c r="C1689" s="42" t="s">
        <v>1278</v>
      </c>
      <c r="D1689" s="42" t="s">
        <v>409</v>
      </c>
      <c r="E1689">
        <v>-1269084</v>
      </c>
      <c r="F1689">
        <v>2</v>
      </c>
      <c r="G1689" s="2">
        <v>45799</v>
      </c>
      <c r="H1689" s="42" t="s">
        <v>1033</v>
      </c>
      <c r="I1689" s="42" t="s">
        <v>62</v>
      </c>
      <c r="J1689" s="42" t="s">
        <v>1219</v>
      </c>
      <c r="K1689" s="42" t="s">
        <v>1278</v>
      </c>
      <c r="L1689" s="2">
        <v>46053</v>
      </c>
      <c r="M1689" s="42" t="s">
        <v>582</v>
      </c>
    </row>
    <row r="1690" spans="1:13" x14ac:dyDescent="0.25">
      <c r="A1690" s="42" t="s">
        <v>998</v>
      </c>
      <c r="B1690" s="42" t="s">
        <v>999</v>
      </c>
      <c r="C1690" s="42" t="s">
        <v>1606</v>
      </c>
      <c r="D1690" s="42" t="s">
        <v>409</v>
      </c>
      <c r="E1690">
        <v>-2673470</v>
      </c>
      <c r="F1690">
        <v>2</v>
      </c>
      <c r="G1690" s="2">
        <v>45908</v>
      </c>
      <c r="H1690" s="42" t="s">
        <v>1221</v>
      </c>
      <c r="I1690" s="42" t="s">
        <v>62</v>
      </c>
      <c r="J1690" s="42" t="s">
        <v>1141</v>
      </c>
      <c r="K1690" s="42" t="s">
        <v>1606</v>
      </c>
      <c r="L1690" s="2">
        <v>46053</v>
      </c>
      <c r="M1690" s="42" t="s">
        <v>582</v>
      </c>
    </row>
    <row r="1691" spans="1:13" x14ac:dyDescent="0.25">
      <c r="A1691" s="42" t="s">
        <v>324</v>
      </c>
      <c r="B1691" s="42" t="s">
        <v>316</v>
      </c>
      <c r="C1691" s="42" t="s">
        <v>1607</v>
      </c>
      <c r="D1691" s="42" t="s">
        <v>409</v>
      </c>
      <c r="E1691" s="5">
        <v>-852890</v>
      </c>
      <c r="F1691">
        <v>2</v>
      </c>
      <c r="G1691" s="2">
        <v>45923</v>
      </c>
      <c r="H1691" s="42" t="s">
        <v>1033</v>
      </c>
      <c r="I1691" s="42" t="s">
        <v>62</v>
      </c>
      <c r="J1691" s="42" t="s">
        <v>1219</v>
      </c>
      <c r="K1691" s="42" t="s">
        <v>1607</v>
      </c>
      <c r="L1691" s="2">
        <v>46053</v>
      </c>
      <c r="M1691" s="42" t="s">
        <v>582</v>
      </c>
    </row>
    <row r="1692" spans="1:13" x14ac:dyDescent="0.25">
      <c r="A1692" s="42" t="s">
        <v>150</v>
      </c>
      <c r="B1692" s="42" t="s">
        <v>20</v>
      </c>
      <c r="C1692" s="42" t="s">
        <v>2312</v>
      </c>
      <c r="D1692" s="42" t="s">
        <v>409</v>
      </c>
      <c r="E1692">
        <v>-475999</v>
      </c>
      <c r="F1692">
        <v>2</v>
      </c>
      <c r="G1692" s="2">
        <v>46006</v>
      </c>
      <c r="H1692" s="42" t="s">
        <v>1036</v>
      </c>
      <c r="I1692" s="42" t="s">
        <v>62</v>
      </c>
      <c r="J1692" s="42" t="s">
        <v>1219</v>
      </c>
      <c r="K1692" s="42" t="s">
        <v>10066</v>
      </c>
      <c r="L1692" s="2">
        <v>46053</v>
      </c>
      <c r="M1692" s="42" t="s">
        <v>582</v>
      </c>
    </row>
    <row r="1693" spans="1:13" x14ac:dyDescent="0.25">
      <c r="A1693" s="42" t="s">
        <v>150</v>
      </c>
      <c r="B1693" s="42" t="s">
        <v>20</v>
      </c>
      <c r="C1693" s="42" t="s">
        <v>2312</v>
      </c>
      <c r="D1693" s="42" t="s">
        <v>409</v>
      </c>
      <c r="E1693">
        <v>793332</v>
      </c>
      <c r="F1693">
        <v>2</v>
      </c>
      <c r="G1693" s="2">
        <v>46006</v>
      </c>
      <c r="H1693" s="42" t="s">
        <v>1036</v>
      </c>
      <c r="I1693" s="42" t="s">
        <v>62</v>
      </c>
      <c r="J1693" s="42" t="s">
        <v>1219</v>
      </c>
      <c r="K1693" s="42" t="s">
        <v>10066</v>
      </c>
      <c r="L1693" s="2">
        <v>46053</v>
      </c>
      <c r="M1693" s="42" t="s">
        <v>582</v>
      </c>
    </row>
    <row r="1694" spans="1:13" x14ac:dyDescent="0.25">
      <c r="A1694" s="42" t="s">
        <v>147</v>
      </c>
      <c r="B1694" s="42" t="s">
        <v>9</v>
      </c>
      <c r="C1694" s="42" t="s">
        <v>2314</v>
      </c>
      <c r="D1694" s="42" t="s">
        <v>409</v>
      </c>
      <c r="E1694" s="5">
        <v>-18325000</v>
      </c>
      <c r="F1694">
        <v>2</v>
      </c>
      <c r="G1694" s="2">
        <v>46022</v>
      </c>
      <c r="H1694" s="42" t="s">
        <v>1051</v>
      </c>
      <c r="I1694" s="42" t="s">
        <v>62</v>
      </c>
      <c r="J1694" s="42" t="s">
        <v>1219</v>
      </c>
      <c r="K1694" s="42" t="s">
        <v>2314</v>
      </c>
      <c r="L1694" s="2">
        <v>46053</v>
      </c>
      <c r="M1694" s="42" t="s">
        <v>582</v>
      </c>
    </row>
    <row r="1695" spans="1:13" x14ac:dyDescent="0.25">
      <c r="A1695" s="42" t="s">
        <v>2180</v>
      </c>
      <c r="B1695" s="42" t="s">
        <v>2181</v>
      </c>
      <c r="C1695" s="42" t="s">
        <v>2182</v>
      </c>
      <c r="D1695" s="42" t="s">
        <v>409</v>
      </c>
      <c r="E1695" s="5">
        <v>-412293</v>
      </c>
      <c r="F1695">
        <v>2</v>
      </c>
      <c r="G1695" s="2">
        <v>45989</v>
      </c>
      <c r="H1695" s="42" t="s">
        <v>1033</v>
      </c>
      <c r="I1695" s="42" t="s">
        <v>62</v>
      </c>
      <c r="J1695" s="42" t="s">
        <v>1219</v>
      </c>
      <c r="K1695" s="42" t="s">
        <v>10430</v>
      </c>
      <c r="L1695" s="2">
        <v>46053</v>
      </c>
      <c r="M1695" s="42" t="s">
        <v>582</v>
      </c>
    </row>
    <row r="1696" spans="1:13" x14ac:dyDescent="0.25">
      <c r="A1696" s="42" t="s">
        <v>154</v>
      </c>
      <c r="B1696" s="42" t="s">
        <v>22</v>
      </c>
      <c r="C1696" s="42" t="s">
        <v>1603</v>
      </c>
      <c r="D1696" s="42" t="s">
        <v>409</v>
      </c>
      <c r="E1696">
        <v>-4697629</v>
      </c>
      <c r="F1696">
        <v>2</v>
      </c>
      <c r="G1696" s="2">
        <v>45929</v>
      </c>
      <c r="H1696" s="42" t="s">
        <v>1221</v>
      </c>
      <c r="I1696" s="42" t="s">
        <v>62</v>
      </c>
      <c r="J1696" s="42" t="s">
        <v>1141</v>
      </c>
      <c r="K1696" s="42" t="s">
        <v>1603</v>
      </c>
      <c r="L1696" s="2">
        <v>46053</v>
      </c>
      <c r="M1696" s="42" t="s">
        <v>582</v>
      </c>
    </row>
    <row r="1697" spans="1:13" x14ac:dyDescent="0.25">
      <c r="A1697" s="42" t="s">
        <v>600</v>
      </c>
      <c r="B1697" s="42" t="s">
        <v>10427</v>
      </c>
      <c r="C1697" s="42" t="s">
        <v>1176</v>
      </c>
      <c r="D1697" s="42" t="s">
        <v>409</v>
      </c>
      <c r="E1697">
        <v>-3528025</v>
      </c>
      <c r="F1697">
        <v>2</v>
      </c>
      <c r="G1697" s="2">
        <v>45776</v>
      </c>
      <c r="H1697" s="42" t="s">
        <v>505</v>
      </c>
      <c r="I1697" s="42" t="s">
        <v>62</v>
      </c>
      <c r="J1697" s="42" t="s">
        <v>421</v>
      </c>
      <c r="K1697" s="42" t="s">
        <v>1176</v>
      </c>
      <c r="L1697" s="2">
        <v>46053</v>
      </c>
      <c r="M1697" s="42" t="s">
        <v>582</v>
      </c>
    </row>
    <row r="1698" spans="1:13" x14ac:dyDescent="0.25">
      <c r="A1698" s="42" t="s">
        <v>1357</v>
      </c>
      <c r="B1698" s="42" t="s">
        <v>1358</v>
      </c>
      <c r="C1698" s="42" t="s">
        <v>2946</v>
      </c>
      <c r="D1698" s="42" t="s">
        <v>409</v>
      </c>
      <c r="E1698">
        <v>582166</v>
      </c>
      <c r="F1698">
        <v>2</v>
      </c>
      <c r="G1698" s="2">
        <v>46023</v>
      </c>
      <c r="H1698" s="42" t="s">
        <v>505</v>
      </c>
      <c r="I1698" s="42" t="s">
        <v>62</v>
      </c>
      <c r="J1698" s="42" t="s">
        <v>1219</v>
      </c>
      <c r="K1698" s="42" t="s">
        <v>2946</v>
      </c>
      <c r="L1698" s="2">
        <v>46053</v>
      </c>
      <c r="M1698" s="42" t="s">
        <v>582</v>
      </c>
    </row>
    <row r="1699" spans="1:13" x14ac:dyDescent="0.25">
      <c r="A1699" s="42" t="s">
        <v>6874</v>
      </c>
      <c r="B1699" s="42" t="s">
        <v>6875</v>
      </c>
      <c r="C1699" s="42" t="s">
        <v>1776</v>
      </c>
      <c r="D1699" s="42" t="s">
        <v>409</v>
      </c>
      <c r="E1699">
        <v>-10292745</v>
      </c>
      <c r="F1699">
        <v>2</v>
      </c>
      <c r="G1699" s="2">
        <v>45959</v>
      </c>
      <c r="H1699" s="42" t="s">
        <v>1036</v>
      </c>
      <c r="I1699" s="42" t="s">
        <v>62</v>
      </c>
      <c r="J1699" s="42" t="s">
        <v>1219</v>
      </c>
      <c r="K1699" s="42" t="s">
        <v>10428</v>
      </c>
      <c r="L1699" s="2">
        <v>46053</v>
      </c>
      <c r="M1699" s="42" t="s">
        <v>582</v>
      </c>
    </row>
    <row r="1700" spans="1:13" x14ac:dyDescent="0.25">
      <c r="A1700" s="42" t="s">
        <v>913</v>
      </c>
      <c r="B1700" s="42" t="s">
        <v>10429</v>
      </c>
      <c r="C1700" s="42" t="s">
        <v>1279</v>
      </c>
      <c r="D1700" s="42" t="s">
        <v>409</v>
      </c>
      <c r="E1700">
        <v>-1331154</v>
      </c>
      <c r="F1700">
        <v>2</v>
      </c>
      <c r="G1700" s="2">
        <v>45778</v>
      </c>
      <c r="H1700" s="42" t="s">
        <v>1221</v>
      </c>
      <c r="I1700" s="42" t="s">
        <v>62</v>
      </c>
      <c r="J1700" s="42" t="s">
        <v>1141</v>
      </c>
      <c r="K1700" s="42" t="s">
        <v>1279</v>
      </c>
      <c r="L1700" s="2">
        <v>46053</v>
      </c>
      <c r="M1700" s="42" t="s">
        <v>582</v>
      </c>
    </row>
    <row r="1701" spans="1:13" x14ac:dyDescent="0.25">
      <c r="A1701" s="42" t="s">
        <v>1517</v>
      </c>
      <c r="B1701" s="42" t="s">
        <v>1518</v>
      </c>
      <c r="C1701" s="42" t="s">
        <v>1519</v>
      </c>
      <c r="D1701" s="42" t="s">
        <v>409</v>
      </c>
      <c r="E1701">
        <v>-1112997</v>
      </c>
      <c r="F1701">
        <v>2</v>
      </c>
      <c r="G1701" s="2">
        <v>45887</v>
      </c>
      <c r="H1701" s="42" t="s">
        <v>1221</v>
      </c>
      <c r="I1701" s="42" t="s">
        <v>62</v>
      </c>
      <c r="J1701" s="42" t="s">
        <v>1141</v>
      </c>
      <c r="K1701" s="42" t="s">
        <v>1519</v>
      </c>
      <c r="L1701" s="2">
        <v>46053</v>
      </c>
      <c r="M1701" s="42" t="s">
        <v>582</v>
      </c>
    </row>
    <row r="1702" spans="1:13" x14ac:dyDescent="0.25">
      <c r="A1702" s="42" t="s">
        <v>912</v>
      </c>
      <c r="B1702" s="42" t="s">
        <v>1010</v>
      </c>
      <c r="C1702" s="42" t="s">
        <v>3039</v>
      </c>
      <c r="D1702" s="42" t="s">
        <v>409</v>
      </c>
      <c r="E1702">
        <v>318416</v>
      </c>
      <c r="F1702">
        <v>2</v>
      </c>
      <c r="G1702" s="2">
        <v>46023</v>
      </c>
      <c r="H1702" s="42" t="s">
        <v>505</v>
      </c>
      <c r="I1702" s="42" t="s">
        <v>62</v>
      </c>
      <c r="J1702" s="42" t="s">
        <v>1219</v>
      </c>
      <c r="K1702" s="42" t="s">
        <v>3039</v>
      </c>
      <c r="L1702" s="2">
        <v>46053</v>
      </c>
      <c r="M1702" s="42" t="s">
        <v>582</v>
      </c>
    </row>
    <row r="1703" spans="1:13" x14ac:dyDescent="0.25">
      <c r="A1703" s="42" t="s">
        <v>156</v>
      </c>
      <c r="B1703" s="42" t="s">
        <v>3</v>
      </c>
      <c r="C1703" s="42" t="s">
        <v>1173</v>
      </c>
      <c r="D1703" s="42" t="s">
        <v>409</v>
      </c>
      <c r="E1703">
        <v>-210692</v>
      </c>
      <c r="F1703">
        <v>2</v>
      </c>
      <c r="G1703" s="2">
        <v>45777</v>
      </c>
      <c r="H1703" s="42" t="s">
        <v>1033</v>
      </c>
      <c r="I1703" s="42" t="s">
        <v>62</v>
      </c>
      <c r="J1703" s="42" t="s">
        <v>1219</v>
      </c>
      <c r="K1703" s="42" t="s">
        <v>1173</v>
      </c>
      <c r="L1703" s="2">
        <v>46053</v>
      </c>
      <c r="M1703" s="42" t="s">
        <v>582</v>
      </c>
    </row>
    <row r="1704" spans="1:13" x14ac:dyDescent="0.25">
      <c r="A1704" s="42" t="s">
        <v>1643</v>
      </c>
      <c r="B1704" s="42" t="s">
        <v>1644</v>
      </c>
      <c r="C1704" s="42" t="s">
        <v>1174</v>
      </c>
      <c r="D1704" s="42" t="s">
        <v>409</v>
      </c>
      <c r="E1704">
        <v>-14473969</v>
      </c>
      <c r="F1704">
        <v>2</v>
      </c>
      <c r="G1704" s="2">
        <v>45748</v>
      </c>
      <c r="H1704" s="42" t="s">
        <v>1221</v>
      </c>
      <c r="I1704" s="42" t="s">
        <v>62</v>
      </c>
      <c r="J1704" s="42" t="s">
        <v>1141</v>
      </c>
      <c r="K1704" s="42" t="s">
        <v>1174</v>
      </c>
      <c r="L1704" s="2">
        <v>46053</v>
      </c>
      <c r="M1704" s="42" t="s">
        <v>582</v>
      </c>
    </row>
    <row r="1705" spans="1:13" x14ac:dyDescent="0.25">
      <c r="A1705" s="42" t="s">
        <v>1025</v>
      </c>
      <c r="B1705" s="42" t="s">
        <v>1013</v>
      </c>
      <c r="C1705" s="42" t="s">
        <v>2304</v>
      </c>
      <c r="D1705" s="42" t="s">
        <v>409</v>
      </c>
      <c r="E1705">
        <v>-1010912</v>
      </c>
      <c r="F1705">
        <v>2</v>
      </c>
      <c r="G1705" s="2">
        <v>45992</v>
      </c>
      <c r="H1705" s="42" t="s">
        <v>1221</v>
      </c>
      <c r="I1705" s="42" t="s">
        <v>62</v>
      </c>
      <c r="J1705" s="42" t="s">
        <v>1141</v>
      </c>
      <c r="K1705" s="42" t="s">
        <v>2304</v>
      </c>
      <c r="L1705" s="2">
        <v>46053</v>
      </c>
      <c r="M1705" s="42" t="s">
        <v>582</v>
      </c>
    </row>
    <row r="1706" spans="1:13" x14ac:dyDescent="0.25">
      <c r="A1706" s="42" t="s">
        <v>1025</v>
      </c>
      <c r="B1706" s="42" t="s">
        <v>1013</v>
      </c>
      <c r="C1706" s="42" t="s">
        <v>1771</v>
      </c>
      <c r="D1706" s="42" t="s">
        <v>409</v>
      </c>
      <c r="E1706">
        <v>-1342685</v>
      </c>
      <c r="F1706">
        <v>2</v>
      </c>
      <c r="G1706" s="2">
        <v>45960</v>
      </c>
      <c r="H1706" s="42" t="s">
        <v>1221</v>
      </c>
      <c r="I1706" s="42" t="s">
        <v>62</v>
      </c>
      <c r="J1706" s="42" t="s">
        <v>1141</v>
      </c>
      <c r="K1706" s="42" t="s">
        <v>1771</v>
      </c>
      <c r="L1706" s="2">
        <v>46053</v>
      </c>
      <c r="M1706" s="42" t="s">
        <v>582</v>
      </c>
    </row>
    <row r="1707" spans="1:13" x14ac:dyDescent="0.25">
      <c r="A1707" s="42" t="s">
        <v>1142</v>
      </c>
      <c r="B1707" s="42" t="s">
        <v>1143</v>
      </c>
      <c r="C1707" s="42" t="s">
        <v>1175</v>
      </c>
      <c r="D1707" s="42" t="s">
        <v>409</v>
      </c>
      <c r="E1707" s="5">
        <v>-4521373</v>
      </c>
      <c r="F1707">
        <v>2</v>
      </c>
      <c r="G1707" s="2">
        <v>45776</v>
      </c>
      <c r="H1707" s="42" t="s">
        <v>505</v>
      </c>
      <c r="I1707" s="42" t="s">
        <v>62</v>
      </c>
      <c r="J1707" s="42" t="s">
        <v>1219</v>
      </c>
      <c r="K1707" s="42" t="s">
        <v>1175</v>
      </c>
      <c r="L1707" s="2">
        <v>46053</v>
      </c>
      <c r="M1707" s="42" t="s">
        <v>582</v>
      </c>
    </row>
    <row r="1708" spans="1:13" x14ac:dyDescent="0.25">
      <c r="A1708" s="42" t="s">
        <v>155</v>
      </c>
      <c r="B1708" s="42" t="s">
        <v>80</v>
      </c>
      <c r="C1708" s="42" t="s">
        <v>2299</v>
      </c>
      <c r="D1708" s="42" t="s">
        <v>409</v>
      </c>
      <c r="E1708">
        <v>-3114798</v>
      </c>
      <c r="F1708">
        <v>2</v>
      </c>
      <c r="G1708" s="2">
        <v>45992</v>
      </c>
      <c r="H1708" s="42" t="s">
        <v>1221</v>
      </c>
      <c r="I1708" s="42" t="s">
        <v>62</v>
      </c>
      <c r="J1708" s="42" t="s">
        <v>1141</v>
      </c>
      <c r="K1708" s="42" t="s">
        <v>2299</v>
      </c>
      <c r="L1708" s="2">
        <v>46053</v>
      </c>
      <c r="M1708" s="42" t="s">
        <v>582</v>
      </c>
    </row>
    <row r="1709" spans="1:13" x14ac:dyDescent="0.25">
      <c r="A1709" s="42" t="s">
        <v>154</v>
      </c>
      <c r="B1709" s="42" t="s">
        <v>22</v>
      </c>
      <c r="C1709" s="42" t="s">
        <v>1645</v>
      </c>
      <c r="D1709" s="42" t="s">
        <v>409</v>
      </c>
      <c r="E1709">
        <v>-52713343</v>
      </c>
      <c r="F1709">
        <v>2</v>
      </c>
      <c r="G1709" s="2">
        <v>45930</v>
      </c>
      <c r="H1709" s="42" t="s">
        <v>1221</v>
      </c>
      <c r="I1709" s="42" t="s">
        <v>62</v>
      </c>
      <c r="J1709" s="42" t="s">
        <v>1141</v>
      </c>
      <c r="K1709" s="42" t="s">
        <v>1645</v>
      </c>
      <c r="L1709" s="2">
        <v>46053</v>
      </c>
      <c r="M1709" s="42" t="s">
        <v>582</v>
      </c>
    </row>
    <row r="1710" spans="1:13" x14ac:dyDescent="0.25">
      <c r="A1710" s="42" t="s">
        <v>154</v>
      </c>
      <c r="B1710" s="42" t="s">
        <v>22</v>
      </c>
      <c r="C1710" s="42" t="s">
        <v>1421</v>
      </c>
      <c r="D1710" s="42" t="s">
        <v>409</v>
      </c>
      <c r="E1710">
        <v>-1335681</v>
      </c>
      <c r="F1710">
        <v>2</v>
      </c>
      <c r="G1710" s="2">
        <v>45839</v>
      </c>
      <c r="H1710" s="42" t="s">
        <v>1221</v>
      </c>
      <c r="I1710" s="42" t="s">
        <v>62</v>
      </c>
      <c r="J1710" s="42" t="s">
        <v>1141</v>
      </c>
      <c r="K1710" s="42" t="s">
        <v>1421</v>
      </c>
      <c r="L1710" s="2">
        <v>46053</v>
      </c>
      <c r="M1710" s="42" t="s">
        <v>582</v>
      </c>
    </row>
    <row r="1711" spans="1:13" x14ac:dyDescent="0.25">
      <c r="A1711" s="42" t="s">
        <v>2947</v>
      </c>
      <c r="B1711" s="42" t="s">
        <v>2948</v>
      </c>
      <c r="C1711" s="42" t="s">
        <v>2949</v>
      </c>
      <c r="D1711" s="42" t="s">
        <v>409</v>
      </c>
      <c r="E1711">
        <v>154574</v>
      </c>
      <c r="F1711">
        <v>2</v>
      </c>
      <c r="G1711" s="2">
        <v>46052</v>
      </c>
      <c r="H1711" s="42" t="s">
        <v>1221</v>
      </c>
      <c r="I1711" s="42" t="s">
        <v>62</v>
      </c>
      <c r="J1711" s="42" t="s">
        <v>1141</v>
      </c>
      <c r="K1711" s="42" t="s">
        <v>2950</v>
      </c>
      <c r="L1711" s="2">
        <v>46053</v>
      </c>
      <c r="M1711" s="42" t="s">
        <v>582</v>
      </c>
    </row>
    <row r="1712" spans="1:13" x14ac:dyDescent="0.25">
      <c r="A1712" s="42" t="s">
        <v>1355</v>
      </c>
      <c r="B1712" s="42" t="s">
        <v>1356</v>
      </c>
      <c r="C1712" s="42" t="s">
        <v>1522</v>
      </c>
      <c r="D1712" s="42" t="s">
        <v>409</v>
      </c>
      <c r="E1712" s="5">
        <v>-2440233</v>
      </c>
      <c r="F1712">
        <v>2</v>
      </c>
      <c r="G1712" s="2">
        <v>45870</v>
      </c>
      <c r="H1712" s="42" t="s">
        <v>1221</v>
      </c>
      <c r="I1712" s="42" t="s">
        <v>62</v>
      </c>
      <c r="J1712" s="42" t="s">
        <v>1141</v>
      </c>
      <c r="K1712" s="42" t="s">
        <v>1522</v>
      </c>
      <c r="L1712" s="2">
        <v>46053</v>
      </c>
      <c r="M1712" s="42" t="s">
        <v>582</v>
      </c>
    </row>
    <row r="1713" spans="1:13" x14ac:dyDescent="0.25">
      <c r="A1713" s="42" t="s">
        <v>151</v>
      </c>
      <c r="B1713" s="42" t="s">
        <v>279</v>
      </c>
      <c r="C1713" s="42" t="s">
        <v>1172</v>
      </c>
      <c r="D1713" s="42" t="s">
        <v>409</v>
      </c>
      <c r="E1713" s="5">
        <v>-2498748</v>
      </c>
      <c r="F1713">
        <v>2</v>
      </c>
      <c r="G1713" s="2">
        <v>45748</v>
      </c>
      <c r="H1713" s="42" t="s">
        <v>1221</v>
      </c>
      <c r="I1713" s="42" t="s">
        <v>62</v>
      </c>
      <c r="J1713" s="42" t="s">
        <v>1141</v>
      </c>
      <c r="K1713" s="42" t="s">
        <v>1172</v>
      </c>
      <c r="L1713" s="2">
        <v>46053</v>
      </c>
      <c r="M1713" s="42" t="s">
        <v>582</v>
      </c>
    </row>
    <row r="1714" spans="1:13" x14ac:dyDescent="0.25">
      <c r="A1714" s="42" t="s">
        <v>151</v>
      </c>
      <c r="B1714" s="42" t="s">
        <v>279</v>
      </c>
      <c r="C1714" s="42" t="s">
        <v>1019</v>
      </c>
      <c r="D1714" s="42" t="s">
        <v>409</v>
      </c>
      <c r="E1714">
        <v>-4910984</v>
      </c>
      <c r="F1714">
        <v>2</v>
      </c>
      <c r="G1714" s="2">
        <v>45689</v>
      </c>
      <c r="H1714" s="42" t="s">
        <v>1221</v>
      </c>
      <c r="I1714" s="42" t="s">
        <v>62</v>
      </c>
      <c r="J1714" s="42" t="s">
        <v>421</v>
      </c>
      <c r="K1714" s="42" t="s">
        <v>1019</v>
      </c>
      <c r="L1714" s="2">
        <v>46053</v>
      </c>
      <c r="M1714" s="42" t="s">
        <v>582</v>
      </c>
    </row>
    <row r="1715" spans="1:13" x14ac:dyDescent="0.25">
      <c r="A1715" s="42" t="s">
        <v>348</v>
      </c>
      <c r="B1715" s="42" t="s">
        <v>335</v>
      </c>
      <c r="C1715" s="42" t="s">
        <v>2193</v>
      </c>
      <c r="D1715" s="42" t="s">
        <v>409</v>
      </c>
      <c r="E1715">
        <v>-655573</v>
      </c>
      <c r="F1715">
        <v>2</v>
      </c>
      <c r="G1715" s="2">
        <v>45968</v>
      </c>
      <c r="H1715" s="42" t="s">
        <v>1221</v>
      </c>
      <c r="I1715" s="42" t="s">
        <v>62</v>
      </c>
      <c r="J1715" s="42" t="s">
        <v>1141</v>
      </c>
      <c r="K1715" s="42" t="s">
        <v>2193</v>
      </c>
      <c r="L1715" s="2">
        <v>46053</v>
      </c>
      <c r="M1715" s="42" t="s">
        <v>582</v>
      </c>
    </row>
    <row r="1716" spans="1:13" x14ac:dyDescent="0.25">
      <c r="A1716" s="42" t="s">
        <v>1355</v>
      </c>
      <c r="B1716" s="42" t="s">
        <v>1356</v>
      </c>
      <c r="C1716" s="42" t="s">
        <v>2192</v>
      </c>
      <c r="D1716" s="42" t="s">
        <v>409</v>
      </c>
      <c r="E1716" s="5">
        <v>-352828</v>
      </c>
      <c r="F1716">
        <v>2</v>
      </c>
      <c r="G1716" s="2">
        <v>45989</v>
      </c>
      <c r="H1716" s="42" t="s">
        <v>1221</v>
      </c>
      <c r="I1716" s="42" t="s">
        <v>62</v>
      </c>
      <c r="J1716" s="42" t="s">
        <v>1141</v>
      </c>
      <c r="K1716" s="42" t="s">
        <v>2192</v>
      </c>
      <c r="L1716" s="2">
        <v>46053</v>
      </c>
      <c r="M1716" s="42" t="s">
        <v>582</v>
      </c>
    </row>
    <row r="1717" spans="1:13" x14ac:dyDescent="0.25">
      <c r="A1717" s="42" t="s">
        <v>151</v>
      </c>
      <c r="B1717" s="42" t="s">
        <v>279</v>
      </c>
      <c r="C1717" s="42" t="s">
        <v>1521</v>
      </c>
      <c r="D1717" s="42" t="s">
        <v>409</v>
      </c>
      <c r="E1717" s="5">
        <v>-4391556</v>
      </c>
      <c r="F1717">
        <v>2</v>
      </c>
      <c r="G1717" s="2">
        <v>45870</v>
      </c>
      <c r="H1717" s="42" t="s">
        <v>1221</v>
      </c>
      <c r="I1717" s="42" t="s">
        <v>62</v>
      </c>
      <c r="J1717" s="42" t="s">
        <v>1141</v>
      </c>
      <c r="K1717" s="42" t="s">
        <v>1521</v>
      </c>
      <c r="L1717" s="2">
        <v>46053</v>
      </c>
      <c r="M1717" s="42" t="s">
        <v>582</v>
      </c>
    </row>
    <row r="1718" spans="1:13" x14ac:dyDescent="0.25">
      <c r="A1718" s="42" t="s">
        <v>1355</v>
      </c>
      <c r="B1718" s="42" t="s">
        <v>1356</v>
      </c>
      <c r="C1718" s="42" t="s">
        <v>1775</v>
      </c>
      <c r="D1718" s="42" t="s">
        <v>409</v>
      </c>
      <c r="E1718" s="5">
        <v>-2110165</v>
      </c>
      <c r="F1718">
        <v>2</v>
      </c>
      <c r="G1718" s="2">
        <v>45960</v>
      </c>
      <c r="H1718" s="42" t="s">
        <v>1221</v>
      </c>
      <c r="I1718" s="42" t="s">
        <v>62</v>
      </c>
      <c r="J1718" s="42" t="s">
        <v>1141</v>
      </c>
      <c r="K1718" s="42" t="s">
        <v>1775</v>
      </c>
      <c r="L1718" s="2">
        <v>46053</v>
      </c>
      <c r="M1718" s="42" t="s">
        <v>582</v>
      </c>
    </row>
    <row r="1719" spans="1:13" x14ac:dyDescent="0.25">
      <c r="A1719" s="42" t="s">
        <v>1357</v>
      </c>
      <c r="B1719" s="42" t="s">
        <v>1358</v>
      </c>
      <c r="C1719" s="42" t="s">
        <v>3413</v>
      </c>
      <c r="D1719" s="42" t="s">
        <v>409</v>
      </c>
      <c r="E1719" s="5">
        <v>3298942</v>
      </c>
      <c r="F1719">
        <v>2</v>
      </c>
      <c r="G1719" s="2">
        <v>46023</v>
      </c>
      <c r="H1719" s="42" t="s">
        <v>1221</v>
      </c>
      <c r="I1719" s="42" t="s">
        <v>62</v>
      </c>
      <c r="J1719" s="42" t="s">
        <v>1141</v>
      </c>
      <c r="K1719" s="42" t="s">
        <v>3413</v>
      </c>
      <c r="L1719" s="2">
        <v>46052</v>
      </c>
      <c r="M1719" s="42" t="s">
        <v>582</v>
      </c>
    </row>
    <row r="1720" spans="1:13" x14ac:dyDescent="0.25">
      <c r="A1720" s="42" t="s">
        <v>616</v>
      </c>
      <c r="B1720" s="42" t="s">
        <v>615</v>
      </c>
      <c r="C1720" s="42" t="s">
        <v>2191</v>
      </c>
      <c r="D1720" s="42" t="s">
        <v>409</v>
      </c>
      <c r="E1720" s="5">
        <v>-1058484</v>
      </c>
      <c r="F1720">
        <v>2</v>
      </c>
      <c r="G1720" s="2">
        <v>45989</v>
      </c>
      <c r="H1720" s="42" t="s">
        <v>1221</v>
      </c>
      <c r="I1720" s="42" t="s">
        <v>62</v>
      </c>
      <c r="J1720" s="42" t="s">
        <v>1141</v>
      </c>
      <c r="K1720" s="42" t="s">
        <v>2191</v>
      </c>
      <c r="L1720" s="2">
        <v>46052</v>
      </c>
      <c r="M1720" s="42" t="s">
        <v>582</v>
      </c>
    </row>
    <row r="1721" spans="1:13" x14ac:dyDescent="0.25">
      <c r="A1721" s="42" t="s">
        <v>1648</v>
      </c>
      <c r="B1721" s="42" t="s">
        <v>1649</v>
      </c>
      <c r="C1721" s="42" t="s">
        <v>3407</v>
      </c>
      <c r="D1721" s="42" t="s">
        <v>409</v>
      </c>
      <c r="E1721">
        <v>300706</v>
      </c>
      <c r="F1721">
        <v>2</v>
      </c>
      <c r="G1721" s="2">
        <v>46023</v>
      </c>
      <c r="H1721" s="42" t="s">
        <v>1221</v>
      </c>
      <c r="I1721" s="42" t="s">
        <v>62</v>
      </c>
      <c r="J1721" s="42" t="s">
        <v>1141</v>
      </c>
      <c r="K1721" s="42" t="s">
        <v>3407</v>
      </c>
      <c r="L1721" s="2">
        <v>46052</v>
      </c>
      <c r="M1721" s="42" t="s">
        <v>582</v>
      </c>
    </row>
    <row r="1722" spans="1:13" x14ac:dyDescent="0.25">
      <c r="A1722" s="42" t="s">
        <v>1650</v>
      </c>
      <c r="B1722" s="42" t="s">
        <v>1651</v>
      </c>
      <c r="C1722" s="42" t="s">
        <v>1608</v>
      </c>
      <c r="D1722" s="42" t="s">
        <v>409</v>
      </c>
      <c r="E1722" s="5">
        <v>-631776</v>
      </c>
      <c r="F1722">
        <v>2</v>
      </c>
      <c r="G1722" s="2">
        <v>45926</v>
      </c>
      <c r="H1722" s="42" t="s">
        <v>1035</v>
      </c>
      <c r="I1722" s="42" t="s">
        <v>62</v>
      </c>
      <c r="J1722" s="42" t="s">
        <v>1141</v>
      </c>
      <c r="K1722" s="42" t="s">
        <v>1608</v>
      </c>
      <c r="L1722" s="2">
        <v>46052</v>
      </c>
      <c r="M1722" s="42" t="s">
        <v>582</v>
      </c>
    </row>
    <row r="1723" spans="1:13" x14ac:dyDescent="0.25">
      <c r="A1723" s="42" t="s">
        <v>1650</v>
      </c>
      <c r="B1723" s="42" t="s">
        <v>1651</v>
      </c>
      <c r="C1723" s="42" t="s">
        <v>1609</v>
      </c>
      <c r="D1723" s="42" t="s">
        <v>409</v>
      </c>
      <c r="E1723" s="5">
        <v>-631776</v>
      </c>
      <c r="F1723">
        <v>2</v>
      </c>
      <c r="G1723" s="2">
        <v>45926</v>
      </c>
      <c r="H1723" s="42" t="s">
        <v>1035</v>
      </c>
      <c r="I1723" s="42" t="s">
        <v>62</v>
      </c>
      <c r="J1723" s="42" t="s">
        <v>1141</v>
      </c>
      <c r="K1723" s="42" t="s">
        <v>1609</v>
      </c>
      <c r="L1723" s="2">
        <v>46052</v>
      </c>
      <c r="M1723" s="42" t="s">
        <v>582</v>
      </c>
    </row>
    <row r="1724" spans="1:13" x14ac:dyDescent="0.25">
      <c r="A1724" s="42" t="s">
        <v>2184</v>
      </c>
      <c r="B1724" s="42" t="s">
        <v>10431</v>
      </c>
      <c r="C1724" s="42" t="s">
        <v>2187</v>
      </c>
      <c r="D1724" s="42" t="s">
        <v>409</v>
      </c>
      <c r="E1724">
        <v>-315885</v>
      </c>
      <c r="F1724">
        <v>2</v>
      </c>
      <c r="G1724" s="2">
        <v>45968</v>
      </c>
      <c r="H1724" s="42" t="s">
        <v>1221</v>
      </c>
      <c r="I1724" s="42" t="s">
        <v>62</v>
      </c>
      <c r="J1724" s="42" t="s">
        <v>1141</v>
      </c>
      <c r="K1724" s="42" t="s">
        <v>10432</v>
      </c>
      <c r="L1724" s="2">
        <v>46052</v>
      </c>
      <c r="M1724" s="42" t="s">
        <v>582</v>
      </c>
    </row>
    <row r="1725" spans="1:13" x14ac:dyDescent="0.25">
      <c r="A1725" s="42" t="s">
        <v>322</v>
      </c>
      <c r="B1725" s="42" t="s">
        <v>319</v>
      </c>
      <c r="C1725" s="42" t="s">
        <v>2310</v>
      </c>
      <c r="D1725" s="42" t="s">
        <v>409</v>
      </c>
      <c r="E1725">
        <v>-2540624</v>
      </c>
      <c r="F1725">
        <v>2</v>
      </c>
      <c r="G1725" s="2">
        <v>46022</v>
      </c>
      <c r="H1725" s="42" t="s">
        <v>1035</v>
      </c>
      <c r="I1725" s="42" t="s">
        <v>62</v>
      </c>
      <c r="J1725" s="42" t="s">
        <v>1141</v>
      </c>
      <c r="K1725" s="42" t="s">
        <v>10433</v>
      </c>
      <c r="L1725" s="2">
        <v>46052</v>
      </c>
      <c r="M1725" s="42" t="s">
        <v>582</v>
      </c>
    </row>
    <row r="1726" spans="1:13" x14ac:dyDescent="0.25">
      <c r="A1726" s="42" t="s">
        <v>4930</v>
      </c>
      <c r="B1726" s="42" t="s">
        <v>6002</v>
      </c>
      <c r="C1726" s="42" t="s">
        <v>1781</v>
      </c>
      <c r="D1726" s="42" t="s">
        <v>409</v>
      </c>
      <c r="E1726">
        <v>-15858867</v>
      </c>
      <c r="F1726">
        <v>2</v>
      </c>
      <c r="G1726" s="2">
        <v>45957</v>
      </c>
      <c r="H1726" s="42" t="s">
        <v>1221</v>
      </c>
      <c r="I1726" s="42" t="s">
        <v>62</v>
      </c>
      <c r="J1726" s="42" t="s">
        <v>1141</v>
      </c>
      <c r="K1726" s="42" t="s">
        <v>1781</v>
      </c>
      <c r="L1726" s="2">
        <v>46052</v>
      </c>
      <c r="M1726" s="42" t="s">
        <v>582</v>
      </c>
    </row>
    <row r="1727" spans="1:13" x14ac:dyDescent="0.25">
      <c r="A1727" s="42" t="s">
        <v>1803</v>
      </c>
      <c r="B1727" s="42" t="s">
        <v>1804</v>
      </c>
      <c r="C1727" s="42" t="s">
        <v>1780</v>
      </c>
      <c r="D1727" s="42" t="s">
        <v>409</v>
      </c>
      <c r="E1727">
        <v>-21142432</v>
      </c>
      <c r="F1727">
        <v>2</v>
      </c>
      <c r="G1727" s="2">
        <v>45960</v>
      </c>
      <c r="H1727" s="42" t="s">
        <v>1221</v>
      </c>
      <c r="I1727" s="42" t="s">
        <v>62</v>
      </c>
      <c r="J1727" s="42" t="s">
        <v>1141</v>
      </c>
      <c r="K1727" s="42" t="s">
        <v>10434</v>
      </c>
      <c r="L1727" s="2">
        <v>46052</v>
      </c>
      <c r="M1727" s="42" t="s">
        <v>582</v>
      </c>
    </row>
    <row r="1728" spans="1:13" x14ac:dyDescent="0.25">
      <c r="A1728" s="42" t="s">
        <v>151</v>
      </c>
      <c r="B1728" s="42" t="s">
        <v>279</v>
      </c>
      <c r="C1728" s="42" t="s">
        <v>3065</v>
      </c>
      <c r="D1728" s="42" t="s">
        <v>409</v>
      </c>
      <c r="E1728">
        <v>953444</v>
      </c>
      <c r="F1728">
        <v>2</v>
      </c>
      <c r="G1728" s="2">
        <v>46028</v>
      </c>
      <c r="H1728" s="42" t="s">
        <v>505</v>
      </c>
      <c r="I1728" s="42" t="s">
        <v>62</v>
      </c>
      <c r="J1728" s="42" t="s">
        <v>1219</v>
      </c>
      <c r="K1728" s="42" t="s">
        <v>3065</v>
      </c>
      <c r="L1728" s="2">
        <v>46051</v>
      </c>
      <c r="M1728" s="42" t="s">
        <v>582</v>
      </c>
    </row>
    <row r="1729" spans="1:13" x14ac:dyDescent="0.25">
      <c r="A1729" s="42" t="s">
        <v>1648</v>
      </c>
      <c r="B1729" s="42" t="s">
        <v>1649</v>
      </c>
      <c r="C1729" s="42" t="s">
        <v>3044</v>
      </c>
      <c r="D1729" s="42" t="s">
        <v>409</v>
      </c>
      <c r="E1729">
        <v>53066</v>
      </c>
      <c r="F1729">
        <v>2</v>
      </c>
      <c r="G1729" s="2">
        <v>46052</v>
      </c>
      <c r="H1729" s="42" t="s">
        <v>505</v>
      </c>
      <c r="I1729" s="42" t="s">
        <v>62</v>
      </c>
      <c r="J1729" s="42" t="s">
        <v>1219</v>
      </c>
      <c r="K1729" s="42" t="s">
        <v>3044</v>
      </c>
      <c r="L1729" s="2">
        <v>46051</v>
      </c>
      <c r="M1729" s="42" t="s">
        <v>582</v>
      </c>
    </row>
    <row r="1730" spans="1:13" x14ac:dyDescent="0.25">
      <c r="A1730" s="42" t="s">
        <v>348</v>
      </c>
      <c r="B1730" s="42" t="s">
        <v>335</v>
      </c>
      <c r="C1730" s="42" t="s">
        <v>3111</v>
      </c>
      <c r="D1730" s="42" t="s">
        <v>409</v>
      </c>
      <c r="E1730">
        <v>2405729</v>
      </c>
      <c r="F1730">
        <v>2</v>
      </c>
      <c r="G1730" s="2">
        <v>46048</v>
      </c>
      <c r="H1730" s="42" t="s">
        <v>1221</v>
      </c>
      <c r="I1730" s="42" t="s">
        <v>62</v>
      </c>
      <c r="J1730" s="42" t="s">
        <v>1141</v>
      </c>
      <c r="K1730" s="42" t="s">
        <v>3112</v>
      </c>
      <c r="L1730" s="2">
        <v>46048</v>
      </c>
      <c r="M1730" s="42" t="s">
        <v>582</v>
      </c>
    </row>
    <row r="1731" spans="1:13" x14ac:dyDescent="0.25">
      <c r="A1731" s="42" t="s">
        <v>348</v>
      </c>
      <c r="B1731" s="42" t="s">
        <v>335</v>
      </c>
      <c r="C1731" s="42" t="s">
        <v>3113</v>
      </c>
      <c r="D1731" s="42" t="s">
        <v>409</v>
      </c>
      <c r="E1731">
        <v>424540</v>
      </c>
      <c r="F1731">
        <v>2</v>
      </c>
      <c r="G1731" s="2">
        <v>46027</v>
      </c>
      <c r="H1731" s="42" t="s">
        <v>505</v>
      </c>
      <c r="I1731" s="42" t="s">
        <v>62</v>
      </c>
      <c r="J1731" s="42" t="s">
        <v>1219</v>
      </c>
      <c r="K1731" s="42" t="s">
        <v>3113</v>
      </c>
      <c r="L1731" s="2">
        <v>46048</v>
      </c>
      <c r="M1731" s="42" t="s">
        <v>582</v>
      </c>
    </row>
    <row r="1732" spans="1:13" x14ac:dyDescent="0.25">
      <c r="A1732" s="42" t="s">
        <v>2392</v>
      </c>
      <c r="B1732" s="42" t="s">
        <v>2434</v>
      </c>
      <c r="C1732" s="42" t="s">
        <v>2353</v>
      </c>
      <c r="D1732" s="42" t="s">
        <v>409</v>
      </c>
      <c r="E1732">
        <v>1986014</v>
      </c>
      <c r="F1732">
        <v>2</v>
      </c>
      <c r="G1732" s="2">
        <v>46020</v>
      </c>
      <c r="H1732" s="42" t="s">
        <v>607</v>
      </c>
      <c r="I1732" s="42" t="s">
        <v>73</v>
      </c>
      <c r="J1732" s="42" t="s">
        <v>449</v>
      </c>
      <c r="K1732" s="42" t="s">
        <v>2435</v>
      </c>
      <c r="L1732" s="2">
        <v>46386</v>
      </c>
      <c r="M1732" s="42" t="s">
        <v>582</v>
      </c>
    </row>
    <row r="1733" spans="1:13" x14ac:dyDescent="0.25">
      <c r="A1733" s="42" t="s">
        <v>9752</v>
      </c>
      <c r="B1733" s="42" t="s">
        <v>9753</v>
      </c>
      <c r="C1733" s="42" t="s">
        <v>10435</v>
      </c>
      <c r="D1733" s="42" t="s">
        <v>409</v>
      </c>
      <c r="E1733" s="5">
        <v>50000000</v>
      </c>
      <c r="F1733">
        <v>2</v>
      </c>
      <c r="G1733" s="2">
        <v>44895</v>
      </c>
      <c r="H1733" s="42" t="s">
        <v>448</v>
      </c>
      <c r="I1733" s="42" t="s">
        <v>73</v>
      </c>
      <c r="J1733" s="42" t="s">
        <v>449</v>
      </c>
      <c r="K1733" s="42" t="s">
        <v>10436</v>
      </c>
      <c r="L1733" s="2">
        <v>46325</v>
      </c>
      <c r="M1733" s="42" t="s">
        <v>582</v>
      </c>
    </row>
    <row r="1734" spans="1:13" x14ac:dyDescent="0.25">
      <c r="A1734" s="42" t="s">
        <v>1682</v>
      </c>
      <c r="B1734" s="42" t="s">
        <v>1683</v>
      </c>
      <c r="C1734" s="42" t="s">
        <v>2199</v>
      </c>
      <c r="D1734" s="42" t="s">
        <v>409</v>
      </c>
      <c r="E1734">
        <v>7075538</v>
      </c>
      <c r="F1734">
        <v>2</v>
      </c>
      <c r="G1734" s="2">
        <v>45922</v>
      </c>
      <c r="H1734" s="42" t="s">
        <v>457</v>
      </c>
      <c r="I1734" s="42" t="s">
        <v>73</v>
      </c>
      <c r="J1734" s="42" t="s">
        <v>449</v>
      </c>
      <c r="K1734" s="42" t="s">
        <v>1684</v>
      </c>
      <c r="L1734" s="2">
        <v>46265</v>
      </c>
      <c r="M1734" s="42" t="s">
        <v>582</v>
      </c>
    </row>
    <row r="1735" spans="1:13" x14ac:dyDescent="0.25">
      <c r="A1735" s="42" t="s">
        <v>11450</v>
      </c>
      <c r="B1735" s="42" t="s">
        <v>11451</v>
      </c>
      <c r="C1735" s="42" t="s">
        <v>12153</v>
      </c>
      <c r="D1735" s="42" t="s">
        <v>409</v>
      </c>
      <c r="E1735">
        <v>5489300</v>
      </c>
      <c r="F1735">
        <v>2</v>
      </c>
      <c r="G1735" s="2">
        <v>46185</v>
      </c>
      <c r="H1735" s="42" t="s">
        <v>439</v>
      </c>
      <c r="I1735" s="42" t="s">
        <v>70</v>
      </c>
      <c r="J1735" s="42" t="s">
        <v>440</v>
      </c>
      <c r="K1735" s="42" t="s">
        <v>13552</v>
      </c>
      <c r="L1735" s="2">
        <v>46262</v>
      </c>
      <c r="M1735" s="42" t="s">
        <v>582</v>
      </c>
    </row>
    <row r="1736" spans="1:13" x14ac:dyDescent="0.25">
      <c r="A1736" s="42" t="s">
        <v>11487</v>
      </c>
      <c r="B1736" s="42" t="s">
        <v>11488</v>
      </c>
      <c r="C1736" s="42" t="s">
        <v>12152</v>
      </c>
      <c r="D1736" s="42" t="s">
        <v>409</v>
      </c>
      <c r="E1736">
        <v>5489300</v>
      </c>
      <c r="F1736">
        <v>2</v>
      </c>
      <c r="G1736" s="2">
        <v>46185</v>
      </c>
      <c r="H1736" s="42" t="s">
        <v>439</v>
      </c>
      <c r="I1736" s="42" t="s">
        <v>70</v>
      </c>
      <c r="J1736" s="42" t="s">
        <v>440</v>
      </c>
      <c r="K1736" s="42" t="s">
        <v>13552</v>
      </c>
      <c r="L1736" s="2">
        <v>46262</v>
      </c>
      <c r="M1736" s="42" t="s">
        <v>582</v>
      </c>
    </row>
    <row r="1737" spans="1:13" x14ac:dyDescent="0.25">
      <c r="A1737" s="42" t="s">
        <v>1631</v>
      </c>
      <c r="B1737" s="42" t="s">
        <v>1632</v>
      </c>
      <c r="C1737" s="42" t="s">
        <v>12096</v>
      </c>
      <c r="D1737" s="42" t="s">
        <v>409</v>
      </c>
      <c r="E1737">
        <v>33461280</v>
      </c>
      <c r="F1737">
        <v>2</v>
      </c>
      <c r="G1737" s="2">
        <v>46196</v>
      </c>
      <c r="H1737" s="42" t="s">
        <v>472</v>
      </c>
      <c r="I1737" s="42" t="s">
        <v>67</v>
      </c>
      <c r="J1737" s="42" t="s">
        <v>462</v>
      </c>
      <c r="K1737" s="42" t="s">
        <v>13553</v>
      </c>
      <c r="L1737" s="2">
        <v>46234</v>
      </c>
      <c r="M1737" s="42" t="s">
        <v>582</v>
      </c>
    </row>
    <row r="1738" spans="1:13" x14ac:dyDescent="0.25">
      <c r="A1738" s="42" t="s">
        <v>11982</v>
      </c>
      <c r="B1738" s="42" t="s">
        <v>11983</v>
      </c>
      <c r="C1738" s="42" t="s">
        <v>11984</v>
      </c>
      <c r="D1738" s="42" t="s">
        <v>409</v>
      </c>
      <c r="E1738">
        <v>4556250</v>
      </c>
      <c r="F1738">
        <v>2</v>
      </c>
      <c r="G1738" s="2">
        <v>46169</v>
      </c>
      <c r="H1738" s="42" t="s">
        <v>465</v>
      </c>
      <c r="I1738" s="42" t="s">
        <v>64</v>
      </c>
      <c r="J1738" s="42" t="s">
        <v>466</v>
      </c>
      <c r="K1738" s="42" t="s">
        <v>11985</v>
      </c>
      <c r="L1738" s="2">
        <v>46234</v>
      </c>
      <c r="M1738" s="42" t="s">
        <v>582</v>
      </c>
    </row>
    <row r="1739" spans="1:13" x14ac:dyDescent="0.25">
      <c r="A1739" s="42"/>
      <c r="B1739" s="42" t="s">
        <v>372</v>
      </c>
      <c r="C1739" s="42" t="s">
        <v>12090</v>
      </c>
      <c r="D1739" s="42" t="s">
        <v>409</v>
      </c>
      <c r="E1739">
        <v>262986642</v>
      </c>
      <c r="F1739">
        <v>2</v>
      </c>
      <c r="G1739" s="2">
        <v>44864</v>
      </c>
      <c r="H1739" s="42" t="s">
        <v>13554</v>
      </c>
      <c r="I1739" s="42" t="s">
        <v>66</v>
      </c>
      <c r="J1739" s="42" t="s">
        <v>492</v>
      </c>
      <c r="K1739" s="42" t="s">
        <v>13555</v>
      </c>
      <c r="L1739" s="2">
        <v>46234</v>
      </c>
      <c r="M1739" s="42" t="s">
        <v>582</v>
      </c>
    </row>
    <row r="1740" spans="1:13" x14ac:dyDescent="0.25">
      <c r="A1740" s="42" t="s">
        <v>5910</v>
      </c>
      <c r="B1740" s="42" t="s">
        <v>5911</v>
      </c>
      <c r="C1740" s="42" t="s">
        <v>9952</v>
      </c>
      <c r="D1740" s="42" t="s">
        <v>409</v>
      </c>
      <c r="E1740">
        <v>5946538</v>
      </c>
      <c r="F1740">
        <v>2</v>
      </c>
      <c r="G1740" s="2">
        <v>46043</v>
      </c>
      <c r="H1740" s="42" t="s">
        <v>457</v>
      </c>
      <c r="I1740" s="42" t="s">
        <v>73</v>
      </c>
      <c r="J1740" s="42" t="s">
        <v>449</v>
      </c>
      <c r="K1740" s="42" t="s">
        <v>2618</v>
      </c>
      <c r="L1740" s="2">
        <v>46233</v>
      </c>
      <c r="M1740" s="42" t="s">
        <v>582</v>
      </c>
    </row>
    <row r="1741" spans="1:13" x14ac:dyDescent="0.25">
      <c r="A1741" s="42" t="s">
        <v>1631</v>
      </c>
      <c r="B1741" s="42" t="s">
        <v>1632</v>
      </c>
      <c r="C1741" s="42" t="s">
        <v>12096</v>
      </c>
      <c r="D1741" s="42" t="s">
        <v>409</v>
      </c>
      <c r="E1741">
        <v>50133058</v>
      </c>
      <c r="F1741">
        <v>2</v>
      </c>
      <c r="G1741" s="2">
        <v>46196</v>
      </c>
      <c r="H1741" s="42" t="s">
        <v>472</v>
      </c>
      <c r="I1741" s="42" t="s">
        <v>67</v>
      </c>
      <c r="J1741" s="42" t="s">
        <v>462</v>
      </c>
      <c r="K1741" s="42" t="s">
        <v>13553</v>
      </c>
      <c r="L1741" s="2">
        <v>46203</v>
      </c>
      <c r="M1741" s="42" t="s">
        <v>582</v>
      </c>
    </row>
    <row r="1742" spans="1:13" x14ac:dyDescent="0.25">
      <c r="A1742" s="42" t="s">
        <v>6050</v>
      </c>
      <c r="B1742" s="42" t="s">
        <v>6051</v>
      </c>
      <c r="C1742" s="42" t="s">
        <v>9454</v>
      </c>
      <c r="D1742" s="42" t="s">
        <v>409</v>
      </c>
      <c r="E1742" s="5">
        <v>5793933</v>
      </c>
      <c r="F1742">
        <v>2</v>
      </c>
      <c r="G1742" s="2">
        <v>46133</v>
      </c>
      <c r="H1742" s="42" t="s">
        <v>436</v>
      </c>
      <c r="I1742" s="42" t="s">
        <v>66</v>
      </c>
      <c r="J1742" s="42" t="s">
        <v>437</v>
      </c>
      <c r="K1742" s="42" t="s">
        <v>9455</v>
      </c>
      <c r="L1742" s="2">
        <v>46203</v>
      </c>
      <c r="M1742" s="42" t="s">
        <v>582</v>
      </c>
    </row>
    <row r="1743" spans="1:13" x14ac:dyDescent="0.25">
      <c r="A1743" s="42" t="s">
        <v>11487</v>
      </c>
      <c r="B1743" s="42" t="s">
        <v>11488</v>
      </c>
      <c r="C1743" s="42" t="s">
        <v>12152</v>
      </c>
      <c r="D1743" s="42" t="s">
        <v>409</v>
      </c>
      <c r="E1743">
        <v>5506707</v>
      </c>
      <c r="F1743">
        <v>2</v>
      </c>
      <c r="G1743" s="2">
        <v>46185</v>
      </c>
      <c r="H1743" s="42" t="s">
        <v>439</v>
      </c>
      <c r="I1743" s="42" t="s">
        <v>70</v>
      </c>
      <c r="J1743" s="42" t="s">
        <v>440</v>
      </c>
      <c r="K1743" s="42" t="s">
        <v>13552</v>
      </c>
      <c r="L1743" s="2">
        <v>46203</v>
      </c>
      <c r="M1743" s="42" t="s">
        <v>582</v>
      </c>
    </row>
    <row r="1744" spans="1:13" x14ac:dyDescent="0.25">
      <c r="A1744" s="42"/>
      <c r="B1744" s="42" t="s">
        <v>372</v>
      </c>
      <c r="C1744" s="42" t="s">
        <v>12090</v>
      </c>
      <c r="D1744" s="42" t="s">
        <v>409</v>
      </c>
      <c r="E1744">
        <v>112062722</v>
      </c>
      <c r="F1744">
        <v>2</v>
      </c>
      <c r="G1744" s="2">
        <v>44864</v>
      </c>
      <c r="H1744" s="42" t="s">
        <v>13554</v>
      </c>
      <c r="I1744" s="42" t="s">
        <v>66</v>
      </c>
      <c r="J1744" s="42" t="s">
        <v>492</v>
      </c>
      <c r="K1744" s="42" t="s">
        <v>13555</v>
      </c>
      <c r="L1744" s="2">
        <v>46203</v>
      </c>
      <c r="M1744" s="42" t="s">
        <v>582</v>
      </c>
    </row>
    <row r="1745" spans="1:13" x14ac:dyDescent="0.25">
      <c r="A1745" s="42" t="s">
        <v>1818</v>
      </c>
      <c r="B1745" s="42" t="s">
        <v>1819</v>
      </c>
      <c r="C1745" s="42" t="s">
        <v>2433</v>
      </c>
      <c r="D1745" s="42" t="s">
        <v>409</v>
      </c>
      <c r="E1745" s="5">
        <v>33666192</v>
      </c>
      <c r="F1745">
        <v>2</v>
      </c>
      <c r="G1745" s="2">
        <v>45960</v>
      </c>
      <c r="H1745" s="42" t="s">
        <v>457</v>
      </c>
      <c r="I1745" s="42" t="s">
        <v>73</v>
      </c>
      <c r="J1745" s="42" t="s">
        <v>449</v>
      </c>
      <c r="K1745" s="42" t="s">
        <v>1820</v>
      </c>
      <c r="L1745" s="2">
        <v>46203</v>
      </c>
      <c r="M1745" s="42" t="s">
        <v>582</v>
      </c>
    </row>
    <row r="1746" spans="1:13" x14ac:dyDescent="0.25">
      <c r="A1746" s="42" t="s">
        <v>1694</v>
      </c>
      <c r="B1746" s="42" t="s">
        <v>1695</v>
      </c>
      <c r="C1746" s="42" t="s">
        <v>10170</v>
      </c>
      <c r="D1746" s="42" t="s">
        <v>409</v>
      </c>
      <c r="E1746">
        <v>36056295</v>
      </c>
      <c r="F1746">
        <v>2</v>
      </c>
      <c r="G1746" s="2">
        <v>46155</v>
      </c>
      <c r="H1746" s="42" t="s">
        <v>436</v>
      </c>
      <c r="I1746" s="42" t="s">
        <v>66</v>
      </c>
      <c r="J1746" s="42" t="s">
        <v>437</v>
      </c>
      <c r="K1746" s="42" t="s">
        <v>10171</v>
      </c>
      <c r="L1746" s="2">
        <v>46203</v>
      </c>
      <c r="M1746" s="42" t="s">
        <v>582</v>
      </c>
    </row>
    <row r="1747" spans="1:13" x14ac:dyDescent="0.25">
      <c r="A1747" s="42" t="s">
        <v>11982</v>
      </c>
      <c r="B1747" s="42" t="s">
        <v>11983</v>
      </c>
      <c r="C1747" s="42" t="s">
        <v>11984</v>
      </c>
      <c r="D1747" s="42" t="s">
        <v>409</v>
      </c>
      <c r="E1747">
        <v>4556250</v>
      </c>
      <c r="F1747">
        <v>2</v>
      </c>
      <c r="G1747" s="2">
        <v>46169</v>
      </c>
      <c r="H1747" s="42" t="s">
        <v>465</v>
      </c>
      <c r="I1747" s="42" t="s">
        <v>64</v>
      </c>
      <c r="J1747" s="42" t="s">
        <v>466</v>
      </c>
      <c r="K1747" s="42" t="s">
        <v>11985</v>
      </c>
      <c r="L1747" s="2">
        <v>46203</v>
      </c>
      <c r="M1747" s="42" t="s">
        <v>582</v>
      </c>
    </row>
    <row r="1748" spans="1:13" x14ac:dyDescent="0.25">
      <c r="A1748" s="42" t="s">
        <v>6191</v>
      </c>
      <c r="B1748" s="42" t="s">
        <v>6192</v>
      </c>
      <c r="C1748" s="42" t="s">
        <v>6775</v>
      </c>
      <c r="D1748" s="42" t="s">
        <v>409</v>
      </c>
      <c r="E1748">
        <v>1693273</v>
      </c>
      <c r="F1748">
        <v>2</v>
      </c>
      <c r="G1748" s="2">
        <v>46108</v>
      </c>
      <c r="H1748" s="42" t="s">
        <v>448</v>
      </c>
      <c r="I1748" s="42" t="s">
        <v>73</v>
      </c>
      <c r="J1748" s="42" t="s">
        <v>449</v>
      </c>
      <c r="K1748" s="42" t="s">
        <v>9950</v>
      </c>
      <c r="L1748" s="2">
        <v>46203</v>
      </c>
      <c r="M1748" s="42" t="s">
        <v>582</v>
      </c>
    </row>
    <row r="1749" spans="1:13" x14ac:dyDescent="0.25">
      <c r="A1749" s="42" t="s">
        <v>1267</v>
      </c>
      <c r="B1749" s="42" t="s">
        <v>1268</v>
      </c>
      <c r="C1749" s="42" t="s">
        <v>4809</v>
      </c>
      <c r="D1749" s="42" t="s">
        <v>409</v>
      </c>
      <c r="E1749">
        <v>1188848.5</v>
      </c>
      <c r="F1749">
        <v>2</v>
      </c>
      <c r="G1749" s="2">
        <v>46070</v>
      </c>
      <c r="H1749" s="42" t="s">
        <v>448</v>
      </c>
      <c r="I1749" s="42" t="s">
        <v>73</v>
      </c>
      <c r="J1749" s="42" t="s">
        <v>449</v>
      </c>
      <c r="K1749" s="42" t="s">
        <v>5907</v>
      </c>
      <c r="L1749" s="2">
        <v>46203</v>
      </c>
      <c r="M1749" s="42" t="s">
        <v>582</v>
      </c>
    </row>
    <row r="1750" spans="1:13" x14ac:dyDescent="0.25">
      <c r="A1750" s="42" t="s">
        <v>1812</v>
      </c>
      <c r="B1750" s="42" t="s">
        <v>1813</v>
      </c>
      <c r="C1750" s="42" t="s">
        <v>2200</v>
      </c>
      <c r="D1750" s="42" t="s">
        <v>409</v>
      </c>
      <c r="E1750" s="5">
        <v>6455904</v>
      </c>
      <c r="F1750">
        <v>2</v>
      </c>
      <c r="G1750" s="2">
        <v>45930</v>
      </c>
      <c r="H1750" s="42" t="s">
        <v>457</v>
      </c>
      <c r="I1750" s="42" t="s">
        <v>73</v>
      </c>
      <c r="J1750" s="42" t="s">
        <v>449</v>
      </c>
      <c r="K1750" s="42" t="s">
        <v>1814</v>
      </c>
      <c r="L1750" s="2">
        <v>46203</v>
      </c>
      <c r="M1750" s="42" t="s">
        <v>582</v>
      </c>
    </row>
    <row r="1751" spans="1:13" x14ac:dyDescent="0.25">
      <c r="A1751" s="42" t="s">
        <v>217</v>
      </c>
      <c r="B1751" s="42" t="s">
        <v>140</v>
      </c>
      <c r="C1751" s="42" t="s">
        <v>1294</v>
      </c>
      <c r="D1751" s="42" t="s">
        <v>409</v>
      </c>
      <c r="E1751">
        <v>1109876</v>
      </c>
      <c r="F1751">
        <v>2</v>
      </c>
      <c r="G1751" s="2">
        <v>45797</v>
      </c>
      <c r="H1751" s="42" t="s">
        <v>782</v>
      </c>
      <c r="I1751" s="42" t="s">
        <v>65</v>
      </c>
      <c r="J1751" s="42" t="s">
        <v>420</v>
      </c>
      <c r="K1751" s="42" t="s">
        <v>783</v>
      </c>
      <c r="L1751" s="2">
        <v>46198</v>
      </c>
      <c r="M1751" s="42" t="s">
        <v>582</v>
      </c>
    </row>
    <row r="1752" spans="1:13" x14ac:dyDescent="0.25">
      <c r="A1752" s="42" t="s">
        <v>810</v>
      </c>
      <c r="B1752" s="42" t="s">
        <v>397</v>
      </c>
      <c r="C1752" s="42" t="s">
        <v>3149</v>
      </c>
      <c r="D1752" s="42" t="s">
        <v>409</v>
      </c>
      <c r="E1752" s="5">
        <v>500652</v>
      </c>
      <c r="F1752">
        <v>2</v>
      </c>
      <c r="G1752" s="2">
        <v>46044</v>
      </c>
      <c r="H1752" s="42" t="s">
        <v>494</v>
      </c>
      <c r="I1752" s="42" t="s">
        <v>76</v>
      </c>
      <c r="J1752" s="42" t="s">
        <v>495</v>
      </c>
      <c r="K1752" s="42" t="s">
        <v>3150</v>
      </c>
      <c r="L1752" s="2">
        <v>46197</v>
      </c>
      <c r="M1752" s="42" t="s">
        <v>582</v>
      </c>
    </row>
    <row r="1753" spans="1:13" x14ac:dyDescent="0.25">
      <c r="A1753" s="42" t="s">
        <v>11450</v>
      </c>
      <c r="B1753" s="42" t="s">
        <v>11451</v>
      </c>
      <c r="C1753" s="42" t="s">
        <v>12153</v>
      </c>
      <c r="D1753" s="42" t="s">
        <v>409</v>
      </c>
      <c r="E1753" s="5">
        <v>5506340</v>
      </c>
      <c r="F1753">
        <v>2</v>
      </c>
      <c r="G1753" s="2">
        <v>46185</v>
      </c>
      <c r="H1753" s="42" t="s">
        <v>439</v>
      </c>
      <c r="I1753" s="42" t="s">
        <v>70</v>
      </c>
      <c r="J1753" s="42" t="s">
        <v>440</v>
      </c>
      <c r="K1753" s="42" t="s">
        <v>13552</v>
      </c>
      <c r="L1753" s="2">
        <v>46191</v>
      </c>
      <c r="M1753" s="42" t="s">
        <v>582</v>
      </c>
    </row>
    <row r="1754" spans="1:13" x14ac:dyDescent="0.25">
      <c r="A1754" s="42" t="s">
        <v>669</v>
      </c>
      <c r="B1754" s="42" t="s">
        <v>378</v>
      </c>
      <c r="C1754" s="42" t="s">
        <v>1755</v>
      </c>
      <c r="D1754" s="42" t="s">
        <v>409</v>
      </c>
      <c r="E1754">
        <v>4950157</v>
      </c>
      <c r="F1754">
        <v>2</v>
      </c>
      <c r="G1754" s="2">
        <v>45946</v>
      </c>
      <c r="H1754" s="42" t="s">
        <v>448</v>
      </c>
      <c r="I1754" s="42" t="s">
        <v>73</v>
      </c>
      <c r="J1754" s="42" t="s">
        <v>449</v>
      </c>
      <c r="K1754" s="42" t="s">
        <v>1756</v>
      </c>
      <c r="L1754" s="2">
        <v>46176</v>
      </c>
      <c r="M1754" s="42" t="s">
        <v>582</v>
      </c>
    </row>
    <row r="1755" spans="1:13" x14ac:dyDescent="0.25">
      <c r="A1755" s="42" t="s">
        <v>194</v>
      </c>
      <c r="B1755" s="42" t="s">
        <v>36</v>
      </c>
      <c r="C1755" s="42" t="s">
        <v>2581</v>
      </c>
      <c r="D1755" s="42" t="s">
        <v>409</v>
      </c>
      <c r="E1755" s="5">
        <v>28741603</v>
      </c>
      <c r="F1755">
        <v>2</v>
      </c>
      <c r="G1755" s="2">
        <v>46063</v>
      </c>
      <c r="H1755" s="42" t="s">
        <v>465</v>
      </c>
      <c r="I1755" s="42" t="s">
        <v>64</v>
      </c>
      <c r="J1755" s="42" t="s">
        <v>466</v>
      </c>
      <c r="K1755" s="42" t="s">
        <v>2582</v>
      </c>
      <c r="L1755" s="2">
        <v>46173</v>
      </c>
      <c r="M1755" s="42" t="s">
        <v>582</v>
      </c>
    </row>
    <row r="1756" spans="1:13" x14ac:dyDescent="0.25">
      <c r="A1756" s="42" t="s">
        <v>1694</v>
      </c>
      <c r="B1756" s="42" t="s">
        <v>1695</v>
      </c>
      <c r="C1756" s="42" t="s">
        <v>10170</v>
      </c>
      <c r="D1756" s="42" t="s">
        <v>409</v>
      </c>
      <c r="E1756">
        <v>11578513</v>
      </c>
      <c r="F1756">
        <v>2</v>
      </c>
      <c r="G1756" s="2">
        <v>46155</v>
      </c>
      <c r="H1756" s="42" t="s">
        <v>436</v>
      </c>
      <c r="I1756" s="42" t="s">
        <v>66</v>
      </c>
      <c r="J1756" s="42" t="s">
        <v>437</v>
      </c>
      <c r="K1756" s="42" t="s">
        <v>10171</v>
      </c>
      <c r="L1756" s="2">
        <v>46173</v>
      </c>
      <c r="M1756" s="42" t="s">
        <v>582</v>
      </c>
    </row>
    <row r="1757" spans="1:13" x14ac:dyDescent="0.25">
      <c r="A1757" s="42" t="s">
        <v>6050</v>
      </c>
      <c r="B1757" s="42" t="s">
        <v>6051</v>
      </c>
      <c r="C1757" s="42" t="s">
        <v>9454</v>
      </c>
      <c r="D1757" s="42" t="s">
        <v>409</v>
      </c>
      <c r="E1757">
        <v>19843555</v>
      </c>
      <c r="F1757">
        <v>2</v>
      </c>
      <c r="G1757" s="2">
        <v>46133</v>
      </c>
      <c r="H1757" s="42" t="s">
        <v>436</v>
      </c>
      <c r="I1757" s="42" t="s">
        <v>66</v>
      </c>
      <c r="J1757" s="42" t="s">
        <v>437</v>
      </c>
      <c r="K1757" s="42" t="s">
        <v>9455</v>
      </c>
      <c r="L1757" s="2">
        <v>46173</v>
      </c>
      <c r="M1757" s="42" t="s">
        <v>582</v>
      </c>
    </row>
    <row r="1758" spans="1:13" x14ac:dyDescent="0.25">
      <c r="A1758" s="42" t="s">
        <v>7719</v>
      </c>
      <c r="B1758" s="42" t="s">
        <v>7720</v>
      </c>
      <c r="C1758" s="42" t="s">
        <v>6431</v>
      </c>
      <c r="D1758" s="42" t="s">
        <v>409</v>
      </c>
      <c r="E1758">
        <v>8803053</v>
      </c>
      <c r="F1758">
        <v>2</v>
      </c>
      <c r="G1758" s="2">
        <v>46142</v>
      </c>
      <c r="H1758" s="42" t="s">
        <v>465</v>
      </c>
      <c r="I1758" s="42" t="s">
        <v>64</v>
      </c>
      <c r="J1758" s="42" t="s">
        <v>466</v>
      </c>
      <c r="K1758" s="42" t="s">
        <v>9946</v>
      </c>
      <c r="L1758" s="2">
        <v>46173</v>
      </c>
      <c r="M1758" s="42" t="s">
        <v>582</v>
      </c>
    </row>
    <row r="1759" spans="1:13" x14ac:dyDescent="0.25">
      <c r="A1759" s="42" t="s">
        <v>5910</v>
      </c>
      <c r="B1759" s="42" t="s">
        <v>5911</v>
      </c>
      <c r="C1759" s="42" t="s">
        <v>9951</v>
      </c>
      <c r="D1759" s="42" t="s">
        <v>409</v>
      </c>
      <c r="E1759">
        <v>5938885</v>
      </c>
      <c r="F1759">
        <v>2</v>
      </c>
      <c r="G1759" s="2">
        <v>46043</v>
      </c>
      <c r="H1759" s="42" t="s">
        <v>457</v>
      </c>
      <c r="I1759" s="42" t="s">
        <v>73</v>
      </c>
      <c r="J1759" s="42" t="s">
        <v>449</v>
      </c>
      <c r="K1759" s="42" t="s">
        <v>5913</v>
      </c>
      <c r="L1759" s="2">
        <v>46172</v>
      </c>
      <c r="M1759" s="42" t="s">
        <v>582</v>
      </c>
    </row>
    <row r="1760" spans="1:13" x14ac:dyDescent="0.25">
      <c r="A1760" s="42" t="s">
        <v>594</v>
      </c>
      <c r="B1760" s="42" t="s">
        <v>406</v>
      </c>
      <c r="C1760" s="42" t="s">
        <v>10561</v>
      </c>
      <c r="D1760" s="42" t="s">
        <v>409</v>
      </c>
      <c r="E1760">
        <v>4213762</v>
      </c>
      <c r="F1760">
        <v>2</v>
      </c>
      <c r="G1760" s="2">
        <v>45895</v>
      </c>
      <c r="H1760" s="42" t="s">
        <v>461</v>
      </c>
      <c r="I1760" s="42" t="s">
        <v>67</v>
      </c>
      <c r="J1760" s="42" t="s">
        <v>462</v>
      </c>
      <c r="K1760" s="42" t="s">
        <v>10561</v>
      </c>
      <c r="L1760" s="2">
        <v>46171</v>
      </c>
      <c r="M1760" s="42" t="s">
        <v>582</v>
      </c>
    </row>
    <row r="1761" spans="1:13" x14ac:dyDescent="0.25">
      <c r="A1761" s="42" t="s">
        <v>3057</v>
      </c>
      <c r="B1761" s="42" t="s">
        <v>3058</v>
      </c>
      <c r="C1761" s="42" t="s">
        <v>3059</v>
      </c>
      <c r="D1761" s="42" t="s">
        <v>409</v>
      </c>
      <c r="E1761">
        <v>1671759</v>
      </c>
      <c r="F1761">
        <v>2</v>
      </c>
      <c r="G1761" s="2">
        <v>46051</v>
      </c>
      <c r="H1761" s="42" t="s">
        <v>470</v>
      </c>
      <c r="I1761" s="42" t="s">
        <v>69</v>
      </c>
      <c r="J1761" s="42" t="s">
        <v>471</v>
      </c>
      <c r="K1761" s="42" t="s">
        <v>3060</v>
      </c>
      <c r="L1761" s="2">
        <v>46168</v>
      </c>
      <c r="M1761" s="42" t="s">
        <v>582</v>
      </c>
    </row>
    <row r="1762" spans="1:13" x14ac:dyDescent="0.25">
      <c r="A1762" s="42" t="s">
        <v>8714</v>
      </c>
      <c r="B1762" s="42" t="s">
        <v>9410</v>
      </c>
      <c r="C1762" s="42" t="s">
        <v>6641</v>
      </c>
      <c r="D1762" s="42" t="s">
        <v>409</v>
      </c>
      <c r="E1762">
        <v>237688</v>
      </c>
      <c r="F1762">
        <v>2</v>
      </c>
      <c r="G1762" s="2">
        <v>46120</v>
      </c>
      <c r="H1762" s="42" t="s">
        <v>476</v>
      </c>
      <c r="I1762" s="42" t="s">
        <v>69</v>
      </c>
      <c r="J1762" s="42" t="s">
        <v>471</v>
      </c>
      <c r="K1762" s="42" t="s">
        <v>9409</v>
      </c>
      <c r="L1762" s="2">
        <v>46168</v>
      </c>
      <c r="M1762" s="42" t="s">
        <v>582</v>
      </c>
    </row>
    <row r="1763" spans="1:13" x14ac:dyDescent="0.25">
      <c r="A1763" s="42" t="s">
        <v>8343</v>
      </c>
      <c r="B1763" s="42" t="s">
        <v>8344</v>
      </c>
      <c r="C1763" s="42" t="s">
        <v>6482</v>
      </c>
      <c r="D1763" s="42" t="s">
        <v>409</v>
      </c>
      <c r="E1763" s="5">
        <v>2447002</v>
      </c>
      <c r="F1763">
        <v>2</v>
      </c>
      <c r="G1763" s="2">
        <v>46140</v>
      </c>
      <c r="H1763" s="42" t="s">
        <v>451</v>
      </c>
      <c r="I1763" s="42" t="s">
        <v>68</v>
      </c>
      <c r="J1763" s="42" t="s">
        <v>452</v>
      </c>
      <c r="K1763" s="42" t="s">
        <v>6482</v>
      </c>
      <c r="L1763" s="2">
        <v>46161</v>
      </c>
      <c r="M1763" s="42" t="s">
        <v>582</v>
      </c>
    </row>
    <row r="1764" spans="1:13" x14ac:dyDescent="0.25">
      <c r="A1764" s="42" t="s">
        <v>10437</v>
      </c>
      <c r="B1764" s="42" t="s">
        <v>10438</v>
      </c>
      <c r="C1764" s="42" t="s">
        <v>10439</v>
      </c>
      <c r="D1764" s="42" t="s">
        <v>409</v>
      </c>
      <c r="E1764">
        <v>462867</v>
      </c>
      <c r="F1764">
        <v>2</v>
      </c>
      <c r="G1764" s="2">
        <v>46161</v>
      </c>
      <c r="H1764" s="42" t="s">
        <v>461</v>
      </c>
      <c r="I1764" s="42" t="s">
        <v>67</v>
      </c>
      <c r="J1764" s="42" t="s">
        <v>462</v>
      </c>
      <c r="K1764" s="42" t="s">
        <v>10439</v>
      </c>
      <c r="L1764" s="2">
        <v>46161</v>
      </c>
      <c r="M1764" s="42" t="s">
        <v>582</v>
      </c>
    </row>
    <row r="1765" spans="1:13" x14ac:dyDescent="0.25">
      <c r="A1765" s="42" t="s">
        <v>10437</v>
      </c>
      <c r="B1765" s="42" t="s">
        <v>10438</v>
      </c>
      <c r="C1765" s="42" t="s">
        <v>10439</v>
      </c>
      <c r="D1765" s="42" t="s">
        <v>409</v>
      </c>
      <c r="E1765">
        <v>462867</v>
      </c>
      <c r="F1765">
        <v>2</v>
      </c>
      <c r="G1765" s="2">
        <v>46161</v>
      </c>
      <c r="H1765" s="42" t="s">
        <v>461</v>
      </c>
      <c r="I1765" s="42" t="s">
        <v>67</v>
      </c>
      <c r="J1765" s="42" t="s">
        <v>462</v>
      </c>
      <c r="K1765" s="42" t="s">
        <v>10439</v>
      </c>
      <c r="L1765" s="2">
        <v>46161</v>
      </c>
      <c r="M1765" s="42" t="s">
        <v>582</v>
      </c>
    </row>
    <row r="1766" spans="1:13" x14ac:dyDescent="0.25">
      <c r="A1766" s="42" t="s">
        <v>7719</v>
      </c>
      <c r="B1766" s="42" t="s">
        <v>7720</v>
      </c>
      <c r="C1766" s="42" t="s">
        <v>6431</v>
      </c>
      <c r="D1766" s="42" t="s">
        <v>409</v>
      </c>
      <c r="E1766">
        <v>8803053</v>
      </c>
      <c r="F1766">
        <v>2</v>
      </c>
      <c r="G1766" s="2">
        <v>46142</v>
      </c>
      <c r="H1766" s="42" t="s">
        <v>465</v>
      </c>
      <c r="I1766" s="42" t="s">
        <v>64</v>
      </c>
      <c r="J1766" s="42" t="s">
        <v>466</v>
      </c>
      <c r="K1766" s="42" t="s">
        <v>9946</v>
      </c>
      <c r="L1766" s="2">
        <v>46142</v>
      </c>
      <c r="M1766" s="42" t="s">
        <v>582</v>
      </c>
    </row>
    <row r="1767" spans="1:13" x14ac:dyDescent="0.25">
      <c r="A1767" s="42" t="s">
        <v>6191</v>
      </c>
      <c r="B1767" s="42" t="s">
        <v>6192</v>
      </c>
      <c r="C1767" s="42" t="s">
        <v>6775</v>
      </c>
      <c r="D1767" s="42" t="s">
        <v>409</v>
      </c>
      <c r="E1767">
        <v>1693273</v>
      </c>
      <c r="F1767">
        <v>2</v>
      </c>
      <c r="G1767" s="2">
        <v>46108</v>
      </c>
      <c r="H1767" s="42" t="s">
        <v>448</v>
      </c>
      <c r="I1767" s="42" t="s">
        <v>73</v>
      </c>
      <c r="J1767" s="42" t="s">
        <v>449</v>
      </c>
      <c r="K1767" s="42" t="s">
        <v>9950</v>
      </c>
      <c r="L1767" s="2">
        <v>46142</v>
      </c>
      <c r="M1767" s="42" t="s">
        <v>582</v>
      </c>
    </row>
    <row r="1768" spans="1:13" x14ac:dyDescent="0.25">
      <c r="A1768" s="42" t="s">
        <v>198</v>
      </c>
      <c r="B1768" s="42" t="s">
        <v>7</v>
      </c>
      <c r="C1768" s="42" t="s">
        <v>6476</v>
      </c>
      <c r="D1768" s="42" t="s">
        <v>409</v>
      </c>
      <c r="E1768">
        <v>-14552957</v>
      </c>
      <c r="F1768">
        <v>2</v>
      </c>
      <c r="G1768" s="2">
        <v>46112</v>
      </c>
      <c r="H1768" s="42" t="s">
        <v>461</v>
      </c>
      <c r="I1768" s="42" t="s">
        <v>67</v>
      </c>
      <c r="J1768" s="42" t="s">
        <v>462</v>
      </c>
      <c r="K1768" s="42" t="s">
        <v>6476</v>
      </c>
      <c r="L1768" s="2">
        <v>46142</v>
      </c>
      <c r="M1768" s="42" t="s">
        <v>582</v>
      </c>
    </row>
    <row r="1769" spans="1:13" x14ac:dyDescent="0.25">
      <c r="A1769" s="42" t="s">
        <v>284</v>
      </c>
      <c r="B1769" s="42" t="s">
        <v>280</v>
      </c>
      <c r="C1769" s="42" t="s">
        <v>2585</v>
      </c>
      <c r="D1769" s="42" t="s">
        <v>409</v>
      </c>
      <c r="E1769" s="5">
        <v>57985827.200000003</v>
      </c>
      <c r="F1769">
        <v>2</v>
      </c>
      <c r="G1769" s="2">
        <v>46049</v>
      </c>
      <c r="H1769" s="42" t="s">
        <v>465</v>
      </c>
      <c r="I1769" s="42" t="s">
        <v>64</v>
      </c>
      <c r="J1769" s="42" t="s">
        <v>466</v>
      </c>
      <c r="K1769" s="42" t="s">
        <v>2586</v>
      </c>
      <c r="L1769" s="2">
        <v>46142</v>
      </c>
      <c r="M1769" s="42" t="s">
        <v>582</v>
      </c>
    </row>
    <row r="1770" spans="1:13" x14ac:dyDescent="0.25">
      <c r="A1770" s="42" t="s">
        <v>1205</v>
      </c>
      <c r="B1770" s="42" t="s">
        <v>1248</v>
      </c>
      <c r="C1770" s="42" t="s">
        <v>6743</v>
      </c>
      <c r="D1770" s="42" t="s">
        <v>409</v>
      </c>
      <c r="E1770" s="5">
        <v>816756</v>
      </c>
      <c r="F1770">
        <v>2</v>
      </c>
      <c r="G1770" s="2">
        <v>46098</v>
      </c>
      <c r="H1770" s="42" t="s">
        <v>607</v>
      </c>
      <c r="I1770" s="42" t="s">
        <v>73</v>
      </c>
      <c r="J1770" s="42" t="s">
        <v>449</v>
      </c>
      <c r="K1770" s="42" t="s">
        <v>9947</v>
      </c>
      <c r="L1770" s="2">
        <v>46142</v>
      </c>
      <c r="M1770" s="42" t="s">
        <v>582</v>
      </c>
    </row>
    <row r="1771" spans="1:13" x14ac:dyDescent="0.25">
      <c r="A1771" s="42" t="s">
        <v>8343</v>
      </c>
      <c r="B1771" s="42" t="s">
        <v>8344</v>
      </c>
      <c r="C1771" s="42" t="s">
        <v>6482</v>
      </c>
      <c r="D1771" s="42" t="s">
        <v>409</v>
      </c>
      <c r="E1771">
        <v>892405</v>
      </c>
      <c r="F1771">
        <v>2</v>
      </c>
      <c r="G1771" s="2">
        <v>46140</v>
      </c>
      <c r="H1771" s="42" t="s">
        <v>451</v>
      </c>
      <c r="I1771" s="42" t="s">
        <v>68</v>
      </c>
      <c r="J1771" s="42" t="s">
        <v>452</v>
      </c>
      <c r="K1771" s="42" t="s">
        <v>6482</v>
      </c>
      <c r="L1771" s="2">
        <v>46140</v>
      </c>
      <c r="M1771" s="42" t="s">
        <v>582</v>
      </c>
    </row>
    <row r="1772" spans="1:13" x14ac:dyDescent="0.25">
      <c r="A1772" s="42" t="s">
        <v>8714</v>
      </c>
      <c r="B1772" s="42" t="s">
        <v>9410</v>
      </c>
      <c r="C1772" s="42" t="s">
        <v>6641</v>
      </c>
      <c r="D1772" s="42" t="s">
        <v>409</v>
      </c>
      <c r="E1772" s="5">
        <v>297618</v>
      </c>
      <c r="F1772">
        <v>2</v>
      </c>
      <c r="G1772" s="2">
        <v>46120</v>
      </c>
      <c r="H1772" s="42" t="s">
        <v>476</v>
      </c>
      <c r="I1772" s="42" t="s">
        <v>69</v>
      </c>
      <c r="J1772" s="42" t="s">
        <v>471</v>
      </c>
      <c r="K1772" s="42" t="s">
        <v>9409</v>
      </c>
      <c r="L1772" s="2">
        <v>46120</v>
      </c>
      <c r="M1772" s="42" t="s">
        <v>582</v>
      </c>
    </row>
    <row r="1773" spans="1:13" x14ac:dyDescent="0.25">
      <c r="A1773" s="42" t="s">
        <v>284</v>
      </c>
      <c r="B1773" s="42" t="s">
        <v>280</v>
      </c>
      <c r="C1773" s="42" t="s">
        <v>2585</v>
      </c>
      <c r="D1773" s="42" t="s">
        <v>409</v>
      </c>
      <c r="E1773" s="5">
        <v>57985827.200000003</v>
      </c>
      <c r="F1773">
        <v>2</v>
      </c>
      <c r="G1773" s="2">
        <v>46049</v>
      </c>
      <c r="H1773" s="42" t="s">
        <v>465</v>
      </c>
      <c r="I1773" s="42" t="s">
        <v>64</v>
      </c>
      <c r="J1773" s="42" t="s">
        <v>466</v>
      </c>
      <c r="K1773" s="42" t="s">
        <v>2586</v>
      </c>
      <c r="L1773" s="2">
        <v>46112</v>
      </c>
      <c r="M1773" s="42" t="s">
        <v>582</v>
      </c>
    </row>
    <row r="1774" spans="1:13" x14ac:dyDescent="0.25">
      <c r="A1774" s="42" t="s">
        <v>2598</v>
      </c>
      <c r="B1774" s="42" t="s">
        <v>2599</v>
      </c>
      <c r="C1774" s="42" t="s">
        <v>2600</v>
      </c>
      <c r="D1774" s="42" t="s">
        <v>409</v>
      </c>
      <c r="E1774">
        <v>77248242</v>
      </c>
      <c r="F1774">
        <v>2</v>
      </c>
      <c r="G1774" s="2">
        <v>46034</v>
      </c>
      <c r="H1774" s="42" t="s">
        <v>465</v>
      </c>
      <c r="I1774" s="42" t="s">
        <v>64</v>
      </c>
      <c r="J1774" s="42" t="s">
        <v>466</v>
      </c>
      <c r="K1774" s="42" t="s">
        <v>2601</v>
      </c>
      <c r="L1774" s="2">
        <v>46112</v>
      </c>
      <c r="M1774" s="42" t="s">
        <v>582</v>
      </c>
    </row>
    <row r="1775" spans="1:13" x14ac:dyDescent="0.25">
      <c r="A1775" s="42" t="s">
        <v>1329</v>
      </c>
      <c r="B1775" s="42" t="s">
        <v>1330</v>
      </c>
      <c r="C1775" s="42" t="s">
        <v>6467</v>
      </c>
      <c r="D1775" s="42" t="s">
        <v>409</v>
      </c>
      <c r="E1775" s="5">
        <v>330686</v>
      </c>
      <c r="F1775">
        <v>2</v>
      </c>
      <c r="G1775" s="2">
        <v>46106</v>
      </c>
      <c r="H1775" s="42" t="s">
        <v>479</v>
      </c>
      <c r="I1775" s="42" t="s">
        <v>67</v>
      </c>
      <c r="J1775" s="42" t="s">
        <v>480</v>
      </c>
      <c r="K1775" s="42" t="s">
        <v>6467</v>
      </c>
      <c r="L1775" s="2">
        <v>46112</v>
      </c>
      <c r="M1775" s="42" t="s">
        <v>582</v>
      </c>
    </row>
    <row r="1776" spans="1:13" x14ac:dyDescent="0.25">
      <c r="A1776" s="42" t="s">
        <v>2613</v>
      </c>
      <c r="B1776" s="42" t="s">
        <v>2614</v>
      </c>
      <c r="C1776" s="42" t="s">
        <v>2615</v>
      </c>
      <c r="D1776" s="42" t="s">
        <v>409</v>
      </c>
      <c r="E1776">
        <v>12698557</v>
      </c>
      <c r="F1776">
        <v>2</v>
      </c>
      <c r="G1776" s="2">
        <v>46058</v>
      </c>
      <c r="H1776" s="42" t="s">
        <v>465</v>
      </c>
      <c r="I1776" s="42" t="s">
        <v>64</v>
      </c>
      <c r="J1776" s="42" t="s">
        <v>466</v>
      </c>
      <c r="K1776" s="42" t="s">
        <v>2616</v>
      </c>
      <c r="L1776" s="2">
        <v>46112</v>
      </c>
      <c r="M1776" s="42" t="s">
        <v>582</v>
      </c>
    </row>
    <row r="1777" spans="1:13" x14ac:dyDescent="0.25">
      <c r="A1777" s="42" t="s">
        <v>9154</v>
      </c>
      <c r="B1777" s="42" t="s">
        <v>13556</v>
      </c>
      <c r="C1777" s="42" t="s">
        <v>6721</v>
      </c>
      <c r="D1777" s="42" t="s">
        <v>409</v>
      </c>
      <c r="E1777" s="5">
        <v>5541533</v>
      </c>
      <c r="F1777">
        <v>2</v>
      </c>
      <c r="G1777" s="2">
        <v>45861</v>
      </c>
      <c r="H1777" s="42" t="s">
        <v>457</v>
      </c>
      <c r="I1777" s="42" t="s">
        <v>73</v>
      </c>
      <c r="J1777" s="42" t="s">
        <v>449</v>
      </c>
      <c r="K1777" s="42" t="s">
        <v>10075</v>
      </c>
      <c r="L1777" s="2">
        <v>46112</v>
      </c>
      <c r="M1777" s="42" t="s">
        <v>582</v>
      </c>
    </row>
    <row r="1778" spans="1:13" x14ac:dyDescent="0.25">
      <c r="A1778" s="42" t="s">
        <v>927</v>
      </c>
      <c r="B1778" s="42" t="s">
        <v>843</v>
      </c>
      <c r="C1778" s="42" t="s">
        <v>4709</v>
      </c>
      <c r="D1778" s="42" t="s">
        <v>409</v>
      </c>
      <c r="E1778">
        <v>1886823</v>
      </c>
      <c r="F1778">
        <v>2</v>
      </c>
      <c r="G1778" s="2">
        <v>46069</v>
      </c>
      <c r="H1778" s="42" t="s">
        <v>485</v>
      </c>
      <c r="I1778" s="42" t="s">
        <v>64</v>
      </c>
      <c r="J1778" s="42" t="s">
        <v>466</v>
      </c>
      <c r="K1778" s="42" t="s">
        <v>5926</v>
      </c>
      <c r="L1778" s="2">
        <v>46112</v>
      </c>
      <c r="M1778" s="42" t="s">
        <v>582</v>
      </c>
    </row>
    <row r="1779" spans="1:13" x14ac:dyDescent="0.25">
      <c r="A1779" s="42" t="s">
        <v>1091</v>
      </c>
      <c r="B1779" s="42" t="s">
        <v>1092</v>
      </c>
      <c r="C1779" s="42" t="s">
        <v>2602</v>
      </c>
      <c r="D1779" s="42" t="s">
        <v>409</v>
      </c>
      <c r="E1779" s="5">
        <v>10723406</v>
      </c>
      <c r="F1779">
        <v>2</v>
      </c>
      <c r="G1779" s="2">
        <v>46049</v>
      </c>
      <c r="H1779" s="42" t="s">
        <v>465</v>
      </c>
      <c r="I1779" s="42" t="s">
        <v>64</v>
      </c>
      <c r="J1779" s="42" t="s">
        <v>466</v>
      </c>
      <c r="K1779" s="42" t="s">
        <v>2603</v>
      </c>
      <c r="L1779" s="2">
        <v>46112</v>
      </c>
      <c r="M1779" s="42" t="s">
        <v>582</v>
      </c>
    </row>
    <row r="1780" spans="1:13" x14ac:dyDescent="0.25">
      <c r="A1780" s="42" t="s">
        <v>5910</v>
      </c>
      <c r="B1780" s="42" t="s">
        <v>5911</v>
      </c>
      <c r="C1780" s="42" t="s">
        <v>6720</v>
      </c>
      <c r="D1780" s="42" t="s">
        <v>409</v>
      </c>
      <c r="E1780" s="5">
        <v>5882611</v>
      </c>
      <c r="F1780">
        <v>2</v>
      </c>
      <c r="G1780" s="2">
        <v>45838</v>
      </c>
      <c r="H1780" s="42" t="s">
        <v>457</v>
      </c>
      <c r="I1780" s="42" t="s">
        <v>73</v>
      </c>
      <c r="J1780" s="42" t="s">
        <v>449</v>
      </c>
      <c r="K1780" s="42" t="s">
        <v>10074</v>
      </c>
      <c r="L1780" s="2">
        <v>46112</v>
      </c>
      <c r="M1780" s="42" t="s">
        <v>582</v>
      </c>
    </row>
    <row r="1781" spans="1:13" x14ac:dyDescent="0.25">
      <c r="A1781" s="42" t="s">
        <v>197</v>
      </c>
      <c r="B1781" s="42" t="s">
        <v>15</v>
      </c>
      <c r="C1781" s="42" t="s">
        <v>9954</v>
      </c>
      <c r="D1781" s="42" t="s">
        <v>409</v>
      </c>
      <c r="E1781" s="5">
        <v>-77119</v>
      </c>
      <c r="F1781">
        <v>2</v>
      </c>
      <c r="G1781" s="2">
        <v>46101</v>
      </c>
      <c r="H1781" s="42" t="s">
        <v>1599</v>
      </c>
      <c r="I1781" s="42" t="s">
        <v>66</v>
      </c>
      <c r="J1781" s="42" t="s">
        <v>492</v>
      </c>
      <c r="K1781" s="42" t="s">
        <v>1402</v>
      </c>
      <c r="L1781" s="2">
        <v>46112</v>
      </c>
      <c r="M1781" s="42" t="s">
        <v>582</v>
      </c>
    </row>
    <row r="1782" spans="1:13" x14ac:dyDescent="0.25">
      <c r="A1782" s="42" t="s">
        <v>194</v>
      </c>
      <c r="B1782" s="42" t="s">
        <v>36</v>
      </c>
      <c r="C1782" s="42" t="s">
        <v>2581</v>
      </c>
      <c r="D1782" s="42" t="s">
        <v>409</v>
      </c>
      <c r="E1782" s="5">
        <v>28741603</v>
      </c>
      <c r="F1782">
        <v>2</v>
      </c>
      <c r="G1782" s="2">
        <v>46063</v>
      </c>
      <c r="H1782" s="42" t="s">
        <v>465</v>
      </c>
      <c r="I1782" s="42" t="s">
        <v>64</v>
      </c>
      <c r="J1782" s="42" t="s">
        <v>466</v>
      </c>
      <c r="K1782" s="42" t="s">
        <v>2582</v>
      </c>
      <c r="L1782" s="2">
        <v>46112</v>
      </c>
      <c r="M1782" s="42" t="s">
        <v>582</v>
      </c>
    </row>
    <row r="1783" spans="1:13" x14ac:dyDescent="0.25">
      <c r="A1783" s="42" t="s">
        <v>5202</v>
      </c>
      <c r="B1783" s="42" t="s">
        <v>5204</v>
      </c>
      <c r="C1783" s="42" t="s">
        <v>4707</v>
      </c>
      <c r="D1783" s="42" t="s">
        <v>409</v>
      </c>
      <c r="E1783">
        <v>1429049</v>
      </c>
      <c r="F1783">
        <v>2</v>
      </c>
      <c r="G1783" s="2">
        <v>46057</v>
      </c>
      <c r="H1783" s="42" t="s">
        <v>485</v>
      </c>
      <c r="I1783" s="42" t="s">
        <v>64</v>
      </c>
      <c r="J1783" s="42" t="s">
        <v>466</v>
      </c>
      <c r="K1783" s="42" t="s">
        <v>5925</v>
      </c>
      <c r="L1783" s="2">
        <v>46112</v>
      </c>
      <c r="M1783" s="42" t="s">
        <v>582</v>
      </c>
    </row>
    <row r="1784" spans="1:13" x14ac:dyDescent="0.25">
      <c r="A1784" s="42" t="s">
        <v>8282</v>
      </c>
      <c r="B1784" s="42" t="s">
        <v>8329</v>
      </c>
      <c r="C1784" s="42" t="s">
        <v>6491</v>
      </c>
      <c r="D1784" s="42" t="s">
        <v>409</v>
      </c>
      <c r="E1784" s="5">
        <v>99604</v>
      </c>
      <c r="F1784">
        <v>2</v>
      </c>
      <c r="G1784" s="2">
        <v>46112</v>
      </c>
      <c r="H1784" s="42" t="s">
        <v>451</v>
      </c>
      <c r="I1784" s="42" t="s">
        <v>68</v>
      </c>
      <c r="J1784" s="42" t="s">
        <v>452</v>
      </c>
      <c r="K1784" s="42" t="s">
        <v>6491</v>
      </c>
      <c r="L1784" s="2">
        <v>46112</v>
      </c>
      <c r="M1784" s="42" t="s">
        <v>582</v>
      </c>
    </row>
    <row r="1785" spans="1:13" x14ac:dyDescent="0.25">
      <c r="A1785" s="42" t="s">
        <v>8282</v>
      </c>
      <c r="B1785" s="42" t="s">
        <v>8329</v>
      </c>
      <c r="C1785" s="42" t="s">
        <v>6491</v>
      </c>
      <c r="D1785" s="42" t="s">
        <v>409</v>
      </c>
      <c r="E1785" s="5">
        <v>191240</v>
      </c>
      <c r="F1785">
        <v>2</v>
      </c>
      <c r="G1785" s="2">
        <v>46112</v>
      </c>
      <c r="H1785" s="42" t="s">
        <v>451</v>
      </c>
      <c r="I1785" s="42" t="s">
        <v>68</v>
      </c>
      <c r="J1785" s="42" t="s">
        <v>452</v>
      </c>
      <c r="K1785" s="42" t="s">
        <v>6491</v>
      </c>
      <c r="L1785" s="2">
        <v>46112</v>
      </c>
      <c r="M1785" s="42" t="s">
        <v>582</v>
      </c>
    </row>
    <row r="1786" spans="1:13" x14ac:dyDescent="0.25">
      <c r="A1786" s="42" t="s">
        <v>198</v>
      </c>
      <c r="B1786" s="42" t="s">
        <v>7</v>
      </c>
      <c r="C1786" s="42" t="s">
        <v>6476</v>
      </c>
      <c r="D1786" s="42" t="s">
        <v>409</v>
      </c>
      <c r="E1786" s="5">
        <v>14552957</v>
      </c>
      <c r="F1786">
        <v>2</v>
      </c>
      <c r="G1786" s="2">
        <v>46112</v>
      </c>
      <c r="H1786" s="42" t="s">
        <v>461</v>
      </c>
      <c r="I1786" s="42" t="s">
        <v>67</v>
      </c>
      <c r="J1786" s="42" t="s">
        <v>462</v>
      </c>
      <c r="K1786" s="42" t="s">
        <v>6476</v>
      </c>
      <c r="L1786" s="2">
        <v>46112</v>
      </c>
      <c r="M1786" s="42" t="s">
        <v>582</v>
      </c>
    </row>
    <row r="1787" spans="1:13" x14ac:dyDescent="0.25">
      <c r="A1787" s="42" t="s">
        <v>2665</v>
      </c>
      <c r="B1787" s="42" t="s">
        <v>2666</v>
      </c>
      <c r="C1787" s="42" t="s">
        <v>13557</v>
      </c>
      <c r="D1787" s="42" t="s">
        <v>409</v>
      </c>
      <c r="E1787" s="5">
        <v>894021</v>
      </c>
      <c r="F1787">
        <v>2</v>
      </c>
      <c r="G1787" s="2">
        <v>46044</v>
      </c>
      <c r="H1787" s="42" t="s">
        <v>457</v>
      </c>
      <c r="I1787" s="42" t="s">
        <v>73</v>
      </c>
      <c r="J1787" s="42" t="s">
        <v>449</v>
      </c>
      <c r="K1787" s="42" t="s">
        <v>2668</v>
      </c>
      <c r="L1787" s="2">
        <v>46111</v>
      </c>
      <c r="M1787" s="42" t="s">
        <v>582</v>
      </c>
    </row>
    <row r="1788" spans="1:13" x14ac:dyDescent="0.25">
      <c r="A1788" s="42" t="s">
        <v>5910</v>
      </c>
      <c r="B1788" s="42" t="s">
        <v>5911</v>
      </c>
      <c r="C1788" s="42" t="s">
        <v>9952</v>
      </c>
      <c r="D1788" s="42" t="s">
        <v>409</v>
      </c>
      <c r="E1788">
        <v>5946539</v>
      </c>
      <c r="F1788">
        <v>2</v>
      </c>
      <c r="G1788" s="2">
        <v>46043</v>
      </c>
      <c r="H1788" s="42" t="s">
        <v>457</v>
      </c>
      <c r="I1788" s="42" t="s">
        <v>73</v>
      </c>
      <c r="J1788" s="42" t="s">
        <v>449</v>
      </c>
      <c r="K1788" s="42" t="s">
        <v>2618</v>
      </c>
      <c r="L1788" s="2">
        <v>46108</v>
      </c>
      <c r="M1788" s="42" t="s">
        <v>582</v>
      </c>
    </row>
    <row r="1789" spans="1:13" x14ac:dyDescent="0.25">
      <c r="A1789" s="42" t="s">
        <v>5910</v>
      </c>
      <c r="B1789" s="42" t="s">
        <v>5911</v>
      </c>
      <c r="C1789" s="42" t="s">
        <v>9951</v>
      </c>
      <c r="D1789" s="42" t="s">
        <v>409</v>
      </c>
      <c r="E1789" s="5">
        <v>5938886</v>
      </c>
      <c r="F1789">
        <v>2</v>
      </c>
      <c r="G1789" s="2">
        <v>46043</v>
      </c>
      <c r="H1789" s="42" t="s">
        <v>457</v>
      </c>
      <c r="I1789" s="42" t="s">
        <v>73</v>
      </c>
      <c r="J1789" s="42" t="s">
        <v>449</v>
      </c>
      <c r="K1789" s="42" t="s">
        <v>5913</v>
      </c>
      <c r="L1789" s="2">
        <v>46108</v>
      </c>
      <c r="M1789" s="42" t="s">
        <v>582</v>
      </c>
    </row>
    <row r="1790" spans="1:13" x14ac:dyDescent="0.25">
      <c r="A1790" s="42" t="s">
        <v>1329</v>
      </c>
      <c r="B1790" s="42" t="s">
        <v>1330</v>
      </c>
      <c r="C1790" s="42" t="s">
        <v>6467</v>
      </c>
      <c r="D1790" s="42" t="s">
        <v>409</v>
      </c>
      <c r="E1790">
        <v>904407</v>
      </c>
      <c r="F1790">
        <v>2</v>
      </c>
      <c r="G1790" s="2">
        <v>46106</v>
      </c>
      <c r="H1790" s="42" t="s">
        <v>479</v>
      </c>
      <c r="I1790" s="42" t="s">
        <v>67</v>
      </c>
      <c r="J1790" s="42" t="s">
        <v>480</v>
      </c>
      <c r="K1790" s="42" t="s">
        <v>6467</v>
      </c>
      <c r="L1790" s="2">
        <v>46106</v>
      </c>
      <c r="M1790" s="42" t="s">
        <v>582</v>
      </c>
    </row>
    <row r="1791" spans="1:13" x14ac:dyDescent="0.25">
      <c r="A1791" s="42" t="s">
        <v>1205</v>
      </c>
      <c r="B1791" s="42" t="s">
        <v>1248</v>
      </c>
      <c r="C1791" s="42" t="s">
        <v>6743</v>
      </c>
      <c r="D1791" s="42" t="s">
        <v>409</v>
      </c>
      <c r="E1791" s="5">
        <v>816755</v>
      </c>
      <c r="F1791">
        <v>2</v>
      </c>
      <c r="G1791" s="2">
        <v>46098</v>
      </c>
      <c r="H1791" s="42" t="s">
        <v>607</v>
      </c>
      <c r="I1791" s="42" t="s">
        <v>73</v>
      </c>
      <c r="J1791" s="42" t="s">
        <v>449</v>
      </c>
      <c r="K1791" s="42" t="s">
        <v>9947</v>
      </c>
      <c r="L1791" s="2">
        <v>46100</v>
      </c>
      <c r="M1791" s="42" t="s">
        <v>582</v>
      </c>
    </row>
    <row r="1792" spans="1:13" x14ac:dyDescent="0.25">
      <c r="A1792" s="42" t="s">
        <v>5657</v>
      </c>
      <c r="B1792" s="42" t="s">
        <v>5659</v>
      </c>
      <c r="C1792" s="42" t="s">
        <v>6573</v>
      </c>
      <c r="D1792" s="42" t="s">
        <v>409</v>
      </c>
      <c r="E1792" s="5">
        <v>8766698</v>
      </c>
      <c r="F1792">
        <v>2</v>
      </c>
      <c r="G1792" s="2">
        <v>46072</v>
      </c>
      <c r="H1792" s="42" t="s">
        <v>484</v>
      </c>
      <c r="I1792" s="42" t="s">
        <v>69</v>
      </c>
      <c r="J1792" s="42" t="s">
        <v>471</v>
      </c>
      <c r="K1792" s="42" t="s">
        <v>5936</v>
      </c>
      <c r="L1792" s="2">
        <v>46100</v>
      </c>
      <c r="M1792" s="42" t="s">
        <v>582</v>
      </c>
    </row>
    <row r="1793" spans="1:13" x14ac:dyDescent="0.25">
      <c r="A1793" s="42" t="s">
        <v>2595</v>
      </c>
      <c r="B1793" s="42" t="s">
        <v>2596</v>
      </c>
      <c r="C1793" s="42" t="s">
        <v>2597</v>
      </c>
      <c r="D1793" s="42" t="s">
        <v>409</v>
      </c>
      <c r="E1793" s="5">
        <v>1720454</v>
      </c>
      <c r="F1793">
        <v>2</v>
      </c>
      <c r="G1793" s="2">
        <v>46030</v>
      </c>
      <c r="H1793" s="42" t="s">
        <v>461</v>
      </c>
      <c r="I1793" s="42" t="s">
        <v>67</v>
      </c>
      <c r="J1793" s="42" t="s">
        <v>462</v>
      </c>
      <c r="K1793" s="42" t="s">
        <v>2597</v>
      </c>
      <c r="L1793" s="2">
        <v>46091</v>
      </c>
      <c r="M1793" s="42" t="s">
        <v>582</v>
      </c>
    </row>
    <row r="1794" spans="1:13" x14ac:dyDescent="0.25">
      <c r="A1794" s="42" t="s">
        <v>2595</v>
      </c>
      <c r="B1794" s="42" t="s">
        <v>2596</v>
      </c>
      <c r="C1794" s="42" t="s">
        <v>2597</v>
      </c>
      <c r="D1794" s="42" t="s">
        <v>409</v>
      </c>
      <c r="E1794" s="5">
        <v>2527797</v>
      </c>
      <c r="F1794">
        <v>2</v>
      </c>
      <c r="G1794" s="2">
        <v>46030</v>
      </c>
      <c r="H1794" s="42" t="s">
        <v>461</v>
      </c>
      <c r="I1794" s="42" t="s">
        <v>67</v>
      </c>
      <c r="J1794" s="42" t="s">
        <v>462</v>
      </c>
      <c r="K1794" s="42" t="s">
        <v>2597</v>
      </c>
      <c r="L1794" s="2">
        <v>46091</v>
      </c>
      <c r="M1794" s="42" t="s">
        <v>582</v>
      </c>
    </row>
    <row r="1795" spans="1:13" x14ac:dyDescent="0.25">
      <c r="A1795" s="42" t="s">
        <v>1288</v>
      </c>
      <c r="B1795" s="42" t="s">
        <v>1289</v>
      </c>
      <c r="C1795" s="42" t="s">
        <v>4722</v>
      </c>
      <c r="D1795" s="42" t="s">
        <v>409</v>
      </c>
      <c r="E1795" s="5">
        <v>664314</v>
      </c>
      <c r="F1795">
        <v>2</v>
      </c>
      <c r="G1795" s="2">
        <v>46079</v>
      </c>
      <c r="H1795" s="42" t="s">
        <v>461</v>
      </c>
      <c r="I1795" s="42" t="s">
        <v>67</v>
      </c>
      <c r="J1795" s="42" t="s">
        <v>462</v>
      </c>
      <c r="K1795" s="42" t="s">
        <v>5898</v>
      </c>
      <c r="L1795" s="2">
        <v>46086</v>
      </c>
      <c r="M1795" s="42" t="s">
        <v>582</v>
      </c>
    </row>
    <row r="1796" spans="1:13" x14ac:dyDescent="0.25">
      <c r="A1796" s="42" t="s">
        <v>197</v>
      </c>
      <c r="B1796" s="42" t="s">
        <v>15</v>
      </c>
      <c r="C1796" s="42" t="s">
        <v>9954</v>
      </c>
      <c r="D1796" s="42" t="s">
        <v>409</v>
      </c>
      <c r="E1796" s="5">
        <v>49022391</v>
      </c>
      <c r="F1796">
        <v>2</v>
      </c>
      <c r="G1796" s="2">
        <v>46101</v>
      </c>
      <c r="H1796" s="42" t="s">
        <v>1599</v>
      </c>
      <c r="I1796" s="42" t="s">
        <v>66</v>
      </c>
      <c r="J1796" s="42" t="s">
        <v>492</v>
      </c>
      <c r="K1796" s="42" t="s">
        <v>1402</v>
      </c>
      <c r="L1796" s="2">
        <v>46081</v>
      </c>
      <c r="M1796" s="42" t="s">
        <v>582</v>
      </c>
    </row>
    <row r="1797" spans="1:13" x14ac:dyDescent="0.25">
      <c r="A1797" s="42" t="s">
        <v>1267</v>
      </c>
      <c r="B1797" s="42" t="s">
        <v>1268</v>
      </c>
      <c r="C1797" s="42" t="s">
        <v>4809</v>
      </c>
      <c r="D1797" s="42" t="s">
        <v>409</v>
      </c>
      <c r="E1797" s="5">
        <v>1188848.5</v>
      </c>
      <c r="F1797">
        <v>2</v>
      </c>
      <c r="G1797" s="2">
        <v>46070</v>
      </c>
      <c r="H1797" s="42" t="s">
        <v>448</v>
      </c>
      <c r="I1797" s="42" t="s">
        <v>73</v>
      </c>
      <c r="J1797" s="42" t="s">
        <v>449</v>
      </c>
      <c r="K1797" s="42" t="s">
        <v>5907</v>
      </c>
      <c r="L1797" s="2">
        <v>46081</v>
      </c>
      <c r="M1797" s="42" t="s">
        <v>582</v>
      </c>
    </row>
    <row r="1798" spans="1:13" x14ac:dyDescent="0.25">
      <c r="A1798" s="42" t="s">
        <v>2613</v>
      </c>
      <c r="B1798" s="42" t="s">
        <v>2614</v>
      </c>
      <c r="C1798" s="42" t="s">
        <v>2615</v>
      </c>
      <c r="D1798" s="42" t="s">
        <v>409</v>
      </c>
      <c r="E1798" s="5">
        <v>12698557</v>
      </c>
      <c r="F1798">
        <v>2</v>
      </c>
      <c r="G1798" s="2">
        <v>46058</v>
      </c>
      <c r="H1798" s="42" t="s">
        <v>465</v>
      </c>
      <c r="I1798" s="42" t="s">
        <v>64</v>
      </c>
      <c r="J1798" s="42" t="s">
        <v>466</v>
      </c>
      <c r="K1798" s="42" t="s">
        <v>2616</v>
      </c>
      <c r="L1798" s="2">
        <v>46081</v>
      </c>
      <c r="M1798" s="42" t="s">
        <v>582</v>
      </c>
    </row>
    <row r="1799" spans="1:13" x14ac:dyDescent="0.25">
      <c r="A1799" s="42" t="s">
        <v>2626</v>
      </c>
      <c r="B1799" s="42" t="s">
        <v>2627</v>
      </c>
      <c r="C1799" s="42" t="s">
        <v>2628</v>
      </c>
      <c r="D1799" s="42" t="s">
        <v>409</v>
      </c>
      <c r="E1799" s="5">
        <v>2781399</v>
      </c>
      <c r="F1799">
        <v>2</v>
      </c>
      <c r="G1799" s="2">
        <v>46042</v>
      </c>
      <c r="H1799" s="42" t="s">
        <v>465</v>
      </c>
      <c r="I1799" s="42" t="s">
        <v>64</v>
      </c>
      <c r="J1799" s="42" t="s">
        <v>466</v>
      </c>
      <c r="K1799" s="42" t="s">
        <v>2629</v>
      </c>
      <c r="L1799" s="2">
        <v>46081</v>
      </c>
      <c r="M1799" s="42" t="s">
        <v>582</v>
      </c>
    </row>
    <row r="1800" spans="1:13" x14ac:dyDescent="0.25">
      <c r="A1800" s="42" t="s">
        <v>1091</v>
      </c>
      <c r="B1800" s="42" t="s">
        <v>1092</v>
      </c>
      <c r="C1800" s="42" t="s">
        <v>2602</v>
      </c>
      <c r="D1800" s="42" t="s">
        <v>409</v>
      </c>
      <c r="E1800" s="5">
        <v>10723406</v>
      </c>
      <c r="F1800">
        <v>2</v>
      </c>
      <c r="G1800" s="2">
        <v>46049</v>
      </c>
      <c r="H1800" s="42" t="s">
        <v>465</v>
      </c>
      <c r="I1800" s="42" t="s">
        <v>64</v>
      </c>
      <c r="J1800" s="42" t="s">
        <v>466</v>
      </c>
      <c r="K1800" s="42" t="s">
        <v>2603</v>
      </c>
      <c r="L1800" s="2">
        <v>46081</v>
      </c>
      <c r="M1800" s="42" t="s">
        <v>582</v>
      </c>
    </row>
    <row r="1801" spans="1:13" x14ac:dyDescent="0.25">
      <c r="A1801" s="42" t="s">
        <v>927</v>
      </c>
      <c r="B1801" s="42" t="s">
        <v>843</v>
      </c>
      <c r="C1801" s="42" t="s">
        <v>4709</v>
      </c>
      <c r="D1801" s="42" t="s">
        <v>409</v>
      </c>
      <c r="E1801" s="5">
        <v>1886823</v>
      </c>
      <c r="F1801">
        <v>2</v>
      </c>
      <c r="G1801" s="2">
        <v>46069</v>
      </c>
      <c r="H1801" s="42" t="s">
        <v>485</v>
      </c>
      <c r="I1801" s="42" t="s">
        <v>64</v>
      </c>
      <c r="J1801" s="42" t="s">
        <v>466</v>
      </c>
      <c r="K1801" s="42" t="s">
        <v>5926</v>
      </c>
      <c r="L1801" s="2">
        <v>46081</v>
      </c>
      <c r="M1801" s="42" t="s">
        <v>582</v>
      </c>
    </row>
    <row r="1802" spans="1:13" x14ac:dyDescent="0.25">
      <c r="A1802" s="42" t="s">
        <v>2598</v>
      </c>
      <c r="B1802" s="42" t="s">
        <v>2599</v>
      </c>
      <c r="C1802" s="42" t="s">
        <v>2600</v>
      </c>
      <c r="D1802" s="42" t="s">
        <v>409</v>
      </c>
      <c r="E1802" s="5">
        <v>77248242</v>
      </c>
      <c r="F1802">
        <v>2</v>
      </c>
      <c r="G1802" s="2">
        <v>46034</v>
      </c>
      <c r="H1802" s="42" t="s">
        <v>465</v>
      </c>
      <c r="I1802" s="42" t="s">
        <v>64</v>
      </c>
      <c r="J1802" s="42" t="s">
        <v>466</v>
      </c>
      <c r="K1802" s="42" t="s">
        <v>2601</v>
      </c>
      <c r="L1802" s="2">
        <v>46081</v>
      </c>
      <c r="M1802" s="42" t="s">
        <v>582</v>
      </c>
    </row>
    <row r="1803" spans="1:13" x14ac:dyDescent="0.25">
      <c r="A1803" s="42" t="s">
        <v>3173</v>
      </c>
      <c r="B1803" s="42" t="s">
        <v>3174</v>
      </c>
      <c r="C1803" s="42" t="s">
        <v>3175</v>
      </c>
      <c r="D1803" s="42" t="s">
        <v>409</v>
      </c>
      <c r="E1803" s="5">
        <v>274280</v>
      </c>
      <c r="F1803">
        <v>2</v>
      </c>
      <c r="G1803" s="2">
        <v>46042</v>
      </c>
      <c r="H1803" s="42" t="s">
        <v>461</v>
      </c>
      <c r="I1803" s="42" t="s">
        <v>67</v>
      </c>
      <c r="J1803" s="42" t="s">
        <v>462</v>
      </c>
      <c r="K1803" s="42" t="s">
        <v>3175</v>
      </c>
      <c r="L1803" s="2">
        <v>46080</v>
      </c>
      <c r="M1803" s="42" t="s">
        <v>582</v>
      </c>
    </row>
    <row r="1804" spans="1:13" x14ac:dyDescent="0.25">
      <c r="A1804" s="42" t="s">
        <v>1365</v>
      </c>
      <c r="B1804" s="42" t="s">
        <v>1366</v>
      </c>
      <c r="C1804" s="42" t="s">
        <v>2931</v>
      </c>
      <c r="D1804" s="42" t="s">
        <v>409</v>
      </c>
      <c r="E1804" s="5">
        <v>16284</v>
      </c>
      <c r="F1804">
        <v>2</v>
      </c>
      <c r="G1804" s="2">
        <v>46057</v>
      </c>
      <c r="H1804" s="42" t="s">
        <v>491</v>
      </c>
      <c r="I1804" s="42" t="s">
        <v>67</v>
      </c>
      <c r="J1804" s="42" t="s">
        <v>480</v>
      </c>
      <c r="K1804" s="42" t="s">
        <v>2931</v>
      </c>
      <c r="L1804" s="2">
        <v>46080</v>
      </c>
      <c r="M1804" s="42" t="s">
        <v>582</v>
      </c>
    </row>
    <row r="1805" spans="1:13" x14ac:dyDescent="0.25">
      <c r="A1805" s="42" t="s">
        <v>1288</v>
      </c>
      <c r="B1805" s="42" t="s">
        <v>1289</v>
      </c>
      <c r="C1805" s="42" t="s">
        <v>4722</v>
      </c>
      <c r="D1805" s="42" t="s">
        <v>409</v>
      </c>
      <c r="E1805" s="5">
        <v>664314</v>
      </c>
      <c r="F1805">
        <v>2</v>
      </c>
      <c r="G1805" s="2">
        <v>46079</v>
      </c>
      <c r="H1805" s="42" t="s">
        <v>461</v>
      </c>
      <c r="I1805" s="42" t="s">
        <v>67</v>
      </c>
      <c r="J1805" s="42" t="s">
        <v>462</v>
      </c>
      <c r="K1805" s="42" t="s">
        <v>5898</v>
      </c>
      <c r="L1805" s="2">
        <v>46079</v>
      </c>
      <c r="M1805" s="42" t="s">
        <v>582</v>
      </c>
    </row>
    <row r="1806" spans="1:13" x14ac:dyDescent="0.25">
      <c r="A1806" s="42" t="s">
        <v>946</v>
      </c>
      <c r="B1806" s="42" t="s">
        <v>839</v>
      </c>
      <c r="C1806" s="42" t="s">
        <v>2657</v>
      </c>
      <c r="D1806" s="42" t="s">
        <v>409</v>
      </c>
      <c r="E1806" s="5">
        <v>117156</v>
      </c>
      <c r="F1806">
        <v>2</v>
      </c>
      <c r="G1806" s="2">
        <v>46050</v>
      </c>
      <c r="H1806" s="42" t="s">
        <v>451</v>
      </c>
      <c r="I1806" s="42" t="s">
        <v>68</v>
      </c>
      <c r="J1806" s="42" t="s">
        <v>452</v>
      </c>
      <c r="K1806" s="42" t="s">
        <v>2657</v>
      </c>
      <c r="L1806" s="2">
        <v>46076</v>
      </c>
      <c r="M1806" s="42" t="s">
        <v>582</v>
      </c>
    </row>
    <row r="1807" spans="1:13" x14ac:dyDescent="0.25">
      <c r="A1807" s="42" t="s">
        <v>5657</v>
      </c>
      <c r="B1807" s="42" t="s">
        <v>5659</v>
      </c>
      <c r="C1807" s="42" t="s">
        <v>6573</v>
      </c>
      <c r="D1807" s="42" t="s">
        <v>409</v>
      </c>
      <c r="E1807" s="5">
        <v>8766698</v>
      </c>
      <c r="F1807">
        <v>2</v>
      </c>
      <c r="G1807" s="2">
        <v>46072</v>
      </c>
      <c r="H1807" s="42" t="s">
        <v>484</v>
      </c>
      <c r="I1807" s="42" t="s">
        <v>69</v>
      </c>
      <c r="J1807" s="42" t="s">
        <v>471</v>
      </c>
      <c r="K1807" s="42" t="s">
        <v>5936</v>
      </c>
      <c r="L1807" s="2">
        <v>46072</v>
      </c>
      <c r="M1807" s="42" t="s">
        <v>582</v>
      </c>
    </row>
    <row r="1808" spans="1:13" x14ac:dyDescent="0.25">
      <c r="A1808" s="42" t="s">
        <v>345</v>
      </c>
      <c r="B1808" s="42" t="s">
        <v>355</v>
      </c>
      <c r="C1808" s="42" t="s">
        <v>1559</v>
      </c>
      <c r="D1808" s="42" t="s">
        <v>409</v>
      </c>
      <c r="E1808" s="5">
        <v>3897234</v>
      </c>
      <c r="F1808">
        <v>2</v>
      </c>
      <c r="G1808" s="2">
        <v>45895</v>
      </c>
      <c r="H1808" s="42" t="s">
        <v>461</v>
      </c>
      <c r="I1808" s="42" t="s">
        <v>67</v>
      </c>
      <c r="J1808" s="42" t="s">
        <v>462</v>
      </c>
      <c r="K1808" s="42" t="s">
        <v>1559</v>
      </c>
      <c r="L1808" s="2">
        <v>46062</v>
      </c>
      <c r="M1808" s="42" t="s">
        <v>582</v>
      </c>
    </row>
    <row r="1809" spans="1:13" x14ac:dyDescent="0.25">
      <c r="A1809" s="42" t="s">
        <v>5202</v>
      </c>
      <c r="B1809" s="42" t="s">
        <v>5204</v>
      </c>
      <c r="C1809" s="42" t="s">
        <v>4707</v>
      </c>
      <c r="D1809" s="42" t="s">
        <v>409</v>
      </c>
      <c r="E1809">
        <v>1429049</v>
      </c>
      <c r="F1809">
        <v>2</v>
      </c>
      <c r="G1809" s="2">
        <v>46057</v>
      </c>
      <c r="H1809" s="42" t="s">
        <v>485</v>
      </c>
      <c r="I1809" s="42" t="s">
        <v>64</v>
      </c>
      <c r="J1809" s="42" t="s">
        <v>466</v>
      </c>
      <c r="K1809" s="42" t="s">
        <v>5925</v>
      </c>
      <c r="L1809" s="2">
        <v>46057</v>
      </c>
      <c r="M1809" s="42" t="s">
        <v>582</v>
      </c>
    </row>
    <row r="1810" spans="1:13" x14ac:dyDescent="0.25">
      <c r="A1810" s="42" t="s">
        <v>1365</v>
      </c>
      <c r="B1810" s="42" t="s">
        <v>1366</v>
      </c>
      <c r="C1810" s="42" t="s">
        <v>2931</v>
      </c>
      <c r="D1810" s="42" t="s">
        <v>409</v>
      </c>
      <c r="E1810" s="5">
        <v>16284</v>
      </c>
      <c r="F1810">
        <v>2</v>
      </c>
      <c r="G1810" s="2">
        <v>46057</v>
      </c>
      <c r="H1810" s="42" t="s">
        <v>491</v>
      </c>
      <c r="I1810" s="42" t="s">
        <v>67</v>
      </c>
      <c r="J1810" s="42" t="s">
        <v>480</v>
      </c>
      <c r="K1810" s="42" t="s">
        <v>2931</v>
      </c>
      <c r="L1810" s="2">
        <v>46057</v>
      </c>
      <c r="M1810" s="42" t="s">
        <v>582</v>
      </c>
    </row>
    <row r="1811" spans="1:13" x14ac:dyDescent="0.25">
      <c r="A1811" s="42" t="s">
        <v>2626</v>
      </c>
      <c r="B1811" s="42" t="s">
        <v>2627</v>
      </c>
      <c r="C1811" s="42" t="s">
        <v>2628</v>
      </c>
      <c r="D1811" s="42" t="s">
        <v>409</v>
      </c>
      <c r="E1811">
        <v>2781399</v>
      </c>
      <c r="F1811">
        <v>2</v>
      </c>
      <c r="G1811" s="2">
        <v>46042</v>
      </c>
      <c r="H1811" s="42" t="s">
        <v>465</v>
      </c>
      <c r="I1811" s="42" t="s">
        <v>64</v>
      </c>
      <c r="J1811" s="42" t="s">
        <v>466</v>
      </c>
      <c r="K1811" s="42" t="s">
        <v>2629</v>
      </c>
      <c r="L1811" s="2">
        <v>46053</v>
      </c>
      <c r="M1811" s="42" t="s">
        <v>582</v>
      </c>
    </row>
    <row r="1812" spans="1:13" x14ac:dyDescent="0.25">
      <c r="A1812" s="42" t="s">
        <v>2428</v>
      </c>
      <c r="B1812" s="42" t="s">
        <v>2429</v>
      </c>
      <c r="C1812" s="42" t="s">
        <v>2430</v>
      </c>
      <c r="D1812" s="42" t="s">
        <v>409</v>
      </c>
      <c r="E1812">
        <v>596898</v>
      </c>
      <c r="F1812">
        <v>2</v>
      </c>
      <c r="G1812" s="2">
        <v>46030</v>
      </c>
      <c r="H1812" s="42" t="s">
        <v>485</v>
      </c>
      <c r="I1812" s="42" t="s">
        <v>64</v>
      </c>
      <c r="J1812" s="42" t="s">
        <v>466</v>
      </c>
      <c r="K1812" s="42" t="s">
        <v>2431</v>
      </c>
      <c r="L1812" s="2">
        <v>46053</v>
      </c>
      <c r="M1812" s="42" t="s">
        <v>582</v>
      </c>
    </row>
    <row r="1813" spans="1:13" x14ac:dyDescent="0.25">
      <c r="A1813" s="42" t="s">
        <v>2662</v>
      </c>
      <c r="B1813" s="42" t="s">
        <v>2663</v>
      </c>
      <c r="C1813" s="42" t="s">
        <v>2664</v>
      </c>
      <c r="D1813" s="42" t="s">
        <v>409</v>
      </c>
      <c r="E1813" s="5">
        <v>277997</v>
      </c>
      <c r="F1813">
        <v>2</v>
      </c>
      <c r="G1813" s="2">
        <v>46051</v>
      </c>
      <c r="H1813" s="42" t="s">
        <v>470</v>
      </c>
      <c r="I1813" s="42" t="s">
        <v>69</v>
      </c>
      <c r="J1813" s="42" t="s">
        <v>471</v>
      </c>
      <c r="K1813" s="42" t="s">
        <v>995</v>
      </c>
      <c r="L1813" s="2">
        <v>46052</v>
      </c>
      <c r="M1813" s="42" t="s">
        <v>582</v>
      </c>
    </row>
    <row r="1814" spans="1:13" x14ac:dyDescent="0.25">
      <c r="A1814" s="42" t="s">
        <v>1842</v>
      </c>
      <c r="B1814" s="42" t="s">
        <v>1843</v>
      </c>
      <c r="C1814" s="42" t="s">
        <v>3199</v>
      </c>
      <c r="D1814" s="42" t="s">
        <v>409</v>
      </c>
      <c r="E1814" s="5">
        <v>-2398041</v>
      </c>
      <c r="F1814">
        <v>2</v>
      </c>
      <c r="G1814" s="2">
        <v>46041</v>
      </c>
      <c r="H1814" s="42" t="s">
        <v>461</v>
      </c>
      <c r="I1814" s="42" t="s">
        <v>67</v>
      </c>
      <c r="J1814" s="42" t="s">
        <v>462</v>
      </c>
      <c r="K1814" s="42" t="s">
        <v>3199</v>
      </c>
      <c r="L1814" s="2">
        <v>46052</v>
      </c>
      <c r="M1814" s="42" t="s">
        <v>582</v>
      </c>
    </row>
    <row r="1815" spans="1:13" x14ac:dyDescent="0.25">
      <c r="A1815" s="42" t="s">
        <v>2662</v>
      </c>
      <c r="B1815" s="42" t="s">
        <v>2663</v>
      </c>
      <c r="C1815" s="42" t="s">
        <v>2664</v>
      </c>
      <c r="D1815" s="42" t="s">
        <v>409</v>
      </c>
      <c r="E1815" s="5">
        <v>277997</v>
      </c>
      <c r="F1815">
        <v>2</v>
      </c>
      <c r="G1815" s="2">
        <v>46051</v>
      </c>
      <c r="H1815" s="42" t="s">
        <v>470</v>
      </c>
      <c r="I1815" s="42" t="s">
        <v>69</v>
      </c>
      <c r="J1815" s="42" t="s">
        <v>471</v>
      </c>
      <c r="K1815" s="42" t="s">
        <v>995</v>
      </c>
      <c r="L1815" s="2">
        <v>46051</v>
      </c>
      <c r="M1815" s="42" t="s">
        <v>582</v>
      </c>
    </row>
    <row r="1816" spans="1:13" x14ac:dyDescent="0.25">
      <c r="A1816" s="42" t="s">
        <v>2382</v>
      </c>
      <c r="B1816" s="42" t="s">
        <v>2673</v>
      </c>
      <c r="C1816" s="42" t="s">
        <v>2674</v>
      </c>
      <c r="D1816" s="42" t="s">
        <v>409</v>
      </c>
      <c r="E1816" s="5">
        <v>79238</v>
      </c>
      <c r="F1816">
        <v>2</v>
      </c>
      <c r="G1816" s="2">
        <v>46029</v>
      </c>
      <c r="H1816" s="42" t="s">
        <v>450</v>
      </c>
      <c r="I1816" s="42" t="s">
        <v>68</v>
      </c>
      <c r="J1816" s="42" t="s">
        <v>429</v>
      </c>
      <c r="K1816" s="42" t="s">
        <v>2675</v>
      </c>
      <c r="L1816" s="2">
        <v>46051</v>
      </c>
      <c r="M1816" s="42" t="s">
        <v>582</v>
      </c>
    </row>
    <row r="1817" spans="1:13" x14ac:dyDescent="0.25">
      <c r="A1817" s="42" t="s">
        <v>3057</v>
      </c>
      <c r="B1817" s="42" t="s">
        <v>3058</v>
      </c>
      <c r="C1817" s="42" t="s">
        <v>3059</v>
      </c>
      <c r="D1817" s="42" t="s">
        <v>409</v>
      </c>
      <c r="E1817" s="5">
        <v>2663999</v>
      </c>
      <c r="F1817">
        <v>2</v>
      </c>
      <c r="G1817" s="2">
        <v>46051</v>
      </c>
      <c r="H1817" s="42" t="s">
        <v>470</v>
      </c>
      <c r="I1817" s="42" t="s">
        <v>69</v>
      </c>
      <c r="J1817" s="42" t="s">
        <v>471</v>
      </c>
      <c r="K1817" s="42" t="s">
        <v>3060</v>
      </c>
      <c r="L1817" s="2">
        <v>46051</v>
      </c>
      <c r="M1817" s="42" t="s">
        <v>582</v>
      </c>
    </row>
    <row r="1818" spans="1:13" x14ac:dyDescent="0.25">
      <c r="A1818" s="42" t="s">
        <v>946</v>
      </c>
      <c r="B1818" s="42" t="s">
        <v>839</v>
      </c>
      <c r="C1818" s="42" t="s">
        <v>2657</v>
      </c>
      <c r="D1818" s="42" t="s">
        <v>409</v>
      </c>
      <c r="E1818" s="5">
        <v>117156</v>
      </c>
      <c r="F1818">
        <v>2</v>
      </c>
      <c r="G1818" s="2">
        <v>46050</v>
      </c>
      <c r="H1818" s="42" t="s">
        <v>451</v>
      </c>
      <c r="I1818" s="42" t="s">
        <v>68</v>
      </c>
      <c r="J1818" s="42" t="s">
        <v>452</v>
      </c>
      <c r="K1818" s="42" t="s">
        <v>2657</v>
      </c>
      <c r="L1818" s="2">
        <v>46050</v>
      </c>
      <c r="M1818" s="42" t="s">
        <v>582</v>
      </c>
    </row>
    <row r="1819" spans="1:13" x14ac:dyDescent="0.25">
      <c r="A1819" s="42" t="s">
        <v>2665</v>
      </c>
      <c r="B1819" s="42" t="s">
        <v>2666</v>
      </c>
      <c r="C1819" s="42" t="s">
        <v>13557</v>
      </c>
      <c r="D1819" s="42" t="s">
        <v>409</v>
      </c>
      <c r="E1819" s="5">
        <v>894022</v>
      </c>
      <c r="F1819">
        <v>2</v>
      </c>
      <c r="G1819" s="2">
        <v>46044</v>
      </c>
      <c r="H1819" s="42" t="s">
        <v>457</v>
      </c>
      <c r="I1819" s="42" t="s">
        <v>73</v>
      </c>
      <c r="J1819" s="42" t="s">
        <v>449</v>
      </c>
      <c r="K1819" s="42" t="s">
        <v>2668</v>
      </c>
      <c r="L1819" s="2">
        <v>46050</v>
      </c>
      <c r="M1819" s="42" t="s">
        <v>582</v>
      </c>
    </row>
    <row r="1820" spans="1:13" x14ac:dyDescent="0.25">
      <c r="A1820" s="42" t="s">
        <v>810</v>
      </c>
      <c r="B1820" s="42" t="s">
        <v>397</v>
      </c>
      <c r="C1820" s="42" t="s">
        <v>3149</v>
      </c>
      <c r="D1820" s="42" t="s">
        <v>409</v>
      </c>
      <c r="E1820" s="5">
        <v>250326</v>
      </c>
      <c r="F1820">
        <v>2</v>
      </c>
      <c r="G1820" s="2">
        <v>46044</v>
      </c>
      <c r="H1820" s="42" t="s">
        <v>494</v>
      </c>
      <c r="I1820" s="42" t="s">
        <v>76</v>
      </c>
      <c r="J1820" s="42" t="s">
        <v>495</v>
      </c>
      <c r="K1820" s="42" t="s">
        <v>3150</v>
      </c>
      <c r="L1820" s="2">
        <v>46044</v>
      </c>
      <c r="M1820" s="42" t="s">
        <v>582</v>
      </c>
    </row>
    <row r="1821" spans="1:13" x14ac:dyDescent="0.25">
      <c r="A1821" s="42" t="s">
        <v>3173</v>
      </c>
      <c r="B1821" s="42" t="s">
        <v>3174</v>
      </c>
      <c r="C1821" s="42" t="s">
        <v>3175</v>
      </c>
      <c r="D1821" s="42" t="s">
        <v>409</v>
      </c>
      <c r="E1821" s="5">
        <v>274732</v>
      </c>
      <c r="F1821">
        <v>2</v>
      </c>
      <c r="G1821" s="2">
        <v>46042</v>
      </c>
      <c r="H1821" s="42" t="s">
        <v>461</v>
      </c>
      <c r="I1821" s="42" t="s">
        <v>67</v>
      </c>
      <c r="J1821" s="42" t="s">
        <v>462</v>
      </c>
      <c r="K1821" s="42" t="s">
        <v>3175</v>
      </c>
      <c r="L1821" s="2">
        <v>46042</v>
      </c>
      <c r="M1821" s="42" t="s">
        <v>582</v>
      </c>
    </row>
    <row r="1822" spans="1:13" x14ac:dyDescent="0.25">
      <c r="A1822" s="42" t="s">
        <v>1842</v>
      </c>
      <c r="B1822" s="42" t="s">
        <v>1843</v>
      </c>
      <c r="C1822" s="42" t="s">
        <v>3199</v>
      </c>
      <c r="D1822" s="42" t="s">
        <v>409</v>
      </c>
      <c r="E1822" s="5">
        <v>2398041</v>
      </c>
      <c r="F1822">
        <v>2</v>
      </c>
      <c r="G1822" s="2">
        <v>46041</v>
      </c>
      <c r="H1822" s="42" t="s">
        <v>461</v>
      </c>
      <c r="I1822" s="42" t="s">
        <v>67</v>
      </c>
      <c r="J1822" s="42" t="s">
        <v>462</v>
      </c>
      <c r="K1822" s="42" t="s">
        <v>3199</v>
      </c>
      <c r="L1822" s="2">
        <v>46041</v>
      </c>
      <c r="M1822" s="42" t="s">
        <v>582</v>
      </c>
    </row>
    <row r="1823" spans="1:13" x14ac:dyDescent="0.25">
      <c r="A1823" s="42" t="s">
        <v>2143</v>
      </c>
      <c r="B1823" s="42" t="s">
        <v>2144</v>
      </c>
      <c r="C1823" s="42" t="s">
        <v>2145</v>
      </c>
      <c r="D1823" s="42" t="s">
        <v>409</v>
      </c>
      <c r="E1823" s="5">
        <v>238514</v>
      </c>
      <c r="F1823">
        <v>2</v>
      </c>
      <c r="G1823" s="2">
        <v>45989</v>
      </c>
      <c r="H1823" s="42" t="s">
        <v>476</v>
      </c>
      <c r="I1823" s="42" t="s">
        <v>69</v>
      </c>
      <c r="J1823" s="42" t="s">
        <v>471</v>
      </c>
      <c r="K1823" s="42" t="s">
        <v>2146</v>
      </c>
      <c r="L1823" s="2">
        <v>46036</v>
      </c>
      <c r="M1823" s="42" t="s">
        <v>582</v>
      </c>
    </row>
    <row r="1824" spans="1:13" x14ac:dyDescent="0.25">
      <c r="A1824" s="42" t="s">
        <v>2273</v>
      </c>
      <c r="B1824" s="42" t="s">
        <v>2274</v>
      </c>
      <c r="C1824" s="42" t="s">
        <v>2275</v>
      </c>
      <c r="D1824" s="42" t="s">
        <v>409</v>
      </c>
      <c r="E1824" s="5">
        <v>924578</v>
      </c>
      <c r="F1824">
        <v>2</v>
      </c>
      <c r="G1824" s="2">
        <v>45995</v>
      </c>
      <c r="H1824" s="42" t="s">
        <v>479</v>
      </c>
      <c r="I1824" s="42" t="s">
        <v>67</v>
      </c>
      <c r="J1824" s="42" t="s">
        <v>480</v>
      </c>
      <c r="K1824" s="42" t="s">
        <v>2275</v>
      </c>
      <c r="L1824" s="2">
        <v>46036</v>
      </c>
      <c r="M1824" s="42" t="s">
        <v>582</v>
      </c>
    </row>
    <row r="1825" spans="1:13" x14ac:dyDescent="0.25">
      <c r="A1825" s="42" t="s">
        <v>1842</v>
      </c>
      <c r="B1825" s="42" t="s">
        <v>1843</v>
      </c>
      <c r="C1825" s="42" t="s">
        <v>2218</v>
      </c>
      <c r="D1825" s="42" t="s">
        <v>409</v>
      </c>
      <c r="E1825" s="5">
        <v>5703767</v>
      </c>
      <c r="F1825">
        <v>2</v>
      </c>
      <c r="G1825" s="2">
        <v>45986</v>
      </c>
      <c r="H1825" s="42" t="s">
        <v>461</v>
      </c>
      <c r="I1825" s="42" t="s">
        <v>67</v>
      </c>
      <c r="J1825" s="42" t="s">
        <v>462</v>
      </c>
      <c r="K1825" s="42" t="s">
        <v>2218</v>
      </c>
      <c r="L1825" s="2">
        <v>46030</v>
      </c>
      <c r="M1825" s="42" t="s">
        <v>582</v>
      </c>
    </row>
    <row r="1826" spans="1:13" x14ac:dyDescent="0.25">
      <c r="A1826" s="42" t="s">
        <v>2382</v>
      </c>
      <c r="B1826" s="42" t="s">
        <v>2673</v>
      </c>
      <c r="C1826" s="42" t="s">
        <v>2674</v>
      </c>
      <c r="D1826" s="42" t="s">
        <v>409</v>
      </c>
      <c r="E1826" s="5">
        <v>87266</v>
      </c>
      <c r="F1826">
        <v>2</v>
      </c>
      <c r="G1826" s="2">
        <v>46029</v>
      </c>
      <c r="H1826" s="42" t="s">
        <v>450</v>
      </c>
      <c r="I1826" s="42" t="s">
        <v>68</v>
      </c>
      <c r="J1826" s="42" t="s">
        <v>429</v>
      </c>
      <c r="K1826" s="42" t="s">
        <v>2675</v>
      </c>
      <c r="L1826" s="2">
        <v>46029</v>
      </c>
      <c r="M1826" s="42" t="s">
        <v>582</v>
      </c>
    </row>
    <row r="1827" spans="1:13" x14ac:dyDescent="0.25">
      <c r="A1827" s="42" t="s">
        <v>5900</v>
      </c>
      <c r="B1827" s="42" t="s">
        <v>5901</v>
      </c>
      <c r="C1827" s="42" t="s">
        <v>5902</v>
      </c>
      <c r="D1827" s="42" t="s">
        <v>409</v>
      </c>
      <c r="E1827" s="5">
        <v>1038646</v>
      </c>
      <c r="F1827">
        <v>2</v>
      </c>
      <c r="G1827" s="2">
        <v>46083</v>
      </c>
      <c r="H1827" s="42" t="s">
        <v>477</v>
      </c>
      <c r="I1827" s="42" t="s">
        <v>73</v>
      </c>
      <c r="J1827" s="42" t="s">
        <v>478</v>
      </c>
      <c r="K1827" s="42" t="s">
        <v>5903</v>
      </c>
      <c r="L1827" s="2">
        <v>46387</v>
      </c>
      <c r="M1827" s="42" t="s">
        <v>582</v>
      </c>
    </row>
    <row r="1828" spans="1:13" x14ac:dyDescent="0.25">
      <c r="A1828" s="42" t="s">
        <v>9098</v>
      </c>
      <c r="B1828" s="42" t="s">
        <v>9099</v>
      </c>
      <c r="C1828" s="42" t="s">
        <v>6738</v>
      </c>
      <c r="D1828" s="42" t="s">
        <v>409</v>
      </c>
      <c r="E1828" s="5">
        <v>1314777</v>
      </c>
      <c r="F1828">
        <v>2</v>
      </c>
      <c r="G1828" s="2">
        <v>46101</v>
      </c>
      <c r="H1828" s="42" t="s">
        <v>477</v>
      </c>
      <c r="I1828" s="42" t="s">
        <v>73</v>
      </c>
      <c r="J1828" s="42" t="s">
        <v>478</v>
      </c>
      <c r="K1828" s="42" t="s">
        <v>9957</v>
      </c>
      <c r="L1828" s="2">
        <v>46386</v>
      </c>
      <c r="M1828" s="42" t="s">
        <v>582</v>
      </c>
    </row>
    <row r="1829" spans="1:13" x14ac:dyDescent="0.25">
      <c r="A1829" s="42" t="s">
        <v>5844</v>
      </c>
      <c r="B1829" s="42" t="s">
        <v>5908</v>
      </c>
      <c r="C1829" s="42" t="s">
        <v>4819</v>
      </c>
      <c r="D1829" s="42" t="s">
        <v>409</v>
      </c>
      <c r="E1829" s="5">
        <v>1648489</v>
      </c>
      <c r="F1829">
        <v>2</v>
      </c>
      <c r="G1829" s="2">
        <v>46079</v>
      </c>
      <c r="H1829" s="42" t="s">
        <v>477</v>
      </c>
      <c r="I1829" s="42" t="s">
        <v>73</v>
      </c>
      <c r="J1829" s="42" t="s">
        <v>478</v>
      </c>
      <c r="K1829" s="42" t="s">
        <v>5909</v>
      </c>
      <c r="L1829" s="2">
        <v>46386</v>
      </c>
      <c r="M1829" s="42" t="s">
        <v>582</v>
      </c>
    </row>
    <row r="1830" spans="1:13" x14ac:dyDescent="0.25">
      <c r="A1830" s="42" t="s">
        <v>9128</v>
      </c>
      <c r="B1830" s="42" t="s">
        <v>9130</v>
      </c>
      <c r="C1830" s="42" t="s">
        <v>11986</v>
      </c>
      <c r="D1830" s="42" t="s">
        <v>409</v>
      </c>
      <c r="E1830" s="5">
        <v>928585</v>
      </c>
      <c r="F1830">
        <v>2</v>
      </c>
      <c r="G1830" s="2">
        <v>46135</v>
      </c>
      <c r="H1830" s="42" t="s">
        <v>477</v>
      </c>
      <c r="I1830" s="42" t="s">
        <v>73</v>
      </c>
      <c r="J1830" s="42" t="s">
        <v>478</v>
      </c>
      <c r="K1830" s="42" t="s">
        <v>9936</v>
      </c>
      <c r="L1830" s="2">
        <v>46386</v>
      </c>
      <c r="M1830" s="42" t="s">
        <v>582</v>
      </c>
    </row>
    <row r="1831" spans="1:13" x14ac:dyDescent="0.25">
      <c r="A1831" s="42" t="s">
        <v>2577</v>
      </c>
      <c r="B1831" s="42" t="s">
        <v>2578</v>
      </c>
      <c r="C1831" s="42" t="s">
        <v>2579</v>
      </c>
      <c r="D1831" s="42" t="s">
        <v>409</v>
      </c>
      <c r="E1831" s="5">
        <v>9884256</v>
      </c>
      <c r="F1831">
        <v>2</v>
      </c>
      <c r="G1831" s="2">
        <v>46057</v>
      </c>
      <c r="H1831" s="42" t="s">
        <v>487</v>
      </c>
      <c r="I1831" s="42" t="s">
        <v>73</v>
      </c>
      <c r="J1831" s="42" t="s">
        <v>478</v>
      </c>
      <c r="K1831" s="42" t="s">
        <v>2580</v>
      </c>
      <c r="L1831" s="2">
        <v>46382</v>
      </c>
      <c r="M1831" s="42" t="s">
        <v>582</v>
      </c>
    </row>
    <row r="1832" spans="1:13" x14ac:dyDescent="0.25">
      <c r="A1832" s="42" t="s">
        <v>641</v>
      </c>
      <c r="B1832" s="42" t="s">
        <v>394</v>
      </c>
      <c r="C1832" s="42" t="s">
        <v>2354</v>
      </c>
      <c r="D1832" s="42" t="s">
        <v>409</v>
      </c>
      <c r="E1832" s="5">
        <v>1506456.42</v>
      </c>
      <c r="F1832">
        <v>2</v>
      </c>
      <c r="G1832" s="2">
        <v>45992</v>
      </c>
      <c r="H1832" s="42" t="s">
        <v>486</v>
      </c>
      <c r="I1832" s="42" t="s">
        <v>73</v>
      </c>
      <c r="J1832" s="42" t="s">
        <v>478</v>
      </c>
      <c r="K1832" s="42" t="s">
        <v>2422</v>
      </c>
      <c r="L1832" s="2">
        <v>46357</v>
      </c>
      <c r="M1832" s="42" t="s">
        <v>582</v>
      </c>
    </row>
    <row r="1833" spans="1:13" x14ac:dyDescent="0.25">
      <c r="A1833" s="42" t="s">
        <v>13558</v>
      </c>
      <c r="B1833" s="42" t="s">
        <v>13559</v>
      </c>
      <c r="C1833" s="42" t="s">
        <v>13560</v>
      </c>
      <c r="D1833" s="42" t="s">
        <v>409</v>
      </c>
      <c r="E1833" s="5">
        <v>2040336</v>
      </c>
      <c r="F1833">
        <v>2</v>
      </c>
      <c r="G1833" s="2">
        <v>46204</v>
      </c>
      <c r="H1833" s="42" t="s">
        <v>490</v>
      </c>
      <c r="I1833" s="42" t="s">
        <v>73</v>
      </c>
      <c r="J1833" s="42" t="s">
        <v>478</v>
      </c>
      <c r="K1833" s="42" t="s">
        <v>13561</v>
      </c>
      <c r="L1833" s="2">
        <v>46265</v>
      </c>
      <c r="M1833" s="42" t="s">
        <v>582</v>
      </c>
    </row>
    <row r="1834" spans="1:13" x14ac:dyDescent="0.25">
      <c r="A1834" s="42" t="s">
        <v>910</v>
      </c>
      <c r="B1834" s="42" t="s">
        <v>911</v>
      </c>
      <c r="C1834" s="42" t="s">
        <v>6725</v>
      </c>
      <c r="D1834" s="42" t="s">
        <v>409</v>
      </c>
      <c r="E1834" s="5">
        <v>8687283</v>
      </c>
      <c r="F1834">
        <v>2</v>
      </c>
      <c r="G1834" s="2">
        <v>46097</v>
      </c>
      <c r="H1834" s="42" t="s">
        <v>477</v>
      </c>
      <c r="I1834" s="42" t="s">
        <v>73</v>
      </c>
      <c r="J1834" s="42" t="s">
        <v>478</v>
      </c>
      <c r="K1834" s="42" t="s">
        <v>9956</v>
      </c>
      <c r="L1834" s="2">
        <v>46265</v>
      </c>
      <c r="M1834" s="42" t="s">
        <v>582</v>
      </c>
    </row>
    <row r="1835" spans="1:13" x14ac:dyDescent="0.25">
      <c r="A1835" s="42" t="s">
        <v>813</v>
      </c>
      <c r="B1835" s="42" t="s">
        <v>769</v>
      </c>
      <c r="C1835" s="42" t="s">
        <v>13562</v>
      </c>
      <c r="D1835" s="42" t="s">
        <v>409</v>
      </c>
      <c r="E1835" s="5">
        <v>1122185</v>
      </c>
      <c r="F1835">
        <v>2</v>
      </c>
      <c r="G1835" s="2">
        <v>46212</v>
      </c>
      <c r="H1835" s="42" t="s">
        <v>490</v>
      </c>
      <c r="I1835" s="42" t="s">
        <v>73</v>
      </c>
      <c r="J1835" s="42" t="s">
        <v>478</v>
      </c>
      <c r="K1835" s="42" t="s">
        <v>10405</v>
      </c>
      <c r="L1835" s="2">
        <v>46265</v>
      </c>
      <c r="M1835" s="42" t="s">
        <v>582</v>
      </c>
    </row>
    <row r="1836" spans="1:13" x14ac:dyDescent="0.25">
      <c r="A1836" s="42" t="s">
        <v>2641</v>
      </c>
      <c r="B1836" s="42" t="s">
        <v>2642</v>
      </c>
      <c r="C1836" s="42" t="s">
        <v>2643</v>
      </c>
      <c r="D1836" s="42" t="s">
        <v>409</v>
      </c>
      <c r="E1836" s="5">
        <v>1310724</v>
      </c>
      <c r="F1836">
        <v>2</v>
      </c>
      <c r="G1836" s="2">
        <v>46049</v>
      </c>
      <c r="H1836" s="42" t="s">
        <v>477</v>
      </c>
      <c r="I1836" s="42" t="s">
        <v>73</v>
      </c>
      <c r="J1836" s="42" t="s">
        <v>478</v>
      </c>
      <c r="K1836" s="42" t="s">
        <v>2644</v>
      </c>
      <c r="L1836" s="2">
        <v>46265</v>
      </c>
      <c r="M1836" s="42" t="s">
        <v>582</v>
      </c>
    </row>
    <row r="1837" spans="1:13" x14ac:dyDescent="0.25">
      <c r="A1837" s="42" t="s">
        <v>13019</v>
      </c>
      <c r="B1837" s="42" t="s">
        <v>13020</v>
      </c>
      <c r="C1837" s="42" t="s">
        <v>12164</v>
      </c>
      <c r="D1837" s="42" t="s">
        <v>409</v>
      </c>
      <c r="E1837" s="5">
        <v>204007</v>
      </c>
      <c r="F1837">
        <v>2</v>
      </c>
      <c r="G1837" s="2">
        <v>46196</v>
      </c>
      <c r="H1837" s="42" t="s">
        <v>490</v>
      </c>
      <c r="I1837" s="42" t="s">
        <v>73</v>
      </c>
      <c r="J1837" s="42" t="s">
        <v>478</v>
      </c>
      <c r="K1837" s="42" t="s">
        <v>13563</v>
      </c>
      <c r="L1837" s="2">
        <v>46234</v>
      </c>
      <c r="M1837" s="42" t="s">
        <v>582</v>
      </c>
    </row>
    <row r="1838" spans="1:13" x14ac:dyDescent="0.25">
      <c r="A1838" s="42" t="s">
        <v>228</v>
      </c>
      <c r="B1838" s="42" t="s">
        <v>34</v>
      </c>
      <c r="C1838" s="42" t="s">
        <v>10406</v>
      </c>
      <c r="D1838" s="42" t="s">
        <v>409</v>
      </c>
      <c r="E1838" s="5">
        <v>2444725</v>
      </c>
      <c r="F1838">
        <v>2</v>
      </c>
      <c r="G1838" s="2">
        <v>46146</v>
      </c>
      <c r="H1838" s="42" t="s">
        <v>486</v>
      </c>
      <c r="I1838" s="42" t="s">
        <v>73</v>
      </c>
      <c r="J1838" s="42" t="s">
        <v>478</v>
      </c>
      <c r="K1838" s="42" t="s">
        <v>10407</v>
      </c>
      <c r="L1838" s="2">
        <v>46234</v>
      </c>
      <c r="M1838" s="42" t="s">
        <v>582</v>
      </c>
    </row>
    <row r="1839" spans="1:13" x14ac:dyDescent="0.25">
      <c r="A1839" s="42" t="s">
        <v>161</v>
      </c>
      <c r="B1839" s="42" t="s">
        <v>38</v>
      </c>
      <c r="C1839" s="42" t="s">
        <v>6204</v>
      </c>
      <c r="D1839" s="42" t="s">
        <v>409</v>
      </c>
      <c r="E1839">
        <v>996043</v>
      </c>
      <c r="F1839">
        <v>2</v>
      </c>
      <c r="G1839" s="2">
        <v>45670</v>
      </c>
      <c r="H1839" s="42" t="s">
        <v>497</v>
      </c>
      <c r="I1839" s="42" t="s">
        <v>73</v>
      </c>
      <c r="J1839" s="42" t="s">
        <v>478</v>
      </c>
      <c r="K1839" s="42" t="s">
        <v>6205</v>
      </c>
      <c r="L1839" s="2">
        <v>46234</v>
      </c>
      <c r="M1839" s="42" t="s">
        <v>582</v>
      </c>
    </row>
    <row r="1840" spans="1:13" x14ac:dyDescent="0.25">
      <c r="A1840" s="42" t="s">
        <v>6157</v>
      </c>
      <c r="B1840" s="42" t="s">
        <v>6158</v>
      </c>
      <c r="C1840" s="42" t="s">
        <v>10618</v>
      </c>
      <c r="D1840" s="42" t="s">
        <v>409</v>
      </c>
      <c r="E1840" s="5">
        <v>820313</v>
      </c>
      <c r="F1840">
        <v>2</v>
      </c>
      <c r="G1840" s="2">
        <v>46168</v>
      </c>
      <c r="H1840" s="42" t="s">
        <v>489</v>
      </c>
      <c r="I1840" s="42" t="s">
        <v>73</v>
      </c>
      <c r="J1840" s="42" t="s">
        <v>478</v>
      </c>
      <c r="K1840" s="42" t="s">
        <v>11987</v>
      </c>
      <c r="L1840" s="2">
        <v>46234</v>
      </c>
      <c r="M1840" s="42" t="s">
        <v>582</v>
      </c>
    </row>
    <row r="1841" spans="1:13" x14ac:dyDescent="0.25">
      <c r="A1841" s="42" t="s">
        <v>13013</v>
      </c>
      <c r="B1841" s="42" t="s">
        <v>13014</v>
      </c>
      <c r="C1841" s="42" t="s">
        <v>12171</v>
      </c>
      <c r="D1841" s="42" t="s">
        <v>409</v>
      </c>
      <c r="E1841" s="5">
        <v>406615</v>
      </c>
      <c r="F1841">
        <v>2</v>
      </c>
      <c r="G1841" s="2">
        <v>46196</v>
      </c>
      <c r="H1841" s="42" t="s">
        <v>490</v>
      </c>
      <c r="I1841" s="42" t="s">
        <v>73</v>
      </c>
      <c r="J1841" s="42" t="s">
        <v>478</v>
      </c>
      <c r="K1841" s="42" t="s">
        <v>13564</v>
      </c>
      <c r="L1841" s="2">
        <v>46234</v>
      </c>
      <c r="M1841" s="42" t="s">
        <v>582</v>
      </c>
    </row>
    <row r="1842" spans="1:13" x14ac:dyDescent="0.25">
      <c r="A1842" s="42" t="s">
        <v>5797</v>
      </c>
      <c r="B1842" s="42" t="s">
        <v>5798</v>
      </c>
      <c r="C1842" s="42" t="s">
        <v>13565</v>
      </c>
      <c r="D1842" s="42" t="s">
        <v>409</v>
      </c>
      <c r="E1842" s="5">
        <v>204183</v>
      </c>
      <c r="F1842">
        <v>2</v>
      </c>
      <c r="G1842" s="2">
        <v>46210</v>
      </c>
      <c r="H1842" s="42" t="s">
        <v>490</v>
      </c>
      <c r="I1842" s="42" t="s">
        <v>73</v>
      </c>
      <c r="J1842" s="42" t="s">
        <v>478</v>
      </c>
      <c r="K1842" s="42" t="s">
        <v>13566</v>
      </c>
      <c r="L1842" s="2">
        <v>46234</v>
      </c>
      <c r="M1842" s="42" t="s">
        <v>582</v>
      </c>
    </row>
    <row r="1843" spans="1:13" x14ac:dyDescent="0.25">
      <c r="A1843" s="42" t="s">
        <v>161</v>
      </c>
      <c r="B1843" s="42" t="s">
        <v>38</v>
      </c>
      <c r="C1843" s="42" t="s">
        <v>6204</v>
      </c>
      <c r="D1843" s="42" t="s">
        <v>409</v>
      </c>
      <c r="E1843" s="5">
        <v>996043</v>
      </c>
      <c r="F1843">
        <v>2</v>
      </c>
      <c r="G1843" s="2">
        <v>45670</v>
      </c>
      <c r="H1843" s="42" t="s">
        <v>497</v>
      </c>
      <c r="I1843" s="42" t="s">
        <v>73</v>
      </c>
      <c r="J1843" s="42" t="s">
        <v>478</v>
      </c>
      <c r="K1843" s="42" t="s">
        <v>6205</v>
      </c>
      <c r="L1843" s="2">
        <v>46234</v>
      </c>
      <c r="M1843" s="42" t="s">
        <v>582</v>
      </c>
    </row>
    <row r="1844" spans="1:13" x14ac:dyDescent="0.25">
      <c r="A1844" s="42" t="s">
        <v>11613</v>
      </c>
      <c r="B1844" s="42" t="s">
        <v>11614</v>
      </c>
      <c r="C1844" s="42" t="s">
        <v>10622</v>
      </c>
      <c r="D1844" s="42" t="s">
        <v>409</v>
      </c>
      <c r="E1844">
        <v>439132</v>
      </c>
      <c r="F1844">
        <v>2</v>
      </c>
      <c r="G1844" s="2">
        <v>46171</v>
      </c>
      <c r="H1844" s="42" t="s">
        <v>490</v>
      </c>
      <c r="I1844" s="42" t="s">
        <v>73</v>
      </c>
      <c r="J1844" s="42" t="s">
        <v>478</v>
      </c>
      <c r="K1844" s="42" t="s">
        <v>11991</v>
      </c>
      <c r="L1844" s="2">
        <v>46233</v>
      </c>
      <c r="M1844" s="42" t="s">
        <v>582</v>
      </c>
    </row>
    <row r="1845" spans="1:13" x14ac:dyDescent="0.25">
      <c r="A1845" s="42" t="s">
        <v>11582</v>
      </c>
      <c r="B1845" s="42" t="s">
        <v>11583</v>
      </c>
      <c r="C1845" s="42" t="s">
        <v>10617</v>
      </c>
      <c r="D1845" s="42" t="s">
        <v>409</v>
      </c>
      <c r="E1845">
        <v>501336</v>
      </c>
      <c r="F1845">
        <v>2</v>
      </c>
      <c r="G1845" s="2">
        <v>46169</v>
      </c>
      <c r="H1845" s="42" t="s">
        <v>490</v>
      </c>
      <c r="I1845" s="42" t="s">
        <v>73</v>
      </c>
      <c r="J1845" s="42" t="s">
        <v>478</v>
      </c>
      <c r="K1845" s="42" t="s">
        <v>11989</v>
      </c>
      <c r="L1845" s="2">
        <v>46233</v>
      </c>
      <c r="M1845" s="42" t="s">
        <v>582</v>
      </c>
    </row>
    <row r="1846" spans="1:13" x14ac:dyDescent="0.25">
      <c r="A1846" s="42" t="s">
        <v>10440</v>
      </c>
      <c r="B1846" s="42" t="s">
        <v>10441</v>
      </c>
      <c r="C1846" s="42" t="s">
        <v>10442</v>
      </c>
      <c r="D1846" s="42" t="s">
        <v>409</v>
      </c>
      <c r="E1846">
        <v>1081220</v>
      </c>
      <c r="F1846">
        <v>2</v>
      </c>
      <c r="G1846" s="2">
        <v>46149</v>
      </c>
      <c r="H1846" s="42" t="s">
        <v>490</v>
      </c>
      <c r="I1846" s="42" t="s">
        <v>73</v>
      </c>
      <c r="J1846" s="42" t="s">
        <v>478</v>
      </c>
      <c r="K1846" s="42" t="s">
        <v>10443</v>
      </c>
      <c r="L1846" s="2">
        <v>46233</v>
      </c>
      <c r="M1846" s="42" t="s">
        <v>582</v>
      </c>
    </row>
    <row r="1847" spans="1:13" x14ac:dyDescent="0.25">
      <c r="A1847" s="42" t="s">
        <v>8977</v>
      </c>
      <c r="B1847" s="42" t="s">
        <v>8979</v>
      </c>
      <c r="C1847" s="42" t="s">
        <v>6762</v>
      </c>
      <c r="D1847" s="42" t="s">
        <v>409</v>
      </c>
      <c r="E1847" s="5">
        <v>1196839</v>
      </c>
      <c r="F1847">
        <v>2</v>
      </c>
      <c r="G1847" s="2">
        <v>46125</v>
      </c>
      <c r="H1847" s="42" t="s">
        <v>490</v>
      </c>
      <c r="I1847" s="42" t="s">
        <v>73</v>
      </c>
      <c r="J1847" s="42" t="s">
        <v>478</v>
      </c>
      <c r="K1847" s="42" t="s">
        <v>9961</v>
      </c>
      <c r="L1847" s="2">
        <v>46218</v>
      </c>
      <c r="M1847" s="42" t="s">
        <v>582</v>
      </c>
    </row>
    <row r="1848" spans="1:13" x14ac:dyDescent="0.25">
      <c r="A1848" s="42" t="s">
        <v>813</v>
      </c>
      <c r="B1848" s="42" t="s">
        <v>769</v>
      </c>
      <c r="C1848" s="42" t="s">
        <v>13562</v>
      </c>
      <c r="D1848" s="42" t="s">
        <v>409</v>
      </c>
      <c r="E1848" s="5">
        <v>1122185</v>
      </c>
      <c r="F1848">
        <v>2</v>
      </c>
      <c r="G1848" s="2">
        <v>46212</v>
      </c>
      <c r="H1848" s="42" t="s">
        <v>490</v>
      </c>
      <c r="I1848" s="42" t="s">
        <v>73</v>
      </c>
      <c r="J1848" s="42" t="s">
        <v>478</v>
      </c>
      <c r="K1848" s="42" t="s">
        <v>10405</v>
      </c>
      <c r="L1848" s="2">
        <v>46212</v>
      </c>
      <c r="M1848" s="42" t="s">
        <v>582</v>
      </c>
    </row>
    <row r="1849" spans="1:13" x14ac:dyDescent="0.25">
      <c r="A1849" s="42" t="s">
        <v>5797</v>
      </c>
      <c r="B1849" s="42" t="s">
        <v>5798</v>
      </c>
      <c r="C1849" s="42" t="s">
        <v>13565</v>
      </c>
      <c r="D1849" s="42" t="s">
        <v>409</v>
      </c>
      <c r="E1849">
        <v>204183</v>
      </c>
      <c r="F1849">
        <v>2</v>
      </c>
      <c r="G1849" s="2">
        <v>46210</v>
      </c>
      <c r="H1849" s="42" t="s">
        <v>490</v>
      </c>
      <c r="I1849" s="42" t="s">
        <v>73</v>
      </c>
      <c r="J1849" s="42" t="s">
        <v>478</v>
      </c>
      <c r="K1849" s="42" t="s">
        <v>13566</v>
      </c>
      <c r="L1849" s="2">
        <v>46210</v>
      </c>
      <c r="M1849" s="42" t="s">
        <v>582</v>
      </c>
    </row>
    <row r="1850" spans="1:13" x14ac:dyDescent="0.25">
      <c r="A1850" s="42" t="s">
        <v>13558</v>
      </c>
      <c r="B1850" s="42" t="s">
        <v>13559</v>
      </c>
      <c r="C1850" s="42" t="s">
        <v>13560</v>
      </c>
      <c r="D1850" s="42" t="s">
        <v>409</v>
      </c>
      <c r="E1850" s="5">
        <v>2040336</v>
      </c>
      <c r="F1850">
        <v>2</v>
      </c>
      <c r="G1850" s="2">
        <v>46204</v>
      </c>
      <c r="H1850" s="42" t="s">
        <v>490</v>
      </c>
      <c r="I1850" s="42" t="s">
        <v>73</v>
      </c>
      <c r="J1850" s="42" t="s">
        <v>478</v>
      </c>
      <c r="K1850" s="42" t="s">
        <v>13561</v>
      </c>
      <c r="L1850" s="2">
        <v>46204</v>
      </c>
      <c r="M1850" s="42" t="s">
        <v>582</v>
      </c>
    </row>
    <row r="1851" spans="1:13" x14ac:dyDescent="0.25">
      <c r="A1851" s="42" t="s">
        <v>228</v>
      </c>
      <c r="B1851" s="42" t="s">
        <v>34</v>
      </c>
      <c r="C1851" s="42" t="s">
        <v>10406</v>
      </c>
      <c r="D1851" s="42" t="s">
        <v>409</v>
      </c>
      <c r="E1851" s="5">
        <v>1612962</v>
      </c>
      <c r="F1851">
        <v>2</v>
      </c>
      <c r="G1851" s="2">
        <v>46146</v>
      </c>
      <c r="H1851" s="42" t="s">
        <v>486</v>
      </c>
      <c r="I1851" s="42" t="s">
        <v>73</v>
      </c>
      <c r="J1851" s="42" t="s">
        <v>478</v>
      </c>
      <c r="K1851" s="42" t="s">
        <v>10407</v>
      </c>
      <c r="L1851" s="2">
        <v>46203</v>
      </c>
      <c r="M1851" s="42" t="s">
        <v>582</v>
      </c>
    </row>
    <row r="1852" spans="1:13" x14ac:dyDescent="0.25">
      <c r="A1852" s="42" t="s">
        <v>640</v>
      </c>
      <c r="B1852" s="42" t="s">
        <v>627</v>
      </c>
      <c r="C1852" s="42" t="s">
        <v>6766</v>
      </c>
      <c r="D1852" s="42" t="s">
        <v>409</v>
      </c>
      <c r="E1852" s="5">
        <v>1503975</v>
      </c>
      <c r="F1852">
        <v>2</v>
      </c>
      <c r="G1852" s="2">
        <v>46140</v>
      </c>
      <c r="H1852" s="42" t="s">
        <v>486</v>
      </c>
      <c r="I1852" s="42" t="s">
        <v>73</v>
      </c>
      <c r="J1852" s="42" t="s">
        <v>478</v>
      </c>
      <c r="K1852" s="42" t="s">
        <v>9967</v>
      </c>
      <c r="L1852" s="2">
        <v>46203</v>
      </c>
      <c r="M1852" s="42" t="s">
        <v>582</v>
      </c>
    </row>
    <row r="1853" spans="1:13" x14ac:dyDescent="0.25">
      <c r="A1853" s="42" t="s">
        <v>1648</v>
      </c>
      <c r="B1853" s="42" t="s">
        <v>1649</v>
      </c>
      <c r="C1853" s="42" t="s">
        <v>4812</v>
      </c>
      <c r="D1853" s="42" t="s">
        <v>409</v>
      </c>
      <c r="E1853" s="5">
        <v>1744370</v>
      </c>
      <c r="F1853">
        <v>2</v>
      </c>
      <c r="G1853" s="2">
        <v>46077</v>
      </c>
      <c r="H1853" s="42" t="s">
        <v>477</v>
      </c>
      <c r="I1853" s="42" t="s">
        <v>73</v>
      </c>
      <c r="J1853" s="42" t="s">
        <v>478</v>
      </c>
      <c r="K1853" s="42" t="s">
        <v>5927</v>
      </c>
      <c r="L1853" s="2">
        <v>46203</v>
      </c>
      <c r="M1853" s="42" t="s">
        <v>582</v>
      </c>
    </row>
    <row r="1854" spans="1:13" x14ac:dyDescent="0.25">
      <c r="A1854" s="42" t="s">
        <v>9047</v>
      </c>
      <c r="B1854" s="42" t="s">
        <v>9049</v>
      </c>
      <c r="C1854" s="42" t="s">
        <v>10623</v>
      </c>
      <c r="D1854" s="42" t="s">
        <v>409</v>
      </c>
      <c r="E1854" s="5">
        <v>250000</v>
      </c>
      <c r="F1854">
        <v>2</v>
      </c>
      <c r="G1854" s="2">
        <v>46171</v>
      </c>
      <c r="H1854" s="42" t="s">
        <v>486</v>
      </c>
      <c r="I1854" s="42" t="s">
        <v>73</v>
      </c>
      <c r="J1854" s="42" t="s">
        <v>478</v>
      </c>
      <c r="K1854" s="42" t="s">
        <v>11990</v>
      </c>
      <c r="L1854" s="2">
        <v>46203</v>
      </c>
      <c r="M1854" s="42" t="s">
        <v>582</v>
      </c>
    </row>
    <row r="1855" spans="1:13" x14ac:dyDescent="0.25">
      <c r="A1855" s="42" t="s">
        <v>9047</v>
      </c>
      <c r="B1855" s="42" t="s">
        <v>9049</v>
      </c>
      <c r="C1855" s="42" t="s">
        <v>10623</v>
      </c>
      <c r="D1855" s="42" t="s">
        <v>409</v>
      </c>
      <c r="E1855" s="5">
        <v>967306</v>
      </c>
      <c r="F1855">
        <v>2</v>
      </c>
      <c r="G1855" s="2">
        <v>46171</v>
      </c>
      <c r="H1855" s="42" t="s">
        <v>486</v>
      </c>
      <c r="I1855" s="42" t="s">
        <v>73</v>
      </c>
      <c r="J1855" s="42" t="s">
        <v>478</v>
      </c>
      <c r="K1855" s="42" t="s">
        <v>11990</v>
      </c>
      <c r="L1855" s="2">
        <v>46203</v>
      </c>
      <c r="M1855" s="42" t="s">
        <v>582</v>
      </c>
    </row>
    <row r="1856" spans="1:13" x14ac:dyDescent="0.25">
      <c r="A1856" s="42" t="s">
        <v>10440</v>
      </c>
      <c r="B1856" s="42" t="s">
        <v>10441</v>
      </c>
      <c r="C1856" s="42" t="s">
        <v>10442</v>
      </c>
      <c r="D1856" s="42" t="s">
        <v>409</v>
      </c>
      <c r="E1856" s="5">
        <v>1645144</v>
      </c>
      <c r="F1856">
        <v>2</v>
      </c>
      <c r="G1856" s="2">
        <v>46149</v>
      </c>
      <c r="H1856" s="42" t="s">
        <v>490</v>
      </c>
      <c r="I1856" s="42" t="s">
        <v>73</v>
      </c>
      <c r="J1856" s="42" t="s">
        <v>478</v>
      </c>
      <c r="K1856" s="42" t="s">
        <v>10443</v>
      </c>
      <c r="L1856" s="2">
        <v>46203</v>
      </c>
      <c r="M1856" s="42" t="s">
        <v>582</v>
      </c>
    </row>
    <row r="1857" spans="1:13" x14ac:dyDescent="0.25">
      <c r="A1857" s="42" t="s">
        <v>5797</v>
      </c>
      <c r="B1857" s="42" t="s">
        <v>5798</v>
      </c>
      <c r="C1857" s="42" t="s">
        <v>10621</v>
      </c>
      <c r="D1857" s="42" t="s">
        <v>409</v>
      </c>
      <c r="E1857" s="5">
        <v>1318198</v>
      </c>
      <c r="F1857">
        <v>2</v>
      </c>
      <c r="G1857" s="2">
        <v>46170</v>
      </c>
      <c r="H1857" s="42" t="s">
        <v>490</v>
      </c>
      <c r="I1857" s="42" t="s">
        <v>73</v>
      </c>
      <c r="J1857" s="42" t="s">
        <v>478</v>
      </c>
      <c r="K1857" s="42" t="s">
        <v>11988</v>
      </c>
      <c r="L1857" s="2">
        <v>46203</v>
      </c>
      <c r="M1857" s="42" t="s">
        <v>582</v>
      </c>
    </row>
    <row r="1858" spans="1:13" x14ac:dyDescent="0.25">
      <c r="A1858" s="42" t="s">
        <v>13019</v>
      </c>
      <c r="B1858" s="42" t="s">
        <v>13020</v>
      </c>
      <c r="C1858" s="42" t="s">
        <v>12164</v>
      </c>
      <c r="D1858" s="42" t="s">
        <v>409</v>
      </c>
      <c r="E1858" s="5">
        <v>204007</v>
      </c>
      <c r="F1858">
        <v>2</v>
      </c>
      <c r="G1858" s="2">
        <v>46196</v>
      </c>
      <c r="H1858" s="42" t="s">
        <v>490</v>
      </c>
      <c r="I1858" s="42" t="s">
        <v>73</v>
      </c>
      <c r="J1858" s="42" t="s">
        <v>478</v>
      </c>
      <c r="K1858" s="42" t="s">
        <v>13563</v>
      </c>
      <c r="L1858" s="2">
        <v>46197</v>
      </c>
      <c r="M1858" s="42" t="s">
        <v>582</v>
      </c>
    </row>
    <row r="1859" spans="1:13" x14ac:dyDescent="0.25">
      <c r="A1859" s="42" t="s">
        <v>13013</v>
      </c>
      <c r="B1859" s="42" t="s">
        <v>13014</v>
      </c>
      <c r="C1859" s="42" t="s">
        <v>12171</v>
      </c>
      <c r="D1859" s="42" t="s">
        <v>409</v>
      </c>
      <c r="E1859" s="5">
        <v>406615</v>
      </c>
      <c r="F1859">
        <v>2</v>
      </c>
      <c r="G1859" s="2">
        <v>46196</v>
      </c>
      <c r="H1859" s="42" t="s">
        <v>490</v>
      </c>
      <c r="I1859" s="42" t="s">
        <v>73</v>
      </c>
      <c r="J1859" s="42" t="s">
        <v>478</v>
      </c>
      <c r="K1859" s="42" t="s">
        <v>13564</v>
      </c>
      <c r="L1859" s="2">
        <v>46196</v>
      </c>
      <c r="M1859" s="42" t="s">
        <v>582</v>
      </c>
    </row>
    <row r="1860" spans="1:13" x14ac:dyDescent="0.25">
      <c r="A1860" s="42" t="s">
        <v>5919</v>
      </c>
      <c r="B1860" s="42" t="s">
        <v>5920</v>
      </c>
      <c r="C1860" s="42" t="s">
        <v>9959</v>
      </c>
      <c r="D1860" s="42" t="s">
        <v>409</v>
      </c>
      <c r="E1860" s="5">
        <v>358576</v>
      </c>
      <c r="F1860">
        <v>2</v>
      </c>
      <c r="G1860" s="2">
        <v>46111</v>
      </c>
      <c r="H1860" s="42" t="s">
        <v>486</v>
      </c>
      <c r="I1860" s="42" t="s">
        <v>73</v>
      </c>
      <c r="J1860" s="42" t="s">
        <v>478</v>
      </c>
      <c r="K1860" s="42" t="s">
        <v>9960</v>
      </c>
      <c r="L1860" s="2">
        <v>46192</v>
      </c>
      <c r="M1860" s="42" t="s">
        <v>582</v>
      </c>
    </row>
    <row r="1861" spans="1:13" x14ac:dyDescent="0.25">
      <c r="A1861" s="42" t="s">
        <v>11582</v>
      </c>
      <c r="B1861" s="42" t="s">
        <v>11583</v>
      </c>
      <c r="C1861" s="42" t="s">
        <v>10617</v>
      </c>
      <c r="D1861" s="42" t="s">
        <v>409</v>
      </c>
      <c r="E1861" s="5">
        <v>501336</v>
      </c>
      <c r="F1861">
        <v>2</v>
      </c>
      <c r="G1861" s="2">
        <v>46169</v>
      </c>
      <c r="H1861" s="42" t="s">
        <v>490</v>
      </c>
      <c r="I1861" s="42" t="s">
        <v>73</v>
      </c>
      <c r="J1861" s="42" t="s">
        <v>478</v>
      </c>
      <c r="K1861" s="42" t="s">
        <v>11989</v>
      </c>
      <c r="L1861" s="2">
        <v>46173</v>
      </c>
      <c r="M1861" s="42" t="s">
        <v>582</v>
      </c>
    </row>
    <row r="1862" spans="1:13" x14ac:dyDescent="0.25">
      <c r="A1862" s="42" t="s">
        <v>9110</v>
      </c>
      <c r="B1862" s="42" t="s">
        <v>9969</v>
      </c>
      <c r="C1862" s="42" t="s">
        <v>6771</v>
      </c>
      <c r="D1862" s="42" t="s">
        <v>409</v>
      </c>
      <c r="E1862" s="5">
        <v>1952012</v>
      </c>
      <c r="F1862">
        <v>2</v>
      </c>
      <c r="G1862" s="2">
        <v>46101</v>
      </c>
      <c r="H1862" s="42" t="s">
        <v>477</v>
      </c>
      <c r="I1862" s="42" t="s">
        <v>73</v>
      </c>
      <c r="J1862" s="42" t="s">
        <v>478</v>
      </c>
      <c r="K1862" s="42" t="s">
        <v>9971</v>
      </c>
      <c r="L1862" s="2">
        <v>46173</v>
      </c>
      <c r="M1862" s="42" t="s">
        <v>582</v>
      </c>
    </row>
    <row r="1863" spans="1:13" x14ac:dyDescent="0.25">
      <c r="A1863" s="42" t="s">
        <v>1301</v>
      </c>
      <c r="B1863" s="42" t="s">
        <v>1302</v>
      </c>
      <c r="C1863" s="42" t="s">
        <v>9964</v>
      </c>
      <c r="D1863" s="42" t="s">
        <v>409</v>
      </c>
      <c r="E1863">
        <v>902705</v>
      </c>
      <c r="F1863">
        <v>2</v>
      </c>
      <c r="G1863" s="2">
        <v>46142</v>
      </c>
      <c r="H1863" s="42" t="s">
        <v>490</v>
      </c>
      <c r="I1863" s="42" t="s">
        <v>73</v>
      </c>
      <c r="J1863" s="42" t="s">
        <v>478</v>
      </c>
      <c r="K1863" s="42" t="s">
        <v>9965</v>
      </c>
      <c r="L1863" s="2">
        <v>46172</v>
      </c>
      <c r="M1863" s="42" t="s">
        <v>582</v>
      </c>
    </row>
    <row r="1864" spans="1:13" x14ac:dyDescent="0.25">
      <c r="A1864" s="42" t="s">
        <v>9110</v>
      </c>
      <c r="B1864" s="42" t="s">
        <v>9969</v>
      </c>
      <c r="C1864" s="42" t="s">
        <v>6772</v>
      </c>
      <c r="D1864" s="42" t="s">
        <v>409</v>
      </c>
      <c r="E1864" s="5">
        <v>1268142</v>
      </c>
      <c r="F1864">
        <v>2</v>
      </c>
      <c r="G1864" s="2">
        <v>46101</v>
      </c>
      <c r="H1864" s="42" t="s">
        <v>477</v>
      </c>
      <c r="I1864" s="42" t="s">
        <v>73</v>
      </c>
      <c r="J1864" s="42" t="s">
        <v>478</v>
      </c>
      <c r="K1864" s="42" t="s">
        <v>9970</v>
      </c>
      <c r="L1864" s="2">
        <v>46172</v>
      </c>
      <c r="M1864" s="42" t="s">
        <v>582</v>
      </c>
    </row>
    <row r="1865" spans="1:13" x14ac:dyDescent="0.25">
      <c r="A1865" s="42" t="s">
        <v>8948</v>
      </c>
      <c r="B1865" s="42" t="s">
        <v>9962</v>
      </c>
      <c r="C1865" s="42" t="s">
        <v>6757</v>
      </c>
      <c r="D1865" s="42" t="s">
        <v>409</v>
      </c>
      <c r="E1865" s="5">
        <v>199209</v>
      </c>
      <c r="F1865">
        <v>2</v>
      </c>
      <c r="G1865" s="2">
        <v>46111</v>
      </c>
      <c r="H1865" s="42" t="s">
        <v>490</v>
      </c>
      <c r="I1865" s="42" t="s">
        <v>73</v>
      </c>
      <c r="J1865" s="42" t="s">
        <v>478</v>
      </c>
      <c r="K1865" s="42" t="s">
        <v>9963</v>
      </c>
      <c r="L1865" s="2">
        <v>46172</v>
      </c>
      <c r="M1865" s="42" t="s">
        <v>582</v>
      </c>
    </row>
    <row r="1866" spans="1:13" x14ac:dyDescent="0.25">
      <c r="A1866" s="42" t="s">
        <v>6157</v>
      </c>
      <c r="B1866" s="42" t="s">
        <v>6158</v>
      </c>
      <c r="C1866" s="42" t="s">
        <v>6159</v>
      </c>
      <c r="D1866" s="42" t="s">
        <v>409</v>
      </c>
      <c r="E1866">
        <v>497525</v>
      </c>
      <c r="F1866">
        <v>2</v>
      </c>
      <c r="G1866" s="2">
        <v>46085</v>
      </c>
      <c r="H1866" s="42" t="s">
        <v>489</v>
      </c>
      <c r="I1866" s="42" t="s">
        <v>73</v>
      </c>
      <c r="J1866" s="42" t="s">
        <v>478</v>
      </c>
      <c r="K1866" s="42" t="s">
        <v>6160</v>
      </c>
      <c r="L1866" s="2">
        <v>46171</v>
      </c>
      <c r="M1866" s="42" t="s">
        <v>582</v>
      </c>
    </row>
    <row r="1867" spans="1:13" x14ac:dyDescent="0.25">
      <c r="A1867" s="42" t="s">
        <v>161</v>
      </c>
      <c r="B1867" s="42" t="s">
        <v>38</v>
      </c>
      <c r="C1867" s="42" t="s">
        <v>6756</v>
      </c>
      <c r="D1867" s="42" t="s">
        <v>409</v>
      </c>
      <c r="E1867">
        <v>996043</v>
      </c>
      <c r="F1867">
        <v>2</v>
      </c>
      <c r="G1867" s="2">
        <v>46108</v>
      </c>
      <c r="H1867" s="42" t="s">
        <v>497</v>
      </c>
      <c r="I1867" s="42" t="s">
        <v>73</v>
      </c>
      <c r="J1867" s="42" t="s">
        <v>478</v>
      </c>
      <c r="K1867" s="42" t="s">
        <v>9958</v>
      </c>
      <c r="L1867" s="2">
        <v>46171</v>
      </c>
      <c r="M1867" s="42" t="s">
        <v>582</v>
      </c>
    </row>
    <row r="1868" spans="1:13" x14ac:dyDescent="0.25">
      <c r="A1868" s="42" t="s">
        <v>10446</v>
      </c>
      <c r="B1868" s="42" t="s">
        <v>10447</v>
      </c>
      <c r="C1868" s="42" t="s">
        <v>10448</v>
      </c>
      <c r="D1868" s="42" t="s">
        <v>409</v>
      </c>
      <c r="E1868" s="5">
        <v>2613874</v>
      </c>
      <c r="F1868">
        <v>2</v>
      </c>
      <c r="G1868" s="2">
        <v>45835</v>
      </c>
      <c r="H1868" s="42" t="s">
        <v>477</v>
      </c>
      <c r="I1868" s="42" t="s">
        <v>73</v>
      </c>
      <c r="J1868" s="42" t="s">
        <v>478</v>
      </c>
      <c r="K1868" s="42" t="s">
        <v>10449</v>
      </c>
      <c r="L1868" s="2">
        <v>46171</v>
      </c>
      <c r="M1868" s="42" t="s">
        <v>582</v>
      </c>
    </row>
    <row r="1869" spans="1:13" x14ac:dyDescent="0.25">
      <c r="A1869" s="42" t="s">
        <v>640</v>
      </c>
      <c r="B1869" s="42" t="s">
        <v>627</v>
      </c>
      <c r="C1869" s="42" t="s">
        <v>6765</v>
      </c>
      <c r="D1869" s="42" t="s">
        <v>409</v>
      </c>
      <c r="E1869" s="5">
        <v>561481</v>
      </c>
      <c r="F1869">
        <v>2</v>
      </c>
      <c r="G1869" s="2">
        <v>46140</v>
      </c>
      <c r="H1869" s="42" t="s">
        <v>486</v>
      </c>
      <c r="I1869" s="42" t="s">
        <v>73</v>
      </c>
      <c r="J1869" s="42" t="s">
        <v>478</v>
      </c>
      <c r="K1869" s="42" t="s">
        <v>9968</v>
      </c>
      <c r="L1869" s="2">
        <v>46171</v>
      </c>
      <c r="M1869" s="42" t="s">
        <v>582</v>
      </c>
    </row>
    <row r="1870" spans="1:13" x14ac:dyDescent="0.25">
      <c r="A1870" s="42" t="s">
        <v>6816</v>
      </c>
      <c r="B1870" s="42" t="s">
        <v>6817</v>
      </c>
      <c r="C1870" s="42" t="s">
        <v>10444</v>
      </c>
      <c r="D1870" s="42" t="s">
        <v>409</v>
      </c>
      <c r="E1870">
        <v>455863</v>
      </c>
      <c r="F1870">
        <v>2</v>
      </c>
      <c r="G1870" s="2">
        <v>46158</v>
      </c>
      <c r="H1870" s="42" t="s">
        <v>486</v>
      </c>
      <c r="I1870" s="42" t="s">
        <v>73</v>
      </c>
      <c r="J1870" s="42" t="s">
        <v>478</v>
      </c>
      <c r="K1870" s="42" t="s">
        <v>10445</v>
      </c>
      <c r="L1870" s="2">
        <v>46171</v>
      </c>
      <c r="M1870" s="42" t="s">
        <v>582</v>
      </c>
    </row>
    <row r="1871" spans="1:13" x14ac:dyDescent="0.25">
      <c r="A1871" s="42" t="s">
        <v>6816</v>
      </c>
      <c r="B1871" s="42" t="s">
        <v>6817</v>
      </c>
      <c r="C1871" s="42" t="s">
        <v>10444</v>
      </c>
      <c r="D1871" s="42" t="s">
        <v>409</v>
      </c>
      <c r="E1871" s="5">
        <v>310294</v>
      </c>
      <c r="F1871">
        <v>2</v>
      </c>
      <c r="G1871" s="2">
        <v>46158</v>
      </c>
      <c r="H1871" s="42" t="s">
        <v>486</v>
      </c>
      <c r="I1871" s="42" t="s">
        <v>73</v>
      </c>
      <c r="J1871" s="42" t="s">
        <v>478</v>
      </c>
      <c r="K1871" s="42" t="s">
        <v>10445</v>
      </c>
      <c r="L1871" s="2">
        <v>46171</v>
      </c>
      <c r="M1871" s="42" t="s">
        <v>582</v>
      </c>
    </row>
    <row r="1872" spans="1:13" x14ac:dyDescent="0.25">
      <c r="A1872" s="42" t="s">
        <v>6157</v>
      </c>
      <c r="B1872" s="42" t="s">
        <v>6158</v>
      </c>
      <c r="C1872" s="42" t="s">
        <v>10618</v>
      </c>
      <c r="D1872" s="42" t="s">
        <v>409</v>
      </c>
      <c r="E1872" s="5">
        <v>1205151</v>
      </c>
      <c r="F1872">
        <v>2</v>
      </c>
      <c r="G1872" s="2">
        <v>46168</v>
      </c>
      <c r="H1872" s="42" t="s">
        <v>489</v>
      </c>
      <c r="I1872" s="42" t="s">
        <v>73</v>
      </c>
      <c r="J1872" s="42" t="s">
        <v>478</v>
      </c>
      <c r="K1872" s="42" t="s">
        <v>11987</v>
      </c>
      <c r="L1872" s="2">
        <v>46171</v>
      </c>
      <c r="M1872" s="42" t="s">
        <v>582</v>
      </c>
    </row>
    <row r="1873" spans="1:13" x14ac:dyDescent="0.25">
      <c r="A1873" s="42" t="s">
        <v>226</v>
      </c>
      <c r="B1873" s="42" t="s">
        <v>49</v>
      </c>
      <c r="C1873" s="42" t="s">
        <v>9712</v>
      </c>
      <c r="D1873" s="42" t="s">
        <v>409</v>
      </c>
      <c r="E1873">
        <v>1076922</v>
      </c>
      <c r="F1873">
        <v>2</v>
      </c>
      <c r="G1873" s="2">
        <v>46147</v>
      </c>
      <c r="H1873" s="42" t="s">
        <v>497</v>
      </c>
      <c r="I1873" s="42" t="s">
        <v>73</v>
      </c>
      <c r="J1873" s="42" t="s">
        <v>478</v>
      </c>
      <c r="K1873" s="42" t="s">
        <v>9713</v>
      </c>
      <c r="L1873" s="2">
        <v>46171</v>
      </c>
      <c r="M1873" s="42" t="s">
        <v>582</v>
      </c>
    </row>
    <row r="1874" spans="1:13" x14ac:dyDescent="0.25">
      <c r="A1874" s="42" t="s">
        <v>226</v>
      </c>
      <c r="B1874" s="42" t="s">
        <v>49</v>
      </c>
      <c r="C1874" s="42" t="s">
        <v>9712</v>
      </c>
      <c r="D1874" s="42" t="s">
        <v>409</v>
      </c>
      <c r="E1874" s="5">
        <v>610839</v>
      </c>
      <c r="F1874">
        <v>2</v>
      </c>
      <c r="G1874" s="2">
        <v>46147</v>
      </c>
      <c r="H1874" s="42" t="s">
        <v>497</v>
      </c>
      <c r="I1874" s="42" t="s">
        <v>73</v>
      </c>
      <c r="J1874" s="42" t="s">
        <v>478</v>
      </c>
      <c r="K1874" s="42" t="s">
        <v>9713</v>
      </c>
      <c r="L1874" s="2">
        <v>46171</v>
      </c>
      <c r="M1874" s="42" t="s">
        <v>582</v>
      </c>
    </row>
    <row r="1875" spans="1:13" x14ac:dyDescent="0.25">
      <c r="A1875" s="42" t="s">
        <v>2867</v>
      </c>
      <c r="B1875" s="42" t="s">
        <v>2868</v>
      </c>
      <c r="C1875" s="42" t="s">
        <v>2869</v>
      </c>
      <c r="D1875" s="42" t="s">
        <v>409</v>
      </c>
      <c r="E1875" s="5">
        <v>10465453</v>
      </c>
      <c r="F1875">
        <v>2</v>
      </c>
      <c r="G1875" s="2">
        <v>46037</v>
      </c>
      <c r="H1875" s="42" t="s">
        <v>477</v>
      </c>
      <c r="I1875" s="42" t="s">
        <v>73</v>
      </c>
      <c r="J1875" s="42" t="s">
        <v>478</v>
      </c>
      <c r="K1875" s="42" t="s">
        <v>2870</v>
      </c>
      <c r="L1875" s="2">
        <v>46171</v>
      </c>
      <c r="M1875" s="42" t="s">
        <v>582</v>
      </c>
    </row>
    <row r="1876" spans="1:13" x14ac:dyDescent="0.25">
      <c r="A1876" s="42" t="s">
        <v>8973</v>
      </c>
      <c r="B1876" s="42" t="s">
        <v>8974</v>
      </c>
      <c r="C1876" s="42" t="s">
        <v>6758</v>
      </c>
      <c r="D1876" s="42" t="s">
        <v>409</v>
      </c>
      <c r="E1876" s="5">
        <v>1095647</v>
      </c>
      <c r="F1876">
        <v>2</v>
      </c>
      <c r="G1876" s="2">
        <v>46120</v>
      </c>
      <c r="H1876" s="42" t="s">
        <v>490</v>
      </c>
      <c r="I1876" s="42" t="s">
        <v>73</v>
      </c>
      <c r="J1876" s="42" t="s">
        <v>478</v>
      </c>
      <c r="K1876" s="42" t="s">
        <v>9966</v>
      </c>
      <c r="L1876" s="2">
        <v>46171</v>
      </c>
      <c r="M1876" s="42" t="s">
        <v>582</v>
      </c>
    </row>
    <row r="1877" spans="1:13" x14ac:dyDescent="0.25">
      <c r="A1877" s="42" t="s">
        <v>11613</v>
      </c>
      <c r="B1877" s="42" t="s">
        <v>11614</v>
      </c>
      <c r="C1877" s="42" t="s">
        <v>10622</v>
      </c>
      <c r="D1877" s="42" t="s">
        <v>409</v>
      </c>
      <c r="E1877">
        <v>439132</v>
      </c>
      <c r="F1877">
        <v>2</v>
      </c>
      <c r="G1877" s="2">
        <v>46171</v>
      </c>
      <c r="H1877" s="42" t="s">
        <v>490</v>
      </c>
      <c r="I1877" s="42" t="s">
        <v>73</v>
      </c>
      <c r="J1877" s="42" t="s">
        <v>478</v>
      </c>
      <c r="K1877" s="42" t="s">
        <v>11991</v>
      </c>
      <c r="L1877" s="2">
        <v>46171</v>
      </c>
      <c r="M1877" s="42" t="s">
        <v>582</v>
      </c>
    </row>
    <row r="1878" spans="1:13" x14ac:dyDescent="0.25">
      <c r="A1878" s="42" t="s">
        <v>5797</v>
      </c>
      <c r="B1878" s="42" t="s">
        <v>5798</v>
      </c>
      <c r="C1878" s="42" t="s">
        <v>10621</v>
      </c>
      <c r="D1878" s="42" t="s">
        <v>409</v>
      </c>
      <c r="E1878" s="5">
        <v>1318199</v>
      </c>
      <c r="F1878">
        <v>2</v>
      </c>
      <c r="G1878" s="2">
        <v>46170</v>
      </c>
      <c r="H1878" s="42" t="s">
        <v>490</v>
      </c>
      <c r="I1878" s="42" t="s">
        <v>73</v>
      </c>
      <c r="J1878" s="42" t="s">
        <v>478</v>
      </c>
      <c r="K1878" s="42" t="s">
        <v>11988</v>
      </c>
      <c r="L1878" s="2">
        <v>46170</v>
      </c>
      <c r="M1878" s="42" t="s">
        <v>582</v>
      </c>
    </row>
    <row r="1879" spans="1:13" x14ac:dyDescent="0.25">
      <c r="A1879" s="42" t="s">
        <v>6191</v>
      </c>
      <c r="B1879" s="42" t="s">
        <v>6192</v>
      </c>
      <c r="C1879" s="42" t="s">
        <v>6193</v>
      </c>
      <c r="D1879" s="42" t="s">
        <v>409</v>
      </c>
      <c r="E1879" s="5">
        <v>1322650</v>
      </c>
      <c r="F1879">
        <v>2</v>
      </c>
      <c r="G1879" s="2">
        <v>46083</v>
      </c>
      <c r="H1879" s="42" t="s">
        <v>477</v>
      </c>
      <c r="I1879" s="42" t="s">
        <v>73</v>
      </c>
      <c r="J1879" s="42" t="s">
        <v>478</v>
      </c>
      <c r="K1879" s="42" t="s">
        <v>6194</v>
      </c>
      <c r="L1879" s="2">
        <v>46142</v>
      </c>
      <c r="M1879" s="42" t="s">
        <v>582</v>
      </c>
    </row>
    <row r="1880" spans="1:13" x14ac:dyDescent="0.25">
      <c r="A1880" s="42" t="s">
        <v>9128</v>
      </c>
      <c r="B1880" s="42" t="s">
        <v>9130</v>
      </c>
      <c r="C1880" s="42" t="s">
        <v>11986</v>
      </c>
      <c r="D1880" s="42" t="s">
        <v>409</v>
      </c>
      <c r="E1880" s="5">
        <v>1661127</v>
      </c>
      <c r="F1880">
        <v>2</v>
      </c>
      <c r="G1880" s="2">
        <v>46135</v>
      </c>
      <c r="H1880" s="42" t="s">
        <v>477</v>
      </c>
      <c r="I1880" s="42" t="s">
        <v>73</v>
      </c>
      <c r="J1880" s="42" t="s">
        <v>478</v>
      </c>
      <c r="K1880" s="42" t="s">
        <v>9936</v>
      </c>
      <c r="L1880" s="2">
        <v>46142</v>
      </c>
      <c r="M1880" s="42" t="s">
        <v>582</v>
      </c>
    </row>
    <row r="1881" spans="1:13" x14ac:dyDescent="0.25">
      <c r="A1881" s="42" t="s">
        <v>9110</v>
      </c>
      <c r="B1881" s="42" t="s">
        <v>9969</v>
      </c>
      <c r="C1881" s="42" t="s">
        <v>6771</v>
      </c>
      <c r="D1881" s="42" t="s">
        <v>409</v>
      </c>
      <c r="E1881" s="5">
        <v>4554695</v>
      </c>
      <c r="F1881">
        <v>2</v>
      </c>
      <c r="G1881" s="2">
        <v>46101</v>
      </c>
      <c r="H1881" s="42" t="s">
        <v>477</v>
      </c>
      <c r="I1881" s="42" t="s">
        <v>73</v>
      </c>
      <c r="J1881" s="42" t="s">
        <v>478</v>
      </c>
      <c r="K1881" s="42" t="s">
        <v>9971</v>
      </c>
      <c r="L1881" s="2">
        <v>46142</v>
      </c>
      <c r="M1881" s="42" t="s">
        <v>582</v>
      </c>
    </row>
    <row r="1882" spans="1:13" x14ac:dyDescent="0.25">
      <c r="A1882" s="42" t="s">
        <v>8977</v>
      </c>
      <c r="B1882" s="42" t="s">
        <v>8979</v>
      </c>
      <c r="C1882" s="42" t="s">
        <v>6762</v>
      </c>
      <c r="D1882" s="42" t="s">
        <v>409</v>
      </c>
      <c r="E1882" s="5">
        <v>1196839</v>
      </c>
      <c r="F1882">
        <v>2</v>
      </c>
      <c r="G1882" s="2">
        <v>46125</v>
      </c>
      <c r="H1882" s="42" t="s">
        <v>490</v>
      </c>
      <c r="I1882" s="42" t="s">
        <v>73</v>
      </c>
      <c r="J1882" s="42" t="s">
        <v>478</v>
      </c>
      <c r="K1882" s="42" t="s">
        <v>9961</v>
      </c>
      <c r="L1882" s="2">
        <v>46142</v>
      </c>
      <c r="M1882" s="42" t="s">
        <v>582</v>
      </c>
    </row>
    <row r="1883" spans="1:13" x14ac:dyDescent="0.25">
      <c r="A1883" s="42" t="s">
        <v>640</v>
      </c>
      <c r="B1883" s="42" t="s">
        <v>627</v>
      </c>
      <c r="C1883" s="42" t="s">
        <v>2201</v>
      </c>
      <c r="D1883" s="42" t="s">
        <v>409</v>
      </c>
      <c r="E1883" s="5">
        <v>317054</v>
      </c>
      <c r="F1883">
        <v>2</v>
      </c>
      <c r="G1883" s="2">
        <v>45974</v>
      </c>
      <c r="H1883" s="42" t="s">
        <v>486</v>
      </c>
      <c r="I1883" s="42" t="s">
        <v>73</v>
      </c>
      <c r="J1883" s="42" t="s">
        <v>478</v>
      </c>
      <c r="K1883" s="42" t="s">
        <v>2202</v>
      </c>
      <c r="L1883" s="2">
        <v>46142</v>
      </c>
      <c r="M1883" s="42" t="s">
        <v>582</v>
      </c>
    </row>
    <row r="1884" spans="1:13" x14ac:dyDescent="0.25">
      <c r="A1884" s="42" t="s">
        <v>640</v>
      </c>
      <c r="B1884" s="42" t="s">
        <v>627</v>
      </c>
      <c r="C1884" s="42" t="s">
        <v>6766</v>
      </c>
      <c r="D1884" s="42" t="s">
        <v>409</v>
      </c>
      <c r="E1884">
        <v>501325</v>
      </c>
      <c r="F1884">
        <v>2</v>
      </c>
      <c r="G1884" s="2">
        <v>46140</v>
      </c>
      <c r="H1884" s="42" t="s">
        <v>486</v>
      </c>
      <c r="I1884" s="42" t="s">
        <v>73</v>
      </c>
      <c r="J1884" s="42" t="s">
        <v>478</v>
      </c>
      <c r="K1884" s="42" t="s">
        <v>9967</v>
      </c>
      <c r="L1884" s="2">
        <v>46142</v>
      </c>
      <c r="M1884" s="42" t="s">
        <v>582</v>
      </c>
    </row>
    <row r="1885" spans="1:13" x14ac:dyDescent="0.25">
      <c r="A1885" s="42" t="s">
        <v>640</v>
      </c>
      <c r="B1885" s="42" t="s">
        <v>627</v>
      </c>
      <c r="C1885" s="42" t="s">
        <v>6765</v>
      </c>
      <c r="D1885" s="42" t="s">
        <v>409</v>
      </c>
      <c r="E1885" s="5">
        <v>561481</v>
      </c>
      <c r="F1885">
        <v>2</v>
      </c>
      <c r="G1885" s="2">
        <v>46140</v>
      </c>
      <c r="H1885" s="42" t="s">
        <v>486</v>
      </c>
      <c r="I1885" s="42" t="s">
        <v>73</v>
      </c>
      <c r="J1885" s="42" t="s">
        <v>478</v>
      </c>
      <c r="K1885" s="42" t="s">
        <v>9968</v>
      </c>
      <c r="L1885" s="2">
        <v>46142</v>
      </c>
      <c r="M1885" s="42" t="s">
        <v>582</v>
      </c>
    </row>
    <row r="1886" spans="1:13" x14ac:dyDescent="0.25">
      <c r="A1886" s="42" t="s">
        <v>9110</v>
      </c>
      <c r="B1886" s="42" t="s">
        <v>9969</v>
      </c>
      <c r="C1886" s="42" t="s">
        <v>6772</v>
      </c>
      <c r="D1886" s="42" t="s">
        <v>409</v>
      </c>
      <c r="E1886" s="5">
        <v>2958999</v>
      </c>
      <c r="F1886">
        <v>2</v>
      </c>
      <c r="G1886" s="2">
        <v>46101</v>
      </c>
      <c r="H1886" s="42" t="s">
        <v>477</v>
      </c>
      <c r="I1886" s="42" t="s">
        <v>73</v>
      </c>
      <c r="J1886" s="42" t="s">
        <v>478</v>
      </c>
      <c r="K1886" s="42" t="s">
        <v>9970</v>
      </c>
      <c r="L1886" s="2">
        <v>46142</v>
      </c>
      <c r="M1886" s="42" t="s">
        <v>582</v>
      </c>
    </row>
    <row r="1887" spans="1:13" x14ac:dyDescent="0.25">
      <c r="A1887" s="42" t="s">
        <v>1301</v>
      </c>
      <c r="B1887" s="42" t="s">
        <v>1302</v>
      </c>
      <c r="C1887" s="42" t="s">
        <v>9964</v>
      </c>
      <c r="D1887" s="42" t="s">
        <v>409</v>
      </c>
      <c r="E1887" s="5">
        <v>902705</v>
      </c>
      <c r="F1887">
        <v>2</v>
      </c>
      <c r="G1887" s="2">
        <v>46142</v>
      </c>
      <c r="H1887" s="42" t="s">
        <v>490</v>
      </c>
      <c r="I1887" s="42" t="s">
        <v>73</v>
      </c>
      <c r="J1887" s="42" t="s">
        <v>478</v>
      </c>
      <c r="K1887" s="42" t="s">
        <v>9965</v>
      </c>
      <c r="L1887" s="2">
        <v>46142</v>
      </c>
      <c r="M1887" s="42" t="s">
        <v>582</v>
      </c>
    </row>
    <row r="1888" spans="1:13" x14ac:dyDescent="0.25">
      <c r="A1888" s="42" t="s">
        <v>9080</v>
      </c>
      <c r="B1888" s="42" t="s">
        <v>9082</v>
      </c>
      <c r="C1888" s="42" t="s">
        <v>5917</v>
      </c>
      <c r="D1888" s="42" t="s">
        <v>409</v>
      </c>
      <c r="E1888">
        <v>357656</v>
      </c>
      <c r="F1888">
        <v>2</v>
      </c>
      <c r="G1888" s="2">
        <v>46076</v>
      </c>
      <c r="H1888" s="42" t="s">
        <v>486</v>
      </c>
      <c r="I1888" s="42" t="s">
        <v>73</v>
      </c>
      <c r="J1888" s="42" t="s">
        <v>478</v>
      </c>
      <c r="K1888" s="42" t="s">
        <v>5918</v>
      </c>
      <c r="L1888" s="2">
        <v>46127</v>
      </c>
      <c r="M1888" s="42" t="s">
        <v>582</v>
      </c>
    </row>
    <row r="1889" spans="1:13" x14ac:dyDescent="0.25">
      <c r="A1889" s="42" t="s">
        <v>9080</v>
      </c>
      <c r="B1889" s="42" t="s">
        <v>9082</v>
      </c>
      <c r="C1889" s="42" t="s">
        <v>5917</v>
      </c>
      <c r="D1889" s="42" t="s">
        <v>409</v>
      </c>
      <c r="E1889" s="5">
        <v>357657</v>
      </c>
      <c r="F1889">
        <v>2</v>
      </c>
      <c r="G1889" s="2">
        <v>46076</v>
      </c>
      <c r="H1889" s="42" t="s">
        <v>486</v>
      </c>
      <c r="I1889" s="42" t="s">
        <v>73</v>
      </c>
      <c r="J1889" s="42" t="s">
        <v>478</v>
      </c>
      <c r="K1889" s="42" t="s">
        <v>5918</v>
      </c>
      <c r="L1889" s="2">
        <v>46126</v>
      </c>
      <c r="M1889" s="42" t="s">
        <v>582</v>
      </c>
    </row>
    <row r="1890" spans="1:13" x14ac:dyDescent="0.25">
      <c r="A1890" s="42" t="s">
        <v>8973</v>
      </c>
      <c r="B1890" s="42" t="s">
        <v>8974</v>
      </c>
      <c r="C1890" s="42" t="s">
        <v>6758</v>
      </c>
      <c r="D1890" s="42" t="s">
        <v>409</v>
      </c>
      <c r="E1890" s="5">
        <v>1095647</v>
      </c>
      <c r="F1890">
        <v>2</v>
      </c>
      <c r="G1890" s="2">
        <v>46120</v>
      </c>
      <c r="H1890" s="42" t="s">
        <v>490</v>
      </c>
      <c r="I1890" s="42" t="s">
        <v>73</v>
      </c>
      <c r="J1890" s="42" t="s">
        <v>478</v>
      </c>
      <c r="K1890" s="42" t="s">
        <v>9966</v>
      </c>
      <c r="L1890" s="2">
        <v>46120</v>
      </c>
      <c r="M1890" s="42" t="s">
        <v>582</v>
      </c>
    </row>
    <row r="1891" spans="1:13" x14ac:dyDescent="0.25">
      <c r="A1891" s="42" t="s">
        <v>1543</v>
      </c>
      <c r="B1891" s="42" t="s">
        <v>1544</v>
      </c>
      <c r="C1891" s="42" t="s">
        <v>2269</v>
      </c>
      <c r="D1891" s="42" t="s">
        <v>409</v>
      </c>
      <c r="E1891" s="5">
        <v>199209</v>
      </c>
      <c r="F1891">
        <v>2</v>
      </c>
      <c r="G1891" s="2">
        <v>45994</v>
      </c>
      <c r="H1891" s="42" t="s">
        <v>486</v>
      </c>
      <c r="I1891" s="42" t="s">
        <v>73</v>
      </c>
      <c r="J1891" s="42" t="s">
        <v>478</v>
      </c>
      <c r="K1891" s="42" t="s">
        <v>2270</v>
      </c>
      <c r="L1891" s="2">
        <v>46112</v>
      </c>
      <c r="M1891" s="42" t="s">
        <v>582</v>
      </c>
    </row>
    <row r="1892" spans="1:13" x14ac:dyDescent="0.25">
      <c r="A1892" s="42" t="s">
        <v>5919</v>
      </c>
      <c r="B1892" s="42" t="s">
        <v>5920</v>
      </c>
      <c r="C1892" s="42" t="s">
        <v>5921</v>
      </c>
      <c r="D1892" s="42" t="s">
        <v>409</v>
      </c>
      <c r="E1892" s="5">
        <v>357912</v>
      </c>
      <c r="F1892">
        <v>2</v>
      </c>
      <c r="G1892" s="2">
        <v>46078</v>
      </c>
      <c r="H1892" s="42" t="s">
        <v>486</v>
      </c>
      <c r="I1892" s="42" t="s">
        <v>73</v>
      </c>
      <c r="J1892" s="42" t="s">
        <v>478</v>
      </c>
      <c r="K1892" s="42" t="s">
        <v>5922</v>
      </c>
      <c r="L1892" s="2">
        <v>46112</v>
      </c>
      <c r="M1892" s="42" t="s">
        <v>582</v>
      </c>
    </row>
    <row r="1893" spans="1:13" x14ac:dyDescent="0.25">
      <c r="A1893" s="42" t="s">
        <v>2606</v>
      </c>
      <c r="B1893" s="42" t="s">
        <v>2607</v>
      </c>
      <c r="C1893" s="42" t="s">
        <v>2608</v>
      </c>
      <c r="D1893" s="42" t="s">
        <v>409</v>
      </c>
      <c r="E1893" s="5">
        <v>1390210</v>
      </c>
      <c r="F1893">
        <v>2</v>
      </c>
      <c r="G1893" s="2">
        <v>46020</v>
      </c>
      <c r="H1893" s="42" t="s">
        <v>490</v>
      </c>
      <c r="I1893" s="42" t="s">
        <v>73</v>
      </c>
      <c r="J1893" s="42" t="s">
        <v>478</v>
      </c>
      <c r="K1893" s="42" t="s">
        <v>2609</v>
      </c>
      <c r="L1893" s="2">
        <v>46112</v>
      </c>
      <c r="M1893" s="42" t="s">
        <v>582</v>
      </c>
    </row>
    <row r="1894" spans="1:13" x14ac:dyDescent="0.25">
      <c r="A1894" s="42" t="s">
        <v>5919</v>
      </c>
      <c r="B1894" s="42" t="s">
        <v>5920</v>
      </c>
      <c r="C1894" s="42" t="s">
        <v>9959</v>
      </c>
      <c r="D1894" s="42" t="s">
        <v>409</v>
      </c>
      <c r="E1894" s="5">
        <v>358576</v>
      </c>
      <c r="F1894">
        <v>2</v>
      </c>
      <c r="G1894" s="2">
        <v>46111</v>
      </c>
      <c r="H1894" s="42" t="s">
        <v>486</v>
      </c>
      <c r="I1894" s="42" t="s">
        <v>73</v>
      </c>
      <c r="J1894" s="42" t="s">
        <v>478</v>
      </c>
      <c r="K1894" s="42" t="s">
        <v>9960</v>
      </c>
      <c r="L1894" s="2">
        <v>46112</v>
      </c>
      <c r="M1894" s="42" t="s">
        <v>582</v>
      </c>
    </row>
    <row r="1895" spans="1:13" x14ac:dyDescent="0.25">
      <c r="A1895" s="42" t="s">
        <v>6157</v>
      </c>
      <c r="B1895" s="42" t="s">
        <v>6158</v>
      </c>
      <c r="C1895" s="42" t="s">
        <v>6159</v>
      </c>
      <c r="D1895" s="42" t="s">
        <v>409</v>
      </c>
      <c r="E1895" s="5">
        <v>497525</v>
      </c>
      <c r="F1895">
        <v>2</v>
      </c>
      <c r="G1895" s="2">
        <v>46085</v>
      </c>
      <c r="H1895" s="42" t="s">
        <v>489</v>
      </c>
      <c r="I1895" s="42" t="s">
        <v>73</v>
      </c>
      <c r="J1895" s="42" t="s">
        <v>478</v>
      </c>
      <c r="K1895" s="42" t="s">
        <v>6160</v>
      </c>
      <c r="L1895" s="2">
        <v>46112</v>
      </c>
      <c r="M1895" s="42" t="s">
        <v>582</v>
      </c>
    </row>
    <row r="1896" spans="1:13" x14ac:dyDescent="0.25">
      <c r="A1896" s="42" t="s">
        <v>5919</v>
      </c>
      <c r="B1896" s="42" t="s">
        <v>5920</v>
      </c>
      <c r="C1896" s="42" t="s">
        <v>5921</v>
      </c>
      <c r="D1896" s="42" t="s">
        <v>409</v>
      </c>
      <c r="E1896" s="5">
        <v>357912</v>
      </c>
      <c r="F1896">
        <v>2</v>
      </c>
      <c r="G1896" s="2">
        <v>46078</v>
      </c>
      <c r="H1896" s="42" t="s">
        <v>486</v>
      </c>
      <c r="I1896" s="42" t="s">
        <v>73</v>
      </c>
      <c r="J1896" s="42" t="s">
        <v>478</v>
      </c>
      <c r="K1896" s="42" t="s">
        <v>5922</v>
      </c>
      <c r="L1896" s="2">
        <v>46112</v>
      </c>
      <c r="M1896" s="42" t="s">
        <v>582</v>
      </c>
    </row>
    <row r="1897" spans="1:13" x14ac:dyDescent="0.25">
      <c r="A1897" s="42" t="s">
        <v>1664</v>
      </c>
      <c r="B1897" s="42" t="s">
        <v>1665</v>
      </c>
      <c r="C1897" s="42" t="s">
        <v>1621</v>
      </c>
      <c r="D1897" s="42" t="s">
        <v>409</v>
      </c>
      <c r="E1897" s="5">
        <v>3401614</v>
      </c>
      <c r="F1897">
        <v>2</v>
      </c>
      <c r="G1897" s="2">
        <v>45929</v>
      </c>
      <c r="H1897" s="42" t="s">
        <v>477</v>
      </c>
      <c r="I1897" s="42" t="s">
        <v>73</v>
      </c>
      <c r="J1897" s="42" t="s">
        <v>478</v>
      </c>
      <c r="K1897" s="42" t="s">
        <v>1666</v>
      </c>
      <c r="L1897" s="2">
        <v>46112</v>
      </c>
      <c r="M1897" s="42" t="s">
        <v>582</v>
      </c>
    </row>
    <row r="1898" spans="1:13" x14ac:dyDescent="0.25">
      <c r="A1898" s="42" t="s">
        <v>8948</v>
      </c>
      <c r="B1898" s="42" t="s">
        <v>9962</v>
      </c>
      <c r="C1898" s="42" t="s">
        <v>6757</v>
      </c>
      <c r="D1898" s="42" t="s">
        <v>409</v>
      </c>
      <c r="E1898" s="5">
        <v>199209</v>
      </c>
      <c r="F1898">
        <v>2</v>
      </c>
      <c r="G1898" s="2">
        <v>46111</v>
      </c>
      <c r="H1898" s="42" t="s">
        <v>490</v>
      </c>
      <c r="I1898" s="42" t="s">
        <v>73</v>
      </c>
      <c r="J1898" s="42" t="s">
        <v>478</v>
      </c>
      <c r="K1898" s="42" t="s">
        <v>9963</v>
      </c>
      <c r="L1898" s="2">
        <v>46112</v>
      </c>
      <c r="M1898" s="42" t="s">
        <v>582</v>
      </c>
    </row>
    <row r="1899" spans="1:13" x14ac:dyDescent="0.25">
      <c r="A1899" s="42" t="s">
        <v>2647</v>
      </c>
      <c r="B1899" s="42" t="s">
        <v>2648</v>
      </c>
      <c r="C1899" s="42" t="s">
        <v>2649</v>
      </c>
      <c r="D1899" s="42" t="s">
        <v>409</v>
      </c>
      <c r="E1899" s="5">
        <v>1294856</v>
      </c>
      <c r="F1899">
        <v>2</v>
      </c>
      <c r="G1899" s="2">
        <v>46050</v>
      </c>
      <c r="H1899" s="42" t="s">
        <v>477</v>
      </c>
      <c r="I1899" s="42" t="s">
        <v>73</v>
      </c>
      <c r="J1899" s="42" t="s">
        <v>478</v>
      </c>
      <c r="K1899" s="42" t="s">
        <v>2650</v>
      </c>
      <c r="L1899" s="2">
        <v>46112</v>
      </c>
      <c r="M1899" s="42" t="s">
        <v>582</v>
      </c>
    </row>
    <row r="1900" spans="1:13" x14ac:dyDescent="0.25">
      <c r="A1900" s="42" t="s">
        <v>9098</v>
      </c>
      <c r="B1900" s="42" t="s">
        <v>9099</v>
      </c>
      <c r="C1900" s="42" t="s">
        <v>6738</v>
      </c>
      <c r="D1900" s="42" t="s">
        <v>409</v>
      </c>
      <c r="E1900" s="5">
        <v>1314777</v>
      </c>
      <c r="F1900">
        <v>2</v>
      </c>
      <c r="G1900" s="2">
        <v>46101</v>
      </c>
      <c r="H1900" s="42" t="s">
        <v>477</v>
      </c>
      <c r="I1900" s="42" t="s">
        <v>73</v>
      </c>
      <c r="J1900" s="42" t="s">
        <v>478</v>
      </c>
      <c r="K1900" s="42" t="s">
        <v>9957</v>
      </c>
      <c r="L1900" s="2">
        <v>46112</v>
      </c>
      <c r="M1900" s="42" t="s">
        <v>582</v>
      </c>
    </row>
    <row r="1901" spans="1:13" x14ac:dyDescent="0.25">
      <c r="A1901" s="42" t="s">
        <v>5797</v>
      </c>
      <c r="B1901" s="42" t="s">
        <v>5798</v>
      </c>
      <c r="C1901" s="42" t="s">
        <v>4818</v>
      </c>
      <c r="D1901" s="42" t="s">
        <v>409</v>
      </c>
      <c r="E1901">
        <v>2183498</v>
      </c>
      <c r="F1901">
        <v>2</v>
      </c>
      <c r="G1901" s="2">
        <v>46066</v>
      </c>
      <c r="H1901" s="42" t="s">
        <v>490</v>
      </c>
      <c r="I1901" s="42" t="s">
        <v>73</v>
      </c>
      <c r="J1901" s="42" t="s">
        <v>478</v>
      </c>
      <c r="K1901" s="42" t="s">
        <v>5930</v>
      </c>
      <c r="L1901" s="2">
        <v>46112</v>
      </c>
      <c r="M1901" s="42" t="s">
        <v>582</v>
      </c>
    </row>
    <row r="1902" spans="1:13" x14ac:dyDescent="0.25">
      <c r="A1902" s="42" t="s">
        <v>161</v>
      </c>
      <c r="B1902" s="42" t="s">
        <v>38</v>
      </c>
      <c r="C1902" s="42" t="s">
        <v>6756</v>
      </c>
      <c r="D1902" s="42" t="s">
        <v>409</v>
      </c>
      <c r="E1902" s="5">
        <v>996043</v>
      </c>
      <c r="F1902">
        <v>2</v>
      </c>
      <c r="G1902" s="2">
        <v>46108</v>
      </c>
      <c r="H1902" s="42" t="s">
        <v>497</v>
      </c>
      <c r="I1902" s="42" t="s">
        <v>73</v>
      </c>
      <c r="J1902" s="42" t="s">
        <v>478</v>
      </c>
      <c r="K1902" s="42" t="s">
        <v>9958</v>
      </c>
      <c r="L1902" s="2">
        <v>46112</v>
      </c>
      <c r="M1902" s="42" t="s">
        <v>582</v>
      </c>
    </row>
    <row r="1903" spans="1:13" x14ac:dyDescent="0.25">
      <c r="A1903" s="42" t="s">
        <v>910</v>
      </c>
      <c r="B1903" s="42" t="s">
        <v>911</v>
      </c>
      <c r="C1903" s="42" t="s">
        <v>6725</v>
      </c>
      <c r="D1903" s="42" t="s">
        <v>409</v>
      </c>
      <c r="E1903" s="5">
        <v>8725337</v>
      </c>
      <c r="F1903">
        <v>2</v>
      </c>
      <c r="G1903" s="2">
        <v>46097</v>
      </c>
      <c r="H1903" s="42" t="s">
        <v>477</v>
      </c>
      <c r="I1903" s="42" t="s">
        <v>73</v>
      </c>
      <c r="J1903" s="42" t="s">
        <v>478</v>
      </c>
      <c r="K1903" s="42" t="s">
        <v>9956</v>
      </c>
      <c r="L1903" s="2">
        <v>46112</v>
      </c>
      <c r="M1903" s="42" t="s">
        <v>582</v>
      </c>
    </row>
    <row r="1904" spans="1:13" x14ac:dyDescent="0.25">
      <c r="A1904" s="42" t="s">
        <v>641</v>
      </c>
      <c r="B1904" s="42" t="s">
        <v>394</v>
      </c>
      <c r="C1904" s="42" t="s">
        <v>2354</v>
      </c>
      <c r="D1904" s="42" t="s">
        <v>409</v>
      </c>
      <c r="E1904" s="5">
        <v>1513338</v>
      </c>
      <c r="F1904">
        <v>2</v>
      </c>
      <c r="G1904" s="2">
        <v>45992</v>
      </c>
      <c r="H1904" s="42" t="s">
        <v>486</v>
      </c>
      <c r="I1904" s="42" t="s">
        <v>73</v>
      </c>
      <c r="J1904" s="42" t="s">
        <v>478</v>
      </c>
      <c r="K1904" s="42" t="s">
        <v>2422</v>
      </c>
      <c r="L1904" s="2">
        <v>46111</v>
      </c>
      <c r="M1904" s="42" t="s">
        <v>582</v>
      </c>
    </row>
    <row r="1905" spans="1:13" x14ac:dyDescent="0.25">
      <c r="A1905" s="42" t="s">
        <v>6191</v>
      </c>
      <c r="B1905" s="42" t="s">
        <v>6192</v>
      </c>
      <c r="C1905" s="42" t="s">
        <v>6193</v>
      </c>
      <c r="D1905" s="42" t="s">
        <v>409</v>
      </c>
      <c r="E1905">
        <v>1309877</v>
      </c>
      <c r="F1905">
        <v>2</v>
      </c>
      <c r="G1905" s="2">
        <v>46083</v>
      </c>
      <c r="H1905" s="42" t="s">
        <v>477</v>
      </c>
      <c r="I1905" s="42" t="s">
        <v>73</v>
      </c>
      <c r="J1905" s="42" t="s">
        <v>478</v>
      </c>
      <c r="K1905" s="42" t="s">
        <v>6194</v>
      </c>
      <c r="L1905" s="2">
        <v>46108</v>
      </c>
      <c r="M1905" s="42" t="s">
        <v>582</v>
      </c>
    </row>
    <row r="1906" spans="1:13" x14ac:dyDescent="0.25">
      <c r="A1906" s="42" t="s">
        <v>5932</v>
      </c>
      <c r="B1906" s="42" t="s">
        <v>5933</v>
      </c>
      <c r="C1906" s="42" t="s">
        <v>5934</v>
      </c>
      <c r="D1906" s="42" t="s">
        <v>409</v>
      </c>
      <c r="E1906" s="5">
        <v>537480</v>
      </c>
      <c r="F1906">
        <v>2</v>
      </c>
      <c r="G1906" s="2">
        <v>46085</v>
      </c>
      <c r="H1906" s="42" t="s">
        <v>486</v>
      </c>
      <c r="I1906" s="42" t="s">
        <v>73</v>
      </c>
      <c r="J1906" s="42" t="s">
        <v>478</v>
      </c>
      <c r="K1906" s="42" t="s">
        <v>5935</v>
      </c>
      <c r="L1906" s="2">
        <v>46108</v>
      </c>
      <c r="M1906" s="42" t="s">
        <v>582</v>
      </c>
    </row>
    <row r="1907" spans="1:13" x14ac:dyDescent="0.25">
      <c r="A1907" s="42" t="s">
        <v>1591</v>
      </c>
      <c r="B1907" s="42" t="s">
        <v>1592</v>
      </c>
      <c r="C1907" s="42" t="s">
        <v>1593</v>
      </c>
      <c r="D1907" s="42" t="s">
        <v>409</v>
      </c>
      <c r="E1907" s="5">
        <v>43045136</v>
      </c>
      <c r="F1907">
        <v>2</v>
      </c>
      <c r="G1907" s="2">
        <v>45917</v>
      </c>
      <c r="H1907" s="42" t="s">
        <v>477</v>
      </c>
      <c r="I1907" s="42" t="s">
        <v>73</v>
      </c>
      <c r="J1907" s="42" t="s">
        <v>478</v>
      </c>
      <c r="K1907" s="42" t="s">
        <v>1594</v>
      </c>
      <c r="L1907" s="2">
        <v>46093</v>
      </c>
      <c r="M1907" s="42" t="s">
        <v>582</v>
      </c>
    </row>
    <row r="1908" spans="1:13" x14ac:dyDescent="0.25">
      <c r="A1908" s="42" t="s">
        <v>5932</v>
      </c>
      <c r="B1908" s="42" t="s">
        <v>5933</v>
      </c>
      <c r="C1908" s="42" t="s">
        <v>5934</v>
      </c>
      <c r="D1908" s="42" t="s">
        <v>409</v>
      </c>
      <c r="E1908" s="5">
        <v>537480</v>
      </c>
      <c r="F1908">
        <v>2</v>
      </c>
      <c r="G1908" s="2">
        <v>46085</v>
      </c>
      <c r="H1908" s="42" t="s">
        <v>486</v>
      </c>
      <c r="I1908" s="42" t="s">
        <v>73</v>
      </c>
      <c r="J1908" s="42" t="s">
        <v>478</v>
      </c>
      <c r="K1908" s="42" t="s">
        <v>5935</v>
      </c>
      <c r="L1908" s="2">
        <v>46086</v>
      </c>
      <c r="M1908" s="42" t="s">
        <v>582</v>
      </c>
    </row>
    <row r="1909" spans="1:13" x14ac:dyDescent="0.25">
      <c r="A1909" s="42" t="s">
        <v>2577</v>
      </c>
      <c r="B1909" s="42" t="s">
        <v>2578</v>
      </c>
      <c r="C1909" s="42" t="s">
        <v>2579</v>
      </c>
      <c r="D1909" s="42" t="s">
        <v>409</v>
      </c>
      <c r="E1909" s="5">
        <v>9885807.8200000003</v>
      </c>
      <c r="F1909">
        <v>2</v>
      </c>
      <c r="G1909" s="2">
        <v>46057</v>
      </c>
      <c r="H1909" s="42" t="s">
        <v>487</v>
      </c>
      <c r="I1909" s="42" t="s">
        <v>73</v>
      </c>
      <c r="J1909" s="42" t="s">
        <v>478</v>
      </c>
      <c r="K1909" s="42" t="s">
        <v>2580</v>
      </c>
      <c r="L1909" s="2">
        <v>46081</v>
      </c>
      <c r="M1909" s="42" t="s">
        <v>582</v>
      </c>
    </row>
    <row r="1910" spans="1:13" x14ac:dyDescent="0.25">
      <c r="A1910" s="42" t="s">
        <v>2653</v>
      </c>
      <c r="B1910" s="42" t="s">
        <v>2654</v>
      </c>
      <c r="C1910" s="42" t="s">
        <v>2655</v>
      </c>
      <c r="D1910" s="42" t="s">
        <v>409</v>
      </c>
      <c r="E1910" s="5">
        <v>357034</v>
      </c>
      <c r="F1910">
        <v>2</v>
      </c>
      <c r="G1910" s="2">
        <v>46037</v>
      </c>
      <c r="H1910" s="42" t="s">
        <v>486</v>
      </c>
      <c r="I1910" s="42" t="s">
        <v>73</v>
      </c>
      <c r="J1910" s="42" t="s">
        <v>478</v>
      </c>
      <c r="K1910" s="42" t="s">
        <v>2656</v>
      </c>
      <c r="L1910" s="2">
        <v>46080</v>
      </c>
      <c r="M1910" s="42" t="s">
        <v>582</v>
      </c>
    </row>
    <row r="1911" spans="1:13" x14ac:dyDescent="0.25">
      <c r="A1911" s="42" t="s">
        <v>350</v>
      </c>
      <c r="B1911" s="42" t="s">
        <v>338</v>
      </c>
      <c r="C1911" s="42" t="s">
        <v>3346</v>
      </c>
      <c r="D1911" s="42" t="s">
        <v>409</v>
      </c>
      <c r="E1911" s="5">
        <v>1808682</v>
      </c>
      <c r="F1911">
        <v>2</v>
      </c>
      <c r="G1911" s="2">
        <v>46028</v>
      </c>
      <c r="H1911" s="42" t="s">
        <v>477</v>
      </c>
      <c r="I1911" s="42" t="s">
        <v>73</v>
      </c>
      <c r="J1911" s="42" t="s">
        <v>478</v>
      </c>
      <c r="K1911" s="42" t="s">
        <v>3347</v>
      </c>
      <c r="L1911" s="2">
        <v>46080</v>
      </c>
      <c r="M1911" s="42" t="s">
        <v>582</v>
      </c>
    </row>
    <row r="1912" spans="1:13" x14ac:dyDescent="0.25">
      <c r="A1912" s="42" t="s">
        <v>2637</v>
      </c>
      <c r="B1912" s="42" t="s">
        <v>2638</v>
      </c>
      <c r="C1912" s="42" t="s">
        <v>2639</v>
      </c>
      <c r="D1912" s="42" t="s">
        <v>409</v>
      </c>
      <c r="E1912">
        <v>596284</v>
      </c>
      <c r="F1912">
        <v>2</v>
      </c>
      <c r="G1912" s="2">
        <v>46045</v>
      </c>
      <c r="H1912" s="42" t="s">
        <v>486</v>
      </c>
      <c r="I1912" s="42" t="s">
        <v>73</v>
      </c>
      <c r="J1912" s="42" t="s">
        <v>478</v>
      </c>
      <c r="K1912" s="42" t="s">
        <v>2640</v>
      </c>
      <c r="L1912" s="2">
        <v>46080</v>
      </c>
      <c r="M1912" s="42" t="s">
        <v>582</v>
      </c>
    </row>
    <row r="1913" spans="1:13" x14ac:dyDescent="0.25">
      <c r="A1913" s="42" t="s">
        <v>2867</v>
      </c>
      <c r="B1913" s="42" t="s">
        <v>2868</v>
      </c>
      <c r="C1913" s="42" t="s">
        <v>2869</v>
      </c>
      <c r="D1913" s="42" t="s">
        <v>409</v>
      </c>
      <c r="E1913" s="5">
        <v>5161732</v>
      </c>
      <c r="F1913">
        <v>2</v>
      </c>
      <c r="G1913" s="2">
        <v>46037</v>
      </c>
      <c r="H1913" s="42" t="s">
        <v>477</v>
      </c>
      <c r="I1913" s="42" t="s">
        <v>73</v>
      </c>
      <c r="J1913" s="42" t="s">
        <v>478</v>
      </c>
      <c r="K1913" s="42" t="s">
        <v>2870</v>
      </c>
      <c r="L1913" s="2">
        <v>46080</v>
      </c>
      <c r="M1913" s="42" t="s">
        <v>582</v>
      </c>
    </row>
    <row r="1914" spans="1:13" x14ac:dyDescent="0.25">
      <c r="A1914" s="42" t="s">
        <v>2633</v>
      </c>
      <c r="B1914" s="42" t="s">
        <v>2634</v>
      </c>
      <c r="C1914" s="42" t="s">
        <v>2635</v>
      </c>
      <c r="D1914" s="42" t="s">
        <v>409</v>
      </c>
      <c r="E1914">
        <v>435278.98</v>
      </c>
      <c r="F1914">
        <v>2</v>
      </c>
      <c r="G1914" s="2">
        <v>46051</v>
      </c>
      <c r="H1914" s="42" t="s">
        <v>486</v>
      </c>
      <c r="I1914" s="42" t="s">
        <v>73</v>
      </c>
      <c r="J1914" s="42" t="s">
        <v>478</v>
      </c>
      <c r="K1914" s="42" t="s">
        <v>2636</v>
      </c>
      <c r="L1914" s="2">
        <v>46080</v>
      </c>
      <c r="M1914" s="42" t="s">
        <v>582</v>
      </c>
    </row>
    <row r="1915" spans="1:13" x14ac:dyDescent="0.25">
      <c r="A1915" s="42" t="s">
        <v>2633</v>
      </c>
      <c r="B1915" s="42" t="s">
        <v>2634</v>
      </c>
      <c r="C1915" s="42" t="s">
        <v>2635</v>
      </c>
      <c r="D1915" s="42" t="s">
        <v>409</v>
      </c>
      <c r="E1915" s="5">
        <v>436880</v>
      </c>
      <c r="F1915">
        <v>2</v>
      </c>
      <c r="G1915" s="2">
        <v>46051</v>
      </c>
      <c r="H1915" s="42" t="s">
        <v>486</v>
      </c>
      <c r="I1915" s="42" t="s">
        <v>73</v>
      </c>
      <c r="J1915" s="42" t="s">
        <v>478</v>
      </c>
      <c r="K1915" s="42" t="s">
        <v>2636</v>
      </c>
      <c r="L1915" s="2">
        <v>46080</v>
      </c>
      <c r="M1915" s="42" t="s">
        <v>582</v>
      </c>
    </row>
    <row r="1916" spans="1:13" x14ac:dyDescent="0.25">
      <c r="A1916" s="42" t="s">
        <v>1205</v>
      </c>
      <c r="B1916" s="42" t="s">
        <v>1248</v>
      </c>
      <c r="C1916" s="42" t="s">
        <v>2651</v>
      </c>
      <c r="D1916" s="42" t="s">
        <v>409</v>
      </c>
      <c r="E1916" s="5">
        <v>496807</v>
      </c>
      <c r="F1916">
        <v>2</v>
      </c>
      <c r="G1916" s="2">
        <v>46043</v>
      </c>
      <c r="H1916" s="42" t="s">
        <v>487</v>
      </c>
      <c r="I1916" s="42" t="s">
        <v>73</v>
      </c>
      <c r="J1916" s="42" t="s">
        <v>478</v>
      </c>
      <c r="K1916" s="42" t="s">
        <v>2652</v>
      </c>
      <c r="L1916" s="2">
        <v>46080</v>
      </c>
      <c r="M1916" s="42" t="s">
        <v>582</v>
      </c>
    </row>
    <row r="1917" spans="1:13" x14ac:dyDescent="0.25">
      <c r="A1917" s="42" t="s">
        <v>813</v>
      </c>
      <c r="B1917" s="42" t="s">
        <v>769</v>
      </c>
      <c r="C1917" s="42" t="s">
        <v>2645</v>
      </c>
      <c r="D1917" s="42" t="s">
        <v>409</v>
      </c>
      <c r="E1917" s="5">
        <v>198660</v>
      </c>
      <c r="F1917">
        <v>2</v>
      </c>
      <c r="G1917" s="2">
        <v>46043</v>
      </c>
      <c r="H1917" s="42" t="s">
        <v>490</v>
      </c>
      <c r="I1917" s="42" t="s">
        <v>73</v>
      </c>
      <c r="J1917" s="42" t="s">
        <v>478</v>
      </c>
      <c r="K1917" s="42" t="s">
        <v>2646</v>
      </c>
      <c r="L1917" s="2">
        <v>46080</v>
      </c>
      <c r="M1917" s="42" t="s">
        <v>582</v>
      </c>
    </row>
    <row r="1918" spans="1:13" x14ac:dyDescent="0.25">
      <c r="A1918" s="42" t="s">
        <v>1032</v>
      </c>
      <c r="B1918" s="42" t="s">
        <v>1015</v>
      </c>
      <c r="C1918" s="42" t="s">
        <v>2630</v>
      </c>
      <c r="D1918" s="42" t="s">
        <v>409</v>
      </c>
      <c r="E1918" s="5">
        <v>298026</v>
      </c>
      <c r="F1918">
        <v>2</v>
      </c>
      <c r="G1918" s="2">
        <v>46049</v>
      </c>
      <c r="H1918" s="42" t="s">
        <v>486</v>
      </c>
      <c r="I1918" s="42" t="s">
        <v>73</v>
      </c>
      <c r="J1918" s="42" t="s">
        <v>478</v>
      </c>
      <c r="K1918" s="42" t="s">
        <v>2631</v>
      </c>
      <c r="L1918" s="2">
        <v>46080</v>
      </c>
      <c r="M1918" s="42" t="s">
        <v>582</v>
      </c>
    </row>
    <row r="1919" spans="1:13" x14ac:dyDescent="0.25">
      <c r="A1919" s="42" t="s">
        <v>1032</v>
      </c>
      <c r="B1919" s="42" t="s">
        <v>1015</v>
      </c>
      <c r="C1919" s="42" t="s">
        <v>4811</v>
      </c>
      <c r="D1919" s="42" t="s">
        <v>409</v>
      </c>
      <c r="E1919" s="5">
        <v>416995</v>
      </c>
      <c r="F1919">
        <v>2</v>
      </c>
      <c r="G1919" s="2">
        <v>46050</v>
      </c>
      <c r="H1919" s="42" t="s">
        <v>486</v>
      </c>
      <c r="I1919" s="42" t="s">
        <v>73</v>
      </c>
      <c r="J1919" s="42" t="s">
        <v>478</v>
      </c>
      <c r="K1919" s="42" t="s">
        <v>2632</v>
      </c>
      <c r="L1919" s="2">
        <v>46080</v>
      </c>
      <c r="M1919" s="42" t="s">
        <v>582</v>
      </c>
    </row>
    <row r="1920" spans="1:13" x14ac:dyDescent="0.25">
      <c r="A1920" s="42" t="s">
        <v>5844</v>
      </c>
      <c r="B1920" s="42" t="s">
        <v>5908</v>
      </c>
      <c r="C1920" s="42" t="s">
        <v>4819</v>
      </c>
      <c r="D1920" s="42" t="s">
        <v>409</v>
      </c>
      <c r="E1920" s="5">
        <v>1648489</v>
      </c>
      <c r="F1920">
        <v>2</v>
      </c>
      <c r="G1920" s="2">
        <v>46079</v>
      </c>
      <c r="H1920" s="42" t="s">
        <v>477</v>
      </c>
      <c r="I1920" s="42" t="s">
        <v>73</v>
      </c>
      <c r="J1920" s="42" t="s">
        <v>478</v>
      </c>
      <c r="K1920" s="42" t="s">
        <v>5909</v>
      </c>
      <c r="L1920" s="2">
        <v>46079</v>
      </c>
      <c r="M1920" s="42" t="s">
        <v>582</v>
      </c>
    </row>
    <row r="1921" spans="1:13" x14ac:dyDescent="0.25">
      <c r="A1921" s="42" t="s">
        <v>1648</v>
      </c>
      <c r="B1921" s="42" t="s">
        <v>1649</v>
      </c>
      <c r="C1921" s="42" t="s">
        <v>4812</v>
      </c>
      <c r="D1921" s="42" t="s">
        <v>409</v>
      </c>
      <c r="E1921" s="5">
        <v>1550728</v>
      </c>
      <c r="F1921">
        <v>2</v>
      </c>
      <c r="G1921" s="2">
        <v>46077</v>
      </c>
      <c r="H1921" s="42" t="s">
        <v>477</v>
      </c>
      <c r="I1921" s="42" t="s">
        <v>73</v>
      </c>
      <c r="J1921" s="42" t="s">
        <v>478</v>
      </c>
      <c r="K1921" s="42" t="s">
        <v>5927</v>
      </c>
      <c r="L1921" s="2">
        <v>46077</v>
      </c>
      <c r="M1921" s="42" t="s">
        <v>582</v>
      </c>
    </row>
    <row r="1922" spans="1:13" x14ac:dyDescent="0.25">
      <c r="A1922" s="42" t="s">
        <v>1301</v>
      </c>
      <c r="B1922" s="42" t="s">
        <v>1302</v>
      </c>
      <c r="C1922" s="42" t="s">
        <v>2658</v>
      </c>
      <c r="D1922" s="42" t="s">
        <v>409</v>
      </c>
      <c r="E1922">
        <v>893677</v>
      </c>
      <c r="F1922">
        <v>2</v>
      </c>
      <c r="G1922" s="2">
        <v>46049</v>
      </c>
      <c r="H1922" s="42" t="s">
        <v>490</v>
      </c>
      <c r="I1922" s="42" t="s">
        <v>73</v>
      </c>
      <c r="J1922" s="42" t="s">
        <v>478</v>
      </c>
      <c r="K1922" s="42" t="s">
        <v>2659</v>
      </c>
      <c r="L1922" s="2">
        <v>46066</v>
      </c>
      <c r="M1922" s="42" t="s">
        <v>582</v>
      </c>
    </row>
    <row r="1923" spans="1:13" x14ac:dyDescent="0.25">
      <c r="A1923" s="42" t="s">
        <v>5797</v>
      </c>
      <c r="B1923" s="42" t="s">
        <v>5798</v>
      </c>
      <c r="C1923" s="42" t="s">
        <v>4818</v>
      </c>
      <c r="D1923" s="42" t="s">
        <v>409</v>
      </c>
      <c r="E1923" s="5">
        <v>2183499</v>
      </c>
      <c r="F1923">
        <v>2</v>
      </c>
      <c r="G1923" s="2">
        <v>46066</v>
      </c>
      <c r="H1923" s="42" t="s">
        <v>490</v>
      </c>
      <c r="I1923" s="42" t="s">
        <v>73</v>
      </c>
      <c r="J1923" s="42" t="s">
        <v>478</v>
      </c>
      <c r="K1923" s="42" t="s">
        <v>5930</v>
      </c>
      <c r="L1923" s="2">
        <v>46066</v>
      </c>
      <c r="M1923" s="42" t="s">
        <v>582</v>
      </c>
    </row>
    <row r="1924" spans="1:13" x14ac:dyDescent="0.25">
      <c r="A1924" s="42" t="s">
        <v>1032</v>
      </c>
      <c r="B1924" s="42" t="s">
        <v>1015</v>
      </c>
      <c r="C1924" s="42" t="s">
        <v>4811</v>
      </c>
      <c r="D1924" s="42" t="s">
        <v>409</v>
      </c>
      <c r="E1924">
        <v>416995</v>
      </c>
      <c r="F1924">
        <v>2</v>
      </c>
      <c r="G1924" s="2">
        <v>46050</v>
      </c>
      <c r="H1924" s="42" t="s">
        <v>486</v>
      </c>
      <c r="I1924" s="42" t="s">
        <v>73</v>
      </c>
      <c r="J1924" s="42" t="s">
        <v>478</v>
      </c>
      <c r="K1924" s="42" t="s">
        <v>2632</v>
      </c>
      <c r="L1924" s="2">
        <v>46059</v>
      </c>
      <c r="M1924" s="42" t="s">
        <v>582</v>
      </c>
    </row>
    <row r="1925" spans="1:13" x14ac:dyDescent="0.25">
      <c r="A1925" s="42" t="s">
        <v>2653</v>
      </c>
      <c r="B1925" s="42" t="s">
        <v>2654</v>
      </c>
      <c r="C1925" s="42" t="s">
        <v>2655</v>
      </c>
      <c r="D1925" s="42" t="s">
        <v>409</v>
      </c>
      <c r="E1925" s="5">
        <v>358000</v>
      </c>
      <c r="F1925">
        <v>2</v>
      </c>
      <c r="G1925" s="2">
        <v>46037</v>
      </c>
      <c r="H1925" s="42" t="s">
        <v>486</v>
      </c>
      <c r="I1925" s="42" t="s">
        <v>73</v>
      </c>
      <c r="J1925" s="42" t="s">
        <v>478</v>
      </c>
      <c r="K1925" s="42" t="s">
        <v>2656</v>
      </c>
      <c r="L1925" s="2">
        <v>46052</v>
      </c>
      <c r="M1925" s="42" t="s">
        <v>582</v>
      </c>
    </row>
    <row r="1926" spans="1:13" x14ac:dyDescent="0.25">
      <c r="A1926" s="42" t="s">
        <v>2637</v>
      </c>
      <c r="B1926" s="42" t="s">
        <v>2638</v>
      </c>
      <c r="C1926" s="42" t="s">
        <v>2639</v>
      </c>
      <c r="D1926" s="42" t="s">
        <v>409</v>
      </c>
      <c r="E1926" s="5">
        <v>596284</v>
      </c>
      <c r="F1926">
        <v>2</v>
      </c>
      <c r="G1926" s="2">
        <v>46045</v>
      </c>
      <c r="H1926" s="42" t="s">
        <v>486</v>
      </c>
      <c r="I1926" s="42" t="s">
        <v>73</v>
      </c>
      <c r="J1926" s="42" t="s">
        <v>478</v>
      </c>
      <c r="K1926" s="42" t="s">
        <v>2640</v>
      </c>
      <c r="L1926" s="2">
        <v>46052</v>
      </c>
      <c r="M1926" s="42" t="s">
        <v>582</v>
      </c>
    </row>
    <row r="1927" spans="1:13" x14ac:dyDescent="0.25">
      <c r="A1927" s="42" t="s">
        <v>2641</v>
      </c>
      <c r="B1927" s="42" t="s">
        <v>2642</v>
      </c>
      <c r="C1927" s="42" t="s">
        <v>2643</v>
      </c>
      <c r="D1927" s="42" t="s">
        <v>409</v>
      </c>
      <c r="E1927" s="5">
        <v>1310724</v>
      </c>
      <c r="F1927">
        <v>2</v>
      </c>
      <c r="G1927" s="2">
        <v>46049</v>
      </c>
      <c r="H1927" s="42" t="s">
        <v>477</v>
      </c>
      <c r="I1927" s="42" t="s">
        <v>73</v>
      </c>
      <c r="J1927" s="42" t="s">
        <v>478</v>
      </c>
      <c r="K1927" s="42" t="s">
        <v>2644</v>
      </c>
      <c r="L1927" s="2">
        <v>46052</v>
      </c>
      <c r="M1927" s="42" t="s">
        <v>582</v>
      </c>
    </row>
    <row r="1928" spans="1:13" x14ac:dyDescent="0.25">
      <c r="A1928" s="42" t="s">
        <v>2647</v>
      </c>
      <c r="B1928" s="42" t="s">
        <v>2648</v>
      </c>
      <c r="C1928" s="42" t="s">
        <v>2649</v>
      </c>
      <c r="D1928" s="42" t="s">
        <v>409</v>
      </c>
      <c r="E1928">
        <v>1290697</v>
      </c>
      <c r="F1928">
        <v>2</v>
      </c>
      <c r="G1928" s="2">
        <v>46050</v>
      </c>
      <c r="H1928" s="42" t="s">
        <v>477</v>
      </c>
      <c r="I1928" s="42" t="s">
        <v>73</v>
      </c>
      <c r="J1928" s="42" t="s">
        <v>478</v>
      </c>
      <c r="K1928" s="42" t="s">
        <v>2650</v>
      </c>
      <c r="L1928" s="2">
        <v>46052</v>
      </c>
      <c r="M1928" s="42" t="s">
        <v>582</v>
      </c>
    </row>
    <row r="1929" spans="1:13" x14ac:dyDescent="0.25">
      <c r="A1929" s="42" t="s">
        <v>1301</v>
      </c>
      <c r="B1929" s="42" t="s">
        <v>1302</v>
      </c>
      <c r="C1929" s="42" t="s">
        <v>2658</v>
      </c>
      <c r="D1929" s="42" t="s">
        <v>409</v>
      </c>
      <c r="E1929" s="5">
        <v>893677</v>
      </c>
      <c r="F1929">
        <v>2</v>
      </c>
      <c r="G1929" s="2">
        <v>46049</v>
      </c>
      <c r="H1929" s="42" t="s">
        <v>490</v>
      </c>
      <c r="I1929" s="42" t="s">
        <v>73</v>
      </c>
      <c r="J1929" s="42" t="s">
        <v>478</v>
      </c>
      <c r="K1929" s="42" t="s">
        <v>2659</v>
      </c>
      <c r="L1929" s="2">
        <v>46052</v>
      </c>
      <c r="M1929" s="42" t="s">
        <v>582</v>
      </c>
    </row>
    <row r="1930" spans="1:13" x14ac:dyDescent="0.25">
      <c r="A1930" s="42" t="s">
        <v>2279</v>
      </c>
      <c r="B1930" s="42" t="s">
        <v>2280</v>
      </c>
      <c r="C1930" s="42" t="s">
        <v>2281</v>
      </c>
      <c r="D1930" s="42" t="s">
        <v>409</v>
      </c>
      <c r="E1930">
        <v>594653</v>
      </c>
      <c r="F1930">
        <v>2</v>
      </c>
      <c r="G1930" s="2">
        <v>45995</v>
      </c>
      <c r="H1930" s="42" t="s">
        <v>486</v>
      </c>
      <c r="I1930" s="42" t="s">
        <v>73</v>
      </c>
      <c r="J1930" s="42" t="s">
        <v>478</v>
      </c>
      <c r="K1930" s="42" t="s">
        <v>2282</v>
      </c>
      <c r="L1930" s="2">
        <v>46052</v>
      </c>
      <c r="M1930" s="42" t="s">
        <v>582</v>
      </c>
    </row>
    <row r="1931" spans="1:13" x14ac:dyDescent="0.25">
      <c r="A1931" s="42" t="s">
        <v>348</v>
      </c>
      <c r="B1931" s="42" t="s">
        <v>335</v>
      </c>
      <c r="C1931" s="42" t="s">
        <v>1725</v>
      </c>
      <c r="D1931" s="42" t="s">
        <v>409</v>
      </c>
      <c r="E1931" s="5">
        <v>4648911</v>
      </c>
      <c r="F1931">
        <v>2</v>
      </c>
      <c r="G1931" s="2">
        <v>45947</v>
      </c>
      <c r="H1931" s="42" t="s">
        <v>477</v>
      </c>
      <c r="I1931" s="42" t="s">
        <v>73</v>
      </c>
      <c r="J1931" s="42" t="s">
        <v>478</v>
      </c>
      <c r="K1931" s="42" t="s">
        <v>1726</v>
      </c>
      <c r="L1931" s="2">
        <v>46052</v>
      </c>
      <c r="M1931" s="42" t="s">
        <v>582</v>
      </c>
    </row>
    <row r="1932" spans="1:13" x14ac:dyDescent="0.25">
      <c r="A1932" s="42" t="s">
        <v>1032</v>
      </c>
      <c r="B1932" s="42" t="s">
        <v>1015</v>
      </c>
      <c r="C1932" s="42" t="s">
        <v>2630</v>
      </c>
      <c r="D1932" s="42" t="s">
        <v>409</v>
      </c>
      <c r="E1932">
        <v>416914</v>
      </c>
      <c r="F1932">
        <v>2</v>
      </c>
      <c r="G1932" s="2">
        <v>46049</v>
      </c>
      <c r="H1932" s="42" t="s">
        <v>486</v>
      </c>
      <c r="I1932" s="42" t="s">
        <v>73</v>
      </c>
      <c r="J1932" s="42" t="s">
        <v>478</v>
      </c>
      <c r="K1932" s="42" t="s">
        <v>2631</v>
      </c>
      <c r="L1932" s="2">
        <v>46052</v>
      </c>
      <c r="M1932" s="42" t="s">
        <v>582</v>
      </c>
    </row>
    <row r="1933" spans="1:13" x14ac:dyDescent="0.25">
      <c r="A1933" s="42" t="s">
        <v>2669</v>
      </c>
      <c r="B1933" s="42" t="s">
        <v>2670</v>
      </c>
      <c r="C1933" s="42" t="s">
        <v>2671</v>
      </c>
      <c r="D1933" s="42" t="s">
        <v>409</v>
      </c>
      <c r="E1933" s="5">
        <v>119288</v>
      </c>
      <c r="F1933">
        <v>2</v>
      </c>
      <c r="G1933" s="2">
        <v>46031</v>
      </c>
      <c r="H1933" s="42" t="s">
        <v>486</v>
      </c>
      <c r="I1933" s="42" t="s">
        <v>73</v>
      </c>
      <c r="J1933" s="42" t="s">
        <v>478</v>
      </c>
      <c r="K1933" s="42" t="s">
        <v>2672</v>
      </c>
      <c r="L1933" s="2">
        <v>46052</v>
      </c>
      <c r="M1933" s="42" t="s">
        <v>582</v>
      </c>
    </row>
    <row r="1934" spans="1:13" x14ac:dyDescent="0.25">
      <c r="A1934" s="42" t="s">
        <v>1543</v>
      </c>
      <c r="B1934" s="42" t="s">
        <v>1544</v>
      </c>
      <c r="C1934" s="42" t="s">
        <v>2269</v>
      </c>
      <c r="D1934" s="42" t="s">
        <v>409</v>
      </c>
      <c r="E1934">
        <v>753228</v>
      </c>
      <c r="F1934">
        <v>2</v>
      </c>
      <c r="G1934" s="2">
        <v>45994</v>
      </c>
      <c r="H1934" s="42" t="s">
        <v>486</v>
      </c>
      <c r="I1934" s="42" t="s">
        <v>73</v>
      </c>
      <c r="J1934" s="42" t="s">
        <v>478</v>
      </c>
      <c r="K1934" s="42" t="s">
        <v>2270</v>
      </c>
      <c r="L1934" s="2">
        <v>46052</v>
      </c>
      <c r="M1934" s="42" t="s">
        <v>582</v>
      </c>
    </row>
    <row r="1935" spans="1:13" x14ac:dyDescent="0.25">
      <c r="A1935" s="42" t="s">
        <v>350</v>
      </c>
      <c r="B1935" s="42" t="s">
        <v>338</v>
      </c>
      <c r="C1935" s="42" t="s">
        <v>3346</v>
      </c>
      <c r="D1935" s="42" t="s">
        <v>409</v>
      </c>
      <c r="E1935" s="5">
        <v>1807622</v>
      </c>
      <c r="F1935">
        <v>2</v>
      </c>
      <c r="G1935" s="2">
        <v>46028</v>
      </c>
      <c r="H1935" s="42" t="s">
        <v>477</v>
      </c>
      <c r="I1935" s="42" t="s">
        <v>73</v>
      </c>
      <c r="J1935" s="42" t="s">
        <v>478</v>
      </c>
      <c r="K1935" s="42" t="s">
        <v>3347</v>
      </c>
      <c r="L1935" s="2">
        <v>46052</v>
      </c>
      <c r="M1935" s="42" t="s">
        <v>582</v>
      </c>
    </row>
    <row r="1936" spans="1:13" x14ac:dyDescent="0.25">
      <c r="A1936" s="42" t="s">
        <v>1685</v>
      </c>
      <c r="B1936" s="42" t="s">
        <v>1686</v>
      </c>
      <c r="C1936" s="42" t="s">
        <v>1622</v>
      </c>
      <c r="D1936" s="42" t="s">
        <v>409</v>
      </c>
      <c r="E1936" s="5">
        <v>1152890</v>
      </c>
      <c r="F1936">
        <v>2</v>
      </c>
      <c r="G1936" s="2">
        <v>45912</v>
      </c>
      <c r="H1936" s="42" t="s">
        <v>477</v>
      </c>
      <c r="I1936" s="42" t="s">
        <v>73</v>
      </c>
      <c r="J1936" s="42" t="s">
        <v>478</v>
      </c>
      <c r="K1936" s="42" t="s">
        <v>1687</v>
      </c>
      <c r="L1936" s="2">
        <v>46052</v>
      </c>
      <c r="M1936" s="42" t="s">
        <v>582</v>
      </c>
    </row>
    <row r="1937" spans="1:13" x14ac:dyDescent="0.25">
      <c r="A1937" s="42" t="s">
        <v>1205</v>
      </c>
      <c r="B1937" s="42" t="s">
        <v>1248</v>
      </c>
      <c r="C1937" s="42" t="s">
        <v>2651</v>
      </c>
      <c r="D1937" s="42" t="s">
        <v>409</v>
      </c>
      <c r="E1937" s="5">
        <v>496807</v>
      </c>
      <c r="F1937">
        <v>2</v>
      </c>
      <c r="G1937" s="2">
        <v>46043</v>
      </c>
      <c r="H1937" s="42" t="s">
        <v>487</v>
      </c>
      <c r="I1937" s="42" t="s">
        <v>73</v>
      </c>
      <c r="J1937" s="42" t="s">
        <v>478</v>
      </c>
      <c r="K1937" s="42" t="s">
        <v>2652</v>
      </c>
      <c r="L1937" s="2">
        <v>46043</v>
      </c>
      <c r="M1937" s="42" t="s">
        <v>582</v>
      </c>
    </row>
    <row r="1938" spans="1:13" x14ac:dyDescent="0.25">
      <c r="A1938" s="42" t="s">
        <v>813</v>
      </c>
      <c r="B1938" s="42" t="s">
        <v>769</v>
      </c>
      <c r="C1938" s="42" t="s">
        <v>2645</v>
      </c>
      <c r="D1938" s="42" t="s">
        <v>409</v>
      </c>
      <c r="E1938" s="5">
        <v>198660</v>
      </c>
      <c r="F1938">
        <v>2</v>
      </c>
      <c r="G1938" s="2">
        <v>46043</v>
      </c>
      <c r="H1938" s="42" t="s">
        <v>490</v>
      </c>
      <c r="I1938" s="42" t="s">
        <v>73</v>
      </c>
      <c r="J1938" s="42" t="s">
        <v>478</v>
      </c>
      <c r="K1938" s="42" t="s">
        <v>2646</v>
      </c>
      <c r="L1938" s="2">
        <v>46043</v>
      </c>
      <c r="M1938" s="42" t="s">
        <v>582</v>
      </c>
    </row>
    <row r="1939" spans="1:13" x14ac:dyDescent="0.25">
      <c r="A1939" s="42" t="s">
        <v>2669</v>
      </c>
      <c r="B1939" s="42" t="s">
        <v>2670</v>
      </c>
      <c r="C1939" s="42" t="s">
        <v>2671</v>
      </c>
      <c r="D1939" s="42" t="s">
        <v>409</v>
      </c>
      <c r="E1939" s="5">
        <v>715724.92</v>
      </c>
      <c r="F1939">
        <v>2</v>
      </c>
      <c r="G1939" s="2">
        <v>46031</v>
      </c>
      <c r="H1939" s="42" t="s">
        <v>486</v>
      </c>
      <c r="I1939" s="42" t="s">
        <v>73</v>
      </c>
      <c r="J1939" s="42" t="s">
        <v>478</v>
      </c>
      <c r="K1939" s="42" t="s">
        <v>2672</v>
      </c>
      <c r="L1939" s="2">
        <v>46031</v>
      </c>
      <c r="M1939" s="42" t="s">
        <v>582</v>
      </c>
    </row>
    <row r="1940" spans="1:13" x14ac:dyDescent="0.25">
      <c r="A1940" s="42" t="s">
        <v>1210</v>
      </c>
      <c r="B1940" s="42" t="s">
        <v>1211</v>
      </c>
      <c r="C1940" s="42" t="s">
        <v>1212</v>
      </c>
      <c r="D1940" s="42" t="s">
        <v>409</v>
      </c>
      <c r="E1940">
        <v>17806827</v>
      </c>
      <c r="F1940">
        <v>21</v>
      </c>
      <c r="G1940" s="2">
        <v>45790</v>
      </c>
      <c r="H1940" s="42" t="s">
        <v>442</v>
      </c>
      <c r="I1940" s="42" t="s">
        <v>71</v>
      </c>
      <c r="J1940" s="42" t="s">
        <v>443</v>
      </c>
      <c r="K1940" s="42" t="s">
        <v>1213</v>
      </c>
      <c r="L1940" s="2">
        <v>46387</v>
      </c>
      <c r="M1940" s="42" t="s">
        <v>582</v>
      </c>
    </row>
    <row r="1941" spans="1:13" x14ac:dyDescent="0.25">
      <c r="A1941" s="42" t="s">
        <v>192</v>
      </c>
      <c r="B1941" s="42" t="s">
        <v>385</v>
      </c>
      <c r="C1941" s="42" t="s">
        <v>1102</v>
      </c>
      <c r="D1941" s="42" t="s">
        <v>409</v>
      </c>
      <c r="E1941">
        <v>137396591</v>
      </c>
      <c r="F1941">
        <v>24</v>
      </c>
      <c r="G1941" s="2">
        <v>45658</v>
      </c>
      <c r="H1941" s="42" t="s">
        <v>1815</v>
      </c>
      <c r="I1941" s="42" t="s">
        <v>1816</v>
      </c>
      <c r="J1941" s="42" t="s">
        <v>1817</v>
      </c>
      <c r="K1941" s="42" t="s">
        <v>1103</v>
      </c>
      <c r="L1941" s="2">
        <v>46387</v>
      </c>
      <c r="M1941" s="42" t="s">
        <v>582</v>
      </c>
    </row>
    <row r="1942" spans="1:13" x14ac:dyDescent="0.25">
      <c r="A1942" s="42" t="s">
        <v>153</v>
      </c>
      <c r="B1942" s="42" t="s">
        <v>386</v>
      </c>
      <c r="C1942" s="42" t="s">
        <v>10464</v>
      </c>
      <c r="D1942" s="42" t="s">
        <v>409</v>
      </c>
      <c r="E1942" s="5">
        <v>28787874</v>
      </c>
      <c r="F1942">
        <v>7</v>
      </c>
      <c r="G1942" s="2">
        <v>46155</v>
      </c>
      <c r="H1942" s="42" t="s">
        <v>439</v>
      </c>
      <c r="I1942" s="42" t="s">
        <v>70</v>
      </c>
      <c r="J1942" s="42" t="s">
        <v>440</v>
      </c>
      <c r="K1942" s="42" t="s">
        <v>10465</v>
      </c>
      <c r="L1942" s="2">
        <v>46387</v>
      </c>
      <c r="M1942" s="42" t="s">
        <v>582</v>
      </c>
    </row>
    <row r="1943" spans="1:13" x14ac:dyDescent="0.25">
      <c r="A1943" s="42" t="s">
        <v>1560</v>
      </c>
      <c r="B1943" s="42" t="s">
        <v>9978</v>
      </c>
      <c r="C1943" s="42" t="s">
        <v>2207</v>
      </c>
      <c r="D1943" s="42" t="s">
        <v>409</v>
      </c>
      <c r="E1943" s="5">
        <v>16860000</v>
      </c>
      <c r="F1943">
        <v>9</v>
      </c>
      <c r="G1943" s="2">
        <v>45918</v>
      </c>
      <c r="H1943" s="42" t="s">
        <v>2439</v>
      </c>
      <c r="I1943" s="42" t="s">
        <v>73</v>
      </c>
      <c r="J1943" s="42" t="s">
        <v>449</v>
      </c>
      <c r="K1943" s="42" t="s">
        <v>1688</v>
      </c>
      <c r="L1943" s="2">
        <v>46387</v>
      </c>
      <c r="M1943" s="42" t="s">
        <v>582</v>
      </c>
    </row>
    <row r="1944" spans="1:13" x14ac:dyDescent="0.25">
      <c r="A1944" s="42" t="s">
        <v>180</v>
      </c>
      <c r="B1944" s="42" t="s">
        <v>23</v>
      </c>
      <c r="C1944" s="42" t="s">
        <v>10568</v>
      </c>
      <c r="D1944" s="42" t="s">
        <v>409</v>
      </c>
      <c r="E1944" s="5">
        <v>8000000</v>
      </c>
      <c r="F1944">
        <v>4</v>
      </c>
      <c r="G1944" s="2">
        <v>46171</v>
      </c>
      <c r="H1944" s="42" t="s">
        <v>1500</v>
      </c>
      <c r="I1944" s="42" t="s">
        <v>68</v>
      </c>
      <c r="J1944" s="42" t="s">
        <v>452</v>
      </c>
      <c r="K1944" s="42" t="s">
        <v>3046</v>
      </c>
      <c r="L1944" s="2">
        <v>46387</v>
      </c>
      <c r="M1944" s="42" t="s">
        <v>582</v>
      </c>
    </row>
    <row r="1945" spans="1:13" x14ac:dyDescent="0.25">
      <c r="A1945" s="42" t="s">
        <v>192</v>
      </c>
      <c r="B1945" s="42" t="s">
        <v>385</v>
      </c>
      <c r="C1945" s="42" t="s">
        <v>725</v>
      </c>
      <c r="D1945" s="42" t="s">
        <v>409</v>
      </c>
      <c r="E1945" s="5">
        <v>0</v>
      </c>
      <c r="F1945">
        <v>24</v>
      </c>
      <c r="G1945" s="2">
        <v>45534</v>
      </c>
      <c r="H1945" s="42" t="s">
        <v>473</v>
      </c>
      <c r="I1945" s="42" t="s">
        <v>71</v>
      </c>
      <c r="J1945" s="42" t="s">
        <v>443</v>
      </c>
      <c r="K1945" s="42" t="s">
        <v>751</v>
      </c>
      <c r="L1945" s="2">
        <v>46387</v>
      </c>
      <c r="M1945" s="42" t="s">
        <v>582</v>
      </c>
    </row>
    <row r="1946" spans="1:13" x14ac:dyDescent="0.25">
      <c r="A1946" s="42" t="s">
        <v>164</v>
      </c>
      <c r="B1946" s="42" t="s">
        <v>2</v>
      </c>
      <c r="C1946" s="42" t="s">
        <v>2545</v>
      </c>
      <c r="D1946" s="42" t="s">
        <v>409</v>
      </c>
      <c r="E1946" s="5">
        <v>800000</v>
      </c>
      <c r="F1946">
        <v>12</v>
      </c>
      <c r="G1946" s="2">
        <v>46035</v>
      </c>
      <c r="H1946" s="42" t="s">
        <v>607</v>
      </c>
      <c r="I1946" s="42" t="s">
        <v>73</v>
      </c>
      <c r="J1946" s="42" t="s">
        <v>449</v>
      </c>
      <c r="K1946" s="42" t="s">
        <v>2546</v>
      </c>
      <c r="L1946" s="2">
        <v>46387</v>
      </c>
      <c r="M1946" s="42" t="s">
        <v>582</v>
      </c>
    </row>
    <row r="1947" spans="1:13" x14ac:dyDescent="0.25">
      <c r="A1947" s="42" t="s">
        <v>153</v>
      </c>
      <c r="B1947" s="42" t="s">
        <v>386</v>
      </c>
      <c r="C1947" s="42" t="s">
        <v>1629</v>
      </c>
      <c r="D1947" s="42" t="s">
        <v>409</v>
      </c>
      <c r="E1947" s="5">
        <v>53824724</v>
      </c>
      <c r="F1947">
        <v>4</v>
      </c>
      <c r="G1947" s="2">
        <v>45922</v>
      </c>
      <c r="H1947" s="42" t="s">
        <v>2438</v>
      </c>
      <c r="I1947" s="42" t="s">
        <v>73</v>
      </c>
      <c r="J1947" s="42" t="s">
        <v>449</v>
      </c>
      <c r="K1947" s="42" t="s">
        <v>1630</v>
      </c>
      <c r="L1947" s="2">
        <v>46386</v>
      </c>
      <c r="M1947" s="42" t="s">
        <v>582</v>
      </c>
    </row>
    <row r="1948" spans="1:13" x14ac:dyDescent="0.25">
      <c r="A1948" s="42" t="s">
        <v>167</v>
      </c>
      <c r="B1948" s="42" t="s">
        <v>31</v>
      </c>
      <c r="C1948" s="42" t="s">
        <v>246</v>
      </c>
      <c r="D1948" s="42" t="s">
        <v>409</v>
      </c>
      <c r="E1948">
        <v>37074.400000000001</v>
      </c>
      <c r="F1948">
        <v>36</v>
      </c>
      <c r="G1948" s="2">
        <v>45290</v>
      </c>
      <c r="H1948" s="42" t="s">
        <v>453</v>
      </c>
      <c r="I1948" s="42" t="s">
        <v>68</v>
      </c>
      <c r="J1948" s="42" t="s">
        <v>452</v>
      </c>
      <c r="K1948" s="42" t="s">
        <v>454</v>
      </c>
      <c r="L1948" s="2">
        <v>46383</v>
      </c>
      <c r="M1948" s="42" t="s">
        <v>582</v>
      </c>
    </row>
    <row r="1949" spans="1:13" x14ac:dyDescent="0.25">
      <c r="A1949" s="42" t="s">
        <v>1697</v>
      </c>
      <c r="B1949" s="42" t="s">
        <v>1698</v>
      </c>
      <c r="C1949" s="42" t="s">
        <v>1699</v>
      </c>
      <c r="D1949" s="42" t="s">
        <v>409</v>
      </c>
      <c r="E1949" s="5">
        <v>893251</v>
      </c>
      <c r="F1949">
        <v>4</v>
      </c>
      <c r="G1949" s="2">
        <v>45868</v>
      </c>
      <c r="H1949" s="42" t="s">
        <v>607</v>
      </c>
      <c r="I1949" s="42" t="s">
        <v>73</v>
      </c>
      <c r="J1949" s="42" t="s">
        <v>449</v>
      </c>
      <c r="K1949" s="42" t="s">
        <v>1700</v>
      </c>
      <c r="L1949" s="2">
        <v>46383</v>
      </c>
      <c r="M1949" s="42" t="s">
        <v>582</v>
      </c>
    </row>
    <row r="1950" spans="1:13" x14ac:dyDescent="0.25">
      <c r="A1950" s="42" t="s">
        <v>167</v>
      </c>
      <c r="B1950" s="42" t="s">
        <v>31</v>
      </c>
      <c r="C1950" s="42" t="s">
        <v>244</v>
      </c>
      <c r="D1950" s="42" t="s">
        <v>409</v>
      </c>
      <c r="E1950">
        <v>16463910</v>
      </c>
      <c r="F1950">
        <v>44</v>
      </c>
      <c r="G1950" s="2">
        <v>45290</v>
      </c>
      <c r="H1950" s="42" t="s">
        <v>455</v>
      </c>
      <c r="I1950" s="42" t="s">
        <v>68</v>
      </c>
      <c r="J1950" s="42" t="s">
        <v>456</v>
      </c>
      <c r="K1950" s="42" t="s">
        <v>502</v>
      </c>
      <c r="L1950" s="2">
        <v>46381</v>
      </c>
      <c r="M1950" s="42" t="s">
        <v>582</v>
      </c>
    </row>
    <row r="1951" spans="1:13" x14ac:dyDescent="0.25">
      <c r="A1951" s="42" t="s">
        <v>167</v>
      </c>
      <c r="B1951" s="42" t="s">
        <v>31</v>
      </c>
      <c r="C1951" s="42" t="s">
        <v>245</v>
      </c>
      <c r="D1951" s="42" t="s">
        <v>409</v>
      </c>
      <c r="E1951">
        <v>0</v>
      </c>
      <c r="F1951">
        <v>36</v>
      </c>
      <c r="G1951" s="2">
        <v>45290</v>
      </c>
      <c r="H1951" s="42" t="s">
        <v>451</v>
      </c>
      <c r="I1951" s="42" t="s">
        <v>68</v>
      </c>
      <c r="J1951" s="42" t="s">
        <v>452</v>
      </c>
      <c r="K1951" s="42" t="s">
        <v>503</v>
      </c>
      <c r="L1951" s="2">
        <v>46375</v>
      </c>
      <c r="M1951" s="42" t="s">
        <v>582</v>
      </c>
    </row>
    <row r="1952" spans="1:13" x14ac:dyDescent="0.25">
      <c r="A1952" s="42" t="s">
        <v>167</v>
      </c>
      <c r="B1952" s="42" t="s">
        <v>31</v>
      </c>
      <c r="C1952" s="42" t="s">
        <v>247</v>
      </c>
      <c r="D1952" s="42" t="s">
        <v>409</v>
      </c>
      <c r="E1952">
        <v>56887329</v>
      </c>
      <c r="F1952">
        <v>36</v>
      </c>
      <c r="G1952" s="2">
        <v>45290</v>
      </c>
      <c r="H1952" s="42" t="s">
        <v>450</v>
      </c>
      <c r="I1952" s="42" t="s">
        <v>68</v>
      </c>
      <c r="J1952" s="42" t="s">
        <v>429</v>
      </c>
      <c r="K1952" s="42" t="s">
        <v>459</v>
      </c>
      <c r="L1952" s="2">
        <v>46375</v>
      </c>
      <c r="M1952" s="42" t="s">
        <v>582</v>
      </c>
    </row>
    <row r="1953" spans="1:13" x14ac:dyDescent="0.25">
      <c r="A1953" s="42" t="s">
        <v>1374</v>
      </c>
      <c r="B1953" s="42" t="s">
        <v>1375</v>
      </c>
      <c r="C1953" s="42" t="s">
        <v>1376</v>
      </c>
      <c r="D1953" s="42" t="s">
        <v>409</v>
      </c>
      <c r="E1953">
        <v>7353265</v>
      </c>
      <c r="F1953">
        <v>4</v>
      </c>
      <c r="G1953" s="2">
        <v>45831</v>
      </c>
      <c r="H1953" s="42" t="s">
        <v>607</v>
      </c>
      <c r="I1953" s="42" t="s">
        <v>73</v>
      </c>
      <c r="J1953" s="42" t="s">
        <v>449</v>
      </c>
      <c r="K1953" s="42" t="s">
        <v>1377</v>
      </c>
      <c r="L1953" s="2">
        <v>46368</v>
      </c>
      <c r="M1953" s="42" t="s">
        <v>582</v>
      </c>
    </row>
    <row r="1954" spans="1:13" x14ac:dyDescent="0.25">
      <c r="A1954" s="42" t="s">
        <v>167</v>
      </c>
      <c r="B1954" s="42" t="s">
        <v>31</v>
      </c>
      <c r="C1954" s="42" t="s">
        <v>248</v>
      </c>
      <c r="D1954" s="42" t="s">
        <v>409</v>
      </c>
      <c r="E1954">
        <v>6613016</v>
      </c>
      <c r="F1954">
        <v>36</v>
      </c>
      <c r="G1954" s="2">
        <v>45290</v>
      </c>
      <c r="H1954" s="42" t="s">
        <v>428</v>
      </c>
      <c r="I1954" s="42" t="s">
        <v>68</v>
      </c>
      <c r="J1954" s="42" t="s">
        <v>429</v>
      </c>
      <c r="K1954" s="42" t="s">
        <v>459</v>
      </c>
      <c r="L1954" s="2">
        <v>46366</v>
      </c>
      <c r="M1954" s="42" t="s">
        <v>582</v>
      </c>
    </row>
    <row r="1955" spans="1:13" x14ac:dyDescent="0.25">
      <c r="A1955" s="42" t="s">
        <v>214</v>
      </c>
      <c r="B1955" s="42" t="s">
        <v>389</v>
      </c>
      <c r="C1955" s="42" t="s">
        <v>724</v>
      </c>
      <c r="D1955" s="42" t="s">
        <v>409</v>
      </c>
      <c r="E1955">
        <v>3904765</v>
      </c>
      <c r="F1955">
        <v>24</v>
      </c>
      <c r="G1955" s="2">
        <v>45656</v>
      </c>
      <c r="H1955" s="42" t="s">
        <v>442</v>
      </c>
      <c r="I1955" s="42" t="s">
        <v>71</v>
      </c>
      <c r="J1955" s="42" t="s">
        <v>443</v>
      </c>
      <c r="K1955" s="42" t="s">
        <v>764</v>
      </c>
      <c r="L1955" s="2">
        <v>46362</v>
      </c>
      <c r="M1955" s="42" t="s">
        <v>582</v>
      </c>
    </row>
    <row r="1956" spans="1:13" x14ac:dyDescent="0.25">
      <c r="A1956" s="42" t="s">
        <v>164</v>
      </c>
      <c r="B1956" s="42" t="s">
        <v>2</v>
      </c>
      <c r="C1956" s="42" t="s">
        <v>2545</v>
      </c>
      <c r="D1956" s="42" t="s">
        <v>409</v>
      </c>
      <c r="E1956">
        <v>400000</v>
      </c>
      <c r="F1956">
        <v>12</v>
      </c>
      <c r="G1956" s="2">
        <v>46035</v>
      </c>
      <c r="H1956" s="42" t="s">
        <v>607</v>
      </c>
      <c r="I1956" s="42" t="s">
        <v>73</v>
      </c>
      <c r="J1956" s="42" t="s">
        <v>449</v>
      </c>
      <c r="K1956" s="42" t="s">
        <v>2546</v>
      </c>
      <c r="L1956" s="2">
        <v>46356</v>
      </c>
      <c r="M1956" s="42" t="s">
        <v>582</v>
      </c>
    </row>
    <row r="1957" spans="1:13" x14ac:dyDescent="0.25">
      <c r="A1957" s="42" t="s">
        <v>153</v>
      </c>
      <c r="B1957" s="42" t="s">
        <v>386</v>
      </c>
      <c r="C1957" s="42" t="s">
        <v>10464</v>
      </c>
      <c r="D1957" s="42" t="s">
        <v>409</v>
      </c>
      <c r="E1957">
        <v>28787874</v>
      </c>
      <c r="F1957">
        <v>7</v>
      </c>
      <c r="G1957" s="2">
        <v>46155</v>
      </c>
      <c r="H1957" s="42" t="s">
        <v>439</v>
      </c>
      <c r="I1957" s="42" t="s">
        <v>70</v>
      </c>
      <c r="J1957" s="42" t="s">
        <v>440</v>
      </c>
      <c r="K1957" s="42" t="s">
        <v>10465</v>
      </c>
      <c r="L1957" s="2">
        <v>46356</v>
      </c>
      <c r="M1957" s="42" t="s">
        <v>582</v>
      </c>
    </row>
    <row r="1958" spans="1:13" x14ac:dyDescent="0.25">
      <c r="A1958" s="42" t="s">
        <v>329</v>
      </c>
      <c r="B1958" s="42" t="s">
        <v>312</v>
      </c>
      <c r="C1958" s="42" t="s">
        <v>1689</v>
      </c>
      <c r="D1958" s="42" t="s">
        <v>409</v>
      </c>
      <c r="E1958">
        <v>1104623</v>
      </c>
      <c r="F1958">
        <v>14</v>
      </c>
      <c r="G1958" s="2">
        <v>45903</v>
      </c>
      <c r="H1958" s="42" t="s">
        <v>487</v>
      </c>
      <c r="I1958" s="42" t="s">
        <v>73</v>
      </c>
      <c r="J1958" s="42" t="s">
        <v>478</v>
      </c>
      <c r="K1958" s="42" t="s">
        <v>1690</v>
      </c>
      <c r="L1958" s="2">
        <v>46356</v>
      </c>
      <c r="M1958" s="42" t="s">
        <v>582</v>
      </c>
    </row>
    <row r="1959" spans="1:13" x14ac:dyDescent="0.25">
      <c r="A1959" s="42" t="s">
        <v>192</v>
      </c>
      <c r="B1959" s="42" t="s">
        <v>385</v>
      </c>
      <c r="C1959" s="42" t="s">
        <v>2559</v>
      </c>
      <c r="D1959" s="42" t="s">
        <v>409</v>
      </c>
      <c r="E1959">
        <v>89615909</v>
      </c>
      <c r="F1959">
        <v>4</v>
      </c>
      <c r="G1959" s="2">
        <v>45733</v>
      </c>
      <c r="H1959" s="42" t="s">
        <v>1815</v>
      </c>
      <c r="I1959" s="42" t="s">
        <v>1816</v>
      </c>
      <c r="J1959" s="42" t="s">
        <v>1817</v>
      </c>
      <c r="K1959" s="42" t="s">
        <v>2558</v>
      </c>
      <c r="L1959" s="2">
        <v>46356</v>
      </c>
      <c r="M1959" s="42" t="s">
        <v>582</v>
      </c>
    </row>
    <row r="1960" spans="1:13" x14ac:dyDescent="0.25">
      <c r="A1960" s="42" t="s">
        <v>192</v>
      </c>
      <c r="B1960" s="42" t="s">
        <v>385</v>
      </c>
      <c r="C1960" s="42" t="s">
        <v>1102</v>
      </c>
      <c r="D1960" s="42" t="s">
        <v>409</v>
      </c>
      <c r="E1960">
        <v>30111364</v>
      </c>
      <c r="F1960">
        <v>24</v>
      </c>
      <c r="G1960" s="2">
        <v>45658</v>
      </c>
      <c r="H1960" s="42" t="s">
        <v>1815</v>
      </c>
      <c r="I1960" s="42" t="s">
        <v>1816</v>
      </c>
      <c r="J1960" s="42" t="s">
        <v>1817</v>
      </c>
      <c r="K1960" s="42" t="s">
        <v>1103</v>
      </c>
      <c r="L1960" s="2">
        <v>46356</v>
      </c>
      <c r="M1960" s="42" t="s">
        <v>582</v>
      </c>
    </row>
    <row r="1961" spans="1:13" x14ac:dyDescent="0.25">
      <c r="A1961" s="42" t="s">
        <v>1210</v>
      </c>
      <c r="B1961" s="42" t="s">
        <v>1211</v>
      </c>
      <c r="C1961" s="42" t="s">
        <v>1212</v>
      </c>
      <c r="D1961" s="42" t="s">
        <v>409</v>
      </c>
      <c r="E1961">
        <v>4000000</v>
      </c>
      <c r="F1961">
        <v>21</v>
      </c>
      <c r="G1961" s="2">
        <v>45790</v>
      </c>
      <c r="H1961" s="42" t="s">
        <v>442</v>
      </c>
      <c r="I1961" s="42" t="s">
        <v>71</v>
      </c>
      <c r="J1961" s="42" t="s">
        <v>443</v>
      </c>
      <c r="K1961" s="42" t="s">
        <v>1213</v>
      </c>
      <c r="L1961" s="2">
        <v>46356</v>
      </c>
      <c r="M1961" s="42" t="s">
        <v>582</v>
      </c>
    </row>
    <row r="1962" spans="1:13" x14ac:dyDescent="0.25">
      <c r="A1962" s="42" t="s">
        <v>192</v>
      </c>
      <c r="B1962" s="42" t="s">
        <v>385</v>
      </c>
      <c r="C1962" s="42" t="s">
        <v>2557</v>
      </c>
      <c r="D1962" s="42" t="s">
        <v>409</v>
      </c>
      <c r="E1962">
        <v>0</v>
      </c>
      <c r="F1962">
        <v>4</v>
      </c>
      <c r="G1962" s="2">
        <v>45579</v>
      </c>
      <c r="H1962" s="42" t="s">
        <v>754</v>
      </c>
      <c r="I1962" s="42" t="s">
        <v>66</v>
      </c>
      <c r="J1962" s="42" t="s">
        <v>755</v>
      </c>
      <c r="K1962" s="42" t="s">
        <v>2558</v>
      </c>
      <c r="L1962" s="2">
        <v>46356</v>
      </c>
      <c r="M1962" s="42" t="s">
        <v>582</v>
      </c>
    </row>
    <row r="1963" spans="1:13" x14ac:dyDescent="0.25">
      <c r="A1963" s="42" t="s">
        <v>192</v>
      </c>
      <c r="B1963" s="42" t="s">
        <v>385</v>
      </c>
      <c r="C1963" s="42" t="s">
        <v>725</v>
      </c>
      <c r="D1963" s="42" t="s">
        <v>409</v>
      </c>
      <c r="E1963">
        <v>0</v>
      </c>
      <c r="F1963">
        <v>24</v>
      </c>
      <c r="G1963" s="2">
        <v>45534</v>
      </c>
      <c r="H1963" s="42" t="s">
        <v>473</v>
      </c>
      <c r="I1963" s="42" t="s">
        <v>71</v>
      </c>
      <c r="J1963" s="42" t="s">
        <v>443</v>
      </c>
      <c r="K1963" s="42" t="s">
        <v>751</v>
      </c>
      <c r="L1963" s="2">
        <v>46356</v>
      </c>
      <c r="M1963" s="42" t="s">
        <v>582</v>
      </c>
    </row>
    <row r="1964" spans="1:13" x14ac:dyDescent="0.25">
      <c r="A1964" s="42"/>
      <c r="B1964" s="42" t="s">
        <v>11997</v>
      </c>
      <c r="C1964" s="42" t="s">
        <v>11998</v>
      </c>
      <c r="D1964" s="42" t="s">
        <v>409</v>
      </c>
      <c r="E1964" s="5">
        <v>166666660</v>
      </c>
      <c r="F1964">
        <v>6</v>
      </c>
      <c r="G1964" s="2">
        <v>46171</v>
      </c>
      <c r="H1964" s="42" t="s">
        <v>2548</v>
      </c>
      <c r="I1964" s="42" t="s">
        <v>66</v>
      </c>
      <c r="J1964" s="42" t="s">
        <v>492</v>
      </c>
      <c r="K1964" s="42" t="s">
        <v>11999</v>
      </c>
      <c r="L1964" s="2">
        <v>46356</v>
      </c>
      <c r="M1964" s="42" t="s">
        <v>582</v>
      </c>
    </row>
    <row r="1965" spans="1:13" x14ac:dyDescent="0.25">
      <c r="A1965" s="42"/>
      <c r="B1965" s="42" t="s">
        <v>11997</v>
      </c>
      <c r="C1965" s="42" t="s">
        <v>11998</v>
      </c>
      <c r="D1965" s="42" t="s">
        <v>409</v>
      </c>
      <c r="E1965">
        <v>166666668</v>
      </c>
      <c r="F1965">
        <v>6</v>
      </c>
      <c r="G1965" s="2">
        <v>46171</v>
      </c>
      <c r="H1965" s="42" t="s">
        <v>2548</v>
      </c>
      <c r="I1965" s="42" t="s">
        <v>66</v>
      </c>
      <c r="J1965" s="42" t="s">
        <v>492</v>
      </c>
      <c r="K1965" s="42" t="s">
        <v>11999</v>
      </c>
      <c r="L1965" s="2">
        <v>46356</v>
      </c>
      <c r="M1965" s="42" t="s">
        <v>582</v>
      </c>
    </row>
    <row r="1966" spans="1:13" x14ac:dyDescent="0.25">
      <c r="A1966" s="42" t="s">
        <v>167</v>
      </c>
      <c r="B1966" s="42" t="s">
        <v>31</v>
      </c>
      <c r="C1966" s="42" t="s">
        <v>248</v>
      </c>
      <c r="D1966" s="42" t="s">
        <v>409</v>
      </c>
      <c r="E1966">
        <v>9433843</v>
      </c>
      <c r="F1966">
        <v>36</v>
      </c>
      <c r="G1966" s="2">
        <v>45290</v>
      </c>
      <c r="H1966" s="42" t="s">
        <v>428</v>
      </c>
      <c r="I1966" s="42" t="s">
        <v>68</v>
      </c>
      <c r="J1966" s="42" t="s">
        <v>429</v>
      </c>
      <c r="K1966" s="42" t="s">
        <v>459</v>
      </c>
      <c r="L1966" s="2">
        <v>46354</v>
      </c>
      <c r="M1966" s="42" t="s">
        <v>582</v>
      </c>
    </row>
    <row r="1967" spans="1:13" x14ac:dyDescent="0.25">
      <c r="A1967" s="42" t="s">
        <v>167</v>
      </c>
      <c r="B1967" s="42" t="s">
        <v>31</v>
      </c>
      <c r="C1967" s="42" t="s">
        <v>244</v>
      </c>
      <c r="D1967" s="42" t="s">
        <v>409</v>
      </c>
      <c r="E1967">
        <v>8817355</v>
      </c>
      <c r="F1967">
        <v>44</v>
      </c>
      <c r="G1967" s="2">
        <v>45290</v>
      </c>
      <c r="H1967" s="42" t="s">
        <v>455</v>
      </c>
      <c r="I1967" s="42" t="s">
        <v>68</v>
      </c>
      <c r="J1967" s="42" t="s">
        <v>456</v>
      </c>
      <c r="K1967" s="42" t="s">
        <v>502</v>
      </c>
      <c r="L1967" s="2">
        <v>46353</v>
      </c>
      <c r="M1967" s="42" t="s">
        <v>582</v>
      </c>
    </row>
    <row r="1968" spans="1:13" x14ac:dyDescent="0.25">
      <c r="A1968" s="42" t="s">
        <v>167</v>
      </c>
      <c r="B1968" s="42" t="s">
        <v>31</v>
      </c>
      <c r="C1968" s="42" t="s">
        <v>247</v>
      </c>
      <c r="D1968" s="42" t="s">
        <v>409</v>
      </c>
      <c r="E1968">
        <v>36738980</v>
      </c>
      <c r="F1968">
        <v>36</v>
      </c>
      <c r="G1968" s="2">
        <v>45290</v>
      </c>
      <c r="H1968" s="42" t="s">
        <v>450</v>
      </c>
      <c r="I1968" s="42" t="s">
        <v>68</v>
      </c>
      <c r="J1968" s="42" t="s">
        <v>429</v>
      </c>
      <c r="K1968" s="42" t="s">
        <v>459</v>
      </c>
      <c r="L1968" s="2">
        <v>46341</v>
      </c>
      <c r="M1968" s="42" t="s">
        <v>582</v>
      </c>
    </row>
    <row r="1969" spans="1:13" x14ac:dyDescent="0.25">
      <c r="A1969" s="42" t="s">
        <v>167</v>
      </c>
      <c r="B1969" s="42" t="s">
        <v>31</v>
      </c>
      <c r="C1969" s="42" t="s">
        <v>245</v>
      </c>
      <c r="D1969" s="42" t="s">
        <v>409</v>
      </c>
      <c r="E1969">
        <v>0</v>
      </c>
      <c r="F1969">
        <v>36</v>
      </c>
      <c r="G1969" s="2">
        <v>45290</v>
      </c>
      <c r="H1969" s="42" t="s">
        <v>451</v>
      </c>
      <c r="I1969" s="42" t="s">
        <v>68</v>
      </c>
      <c r="J1969" s="42" t="s">
        <v>452</v>
      </c>
      <c r="K1969" s="42" t="s">
        <v>503</v>
      </c>
      <c r="L1969" s="2">
        <v>46339</v>
      </c>
      <c r="M1969" s="42" t="s">
        <v>582</v>
      </c>
    </row>
    <row r="1970" spans="1:13" x14ac:dyDescent="0.25">
      <c r="A1970" s="42" t="s">
        <v>1374</v>
      </c>
      <c r="B1970" s="42" t="s">
        <v>1375</v>
      </c>
      <c r="C1970" s="42" t="s">
        <v>1376</v>
      </c>
      <c r="D1970" s="42" t="s">
        <v>409</v>
      </c>
      <c r="E1970">
        <v>7353265</v>
      </c>
      <c r="F1970">
        <v>4</v>
      </c>
      <c r="G1970" s="2">
        <v>45831</v>
      </c>
      <c r="H1970" s="42" t="s">
        <v>607</v>
      </c>
      <c r="I1970" s="42" t="s">
        <v>73</v>
      </c>
      <c r="J1970" s="42" t="s">
        <v>449</v>
      </c>
      <c r="K1970" s="42" t="s">
        <v>1377</v>
      </c>
      <c r="L1970" s="2">
        <v>46335</v>
      </c>
      <c r="M1970" s="42" t="s">
        <v>582</v>
      </c>
    </row>
    <row r="1971" spans="1:13" x14ac:dyDescent="0.25">
      <c r="A1971" s="42" t="s">
        <v>214</v>
      </c>
      <c r="B1971" s="42" t="s">
        <v>389</v>
      </c>
      <c r="C1971" s="42" t="s">
        <v>724</v>
      </c>
      <c r="D1971" s="42" t="s">
        <v>409</v>
      </c>
      <c r="E1971">
        <v>5185920</v>
      </c>
      <c r="F1971">
        <v>24</v>
      </c>
      <c r="G1971" s="2">
        <v>45656</v>
      </c>
      <c r="H1971" s="42" t="s">
        <v>442</v>
      </c>
      <c r="I1971" s="42" t="s">
        <v>71</v>
      </c>
      <c r="J1971" s="42" t="s">
        <v>443</v>
      </c>
      <c r="K1971" s="42" t="s">
        <v>764</v>
      </c>
      <c r="L1971" s="2">
        <v>46334</v>
      </c>
      <c r="M1971" s="42" t="s">
        <v>582</v>
      </c>
    </row>
    <row r="1972" spans="1:13" x14ac:dyDescent="0.25">
      <c r="A1972" s="42" t="s">
        <v>167</v>
      </c>
      <c r="B1972" s="42" t="s">
        <v>31</v>
      </c>
      <c r="C1972" s="42" t="s">
        <v>246</v>
      </c>
      <c r="D1972" s="42" t="s">
        <v>409</v>
      </c>
      <c r="E1972" s="5">
        <v>37075</v>
      </c>
      <c r="F1972">
        <v>36</v>
      </c>
      <c r="G1972" s="2">
        <v>45290</v>
      </c>
      <c r="H1972" s="42" t="s">
        <v>453</v>
      </c>
      <c r="I1972" s="42" t="s">
        <v>68</v>
      </c>
      <c r="J1972" s="42" t="s">
        <v>452</v>
      </c>
      <c r="K1972" s="42" t="s">
        <v>454</v>
      </c>
      <c r="L1972" s="2">
        <v>46333</v>
      </c>
      <c r="M1972" s="42" t="s">
        <v>582</v>
      </c>
    </row>
    <row r="1973" spans="1:13" x14ac:dyDescent="0.25">
      <c r="A1973" s="42" t="s">
        <v>192</v>
      </c>
      <c r="B1973" s="42" t="s">
        <v>385</v>
      </c>
      <c r="C1973" s="42" t="s">
        <v>2557</v>
      </c>
      <c r="D1973" s="42" t="s">
        <v>409</v>
      </c>
      <c r="E1973">
        <v>0</v>
      </c>
      <c r="F1973">
        <v>4</v>
      </c>
      <c r="G1973" s="2">
        <v>45579</v>
      </c>
      <c r="H1973" s="42" t="s">
        <v>754</v>
      </c>
      <c r="I1973" s="42" t="s">
        <v>66</v>
      </c>
      <c r="J1973" s="42" t="s">
        <v>755</v>
      </c>
      <c r="K1973" s="42" t="s">
        <v>2558</v>
      </c>
      <c r="L1973" s="2">
        <v>46326</v>
      </c>
      <c r="M1973" s="42" t="s">
        <v>582</v>
      </c>
    </row>
    <row r="1974" spans="1:13" x14ac:dyDescent="0.25">
      <c r="A1974" s="42" t="s">
        <v>192</v>
      </c>
      <c r="B1974" s="42" t="s">
        <v>385</v>
      </c>
      <c r="C1974" s="42" t="s">
        <v>725</v>
      </c>
      <c r="D1974" s="42" t="s">
        <v>409</v>
      </c>
      <c r="E1974" s="5">
        <v>0</v>
      </c>
      <c r="F1974">
        <v>24</v>
      </c>
      <c r="G1974" s="2">
        <v>45534</v>
      </c>
      <c r="H1974" s="42" t="s">
        <v>473</v>
      </c>
      <c r="I1974" s="42" t="s">
        <v>71</v>
      </c>
      <c r="J1974" s="42" t="s">
        <v>443</v>
      </c>
      <c r="K1974" s="42" t="s">
        <v>751</v>
      </c>
      <c r="L1974" s="2">
        <v>46326</v>
      </c>
      <c r="M1974" s="42" t="s">
        <v>582</v>
      </c>
    </row>
    <row r="1975" spans="1:13" x14ac:dyDescent="0.25">
      <c r="A1975" s="42" t="s">
        <v>192</v>
      </c>
      <c r="B1975" s="42" t="s">
        <v>385</v>
      </c>
      <c r="C1975" s="42" t="s">
        <v>1102</v>
      </c>
      <c r="D1975" s="42" t="s">
        <v>409</v>
      </c>
      <c r="E1975">
        <v>40429545</v>
      </c>
      <c r="F1975">
        <v>24</v>
      </c>
      <c r="G1975" s="2">
        <v>45658</v>
      </c>
      <c r="H1975" s="42" t="s">
        <v>1815</v>
      </c>
      <c r="I1975" s="42" t="s">
        <v>1816</v>
      </c>
      <c r="J1975" s="42" t="s">
        <v>1817</v>
      </c>
      <c r="K1975" s="42" t="s">
        <v>1103</v>
      </c>
      <c r="L1975" s="2">
        <v>46326</v>
      </c>
      <c r="M1975" s="42" t="s">
        <v>582</v>
      </c>
    </row>
    <row r="1976" spans="1:13" x14ac:dyDescent="0.25">
      <c r="A1976" s="42"/>
      <c r="B1976" s="42" t="s">
        <v>11997</v>
      </c>
      <c r="C1976" s="42" t="s">
        <v>11998</v>
      </c>
      <c r="D1976" s="42" t="s">
        <v>409</v>
      </c>
      <c r="E1976">
        <v>166666668</v>
      </c>
      <c r="F1976">
        <v>6</v>
      </c>
      <c r="G1976" s="2">
        <v>46171</v>
      </c>
      <c r="H1976" s="42" t="s">
        <v>2548</v>
      </c>
      <c r="I1976" s="42" t="s">
        <v>66</v>
      </c>
      <c r="J1976" s="42" t="s">
        <v>492</v>
      </c>
      <c r="K1976" s="42" t="s">
        <v>11999</v>
      </c>
      <c r="L1976" s="2">
        <v>46326</v>
      </c>
      <c r="M1976" s="42" t="s">
        <v>582</v>
      </c>
    </row>
    <row r="1977" spans="1:13" x14ac:dyDescent="0.25">
      <c r="A1977" s="42" t="s">
        <v>192</v>
      </c>
      <c r="B1977" s="42" t="s">
        <v>385</v>
      </c>
      <c r="C1977" s="42" t="s">
        <v>2559</v>
      </c>
      <c r="D1977" s="42" t="s">
        <v>409</v>
      </c>
      <c r="E1977">
        <v>89615909</v>
      </c>
      <c r="F1977">
        <v>4</v>
      </c>
      <c r="G1977" s="2">
        <v>45733</v>
      </c>
      <c r="H1977" s="42" t="s">
        <v>1815</v>
      </c>
      <c r="I1977" s="42" t="s">
        <v>1816</v>
      </c>
      <c r="J1977" s="42" t="s">
        <v>1817</v>
      </c>
      <c r="K1977" s="42" t="s">
        <v>2558</v>
      </c>
      <c r="L1977" s="2">
        <v>46326</v>
      </c>
      <c r="M1977" s="42" t="s">
        <v>582</v>
      </c>
    </row>
    <row r="1978" spans="1:13" x14ac:dyDescent="0.25">
      <c r="A1978" s="42" t="s">
        <v>1210</v>
      </c>
      <c r="B1978" s="42" t="s">
        <v>1211</v>
      </c>
      <c r="C1978" s="42" t="s">
        <v>1212</v>
      </c>
      <c r="D1978" s="42" t="s">
        <v>409</v>
      </c>
      <c r="E1978">
        <v>4000000</v>
      </c>
      <c r="F1978">
        <v>21</v>
      </c>
      <c r="G1978" s="2">
        <v>45790</v>
      </c>
      <c r="H1978" s="42" t="s">
        <v>442</v>
      </c>
      <c r="I1978" s="42" t="s">
        <v>71</v>
      </c>
      <c r="J1978" s="42" t="s">
        <v>443</v>
      </c>
      <c r="K1978" s="42" t="s">
        <v>1213</v>
      </c>
      <c r="L1978" s="2">
        <v>46326</v>
      </c>
      <c r="M1978" s="42" t="s">
        <v>582</v>
      </c>
    </row>
    <row r="1979" spans="1:13" x14ac:dyDescent="0.25">
      <c r="A1979" s="42" t="s">
        <v>164</v>
      </c>
      <c r="B1979" s="42" t="s">
        <v>2</v>
      </c>
      <c r="C1979" s="42" t="s">
        <v>2545</v>
      </c>
      <c r="D1979" s="42" t="s">
        <v>409</v>
      </c>
      <c r="E1979" s="5">
        <v>400000</v>
      </c>
      <c r="F1979">
        <v>12</v>
      </c>
      <c r="G1979" s="2">
        <v>46035</v>
      </c>
      <c r="H1979" s="42" t="s">
        <v>607</v>
      </c>
      <c r="I1979" s="42" t="s">
        <v>73</v>
      </c>
      <c r="J1979" s="42" t="s">
        <v>449</v>
      </c>
      <c r="K1979" s="42" t="s">
        <v>2546</v>
      </c>
      <c r="L1979" s="2">
        <v>46325</v>
      </c>
      <c r="M1979" s="42" t="s">
        <v>582</v>
      </c>
    </row>
    <row r="1980" spans="1:13" x14ac:dyDescent="0.25">
      <c r="A1980" s="42" t="s">
        <v>167</v>
      </c>
      <c r="B1980" s="42" t="s">
        <v>31</v>
      </c>
      <c r="C1980" s="42" t="s">
        <v>248</v>
      </c>
      <c r="D1980" s="42" t="s">
        <v>409</v>
      </c>
      <c r="E1980" s="5">
        <v>6613016</v>
      </c>
      <c r="F1980">
        <v>36</v>
      </c>
      <c r="G1980" s="2">
        <v>45290</v>
      </c>
      <c r="H1980" s="42" t="s">
        <v>428</v>
      </c>
      <c r="I1980" s="42" t="s">
        <v>68</v>
      </c>
      <c r="J1980" s="42" t="s">
        <v>429</v>
      </c>
      <c r="K1980" s="42" t="s">
        <v>459</v>
      </c>
      <c r="L1980" s="2">
        <v>46325</v>
      </c>
      <c r="M1980" s="42" t="s">
        <v>582</v>
      </c>
    </row>
    <row r="1981" spans="1:13" x14ac:dyDescent="0.25">
      <c r="A1981" s="42" t="s">
        <v>167</v>
      </c>
      <c r="B1981" s="42" t="s">
        <v>31</v>
      </c>
      <c r="C1981" s="42" t="s">
        <v>244</v>
      </c>
      <c r="D1981" s="42" t="s">
        <v>409</v>
      </c>
      <c r="E1981" s="5">
        <v>8817355</v>
      </c>
      <c r="F1981">
        <v>44</v>
      </c>
      <c r="G1981" s="2">
        <v>45290</v>
      </c>
      <c r="H1981" s="42" t="s">
        <v>455</v>
      </c>
      <c r="I1981" s="42" t="s">
        <v>68</v>
      </c>
      <c r="J1981" s="42" t="s">
        <v>456</v>
      </c>
      <c r="K1981" s="42" t="s">
        <v>502</v>
      </c>
      <c r="L1981" s="2">
        <v>46325</v>
      </c>
      <c r="M1981" s="42" t="s">
        <v>582</v>
      </c>
    </row>
    <row r="1982" spans="1:13" x14ac:dyDescent="0.25">
      <c r="A1982" s="42" t="s">
        <v>329</v>
      </c>
      <c r="B1982" s="42" t="s">
        <v>312</v>
      </c>
      <c r="C1982" s="42" t="s">
        <v>1689</v>
      </c>
      <c r="D1982" s="42" t="s">
        <v>409</v>
      </c>
      <c r="E1982">
        <v>3573792</v>
      </c>
      <c r="F1982">
        <v>14</v>
      </c>
      <c r="G1982" s="2">
        <v>45903</v>
      </c>
      <c r="H1982" s="42" t="s">
        <v>487</v>
      </c>
      <c r="I1982" s="42" t="s">
        <v>73</v>
      </c>
      <c r="J1982" s="42" t="s">
        <v>478</v>
      </c>
      <c r="K1982" s="42" t="s">
        <v>1690</v>
      </c>
      <c r="L1982" s="2">
        <v>46325</v>
      </c>
      <c r="M1982" s="42" t="s">
        <v>582</v>
      </c>
    </row>
    <row r="1983" spans="1:13" x14ac:dyDescent="0.25">
      <c r="A1983" s="42" t="s">
        <v>153</v>
      </c>
      <c r="B1983" s="42" t="s">
        <v>386</v>
      </c>
      <c r="C1983" s="42" t="s">
        <v>10464</v>
      </c>
      <c r="D1983" s="42" t="s">
        <v>409</v>
      </c>
      <c r="E1983">
        <v>28787874</v>
      </c>
      <c r="F1983">
        <v>7</v>
      </c>
      <c r="G1983" s="2">
        <v>46155</v>
      </c>
      <c r="H1983" s="42" t="s">
        <v>439</v>
      </c>
      <c r="I1983" s="42" t="s">
        <v>70</v>
      </c>
      <c r="J1983" s="42" t="s">
        <v>440</v>
      </c>
      <c r="K1983" s="42" t="s">
        <v>10465</v>
      </c>
      <c r="L1983" s="2">
        <v>46325</v>
      </c>
      <c r="M1983" s="42" t="s">
        <v>582</v>
      </c>
    </row>
    <row r="1984" spans="1:13" x14ac:dyDescent="0.25">
      <c r="A1984" s="42" t="s">
        <v>1560</v>
      </c>
      <c r="B1984" s="42" t="s">
        <v>9978</v>
      </c>
      <c r="C1984" s="42" t="s">
        <v>2207</v>
      </c>
      <c r="D1984" s="42" t="s">
        <v>409</v>
      </c>
      <c r="E1984">
        <v>16860000</v>
      </c>
      <c r="F1984">
        <v>9</v>
      </c>
      <c r="G1984" s="2">
        <v>45918</v>
      </c>
      <c r="H1984" s="42" t="s">
        <v>2439</v>
      </c>
      <c r="I1984" s="42" t="s">
        <v>73</v>
      </c>
      <c r="J1984" s="42" t="s">
        <v>449</v>
      </c>
      <c r="K1984" s="42" t="s">
        <v>1688</v>
      </c>
      <c r="L1984" s="2">
        <v>46325</v>
      </c>
      <c r="M1984" s="42" t="s">
        <v>582</v>
      </c>
    </row>
    <row r="1985" spans="1:13" x14ac:dyDescent="0.25">
      <c r="A1985" s="42" t="s">
        <v>167</v>
      </c>
      <c r="B1985" s="42" t="s">
        <v>31</v>
      </c>
      <c r="C1985" s="42" t="s">
        <v>247</v>
      </c>
      <c r="D1985" s="42" t="s">
        <v>409</v>
      </c>
      <c r="E1985">
        <v>36738980</v>
      </c>
      <c r="F1985">
        <v>36</v>
      </c>
      <c r="G1985" s="2">
        <v>45290</v>
      </c>
      <c r="H1985" s="42" t="s">
        <v>450</v>
      </c>
      <c r="I1985" s="42" t="s">
        <v>68</v>
      </c>
      <c r="J1985" s="42" t="s">
        <v>429</v>
      </c>
      <c r="K1985" s="42" t="s">
        <v>459</v>
      </c>
      <c r="L1985" s="2">
        <v>46318</v>
      </c>
      <c r="M1985" s="42" t="s">
        <v>582</v>
      </c>
    </row>
    <row r="1986" spans="1:13" x14ac:dyDescent="0.25">
      <c r="A1986" s="42" t="s">
        <v>167</v>
      </c>
      <c r="B1986" s="42" t="s">
        <v>31</v>
      </c>
      <c r="C1986" s="42" t="s">
        <v>245</v>
      </c>
      <c r="D1986" s="42" t="s">
        <v>409</v>
      </c>
      <c r="E1986">
        <v>3475278</v>
      </c>
      <c r="F1986">
        <v>36</v>
      </c>
      <c r="G1986" s="2">
        <v>45290</v>
      </c>
      <c r="H1986" s="42" t="s">
        <v>451</v>
      </c>
      <c r="I1986" s="42" t="s">
        <v>68</v>
      </c>
      <c r="J1986" s="42" t="s">
        <v>452</v>
      </c>
      <c r="K1986" s="42" t="s">
        <v>503</v>
      </c>
      <c r="L1986" s="2">
        <v>46312</v>
      </c>
      <c r="M1986" s="42" t="s">
        <v>582</v>
      </c>
    </row>
    <row r="1987" spans="1:13" x14ac:dyDescent="0.25">
      <c r="A1987" s="42" t="s">
        <v>214</v>
      </c>
      <c r="B1987" s="42" t="s">
        <v>389</v>
      </c>
      <c r="C1987" s="42" t="s">
        <v>724</v>
      </c>
      <c r="D1987" s="42" t="s">
        <v>409</v>
      </c>
      <c r="E1987">
        <v>5185920</v>
      </c>
      <c r="F1987">
        <v>24</v>
      </c>
      <c r="G1987" s="2">
        <v>45656</v>
      </c>
      <c r="H1987" s="42" t="s">
        <v>442</v>
      </c>
      <c r="I1987" s="42" t="s">
        <v>71</v>
      </c>
      <c r="J1987" s="42" t="s">
        <v>443</v>
      </c>
      <c r="K1987" s="42" t="s">
        <v>764</v>
      </c>
      <c r="L1987" s="2">
        <v>46306</v>
      </c>
      <c r="M1987" s="42" t="s">
        <v>582</v>
      </c>
    </row>
    <row r="1988" spans="1:13" x14ac:dyDescent="0.25">
      <c r="A1988" s="42" t="s">
        <v>167</v>
      </c>
      <c r="B1988" s="42" t="s">
        <v>31</v>
      </c>
      <c r="C1988" s="42" t="s">
        <v>246</v>
      </c>
      <c r="D1988" s="42" t="s">
        <v>409</v>
      </c>
      <c r="E1988">
        <v>6245626</v>
      </c>
      <c r="F1988">
        <v>36</v>
      </c>
      <c r="G1988" s="2">
        <v>45290</v>
      </c>
      <c r="H1988" s="42" t="s">
        <v>453</v>
      </c>
      <c r="I1988" s="42" t="s">
        <v>68</v>
      </c>
      <c r="J1988" s="42" t="s">
        <v>452</v>
      </c>
      <c r="K1988" s="42" t="s">
        <v>454</v>
      </c>
      <c r="L1988" s="2">
        <v>46302</v>
      </c>
      <c r="M1988" s="42" t="s">
        <v>582</v>
      </c>
    </row>
    <row r="1989" spans="1:13" x14ac:dyDescent="0.25">
      <c r="A1989" s="42" t="s">
        <v>164</v>
      </c>
      <c r="B1989" s="42" t="s">
        <v>2</v>
      </c>
      <c r="C1989" s="42" t="s">
        <v>2545</v>
      </c>
      <c r="D1989" s="42" t="s">
        <v>409</v>
      </c>
      <c r="E1989">
        <v>2000000</v>
      </c>
      <c r="F1989">
        <v>12</v>
      </c>
      <c r="G1989" s="2">
        <v>46035</v>
      </c>
      <c r="H1989" s="42" t="s">
        <v>607</v>
      </c>
      <c r="I1989" s="42" t="s">
        <v>73</v>
      </c>
      <c r="J1989" s="42" t="s">
        <v>449</v>
      </c>
      <c r="K1989" s="42" t="s">
        <v>2546</v>
      </c>
      <c r="L1989" s="2">
        <v>46295</v>
      </c>
      <c r="M1989" s="42" t="s">
        <v>582</v>
      </c>
    </row>
    <row r="1990" spans="1:13" x14ac:dyDescent="0.25">
      <c r="A1990" s="42" t="s">
        <v>153</v>
      </c>
      <c r="B1990" s="42" t="s">
        <v>386</v>
      </c>
      <c r="C1990" s="42" t="s">
        <v>10464</v>
      </c>
      <c r="D1990" s="42" t="s">
        <v>409</v>
      </c>
      <c r="E1990">
        <v>28787874</v>
      </c>
      <c r="F1990">
        <v>7</v>
      </c>
      <c r="G1990" s="2">
        <v>46155</v>
      </c>
      <c r="H1990" s="42" t="s">
        <v>439</v>
      </c>
      <c r="I1990" s="42" t="s">
        <v>70</v>
      </c>
      <c r="J1990" s="42" t="s">
        <v>440</v>
      </c>
      <c r="K1990" s="42" t="s">
        <v>10465</v>
      </c>
      <c r="L1990" s="2">
        <v>46295</v>
      </c>
      <c r="M1990" s="42" t="s">
        <v>582</v>
      </c>
    </row>
    <row r="1991" spans="1:13" x14ac:dyDescent="0.25">
      <c r="A1991" s="42" t="s">
        <v>592</v>
      </c>
      <c r="B1991" s="42" t="s">
        <v>549</v>
      </c>
      <c r="C1991" s="42" t="s">
        <v>1323</v>
      </c>
      <c r="D1991" s="42" t="s">
        <v>409</v>
      </c>
      <c r="E1991" s="5">
        <v>108153</v>
      </c>
      <c r="F1991">
        <v>16</v>
      </c>
      <c r="G1991" s="2">
        <v>45814</v>
      </c>
      <c r="H1991" s="42" t="s">
        <v>451</v>
      </c>
      <c r="I1991" s="42" t="s">
        <v>68</v>
      </c>
      <c r="J1991" s="42" t="s">
        <v>452</v>
      </c>
      <c r="K1991" s="42" t="s">
        <v>1323</v>
      </c>
      <c r="L1991" s="2">
        <v>46295</v>
      </c>
      <c r="M1991" s="42" t="s">
        <v>582</v>
      </c>
    </row>
    <row r="1992" spans="1:13" x14ac:dyDescent="0.25">
      <c r="A1992" s="42" t="s">
        <v>192</v>
      </c>
      <c r="B1992" s="42" t="s">
        <v>385</v>
      </c>
      <c r="C1992" s="42" t="s">
        <v>718</v>
      </c>
      <c r="D1992" s="42" t="s">
        <v>409</v>
      </c>
      <c r="E1992">
        <v>0</v>
      </c>
      <c r="F1992">
        <v>21</v>
      </c>
      <c r="G1992" s="2">
        <v>45565</v>
      </c>
      <c r="H1992" s="42" t="s">
        <v>1815</v>
      </c>
      <c r="I1992" s="42" t="s">
        <v>1816</v>
      </c>
      <c r="J1992" s="42" t="s">
        <v>1817</v>
      </c>
      <c r="K1992" s="42" t="s">
        <v>756</v>
      </c>
      <c r="L1992" s="2">
        <v>46295</v>
      </c>
      <c r="M1992" s="42" t="s">
        <v>582</v>
      </c>
    </row>
    <row r="1993" spans="1:13" x14ac:dyDescent="0.25">
      <c r="A1993" s="42" t="s">
        <v>192</v>
      </c>
      <c r="B1993" s="42" t="s">
        <v>385</v>
      </c>
      <c r="C1993" s="42" t="s">
        <v>2557</v>
      </c>
      <c r="D1993" s="42" t="s">
        <v>409</v>
      </c>
      <c r="E1993">
        <v>0</v>
      </c>
      <c r="F1993">
        <v>4</v>
      </c>
      <c r="G1993" s="2">
        <v>45579</v>
      </c>
      <c r="H1993" s="42" t="s">
        <v>754</v>
      </c>
      <c r="I1993" s="42" t="s">
        <v>66</v>
      </c>
      <c r="J1993" s="42" t="s">
        <v>755</v>
      </c>
      <c r="K1993" s="42" t="s">
        <v>2558</v>
      </c>
      <c r="L1993" s="2">
        <v>46295</v>
      </c>
      <c r="M1993" s="42" t="s">
        <v>582</v>
      </c>
    </row>
    <row r="1994" spans="1:13" x14ac:dyDescent="0.25">
      <c r="A1994" s="42" t="s">
        <v>192</v>
      </c>
      <c r="B1994" s="42" t="s">
        <v>385</v>
      </c>
      <c r="C1994" s="42" t="s">
        <v>725</v>
      </c>
      <c r="D1994" s="42" t="s">
        <v>409</v>
      </c>
      <c r="E1994">
        <v>0</v>
      </c>
      <c r="F1994">
        <v>24</v>
      </c>
      <c r="G1994" s="2">
        <v>45534</v>
      </c>
      <c r="H1994" s="42" t="s">
        <v>473</v>
      </c>
      <c r="I1994" s="42" t="s">
        <v>71</v>
      </c>
      <c r="J1994" s="42" t="s">
        <v>443</v>
      </c>
      <c r="K1994" s="42" t="s">
        <v>751</v>
      </c>
      <c r="L1994" s="2">
        <v>46295</v>
      </c>
      <c r="M1994" s="42" t="s">
        <v>582</v>
      </c>
    </row>
    <row r="1995" spans="1:13" x14ac:dyDescent="0.25">
      <c r="A1995" s="42" t="s">
        <v>329</v>
      </c>
      <c r="B1995" s="42" t="s">
        <v>312</v>
      </c>
      <c r="C1995" s="42" t="s">
        <v>1689</v>
      </c>
      <c r="D1995" s="42" t="s">
        <v>409</v>
      </c>
      <c r="E1995">
        <v>5393177</v>
      </c>
      <c r="F1995">
        <v>14</v>
      </c>
      <c r="G1995" s="2">
        <v>45903</v>
      </c>
      <c r="H1995" s="42" t="s">
        <v>487</v>
      </c>
      <c r="I1995" s="42" t="s">
        <v>73</v>
      </c>
      <c r="J1995" s="42" t="s">
        <v>478</v>
      </c>
      <c r="K1995" s="42" t="s">
        <v>1690</v>
      </c>
      <c r="L1995" s="2">
        <v>46295</v>
      </c>
      <c r="M1995" s="42" t="s">
        <v>582</v>
      </c>
    </row>
    <row r="1996" spans="1:13" x14ac:dyDescent="0.25">
      <c r="A1996" s="42"/>
      <c r="B1996" s="42" t="s">
        <v>11997</v>
      </c>
      <c r="C1996" s="42" t="s">
        <v>11998</v>
      </c>
      <c r="D1996" s="42" t="s">
        <v>409</v>
      </c>
      <c r="E1996">
        <v>166666668</v>
      </c>
      <c r="F1996">
        <v>6</v>
      </c>
      <c r="G1996" s="2">
        <v>46171</v>
      </c>
      <c r="H1996" s="42" t="s">
        <v>2548</v>
      </c>
      <c r="I1996" s="42" t="s">
        <v>66</v>
      </c>
      <c r="J1996" s="42" t="s">
        <v>492</v>
      </c>
      <c r="K1996" s="42" t="s">
        <v>11999</v>
      </c>
      <c r="L1996" s="2">
        <v>46295</v>
      </c>
      <c r="M1996" s="42" t="s">
        <v>582</v>
      </c>
    </row>
    <row r="1997" spans="1:13" x14ac:dyDescent="0.25">
      <c r="A1997" s="42" t="s">
        <v>192</v>
      </c>
      <c r="B1997" s="42" t="s">
        <v>385</v>
      </c>
      <c r="C1997" s="42" t="s">
        <v>1101</v>
      </c>
      <c r="D1997" s="42" t="s">
        <v>409</v>
      </c>
      <c r="E1997">
        <v>0</v>
      </c>
      <c r="F1997">
        <v>21</v>
      </c>
      <c r="G1997" s="2">
        <v>45674</v>
      </c>
      <c r="H1997" s="42" t="s">
        <v>1815</v>
      </c>
      <c r="I1997" s="42" t="s">
        <v>1816</v>
      </c>
      <c r="J1997" s="42" t="s">
        <v>1817</v>
      </c>
      <c r="K1997" s="42" t="s">
        <v>1101</v>
      </c>
      <c r="L1997" s="2">
        <v>46295</v>
      </c>
      <c r="M1997" s="42" t="s">
        <v>582</v>
      </c>
    </row>
    <row r="1998" spans="1:13" x14ac:dyDescent="0.25">
      <c r="A1998" s="42" t="s">
        <v>192</v>
      </c>
      <c r="B1998" s="42" t="s">
        <v>385</v>
      </c>
      <c r="C1998" s="42" t="s">
        <v>1102</v>
      </c>
      <c r="D1998" s="42" t="s">
        <v>409</v>
      </c>
      <c r="E1998">
        <v>40429545</v>
      </c>
      <c r="F1998">
        <v>24</v>
      </c>
      <c r="G1998" s="2">
        <v>45658</v>
      </c>
      <c r="H1998" s="42" t="s">
        <v>1815</v>
      </c>
      <c r="I1998" s="42" t="s">
        <v>1816</v>
      </c>
      <c r="J1998" s="42" t="s">
        <v>1817</v>
      </c>
      <c r="K1998" s="42" t="s">
        <v>1103</v>
      </c>
      <c r="L1998" s="2">
        <v>46295</v>
      </c>
      <c r="M1998" s="42" t="s">
        <v>582</v>
      </c>
    </row>
    <row r="1999" spans="1:13" x14ac:dyDescent="0.25">
      <c r="A1999" s="42" t="s">
        <v>1210</v>
      </c>
      <c r="B1999" s="42" t="s">
        <v>1211</v>
      </c>
      <c r="C1999" s="42" t="s">
        <v>1212</v>
      </c>
      <c r="D1999" s="42" t="s">
        <v>409</v>
      </c>
      <c r="E1999">
        <v>4000000</v>
      </c>
      <c r="F1999">
        <v>21</v>
      </c>
      <c r="G1999" s="2">
        <v>45790</v>
      </c>
      <c r="H1999" s="42" t="s">
        <v>442</v>
      </c>
      <c r="I1999" s="42" t="s">
        <v>71</v>
      </c>
      <c r="J1999" s="42" t="s">
        <v>443</v>
      </c>
      <c r="K1999" s="42" t="s">
        <v>1213</v>
      </c>
      <c r="L1999" s="2">
        <v>46295</v>
      </c>
      <c r="M1999" s="42" t="s">
        <v>582</v>
      </c>
    </row>
    <row r="2000" spans="1:13" x14ac:dyDescent="0.25">
      <c r="A2000" s="42" t="s">
        <v>192</v>
      </c>
      <c r="B2000" s="42" t="s">
        <v>385</v>
      </c>
      <c r="C2000" s="42" t="s">
        <v>2559</v>
      </c>
      <c r="D2000" s="42" t="s">
        <v>409</v>
      </c>
      <c r="E2000">
        <v>89615909</v>
      </c>
      <c r="F2000">
        <v>4</v>
      </c>
      <c r="G2000" s="2">
        <v>45733</v>
      </c>
      <c r="H2000" s="42" t="s">
        <v>1815</v>
      </c>
      <c r="I2000" s="42" t="s">
        <v>1816</v>
      </c>
      <c r="J2000" s="42" t="s">
        <v>1817</v>
      </c>
      <c r="K2000" s="42" t="s">
        <v>2558</v>
      </c>
      <c r="L2000" s="2">
        <v>46295</v>
      </c>
      <c r="M2000" s="42" t="s">
        <v>582</v>
      </c>
    </row>
    <row r="2001" spans="1:13" x14ac:dyDescent="0.25">
      <c r="A2001" s="42" t="s">
        <v>167</v>
      </c>
      <c r="B2001" s="42" t="s">
        <v>31</v>
      </c>
      <c r="C2001" s="42" t="s">
        <v>246</v>
      </c>
      <c r="D2001" s="42" t="s">
        <v>409</v>
      </c>
      <c r="E2001" s="5">
        <v>6245626</v>
      </c>
      <c r="F2001">
        <v>36</v>
      </c>
      <c r="G2001" s="2">
        <v>45290</v>
      </c>
      <c r="H2001" s="42" t="s">
        <v>453</v>
      </c>
      <c r="I2001" s="42" t="s">
        <v>68</v>
      </c>
      <c r="J2001" s="42" t="s">
        <v>452</v>
      </c>
      <c r="K2001" s="42" t="s">
        <v>454</v>
      </c>
      <c r="L2001" s="2">
        <v>46290</v>
      </c>
      <c r="M2001" s="42" t="s">
        <v>582</v>
      </c>
    </row>
    <row r="2002" spans="1:13" x14ac:dyDescent="0.25">
      <c r="A2002" s="42" t="s">
        <v>167</v>
      </c>
      <c r="B2002" s="42" t="s">
        <v>31</v>
      </c>
      <c r="C2002" s="42" t="s">
        <v>248</v>
      </c>
      <c r="D2002" s="42" t="s">
        <v>409</v>
      </c>
      <c r="E2002">
        <v>6613016</v>
      </c>
      <c r="F2002">
        <v>36</v>
      </c>
      <c r="G2002" s="2">
        <v>45290</v>
      </c>
      <c r="H2002" s="42" t="s">
        <v>428</v>
      </c>
      <c r="I2002" s="42" t="s">
        <v>68</v>
      </c>
      <c r="J2002" s="42" t="s">
        <v>429</v>
      </c>
      <c r="K2002" s="42" t="s">
        <v>459</v>
      </c>
      <c r="L2002" s="2">
        <v>46290</v>
      </c>
      <c r="M2002" s="42" t="s">
        <v>582</v>
      </c>
    </row>
    <row r="2003" spans="1:13" x14ac:dyDescent="0.25">
      <c r="A2003" s="42" t="s">
        <v>167</v>
      </c>
      <c r="B2003" s="42" t="s">
        <v>31</v>
      </c>
      <c r="C2003" s="42" t="s">
        <v>245</v>
      </c>
      <c r="D2003" s="42" t="s">
        <v>409</v>
      </c>
      <c r="E2003">
        <v>6613016</v>
      </c>
      <c r="F2003">
        <v>36</v>
      </c>
      <c r="G2003" s="2">
        <v>45290</v>
      </c>
      <c r="H2003" s="42" t="s">
        <v>451</v>
      </c>
      <c r="I2003" s="42" t="s">
        <v>68</v>
      </c>
      <c r="J2003" s="42" t="s">
        <v>452</v>
      </c>
      <c r="K2003" s="42" t="s">
        <v>503</v>
      </c>
      <c r="L2003" s="2">
        <v>46290</v>
      </c>
      <c r="M2003" s="42" t="s">
        <v>582</v>
      </c>
    </row>
    <row r="2004" spans="1:13" x14ac:dyDescent="0.25">
      <c r="A2004" s="42" t="s">
        <v>167</v>
      </c>
      <c r="B2004" s="42" t="s">
        <v>31</v>
      </c>
      <c r="C2004" s="42" t="s">
        <v>244</v>
      </c>
      <c r="D2004" s="42" t="s">
        <v>409</v>
      </c>
      <c r="E2004">
        <v>8817355</v>
      </c>
      <c r="F2004">
        <v>44</v>
      </c>
      <c r="G2004" s="2">
        <v>45290</v>
      </c>
      <c r="H2004" s="42" t="s">
        <v>455</v>
      </c>
      <c r="I2004" s="42" t="s">
        <v>68</v>
      </c>
      <c r="J2004" s="42" t="s">
        <v>456</v>
      </c>
      <c r="K2004" s="42" t="s">
        <v>502</v>
      </c>
      <c r="L2004" s="2">
        <v>46290</v>
      </c>
      <c r="M2004" s="42" t="s">
        <v>582</v>
      </c>
    </row>
    <row r="2005" spans="1:13" x14ac:dyDescent="0.25">
      <c r="A2005" s="42" t="s">
        <v>167</v>
      </c>
      <c r="B2005" s="42" t="s">
        <v>31</v>
      </c>
      <c r="C2005" s="42" t="s">
        <v>247</v>
      </c>
      <c r="D2005" s="42" t="s">
        <v>409</v>
      </c>
      <c r="E2005">
        <v>36738980</v>
      </c>
      <c r="F2005">
        <v>36</v>
      </c>
      <c r="G2005" s="2">
        <v>45290</v>
      </c>
      <c r="H2005" s="42" t="s">
        <v>450</v>
      </c>
      <c r="I2005" s="42" t="s">
        <v>68</v>
      </c>
      <c r="J2005" s="42" t="s">
        <v>429</v>
      </c>
      <c r="K2005" s="42" t="s">
        <v>459</v>
      </c>
      <c r="L2005" s="2">
        <v>46283</v>
      </c>
      <c r="M2005" s="42" t="s">
        <v>582</v>
      </c>
    </row>
    <row r="2006" spans="1:13" x14ac:dyDescent="0.25">
      <c r="A2006" s="42" t="s">
        <v>1374</v>
      </c>
      <c r="B2006" s="42" t="s">
        <v>1375</v>
      </c>
      <c r="C2006" s="42" t="s">
        <v>1376</v>
      </c>
      <c r="D2006" s="42" t="s">
        <v>409</v>
      </c>
      <c r="E2006">
        <v>7353265</v>
      </c>
      <c r="F2006">
        <v>4</v>
      </c>
      <c r="G2006" s="2">
        <v>45831</v>
      </c>
      <c r="H2006" s="42" t="s">
        <v>607</v>
      </c>
      <c r="I2006" s="42" t="s">
        <v>73</v>
      </c>
      <c r="J2006" s="42" t="s">
        <v>449</v>
      </c>
      <c r="K2006" s="42" t="s">
        <v>1377</v>
      </c>
      <c r="L2006" s="2">
        <v>46272</v>
      </c>
      <c r="M2006" s="42" t="s">
        <v>582</v>
      </c>
    </row>
    <row r="2007" spans="1:13" x14ac:dyDescent="0.25">
      <c r="A2007" s="42" t="s">
        <v>214</v>
      </c>
      <c r="B2007" s="42" t="s">
        <v>389</v>
      </c>
      <c r="C2007" s="42" t="s">
        <v>724</v>
      </c>
      <c r="D2007" s="42" t="s">
        <v>409</v>
      </c>
      <c r="E2007">
        <v>5185920</v>
      </c>
      <c r="F2007">
        <v>24</v>
      </c>
      <c r="G2007" s="2">
        <v>45656</v>
      </c>
      <c r="H2007" s="42" t="s">
        <v>442</v>
      </c>
      <c r="I2007" s="42" t="s">
        <v>71</v>
      </c>
      <c r="J2007" s="42" t="s">
        <v>443</v>
      </c>
      <c r="K2007" s="42" t="s">
        <v>764</v>
      </c>
      <c r="L2007" s="2">
        <v>46271</v>
      </c>
      <c r="M2007" s="42" t="s">
        <v>582</v>
      </c>
    </row>
    <row r="2008" spans="1:13" x14ac:dyDescent="0.25">
      <c r="A2008" s="42" t="s">
        <v>622</v>
      </c>
      <c r="B2008" s="42" t="s">
        <v>625</v>
      </c>
      <c r="C2008" s="42" t="s">
        <v>613</v>
      </c>
      <c r="D2008" s="42" t="s">
        <v>409</v>
      </c>
      <c r="E2008">
        <v>6422464</v>
      </c>
      <c r="F2008">
        <v>28</v>
      </c>
      <c r="G2008" s="2">
        <v>45589</v>
      </c>
      <c r="H2008" s="42" t="s">
        <v>442</v>
      </c>
      <c r="I2008" s="42" t="s">
        <v>71</v>
      </c>
      <c r="J2008" s="42" t="s">
        <v>443</v>
      </c>
      <c r="K2008" s="42" t="s">
        <v>626</v>
      </c>
      <c r="L2008" s="2">
        <v>46265</v>
      </c>
      <c r="M2008" s="42" t="s">
        <v>582</v>
      </c>
    </row>
    <row r="2009" spans="1:13" x14ac:dyDescent="0.25">
      <c r="A2009" s="42"/>
      <c r="B2009" s="42" t="s">
        <v>11997</v>
      </c>
      <c r="C2009" s="42" t="s">
        <v>11998</v>
      </c>
      <c r="D2009" s="42" t="s">
        <v>409</v>
      </c>
      <c r="E2009" s="5">
        <v>166666668</v>
      </c>
      <c r="F2009">
        <v>6</v>
      </c>
      <c r="G2009" s="2">
        <v>46171</v>
      </c>
      <c r="H2009" s="42" t="s">
        <v>2548</v>
      </c>
      <c r="I2009" s="42" t="s">
        <v>66</v>
      </c>
      <c r="J2009" s="42" t="s">
        <v>492</v>
      </c>
      <c r="K2009" s="42" t="s">
        <v>11999</v>
      </c>
      <c r="L2009" s="2">
        <v>46265</v>
      </c>
      <c r="M2009" s="42" t="s">
        <v>582</v>
      </c>
    </row>
    <row r="2010" spans="1:13" x14ac:dyDescent="0.25">
      <c r="A2010" s="42" t="s">
        <v>9982</v>
      </c>
      <c r="B2010" s="42" t="s">
        <v>9983</v>
      </c>
      <c r="C2010" s="42" t="s">
        <v>9984</v>
      </c>
      <c r="D2010" s="42" t="s">
        <v>409</v>
      </c>
      <c r="E2010">
        <v>1992086</v>
      </c>
      <c r="F2010">
        <v>5</v>
      </c>
      <c r="G2010" s="2">
        <v>46106</v>
      </c>
      <c r="H2010" s="42" t="s">
        <v>439</v>
      </c>
      <c r="I2010" s="42" t="s">
        <v>70</v>
      </c>
      <c r="J2010" s="42" t="s">
        <v>440</v>
      </c>
      <c r="K2010" s="42" t="s">
        <v>9985</v>
      </c>
      <c r="L2010" s="2">
        <v>46265</v>
      </c>
      <c r="M2010" s="42" t="s">
        <v>582</v>
      </c>
    </row>
    <row r="2011" spans="1:13" x14ac:dyDescent="0.25">
      <c r="A2011" s="42" t="s">
        <v>192</v>
      </c>
      <c r="B2011" s="42" t="s">
        <v>385</v>
      </c>
      <c r="C2011" s="42" t="s">
        <v>2559</v>
      </c>
      <c r="D2011" s="42" t="s">
        <v>409</v>
      </c>
      <c r="E2011">
        <v>51654462</v>
      </c>
      <c r="F2011">
        <v>4</v>
      </c>
      <c r="G2011" s="2">
        <v>45733</v>
      </c>
      <c r="H2011" s="42" t="s">
        <v>1815</v>
      </c>
      <c r="I2011" s="42" t="s">
        <v>1816</v>
      </c>
      <c r="J2011" s="42" t="s">
        <v>1817</v>
      </c>
      <c r="K2011" s="42" t="s">
        <v>2558</v>
      </c>
      <c r="L2011" s="2">
        <v>46265</v>
      </c>
      <c r="M2011" s="42" t="s">
        <v>582</v>
      </c>
    </row>
    <row r="2012" spans="1:13" x14ac:dyDescent="0.25">
      <c r="A2012" s="42" t="s">
        <v>192</v>
      </c>
      <c r="B2012" s="42" t="s">
        <v>385</v>
      </c>
      <c r="C2012" s="42" t="s">
        <v>1101</v>
      </c>
      <c r="D2012" s="42" t="s">
        <v>409</v>
      </c>
      <c r="E2012" s="5">
        <v>27157627</v>
      </c>
      <c r="F2012">
        <v>21</v>
      </c>
      <c r="G2012" s="2">
        <v>45674</v>
      </c>
      <c r="H2012" s="42" t="s">
        <v>1815</v>
      </c>
      <c r="I2012" s="42" t="s">
        <v>1816</v>
      </c>
      <c r="J2012" s="42" t="s">
        <v>1817</v>
      </c>
      <c r="K2012" s="42" t="s">
        <v>1101</v>
      </c>
      <c r="L2012" s="2">
        <v>46265</v>
      </c>
      <c r="M2012" s="42" t="s">
        <v>582</v>
      </c>
    </row>
    <row r="2013" spans="1:13" x14ac:dyDescent="0.25">
      <c r="A2013" s="42" t="s">
        <v>1560</v>
      </c>
      <c r="B2013" s="42" t="s">
        <v>9978</v>
      </c>
      <c r="C2013" s="42" t="s">
        <v>2207</v>
      </c>
      <c r="D2013" s="42" t="s">
        <v>409</v>
      </c>
      <c r="E2013" s="5">
        <v>33720000</v>
      </c>
      <c r="F2013">
        <v>9</v>
      </c>
      <c r="G2013" s="2">
        <v>45918</v>
      </c>
      <c r="H2013" s="42" t="s">
        <v>2439</v>
      </c>
      <c r="I2013" s="42" t="s">
        <v>73</v>
      </c>
      <c r="J2013" s="42" t="s">
        <v>449</v>
      </c>
      <c r="K2013" s="42" t="s">
        <v>1688</v>
      </c>
      <c r="L2013" s="2">
        <v>46265</v>
      </c>
      <c r="M2013" s="42" t="s">
        <v>582</v>
      </c>
    </row>
    <row r="2014" spans="1:13" x14ac:dyDescent="0.25">
      <c r="A2014" s="42" t="s">
        <v>192</v>
      </c>
      <c r="B2014" s="42" t="s">
        <v>385</v>
      </c>
      <c r="C2014" s="42" t="s">
        <v>1102</v>
      </c>
      <c r="D2014" s="42" t="s">
        <v>409</v>
      </c>
      <c r="E2014" s="5">
        <v>40429545</v>
      </c>
      <c r="F2014">
        <v>24</v>
      </c>
      <c r="G2014" s="2">
        <v>45658</v>
      </c>
      <c r="H2014" s="42" t="s">
        <v>1815</v>
      </c>
      <c r="I2014" s="42" t="s">
        <v>1816</v>
      </c>
      <c r="J2014" s="42" t="s">
        <v>1817</v>
      </c>
      <c r="K2014" s="42" t="s">
        <v>1103</v>
      </c>
      <c r="L2014" s="2">
        <v>46265</v>
      </c>
      <c r="M2014" s="42" t="s">
        <v>582</v>
      </c>
    </row>
    <row r="2015" spans="1:13" x14ac:dyDescent="0.25">
      <c r="A2015" s="42" t="s">
        <v>919</v>
      </c>
      <c r="B2015" s="42" t="s">
        <v>920</v>
      </c>
      <c r="C2015" s="42" t="s">
        <v>10466</v>
      </c>
      <c r="D2015" s="42" t="s">
        <v>409</v>
      </c>
      <c r="E2015" s="5">
        <v>1179226</v>
      </c>
      <c r="F2015">
        <v>4</v>
      </c>
      <c r="G2015" s="2">
        <v>46162</v>
      </c>
      <c r="H2015" s="42" t="s">
        <v>450</v>
      </c>
      <c r="I2015" s="42" t="s">
        <v>68</v>
      </c>
      <c r="J2015" s="42" t="s">
        <v>429</v>
      </c>
      <c r="K2015" s="42" t="s">
        <v>10467</v>
      </c>
      <c r="L2015" s="2">
        <v>46265</v>
      </c>
      <c r="M2015" s="42" t="s">
        <v>582</v>
      </c>
    </row>
    <row r="2016" spans="1:13" x14ac:dyDescent="0.25">
      <c r="A2016" s="42" t="s">
        <v>153</v>
      </c>
      <c r="B2016" s="42" t="s">
        <v>386</v>
      </c>
      <c r="C2016" s="42" t="s">
        <v>10464</v>
      </c>
      <c r="D2016" s="42" t="s">
        <v>409</v>
      </c>
      <c r="E2016" s="5">
        <v>28787874</v>
      </c>
      <c r="F2016">
        <v>7</v>
      </c>
      <c r="G2016" s="2">
        <v>46155</v>
      </c>
      <c r="H2016" s="42" t="s">
        <v>439</v>
      </c>
      <c r="I2016" s="42" t="s">
        <v>70</v>
      </c>
      <c r="J2016" s="42" t="s">
        <v>440</v>
      </c>
      <c r="K2016" s="42" t="s">
        <v>10465</v>
      </c>
      <c r="L2016" s="2">
        <v>46265</v>
      </c>
      <c r="M2016" s="42" t="s">
        <v>582</v>
      </c>
    </row>
    <row r="2017" spans="1:13" x14ac:dyDescent="0.25">
      <c r="A2017" s="42" t="s">
        <v>192</v>
      </c>
      <c r="B2017" s="42" t="s">
        <v>385</v>
      </c>
      <c r="C2017" s="42" t="s">
        <v>2557</v>
      </c>
      <c r="D2017" s="42" t="s">
        <v>409</v>
      </c>
      <c r="E2017">
        <v>0</v>
      </c>
      <c r="F2017">
        <v>4</v>
      </c>
      <c r="G2017" s="2">
        <v>45579</v>
      </c>
      <c r="H2017" s="42" t="s">
        <v>754</v>
      </c>
      <c r="I2017" s="42" t="s">
        <v>66</v>
      </c>
      <c r="J2017" s="42" t="s">
        <v>755</v>
      </c>
      <c r="K2017" s="42" t="s">
        <v>2558</v>
      </c>
      <c r="L2017" s="2">
        <v>46265</v>
      </c>
      <c r="M2017" s="42" t="s">
        <v>582</v>
      </c>
    </row>
    <row r="2018" spans="1:13" x14ac:dyDescent="0.25">
      <c r="A2018" s="42" t="s">
        <v>192</v>
      </c>
      <c r="B2018" s="42" t="s">
        <v>385</v>
      </c>
      <c r="C2018" s="42" t="s">
        <v>718</v>
      </c>
      <c r="D2018" s="42" t="s">
        <v>409</v>
      </c>
      <c r="E2018">
        <v>0</v>
      </c>
      <c r="F2018">
        <v>21</v>
      </c>
      <c r="G2018" s="2">
        <v>45565</v>
      </c>
      <c r="H2018" s="42" t="s">
        <v>1815</v>
      </c>
      <c r="I2018" s="42" t="s">
        <v>1816</v>
      </c>
      <c r="J2018" s="42" t="s">
        <v>1817</v>
      </c>
      <c r="K2018" s="42" t="s">
        <v>756</v>
      </c>
      <c r="L2018" s="2">
        <v>46265</v>
      </c>
      <c r="M2018" s="42" t="s">
        <v>582</v>
      </c>
    </row>
    <row r="2019" spans="1:13" x14ac:dyDescent="0.25">
      <c r="A2019" s="42" t="s">
        <v>1210</v>
      </c>
      <c r="B2019" s="42" t="s">
        <v>1211</v>
      </c>
      <c r="C2019" s="42" t="s">
        <v>1212</v>
      </c>
      <c r="D2019" s="42" t="s">
        <v>409</v>
      </c>
      <c r="E2019">
        <v>4000000</v>
      </c>
      <c r="F2019">
        <v>21</v>
      </c>
      <c r="G2019" s="2">
        <v>45790</v>
      </c>
      <c r="H2019" s="42" t="s">
        <v>442</v>
      </c>
      <c r="I2019" s="42" t="s">
        <v>71</v>
      </c>
      <c r="J2019" s="42" t="s">
        <v>443</v>
      </c>
      <c r="K2019" s="42" t="s">
        <v>1213</v>
      </c>
      <c r="L2019" s="2">
        <v>46265</v>
      </c>
      <c r="M2019" s="42" t="s">
        <v>582</v>
      </c>
    </row>
    <row r="2020" spans="1:13" x14ac:dyDescent="0.25">
      <c r="A2020" s="42" t="s">
        <v>192</v>
      </c>
      <c r="B2020" s="42" t="s">
        <v>385</v>
      </c>
      <c r="C2020" s="42" t="s">
        <v>725</v>
      </c>
      <c r="D2020" s="42" t="s">
        <v>409</v>
      </c>
      <c r="E2020">
        <v>0</v>
      </c>
      <c r="F2020">
        <v>24</v>
      </c>
      <c r="G2020" s="2">
        <v>45534</v>
      </c>
      <c r="H2020" s="42" t="s">
        <v>473</v>
      </c>
      <c r="I2020" s="42" t="s">
        <v>71</v>
      </c>
      <c r="J2020" s="42" t="s">
        <v>443</v>
      </c>
      <c r="K2020" s="42" t="s">
        <v>751</v>
      </c>
      <c r="L2020" s="2">
        <v>46265</v>
      </c>
      <c r="M2020" s="42" t="s">
        <v>582</v>
      </c>
    </row>
    <row r="2021" spans="1:13" x14ac:dyDescent="0.25">
      <c r="A2021" s="42" t="s">
        <v>164</v>
      </c>
      <c r="B2021" s="42" t="s">
        <v>2</v>
      </c>
      <c r="C2021" s="42" t="s">
        <v>2545</v>
      </c>
      <c r="D2021" s="42" t="s">
        <v>409</v>
      </c>
      <c r="E2021">
        <v>1600000</v>
      </c>
      <c r="F2021">
        <v>12</v>
      </c>
      <c r="G2021" s="2">
        <v>46035</v>
      </c>
      <c r="H2021" s="42" t="s">
        <v>607</v>
      </c>
      <c r="I2021" s="42" t="s">
        <v>73</v>
      </c>
      <c r="J2021" s="42" t="s">
        <v>449</v>
      </c>
      <c r="K2021" s="42" t="s">
        <v>2546</v>
      </c>
      <c r="L2021" s="2">
        <v>46265</v>
      </c>
      <c r="M2021" s="42" t="s">
        <v>582</v>
      </c>
    </row>
    <row r="2022" spans="1:13" x14ac:dyDescent="0.25">
      <c r="A2022" s="42" t="s">
        <v>2384</v>
      </c>
      <c r="B2022" s="42" t="s">
        <v>2385</v>
      </c>
      <c r="C2022" s="42" t="s">
        <v>2341</v>
      </c>
      <c r="D2022" s="42" t="s">
        <v>409</v>
      </c>
      <c r="E2022">
        <v>557231</v>
      </c>
      <c r="F2022">
        <v>8</v>
      </c>
      <c r="G2022" s="2">
        <v>46006</v>
      </c>
      <c r="H2022" s="42" t="s">
        <v>1500</v>
      </c>
      <c r="I2022" s="42" t="s">
        <v>68</v>
      </c>
      <c r="J2022" s="42" t="s">
        <v>452</v>
      </c>
      <c r="K2022" s="42" t="s">
        <v>2341</v>
      </c>
      <c r="L2022" s="2">
        <v>46264</v>
      </c>
      <c r="M2022" s="42" t="s">
        <v>582</v>
      </c>
    </row>
    <row r="2023" spans="1:13" x14ac:dyDescent="0.25">
      <c r="A2023" s="42" t="s">
        <v>217</v>
      </c>
      <c r="B2023" s="42" t="s">
        <v>140</v>
      </c>
      <c r="C2023" s="42" t="s">
        <v>3338</v>
      </c>
      <c r="D2023" s="42" t="s">
        <v>409</v>
      </c>
      <c r="E2023">
        <v>152316610</v>
      </c>
      <c r="F2023">
        <v>5</v>
      </c>
      <c r="G2023" s="2">
        <v>45943</v>
      </c>
      <c r="H2023" s="42" t="s">
        <v>9980</v>
      </c>
      <c r="I2023" s="42" t="s">
        <v>1816</v>
      </c>
      <c r="J2023" s="42" t="s">
        <v>2551</v>
      </c>
      <c r="K2023" s="42" t="s">
        <v>3339</v>
      </c>
      <c r="L2023" s="2">
        <v>46264</v>
      </c>
      <c r="M2023" s="42" t="s">
        <v>582</v>
      </c>
    </row>
    <row r="2024" spans="1:13" x14ac:dyDescent="0.25">
      <c r="A2024" s="42" t="s">
        <v>160</v>
      </c>
      <c r="B2024" s="42" t="s">
        <v>21</v>
      </c>
      <c r="C2024" s="42" t="s">
        <v>1253</v>
      </c>
      <c r="D2024" s="42" t="s">
        <v>409</v>
      </c>
      <c r="E2024">
        <v>4110121</v>
      </c>
      <c r="F2024">
        <v>7</v>
      </c>
      <c r="G2024" s="2">
        <v>45790</v>
      </c>
      <c r="H2024" s="42" t="s">
        <v>439</v>
      </c>
      <c r="I2024" s="42" t="s">
        <v>70</v>
      </c>
      <c r="J2024" s="42" t="s">
        <v>440</v>
      </c>
      <c r="K2024" s="42" t="s">
        <v>1254</v>
      </c>
      <c r="L2024" s="2">
        <v>46264</v>
      </c>
      <c r="M2024" s="42" t="s">
        <v>582</v>
      </c>
    </row>
    <row r="2025" spans="1:13" x14ac:dyDescent="0.25">
      <c r="A2025" s="42" t="s">
        <v>592</v>
      </c>
      <c r="B2025" s="42" t="s">
        <v>549</v>
      </c>
      <c r="C2025" s="42" t="s">
        <v>1323</v>
      </c>
      <c r="D2025" s="42" t="s">
        <v>409</v>
      </c>
      <c r="E2025">
        <v>100000</v>
      </c>
      <c r="F2025">
        <v>16</v>
      </c>
      <c r="G2025" s="2">
        <v>45814</v>
      </c>
      <c r="H2025" s="42" t="s">
        <v>451</v>
      </c>
      <c r="I2025" s="42" t="s">
        <v>68</v>
      </c>
      <c r="J2025" s="42" t="s">
        <v>452</v>
      </c>
      <c r="K2025" s="42" t="s">
        <v>1323</v>
      </c>
      <c r="L2025" s="2">
        <v>46264</v>
      </c>
      <c r="M2025" s="42" t="s">
        <v>582</v>
      </c>
    </row>
    <row r="2026" spans="1:13" x14ac:dyDescent="0.25">
      <c r="A2026" s="42" t="s">
        <v>329</v>
      </c>
      <c r="B2026" s="42" t="s">
        <v>312</v>
      </c>
      <c r="C2026" s="42" t="s">
        <v>1689</v>
      </c>
      <c r="D2026" s="42" t="s">
        <v>409</v>
      </c>
      <c r="E2026">
        <v>5393177</v>
      </c>
      <c r="F2026">
        <v>14</v>
      </c>
      <c r="G2026" s="2">
        <v>45903</v>
      </c>
      <c r="H2026" s="42" t="s">
        <v>487</v>
      </c>
      <c r="I2026" s="42" t="s">
        <v>73</v>
      </c>
      <c r="J2026" s="42" t="s">
        <v>478</v>
      </c>
      <c r="K2026" s="42" t="s">
        <v>1690</v>
      </c>
      <c r="L2026" s="2">
        <v>46264</v>
      </c>
      <c r="M2026" s="42" t="s">
        <v>582</v>
      </c>
    </row>
    <row r="2027" spans="1:13" x14ac:dyDescent="0.25">
      <c r="A2027" s="42" t="s">
        <v>167</v>
      </c>
      <c r="B2027" s="42" t="s">
        <v>31</v>
      </c>
      <c r="C2027" s="42" t="s">
        <v>248</v>
      </c>
      <c r="D2027" s="42" t="s">
        <v>409</v>
      </c>
      <c r="E2027">
        <v>6613016</v>
      </c>
      <c r="F2027">
        <v>36</v>
      </c>
      <c r="G2027" s="2">
        <v>45290</v>
      </c>
      <c r="H2027" s="42" t="s">
        <v>428</v>
      </c>
      <c r="I2027" s="42" t="s">
        <v>68</v>
      </c>
      <c r="J2027" s="42" t="s">
        <v>429</v>
      </c>
      <c r="K2027" s="42" t="s">
        <v>459</v>
      </c>
      <c r="L2027" s="2">
        <v>46262</v>
      </c>
      <c r="M2027" s="42" t="s">
        <v>582</v>
      </c>
    </row>
    <row r="2028" spans="1:13" x14ac:dyDescent="0.25">
      <c r="A2028" s="42" t="s">
        <v>167</v>
      </c>
      <c r="B2028" s="42" t="s">
        <v>31</v>
      </c>
      <c r="C2028" s="42" t="s">
        <v>244</v>
      </c>
      <c r="D2028" s="42" t="s">
        <v>409</v>
      </c>
      <c r="E2028">
        <v>8817355</v>
      </c>
      <c r="F2028">
        <v>44</v>
      </c>
      <c r="G2028" s="2">
        <v>45290</v>
      </c>
      <c r="H2028" s="42" t="s">
        <v>455</v>
      </c>
      <c r="I2028" s="42" t="s">
        <v>68</v>
      </c>
      <c r="J2028" s="42" t="s">
        <v>456</v>
      </c>
      <c r="K2028" s="42" t="s">
        <v>502</v>
      </c>
      <c r="L2028" s="2">
        <v>46262</v>
      </c>
      <c r="M2028" s="42" t="s">
        <v>582</v>
      </c>
    </row>
    <row r="2029" spans="1:13" x14ac:dyDescent="0.25">
      <c r="A2029" s="42" t="s">
        <v>180</v>
      </c>
      <c r="B2029" s="42" t="s">
        <v>23</v>
      </c>
      <c r="C2029" s="42" t="s">
        <v>10568</v>
      </c>
      <c r="D2029" s="42" t="s">
        <v>409</v>
      </c>
      <c r="E2029">
        <v>10000000</v>
      </c>
      <c r="F2029">
        <v>4</v>
      </c>
      <c r="G2029" s="2">
        <v>46171</v>
      </c>
      <c r="H2029" s="42" t="s">
        <v>1500</v>
      </c>
      <c r="I2029" s="42" t="s">
        <v>68</v>
      </c>
      <c r="J2029" s="42" t="s">
        <v>452</v>
      </c>
      <c r="K2029" s="42" t="s">
        <v>3046</v>
      </c>
      <c r="L2029" s="2">
        <v>46260</v>
      </c>
      <c r="M2029" s="42" t="s">
        <v>582</v>
      </c>
    </row>
    <row r="2030" spans="1:13" x14ac:dyDescent="0.25">
      <c r="A2030" s="42" t="s">
        <v>167</v>
      </c>
      <c r="B2030" s="42" t="s">
        <v>31</v>
      </c>
      <c r="C2030" s="42" t="s">
        <v>246</v>
      </c>
      <c r="D2030" s="42" t="s">
        <v>409</v>
      </c>
      <c r="E2030" s="5">
        <v>6245626</v>
      </c>
      <c r="F2030">
        <v>36</v>
      </c>
      <c r="G2030" s="2">
        <v>45290</v>
      </c>
      <c r="H2030" s="42" t="s">
        <v>453</v>
      </c>
      <c r="I2030" s="42" t="s">
        <v>68</v>
      </c>
      <c r="J2030" s="42" t="s">
        <v>452</v>
      </c>
      <c r="K2030" s="42" t="s">
        <v>454</v>
      </c>
      <c r="L2030" s="2">
        <v>46255</v>
      </c>
      <c r="M2030" s="42" t="s">
        <v>582</v>
      </c>
    </row>
    <row r="2031" spans="1:13" x14ac:dyDescent="0.25">
      <c r="A2031" s="42" t="s">
        <v>167</v>
      </c>
      <c r="B2031" s="42" t="s">
        <v>31</v>
      </c>
      <c r="C2031" s="42" t="s">
        <v>247</v>
      </c>
      <c r="D2031" s="42" t="s">
        <v>409</v>
      </c>
      <c r="E2031" s="5">
        <v>36738980</v>
      </c>
      <c r="F2031">
        <v>36</v>
      </c>
      <c r="G2031" s="2">
        <v>45290</v>
      </c>
      <c r="H2031" s="42" t="s">
        <v>450</v>
      </c>
      <c r="I2031" s="42" t="s">
        <v>68</v>
      </c>
      <c r="J2031" s="42" t="s">
        <v>429</v>
      </c>
      <c r="K2031" s="42" t="s">
        <v>459</v>
      </c>
      <c r="L2031" s="2">
        <v>46249</v>
      </c>
      <c r="M2031" s="42" t="s">
        <v>582</v>
      </c>
    </row>
    <row r="2032" spans="1:13" x14ac:dyDescent="0.25">
      <c r="A2032" s="42" t="s">
        <v>167</v>
      </c>
      <c r="B2032" s="42" t="s">
        <v>31</v>
      </c>
      <c r="C2032" s="42" t="s">
        <v>245</v>
      </c>
      <c r="D2032" s="42" t="s">
        <v>409</v>
      </c>
      <c r="E2032" s="5">
        <v>6613016</v>
      </c>
      <c r="F2032">
        <v>36</v>
      </c>
      <c r="G2032" s="2">
        <v>45290</v>
      </c>
      <c r="H2032" s="42" t="s">
        <v>451</v>
      </c>
      <c r="I2032" s="42" t="s">
        <v>68</v>
      </c>
      <c r="J2032" s="42" t="s">
        <v>452</v>
      </c>
      <c r="K2032" s="42" t="s">
        <v>503</v>
      </c>
      <c r="L2032" s="2">
        <v>46247</v>
      </c>
      <c r="M2032" s="42" t="s">
        <v>582</v>
      </c>
    </row>
    <row r="2033" spans="1:13" x14ac:dyDescent="0.25">
      <c r="A2033" s="42" t="s">
        <v>214</v>
      </c>
      <c r="B2033" s="42" t="s">
        <v>389</v>
      </c>
      <c r="C2033" s="42" t="s">
        <v>724</v>
      </c>
      <c r="D2033" s="42" t="s">
        <v>409</v>
      </c>
      <c r="E2033" s="5">
        <v>5185920</v>
      </c>
      <c r="F2033">
        <v>24</v>
      </c>
      <c r="G2033" s="2">
        <v>45656</v>
      </c>
      <c r="H2033" s="42" t="s">
        <v>442</v>
      </c>
      <c r="I2033" s="42" t="s">
        <v>71</v>
      </c>
      <c r="J2033" s="42" t="s">
        <v>443</v>
      </c>
      <c r="K2033" s="42" t="s">
        <v>764</v>
      </c>
      <c r="L2033" s="2">
        <v>46243</v>
      </c>
      <c r="M2033" s="42" t="s">
        <v>582</v>
      </c>
    </row>
    <row r="2034" spans="1:13" x14ac:dyDescent="0.25">
      <c r="A2034" s="42" t="s">
        <v>192</v>
      </c>
      <c r="B2034" s="42" t="s">
        <v>385</v>
      </c>
      <c r="C2034" s="42" t="s">
        <v>1102</v>
      </c>
      <c r="D2034" s="42" t="s">
        <v>409</v>
      </c>
      <c r="E2034" s="5">
        <v>40429545</v>
      </c>
      <c r="F2034">
        <v>24</v>
      </c>
      <c r="G2034" s="2">
        <v>45658</v>
      </c>
      <c r="H2034" s="42" t="s">
        <v>1815</v>
      </c>
      <c r="I2034" s="42" t="s">
        <v>1816</v>
      </c>
      <c r="J2034" s="42" t="s">
        <v>1817</v>
      </c>
      <c r="K2034" s="42" t="s">
        <v>1103</v>
      </c>
      <c r="L2034" s="2">
        <v>46234</v>
      </c>
      <c r="M2034" s="42" t="s">
        <v>582</v>
      </c>
    </row>
    <row r="2035" spans="1:13" x14ac:dyDescent="0.25">
      <c r="A2035" s="42" t="s">
        <v>192</v>
      </c>
      <c r="B2035" s="42" t="s">
        <v>385</v>
      </c>
      <c r="C2035" s="42" t="s">
        <v>1101</v>
      </c>
      <c r="D2035" s="42" t="s">
        <v>409</v>
      </c>
      <c r="E2035" s="5">
        <v>86615909</v>
      </c>
      <c r="F2035">
        <v>21</v>
      </c>
      <c r="G2035" s="2">
        <v>45674</v>
      </c>
      <c r="H2035" s="42" t="s">
        <v>1815</v>
      </c>
      <c r="I2035" s="42" t="s">
        <v>1816</v>
      </c>
      <c r="J2035" s="42" t="s">
        <v>1817</v>
      </c>
      <c r="K2035" s="42" t="s">
        <v>1101</v>
      </c>
      <c r="L2035" s="2">
        <v>46234</v>
      </c>
      <c r="M2035" s="42" t="s">
        <v>582</v>
      </c>
    </row>
    <row r="2036" spans="1:13" x14ac:dyDescent="0.25">
      <c r="A2036" s="42" t="s">
        <v>192</v>
      </c>
      <c r="B2036" s="42" t="s">
        <v>385</v>
      </c>
      <c r="C2036" s="42" t="s">
        <v>1101</v>
      </c>
      <c r="D2036" s="42" t="s">
        <v>409</v>
      </c>
      <c r="E2036" s="5">
        <v>89615909</v>
      </c>
      <c r="F2036">
        <v>21</v>
      </c>
      <c r="G2036" s="2">
        <v>45674</v>
      </c>
      <c r="H2036" s="42" t="s">
        <v>1815</v>
      </c>
      <c r="I2036" s="42" t="s">
        <v>1816</v>
      </c>
      <c r="J2036" s="42" t="s">
        <v>1817</v>
      </c>
      <c r="K2036" s="42" t="s">
        <v>1101</v>
      </c>
      <c r="L2036" s="2">
        <v>46234</v>
      </c>
      <c r="M2036" s="42" t="s">
        <v>582</v>
      </c>
    </row>
    <row r="2037" spans="1:13" x14ac:dyDescent="0.25">
      <c r="A2037" s="42" t="s">
        <v>192</v>
      </c>
      <c r="B2037" s="42" t="s">
        <v>385</v>
      </c>
      <c r="C2037" s="42" t="s">
        <v>725</v>
      </c>
      <c r="D2037" s="42" t="s">
        <v>409</v>
      </c>
      <c r="E2037" s="5">
        <v>0</v>
      </c>
      <c r="F2037">
        <v>24</v>
      </c>
      <c r="G2037" s="2">
        <v>45534</v>
      </c>
      <c r="H2037" s="42" t="s">
        <v>473</v>
      </c>
      <c r="I2037" s="42" t="s">
        <v>71</v>
      </c>
      <c r="J2037" s="42" t="s">
        <v>443</v>
      </c>
      <c r="K2037" s="42" t="s">
        <v>751</v>
      </c>
      <c r="L2037" s="2">
        <v>46234</v>
      </c>
      <c r="M2037" s="42" t="s">
        <v>582</v>
      </c>
    </row>
    <row r="2038" spans="1:13" x14ac:dyDescent="0.25">
      <c r="A2038" s="42" t="s">
        <v>1210</v>
      </c>
      <c r="B2038" s="42" t="s">
        <v>1211</v>
      </c>
      <c r="C2038" s="42" t="s">
        <v>1212</v>
      </c>
      <c r="D2038" s="42" t="s">
        <v>409</v>
      </c>
      <c r="E2038" s="5">
        <v>4000000</v>
      </c>
      <c r="F2038">
        <v>21</v>
      </c>
      <c r="G2038" s="2">
        <v>45790</v>
      </c>
      <c r="H2038" s="42" t="s">
        <v>442</v>
      </c>
      <c r="I2038" s="42" t="s">
        <v>71</v>
      </c>
      <c r="J2038" s="42" t="s">
        <v>443</v>
      </c>
      <c r="K2038" s="42" t="s">
        <v>1213</v>
      </c>
      <c r="L2038" s="2">
        <v>46234</v>
      </c>
      <c r="M2038" s="42" t="s">
        <v>582</v>
      </c>
    </row>
    <row r="2039" spans="1:13" x14ac:dyDescent="0.25">
      <c r="A2039" s="42" t="s">
        <v>8888</v>
      </c>
      <c r="B2039" s="42" t="s">
        <v>9995</v>
      </c>
      <c r="C2039" s="42" t="s">
        <v>6708</v>
      </c>
      <c r="D2039" s="42" t="s">
        <v>409</v>
      </c>
      <c r="E2039" s="5">
        <v>5107568</v>
      </c>
      <c r="F2039">
        <v>4</v>
      </c>
      <c r="G2039" s="2">
        <v>46128</v>
      </c>
      <c r="H2039" s="42" t="s">
        <v>442</v>
      </c>
      <c r="I2039" s="42" t="s">
        <v>71</v>
      </c>
      <c r="J2039" s="42" t="s">
        <v>443</v>
      </c>
      <c r="K2039" s="42" t="s">
        <v>9996</v>
      </c>
      <c r="L2039" s="2">
        <v>46234</v>
      </c>
      <c r="M2039" s="42" t="s">
        <v>582</v>
      </c>
    </row>
    <row r="2040" spans="1:13" x14ac:dyDescent="0.25">
      <c r="A2040" s="42" t="s">
        <v>164</v>
      </c>
      <c r="B2040" s="42" t="s">
        <v>2</v>
      </c>
      <c r="C2040" s="42" t="s">
        <v>2545</v>
      </c>
      <c r="D2040" s="42" t="s">
        <v>409</v>
      </c>
      <c r="E2040" s="5">
        <v>3600000</v>
      </c>
      <c r="F2040">
        <v>12</v>
      </c>
      <c r="G2040" s="2">
        <v>46035</v>
      </c>
      <c r="H2040" s="42" t="s">
        <v>607</v>
      </c>
      <c r="I2040" s="42" t="s">
        <v>73</v>
      </c>
      <c r="J2040" s="42" t="s">
        <v>449</v>
      </c>
      <c r="K2040" s="42" t="s">
        <v>2546</v>
      </c>
      <c r="L2040" s="2">
        <v>46234</v>
      </c>
      <c r="M2040" s="42" t="s">
        <v>582</v>
      </c>
    </row>
    <row r="2041" spans="1:13" x14ac:dyDescent="0.25">
      <c r="A2041" s="42" t="s">
        <v>192</v>
      </c>
      <c r="B2041" s="42" t="s">
        <v>385</v>
      </c>
      <c r="C2041" s="42" t="s">
        <v>718</v>
      </c>
      <c r="D2041" s="42" t="s">
        <v>409</v>
      </c>
      <c r="E2041" s="5">
        <v>0</v>
      </c>
      <c r="F2041">
        <v>21</v>
      </c>
      <c r="G2041" s="2">
        <v>45565</v>
      </c>
      <c r="H2041" s="42" t="s">
        <v>1815</v>
      </c>
      <c r="I2041" s="42" t="s">
        <v>1816</v>
      </c>
      <c r="J2041" s="42" t="s">
        <v>1817</v>
      </c>
      <c r="K2041" s="42" t="s">
        <v>756</v>
      </c>
      <c r="L2041" s="2">
        <v>46234</v>
      </c>
      <c r="M2041" s="42" t="s">
        <v>582</v>
      </c>
    </row>
    <row r="2042" spans="1:13" x14ac:dyDescent="0.25">
      <c r="A2042" s="42" t="s">
        <v>192</v>
      </c>
      <c r="B2042" s="42" t="s">
        <v>385</v>
      </c>
      <c r="C2042" s="42" t="s">
        <v>718</v>
      </c>
      <c r="D2042" s="42" t="s">
        <v>409</v>
      </c>
      <c r="E2042" s="5">
        <v>0</v>
      </c>
      <c r="F2042">
        <v>21</v>
      </c>
      <c r="G2042" s="2">
        <v>45565</v>
      </c>
      <c r="H2042" s="42" t="s">
        <v>1815</v>
      </c>
      <c r="I2042" s="42" t="s">
        <v>1816</v>
      </c>
      <c r="J2042" s="42" t="s">
        <v>1817</v>
      </c>
      <c r="K2042" s="42" t="s">
        <v>756</v>
      </c>
      <c r="L2042" s="2">
        <v>46234</v>
      </c>
      <c r="M2042" s="42" t="s">
        <v>582</v>
      </c>
    </row>
    <row r="2043" spans="1:13" x14ac:dyDescent="0.25">
      <c r="A2043" s="42" t="s">
        <v>8830</v>
      </c>
      <c r="B2043" s="42" t="s">
        <v>9948</v>
      </c>
      <c r="C2043" s="42" t="s">
        <v>6697</v>
      </c>
      <c r="D2043" s="42" t="s">
        <v>409</v>
      </c>
      <c r="E2043" s="5">
        <v>9936780</v>
      </c>
      <c r="F2043">
        <v>4</v>
      </c>
      <c r="G2043" s="2">
        <v>46097</v>
      </c>
      <c r="H2043" s="42" t="s">
        <v>439</v>
      </c>
      <c r="I2043" s="42" t="s">
        <v>70</v>
      </c>
      <c r="J2043" s="42" t="s">
        <v>440</v>
      </c>
      <c r="K2043" s="42" t="s">
        <v>9949</v>
      </c>
      <c r="L2043" s="2">
        <v>46234</v>
      </c>
      <c r="M2043" s="42" t="s">
        <v>582</v>
      </c>
    </row>
    <row r="2044" spans="1:13" x14ac:dyDescent="0.25">
      <c r="A2044" s="42" t="s">
        <v>919</v>
      </c>
      <c r="B2044" s="42" t="s">
        <v>920</v>
      </c>
      <c r="C2044" s="42" t="s">
        <v>10466</v>
      </c>
      <c r="D2044" s="42" t="s">
        <v>409</v>
      </c>
      <c r="E2044" s="5">
        <v>1260000</v>
      </c>
      <c r="F2044">
        <v>4</v>
      </c>
      <c r="G2044" s="2">
        <v>46162</v>
      </c>
      <c r="H2044" s="42" t="s">
        <v>450</v>
      </c>
      <c r="I2044" s="42" t="s">
        <v>68</v>
      </c>
      <c r="J2044" s="42" t="s">
        <v>429</v>
      </c>
      <c r="K2044" s="42" t="s">
        <v>10467</v>
      </c>
      <c r="L2044" s="2">
        <v>46234</v>
      </c>
      <c r="M2044" s="42" t="s">
        <v>582</v>
      </c>
    </row>
    <row r="2045" spans="1:13" x14ac:dyDescent="0.25">
      <c r="A2045" s="42" t="s">
        <v>153</v>
      </c>
      <c r="B2045" s="42" t="s">
        <v>386</v>
      </c>
      <c r="C2045" s="42" t="s">
        <v>10464</v>
      </c>
      <c r="D2045" s="42" t="s">
        <v>409</v>
      </c>
      <c r="E2045" s="5">
        <v>28787874</v>
      </c>
      <c r="F2045">
        <v>7</v>
      </c>
      <c r="G2045" s="2">
        <v>46155</v>
      </c>
      <c r="H2045" s="42" t="s">
        <v>439</v>
      </c>
      <c r="I2045" s="42" t="s">
        <v>70</v>
      </c>
      <c r="J2045" s="42" t="s">
        <v>440</v>
      </c>
      <c r="K2045" s="42" t="s">
        <v>10465</v>
      </c>
      <c r="L2045" s="2">
        <v>46234</v>
      </c>
      <c r="M2045" s="42" t="s">
        <v>582</v>
      </c>
    </row>
    <row r="2046" spans="1:13" x14ac:dyDescent="0.25">
      <c r="A2046" s="42" t="s">
        <v>1694</v>
      </c>
      <c r="B2046" s="42" t="s">
        <v>1695</v>
      </c>
      <c r="C2046" s="42" t="s">
        <v>1619</v>
      </c>
      <c r="D2046" s="42" t="s">
        <v>409</v>
      </c>
      <c r="E2046" s="5">
        <v>2590259</v>
      </c>
      <c r="F2046">
        <v>8</v>
      </c>
      <c r="G2046" s="2">
        <v>45923</v>
      </c>
      <c r="H2046" s="42" t="s">
        <v>439</v>
      </c>
      <c r="I2046" s="42" t="s">
        <v>70</v>
      </c>
      <c r="J2046" s="42" t="s">
        <v>440</v>
      </c>
      <c r="K2046" s="42" t="s">
        <v>1696</v>
      </c>
      <c r="L2046" s="2">
        <v>46234</v>
      </c>
      <c r="M2046" s="42" t="s">
        <v>582</v>
      </c>
    </row>
    <row r="2047" spans="1:13" x14ac:dyDescent="0.25">
      <c r="A2047" s="42" t="s">
        <v>1694</v>
      </c>
      <c r="B2047" s="42" t="s">
        <v>1695</v>
      </c>
      <c r="C2047" s="42" t="s">
        <v>2591</v>
      </c>
      <c r="D2047" s="42" t="s">
        <v>409</v>
      </c>
      <c r="E2047" s="5">
        <v>1627423</v>
      </c>
      <c r="F2047">
        <v>5</v>
      </c>
      <c r="G2047" s="2">
        <v>46062</v>
      </c>
      <c r="H2047" s="42" t="s">
        <v>439</v>
      </c>
      <c r="I2047" s="42" t="s">
        <v>70</v>
      </c>
      <c r="J2047" s="42" t="s">
        <v>440</v>
      </c>
      <c r="K2047" s="42" t="s">
        <v>5914</v>
      </c>
      <c r="L2047" s="2">
        <v>46234</v>
      </c>
      <c r="M2047" s="42" t="s">
        <v>582</v>
      </c>
    </row>
    <row r="2048" spans="1:13" x14ac:dyDescent="0.25">
      <c r="A2048" s="42" t="s">
        <v>8835</v>
      </c>
      <c r="B2048" s="42" t="s">
        <v>8836</v>
      </c>
      <c r="C2048" s="42" t="s">
        <v>6698</v>
      </c>
      <c r="D2048" s="42" t="s">
        <v>409</v>
      </c>
      <c r="E2048" s="5">
        <v>10212119</v>
      </c>
      <c r="F2048">
        <v>5</v>
      </c>
      <c r="G2048" s="2">
        <v>46101</v>
      </c>
      <c r="H2048" s="42" t="s">
        <v>439</v>
      </c>
      <c r="I2048" s="42" t="s">
        <v>70</v>
      </c>
      <c r="J2048" s="42" t="s">
        <v>440</v>
      </c>
      <c r="K2048" s="42" t="s">
        <v>9994</v>
      </c>
      <c r="L2048" s="2">
        <v>46234</v>
      </c>
      <c r="M2048" s="42" t="s">
        <v>582</v>
      </c>
    </row>
    <row r="2049" spans="1:13" x14ac:dyDescent="0.25">
      <c r="A2049" s="42" t="s">
        <v>283</v>
      </c>
      <c r="B2049" s="42" t="s">
        <v>77</v>
      </c>
      <c r="C2049" s="42" t="s">
        <v>584</v>
      </c>
      <c r="D2049" s="42" t="s">
        <v>409</v>
      </c>
      <c r="E2049" s="5">
        <v>3364184</v>
      </c>
      <c r="F2049">
        <v>11</v>
      </c>
      <c r="G2049" s="2">
        <v>45523</v>
      </c>
      <c r="H2049" s="42" t="s">
        <v>439</v>
      </c>
      <c r="I2049" s="42" t="s">
        <v>70</v>
      </c>
      <c r="J2049" s="42" t="s">
        <v>440</v>
      </c>
      <c r="K2049" s="42" t="s">
        <v>585</v>
      </c>
      <c r="L2049" s="2">
        <v>46234</v>
      </c>
      <c r="M2049" s="42" t="s">
        <v>582</v>
      </c>
    </row>
    <row r="2050" spans="1:13" x14ac:dyDescent="0.25">
      <c r="A2050" s="42" t="s">
        <v>167</v>
      </c>
      <c r="B2050" s="42" t="s">
        <v>31</v>
      </c>
      <c r="C2050" s="42" t="s">
        <v>244</v>
      </c>
      <c r="D2050" s="42" t="s">
        <v>409</v>
      </c>
      <c r="E2050" s="5">
        <v>8817355</v>
      </c>
      <c r="F2050">
        <v>44</v>
      </c>
      <c r="G2050" s="2">
        <v>45290</v>
      </c>
      <c r="H2050" s="42" t="s">
        <v>455</v>
      </c>
      <c r="I2050" s="42" t="s">
        <v>68</v>
      </c>
      <c r="J2050" s="42" t="s">
        <v>456</v>
      </c>
      <c r="K2050" s="42" t="s">
        <v>502</v>
      </c>
      <c r="L2050" s="2">
        <v>46234</v>
      </c>
      <c r="M2050" s="42" t="s">
        <v>582</v>
      </c>
    </row>
    <row r="2051" spans="1:13" x14ac:dyDescent="0.25">
      <c r="A2051" s="42" t="s">
        <v>9982</v>
      </c>
      <c r="B2051" s="42" t="s">
        <v>9983</v>
      </c>
      <c r="C2051" s="42" t="s">
        <v>9984</v>
      </c>
      <c r="D2051" s="42" t="s">
        <v>409</v>
      </c>
      <c r="E2051" s="5">
        <v>7968344</v>
      </c>
      <c r="F2051">
        <v>5</v>
      </c>
      <c r="G2051" s="2">
        <v>46106</v>
      </c>
      <c r="H2051" s="42" t="s">
        <v>439</v>
      </c>
      <c r="I2051" s="42" t="s">
        <v>70</v>
      </c>
      <c r="J2051" s="42" t="s">
        <v>440</v>
      </c>
      <c r="K2051" s="42" t="s">
        <v>9985</v>
      </c>
      <c r="L2051" s="2">
        <v>46234</v>
      </c>
      <c r="M2051" s="42" t="s">
        <v>582</v>
      </c>
    </row>
    <row r="2052" spans="1:13" x14ac:dyDescent="0.25">
      <c r="A2052" s="42"/>
      <c r="B2052" s="42" t="s">
        <v>11997</v>
      </c>
      <c r="C2052" s="42" t="s">
        <v>11998</v>
      </c>
      <c r="D2052" s="42" t="s">
        <v>409</v>
      </c>
      <c r="E2052" s="5">
        <v>166666668</v>
      </c>
      <c r="F2052">
        <v>6</v>
      </c>
      <c r="G2052" s="2">
        <v>46171</v>
      </c>
      <c r="H2052" s="42" t="s">
        <v>2548</v>
      </c>
      <c r="I2052" s="42" t="s">
        <v>66</v>
      </c>
      <c r="J2052" s="42" t="s">
        <v>492</v>
      </c>
      <c r="K2052" s="42" t="s">
        <v>11999</v>
      </c>
      <c r="L2052" s="2">
        <v>46234</v>
      </c>
      <c r="M2052" s="42" t="s">
        <v>582</v>
      </c>
    </row>
    <row r="2053" spans="1:13" x14ac:dyDescent="0.25">
      <c r="A2053" s="42" t="s">
        <v>622</v>
      </c>
      <c r="B2053" s="42" t="s">
        <v>625</v>
      </c>
      <c r="C2053" s="42" t="s">
        <v>613</v>
      </c>
      <c r="D2053" s="42" t="s">
        <v>409</v>
      </c>
      <c r="E2053" s="5">
        <v>4588229</v>
      </c>
      <c r="F2053">
        <v>28</v>
      </c>
      <c r="G2053" s="2">
        <v>45589</v>
      </c>
      <c r="H2053" s="42" t="s">
        <v>442</v>
      </c>
      <c r="I2053" s="42" t="s">
        <v>71</v>
      </c>
      <c r="J2053" s="42" t="s">
        <v>443</v>
      </c>
      <c r="K2053" s="42" t="s">
        <v>626</v>
      </c>
      <c r="L2053" s="2">
        <v>46234</v>
      </c>
      <c r="M2053" s="42" t="s">
        <v>582</v>
      </c>
    </row>
    <row r="2054" spans="1:13" x14ac:dyDescent="0.25">
      <c r="A2054" s="42" t="s">
        <v>327</v>
      </c>
      <c r="B2054" s="42" t="s">
        <v>296</v>
      </c>
      <c r="C2054" s="42" t="s">
        <v>1759</v>
      </c>
      <c r="D2054" s="42" t="s">
        <v>409</v>
      </c>
      <c r="E2054" s="5">
        <v>2132225</v>
      </c>
      <c r="F2054">
        <v>5</v>
      </c>
      <c r="G2054" s="2">
        <v>45952</v>
      </c>
      <c r="H2054" s="42" t="s">
        <v>439</v>
      </c>
      <c r="I2054" s="42" t="s">
        <v>70</v>
      </c>
      <c r="J2054" s="42" t="s">
        <v>440</v>
      </c>
      <c r="K2054" s="42" t="s">
        <v>1760</v>
      </c>
      <c r="L2054" s="2">
        <v>46234</v>
      </c>
      <c r="M2054" s="42" t="s">
        <v>582</v>
      </c>
    </row>
    <row r="2055" spans="1:13" x14ac:dyDescent="0.25">
      <c r="A2055" s="42" t="s">
        <v>329</v>
      </c>
      <c r="B2055" s="42" t="s">
        <v>312</v>
      </c>
      <c r="C2055" s="42" t="s">
        <v>1689</v>
      </c>
      <c r="D2055" s="42" t="s">
        <v>409</v>
      </c>
      <c r="E2055" s="5">
        <v>5393177</v>
      </c>
      <c r="F2055">
        <v>14</v>
      </c>
      <c r="G2055" s="2">
        <v>45903</v>
      </c>
      <c r="H2055" s="42" t="s">
        <v>487</v>
      </c>
      <c r="I2055" s="42" t="s">
        <v>73</v>
      </c>
      <c r="J2055" s="42" t="s">
        <v>478</v>
      </c>
      <c r="K2055" s="42" t="s">
        <v>1690</v>
      </c>
      <c r="L2055" s="2">
        <v>46233</v>
      </c>
      <c r="M2055" s="42" t="s">
        <v>582</v>
      </c>
    </row>
    <row r="2056" spans="1:13" x14ac:dyDescent="0.25">
      <c r="A2056" s="42" t="s">
        <v>2384</v>
      </c>
      <c r="B2056" s="42" t="s">
        <v>2385</v>
      </c>
      <c r="C2056" s="42" t="s">
        <v>2341</v>
      </c>
      <c r="D2056" s="42" t="s">
        <v>409</v>
      </c>
      <c r="E2056" s="5">
        <v>600000</v>
      </c>
      <c r="F2056">
        <v>8</v>
      </c>
      <c r="G2056" s="2">
        <v>46006</v>
      </c>
      <c r="H2056" s="42" t="s">
        <v>1500</v>
      </c>
      <c r="I2056" s="42" t="s">
        <v>68</v>
      </c>
      <c r="J2056" s="42" t="s">
        <v>452</v>
      </c>
      <c r="K2056" s="42" t="s">
        <v>2341</v>
      </c>
      <c r="L2056" s="2">
        <v>46233</v>
      </c>
      <c r="M2056" s="42" t="s">
        <v>582</v>
      </c>
    </row>
    <row r="2057" spans="1:13" x14ac:dyDescent="0.25">
      <c r="A2057" s="42" t="s">
        <v>592</v>
      </c>
      <c r="B2057" s="42" t="s">
        <v>549</v>
      </c>
      <c r="C2057" s="42" t="s">
        <v>1323</v>
      </c>
      <c r="D2057" s="42" t="s">
        <v>409</v>
      </c>
      <c r="E2057" s="5">
        <v>1032807</v>
      </c>
      <c r="F2057">
        <v>16</v>
      </c>
      <c r="G2057" s="2">
        <v>45814</v>
      </c>
      <c r="H2057" s="42" t="s">
        <v>451</v>
      </c>
      <c r="I2057" s="42" t="s">
        <v>68</v>
      </c>
      <c r="J2057" s="42" t="s">
        <v>452</v>
      </c>
      <c r="K2057" s="42" t="s">
        <v>1323</v>
      </c>
      <c r="L2057" s="2">
        <v>46233</v>
      </c>
      <c r="M2057" s="42" t="s">
        <v>582</v>
      </c>
    </row>
    <row r="2058" spans="1:13" x14ac:dyDescent="0.25">
      <c r="A2058" s="42" t="s">
        <v>167</v>
      </c>
      <c r="B2058" s="42" t="s">
        <v>31</v>
      </c>
      <c r="C2058" s="42" t="s">
        <v>245</v>
      </c>
      <c r="D2058" s="42" t="s">
        <v>409</v>
      </c>
      <c r="E2058" s="5">
        <v>6613016</v>
      </c>
      <c r="F2058">
        <v>36</v>
      </c>
      <c r="G2058" s="2">
        <v>45290</v>
      </c>
      <c r="H2058" s="42" t="s">
        <v>451</v>
      </c>
      <c r="I2058" s="42" t="s">
        <v>68</v>
      </c>
      <c r="J2058" s="42" t="s">
        <v>452</v>
      </c>
      <c r="K2058" s="42" t="s">
        <v>503</v>
      </c>
      <c r="L2058" s="2">
        <v>46228</v>
      </c>
      <c r="M2058" s="42" t="s">
        <v>582</v>
      </c>
    </row>
    <row r="2059" spans="1:13" x14ac:dyDescent="0.25">
      <c r="A2059" s="42" t="s">
        <v>167</v>
      </c>
      <c r="B2059" s="42" t="s">
        <v>31</v>
      </c>
      <c r="C2059" s="42" t="s">
        <v>246</v>
      </c>
      <c r="D2059" s="42" t="s">
        <v>409</v>
      </c>
      <c r="E2059" s="5">
        <v>6245626</v>
      </c>
      <c r="F2059">
        <v>36</v>
      </c>
      <c r="G2059" s="2">
        <v>45290</v>
      </c>
      <c r="H2059" s="42" t="s">
        <v>453</v>
      </c>
      <c r="I2059" s="42" t="s">
        <v>68</v>
      </c>
      <c r="J2059" s="42" t="s">
        <v>452</v>
      </c>
      <c r="K2059" s="42" t="s">
        <v>454</v>
      </c>
      <c r="L2059" s="2">
        <v>46227</v>
      </c>
      <c r="M2059" s="42" t="s">
        <v>582</v>
      </c>
    </row>
    <row r="2060" spans="1:13" x14ac:dyDescent="0.25">
      <c r="A2060" s="42" t="s">
        <v>167</v>
      </c>
      <c r="B2060" s="42" t="s">
        <v>31</v>
      </c>
      <c r="C2060" s="42" t="s">
        <v>248</v>
      </c>
      <c r="D2060" s="42" t="s">
        <v>409</v>
      </c>
      <c r="E2060" s="5">
        <v>6613016</v>
      </c>
      <c r="F2060">
        <v>36</v>
      </c>
      <c r="G2060" s="2">
        <v>45290</v>
      </c>
      <c r="H2060" s="42" t="s">
        <v>428</v>
      </c>
      <c r="I2060" s="42" t="s">
        <v>68</v>
      </c>
      <c r="J2060" s="42" t="s">
        <v>429</v>
      </c>
      <c r="K2060" s="42" t="s">
        <v>459</v>
      </c>
      <c r="L2060" s="2">
        <v>46227</v>
      </c>
      <c r="M2060" s="42" t="s">
        <v>582</v>
      </c>
    </row>
    <row r="2061" spans="1:13" x14ac:dyDescent="0.25">
      <c r="A2061" s="42" t="s">
        <v>167</v>
      </c>
      <c r="B2061" s="42" t="s">
        <v>31</v>
      </c>
      <c r="C2061" s="42" t="s">
        <v>247</v>
      </c>
      <c r="D2061" s="42" t="s">
        <v>409</v>
      </c>
      <c r="E2061" s="5">
        <v>36738980</v>
      </c>
      <c r="F2061">
        <v>36</v>
      </c>
      <c r="G2061" s="2">
        <v>45290</v>
      </c>
      <c r="H2061" s="42" t="s">
        <v>450</v>
      </c>
      <c r="I2061" s="42" t="s">
        <v>68</v>
      </c>
      <c r="J2061" s="42" t="s">
        <v>429</v>
      </c>
      <c r="K2061" s="42" t="s">
        <v>459</v>
      </c>
      <c r="L2061" s="2">
        <v>46220</v>
      </c>
      <c r="M2061" s="42" t="s">
        <v>582</v>
      </c>
    </row>
    <row r="2062" spans="1:13" x14ac:dyDescent="0.25">
      <c r="A2062" s="42" t="s">
        <v>214</v>
      </c>
      <c r="B2062" s="42" t="s">
        <v>389</v>
      </c>
      <c r="C2062" s="42" t="s">
        <v>724</v>
      </c>
      <c r="D2062" s="42" t="s">
        <v>409</v>
      </c>
      <c r="E2062" s="5">
        <v>5185920</v>
      </c>
      <c r="F2062">
        <v>24</v>
      </c>
      <c r="G2062" s="2">
        <v>45656</v>
      </c>
      <c r="H2062" s="42" t="s">
        <v>442</v>
      </c>
      <c r="I2062" s="42" t="s">
        <v>71</v>
      </c>
      <c r="J2062" s="42" t="s">
        <v>443</v>
      </c>
      <c r="K2062" s="42" t="s">
        <v>764</v>
      </c>
      <c r="L2062" s="2">
        <v>46215</v>
      </c>
      <c r="M2062" s="42" t="s">
        <v>582</v>
      </c>
    </row>
    <row r="2063" spans="1:13" x14ac:dyDescent="0.25">
      <c r="A2063" s="42" t="s">
        <v>153</v>
      </c>
      <c r="B2063" s="42" t="s">
        <v>386</v>
      </c>
      <c r="C2063" s="42" t="s">
        <v>10608</v>
      </c>
      <c r="D2063" s="42" t="s">
        <v>409</v>
      </c>
      <c r="E2063" s="5">
        <v>8915760</v>
      </c>
      <c r="F2063">
        <v>5</v>
      </c>
      <c r="G2063" s="2">
        <v>46167</v>
      </c>
      <c r="H2063" s="42" t="s">
        <v>439</v>
      </c>
      <c r="I2063" s="42" t="s">
        <v>70</v>
      </c>
      <c r="J2063" s="42" t="s">
        <v>440</v>
      </c>
      <c r="K2063" s="42" t="s">
        <v>11994</v>
      </c>
      <c r="L2063" s="2">
        <v>46209</v>
      </c>
      <c r="M2063" s="42" t="s">
        <v>582</v>
      </c>
    </row>
    <row r="2064" spans="1:13" x14ac:dyDescent="0.25">
      <c r="A2064" s="42" t="s">
        <v>153</v>
      </c>
      <c r="B2064" s="42" t="s">
        <v>386</v>
      </c>
      <c r="C2064" s="42" t="s">
        <v>10608</v>
      </c>
      <c r="D2064" s="42" t="s">
        <v>409</v>
      </c>
      <c r="E2064" s="5">
        <v>-8964182</v>
      </c>
      <c r="F2064">
        <v>5</v>
      </c>
      <c r="G2064" s="2">
        <v>46167</v>
      </c>
      <c r="H2064" s="42" t="s">
        <v>439</v>
      </c>
      <c r="I2064" s="42" t="s">
        <v>70</v>
      </c>
      <c r="J2064" s="42" t="s">
        <v>440</v>
      </c>
      <c r="K2064" s="42" t="s">
        <v>11994</v>
      </c>
      <c r="L2064" s="2">
        <v>46209</v>
      </c>
      <c r="M2064" s="42" t="s">
        <v>582</v>
      </c>
    </row>
    <row r="2065" spans="1:13" x14ac:dyDescent="0.25">
      <c r="A2065" s="42" t="s">
        <v>2610</v>
      </c>
      <c r="B2065" s="42" t="s">
        <v>2611</v>
      </c>
      <c r="C2065" s="42" t="s">
        <v>2612</v>
      </c>
      <c r="D2065" s="42" t="s">
        <v>409</v>
      </c>
      <c r="E2065" s="5">
        <v>11834738</v>
      </c>
      <c r="F2065">
        <v>4</v>
      </c>
      <c r="G2065" s="2">
        <v>46027</v>
      </c>
      <c r="H2065" s="42" t="s">
        <v>439</v>
      </c>
      <c r="I2065" s="42" t="s">
        <v>70</v>
      </c>
      <c r="J2065" s="42" t="s">
        <v>440</v>
      </c>
      <c r="K2065" s="42" t="s">
        <v>5924</v>
      </c>
      <c r="L2065" s="2">
        <v>46209</v>
      </c>
      <c r="M2065" s="42" t="s">
        <v>582</v>
      </c>
    </row>
    <row r="2066" spans="1:13" x14ac:dyDescent="0.25">
      <c r="A2066" s="42" t="s">
        <v>2610</v>
      </c>
      <c r="B2066" s="42" t="s">
        <v>2611</v>
      </c>
      <c r="C2066" s="42" t="s">
        <v>2612</v>
      </c>
      <c r="D2066" s="42" t="s">
        <v>409</v>
      </c>
      <c r="E2066" s="5">
        <v>-11504419</v>
      </c>
      <c r="F2066">
        <v>4</v>
      </c>
      <c r="G2066" s="2">
        <v>46027</v>
      </c>
      <c r="H2066" s="42" t="s">
        <v>439</v>
      </c>
      <c r="I2066" s="42" t="s">
        <v>70</v>
      </c>
      <c r="J2066" s="42" t="s">
        <v>440</v>
      </c>
      <c r="K2066" s="42" t="s">
        <v>5924</v>
      </c>
      <c r="L2066" s="2">
        <v>46209</v>
      </c>
      <c r="M2066" s="42" t="s">
        <v>582</v>
      </c>
    </row>
    <row r="2067" spans="1:13" x14ac:dyDescent="0.25">
      <c r="A2067" s="42" t="s">
        <v>592</v>
      </c>
      <c r="B2067" s="42" t="s">
        <v>549</v>
      </c>
      <c r="C2067" s="42" t="s">
        <v>1323</v>
      </c>
      <c r="D2067" s="42" t="s">
        <v>409</v>
      </c>
      <c r="E2067" s="5">
        <v>1032807</v>
      </c>
      <c r="F2067">
        <v>16</v>
      </c>
      <c r="G2067" s="2">
        <v>45814</v>
      </c>
      <c r="H2067" s="42" t="s">
        <v>451</v>
      </c>
      <c r="I2067" s="42" t="s">
        <v>68</v>
      </c>
      <c r="J2067" s="42" t="s">
        <v>452</v>
      </c>
      <c r="K2067" s="42" t="s">
        <v>1323</v>
      </c>
      <c r="L2067" s="2">
        <v>46203</v>
      </c>
      <c r="M2067" s="42" t="s">
        <v>582</v>
      </c>
    </row>
    <row r="2068" spans="1:13" x14ac:dyDescent="0.25">
      <c r="A2068" s="42" t="s">
        <v>1210</v>
      </c>
      <c r="B2068" s="42" t="s">
        <v>1211</v>
      </c>
      <c r="C2068" s="42" t="s">
        <v>1212</v>
      </c>
      <c r="D2068" s="42" t="s">
        <v>409</v>
      </c>
      <c r="E2068" s="5">
        <v>4000000</v>
      </c>
      <c r="F2068">
        <v>21</v>
      </c>
      <c r="G2068" s="2">
        <v>45790</v>
      </c>
      <c r="H2068" s="42" t="s">
        <v>442</v>
      </c>
      <c r="I2068" s="42" t="s">
        <v>71</v>
      </c>
      <c r="J2068" s="42" t="s">
        <v>443</v>
      </c>
      <c r="K2068" s="42" t="s">
        <v>1213</v>
      </c>
      <c r="L2068" s="2">
        <v>46203</v>
      </c>
      <c r="M2068" s="42" t="s">
        <v>582</v>
      </c>
    </row>
    <row r="2069" spans="1:13" x14ac:dyDescent="0.25">
      <c r="A2069" s="42" t="s">
        <v>8835</v>
      </c>
      <c r="B2069" s="42" t="s">
        <v>8836</v>
      </c>
      <c r="C2069" s="42" t="s">
        <v>6698</v>
      </c>
      <c r="D2069" s="42" t="s">
        <v>409</v>
      </c>
      <c r="E2069" s="5">
        <v>10212119</v>
      </c>
      <c r="F2069">
        <v>5</v>
      </c>
      <c r="G2069" s="2">
        <v>46101</v>
      </c>
      <c r="H2069" s="42" t="s">
        <v>439</v>
      </c>
      <c r="I2069" s="42" t="s">
        <v>70</v>
      </c>
      <c r="J2069" s="42" t="s">
        <v>440</v>
      </c>
      <c r="K2069" s="42" t="s">
        <v>9994</v>
      </c>
      <c r="L2069" s="2">
        <v>46203</v>
      </c>
      <c r="M2069" s="42" t="s">
        <v>582</v>
      </c>
    </row>
    <row r="2070" spans="1:13" x14ac:dyDescent="0.25">
      <c r="A2070" s="42" t="s">
        <v>622</v>
      </c>
      <c r="B2070" s="42" t="s">
        <v>625</v>
      </c>
      <c r="C2070" s="42" t="s">
        <v>613</v>
      </c>
      <c r="D2070" s="42" t="s">
        <v>409</v>
      </c>
      <c r="E2070" s="5">
        <v>4588229</v>
      </c>
      <c r="F2070">
        <v>28</v>
      </c>
      <c r="G2070" s="2">
        <v>45589</v>
      </c>
      <c r="H2070" s="42" t="s">
        <v>442</v>
      </c>
      <c r="I2070" s="42" t="s">
        <v>71</v>
      </c>
      <c r="J2070" s="42" t="s">
        <v>443</v>
      </c>
      <c r="K2070" s="42" t="s">
        <v>626</v>
      </c>
      <c r="L2070" s="2">
        <v>46203</v>
      </c>
      <c r="M2070" s="42" t="s">
        <v>582</v>
      </c>
    </row>
    <row r="2071" spans="1:13" x14ac:dyDescent="0.25">
      <c r="A2071" s="42" t="s">
        <v>2384</v>
      </c>
      <c r="B2071" s="42" t="s">
        <v>2385</v>
      </c>
      <c r="C2071" s="42" t="s">
        <v>2341</v>
      </c>
      <c r="D2071" s="42" t="s">
        <v>409</v>
      </c>
      <c r="E2071" s="5">
        <v>600000</v>
      </c>
      <c r="F2071">
        <v>8</v>
      </c>
      <c r="G2071" s="2">
        <v>46006</v>
      </c>
      <c r="H2071" s="42" t="s">
        <v>1500</v>
      </c>
      <c r="I2071" s="42" t="s">
        <v>68</v>
      </c>
      <c r="J2071" s="42" t="s">
        <v>452</v>
      </c>
      <c r="K2071" s="42" t="s">
        <v>2341</v>
      </c>
      <c r="L2071" s="2">
        <v>46203</v>
      </c>
      <c r="M2071" s="42" t="s">
        <v>582</v>
      </c>
    </row>
    <row r="2072" spans="1:13" x14ac:dyDescent="0.25">
      <c r="A2072" s="42" t="s">
        <v>8888</v>
      </c>
      <c r="B2072" s="42" t="s">
        <v>9995</v>
      </c>
      <c r="C2072" s="42" t="s">
        <v>6708</v>
      </c>
      <c r="D2072" s="42" t="s">
        <v>409</v>
      </c>
      <c r="E2072" s="5">
        <v>7551757</v>
      </c>
      <c r="F2072">
        <v>4</v>
      </c>
      <c r="G2072" s="2">
        <v>46128</v>
      </c>
      <c r="H2072" s="42" t="s">
        <v>442</v>
      </c>
      <c r="I2072" s="42" t="s">
        <v>71</v>
      </c>
      <c r="J2072" s="42" t="s">
        <v>443</v>
      </c>
      <c r="K2072" s="42" t="s">
        <v>9996</v>
      </c>
      <c r="L2072" s="2">
        <v>46203</v>
      </c>
      <c r="M2072" s="42" t="s">
        <v>582</v>
      </c>
    </row>
    <row r="2073" spans="1:13" x14ac:dyDescent="0.25">
      <c r="A2073" s="42" t="s">
        <v>192</v>
      </c>
      <c r="B2073" s="42" t="s">
        <v>385</v>
      </c>
      <c r="C2073" s="42" t="s">
        <v>725</v>
      </c>
      <c r="D2073" s="42" t="s">
        <v>409</v>
      </c>
      <c r="E2073" s="5">
        <v>0</v>
      </c>
      <c r="F2073">
        <v>24</v>
      </c>
      <c r="G2073" s="2">
        <v>45534</v>
      </c>
      <c r="H2073" s="42" t="s">
        <v>473</v>
      </c>
      <c r="I2073" s="42" t="s">
        <v>71</v>
      </c>
      <c r="J2073" s="42" t="s">
        <v>443</v>
      </c>
      <c r="K2073" s="42" t="s">
        <v>751</v>
      </c>
      <c r="L2073" s="2">
        <v>46203</v>
      </c>
      <c r="M2073" s="42" t="s">
        <v>582</v>
      </c>
    </row>
    <row r="2074" spans="1:13" x14ac:dyDescent="0.25">
      <c r="A2074" s="42" t="s">
        <v>192</v>
      </c>
      <c r="B2074" s="42" t="s">
        <v>385</v>
      </c>
      <c r="C2074" s="42" t="s">
        <v>718</v>
      </c>
      <c r="D2074" s="42" t="s">
        <v>409</v>
      </c>
      <c r="E2074" s="5">
        <v>0</v>
      </c>
      <c r="F2074">
        <v>21</v>
      </c>
      <c r="G2074" s="2">
        <v>45565</v>
      </c>
      <c r="H2074" s="42" t="s">
        <v>1815</v>
      </c>
      <c r="I2074" s="42" t="s">
        <v>1816</v>
      </c>
      <c r="J2074" s="42" t="s">
        <v>1817</v>
      </c>
      <c r="K2074" s="42" t="s">
        <v>756</v>
      </c>
      <c r="L2074" s="2">
        <v>46203</v>
      </c>
      <c r="M2074" s="42" t="s">
        <v>582</v>
      </c>
    </row>
    <row r="2075" spans="1:13" x14ac:dyDescent="0.25">
      <c r="A2075" s="42" t="s">
        <v>192</v>
      </c>
      <c r="B2075" s="42" t="s">
        <v>385</v>
      </c>
      <c r="C2075" s="42" t="s">
        <v>4807</v>
      </c>
      <c r="D2075" s="42" t="s">
        <v>409</v>
      </c>
      <c r="E2075" s="5">
        <v>5877801</v>
      </c>
      <c r="F2075">
        <v>6</v>
      </c>
      <c r="G2075" s="2">
        <v>45595</v>
      </c>
      <c r="H2075" s="42" t="s">
        <v>2439</v>
      </c>
      <c r="I2075" s="42" t="s">
        <v>73</v>
      </c>
      <c r="J2075" s="42" t="s">
        <v>449</v>
      </c>
      <c r="K2075" s="42" t="s">
        <v>5940</v>
      </c>
      <c r="L2075" s="2">
        <v>46203</v>
      </c>
      <c r="M2075" s="42" t="s">
        <v>582</v>
      </c>
    </row>
    <row r="2076" spans="1:13" x14ac:dyDescent="0.25">
      <c r="A2076" s="42" t="s">
        <v>192</v>
      </c>
      <c r="B2076" s="42" t="s">
        <v>385</v>
      </c>
      <c r="C2076" s="42" t="s">
        <v>1821</v>
      </c>
      <c r="D2076" s="42" t="s">
        <v>409</v>
      </c>
      <c r="E2076" s="5">
        <v>1367000</v>
      </c>
      <c r="F2076">
        <v>9</v>
      </c>
      <c r="G2076" s="2">
        <v>45138</v>
      </c>
      <c r="H2076" s="42" t="s">
        <v>448</v>
      </c>
      <c r="I2076" s="42" t="s">
        <v>73</v>
      </c>
      <c r="J2076" s="42" t="s">
        <v>449</v>
      </c>
      <c r="K2076" s="42" t="s">
        <v>1822</v>
      </c>
      <c r="L2076" s="2">
        <v>46203</v>
      </c>
      <c r="M2076" s="42" t="s">
        <v>582</v>
      </c>
    </row>
    <row r="2077" spans="1:13" x14ac:dyDescent="0.25">
      <c r="A2077" s="42" t="s">
        <v>192</v>
      </c>
      <c r="B2077" s="42" t="s">
        <v>385</v>
      </c>
      <c r="C2077" s="42" t="s">
        <v>1102</v>
      </c>
      <c r="D2077" s="42" t="s">
        <v>409</v>
      </c>
      <c r="E2077" s="5">
        <v>40429545</v>
      </c>
      <c r="F2077">
        <v>24</v>
      </c>
      <c r="G2077" s="2">
        <v>45658</v>
      </c>
      <c r="H2077" s="42" t="s">
        <v>1815</v>
      </c>
      <c r="I2077" s="42" t="s">
        <v>1816</v>
      </c>
      <c r="J2077" s="42" t="s">
        <v>1817</v>
      </c>
      <c r="K2077" s="42" t="s">
        <v>1103</v>
      </c>
      <c r="L2077" s="2">
        <v>46203</v>
      </c>
      <c r="M2077" s="42" t="s">
        <v>582</v>
      </c>
    </row>
    <row r="2078" spans="1:13" x14ac:dyDescent="0.25">
      <c r="A2078" s="42" t="s">
        <v>192</v>
      </c>
      <c r="B2078" s="42" t="s">
        <v>385</v>
      </c>
      <c r="C2078" s="42" t="s">
        <v>1101</v>
      </c>
      <c r="D2078" s="42" t="s">
        <v>409</v>
      </c>
      <c r="E2078" s="5">
        <v>89615909</v>
      </c>
      <c r="F2078">
        <v>21</v>
      </c>
      <c r="G2078" s="2">
        <v>45674</v>
      </c>
      <c r="H2078" s="42" t="s">
        <v>1815</v>
      </c>
      <c r="I2078" s="42" t="s">
        <v>1816</v>
      </c>
      <c r="J2078" s="42" t="s">
        <v>1817</v>
      </c>
      <c r="K2078" s="42" t="s">
        <v>1101</v>
      </c>
      <c r="L2078" s="2">
        <v>46203</v>
      </c>
      <c r="M2078" s="42" t="s">
        <v>582</v>
      </c>
    </row>
    <row r="2079" spans="1:13" x14ac:dyDescent="0.25">
      <c r="A2079" s="42" t="s">
        <v>919</v>
      </c>
      <c r="B2079" s="42" t="s">
        <v>920</v>
      </c>
      <c r="C2079" s="42" t="s">
        <v>10466</v>
      </c>
      <c r="D2079" s="42" t="s">
        <v>409</v>
      </c>
      <c r="E2079" s="5">
        <v>1260000</v>
      </c>
      <c r="F2079">
        <v>4</v>
      </c>
      <c r="G2079" s="2">
        <v>46162</v>
      </c>
      <c r="H2079" s="42" t="s">
        <v>450</v>
      </c>
      <c r="I2079" s="42" t="s">
        <v>68</v>
      </c>
      <c r="J2079" s="42" t="s">
        <v>429</v>
      </c>
      <c r="K2079" s="42" t="s">
        <v>10467</v>
      </c>
      <c r="L2079" s="2">
        <v>46203</v>
      </c>
      <c r="M2079" s="42" t="s">
        <v>582</v>
      </c>
    </row>
    <row r="2080" spans="1:13" x14ac:dyDescent="0.25">
      <c r="A2080" s="42" t="s">
        <v>1394</v>
      </c>
      <c r="B2080" s="42" t="s">
        <v>1395</v>
      </c>
      <c r="C2080" s="42" t="s">
        <v>2211</v>
      </c>
      <c r="D2080" s="42" t="s">
        <v>409</v>
      </c>
      <c r="E2080" s="5">
        <v>20250000</v>
      </c>
      <c r="F2080">
        <v>4</v>
      </c>
      <c r="G2080" s="2">
        <v>45839</v>
      </c>
      <c r="H2080" s="42" t="s">
        <v>2439</v>
      </c>
      <c r="I2080" s="42" t="s">
        <v>73</v>
      </c>
      <c r="J2080" s="42" t="s">
        <v>449</v>
      </c>
      <c r="K2080" s="42" t="s">
        <v>1396</v>
      </c>
      <c r="L2080" s="2">
        <v>46203</v>
      </c>
      <c r="M2080" s="42" t="s">
        <v>582</v>
      </c>
    </row>
    <row r="2081" spans="1:13" x14ac:dyDescent="0.25">
      <c r="A2081" s="42" t="s">
        <v>2610</v>
      </c>
      <c r="B2081" s="42" t="s">
        <v>2611</v>
      </c>
      <c r="C2081" s="42" t="s">
        <v>2612</v>
      </c>
      <c r="D2081" s="42" t="s">
        <v>409</v>
      </c>
      <c r="E2081" s="5">
        <v>11504419</v>
      </c>
      <c r="F2081">
        <v>4</v>
      </c>
      <c r="G2081" s="2">
        <v>46027</v>
      </c>
      <c r="H2081" s="42" t="s">
        <v>439</v>
      </c>
      <c r="I2081" s="42" t="s">
        <v>70</v>
      </c>
      <c r="J2081" s="42" t="s">
        <v>440</v>
      </c>
      <c r="K2081" s="42" t="s">
        <v>5924</v>
      </c>
      <c r="L2081" s="2">
        <v>46203</v>
      </c>
      <c r="M2081" s="42" t="s">
        <v>582</v>
      </c>
    </row>
    <row r="2082" spans="1:13" x14ac:dyDescent="0.25">
      <c r="A2082" s="42" t="s">
        <v>329</v>
      </c>
      <c r="B2082" s="42" t="s">
        <v>312</v>
      </c>
      <c r="C2082" s="42" t="s">
        <v>1689</v>
      </c>
      <c r="D2082" s="42" t="s">
        <v>409</v>
      </c>
      <c r="E2082" s="5">
        <v>5393177</v>
      </c>
      <c r="F2082">
        <v>14</v>
      </c>
      <c r="G2082" s="2">
        <v>45903</v>
      </c>
      <c r="H2082" s="42" t="s">
        <v>487</v>
      </c>
      <c r="I2082" s="42" t="s">
        <v>73</v>
      </c>
      <c r="J2082" s="42" t="s">
        <v>478</v>
      </c>
      <c r="K2082" s="42" t="s">
        <v>1690</v>
      </c>
      <c r="L2082" s="2">
        <v>46203</v>
      </c>
      <c r="M2082" s="42" t="s">
        <v>582</v>
      </c>
    </row>
    <row r="2083" spans="1:13" x14ac:dyDescent="0.25">
      <c r="A2083" s="42" t="s">
        <v>1697</v>
      </c>
      <c r="B2083" s="42" t="s">
        <v>1698</v>
      </c>
      <c r="C2083" s="42" t="s">
        <v>1699</v>
      </c>
      <c r="D2083" s="42" t="s">
        <v>409</v>
      </c>
      <c r="E2083" s="5">
        <v>893251</v>
      </c>
      <c r="F2083">
        <v>4</v>
      </c>
      <c r="G2083" s="2">
        <v>45868</v>
      </c>
      <c r="H2083" s="42" t="s">
        <v>607</v>
      </c>
      <c r="I2083" s="42" t="s">
        <v>73</v>
      </c>
      <c r="J2083" s="42" t="s">
        <v>449</v>
      </c>
      <c r="K2083" s="42" t="s">
        <v>1700</v>
      </c>
      <c r="L2083" s="2">
        <v>46203</v>
      </c>
      <c r="M2083" s="42" t="s">
        <v>582</v>
      </c>
    </row>
    <row r="2084" spans="1:13" x14ac:dyDescent="0.25">
      <c r="A2084" s="42" t="s">
        <v>8830</v>
      </c>
      <c r="B2084" s="42" t="s">
        <v>9948</v>
      </c>
      <c r="C2084" s="42" t="s">
        <v>6697</v>
      </c>
      <c r="D2084" s="42" t="s">
        <v>409</v>
      </c>
      <c r="E2084" s="5">
        <v>-9936780</v>
      </c>
      <c r="F2084">
        <v>4</v>
      </c>
      <c r="G2084" s="2">
        <v>46097</v>
      </c>
      <c r="H2084" s="42" t="s">
        <v>439</v>
      </c>
      <c r="I2084" s="42" t="s">
        <v>70</v>
      </c>
      <c r="J2084" s="42" t="s">
        <v>440</v>
      </c>
      <c r="K2084" s="42" t="s">
        <v>9949</v>
      </c>
      <c r="L2084" s="2">
        <v>46203</v>
      </c>
      <c r="M2084" s="42" t="s">
        <v>582</v>
      </c>
    </row>
    <row r="2085" spans="1:13" x14ac:dyDescent="0.25">
      <c r="A2085" s="42" t="s">
        <v>153</v>
      </c>
      <c r="B2085" s="42" t="s">
        <v>386</v>
      </c>
      <c r="C2085" s="42" t="s">
        <v>10608</v>
      </c>
      <c r="D2085" s="42" t="s">
        <v>409</v>
      </c>
      <c r="E2085" s="5">
        <v>8964182</v>
      </c>
      <c r="F2085">
        <v>5</v>
      </c>
      <c r="G2085" s="2">
        <v>46167</v>
      </c>
      <c r="H2085" s="42" t="s">
        <v>439</v>
      </c>
      <c r="I2085" s="42" t="s">
        <v>70</v>
      </c>
      <c r="J2085" s="42" t="s">
        <v>440</v>
      </c>
      <c r="K2085" s="42" t="s">
        <v>11994</v>
      </c>
      <c r="L2085" s="2">
        <v>46203</v>
      </c>
      <c r="M2085" s="42" t="s">
        <v>582</v>
      </c>
    </row>
    <row r="2086" spans="1:13" x14ac:dyDescent="0.25">
      <c r="A2086" s="42" t="s">
        <v>8856</v>
      </c>
      <c r="B2086" s="42" t="s">
        <v>9990</v>
      </c>
      <c r="C2086" s="42" t="s">
        <v>6699</v>
      </c>
      <c r="D2086" s="42" t="s">
        <v>409</v>
      </c>
      <c r="E2086" s="5">
        <v>34066806</v>
      </c>
      <c r="F2086">
        <v>4</v>
      </c>
      <c r="G2086" s="2">
        <v>46112</v>
      </c>
      <c r="H2086" s="42" t="s">
        <v>439</v>
      </c>
      <c r="I2086" s="42" t="s">
        <v>70</v>
      </c>
      <c r="J2086" s="42" t="s">
        <v>440</v>
      </c>
      <c r="K2086" s="42" t="s">
        <v>9991</v>
      </c>
      <c r="L2086" s="2">
        <v>46203</v>
      </c>
      <c r="M2086" s="42" t="s">
        <v>582</v>
      </c>
    </row>
    <row r="2087" spans="1:13" x14ac:dyDescent="0.25">
      <c r="A2087" s="42" t="s">
        <v>8856</v>
      </c>
      <c r="B2087" s="42" t="s">
        <v>9990</v>
      </c>
      <c r="C2087" s="42" t="s">
        <v>6699</v>
      </c>
      <c r="D2087" s="42" t="s">
        <v>409</v>
      </c>
      <c r="E2087" s="5">
        <v>-28646197</v>
      </c>
      <c r="F2087">
        <v>4</v>
      </c>
      <c r="G2087" s="2">
        <v>46112</v>
      </c>
      <c r="H2087" s="42" t="s">
        <v>439</v>
      </c>
      <c r="I2087" s="42" t="s">
        <v>70</v>
      </c>
      <c r="J2087" s="42" t="s">
        <v>440</v>
      </c>
      <c r="K2087" s="42" t="s">
        <v>9991</v>
      </c>
      <c r="L2087" s="2">
        <v>46203</v>
      </c>
      <c r="M2087" s="42" t="s">
        <v>582</v>
      </c>
    </row>
    <row r="2088" spans="1:13" x14ac:dyDescent="0.25">
      <c r="A2088" s="42" t="s">
        <v>164</v>
      </c>
      <c r="B2088" s="42" t="s">
        <v>2</v>
      </c>
      <c r="C2088" s="42" t="s">
        <v>2545</v>
      </c>
      <c r="D2088" s="42" t="s">
        <v>409</v>
      </c>
      <c r="E2088" s="5">
        <v>816000</v>
      </c>
      <c r="F2088">
        <v>12</v>
      </c>
      <c r="G2088" s="2">
        <v>46035</v>
      </c>
      <c r="H2088" s="42" t="s">
        <v>607</v>
      </c>
      <c r="I2088" s="42" t="s">
        <v>73</v>
      </c>
      <c r="J2088" s="42" t="s">
        <v>449</v>
      </c>
      <c r="K2088" s="42" t="s">
        <v>2546</v>
      </c>
      <c r="L2088" s="2">
        <v>46203</v>
      </c>
      <c r="M2088" s="42" t="s">
        <v>582</v>
      </c>
    </row>
    <row r="2089" spans="1:13" x14ac:dyDescent="0.25">
      <c r="A2089" s="42" t="s">
        <v>2377</v>
      </c>
      <c r="B2089" s="42" t="s">
        <v>2378</v>
      </c>
      <c r="C2089" s="42" t="s">
        <v>6530</v>
      </c>
      <c r="D2089" s="42" t="s">
        <v>409</v>
      </c>
      <c r="E2089" s="5">
        <v>1156452</v>
      </c>
      <c r="F2089">
        <v>4</v>
      </c>
      <c r="G2089" s="2">
        <v>46108</v>
      </c>
      <c r="H2089" s="42" t="s">
        <v>450</v>
      </c>
      <c r="I2089" s="42" t="s">
        <v>68</v>
      </c>
      <c r="J2089" s="42" t="s">
        <v>429</v>
      </c>
      <c r="K2089" s="42" t="s">
        <v>9986</v>
      </c>
      <c r="L2089" s="2">
        <v>46203</v>
      </c>
      <c r="M2089" s="42" t="s">
        <v>582</v>
      </c>
    </row>
    <row r="2090" spans="1:13" x14ac:dyDescent="0.25">
      <c r="A2090" s="42" t="s">
        <v>167</v>
      </c>
      <c r="B2090" s="42" t="s">
        <v>31</v>
      </c>
      <c r="C2090" s="42" t="s">
        <v>244</v>
      </c>
      <c r="D2090" s="42" t="s">
        <v>409</v>
      </c>
      <c r="E2090" s="5">
        <v>8817355</v>
      </c>
      <c r="F2090">
        <v>44</v>
      </c>
      <c r="G2090" s="2">
        <v>45290</v>
      </c>
      <c r="H2090" s="42" t="s">
        <v>455</v>
      </c>
      <c r="I2090" s="42" t="s">
        <v>68</v>
      </c>
      <c r="J2090" s="42" t="s">
        <v>456</v>
      </c>
      <c r="K2090" s="42" t="s">
        <v>502</v>
      </c>
      <c r="L2090" s="2">
        <v>46199</v>
      </c>
      <c r="M2090" s="42" t="s">
        <v>582</v>
      </c>
    </row>
    <row r="2091" spans="1:13" x14ac:dyDescent="0.25">
      <c r="A2091" s="42" t="s">
        <v>167</v>
      </c>
      <c r="B2091" s="42" t="s">
        <v>31</v>
      </c>
      <c r="C2091" s="42" t="s">
        <v>248</v>
      </c>
      <c r="D2091" s="42" t="s">
        <v>409</v>
      </c>
      <c r="E2091" s="5">
        <v>6613016</v>
      </c>
      <c r="F2091">
        <v>36</v>
      </c>
      <c r="G2091" s="2">
        <v>45290</v>
      </c>
      <c r="H2091" s="42" t="s">
        <v>428</v>
      </c>
      <c r="I2091" s="42" t="s">
        <v>68</v>
      </c>
      <c r="J2091" s="42" t="s">
        <v>429</v>
      </c>
      <c r="K2091" s="42" t="s">
        <v>459</v>
      </c>
      <c r="L2091" s="2">
        <v>46199</v>
      </c>
      <c r="M2091" s="42" t="s">
        <v>582</v>
      </c>
    </row>
    <row r="2092" spans="1:13" x14ac:dyDescent="0.25">
      <c r="A2092" s="42" t="s">
        <v>167</v>
      </c>
      <c r="B2092" s="42" t="s">
        <v>31</v>
      </c>
      <c r="C2092" s="42" t="s">
        <v>246</v>
      </c>
      <c r="D2092" s="42" t="s">
        <v>409</v>
      </c>
      <c r="E2092" s="5">
        <v>6245626</v>
      </c>
      <c r="F2092">
        <v>36</v>
      </c>
      <c r="G2092" s="2">
        <v>45290</v>
      </c>
      <c r="H2092" s="42" t="s">
        <v>453</v>
      </c>
      <c r="I2092" s="42" t="s">
        <v>68</v>
      </c>
      <c r="J2092" s="42" t="s">
        <v>452</v>
      </c>
      <c r="K2092" s="42" t="s">
        <v>454</v>
      </c>
      <c r="L2092" s="2">
        <v>46193</v>
      </c>
      <c r="M2092" s="42" t="s">
        <v>582</v>
      </c>
    </row>
    <row r="2093" spans="1:13" x14ac:dyDescent="0.25">
      <c r="A2093" s="42" t="s">
        <v>167</v>
      </c>
      <c r="B2093" s="42" t="s">
        <v>31</v>
      </c>
      <c r="C2093" s="42" t="s">
        <v>247</v>
      </c>
      <c r="D2093" s="42" t="s">
        <v>409</v>
      </c>
      <c r="E2093" s="5">
        <v>36738980</v>
      </c>
      <c r="F2093">
        <v>36</v>
      </c>
      <c r="G2093" s="2">
        <v>45290</v>
      </c>
      <c r="H2093" s="42" t="s">
        <v>450</v>
      </c>
      <c r="I2093" s="42" t="s">
        <v>68</v>
      </c>
      <c r="J2093" s="42" t="s">
        <v>429</v>
      </c>
      <c r="K2093" s="42" t="s">
        <v>459</v>
      </c>
      <c r="L2093" s="2">
        <v>46193</v>
      </c>
      <c r="M2093" s="42" t="s">
        <v>582</v>
      </c>
    </row>
    <row r="2094" spans="1:13" x14ac:dyDescent="0.25">
      <c r="A2094" s="42" t="s">
        <v>167</v>
      </c>
      <c r="B2094" s="42" t="s">
        <v>31</v>
      </c>
      <c r="C2094" s="42" t="s">
        <v>245</v>
      </c>
      <c r="D2094" s="42" t="s">
        <v>409</v>
      </c>
      <c r="E2094" s="5">
        <v>6613016</v>
      </c>
      <c r="F2094">
        <v>36</v>
      </c>
      <c r="G2094" s="2">
        <v>45290</v>
      </c>
      <c r="H2094" s="42" t="s">
        <v>451</v>
      </c>
      <c r="I2094" s="42" t="s">
        <v>68</v>
      </c>
      <c r="J2094" s="42" t="s">
        <v>452</v>
      </c>
      <c r="K2094" s="42" t="s">
        <v>503</v>
      </c>
      <c r="L2094" s="2">
        <v>46192</v>
      </c>
      <c r="M2094" s="42" t="s">
        <v>582</v>
      </c>
    </row>
    <row r="2095" spans="1:13" x14ac:dyDescent="0.25">
      <c r="A2095" s="42" t="s">
        <v>206</v>
      </c>
      <c r="B2095" s="42" t="s">
        <v>624</v>
      </c>
      <c r="C2095" s="42" t="s">
        <v>529</v>
      </c>
      <c r="D2095" s="42" t="s">
        <v>409</v>
      </c>
      <c r="E2095" s="5">
        <v>4874408</v>
      </c>
      <c r="F2095">
        <v>24</v>
      </c>
      <c r="G2095" s="2">
        <v>45490</v>
      </c>
      <c r="H2095" s="42" t="s">
        <v>422</v>
      </c>
      <c r="I2095" s="42" t="s">
        <v>69</v>
      </c>
      <c r="J2095" s="42" t="s">
        <v>423</v>
      </c>
      <c r="K2095" s="42" t="s">
        <v>545</v>
      </c>
      <c r="L2095" s="2">
        <v>46190</v>
      </c>
      <c r="M2095" s="42" t="s">
        <v>582</v>
      </c>
    </row>
    <row r="2096" spans="1:13" x14ac:dyDescent="0.25">
      <c r="A2096" s="42" t="s">
        <v>9982</v>
      </c>
      <c r="B2096" s="42" t="s">
        <v>9983</v>
      </c>
      <c r="C2096" s="42" t="s">
        <v>9984</v>
      </c>
      <c r="D2096" s="42" t="s">
        <v>409</v>
      </c>
      <c r="E2096" s="5">
        <v>10196245</v>
      </c>
      <c r="F2096">
        <v>5</v>
      </c>
      <c r="G2096" s="2">
        <v>46106</v>
      </c>
      <c r="H2096" s="42" t="s">
        <v>439</v>
      </c>
      <c r="I2096" s="42" t="s">
        <v>70</v>
      </c>
      <c r="J2096" s="42" t="s">
        <v>440</v>
      </c>
      <c r="K2096" s="42" t="s">
        <v>9985</v>
      </c>
      <c r="L2096" s="2">
        <v>46190</v>
      </c>
      <c r="M2096" s="42" t="s">
        <v>582</v>
      </c>
    </row>
    <row r="2097" spans="1:13" x14ac:dyDescent="0.25">
      <c r="A2097" s="42" t="s">
        <v>9982</v>
      </c>
      <c r="B2097" s="42" t="s">
        <v>9983</v>
      </c>
      <c r="C2097" s="42" t="s">
        <v>9984</v>
      </c>
      <c r="D2097" s="42" t="s">
        <v>409</v>
      </c>
      <c r="E2097" s="5">
        <v>-9960430</v>
      </c>
      <c r="F2097">
        <v>5</v>
      </c>
      <c r="G2097" s="2">
        <v>46106</v>
      </c>
      <c r="H2097" s="42" t="s">
        <v>439</v>
      </c>
      <c r="I2097" s="42" t="s">
        <v>70</v>
      </c>
      <c r="J2097" s="42" t="s">
        <v>440</v>
      </c>
      <c r="K2097" s="42" t="s">
        <v>9985</v>
      </c>
      <c r="L2097" s="2">
        <v>46190</v>
      </c>
      <c r="M2097" s="42" t="s">
        <v>582</v>
      </c>
    </row>
    <row r="2098" spans="1:13" x14ac:dyDescent="0.25">
      <c r="A2098" s="42" t="s">
        <v>153</v>
      </c>
      <c r="B2098" s="42" t="s">
        <v>386</v>
      </c>
      <c r="C2098" s="42" t="s">
        <v>10608</v>
      </c>
      <c r="D2098" s="42" t="s">
        <v>409</v>
      </c>
      <c r="E2098" s="5">
        <v>-8889793</v>
      </c>
      <c r="F2098">
        <v>5</v>
      </c>
      <c r="G2098" s="2">
        <v>46167</v>
      </c>
      <c r="H2098" s="42" t="s">
        <v>439</v>
      </c>
      <c r="I2098" s="42" t="s">
        <v>70</v>
      </c>
      <c r="J2098" s="42" t="s">
        <v>440</v>
      </c>
      <c r="K2098" s="42" t="s">
        <v>11994</v>
      </c>
      <c r="L2098" s="2">
        <v>46181</v>
      </c>
      <c r="M2098" s="42" t="s">
        <v>582</v>
      </c>
    </row>
    <row r="2099" spans="1:13" x14ac:dyDescent="0.25">
      <c r="A2099" s="42" t="s">
        <v>214</v>
      </c>
      <c r="B2099" s="42" t="s">
        <v>389</v>
      </c>
      <c r="C2099" s="42" t="s">
        <v>724</v>
      </c>
      <c r="D2099" s="42" t="s">
        <v>409</v>
      </c>
      <c r="E2099" s="5">
        <v>11021484</v>
      </c>
      <c r="F2099">
        <v>24</v>
      </c>
      <c r="G2099" s="2">
        <v>45656</v>
      </c>
      <c r="H2099" s="42" t="s">
        <v>442</v>
      </c>
      <c r="I2099" s="42" t="s">
        <v>71</v>
      </c>
      <c r="J2099" s="42" t="s">
        <v>443</v>
      </c>
      <c r="K2099" s="42" t="s">
        <v>764</v>
      </c>
      <c r="L2099" s="2">
        <v>46180</v>
      </c>
      <c r="M2099" s="42" t="s">
        <v>582</v>
      </c>
    </row>
    <row r="2100" spans="1:13" x14ac:dyDescent="0.25">
      <c r="A2100" s="42" t="s">
        <v>968</v>
      </c>
      <c r="B2100" s="42" t="s">
        <v>969</v>
      </c>
      <c r="C2100" s="42" t="s">
        <v>2291</v>
      </c>
      <c r="D2100" s="42" t="s">
        <v>409</v>
      </c>
      <c r="E2100" s="5">
        <v>-1288417</v>
      </c>
      <c r="F2100">
        <v>7</v>
      </c>
      <c r="G2100" s="2">
        <v>45996</v>
      </c>
      <c r="H2100" s="42" t="s">
        <v>439</v>
      </c>
      <c r="I2100" s="42" t="s">
        <v>70</v>
      </c>
      <c r="J2100" s="42" t="s">
        <v>440</v>
      </c>
      <c r="K2100" s="42" t="s">
        <v>2292</v>
      </c>
      <c r="L2100" s="2">
        <v>46178</v>
      </c>
      <c r="M2100" s="42" t="s">
        <v>582</v>
      </c>
    </row>
    <row r="2101" spans="1:13" x14ac:dyDescent="0.25">
      <c r="A2101" s="42" t="s">
        <v>160</v>
      </c>
      <c r="B2101" s="42" t="s">
        <v>21</v>
      </c>
      <c r="C2101" s="42" t="s">
        <v>1403</v>
      </c>
      <c r="D2101" s="42" t="s">
        <v>409</v>
      </c>
      <c r="E2101" s="5">
        <v>12534177</v>
      </c>
      <c r="F2101">
        <v>7</v>
      </c>
      <c r="G2101" s="2">
        <v>45835</v>
      </c>
      <c r="H2101" s="42" t="s">
        <v>439</v>
      </c>
      <c r="I2101" s="42" t="s">
        <v>70</v>
      </c>
      <c r="J2101" s="42" t="s">
        <v>440</v>
      </c>
      <c r="K2101" s="42" t="s">
        <v>1404</v>
      </c>
      <c r="L2101" s="2">
        <v>46178</v>
      </c>
      <c r="M2101" s="42" t="s">
        <v>582</v>
      </c>
    </row>
    <row r="2102" spans="1:13" x14ac:dyDescent="0.25">
      <c r="A2102" s="42" t="s">
        <v>968</v>
      </c>
      <c r="B2102" s="42" t="s">
        <v>969</v>
      </c>
      <c r="C2102" s="42" t="s">
        <v>2291</v>
      </c>
      <c r="D2102" s="42" t="s">
        <v>409</v>
      </c>
      <c r="E2102" s="5">
        <v>1322600</v>
      </c>
      <c r="F2102">
        <v>7</v>
      </c>
      <c r="G2102" s="2">
        <v>45996</v>
      </c>
      <c r="H2102" s="42" t="s">
        <v>439</v>
      </c>
      <c r="I2102" s="42" t="s">
        <v>70</v>
      </c>
      <c r="J2102" s="42" t="s">
        <v>440</v>
      </c>
      <c r="K2102" s="42" t="s">
        <v>2292</v>
      </c>
      <c r="L2102" s="2">
        <v>46178</v>
      </c>
      <c r="M2102" s="42" t="s">
        <v>582</v>
      </c>
    </row>
    <row r="2103" spans="1:13" x14ac:dyDescent="0.25">
      <c r="A2103" s="42" t="s">
        <v>536</v>
      </c>
      <c r="B2103" s="42" t="s">
        <v>403</v>
      </c>
      <c r="C2103" s="42" t="s">
        <v>2337</v>
      </c>
      <c r="D2103" s="42" t="s">
        <v>409</v>
      </c>
      <c r="E2103" s="5">
        <v>-56954019</v>
      </c>
      <c r="F2103">
        <v>6</v>
      </c>
      <c r="G2103" s="2">
        <v>46001</v>
      </c>
      <c r="H2103" s="42" t="s">
        <v>436</v>
      </c>
      <c r="I2103" s="42" t="s">
        <v>66</v>
      </c>
      <c r="J2103" s="42" t="s">
        <v>437</v>
      </c>
      <c r="K2103" s="42" t="s">
        <v>2594</v>
      </c>
      <c r="L2103" s="2">
        <v>46173</v>
      </c>
      <c r="M2103" s="42" t="s">
        <v>582</v>
      </c>
    </row>
    <row r="2104" spans="1:13" x14ac:dyDescent="0.25">
      <c r="A2104" s="42" t="s">
        <v>1210</v>
      </c>
      <c r="B2104" s="42" t="s">
        <v>1211</v>
      </c>
      <c r="C2104" s="42" t="s">
        <v>1212</v>
      </c>
      <c r="D2104" s="42" t="s">
        <v>409</v>
      </c>
      <c r="E2104" s="5">
        <v>4000000</v>
      </c>
      <c r="F2104">
        <v>21</v>
      </c>
      <c r="G2104" s="2">
        <v>45790</v>
      </c>
      <c r="H2104" s="42" t="s">
        <v>442</v>
      </c>
      <c r="I2104" s="42" t="s">
        <v>71</v>
      </c>
      <c r="J2104" s="42" t="s">
        <v>443</v>
      </c>
      <c r="K2104" s="42" t="s">
        <v>1213</v>
      </c>
      <c r="L2104" s="2">
        <v>46173</v>
      </c>
      <c r="M2104" s="42" t="s">
        <v>582</v>
      </c>
    </row>
    <row r="2105" spans="1:13" x14ac:dyDescent="0.25">
      <c r="A2105" s="42" t="s">
        <v>346</v>
      </c>
      <c r="B2105" s="42" t="s">
        <v>368</v>
      </c>
      <c r="C2105" s="42" t="s">
        <v>1545</v>
      </c>
      <c r="D2105" s="42" t="s">
        <v>409</v>
      </c>
      <c r="E2105" s="5">
        <v>1211505464</v>
      </c>
      <c r="F2105">
        <v>8</v>
      </c>
      <c r="G2105" s="2">
        <v>45883</v>
      </c>
      <c r="H2105" s="42" t="s">
        <v>1546</v>
      </c>
      <c r="I2105" s="42" t="s">
        <v>66</v>
      </c>
      <c r="J2105" s="42" t="s">
        <v>492</v>
      </c>
      <c r="K2105" s="42" t="s">
        <v>1547</v>
      </c>
      <c r="L2105" s="2">
        <v>46173</v>
      </c>
      <c r="M2105" s="42" t="s">
        <v>582</v>
      </c>
    </row>
    <row r="2106" spans="1:13" x14ac:dyDescent="0.25">
      <c r="A2106" s="42" t="s">
        <v>197</v>
      </c>
      <c r="B2106" s="42" t="s">
        <v>15</v>
      </c>
      <c r="C2106" s="42" t="s">
        <v>1399</v>
      </c>
      <c r="D2106" s="42" t="s">
        <v>409</v>
      </c>
      <c r="E2106" s="5">
        <v>672170937</v>
      </c>
      <c r="F2106">
        <v>9</v>
      </c>
      <c r="G2106" s="2">
        <v>45832</v>
      </c>
      <c r="H2106" s="42" t="s">
        <v>1692</v>
      </c>
      <c r="I2106" s="42" t="s">
        <v>66</v>
      </c>
      <c r="J2106" s="42" t="s">
        <v>492</v>
      </c>
      <c r="K2106" s="42" t="s">
        <v>1400</v>
      </c>
      <c r="L2106" s="2">
        <v>46173</v>
      </c>
      <c r="M2106" s="42" t="s">
        <v>582</v>
      </c>
    </row>
    <row r="2107" spans="1:13" x14ac:dyDescent="0.25">
      <c r="A2107" s="42" t="s">
        <v>193</v>
      </c>
      <c r="B2107" s="42" t="s">
        <v>367</v>
      </c>
      <c r="C2107" s="42" t="s">
        <v>1791</v>
      </c>
      <c r="D2107" s="42" t="s">
        <v>409</v>
      </c>
      <c r="E2107" s="5">
        <v>2456623</v>
      </c>
      <c r="F2107">
        <v>8</v>
      </c>
      <c r="G2107" s="2">
        <v>45959</v>
      </c>
      <c r="H2107" s="42" t="s">
        <v>442</v>
      </c>
      <c r="I2107" s="42" t="s">
        <v>71</v>
      </c>
      <c r="J2107" s="42" t="s">
        <v>443</v>
      </c>
      <c r="K2107" s="42" t="s">
        <v>1795</v>
      </c>
      <c r="L2107" s="2">
        <v>46173</v>
      </c>
      <c r="M2107" s="42" t="s">
        <v>582</v>
      </c>
    </row>
    <row r="2108" spans="1:13" x14ac:dyDescent="0.25">
      <c r="A2108" s="42" t="s">
        <v>622</v>
      </c>
      <c r="B2108" s="42" t="s">
        <v>625</v>
      </c>
      <c r="C2108" s="42" t="s">
        <v>613</v>
      </c>
      <c r="D2108" s="42" t="s">
        <v>409</v>
      </c>
      <c r="E2108" s="5">
        <v>4588229</v>
      </c>
      <c r="F2108">
        <v>28</v>
      </c>
      <c r="G2108" s="2">
        <v>45589</v>
      </c>
      <c r="H2108" s="42" t="s">
        <v>442</v>
      </c>
      <c r="I2108" s="42" t="s">
        <v>71</v>
      </c>
      <c r="J2108" s="42" t="s">
        <v>443</v>
      </c>
      <c r="K2108" s="42" t="s">
        <v>626</v>
      </c>
      <c r="L2108" s="2">
        <v>46173</v>
      </c>
      <c r="M2108" s="42" t="s">
        <v>582</v>
      </c>
    </row>
    <row r="2109" spans="1:13" x14ac:dyDescent="0.25">
      <c r="A2109" s="42" t="s">
        <v>8888</v>
      </c>
      <c r="B2109" s="42" t="s">
        <v>9995</v>
      </c>
      <c r="C2109" s="42" t="s">
        <v>6708</v>
      </c>
      <c r="D2109" s="42" t="s">
        <v>409</v>
      </c>
      <c r="E2109" s="5">
        <v>4780986</v>
      </c>
      <c r="F2109">
        <v>4</v>
      </c>
      <c r="G2109" s="2">
        <v>46128</v>
      </c>
      <c r="H2109" s="42" t="s">
        <v>442</v>
      </c>
      <c r="I2109" s="42" t="s">
        <v>71</v>
      </c>
      <c r="J2109" s="42" t="s">
        <v>443</v>
      </c>
      <c r="K2109" s="42" t="s">
        <v>9996</v>
      </c>
      <c r="L2109" s="2">
        <v>46173</v>
      </c>
      <c r="M2109" s="42" t="s">
        <v>582</v>
      </c>
    </row>
    <row r="2110" spans="1:13" x14ac:dyDescent="0.25">
      <c r="A2110" s="42" t="s">
        <v>192</v>
      </c>
      <c r="B2110" s="42" t="s">
        <v>385</v>
      </c>
      <c r="C2110" s="42" t="s">
        <v>1102</v>
      </c>
      <c r="D2110" s="42" t="s">
        <v>409</v>
      </c>
      <c r="E2110" s="5">
        <v>40429545</v>
      </c>
      <c r="F2110">
        <v>24</v>
      </c>
      <c r="G2110" s="2">
        <v>45658</v>
      </c>
      <c r="H2110" s="42" t="s">
        <v>1815</v>
      </c>
      <c r="I2110" s="42" t="s">
        <v>1816</v>
      </c>
      <c r="J2110" s="42" t="s">
        <v>1817</v>
      </c>
      <c r="K2110" s="42" t="s">
        <v>1103</v>
      </c>
      <c r="L2110" s="2">
        <v>46173</v>
      </c>
      <c r="M2110" s="42" t="s">
        <v>582</v>
      </c>
    </row>
    <row r="2111" spans="1:13" x14ac:dyDescent="0.25">
      <c r="A2111" s="42" t="s">
        <v>192</v>
      </c>
      <c r="B2111" s="42" t="s">
        <v>385</v>
      </c>
      <c r="C2111" s="42" t="s">
        <v>725</v>
      </c>
      <c r="D2111" s="42" t="s">
        <v>409</v>
      </c>
      <c r="E2111" s="5">
        <v>0</v>
      </c>
      <c r="F2111">
        <v>24</v>
      </c>
      <c r="G2111" s="2">
        <v>45534</v>
      </c>
      <c r="H2111" s="42" t="s">
        <v>473</v>
      </c>
      <c r="I2111" s="42" t="s">
        <v>71</v>
      </c>
      <c r="J2111" s="42" t="s">
        <v>443</v>
      </c>
      <c r="K2111" s="42" t="s">
        <v>751</v>
      </c>
      <c r="L2111" s="2">
        <v>46173</v>
      </c>
      <c r="M2111" s="42" t="s">
        <v>582</v>
      </c>
    </row>
    <row r="2112" spans="1:13" x14ac:dyDescent="0.25">
      <c r="A2112" s="42" t="s">
        <v>592</v>
      </c>
      <c r="B2112" s="42" t="s">
        <v>549</v>
      </c>
      <c r="C2112" s="42" t="s">
        <v>1323</v>
      </c>
      <c r="D2112" s="42" t="s">
        <v>409</v>
      </c>
      <c r="E2112" s="5">
        <v>1032807</v>
      </c>
      <c r="F2112">
        <v>16</v>
      </c>
      <c r="G2112" s="2">
        <v>45814</v>
      </c>
      <c r="H2112" s="42" t="s">
        <v>451</v>
      </c>
      <c r="I2112" s="42" t="s">
        <v>68</v>
      </c>
      <c r="J2112" s="42" t="s">
        <v>452</v>
      </c>
      <c r="K2112" s="42" t="s">
        <v>1323</v>
      </c>
      <c r="L2112" s="2">
        <v>46172</v>
      </c>
      <c r="M2112" s="42" t="s">
        <v>582</v>
      </c>
    </row>
    <row r="2113" spans="1:13" x14ac:dyDescent="0.25">
      <c r="A2113" s="42" t="s">
        <v>2077</v>
      </c>
      <c r="B2113" s="42" t="s">
        <v>2078</v>
      </c>
      <c r="C2113" s="42" t="s">
        <v>2448</v>
      </c>
      <c r="D2113" s="42" t="s">
        <v>409</v>
      </c>
      <c r="E2113" s="5">
        <v>189308</v>
      </c>
      <c r="F2113">
        <v>6</v>
      </c>
      <c r="G2113" s="2">
        <v>46006</v>
      </c>
      <c r="H2113" s="42" t="s">
        <v>453</v>
      </c>
      <c r="I2113" s="42" t="s">
        <v>68</v>
      </c>
      <c r="J2113" s="42" t="s">
        <v>452</v>
      </c>
      <c r="K2113" s="42" t="s">
        <v>2448</v>
      </c>
      <c r="L2113" s="2">
        <v>46172</v>
      </c>
      <c r="M2113" s="42" t="s">
        <v>582</v>
      </c>
    </row>
    <row r="2114" spans="1:13" x14ac:dyDescent="0.25">
      <c r="A2114" s="42" t="s">
        <v>2384</v>
      </c>
      <c r="B2114" s="42" t="s">
        <v>2385</v>
      </c>
      <c r="C2114" s="42" t="s">
        <v>2341</v>
      </c>
      <c r="D2114" s="42" t="s">
        <v>409</v>
      </c>
      <c r="E2114" s="5">
        <v>600000</v>
      </c>
      <c r="F2114">
        <v>8</v>
      </c>
      <c r="G2114" s="2">
        <v>46006</v>
      </c>
      <c r="H2114" s="42" t="s">
        <v>1500</v>
      </c>
      <c r="I2114" s="42" t="s">
        <v>68</v>
      </c>
      <c r="J2114" s="42" t="s">
        <v>452</v>
      </c>
      <c r="K2114" s="42" t="s">
        <v>2341</v>
      </c>
      <c r="L2114" s="2">
        <v>46172</v>
      </c>
      <c r="M2114" s="42" t="s">
        <v>582</v>
      </c>
    </row>
    <row r="2115" spans="1:13" x14ac:dyDescent="0.25">
      <c r="A2115" s="42" t="s">
        <v>329</v>
      </c>
      <c r="B2115" s="42" t="s">
        <v>312</v>
      </c>
      <c r="C2115" s="42" t="s">
        <v>1689</v>
      </c>
      <c r="D2115" s="42" t="s">
        <v>409</v>
      </c>
      <c r="E2115" s="5">
        <v>5393177</v>
      </c>
      <c r="F2115">
        <v>14</v>
      </c>
      <c r="G2115" s="2">
        <v>45903</v>
      </c>
      <c r="H2115" s="42" t="s">
        <v>487</v>
      </c>
      <c r="I2115" s="42" t="s">
        <v>73</v>
      </c>
      <c r="J2115" s="42" t="s">
        <v>478</v>
      </c>
      <c r="K2115" s="42" t="s">
        <v>1690</v>
      </c>
      <c r="L2115" s="2">
        <v>46172</v>
      </c>
      <c r="M2115" s="42" t="s">
        <v>582</v>
      </c>
    </row>
    <row r="2116" spans="1:13" x14ac:dyDescent="0.25">
      <c r="A2116" s="42" t="s">
        <v>153</v>
      </c>
      <c r="B2116" s="42" t="s">
        <v>386</v>
      </c>
      <c r="C2116" s="42" t="s">
        <v>10608</v>
      </c>
      <c r="D2116" s="42" t="s">
        <v>409</v>
      </c>
      <c r="E2116" s="5">
        <v>8889793</v>
      </c>
      <c r="F2116">
        <v>5</v>
      </c>
      <c r="G2116" s="2">
        <v>46167</v>
      </c>
      <c r="H2116" s="42" t="s">
        <v>439</v>
      </c>
      <c r="I2116" s="42" t="s">
        <v>70</v>
      </c>
      <c r="J2116" s="42" t="s">
        <v>440</v>
      </c>
      <c r="K2116" s="42" t="s">
        <v>11994</v>
      </c>
      <c r="L2116" s="2">
        <v>46171</v>
      </c>
      <c r="M2116" s="42" t="s">
        <v>582</v>
      </c>
    </row>
    <row r="2117" spans="1:13" x14ac:dyDescent="0.25">
      <c r="A2117" s="42" t="s">
        <v>153</v>
      </c>
      <c r="B2117" s="42" t="s">
        <v>386</v>
      </c>
      <c r="C2117" s="42" t="s">
        <v>1629</v>
      </c>
      <c r="D2117" s="42" t="s">
        <v>409</v>
      </c>
      <c r="E2117" s="5">
        <v>8201886</v>
      </c>
      <c r="F2117">
        <v>4</v>
      </c>
      <c r="G2117" s="2">
        <v>45922</v>
      </c>
      <c r="H2117" s="42" t="s">
        <v>2438</v>
      </c>
      <c r="I2117" s="42" t="s">
        <v>73</v>
      </c>
      <c r="J2117" s="42" t="s">
        <v>449</v>
      </c>
      <c r="K2117" s="42" t="s">
        <v>1630</v>
      </c>
      <c r="L2117" s="2">
        <v>46171</v>
      </c>
      <c r="M2117" s="42" t="s">
        <v>582</v>
      </c>
    </row>
    <row r="2118" spans="1:13" x14ac:dyDescent="0.25">
      <c r="A2118" s="42" t="s">
        <v>164</v>
      </c>
      <c r="B2118" s="42" t="s">
        <v>2</v>
      </c>
      <c r="C2118" s="42" t="s">
        <v>1397</v>
      </c>
      <c r="D2118" s="42" t="s">
        <v>409</v>
      </c>
      <c r="E2118" s="5">
        <v>2921534</v>
      </c>
      <c r="F2118">
        <v>4</v>
      </c>
      <c r="G2118" s="2">
        <v>45820</v>
      </c>
      <c r="H2118" s="42" t="s">
        <v>448</v>
      </c>
      <c r="I2118" s="42" t="s">
        <v>73</v>
      </c>
      <c r="J2118" s="42" t="s">
        <v>449</v>
      </c>
      <c r="K2118" s="42" t="s">
        <v>1398</v>
      </c>
      <c r="L2118" s="2">
        <v>46171</v>
      </c>
      <c r="M2118" s="42" t="s">
        <v>582</v>
      </c>
    </row>
    <row r="2119" spans="1:13" x14ac:dyDescent="0.25">
      <c r="A2119" s="42" t="s">
        <v>9982</v>
      </c>
      <c r="B2119" s="42" t="s">
        <v>9983</v>
      </c>
      <c r="C2119" s="42" t="s">
        <v>9984</v>
      </c>
      <c r="D2119" s="42" t="s">
        <v>409</v>
      </c>
      <c r="E2119" s="5">
        <v>9960430</v>
      </c>
      <c r="F2119">
        <v>5</v>
      </c>
      <c r="G2119" s="2">
        <v>46106</v>
      </c>
      <c r="H2119" s="42" t="s">
        <v>439</v>
      </c>
      <c r="I2119" s="42" t="s">
        <v>70</v>
      </c>
      <c r="J2119" s="42" t="s">
        <v>440</v>
      </c>
      <c r="K2119" s="42" t="s">
        <v>9985</v>
      </c>
      <c r="L2119" s="2">
        <v>46171</v>
      </c>
      <c r="M2119" s="42" t="s">
        <v>582</v>
      </c>
    </row>
    <row r="2120" spans="1:13" x14ac:dyDescent="0.25">
      <c r="A2120" s="42" t="s">
        <v>968</v>
      </c>
      <c r="B2120" s="42" t="s">
        <v>969</v>
      </c>
      <c r="C2120" s="42" t="s">
        <v>2291</v>
      </c>
      <c r="D2120" s="42" t="s">
        <v>409</v>
      </c>
      <c r="E2120" s="5">
        <v>1288417</v>
      </c>
      <c r="F2120">
        <v>7</v>
      </c>
      <c r="G2120" s="2">
        <v>45996</v>
      </c>
      <c r="H2120" s="42" t="s">
        <v>439</v>
      </c>
      <c r="I2120" s="42" t="s">
        <v>70</v>
      </c>
      <c r="J2120" s="42" t="s">
        <v>440</v>
      </c>
      <c r="K2120" s="42" t="s">
        <v>2292</v>
      </c>
      <c r="L2120" s="2">
        <v>46171</v>
      </c>
      <c r="M2120" s="42" t="s">
        <v>582</v>
      </c>
    </row>
    <row r="2121" spans="1:13" x14ac:dyDescent="0.25">
      <c r="A2121" s="42" t="s">
        <v>8856</v>
      </c>
      <c r="B2121" s="42" t="s">
        <v>9990</v>
      </c>
      <c r="C2121" s="42" t="s">
        <v>6699</v>
      </c>
      <c r="D2121" s="42" t="s">
        <v>409</v>
      </c>
      <c r="E2121" s="5">
        <v>28646197</v>
      </c>
      <c r="F2121">
        <v>4</v>
      </c>
      <c r="G2121" s="2">
        <v>46112</v>
      </c>
      <c r="H2121" s="42" t="s">
        <v>439</v>
      </c>
      <c r="I2121" s="42" t="s">
        <v>70</v>
      </c>
      <c r="J2121" s="42" t="s">
        <v>440</v>
      </c>
      <c r="K2121" s="42" t="s">
        <v>9991</v>
      </c>
      <c r="L2121" s="2">
        <v>46171</v>
      </c>
      <c r="M2121" s="42" t="s">
        <v>582</v>
      </c>
    </row>
    <row r="2122" spans="1:13" x14ac:dyDescent="0.25">
      <c r="A2122" s="42" t="s">
        <v>2377</v>
      </c>
      <c r="B2122" s="42" t="s">
        <v>2378</v>
      </c>
      <c r="C2122" s="42" t="s">
        <v>6530</v>
      </c>
      <c r="D2122" s="42" t="s">
        <v>409</v>
      </c>
      <c r="E2122" s="5">
        <v>2000000</v>
      </c>
      <c r="F2122">
        <v>4</v>
      </c>
      <c r="G2122" s="2">
        <v>46108</v>
      </c>
      <c r="H2122" s="42" t="s">
        <v>450</v>
      </c>
      <c r="I2122" s="42" t="s">
        <v>68</v>
      </c>
      <c r="J2122" s="42" t="s">
        <v>429</v>
      </c>
      <c r="K2122" s="42" t="s">
        <v>9986</v>
      </c>
      <c r="L2122" s="2">
        <v>46171</v>
      </c>
      <c r="M2122" s="42" t="s">
        <v>582</v>
      </c>
    </row>
    <row r="2123" spans="1:13" x14ac:dyDescent="0.25">
      <c r="A2123" s="42" t="s">
        <v>180</v>
      </c>
      <c r="B2123" s="42" t="s">
        <v>23</v>
      </c>
      <c r="C2123" s="42" t="s">
        <v>10568</v>
      </c>
      <c r="D2123" s="42" t="s">
        <v>409</v>
      </c>
      <c r="E2123" s="5">
        <v>3000000</v>
      </c>
      <c r="F2123">
        <v>4</v>
      </c>
      <c r="G2123" s="2">
        <v>46171</v>
      </c>
      <c r="H2123" s="42" t="s">
        <v>1500</v>
      </c>
      <c r="I2123" s="42" t="s">
        <v>68</v>
      </c>
      <c r="J2123" s="42" t="s">
        <v>452</v>
      </c>
      <c r="K2123" s="42" t="s">
        <v>3046</v>
      </c>
      <c r="L2123" s="2">
        <v>46171</v>
      </c>
      <c r="M2123" s="42" t="s">
        <v>582</v>
      </c>
    </row>
    <row r="2124" spans="1:13" x14ac:dyDescent="0.25">
      <c r="A2124" s="42" t="s">
        <v>1591</v>
      </c>
      <c r="B2124" s="42" t="s">
        <v>1592</v>
      </c>
      <c r="C2124" s="42" t="s">
        <v>1148</v>
      </c>
      <c r="D2124" s="42" t="s">
        <v>409</v>
      </c>
      <c r="E2124" s="5">
        <v>26312727</v>
      </c>
      <c r="F2124">
        <v>4</v>
      </c>
      <c r="G2124" s="2">
        <v>45761</v>
      </c>
      <c r="H2124" s="42" t="s">
        <v>2439</v>
      </c>
      <c r="I2124" s="42" t="s">
        <v>73</v>
      </c>
      <c r="J2124" s="42" t="s">
        <v>449</v>
      </c>
      <c r="K2124" s="42" t="s">
        <v>1549</v>
      </c>
      <c r="L2124" s="2">
        <v>46171</v>
      </c>
      <c r="M2124" s="42" t="s">
        <v>582</v>
      </c>
    </row>
    <row r="2125" spans="1:13" x14ac:dyDescent="0.25">
      <c r="A2125" s="42" t="s">
        <v>167</v>
      </c>
      <c r="B2125" s="42" t="s">
        <v>31</v>
      </c>
      <c r="C2125" s="42" t="s">
        <v>248</v>
      </c>
      <c r="D2125" s="42" t="s">
        <v>409</v>
      </c>
      <c r="E2125" s="5">
        <v>6613016</v>
      </c>
      <c r="F2125">
        <v>36</v>
      </c>
      <c r="G2125" s="2">
        <v>45290</v>
      </c>
      <c r="H2125" s="42" t="s">
        <v>428</v>
      </c>
      <c r="I2125" s="42" t="s">
        <v>68</v>
      </c>
      <c r="J2125" s="42" t="s">
        <v>429</v>
      </c>
      <c r="K2125" s="42" t="s">
        <v>459</v>
      </c>
      <c r="L2125" s="2">
        <v>46171</v>
      </c>
      <c r="M2125" s="42" t="s">
        <v>582</v>
      </c>
    </row>
    <row r="2126" spans="1:13" x14ac:dyDescent="0.25">
      <c r="A2126" s="42" t="s">
        <v>164</v>
      </c>
      <c r="B2126" s="42" t="s">
        <v>2</v>
      </c>
      <c r="C2126" s="42" t="s">
        <v>2545</v>
      </c>
      <c r="D2126" s="42" t="s">
        <v>409</v>
      </c>
      <c r="E2126" s="5">
        <v>1621723</v>
      </c>
      <c r="F2126">
        <v>12</v>
      </c>
      <c r="G2126" s="2">
        <v>46035</v>
      </c>
      <c r="H2126" s="42" t="s">
        <v>607</v>
      </c>
      <c r="I2126" s="42" t="s">
        <v>73</v>
      </c>
      <c r="J2126" s="42" t="s">
        <v>449</v>
      </c>
      <c r="K2126" s="42" t="s">
        <v>2546</v>
      </c>
      <c r="L2126" s="2">
        <v>46171</v>
      </c>
      <c r="M2126" s="42" t="s">
        <v>582</v>
      </c>
    </row>
    <row r="2127" spans="1:13" x14ac:dyDescent="0.25">
      <c r="A2127" s="42" t="s">
        <v>167</v>
      </c>
      <c r="B2127" s="42" t="s">
        <v>31</v>
      </c>
      <c r="C2127" s="42" t="s">
        <v>244</v>
      </c>
      <c r="D2127" s="42" t="s">
        <v>409</v>
      </c>
      <c r="E2127" s="5">
        <v>8817355</v>
      </c>
      <c r="F2127">
        <v>44</v>
      </c>
      <c r="G2127" s="2">
        <v>45290</v>
      </c>
      <c r="H2127" s="42" t="s">
        <v>455</v>
      </c>
      <c r="I2127" s="42" t="s">
        <v>68</v>
      </c>
      <c r="J2127" s="42" t="s">
        <v>456</v>
      </c>
      <c r="K2127" s="42" t="s">
        <v>502</v>
      </c>
      <c r="L2127" s="2">
        <v>46171</v>
      </c>
      <c r="M2127" s="42" t="s">
        <v>582</v>
      </c>
    </row>
    <row r="2128" spans="1:13" x14ac:dyDescent="0.25">
      <c r="A2128" s="42" t="s">
        <v>8830</v>
      </c>
      <c r="B2128" s="42" t="s">
        <v>9948</v>
      </c>
      <c r="C2128" s="42" t="s">
        <v>6697</v>
      </c>
      <c r="D2128" s="42" t="s">
        <v>409</v>
      </c>
      <c r="E2128" s="5">
        <v>9936780</v>
      </c>
      <c r="F2128">
        <v>4</v>
      </c>
      <c r="G2128" s="2">
        <v>46097</v>
      </c>
      <c r="H2128" s="42" t="s">
        <v>439</v>
      </c>
      <c r="I2128" s="42" t="s">
        <v>70</v>
      </c>
      <c r="J2128" s="42" t="s">
        <v>440</v>
      </c>
      <c r="K2128" s="42" t="s">
        <v>9949</v>
      </c>
      <c r="L2128" s="2">
        <v>46171</v>
      </c>
      <c r="M2128" s="42" t="s">
        <v>582</v>
      </c>
    </row>
    <row r="2129" spans="1:13" x14ac:dyDescent="0.25">
      <c r="A2129" s="42" t="s">
        <v>968</v>
      </c>
      <c r="B2129" s="42" t="s">
        <v>969</v>
      </c>
      <c r="C2129" s="42" t="s">
        <v>2293</v>
      </c>
      <c r="D2129" s="42" t="s">
        <v>409</v>
      </c>
      <c r="E2129" s="5">
        <v>574832</v>
      </c>
      <c r="F2129">
        <v>5</v>
      </c>
      <c r="G2129" s="2">
        <v>45996</v>
      </c>
      <c r="H2129" s="42" t="s">
        <v>439</v>
      </c>
      <c r="I2129" s="42" t="s">
        <v>70</v>
      </c>
      <c r="J2129" s="42" t="s">
        <v>440</v>
      </c>
      <c r="K2129" s="42" t="s">
        <v>2294</v>
      </c>
      <c r="L2129" s="2">
        <v>46171</v>
      </c>
      <c r="M2129" s="42" t="s">
        <v>582</v>
      </c>
    </row>
    <row r="2130" spans="1:13" x14ac:dyDescent="0.25">
      <c r="A2130" s="42" t="s">
        <v>167</v>
      </c>
      <c r="B2130" s="42" t="s">
        <v>31</v>
      </c>
      <c r="C2130" s="42" t="s">
        <v>246</v>
      </c>
      <c r="D2130" s="42" t="s">
        <v>409</v>
      </c>
      <c r="E2130" s="5">
        <v>6245626</v>
      </c>
      <c r="F2130">
        <v>36</v>
      </c>
      <c r="G2130" s="2">
        <v>45290</v>
      </c>
      <c r="H2130" s="42" t="s">
        <v>453</v>
      </c>
      <c r="I2130" s="42" t="s">
        <v>68</v>
      </c>
      <c r="J2130" s="42" t="s">
        <v>452</v>
      </c>
      <c r="K2130" s="42" t="s">
        <v>454</v>
      </c>
      <c r="L2130" s="2">
        <v>46171</v>
      </c>
      <c r="M2130" s="42" t="s">
        <v>582</v>
      </c>
    </row>
    <row r="2131" spans="1:13" x14ac:dyDescent="0.25">
      <c r="A2131" s="42" t="s">
        <v>919</v>
      </c>
      <c r="B2131" s="42" t="s">
        <v>920</v>
      </c>
      <c r="C2131" s="42" t="s">
        <v>10466</v>
      </c>
      <c r="D2131" s="42" t="s">
        <v>409</v>
      </c>
      <c r="E2131" s="5">
        <v>1260000</v>
      </c>
      <c r="F2131">
        <v>4</v>
      </c>
      <c r="G2131" s="2">
        <v>46162</v>
      </c>
      <c r="H2131" s="42" t="s">
        <v>450</v>
      </c>
      <c r="I2131" s="42" t="s">
        <v>68</v>
      </c>
      <c r="J2131" s="42" t="s">
        <v>429</v>
      </c>
      <c r="K2131" s="42" t="s">
        <v>10467</v>
      </c>
      <c r="L2131" s="2">
        <v>46171</v>
      </c>
      <c r="M2131" s="42" t="s">
        <v>582</v>
      </c>
    </row>
    <row r="2132" spans="1:13" x14ac:dyDescent="0.25">
      <c r="A2132" s="42" t="s">
        <v>153</v>
      </c>
      <c r="B2132" s="42" t="s">
        <v>386</v>
      </c>
      <c r="C2132" s="42" t="s">
        <v>1629</v>
      </c>
      <c r="D2132" s="42" t="s">
        <v>409</v>
      </c>
      <c r="E2132" s="5">
        <v>27206599</v>
      </c>
      <c r="F2132">
        <v>4</v>
      </c>
      <c r="G2132" s="2">
        <v>45922</v>
      </c>
      <c r="H2132" s="42" t="s">
        <v>2438</v>
      </c>
      <c r="I2132" s="42" t="s">
        <v>73</v>
      </c>
      <c r="J2132" s="42" t="s">
        <v>449</v>
      </c>
      <c r="K2132" s="42" t="s">
        <v>1630</v>
      </c>
      <c r="L2132" s="2">
        <v>46171</v>
      </c>
      <c r="M2132" s="42" t="s">
        <v>582</v>
      </c>
    </row>
    <row r="2133" spans="1:13" x14ac:dyDescent="0.25">
      <c r="A2133" s="42" t="s">
        <v>1694</v>
      </c>
      <c r="B2133" s="42" t="s">
        <v>1695</v>
      </c>
      <c r="C2133" s="42" t="s">
        <v>2591</v>
      </c>
      <c r="D2133" s="42" t="s">
        <v>409</v>
      </c>
      <c r="E2133" s="5">
        <v>9911456</v>
      </c>
      <c r="F2133">
        <v>5</v>
      </c>
      <c r="G2133" s="2">
        <v>46062</v>
      </c>
      <c r="H2133" s="42" t="s">
        <v>439</v>
      </c>
      <c r="I2133" s="42" t="s">
        <v>70</v>
      </c>
      <c r="J2133" s="42" t="s">
        <v>440</v>
      </c>
      <c r="K2133" s="42" t="s">
        <v>5914</v>
      </c>
      <c r="L2133" s="2">
        <v>46171</v>
      </c>
      <c r="M2133" s="42" t="s">
        <v>582</v>
      </c>
    </row>
    <row r="2134" spans="1:13" x14ac:dyDescent="0.25">
      <c r="A2134" s="42" t="s">
        <v>5699</v>
      </c>
      <c r="B2134" s="42" t="s">
        <v>5700</v>
      </c>
      <c r="C2134" s="42" t="s">
        <v>6611</v>
      </c>
      <c r="D2134" s="42" t="s">
        <v>409</v>
      </c>
      <c r="E2134" s="5">
        <v>2615941</v>
      </c>
      <c r="F2134">
        <v>5</v>
      </c>
      <c r="G2134" s="2">
        <v>46105</v>
      </c>
      <c r="H2134" s="42" t="s">
        <v>499</v>
      </c>
      <c r="I2134" s="42" t="s">
        <v>69</v>
      </c>
      <c r="J2134" s="42" t="s">
        <v>471</v>
      </c>
      <c r="K2134" s="42" t="s">
        <v>9955</v>
      </c>
      <c r="L2134" s="2">
        <v>46169</v>
      </c>
      <c r="M2134" s="42" t="s">
        <v>582</v>
      </c>
    </row>
    <row r="2135" spans="1:13" x14ac:dyDescent="0.25">
      <c r="A2135" s="42" t="s">
        <v>5699</v>
      </c>
      <c r="B2135" s="42" t="s">
        <v>5700</v>
      </c>
      <c r="C2135" s="42" t="s">
        <v>6611</v>
      </c>
      <c r="D2135" s="42" t="s">
        <v>409</v>
      </c>
      <c r="E2135" s="5">
        <v>2615941</v>
      </c>
      <c r="F2135">
        <v>5</v>
      </c>
      <c r="G2135" s="2">
        <v>46105</v>
      </c>
      <c r="H2135" s="42" t="s">
        <v>499</v>
      </c>
      <c r="I2135" s="42" t="s">
        <v>69</v>
      </c>
      <c r="J2135" s="42" t="s">
        <v>471</v>
      </c>
      <c r="K2135" s="42" t="s">
        <v>9955</v>
      </c>
      <c r="L2135" s="2">
        <v>46169</v>
      </c>
      <c r="M2135" s="42" t="s">
        <v>582</v>
      </c>
    </row>
    <row r="2136" spans="1:13" x14ac:dyDescent="0.25">
      <c r="A2136" s="42" t="s">
        <v>283</v>
      </c>
      <c r="B2136" s="42" t="s">
        <v>77</v>
      </c>
      <c r="C2136" s="42" t="s">
        <v>2621</v>
      </c>
      <c r="D2136" s="42" t="s">
        <v>409</v>
      </c>
      <c r="E2136">
        <v>2958411</v>
      </c>
      <c r="F2136">
        <v>4</v>
      </c>
      <c r="G2136" s="2">
        <v>46034</v>
      </c>
      <c r="H2136" s="42" t="s">
        <v>439</v>
      </c>
      <c r="I2136" s="42" t="s">
        <v>70</v>
      </c>
      <c r="J2136" s="42" t="s">
        <v>440</v>
      </c>
      <c r="K2136" s="42" t="s">
        <v>2622</v>
      </c>
      <c r="L2136" s="2">
        <v>46168</v>
      </c>
      <c r="M2136" s="42" t="s">
        <v>582</v>
      </c>
    </row>
    <row r="2137" spans="1:13" x14ac:dyDescent="0.25">
      <c r="A2137" s="42" t="s">
        <v>167</v>
      </c>
      <c r="B2137" s="42" t="s">
        <v>31</v>
      </c>
      <c r="C2137" s="42" t="s">
        <v>247</v>
      </c>
      <c r="D2137" s="42" t="s">
        <v>409</v>
      </c>
      <c r="E2137">
        <v>36738980</v>
      </c>
      <c r="F2137">
        <v>36</v>
      </c>
      <c r="G2137" s="2">
        <v>45290</v>
      </c>
      <c r="H2137" s="42" t="s">
        <v>450</v>
      </c>
      <c r="I2137" s="42" t="s">
        <v>68</v>
      </c>
      <c r="J2137" s="42" t="s">
        <v>429</v>
      </c>
      <c r="K2137" s="42" t="s">
        <v>459</v>
      </c>
      <c r="L2137" s="2">
        <v>46164</v>
      </c>
      <c r="M2137" s="42" t="s">
        <v>582</v>
      </c>
    </row>
    <row r="2138" spans="1:13" x14ac:dyDescent="0.25">
      <c r="A2138" s="42" t="s">
        <v>167</v>
      </c>
      <c r="B2138" s="42" t="s">
        <v>31</v>
      </c>
      <c r="C2138" s="42" t="s">
        <v>245</v>
      </c>
      <c r="D2138" s="42" t="s">
        <v>409</v>
      </c>
      <c r="E2138">
        <v>6613016</v>
      </c>
      <c r="F2138">
        <v>36</v>
      </c>
      <c r="G2138" s="2">
        <v>45290</v>
      </c>
      <c r="H2138" s="42" t="s">
        <v>451</v>
      </c>
      <c r="I2138" s="42" t="s">
        <v>68</v>
      </c>
      <c r="J2138" s="42" t="s">
        <v>452</v>
      </c>
      <c r="K2138" s="42" t="s">
        <v>503</v>
      </c>
      <c r="L2138" s="2">
        <v>46164</v>
      </c>
      <c r="M2138" s="42" t="s">
        <v>582</v>
      </c>
    </row>
    <row r="2139" spans="1:13" x14ac:dyDescent="0.25">
      <c r="A2139" s="42" t="s">
        <v>202</v>
      </c>
      <c r="B2139" s="42" t="s">
        <v>83</v>
      </c>
      <c r="C2139" s="42" t="s">
        <v>2592</v>
      </c>
      <c r="D2139" s="42" t="s">
        <v>409</v>
      </c>
      <c r="E2139">
        <v>3880799</v>
      </c>
      <c r="F2139">
        <v>5</v>
      </c>
      <c r="G2139" s="2">
        <v>46042</v>
      </c>
      <c r="H2139" s="42" t="s">
        <v>439</v>
      </c>
      <c r="I2139" s="42" t="s">
        <v>70</v>
      </c>
      <c r="J2139" s="42" t="s">
        <v>440</v>
      </c>
      <c r="K2139" s="42" t="s">
        <v>2593</v>
      </c>
      <c r="L2139" s="2">
        <v>46162</v>
      </c>
      <c r="M2139" s="42" t="s">
        <v>582</v>
      </c>
    </row>
    <row r="2140" spans="1:13" x14ac:dyDescent="0.25">
      <c r="A2140" s="42" t="s">
        <v>5699</v>
      </c>
      <c r="B2140" s="42" t="s">
        <v>5700</v>
      </c>
      <c r="C2140" s="42" t="s">
        <v>6611</v>
      </c>
      <c r="D2140" s="42" t="s">
        <v>409</v>
      </c>
      <c r="E2140">
        <v>2615941</v>
      </c>
      <c r="F2140">
        <v>5</v>
      </c>
      <c r="G2140" s="2">
        <v>46105</v>
      </c>
      <c r="H2140" s="42" t="s">
        <v>499</v>
      </c>
      <c r="I2140" s="42" t="s">
        <v>69</v>
      </c>
      <c r="J2140" s="42" t="s">
        <v>471</v>
      </c>
      <c r="K2140" s="42" t="s">
        <v>9955</v>
      </c>
      <c r="L2140" s="2">
        <v>46155</v>
      </c>
      <c r="M2140" s="42" t="s">
        <v>582</v>
      </c>
    </row>
    <row r="2141" spans="1:13" x14ac:dyDescent="0.25">
      <c r="A2141" s="42" t="s">
        <v>214</v>
      </c>
      <c r="B2141" s="42" t="s">
        <v>389</v>
      </c>
      <c r="C2141" s="42" t="s">
        <v>724</v>
      </c>
      <c r="D2141" s="42" t="s">
        <v>409</v>
      </c>
      <c r="E2141">
        <v>10964886</v>
      </c>
      <c r="F2141">
        <v>24</v>
      </c>
      <c r="G2141" s="2">
        <v>45656</v>
      </c>
      <c r="H2141" s="42" t="s">
        <v>442</v>
      </c>
      <c r="I2141" s="42" t="s">
        <v>71</v>
      </c>
      <c r="J2141" s="42" t="s">
        <v>443</v>
      </c>
      <c r="K2141" s="42" t="s">
        <v>764</v>
      </c>
      <c r="L2141" s="2">
        <v>46152</v>
      </c>
      <c r="M2141" s="42" t="s">
        <v>582</v>
      </c>
    </row>
    <row r="2142" spans="1:13" x14ac:dyDescent="0.25">
      <c r="A2142" s="42" t="s">
        <v>329</v>
      </c>
      <c r="B2142" s="42" t="s">
        <v>312</v>
      </c>
      <c r="C2142" s="42" t="s">
        <v>1689</v>
      </c>
      <c r="D2142" s="42" t="s">
        <v>409</v>
      </c>
      <c r="E2142">
        <v>5393177</v>
      </c>
      <c r="F2142">
        <v>14</v>
      </c>
      <c r="G2142" s="2">
        <v>45903</v>
      </c>
      <c r="H2142" s="42" t="s">
        <v>487</v>
      </c>
      <c r="I2142" s="42" t="s">
        <v>73</v>
      </c>
      <c r="J2142" s="42" t="s">
        <v>478</v>
      </c>
      <c r="K2142" s="42" t="s">
        <v>1690</v>
      </c>
      <c r="L2142" s="2">
        <v>46142</v>
      </c>
      <c r="M2142" s="42" t="s">
        <v>582</v>
      </c>
    </row>
    <row r="2143" spans="1:13" x14ac:dyDescent="0.25">
      <c r="A2143" s="42" t="s">
        <v>622</v>
      </c>
      <c r="B2143" s="42" t="s">
        <v>625</v>
      </c>
      <c r="C2143" s="42" t="s">
        <v>613</v>
      </c>
      <c r="D2143" s="42" t="s">
        <v>409</v>
      </c>
      <c r="E2143">
        <v>3931780</v>
      </c>
      <c r="F2143">
        <v>28</v>
      </c>
      <c r="G2143" s="2">
        <v>45589</v>
      </c>
      <c r="H2143" s="42" t="s">
        <v>442</v>
      </c>
      <c r="I2143" s="42" t="s">
        <v>71</v>
      </c>
      <c r="J2143" s="42" t="s">
        <v>443</v>
      </c>
      <c r="K2143" s="42" t="s">
        <v>626</v>
      </c>
      <c r="L2143" s="2">
        <v>46142</v>
      </c>
      <c r="M2143" s="42" t="s">
        <v>582</v>
      </c>
    </row>
    <row r="2144" spans="1:13" x14ac:dyDescent="0.25">
      <c r="A2144" s="42" t="s">
        <v>153</v>
      </c>
      <c r="B2144" s="42" t="s">
        <v>386</v>
      </c>
      <c r="C2144" s="42" t="s">
        <v>2336</v>
      </c>
      <c r="D2144" s="42" t="s">
        <v>409</v>
      </c>
      <c r="E2144">
        <v>6030229</v>
      </c>
      <c r="F2144">
        <v>5</v>
      </c>
      <c r="G2144" s="2">
        <v>46014</v>
      </c>
      <c r="H2144" s="42" t="s">
        <v>597</v>
      </c>
      <c r="I2144" s="42" t="s">
        <v>66</v>
      </c>
      <c r="J2144" s="42" t="s">
        <v>492</v>
      </c>
      <c r="K2144" s="42" t="s">
        <v>2427</v>
      </c>
      <c r="L2144" s="2">
        <v>46142</v>
      </c>
      <c r="M2144" s="42" t="s">
        <v>582</v>
      </c>
    </row>
    <row r="2145" spans="1:13" x14ac:dyDescent="0.25">
      <c r="A2145" s="42" t="s">
        <v>2384</v>
      </c>
      <c r="B2145" s="42" t="s">
        <v>2385</v>
      </c>
      <c r="C2145" s="42" t="s">
        <v>2341</v>
      </c>
      <c r="D2145" s="42" t="s">
        <v>409</v>
      </c>
      <c r="E2145">
        <v>600000</v>
      </c>
      <c r="F2145">
        <v>8</v>
      </c>
      <c r="G2145" s="2">
        <v>46006</v>
      </c>
      <c r="H2145" s="42" t="s">
        <v>1500</v>
      </c>
      <c r="I2145" s="42" t="s">
        <v>68</v>
      </c>
      <c r="J2145" s="42" t="s">
        <v>452</v>
      </c>
      <c r="K2145" s="42" t="s">
        <v>2341</v>
      </c>
      <c r="L2145" s="2">
        <v>46142</v>
      </c>
      <c r="M2145" s="42" t="s">
        <v>582</v>
      </c>
    </row>
    <row r="2146" spans="1:13" x14ac:dyDescent="0.25">
      <c r="A2146" s="42" t="s">
        <v>197</v>
      </c>
      <c r="B2146" s="42" t="s">
        <v>15</v>
      </c>
      <c r="C2146" s="42" t="s">
        <v>1401</v>
      </c>
      <c r="D2146" s="42" t="s">
        <v>409</v>
      </c>
      <c r="E2146">
        <v>-179230597</v>
      </c>
      <c r="F2146">
        <v>8</v>
      </c>
      <c r="G2146" s="2">
        <v>45832</v>
      </c>
      <c r="H2146" s="42" t="s">
        <v>1599</v>
      </c>
      <c r="I2146" s="42" t="s">
        <v>66</v>
      </c>
      <c r="J2146" s="42" t="s">
        <v>492</v>
      </c>
      <c r="K2146" s="42" t="s">
        <v>1402</v>
      </c>
      <c r="L2146" s="2">
        <v>46142</v>
      </c>
      <c r="M2146" s="42" t="s">
        <v>582</v>
      </c>
    </row>
    <row r="2147" spans="1:13" x14ac:dyDescent="0.25">
      <c r="A2147" s="42" t="s">
        <v>621</v>
      </c>
      <c r="B2147" s="42" t="s">
        <v>392</v>
      </c>
      <c r="C2147" s="42" t="s">
        <v>371</v>
      </c>
      <c r="D2147" s="42" t="s">
        <v>409</v>
      </c>
      <c r="E2147">
        <v>4014016</v>
      </c>
      <c r="F2147">
        <v>9</v>
      </c>
      <c r="G2147" s="2">
        <v>45440</v>
      </c>
      <c r="H2147" s="42" t="s">
        <v>442</v>
      </c>
      <c r="I2147" s="42" t="s">
        <v>71</v>
      </c>
      <c r="J2147" s="42" t="s">
        <v>443</v>
      </c>
      <c r="K2147" s="42" t="s">
        <v>528</v>
      </c>
      <c r="L2147" s="2">
        <v>46142</v>
      </c>
      <c r="M2147" s="42" t="s">
        <v>582</v>
      </c>
    </row>
    <row r="2148" spans="1:13" x14ac:dyDescent="0.25">
      <c r="A2148" s="42" t="s">
        <v>197</v>
      </c>
      <c r="B2148" s="42" t="s">
        <v>15</v>
      </c>
      <c r="C2148" s="42" t="s">
        <v>1399</v>
      </c>
      <c r="D2148" s="42" t="s">
        <v>409</v>
      </c>
      <c r="E2148">
        <v>-106519898</v>
      </c>
      <c r="F2148">
        <v>9</v>
      </c>
      <c r="G2148" s="2">
        <v>45832</v>
      </c>
      <c r="H2148" s="42" t="s">
        <v>1692</v>
      </c>
      <c r="I2148" s="42" t="s">
        <v>66</v>
      </c>
      <c r="J2148" s="42" t="s">
        <v>492</v>
      </c>
      <c r="K2148" s="42" t="s">
        <v>1400</v>
      </c>
      <c r="L2148" s="2">
        <v>46142</v>
      </c>
      <c r="M2148" s="42" t="s">
        <v>582</v>
      </c>
    </row>
    <row r="2149" spans="1:13" x14ac:dyDescent="0.25">
      <c r="A2149" s="42" t="s">
        <v>1210</v>
      </c>
      <c r="B2149" s="42" t="s">
        <v>1211</v>
      </c>
      <c r="C2149" s="42" t="s">
        <v>1212</v>
      </c>
      <c r="D2149" s="42" t="s">
        <v>409</v>
      </c>
      <c r="E2149">
        <v>5015025</v>
      </c>
      <c r="F2149">
        <v>21</v>
      </c>
      <c r="G2149" s="2">
        <v>45790</v>
      </c>
      <c r="H2149" s="42" t="s">
        <v>442</v>
      </c>
      <c r="I2149" s="42" t="s">
        <v>71</v>
      </c>
      <c r="J2149" s="42" t="s">
        <v>443</v>
      </c>
      <c r="K2149" s="42" t="s">
        <v>1213</v>
      </c>
      <c r="L2149" s="2">
        <v>46142</v>
      </c>
      <c r="M2149" s="42" t="s">
        <v>582</v>
      </c>
    </row>
    <row r="2150" spans="1:13" x14ac:dyDescent="0.25">
      <c r="A2150" s="42" t="s">
        <v>164</v>
      </c>
      <c r="B2150" s="42" t="s">
        <v>2</v>
      </c>
      <c r="C2150" s="42" t="s">
        <v>1397</v>
      </c>
      <c r="D2150" s="42" t="s">
        <v>409</v>
      </c>
      <c r="E2150">
        <v>3929172</v>
      </c>
      <c r="F2150">
        <v>4</v>
      </c>
      <c r="G2150" s="2">
        <v>45820</v>
      </c>
      <c r="H2150" s="42" t="s">
        <v>448</v>
      </c>
      <c r="I2150" s="42" t="s">
        <v>73</v>
      </c>
      <c r="J2150" s="42" t="s">
        <v>449</v>
      </c>
      <c r="K2150" s="42" t="s">
        <v>1398</v>
      </c>
      <c r="L2150" s="2">
        <v>46142</v>
      </c>
      <c r="M2150" s="42" t="s">
        <v>582</v>
      </c>
    </row>
    <row r="2151" spans="1:13" x14ac:dyDescent="0.25">
      <c r="A2151" s="42" t="s">
        <v>164</v>
      </c>
      <c r="B2151" s="42" t="s">
        <v>2</v>
      </c>
      <c r="C2151" s="42" t="s">
        <v>2545</v>
      </c>
      <c r="D2151" s="42" t="s">
        <v>409</v>
      </c>
      <c r="E2151">
        <v>801872</v>
      </c>
      <c r="F2151">
        <v>12</v>
      </c>
      <c r="G2151" s="2">
        <v>46035</v>
      </c>
      <c r="H2151" s="42" t="s">
        <v>607</v>
      </c>
      <c r="I2151" s="42" t="s">
        <v>73</v>
      </c>
      <c r="J2151" s="42" t="s">
        <v>449</v>
      </c>
      <c r="K2151" s="42" t="s">
        <v>2546</v>
      </c>
      <c r="L2151" s="2">
        <v>46142</v>
      </c>
      <c r="M2151" s="42" t="s">
        <v>582</v>
      </c>
    </row>
    <row r="2152" spans="1:13" x14ac:dyDescent="0.25">
      <c r="A2152" s="42" t="s">
        <v>167</v>
      </c>
      <c r="B2152" s="42" t="s">
        <v>31</v>
      </c>
      <c r="C2152" s="42" t="s">
        <v>248</v>
      </c>
      <c r="D2152" s="42" t="s">
        <v>409</v>
      </c>
      <c r="E2152">
        <v>6613016</v>
      </c>
      <c r="F2152">
        <v>36</v>
      </c>
      <c r="G2152" s="2">
        <v>45290</v>
      </c>
      <c r="H2152" s="42" t="s">
        <v>428</v>
      </c>
      <c r="I2152" s="42" t="s">
        <v>68</v>
      </c>
      <c r="J2152" s="42" t="s">
        <v>429</v>
      </c>
      <c r="K2152" s="42" t="s">
        <v>459</v>
      </c>
      <c r="L2152" s="2">
        <v>46142</v>
      </c>
      <c r="M2152" s="42" t="s">
        <v>582</v>
      </c>
    </row>
    <row r="2153" spans="1:13" x14ac:dyDescent="0.25">
      <c r="A2153" s="42" t="s">
        <v>217</v>
      </c>
      <c r="B2153" s="42" t="s">
        <v>140</v>
      </c>
      <c r="C2153" s="42" t="s">
        <v>3338</v>
      </c>
      <c r="D2153" s="42" t="s">
        <v>409</v>
      </c>
      <c r="E2153">
        <v>26956439</v>
      </c>
      <c r="F2153">
        <v>5</v>
      </c>
      <c r="G2153" s="2">
        <v>45943</v>
      </c>
      <c r="H2153" s="42" t="s">
        <v>9980</v>
      </c>
      <c r="I2153" s="42" t="s">
        <v>1816</v>
      </c>
      <c r="J2153" s="42" t="s">
        <v>2551</v>
      </c>
      <c r="K2153" s="42" t="s">
        <v>3339</v>
      </c>
      <c r="L2153" s="2">
        <v>46142</v>
      </c>
      <c r="M2153" s="42" t="s">
        <v>582</v>
      </c>
    </row>
    <row r="2154" spans="1:13" x14ac:dyDescent="0.25">
      <c r="A2154" s="42" t="s">
        <v>2077</v>
      </c>
      <c r="B2154" s="42" t="s">
        <v>2078</v>
      </c>
      <c r="C2154" s="42" t="s">
        <v>2448</v>
      </c>
      <c r="D2154" s="42" t="s">
        <v>409</v>
      </c>
      <c r="E2154">
        <v>200000</v>
      </c>
      <c r="F2154">
        <v>6</v>
      </c>
      <c r="G2154" s="2">
        <v>46006</v>
      </c>
      <c r="H2154" s="42" t="s">
        <v>453</v>
      </c>
      <c r="I2154" s="42" t="s">
        <v>68</v>
      </c>
      <c r="J2154" s="42" t="s">
        <v>452</v>
      </c>
      <c r="K2154" s="42" t="s">
        <v>2448</v>
      </c>
      <c r="L2154" s="2">
        <v>46142</v>
      </c>
      <c r="M2154" s="42" t="s">
        <v>582</v>
      </c>
    </row>
    <row r="2155" spans="1:13" x14ac:dyDescent="0.25">
      <c r="A2155" s="42" t="s">
        <v>1394</v>
      </c>
      <c r="B2155" s="42" t="s">
        <v>1395</v>
      </c>
      <c r="C2155" s="42" t="s">
        <v>2211</v>
      </c>
      <c r="D2155" s="42" t="s">
        <v>409</v>
      </c>
      <c r="E2155">
        <v>27000000</v>
      </c>
      <c r="F2155">
        <v>4</v>
      </c>
      <c r="G2155" s="2">
        <v>45839</v>
      </c>
      <c r="H2155" s="42" t="s">
        <v>2439</v>
      </c>
      <c r="I2155" s="42" t="s">
        <v>73</v>
      </c>
      <c r="J2155" s="42" t="s">
        <v>449</v>
      </c>
      <c r="K2155" s="42" t="s">
        <v>1396</v>
      </c>
      <c r="L2155" s="2">
        <v>46142</v>
      </c>
      <c r="M2155" s="42" t="s">
        <v>582</v>
      </c>
    </row>
    <row r="2156" spans="1:13" x14ac:dyDescent="0.25">
      <c r="A2156" s="42" t="s">
        <v>167</v>
      </c>
      <c r="B2156" s="42" t="s">
        <v>31</v>
      </c>
      <c r="C2156" s="42" t="s">
        <v>244</v>
      </c>
      <c r="D2156" s="42" t="s">
        <v>409</v>
      </c>
      <c r="E2156">
        <v>8817355</v>
      </c>
      <c r="F2156">
        <v>44</v>
      </c>
      <c r="G2156" s="2">
        <v>45290</v>
      </c>
      <c r="H2156" s="42" t="s">
        <v>455</v>
      </c>
      <c r="I2156" s="42" t="s">
        <v>68</v>
      </c>
      <c r="J2156" s="42" t="s">
        <v>456</v>
      </c>
      <c r="K2156" s="42" t="s">
        <v>502</v>
      </c>
      <c r="L2156" s="2">
        <v>46142</v>
      </c>
      <c r="M2156" s="42" t="s">
        <v>582</v>
      </c>
    </row>
    <row r="2157" spans="1:13" x14ac:dyDescent="0.25">
      <c r="A2157" s="42" t="s">
        <v>192</v>
      </c>
      <c r="B2157" s="42" t="s">
        <v>385</v>
      </c>
      <c r="C2157" s="42" t="s">
        <v>1101</v>
      </c>
      <c r="D2157" s="42" t="s">
        <v>409</v>
      </c>
      <c r="E2157">
        <v>89615909</v>
      </c>
      <c r="F2157">
        <v>21</v>
      </c>
      <c r="G2157" s="2">
        <v>45674</v>
      </c>
      <c r="H2157" s="42" t="s">
        <v>1815</v>
      </c>
      <c r="I2157" s="42" t="s">
        <v>1816</v>
      </c>
      <c r="J2157" s="42" t="s">
        <v>1817</v>
      </c>
      <c r="K2157" s="42" t="s">
        <v>1101</v>
      </c>
      <c r="L2157" s="2">
        <v>46142</v>
      </c>
      <c r="M2157" s="42" t="s">
        <v>582</v>
      </c>
    </row>
    <row r="2158" spans="1:13" x14ac:dyDescent="0.25">
      <c r="A2158" s="42"/>
      <c r="B2158" s="42" t="s">
        <v>372</v>
      </c>
      <c r="C2158" s="42" t="s">
        <v>717</v>
      </c>
      <c r="D2158" s="42" t="s">
        <v>409</v>
      </c>
      <c r="E2158">
        <v>-650</v>
      </c>
      <c r="F2158">
        <v>7</v>
      </c>
      <c r="G2158" s="2">
        <v>44881</v>
      </c>
      <c r="H2158" s="42" t="s">
        <v>5928</v>
      </c>
      <c r="I2158" s="42" t="s">
        <v>66</v>
      </c>
      <c r="J2158" s="42" t="s">
        <v>492</v>
      </c>
      <c r="K2158" s="42" t="s">
        <v>5929</v>
      </c>
      <c r="L2158" s="2">
        <v>46142</v>
      </c>
      <c r="M2158" s="42" t="s">
        <v>582</v>
      </c>
    </row>
    <row r="2159" spans="1:13" x14ac:dyDescent="0.25">
      <c r="A2159" s="42" t="s">
        <v>1315</v>
      </c>
      <c r="B2159" s="42" t="s">
        <v>1316</v>
      </c>
      <c r="C2159" s="42" t="s">
        <v>606</v>
      </c>
      <c r="D2159" s="42" t="s">
        <v>409</v>
      </c>
      <c r="E2159">
        <v>572545</v>
      </c>
      <c r="F2159">
        <v>18</v>
      </c>
      <c r="G2159" s="2">
        <v>45546</v>
      </c>
      <c r="H2159" s="42" t="s">
        <v>2439</v>
      </c>
      <c r="I2159" s="42" t="s">
        <v>73</v>
      </c>
      <c r="J2159" s="42" t="s">
        <v>449</v>
      </c>
      <c r="K2159" s="42" t="s">
        <v>608</v>
      </c>
      <c r="L2159" s="2">
        <v>46142</v>
      </c>
      <c r="M2159" s="42" t="s">
        <v>582</v>
      </c>
    </row>
    <row r="2160" spans="1:13" x14ac:dyDescent="0.25">
      <c r="A2160" s="42" t="s">
        <v>8856</v>
      </c>
      <c r="B2160" s="42" t="s">
        <v>9990</v>
      </c>
      <c r="C2160" s="42" t="s">
        <v>6699</v>
      </c>
      <c r="D2160" s="42" t="s">
        <v>409</v>
      </c>
      <c r="E2160">
        <v>21781994</v>
      </c>
      <c r="F2160">
        <v>4</v>
      </c>
      <c r="G2160" s="2">
        <v>46112</v>
      </c>
      <c r="H2160" s="42" t="s">
        <v>439</v>
      </c>
      <c r="I2160" s="42" t="s">
        <v>70</v>
      </c>
      <c r="J2160" s="42" t="s">
        <v>440</v>
      </c>
      <c r="K2160" s="42" t="s">
        <v>9991</v>
      </c>
      <c r="L2160" s="2">
        <v>46142</v>
      </c>
      <c r="M2160" s="42" t="s">
        <v>582</v>
      </c>
    </row>
    <row r="2161" spans="1:13" x14ac:dyDescent="0.25">
      <c r="A2161" s="42" t="s">
        <v>192</v>
      </c>
      <c r="B2161" s="42" t="s">
        <v>385</v>
      </c>
      <c r="C2161" s="42" t="s">
        <v>718</v>
      </c>
      <c r="D2161" s="42" t="s">
        <v>409</v>
      </c>
      <c r="E2161">
        <v>0</v>
      </c>
      <c r="F2161">
        <v>21</v>
      </c>
      <c r="G2161" s="2">
        <v>45565</v>
      </c>
      <c r="H2161" s="42" t="s">
        <v>1815</v>
      </c>
      <c r="I2161" s="42" t="s">
        <v>1816</v>
      </c>
      <c r="J2161" s="42" t="s">
        <v>1817</v>
      </c>
      <c r="K2161" s="42" t="s">
        <v>756</v>
      </c>
      <c r="L2161" s="2">
        <v>46142</v>
      </c>
      <c r="M2161" s="42" t="s">
        <v>582</v>
      </c>
    </row>
    <row r="2162" spans="1:13" x14ac:dyDescent="0.25">
      <c r="A2162" s="42" t="s">
        <v>346</v>
      </c>
      <c r="B2162" s="42" t="s">
        <v>368</v>
      </c>
      <c r="C2162" s="42" t="s">
        <v>1545</v>
      </c>
      <c r="D2162" s="42" t="s">
        <v>409</v>
      </c>
      <c r="E2162">
        <v>128391031</v>
      </c>
      <c r="F2162">
        <v>8</v>
      </c>
      <c r="G2162" s="2">
        <v>45883</v>
      </c>
      <c r="H2162" s="42" t="s">
        <v>1546</v>
      </c>
      <c r="I2162" s="42" t="s">
        <v>66</v>
      </c>
      <c r="J2162" s="42" t="s">
        <v>492</v>
      </c>
      <c r="K2162" s="42" t="s">
        <v>1547</v>
      </c>
      <c r="L2162" s="2">
        <v>46142</v>
      </c>
      <c r="M2162" s="42" t="s">
        <v>582</v>
      </c>
    </row>
    <row r="2163" spans="1:13" x14ac:dyDescent="0.25">
      <c r="A2163" s="42" t="s">
        <v>192</v>
      </c>
      <c r="B2163" s="42" t="s">
        <v>385</v>
      </c>
      <c r="C2163" s="42" t="s">
        <v>725</v>
      </c>
      <c r="D2163" s="42" t="s">
        <v>409</v>
      </c>
      <c r="E2163">
        <v>0</v>
      </c>
      <c r="F2163">
        <v>24</v>
      </c>
      <c r="G2163" s="2">
        <v>45534</v>
      </c>
      <c r="H2163" s="42" t="s">
        <v>473</v>
      </c>
      <c r="I2163" s="42" t="s">
        <v>71</v>
      </c>
      <c r="J2163" s="42" t="s">
        <v>443</v>
      </c>
      <c r="K2163" s="42" t="s">
        <v>751</v>
      </c>
      <c r="L2163" s="2">
        <v>46142</v>
      </c>
      <c r="M2163" s="42" t="s">
        <v>582</v>
      </c>
    </row>
    <row r="2164" spans="1:13" x14ac:dyDescent="0.25">
      <c r="A2164" s="42" t="s">
        <v>1560</v>
      </c>
      <c r="B2164" s="42" t="s">
        <v>9978</v>
      </c>
      <c r="C2164" s="42" t="s">
        <v>2207</v>
      </c>
      <c r="D2164" s="42" t="s">
        <v>409</v>
      </c>
      <c r="E2164">
        <v>-22480000</v>
      </c>
      <c r="F2164">
        <v>9</v>
      </c>
      <c r="G2164" s="2">
        <v>45918</v>
      </c>
      <c r="H2164" s="42" t="s">
        <v>2439</v>
      </c>
      <c r="I2164" s="42" t="s">
        <v>73</v>
      </c>
      <c r="J2164" s="42" t="s">
        <v>449</v>
      </c>
      <c r="K2164" s="42" t="s">
        <v>1688</v>
      </c>
      <c r="L2164" s="2">
        <v>46142</v>
      </c>
      <c r="M2164" s="42" t="s">
        <v>582</v>
      </c>
    </row>
    <row r="2165" spans="1:13" x14ac:dyDescent="0.25">
      <c r="A2165" s="42" t="s">
        <v>192</v>
      </c>
      <c r="B2165" s="42" t="s">
        <v>385</v>
      </c>
      <c r="C2165" s="42" t="s">
        <v>1102</v>
      </c>
      <c r="D2165" s="42" t="s">
        <v>409</v>
      </c>
      <c r="E2165">
        <v>40429545</v>
      </c>
      <c r="F2165">
        <v>24</v>
      </c>
      <c r="G2165" s="2">
        <v>45658</v>
      </c>
      <c r="H2165" s="42" t="s">
        <v>1815</v>
      </c>
      <c r="I2165" s="42" t="s">
        <v>1816</v>
      </c>
      <c r="J2165" s="42" t="s">
        <v>1817</v>
      </c>
      <c r="K2165" s="42" t="s">
        <v>1103</v>
      </c>
      <c r="L2165" s="2">
        <v>46142</v>
      </c>
      <c r="M2165" s="42" t="s">
        <v>582</v>
      </c>
    </row>
    <row r="2166" spans="1:13" x14ac:dyDescent="0.25">
      <c r="A2166" s="42" t="s">
        <v>193</v>
      </c>
      <c r="B2166" s="42" t="s">
        <v>367</v>
      </c>
      <c r="C2166" s="42" t="s">
        <v>1791</v>
      </c>
      <c r="D2166" s="42" t="s">
        <v>409</v>
      </c>
      <c r="E2166">
        <v>3931780</v>
      </c>
      <c r="F2166">
        <v>8</v>
      </c>
      <c r="G2166" s="2">
        <v>45959</v>
      </c>
      <c r="H2166" s="42" t="s">
        <v>442</v>
      </c>
      <c r="I2166" s="42" t="s">
        <v>71</v>
      </c>
      <c r="J2166" s="42" t="s">
        <v>443</v>
      </c>
      <c r="K2166" s="42" t="s">
        <v>1795</v>
      </c>
      <c r="L2166" s="2">
        <v>46142</v>
      </c>
      <c r="M2166" s="42" t="s">
        <v>582</v>
      </c>
    </row>
    <row r="2167" spans="1:13" x14ac:dyDescent="0.25">
      <c r="A2167" s="42" t="s">
        <v>592</v>
      </c>
      <c r="B2167" s="42" t="s">
        <v>549</v>
      </c>
      <c r="C2167" s="42" t="s">
        <v>1323</v>
      </c>
      <c r="D2167" s="42" t="s">
        <v>409</v>
      </c>
      <c r="E2167">
        <v>1032807</v>
      </c>
      <c r="F2167">
        <v>16</v>
      </c>
      <c r="G2167" s="2">
        <v>45814</v>
      </c>
      <c r="H2167" s="42" t="s">
        <v>451</v>
      </c>
      <c r="I2167" s="42" t="s">
        <v>68</v>
      </c>
      <c r="J2167" s="42" t="s">
        <v>452</v>
      </c>
      <c r="K2167" s="42" t="s">
        <v>1323</v>
      </c>
      <c r="L2167" s="2">
        <v>46142</v>
      </c>
      <c r="M2167" s="42" t="s">
        <v>582</v>
      </c>
    </row>
    <row r="2168" spans="1:13" x14ac:dyDescent="0.25">
      <c r="A2168" s="42" t="s">
        <v>8888</v>
      </c>
      <c r="B2168" s="42" t="s">
        <v>9995</v>
      </c>
      <c r="C2168" s="42" t="s">
        <v>6708</v>
      </c>
      <c r="D2168" s="42" t="s">
        <v>409</v>
      </c>
      <c r="E2168">
        <v>4723242</v>
      </c>
      <c r="F2168">
        <v>4</v>
      </c>
      <c r="G2168" s="2">
        <v>46128</v>
      </c>
      <c r="H2168" s="42" t="s">
        <v>442</v>
      </c>
      <c r="I2168" s="42" t="s">
        <v>71</v>
      </c>
      <c r="J2168" s="42" t="s">
        <v>443</v>
      </c>
      <c r="K2168" s="42" t="s">
        <v>9996</v>
      </c>
      <c r="L2168" s="2">
        <v>46142</v>
      </c>
      <c r="M2168" s="42" t="s">
        <v>582</v>
      </c>
    </row>
    <row r="2169" spans="1:13" x14ac:dyDescent="0.25">
      <c r="A2169" s="42" t="s">
        <v>2377</v>
      </c>
      <c r="B2169" s="42" t="s">
        <v>2378</v>
      </c>
      <c r="C2169" s="42" t="s">
        <v>6530</v>
      </c>
      <c r="D2169" s="42" t="s">
        <v>409</v>
      </c>
      <c r="E2169">
        <v>2000000</v>
      </c>
      <c r="F2169">
        <v>4</v>
      </c>
      <c r="G2169" s="2">
        <v>46108</v>
      </c>
      <c r="H2169" s="42" t="s">
        <v>450</v>
      </c>
      <c r="I2169" s="42" t="s">
        <v>68</v>
      </c>
      <c r="J2169" s="42" t="s">
        <v>429</v>
      </c>
      <c r="K2169" s="42" t="s">
        <v>9986</v>
      </c>
      <c r="L2169" s="2">
        <v>46142</v>
      </c>
      <c r="M2169" s="42" t="s">
        <v>582</v>
      </c>
    </row>
    <row r="2170" spans="1:13" x14ac:dyDescent="0.25">
      <c r="A2170" s="42" t="s">
        <v>536</v>
      </c>
      <c r="B2170" s="42" t="s">
        <v>403</v>
      </c>
      <c r="C2170" s="42" t="s">
        <v>2337</v>
      </c>
      <c r="D2170" s="42" t="s">
        <v>409</v>
      </c>
      <c r="E2170">
        <v>0</v>
      </c>
      <c r="F2170">
        <v>6</v>
      </c>
      <c r="G2170" s="2">
        <v>46001</v>
      </c>
      <c r="H2170" s="42" t="s">
        <v>436</v>
      </c>
      <c r="I2170" s="42" t="s">
        <v>66</v>
      </c>
      <c r="J2170" s="42" t="s">
        <v>437</v>
      </c>
      <c r="K2170" s="42" t="s">
        <v>2594</v>
      </c>
      <c r="L2170" s="2">
        <v>46142</v>
      </c>
      <c r="M2170" s="42" t="s">
        <v>582</v>
      </c>
    </row>
    <row r="2171" spans="1:13" x14ac:dyDescent="0.25">
      <c r="A2171" s="42" t="s">
        <v>167</v>
      </c>
      <c r="B2171" s="42" t="s">
        <v>31</v>
      </c>
      <c r="C2171" s="42" t="s">
        <v>247</v>
      </c>
      <c r="D2171" s="42" t="s">
        <v>409</v>
      </c>
      <c r="E2171">
        <v>36738980</v>
      </c>
      <c r="F2171">
        <v>36</v>
      </c>
      <c r="G2171" s="2">
        <v>45290</v>
      </c>
      <c r="H2171" s="42" t="s">
        <v>450</v>
      </c>
      <c r="I2171" s="42" t="s">
        <v>68</v>
      </c>
      <c r="J2171" s="42" t="s">
        <v>429</v>
      </c>
      <c r="K2171" s="42" t="s">
        <v>459</v>
      </c>
      <c r="L2171" s="2">
        <v>46136</v>
      </c>
      <c r="M2171" s="42" t="s">
        <v>582</v>
      </c>
    </row>
    <row r="2172" spans="1:13" x14ac:dyDescent="0.25">
      <c r="A2172" s="42" t="s">
        <v>167</v>
      </c>
      <c r="B2172" s="42" t="s">
        <v>31</v>
      </c>
      <c r="C2172" s="42" t="s">
        <v>246</v>
      </c>
      <c r="D2172" s="42" t="s">
        <v>409</v>
      </c>
      <c r="E2172">
        <v>6245626</v>
      </c>
      <c r="F2172">
        <v>36</v>
      </c>
      <c r="G2172" s="2">
        <v>45290</v>
      </c>
      <c r="H2172" s="42" t="s">
        <v>453</v>
      </c>
      <c r="I2172" s="42" t="s">
        <v>68</v>
      </c>
      <c r="J2172" s="42" t="s">
        <v>452</v>
      </c>
      <c r="K2172" s="42" t="s">
        <v>454</v>
      </c>
      <c r="L2172" s="2">
        <v>46136</v>
      </c>
      <c r="M2172" s="42" t="s">
        <v>582</v>
      </c>
    </row>
    <row r="2173" spans="1:13" x14ac:dyDescent="0.25">
      <c r="A2173" s="42" t="s">
        <v>167</v>
      </c>
      <c r="B2173" s="42" t="s">
        <v>31</v>
      </c>
      <c r="C2173" s="42" t="s">
        <v>245</v>
      </c>
      <c r="D2173" s="42" t="s">
        <v>409</v>
      </c>
      <c r="E2173">
        <v>6613016</v>
      </c>
      <c r="F2173">
        <v>36</v>
      </c>
      <c r="G2173" s="2">
        <v>45290</v>
      </c>
      <c r="H2173" s="42" t="s">
        <v>451</v>
      </c>
      <c r="I2173" s="42" t="s">
        <v>68</v>
      </c>
      <c r="J2173" s="42" t="s">
        <v>452</v>
      </c>
      <c r="K2173" s="42" t="s">
        <v>503</v>
      </c>
      <c r="L2173" s="2">
        <v>46136</v>
      </c>
      <c r="M2173" s="42" t="s">
        <v>582</v>
      </c>
    </row>
    <row r="2174" spans="1:13" x14ac:dyDescent="0.25">
      <c r="A2174" s="42" t="s">
        <v>8835</v>
      </c>
      <c r="B2174" s="42" t="s">
        <v>8836</v>
      </c>
      <c r="C2174" s="42" t="s">
        <v>6698</v>
      </c>
      <c r="D2174" s="42" t="s">
        <v>409</v>
      </c>
      <c r="E2174">
        <v>-13616159</v>
      </c>
      <c r="F2174">
        <v>5</v>
      </c>
      <c r="G2174" s="2">
        <v>46101</v>
      </c>
      <c r="H2174" s="42" t="s">
        <v>439</v>
      </c>
      <c r="I2174" s="42" t="s">
        <v>70</v>
      </c>
      <c r="J2174" s="42" t="s">
        <v>440</v>
      </c>
      <c r="K2174" s="42" t="s">
        <v>9994</v>
      </c>
      <c r="L2174" s="2">
        <v>46135</v>
      </c>
      <c r="M2174" s="42" t="s">
        <v>582</v>
      </c>
    </row>
    <row r="2175" spans="1:13" x14ac:dyDescent="0.25">
      <c r="A2175" s="42" t="s">
        <v>8835</v>
      </c>
      <c r="B2175" s="42" t="s">
        <v>8836</v>
      </c>
      <c r="C2175" s="42" t="s">
        <v>6698</v>
      </c>
      <c r="D2175" s="42" t="s">
        <v>409</v>
      </c>
      <c r="E2175">
        <v>13689285</v>
      </c>
      <c r="F2175">
        <v>5</v>
      </c>
      <c r="G2175" s="2">
        <v>46101</v>
      </c>
      <c r="H2175" s="42" t="s">
        <v>439</v>
      </c>
      <c r="I2175" s="42" t="s">
        <v>70</v>
      </c>
      <c r="J2175" s="42" t="s">
        <v>440</v>
      </c>
      <c r="K2175" s="42" t="s">
        <v>9994</v>
      </c>
      <c r="L2175" s="2">
        <v>46135</v>
      </c>
      <c r="M2175" s="42" t="s">
        <v>582</v>
      </c>
    </row>
    <row r="2176" spans="1:13" x14ac:dyDescent="0.25">
      <c r="A2176" s="42" t="s">
        <v>202</v>
      </c>
      <c r="B2176" s="42" t="s">
        <v>83</v>
      </c>
      <c r="C2176" s="42" t="s">
        <v>2592</v>
      </c>
      <c r="D2176" s="42" t="s">
        <v>409</v>
      </c>
      <c r="E2176">
        <v>23055638</v>
      </c>
      <c r="F2176">
        <v>5</v>
      </c>
      <c r="G2176" s="2">
        <v>46042</v>
      </c>
      <c r="H2176" s="42" t="s">
        <v>439</v>
      </c>
      <c r="I2176" s="42" t="s">
        <v>70</v>
      </c>
      <c r="J2176" s="42" t="s">
        <v>440</v>
      </c>
      <c r="K2176" s="42" t="s">
        <v>2593</v>
      </c>
      <c r="L2176" s="2">
        <v>46135</v>
      </c>
      <c r="M2176" s="42" t="s">
        <v>582</v>
      </c>
    </row>
    <row r="2177" spans="1:13" x14ac:dyDescent="0.25">
      <c r="A2177" s="42" t="s">
        <v>535</v>
      </c>
      <c r="B2177" s="42" t="s">
        <v>2443</v>
      </c>
      <c r="C2177" s="42" t="s">
        <v>532</v>
      </c>
      <c r="D2177" s="42" t="s">
        <v>409</v>
      </c>
      <c r="E2177">
        <v>29152061</v>
      </c>
      <c r="F2177">
        <v>8</v>
      </c>
      <c r="G2177" s="2">
        <v>45481</v>
      </c>
      <c r="H2177" s="42" t="s">
        <v>439</v>
      </c>
      <c r="I2177" s="42" t="s">
        <v>70</v>
      </c>
      <c r="J2177" s="42" t="s">
        <v>440</v>
      </c>
      <c r="K2177" s="42" t="s">
        <v>544</v>
      </c>
      <c r="L2177" s="2">
        <v>46132</v>
      </c>
      <c r="M2177" s="42" t="s">
        <v>582</v>
      </c>
    </row>
    <row r="2178" spans="1:13" x14ac:dyDescent="0.25">
      <c r="A2178" s="42" t="s">
        <v>206</v>
      </c>
      <c r="B2178" s="42" t="s">
        <v>624</v>
      </c>
      <c r="C2178" s="42" t="s">
        <v>529</v>
      </c>
      <c r="D2178" s="42" t="s">
        <v>409</v>
      </c>
      <c r="E2178">
        <v>11976250</v>
      </c>
      <c r="F2178">
        <v>24</v>
      </c>
      <c r="G2178" s="2">
        <v>45490</v>
      </c>
      <c r="H2178" s="42" t="s">
        <v>422</v>
      </c>
      <c r="I2178" s="42" t="s">
        <v>69</v>
      </c>
      <c r="J2178" s="42" t="s">
        <v>423</v>
      </c>
      <c r="K2178" s="42" t="s">
        <v>545</v>
      </c>
      <c r="L2178" s="2">
        <v>46129</v>
      </c>
      <c r="M2178" s="42" t="s">
        <v>582</v>
      </c>
    </row>
    <row r="2179" spans="1:13" x14ac:dyDescent="0.25">
      <c r="A2179" s="42" t="s">
        <v>160</v>
      </c>
      <c r="B2179" s="42" t="s">
        <v>21</v>
      </c>
      <c r="C2179" s="42" t="s">
        <v>1285</v>
      </c>
      <c r="D2179" s="42" t="s">
        <v>409</v>
      </c>
      <c r="E2179">
        <v>5625140</v>
      </c>
      <c r="F2179">
        <v>10</v>
      </c>
      <c r="G2179" s="2">
        <v>45804</v>
      </c>
      <c r="H2179" s="42" t="s">
        <v>439</v>
      </c>
      <c r="I2179" s="42" t="s">
        <v>70</v>
      </c>
      <c r="J2179" s="42" t="s">
        <v>440</v>
      </c>
      <c r="K2179" s="42" t="s">
        <v>1317</v>
      </c>
      <c r="L2179" s="2">
        <v>46125</v>
      </c>
      <c r="M2179" s="42" t="s">
        <v>582</v>
      </c>
    </row>
    <row r="2180" spans="1:13" x14ac:dyDescent="0.25">
      <c r="A2180" s="42" t="s">
        <v>214</v>
      </c>
      <c r="B2180" s="42" t="s">
        <v>389</v>
      </c>
      <c r="C2180" s="42" t="s">
        <v>724</v>
      </c>
      <c r="D2180" s="42" t="s">
        <v>409</v>
      </c>
      <c r="E2180">
        <v>10832454</v>
      </c>
      <c r="F2180">
        <v>24</v>
      </c>
      <c r="G2180" s="2">
        <v>45656</v>
      </c>
      <c r="H2180" s="42" t="s">
        <v>442</v>
      </c>
      <c r="I2180" s="42" t="s">
        <v>71</v>
      </c>
      <c r="J2180" s="42" t="s">
        <v>443</v>
      </c>
      <c r="K2180" s="42" t="s">
        <v>764</v>
      </c>
      <c r="L2180" s="2">
        <v>46117</v>
      </c>
      <c r="M2180" s="42" t="s">
        <v>582</v>
      </c>
    </row>
    <row r="2181" spans="1:13" x14ac:dyDescent="0.25">
      <c r="A2181" s="42" t="s">
        <v>622</v>
      </c>
      <c r="B2181" s="42" t="s">
        <v>625</v>
      </c>
      <c r="C2181" s="42" t="s">
        <v>613</v>
      </c>
      <c r="D2181" s="42" t="s">
        <v>409</v>
      </c>
      <c r="E2181">
        <v>4781006</v>
      </c>
      <c r="F2181">
        <v>28</v>
      </c>
      <c r="G2181" s="2">
        <v>45589</v>
      </c>
      <c r="H2181" s="42" t="s">
        <v>442</v>
      </c>
      <c r="I2181" s="42" t="s">
        <v>71</v>
      </c>
      <c r="J2181" s="42" t="s">
        <v>443</v>
      </c>
      <c r="K2181" s="42" t="s">
        <v>626</v>
      </c>
      <c r="L2181" s="2">
        <v>46112</v>
      </c>
      <c r="M2181" s="42" t="s">
        <v>582</v>
      </c>
    </row>
    <row r="2182" spans="1:13" x14ac:dyDescent="0.25">
      <c r="A2182" s="42" t="s">
        <v>8835</v>
      </c>
      <c r="B2182" s="42" t="s">
        <v>8836</v>
      </c>
      <c r="C2182" s="42" t="s">
        <v>6698</v>
      </c>
      <c r="D2182" s="42" t="s">
        <v>409</v>
      </c>
      <c r="E2182">
        <v>13616159</v>
      </c>
      <c r="F2182">
        <v>5</v>
      </c>
      <c r="G2182" s="2">
        <v>46101</v>
      </c>
      <c r="H2182" s="42" t="s">
        <v>439</v>
      </c>
      <c r="I2182" s="42" t="s">
        <v>70</v>
      </c>
      <c r="J2182" s="42" t="s">
        <v>440</v>
      </c>
      <c r="K2182" s="42" t="s">
        <v>9994</v>
      </c>
      <c r="L2182" s="2">
        <v>46112</v>
      </c>
      <c r="M2182" s="42" t="s">
        <v>582</v>
      </c>
    </row>
    <row r="2183" spans="1:13" x14ac:dyDescent="0.25">
      <c r="A2183" s="42" t="s">
        <v>536</v>
      </c>
      <c r="B2183" s="42" t="s">
        <v>403</v>
      </c>
      <c r="C2183" s="42" t="s">
        <v>2337</v>
      </c>
      <c r="D2183" s="42" t="s">
        <v>409</v>
      </c>
      <c r="E2183">
        <v>19000000</v>
      </c>
      <c r="F2183">
        <v>6</v>
      </c>
      <c r="G2183" s="2">
        <v>46001</v>
      </c>
      <c r="H2183" s="42" t="s">
        <v>436</v>
      </c>
      <c r="I2183" s="42" t="s">
        <v>66</v>
      </c>
      <c r="J2183" s="42" t="s">
        <v>437</v>
      </c>
      <c r="K2183" s="42" t="s">
        <v>2594</v>
      </c>
      <c r="L2183" s="2">
        <v>46112</v>
      </c>
      <c r="M2183" s="42" t="s">
        <v>582</v>
      </c>
    </row>
    <row r="2184" spans="1:13" x14ac:dyDescent="0.25">
      <c r="A2184" s="42"/>
      <c r="B2184" s="42" t="s">
        <v>372</v>
      </c>
      <c r="C2184" s="42" t="s">
        <v>1786</v>
      </c>
      <c r="D2184" s="42" t="s">
        <v>409</v>
      </c>
      <c r="E2184">
        <v>4997016</v>
      </c>
      <c r="F2184">
        <v>4</v>
      </c>
      <c r="G2184" s="2">
        <v>44881</v>
      </c>
      <c r="H2184" s="42" t="s">
        <v>5937</v>
      </c>
      <c r="I2184" s="42" t="s">
        <v>66</v>
      </c>
      <c r="J2184" s="42" t="s">
        <v>492</v>
      </c>
      <c r="K2184" s="42" t="s">
        <v>5938</v>
      </c>
      <c r="L2184" s="2">
        <v>46112</v>
      </c>
      <c r="M2184" s="42" t="s">
        <v>582</v>
      </c>
    </row>
    <row r="2185" spans="1:13" x14ac:dyDescent="0.25">
      <c r="A2185" s="42" t="s">
        <v>164</v>
      </c>
      <c r="B2185" s="42" t="s">
        <v>2</v>
      </c>
      <c r="C2185" s="42" t="s">
        <v>1397</v>
      </c>
      <c r="D2185" s="42" t="s">
        <v>409</v>
      </c>
      <c r="E2185">
        <v>3182797</v>
      </c>
      <c r="F2185">
        <v>4</v>
      </c>
      <c r="G2185" s="2">
        <v>45820</v>
      </c>
      <c r="H2185" s="42" t="s">
        <v>448</v>
      </c>
      <c r="I2185" s="42" t="s">
        <v>73</v>
      </c>
      <c r="J2185" s="42" t="s">
        <v>449</v>
      </c>
      <c r="K2185" s="42" t="s">
        <v>1398</v>
      </c>
      <c r="L2185" s="2">
        <v>46112</v>
      </c>
      <c r="M2185" s="42" t="s">
        <v>582</v>
      </c>
    </row>
    <row r="2186" spans="1:13" x14ac:dyDescent="0.25">
      <c r="A2186" s="42" t="s">
        <v>327</v>
      </c>
      <c r="B2186" s="42" t="s">
        <v>296</v>
      </c>
      <c r="C2186" s="42" t="s">
        <v>1759</v>
      </c>
      <c r="D2186" s="42" t="s">
        <v>409</v>
      </c>
      <c r="E2186">
        <v>-2132225</v>
      </c>
      <c r="F2186">
        <v>5</v>
      </c>
      <c r="G2186" s="2">
        <v>45952</v>
      </c>
      <c r="H2186" s="42" t="s">
        <v>439</v>
      </c>
      <c r="I2186" s="42" t="s">
        <v>70</v>
      </c>
      <c r="J2186" s="42" t="s">
        <v>440</v>
      </c>
      <c r="K2186" s="42" t="s">
        <v>1760</v>
      </c>
      <c r="L2186" s="2">
        <v>46112</v>
      </c>
      <c r="M2186" s="42" t="s">
        <v>582</v>
      </c>
    </row>
    <row r="2187" spans="1:13" x14ac:dyDescent="0.25">
      <c r="A2187" s="42" t="s">
        <v>346</v>
      </c>
      <c r="B2187" s="42" t="s">
        <v>368</v>
      </c>
      <c r="C2187" s="42" t="s">
        <v>1545</v>
      </c>
      <c r="D2187" s="42" t="s">
        <v>409</v>
      </c>
      <c r="E2187">
        <v>1050013099</v>
      </c>
      <c r="F2187">
        <v>8</v>
      </c>
      <c r="G2187" s="2">
        <v>45883</v>
      </c>
      <c r="H2187" s="42" t="s">
        <v>1546</v>
      </c>
      <c r="I2187" s="42" t="s">
        <v>66</v>
      </c>
      <c r="J2187" s="42" t="s">
        <v>492</v>
      </c>
      <c r="K2187" s="42" t="s">
        <v>1547</v>
      </c>
      <c r="L2187" s="2">
        <v>46112</v>
      </c>
      <c r="M2187" s="42" t="s">
        <v>582</v>
      </c>
    </row>
    <row r="2188" spans="1:13" x14ac:dyDescent="0.25">
      <c r="A2188" s="42" t="s">
        <v>193</v>
      </c>
      <c r="B2188" s="42" t="s">
        <v>367</v>
      </c>
      <c r="C2188" s="42" t="s">
        <v>1791</v>
      </c>
      <c r="D2188" s="42" t="s">
        <v>409</v>
      </c>
      <c r="E2188">
        <v>3904489</v>
      </c>
      <c r="F2188">
        <v>8</v>
      </c>
      <c r="G2188" s="2">
        <v>45959</v>
      </c>
      <c r="H2188" s="42" t="s">
        <v>442</v>
      </c>
      <c r="I2188" s="42" t="s">
        <v>71</v>
      </c>
      <c r="J2188" s="42" t="s">
        <v>443</v>
      </c>
      <c r="K2188" s="42" t="s">
        <v>1795</v>
      </c>
      <c r="L2188" s="2">
        <v>46112</v>
      </c>
      <c r="M2188" s="42" t="s">
        <v>582</v>
      </c>
    </row>
    <row r="2189" spans="1:13" x14ac:dyDescent="0.25">
      <c r="A2189" s="42" t="s">
        <v>1694</v>
      </c>
      <c r="B2189" s="42" t="s">
        <v>1695</v>
      </c>
      <c r="C2189" s="42" t="s">
        <v>1619</v>
      </c>
      <c r="D2189" s="42" t="s">
        <v>409</v>
      </c>
      <c r="E2189">
        <v>-2590259</v>
      </c>
      <c r="F2189">
        <v>8</v>
      </c>
      <c r="G2189" s="2">
        <v>45923</v>
      </c>
      <c r="H2189" s="42" t="s">
        <v>439</v>
      </c>
      <c r="I2189" s="42" t="s">
        <v>70</v>
      </c>
      <c r="J2189" s="42" t="s">
        <v>440</v>
      </c>
      <c r="K2189" s="42" t="s">
        <v>1696</v>
      </c>
      <c r="L2189" s="2">
        <v>46112</v>
      </c>
      <c r="M2189" s="42" t="s">
        <v>582</v>
      </c>
    </row>
    <row r="2190" spans="1:13" x14ac:dyDescent="0.25">
      <c r="A2190" s="42" t="s">
        <v>192</v>
      </c>
      <c r="B2190" s="42" t="s">
        <v>385</v>
      </c>
      <c r="C2190" s="42" t="s">
        <v>725</v>
      </c>
      <c r="D2190" s="42" t="s">
        <v>409</v>
      </c>
      <c r="E2190">
        <v>0</v>
      </c>
      <c r="F2190">
        <v>24</v>
      </c>
      <c r="G2190" s="2">
        <v>45534</v>
      </c>
      <c r="H2190" s="42" t="s">
        <v>473</v>
      </c>
      <c r="I2190" s="42" t="s">
        <v>71</v>
      </c>
      <c r="J2190" s="42" t="s">
        <v>443</v>
      </c>
      <c r="K2190" s="42" t="s">
        <v>751</v>
      </c>
      <c r="L2190" s="2">
        <v>46112</v>
      </c>
      <c r="M2190" s="42" t="s">
        <v>582</v>
      </c>
    </row>
    <row r="2191" spans="1:13" x14ac:dyDescent="0.25">
      <c r="A2191" s="42" t="s">
        <v>192</v>
      </c>
      <c r="B2191" s="42" t="s">
        <v>385</v>
      </c>
      <c r="C2191" s="42" t="s">
        <v>1102</v>
      </c>
      <c r="D2191" s="42" t="s">
        <v>409</v>
      </c>
      <c r="E2191">
        <v>40320455</v>
      </c>
      <c r="F2191">
        <v>24</v>
      </c>
      <c r="G2191" s="2">
        <v>45658</v>
      </c>
      <c r="H2191" s="42" t="s">
        <v>1815</v>
      </c>
      <c r="I2191" s="42" t="s">
        <v>1816</v>
      </c>
      <c r="J2191" s="42" t="s">
        <v>1817</v>
      </c>
      <c r="K2191" s="42" t="s">
        <v>1103</v>
      </c>
      <c r="L2191" s="2">
        <v>46112</v>
      </c>
      <c r="M2191" s="42" t="s">
        <v>582</v>
      </c>
    </row>
    <row r="2192" spans="1:13" x14ac:dyDescent="0.25">
      <c r="A2192" s="42" t="s">
        <v>164</v>
      </c>
      <c r="B2192" s="42" t="s">
        <v>2</v>
      </c>
      <c r="C2192" s="42" t="s">
        <v>2545</v>
      </c>
      <c r="D2192" s="42" t="s">
        <v>409</v>
      </c>
      <c r="E2192">
        <v>2390503</v>
      </c>
      <c r="F2192">
        <v>12</v>
      </c>
      <c r="G2192" s="2">
        <v>46035</v>
      </c>
      <c r="H2192" s="42" t="s">
        <v>607</v>
      </c>
      <c r="I2192" s="42" t="s">
        <v>73</v>
      </c>
      <c r="J2192" s="42" t="s">
        <v>449</v>
      </c>
      <c r="K2192" s="42" t="s">
        <v>2546</v>
      </c>
      <c r="L2192" s="2">
        <v>46112</v>
      </c>
      <c r="M2192" s="42" t="s">
        <v>582</v>
      </c>
    </row>
    <row r="2193" spans="1:13" x14ac:dyDescent="0.25">
      <c r="A2193" s="42" t="s">
        <v>192</v>
      </c>
      <c r="B2193" s="42" t="s">
        <v>385</v>
      </c>
      <c r="C2193" s="42" t="s">
        <v>2604</v>
      </c>
      <c r="D2193" s="42" t="s">
        <v>409</v>
      </c>
      <c r="E2193">
        <v>469502</v>
      </c>
      <c r="F2193">
        <v>21</v>
      </c>
      <c r="G2193" s="2">
        <v>45077</v>
      </c>
      <c r="H2193" s="42" t="s">
        <v>607</v>
      </c>
      <c r="I2193" s="42" t="s">
        <v>73</v>
      </c>
      <c r="J2193" s="42" t="s">
        <v>449</v>
      </c>
      <c r="K2193" s="42" t="s">
        <v>2605</v>
      </c>
      <c r="L2193" s="2">
        <v>46112</v>
      </c>
      <c r="M2193" s="42" t="s">
        <v>582</v>
      </c>
    </row>
    <row r="2194" spans="1:13" x14ac:dyDescent="0.25">
      <c r="A2194" s="42" t="s">
        <v>1210</v>
      </c>
      <c r="B2194" s="42" t="s">
        <v>1211</v>
      </c>
      <c r="C2194" s="42" t="s">
        <v>1212</v>
      </c>
      <c r="D2194" s="42" t="s">
        <v>409</v>
      </c>
      <c r="E2194">
        <v>4980215</v>
      </c>
      <c r="F2194">
        <v>21</v>
      </c>
      <c r="G2194" s="2">
        <v>45790</v>
      </c>
      <c r="H2194" s="42" t="s">
        <v>442</v>
      </c>
      <c r="I2194" s="42" t="s">
        <v>71</v>
      </c>
      <c r="J2194" s="42" t="s">
        <v>443</v>
      </c>
      <c r="K2194" s="42" t="s">
        <v>1213</v>
      </c>
      <c r="L2194" s="2">
        <v>46112</v>
      </c>
      <c r="M2194" s="42" t="s">
        <v>582</v>
      </c>
    </row>
    <row r="2195" spans="1:13" x14ac:dyDescent="0.25">
      <c r="A2195" s="42" t="s">
        <v>153</v>
      </c>
      <c r="B2195" s="42" t="s">
        <v>386</v>
      </c>
      <c r="C2195" s="42" t="s">
        <v>2336</v>
      </c>
      <c r="D2195" s="42" t="s">
        <v>409</v>
      </c>
      <c r="E2195">
        <v>-5237295</v>
      </c>
      <c r="F2195">
        <v>5</v>
      </c>
      <c r="G2195" s="2">
        <v>46014</v>
      </c>
      <c r="H2195" s="42" t="s">
        <v>597</v>
      </c>
      <c r="I2195" s="42" t="s">
        <v>66</v>
      </c>
      <c r="J2195" s="42" t="s">
        <v>492</v>
      </c>
      <c r="K2195" s="42" t="s">
        <v>2427</v>
      </c>
      <c r="L2195" s="2">
        <v>46112</v>
      </c>
      <c r="M2195" s="42" t="s">
        <v>582</v>
      </c>
    </row>
    <row r="2196" spans="1:13" x14ac:dyDescent="0.25">
      <c r="A2196" s="42" t="s">
        <v>192</v>
      </c>
      <c r="B2196" s="42" t="s">
        <v>385</v>
      </c>
      <c r="C2196" s="42" t="s">
        <v>718</v>
      </c>
      <c r="D2196" s="42" t="s">
        <v>409</v>
      </c>
      <c r="E2196">
        <v>0</v>
      </c>
      <c r="F2196">
        <v>21</v>
      </c>
      <c r="G2196" s="2">
        <v>45565</v>
      </c>
      <c r="H2196" s="42" t="s">
        <v>1815</v>
      </c>
      <c r="I2196" s="42" t="s">
        <v>1816</v>
      </c>
      <c r="J2196" s="42" t="s">
        <v>1817</v>
      </c>
      <c r="K2196" s="42" t="s">
        <v>756</v>
      </c>
      <c r="L2196" s="2">
        <v>46112</v>
      </c>
      <c r="M2196" s="42" t="s">
        <v>582</v>
      </c>
    </row>
    <row r="2197" spans="1:13" x14ac:dyDescent="0.25">
      <c r="A2197" s="42" t="s">
        <v>1560</v>
      </c>
      <c r="B2197" s="42" t="s">
        <v>9978</v>
      </c>
      <c r="C2197" s="42" t="s">
        <v>1209</v>
      </c>
      <c r="D2197" s="42" t="s">
        <v>409</v>
      </c>
      <c r="E2197">
        <v>20672846</v>
      </c>
      <c r="F2197">
        <v>5</v>
      </c>
      <c r="G2197" s="2">
        <v>45771</v>
      </c>
      <c r="H2197" s="42" t="s">
        <v>436</v>
      </c>
      <c r="I2197" s="42" t="s">
        <v>66</v>
      </c>
      <c r="J2197" s="42" t="s">
        <v>437</v>
      </c>
      <c r="K2197" s="42" t="s">
        <v>10001</v>
      </c>
      <c r="L2197" s="2">
        <v>46112</v>
      </c>
      <c r="M2197" s="42" t="s">
        <v>582</v>
      </c>
    </row>
    <row r="2198" spans="1:13" x14ac:dyDescent="0.25">
      <c r="A2198" s="42" t="s">
        <v>535</v>
      </c>
      <c r="B2198" s="42" t="s">
        <v>2443</v>
      </c>
      <c r="C2198" s="42" t="s">
        <v>532</v>
      </c>
      <c r="D2198" s="42" t="s">
        <v>409</v>
      </c>
      <c r="E2198">
        <v>-27397353</v>
      </c>
      <c r="F2198">
        <v>8</v>
      </c>
      <c r="G2198" s="2">
        <v>45481</v>
      </c>
      <c r="H2198" s="42" t="s">
        <v>439</v>
      </c>
      <c r="I2198" s="42" t="s">
        <v>70</v>
      </c>
      <c r="J2198" s="42" t="s">
        <v>440</v>
      </c>
      <c r="K2198" s="42" t="s">
        <v>544</v>
      </c>
      <c r="L2198" s="2">
        <v>46112</v>
      </c>
      <c r="M2198" s="42" t="s">
        <v>582</v>
      </c>
    </row>
    <row r="2199" spans="1:13" x14ac:dyDescent="0.25">
      <c r="A2199" s="42" t="s">
        <v>211</v>
      </c>
      <c r="B2199" s="42" t="s">
        <v>28</v>
      </c>
      <c r="C2199" s="42" t="s">
        <v>1354</v>
      </c>
      <c r="D2199" s="42" t="s">
        <v>409</v>
      </c>
      <c r="E2199">
        <v>4225038</v>
      </c>
      <c r="F2199">
        <v>10</v>
      </c>
      <c r="G2199" s="2">
        <v>45834</v>
      </c>
      <c r="H2199" s="42" t="s">
        <v>442</v>
      </c>
      <c r="I2199" s="42" t="s">
        <v>71</v>
      </c>
      <c r="J2199" s="42" t="s">
        <v>443</v>
      </c>
      <c r="K2199" s="42" t="s">
        <v>1405</v>
      </c>
      <c r="L2199" s="2">
        <v>46112</v>
      </c>
      <c r="M2199" s="42" t="s">
        <v>582</v>
      </c>
    </row>
    <row r="2200" spans="1:13" x14ac:dyDescent="0.25">
      <c r="A2200" s="42" t="s">
        <v>192</v>
      </c>
      <c r="B2200" s="42" t="s">
        <v>385</v>
      </c>
      <c r="C2200" s="42" t="s">
        <v>1101</v>
      </c>
      <c r="D2200" s="42" t="s">
        <v>409</v>
      </c>
      <c r="E2200">
        <v>93706818</v>
      </c>
      <c r="F2200">
        <v>21</v>
      </c>
      <c r="G2200" s="2">
        <v>45674</v>
      </c>
      <c r="H2200" s="42" t="s">
        <v>1815</v>
      </c>
      <c r="I2200" s="42" t="s">
        <v>1816</v>
      </c>
      <c r="J2200" s="42" t="s">
        <v>1817</v>
      </c>
      <c r="K2200" s="42" t="s">
        <v>1101</v>
      </c>
      <c r="L2200" s="2">
        <v>46112</v>
      </c>
      <c r="M2200" s="42" t="s">
        <v>582</v>
      </c>
    </row>
    <row r="2201" spans="1:13" x14ac:dyDescent="0.25">
      <c r="A2201" s="42" t="s">
        <v>197</v>
      </c>
      <c r="B2201" s="42" t="s">
        <v>15</v>
      </c>
      <c r="C2201" s="42" t="s">
        <v>1399</v>
      </c>
      <c r="D2201" s="42" t="s">
        <v>409</v>
      </c>
      <c r="E2201">
        <v>169976195</v>
      </c>
      <c r="F2201">
        <v>9</v>
      </c>
      <c r="G2201" s="2">
        <v>45832</v>
      </c>
      <c r="H2201" s="42" t="s">
        <v>1692</v>
      </c>
      <c r="I2201" s="42" t="s">
        <v>66</v>
      </c>
      <c r="J2201" s="42" t="s">
        <v>492</v>
      </c>
      <c r="K2201" s="42" t="s">
        <v>1400</v>
      </c>
      <c r="L2201" s="2">
        <v>46112</v>
      </c>
      <c r="M2201" s="42" t="s">
        <v>582</v>
      </c>
    </row>
    <row r="2202" spans="1:13" x14ac:dyDescent="0.25">
      <c r="A2202" s="42" t="s">
        <v>1198</v>
      </c>
      <c r="B2202" s="42" t="s">
        <v>2442</v>
      </c>
      <c r="C2202" s="42" t="s">
        <v>2623</v>
      </c>
      <c r="D2202" s="42" t="s">
        <v>409</v>
      </c>
      <c r="E2202">
        <v>7171510</v>
      </c>
      <c r="F2202">
        <v>4</v>
      </c>
      <c r="G2202" s="2">
        <v>46059</v>
      </c>
      <c r="H2202" s="42" t="s">
        <v>439</v>
      </c>
      <c r="I2202" s="42" t="s">
        <v>70</v>
      </c>
      <c r="J2202" s="42" t="s">
        <v>440</v>
      </c>
      <c r="K2202" s="42" t="s">
        <v>5931</v>
      </c>
      <c r="L2202" s="2">
        <v>46111</v>
      </c>
      <c r="M2202" s="42" t="s">
        <v>582</v>
      </c>
    </row>
    <row r="2203" spans="1:13" x14ac:dyDescent="0.25">
      <c r="A2203" s="42" t="s">
        <v>1198</v>
      </c>
      <c r="B2203" s="42" t="s">
        <v>2442</v>
      </c>
      <c r="C2203" s="42" t="s">
        <v>1551</v>
      </c>
      <c r="D2203" s="42" t="s">
        <v>409</v>
      </c>
      <c r="E2203">
        <v>7649610</v>
      </c>
      <c r="F2203">
        <v>8</v>
      </c>
      <c r="G2203" s="2">
        <v>45876</v>
      </c>
      <c r="H2203" s="42" t="s">
        <v>439</v>
      </c>
      <c r="I2203" s="42" t="s">
        <v>70</v>
      </c>
      <c r="J2203" s="42" t="s">
        <v>440</v>
      </c>
      <c r="K2203" s="42" t="s">
        <v>1552</v>
      </c>
      <c r="L2203" s="2">
        <v>46111</v>
      </c>
      <c r="M2203" s="42" t="s">
        <v>582</v>
      </c>
    </row>
    <row r="2204" spans="1:13" x14ac:dyDescent="0.25">
      <c r="A2204" s="42" t="s">
        <v>1560</v>
      </c>
      <c r="B2204" s="42" t="s">
        <v>9978</v>
      </c>
      <c r="C2204" s="42" t="s">
        <v>2207</v>
      </c>
      <c r="D2204" s="42" t="s">
        <v>409</v>
      </c>
      <c r="E2204">
        <v>22480000</v>
      </c>
      <c r="F2204">
        <v>9</v>
      </c>
      <c r="G2204" s="2">
        <v>45918</v>
      </c>
      <c r="H2204" s="42" t="s">
        <v>2439</v>
      </c>
      <c r="I2204" s="42" t="s">
        <v>73</v>
      </c>
      <c r="J2204" s="42" t="s">
        <v>449</v>
      </c>
      <c r="K2204" s="42" t="s">
        <v>1688</v>
      </c>
      <c r="L2204" s="2">
        <v>46111</v>
      </c>
      <c r="M2204" s="42" t="s">
        <v>582</v>
      </c>
    </row>
    <row r="2205" spans="1:13" x14ac:dyDescent="0.25">
      <c r="A2205" s="42" t="s">
        <v>1198</v>
      </c>
      <c r="B2205" s="42" t="s">
        <v>2442</v>
      </c>
      <c r="C2205" s="42" t="s">
        <v>2216</v>
      </c>
      <c r="D2205" s="42" t="s">
        <v>409</v>
      </c>
      <c r="E2205">
        <v>1852640</v>
      </c>
      <c r="F2205">
        <v>5</v>
      </c>
      <c r="G2205" s="2">
        <v>45987</v>
      </c>
      <c r="H2205" s="42" t="s">
        <v>439</v>
      </c>
      <c r="I2205" s="42" t="s">
        <v>70</v>
      </c>
      <c r="J2205" s="42" t="s">
        <v>440</v>
      </c>
      <c r="K2205" s="42" t="s">
        <v>2217</v>
      </c>
      <c r="L2205" s="2">
        <v>46111</v>
      </c>
      <c r="M2205" s="42" t="s">
        <v>582</v>
      </c>
    </row>
    <row r="2206" spans="1:13" x14ac:dyDescent="0.25">
      <c r="A2206" s="42" t="s">
        <v>968</v>
      </c>
      <c r="B2206" s="42" t="s">
        <v>969</v>
      </c>
      <c r="C2206" s="42" t="s">
        <v>2291</v>
      </c>
      <c r="D2206" s="42" t="s">
        <v>409</v>
      </c>
      <c r="E2206">
        <v>5179424</v>
      </c>
      <c r="F2206">
        <v>7</v>
      </c>
      <c r="G2206" s="2">
        <v>45996</v>
      </c>
      <c r="H2206" s="42" t="s">
        <v>439</v>
      </c>
      <c r="I2206" s="42" t="s">
        <v>70</v>
      </c>
      <c r="J2206" s="42" t="s">
        <v>440</v>
      </c>
      <c r="K2206" s="42" t="s">
        <v>2292</v>
      </c>
      <c r="L2206" s="2">
        <v>46111</v>
      </c>
      <c r="M2206" s="42" t="s">
        <v>582</v>
      </c>
    </row>
    <row r="2207" spans="1:13" x14ac:dyDescent="0.25">
      <c r="A2207" s="42" t="s">
        <v>968</v>
      </c>
      <c r="B2207" s="42" t="s">
        <v>969</v>
      </c>
      <c r="C2207" s="42" t="s">
        <v>2291</v>
      </c>
      <c r="D2207" s="42" t="s">
        <v>409</v>
      </c>
      <c r="E2207">
        <v>-5153667</v>
      </c>
      <c r="F2207">
        <v>7</v>
      </c>
      <c r="G2207" s="2">
        <v>45996</v>
      </c>
      <c r="H2207" s="42" t="s">
        <v>439</v>
      </c>
      <c r="I2207" s="42" t="s">
        <v>70</v>
      </c>
      <c r="J2207" s="42" t="s">
        <v>440</v>
      </c>
      <c r="K2207" s="42" t="s">
        <v>2292</v>
      </c>
      <c r="L2207" s="2">
        <v>46111</v>
      </c>
      <c r="M2207" s="42" t="s">
        <v>582</v>
      </c>
    </row>
    <row r="2208" spans="1:13" x14ac:dyDescent="0.25">
      <c r="A2208" s="42" t="s">
        <v>1198</v>
      </c>
      <c r="B2208" s="42" t="s">
        <v>2442</v>
      </c>
      <c r="C2208" s="42" t="s">
        <v>1061</v>
      </c>
      <c r="D2208" s="42" t="s">
        <v>409</v>
      </c>
      <c r="E2208">
        <v>6374675</v>
      </c>
      <c r="F2208">
        <v>12</v>
      </c>
      <c r="G2208" s="2">
        <v>45730</v>
      </c>
      <c r="H2208" s="42" t="s">
        <v>439</v>
      </c>
      <c r="I2208" s="42" t="s">
        <v>70</v>
      </c>
      <c r="J2208" s="42" t="s">
        <v>440</v>
      </c>
      <c r="K2208" s="42" t="s">
        <v>1062</v>
      </c>
      <c r="L2208" s="2">
        <v>46111</v>
      </c>
      <c r="M2208" s="42" t="s">
        <v>582</v>
      </c>
    </row>
    <row r="2209" spans="1:13" x14ac:dyDescent="0.25">
      <c r="A2209" s="42" t="s">
        <v>2077</v>
      </c>
      <c r="B2209" s="42" t="s">
        <v>2078</v>
      </c>
      <c r="C2209" s="42" t="s">
        <v>2448</v>
      </c>
      <c r="D2209" s="42" t="s">
        <v>409</v>
      </c>
      <c r="E2209">
        <v>200000</v>
      </c>
      <c r="F2209">
        <v>6</v>
      </c>
      <c r="G2209" s="2">
        <v>46006</v>
      </c>
      <c r="H2209" s="42" t="s">
        <v>453</v>
      </c>
      <c r="I2209" s="42" t="s">
        <v>68</v>
      </c>
      <c r="J2209" s="42" t="s">
        <v>452</v>
      </c>
      <c r="K2209" s="42" t="s">
        <v>2448</v>
      </c>
      <c r="L2209" s="2">
        <v>46111</v>
      </c>
      <c r="M2209" s="42" t="s">
        <v>582</v>
      </c>
    </row>
    <row r="2210" spans="1:13" x14ac:dyDescent="0.25">
      <c r="A2210" s="42" t="s">
        <v>329</v>
      </c>
      <c r="B2210" s="42" t="s">
        <v>312</v>
      </c>
      <c r="C2210" s="42" t="s">
        <v>1689</v>
      </c>
      <c r="D2210" s="42" t="s">
        <v>409</v>
      </c>
      <c r="E2210">
        <v>5393177</v>
      </c>
      <c r="F2210">
        <v>14</v>
      </c>
      <c r="G2210" s="2">
        <v>45903</v>
      </c>
      <c r="H2210" s="42" t="s">
        <v>487</v>
      </c>
      <c r="I2210" s="42" t="s">
        <v>73</v>
      </c>
      <c r="J2210" s="42" t="s">
        <v>478</v>
      </c>
      <c r="K2210" s="42" t="s">
        <v>1690</v>
      </c>
      <c r="L2210" s="2">
        <v>46111</v>
      </c>
      <c r="M2210" s="42" t="s">
        <v>582</v>
      </c>
    </row>
    <row r="2211" spans="1:13" x14ac:dyDescent="0.25">
      <c r="A2211" s="42" t="s">
        <v>192</v>
      </c>
      <c r="B2211" s="42" t="s">
        <v>385</v>
      </c>
      <c r="C2211" s="42" t="s">
        <v>1821</v>
      </c>
      <c r="D2211" s="42" t="s">
        <v>409</v>
      </c>
      <c r="E2211">
        <v>2705832</v>
      </c>
      <c r="F2211">
        <v>9</v>
      </c>
      <c r="G2211" s="2">
        <v>45138</v>
      </c>
      <c r="H2211" s="42" t="s">
        <v>448</v>
      </c>
      <c r="I2211" s="42" t="s">
        <v>73</v>
      </c>
      <c r="J2211" s="42" t="s">
        <v>449</v>
      </c>
      <c r="K2211" s="42" t="s">
        <v>1822</v>
      </c>
      <c r="L2211" s="2">
        <v>46111</v>
      </c>
      <c r="M2211" s="42" t="s">
        <v>582</v>
      </c>
    </row>
    <row r="2212" spans="1:13" x14ac:dyDescent="0.25">
      <c r="A2212" s="42" t="s">
        <v>592</v>
      </c>
      <c r="B2212" s="42" t="s">
        <v>549</v>
      </c>
      <c r="C2212" s="42" t="s">
        <v>1323</v>
      </c>
      <c r="D2212" s="42" t="s">
        <v>409</v>
      </c>
      <c r="E2212">
        <v>1032807</v>
      </c>
      <c r="F2212">
        <v>16</v>
      </c>
      <c r="G2212" s="2">
        <v>45814</v>
      </c>
      <c r="H2212" s="42" t="s">
        <v>451</v>
      </c>
      <c r="I2212" s="42" t="s">
        <v>68</v>
      </c>
      <c r="J2212" s="42" t="s">
        <v>452</v>
      </c>
      <c r="K2212" s="42" t="s">
        <v>1323</v>
      </c>
      <c r="L2212" s="2">
        <v>46111</v>
      </c>
      <c r="M2212" s="42" t="s">
        <v>582</v>
      </c>
    </row>
    <row r="2213" spans="1:13" x14ac:dyDescent="0.25">
      <c r="A2213" s="42" t="s">
        <v>5699</v>
      </c>
      <c r="B2213" s="42" t="s">
        <v>5700</v>
      </c>
      <c r="C2213" s="42" t="s">
        <v>6611</v>
      </c>
      <c r="D2213" s="42" t="s">
        <v>409</v>
      </c>
      <c r="E2213">
        <v>2852728</v>
      </c>
      <c r="F2213">
        <v>5</v>
      </c>
      <c r="G2213" s="2">
        <v>46105</v>
      </c>
      <c r="H2213" s="42" t="s">
        <v>499</v>
      </c>
      <c r="I2213" s="42" t="s">
        <v>69</v>
      </c>
      <c r="J2213" s="42" t="s">
        <v>471</v>
      </c>
      <c r="K2213" s="42" t="s">
        <v>9955</v>
      </c>
      <c r="L2213" s="2">
        <v>46108</v>
      </c>
      <c r="M2213" s="42" t="s">
        <v>582</v>
      </c>
    </row>
    <row r="2214" spans="1:13" x14ac:dyDescent="0.25">
      <c r="A2214" s="42" t="s">
        <v>2377</v>
      </c>
      <c r="B2214" s="42" t="s">
        <v>2378</v>
      </c>
      <c r="C2214" s="42" t="s">
        <v>6530</v>
      </c>
      <c r="D2214" s="42" t="s">
        <v>409</v>
      </c>
      <c r="E2214">
        <v>262955</v>
      </c>
      <c r="F2214">
        <v>4</v>
      </c>
      <c r="G2214" s="2">
        <v>46108</v>
      </c>
      <c r="H2214" s="42" t="s">
        <v>450</v>
      </c>
      <c r="I2214" s="42" t="s">
        <v>68</v>
      </c>
      <c r="J2214" s="42" t="s">
        <v>429</v>
      </c>
      <c r="K2214" s="42" t="s">
        <v>9986</v>
      </c>
      <c r="L2214" s="2">
        <v>46108</v>
      </c>
      <c r="M2214" s="42" t="s">
        <v>582</v>
      </c>
    </row>
    <row r="2215" spans="1:13" x14ac:dyDescent="0.25">
      <c r="A2215" s="42" t="s">
        <v>167</v>
      </c>
      <c r="B2215" s="42" t="s">
        <v>31</v>
      </c>
      <c r="C2215" s="42" t="s">
        <v>246</v>
      </c>
      <c r="D2215" s="42" t="s">
        <v>409</v>
      </c>
      <c r="E2215">
        <v>6245626</v>
      </c>
      <c r="F2215">
        <v>36</v>
      </c>
      <c r="G2215" s="2">
        <v>45290</v>
      </c>
      <c r="H2215" s="42" t="s">
        <v>453</v>
      </c>
      <c r="I2215" s="42" t="s">
        <v>68</v>
      </c>
      <c r="J2215" s="42" t="s">
        <v>452</v>
      </c>
      <c r="K2215" s="42" t="s">
        <v>454</v>
      </c>
      <c r="L2215" s="2">
        <v>46108</v>
      </c>
      <c r="M2215" s="42" t="s">
        <v>582</v>
      </c>
    </row>
    <row r="2216" spans="1:13" x14ac:dyDescent="0.25">
      <c r="A2216" s="42" t="s">
        <v>167</v>
      </c>
      <c r="B2216" s="42" t="s">
        <v>31</v>
      </c>
      <c r="C2216" s="42" t="s">
        <v>248</v>
      </c>
      <c r="D2216" s="42" t="s">
        <v>409</v>
      </c>
      <c r="E2216">
        <v>6613016</v>
      </c>
      <c r="F2216">
        <v>36</v>
      </c>
      <c r="G2216" s="2">
        <v>45290</v>
      </c>
      <c r="H2216" s="42" t="s">
        <v>428</v>
      </c>
      <c r="I2216" s="42" t="s">
        <v>68</v>
      </c>
      <c r="J2216" s="42" t="s">
        <v>429</v>
      </c>
      <c r="K2216" s="42" t="s">
        <v>459</v>
      </c>
      <c r="L2216" s="2">
        <v>46108</v>
      </c>
      <c r="M2216" s="42" t="s">
        <v>582</v>
      </c>
    </row>
    <row r="2217" spans="1:13" x14ac:dyDescent="0.25">
      <c r="A2217" s="42" t="s">
        <v>167</v>
      </c>
      <c r="B2217" s="42" t="s">
        <v>31</v>
      </c>
      <c r="C2217" s="42" t="s">
        <v>244</v>
      </c>
      <c r="D2217" s="42" t="s">
        <v>409</v>
      </c>
      <c r="E2217">
        <v>8817355</v>
      </c>
      <c r="F2217">
        <v>44</v>
      </c>
      <c r="G2217" s="2">
        <v>45290</v>
      </c>
      <c r="H2217" s="42" t="s">
        <v>455</v>
      </c>
      <c r="I2217" s="42" t="s">
        <v>68</v>
      </c>
      <c r="J2217" s="42" t="s">
        <v>456</v>
      </c>
      <c r="K2217" s="42" t="s">
        <v>502</v>
      </c>
      <c r="L2217" s="2">
        <v>46108</v>
      </c>
      <c r="M2217" s="42" t="s">
        <v>582</v>
      </c>
    </row>
    <row r="2218" spans="1:13" x14ac:dyDescent="0.25">
      <c r="A2218" s="42" t="s">
        <v>5699</v>
      </c>
      <c r="B2218" s="42" t="s">
        <v>5700</v>
      </c>
      <c r="C2218" s="42" t="s">
        <v>6611</v>
      </c>
      <c r="D2218" s="42" t="s">
        <v>409</v>
      </c>
      <c r="E2218">
        <v>2582044</v>
      </c>
      <c r="F2218">
        <v>5</v>
      </c>
      <c r="G2218" s="2">
        <v>46105</v>
      </c>
      <c r="H2218" s="42" t="s">
        <v>499</v>
      </c>
      <c r="I2218" s="42" t="s">
        <v>69</v>
      </c>
      <c r="J2218" s="42" t="s">
        <v>471</v>
      </c>
      <c r="K2218" s="42" t="s">
        <v>9955</v>
      </c>
      <c r="L2218" s="2">
        <v>46105</v>
      </c>
      <c r="M2218" s="42" t="s">
        <v>582</v>
      </c>
    </row>
    <row r="2219" spans="1:13" x14ac:dyDescent="0.25">
      <c r="A2219" s="42" t="s">
        <v>283</v>
      </c>
      <c r="B2219" s="42" t="s">
        <v>77</v>
      </c>
      <c r="C2219" s="42" t="s">
        <v>2621</v>
      </c>
      <c r="D2219" s="42" t="s">
        <v>409</v>
      </c>
      <c r="E2219">
        <v>8685495</v>
      </c>
      <c r="F2219">
        <v>4</v>
      </c>
      <c r="G2219" s="2">
        <v>46034</v>
      </c>
      <c r="H2219" s="42" t="s">
        <v>439</v>
      </c>
      <c r="I2219" s="42" t="s">
        <v>70</v>
      </c>
      <c r="J2219" s="42" t="s">
        <v>440</v>
      </c>
      <c r="K2219" s="42" t="s">
        <v>2622</v>
      </c>
      <c r="L2219" s="2">
        <v>46105</v>
      </c>
      <c r="M2219" s="42" t="s">
        <v>582</v>
      </c>
    </row>
    <row r="2220" spans="1:13" x14ac:dyDescent="0.25">
      <c r="A2220" s="42" t="s">
        <v>283</v>
      </c>
      <c r="B2220" s="42" t="s">
        <v>77</v>
      </c>
      <c r="C2220" s="42" t="s">
        <v>2621</v>
      </c>
      <c r="D2220" s="42" t="s">
        <v>409</v>
      </c>
      <c r="E2220">
        <v>-5763894</v>
      </c>
      <c r="F2220">
        <v>4</v>
      </c>
      <c r="G2220" s="2">
        <v>46034</v>
      </c>
      <c r="H2220" s="42" t="s">
        <v>439</v>
      </c>
      <c r="I2220" s="42" t="s">
        <v>70</v>
      </c>
      <c r="J2220" s="42" t="s">
        <v>440</v>
      </c>
      <c r="K2220" s="42" t="s">
        <v>2622</v>
      </c>
      <c r="L2220" s="2">
        <v>46105</v>
      </c>
      <c r="M2220" s="42" t="s">
        <v>582</v>
      </c>
    </row>
    <row r="2221" spans="1:13" x14ac:dyDescent="0.25">
      <c r="A2221" s="42" t="s">
        <v>218</v>
      </c>
      <c r="B2221" s="42" t="s">
        <v>133</v>
      </c>
      <c r="C2221" s="42" t="s">
        <v>983</v>
      </c>
      <c r="D2221" s="42" t="s">
        <v>409</v>
      </c>
      <c r="E2221" s="5">
        <v>2589712</v>
      </c>
      <c r="F2221">
        <v>12</v>
      </c>
      <c r="G2221" s="2">
        <v>45532</v>
      </c>
      <c r="H2221" s="42" t="s">
        <v>439</v>
      </c>
      <c r="I2221" s="42" t="s">
        <v>70</v>
      </c>
      <c r="J2221" s="42" t="s">
        <v>440</v>
      </c>
      <c r="K2221" s="42" t="s">
        <v>5923</v>
      </c>
      <c r="L2221" s="2">
        <v>46104</v>
      </c>
      <c r="M2221" s="42" t="s">
        <v>582</v>
      </c>
    </row>
    <row r="2222" spans="1:13" x14ac:dyDescent="0.25">
      <c r="A2222" s="42" t="s">
        <v>167</v>
      </c>
      <c r="B2222" s="42" t="s">
        <v>31</v>
      </c>
      <c r="C2222" s="42" t="s">
        <v>245</v>
      </c>
      <c r="D2222" s="42" t="s">
        <v>409</v>
      </c>
      <c r="E2222">
        <v>6613016</v>
      </c>
      <c r="F2222">
        <v>36</v>
      </c>
      <c r="G2222" s="2">
        <v>45290</v>
      </c>
      <c r="H2222" s="42" t="s">
        <v>451</v>
      </c>
      <c r="I2222" s="42" t="s">
        <v>68</v>
      </c>
      <c r="J2222" s="42" t="s">
        <v>452</v>
      </c>
      <c r="K2222" s="42" t="s">
        <v>503</v>
      </c>
      <c r="L2222" s="2">
        <v>46101</v>
      </c>
      <c r="M2222" s="42" t="s">
        <v>582</v>
      </c>
    </row>
    <row r="2223" spans="1:13" x14ac:dyDescent="0.25">
      <c r="A2223" s="42" t="s">
        <v>8830</v>
      </c>
      <c r="B2223" s="42" t="s">
        <v>9948</v>
      </c>
      <c r="C2223" s="42" t="s">
        <v>6697</v>
      </c>
      <c r="D2223" s="42" t="s">
        <v>409</v>
      </c>
      <c r="E2223">
        <v>9960430</v>
      </c>
      <c r="F2223">
        <v>4</v>
      </c>
      <c r="G2223" s="2">
        <v>46097</v>
      </c>
      <c r="H2223" s="42" t="s">
        <v>439</v>
      </c>
      <c r="I2223" s="42" t="s">
        <v>70</v>
      </c>
      <c r="J2223" s="42" t="s">
        <v>440</v>
      </c>
      <c r="K2223" s="42" t="s">
        <v>9949</v>
      </c>
      <c r="L2223" s="2">
        <v>46101</v>
      </c>
      <c r="M2223" s="42" t="s">
        <v>582</v>
      </c>
    </row>
    <row r="2224" spans="1:13" x14ac:dyDescent="0.25">
      <c r="A2224" s="42" t="s">
        <v>206</v>
      </c>
      <c r="B2224" s="42" t="s">
        <v>624</v>
      </c>
      <c r="C2224" s="42" t="s">
        <v>529</v>
      </c>
      <c r="D2224" s="42" t="s">
        <v>409</v>
      </c>
      <c r="E2224">
        <v>11976250</v>
      </c>
      <c r="F2224">
        <v>24</v>
      </c>
      <c r="G2224" s="2">
        <v>45490</v>
      </c>
      <c r="H2224" s="42" t="s">
        <v>422</v>
      </c>
      <c r="I2224" s="42" t="s">
        <v>69</v>
      </c>
      <c r="J2224" s="42" t="s">
        <v>423</v>
      </c>
      <c r="K2224" s="42" t="s">
        <v>545</v>
      </c>
      <c r="L2224" s="2">
        <v>46098</v>
      </c>
      <c r="M2224" s="42" t="s">
        <v>582</v>
      </c>
    </row>
    <row r="2225" spans="1:13" x14ac:dyDescent="0.25">
      <c r="A2225" s="42" t="s">
        <v>167</v>
      </c>
      <c r="B2225" s="42" t="s">
        <v>31</v>
      </c>
      <c r="C2225" s="42" t="s">
        <v>247</v>
      </c>
      <c r="D2225" s="42" t="s">
        <v>409</v>
      </c>
      <c r="E2225">
        <v>36738980</v>
      </c>
      <c r="F2225">
        <v>36</v>
      </c>
      <c r="G2225" s="2">
        <v>45290</v>
      </c>
      <c r="H2225" s="42" t="s">
        <v>450</v>
      </c>
      <c r="I2225" s="42" t="s">
        <v>68</v>
      </c>
      <c r="J2225" s="42" t="s">
        <v>429</v>
      </c>
      <c r="K2225" s="42" t="s">
        <v>459</v>
      </c>
      <c r="L2225" s="2">
        <v>46094</v>
      </c>
      <c r="M2225" s="42" t="s">
        <v>582</v>
      </c>
    </row>
    <row r="2226" spans="1:13" x14ac:dyDescent="0.25">
      <c r="A2226" s="42" t="s">
        <v>218</v>
      </c>
      <c r="B2226" s="42" t="s">
        <v>133</v>
      </c>
      <c r="C2226" s="42" t="s">
        <v>983</v>
      </c>
      <c r="D2226" s="42" t="s">
        <v>409</v>
      </c>
      <c r="E2226">
        <v>5179424</v>
      </c>
      <c r="F2226">
        <v>12</v>
      </c>
      <c r="G2226" s="2">
        <v>45532</v>
      </c>
      <c r="H2226" s="42" t="s">
        <v>439</v>
      </c>
      <c r="I2226" s="42" t="s">
        <v>70</v>
      </c>
      <c r="J2226" s="42" t="s">
        <v>440</v>
      </c>
      <c r="K2226" s="42" t="s">
        <v>5923</v>
      </c>
      <c r="L2226" s="2">
        <v>46093</v>
      </c>
      <c r="M2226" s="42" t="s">
        <v>582</v>
      </c>
    </row>
    <row r="2227" spans="1:13" x14ac:dyDescent="0.25">
      <c r="A2227" s="42" t="s">
        <v>1198</v>
      </c>
      <c r="B2227" s="42" t="s">
        <v>2442</v>
      </c>
      <c r="C2227" s="42" t="s">
        <v>2623</v>
      </c>
      <c r="D2227" s="42" t="s">
        <v>409</v>
      </c>
      <c r="E2227">
        <v>-7148938</v>
      </c>
      <c r="F2227">
        <v>4</v>
      </c>
      <c r="G2227" s="2">
        <v>46059</v>
      </c>
      <c r="H2227" s="42" t="s">
        <v>439</v>
      </c>
      <c r="I2227" s="42" t="s">
        <v>70</v>
      </c>
      <c r="J2227" s="42" t="s">
        <v>440</v>
      </c>
      <c r="K2227" s="42" t="s">
        <v>5931</v>
      </c>
      <c r="L2227" s="2">
        <v>46092</v>
      </c>
      <c r="M2227" s="42" t="s">
        <v>582</v>
      </c>
    </row>
    <row r="2228" spans="1:13" x14ac:dyDescent="0.25">
      <c r="A2228" s="42" t="s">
        <v>1198</v>
      </c>
      <c r="B2228" s="42" t="s">
        <v>2442</v>
      </c>
      <c r="C2228" s="42" t="s">
        <v>2623</v>
      </c>
      <c r="D2228" s="42" t="s">
        <v>409</v>
      </c>
      <c r="E2228">
        <v>7171510</v>
      </c>
      <c r="F2228">
        <v>4</v>
      </c>
      <c r="G2228" s="2">
        <v>46059</v>
      </c>
      <c r="H2228" s="42" t="s">
        <v>439</v>
      </c>
      <c r="I2228" s="42" t="s">
        <v>70</v>
      </c>
      <c r="J2228" s="42" t="s">
        <v>440</v>
      </c>
      <c r="K2228" s="42" t="s">
        <v>5931</v>
      </c>
      <c r="L2228" s="2">
        <v>46092</v>
      </c>
      <c r="M2228" s="42" t="s">
        <v>582</v>
      </c>
    </row>
    <row r="2229" spans="1:13" x14ac:dyDescent="0.25">
      <c r="A2229" s="42" t="s">
        <v>535</v>
      </c>
      <c r="B2229" s="42" t="s">
        <v>2443</v>
      </c>
      <c r="C2229" s="42" t="s">
        <v>1540</v>
      </c>
      <c r="D2229" s="42" t="s">
        <v>409</v>
      </c>
      <c r="E2229">
        <v>8761430</v>
      </c>
      <c r="F2229">
        <v>10</v>
      </c>
      <c r="G2229" s="2">
        <v>45894</v>
      </c>
      <c r="H2229" s="42" t="s">
        <v>439</v>
      </c>
      <c r="I2229" s="42" t="s">
        <v>70</v>
      </c>
      <c r="J2229" s="42" t="s">
        <v>440</v>
      </c>
      <c r="K2229" s="42" t="s">
        <v>1541</v>
      </c>
      <c r="L2229" s="2">
        <v>46091</v>
      </c>
      <c r="M2229" s="42" t="s">
        <v>582</v>
      </c>
    </row>
    <row r="2230" spans="1:13" x14ac:dyDescent="0.25">
      <c r="A2230" s="42" t="s">
        <v>214</v>
      </c>
      <c r="B2230" s="42" t="s">
        <v>389</v>
      </c>
      <c r="C2230" s="42" t="s">
        <v>724</v>
      </c>
      <c r="D2230" s="42" t="s">
        <v>409</v>
      </c>
      <c r="E2230">
        <v>3179369</v>
      </c>
      <c r="F2230">
        <v>24</v>
      </c>
      <c r="G2230" s="2">
        <v>45656</v>
      </c>
      <c r="H2230" s="42" t="s">
        <v>442</v>
      </c>
      <c r="I2230" s="42" t="s">
        <v>71</v>
      </c>
      <c r="J2230" s="42" t="s">
        <v>443</v>
      </c>
      <c r="K2230" s="42" t="s">
        <v>764</v>
      </c>
      <c r="L2230" s="2">
        <v>46089</v>
      </c>
      <c r="M2230" s="42" t="s">
        <v>582</v>
      </c>
    </row>
    <row r="2231" spans="1:13" x14ac:dyDescent="0.25">
      <c r="A2231" s="42" t="s">
        <v>968</v>
      </c>
      <c r="B2231" s="42" t="s">
        <v>969</v>
      </c>
      <c r="C2231" s="42" t="s">
        <v>2293</v>
      </c>
      <c r="D2231" s="42" t="s">
        <v>409</v>
      </c>
      <c r="E2231">
        <v>-5748320</v>
      </c>
      <c r="F2231">
        <v>5</v>
      </c>
      <c r="G2231" s="2">
        <v>45996</v>
      </c>
      <c r="H2231" s="42" t="s">
        <v>439</v>
      </c>
      <c r="I2231" s="42" t="s">
        <v>70</v>
      </c>
      <c r="J2231" s="42" t="s">
        <v>440</v>
      </c>
      <c r="K2231" s="42" t="s">
        <v>2294</v>
      </c>
      <c r="L2231" s="2">
        <v>46086</v>
      </c>
      <c r="M2231" s="42" t="s">
        <v>582</v>
      </c>
    </row>
    <row r="2232" spans="1:13" x14ac:dyDescent="0.25">
      <c r="A2232" s="42" t="s">
        <v>968</v>
      </c>
      <c r="B2232" s="42" t="s">
        <v>969</v>
      </c>
      <c r="C2232" s="42" t="s">
        <v>2293</v>
      </c>
      <c r="D2232" s="42" t="s">
        <v>409</v>
      </c>
      <c r="E2232">
        <v>5196381</v>
      </c>
      <c r="F2232">
        <v>5</v>
      </c>
      <c r="G2232" s="2">
        <v>45996</v>
      </c>
      <c r="H2232" s="42" t="s">
        <v>439</v>
      </c>
      <c r="I2232" s="42" t="s">
        <v>70</v>
      </c>
      <c r="J2232" s="42" t="s">
        <v>440</v>
      </c>
      <c r="K2232" s="42" t="s">
        <v>2294</v>
      </c>
      <c r="L2232" s="2">
        <v>46086</v>
      </c>
      <c r="M2232" s="42" t="s">
        <v>582</v>
      </c>
    </row>
    <row r="2233" spans="1:13" x14ac:dyDescent="0.25">
      <c r="A2233" s="42" t="s">
        <v>202</v>
      </c>
      <c r="B2233" s="42" t="s">
        <v>83</v>
      </c>
      <c r="C2233" s="42" t="s">
        <v>2592</v>
      </c>
      <c r="D2233" s="42" t="s">
        <v>409</v>
      </c>
      <c r="E2233">
        <v>-11427287</v>
      </c>
      <c r="F2233">
        <v>5</v>
      </c>
      <c r="G2233" s="2">
        <v>46042</v>
      </c>
      <c r="H2233" s="42" t="s">
        <v>439</v>
      </c>
      <c r="I2233" s="42" t="s">
        <v>70</v>
      </c>
      <c r="J2233" s="42" t="s">
        <v>440</v>
      </c>
      <c r="K2233" s="42" t="s">
        <v>2593</v>
      </c>
      <c r="L2233" s="2">
        <v>46084</v>
      </c>
      <c r="M2233" s="42" t="s">
        <v>582</v>
      </c>
    </row>
    <row r="2234" spans="1:13" x14ac:dyDescent="0.25">
      <c r="A2234" s="42" t="s">
        <v>202</v>
      </c>
      <c r="B2234" s="42" t="s">
        <v>83</v>
      </c>
      <c r="C2234" s="42" t="s">
        <v>2592</v>
      </c>
      <c r="D2234" s="42" t="s">
        <v>409</v>
      </c>
      <c r="E2234">
        <v>11464603</v>
      </c>
      <c r="F2234">
        <v>5</v>
      </c>
      <c r="G2234" s="2">
        <v>46042</v>
      </c>
      <c r="H2234" s="42" t="s">
        <v>439</v>
      </c>
      <c r="I2234" s="42" t="s">
        <v>70</v>
      </c>
      <c r="J2234" s="42" t="s">
        <v>440</v>
      </c>
      <c r="K2234" s="42" t="s">
        <v>2593</v>
      </c>
      <c r="L2234" s="2">
        <v>46084</v>
      </c>
      <c r="M2234" s="42" t="s">
        <v>582</v>
      </c>
    </row>
    <row r="2235" spans="1:13" x14ac:dyDescent="0.25">
      <c r="A2235" s="42" t="s">
        <v>535</v>
      </c>
      <c r="B2235" s="42" t="s">
        <v>2443</v>
      </c>
      <c r="C2235" s="42" t="s">
        <v>1540</v>
      </c>
      <c r="D2235" s="42" t="s">
        <v>409</v>
      </c>
      <c r="E2235">
        <v>-8609462</v>
      </c>
      <c r="F2235">
        <v>10</v>
      </c>
      <c r="G2235" s="2">
        <v>45894</v>
      </c>
      <c r="H2235" s="42" t="s">
        <v>439</v>
      </c>
      <c r="I2235" s="42" t="s">
        <v>70</v>
      </c>
      <c r="J2235" s="42" t="s">
        <v>440</v>
      </c>
      <c r="K2235" s="42" t="s">
        <v>1541</v>
      </c>
      <c r="L2235" s="2">
        <v>46083</v>
      </c>
      <c r="M2235" s="42" t="s">
        <v>582</v>
      </c>
    </row>
    <row r="2236" spans="1:13" x14ac:dyDescent="0.25">
      <c r="A2236" s="42" t="s">
        <v>1694</v>
      </c>
      <c r="B2236" s="42" t="s">
        <v>1695</v>
      </c>
      <c r="C2236" s="42" t="s">
        <v>2591</v>
      </c>
      <c r="D2236" s="42" t="s">
        <v>409</v>
      </c>
      <c r="E2236">
        <v>-4882270</v>
      </c>
      <c r="F2236">
        <v>5</v>
      </c>
      <c r="G2236" s="2">
        <v>46062</v>
      </c>
      <c r="H2236" s="42" t="s">
        <v>439</v>
      </c>
      <c r="I2236" s="42" t="s">
        <v>70</v>
      </c>
      <c r="J2236" s="42" t="s">
        <v>440</v>
      </c>
      <c r="K2236" s="42" t="s">
        <v>5914</v>
      </c>
      <c r="L2236" s="2">
        <v>46083</v>
      </c>
      <c r="M2236" s="42" t="s">
        <v>582</v>
      </c>
    </row>
    <row r="2237" spans="1:13" x14ac:dyDescent="0.25">
      <c r="A2237" s="42" t="s">
        <v>1694</v>
      </c>
      <c r="B2237" s="42" t="s">
        <v>1695</v>
      </c>
      <c r="C2237" s="42" t="s">
        <v>2591</v>
      </c>
      <c r="D2237" s="42" t="s">
        <v>409</v>
      </c>
      <c r="E2237">
        <v>4895644</v>
      </c>
      <c r="F2237">
        <v>5</v>
      </c>
      <c r="G2237" s="2">
        <v>46062</v>
      </c>
      <c r="H2237" s="42" t="s">
        <v>439</v>
      </c>
      <c r="I2237" s="42" t="s">
        <v>70</v>
      </c>
      <c r="J2237" s="42" t="s">
        <v>440</v>
      </c>
      <c r="K2237" s="42" t="s">
        <v>5914</v>
      </c>
      <c r="L2237" s="2">
        <v>46083</v>
      </c>
      <c r="M2237" s="42" t="s">
        <v>582</v>
      </c>
    </row>
    <row r="2238" spans="1:13" x14ac:dyDescent="0.25">
      <c r="A2238" s="42" t="s">
        <v>2384</v>
      </c>
      <c r="B2238" s="42" t="s">
        <v>2385</v>
      </c>
      <c r="C2238" s="42" t="s">
        <v>2341</v>
      </c>
      <c r="D2238" s="42" t="s">
        <v>409</v>
      </c>
      <c r="E2238">
        <v>600000</v>
      </c>
      <c r="F2238">
        <v>8</v>
      </c>
      <c r="G2238" s="2">
        <v>46006</v>
      </c>
      <c r="H2238" s="42" t="s">
        <v>1500</v>
      </c>
      <c r="I2238" s="42" t="s">
        <v>68</v>
      </c>
      <c r="J2238" s="42" t="s">
        <v>452</v>
      </c>
      <c r="K2238" s="42" t="s">
        <v>2341</v>
      </c>
      <c r="L2238" s="2">
        <v>46081</v>
      </c>
      <c r="M2238" s="42" t="s">
        <v>582</v>
      </c>
    </row>
    <row r="2239" spans="1:13" x14ac:dyDescent="0.25">
      <c r="A2239" s="42" t="s">
        <v>592</v>
      </c>
      <c r="B2239" s="42" t="s">
        <v>549</v>
      </c>
      <c r="C2239" s="42" t="s">
        <v>1323</v>
      </c>
      <c r="D2239" s="42" t="s">
        <v>409</v>
      </c>
      <c r="E2239">
        <v>1032807</v>
      </c>
      <c r="F2239">
        <v>16</v>
      </c>
      <c r="G2239" s="2">
        <v>45814</v>
      </c>
      <c r="H2239" s="42" t="s">
        <v>451</v>
      </c>
      <c r="I2239" s="42" t="s">
        <v>68</v>
      </c>
      <c r="J2239" s="42" t="s">
        <v>452</v>
      </c>
      <c r="K2239" s="42" t="s">
        <v>1323</v>
      </c>
      <c r="L2239" s="2">
        <v>46081</v>
      </c>
      <c r="M2239" s="42" t="s">
        <v>582</v>
      </c>
    </row>
    <row r="2240" spans="1:13" x14ac:dyDescent="0.25">
      <c r="A2240" s="42" t="s">
        <v>192</v>
      </c>
      <c r="B2240" s="42" t="s">
        <v>385</v>
      </c>
      <c r="C2240" s="42" t="s">
        <v>718</v>
      </c>
      <c r="D2240" s="42" t="s">
        <v>409</v>
      </c>
      <c r="E2240">
        <v>0</v>
      </c>
      <c r="F2240">
        <v>21</v>
      </c>
      <c r="G2240" s="2">
        <v>45565</v>
      </c>
      <c r="H2240" s="42" t="s">
        <v>1815</v>
      </c>
      <c r="I2240" s="42" t="s">
        <v>1816</v>
      </c>
      <c r="J2240" s="42" t="s">
        <v>1817</v>
      </c>
      <c r="K2240" s="42" t="s">
        <v>756</v>
      </c>
      <c r="L2240" s="2">
        <v>46081</v>
      </c>
      <c r="M2240" s="42" t="s">
        <v>582</v>
      </c>
    </row>
    <row r="2241" spans="1:13" x14ac:dyDescent="0.25">
      <c r="A2241" s="42" t="s">
        <v>329</v>
      </c>
      <c r="B2241" s="42" t="s">
        <v>312</v>
      </c>
      <c r="C2241" s="42" t="s">
        <v>1689</v>
      </c>
      <c r="D2241" s="42" t="s">
        <v>409</v>
      </c>
      <c r="E2241">
        <v>5393177</v>
      </c>
      <c r="F2241">
        <v>14</v>
      </c>
      <c r="G2241" s="2">
        <v>45903</v>
      </c>
      <c r="H2241" s="42" t="s">
        <v>487</v>
      </c>
      <c r="I2241" s="42" t="s">
        <v>73</v>
      </c>
      <c r="J2241" s="42" t="s">
        <v>478</v>
      </c>
      <c r="K2241" s="42" t="s">
        <v>1690</v>
      </c>
      <c r="L2241" s="2">
        <v>46081</v>
      </c>
      <c r="M2241" s="42" t="s">
        <v>582</v>
      </c>
    </row>
    <row r="2242" spans="1:13" x14ac:dyDescent="0.25">
      <c r="A2242" s="42" t="s">
        <v>622</v>
      </c>
      <c r="B2242" s="42" t="s">
        <v>625</v>
      </c>
      <c r="C2242" s="42" t="s">
        <v>613</v>
      </c>
      <c r="D2242" s="42" t="s">
        <v>409</v>
      </c>
      <c r="E2242">
        <v>1969636</v>
      </c>
      <c r="F2242">
        <v>28</v>
      </c>
      <c r="G2242" s="2">
        <v>45589</v>
      </c>
      <c r="H2242" s="42" t="s">
        <v>442</v>
      </c>
      <c r="I2242" s="42" t="s">
        <v>71</v>
      </c>
      <c r="J2242" s="42" t="s">
        <v>443</v>
      </c>
      <c r="K2242" s="42" t="s">
        <v>626</v>
      </c>
      <c r="L2242" s="2">
        <v>46081</v>
      </c>
      <c r="M2242" s="42" t="s">
        <v>582</v>
      </c>
    </row>
    <row r="2243" spans="1:13" x14ac:dyDescent="0.25">
      <c r="A2243" s="42" t="s">
        <v>536</v>
      </c>
      <c r="B2243" s="42" t="s">
        <v>403</v>
      </c>
      <c r="C2243" s="42" t="s">
        <v>2337</v>
      </c>
      <c r="D2243" s="42" t="s">
        <v>409</v>
      </c>
      <c r="E2243">
        <v>125777047</v>
      </c>
      <c r="F2243">
        <v>6</v>
      </c>
      <c r="G2243" s="2">
        <v>46001</v>
      </c>
      <c r="H2243" s="42" t="s">
        <v>436</v>
      </c>
      <c r="I2243" s="42" t="s">
        <v>66</v>
      </c>
      <c r="J2243" s="42" t="s">
        <v>437</v>
      </c>
      <c r="K2243" s="42" t="s">
        <v>2594</v>
      </c>
      <c r="L2243" s="2">
        <v>46081</v>
      </c>
      <c r="M2243" s="42" t="s">
        <v>582</v>
      </c>
    </row>
    <row r="2244" spans="1:13" x14ac:dyDescent="0.25">
      <c r="A2244" s="42" t="s">
        <v>192</v>
      </c>
      <c r="B2244" s="42" t="s">
        <v>385</v>
      </c>
      <c r="C2244" s="42" t="s">
        <v>725</v>
      </c>
      <c r="D2244" s="42" t="s">
        <v>409</v>
      </c>
      <c r="E2244">
        <v>0</v>
      </c>
      <c r="F2244">
        <v>24</v>
      </c>
      <c r="G2244" s="2">
        <v>45534</v>
      </c>
      <c r="H2244" s="42" t="s">
        <v>473</v>
      </c>
      <c r="I2244" s="42" t="s">
        <v>71</v>
      </c>
      <c r="J2244" s="42" t="s">
        <v>443</v>
      </c>
      <c r="K2244" s="42" t="s">
        <v>751</v>
      </c>
      <c r="L2244" s="2">
        <v>46081</v>
      </c>
      <c r="M2244" s="42" t="s">
        <v>582</v>
      </c>
    </row>
    <row r="2245" spans="1:13" x14ac:dyDescent="0.25">
      <c r="A2245" s="42" t="s">
        <v>1315</v>
      </c>
      <c r="B2245" s="42" t="s">
        <v>1316</v>
      </c>
      <c r="C2245" s="42" t="s">
        <v>606</v>
      </c>
      <c r="D2245" s="42" t="s">
        <v>409</v>
      </c>
      <c r="E2245">
        <v>2266764</v>
      </c>
      <c r="F2245">
        <v>18</v>
      </c>
      <c r="G2245" s="2">
        <v>45546</v>
      </c>
      <c r="H2245" s="42" t="s">
        <v>2439</v>
      </c>
      <c r="I2245" s="42" t="s">
        <v>73</v>
      </c>
      <c r="J2245" s="42" t="s">
        <v>449</v>
      </c>
      <c r="K2245" s="42" t="s">
        <v>608</v>
      </c>
      <c r="L2245" s="2">
        <v>46081</v>
      </c>
      <c r="M2245" s="42" t="s">
        <v>582</v>
      </c>
    </row>
    <row r="2246" spans="1:13" x14ac:dyDescent="0.25">
      <c r="A2246" s="42" t="s">
        <v>1210</v>
      </c>
      <c r="B2246" s="42" t="s">
        <v>1211</v>
      </c>
      <c r="C2246" s="42" t="s">
        <v>1212</v>
      </c>
      <c r="D2246" s="42" t="s">
        <v>409</v>
      </c>
      <c r="E2246">
        <v>4973829</v>
      </c>
      <c r="F2246">
        <v>21</v>
      </c>
      <c r="G2246" s="2">
        <v>45790</v>
      </c>
      <c r="H2246" s="42" t="s">
        <v>442</v>
      </c>
      <c r="I2246" s="42" t="s">
        <v>71</v>
      </c>
      <c r="J2246" s="42" t="s">
        <v>443</v>
      </c>
      <c r="K2246" s="42" t="s">
        <v>1213</v>
      </c>
      <c r="L2246" s="2">
        <v>46081</v>
      </c>
      <c r="M2246" s="42" t="s">
        <v>582</v>
      </c>
    </row>
    <row r="2247" spans="1:13" x14ac:dyDescent="0.25">
      <c r="A2247" s="42" t="s">
        <v>192</v>
      </c>
      <c r="B2247" s="42" t="s">
        <v>385</v>
      </c>
      <c r="C2247" s="42" t="s">
        <v>1102</v>
      </c>
      <c r="D2247" s="42" t="s">
        <v>409</v>
      </c>
      <c r="E2247">
        <v>40320455</v>
      </c>
      <c r="F2247">
        <v>24</v>
      </c>
      <c r="G2247" s="2">
        <v>45658</v>
      </c>
      <c r="H2247" s="42" t="s">
        <v>1815</v>
      </c>
      <c r="I2247" s="42" t="s">
        <v>1816</v>
      </c>
      <c r="J2247" s="42" t="s">
        <v>1817</v>
      </c>
      <c r="K2247" s="42" t="s">
        <v>1103</v>
      </c>
      <c r="L2247" s="2">
        <v>46081</v>
      </c>
      <c r="M2247" s="42" t="s">
        <v>582</v>
      </c>
    </row>
    <row r="2248" spans="1:13" x14ac:dyDescent="0.25">
      <c r="A2248" s="42" t="s">
        <v>197</v>
      </c>
      <c r="B2248" s="42" t="s">
        <v>15</v>
      </c>
      <c r="C2248" s="42" t="s">
        <v>1401</v>
      </c>
      <c r="D2248" s="42" t="s">
        <v>409</v>
      </c>
      <c r="E2248">
        <v>440215</v>
      </c>
      <c r="F2248">
        <v>8</v>
      </c>
      <c r="G2248" s="2">
        <v>45832</v>
      </c>
      <c r="H2248" s="42" t="s">
        <v>1599</v>
      </c>
      <c r="I2248" s="42" t="s">
        <v>66</v>
      </c>
      <c r="J2248" s="42" t="s">
        <v>492</v>
      </c>
      <c r="K2248" s="42" t="s">
        <v>1402</v>
      </c>
      <c r="L2248" s="2">
        <v>46081</v>
      </c>
      <c r="M2248" s="42" t="s">
        <v>582</v>
      </c>
    </row>
    <row r="2249" spans="1:13" x14ac:dyDescent="0.25">
      <c r="A2249" s="42" t="s">
        <v>192</v>
      </c>
      <c r="B2249" s="42" t="s">
        <v>385</v>
      </c>
      <c r="C2249" s="42" t="s">
        <v>1101</v>
      </c>
      <c r="D2249" s="42" t="s">
        <v>409</v>
      </c>
      <c r="E2249">
        <v>89615909</v>
      </c>
      <c r="F2249">
        <v>21</v>
      </c>
      <c r="G2249" s="2">
        <v>45674</v>
      </c>
      <c r="H2249" s="42" t="s">
        <v>1815</v>
      </c>
      <c r="I2249" s="42" t="s">
        <v>1816</v>
      </c>
      <c r="J2249" s="42" t="s">
        <v>1817</v>
      </c>
      <c r="K2249" s="42" t="s">
        <v>1101</v>
      </c>
      <c r="L2249" s="2">
        <v>46081</v>
      </c>
      <c r="M2249" s="42" t="s">
        <v>582</v>
      </c>
    </row>
    <row r="2250" spans="1:13" x14ac:dyDescent="0.25">
      <c r="A2250" s="42" t="s">
        <v>364</v>
      </c>
      <c r="B2250" s="42" t="s">
        <v>396</v>
      </c>
      <c r="C2250" s="42" t="s">
        <v>339</v>
      </c>
      <c r="D2250" s="42" t="s">
        <v>409</v>
      </c>
      <c r="E2250">
        <v>4014016</v>
      </c>
      <c r="F2250">
        <v>9</v>
      </c>
      <c r="G2250" s="2">
        <v>45435</v>
      </c>
      <c r="H2250" s="42" t="s">
        <v>442</v>
      </c>
      <c r="I2250" s="42" t="s">
        <v>71</v>
      </c>
      <c r="J2250" s="42" t="s">
        <v>443</v>
      </c>
      <c r="K2250" s="42" t="s">
        <v>526</v>
      </c>
      <c r="L2250" s="2">
        <v>46081</v>
      </c>
      <c r="M2250" s="42" t="s">
        <v>582</v>
      </c>
    </row>
    <row r="2251" spans="1:13" x14ac:dyDescent="0.25">
      <c r="A2251" s="42" t="s">
        <v>197</v>
      </c>
      <c r="B2251" s="42" t="s">
        <v>15</v>
      </c>
      <c r="C2251" s="42" t="s">
        <v>1399</v>
      </c>
      <c r="D2251" s="42" t="s">
        <v>409</v>
      </c>
      <c r="E2251">
        <v>176975983</v>
      </c>
      <c r="F2251">
        <v>9</v>
      </c>
      <c r="G2251" s="2">
        <v>45832</v>
      </c>
      <c r="H2251" s="42" t="s">
        <v>1692</v>
      </c>
      <c r="I2251" s="42" t="s">
        <v>66</v>
      </c>
      <c r="J2251" s="42" t="s">
        <v>492</v>
      </c>
      <c r="K2251" s="42" t="s">
        <v>1400</v>
      </c>
      <c r="L2251" s="2">
        <v>46081</v>
      </c>
      <c r="M2251" s="42" t="s">
        <v>582</v>
      </c>
    </row>
    <row r="2252" spans="1:13" x14ac:dyDescent="0.25">
      <c r="A2252" s="42" t="s">
        <v>346</v>
      </c>
      <c r="B2252" s="42" t="s">
        <v>368</v>
      </c>
      <c r="C2252" s="42" t="s">
        <v>1545</v>
      </c>
      <c r="D2252" s="42" t="s">
        <v>409</v>
      </c>
      <c r="E2252">
        <v>899798431</v>
      </c>
      <c r="F2252">
        <v>8</v>
      </c>
      <c r="G2252" s="2">
        <v>45883</v>
      </c>
      <c r="H2252" s="42" t="s">
        <v>1546</v>
      </c>
      <c r="I2252" s="42" t="s">
        <v>66</v>
      </c>
      <c r="J2252" s="42" t="s">
        <v>492</v>
      </c>
      <c r="K2252" s="42" t="s">
        <v>1547</v>
      </c>
      <c r="L2252" s="2">
        <v>46081</v>
      </c>
      <c r="M2252" s="42" t="s">
        <v>582</v>
      </c>
    </row>
    <row r="2253" spans="1:13" x14ac:dyDescent="0.25">
      <c r="A2253" s="42" t="s">
        <v>164</v>
      </c>
      <c r="B2253" s="42" t="s">
        <v>2</v>
      </c>
      <c r="C2253" s="42" t="s">
        <v>2545</v>
      </c>
      <c r="D2253" s="42" t="s">
        <v>409</v>
      </c>
      <c r="E2253">
        <v>1193209</v>
      </c>
      <c r="F2253">
        <v>12</v>
      </c>
      <c r="G2253" s="2">
        <v>46035</v>
      </c>
      <c r="H2253" s="42" t="s">
        <v>607</v>
      </c>
      <c r="I2253" s="42" t="s">
        <v>73</v>
      </c>
      <c r="J2253" s="42" t="s">
        <v>449</v>
      </c>
      <c r="K2253" s="42" t="s">
        <v>2546</v>
      </c>
      <c r="L2253" s="2">
        <v>46081</v>
      </c>
      <c r="M2253" s="42" t="s">
        <v>582</v>
      </c>
    </row>
    <row r="2254" spans="1:13" x14ac:dyDescent="0.25">
      <c r="A2254" s="42" t="s">
        <v>211</v>
      </c>
      <c r="B2254" s="42" t="s">
        <v>28</v>
      </c>
      <c r="C2254" s="42" t="s">
        <v>1354</v>
      </c>
      <c r="D2254" s="42" t="s">
        <v>409</v>
      </c>
      <c r="E2254">
        <v>5371735</v>
      </c>
      <c r="F2254">
        <v>10</v>
      </c>
      <c r="G2254" s="2">
        <v>45834</v>
      </c>
      <c r="H2254" s="42" t="s">
        <v>442</v>
      </c>
      <c r="I2254" s="42" t="s">
        <v>71</v>
      </c>
      <c r="J2254" s="42" t="s">
        <v>443</v>
      </c>
      <c r="K2254" s="42" t="s">
        <v>1405</v>
      </c>
      <c r="L2254" s="2">
        <v>46081</v>
      </c>
      <c r="M2254" s="42" t="s">
        <v>582</v>
      </c>
    </row>
    <row r="2255" spans="1:13" x14ac:dyDescent="0.25">
      <c r="A2255" s="42" t="s">
        <v>193</v>
      </c>
      <c r="B2255" s="42" t="s">
        <v>367</v>
      </c>
      <c r="C2255" s="42" t="s">
        <v>1791</v>
      </c>
      <c r="D2255" s="42" t="s">
        <v>409</v>
      </c>
      <c r="E2255">
        <v>3899482</v>
      </c>
      <c r="F2255">
        <v>8</v>
      </c>
      <c r="G2255" s="2">
        <v>45959</v>
      </c>
      <c r="H2255" s="42" t="s">
        <v>442</v>
      </c>
      <c r="I2255" s="42" t="s">
        <v>71</v>
      </c>
      <c r="J2255" s="42" t="s">
        <v>443</v>
      </c>
      <c r="K2255" s="42" t="s">
        <v>1795</v>
      </c>
      <c r="L2255" s="2">
        <v>46081</v>
      </c>
      <c r="M2255" s="42" t="s">
        <v>582</v>
      </c>
    </row>
    <row r="2256" spans="1:13" x14ac:dyDescent="0.25">
      <c r="A2256" s="42" t="s">
        <v>167</v>
      </c>
      <c r="B2256" s="42" t="s">
        <v>31</v>
      </c>
      <c r="C2256" s="42" t="s">
        <v>244</v>
      </c>
      <c r="D2256" s="42" t="s">
        <v>409</v>
      </c>
      <c r="E2256">
        <v>8817355</v>
      </c>
      <c r="F2256">
        <v>44</v>
      </c>
      <c r="G2256" s="2">
        <v>45290</v>
      </c>
      <c r="H2256" s="42" t="s">
        <v>455</v>
      </c>
      <c r="I2256" s="42" t="s">
        <v>68</v>
      </c>
      <c r="J2256" s="42" t="s">
        <v>456</v>
      </c>
      <c r="K2256" s="42" t="s">
        <v>502</v>
      </c>
      <c r="L2256" s="2">
        <v>46081</v>
      </c>
      <c r="M2256" s="42" t="s">
        <v>582</v>
      </c>
    </row>
    <row r="2257" spans="1:13" x14ac:dyDescent="0.25">
      <c r="A2257" s="42" t="s">
        <v>1324</v>
      </c>
      <c r="B2257" s="42" t="s">
        <v>1325</v>
      </c>
      <c r="C2257" s="42" t="s">
        <v>1326</v>
      </c>
      <c r="D2257" s="42" t="s">
        <v>409</v>
      </c>
      <c r="E2257">
        <v>52140461</v>
      </c>
      <c r="F2257">
        <v>4</v>
      </c>
      <c r="G2257" s="2">
        <v>45792</v>
      </c>
      <c r="H2257" s="42" t="s">
        <v>436</v>
      </c>
      <c r="I2257" s="42" t="s">
        <v>66</v>
      </c>
      <c r="J2257" s="42" t="s">
        <v>437</v>
      </c>
      <c r="K2257" s="42" t="s">
        <v>1327</v>
      </c>
      <c r="L2257" s="2">
        <v>46081</v>
      </c>
      <c r="M2257" s="42" t="s">
        <v>582</v>
      </c>
    </row>
    <row r="2258" spans="1:13" x14ac:dyDescent="0.25">
      <c r="A2258" s="42" t="s">
        <v>2077</v>
      </c>
      <c r="B2258" s="42" t="s">
        <v>2078</v>
      </c>
      <c r="C2258" s="42" t="s">
        <v>2448</v>
      </c>
      <c r="D2258" s="42" t="s">
        <v>409</v>
      </c>
      <c r="E2258">
        <v>200000</v>
      </c>
      <c r="F2258">
        <v>6</v>
      </c>
      <c r="G2258" s="2">
        <v>46006</v>
      </c>
      <c r="H2258" s="42" t="s">
        <v>453</v>
      </c>
      <c r="I2258" s="42" t="s">
        <v>68</v>
      </c>
      <c r="J2258" s="42" t="s">
        <v>452</v>
      </c>
      <c r="K2258" s="42" t="s">
        <v>2448</v>
      </c>
      <c r="L2258" s="2">
        <v>46081</v>
      </c>
      <c r="M2258" s="42" t="s">
        <v>582</v>
      </c>
    </row>
    <row r="2259" spans="1:13" x14ac:dyDescent="0.25">
      <c r="A2259" s="42" t="s">
        <v>1560</v>
      </c>
      <c r="B2259" s="42" t="s">
        <v>9978</v>
      </c>
      <c r="C2259" s="42" t="s">
        <v>1209</v>
      </c>
      <c r="D2259" s="42" t="s">
        <v>409</v>
      </c>
      <c r="E2259">
        <v>-20672846</v>
      </c>
      <c r="F2259">
        <v>5</v>
      </c>
      <c r="G2259" s="2">
        <v>45771</v>
      </c>
      <c r="H2259" s="42" t="s">
        <v>436</v>
      </c>
      <c r="I2259" s="42" t="s">
        <v>66</v>
      </c>
      <c r="J2259" s="42" t="s">
        <v>437</v>
      </c>
      <c r="K2259" s="42" t="s">
        <v>10001</v>
      </c>
      <c r="L2259" s="2">
        <v>46081</v>
      </c>
      <c r="M2259" s="42" t="s">
        <v>582</v>
      </c>
    </row>
    <row r="2260" spans="1:13" x14ac:dyDescent="0.25">
      <c r="A2260" s="42" t="s">
        <v>149</v>
      </c>
      <c r="B2260" s="42" t="s">
        <v>19</v>
      </c>
      <c r="C2260" s="42" t="s">
        <v>1249</v>
      </c>
      <c r="D2260" s="42" t="s">
        <v>409</v>
      </c>
      <c r="E2260">
        <v>140730</v>
      </c>
      <c r="F2260">
        <v>10</v>
      </c>
      <c r="G2260" s="2">
        <v>45772</v>
      </c>
      <c r="H2260" s="42" t="s">
        <v>451</v>
      </c>
      <c r="I2260" s="42" t="s">
        <v>68</v>
      </c>
      <c r="J2260" s="42" t="s">
        <v>452</v>
      </c>
      <c r="K2260" s="42" t="s">
        <v>1249</v>
      </c>
      <c r="L2260" s="2">
        <v>46081</v>
      </c>
      <c r="M2260" s="42" t="s">
        <v>582</v>
      </c>
    </row>
    <row r="2261" spans="1:13" x14ac:dyDescent="0.25">
      <c r="A2261" s="42" t="s">
        <v>968</v>
      </c>
      <c r="B2261" s="42" t="s">
        <v>969</v>
      </c>
      <c r="C2261" s="42" t="s">
        <v>2291</v>
      </c>
      <c r="D2261" s="42" t="s">
        <v>409</v>
      </c>
      <c r="E2261">
        <v>5153667</v>
      </c>
      <c r="F2261">
        <v>7</v>
      </c>
      <c r="G2261" s="2">
        <v>45996</v>
      </c>
      <c r="H2261" s="42" t="s">
        <v>439</v>
      </c>
      <c r="I2261" s="42" t="s">
        <v>70</v>
      </c>
      <c r="J2261" s="42" t="s">
        <v>440</v>
      </c>
      <c r="K2261" s="42" t="s">
        <v>2292</v>
      </c>
      <c r="L2261" s="2">
        <v>46080</v>
      </c>
      <c r="M2261" s="42" t="s">
        <v>582</v>
      </c>
    </row>
    <row r="2262" spans="1:13" x14ac:dyDescent="0.25">
      <c r="A2262" s="42" t="s">
        <v>535</v>
      </c>
      <c r="B2262" s="42" t="s">
        <v>2443</v>
      </c>
      <c r="C2262" s="42" t="s">
        <v>1540</v>
      </c>
      <c r="D2262" s="42" t="s">
        <v>409</v>
      </c>
      <c r="E2262">
        <v>8609462</v>
      </c>
      <c r="F2262">
        <v>10</v>
      </c>
      <c r="G2262" s="2">
        <v>45894</v>
      </c>
      <c r="H2262" s="42" t="s">
        <v>439</v>
      </c>
      <c r="I2262" s="42" t="s">
        <v>70</v>
      </c>
      <c r="J2262" s="42" t="s">
        <v>440</v>
      </c>
      <c r="K2262" s="42" t="s">
        <v>1541</v>
      </c>
      <c r="L2262" s="2">
        <v>46080</v>
      </c>
      <c r="M2262" s="42" t="s">
        <v>582</v>
      </c>
    </row>
    <row r="2263" spans="1:13" x14ac:dyDescent="0.25">
      <c r="A2263" s="42" t="s">
        <v>192</v>
      </c>
      <c r="B2263" s="42" t="s">
        <v>385</v>
      </c>
      <c r="C2263" s="42" t="s">
        <v>4807</v>
      </c>
      <c r="D2263" s="42" t="s">
        <v>409</v>
      </c>
      <c r="E2263">
        <v>1232077</v>
      </c>
      <c r="F2263">
        <v>6</v>
      </c>
      <c r="G2263" s="2">
        <v>45595</v>
      </c>
      <c r="H2263" s="42" t="s">
        <v>2439</v>
      </c>
      <c r="I2263" s="42" t="s">
        <v>73</v>
      </c>
      <c r="J2263" s="42" t="s">
        <v>449</v>
      </c>
      <c r="K2263" s="42" t="s">
        <v>5940</v>
      </c>
      <c r="L2263" s="2">
        <v>46080</v>
      </c>
      <c r="M2263" s="42" t="s">
        <v>582</v>
      </c>
    </row>
    <row r="2264" spans="1:13" x14ac:dyDescent="0.25">
      <c r="A2264" s="42" t="s">
        <v>535</v>
      </c>
      <c r="B2264" s="42" t="s">
        <v>2443</v>
      </c>
      <c r="C2264" s="42" t="s">
        <v>532</v>
      </c>
      <c r="D2264" s="42" t="s">
        <v>409</v>
      </c>
      <c r="E2264">
        <v>27397353</v>
      </c>
      <c r="F2264">
        <v>8</v>
      </c>
      <c r="G2264" s="2">
        <v>45481</v>
      </c>
      <c r="H2264" s="42" t="s">
        <v>439</v>
      </c>
      <c r="I2264" s="42" t="s">
        <v>70</v>
      </c>
      <c r="J2264" s="42" t="s">
        <v>440</v>
      </c>
      <c r="K2264" s="42" t="s">
        <v>544</v>
      </c>
      <c r="L2264" s="2">
        <v>46080</v>
      </c>
      <c r="M2264" s="42" t="s">
        <v>582</v>
      </c>
    </row>
    <row r="2265" spans="1:13" x14ac:dyDescent="0.25">
      <c r="A2265" s="42" t="s">
        <v>327</v>
      </c>
      <c r="B2265" s="42" t="s">
        <v>296</v>
      </c>
      <c r="C2265" s="42" t="s">
        <v>1759</v>
      </c>
      <c r="D2265" s="42" t="s">
        <v>409</v>
      </c>
      <c r="E2265">
        <v>2132225</v>
      </c>
      <c r="F2265">
        <v>5</v>
      </c>
      <c r="G2265" s="2">
        <v>45952</v>
      </c>
      <c r="H2265" s="42" t="s">
        <v>439</v>
      </c>
      <c r="I2265" s="42" t="s">
        <v>70</v>
      </c>
      <c r="J2265" s="42" t="s">
        <v>440</v>
      </c>
      <c r="K2265" s="42" t="s">
        <v>1760</v>
      </c>
      <c r="L2265" s="2">
        <v>46080</v>
      </c>
      <c r="M2265" s="42" t="s">
        <v>582</v>
      </c>
    </row>
    <row r="2266" spans="1:13" x14ac:dyDescent="0.25">
      <c r="A2266" s="42" t="s">
        <v>1198</v>
      </c>
      <c r="B2266" s="42" t="s">
        <v>2442</v>
      </c>
      <c r="C2266" s="42" t="s">
        <v>2623</v>
      </c>
      <c r="D2266" s="42" t="s">
        <v>409</v>
      </c>
      <c r="E2266">
        <v>7148938</v>
      </c>
      <c r="F2266">
        <v>4</v>
      </c>
      <c r="G2266" s="2">
        <v>46059</v>
      </c>
      <c r="H2266" s="42" t="s">
        <v>439</v>
      </c>
      <c r="I2266" s="42" t="s">
        <v>70</v>
      </c>
      <c r="J2266" s="42" t="s">
        <v>440</v>
      </c>
      <c r="K2266" s="42" t="s">
        <v>5931</v>
      </c>
      <c r="L2266" s="2">
        <v>46080</v>
      </c>
      <c r="M2266" s="42" t="s">
        <v>582</v>
      </c>
    </row>
    <row r="2267" spans="1:13" x14ac:dyDescent="0.25">
      <c r="A2267" s="42" t="s">
        <v>1694</v>
      </c>
      <c r="B2267" s="42" t="s">
        <v>1695</v>
      </c>
      <c r="C2267" s="42" t="s">
        <v>2591</v>
      </c>
      <c r="D2267" s="42" t="s">
        <v>409</v>
      </c>
      <c r="E2267">
        <v>4882270</v>
      </c>
      <c r="F2267">
        <v>5</v>
      </c>
      <c r="G2267" s="2">
        <v>46062</v>
      </c>
      <c r="H2267" s="42" t="s">
        <v>439</v>
      </c>
      <c r="I2267" s="42" t="s">
        <v>70</v>
      </c>
      <c r="J2267" s="42" t="s">
        <v>440</v>
      </c>
      <c r="K2267" s="42" t="s">
        <v>5914</v>
      </c>
      <c r="L2267" s="2">
        <v>46080</v>
      </c>
      <c r="M2267" s="42" t="s">
        <v>582</v>
      </c>
    </row>
    <row r="2268" spans="1:13" x14ac:dyDescent="0.25">
      <c r="A2268" s="42" t="s">
        <v>1694</v>
      </c>
      <c r="B2268" s="42" t="s">
        <v>1695</v>
      </c>
      <c r="C2268" s="42" t="s">
        <v>1619</v>
      </c>
      <c r="D2268" s="42" t="s">
        <v>409</v>
      </c>
      <c r="E2268">
        <v>2590259</v>
      </c>
      <c r="F2268">
        <v>8</v>
      </c>
      <c r="G2268" s="2">
        <v>45923</v>
      </c>
      <c r="H2268" s="42" t="s">
        <v>439</v>
      </c>
      <c r="I2268" s="42" t="s">
        <v>70</v>
      </c>
      <c r="J2268" s="42" t="s">
        <v>440</v>
      </c>
      <c r="K2268" s="42" t="s">
        <v>1696</v>
      </c>
      <c r="L2268" s="2">
        <v>46080</v>
      </c>
      <c r="M2268" s="42" t="s">
        <v>582</v>
      </c>
    </row>
    <row r="2269" spans="1:13" x14ac:dyDescent="0.25">
      <c r="A2269" s="42" t="s">
        <v>1394</v>
      </c>
      <c r="B2269" s="42" t="s">
        <v>1395</v>
      </c>
      <c r="C2269" s="42" t="s">
        <v>2211</v>
      </c>
      <c r="D2269" s="42" t="s">
        <v>409</v>
      </c>
      <c r="E2269">
        <v>47250000</v>
      </c>
      <c r="F2269">
        <v>4</v>
      </c>
      <c r="G2269" s="2">
        <v>45839</v>
      </c>
      <c r="H2269" s="42" t="s">
        <v>2439</v>
      </c>
      <c r="I2269" s="42" t="s">
        <v>73</v>
      </c>
      <c r="J2269" s="42" t="s">
        <v>449</v>
      </c>
      <c r="K2269" s="42" t="s">
        <v>1396</v>
      </c>
      <c r="L2269" s="2">
        <v>46080</v>
      </c>
      <c r="M2269" s="42" t="s">
        <v>582</v>
      </c>
    </row>
    <row r="2270" spans="1:13" x14ac:dyDescent="0.25">
      <c r="A2270" s="42" t="s">
        <v>167</v>
      </c>
      <c r="B2270" s="42" t="s">
        <v>31</v>
      </c>
      <c r="C2270" s="42" t="s">
        <v>246</v>
      </c>
      <c r="D2270" s="42" t="s">
        <v>409</v>
      </c>
      <c r="E2270">
        <v>6245626</v>
      </c>
      <c r="F2270">
        <v>36</v>
      </c>
      <c r="G2270" s="2">
        <v>45290</v>
      </c>
      <c r="H2270" s="42" t="s">
        <v>453</v>
      </c>
      <c r="I2270" s="42" t="s">
        <v>68</v>
      </c>
      <c r="J2270" s="42" t="s">
        <v>452</v>
      </c>
      <c r="K2270" s="42" t="s">
        <v>454</v>
      </c>
      <c r="L2270" s="2">
        <v>46074</v>
      </c>
      <c r="M2270" s="42" t="s">
        <v>582</v>
      </c>
    </row>
    <row r="2271" spans="1:13" x14ac:dyDescent="0.25">
      <c r="A2271" s="42" t="s">
        <v>167</v>
      </c>
      <c r="B2271" s="42" t="s">
        <v>31</v>
      </c>
      <c r="C2271" s="42" t="s">
        <v>245</v>
      </c>
      <c r="D2271" s="42" t="s">
        <v>409</v>
      </c>
      <c r="E2271">
        <v>6613016</v>
      </c>
      <c r="F2271">
        <v>36</v>
      </c>
      <c r="G2271" s="2">
        <v>45290</v>
      </c>
      <c r="H2271" s="42" t="s">
        <v>451</v>
      </c>
      <c r="I2271" s="42" t="s">
        <v>68</v>
      </c>
      <c r="J2271" s="42" t="s">
        <v>452</v>
      </c>
      <c r="K2271" s="42" t="s">
        <v>503</v>
      </c>
      <c r="L2271" s="2">
        <v>46074</v>
      </c>
      <c r="M2271" s="42" t="s">
        <v>582</v>
      </c>
    </row>
    <row r="2272" spans="1:13" x14ac:dyDescent="0.25">
      <c r="A2272" s="42" t="s">
        <v>167</v>
      </c>
      <c r="B2272" s="42" t="s">
        <v>31</v>
      </c>
      <c r="C2272" s="42" t="s">
        <v>248</v>
      </c>
      <c r="D2272" s="42" t="s">
        <v>409</v>
      </c>
      <c r="E2272">
        <v>6613016</v>
      </c>
      <c r="F2272">
        <v>36</v>
      </c>
      <c r="G2272" s="2">
        <v>45290</v>
      </c>
      <c r="H2272" s="42" t="s">
        <v>428</v>
      </c>
      <c r="I2272" s="42" t="s">
        <v>68</v>
      </c>
      <c r="J2272" s="42" t="s">
        <v>429</v>
      </c>
      <c r="K2272" s="42" t="s">
        <v>459</v>
      </c>
      <c r="L2272" s="2">
        <v>46074</v>
      </c>
      <c r="M2272" s="42" t="s">
        <v>582</v>
      </c>
    </row>
    <row r="2273" spans="1:13" x14ac:dyDescent="0.25">
      <c r="A2273" s="42" t="s">
        <v>206</v>
      </c>
      <c r="B2273" s="42" t="s">
        <v>624</v>
      </c>
      <c r="C2273" s="42" t="s">
        <v>529</v>
      </c>
      <c r="D2273" s="42" t="s">
        <v>409</v>
      </c>
      <c r="E2273">
        <v>11976250</v>
      </c>
      <c r="F2273">
        <v>24</v>
      </c>
      <c r="G2273" s="2">
        <v>45490</v>
      </c>
      <c r="H2273" s="42" t="s">
        <v>422</v>
      </c>
      <c r="I2273" s="42" t="s">
        <v>69</v>
      </c>
      <c r="J2273" s="42" t="s">
        <v>423</v>
      </c>
      <c r="K2273" s="42" t="s">
        <v>545</v>
      </c>
      <c r="L2273" s="2">
        <v>46070</v>
      </c>
      <c r="M2273" s="42" t="s">
        <v>582</v>
      </c>
    </row>
    <row r="2274" spans="1:13" x14ac:dyDescent="0.25">
      <c r="A2274" s="42" t="s">
        <v>167</v>
      </c>
      <c r="B2274" s="42" t="s">
        <v>31</v>
      </c>
      <c r="C2274" s="42" t="s">
        <v>247</v>
      </c>
      <c r="D2274" s="42" t="s">
        <v>409</v>
      </c>
      <c r="E2274">
        <v>36738980</v>
      </c>
      <c r="F2274">
        <v>36</v>
      </c>
      <c r="G2274" s="2">
        <v>45290</v>
      </c>
      <c r="H2274" s="42" t="s">
        <v>450</v>
      </c>
      <c r="I2274" s="42" t="s">
        <v>68</v>
      </c>
      <c r="J2274" s="42" t="s">
        <v>429</v>
      </c>
      <c r="K2274" s="42" t="s">
        <v>459</v>
      </c>
      <c r="L2274" s="2">
        <v>46066</v>
      </c>
      <c r="M2274" s="42" t="s">
        <v>582</v>
      </c>
    </row>
    <row r="2275" spans="1:13" x14ac:dyDescent="0.25">
      <c r="A2275" s="42" t="s">
        <v>1064</v>
      </c>
      <c r="B2275" s="42" t="s">
        <v>1065</v>
      </c>
      <c r="C2275" s="42" t="s">
        <v>1066</v>
      </c>
      <c r="D2275" s="42" t="s">
        <v>409</v>
      </c>
      <c r="E2275">
        <v>2892276</v>
      </c>
      <c r="F2275">
        <v>12</v>
      </c>
      <c r="G2275" s="2">
        <v>45715</v>
      </c>
      <c r="H2275" s="42" t="s">
        <v>442</v>
      </c>
      <c r="I2275" s="42" t="s">
        <v>71</v>
      </c>
      <c r="J2275" s="42" t="s">
        <v>443</v>
      </c>
      <c r="K2275" s="42" t="s">
        <v>1067</v>
      </c>
      <c r="L2275" s="2">
        <v>46061</v>
      </c>
      <c r="M2275" s="42" t="s">
        <v>582</v>
      </c>
    </row>
    <row r="2276" spans="1:13" x14ac:dyDescent="0.25">
      <c r="A2276" s="42" t="s">
        <v>214</v>
      </c>
      <c r="B2276" s="42" t="s">
        <v>389</v>
      </c>
      <c r="C2276" s="42" t="s">
        <v>724</v>
      </c>
      <c r="D2276" s="42" t="s">
        <v>409</v>
      </c>
      <c r="E2276">
        <v>5371735</v>
      </c>
      <c r="F2276">
        <v>24</v>
      </c>
      <c r="G2276" s="2">
        <v>45656</v>
      </c>
      <c r="H2276" s="42" t="s">
        <v>442</v>
      </c>
      <c r="I2276" s="42" t="s">
        <v>71</v>
      </c>
      <c r="J2276" s="42" t="s">
        <v>443</v>
      </c>
      <c r="K2276" s="42" t="s">
        <v>764</v>
      </c>
      <c r="L2276" s="2">
        <v>46061</v>
      </c>
      <c r="M2276" s="42" t="s">
        <v>582</v>
      </c>
    </row>
    <row r="2277" spans="1:13" x14ac:dyDescent="0.25">
      <c r="A2277" s="42" t="s">
        <v>153</v>
      </c>
      <c r="B2277" s="42" t="s">
        <v>386</v>
      </c>
      <c r="C2277" s="42" t="s">
        <v>2336</v>
      </c>
      <c r="D2277" s="42" t="s">
        <v>409</v>
      </c>
      <c r="E2277">
        <v>61124044</v>
      </c>
      <c r="F2277">
        <v>5</v>
      </c>
      <c r="G2277" s="2">
        <v>46014</v>
      </c>
      <c r="H2277" s="42" t="s">
        <v>597</v>
      </c>
      <c r="I2277" s="42" t="s">
        <v>66</v>
      </c>
      <c r="J2277" s="42" t="s">
        <v>492</v>
      </c>
      <c r="K2277" s="42" t="s">
        <v>2427</v>
      </c>
      <c r="L2277" s="2">
        <v>46054</v>
      </c>
      <c r="M2277" s="42" t="s">
        <v>582</v>
      </c>
    </row>
    <row r="2278" spans="1:13" x14ac:dyDescent="0.25">
      <c r="A2278" s="42"/>
      <c r="B2278" s="42" t="s">
        <v>372</v>
      </c>
      <c r="C2278" s="42" t="s">
        <v>717</v>
      </c>
      <c r="D2278" s="42" t="s">
        <v>409</v>
      </c>
      <c r="E2278">
        <v>36253624</v>
      </c>
      <c r="F2278">
        <v>7</v>
      </c>
      <c r="G2278" s="2">
        <v>44881</v>
      </c>
      <c r="H2278" s="42" t="s">
        <v>5928</v>
      </c>
      <c r="I2278" s="42" t="s">
        <v>66</v>
      </c>
      <c r="J2278" s="42" t="s">
        <v>492</v>
      </c>
      <c r="K2278" s="42" t="s">
        <v>5929</v>
      </c>
      <c r="L2278" s="2">
        <v>46054</v>
      </c>
      <c r="M2278" s="42" t="s">
        <v>582</v>
      </c>
    </row>
    <row r="2279" spans="1:13" x14ac:dyDescent="0.25">
      <c r="A2279" s="42" t="s">
        <v>346</v>
      </c>
      <c r="B2279" s="42" t="s">
        <v>368</v>
      </c>
      <c r="C2279" s="42" t="s">
        <v>1545</v>
      </c>
      <c r="D2279" s="42" t="s">
        <v>409</v>
      </c>
      <c r="E2279">
        <v>800000000</v>
      </c>
      <c r="F2279">
        <v>8</v>
      </c>
      <c r="G2279" s="2">
        <v>45883</v>
      </c>
      <c r="H2279" s="42" t="s">
        <v>1546</v>
      </c>
      <c r="I2279" s="42" t="s">
        <v>66</v>
      </c>
      <c r="J2279" s="42" t="s">
        <v>492</v>
      </c>
      <c r="K2279" s="42" t="s">
        <v>1547</v>
      </c>
      <c r="L2279" s="2">
        <v>46053</v>
      </c>
      <c r="M2279" s="42" t="s">
        <v>582</v>
      </c>
    </row>
    <row r="2280" spans="1:13" x14ac:dyDescent="0.25">
      <c r="A2280" s="42" t="s">
        <v>197</v>
      </c>
      <c r="B2280" s="42" t="s">
        <v>15</v>
      </c>
      <c r="C2280" s="42" t="s">
        <v>1401</v>
      </c>
      <c r="D2280" s="42" t="s">
        <v>409</v>
      </c>
      <c r="E2280">
        <v>19617537</v>
      </c>
      <c r="F2280">
        <v>8</v>
      </c>
      <c r="G2280" s="2">
        <v>45832</v>
      </c>
      <c r="H2280" s="42" t="s">
        <v>1599</v>
      </c>
      <c r="I2280" s="42" t="s">
        <v>66</v>
      </c>
      <c r="J2280" s="42" t="s">
        <v>492</v>
      </c>
      <c r="K2280" s="42" t="s">
        <v>1402</v>
      </c>
      <c r="L2280" s="2">
        <v>46053</v>
      </c>
      <c r="M2280" s="42" t="s">
        <v>582</v>
      </c>
    </row>
    <row r="2281" spans="1:13" x14ac:dyDescent="0.25">
      <c r="A2281" s="42" t="s">
        <v>193</v>
      </c>
      <c r="B2281" s="42" t="s">
        <v>367</v>
      </c>
      <c r="C2281" s="42" t="s">
        <v>1791</v>
      </c>
      <c r="D2281" s="42" t="s">
        <v>409</v>
      </c>
      <c r="E2281">
        <v>3891195</v>
      </c>
      <c r="F2281">
        <v>8</v>
      </c>
      <c r="G2281" s="2">
        <v>45959</v>
      </c>
      <c r="H2281" s="42" t="s">
        <v>442</v>
      </c>
      <c r="I2281" s="42" t="s">
        <v>71</v>
      </c>
      <c r="J2281" s="42" t="s">
        <v>443</v>
      </c>
      <c r="K2281" s="42" t="s">
        <v>1795</v>
      </c>
      <c r="L2281" s="2">
        <v>46053</v>
      </c>
      <c r="M2281" s="42" t="s">
        <v>582</v>
      </c>
    </row>
    <row r="2282" spans="1:13" x14ac:dyDescent="0.25">
      <c r="A2282" s="42" t="s">
        <v>164</v>
      </c>
      <c r="B2282" s="42" t="s">
        <v>2</v>
      </c>
      <c r="C2282" s="42" t="s">
        <v>2545</v>
      </c>
      <c r="D2282" s="42" t="s">
        <v>409</v>
      </c>
      <c r="E2282">
        <v>1192955</v>
      </c>
      <c r="F2282">
        <v>12</v>
      </c>
      <c r="G2282" s="2">
        <v>46035</v>
      </c>
      <c r="H2282" s="42" t="s">
        <v>607</v>
      </c>
      <c r="I2282" s="42" t="s">
        <v>73</v>
      </c>
      <c r="J2282" s="42" t="s">
        <v>449</v>
      </c>
      <c r="K2282" s="42" t="s">
        <v>2546</v>
      </c>
      <c r="L2282" s="2">
        <v>46053</v>
      </c>
      <c r="M2282" s="42" t="s">
        <v>582</v>
      </c>
    </row>
    <row r="2283" spans="1:13" x14ac:dyDescent="0.25">
      <c r="A2283" s="42" t="s">
        <v>2418</v>
      </c>
      <c r="B2283" s="42" t="s">
        <v>376</v>
      </c>
      <c r="C2283" s="42" t="s">
        <v>1620</v>
      </c>
      <c r="D2283" s="42" t="s">
        <v>409</v>
      </c>
      <c r="E2283">
        <v>3059671</v>
      </c>
      <c r="F2283">
        <v>6</v>
      </c>
      <c r="G2283" s="2">
        <v>45929</v>
      </c>
      <c r="H2283" s="42" t="s">
        <v>442</v>
      </c>
      <c r="I2283" s="42" t="s">
        <v>71</v>
      </c>
      <c r="J2283" s="42" t="s">
        <v>443</v>
      </c>
      <c r="K2283" s="42" t="s">
        <v>1701</v>
      </c>
      <c r="L2283" s="2">
        <v>46053</v>
      </c>
      <c r="M2283" s="42" t="s">
        <v>582</v>
      </c>
    </row>
    <row r="2284" spans="1:13" x14ac:dyDescent="0.25">
      <c r="A2284" s="42"/>
      <c r="B2284" s="42" t="s">
        <v>372</v>
      </c>
      <c r="C2284" s="42" t="s">
        <v>1786</v>
      </c>
      <c r="D2284" s="42" t="s">
        <v>409</v>
      </c>
      <c r="E2284">
        <v>-4997016</v>
      </c>
      <c r="F2284">
        <v>4</v>
      </c>
      <c r="G2284" s="2">
        <v>44881</v>
      </c>
      <c r="H2284" s="42" t="s">
        <v>5937</v>
      </c>
      <c r="I2284" s="42" t="s">
        <v>66</v>
      </c>
      <c r="J2284" s="42" t="s">
        <v>492</v>
      </c>
      <c r="K2284" s="42" t="s">
        <v>5938</v>
      </c>
      <c r="L2284" s="2">
        <v>46053</v>
      </c>
      <c r="M2284" s="42" t="s">
        <v>582</v>
      </c>
    </row>
    <row r="2285" spans="1:13" x14ac:dyDescent="0.25">
      <c r="A2285" s="42" t="s">
        <v>536</v>
      </c>
      <c r="B2285" s="42" t="s">
        <v>403</v>
      </c>
      <c r="C2285" s="42" t="s">
        <v>2337</v>
      </c>
      <c r="D2285" s="42" t="s">
        <v>409</v>
      </c>
      <c r="E2285">
        <v>9904644</v>
      </c>
      <c r="F2285">
        <v>6</v>
      </c>
      <c r="G2285" s="2">
        <v>46001</v>
      </c>
      <c r="H2285" s="42" t="s">
        <v>436</v>
      </c>
      <c r="I2285" s="42" t="s">
        <v>66</v>
      </c>
      <c r="J2285" s="42" t="s">
        <v>437</v>
      </c>
      <c r="K2285" s="42" t="s">
        <v>2594</v>
      </c>
      <c r="L2285" s="2">
        <v>46053</v>
      </c>
      <c r="M2285" s="42" t="s">
        <v>582</v>
      </c>
    </row>
    <row r="2286" spans="1:13" x14ac:dyDescent="0.25">
      <c r="A2286" s="42"/>
      <c r="B2286" s="42" t="s">
        <v>372</v>
      </c>
      <c r="C2286" s="42" t="s">
        <v>1481</v>
      </c>
      <c r="D2286" s="42" t="s">
        <v>409</v>
      </c>
      <c r="E2286">
        <v>10039594</v>
      </c>
      <c r="F2286">
        <v>7</v>
      </c>
      <c r="G2286" s="2">
        <v>44881</v>
      </c>
      <c r="H2286" s="42" t="s">
        <v>651</v>
      </c>
      <c r="I2286" s="42" t="s">
        <v>66</v>
      </c>
      <c r="J2286" s="42" t="s">
        <v>492</v>
      </c>
      <c r="K2286" s="42" t="s">
        <v>524</v>
      </c>
      <c r="L2286" s="2">
        <v>46053</v>
      </c>
      <c r="M2286" s="42" t="s">
        <v>582</v>
      </c>
    </row>
    <row r="2287" spans="1:13" x14ac:dyDescent="0.25">
      <c r="A2287" s="42" t="s">
        <v>1324</v>
      </c>
      <c r="B2287" s="42" t="s">
        <v>1325</v>
      </c>
      <c r="C2287" s="42" t="s">
        <v>1326</v>
      </c>
      <c r="D2287" s="42" t="s">
        <v>409</v>
      </c>
      <c r="E2287">
        <v>-47915602</v>
      </c>
      <c r="F2287">
        <v>4</v>
      </c>
      <c r="G2287" s="2">
        <v>45792</v>
      </c>
      <c r="H2287" s="42" t="s">
        <v>436</v>
      </c>
      <c r="I2287" s="42" t="s">
        <v>66</v>
      </c>
      <c r="J2287" s="42" t="s">
        <v>437</v>
      </c>
      <c r="K2287" s="42" t="s">
        <v>1327</v>
      </c>
      <c r="L2287" s="2">
        <v>46053</v>
      </c>
      <c r="M2287" s="42" t="s">
        <v>582</v>
      </c>
    </row>
    <row r="2288" spans="1:13" x14ac:dyDescent="0.25">
      <c r="A2288" s="42" t="s">
        <v>192</v>
      </c>
      <c r="B2288" s="42" t="s">
        <v>385</v>
      </c>
      <c r="C2288" s="42" t="s">
        <v>718</v>
      </c>
      <c r="D2288" s="42" t="s">
        <v>409</v>
      </c>
      <c r="E2288">
        <v>0</v>
      </c>
      <c r="F2288">
        <v>21</v>
      </c>
      <c r="G2288" s="2">
        <v>45565</v>
      </c>
      <c r="H2288" s="42" t="s">
        <v>1815</v>
      </c>
      <c r="I2288" s="42" t="s">
        <v>1816</v>
      </c>
      <c r="J2288" s="42" t="s">
        <v>1817</v>
      </c>
      <c r="K2288" s="42" t="s">
        <v>756</v>
      </c>
      <c r="L2288" s="2">
        <v>46053</v>
      </c>
      <c r="M2288" s="42" t="s">
        <v>582</v>
      </c>
    </row>
    <row r="2289" spans="1:13" x14ac:dyDescent="0.25">
      <c r="A2289" s="42" t="s">
        <v>192</v>
      </c>
      <c r="B2289" s="42" t="s">
        <v>385</v>
      </c>
      <c r="C2289" s="42" t="s">
        <v>725</v>
      </c>
      <c r="D2289" s="42" t="s">
        <v>409</v>
      </c>
      <c r="E2289">
        <v>0</v>
      </c>
      <c r="F2289">
        <v>24</v>
      </c>
      <c r="G2289" s="2">
        <v>45534</v>
      </c>
      <c r="H2289" s="42" t="s">
        <v>473</v>
      </c>
      <c r="I2289" s="42" t="s">
        <v>71</v>
      </c>
      <c r="J2289" s="42" t="s">
        <v>443</v>
      </c>
      <c r="K2289" s="42" t="s">
        <v>751</v>
      </c>
      <c r="L2289" s="2">
        <v>46053</v>
      </c>
      <c r="M2289" s="42" t="s">
        <v>582</v>
      </c>
    </row>
    <row r="2290" spans="1:13" x14ac:dyDescent="0.25">
      <c r="A2290" s="42" t="s">
        <v>192</v>
      </c>
      <c r="B2290" s="42" t="s">
        <v>385</v>
      </c>
      <c r="C2290" s="42" t="s">
        <v>1102</v>
      </c>
      <c r="D2290" s="42" t="s">
        <v>409</v>
      </c>
      <c r="E2290">
        <v>91612500</v>
      </c>
      <c r="F2290">
        <v>24</v>
      </c>
      <c r="G2290" s="2">
        <v>45658</v>
      </c>
      <c r="H2290" s="42" t="s">
        <v>1815</v>
      </c>
      <c r="I2290" s="42" t="s">
        <v>1816</v>
      </c>
      <c r="J2290" s="42" t="s">
        <v>1817</v>
      </c>
      <c r="K2290" s="42" t="s">
        <v>1103</v>
      </c>
      <c r="L2290" s="2">
        <v>46053</v>
      </c>
      <c r="M2290" s="42" t="s">
        <v>582</v>
      </c>
    </row>
    <row r="2291" spans="1:13" x14ac:dyDescent="0.25">
      <c r="A2291" s="42" t="s">
        <v>192</v>
      </c>
      <c r="B2291" s="42" t="s">
        <v>385</v>
      </c>
      <c r="C2291" s="42" t="s">
        <v>1101</v>
      </c>
      <c r="D2291" s="42" t="s">
        <v>409</v>
      </c>
      <c r="E2291">
        <v>89615909</v>
      </c>
      <c r="F2291">
        <v>21</v>
      </c>
      <c r="G2291" s="2">
        <v>45674</v>
      </c>
      <c r="H2291" s="42" t="s">
        <v>1815</v>
      </c>
      <c r="I2291" s="42" t="s">
        <v>1816</v>
      </c>
      <c r="J2291" s="42" t="s">
        <v>1817</v>
      </c>
      <c r="K2291" s="42" t="s">
        <v>1101</v>
      </c>
      <c r="L2291" s="2">
        <v>46053</v>
      </c>
      <c r="M2291" s="42" t="s">
        <v>582</v>
      </c>
    </row>
    <row r="2292" spans="1:13" x14ac:dyDescent="0.25">
      <c r="A2292" s="42" t="s">
        <v>622</v>
      </c>
      <c r="B2292" s="42" t="s">
        <v>625</v>
      </c>
      <c r="C2292" s="42" t="s">
        <v>613</v>
      </c>
      <c r="D2292" s="42" t="s">
        <v>409</v>
      </c>
      <c r="E2292">
        <v>3573546</v>
      </c>
      <c r="F2292">
        <v>28</v>
      </c>
      <c r="G2292" s="2">
        <v>45589</v>
      </c>
      <c r="H2292" s="42" t="s">
        <v>442</v>
      </c>
      <c r="I2292" s="42" t="s">
        <v>71</v>
      </c>
      <c r="J2292" s="42" t="s">
        <v>443</v>
      </c>
      <c r="K2292" s="42" t="s">
        <v>626</v>
      </c>
      <c r="L2292" s="2">
        <v>46053</v>
      </c>
      <c r="M2292" s="42" t="s">
        <v>582</v>
      </c>
    </row>
    <row r="2293" spans="1:13" x14ac:dyDescent="0.25">
      <c r="A2293" s="42" t="s">
        <v>1210</v>
      </c>
      <c r="B2293" s="42" t="s">
        <v>1211</v>
      </c>
      <c r="C2293" s="42" t="s">
        <v>1212</v>
      </c>
      <c r="D2293" s="42" t="s">
        <v>409</v>
      </c>
      <c r="E2293">
        <v>4963259</v>
      </c>
      <c r="F2293">
        <v>21</v>
      </c>
      <c r="G2293" s="2">
        <v>45790</v>
      </c>
      <c r="H2293" s="42" t="s">
        <v>442</v>
      </c>
      <c r="I2293" s="42" t="s">
        <v>71</v>
      </c>
      <c r="J2293" s="42" t="s">
        <v>443</v>
      </c>
      <c r="K2293" s="42" t="s">
        <v>1213</v>
      </c>
      <c r="L2293" s="2">
        <v>46053</v>
      </c>
      <c r="M2293" s="42" t="s">
        <v>582</v>
      </c>
    </row>
    <row r="2294" spans="1:13" x14ac:dyDescent="0.25">
      <c r="A2294" s="42" t="s">
        <v>302</v>
      </c>
      <c r="B2294" s="42" t="s">
        <v>1296</v>
      </c>
      <c r="C2294" s="42" t="s">
        <v>1179</v>
      </c>
      <c r="D2294" s="42" t="s">
        <v>409</v>
      </c>
      <c r="E2294">
        <v>1361995</v>
      </c>
      <c r="F2294">
        <v>5</v>
      </c>
      <c r="G2294" s="2">
        <v>45504</v>
      </c>
      <c r="H2294" s="42" t="s">
        <v>436</v>
      </c>
      <c r="I2294" s="42" t="s">
        <v>66</v>
      </c>
      <c r="J2294" s="42" t="s">
        <v>437</v>
      </c>
      <c r="K2294" s="42" t="s">
        <v>1328</v>
      </c>
      <c r="L2294" s="2">
        <v>46053</v>
      </c>
      <c r="M2294" s="42" t="s">
        <v>582</v>
      </c>
    </row>
    <row r="2295" spans="1:13" x14ac:dyDescent="0.25">
      <c r="A2295" s="42" t="s">
        <v>1595</v>
      </c>
      <c r="B2295" s="42" t="s">
        <v>1596</v>
      </c>
      <c r="C2295" s="42" t="s">
        <v>1597</v>
      </c>
      <c r="D2295" s="42" t="s">
        <v>409</v>
      </c>
      <c r="E2295">
        <v>1097781</v>
      </c>
      <c r="F2295">
        <v>4</v>
      </c>
      <c r="G2295" s="2">
        <v>45901</v>
      </c>
      <c r="H2295" s="42" t="s">
        <v>477</v>
      </c>
      <c r="I2295" s="42" t="s">
        <v>73</v>
      </c>
      <c r="J2295" s="42" t="s">
        <v>478</v>
      </c>
      <c r="K2295" s="42" t="s">
        <v>1598</v>
      </c>
      <c r="L2295" s="2">
        <v>46053</v>
      </c>
      <c r="M2295" s="42" t="s">
        <v>582</v>
      </c>
    </row>
    <row r="2296" spans="1:13" x14ac:dyDescent="0.25">
      <c r="A2296" s="42" t="s">
        <v>211</v>
      </c>
      <c r="B2296" s="42" t="s">
        <v>28</v>
      </c>
      <c r="C2296" s="42" t="s">
        <v>1354</v>
      </c>
      <c r="D2296" s="42" t="s">
        <v>409</v>
      </c>
      <c r="E2296">
        <v>5360319</v>
      </c>
      <c r="F2296">
        <v>10</v>
      </c>
      <c r="G2296" s="2">
        <v>45834</v>
      </c>
      <c r="H2296" s="42" t="s">
        <v>442</v>
      </c>
      <c r="I2296" s="42" t="s">
        <v>71</v>
      </c>
      <c r="J2296" s="42" t="s">
        <v>443</v>
      </c>
      <c r="K2296" s="42" t="s">
        <v>1405</v>
      </c>
      <c r="L2296" s="2">
        <v>46053</v>
      </c>
      <c r="M2296" s="42" t="s">
        <v>582</v>
      </c>
    </row>
    <row r="2297" spans="1:13" x14ac:dyDescent="0.25">
      <c r="A2297" s="42" t="s">
        <v>535</v>
      </c>
      <c r="B2297" s="42" t="s">
        <v>2443</v>
      </c>
      <c r="C2297" s="42" t="s">
        <v>532</v>
      </c>
      <c r="D2297" s="42" t="s">
        <v>409</v>
      </c>
      <c r="E2297">
        <v>-27397353</v>
      </c>
      <c r="F2297">
        <v>8</v>
      </c>
      <c r="G2297" s="2">
        <v>45481</v>
      </c>
      <c r="H2297" s="42" t="s">
        <v>439</v>
      </c>
      <c r="I2297" s="42" t="s">
        <v>70</v>
      </c>
      <c r="J2297" s="42" t="s">
        <v>440</v>
      </c>
      <c r="K2297" s="42" t="s">
        <v>544</v>
      </c>
      <c r="L2297" s="2">
        <v>46052</v>
      </c>
      <c r="M2297" s="42" t="s">
        <v>582</v>
      </c>
    </row>
    <row r="2298" spans="1:13" x14ac:dyDescent="0.25">
      <c r="A2298" s="42" t="s">
        <v>535</v>
      </c>
      <c r="B2298" s="42" t="s">
        <v>2443</v>
      </c>
      <c r="C2298" s="42" t="s">
        <v>1540</v>
      </c>
      <c r="D2298" s="42" t="s">
        <v>409</v>
      </c>
      <c r="E2298">
        <v>-8609462</v>
      </c>
      <c r="F2298">
        <v>10</v>
      </c>
      <c r="G2298" s="2">
        <v>45894</v>
      </c>
      <c r="H2298" s="42" t="s">
        <v>439</v>
      </c>
      <c r="I2298" s="42" t="s">
        <v>70</v>
      </c>
      <c r="J2298" s="42" t="s">
        <v>440</v>
      </c>
      <c r="K2298" s="42" t="s">
        <v>1541</v>
      </c>
      <c r="L2298" s="2">
        <v>46052</v>
      </c>
      <c r="M2298" s="42" t="s">
        <v>582</v>
      </c>
    </row>
    <row r="2299" spans="1:13" x14ac:dyDescent="0.25">
      <c r="A2299" s="42" t="s">
        <v>2384</v>
      </c>
      <c r="B2299" s="42" t="s">
        <v>2385</v>
      </c>
      <c r="C2299" s="42" t="s">
        <v>2341</v>
      </c>
      <c r="D2299" s="42" t="s">
        <v>409</v>
      </c>
      <c r="E2299">
        <v>600000</v>
      </c>
      <c r="F2299">
        <v>8</v>
      </c>
      <c r="G2299" s="2">
        <v>46006</v>
      </c>
      <c r="H2299" s="42" t="s">
        <v>1500</v>
      </c>
      <c r="I2299" s="42" t="s">
        <v>68</v>
      </c>
      <c r="J2299" s="42" t="s">
        <v>452</v>
      </c>
      <c r="K2299" s="42" t="s">
        <v>2341</v>
      </c>
      <c r="L2299" s="2">
        <v>46052</v>
      </c>
      <c r="M2299" s="42" t="s">
        <v>582</v>
      </c>
    </row>
    <row r="2300" spans="1:13" x14ac:dyDescent="0.25">
      <c r="A2300" s="42" t="s">
        <v>218</v>
      </c>
      <c r="B2300" s="42" t="s">
        <v>133</v>
      </c>
      <c r="C2300" s="42" t="s">
        <v>983</v>
      </c>
      <c r="D2300" s="42" t="s">
        <v>409</v>
      </c>
      <c r="E2300">
        <v>-7329440</v>
      </c>
      <c r="F2300">
        <v>12</v>
      </c>
      <c r="G2300" s="2">
        <v>45532</v>
      </c>
      <c r="H2300" s="42" t="s">
        <v>439</v>
      </c>
      <c r="I2300" s="42" t="s">
        <v>70</v>
      </c>
      <c r="J2300" s="42" t="s">
        <v>440</v>
      </c>
      <c r="K2300" s="42" t="s">
        <v>5923</v>
      </c>
      <c r="L2300" s="2">
        <v>46052</v>
      </c>
      <c r="M2300" s="42" t="s">
        <v>582</v>
      </c>
    </row>
    <row r="2301" spans="1:13" x14ac:dyDescent="0.25">
      <c r="A2301" s="42" t="s">
        <v>202</v>
      </c>
      <c r="B2301" s="42" t="s">
        <v>83</v>
      </c>
      <c r="C2301" s="42" t="s">
        <v>2592</v>
      </c>
      <c r="D2301" s="42" t="s">
        <v>409</v>
      </c>
      <c r="E2301">
        <v>11427287</v>
      </c>
      <c r="F2301">
        <v>5</v>
      </c>
      <c r="G2301" s="2">
        <v>46042</v>
      </c>
      <c r="H2301" s="42" t="s">
        <v>439</v>
      </c>
      <c r="I2301" s="42" t="s">
        <v>70</v>
      </c>
      <c r="J2301" s="42" t="s">
        <v>440</v>
      </c>
      <c r="K2301" s="42" t="s">
        <v>2593</v>
      </c>
      <c r="L2301" s="2">
        <v>46052</v>
      </c>
      <c r="M2301" s="42" t="s">
        <v>582</v>
      </c>
    </row>
    <row r="2302" spans="1:13" x14ac:dyDescent="0.25">
      <c r="A2302" s="42" t="s">
        <v>592</v>
      </c>
      <c r="B2302" s="42" t="s">
        <v>549</v>
      </c>
      <c r="C2302" s="42" t="s">
        <v>1323</v>
      </c>
      <c r="D2302" s="42" t="s">
        <v>409</v>
      </c>
      <c r="E2302">
        <v>1032807</v>
      </c>
      <c r="F2302">
        <v>16</v>
      </c>
      <c r="G2302" s="2">
        <v>45814</v>
      </c>
      <c r="H2302" s="42" t="s">
        <v>451</v>
      </c>
      <c r="I2302" s="42" t="s">
        <v>68</v>
      </c>
      <c r="J2302" s="42" t="s">
        <v>452</v>
      </c>
      <c r="K2302" s="42" t="s">
        <v>1323</v>
      </c>
      <c r="L2302" s="2">
        <v>46052</v>
      </c>
      <c r="M2302" s="42" t="s">
        <v>582</v>
      </c>
    </row>
    <row r="2303" spans="1:13" x14ac:dyDescent="0.25">
      <c r="A2303" s="42" t="s">
        <v>1694</v>
      </c>
      <c r="B2303" s="42" t="s">
        <v>1695</v>
      </c>
      <c r="C2303" s="42" t="s">
        <v>1619</v>
      </c>
      <c r="D2303" s="42" t="s">
        <v>409</v>
      </c>
      <c r="E2303">
        <v>7823749</v>
      </c>
      <c r="F2303">
        <v>8</v>
      </c>
      <c r="G2303" s="2">
        <v>45923</v>
      </c>
      <c r="H2303" s="42" t="s">
        <v>439</v>
      </c>
      <c r="I2303" s="42" t="s">
        <v>70</v>
      </c>
      <c r="J2303" s="42" t="s">
        <v>440</v>
      </c>
      <c r="K2303" s="42" t="s">
        <v>1696</v>
      </c>
      <c r="L2303" s="2">
        <v>46052</v>
      </c>
      <c r="M2303" s="42" t="s">
        <v>582</v>
      </c>
    </row>
    <row r="2304" spans="1:13" x14ac:dyDescent="0.25">
      <c r="A2304" s="42" t="s">
        <v>1386</v>
      </c>
      <c r="B2304" s="42" t="s">
        <v>1387</v>
      </c>
      <c r="C2304" s="42" t="s">
        <v>1388</v>
      </c>
      <c r="D2304" s="42" t="s">
        <v>409</v>
      </c>
      <c r="E2304">
        <v>2780420</v>
      </c>
      <c r="F2304">
        <v>5</v>
      </c>
      <c r="G2304" s="2">
        <v>45839</v>
      </c>
      <c r="H2304" s="42" t="s">
        <v>486</v>
      </c>
      <c r="I2304" s="42" t="s">
        <v>73</v>
      </c>
      <c r="J2304" s="42" t="s">
        <v>478</v>
      </c>
      <c r="K2304" s="42" t="s">
        <v>1389</v>
      </c>
      <c r="L2304" s="2">
        <v>46052</v>
      </c>
      <c r="M2304" s="42" t="s">
        <v>582</v>
      </c>
    </row>
    <row r="2305" spans="1:13" x14ac:dyDescent="0.25">
      <c r="A2305" s="42" t="s">
        <v>283</v>
      </c>
      <c r="B2305" s="42" t="s">
        <v>77</v>
      </c>
      <c r="C2305" s="42" t="s">
        <v>2621</v>
      </c>
      <c r="D2305" s="42" t="s">
        <v>409</v>
      </c>
      <c r="E2305">
        <v>5763894</v>
      </c>
      <c r="F2305">
        <v>4</v>
      </c>
      <c r="G2305" s="2">
        <v>46034</v>
      </c>
      <c r="H2305" s="42" t="s">
        <v>439</v>
      </c>
      <c r="I2305" s="42" t="s">
        <v>70</v>
      </c>
      <c r="J2305" s="42" t="s">
        <v>440</v>
      </c>
      <c r="K2305" s="42" t="s">
        <v>2622</v>
      </c>
      <c r="L2305" s="2">
        <v>46052</v>
      </c>
      <c r="M2305" s="42" t="s">
        <v>582</v>
      </c>
    </row>
    <row r="2306" spans="1:13" x14ac:dyDescent="0.25">
      <c r="A2306" s="42" t="s">
        <v>1315</v>
      </c>
      <c r="B2306" s="42" t="s">
        <v>1316</v>
      </c>
      <c r="C2306" s="42" t="s">
        <v>606</v>
      </c>
      <c r="D2306" s="42" t="s">
        <v>409</v>
      </c>
      <c r="E2306">
        <v>9633747</v>
      </c>
      <c r="F2306">
        <v>18</v>
      </c>
      <c r="G2306" s="2">
        <v>45546</v>
      </c>
      <c r="H2306" s="42" t="s">
        <v>2439</v>
      </c>
      <c r="I2306" s="42" t="s">
        <v>73</v>
      </c>
      <c r="J2306" s="42" t="s">
        <v>449</v>
      </c>
      <c r="K2306" s="42" t="s">
        <v>608</v>
      </c>
      <c r="L2306" s="2">
        <v>46052</v>
      </c>
      <c r="M2306" s="42" t="s">
        <v>582</v>
      </c>
    </row>
    <row r="2307" spans="1:13" x14ac:dyDescent="0.25">
      <c r="A2307" s="42" t="s">
        <v>2077</v>
      </c>
      <c r="B2307" s="42" t="s">
        <v>2078</v>
      </c>
      <c r="C2307" s="42" t="s">
        <v>2448</v>
      </c>
      <c r="D2307" s="42" t="s">
        <v>409</v>
      </c>
      <c r="E2307">
        <v>200000</v>
      </c>
      <c r="F2307">
        <v>6</v>
      </c>
      <c r="G2307" s="2">
        <v>46006</v>
      </c>
      <c r="H2307" s="42" t="s">
        <v>453</v>
      </c>
      <c r="I2307" s="42" t="s">
        <v>68</v>
      </c>
      <c r="J2307" s="42" t="s">
        <v>452</v>
      </c>
      <c r="K2307" s="42" t="s">
        <v>2448</v>
      </c>
      <c r="L2307" s="2">
        <v>46052</v>
      </c>
      <c r="M2307" s="42" t="s">
        <v>582</v>
      </c>
    </row>
    <row r="2308" spans="1:13" x14ac:dyDescent="0.25">
      <c r="A2308" s="42" t="s">
        <v>149</v>
      </c>
      <c r="B2308" s="42" t="s">
        <v>19</v>
      </c>
      <c r="C2308" s="42" t="s">
        <v>1249</v>
      </c>
      <c r="D2308" s="42" t="s">
        <v>409</v>
      </c>
      <c r="E2308">
        <v>328735</v>
      </c>
      <c r="F2308">
        <v>10</v>
      </c>
      <c r="G2308" s="2">
        <v>45772</v>
      </c>
      <c r="H2308" s="42" t="s">
        <v>451</v>
      </c>
      <c r="I2308" s="42" t="s">
        <v>68</v>
      </c>
      <c r="J2308" s="42" t="s">
        <v>452</v>
      </c>
      <c r="K2308" s="42" t="s">
        <v>1249</v>
      </c>
      <c r="L2308" s="2">
        <v>46052</v>
      </c>
      <c r="M2308" s="42" t="s">
        <v>582</v>
      </c>
    </row>
    <row r="2309" spans="1:13" x14ac:dyDescent="0.25">
      <c r="A2309" s="42" t="s">
        <v>1560</v>
      </c>
      <c r="B2309" s="42" t="s">
        <v>9978</v>
      </c>
      <c r="C2309" s="42" t="s">
        <v>2207</v>
      </c>
      <c r="D2309" s="42" t="s">
        <v>409</v>
      </c>
      <c r="E2309">
        <v>-22480000</v>
      </c>
      <c r="F2309">
        <v>9</v>
      </c>
      <c r="G2309" s="2">
        <v>45918</v>
      </c>
      <c r="H2309" s="42" t="s">
        <v>2439</v>
      </c>
      <c r="I2309" s="42" t="s">
        <v>73</v>
      </c>
      <c r="J2309" s="42" t="s">
        <v>449</v>
      </c>
      <c r="K2309" s="42" t="s">
        <v>1688</v>
      </c>
      <c r="L2309" s="2">
        <v>46052</v>
      </c>
      <c r="M2309" s="42" t="s">
        <v>582</v>
      </c>
    </row>
    <row r="2310" spans="1:13" x14ac:dyDescent="0.25">
      <c r="A2310" s="42" t="s">
        <v>329</v>
      </c>
      <c r="B2310" s="42" t="s">
        <v>312</v>
      </c>
      <c r="C2310" s="42" t="s">
        <v>1689</v>
      </c>
      <c r="D2310" s="42" t="s">
        <v>409</v>
      </c>
      <c r="E2310">
        <v>5393177</v>
      </c>
      <c r="F2310">
        <v>14</v>
      </c>
      <c r="G2310" s="2">
        <v>45903</v>
      </c>
      <c r="H2310" s="42" t="s">
        <v>487</v>
      </c>
      <c r="I2310" s="42" t="s">
        <v>73</v>
      </c>
      <c r="J2310" s="42" t="s">
        <v>478</v>
      </c>
      <c r="K2310" s="42" t="s">
        <v>1690</v>
      </c>
      <c r="L2310" s="2">
        <v>46052</v>
      </c>
      <c r="M2310" s="42" t="s">
        <v>582</v>
      </c>
    </row>
    <row r="2311" spans="1:13" x14ac:dyDescent="0.25">
      <c r="A2311" s="42" t="s">
        <v>167</v>
      </c>
      <c r="B2311" s="42" t="s">
        <v>31</v>
      </c>
      <c r="C2311" s="42" t="s">
        <v>247</v>
      </c>
      <c r="D2311" s="42" t="s">
        <v>409</v>
      </c>
      <c r="E2311">
        <v>36738980</v>
      </c>
      <c r="F2311">
        <v>36</v>
      </c>
      <c r="G2311" s="2">
        <v>45290</v>
      </c>
      <c r="H2311" s="42" t="s">
        <v>450</v>
      </c>
      <c r="I2311" s="42" t="s">
        <v>68</v>
      </c>
      <c r="J2311" s="42" t="s">
        <v>429</v>
      </c>
      <c r="K2311" s="42" t="s">
        <v>459</v>
      </c>
      <c r="L2311" s="2">
        <v>46052</v>
      </c>
      <c r="M2311" s="42" t="s">
        <v>582</v>
      </c>
    </row>
    <row r="2312" spans="1:13" x14ac:dyDescent="0.25">
      <c r="A2312" s="42" t="s">
        <v>167</v>
      </c>
      <c r="B2312" s="42" t="s">
        <v>31</v>
      </c>
      <c r="C2312" s="42" t="s">
        <v>246</v>
      </c>
      <c r="D2312" s="42" t="s">
        <v>409</v>
      </c>
      <c r="E2312">
        <v>6245626</v>
      </c>
      <c r="F2312">
        <v>36</v>
      </c>
      <c r="G2312" s="2">
        <v>45290</v>
      </c>
      <c r="H2312" s="42" t="s">
        <v>453</v>
      </c>
      <c r="I2312" s="42" t="s">
        <v>68</v>
      </c>
      <c r="J2312" s="42" t="s">
        <v>452</v>
      </c>
      <c r="K2312" s="42" t="s">
        <v>454</v>
      </c>
      <c r="L2312" s="2">
        <v>46052</v>
      </c>
      <c r="M2312" s="42" t="s">
        <v>582</v>
      </c>
    </row>
    <row r="2313" spans="1:13" x14ac:dyDescent="0.25">
      <c r="A2313" s="42" t="s">
        <v>167</v>
      </c>
      <c r="B2313" s="42" t="s">
        <v>31</v>
      </c>
      <c r="C2313" s="42" t="s">
        <v>248</v>
      </c>
      <c r="D2313" s="42" t="s">
        <v>409</v>
      </c>
      <c r="E2313">
        <v>6613016</v>
      </c>
      <c r="F2313">
        <v>36</v>
      </c>
      <c r="G2313" s="2">
        <v>45290</v>
      </c>
      <c r="H2313" s="42" t="s">
        <v>428</v>
      </c>
      <c r="I2313" s="42" t="s">
        <v>68</v>
      </c>
      <c r="J2313" s="42" t="s">
        <v>429</v>
      </c>
      <c r="K2313" s="42" t="s">
        <v>459</v>
      </c>
      <c r="L2313" s="2">
        <v>46052</v>
      </c>
      <c r="M2313" s="42" t="s">
        <v>582</v>
      </c>
    </row>
    <row r="2314" spans="1:13" x14ac:dyDescent="0.25">
      <c r="A2314" s="42" t="s">
        <v>167</v>
      </c>
      <c r="B2314" s="42" t="s">
        <v>31</v>
      </c>
      <c r="C2314" s="42" t="s">
        <v>244</v>
      </c>
      <c r="D2314" s="42" t="s">
        <v>409</v>
      </c>
      <c r="E2314">
        <v>8817355</v>
      </c>
      <c r="F2314">
        <v>44</v>
      </c>
      <c r="G2314" s="2">
        <v>45290</v>
      </c>
      <c r="H2314" s="42" t="s">
        <v>455</v>
      </c>
      <c r="I2314" s="42" t="s">
        <v>68</v>
      </c>
      <c r="J2314" s="42" t="s">
        <v>456</v>
      </c>
      <c r="K2314" s="42" t="s">
        <v>502</v>
      </c>
      <c r="L2314" s="2">
        <v>46052</v>
      </c>
      <c r="M2314" s="42" t="s">
        <v>582</v>
      </c>
    </row>
    <row r="2315" spans="1:13" x14ac:dyDescent="0.25">
      <c r="A2315" s="42" t="s">
        <v>167</v>
      </c>
      <c r="B2315" s="42" t="s">
        <v>31</v>
      </c>
      <c r="C2315" s="42" t="s">
        <v>245</v>
      </c>
      <c r="D2315" s="42" t="s">
        <v>409</v>
      </c>
      <c r="E2315">
        <v>6613016</v>
      </c>
      <c r="F2315">
        <v>36</v>
      </c>
      <c r="G2315" s="2">
        <v>45290</v>
      </c>
      <c r="H2315" s="42" t="s">
        <v>451</v>
      </c>
      <c r="I2315" s="42" t="s">
        <v>68</v>
      </c>
      <c r="J2315" s="42" t="s">
        <v>452</v>
      </c>
      <c r="K2315" s="42" t="s">
        <v>503</v>
      </c>
      <c r="L2315" s="2">
        <v>46052</v>
      </c>
      <c r="M2315" s="42" t="s">
        <v>582</v>
      </c>
    </row>
    <row r="2316" spans="1:13" x14ac:dyDescent="0.25">
      <c r="A2316" s="42" t="s">
        <v>968</v>
      </c>
      <c r="B2316" s="42" t="s">
        <v>969</v>
      </c>
      <c r="C2316" s="42" t="s">
        <v>2293</v>
      </c>
      <c r="D2316" s="42" t="s">
        <v>409</v>
      </c>
      <c r="E2316">
        <v>5748320</v>
      </c>
      <c r="F2316">
        <v>5</v>
      </c>
      <c r="G2316" s="2">
        <v>45996</v>
      </c>
      <c r="H2316" s="42" t="s">
        <v>439</v>
      </c>
      <c r="I2316" s="42" t="s">
        <v>70</v>
      </c>
      <c r="J2316" s="42" t="s">
        <v>440</v>
      </c>
      <c r="K2316" s="42" t="s">
        <v>2294</v>
      </c>
      <c r="L2316" s="2">
        <v>46052</v>
      </c>
      <c r="M2316" s="42" t="s">
        <v>582</v>
      </c>
    </row>
    <row r="2317" spans="1:13" x14ac:dyDescent="0.25">
      <c r="A2317" s="42" t="s">
        <v>197</v>
      </c>
      <c r="B2317" s="42" t="s">
        <v>15</v>
      </c>
      <c r="C2317" s="42" t="s">
        <v>1399</v>
      </c>
      <c r="D2317" s="42" t="s">
        <v>409</v>
      </c>
      <c r="E2317">
        <v>400000000</v>
      </c>
      <c r="F2317">
        <v>9</v>
      </c>
      <c r="G2317" s="2">
        <v>45832</v>
      </c>
      <c r="H2317" s="42" t="s">
        <v>1692</v>
      </c>
      <c r="I2317" s="42" t="s">
        <v>66</v>
      </c>
      <c r="J2317" s="42" t="s">
        <v>492</v>
      </c>
      <c r="K2317" s="42" t="s">
        <v>1400</v>
      </c>
      <c r="L2317" s="2">
        <v>46051</v>
      </c>
      <c r="M2317" s="42" t="s">
        <v>582</v>
      </c>
    </row>
    <row r="2318" spans="1:13" x14ac:dyDescent="0.25">
      <c r="A2318" s="42" t="s">
        <v>210</v>
      </c>
      <c r="B2318" s="42" t="s">
        <v>402</v>
      </c>
      <c r="C2318" s="42" t="s">
        <v>1095</v>
      </c>
      <c r="D2318" s="42" t="s">
        <v>409</v>
      </c>
      <c r="E2318">
        <v>917007</v>
      </c>
      <c r="F2318">
        <v>10</v>
      </c>
      <c r="G2318" s="2">
        <v>45744</v>
      </c>
      <c r="H2318" s="42" t="s">
        <v>499</v>
      </c>
      <c r="I2318" s="42" t="s">
        <v>69</v>
      </c>
      <c r="J2318" s="42" t="s">
        <v>471</v>
      </c>
      <c r="K2318" s="42" t="s">
        <v>980</v>
      </c>
      <c r="L2318" s="2">
        <v>46048</v>
      </c>
      <c r="M2318" s="42" t="s">
        <v>582</v>
      </c>
    </row>
    <row r="2319" spans="1:13" x14ac:dyDescent="0.25">
      <c r="A2319" s="42" t="s">
        <v>210</v>
      </c>
      <c r="B2319" s="42" t="s">
        <v>402</v>
      </c>
      <c r="C2319" s="42" t="s">
        <v>1095</v>
      </c>
      <c r="D2319" s="42" t="s">
        <v>409</v>
      </c>
      <c r="E2319">
        <v>499509</v>
      </c>
      <c r="F2319">
        <v>10</v>
      </c>
      <c r="G2319" s="2">
        <v>45744</v>
      </c>
      <c r="H2319" s="42" t="s">
        <v>499</v>
      </c>
      <c r="I2319" s="42" t="s">
        <v>69</v>
      </c>
      <c r="J2319" s="42" t="s">
        <v>471</v>
      </c>
      <c r="K2319" s="42" t="s">
        <v>980</v>
      </c>
      <c r="L2319" s="2">
        <v>46048</v>
      </c>
      <c r="M2319" s="42" t="s">
        <v>582</v>
      </c>
    </row>
    <row r="2320" spans="1:13" x14ac:dyDescent="0.25">
      <c r="A2320" s="42" t="s">
        <v>815</v>
      </c>
      <c r="B2320" s="42" t="s">
        <v>1123</v>
      </c>
      <c r="C2320" s="42" t="s">
        <v>116</v>
      </c>
      <c r="D2320" s="42" t="s">
        <v>409</v>
      </c>
      <c r="E2320">
        <v>1500000</v>
      </c>
      <c r="F2320">
        <v>37</v>
      </c>
      <c r="G2320" s="2">
        <v>44950</v>
      </c>
      <c r="H2320" s="42" t="s">
        <v>434</v>
      </c>
      <c r="I2320" s="42" t="s">
        <v>69</v>
      </c>
      <c r="J2320" s="42" t="s">
        <v>423</v>
      </c>
      <c r="K2320" s="42" t="s">
        <v>444</v>
      </c>
      <c r="L2320" s="2">
        <v>46042</v>
      </c>
      <c r="M2320" s="42" t="s">
        <v>582</v>
      </c>
    </row>
    <row r="2321" spans="1:13" x14ac:dyDescent="0.25">
      <c r="A2321" s="42" t="s">
        <v>815</v>
      </c>
      <c r="B2321" s="42" t="s">
        <v>1123</v>
      </c>
      <c r="C2321" s="42" t="s">
        <v>114</v>
      </c>
      <c r="D2321" s="42" t="s">
        <v>409</v>
      </c>
      <c r="E2321">
        <v>14097230</v>
      </c>
      <c r="F2321">
        <v>64</v>
      </c>
      <c r="G2321" s="2">
        <v>44950</v>
      </c>
      <c r="H2321" s="42" t="s">
        <v>422</v>
      </c>
      <c r="I2321" s="42" t="s">
        <v>69</v>
      </c>
      <c r="J2321" s="42" t="s">
        <v>423</v>
      </c>
      <c r="K2321" s="42" t="s">
        <v>444</v>
      </c>
      <c r="L2321" s="2">
        <v>46042</v>
      </c>
      <c r="M2321" s="42" t="s">
        <v>582</v>
      </c>
    </row>
    <row r="2322" spans="1:13" x14ac:dyDescent="0.25">
      <c r="A2322" s="42" t="s">
        <v>206</v>
      </c>
      <c r="B2322" s="42" t="s">
        <v>624</v>
      </c>
      <c r="C2322" s="42" t="s">
        <v>529</v>
      </c>
      <c r="D2322" s="42" t="s">
        <v>409</v>
      </c>
      <c r="E2322">
        <v>11976250</v>
      </c>
      <c r="F2322">
        <v>24</v>
      </c>
      <c r="G2322" s="2">
        <v>45490</v>
      </c>
      <c r="H2322" s="42" t="s">
        <v>422</v>
      </c>
      <c r="I2322" s="42" t="s">
        <v>69</v>
      </c>
      <c r="J2322" s="42" t="s">
        <v>423</v>
      </c>
      <c r="K2322" s="42" t="s">
        <v>545</v>
      </c>
      <c r="L2322" s="2">
        <v>46039</v>
      </c>
      <c r="M2322" s="42" t="s">
        <v>582</v>
      </c>
    </row>
    <row r="2323" spans="1:13" x14ac:dyDescent="0.25">
      <c r="A2323" s="42" t="s">
        <v>1149</v>
      </c>
      <c r="B2323" s="42" t="s">
        <v>1150</v>
      </c>
      <c r="C2323" s="42" t="s">
        <v>1151</v>
      </c>
      <c r="D2323" s="42" t="s">
        <v>409</v>
      </c>
      <c r="E2323">
        <v>7950450</v>
      </c>
      <c r="F2323">
        <v>15</v>
      </c>
      <c r="G2323" s="2">
        <v>45754</v>
      </c>
      <c r="H2323" s="42" t="s">
        <v>439</v>
      </c>
      <c r="I2323" s="42" t="s">
        <v>70</v>
      </c>
      <c r="J2323" s="42" t="s">
        <v>440</v>
      </c>
      <c r="K2323" s="42" t="s">
        <v>1152</v>
      </c>
      <c r="L2323" s="2">
        <v>46036</v>
      </c>
      <c r="M2323" s="42" t="s">
        <v>582</v>
      </c>
    </row>
    <row r="2324" spans="1:13" x14ac:dyDescent="0.25">
      <c r="A2324" s="42" t="s">
        <v>1149</v>
      </c>
      <c r="B2324" s="42" t="s">
        <v>1150</v>
      </c>
      <c r="C2324" s="42" t="s">
        <v>1151</v>
      </c>
      <c r="D2324" s="42" t="s">
        <v>409</v>
      </c>
      <c r="E2324">
        <v>-7772814</v>
      </c>
      <c r="F2324">
        <v>15</v>
      </c>
      <c r="G2324" s="2">
        <v>45754</v>
      </c>
      <c r="H2324" s="42" t="s">
        <v>439</v>
      </c>
      <c r="I2324" s="42" t="s">
        <v>70</v>
      </c>
      <c r="J2324" s="42" t="s">
        <v>440</v>
      </c>
      <c r="K2324" s="42" t="s">
        <v>1152</v>
      </c>
      <c r="L2324" s="2">
        <v>46036</v>
      </c>
      <c r="M2324" s="42" t="s">
        <v>582</v>
      </c>
    </row>
    <row r="2325" spans="1:13" x14ac:dyDescent="0.25">
      <c r="A2325" s="42" t="s">
        <v>1058</v>
      </c>
      <c r="B2325" s="42" t="s">
        <v>1059</v>
      </c>
      <c r="C2325" s="42" t="s">
        <v>1353</v>
      </c>
      <c r="D2325" s="42" t="s">
        <v>409</v>
      </c>
      <c r="E2325">
        <v>8032482</v>
      </c>
      <c r="F2325">
        <v>8</v>
      </c>
      <c r="G2325" s="2">
        <v>45715</v>
      </c>
      <c r="H2325" s="42" t="s">
        <v>476</v>
      </c>
      <c r="I2325" s="42" t="s">
        <v>69</v>
      </c>
      <c r="J2325" s="42" t="s">
        <v>471</v>
      </c>
      <c r="K2325" s="42" t="s">
        <v>1060</v>
      </c>
      <c r="L2325" s="2">
        <v>46035</v>
      </c>
      <c r="M2325" s="42" t="s">
        <v>582</v>
      </c>
    </row>
    <row r="2326" spans="1:13" x14ac:dyDescent="0.25">
      <c r="A2326" s="42" t="s">
        <v>1064</v>
      </c>
      <c r="B2326" s="42" t="s">
        <v>1065</v>
      </c>
      <c r="C2326" s="42" t="s">
        <v>1066</v>
      </c>
      <c r="D2326" s="42" t="s">
        <v>409</v>
      </c>
      <c r="E2326">
        <v>3772077</v>
      </c>
      <c r="F2326">
        <v>12</v>
      </c>
      <c r="G2326" s="2">
        <v>45715</v>
      </c>
      <c r="H2326" s="42" t="s">
        <v>442</v>
      </c>
      <c r="I2326" s="42" t="s">
        <v>71</v>
      </c>
      <c r="J2326" s="42" t="s">
        <v>443</v>
      </c>
      <c r="K2326" s="42" t="s">
        <v>1067</v>
      </c>
      <c r="L2326" s="2">
        <v>46033</v>
      </c>
      <c r="M2326" s="42" t="s">
        <v>582</v>
      </c>
    </row>
    <row r="2327" spans="1:13" x14ac:dyDescent="0.25">
      <c r="A2327" s="42" t="s">
        <v>214</v>
      </c>
      <c r="B2327" s="42" t="s">
        <v>389</v>
      </c>
      <c r="C2327" s="42" t="s">
        <v>724</v>
      </c>
      <c r="D2327" s="42" t="s">
        <v>409</v>
      </c>
      <c r="E2327">
        <v>5360319</v>
      </c>
      <c r="F2327">
        <v>24</v>
      </c>
      <c r="G2327" s="2">
        <v>45656</v>
      </c>
      <c r="H2327" s="42" t="s">
        <v>442</v>
      </c>
      <c r="I2327" s="42" t="s">
        <v>71</v>
      </c>
      <c r="J2327" s="42" t="s">
        <v>443</v>
      </c>
      <c r="K2327" s="42" t="s">
        <v>764</v>
      </c>
      <c r="L2327" s="2">
        <v>46033</v>
      </c>
      <c r="M2327" s="42" t="s">
        <v>582</v>
      </c>
    </row>
    <row r="2328" spans="1:13" x14ac:dyDescent="0.25">
      <c r="A2328" s="42" t="s">
        <v>2610</v>
      </c>
      <c r="B2328" s="42" t="s">
        <v>2611</v>
      </c>
      <c r="C2328" s="42" t="s">
        <v>2612</v>
      </c>
      <c r="D2328" s="42" t="s">
        <v>409</v>
      </c>
      <c r="E2328">
        <v>11512205</v>
      </c>
      <c r="F2328">
        <v>4</v>
      </c>
      <c r="G2328" s="2">
        <v>46027</v>
      </c>
      <c r="H2328" s="42" t="s">
        <v>439</v>
      </c>
      <c r="I2328" s="42" t="s">
        <v>70</v>
      </c>
      <c r="J2328" s="42" t="s">
        <v>440</v>
      </c>
      <c r="K2328" s="42" t="s">
        <v>5924</v>
      </c>
      <c r="L2328" s="2">
        <v>46027</v>
      </c>
      <c r="M2328" s="42" t="s">
        <v>582</v>
      </c>
    </row>
    <row r="2329" spans="1:13" x14ac:dyDescent="0.25">
      <c r="A2329" s="42" t="s">
        <v>194</v>
      </c>
      <c r="B2329" s="42" t="s">
        <v>36</v>
      </c>
      <c r="C2329" s="42" t="s">
        <v>1550</v>
      </c>
      <c r="D2329" s="42" t="s">
        <v>409</v>
      </c>
      <c r="E2329">
        <v>6182068</v>
      </c>
      <c r="F2329">
        <v>28</v>
      </c>
      <c r="G2329" s="2">
        <v>45274</v>
      </c>
      <c r="H2329" s="42" t="s">
        <v>517</v>
      </c>
      <c r="I2329" s="42" t="s">
        <v>73</v>
      </c>
      <c r="J2329" s="42" t="s">
        <v>478</v>
      </c>
      <c r="K2329" s="42" t="s">
        <v>511</v>
      </c>
      <c r="L2329" s="2">
        <v>46387</v>
      </c>
      <c r="M2329" s="42" t="s">
        <v>582</v>
      </c>
    </row>
    <row r="2330" spans="1:13" x14ac:dyDescent="0.25">
      <c r="A2330" s="42" t="s">
        <v>194</v>
      </c>
      <c r="B2330" s="42" t="s">
        <v>36</v>
      </c>
      <c r="C2330" s="42" t="s">
        <v>1313</v>
      </c>
      <c r="D2330" s="42" t="s">
        <v>409</v>
      </c>
      <c r="E2330">
        <v>27901710</v>
      </c>
      <c r="F2330">
        <v>7</v>
      </c>
      <c r="G2330" s="2">
        <v>45818</v>
      </c>
      <c r="H2330" s="42" t="s">
        <v>510</v>
      </c>
      <c r="I2330" s="42" t="s">
        <v>65</v>
      </c>
      <c r="J2330" s="42" t="s">
        <v>420</v>
      </c>
      <c r="K2330" s="42" t="s">
        <v>519</v>
      </c>
      <c r="L2330" s="2">
        <v>46387</v>
      </c>
      <c r="M2330" s="42" t="s">
        <v>582</v>
      </c>
    </row>
    <row r="2331" spans="1:13" x14ac:dyDescent="0.25">
      <c r="A2331" s="42" t="s">
        <v>194</v>
      </c>
      <c r="B2331" s="42" t="s">
        <v>36</v>
      </c>
      <c r="C2331" s="42" t="s">
        <v>589</v>
      </c>
      <c r="D2331" s="42" t="s">
        <v>409</v>
      </c>
      <c r="E2331">
        <v>5563861</v>
      </c>
      <c r="F2331">
        <v>29</v>
      </c>
      <c r="G2331" s="2">
        <v>45287</v>
      </c>
      <c r="H2331" s="42" t="s">
        <v>1691</v>
      </c>
      <c r="I2331" s="42" t="s">
        <v>73</v>
      </c>
      <c r="J2331" s="42" t="s">
        <v>478</v>
      </c>
      <c r="K2331" s="42" t="s">
        <v>518</v>
      </c>
      <c r="L2331" s="2">
        <v>46387</v>
      </c>
      <c r="M2331" s="42" t="s">
        <v>582</v>
      </c>
    </row>
    <row r="2332" spans="1:13" x14ac:dyDescent="0.25">
      <c r="A2332" s="42" t="s">
        <v>194</v>
      </c>
      <c r="B2332" s="42" t="s">
        <v>36</v>
      </c>
      <c r="C2332" s="42" t="s">
        <v>270</v>
      </c>
      <c r="D2332" s="42" t="s">
        <v>409</v>
      </c>
      <c r="E2332">
        <v>1753929</v>
      </c>
      <c r="F2332">
        <v>33</v>
      </c>
      <c r="G2332" s="2">
        <v>45275</v>
      </c>
      <c r="H2332" s="42" t="s">
        <v>465</v>
      </c>
      <c r="I2332" s="42" t="s">
        <v>64</v>
      </c>
      <c r="J2332" s="42" t="s">
        <v>466</v>
      </c>
      <c r="K2332" s="42" t="s">
        <v>270</v>
      </c>
      <c r="L2332" s="2">
        <v>46386</v>
      </c>
      <c r="M2332" s="42" t="s">
        <v>582</v>
      </c>
    </row>
    <row r="2333" spans="1:13" x14ac:dyDescent="0.25">
      <c r="A2333" s="42" t="s">
        <v>194</v>
      </c>
      <c r="B2333" s="42" t="s">
        <v>36</v>
      </c>
      <c r="C2333" s="42" t="s">
        <v>2238</v>
      </c>
      <c r="D2333" s="42" t="s">
        <v>409</v>
      </c>
      <c r="E2333">
        <v>14908872</v>
      </c>
      <c r="F2333">
        <v>13</v>
      </c>
      <c r="G2333" s="2">
        <v>45987</v>
      </c>
      <c r="H2333" s="42" t="s">
        <v>510</v>
      </c>
      <c r="I2333" s="42" t="s">
        <v>65</v>
      </c>
      <c r="J2333" s="42" t="s">
        <v>420</v>
      </c>
      <c r="K2333" s="42" t="s">
        <v>519</v>
      </c>
      <c r="L2333" s="2">
        <v>46357</v>
      </c>
      <c r="M2333" s="42" t="s">
        <v>582</v>
      </c>
    </row>
    <row r="2334" spans="1:13" x14ac:dyDescent="0.25">
      <c r="A2334" s="42" t="s">
        <v>194</v>
      </c>
      <c r="B2334" s="42" t="s">
        <v>36</v>
      </c>
      <c r="C2334" s="42" t="s">
        <v>588</v>
      </c>
      <c r="D2334" s="42" t="s">
        <v>409</v>
      </c>
      <c r="E2334">
        <v>70635168</v>
      </c>
      <c r="F2334">
        <v>40</v>
      </c>
      <c r="G2334" s="2">
        <v>45271</v>
      </c>
      <c r="H2334" s="42" t="s">
        <v>481</v>
      </c>
      <c r="I2334" s="42" t="s">
        <v>65</v>
      </c>
      <c r="J2334" s="42" t="s">
        <v>420</v>
      </c>
      <c r="K2334" s="42" t="s">
        <v>482</v>
      </c>
      <c r="L2334" s="2">
        <v>46357</v>
      </c>
      <c r="M2334" s="42" t="s">
        <v>582</v>
      </c>
    </row>
    <row r="2335" spans="1:13" x14ac:dyDescent="0.25">
      <c r="A2335" s="42" t="s">
        <v>194</v>
      </c>
      <c r="B2335" s="42" t="s">
        <v>36</v>
      </c>
      <c r="C2335" s="42" t="s">
        <v>2555</v>
      </c>
      <c r="D2335" s="42" t="s">
        <v>409</v>
      </c>
      <c r="E2335">
        <v>50589490</v>
      </c>
      <c r="F2335">
        <v>18</v>
      </c>
      <c r="G2335" s="2">
        <v>45266</v>
      </c>
      <c r="H2335" s="42" t="s">
        <v>510</v>
      </c>
      <c r="I2335" s="42" t="s">
        <v>65</v>
      </c>
      <c r="J2335" s="42" t="s">
        <v>420</v>
      </c>
      <c r="K2335" s="42" t="s">
        <v>2556</v>
      </c>
      <c r="L2335" s="2">
        <v>46357</v>
      </c>
      <c r="M2335" s="42" t="s">
        <v>582</v>
      </c>
    </row>
    <row r="2336" spans="1:13" x14ac:dyDescent="0.25">
      <c r="A2336" s="42" t="s">
        <v>194</v>
      </c>
      <c r="B2336" s="42" t="s">
        <v>36</v>
      </c>
      <c r="C2336" s="42" t="s">
        <v>589</v>
      </c>
      <c r="D2336" s="42" t="s">
        <v>409</v>
      </c>
      <c r="E2336">
        <v>5563861</v>
      </c>
      <c r="F2336">
        <v>29</v>
      </c>
      <c r="G2336" s="2">
        <v>45287</v>
      </c>
      <c r="H2336" s="42" t="s">
        <v>1691</v>
      </c>
      <c r="I2336" s="42" t="s">
        <v>73</v>
      </c>
      <c r="J2336" s="42" t="s">
        <v>478</v>
      </c>
      <c r="K2336" s="42" t="s">
        <v>518</v>
      </c>
      <c r="L2336" s="2">
        <v>46356</v>
      </c>
      <c r="M2336" s="42" t="s">
        <v>582</v>
      </c>
    </row>
    <row r="2337" spans="1:13" x14ac:dyDescent="0.25">
      <c r="A2337" s="42" t="s">
        <v>194</v>
      </c>
      <c r="B2337" s="42" t="s">
        <v>36</v>
      </c>
      <c r="C2337" s="42" t="s">
        <v>270</v>
      </c>
      <c r="D2337" s="42" t="s">
        <v>409</v>
      </c>
      <c r="E2337">
        <v>1753929</v>
      </c>
      <c r="F2337">
        <v>33</v>
      </c>
      <c r="G2337" s="2">
        <v>45275</v>
      </c>
      <c r="H2337" s="42" t="s">
        <v>465</v>
      </c>
      <c r="I2337" s="42" t="s">
        <v>64</v>
      </c>
      <c r="J2337" s="42" t="s">
        <v>466</v>
      </c>
      <c r="K2337" s="42" t="s">
        <v>270</v>
      </c>
      <c r="L2337" s="2">
        <v>46356</v>
      </c>
      <c r="M2337" s="42" t="s">
        <v>582</v>
      </c>
    </row>
    <row r="2338" spans="1:13" x14ac:dyDescent="0.25">
      <c r="A2338" s="42" t="s">
        <v>194</v>
      </c>
      <c r="B2338" s="42" t="s">
        <v>36</v>
      </c>
      <c r="C2338" s="42" t="s">
        <v>1550</v>
      </c>
      <c r="D2338" s="42" t="s">
        <v>409</v>
      </c>
      <c r="E2338">
        <v>6182068</v>
      </c>
      <c r="F2338">
        <v>28</v>
      </c>
      <c r="G2338" s="2">
        <v>45274</v>
      </c>
      <c r="H2338" s="42" t="s">
        <v>517</v>
      </c>
      <c r="I2338" s="42" t="s">
        <v>73</v>
      </c>
      <c r="J2338" s="42" t="s">
        <v>478</v>
      </c>
      <c r="K2338" s="42" t="s">
        <v>511</v>
      </c>
      <c r="L2338" s="2">
        <v>46356</v>
      </c>
      <c r="M2338" s="42" t="s">
        <v>582</v>
      </c>
    </row>
    <row r="2339" spans="1:13" x14ac:dyDescent="0.25">
      <c r="A2339" s="42" t="s">
        <v>194</v>
      </c>
      <c r="B2339" s="42" t="s">
        <v>36</v>
      </c>
      <c r="C2339" s="42" t="s">
        <v>2238</v>
      </c>
      <c r="D2339" s="42" t="s">
        <v>409</v>
      </c>
      <c r="E2339">
        <v>14908872</v>
      </c>
      <c r="F2339">
        <v>13</v>
      </c>
      <c r="G2339" s="2">
        <v>45987</v>
      </c>
      <c r="H2339" s="42" t="s">
        <v>510</v>
      </c>
      <c r="I2339" s="42" t="s">
        <v>65</v>
      </c>
      <c r="J2339" s="42" t="s">
        <v>420</v>
      </c>
      <c r="K2339" s="42" t="s">
        <v>519</v>
      </c>
      <c r="L2339" s="2">
        <v>46327</v>
      </c>
      <c r="M2339" s="42" t="s">
        <v>582</v>
      </c>
    </row>
    <row r="2340" spans="1:13" x14ac:dyDescent="0.25">
      <c r="A2340" s="42" t="s">
        <v>194</v>
      </c>
      <c r="B2340" s="42" t="s">
        <v>36</v>
      </c>
      <c r="C2340" s="42" t="s">
        <v>588</v>
      </c>
      <c r="D2340" s="42" t="s">
        <v>409</v>
      </c>
      <c r="E2340">
        <v>70635168</v>
      </c>
      <c r="F2340">
        <v>40</v>
      </c>
      <c r="G2340" s="2">
        <v>45271</v>
      </c>
      <c r="H2340" s="42" t="s">
        <v>481</v>
      </c>
      <c r="I2340" s="42" t="s">
        <v>65</v>
      </c>
      <c r="J2340" s="42" t="s">
        <v>420</v>
      </c>
      <c r="K2340" s="42" t="s">
        <v>482</v>
      </c>
      <c r="L2340" s="2">
        <v>46327</v>
      </c>
      <c r="M2340" s="42" t="s">
        <v>582</v>
      </c>
    </row>
    <row r="2341" spans="1:13" x14ac:dyDescent="0.25">
      <c r="A2341" s="42" t="s">
        <v>194</v>
      </c>
      <c r="B2341" s="42" t="s">
        <v>36</v>
      </c>
      <c r="C2341" s="42" t="s">
        <v>2555</v>
      </c>
      <c r="D2341" s="42" t="s">
        <v>409</v>
      </c>
      <c r="E2341">
        <v>50589490</v>
      </c>
      <c r="F2341">
        <v>18</v>
      </c>
      <c r="G2341" s="2">
        <v>45266</v>
      </c>
      <c r="H2341" s="42" t="s">
        <v>510</v>
      </c>
      <c r="I2341" s="42" t="s">
        <v>65</v>
      </c>
      <c r="J2341" s="42" t="s">
        <v>420</v>
      </c>
      <c r="K2341" s="42" t="s">
        <v>2556</v>
      </c>
      <c r="L2341" s="2">
        <v>46327</v>
      </c>
      <c r="M2341" s="42" t="s">
        <v>582</v>
      </c>
    </row>
    <row r="2342" spans="1:13" x14ac:dyDescent="0.25">
      <c r="A2342" s="42" t="s">
        <v>194</v>
      </c>
      <c r="B2342" s="42" t="s">
        <v>36</v>
      </c>
      <c r="C2342" s="42" t="s">
        <v>270</v>
      </c>
      <c r="D2342" s="42" t="s">
        <v>409</v>
      </c>
      <c r="E2342">
        <v>1753929</v>
      </c>
      <c r="F2342">
        <v>33</v>
      </c>
      <c r="G2342" s="2">
        <v>45275</v>
      </c>
      <c r="H2342" s="42" t="s">
        <v>465</v>
      </c>
      <c r="I2342" s="42" t="s">
        <v>64</v>
      </c>
      <c r="J2342" s="42" t="s">
        <v>466</v>
      </c>
      <c r="K2342" s="42" t="s">
        <v>270</v>
      </c>
      <c r="L2342" s="2">
        <v>46325</v>
      </c>
      <c r="M2342" s="42" t="s">
        <v>582</v>
      </c>
    </row>
    <row r="2343" spans="1:13" x14ac:dyDescent="0.25">
      <c r="A2343" s="42" t="s">
        <v>194</v>
      </c>
      <c r="B2343" s="42" t="s">
        <v>36</v>
      </c>
      <c r="C2343" s="42" t="s">
        <v>589</v>
      </c>
      <c r="D2343" s="42" t="s">
        <v>409</v>
      </c>
      <c r="E2343">
        <v>5563861</v>
      </c>
      <c r="F2343">
        <v>29</v>
      </c>
      <c r="G2343" s="2">
        <v>45287</v>
      </c>
      <c r="H2343" s="42" t="s">
        <v>1691</v>
      </c>
      <c r="I2343" s="42" t="s">
        <v>73</v>
      </c>
      <c r="J2343" s="42" t="s">
        <v>478</v>
      </c>
      <c r="K2343" s="42" t="s">
        <v>518</v>
      </c>
      <c r="L2343" s="2">
        <v>46325</v>
      </c>
      <c r="M2343" s="42" t="s">
        <v>582</v>
      </c>
    </row>
    <row r="2344" spans="1:13" x14ac:dyDescent="0.25">
      <c r="A2344" s="42" t="s">
        <v>194</v>
      </c>
      <c r="B2344" s="42" t="s">
        <v>36</v>
      </c>
      <c r="C2344" s="42" t="s">
        <v>1550</v>
      </c>
      <c r="D2344" s="42" t="s">
        <v>409</v>
      </c>
      <c r="E2344">
        <v>6182068</v>
      </c>
      <c r="F2344">
        <v>28</v>
      </c>
      <c r="G2344" s="2">
        <v>45274</v>
      </c>
      <c r="H2344" s="42" t="s">
        <v>517</v>
      </c>
      <c r="I2344" s="42" t="s">
        <v>73</v>
      </c>
      <c r="J2344" s="42" t="s">
        <v>478</v>
      </c>
      <c r="K2344" s="42" t="s">
        <v>511</v>
      </c>
      <c r="L2344" s="2">
        <v>46325</v>
      </c>
      <c r="M2344" s="42" t="s">
        <v>582</v>
      </c>
    </row>
    <row r="2345" spans="1:13" x14ac:dyDescent="0.25">
      <c r="A2345" s="42" t="s">
        <v>194</v>
      </c>
      <c r="B2345" s="42" t="s">
        <v>36</v>
      </c>
      <c r="C2345" s="42" t="s">
        <v>2238</v>
      </c>
      <c r="D2345" s="42" t="s">
        <v>409</v>
      </c>
      <c r="E2345">
        <v>14908872</v>
      </c>
      <c r="F2345">
        <v>13</v>
      </c>
      <c r="G2345" s="2">
        <v>45987</v>
      </c>
      <c r="H2345" s="42" t="s">
        <v>510</v>
      </c>
      <c r="I2345" s="42" t="s">
        <v>65</v>
      </c>
      <c r="J2345" s="42" t="s">
        <v>420</v>
      </c>
      <c r="K2345" s="42" t="s">
        <v>519</v>
      </c>
      <c r="L2345" s="2">
        <v>46296</v>
      </c>
      <c r="M2345" s="42" t="s">
        <v>582</v>
      </c>
    </row>
    <row r="2346" spans="1:13" x14ac:dyDescent="0.25">
      <c r="A2346" s="42" t="s">
        <v>194</v>
      </c>
      <c r="B2346" s="42" t="s">
        <v>36</v>
      </c>
      <c r="C2346" s="42" t="s">
        <v>2555</v>
      </c>
      <c r="D2346" s="42" t="s">
        <v>409</v>
      </c>
      <c r="E2346">
        <v>50589490</v>
      </c>
      <c r="F2346">
        <v>18</v>
      </c>
      <c r="G2346" s="2">
        <v>45266</v>
      </c>
      <c r="H2346" s="42" t="s">
        <v>510</v>
      </c>
      <c r="I2346" s="42" t="s">
        <v>65</v>
      </c>
      <c r="J2346" s="42" t="s">
        <v>420</v>
      </c>
      <c r="K2346" s="42" t="s">
        <v>2556</v>
      </c>
      <c r="L2346" s="2">
        <v>46296</v>
      </c>
      <c r="M2346" s="42" t="s">
        <v>582</v>
      </c>
    </row>
    <row r="2347" spans="1:13" x14ac:dyDescent="0.25">
      <c r="A2347" s="42" t="s">
        <v>194</v>
      </c>
      <c r="B2347" s="42" t="s">
        <v>36</v>
      </c>
      <c r="C2347" s="42" t="s">
        <v>588</v>
      </c>
      <c r="D2347" s="42" t="s">
        <v>409</v>
      </c>
      <c r="E2347">
        <v>70635168</v>
      </c>
      <c r="F2347">
        <v>40</v>
      </c>
      <c r="G2347" s="2">
        <v>45271</v>
      </c>
      <c r="H2347" s="42" t="s">
        <v>481</v>
      </c>
      <c r="I2347" s="42" t="s">
        <v>65</v>
      </c>
      <c r="J2347" s="42" t="s">
        <v>420</v>
      </c>
      <c r="K2347" s="42" t="s">
        <v>482</v>
      </c>
      <c r="L2347" s="2">
        <v>46296</v>
      </c>
      <c r="M2347" s="42" t="s">
        <v>582</v>
      </c>
    </row>
    <row r="2348" spans="1:13" x14ac:dyDescent="0.25">
      <c r="A2348" s="42" t="s">
        <v>194</v>
      </c>
      <c r="B2348" s="42" t="s">
        <v>36</v>
      </c>
      <c r="C2348" s="42" t="s">
        <v>270</v>
      </c>
      <c r="D2348" s="42" t="s">
        <v>409</v>
      </c>
      <c r="E2348">
        <v>1753929</v>
      </c>
      <c r="F2348">
        <v>33</v>
      </c>
      <c r="G2348" s="2">
        <v>45275</v>
      </c>
      <c r="H2348" s="42" t="s">
        <v>465</v>
      </c>
      <c r="I2348" s="42" t="s">
        <v>64</v>
      </c>
      <c r="J2348" s="42" t="s">
        <v>466</v>
      </c>
      <c r="K2348" s="42" t="s">
        <v>270</v>
      </c>
      <c r="L2348" s="2">
        <v>46295</v>
      </c>
      <c r="M2348" s="42" t="s">
        <v>582</v>
      </c>
    </row>
    <row r="2349" spans="1:13" x14ac:dyDescent="0.25">
      <c r="A2349" s="42" t="s">
        <v>194</v>
      </c>
      <c r="B2349" s="42" t="s">
        <v>36</v>
      </c>
      <c r="C2349" s="42" t="s">
        <v>1550</v>
      </c>
      <c r="D2349" s="42" t="s">
        <v>409</v>
      </c>
      <c r="E2349">
        <v>6182068</v>
      </c>
      <c r="F2349">
        <v>28</v>
      </c>
      <c r="G2349" s="2">
        <v>45274</v>
      </c>
      <c r="H2349" s="42" t="s">
        <v>517</v>
      </c>
      <c r="I2349" s="42" t="s">
        <v>73</v>
      </c>
      <c r="J2349" s="42" t="s">
        <v>478</v>
      </c>
      <c r="K2349" s="42" t="s">
        <v>511</v>
      </c>
      <c r="L2349" s="2">
        <v>46295</v>
      </c>
      <c r="M2349" s="42" t="s">
        <v>582</v>
      </c>
    </row>
    <row r="2350" spans="1:13" x14ac:dyDescent="0.25">
      <c r="A2350" s="42" t="s">
        <v>194</v>
      </c>
      <c r="B2350" s="42" t="s">
        <v>36</v>
      </c>
      <c r="C2350" s="42" t="s">
        <v>589</v>
      </c>
      <c r="D2350" s="42" t="s">
        <v>409</v>
      </c>
      <c r="E2350">
        <v>5563861</v>
      </c>
      <c r="F2350">
        <v>29</v>
      </c>
      <c r="G2350" s="2">
        <v>45287</v>
      </c>
      <c r="H2350" s="42" t="s">
        <v>1691</v>
      </c>
      <c r="I2350" s="42" t="s">
        <v>73</v>
      </c>
      <c r="J2350" s="42" t="s">
        <v>478</v>
      </c>
      <c r="K2350" s="42" t="s">
        <v>518</v>
      </c>
      <c r="L2350" s="2">
        <v>46295</v>
      </c>
      <c r="M2350" s="42" t="s">
        <v>582</v>
      </c>
    </row>
    <row r="2351" spans="1:13" x14ac:dyDescent="0.25">
      <c r="A2351" s="42" t="s">
        <v>194</v>
      </c>
      <c r="B2351" s="42" t="s">
        <v>36</v>
      </c>
      <c r="C2351" s="42" t="s">
        <v>588</v>
      </c>
      <c r="D2351" s="42" t="s">
        <v>409</v>
      </c>
      <c r="E2351">
        <v>76006175</v>
      </c>
      <c r="F2351">
        <v>40</v>
      </c>
      <c r="G2351" s="2">
        <v>45271</v>
      </c>
      <c r="H2351" s="42" t="s">
        <v>481</v>
      </c>
      <c r="I2351" s="42" t="s">
        <v>65</v>
      </c>
      <c r="J2351" s="42" t="s">
        <v>420</v>
      </c>
      <c r="K2351" s="42" t="s">
        <v>482</v>
      </c>
      <c r="L2351" s="2">
        <v>46266</v>
      </c>
      <c r="M2351" s="42" t="s">
        <v>582</v>
      </c>
    </row>
    <row r="2352" spans="1:13" x14ac:dyDescent="0.25">
      <c r="A2352" s="42" t="s">
        <v>194</v>
      </c>
      <c r="B2352" s="42" t="s">
        <v>36</v>
      </c>
      <c r="C2352" s="42" t="s">
        <v>2238</v>
      </c>
      <c r="D2352" s="42" t="s">
        <v>409</v>
      </c>
      <c r="E2352">
        <v>19742779</v>
      </c>
      <c r="F2352">
        <v>13</v>
      </c>
      <c r="G2352" s="2">
        <v>45987</v>
      </c>
      <c r="H2352" s="42" t="s">
        <v>510</v>
      </c>
      <c r="I2352" s="42" t="s">
        <v>65</v>
      </c>
      <c r="J2352" s="42" t="s">
        <v>420</v>
      </c>
      <c r="K2352" s="42" t="s">
        <v>519</v>
      </c>
      <c r="L2352" s="2">
        <v>46266</v>
      </c>
      <c r="M2352" s="42" t="s">
        <v>582</v>
      </c>
    </row>
    <row r="2353" spans="1:13" x14ac:dyDescent="0.25">
      <c r="A2353" s="42" t="s">
        <v>194</v>
      </c>
      <c r="B2353" s="42" t="s">
        <v>36</v>
      </c>
      <c r="C2353" s="42" t="s">
        <v>2555</v>
      </c>
      <c r="D2353" s="42" t="s">
        <v>409</v>
      </c>
      <c r="E2353">
        <v>45755583</v>
      </c>
      <c r="F2353">
        <v>18</v>
      </c>
      <c r="G2353" s="2">
        <v>45266</v>
      </c>
      <c r="H2353" s="42" t="s">
        <v>510</v>
      </c>
      <c r="I2353" s="42" t="s">
        <v>65</v>
      </c>
      <c r="J2353" s="42" t="s">
        <v>420</v>
      </c>
      <c r="K2353" s="42" t="s">
        <v>2556</v>
      </c>
      <c r="L2353" s="2">
        <v>46266</v>
      </c>
      <c r="M2353" s="42" t="s">
        <v>582</v>
      </c>
    </row>
    <row r="2354" spans="1:13" x14ac:dyDescent="0.25">
      <c r="A2354" s="42" t="s">
        <v>194</v>
      </c>
      <c r="B2354" s="42" t="s">
        <v>36</v>
      </c>
      <c r="C2354" s="42" t="s">
        <v>589</v>
      </c>
      <c r="D2354" s="42" t="s">
        <v>409</v>
      </c>
      <c r="E2354">
        <v>5563861</v>
      </c>
      <c r="F2354">
        <v>29</v>
      </c>
      <c r="G2354" s="2">
        <v>45287</v>
      </c>
      <c r="H2354" s="42" t="s">
        <v>1691</v>
      </c>
      <c r="I2354" s="42" t="s">
        <v>73</v>
      </c>
      <c r="J2354" s="42" t="s">
        <v>478</v>
      </c>
      <c r="K2354" s="42" t="s">
        <v>518</v>
      </c>
      <c r="L2354" s="2">
        <v>46265</v>
      </c>
      <c r="M2354" s="42" t="s">
        <v>582</v>
      </c>
    </row>
    <row r="2355" spans="1:13" x14ac:dyDescent="0.25">
      <c r="A2355" s="42" t="s">
        <v>194</v>
      </c>
      <c r="B2355" s="42" t="s">
        <v>36</v>
      </c>
      <c r="C2355" s="42" t="s">
        <v>1550</v>
      </c>
      <c r="D2355" s="42" t="s">
        <v>409</v>
      </c>
      <c r="E2355">
        <v>6182068</v>
      </c>
      <c r="F2355">
        <v>28</v>
      </c>
      <c r="G2355" s="2">
        <v>45274</v>
      </c>
      <c r="H2355" s="42" t="s">
        <v>517</v>
      </c>
      <c r="I2355" s="42" t="s">
        <v>73</v>
      </c>
      <c r="J2355" s="42" t="s">
        <v>478</v>
      </c>
      <c r="K2355" s="42" t="s">
        <v>511</v>
      </c>
      <c r="L2355" s="2">
        <v>46265</v>
      </c>
      <c r="M2355" s="42" t="s">
        <v>582</v>
      </c>
    </row>
    <row r="2356" spans="1:13" x14ac:dyDescent="0.25">
      <c r="A2356" s="42" t="s">
        <v>194</v>
      </c>
      <c r="B2356" s="42" t="s">
        <v>36</v>
      </c>
      <c r="C2356" s="42" t="s">
        <v>270</v>
      </c>
      <c r="D2356" s="42" t="s">
        <v>409</v>
      </c>
      <c r="E2356">
        <v>1753929</v>
      </c>
      <c r="F2356">
        <v>33</v>
      </c>
      <c r="G2356" s="2">
        <v>45275</v>
      </c>
      <c r="H2356" s="42" t="s">
        <v>465</v>
      </c>
      <c r="I2356" s="42" t="s">
        <v>64</v>
      </c>
      <c r="J2356" s="42" t="s">
        <v>466</v>
      </c>
      <c r="K2356" s="42" t="s">
        <v>270</v>
      </c>
      <c r="L2356" s="2">
        <v>46264</v>
      </c>
      <c r="M2356" s="42" t="s">
        <v>582</v>
      </c>
    </row>
    <row r="2357" spans="1:13" x14ac:dyDescent="0.25">
      <c r="A2357" s="42" t="s">
        <v>194</v>
      </c>
      <c r="B2357" s="42" t="s">
        <v>36</v>
      </c>
      <c r="C2357" s="42" t="s">
        <v>2238</v>
      </c>
      <c r="D2357" s="42" t="s">
        <v>409</v>
      </c>
      <c r="E2357">
        <v>19742779</v>
      </c>
      <c r="F2357">
        <v>13</v>
      </c>
      <c r="G2357" s="2">
        <v>45987</v>
      </c>
      <c r="H2357" s="42" t="s">
        <v>510</v>
      </c>
      <c r="I2357" s="42" t="s">
        <v>65</v>
      </c>
      <c r="J2357" s="42" t="s">
        <v>420</v>
      </c>
      <c r="K2357" s="42" t="s">
        <v>519</v>
      </c>
      <c r="L2357" s="2">
        <v>46235</v>
      </c>
      <c r="M2357" s="42" t="s">
        <v>582</v>
      </c>
    </row>
    <row r="2358" spans="1:13" x14ac:dyDescent="0.25">
      <c r="A2358" s="42" t="s">
        <v>194</v>
      </c>
      <c r="B2358" s="42" t="s">
        <v>36</v>
      </c>
      <c r="C2358" s="42" t="s">
        <v>588</v>
      </c>
      <c r="D2358" s="42" t="s">
        <v>409</v>
      </c>
      <c r="E2358">
        <v>76006175</v>
      </c>
      <c r="F2358">
        <v>40</v>
      </c>
      <c r="G2358" s="2">
        <v>45271</v>
      </c>
      <c r="H2358" s="42" t="s">
        <v>481</v>
      </c>
      <c r="I2358" s="42" t="s">
        <v>65</v>
      </c>
      <c r="J2358" s="42" t="s">
        <v>420</v>
      </c>
      <c r="K2358" s="42" t="s">
        <v>482</v>
      </c>
      <c r="L2358" s="2">
        <v>46235</v>
      </c>
      <c r="M2358" s="42" t="s">
        <v>582</v>
      </c>
    </row>
    <row r="2359" spans="1:13" x14ac:dyDescent="0.25">
      <c r="A2359" s="42" t="s">
        <v>194</v>
      </c>
      <c r="B2359" s="42" t="s">
        <v>36</v>
      </c>
      <c r="C2359" s="42" t="s">
        <v>2555</v>
      </c>
      <c r="D2359" s="42" t="s">
        <v>409</v>
      </c>
      <c r="E2359">
        <v>45755583</v>
      </c>
      <c r="F2359">
        <v>18</v>
      </c>
      <c r="G2359" s="2">
        <v>45266</v>
      </c>
      <c r="H2359" s="42" t="s">
        <v>510</v>
      </c>
      <c r="I2359" s="42" t="s">
        <v>65</v>
      </c>
      <c r="J2359" s="42" t="s">
        <v>420</v>
      </c>
      <c r="K2359" s="42" t="s">
        <v>2556</v>
      </c>
      <c r="L2359" s="2">
        <v>46235</v>
      </c>
      <c r="M2359" s="42" t="s">
        <v>582</v>
      </c>
    </row>
    <row r="2360" spans="1:13" x14ac:dyDescent="0.25">
      <c r="A2360" s="42" t="s">
        <v>194</v>
      </c>
      <c r="B2360" s="42" t="s">
        <v>36</v>
      </c>
      <c r="C2360" s="42" t="s">
        <v>589</v>
      </c>
      <c r="D2360" s="42" t="s">
        <v>409</v>
      </c>
      <c r="E2360">
        <v>5563861</v>
      </c>
      <c r="F2360">
        <v>29</v>
      </c>
      <c r="G2360" s="2">
        <v>45287</v>
      </c>
      <c r="H2360" s="42" t="s">
        <v>1691</v>
      </c>
      <c r="I2360" s="42" t="s">
        <v>73</v>
      </c>
      <c r="J2360" s="42" t="s">
        <v>478</v>
      </c>
      <c r="K2360" s="42" t="s">
        <v>518</v>
      </c>
      <c r="L2360" s="2">
        <v>46234</v>
      </c>
      <c r="M2360" s="42" t="s">
        <v>582</v>
      </c>
    </row>
    <row r="2361" spans="1:13" x14ac:dyDescent="0.25">
      <c r="A2361" s="42" t="s">
        <v>194</v>
      </c>
      <c r="B2361" s="42" t="s">
        <v>36</v>
      </c>
      <c r="C2361" s="42" t="s">
        <v>1550</v>
      </c>
      <c r="D2361" s="42" t="s">
        <v>409</v>
      </c>
      <c r="E2361">
        <v>6182068</v>
      </c>
      <c r="F2361">
        <v>28</v>
      </c>
      <c r="G2361" s="2">
        <v>45274</v>
      </c>
      <c r="H2361" s="42" t="s">
        <v>517</v>
      </c>
      <c r="I2361" s="42" t="s">
        <v>73</v>
      </c>
      <c r="J2361" s="42" t="s">
        <v>478</v>
      </c>
      <c r="K2361" s="42" t="s">
        <v>511</v>
      </c>
      <c r="L2361" s="2">
        <v>46234</v>
      </c>
      <c r="M2361" s="42" t="s">
        <v>582</v>
      </c>
    </row>
    <row r="2362" spans="1:13" x14ac:dyDescent="0.25">
      <c r="A2362" s="42" t="s">
        <v>194</v>
      </c>
      <c r="B2362" s="42" t="s">
        <v>36</v>
      </c>
      <c r="C2362" s="42" t="s">
        <v>270</v>
      </c>
      <c r="D2362" s="42" t="s">
        <v>409</v>
      </c>
      <c r="E2362">
        <v>1753929</v>
      </c>
      <c r="F2362">
        <v>33</v>
      </c>
      <c r="G2362" s="2">
        <v>45275</v>
      </c>
      <c r="H2362" s="42" t="s">
        <v>465</v>
      </c>
      <c r="I2362" s="42" t="s">
        <v>64</v>
      </c>
      <c r="J2362" s="42" t="s">
        <v>466</v>
      </c>
      <c r="K2362" s="42" t="s">
        <v>270</v>
      </c>
      <c r="L2362" s="2">
        <v>46233</v>
      </c>
      <c r="M2362" s="42" t="s">
        <v>582</v>
      </c>
    </row>
    <row r="2363" spans="1:13" x14ac:dyDescent="0.25">
      <c r="A2363" s="42" t="s">
        <v>194</v>
      </c>
      <c r="B2363" s="42" t="s">
        <v>36</v>
      </c>
      <c r="C2363" s="42" t="s">
        <v>2238</v>
      </c>
      <c r="D2363" s="42" t="s">
        <v>409</v>
      </c>
      <c r="E2363">
        <v>22159732</v>
      </c>
      <c r="F2363">
        <v>13</v>
      </c>
      <c r="G2363" s="2">
        <v>45987</v>
      </c>
      <c r="H2363" s="42" t="s">
        <v>510</v>
      </c>
      <c r="I2363" s="42" t="s">
        <v>65</v>
      </c>
      <c r="J2363" s="42" t="s">
        <v>420</v>
      </c>
      <c r="K2363" s="42" t="s">
        <v>519</v>
      </c>
      <c r="L2363" s="2">
        <v>46204</v>
      </c>
      <c r="M2363" s="42" t="s">
        <v>582</v>
      </c>
    </row>
    <row r="2364" spans="1:13" x14ac:dyDescent="0.25">
      <c r="A2364" s="42" t="s">
        <v>194</v>
      </c>
      <c r="B2364" s="42" t="s">
        <v>36</v>
      </c>
      <c r="C2364" s="42" t="s">
        <v>2555</v>
      </c>
      <c r="D2364" s="42" t="s">
        <v>409</v>
      </c>
      <c r="E2364">
        <v>43338630</v>
      </c>
      <c r="F2364">
        <v>18</v>
      </c>
      <c r="G2364" s="2">
        <v>45266</v>
      </c>
      <c r="H2364" s="42" t="s">
        <v>510</v>
      </c>
      <c r="I2364" s="42" t="s">
        <v>65</v>
      </c>
      <c r="J2364" s="42" t="s">
        <v>420</v>
      </c>
      <c r="K2364" s="42" t="s">
        <v>2556</v>
      </c>
      <c r="L2364" s="2">
        <v>46204</v>
      </c>
      <c r="M2364" s="42" t="s">
        <v>582</v>
      </c>
    </row>
    <row r="2365" spans="1:13" x14ac:dyDescent="0.25">
      <c r="A2365" s="42" t="s">
        <v>194</v>
      </c>
      <c r="B2365" s="42" t="s">
        <v>36</v>
      </c>
      <c r="C2365" s="42" t="s">
        <v>588</v>
      </c>
      <c r="D2365" s="42" t="s">
        <v>409</v>
      </c>
      <c r="E2365">
        <v>76006175</v>
      </c>
      <c r="F2365">
        <v>40</v>
      </c>
      <c r="G2365" s="2">
        <v>45271</v>
      </c>
      <c r="H2365" s="42" t="s">
        <v>481</v>
      </c>
      <c r="I2365" s="42" t="s">
        <v>65</v>
      </c>
      <c r="J2365" s="42" t="s">
        <v>420</v>
      </c>
      <c r="K2365" s="42" t="s">
        <v>482</v>
      </c>
      <c r="L2365" s="2">
        <v>46204</v>
      </c>
      <c r="M2365" s="42" t="s">
        <v>582</v>
      </c>
    </row>
    <row r="2366" spans="1:13" x14ac:dyDescent="0.25">
      <c r="A2366" s="42" t="s">
        <v>194</v>
      </c>
      <c r="B2366" s="42" t="s">
        <v>36</v>
      </c>
      <c r="C2366" s="42" t="s">
        <v>589</v>
      </c>
      <c r="D2366" s="42" t="s">
        <v>409</v>
      </c>
      <c r="E2366">
        <v>5563861</v>
      </c>
      <c r="F2366">
        <v>29</v>
      </c>
      <c r="G2366" s="2">
        <v>45287</v>
      </c>
      <c r="H2366" s="42" t="s">
        <v>1691</v>
      </c>
      <c r="I2366" s="42" t="s">
        <v>73</v>
      </c>
      <c r="J2366" s="42" t="s">
        <v>478</v>
      </c>
      <c r="K2366" s="42" t="s">
        <v>518</v>
      </c>
      <c r="L2366" s="2">
        <v>46203</v>
      </c>
      <c r="M2366" s="42" t="s">
        <v>582</v>
      </c>
    </row>
    <row r="2367" spans="1:13" x14ac:dyDescent="0.25">
      <c r="A2367" s="42" t="s">
        <v>194</v>
      </c>
      <c r="B2367" s="42" t="s">
        <v>36</v>
      </c>
      <c r="C2367" s="42" t="s">
        <v>1550</v>
      </c>
      <c r="D2367" s="42" t="s">
        <v>409</v>
      </c>
      <c r="E2367">
        <v>6182068</v>
      </c>
      <c r="F2367">
        <v>28</v>
      </c>
      <c r="G2367" s="2">
        <v>45274</v>
      </c>
      <c r="H2367" s="42" t="s">
        <v>517</v>
      </c>
      <c r="I2367" s="42" t="s">
        <v>73</v>
      </c>
      <c r="J2367" s="42" t="s">
        <v>478</v>
      </c>
      <c r="K2367" s="42" t="s">
        <v>511</v>
      </c>
      <c r="L2367" s="2">
        <v>46203</v>
      </c>
      <c r="M2367" s="42" t="s">
        <v>582</v>
      </c>
    </row>
    <row r="2368" spans="1:13" x14ac:dyDescent="0.25">
      <c r="A2368" s="42" t="s">
        <v>194</v>
      </c>
      <c r="B2368" s="42" t="s">
        <v>36</v>
      </c>
      <c r="C2368" s="42" t="s">
        <v>270</v>
      </c>
      <c r="D2368" s="42" t="s">
        <v>409</v>
      </c>
      <c r="E2368">
        <v>1753929</v>
      </c>
      <c r="F2368">
        <v>33</v>
      </c>
      <c r="G2368" s="2">
        <v>45275</v>
      </c>
      <c r="H2368" s="42" t="s">
        <v>465</v>
      </c>
      <c r="I2368" s="42" t="s">
        <v>64</v>
      </c>
      <c r="J2368" s="42" t="s">
        <v>466</v>
      </c>
      <c r="K2368" s="42" t="s">
        <v>270</v>
      </c>
      <c r="L2368" s="2">
        <v>46203</v>
      </c>
      <c r="M2368" s="42" t="s">
        <v>582</v>
      </c>
    </row>
    <row r="2369" spans="1:13" x14ac:dyDescent="0.25">
      <c r="A2369" s="42" t="s">
        <v>194</v>
      </c>
      <c r="B2369" s="42" t="s">
        <v>36</v>
      </c>
      <c r="C2369" s="42" t="s">
        <v>1550</v>
      </c>
      <c r="D2369" s="42" t="s">
        <v>409</v>
      </c>
      <c r="E2369">
        <v>5618794</v>
      </c>
      <c r="F2369">
        <v>28</v>
      </c>
      <c r="G2369" s="2">
        <v>45274</v>
      </c>
      <c r="H2369" s="42" t="s">
        <v>517</v>
      </c>
      <c r="I2369" s="42" t="s">
        <v>73</v>
      </c>
      <c r="J2369" s="42" t="s">
        <v>478</v>
      </c>
      <c r="K2369" s="42" t="s">
        <v>511</v>
      </c>
      <c r="L2369" s="2">
        <v>46203</v>
      </c>
      <c r="M2369" s="42" t="s">
        <v>582</v>
      </c>
    </row>
    <row r="2370" spans="1:13" x14ac:dyDescent="0.25">
      <c r="A2370" s="42" t="s">
        <v>194</v>
      </c>
      <c r="B2370" s="42" t="s">
        <v>36</v>
      </c>
      <c r="C2370" s="42" t="s">
        <v>588</v>
      </c>
      <c r="D2370" s="42" t="s">
        <v>409</v>
      </c>
      <c r="E2370">
        <v>76006175</v>
      </c>
      <c r="F2370">
        <v>40</v>
      </c>
      <c r="G2370" s="2">
        <v>45271</v>
      </c>
      <c r="H2370" s="42" t="s">
        <v>481</v>
      </c>
      <c r="I2370" s="42" t="s">
        <v>65</v>
      </c>
      <c r="J2370" s="42" t="s">
        <v>420</v>
      </c>
      <c r="K2370" s="42" t="s">
        <v>482</v>
      </c>
      <c r="L2370" s="2">
        <v>46174</v>
      </c>
      <c r="M2370" s="42" t="s">
        <v>582</v>
      </c>
    </row>
    <row r="2371" spans="1:13" x14ac:dyDescent="0.25">
      <c r="A2371" s="42" t="s">
        <v>194</v>
      </c>
      <c r="B2371" s="42" t="s">
        <v>36</v>
      </c>
      <c r="C2371" s="42" t="s">
        <v>2555</v>
      </c>
      <c r="D2371" s="42" t="s">
        <v>409</v>
      </c>
      <c r="E2371">
        <v>43338630</v>
      </c>
      <c r="F2371">
        <v>18</v>
      </c>
      <c r="G2371" s="2">
        <v>45266</v>
      </c>
      <c r="H2371" s="42" t="s">
        <v>510</v>
      </c>
      <c r="I2371" s="42" t="s">
        <v>65</v>
      </c>
      <c r="J2371" s="42" t="s">
        <v>420</v>
      </c>
      <c r="K2371" s="42" t="s">
        <v>2556</v>
      </c>
      <c r="L2371" s="2">
        <v>46174</v>
      </c>
      <c r="M2371" s="42" t="s">
        <v>582</v>
      </c>
    </row>
    <row r="2372" spans="1:13" x14ac:dyDescent="0.25">
      <c r="A2372" s="42" t="s">
        <v>194</v>
      </c>
      <c r="B2372" s="42" t="s">
        <v>36</v>
      </c>
      <c r="C2372" s="42" t="s">
        <v>2238</v>
      </c>
      <c r="D2372" s="42" t="s">
        <v>409</v>
      </c>
      <c r="E2372">
        <v>12419404</v>
      </c>
      <c r="F2372">
        <v>13</v>
      </c>
      <c r="G2372" s="2">
        <v>45987</v>
      </c>
      <c r="H2372" s="42" t="s">
        <v>510</v>
      </c>
      <c r="I2372" s="42" t="s">
        <v>65</v>
      </c>
      <c r="J2372" s="42" t="s">
        <v>420</v>
      </c>
      <c r="K2372" s="42" t="s">
        <v>519</v>
      </c>
      <c r="L2372" s="2">
        <v>46174</v>
      </c>
      <c r="M2372" s="42" t="s">
        <v>582</v>
      </c>
    </row>
    <row r="2373" spans="1:13" x14ac:dyDescent="0.25">
      <c r="A2373" s="42" t="s">
        <v>194</v>
      </c>
      <c r="B2373" s="42" t="s">
        <v>36</v>
      </c>
      <c r="C2373" s="42" t="s">
        <v>270</v>
      </c>
      <c r="D2373" s="42" t="s">
        <v>409</v>
      </c>
      <c r="E2373">
        <v>1753929</v>
      </c>
      <c r="F2373">
        <v>33</v>
      </c>
      <c r="G2373" s="2">
        <v>45275</v>
      </c>
      <c r="H2373" s="42" t="s">
        <v>465</v>
      </c>
      <c r="I2373" s="42" t="s">
        <v>64</v>
      </c>
      <c r="J2373" s="42" t="s">
        <v>466</v>
      </c>
      <c r="K2373" s="42" t="s">
        <v>270</v>
      </c>
      <c r="L2373" s="2">
        <v>46172</v>
      </c>
      <c r="M2373" s="42" t="s">
        <v>582</v>
      </c>
    </row>
    <row r="2374" spans="1:13" x14ac:dyDescent="0.25">
      <c r="A2374" s="42" t="s">
        <v>194</v>
      </c>
      <c r="B2374" s="42" t="s">
        <v>36</v>
      </c>
      <c r="C2374" s="42" t="s">
        <v>589</v>
      </c>
      <c r="D2374" s="42" t="s">
        <v>409</v>
      </c>
      <c r="E2374">
        <v>5563861</v>
      </c>
      <c r="F2374">
        <v>29</v>
      </c>
      <c r="G2374" s="2">
        <v>45287</v>
      </c>
      <c r="H2374" s="42" t="s">
        <v>1691</v>
      </c>
      <c r="I2374" s="42" t="s">
        <v>73</v>
      </c>
      <c r="J2374" s="42" t="s">
        <v>478</v>
      </c>
      <c r="K2374" s="42" t="s">
        <v>518</v>
      </c>
      <c r="L2374" s="2">
        <v>46171</v>
      </c>
      <c r="M2374" s="42" t="s">
        <v>582</v>
      </c>
    </row>
    <row r="2375" spans="1:13" x14ac:dyDescent="0.25">
      <c r="A2375" s="42" t="s">
        <v>194</v>
      </c>
      <c r="B2375" s="42" t="s">
        <v>36</v>
      </c>
      <c r="C2375" s="42" t="s">
        <v>2238</v>
      </c>
      <c r="D2375" s="42" t="s">
        <v>409</v>
      </c>
      <c r="E2375">
        <v>4381933</v>
      </c>
      <c r="F2375">
        <v>13</v>
      </c>
      <c r="G2375" s="2">
        <v>45987</v>
      </c>
      <c r="H2375" s="42" t="s">
        <v>510</v>
      </c>
      <c r="I2375" s="42" t="s">
        <v>65</v>
      </c>
      <c r="J2375" s="42" t="s">
        <v>420</v>
      </c>
      <c r="K2375" s="42" t="s">
        <v>519</v>
      </c>
      <c r="L2375" s="2">
        <v>46143</v>
      </c>
      <c r="M2375" s="42" t="s">
        <v>582</v>
      </c>
    </row>
    <row r="2376" spans="1:13" x14ac:dyDescent="0.25">
      <c r="A2376" s="42" t="s">
        <v>194</v>
      </c>
      <c r="B2376" s="42" t="s">
        <v>36</v>
      </c>
      <c r="C2376" s="42" t="s">
        <v>2555</v>
      </c>
      <c r="D2376" s="42" t="s">
        <v>409</v>
      </c>
      <c r="E2376">
        <v>57757085</v>
      </c>
      <c r="F2376">
        <v>18</v>
      </c>
      <c r="G2376" s="2">
        <v>45266</v>
      </c>
      <c r="H2376" s="42" t="s">
        <v>510</v>
      </c>
      <c r="I2376" s="42" t="s">
        <v>65</v>
      </c>
      <c r="J2376" s="42" t="s">
        <v>420</v>
      </c>
      <c r="K2376" s="42" t="s">
        <v>2556</v>
      </c>
      <c r="L2376" s="2">
        <v>46143</v>
      </c>
      <c r="M2376" s="42" t="s">
        <v>582</v>
      </c>
    </row>
    <row r="2377" spans="1:13" x14ac:dyDescent="0.25">
      <c r="A2377" s="42" t="s">
        <v>194</v>
      </c>
      <c r="B2377" s="42" t="s">
        <v>36</v>
      </c>
      <c r="C2377" s="42" t="s">
        <v>588</v>
      </c>
      <c r="D2377" s="42" t="s">
        <v>409</v>
      </c>
      <c r="E2377">
        <v>77980646</v>
      </c>
      <c r="F2377">
        <v>40</v>
      </c>
      <c r="G2377" s="2">
        <v>45271</v>
      </c>
      <c r="H2377" s="42" t="s">
        <v>481</v>
      </c>
      <c r="I2377" s="42" t="s">
        <v>65</v>
      </c>
      <c r="J2377" s="42" t="s">
        <v>420</v>
      </c>
      <c r="K2377" s="42" t="s">
        <v>482</v>
      </c>
      <c r="L2377" s="2">
        <v>46143</v>
      </c>
      <c r="M2377" s="42" t="s">
        <v>582</v>
      </c>
    </row>
    <row r="2378" spans="1:13" x14ac:dyDescent="0.25">
      <c r="A2378" s="42" t="s">
        <v>194</v>
      </c>
      <c r="B2378" s="42" t="s">
        <v>36</v>
      </c>
      <c r="C2378" s="42" t="s">
        <v>270</v>
      </c>
      <c r="D2378" s="42" t="s">
        <v>409</v>
      </c>
      <c r="E2378">
        <v>1753929</v>
      </c>
      <c r="F2378">
        <v>33</v>
      </c>
      <c r="G2378" s="2">
        <v>45275</v>
      </c>
      <c r="H2378" s="42" t="s">
        <v>465</v>
      </c>
      <c r="I2378" s="42" t="s">
        <v>64</v>
      </c>
      <c r="J2378" s="42" t="s">
        <v>466</v>
      </c>
      <c r="K2378" s="42" t="s">
        <v>270</v>
      </c>
      <c r="L2378" s="2">
        <v>46142</v>
      </c>
      <c r="M2378" s="42" t="s">
        <v>582</v>
      </c>
    </row>
    <row r="2379" spans="1:13" x14ac:dyDescent="0.25">
      <c r="A2379" s="42" t="s">
        <v>194</v>
      </c>
      <c r="B2379" s="42" t="s">
        <v>36</v>
      </c>
      <c r="C2379" s="42" t="s">
        <v>589</v>
      </c>
      <c r="D2379" s="42" t="s">
        <v>409</v>
      </c>
      <c r="E2379">
        <v>6243105</v>
      </c>
      <c r="F2379">
        <v>29</v>
      </c>
      <c r="G2379" s="2">
        <v>45287</v>
      </c>
      <c r="H2379" s="42" t="s">
        <v>1691</v>
      </c>
      <c r="I2379" s="42" t="s">
        <v>73</v>
      </c>
      <c r="J2379" s="42" t="s">
        <v>478</v>
      </c>
      <c r="K2379" s="42" t="s">
        <v>518</v>
      </c>
      <c r="L2379" s="2">
        <v>46142</v>
      </c>
      <c r="M2379" s="42" t="s">
        <v>582</v>
      </c>
    </row>
    <row r="2380" spans="1:13" x14ac:dyDescent="0.25">
      <c r="A2380" s="42" t="s">
        <v>194</v>
      </c>
      <c r="B2380" s="42" t="s">
        <v>36</v>
      </c>
      <c r="C2380" s="42" t="s">
        <v>1550</v>
      </c>
      <c r="D2380" s="42" t="s">
        <v>409</v>
      </c>
      <c r="E2380">
        <v>5618794</v>
      </c>
      <c r="F2380">
        <v>28</v>
      </c>
      <c r="G2380" s="2">
        <v>45274</v>
      </c>
      <c r="H2380" s="42" t="s">
        <v>517</v>
      </c>
      <c r="I2380" s="42" t="s">
        <v>73</v>
      </c>
      <c r="J2380" s="42" t="s">
        <v>478</v>
      </c>
      <c r="K2380" s="42" t="s">
        <v>511</v>
      </c>
      <c r="L2380" s="2">
        <v>46142</v>
      </c>
      <c r="M2380" s="42" t="s">
        <v>582</v>
      </c>
    </row>
    <row r="2381" spans="1:13" x14ac:dyDescent="0.25">
      <c r="A2381" s="42" t="s">
        <v>194</v>
      </c>
      <c r="B2381" s="42" t="s">
        <v>36</v>
      </c>
      <c r="C2381" s="42" t="s">
        <v>2555</v>
      </c>
      <c r="D2381" s="42" t="s">
        <v>409</v>
      </c>
      <c r="E2381">
        <v>55340133</v>
      </c>
      <c r="F2381">
        <v>18</v>
      </c>
      <c r="G2381" s="2">
        <v>45266</v>
      </c>
      <c r="H2381" s="42" t="s">
        <v>510</v>
      </c>
      <c r="I2381" s="42" t="s">
        <v>65</v>
      </c>
      <c r="J2381" s="42" t="s">
        <v>420</v>
      </c>
      <c r="K2381" s="42" t="s">
        <v>2556</v>
      </c>
      <c r="L2381" s="2">
        <v>46113</v>
      </c>
      <c r="M2381" s="42" t="s">
        <v>582</v>
      </c>
    </row>
    <row r="2382" spans="1:13" x14ac:dyDescent="0.25">
      <c r="A2382" s="42" t="s">
        <v>194</v>
      </c>
      <c r="B2382" s="42" t="s">
        <v>36</v>
      </c>
      <c r="C2382" s="42" t="s">
        <v>588</v>
      </c>
      <c r="D2382" s="42" t="s">
        <v>409</v>
      </c>
      <c r="E2382">
        <v>72243703</v>
      </c>
      <c r="F2382">
        <v>40</v>
      </c>
      <c r="G2382" s="2">
        <v>45271</v>
      </c>
      <c r="H2382" s="42" t="s">
        <v>481</v>
      </c>
      <c r="I2382" s="42" t="s">
        <v>65</v>
      </c>
      <c r="J2382" s="42" t="s">
        <v>420</v>
      </c>
      <c r="K2382" s="42" t="s">
        <v>482</v>
      </c>
      <c r="L2382" s="2">
        <v>46113</v>
      </c>
      <c r="M2382" s="42" t="s">
        <v>582</v>
      </c>
    </row>
    <row r="2383" spans="1:13" x14ac:dyDescent="0.25">
      <c r="A2383" s="42" t="s">
        <v>194</v>
      </c>
      <c r="B2383" s="42" t="s">
        <v>36</v>
      </c>
      <c r="C2383" s="42" t="s">
        <v>2238</v>
      </c>
      <c r="D2383" s="42" t="s">
        <v>409</v>
      </c>
      <c r="E2383">
        <v>1362254</v>
      </c>
      <c r="F2383">
        <v>13</v>
      </c>
      <c r="G2383" s="2">
        <v>45987</v>
      </c>
      <c r="H2383" s="42" t="s">
        <v>510</v>
      </c>
      <c r="I2383" s="42" t="s">
        <v>65</v>
      </c>
      <c r="J2383" s="42" t="s">
        <v>420</v>
      </c>
      <c r="K2383" s="42" t="s">
        <v>519</v>
      </c>
      <c r="L2383" s="2">
        <v>46113</v>
      </c>
      <c r="M2383" s="42" t="s">
        <v>582</v>
      </c>
    </row>
    <row r="2384" spans="1:13" x14ac:dyDescent="0.25">
      <c r="A2384" s="42" t="s">
        <v>194</v>
      </c>
      <c r="B2384" s="42" t="s">
        <v>36</v>
      </c>
      <c r="C2384" s="42" t="s">
        <v>589</v>
      </c>
      <c r="D2384" s="42" t="s">
        <v>409</v>
      </c>
      <c r="E2384">
        <v>5572638</v>
      </c>
      <c r="F2384">
        <v>29</v>
      </c>
      <c r="G2384" s="2">
        <v>45287</v>
      </c>
      <c r="H2384" s="42" t="s">
        <v>1691</v>
      </c>
      <c r="I2384" s="42" t="s">
        <v>73</v>
      </c>
      <c r="J2384" s="42" t="s">
        <v>478</v>
      </c>
      <c r="K2384" s="42" t="s">
        <v>518</v>
      </c>
      <c r="L2384" s="2">
        <v>46112</v>
      </c>
      <c r="M2384" s="42" t="s">
        <v>582</v>
      </c>
    </row>
    <row r="2385" spans="1:13" x14ac:dyDescent="0.25">
      <c r="A2385" s="42" t="s">
        <v>194</v>
      </c>
      <c r="B2385" s="42" t="s">
        <v>36</v>
      </c>
      <c r="C2385" s="42" t="s">
        <v>1550</v>
      </c>
      <c r="D2385" s="42" t="s">
        <v>409</v>
      </c>
      <c r="E2385">
        <v>5579793</v>
      </c>
      <c r="F2385">
        <v>28</v>
      </c>
      <c r="G2385" s="2">
        <v>45274</v>
      </c>
      <c r="H2385" s="42" t="s">
        <v>517</v>
      </c>
      <c r="I2385" s="42" t="s">
        <v>73</v>
      </c>
      <c r="J2385" s="42" t="s">
        <v>478</v>
      </c>
      <c r="K2385" s="42" t="s">
        <v>511</v>
      </c>
      <c r="L2385" s="2">
        <v>46112</v>
      </c>
      <c r="M2385" s="42" t="s">
        <v>582</v>
      </c>
    </row>
    <row r="2386" spans="1:13" x14ac:dyDescent="0.25">
      <c r="A2386" s="42" t="s">
        <v>194</v>
      </c>
      <c r="B2386" s="42" t="s">
        <v>36</v>
      </c>
      <c r="C2386" s="42" t="s">
        <v>270</v>
      </c>
      <c r="D2386" s="42" t="s">
        <v>409</v>
      </c>
      <c r="E2386">
        <v>1753929</v>
      </c>
      <c r="F2386">
        <v>33</v>
      </c>
      <c r="G2386" s="2">
        <v>45275</v>
      </c>
      <c r="H2386" s="42" t="s">
        <v>465</v>
      </c>
      <c r="I2386" s="42" t="s">
        <v>64</v>
      </c>
      <c r="J2386" s="42" t="s">
        <v>466</v>
      </c>
      <c r="K2386" s="42" t="s">
        <v>270</v>
      </c>
      <c r="L2386" s="2">
        <v>46111</v>
      </c>
      <c r="M2386" s="42" t="s">
        <v>582</v>
      </c>
    </row>
    <row r="2387" spans="1:13" x14ac:dyDescent="0.25">
      <c r="A2387" s="42" t="s">
        <v>194</v>
      </c>
      <c r="B2387" s="42" t="s">
        <v>36</v>
      </c>
      <c r="C2387" s="42" t="s">
        <v>2238</v>
      </c>
      <c r="D2387" s="42" t="s">
        <v>409</v>
      </c>
      <c r="E2387">
        <v>38439508</v>
      </c>
      <c r="F2387">
        <v>13</v>
      </c>
      <c r="G2387" s="2">
        <v>45987</v>
      </c>
      <c r="H2387" s="42" t="s">
        <v>510</v>
      </c>
      <c r="I2387" s="42" t="s">
        <v>65</v>
      </c>
      <c r="J2387" s="42" t="s">
        <v>420</v>
      </c>
      <c r="K2387" s="42" t="s">
        <v>519</v>
      </c>
      <c r="L2387" s="2">
        <v>46082</v>
      </c>
      <c r="M2387" s="42" t="s">
        <v>582</v>
      </c>
    </row>
    <row r="2388" spans="1:13" x14ac:dyDescent="0.25">
      <c r="A2388" s="42" t="s">
        <v>194</v>
      </c>
      <c r="B2388" s="42" t="s">
        <v>36</v>
      </c>
      <c r="C2388" s="42" t="s">
        <v>588</v>
      </c>
      <c r="D2388" s="42" t="s">
        <v>409</v>
      </c>
      <c r="E2388">
        <v>64881707</v>
      </c>
      <c r="F2388">
        <v>40</v>
      </c>
      <c r="G2388" s="2">
        <v>45271</v>
      </c>
      <c r="H2388" s="42" t="s">
        <v>481</v>
      </c>
      <c r="I2388" s="42" t="s">
        <v>65</v>
      </c>
      <c r="J2388" s="42" t="s">
        <v>420</v>
      </c>
      <c r="K2388" s="42" t="s">
        <v>482</v>
      </c>
      <c r="L2388" s="2">
        <v>46082</v>
      </c>
      <c r="M2388" s="42" t="s">
        <v>582</v>
      </c>
    </row>
    <row r="2389" spans="1:13" x14ac:dyDescent="0.25">
      <c r="A2389" s="42" t="s">
        <v>194</v>
      </c>
      <c r="B2389" s="42" t="s">
        <v>36</v>
      </c>
      <c r="C2389" s="42" t="s">
        <v>2555</v>
      </c>
      <c r="D2389" s="42" t="s">
        <v>409</v>
      </c>
      <c r="E2389">
        <v>19252362</v>
      </c>
      <c r="F2389">
        <v>18</v>
      </c>
      <c r="G2389" s="2">
        <v>45266</v>
      </c>
      <c r="H2389" s="42" t="s">
        <v>510</v>
      </c>
      <c r="I2389" s="42" t="s">
        <v>65</v>
      </c>
      <c r="J2389" s="42" t="s">
        <v>420</v>
      </c>
      <c r="K2389" s="42" t="s">
        <v>2556</v>
      </c>
      <c r="L2389" s="2">
        <v>46082</v>
      </c>
      <c r="M2389" s="42" t="s">
        <v>582</v>
      </c>
    </row>
    <row r="2390" spans="1:13" x14ac:dyDescent="0.25">
      <c r="A2390" s="42" t="s">
        <v>194</v>
      </c>
      <c r="B2390" s="42" t="s">
        <v>36</v>
      </c>
      <c r="C2390" s="42" t="s">
        <v>270</v>
      </c>
      <c r="D2390" s="42" t="s">
        <v>409</v>
      </c>
      <c r="E2390">
        <v>1753929</v>
      </c>
      <c r="F2390">
        <v>33</v>
      </c>
      <c r="G2390" s="2">
        <v>45275</v>
      </c>
      <c r="H2390" s="42" t="s">
        <v>465</v>
      </c>
      <c r="I2390" s="42" t="s">
        <v>64</v>
      </c>
      <c r="J2390" s="42" t="s">
        <v>466</v>
      </c>
      <c r="K2390" s="42" t="s">
        <v>270</v>
      </c>
      <c r="L2390" s="2">
        <v>46081</v>
      </c>
      <c r="M2390" s="42" t="s">
        <v>582</v>
      </c>
    </row>
    <row r="2391" spans="1:13" x14ac:dyDescent="0.25">
      <c r="A2391" s="42" t="s">
        <v>194</v>
      </c>
      <c r="B2391" s="42" t="s">
        <v>36</v>
      </c>
      <c r="C2391" s="42" t="s">
        <v>589</v>
      </c>
      <c r="D2391" s="42" t="s">
        <v>409</v>
      </c>
      <c r="E2391">
        <v>5563861</v>
      </c>
      <c r="F2391">
        <v>29</v>
      </c>
      <c r="G2391" s="2">
        <v>45287</v>
      </c>
      <c r="H2391" s="42" t="s">
        <v>1691</v>
      </c>
      <c r="I2391" s="42" t="s">
        <v>73</v>
      </c>
      <c r="J2391" s="42" t="s">
        <v>478</v>
      </c>
      <c r="K2391" s="42" t="s">
        <v>518</v>
      </c>
      <c r="L2391" s="2">
        <v>46080</v>
      </c>
      <c r="M2391" s="42" t="s">
        <v>582</v>
      </c>
    </row>
    <row r="2392" spans="1:13" x14ac:dyDescent="0.25">
      <c r="A2392" s="42" t="s">
        <v>194</v>
      </c>
      <c r="B2392" s="42" t="s">
        <v>36</v>
      </c>
      <c r="C2392" s="42" t="s">
        <v>1550</v>
      </c>
      <c r="D2392" s="42" t="s">
        <v>409</v>
      </c>
      <c r="E2392">
        <v>5572638</v>
      </c>
      <c r="F2392">
        <v>28</v>
      </c>
      <c r="G2392" s="2">
        <v>45274</v>
      </c>
      <c r="H2392" s="42" t="s">
        <v>517</v>
      </c>
      <c r="I2392" s="42" t="s">
        <v>73</v>
      </c>
      <c r="J2392" s="42" t="s">
        <v>478</v>
      </c>
      <c r="K2392" s="42" t="s">
        <v>511</v>
      </c>
      <c r="L2392" s="2">
        <v>46080</v>
      </c>
      <c r="M2392" s="42" t="s">
        <v>582</v>
      </c>
    </row>
    <row r="2393" spans="1:13" x14ac:dyDescent="0.25">
      <c r="A2393" s="42" t="s">
        <v>194</v>
      </c>
      <c r="B2393" s="42" t="s">
        <v>36</v>
      </c>
      <c r="C2393" s="42" t="s">
        <v>588</v>
      </c>
      <c r="D2393" s="42" t="s">
        <v>409</v>
      </c>
      <c r="E2393">
        <v>76006175</v>
      </c>
      <c r="F2393">
        <v>40</v>
      </c>
      <c r="G2393" s="2">
        <v>45271</v>
      </c>
      <c r="H2393" s="42" t="s">
        <v>481</v>
      </c>
      <c r="I2393" s="42" t="s">
        <v>65</v>
      </c>
      <c r="J2393" s="42" t="s">
        <v>420</v>
      </c>
      <c r="K2393" s="42" t="s">
        <v>482</v>
      </c>
      <c r="L2393" s="2">
        <v>46054</v>
      </c>
      <c r="M2393" s="42" t="s">
        <v>582</v>
      </c>
    </row>
    <row r="2394" spans="1:13" x14ac:dyDescent="0.25">
      <c r="A2394" s="42" t="s">
        <v>194</v>
      </c>
      <c r="B2394" s="42" t="s">
        <v>36</v>
      </c>
      <c r="C2394" s="42" t="s">
        <v>2555</v>
      </c>
      <c r="D2394" s="42" t="s">
        <v>409</v>
      </c>
      <c r="E2394">
        <v>16835409</v>
      </c>
      <c r="F2394">
        <v>18</v>
      </c>
      <c r="G2394" s="2">
        <v>45266</v>
      </c>
      <c r="H2394" s="42" t="s">
        <v>510</v>
      </c>
      <c r="I2394" s="42" t="s">
        <v>65</v>
      </c>
      <c r="J2394" s="42" t="s">
        <v>420</v>
      </c>
      <c r="K2394" s="42" t="s">
        <v>2556</v>
      </c>
      <c r="L2394" s="2">
        <v>46054</v>
      </c>
      <c r="M2394" s="42" t="s">
        <v>582</v>
      </c>
    </row>
    <row r="2395" spans="1:13" x14ac:dyDescent="0.25">
      <c r="A2395" s="42" t="s">
        <v>194</v>
      </c>
      <c r="B2395" s="42" t="s">
        <v>36</v>
      </c>
      <c r="C2395" s="42" t="s">
        <v>2238</v>
      </c>
      <c r="D2395" s="42" t="s">
        <v>409</v>
      </c>
      <c r="E2395">
        <v>37449697</v>
      </c>
      <c r="F2395">
        <v>13</v>
      </c>
      <c r="G2395" s="2">
        <v>45987</v>
      </c>
      <c r="H2395" s="42" t="s">
        <v>510</v>
      </c>
      <c r="I2395" s="42" t="s">
        <v>65</v>
      </c>
      <c r="J2395" s="42" t="s">
        <v>420</v>
      </c>
      <c r="K2395" s="42" t="s">
        <v>519</v>
      </c>
      <c r="L2395" s="2">
        <v>46054</v>
      </c>
      <c r="M2395" s="42" t="s">
        <v>582</v>
      </c>
    </row>
    <row r="2396" spans="1:13" x14ac:dyDescent="0.25">
      <c r="A2396" s="42" t="s">
        <v>194</v>
      </c>
      <c r="B2396" s="42" t="s">
        <v>36</v>
      </c>
      <c r="C2396" s="42" t="s">
        <v>270</v>
      </c>
      <c r="D2396" s="42" t="s">
        <v>409</v>
      </c>
      <c r="E2396">
        <v>1753929</v>
      </c>
      <c r="F2396">
        <v>33</v>
      </c>
      <c r="G2396" s="2">
        <v>45275</v>
      </c>
      <c r="H2396" s="42" t="s">
        <v>465</v>
      </c>
      <c r="I2396" s="42" t="s">
        <v>64</v>
      </c>
      <c r="J2396" s="42" t="s">
        <v>466</v>
      </c>
      <c r="K2396" s="42" t="s">
        <v>270</v>
      </c>
      <c r="L2396" s="2">
        <v>46052</v>
      </c>
      <c r="M2396" s="42" t="s">
        <v>582</v>
      </c>
    </row>
    <row r="2397" spans="1:13" x14ac:dyDescent="0.25">
      <c r="A2397" s="42" t="s">
        <v>194</v>
      </c>
      <c r="B2397" s="42" t="s">
        <v>36</v>
      </c>
      <c r="C2397" s="42" t="s">
        <v>1550</v>
      </c>
      <c r="D2397" s="42" t="s">
        <v>409</v>
      </c>
      <c r="E2397">
        <v>5560795</v>
      </c>
      <c r="F2397">
        <v>28</v>
      </c>
      <c r="G2397" s="2">
        <v>45274</v>
      </c>
      <c r="H2397" s="42" t="s">
        <v>517</v>
      </c>
      <c r="I2397" s="42" t="s">
        <v>73</v>
      </c>
      <c r="J2397" s="42" t="s">
        <v>478</v>
      </c>
      <c r="K2397" s="42" t="s">
        <v>511</v>
      </c>
      <c r="L2397" s="2">
        <v>46040</v>
      </c>
      <c r="M2397" s="42" t="s">
        <v>582</v>
      </c>
    </row>
    <row r="2398" spans="1:13" x14ac:dyDescent="0.25">
      <c r="A2398" s="42" t="s">
        <v>194</v>
      </c>
      <c r="B2398" s="42" t="s">
        <v>36</v>
      </c>
      <c r="C2398" s="42" t="s">
        <v>589</v>
      </c>
      <c r="D2398" s="42" t="s">
        <v>409</v>
      </c>
      <c r="E2398">
        <v>5486981</v>
      </c>
      <c r="F2398">
        <v>29</v>
      </c>
      <c r="G2398" s="2">
        <v>45287</v>
      </c>
      <c r="H2398" s="42" t="s">
        <v>1691</v>
      </c>
      <c r="I2398" s="42" t="s">
        <v>73</v>
      </c>
      <c r="J2398" s="42" t="s">
        <v>478</v>
      </c>
      <c r="K2398" s="42" t="s">
        <v>518</v>
      </c>
      <c r="L2398" s="2">
        <v>46032</v>
      </c>
      <c r="M2398" s="42" t="s">
        <v>582</v>
      </c>
    </row>
    <row r="2399" spans="1:13" x14ac:dyDescent="0.25">
      <c r="A2399" s="42" t="s">
        <v>194</v>
      </c>
      <c r="B2399" s="42" t="s">
        <v>36</v>
      </c>
      <c r="C2399" s="42" t="s">
        <v>2238</v>
      </c>
      <c r="D2399" s="42" t="s">
        <v>409</v>
      </c>
      <c r="E2399">
        <v>20046719</v>
      </c>
      <c r="F2399">
        <v>13</v>
      </c>
      <c r="G2399" s="2">
        <v>45987</v>
      </c>
      <c r="H2399" s="42" t="s">
        <v>510</v>
      </c>
      <c r="I2399" s="42" t="s">
        <v>65</v>
      </c>
      <c r="J2399" s="42" t="s">
        <v>420</v>
      </c>
      <c r="K2399" s="42" t="s">
        <v>519</v>
      </c>
      <c r="L2399" s="2">
        <v>46023</v>
      </c>
      <c r="M2399" s="42" t="s">
        <v>582</v>
      </c>
    </row>
    <row r="2400" spans="1:13" x14ac:dyDescent="0.25">
      <c r="A2400" s="42" t="s">
        <v>194</v>
      </c>
      <c r="B2400" s="42" t="s">
        <v>36</v>
      </c>
      <c r="C2400" s="42" t="s">
        <v>588</v>
      </c>
      <c r="D2400" s="42" t="s">
        <v>409</v>
      </c>
      <c r="E2400">
        <v>68696786</v>
      </c>
      <c r="F2400">
        <v>40</v>
      </c>
      <c r="G2400" s="2">
        <v>45271</v>
      </c>
      <c r="H2400" s="42" t="s">
        <v>481</v>
      </c>
      <c r="I2400" s="42" t="s">
        <v>65</v>
      </c>
      <c r="J2400" s="42" t="s">
        <v>420</v>
      </c>
      <c r="K2400" s="42" t="s">
        <v>482</v>
      </c>
      <c r="L2400" s="2">
        <v>46023</v>
      </c>
      <c r="M2400" s="42" t="s">
        <v>582</v>
      </c>
    </row>
    <row r="2401" spans="1:13" x14ac:dyDescent="0.25">
      <c r="A2401" s="42" t="s">
        <v>194</v>
      </c>
      <c r="B2401" s="42" t="s">
        <v>36</v>
      </c>
      <c r="C2401" s="42" t="s">
        <v>2555</v>
      </c>
      <c r="D2401" s="42" t="s">
        <v>409</v>
      </c>
      <c r="E2401">
        <v>33670818</v>
      </c>
      <c r="F2401">
        <v>18</v>
      </c>
      <c r="G2401" s="2">
        <v>45266</v>
      </c>
      <c r="H2401" s="42" t="s">
        <v>510</v>
      </c>
      <c r="I2401" s="42" t="s">
        <v>65</v>
      </c>
      <c r="J2401" s="42" t="s">
        <v>420</v>
      </c>
      <c r="K2401" s="42" t="s">
        <v>2556</v>
      </c>
      <c r="L2401" s="2">
        <v>46023</v>
      </c>
      <c r="M2401" s="42" t="s">
        <v>582</v>
      </c>
    </row>
    <row r="2402" spans="1:13" x14ac:dyDescent="0.25">
      <c r="A2402" s="42" t="s">
        <v>12000</v>
      </c>
      <c r="B2402" s="42" t="s">
        <v>12001</v>
      </c>
      <c r="C2402" s="42" t="s">
        <v>12002</v>
      </c>
      <c r="D2402" s="42" t="s">
        <v>409</v>
      </c>
      <c r="E2402">
        <v>6689606.5499999998</v>
      </c>
      <c r="F2402">
        <v>6</v>
      </c>
      <c r="G2402" s="2">
        <v>46169</v>
      </c>
      <c r="H2402" s="42" t="s">
        <v>1034</v>
      </c>
      <c r="I2402" s="42" t="s">
        <v>62</v>
      </c>
      <c r="J2402" s="42" t="s">
        <v>1219</v>
      </c>
      <c r="K2402" s="42" t="s">
        <v>12003</v>
      </c>
      <c r="L2402" s="2">
        <v>46387</v>
      </c>
      <c r="M2402" s="42" t="s">
        <v>582</v>
      </c>
    </row>
    <row r="2403" spans="1:13" x14ac:dyDescent="0.25">
      <c r="A2403" s="42" t="s">
        <v>159</v>
      </c>
      <c r="B2403" s="42" t="s">
        <v>32</v>
      </c>
      <c r="C2403" s="42" t="s">
        <v>5899</v>
      </c>
      <c r="D2403" s="42" t="s">
        <v>409</v>
      </c>
      <c r="E2403">
        <v>15824143</v>
      </c>
      <c r="F2403">
        <v>12</v>
      </c>
      <c r="G2403" s="2">
        <v>46070</v>
      </c>
      <c r="H2403" s="42" t="s">
        <v>1314</v>
      </c>
      <c r="I2403" s="42" t="s">
        <v>62</v>
      </c>
      <c r="J2403" s="42" t="s">
        <v>1141</v>
      </c>
      <c r="K2403" s="42" t="s">
        <v>5899</v>
      </c>
      <c r="L2403" s="2">
        <v>46387</v>
      </c>
      <c r="M2403" s="42" t="s">
        <v>582</v>
      </c>
    </row>
    <row r="2404" spans="1:13" x14ac:dyDescent="0.25">
      <c r="A2404" s="42" t="s">
        <v>12000</v>
      </c>
      <c r="B2404" s="42" t="s">
        <v>12001</v>
      </c>
      <c r="C2404" s="42" t="s">
        <v>12002</v>
      </c>
      <c r="D2404" s="42" t="s">
        <v>409</v>
      </c>
      <c r="E2404">
        <v>6689606.5499999998</v>
      </c>
      <c r="F2404">
        <v>6</v>
      </c>
      <c r="G2404" s="2">
        <v>46169</v>
      </c>
      <c r="H2404" s="42" t="s">
        <v>1034</v>
      </c>
      <c r="I2404" s="42" t="s">
        <v>62</v>
      </c>
      <c r="J2404" s="42" t="s">
        <v>1219</v>
      </c>
      <c r="K2404" s="42" t="s">
        <v>12003</v>
      </c>
      <c r="L2404" s="2">
        <v>46356</v>
      </c>
      <c r="M2404" s="42" t="s">
        <v>582</v>
      </c>
    </row>
    <row r="2405" spans="1:13" x14ac:dyDescent="0.25">
      <c r="A2405" s="42" t="s">
        <v>159</v>
      </c>
      <c r="B2405" s="42" t="s">
        <v>32</v>
      </c>
      <c r="C2405" s="42" t="s">
        <v>5899</v>
      </c>
      <c r="D2405" s="42" t="s">
        <v>409</v>
      </c>
      <c r="E2405">
        <v>15824143</v>
      </c>
      <c r="F2405">
        <v>12</v>
      </c>
      <c r="G2405" s="2">
        <v>46070</v>
      </c>
      <c r="H2405" s="42" t="s">
        <v>1314</v>
      </c>
      <c r="I2405" s="42" t="s">
        <v>62</v>
      </c>
      <c r="J2405" s="42" t="s">
        <v>1141</v>
      </c>
      <c r="K2405" s="42" t="s">
        <v>5899</v>
      </c>
      <c r="L2405" s="2">
        <v>46356</v>
      </c>
      <c r="M2405" s="42" t="s">
        <v>582</v>
      </c>
    </row>
    <row r="2406" spans="1:13" x14ac:dyDescent="0.25">
      <c r="A2406" s="42" t="s">
        <v>159</v>
      </c>
      <c r="B2406" s="42" t="s">
        <v>32</v>
      </c>
      <c r="C2406" s="42" t="s">
        <v>5899</v>
      </c>
      <c r="D2406" s="42" t="s">
        <v>409</v>
      </c>
      <c r="E2406">
        <v>15824143</v>
      </c>
      <c r="F2406">
        <v>12</v>
      </c>
      <c r="G2406" s="2">
        <v>46070</v>
      </c>
      <c r="H2406" s="42" t="s">
        <v>1314</v>
      </c>
      <c r="I2406" s="42" t="s">
        <v>62</v>
      </c>
      <c r="J2406" s="42" t="s">
        <v>1141</v>
      </c>
      <c r="K2406" s="42" t="s">
        <v>5899</v>
      </c>
      <c r="L2406" s="2">
        <v>46326</v>
      </c>
      <c r="M2406" s="42" t="s">
        <v>582</v>
      </c>
    </row>
    <row r="2407" spans="1:13" x14ac:dyDescent="0.25">
      <c r="A2407" s="42" t="s">
        <v>12000</v>
      </c>
      <c r="B2407" s="42" t="s">
        <v>12001</v>
      </c>
      <c r="C2407" s="42" t="s">
        <v>12002</v>
      </c>
      <c r="D2407" s="42" t="s">
        <v>409</v>
      </c>
      <c r="E2407">
        <v>6689606.5499999998</v>
      </c>
      <c r="F2407">
        <v>6</v>
      </c>
      <c r="G2407" s="2">
        <v>46169</v>
      </c>
      <c r="H2407" s="42" t="s">
        <v>1034</v>
      </c>
      <c r="I2407" s="42" t="s">
        <v>62</v>
      </c>
      <c r="J2407" s="42" t="s">
        <v>1219</v>
      </c>
      <c r="K2407" s="42" t="s">
        <v>12003</v>
      </c>
      <c r="L2407" s="2">
        <v>46326</v>
      </c>
      <c r="M2407" s="42" t="s">
        <v>582</v>
      </c>
    </row>
    <row r="2408" spans="1:13" x14ac:dyDescent="0.25">
      <c r="A2408" s="42" t="s">
        <v>159</v>
      </c>
      <c r="B2408" s="42" t="s">
        <v>32</v>
      </c>
      <c r="C2408" s="42" t="s">
        <v>5899</v>
      </c>
      <c r="D2408" s="42" t="s">
        <v>409</v>
      </c>
      <c r="E2408">
        <v>15824143</v>
      </c>
      <c r="F2408">
        <v>12</v>
      </c>
      <c r="G2408" s="2">
        <v>46070</v>
      </c>
      <c r="H2408" s="42" t="s">
        <v>1314</v>
      </c>
      <c r="I2408" s="42" t="s">
        <v>62</v>
      </c>
      <c r="J2408" s="42" t="s">
        <v>1141</v>
      </c>
      <c r="K2408" s="42" t="s">
        <v>5899</v>
      </c>
      <c r="L2408" s="2">
        <v>46295</v>
      </c>
      <c r="M2408" s="42" t="s">
        <v>582</v>
      </c>
    </row>
    <row r="2409" spans="1:13" x14ac:dyDescent="0.25">
      <c r="A2409" s="42" t="s">
        <v>12000</v>
      </c>
      <c r="B2409" s="42" t="s">
        <v>12001</v>
      </c>
      <c r="C2409" s="42" t="s">
        <v>12002</v>
      </c>
      <c r="D2409" s="42" t="s">
        <v>409</v>
      </c>
      <c r="E2409">
        <v>6689606.5499999998</v>
      </c>
      <c r="F2409">
        <v>6</v>
      </c>
      <c r="G2409" s="2">
        <v>46169</v>
      </c>
      <c r="H2409" s="42" t="s">
        <v>1034</v>
      </c>
      <c r="I2409" s="42" t="s">
        <v>62</v>
      </c>
      <c r="J2409" s="42" t="s">
        <v>1219</v>
      </c>
      <c r="K2409" s="42" t="s">
        <v>12003</v>
      </c>
      <c r="L2409" s="2">
        <v>46295</v>
      </c>
      <c r="M2409" s="42" t="s">
        <v>582</v>
      </c>
    </row>
    <row r="2410" spans="1:13" x14ac:dyDescent="0.25">
      <c r="A2410" s="42" t="s">
        <v>159</v>
      </c>
      <c r="B2410" s="42" t="s">
        <v>32</v>
      </c>
      <c r="C2410" s="42" t="s">
        <v>5899</v>
      </c>
      <c r="D2410" s="42" t="s">
        <v>409</v>
      </c>
      <c r="E2410">
        <v>15824143</v>
      </c>
      <c r="F2410">
        <v>12</v>
      </c>
      <c r="G2410" s="2">
        <v>46070</v>
      </c>
      <c r="H2410" s="42" t="s">
        <v>1314</v>
      </c>
      <c r="I2410" s="42" t="s">
        <v>62</v>
      </c>
      <c r="J2410" s="42" t="s">
        <v>1141</v>
      </c>
      <c r="K2410" s="42" t="s">
        <v>5899</v>
      </c>
      <c r="L2410" s="2">
        <v>46265</v>
      </c>
      <c r="M2410" s="42" t="s">
        <v>582</v>
      </c>
    </row>
    <row r="2411" spans="1:13" x14ac:dyDescent="0.25">
      <c r="A2411" s="42" t="s">
        <v>12000</v>
      </c>
      <c r="B2411" s="42" t="s">
        <v>12001</v>
      </c>
      <c r="C2411" s="42" t="s">
        <v>12002</v>
      </c>
      <c r="D2411" s="42" t="s">
        <v>409</v>
      </c>
      <c r="E2411">
        <v>6689606.5499999998</v>
      </c>
      <c r="F2411">
        <v>6</v>
      </c>
      <c r="G2411" s="2">
        <v>46169</v>
      </c>
      <c r="H2411" s="42" t="s">
        <v>1034</v>
      </c>
      <c r="I2411" s="42" t="s">
        <v>62</v>
      </c>
      <c r="J2411" s="42" t="s">
        <v>1219</v>
      </c>
      <c r="K2411" s="42" t="s">
        <v>12003</v>
      </c>
      <c r="L2411" s="2">
        <v>46265</v>
      </c>
      <c r="M2411" s="42" t="s">
        <v>582</v>
      </c>
    </row>
    <row r="2412" spans="1:13" x14ac:dyDescent="0.25">
      <c r="A2412" s="42" t="s">
        <v>12000</v>
      </c>
      <c r="B2412" s="42" t="s">
        <v>12001</v>
      </c>
      <c r="C2412" s="42" t="s">
        <v>12002</v>
      </c>
      <c r="D2412" s="42" t="s">
        <v>409</v>
      </c>
      <c r="E2412">
        <v>6689606.5499999998</v>
      </c>
      <c r="F2412">
        <v>6</v>
      </c>
      <c r="G2412" s="2">
        <v>46169</v>
      </c>
      <c r="H2412" s="42" t="s">
        <v>1034</v>
      </c>
      <c r="I2412" s="42" t="s">
        <v>62</v>
      </c>
      <c r="J2412" s="42" t="s">
        <v>1219</v>
      </c>
      <c r="K2412" s="42" t="s">
        <v>12003</v>
      </c>
      <c r="L2412" s="2">
        <v>46234</v>
      </c>
      <c r="M2412" s="42" t="s">
        <v>582</v>
      </c>
    </row>
    <row r="2413" spans="1:13" x14ac:dyDescent="0.25">
      <c r="A2413" s="42" t="s">
        <v>159</v>
      </c>
      <c r="B2413" s="42" t="s">
        <v>32</v>
      </c>
      <c r="C2413" s="42" t="s">
        <v>5899</v>
      </c>
      <c r="D2413" s="42" t="s">
        <v>409</v>
      </c>
      <c r="E2413">
        <v>15824143</v>
      </c>
      <c r="F2413">
        <v>12</v>
      </c>
      <c r="G2413" s="2">
        <v>46070</v>
      </c>
      <c r="H2413" s="42" t="s">
        <v>1314</v>
      </c>
      <c r="I2413" s="42" t="s">
        <v>62</v>
      </c>
      <c r="J2413" s="42" t="s">
        <v>1141</v>
      </c>
      <c r="K2413" s="42" t="s">
        <v>5899</v>
      </c>
      <c r="L2413" s="2">
        <v>46234</v>
      </c>
      <c r="M2413" s="42" t="s">
        <v>582</v>
      </c>
    </row>
    <row r="2414" spans="1:13" x14ac:dyDescent="0.25">
      <c r="A2414" s="42" t="s">
        <v>2572</v>
      </c>
      <c r="B2414" s="42" t="s">
        <v>2573</v>
      </c>
      <c r="C2414" s="42" t="s">
        <v>2574</v>
      </c>
      <c r="D2414" s="42" t="s">
        <v>409</v>
      </c>
      <c r="E2414">
        <v>13929941</v>
      </c>
      <c r="F2414">
        <v>5</v>
      </c>
      <c r="G2414" s="2">
        <v>46043</v>
      </c>
      <c r="H2414" s="42" t="s">
        <v>1243</v>
      </c>
      <c r="I2414" s="42" t="s">
        <v>62</v>
      </c>
      <c r="J2414" s="42" t="s">
        <v>1219</v>
      </c>
      <c r="K2414" s="42" t="s">
        <v>2575</v>
      </c>
      <c r="L2414" s="2">
        <v>46234</v>
      </c>
      <c r="M2414" s="42" t="s">
        <v>582</v>
      </c>
    </row>
    <row r="2415" spans="1:13" x14ac:dyDescent="0.25">
      <c r="A2415" s="42" t="s">
        <v>2572</v>
      </c>
      <c r="B2415" s="42" t="s">
        <v>2573</v>
      </c>
      <c r="C2415" s="42" t="s">
        <v>2574</v>
      </c>
      <c r="D2415" s="42" t="s">
        <v>409</v>
      </c>
      <c r="E2415">
        <v>17103731</v>
      </c>
      <c r="F2415">
        <v>5</v>
      </c>
      <c r="G2415" s="2">
        <v>46043</v>
      </c>
      <c r="H2415" s="42" t="s">
        <v>1243</v>
      </c>
      <c r="I2415" s="42" t="s">
        <v>62</v>
      </c>
      <c r="J2415" s="42" t="s">
        <v>1219</v>
      </c>
      <c r="K2415" s="42" t="s">
        <v>2575</v>
      </c>
      <c r="L2415" s="2">
        <v>46203</v>
      </c>
      <c r="M2415" s="42" t="s">
        <v>582</v>
      </c>
    </row>
    <row r="2416" spans="1:13" x14ac:dyDescent="0.25">
      <c r="A2416" s="42"/>
      <c r="B2416" s="42" t="s">
        <v>1222</v>
      </c>
      <c r="C2416" s="42" t="s">
        <v>1482</v>
      </c>
      <c r="D2416" s="42" t="s">
        <v>409</v>
      </c>
      <c r="E2416">
        <v>34838826</v>
      </c>
      <c r="F2416">
        <v>13</v>
      </c>
      <c r="G2416" s="2">
        <v>45842</v>
      </c>
      <c r="H2416" s="42" t="s">
        <v>1034</v>
      </c>
      <c r="I2416" s="42" t="s">
        <v>62</v>
      </c>
      <c r="J2416" s="42" t="s">
        <v>1219</v>
      </c>
      <c r="K2416" s="42" t="s">
        <v>1478</v>
      </c>
      <c r="L2416" s="2">
        <v>46203</v>
      </c>
      <c r="M2416" s="42" t="s">
        <v>582</v>
      </c>
    </row>
    <row r="2417" spans="1:13" x14ac:dyDescent="0.25">
      <c r="A2417" s="42" t="s">
        <v>147</v>
      </c>
      <c r="B2417" s="42" t="s">
        <v>9</v>
      </c>
      <c r="C2417" s="42" t="s">
        <v>298</v>
      </c>
      <c r="D2417" s="42" t="s">
        <v>409</v>
      </c>
      <c r="E2417">
        <v>47700585</v>
      </c>
      <c r="F2417">
        <v>35</v>
      </c>
      <c r="G2417" s="2">
        <v>45352</v>
      </c>
      <c r="H2417" s="42" t="s">
        <v>1051</v>
      </c>
      <c r="I2417" s="42" t="s">
        <v>62</v>
      </c>
      <c r="J2417" s="42" t="s">
        <v>1219</v>
      </c>
      <c r="K2417" s="42" t="s">
        <v>298</v>
      </c>
      <c r="L2417" s="2">
        <v>46203</v>
      </c>
      <c r="M2417" s="42" t="s">
        <v>582</v>
      </c>
    </row>
    <row r="2418" spans="1:13" x14ac:dyDescent="0.25">
      <c r="A2418" s="42" t="s">
        <v>159</v>
      </c>
      <c r="B2418" s="42" t="s">
        <v>32</v>
      </c>
      <c r="C2418" s="42" t="s">
        <v>5899</v>
      </c>
      <c r="D2418" s="42" t="s">
        <v>409</v>
      </c>
      <c r="E2418">
        <v>15824143</v>
      </c>
      <c r="F2418">
        <v>12</v>
      </c>
      <c r="G2418" s="2">
        <v>46070</v>
      </c>
      <c r="H2418" s="42" t="s">
        <v>1314</v>
      </c>
      <c r="I2418" s="42" t="s">
        <v>62</v>
      </c>
      <c r="J2418" s="42" t="s">
        <v>1141</v>
      </c>
      <c r="K2418" s="42" t="s">
        <v>5899</v>
      </c>
      <c r="L2418" s="2">
        <v>46203</v>
      </c>
      <c r="M2418" s="42" t="s">
        <v>582</v>
      </c>
    </row>
    <row r="2419" spans="1:13" x14ac:dyDescent="0.25">
      <c r="A2419" s="42" t="s">
        <v>147</v>
      </c>
      <c r="B2419" s="42" t="s">
        <v>9</v>
      </c>
      <c r="C2419" s="42" t="s">
        <v>1343</v>
      </c>
      <c r="D2419" s="42" t="s">
        <v>409</v>
      </c>
      <c r="E2419">
        <v>2958094</v>
      </c>
      <c r="F2419">
        <v>17</v>
      </c>
      <c r="G2419" s="2">
        <v>45838</v>
      </c>
      <c r="H2419" s="42" t="s">
        <v>1051</v>
      </c>
      <c r="I2419" s="42" t="s">
        <v>62</v>
      </c>
      <c r="J2419" s="42" t="s">
        <v>1219</v>
      </c>
      <c r="K2419" s="42" t="s">
        <v>1343</v>
      </c>
      <c r="L2419" s="2">
        <v>46203</v>
      </c>
      <c r="M2419" s="42" t="s">
        <v>582</v>
      </c>
    </row>
    <row r="2420" spans="1:13" x14ac:dyDescent="0.25">
      <c r="A2420" s="42" t="s">
        <v>147</v>
      </c>
      <c r="B2420" s="42" t="s">
        <v>9</v>
      </c>
      <c r="C2420" s="42" t="s">
        <v>630</v>
      </c>
      <c r="D2420" s="42" t="s">
        <v>409</v>
      </c>
      <c r="E2420">
        <v>1509648</v>
      </c>
      <c r="F2420">
        <v>24</v>
      </c>
      <c r="G2420" s="2">
        <v>45624</v>
      </c>
      <c r="H2420" s="42" t="s">
        <v>1051</v>
      </c>
      <c r="I2420" s="42" t="s">
        <v>62</v>
      </c>
      <c r="J2420" s="42" t="s">
        <v>421</v>
      </c>
      <c r="K2420" s="42" t="s">
        <v>633</v>
      </c>
      <c r="L2420" s="2">
        <v>46203</v>
      </c>
      <c r="M2420" s="42" t="s">
        <v>582</v>
      </c>
    </row>
    <row r="2421" spans="1:13" x14ac:dyDescent="0.25">
      <c r="A2421" s="42" t="s">
        <v>281</v>
      </c>
      <c r="B2421" s="42" t="s">
        <v>276</v>
      </c>
      <c r="C2421" s="42" t="s">
        <v>1769</v>
      </c>
      <c r="D2421" s="42" t="s">
        <v>409</v>
      </c>
      <c r="E2421">
        <v>2392578</v>
      </c>
      <c r="F2421">
        <v>10</v>
      </c>
      <c r="G2421" s="2">
        <v>45959</v>
      </c>
      <c r="H2421" s="42" t="s">
        <v>1034</v>
      </c>
      <c r="I2421" s="42" t="s">
        <v>62</v>
      </c>
      <c r="J2421" s="42" t="s">
        <v>1219</v>
      </c>
      <c r="K2421" s="42" t="s">
        <v>1807</v>
      </c>
      <c r="L2421" s="2">
        <v>46197</v>
      </c>
      <c r="M2421" s="42" t="s">
        <v>582</v>
      </c>
    </row>
    <row r="2422" spans="1:13" x14ac:dyDescent="0.25">
      <c r="A2422" s="42" t="s">
        <v>2572</v>
      </c>
      <c r="B2422" s="42" t="s">
        <v>2573</v>
      </c>
      <c r="C2422" s="42" t="s">
        <v>2574</v>
      </c>
      <c r="D2422" s="42" t="s">
        <v>409</v>
      </c>
      <c r="E2422">
        <v>16341113</v>
      </c>
      <c r="F2422">
        <v>5</v>
      </c>
      <c r="G2422" s="2">
        <v>46043</v>
      </c>
      <c r="H2422" s="42" t="s">
        <v>1243</v>
      </c>
      <c r="I2422" s="42" t="s">
        <v>62</v>
      </c>
      <c r="J2422" s="42" t="s">
        <v>1219</v>
      </c>
      <c r="K2422" s="42" t="s">
        <v>2575</v>
      </c>
      <c r="L2422" s="2">
        <v>46173</v>
      </c>
      <c r="M2422" s="42" t="s">
        <v>582</v>
      </c>
    </row>
    <row r="2423" spans="1:13" x14ac:dyDescent="0.25">
      <c r="A2423" s="42" t="s">
        <v>147</v>
      </c>
      <c r="B2423" s="42" t="s">
        <v>9</v>
      </c>
      <c r="C2423" s="42" t="s">
        <v>1343</v>
      </c>
      <c r="D2423" s="42" t="s">
        <v>409</v>
      </c>
      <c r="E2423">
        <v>2938148</v>
      </c>
      <c r="F2423">
        <v>17</v>
      </c>
      <c r="G2423" s="2">
        <v>45838</v>
      </c>
      <c r="H2423" s="42" t="s">
        <v>1051</v>
      </c>
      <c r="I2423" s="42" t="s">
        <v>62</v>
      </c>
      <c r="J2423" s="42" t="s">
        <v>1219</v>
      </c>
      <c r="K2423" s="42" t="s">
        <v>1343</v>
      </c>
      <c r="L2423" s="2">
        <v>46173</v>
      </c>
      <c r="M2423" s="42" t="s">
        <v>582</v>
      </c>
    </row>
    <row r="2424" spans="1:13" x14ac:dyDescent="0.25">
      <c r="A2424" s="42" t="s">
        <v>147</v>
      </c>
      <c r="B2424" s="42" t="s">
        <v>9</v>
      </c>
      <c r="C2424" s="42" t="s">
        <v>298</v>
      </c>
      <c r="D2424" s="42" t="s">
        <v>409</v>
      </c>
      <c r="E2424">
        <v>33675286</v>
      </c>
      <c r="F2424">
        <v>35</v>
      </c>
      <c r="G2424" s="2">
        <v>45352</v>
      </c>
      <c r="H2424" s="42" t="s">
        <v>1051</v>
      </c>
      <c r="I2424" s="42" t="s">
        <v>62</v>
      </c>
      <c r="J2424" s="42" t="s">
        <v>1219</v>
      </c>
      <c r="K2424" s="42" t="s">
        <v>298</v>
      </c>
      <c r="L2424" s="2">
        <v>46173</v>
      </c>
      <c r="M2424" s="42" t="s">
        <v>582</v>
      </c>
    </row>
    <row r="2425" spans="1:13" x14ac:dyDescent="0.25">
      <c r="A2425" s="42" t="s">
        <v>159</v>
      </c>
      <c r="B2425" s="42" t="s">
        <v>32</v>
      </c>
      <c r="C2425" s="42" t="s">
        <v>5899</v>
      </c>
      <c r="D2425" s="42" t="s">
        <v>409</v>
      </c>
      <c r="E2425">
        <v>15824143</v>
      </c>
      <c r="F2425">
        <v>12</v>
      </c>
      <c r="G2425" s="2">
        <v>46070</v>
      </c>
      <c r="H2425" s="42" t="s">
        <v>1314</v>
      </c>
      <c r="I2425" s="42" t="s">
        <v>62</v>
      </c>
      <c r="J2425" s="42" t="s">
        <v>1141</v>
      </c>
      <c r="K2425" s="42" t="s">
        <v>5899</v>
      </c>
      <c r="L2425" s="2">
        <v>46173</v>
      </c>
      <c r="M2425" s="42" t="s">
        <v>582</v>
      </c>
    </row>
    <row r="2426" spans="1:13" x14ac:dyDescent="0.25">
      <c r="A2426" s="42" t="s">
        <v>147</v>
      </c>
      <c r="B2426" s="42" t="s">
        <v>9</v>
      </c>
      <c r="C2426" s="42" t="s">
        <v>630</v>
      </c>
      <c r="D2426" s="42" t="s">
        <v>409</v>
      </c>
      <c r="E2426">
        <v>1499469</v>
      </c>
      <c r="F2426">
        <v>24</v>
      </c>
      <c r="G2426" s="2">
        <v>45624</v>
      </c>
      <c r="H2426" s="42" t="s">
        <v>1051</v>
      </c>
      <c r="I2426" s="42" t="s">
        <v>62</v>
      </c>
      <c r="J2426" s="42" t="s">
        <v>421</v>
      </c>
      <c r="K2426" s="42" t="s">
        <v>633</v>
      </c>
      <c r="L2426" s="2">
        <v>46173</v>
      </c>
      <c r="M2426" s="42" t="s">
        <v>582</v>
      </c>
    </row>
    <row r="2427" spans="1:13" x14ac:dyDescent="0.25">
      <c r="A2427" s="42"/>
      <c r="B2427" s="42" t="s">
        <v>1222</v>
      </c>
      <c r="C2427" s="42" t="s">
        <v>1482</v>
      </c>
      <c r="D2427" s="42" t="s">
        <v>409</v>
      </c>
      <c r="E2427">
        <v>15900000</v>
      </c>
      <c r="F2427">
        <v>13</v>
      </c>
      <c r="G2427" s="2">
        <v>45842</v>
      </c>
      <c r="H2427" s="42" t="s">
        <v>1034</v>
      </c>
      <c r="I2427" s="42" t="s">
        <v>62</v>
      </c>
      <c r="J2427" s="42" t="s">
        <v>1219</v>
      </c>
      <c r="K2427" s="42" t="s">
        <v>1478</v>
      </c>
      <c r="L2427" s="2">
        <v>46172</v>
      </c>
      <c r="M2427" s="42" t="s">
        <v>582</v>
      </c>
    </row>
    <row r="2428" spans="1:13" x14ac:dyDescent="0.25">
      <c r="A2428" s="42" t="s">
        <v>281</v>
      </c>
      <c r="B2428" s="42" t="s">
        <v>276</v>
      </c>
      <c r="C2428" s="42" t="s">
        <v>1769</v>
      </c>
      <c r="D2428" s="42" t="s">
        <v>409</v>
      </c>
      <c r="E2428">
        <v>10234917</v>
      </c>
      <c r="F2428">
        <v>10</v>
      </c>
      <c r="G2428" s="2">
        <v>45959</v>
      </c>
      <c r="H2428" s="42" t="s">
        <v>1034</v>
      </c>
      <c r="I2428" s="42" t="s">
        <v>62</v>
      </c>
      <c r="J2428" s="42" t="s">
        <v>1219</v>
      </c>
      <c r="K2428" s="42" t="s">
        <v>1807</v>
      </c>
      <c r="L2428" s="2">
        <v>46170</v>
      </c>
      <c r="M2428" s="42" t="s">
        <v>582</v>
      </c>
    </row>
    <row r="2429" spans="1:13" x14ac:dyDescent="0.25">
      <c r="A2429" s="42" t="s">
        <v>152</v>
      </c>
      <c r="B2429" s="42" t="s">
        <v>8</v>
      </c>
      <c r="C2429" s="42" t="s">
        <v>970</v>
      </c>
      <c r="D2429" s="42" t="s">
        <v>409</v>
      </c>
      <c r="E2429">
        <v>10968144</v>
      </c>
      <c r="F2429">
        <v>5</v>
      </c>
      <c r="G2429" s="2">
        <v>45215</v>
      </c>
      <c r="H2429" s="42" t="s">
        <v>1221</v>
      </c>
      <c r="I2429" s="42" t="s">
        <v>62</v>
      </c>
      <c r="J2429" s="42" t="s">
        <v>1141</v>
      </c>
      <c r="K2429" s="42" t="s">
        <v>970</v>
      </c>
      <c r="L2429" s="2">
        <v>46169</v>
      </c>
      <c r="M2429" s="42" t="s">
        <v>582</v>
      </c>
    </row>
    <row r="2430" spans="1:13" x14ac:dyDescent="0.25">
      <c r="A2430" s="42"/>
      <c r="B2430" s="42" t="s">
        <v>1222</v>
      </c>
      <c r="C2430" s="42" t="s">
        <v>1482</v>
      </c>
      <c r="D2430" s="42" t="s">
        <v>409</v>
      </c>
      <c r="E2430">
        <v>15900000</v>
      </c>
      <c r="F2430">
        <v>13</v>
      </c>
      <c r="G2430" s="2">
        <v>45842</v>
      </c>
      <c r="H2430" s="42" t="s">
        <v>1034</v>
      </c>
      <c r="I2430" s="42" t="s">
        <v>62</v>
      </c>
      <c r="J2430" s="42" t="s">
        <v>1219</v>
      </c>
      <c r="K2430" s="42" t="s">
        <v>1478</v>
      </c>
      <c r="L2430" s="2">
        <v>46142</v>
      </c>
      <c r="M2430" s="42" t="s">
        <v>582</v>
      </c>
    </row>
    <row r="2431" spans="1:13" x14ac:dyDescent="0.25">
      <c r="A2431" s="42" t="s">
        <v>2572</v>
      </c>
      <c r="B2431" s="42" t="s">
        <v>2573</v>
      </c>
      <c r="C2431" s="42" t="s">
        <v>2574</v>
      </c>
      <c r="D2431" s="42" t="s">
        <v>409</v>
      </c>
      <c r="E2431">
        <v>4612237</v>
      </c>
      <c r="F2431">
        <v>5</v>
      </c>
      <c r="G2431" s="2">
        <v>46043</v>
      </c>
      <c r="H2431" s="42" t="s">
        <v>1243</v>
      </c>
      <c r="I2431" s="42" t="s">
        <v>62</v>
      </c>
      <c r="J2431" s="42" t="s">
        <v>1219</v>
      </c>
      <c r="K2431" s="42" t="s">
        <v>2575</v>
      </c>
      <c r="L2431" s="2">
        <v>46142</v>
      </c>
      <c r="M2431" s="42" t="s">
        <v>582</v>
      </c>
    </row>
    <row r="2432" spans="1:13" x14ac:dyDescent="0.25">
      <c r="A2432" s="42" t="s">
        <v>159</v>
      </c>
      <c r="B2432" s="42" t="s">
        <v>32</v>
      </c>
      <c r="C2432" s="42" t="s">
        <v>5899</v>
      </c>
      <c r="D2432" s="42" t="s">
        <v>409</v>
      </c>
      <c r="E2432">
        <v>15824143</v>
      </c>
      <c r="F2432">
        <v>12</v>
      </c>
      <c r="G2432" s="2">
        <v>46070</v>
      </c>
      <c r="H2432" s="42" t="s">
        <v>1314</v>
      </c>
      <c r="I2432" s="42" t="s">
        <v>62</v>
      </c>
      <c r="J2432" s="42" t="s">
        <v>1141</v>
      </c>
      <c r="K2432" s="42" t="s">
        <v>5899</v>
      </c>
      <c r="L2432" s="2">
        <v>46142</v>
      </c>
      <c r="M2432" s="42" t="s">
        <v>582</v>
      </c>
    </row>
    <row r="2433" spans="1:13" x14ac:dyDescent="0.25">
      <c r="A2433" s="42" t="s">
        <v>159</v>
      </c>
      <c r="B2433" s="42" t="s">
        <v>32</v>
      </c>
      <c r="C2433" s="42" t="s">
        <v>1602</v>
      </c>
      <c r="D2433" s="42" t="s">
        <v>409</v>
      </c>
      <c r="E2433">
        <v>10802700</v>
      </c>
      <c r="F2433">
        <v>13</v>
      </c>
      <c r="G2433" s="2">
        <v>45901</v>
      </c>
      <c r="H2433" s="42" t="s">
        <v>1314</v>
      </c>
      <c r="I2433" s="42" t="s">
        <v>62</v>
      </c>
      <c r="J2433" s="42" t="s">
        <v>1141</v>
      </c>
      <c r="K2433" s="42" t="s">
        <v>1524</v>
      </c>
      <c r="L2433" s="2">
        <v>46142</v>
      </c>
      <c r="M2433" s="42" t="s">
        <v>582</v>
      </c>
    </row>
    <row r="2434" spans="1:13" x14ac:dyDescent="0.25">
      <c r="A2434" s="42" t="s">
        <v>110</v>
      </c>
      <c r="B2434" s="42" t="s">
        <v>5939</v>
      </c>
      <c r="C2434" s="42" t="s">
        <v>6321</v>
      </c>
      <c r="D2434" s="42" t="s">
        <v>409</v>
      </c>
      <c r="E2434">
        <v>2432304</v>
      </c>
      <c r="F2434">
        <v>6</v>
      </c>
      <c r="G2434" s="2">
        <v>45715</v>
      </c>
      <c r="H2434" s="42" t="s">
        <v>1033</v>
      </c>
      <c r="I2434" s="42" t="s">
        <v>62</v>
      </c>
      <c r="J2434" s="42" t="s">
        <v>421</v>
      </c>
      <c r="K2434" s="42" t="s">
        <v>9998</v>
      </c>
      <c r="L2434" s="2">
        <v>46142</v>
      </c>
      <c r="M2434" s="42" t="s">
        <v>582</v>
      </c>
    </row>
    <row r="2435" spans="1:13" x14ac:dyDescent="0.25">
      <c r="A2435" s="42" t="s">
        <v>110</v>
      </c>
      <c r="B2435" s="42" t="s">
        <v>5939</v>
      </c>
      <c r="C2435" s="42" t="s">
        <v>6321</v>
      </c>
      <c r="D2435" s="42" t="s">
        <v>409</v>
      </c>
      <c r="E2435">
        <v>2788720</v>
      </c>
      <c r="F2435">
        <v>6</v>
      </c>
      <c r="G2435" s="2">
        <v>45715</v>
      </c>
      <c r="H2435" s="42" t="s">
        <v>1033</v>
      </c>
      <c r="I2435" s="42" t="s">
        <v>62</v>
      </c>
      <c r="J2435" s="42" t="s">
        <v>421</v>
      </c>
      <c r="K2435" s="42" t="s">
        <v>9998</v>
      </c>
      <c r="L2435" s="2">
        <v>46142</v>
      </c>
      <c r="M2435" s="42" t="s">
        <v>582</v>
      </c>
    </row>
    <row r="2436" spans="1:13" x14ac:dyDescent="0.25">
      <c r="A2436" s="42" t="s">
        <v>147</v>
      </c>
      <c r="B2436" s="42" t="s">
        <v>9</v>
      </c>
      <c r="C2436" s="42" t="s">
        <v>1343</v>
      </c>
      <c r="D2436" s="42" t="s">
        <v>409</v>
      </c>
      <c r="E2436">
        <v>2907750</v>
      </c>
      <c r="F2436">
        <v>17</v>
      </c>
      <c r="G2436" s="2">
        <v>45838</v>
      </c>
      <c r="H2436" s="42" t="s">
        <v>1051</v>
      </c>
      <c r="I2436" s="42" t="s">
        <v>62</v>
      </c>
      <c r="J2436" s="42" t="s">
        <v>1219</v>
      </c>
      <c r="K2436" s="42" t="s">
        <v>1343</v>
      </c>
      <c r="L2436" s="2">
        <v>46142</v>
      </c>
      <c r="M2436" s="42" t="s">
        <v>582</v>
      </c>
    </row>
    <row r="2437" spans="1:13" x14ac:dyDescent="0.25">
      <c r="A2437" s="42" t="s">
        <v>147</v>
      </c>
      <c r="B2437" s="42" t="s">
        <v>9</v>
      </c>
      <c r="C2437" s="42" t="s">
        <v>630</v>
      </c>
      <c r="D2437" s="42" t="s">
        <v>409</v>
      </c>
      <c r="E2437">
        <v>1483955</v>
      </c>
      <c r="F2437">
        <v>24</v>
      </c>
      <c r="G2437" s="2">
        <v>45624</v>
      </c>
      <c r="H2437" s="42" t="s">
        <v>1051</v>
      </c>
      <c r="I2437" s="42" t="s">
        <v>62</v>
      </c>
      <c r="J2437" s="42" t="s">
        <v>421</v>
      </c>
      <c r="K2437" s="42" t="s">
        <v>633</v>
      </c>
      <c r="L2437" s="2">
        <v>46142</v>
      </c>
      <c r="M2437" s="42" t="s">
        <v>582</v>
      </c>
    </row>
    <row r="2438" spans="1:13" x14ac:dyDescent="0.25">
      <c r="A2438" s="42" t="s">
        <v>147</v>
      </c>
      <c r="B2438" s="42" t="s">
        <v>9</v>
      </c>
      <c r="C2438" s="42" t="s">
        <v>298</v>
      </c>
      <c r="D2438" s="42" t="s">
        <v>409</v>
      </c>
      <c r="E2438">
        <v>57168689</v>
      </c>
      <c r="F2438">
        <v>35</v>
      </c>
      <c r="G2438" s="2">
        <v>45352</v>
      </c>
      <c r="H2438" s="42" t="s">
        <v>1051</v>
      </c>
      <c r="I2438" s="42" t="s">
        <v>62</v>
      </c>
      <c r="J2438" s="42" t="s">
        <v>1219</v>
      </c>
      <c r="K2438" s="42" t="s">
        <v>298</v>
      </c>
      <c r="L2438" s="2">
        <v>46142</v>
      </c>
      <c r="M2438" s="42" t="s">
        <v>582</v>
      </c>
    </row>
    <row r="2439" spans="1:13" x14ac:dyDescent="0.25">
      <c r="A2439" s="42" t="s">
        <v>281</v>
      </c>
      <c r="B2439" s="42" t="s">
        <v>276</v>
      </c>
      <c r="C2439" s="42" t="s">
        <v>1769</v>
      </c>
      <c r="D2439" s="42" t="s">
        <v>409</v>
      </c>
      <c r="E2439">
        <v>7975260</v>
      </c>
      <c r="F2439">
        <v>10</v>
      </c>
      <c r="G2439" s="2">
        <v>45959</v>
      </c>
      <c r="H2439" s="42" t="s">
        <v>1034</v>
      </c>
      <c r="I2439" s="42" t="s">
        <v>62</v>
      </c>
      <c r="J2439" s="42" t="s">
        <v>1219</v>
      </c>
      <c r="K2439" s="42" t="s">
        <v>1807</v>
      </c>
      <c r="L2439" s="2">
        <v>46140</v>
      </c>
      <c r="M2439" s="42" t="s">
        <v>582</v>
      </c>
    </row>
    <row r="2440" spans="1:13" x14ac:dyDescent="0.25">
      <c r="A2440" s="42" t="s">
        <v>1515</v>
      </c>
      <c r="B2440" s="42" t="s">
        <v>1516</v>
      </c>
      <c r="C2440" s="42" t="s">
        <v>3412</v>
      </c>
      <c r="D2440" s="42" t="s">
        <v>409</v>
      </c>
      <c r="E2440">
        <v>-5718782</v>
      </c>
      <c r="F2440">
        <v>5</v>
      </c>
      <c r="G2440" s="2">
        <v>46023</v>
      </c>
      <c r="H2440" s="42" t="s">
        <v>1221</v>
      </c>
      <c r="I2440" s="42" t="s">
        <v>62</v>
      </c>
      <c r="J2440" s="42" t="s">
        <v>1141</v>
      </c>
      <c r="K2440" s="42" t="s">
        <v>3412</v>
      </c>
      <c r="L2440" s="2">
        <v>46112</v>
      </c>
      <c r="M2440" s="42" t="s">
        <v>582</v>
      </c>
    </row>
    <row r="2441" spans="1:13" x14ac:dyDescent="0.25">
      <c r="A2441" s="42" t="s">
        <v>110</v>
      </c>
      <c r="B2441" s="42" t="s">
        <v>9824</v>
      </c>
      <c r="C2441" s="42" t="s">
        <v>6277</v>
      </c>
      <c r="D2441" s="42" t="s">
        <v>409</v>
      </c>
      <c r="E2441">
        <v>-57909270</v>
      </c>
      <c r="F2441">
        <v>4</v>
      </c>
      <c r="G2441" s="2">
        <v>45715</v>
      </c>
      <c r="H2441" s="42" t="s">
        <v>1033</v>
      </c>
      <c r="I2441" s="42" t="s">
        <v>62</v>
      </c>
      <c r="J2441" s="42" t="s">
        <v>421</v>
      </c>
      <c r="K2441" s="42" t="s">
        <v>6277</v>
      </c>
      <c r="L2441" s="2">
        <v>46112</v>
      </c>
      <c r="M2441" s="42" t="s">
        <v>582</v>
      </c>
    </row>
    <row r="2442" spans="1:13" x14ac:dyDescent="0.25">
      <c r="A2442" s="42"/>
      <c r="B2442" s="42" t="s">
        <v>1222</v>
      </c>
      <c r="C2442" s="42" t="s">
        <v>1482</v>
      </c>
      <c r="D2442" s="42" t="s">
        <v>409</v>
      </c>
      <c r="E2442">
        <v>6867432</v>
      </c>
      <c r="F2442">
        <v>13</v>
      </c>
      <c r="G2442" s="2">
        <v>45842</v>
      </c>
      <c r="H2442" s="42" t="s">
        <v>1034</v>
      </c>
      <c r="I2442" s="42" t="s">
        <v>62</v>
      </c>
      <c r="J2442" s="42" t="s">
        <v>1219</v>
      </c>
      <c r="K2442" s="42" t="s">
        <v>1478</v>
      </c>
      <c r="L2442" s="2">
        <v>46112</v>
      </c>
      <c r="M2442" s="42" t="s">
        <v>582</v>
      </c>
    </row>
    <row r="2443" spans="1:13" x14ac:dyDescent="0.25">
      <c r="A2443" s="42" t="s">
        <v>151</v>
      </c>
      <c r="B2443" s="42" t="s">
        <v>279</v>
      </c>
      <c r="C2443" s="42" t="s">
        <v>3198</v>
      </c>
      <c r="D2443" s="42" t="s">
        <v>409</v>
      </c>
      <c r="E2443">
        <v>4766472</v>
      </c>
      <c r="F2443">
        <v>4</v>
      </c>
      <c r="G2443" s="2">
        <v>46027</v>
      </c>
      <c r="H2443" s="42" t="s">
        <v>1221</v>
      </c>
      <c r="I2443" s="42" t="s">
        <v>62</v>
      </c>
      <c r="J2443" s="42" t="s">
        <v>1141</v>
      </c>
      <c r="K2443" s="42" t="s">
        <v>3198</v>
      </c>
      <c r="L2443" s="2">
        <v>46112</v>
      </c>
      <c r="M2443" s="42" t="s">
        <v>582</v>
      </c>
    </row>
    <row r="2444" spans="1:13" x14ac:dyDescent="0.25">
      <c r="A2444" s="42" t="s">
        <v>6904</v>
      </c>
      <c r="B2444" s="42" t="s">
        <v>6905</v>
      </c>
      <c r="C2444" s="42" t="s">
        <v>2179</v>
      </c>
      <c r="D2444" s="42" t="s">
        <v>409</v>
      </c>
      <c r="E2444">
        <v>-784943</v>
      </c>
      <c r="F2444">
        <v>4</v>
      </c>
      <c r="G2444" s="2">
        <v>45989</v>
      </c>
      <c r="H2444" s="42" t="s">
        <v>1033</v>
      </c>
      <c r="I2444" s="42" t="s">
        <v>62</v>
      </c>
      <c r="J2444" s="42" t="s">
        <v>1219</v>
      </c>
      <c r="K2444" s="42" t="s">
        <v>10474</v>
      </c>
      <c r="L2444" s="2">
        <v>46112</v>
      </c>
      <c r="M2444" s="42" t="s">
        <v>582</v>
      </c>
    </row>
    <row r="2445" spans="1:13" x14ac:dyDescent="0.25">
      <c r="A2445" s="42" t="s">
        <v>154</v>
      </c>
      <c r="B2445" s="42" t="s">
        <v>22</v>
      </c>
      <c r="C2445" s="42" t="s">
        <v>2303</v>
      </c>
      <c r="D2445" s="42" t="s">
        <v>409</v>
      </c>
      <c r="E2445">
        <v>2360389</v>
      </c>
      <c r="F2445">
        <v>5</v>
      </c>
      <c r="G2445" s="2">
        <v>46022</v>
      </c>
      <c r="H2445" s="42" t="s">
        <v>505</v>
      </c>
      <c r="I2445" s="42" t="s">
        <v>62</v>
      </c>
      <c r="J2445" s="42" t="s">
        <v>1219</v>
      </c>
      <c r="K2445" s="42" t="s">
        <v>2303</v>
      </c>
      <c r="L2445" s="2">
        <v>46112</v>
      </c>
      <c r="M2445" s="42" t="s">
        <v>582</v>
      </c>
    </row>
    <row r="2446" spans="1:13" x14ac:dyDescent="0.25">
      <c r="A2446" s="42"/>
      <c r="B2446" s="42" t="s">
        <v>1222</v>
      </c>
      <c r="C2446" s="42" t="s">
        <v>1482</v>
      </c>
      <c r="D2446" s="42" t="s">
        <v>409</v>
      </c>
      <c r="E2446">
        <v>64224</v>
      </c>
      <c r="F2446">
        <v>13</v>
      </c>
      <c r="G2446" s="2">
        <v>45842</v>
      </c>
      <c r="H2446" s="42" t="s">
        <v>1034</v>
      </c>
      <c r="I2446" s="42" t="s">
        <v>62</v>
      </c>
      <c r="J2446" s="42" t="s">
        <v>1219</v>
      </c>
      <c r="K2446" s="42" t="s">
        <v>1478</v>
      </c>
      <c r="L2446" s="2">
        <v>46112</v>
      </c>
      <c r="M2446" s="42" t="s">
        <v>582</v>
      </c>
    </row>
    <row r="2447" spans="1:13" x14ac:dyDescent="0.25">
      <c r="A2447" s="42" t="s">
        <v>110</v>
      </c>
      <c r="B2447" s="42" t="s">
        <v>7010</v>
      </c>
      <c r="C2447" s="42" t="s">
        <v>871</v>
      </c>
      <c r="D2447" s="42" t="s">
        <v>409</v>
      </c>
      <c r="E2447">
        <v>8880000</v>
      </c>
      <c r="F2447">
        <v>5</v>
      </c>
      <c r="G2447" s="2">
        <v>45537</v>
      </c>
      <c r="H2447" s="42" t="s">
        <v>1221</v>
      </c>
      <c r="I2447" s="42" t="s">
        <v>62</v>
      </c>
      <c r="J2447" s="42" t="s">
        <v>421</v>
      </c>
      <c r="K2447" s="42" t="s">
        <v>871</v>
      </c>
      <c r="L2447" s="2">
        <v>46112</v>
      </c>
      <c r="M2447" s="42" t="s">
        <v>582</v>
      </c>
    </row>
    <row r="2448" spans="1:13" x14ac:dyDescent="0.25">
      <c r="A2448" s="42" t="s">
        <v>281</v>
      </c>
      <c r="B2448" s="42" t="s">
        <v>276</v>
      </c>
      <c r="C2448" s="42" t="s">
        <v>2300</v>
      </c>
      <c r="D2448" s="42" t="s">
        <v>409</v>
      </c>
      <c r="E2448">
        <v>3190104</v>
      </c>
      <c r="F2448">
        <v>5</v>
      </c>
      <c r="G2448" s="2">
        <v>46021</v>
      </c>
      <c r="H2448" s="42" t="s">
        <v>1034</v>
      </c>
      <c r="I2448" s="42" t="s">
        <v>62</v>
      </c>
      <c r="J2448" s="42" t="s">
        <v>1219</v>
      </c>
      <c r="K2448" s="42" t="s">
        <v>2412</v>
      </c>
      <c r="L2448" s="2">
        <v>46112</v>
      </c>
      <c r="M2448" s="42" t="s">
        <v>582</v>
      </c>
    </row>
    <row r="2449" spans="1:13" x14ac:dyDescent="0.25">
      <c r="A2449" s="42" t="s">
        <v>1515</v>
      </c>
      <c r="B2449" s="42" t="s">
        <v>1516</v>
      </c>
      <c r="C2449" s="42" t="s">
        <v>3412</v>
      </c>
      <c r="D2449" s="42" t="s">
        <v>409</v>
      </c>
      <c r="E2449">
        <v>1274935</v>
      </c>
      <c r="F2449">
        <v>5</v>
      </c>
      <c r="G2449" s="2">
        <v>46023</v>
      </c>
      <c r="H2449" s="42" t="s">
        <v>1221</v>
      </c>
      <c r="I2449" s="42" t="s">
        <v>62</v>
      </c>
      <c r="J2449" s="42" t="s">
        <v>1141</v>
      </c>
      <c r="K2449" s="42" t="s">
        <v>3412</v>
      </c>
      <c r="L2449" s="2">
        <v>46112</v>
      </c>
      <c r="M2449" s="42" t="s">
        <v>582</v>
      </c>
    </row>
    <row r="2450" spans="1:13" x14ac:dyDescent="0.25">
      <c r="A2450" s="42" t="s">
        <v>154</v>
      </c>
      <c r="B2450" s="42" t="s">
        <v>22</v>
      </c>
      <c r="C2450" s="42" t="s">
        <v>4656</v>
      </c>
      <c r="D2450" s="42" t="s">
        <v>409</v>
      </c>
      <c r="E2450">
        <v>-5063729</v>
      </c>
      <c r="F2450">
        <v>4</v>
      </c>
      <c r="G2450" s="2">
        <v>46055</v>
      </c>
      <c r="H2450" s="42" t="s">
        <v>1221</v>
      </c>
      <c r="I2450" s="42" t="s">
        <v>62</v>
      </c>
      <c r="J2450" s="42" t="s">
        <v>1141</v>
      </c>
      <c r="K2450" s="42" t="s">
        <v>4656</v>
      </c>
      <c r="L2450" s="2">
        <v>46112</v>
      </c>
      <c r="M2450" s="42" t="s">
        <v>582</v>
      </c>
    </row>
    <row r="2451" spans="1:13" x14ac:dyDescent="0.25">
      <c r="A2451" s="42" t="s">
        <v>154</v>
      </c>
      <c r="B2451" s="42" t="s">
        <v>22</v>
      </c>
      <c r="C2451" s="42" t="s">
        <v>4656</v>
      </c>
      <c r="D2451" s="42" t="s">
        <v>409</v>
      </c>
      <c r="E2451">
        <v>4726087</v>
      </c>
      <c r="F2451">
        <v>4</v>
      </c>
      <c r="G2451" s="2">
        <v>46055</v>
      </c>
      <c r="H2451" s="42" t="s">
        <v>1221</v>
      </c>
      <c r="I2451" s="42" t="s">
        <v>62</v>
      </c>
      <c r="J2451" s="42" t="s">
        <v>1141</v>
      </c>
      <c r="K2451" s="42" t="s">
        <v>4656</v>
      </c>
      <c r="L2451" s="2">
        <v>46112</v>
      </c>
      <c r="M2451" s="42" t="s">
        <v>582</v>
      </c>
    </row>
    <row r="2452" spans="1:13" x14ac:dyDescent="0.25">
      <c r="A2452" s="42" t="s">
        <v>152</v>
      </c>
      <c r="B2452" s="42" t="s">
        <v>8</v>
      </c>
      <c r="C2452" s="42" t="s">
        <v>970</v>
      </c>
      <c r="D2452" s="42" t="s">
        <v>409</v>
      </c>
      <c r="E2452">
        <v>8450488</v>
      </c>
      <c r="F2452">
        <v>5</v>
      </c>
      <c r="G2452" s="2">
        <v>45215</v>
      </c>
      <c r="H2452" s="42" t="s">
        <v>1221</v>
      </c>
      <c r="I2452" s="42" t="s">
        <v>62</v>
      </c>
      <c r="J2452" s="42" t="s">
        <v>1141</v>
      </c>
      <c r="K2452" s="42" t="s">
        <v>970</v>
      </c>
      <c r="L2452" s="2">
        <v>46112</v>
      </c>
      <c r="M2452" s="42" t="s">
        <v>582</v>
      </c>
    </row>
    <row r="2453" spans="1:13" x14ac:dyDescent="0.25">
      <c r="A2453" s="42" t="s">
        <v>152</v>
      </c>
      <c r="B2453" s="42" t="s">
        <v>8</v>
      </c>
      <c r="C2453" s="42" t="s">
        <v>970</v>
      </c>
      <c r="D2453" s="42" t="s">
        <v>409</v>
      </c>
      <c r="E2453">
        <v>-9464546</v>
      </c>
      <c r="F2453">
        <v>5</v>
      </c>
      <c r="G2453" s="2">
        <v>45215</v>
      </c>
      <c r="H2453" s="42" t="s">
        <v>1221</v>
      </c>
      <c r="I2453" s="42" t="s">
        <v>62</v>
      </c>
      <c r="J2453" s="42" t="s">
        <v>1141</v>
      </c>
      <c r="K2453" s="42" t="s">
        <v>970</v>
      </c>
      <c r="L2453" s="2">
        <v>46112</v>
      </c>
      <c r="M2453" s="42" t="s">
        <v>582</v>
      </c>
    </row>
    <row r="2454" spans="1:13" x14ac:dyDescent="0.25">
      <c r="A2454" s="42" t="s">
        <v>151</v>
      </c>
      <c r="B2454" s="42" t="s">
        <v>279</v>
      </c>
      <c r="C2454" s="42" t="s">
        <v>3352</v>
      </c>
      <c r="D2454" s="42" t="s">
        <v>409</v>
      </c>
      <c r="E2454">
        <v>186799</v>
      </c>
      <c r="F2454">
        <v>7</v>
      </c>
      <c r="G2454" s="2">
        <v>46052</v>
      </c>
      <c r="H2454" s="42" t="s">
        <v>1221</v>
      </c>
      <c r="I2454" s="42" t="s">
        <v>62</v>
      </c>
      <c r="J2454" s="42" t="s">
        <v>1141</v>
      </c>
      <c r="K2454" s="42" t="s">
        <v>3352</v>
      </c>
      <c r="L2454" s="2">
        <v>46112</v>
      </c>
      <c r="M2454" s="42" t="s">
        <v>582</v>
      </c>
    </row>
    <row r="2455" spans="1:13" x14ac:dyDescent="0.25">
      <c r="A2455" s="42" t="s">
        <v>172</v>
      </c>
      <c r="B2455" s="42" t="s">
        <v>1220</v>
      </c>
      <c r="C2455" s="42" t="s">
        <v>2183</v>
      </c>
      <c r="D2455" s="42" t="s">
        <v>409</v>
      </c>
      <c r="E2455">
        <v>-4390336</v>
      </c>
      <c r="F2455">
        <v>5</v>
      </c>
      <c r="G2455" s="2">
        <v>45989</v>
      </c>
      <c r="H2455" s="42" t="s">
        <v>1221</v>
      </c>
      <c r="I2455" s="42" t="s">
        <v>62</v>
      </c>
      <c r="J2455" s="42" t="s">
        <v>1141</v>
      </c>
      <c r="K2455" s="42" t="s">
        <v>10471</v>
      </c>
      <c r="L2455" s="2">
        <v>46112</v>
      </c>
      <c r="M2455" s="42" t="s">
        <v>582</v>
      </c>
    </row>
    <row r="2456" spans="1:13" x14ac:dyDescent="0.25">
      <c r="A2456" s="42" t="s">
        <v>110</v>
      </c>
      <c r="B2456" s="42" t="s">
        <v>5939</v>
      </c>
      <c r="C2456" s="42" t="s">
        <v>1773</v>
      </c>
      <c r="D2456" s="42" t="s">
        <v>409</v>
      </c>
      <c r="E2456">
        <v>-8602346</v>
      </c>
      <c r="F2456">
        <v>6</v>
      </c>
      <c r="G2456" s="2">
        <v>45959</v>
      </c>
      <c r="H2456" s="42" t="s">
        <v>1033</v>
      </c>
      <c r="I2456" s="42" t="s">
        <v>62</v>
      </c>
      <c r="J2456" s="42" t="s">
        <v>1219</v>
      </c>
      <c r="K2456" s="42" t="s">
        <v>1773</v>
      </c>
      <c r="L2456" s="2">
        <v>46112</v>
      </c>
      <c r="M2456" s="42" t="s">
        <v>582</v>
      </c>
    </row>
    <row r="2457" spans="1:13" x14ac:dyDescent="0.25">
      <c r="A2457" s="42" t="s">
        <v>147</v>
      </c>
      <c r="B2457" s="42" t="s">
        <v>9</v>
      </c>
      <c r="C2457" s="42" t="s">
        <v>1343</v>
      </c>
      <c r="D2457" s="42" t="s">
        <v>409</v>
      </c>
      <c r="E2457">
        <v>-2870293</v>
      </c>
      <c r="F2457">
        <v>17</v>
      </c>
      <c r="G2457" s="2">
        <v>45838</v>
      </c>
      <c r="H2457" s="42" t="s">
        <v>1051</v>
      </c>
      <c r="I2457" s="42" t="s">
        <v>62</v>
      </c>
      <c r="J2457" s="42" t="s">
        <v>1219</v>
      </c>
      <c r="K2457" s="42" t="s">
        <v>1343</v>
      </c>
      <c r="L2457" s="2">
        <v>46112</v>
      </c>
      <c r="M2457" s="42" t="s">
        <v>582</v>
      </c>
    </row>
    <row r="2458" spans="1:13" x14ac:dyDescent="0.25">
      <c r="A2458" s="42" t="s">
        <v>147</v>
      </c>
      <c r="B2458" s="42" t="s">
        <v>9</v>
      </c>
      <c r="C2458" s="42" t="s">
        <v>630</v>
      </c>
      <c r="D2458" s="42" t="s">
        <v>409</v>
      </c>
      <c r="E2458">
        <v>4410607</v>
      </c>
      <c r="F2458">
        <v>24</v>
      </c>
      <c r="G2458" s="2">
        <v>45624</v>
      </c>
      <c r="H2458" s="42" t="s">
        <v>1051</v>
      </c>
      <c r="I2458" s="42" t="s">
        <v>62</v>
      </c>
      <c r="J2458" s="42" t="s">
        <v>421</v>
      </c>
      <c r="K2458" s="42" t="s">
        <v>633</v>
      </c>
      <c r="L2458" s="2">
        <v>46112</v>
      </c>
      <c r="M2458" s="42" t="s">
        <v>582</v>
      </c>
    </row>
    <row r="2459" spans="1:13" x14ac:dyDescent="0.25">
      <c r="A2459" s="42" t="s">
        <v>147</v>
      </c>
      <c r="B2459" s="42" t="s">
        <v>9</v>
      </c>
      <c r="C2459" s="42" t="s">
        <v>298</v>
      </c>
      <c r="D2459" s="42" t="s">
        <v>409</v>
      </c>
      <c r="E2459">
        <v>48864431</v>
      </c>
      <c r="F2459">
        <v>35</v>
      </c>
      <c r="G2459" s="2">
        <v>45352</v>
      </c>
      <c r="H2459" s="42" t="s">
        <v>1051</v>
      </c>
      <c r="I2459" s="42" t="s">
        <v>62</v>
      </c>
      <c r="J2459" s="42" t="s">
        <v>1219</v>
      </c>
      <c r="K2459" s="42" t="s">
        <v>298</v>
      </c>
      <c r="L2459" s="2">
        <v>46112</v>
      </c>
      <c r="M2459" s="42" t="s">
        <v>582</v>
      </c>
    </row>
    <row r="2460" spans="1:13" x14ac:dyDescent="0.25">
      <c r="A2460" s="42" t="s">
        <v>110</v>
      </c>
      <c r="B2460" s="42" t="s">
        <v>7010</v>
      </c>
      <c r="C2460" s="42" t="s">
        <v>871</v>
      </c>
      <c r="D2460" s="42" t="s">
        <v>409</v>
      </c>
      <c r="E2460">
        <v>-33886708</v>
      </c>
      <c r="F2460">
        <v>5</v>
      </c>
      <c r="G2460" s="2">
        <v>45537</v>
      </c>
      <c r="H2460" s="42" t="s">
        <v>1221</v>
      </c>
      <c r="I2460" s="42" t="s">
        <v>62</v>
      </c>
      <c r="J2460" s="42" t="s">
        <v>421</v>
      </c>
      <c r="K2460" s="42" t="s">
        <v>871</v>
      </c>
      <c r="L2460" s="2">
        <v>46112</v>
      </c>
      <c r="M2460" s="42" t="s">
        <v>582</v>
      </c>
    </row>
    <row r="2461" spans="1:13" x14ac:dyDescent="0.25">
      <c r="A2461" s="42" t="s">
        <v>147</v>
      </c>
      <c r="B2461" s="42" t="s">
        <v>9</v>
      </c>
      <c r="C2461" s="42" t="s">
        <v>2307</v>
      </c>
      <c r="D2461" s="42" t="s">
        <v>409</v>
      </c>
      <c r="E2461">
        <v>-12858877</v>
      </c>
      <c r="F2461">
        <v>6</v>
      </c>
      <c r="G2461" s="2">
        <v>45992</v>
      </c>
      <c r="H2461" s="42" t="s">
        <v>1035</v>
      </c>
      <c r="I2461" s="42" t="s">
        <v>62</v>
      </c>
      <c r="J2461" s="42" t="s">
        <v>1141</v>
      </c>
      <c r="K2461" s="42" t="s">
        <v>10470</v>
      </c>
      <c r="L2461" s="2">
        <v>46112</v>
      </c>
      <c r="M2461" s="42" t="s">
        <v>582</v>
      </c>
    </row>
    <row r="2462" spans="1:13" x14ac:dyDescent="0.25">
      <c r="A2462" s="42" t="s">
        <v>147</v>
      </c>
      <c r="B2462" s="42" t="s">
        <v>9</v>
      </c>
      <c r="C2462" s="42" t="s">
        <v>298</v>
      </c>
      <c r="D2462" s="42" t="s">
        <v>409</v>
      </c>
      <c r="E2462">
        <v>50746003</v>
      </c>
      <c r="F2462">
        <v>35</v>
      </c>
      <c r="G2462" s="2">
        <v>45352</v>
      </c>
      <c r="H2462" s="42" t="s">
        <v>1051</v>
      </c>
      <c r="I2462" s="42" t="s">
        <v>62</v>
      </c>
      <c r="J2462" s="42" t="s">
        <v>1219</v>
      </c>
      <c r="K2462" s="42" t="s">
        <v>298</v>
      </c>
      <c r="L2462" s="2">
        <v>46112</v>
      </c>
      <c r="M2462" s="42" t="s">
        <v>582</v>
      </c>
    </row>
    <row r="2463" spans="1:13" x14ac:dyDescent="0.25">
      <c r="A2463" s="42" t="s">
        <v>147</v>
      </c>
      <c r="B2463" s="42" t="s">
        <v>9</v>
      </c>
      <c r="C2463" s="42" t="s">
        <v>2307</v>
      </c>
      <c r="D2463" s="42" t="s">
        <v>409</v>
      </c>
      <c r="E2463">
        <v>12858996</v>
      </c>
      <c r="F2463">
        <v>6</v>
      </c>
      <c r="G2463" s="2">
        <v>45992</v>
      </c>
      <c r="H2463" s="42" t="s">
        <v>1035</v>
      </c>
      <c r="I2463" s="42" t="s">
        <v>62</v>
      </c>
      <c r="J2463" s="42" t="s">
        <v>1141</v>
      </c>
      <c r="K2463" s="42" t="s">
        <v>10470</v>
      </c>
      <c r="L2463" s="2">
        <v>46112</v>
      </c>
      <c r="M2463" s="42" t="s">
        <v>582</v>
      </c>
    </row>
    <row r="2464" spans="1:13" x14ac:dyDescent="0.25">
      <c r="A2464" s="42" t="s">
        <v>1643</v>
      </c>
      <c r="B2464" s="42" t="s">
        <v>1644</v>
      </c>
      <c r="C2464" s="42" t="s">
        <v>1346</v>
      </c>
      <c r="D2464" s="42" t="s">
        <v>409</v>
      </c>
      <c r="E2464">
        <v>-18901046</v>
      </c>
      <c r="F2464">
        <v>4</v>
      </c>
      <c r="G2464" s="2">
        <v>45809</v>
      </c>
      <c r="H2464" s="42" t="s">
        <v>1221</v>
      </c>
      <c r="I2464" s="42" t="s">
        <v>62</v>
      </c>
      <c r="J2464" s="42" t="s">
        <v>1141</v>
      </c>
      <c r="K2464" s="42" t="s">
        <v>10473</v>
      </c>
      <c r="L2464" s="2">
        <v>46112</v>
      </c>
      <c r="M2464" s="42" t="s">
        <v>582</v>
      </c>
    </row>
    <row r="2465" spans="1:13" x14ac:dyDescent="0.25">
      <c r="A2465" s="42" t="s">
        <v>147</v>
      </c>
      <c r="B2465" s="42" t="s">
        <v>9</v>
      </c>
      <c r="C2465" s="42" t="s">
        <v>1050</v>
      </c>
      <c r="D2465" s="42" t="s">
        <v>409</v>
      </c>
      <c r="E2465">
        <v>-21156116</v>
      </c>
      <c r="F2465">
        <v>7</v>
      </c>
      <c r="G2465" s="2">
        <v>45735</v>
      </c>
      <c r="H2465" s="42" t="s">
        <v>1051</v>
      </c>
      <c r="I2465" s="42" t="s">
        <v>62</v>
      </c>
      <c r="J2465" s="42" t="s">
        <v>1219</v>
      </c>
      <c r="K2465" s="42" t="s">
        <v>1050</v>
      </c>
      <c r="L2465" s="2">
        <v>46112</v>
      </c>
      <c r="M2465" s="42" t="s">
        <v>582</v>
      </c>
    </row>
    <row r="2466" spans="1:13" x14ac:dyDescent="0.25">
      <c r="A2466" s="42" t="s">
        <v>147</v>
      </c>
      <c r="B2466" s="42" t="s">
        <v>9</v>
      </c>
      <c r="C2466" s="42" t="s">
        <v>1050</v>
      </c>
      <c r="D2466" s="42" t="s">
        <v>409</v>
      </c>
      <c r="E2466">
        <v>21156116</v>
      </c>
      <c r="F2466">
        <v>7</v>
      </c>
      <c r="G2466" s="2">
        <v>45735</v>
      </c>
      <c r="H2466" s="42" t="s">
        <v>1051</v>
      </c>
      <c r="I2466" s="42" t="s">
        <v>62</v>
      </c>
      <c r="J2466" s="42" t="s">
        <v>1219</v>
      </c>
      <c r="K2466" s="42" t="s">
        <v>1050</v>
      </c>
      <c r="L2466" s="2">
        <v>46112</v>
      </c>
      <c r="M2466" s="42" t="s">
        <v>582</v>
      </c>
    </row>
    <row r="2467" spans="1:13" x14ac:dyDescent="0.25">
      <c r="A2467" s="42" t="s">
        <v>147</v>
      </c>
      <c r="B2467" s="42" t="s">
        <v>9</v>
      </c>
      <c r="C2467" s="42" t="s">
        <v>1343</v>
      </c>
      <c r="D2467" s="42" t="s">
        <v>409</v>
      </c>
      <c r="E2467">
        <v>11496028</v>
      </c>
      <c r="F2467">
        <v>17</v>
      </c>
      <c r="G2467" s="2">
        <v>45838</v>
      </c>
      <c r="H2467" s="42" t="s">
        <v>1051</v>
      </c>
      <c r="I2467" s="42" t="s">
        <v>62</v>
      </c>
      <c r="J2467" s="42" t="s">
        <v>1219</v>
      </c>
      <c r="K2467" s="42" t="s">
        <v>1343</v>
      </c>
      <c r="L2467" s="2">
        <v>46112</v>
      </c>
      <c r="M2467" s="42" t="s">
        <v>582</v>
      </c>
    </row>
    <row r="2468" spans="1:13" x14ac:dyDescent="0.25">
      <c r="A2468" s="42" t="s">
        <v>147</v>
      </c>
      <c r="B2468" s="42" t="s">
        <v>9</v>
      </c>
      <c r="C2468" s="42" t="s">
        <v>630</v>
      </c>
      <c r="D2468" s="42" t="s">
        <v>409</v>
      </c>
      <c r="E2468">
        <v>-1464839</v>
      </c>
      <c r="F2468">
        <v>24</v>
      </c>
      <c r="G2468" s="2">
        <v>45624</v>
      </c>
      <c r="H2468" s="42" t="s">
        <v>1051</v>
      </c>
      <c r="I2468" s="42" t="s">
        <v>62</v>
      </c>
      <c r="J2468" s="42" t="s">
        <v>421</v>
      </c>
      <c r="K2468" s="42" t="s">
        <v>633</v>
      </c>
      <c r="L2468" s="2">
        <v>46112</v>
      </c>
      <c r="M2468" s="42" t="s">
        <v>582</v>
      </c>
    </row>
    <row r="2469" spans="1:13" x14ac:dyDescent="0.25">
      <c r="A2469" s="42" t="s">
        <v>147</v>
      </c>
      <c r="B2469" s="42" t="s">
        <v>9</v>
      </c>
      <c r="C2469" s="42" t="s">
        <v>298</v>
      </c>
      <c r="D2469" s="42" t="s">
        <v>409</v>
      </c>
      <c r="E2469">
        <v>-50054792</v>
      </c>
      <c r="F2469">
        <v>35</v>
      </c>
      <c r="G2469" s="2">
        <v>45352</v>
      </c>
      <c r="H2469" s="42" t="s">
        <v>1051</v>
      </c>
      <c r="I2469" s="42" t="s">
        <v>62</v>
      </c>
      <c r="J2469" s="42" t="s">
        <v>1219</v>
      </c>
      <c r="K2469" s="42" t="s">
        <v>298</v>
      </c>
      <c r="L2469" s="2">
        <v>46112</v>
      </c>
      <c r="M2469" s="42" t="s">
        <v>582</v>
      </c>
    </row>
    <row r="2470" spans="1:13" x14ac:dyDescent="0.25">
      <c r="A2470" s="42" t="s">
        <v>147</v>
      </c>
      <c r="B2470" s="42" t="s">
        <v>9</v>
      </c>
      <c r="C2470" s="42" t="s">
        <v>3391</v>
      </c>
      <c r="D2470" s="42" t="s">
        <v>409</v>
      </c>
      <c r="E2470">
        <v>8924511</v>
      </c>
      <c r="F2470">
        <v>5</v>
      </c>
      <c r="G2470" s="2">
        <v>46023</v>
      </c>
      <c r="H2470" s="42" t="s">
        <v>1035</v>
      </c>
      <c r="I2470" s="42" t="s">
        <v>62</v>
      </c>
      <c r="J2470" s="42" t="s">
        <v>1141</v>
      </c>
      <c r="K2470" s="42" t="s">
        <v>3391</v>
      </c>
      <c r="L2470" s="2">
        <v>46112</v>
      </c>
      <c r="M2470" s="42" t="s">
        <v>582</v>
      </c>
    </row>
    <row r="2471" spans="1:13" x14ac:dyDescent="0.25">
      <c r="A2471" s="42" t="s">
        <v>147</v>
      </c>
      <c r="B2471" s="42" t="s">
        <v>9</v>
      </c>
      <c r="C2471" s="42" t="s">
        <v>3390</v>
      </c>
      <c r="D2471" s="42" t="s">
        <v>409</v>
      </c>
      <c r="E2471">
        <v>-33036200</v>
      </c>
      <c r="F2471">
        <v>5</v>
      </c>
      <c r="G2471" s="2">
        <v>46052</v>
      </c>
      <c r="H2471" s="42" t="s">
        <v>1051</v>
      </c>
      <c r="I2471" s="42" t="s">
        <v>62</v>
      </c>
      <c r="J2471" s="42" t="s">
        <v>1219</v>
      </c>
      <c r="K2471" s="42" t="s">
        <v>3390</v>
      </c>
      <c r="L2471" s="2">
        <v>46112</v>
      </c>
      <c r="M2471" s="42" t="s">
        <v>582</v>
      </c>
    </row>
    <row r="2472" spans="1:13" x14ac:dyDescent="0.25">
      <c r="A2472" s="42" t="s">
        <v>147</v>
      </c>
      <c r="B2472" s="42" t="s">
        <v>9</v>
      </c>
      <c r="C2472" s="42" t="s">
        <v>3391</v>
      </c>
      <c r="D2472" s="42" t="s">
        <v>409</v>
      </c>
      <c r="E2472">
        <v>-8924511</v>
      </c>
      <c r="F2472">
        <v>5</v>
      </c>
      <c r="G2472" s="2">
        <v>46023</v>
      </c>
      <c r="H2472" s="42" t="s">
        <v>1035</v>
      </c>
      <c r="I2472" s="42" t="s">
        <v>62</v>
      </c>
      <c r="J2472" s="42" t="s">
        <v>1141</v>
      </c>
      <c r="K2472" s="42" t="s">
        <v>3391</v>
      </c>
      <c r="L2472" s="2">
        <v>46112</v>
      </c>
      <c r="M2472" s="42" t="s">
        <v>582</v>
      </c>
    </row>
    <row r="2473" spans="1:13" x14ac:dyDescent="0.25">
      <c r="A2473" s="42" t="s">
        <v>147</v>
      </c>
      <c r="B2473" s="42" t="s">
        <v>9</v>
      </c>
      <c r="C2473" s="42" t="s">
        <v>3390</v>
      </c>
      <c r="D2473" s="42" t="s">
        <v>409</v>
      </c>
      <c r="E2473">
        <v>33036200</v>
      </c>
      <c r="F2473">
        <v>5</v>
      </c>
      <c r="G2473" s="2">
        <v>46052</v>
      </c>
      <c r="H2473" s="42" t="s">
        <v>1051</v>
      </c>
      <c r="I2473" s="42" t="s">
        <v>62</v>
      </c>
      <c r="J2473" s="42" t="s">
        <v>1219</v>
      </c>
      <c r="K2473" s="42" t="s">
        <v>3390</v>
      </c>
      <c r="L2473" s="2">
        <v>46112</v>
      </c>
      <c r="M2473" s="42" t="s">
        <v>582</v>
      </c>
    </row>
    <row r="2474" spans="1:13" x14ac:dyDescent="0.25">
      <c r="A2474" s="42" t="s">
        <v>1643</v>
      </c>
      <c r="B2474" s="42" t="s">
        <v>1644</v>
      </c>
      <c r="C2474" s="42" t="s">
        <v>1346</v>
      </c>
      <c r="D2474" s="42" t="s">
        <v>409</v>
      </c>
      <c r="E2474">
        <v>18253743</v>
      </c>
      <c r="F2474">
        <v>4</v>
      </c>
      <c r="G2474" s="2">
        <v>45809</v>
      </c>
      <c r="H2474" s="42" t="s">
        <v>1221</v>
      </c>
      <c r="I2474" s="42" t="s">
        <v>62</v>
      </c>
      <c r="J2474" s="42" t="s">
        <v>1141</v>
      </c>
      <c r="K2474" s="42" t="s">
        <v>10473</v>
      </c>
      <c r="L2474" s="2">
        <v>46112</v>
      </c>
      <c r="M2474" s="42" t="s">
        <v>582</v>
      </c>
    </row>
    <row r="2475" spans="1:13" x14ac:dyDescent="0.25">
      <c r="A2475" s="42" t="s">
        <v>159</v>
      </c>
      <c r="B2475" s="42" t="s">
        <v>32</v>
      </c>
      <c r="C2475" s="42" t="s">
        <v>1602</v>
      </c>
      <c r="D2475" s="42" t="s">
        <v>409</v>
      </c>
      <c r="E2475">
        <v>6898195</v>
      </c>
      <c r="F2475">
        <v>13</v>
      </c>
      <c r="G2475" s="2">
        <v>45901</v>
      </c>
      <c r="H2475" s="42" t="s">
        <v>1314</v>
      </c>
      <c r="I2475" s="42" t="s">
        <v>62</v>
      </c>
      <c r="J2475" s="42" t="s">
        <v>1141</v>
      </c>
      <c r="K2475" s="42" t="s">
        <v>1524</v>
      </c>
      <c r="L2475" s="2">
        <v>46112</v>
      </c>
      <c r="M2475" s="42" t="s">
        <v>582</v>
      </c>
    </row>
    <row r="2476" spans="1:13" x14ac:dyDescent="0.25">
      <c r="A2476" s="42" t="s">
        <v>802</v>
      </c>
      <c r="B2476" s="42" t="s">
        <v>652</v>
      </c>
      <c r="C2476" s="42" t="s">
        <v>2189</v>
      </c>
      <c r="D2476" s="42" t="s">
        <v>409</v>
      </c>
      <c r="E2476">
        <v>5889191</v>
      </c>
      <c r="F2476">
        <v>5</v>
      </c>
      <c r="G2476" s="2">
        <v>45989</v>
      </c>
      <c r="H2476" s="42" t="s">
        <v>1221</v>
      </c>
      <c r="I2476" s="42" t="s">
        <v>62</v>
      </c>
      <c r="J2476" s="42" t="s">
        <v>1141</v>
      </c>
      <c r="K2476" s="42" t="s">
        <v>10472</v>
      </c>
      <c r="L2476" s="2">
        <v>46112</v>
      </c>
      <c r="M2476" s="42" t="s">
        <v>582</v>
      </c>
    </row>
    <row r="2477" spans="1:13" x14ac:dyDescent="0.25">
      <c r="A2477" s="42" t="s">
        <v>6904</v>
      </c>
      <c r="B2477" s="42" t="s">
        <v>6905</v>
      </c>
      <c r="C2477" s="42" t="s">
        <v>2179</v>
      </c>
      <c r="D2477" s="42" t="s">
        <v>409</v>
      </c>
      <c r="E2477">
        <v>1569886</v>
      </c>
      <c r="F2477">
        <v>4</v>
      </c>
      <c r="G2477" s="2">
        <v>45989</v>
      </c>
      <c r="H2477" s="42" t="s">
        <v>1033</v>
      </c>
      <c r="I2477" s="42" t="s">
        <v>62</v>
      </c>
      <c r="J2477" s="42" t="s">
        <v>1219</v>
      </c>
      <c r="K2477" s="42" t="s">
        <v>10474</v>
      </c>
      <c r="L2477" s="2">
        <v>46112</v>
      </c>
      <c r="M2477" s="42" t="s">
        <v>582</v>
      </c>
    </row>
    <row r="2478" spans="1:13" x14ac:dyDescent="0.25">
      <c r="A2478" s="42" t="s">
        <v>159</v>
      </c>
      <c r="B2478" s="42" t="s">
        <v>32</v>
      </c>
      <c r="C2478" s="42" t="s">
        <v>1602</v>
      </c>
      <c r="D2478" s="42" t="s">
        <v>409</v>
      </c>
      <c r="E2478">
        <v>-5739776</v>
      </c>
      <c r="F2478">
        <v>13</v>
      </c>
      <c r="G2478" s="2">
        <v>45901</v>
      </c>
      <c r="H2478" s="42" t="s">
        <v>1314</v>
      </c>
      <c r="I2478" s="42" t="s">
        <v>62</v>
      </c>
      <c r="J2478" s="42" t="s">
        <v>1141</v>
      </c>
      <c r="K2478" s="42" t="s">
        <v>1524</v>
      </c>
      <c r="L2478" s="2">
        <v>46112</v>
      </c>
      <c r="M2478" s="42" t="s">
        <v>582</v>
      </c>
    </row>
    <row r="2479" spans="1:13" x14ac:dyDescent="0.25">
      <c r="A2479" s="42" t="s">
        <v>172</v>
      </c>
      <c r="B2479" s="42" t="s">
        <v>1220</v>
      </c>
      <c r="C2479" s="42" t="s">
        <v>2183</v>
      </c>
      <c r="D2479" s="42" t="s">
        <v>409</v>
      </c>
      <c r="E2479">
        <v>6296406</v>
      </c>
      <c r="F2479">
        <v>5</v>
      </c>
      <c r="G2479" s="2">
        <v>45989</v>
      </c>
      <c r="H2479" s="42" t="s">
        <v>1221</v>
      </c>
      <c r="I2479" s="42" t="s">
        <v>62</v>
      </c>
      <c r="J2479" s="42" t="s">
        <v>1141</v>
      </c>
      <c r="K2479" s="42" t="s">
        <v>10471</v>
      </c>
      <c r="L2479" s="2">
        <v>46112</v>
      </c>
      <c r="M2479" s="42" t="s">
        <v>582</v>
      </c>
    </row>
    <row r="2480" spans="1:13" x14ac:dyDescent="0.25">
      <c r="A2480" s="42"/>
      <c r="B2480" s="42" t="s">
        <v>1222</v>
      </c>
      <c r="C2480" s="42" t="s">
        <v>1482</v>
      </c>
      <c r="D2480" s="42" t="s">
        <v>409</v>
      </c>
      <c r="E2480">
        <v>-11576200</v>
      </c>
      <c r="F2480">
        <v>13</v>
      </c>
      <c r="G2480" s="2">
        <v>45842</v>
      </c>
      <c r="H2480" s="42" t="s">
        <v>1034</v>
      </c>
      <c r="I2480" s="42" t="s">
        <v>62</v>
      </c>
      <c r="J2480" s="42" t="s">
        <v>1219</v>
      </c>
      <c r="K2480" s="42" t="s">
        <v>1478</v>
      </c>
      <c r="L2480" s="2">
        <v>46111</v>
      </c>
      <c r="M2480" s="42" t="s">
        <v>582</v>
      </c>
    </row>
    <row r="2481" spans="1:13" x14ac:dyDescent="0.25">
      <c r="A2481" s="42" t="s">
        <v>159</v>
      </c>
      <c r="B2481" s="42" t="s">
        <v>32</v>
      </c>
      <c r="C2481" s="42" t="s">
        <v>1602</v>
      </c>
      <c r="D2481" s="42" t="s">
        <v>409</v>
      </c>
      <c r="E2481">
        <v>5739776</v>
      </c>
      <c r="F2481">
        <v>13</v>
      </c>
      <c r="G2481" s="2">
        <v>45901</v>
      </c>
      <c r="H2481" s="42" t="s">
        <v>1314</v>
      </c>
      <c r="I2481" s="42" t="s">
        <v>62</v>
      </c>
      <c r="J2481" s="42" t="s">
        <v>1141</v>
      </c>
      <c r="K2481" s="42" t="s">
        <v>1524</v>
      </c>
      <c r="L2481" s="2">
        <v>46111</v>
      </c>
      <c r="M2481" s="42" t="s">
        <v>582</v>
      </c>
    </row>
    <row r="2482" spans="1:13" x14ac:dyDescent="0.25">
      <c r="A2482" s="42" t="s">
        <v>281</v>
      </c>
      <c r="B2482" s="42" t="s">
        <v>276</v>
      </c>
      <c r="C2482" s="42" t="s">
        <v>1769</v>
      </c>
      <c r="D2482" s="42" t="s">
        <v>409</v>
      </c>
      <c r="E2482">
        <v>1196289</v>
      </c>
      <c r="F2482">
        <v>10</v>
      </c>
      <c r="G2482" s="2">
        <v>45959</v>
      </c>
      <c r="H2482" s="42" t="s">
        <v>1034</v>
      </c>
      <c r="I2482" s="42" t="s">
        <v>62</v>
      </c>
      <c r="J2482" s="42" t="s">
        <v>1219</v>
      </c>
      <c r="K2482" s="42" t="s">
        <v>1807</v>
      </c>
      <c r="L2482" s="2">
        <v>46111</v>
      </c>
      <c r="M2482" s="42" t="s">
        <v>582</v>
      </c>
    </row>
    <row r="2483" spans="1:13" x14ac:dyDescent="0.25">
      <c r="A2483" s="42" t="s">
        <v>2572</v>
      </c>
      <c r="B2483" s="42" t="s">
        <v>2573</v>
      </c>
      <c r="C2483" s="42" t="s">
        <v>2574</v>
      </c>
      <c r="D2483" s="42" t="s">
        <v>409</v>
      </c>
      <c r="E2483">
        <v>4612237</v>
      </c>
      <c r="F2483">
        <v>5</v>
      </c>
      <c r="G2483" s="2">
        <v>46043</v>
      </c>
      <c r="H2483" s="42" t="s">
        <v>1243</v>
      </c>
      <c r="I2483" s="42" t="s">
        <v>62</v>
      </c>
      <c r="J2483" s="42" t="s">
        <v>1219</v>
      </c>
      <c r="K2483" s="42" t="s">
        <v>2575</v>
      </c>
      <c r="L2483" s="2">
        <v>46109</v>
      </c>
      <c r="M2483" s="42" t="s">
        <v>582</v>
      </c>
    </row>
    <row r="2484" spans="1:13" x14ac:dyDescent="0.25">
      <c r="A2484" s="42" t="s">
        <v>157</v>
      </c>
      <c r="B2484" s="42" t="s">
        <v>43</v>
      </c>
      <c r="C2484" s="42" t="s">
        <v>1342</v>
      </c>
      <c r="D2484" s="42" t="s">
        <v>409</v>
      </c>
      <c r="E2484">
        <v>358575</v>
      </c>
      <c r="F2484">
        <v>17</v>
      </c>
      <c r="G2484" s="2">
        <v>44712</v>
      </c>
      <c r="H2484" s="42" t="s">
        <v>1036</v>
      </c>
      <c r="I2484" s="42" t="s">
        <v>62</v>
      </c>
      <c r="J2484" s="42" t="s">
        <v>10003</v>
      </c>
      <c r="K2484" s="42" t="s">
        <v>1342</v>
      </c>
      <c r="L2484" s="2">
        <v>46101</v>
      </c>
      <c r="M2484" s="42" t="s">
        <v>582</v>
      </c>
    </row>
    <row r="2485" spans="1:13" x14ac:dyDescent="0.25">
      <c r="A2485" s="42" t="s">
        <v>1515</v>
      </c>
      <c r="B2485" s="42" t="s">
        <v>1516</v>
      </c>
      <c r="C2485" s="42" t="s">
        <v>3412</v>
      </c>
      <c r="D2485" s="42" t="s">
        <v>409</v>
      </c>
      <c r="E2485">
        <v>5671665</v>
      </c>
      <c r="F2485">
        <v>5</v>
      </c>
      <c r="G2485" s="2">
        <v>46023</v>
      </c>
      <c r="H2485" s="42" t="s">
        <v>1221</v>
      </c>
      <c r="I2485" s="42" t="s">
        <v>62</v>
      </c>
      <c r="J2485" s="42" t="s">
        <v>1141</v>
      </c>
      <c r="K2485" s="42" t="s">
        <v>3412</v>
      </c>
      <c r="L2485" s="2">
        <v>46081</v>
      </c>
      <c r="M2485" s="42" t="s">
        <v>582</v>
      </c>
    </row>
    <row r="2486" spans="1:13" x14ac:dyDescent="0.25">
      <c r="A2486" s="42" t="s">
        <v>1863</v>
      </c>
      <c r="B2486" s="42" t="s">
        <v>3576</v>
      </c>
      <c r="C2486" s="42" t="s">
        <v>1778</v>
      </c>
      <c r="D2486" s="42" t="s">
        <v>409</v>
      </c>
      <c r="E2486">
        <v>-321768</v>
      </c>
      <c r="F2486">
        <v>4</v>
      </c>
      <c r="G2486" s="2">
        <v>45960</v>
      </c>
      <c r="H2486" s="42" t="s">
        <v>1035</v>
      </c>
      <c r="I2486" s="42" t="s">
        <v>62</v>
      </c>
      <c r="J2486" s="42" t="s">
        <v>1141</v>
      </c>
      <c r="K2486" s="42" t="s">
        <v>10476</v>
      </c>
      <c r="L2486" s="2">
        <v>46081</v>
      </c>
      <c r="M2486" s="42" t="s">
        <v>582</v>
      </c>
    </row>
    <row r="2487" spans="1:13" x14ac:dyDescent="0.25">
      <c r="A2487" s="42" t="s">
        <v>1863</v>
      </c>
      <c r="B2487" s="42" t="s">
        <v>3576</v>
      </c>
      <c r="C2487" s="42" t="s">
        <v>1778</v>
      </c>
      <c r="D2487" s="42" t="s">
        <v>409</v>
      </c>
      <c r="E2487">
        <v>791647</v>
      </c>
      <c r="F2487">
        <v>4</v>
      </c>
      <c r="G2487" s="2">
        <v>45960</v>
      </c>
      <c r="H2487" s="42" t="s">
        <v>1035</v>
      </c>
      <c r="I2487" s="42" t="s">
        <v>62</v>
      </c>
      <c r="J2487" s="42" t="s">
        <v>1141</v>
      </c>
      <c r="K2487" s="42" t="s">
        <v>10476</v>
      </c>
      <c r="L2487" s="2">
        <v>46081</v>
      </c>
      <c r="M2487" s="42" t="s">
        <v>582</v>
      </c>
    </row>
    <row r="2488" spans="1:13" x14ac:dyDescent="0.25">
      <c r="A2488" s="42" t="s">
        <v>1515</v>
      </c>
      <c r="B2488" s="42" t="s">
        <v>1516</v>
      </c>
      <c r="C2488" s="42" t="s">
        <v>2308</v>
      </c>
      <c r="D2488" s="42" t="s">
        <v>409</v>
      </c>
      <c r="E2488">
        <v>13008187</v>
      </c>
      <c r="F2488">
        <v>4</v>
      </c>
      <c r="G2488" s="2">
        <v>45992</v>
      </c>
      <c r="H2488" s="42" t="s">
        <v>1221</v>
      </c>
      <c r="I2488" s="42" t="s">
        <v>62</v>
      </c>
      <c r="J2488" s="42" t="s">
        <v>1141</v>
      </c>
      <c r="K2488" s="42" t="s">
        <v>2308</v>
      </c>
      <c r="L2488" s="2">
        <v>46081</v>
      </c>
      <c r="M2488" s="42" t="s">
        <v>582</v>
      </c>
    </row>
    <row r="2489" spans="1:13" x14ac:dyDescent="0.25">
      <c r="A2489" s="42" t="s">
        <v>1515</v>
      </c>
      <c r="B2489" s="42" t="s">
        <v>1516</v>
      </c>
      <c r="C2489" s="42" t="s">
        <v>3412</v>
      </c>
      <c r="D2489" s="42" t="s">
        <v>409</v>
      </c>
      <c r="E2489">
        <v>-5671665</v>
      </c>
      <c r="F2489">
        <v>5</v>
      </c>
      <c r="G2489" s="2">
        <v>46023</v>
      </c>
      <c r="H2489" s="42" t="s">
        <v>1221</v>
      </c>
      <c r="I2489" s="42" t="s">
        <v>62</v>
      </c>
      <c r="J2489" s="42" t="s">
        <v>1141</v>
      </c>
      <c r="K2489" s="42" t="s">
        <v>3412</v>
      </c>
      <c r="L2489" s="2">
        <v>46081</v>
      </c>
      <c r="M2489" s="42" t="s">
        <v>582</v>
      </c>
    </row>
    <row r="2490" spans="1:13" x14ac:dyDescent="0.25">
      <c r="A2490" s="42" t="s">
        <v>2185</v>
      </c>
      <c r="B2490" s="42" t="s">
        <v>4862</v>
      </c>
      <c r="C2490" s="42" t="s">
        <v>2186</v>
      </c>
      <c r="D2490" s="42" t="s">
        <v>409</v>
      </c>
      <c r="E2490">
        <v>1585744</v>
      </c>
      <c r="F2490">
        <v>5</v>
      </c>
      <c r="G2490" s="2">
        <v>45978</v>
      </c>
      <c r="H2490" s="42" t="s">
        <v>1035</v>
      </c>
      <c r="I2490" s="42" t="s">
        <v>62</v>
      </c>
      <c r="J2490" s="42" t="s">
        <v>1141</v>
      </c>
      <c r="K2490" s="42" t="s">
        <v>10475</v>
      </c>
      <c r="L2490" s="2">
        <v>46081</v>
      </c>
      <c r="M2490" s="42" t="s">
        <v>582</v>
      </c>
    </row>
    <row r="2491" spans="1:13" x14ac:dyDescent="0.25">
      <c r="A2491" s="42" t="s">
        <v>157</v>
      </c>
      <c r="B2491" s="42" t="s">
        <v>43</v>
      </c>
      <c r="C2491" s="42" t="s">
        <v>1342</v>
      </c>
      <c r="D2491" s="42" t="s">
        <v>409</v>
      </c>
      <c r="E2491">
        <v>4886067</v>
      </c>
      <c r="F2491">
        <v>17</v>
      </c>
      <c r="G2491" s="2">
        <v>44712</v>
      </c>
      <c r="H2491" s="42" t="s">
        <v>1036</v>
      </c>
      <c r="I2491" s="42" t="s">
        <v>62</v>
      </c>
      <c r="J2491" s="42" t="s">
        <v>10003</v>
      </c>
      <c r="K2491" s="42" t="s">
        <v>1342</v>
      </c>
      <c r="L2491" s="2">
        <v>46081</v>
      </c>
      <c r="M2491" s="42" t="s">
        <v>582</v>
      </c>
    </row>
    <row r="2492" spans="1:13" x14ac:dyDescent="0.25">
      <c r="A2492" s="42" t="s">
        <v>2185</v>
      </c>
      <c r="B2492" s="42" t="s">
        <v>4862</v>
      </c>
      <c r="C2492" s="42" t="s">
        <v>2186</v>
      </c>
      <c r="D2492" s="42" t="s">
        <v>409</v>
      </c>
      <c r="E2492">
        <v>-712820</v>
      </c>
      <c r="F2492">
        <v>5</v>
      </c>
      <c r="G2492" s="2">
        <v>45978</v>
      </c>
      <c r="H2492" s="42" t="s">
        <v>1035</v>
      </c>
      <c r="I2492" s="42" t="s">
        <v>62</v>
      </c>
      <c r="J2492" s="42" t="s">
        <v>1141</v>
      </c>
      <c r="K2492" s="42" t="s">
        <v>10475</v>
      </c>
      <c r="L2492" s="2">
        <v>46081</v>
      </c>
      <c r="M2492" s="42" t="s">
        <v>582</v>
      </c>
    </row>
    <row r="2493" spans="1:13" x14ac:dyDescent="0.25">
      <c r="A2493" s="42" t="s">
        <v>173</v>
      </c>
      <c r="B2493" s="42" t="s">
        <v>24</v>
      </c>
      <c r="C2493" s="42" t="s">
        <v>1542</v>
      </c>
      <c r="D2493" s="42" t="s">
        <v>409</v>
      </c>
      <c r="E2493">
        <v>16853544</v>
      </c>
      <c r="F2493">
        <v>4</v>
      </c>
      <c r="G2493" s="2">
        <v>45898</v>
      </c>
      <c r="H2493" s="42" t="s">
        <v>1035</v>
      </c>
      <c r="I2493" s="42" t="s">
        <v>62</v>
      </c>
      <c r="J2493" s="42" t="s">
        <v>1141</v>
      </c>
      <c r="K2493" s="42" t="s">
        <v>6028</v>
      </c>
      <c r="L2493" s="2">
        <v>46081</v>
      </c>
      <c r="M2493" s="42" t="s">
        <v>582</v>
      </c>
    </row>
    <row r="2494" spans="1:13" x14ac:dyDescent="0.25">
      <c r="A2494" s="42" t="s">
        <v>147</v>
      </c>
      <c r="B2494" s="42" t="s">
        <v>9</v>
      </c>
      <c r="C2494" s="42" t="s">
        <v>3390</v>
      </c>
      <c r="D2494" s="42" t="s">
        <v>409</v>
      </c>
      <c r="E2494">
        <v>-36983000</v>
      </c>
      <c r="F2494">
        <v>5</v>
      </c>
      <c r="G2494" s="2">
        <v>46052</v>
      </c>
      <c r="H2494" s="42" t="s">
        <v>1051</v>
      </c>
      <c r="I2494" s="42" t="s">
        <v>62</v>
      </c>
      <c r="J2494" s="42" t="s">
        <v>1219</v>
      </c>
      <c r="K2494" s="42" t="s">
        <v>3390</v>
      </c>
      <c r="L2494" s="2">
        <v>46081</v>
      </c>
      <c r="M2494" s="42" t="s">
        <v>582</v>
      </c>
    </row>
    <row r="2495" spans="1:13" x14ac:dyDescent="0.25">
      <c r="A2495" s="42" t="s">
        <v>147</v>
      </c>
      <c r="B2495" s="42" t="s">
        <v>9</v>
      </c>
      <c r="C2495" s="42" t="s">
        <v>1422</v>
      </c>
      <c r="D2495" s="42" t="s">
        <v>409</v>
      </c>
      <c r="E2495">
        <v>10612893</v>
      </c>
      <c r="F2495">
        <v>8</v>
      </c>
      <c r="G2495" s="2">
        <v>45839</v>
      </c>
      <c r="H2495" s="42" t="s">
        <v>1035</v>
      </c>
      <c r="I2495" s="42" t="s">
        <v>62</v>
      </c>
      <c r="J2495" s="42" t="s">
        <v>1141</v>
      </c>
      <c r="K2495" s="42" t="s">
        <v>1422</v>
      </c>
      <c r="L2495" s="2">
        <v>46081</v>
      </c>
      <c r="M2495" s="42" t="s">
        <v>582</v>
      </c>
    </row>
    <row r="2496" spans="1:13" x14ac:dyDescent="0.25">
      <c r="A2496" s="42" t="s">
        <v>147</v>
      </c>
      <c r="B2496" s="42" t="s">
        <v>9</v>
      </c>
      <c r="C2496" s="42" t="s">
        <v>630</v>
      </c>
      <c r="D2496" s="42" t="s">
        <v>409</v>
      </c>
      <c r="E2496">
        <v>1469599</v>
      </c>
      <c r="F2496">
        <v>24</v>
      </c>
      <c r="G2496" s="2">
        <v>45624</v>
      </c>
      <c r="H2496" s="42" t="s">
        <v>1051</v>
      </c>
      <c r="I2496" s="42" t="s">
        <v>62</v>
      </c>
      <c r="J2496" s="42" t="s">
        <v>421</v>
      </c>
      <c r="K2496" s="42" t="s">
        <v>633</v>
      </c>
      <c r="L2496" s="2">
        <v>46081</v>
      </c>
      <c r="M2496" s="42" t="s">
        <v>582</v>
      </c>
    </row>
    <row r="2497" spans="1:13" x14ac:dyDescent="0.25">
      <c r="A2497" s="42" t="s">
        <v>110</v>
      </c>
      <c r="B2497" s="42" t="s">
        <v>5939</v>
      </c>
      <c r="C2497" s="42" t="s">
        <v>1773</v>
      </c>
      <c r="D2497" s="42" t="s">
        <v>409</v>
      </c>
      <c r="E2497">
        <v>8602346</v>
      </c>
      <c r="F2497">
        <v>6</v>
      </c>
      <c r="G2497" s="2">
        <v>45959</v>
      </c>
      <c r="H2497" s="42" t="s">
        <v>1033</v>
      </c>
      <c r="I2497" s="42" t="s">
        <v>62</v>
      </c>
      <c r="J2497" s="42" t="s">
        <v>1219</v>
      </c>
      <c r="K2497" s="42" t="s">
        <v>1773</v>
      </c>
      <c r="L2497" s="2">
        <v>46081</v>
      </c>
      <c r="M2497" s="42" t="s">
        <v>582</v>
      </c>
    </row>
    <row r="2498" spans="1:13" x14ac:dyDescent="0.25">
      <c r="A2498" s="42" t="s">
        <v>147</v>
      </c>
      <c r="B2498" s="42" t="s">
        <v>9</v>
      </c>
      <c r="C2498" s="42" t="s">
        <v>298</v>
      </c>
      <c r="D2498" s="42" t="s">
        <v>409</v>
      </c>
      <c r="E2498">
        <v>50054792</v>
      </c>
      <c r="F2498">
        <v>35</v>
      </c>
      <c r="G2498" s="2">
        <v>45352</v>
      </c>
      <c r="H2498" s="42" t="s">
        <v>1051</v>
      </c>
      <c r="I2498" s="42" t="s">
        <v>62</v>
      </c>
      <c r="J2498" s="42" t="s">
        <v>1219</v>
      </c>
      <c r="K2498" s="42" t="s">
        <v>298</v>
      </c>
      <c r="L2498" s="2">
        <v>46081</v>
      </c>
      <c r="M2498" s="42" t="s">
        <v>582</v>
      </c>
    </row>
    <row r="2499" spans="1:13" x14ac:dyDescent="0.25">
      <c r="A2499" s="42" t="s">
        <v>147</v>
      </c>
      <c r="B2499" s="42" t="s">
        <v>9</v>
      </c>
      <c r="C2499" s="42" t="s">
        <v>3391</v>
      </c>
      <c r="D2499" s="42" t="s">
        <v>409</v>
      </c>
      <c r="E2499">
        <v>-8924511</v>
      </c>
      <c r="F2499">
        <v>5</v>
      </c>
      <c r="G2499" s="2">
        <v>46023</v>
      </c>
      <c r="H2499" s="42" t="s">
        <v>1035</v>
      </c>
      <c r="I2499" s="42" t="s">
        <v>62</v>
      </c>
      <c r="J2499" s="42" t="s">
        <v>1141</v>
      </c>
      <c r="K2499" s="42" t="s">
        <v>3391</v>
      </c>
      <c r="L2499" s="2">
        <v>46081</v>
      </c>
      <c r="M2499" s="42" t="s">
        <v>582</v>
      </c>
    </row>
    <row r="2500" spans="1:13" x14ac:dyDescent="0.25">
      <c r="A2500" s="42" t="s">
        <v>147</v>
      </c>
      <c r="B2500" s="42" t="s">
        <v>9</v>
      </c>
      <c r="C2500" s="42" t="s">
        <v>2307</v>
      </c>
      <c r="D2500" s="42" t="s">
        <v>409</v>
      </c>
      <c r="E2500">
        <v>12858877</v>
      </c>
      <c r="F2500">
        <v>6</v>
      </c>
      <c r="G2500" s="2">
        <v>45992</v>
      </c>
      <c r="H2500" s="42" t="s">
        <v>1035</v>
      </c>
      <c r="I2500" s="42" t="s">
        <v>62</v>
      </c>
      <c r="J2500" s="42" t="s">
        <v>1141</v>
      </c>
      <c r="K2500" s="42" t="s">
        <v>10470</v>
      </c>
      <c r="L2500" s="2">
        <v>46081</v>
      </c>
      <c r="M2500" s="42" t="s">
        <v>582</v>
      </c>
    </row>
    <row r="2501" spans="1:13" x14ac:dyDescent="0.25">
      <c r="A2501" s="42" t="s">
        <v>147</v>
      </c>
      <c r="B2501" s="42" t="s">
        <v>9</v>
      </c>
      <c r="C2501" s="42" t="s">
        <v>3390</v>
      </c>
      <c r="D2501" s="42" t="s">
        <v>409</v>
      </c>
      <c r="E2501">
        <v>33036200</v>
      </c>
      <c r="F2501">
        <v>5</v>
      </c>
      <c r="G2501" s="2">
        <v>46052</v>
      </c>
      <c r="H2501" s="42" t="s">
        <v>1051</v>
      </c>
      <c r="I2501" s="42" t="s">
        <v>62</v>
      </c>
      <c r="J2501" s="42" t="s">
        <v>1219</v>
      </c>
      <c r="K2501" s="42" t="s">
        <v>3390</v>
      </c>
      <c r="L2501" s="2">
        <v>46081</v>
      </c>
      <c r="M2501" s="42" t="s">
        <v>582</v>
      </c>
    </row>
    <row r="2502" spans="1:13" x14ac:dyDescent="0.25">
      <c r="A2502" s="42" t="s">
        <v>147</v>
      </c>
      <c r="B2502" s="42" t="s">
        <v>9</v>
      </c>
      <c r="C2502" s="42" t="s">
        <v>1343</v>
      </c>
      <c r="D2502" s="42" t="s">
        <v>409</v>
      </c>
      <c r="E2502">
        <v>-2879620</v>
      </c>
      <c r="F2502">
        <v>17</v>
      </c>
      <c r="G2502" s="2">
        <v>45838</v>
      </c>
      <c r="H2502" s="42" t="s">
        <v>1051</v>
      </c>
      <c r="I2502" s="42" t="s">
        <v>62</v>
      </c>
      <c r="J2502" s="42" t="s">
        <v>1219</v>
      </c>
      <c r="K2502" s="42" t="s">
        <v>1343</v>
      </c>
      <c r="L2502" s="2">
        <v>46081</v>
      </c>
      <c r="M2502" s="42" t="s">
        <v>582</v>
      </c>
    </row>
    <row r="2503" spans="1:13" x14ac:dyDescent="0.25">
      <c r="A2503" s="42" t="s">
        <v>147</v>
      </c>
      <c r="B2503" s="42" t="s">
        <v>9</v>
      </c>
      <c r="C2503" s="42" t="s">
        <v>630</v>
      </c>
      <c r="D2503" s="42" t="s">
        <v>409</v>
      </c>
      <c r="E2503">
        <v>-1469599</v>
      </c>
      <c r="F2503">
        <v>24</v>
      </c>
      <c r="G2503" s="2">
        <v>45624</v>
      </c>
      <c r="H2503" s="42" t="s">
        <v>1051</v>
      </c>
      <c r="I2503" s="42" t="s">
        <v>62</v>
      </c>
      <c r="J2503" s="42" t="s">
        <v>421</v>
      </c>
      <c r="K2503" s="42" t="s">
        <v>633</v>
      </c>
      <c r="L2503" s="2">
        <v>46081</v>
      </c>
      <c r="M2503" s="42" t="s">
        <v>582</v>
      </c>
    </row>
    <row r="2504" spans="1:13" x14ac:dyDescent="0.25">
      <c r="A2504" s="42" t="s">
        <v>147</v>
      </c>
      <c r="B2504" s="42" t="s">
        <v>9</v>
      </c>
      <c r="C2504" s="42" t="s">
        <v>1050</v>
      </c>
      <c r="D2504" s="42" t="s">
        <v>409</v>
      </c>
      <c r="E2504">
        <v>21156116</v>
      </c>
      <c r="F2504">
        <v>7</v>
      </c>
      <c r="G2504" s="2">
        <v>45735</v>
      </c>
      <c r="H2504" s="42" t="s">
        <v>1051</v>
      </c>
      <c r="I2504" s="42" t="s">
        <v>62</v>
      </c>
      <c r="J2504" s="42" t="s">
        <v>1219</v>
      </c>
      <c r="K2504" s="42" t="s">
        <v>1050</v>
      </c>
      <c r="L2504" s="2">
        <v>46081</v>
      </c>
      <c r="M2504" s="42" t="s">
        <v>582</v>
      </c>
    </row>
    <row r="2505" spans="1:13" x14ac:dyDescent="0.25">
      <c r="A2505" s="42" t="s">
        <v>147</v>
      </c>
      <c r="B2505" s="42" t="s">
        <v>9</v>
      </c>
      <c r="C2505" s="42" t="s">
        <v>1050</v>
      </c>
      <c r="D2505" s="42" t="s">
        <v>409</v>
      </c>
      <c r="E2505">
        <v>-21093000</v>
      </c>
      <c r="F2505">
        <v>7</v>
      </c>
      <c r="G2505" s="2">
        <v>45735</v>
      </c>
      <c r="H2505" s="42" t="s">
        <v>1051</v>
      </c>
      <c r="I2505" s="42" t="s">
        <v>62</v>
      </c>
      <c r="J2505" s="42" t="s">
        <v>1219</v>
      </c>
      <c r="K2505" s="42" t="s">
        <v>1050</v>
      </c>
      <c r="L2505" s="2">
        <v>46081</v>
      </c>
      <c r="M2505" s="42" t="s">
        <v>582</v>
      </c>
    </row>
    <row r="2506" spans="1:13" x14ac:dyDescent="0.25">
      <c r="A2506" s="42" t="s">
        <v>147</v>
      </c>
      <c r="B2506" s="42" t="s">
        <v>9</v>
      </c>
      <c r="C2506" s="42" t="s">
        <v>298</v>
      </c>
      <c r="D2506" s="42" t="s">
        <v>409</v>
      </c>
      <c r="E2506">
        <v>-52445652</v>
      </c>
      <c r="F2506">
        <v>35</v>
      </c>
      <c r="G2506" s="2">
        <v>45352</v>
      </c>
      <c r="H2506" s="42" t="s">
        <v>1051</v>
      </c>
      <c r="I2506" s="42" t="s">
        <v>62</v>
      </c>
      <c r="J2506" s="42" t="s">
        <v>1219</v>
      </c>
      <c r="K2506" s="42" t="s">
        <v>298</v>
      </c>
      <c r="L2506" s="2">
        <v>46081</v>
      </c>
      <c r="M2506" s="42" t="s">
        <v>582</v>
      </c>
    </row>
    <row r="2507" spans="1:13" x14ac:dyDescent="0.25">
      <c r="A2507" s="42" t="s">
        <v>147</v>
      </c>
      <c r="B2507" s="42" t="s">
        <v>9</v>
      </c>
      <c r="C2507" s="42" t="s">
        <v>3391</v>
      </c>
      <c r="D2507" s="42" t="s">
        <v>409</v>
      </c>
      <c r="E2507">
        <v>8924511</v>
      </c>
      <c r="F2507">
        <v>5</v>
      </c>
      <c r="G2507" s="2">
        <v>46023</v>
      </c>
      <c r="H2507" s="42" t="s">
        <v>1035</v>
      </c>
      <c r="I2507" s="42" t="s">
        <v>62</v>
      </c>
      <c r="J2507" s="42" t="s">
        <v>1141</v>
      </c>
      <c r="K2507" s="42" t="s">
        <v>3391</v>
      </c>
      <c r="L2507" s="2">
        <v>46081</v>
      </c>
      <c r="M2507" s="42" t="s">
        <v>582</v>
      </c>
    </row>
    <row r="2508" spans="1:13" x14ac:dyDescent="0.25">
      <c r="A2508" s="42" t="s">
        <v>147</v>
      </c>
      <c r="B2508" s="42" t="s">
        <v>9</v>
      </c>
      <c r="C2508" s="42" t="s">
        <v>1343</v>
      </c>
      <c r="D2508" s="42" t="s">
        <v>409</v>
      </c>
      <c r="E2508">
        <v>2879620</v>
      </c>
      <c r="F2508">
        <v>17</v>
      </c>
      <c r="G2508" s="2">
        <v>45838</v>
      </c>
      <c r="H2508" s="42" t="s">
        <v>1051</v>
      </c>
      <c r="I2508" s="42" t="s">
        <v>62</v>
      </c>
      <c r="J2508" s="42" t="s">
        <v>1219</v>
      </c>
      <c r="K2508" s="42" t="s">
        <v>1343</v>
      </c>
      <c r="L2508" s="2">
        <v>46081</v>
      </c>
      <c r="M2508" s="42" t="s">
        <v>582</v>
      </c>
    </row>
    <row r="2509" spans="1:13" x14ac:dyDescent="0.25">
      <c r="A2509" s="42" t="s">
        <v>802</v>
      </c>
      <c r="B2509" s="42" t="s">
        <v>652</v>
      </c>
      <c r="C2509" s="42" t="s">
        <v>2189</v>
      </c>
      <c r="D2509" s="42" t="s">
        <v>409</v>
      </c>
      <c r="E2509">
        <v>-6248052</v>
      </c>
      <c r="F2509">
        <v>5</v>
      </c>
      <c r="G2509" s="2">
        <v>45989</v>
      </c>
      <c r="H2509" s="42" t="s">
        <v>1221</v>
      </c>
      <c r="I2509" s="42" t="s">
        <v>62</v>
      </c>
      <c r="J2509" s="42" t="s">
        <v>1141</v>
      </c>
      <c r="K2509" s="42" t="s">
        <v>10472</v>
      </c>
      <c r="L2509" s="2">
        <v>46081</v>
      </c>
      <c r="M2509" s="42" t="s">
        <v>582</v>
      </c>
    </row>
    <row r="2510" spans="1:13" x14ac:dyDescent="0.25">
      <c r="A2510" s="42" t="s">
        <v>172</v>
      </c>
      <c r="B2510" s="42" t="s">
        <v>1220</v>
      </c>
      <c r="C2510" s="42" t="s">
        <v>2183</v>
      </c>
      <c r="D2510" s="42" t="s">
        <v>409</v>
      </c>
      <c r="E2510">
        <v>6296406</v>
      </c>
      <c r="F2510">
        <v>5</v>
      </c>
      <c r="G2510" s="2">
        <v>45989</v>
      </c>
      <c r="H2510" s="42" t="s">
        <v>1221</v>
      </c>
      <c r="I2510" s="42" t="s">
        <v>62</v>
      </c>
      <c r="J2510" s="42" t="s">
        <v>1141</v>
      </c>
      <c r="K2510" s="42" t="s">
        <v>10471</v>
      </c>
      <c r="L2510" s="2">
        <v>46081</v>
      </c>
      <c r="M2510" s="42" t="s">
        <v>582</v>
      </c>
    </row>
    <row r="2511" spans="1:13" x14ac:dyDescent="0.25">
      <c r="A2511" s="42" t="s">
        <v>159</v>
      </c>
      <c r="B2511" s="42" t="s">
        <v>32</v>
      </c>
      <c r="C2511" s="42" t="s">
        <v>1602</v>
      </c>
      <c r="D2511" s="42" t="s">
        <v>409</v>
      </c>
      <c r="E2511">
        <v>5739776</v>
      </c>
      <c r="F2511">
        <v>13</v>
      </c>
      <c r="G2511" s="2">
        <v>45901</v>
      </c>
      <c r="H2511" s="42" t="s">
        <v>1314</v>
      </c>
      <c r="I2511" s="42" t="s">
        <v>62</v>
      </c>
      <c r="J2511" s="42" t="s">
        <v>1141</v>
      </c>
      <c r="K2511" s="42" t="s">
        <v>1524</v>
      </c>
      <c r="L2511" s="2">
        <v>46081</v>
      </c>
      <c r="M2511" s="42" t="s">
        <v>582</v>
      </c>
    </row>
    <row r="2512" spans="1:13" x14ac:dyDescent="0.25">
      <c r="A2512" s="42" t="s">
        <v>159</v>
      </c>
      <c r="B2512" s="42" t="s">
        <v>32</v>
      </c>
      <c r="C2512" s="42" t="s">
        <v>1602</v>
      </c>
      <c r="D2512" s="42" t="s">
        <v>409</v>
      </c>
      <c r="E2512">
        <v>-9614294</v>
      </c>
      <c r="F2512">
        <v>13</v>
      </c>
      <c r="G2512" s="2">
        <v>45901</v>
      </c>
      <c r="H2512" s="42" t="s">
        <v>1314</v>
      </c>
      <c r="I2512" s="42" t="s">
        <v>62</v>
      </c>
      <c r="J2512" s="42" t="s">
        <v>1141</v>
      </c>
      <c r="K2512" s="42" t="s">
        <v>1524</v>
      </c>
      <c r="L2512" s="2">
        <v>46081</v>
      </c>
      <c r="M2512" s="42" t="s">
        <v>582</v>
      </c>
    </row>
    <row r="2513" spans="1:13" x14ac:dyDescent="0.25">
      <c r="A2513" s="42" t="s">
        <v>147</v>
      </c>
      <c r="B2513" s="42" t="s">
        <v>9</v>
      </c>
      <c r="C2513" s="42" t="s">
        <v>298</v>
      </c>
      <c r="D2513" s="42" t="s">
        <v>409</v>
      </c>
      <c r="E2513">
        <v>41489694</v>
      </c>
      <c r="F2513">
        <v>35</v>
      </c>
      <c r="G2513" s="2">
        <v>45352</v>
      </c>
      <c r="H2513" s="42" t="s">
        <v>1051</v>
      </c>
      <c r="I2513" s="42" t="s">
        <v>62</v>
      </c>
      <c r="J2513" s="42" t="s">
        <v>1219</v>
      </c>
      <c r="K2513" s="42" t="s">
        <v>298</v>
      </c>
      <c r="L2513" s="2">
        <v>46081</v>
      </c>
      <c r="M2513" s="42" t="s">
        <v>582</v>
      </c>
    </row>
    <row r="2514" spans="1:13" x14ac:dyDescent="0.25">
      <c r="A2514" s="42" t="s">
        <v>281</v>
      </c>
      <c r="B2514" s="42" t="s">
        <v>276</v>
      </c>
      <c r="C2514" s="42" t="s">
        <v>2300</v>
      </c>
      <c r="D2514" s="42" t="s">
        <v>409</v>
      </c>
      <c r="E2514">
        <v>15551757</v>
      </c>
      <c r="F2514">
        <v>5</v>
      </c>
      <c r="G2514" s="2">
        <v>46021</v>
      </c>
      <c r="H2514" s="42" t="s">
        <v>1034</v>
      </c>
      <c r="I2514" s="42" t="s">
        <v>62</v>
      </c>
      <c r="J2514" s="42" t="s">
        <v>1219</v>
      </c>
      <c r="K2514" s="42" t="s">
        <v>2412</v>
      </c>
      <c r="L2514" s="2">
        <v>46081</v>
      </c>
      <c r="M2514" s="42" t="s">
        <v>582</v>
      </c>
    </row>
    <row r="2515" spans="1:13" x14ac:dyDescent="0.25">
      <c r="A2515" s="42"/>
      <c r="B2515" s="42" t="s">
        <v>1222</v>
      </c>
      <c r="C2515" s="42" t="s">
        <v>1482</v>
      </c>
      <c r="D2515" s="42" t="s">
        <v>409</v>
      </c>
      <c r="E2515">
        <v>4799520</v>
      </c>
      <c r="F2515">
        <v>13</v>
      </c>
      <c r="G2515" s="2">
        <v>45842</v>
      </c>
      <c r="H2515" s="42" t="s">
        <v>1034</v>
      </c>
      <c r="I2515" s="42" t="s">
        <v>62</v>
      </c>
      <c r="J2515" s="42" t="s">
        <v>1219</v>
      </c>
      <c r="K2515" s="42" t="s">
        <v>1478</v>
      </c>
      <c r="L2515" s="2">
        <v>46081</v>
      </c>
      <c r="M2515" s="42" t="s">
        <v>582</v>
      </c>
    </row>
    <row r="2516" spans="1:13" x14ac:dyDescent="0.25">
      <c r="A2516" s="42" t="s">
        <v>151</v>
      </c>
      <c r="B2516" s="42" t="s">
        <v>279</v>
      </c>
      <c r="C2516" s="42" t="s">
        <v>883</v>
      </c>
      <c r="D2516" s="42" t="s">
        <v>409</v>
      </c>
      <c r="E2516">
        <v>-4910984</v>
      </c>
      <c r="F2516">
        <v>8</v>
      </c>
      <c r="G2516" s="2">
        <v>45474</v>
      </c>
      <c r="H2516" s="42" t="s">
        <v>1221</v>
      </c>
      <c r="I2516" s="42" t="s">
        <v>62</v>
      </c>
      <c r="J2516" s="42" t="s">
        <v>421</v>
      </c>
      <c r="K2516" s="42" t="s">
        <v>883</v>
      </c>
      <c r="L2516" s="2">
        <v>46081</v>
      </c>
      <c r="M2516" s="42" t="s">
        <v>582</v>
      </c>
    </row>
    <row r="2517" spans="1:13" x14ac:dyDescent="0.25">
      <c r="A2517" s="42" t="s">
        <v>151</v>
      </c>
      <c r="B2517" s="42" t="s">
        <v>279</v>
      </c>
      <c r="C2517" s="42" t="s">
        <v>2298</v>
      </c>
      <c r="D2517" s="42" t="s">
        <v>409</v>
      </c>
      <c r="E2517">
        <v>634849</v>
      </c>
      <c r="F2517">
        <v>4</v>
      </c>
      <c r="G2517" s="2">
        <v>45992</v>
      </c>
      <c r="H2517" s="42" t="s">
        <v>1221</v>
      </c>
      <c r="I2517" s="42" t="s">
        <v>62</v>
      </c>
      <c r="J2517" s="42" t="s">
        <v>1141</v>
      </c>
      <c r="K2517" s="42" t="s">
        <v>2298</v>
      </c>
      <c r="L2517" s="2">
        <v>46081</v>
      </c>
      <c r="M2517" s="42" t="s">
        <v>582</v>
      </c>
    </row>
    <row r="2518" spans="1:13" x14ac:dyDescent="0.25">
      <c r="A2518" s="42" t="s">
        <v>151</v>
      </c>
      <c r="B2518" s="42" t="s">
        <v>279</v>
      </c>
      <c r="C2518" s="42" t="s">
        <v>3352</v>
      </c>
      <c r="D2518" s="42" t="s">
        <v>409</v>
      </c>
      <c r="E2518">
        <v>-560397</v>
      </c>
      <c r="F2518">
        <v>7</v>
      </c>
      <c r="G2518" s="2">
        <v>46052</v>
      </c>
      <c r="H2518" s="42" t="s">
        <v>1221</v>
      </c>
      <c r="I2518" s="42" t="s">
        <v>62</v>
      </c>
      <c r="J2518" s="42" t="s">
        <v>1141</v>
      </c>
      <c r="K2518" s="42" t="s">
        <v>3352</v>
      </c>
      <c r="L2518" s="2">
        <v>46081</v>
      </c>
      <c r="M2518" s="42" t="s">
        <v>582</v>
      </c>
    </row>
    <row r="2519" spans="1:13" x14ac:dyDescent="0.25">
      <c r="A2519" s="42" t="s">
        <v>151</v>
      </c>
      <c r="B2519" s="42" t="s">
        <v>279</v>
      </c>
      <c r="C2519" s="42" t="s">
        <v>3198</v>
      </c>
      <c r="D2519" s="42" t="s">
        <v>409</v>
      </c>
      <c r="E2519">
        <v>-4766897</v>
      </c>
      <c r="F2519">
        <v>4</v>
      </c>
      <c r="G2519" s="2">
        <v>46027</v>
      </c>
      <c r="H2519" s="42" t="s">
        <v>1221</v>
      </c>
      <c r="I2519" s="42" t="s">
        <v>62</v>
      </c>
      <c r="J2519" s="42" t="s">
        <v>1141</v>
      </c>
      <c r="K2519" s="42" t="s">
        <v>3198</v>
      </c>
      <c r="L2519" s="2">
        <v>46081</v>
      </c>
      <c r="M2519" s="42" t="s">
        <v>582</v>
      </c>
    </row>
    <row r="2520" spans="1:13" x14ac:dyDescent="0.25">
      <c r="A2520" s="42" t="s">
        <v>151</v>
      </c>
      <c r="B2520" s="42" t="s">
        <v>279</v>
      </c>
      <c r="C2520" s="42" t="s">
        <v>3352</v>
      </c>
      <c r="D2520" s="42" t="s">
        <v>409</v>
      </c>
      <c r="E2520">
        <v>-3549188</v>
      </c>
      <c r="F2520">
        <v>7</v>
      </c>
      <c r="G2520" s="2">
        <v>46052</v>
      </c>
      <c r="H2520" s="42" t="s">
        <v>1221</v>
      </c>
      <c r="I2520" s="42" t="s">
        <v>62</v>
      </c>
      <c r="J2520" s="42" t="s">
        <v>1141</v>
      </c>
      <c r="K2520" s="42" t="s">
        <v>3352</v>
      </c>
      <c r="L2520" s="2">
        <v>46081</v>
      </c>
      <c r="M2520" s="42" t="s">
        <v>582</v>
      </c>
    </row>
    <row r="2521" spans="1:13" x14ac:dyDescent="0.25">
      <c r="A2521" s="42" t="s">
        <v>151</v>
      </c>
      <c r="B2521" s="42" t="s">
        <v>279</v>
      </c>
      <c r="C2521" s="42" t="s">
        <v>3352</v>
      </c>
      <c r="D2521" s="42" t="s">
        <v>409</v>
      </c>
      <c r="E2521">
        <v>3550450</v>
      </c>
      <c r="F2521">
        <v>7</v>
      </c>
      <c r="G2521" s="2">
        <v>46052</v>
      </c>
      <c r="H2521" s="42" t="s">
        <v>1221</v>
      </c>
      <c r="I2521" s="42" t="s">
        <v>62</v>
      </c>
      <c r="J2521" s="42" t="s">
        <v>1141</v>
      </c>
      <c r="K2521" s="42" t="s">
        <v>3352</v>
      </c>
      <c r="L2521" s="2">
        <v>46081</v>
      </c>
      <c r="M2521" s="42" t="s">
        <v>582</v>
      </c>
    </row>
    <row r="2522" spans="1:13" x14ac:dyDescent="0.25">
      <c r="A2522" s="42" t="s">
        <v>151</v>
      </c>
      <c r="B2522" s="42" t="s">
        <v>279</v>
      </c>
      <c r="C2522" s="42" t="s">
        <v>3352</v>
      </c>
      <c r="D2522" s="42" t="s">
        <v>409</v>
      </c>
      <c r="E2522">
        <v>186799</v>
      </c>
      <c r="F2522">
        <v>7</v>
      </c>
      <c r="G2522" s="2">
        <v>46052</v>
      </c>
      <c r="H2522" s="42" t="s">
        <v>1221</v>
      </c>
      <c r="I2522" s="42" t="s">
        <v>62</v>
      </c>
      <c r="J2522" s="42" t="s">
        <v>1141</v>
      </c>
      <c r="K2522" s="42" t="s">
        <v>3352</v>
      </c>
      <c r="L2522" s="2">
        <v>46081</v>
      </c>
      <c r="M2522" s="42" t="s">
        <v>582</v>
      </c>
    </row>
    <row r="2523" spans="1:13" x14ac:dyDescent="0.25">
      <c r="A2523" s="42"/>
      <c r="B2523" s="42" t="s">
        <v>1222</v>
      </c>
      <c r="C2523" s="42" t="s">
        <v>1482</v>
      </c>
      <c r="D2523" s="42" t="s">
        <v>409</v>
      </c>
      <c r="E2523">
        <v>11576200</v>
      </c>
      <c r="F2523">
        <v>13</v>
      </c>
      <c r="G2523" s="2">
        <v>45842</v>
      </c>
      <c r="H2523" s="42" t="s">
        <v>1034</v>
      </c>
      <c r="I2523" s="42" t="s">
        <v>62</v>
      </c>
      <c r="J2523" s="42" t="s">
        <v>1219</v>
      </c>
      <c r="K2523" s="42" t="s">
        <v>1478</v>
      </c>
      <c r="L2523" s="2">
        <v>46081</v>
      </c>
      <c r="M2523" s="42" t="s">
        <v>582</v>
      </c>
    </row>
    <row r="2524" spans="1:13" x14ac:dyDescent="0.25">
      <c r="A2524" s="42" t="s">
        <v>154</v>
      </c>
      <c r="B2524" s="42" t="s">
        <v>22</v>
      </c>
      <c r="C2524" s="42" t="s">
        <v>2303</v>
      </c>
      <c r="D2524" s="42" t="s">
        <v>409</v>
      </c>
      <c r="E2524">
        <v>1349055</v>
      </c>
      <c r="F2524">
        <v>5</v>
      </c>
      <c r="G2524" s="2">
        <v>46022</v>
      </c>
      <c r="H2524" s="42" t="s">
        <v>505</v>
      </c>
      <c r="I2524" s="42" t="s">
        <v>62</v>
      </c>
      <c r="J2524" s="42" t="s">
        <v>1219</v>
      </c>
      <c r="K2524" s="42" t="s">
        <v>2303</v>
      </c>
      <c r="L2524" s="2">
        <v>46081</v>
      </c>
      <c r="M2524" s="42" t="s">
        <v>582</v>
      </c>
    </row>
    <row r="2525" spans="1:13" x14ac:dyDescent="0.25">
      <c r="A2525" s="42" t="s">
        <v>154</v>
      </c>
      <c r="B2525" s="42" t="s">
        <v>22</v>
      </c>
      <c r="C2525" s="42" t="s">
        <v>4656</v>
      </c>
      <c r="D2525" s="42" t="s">
        <v>409</v>
      </c>
      <c r="E2525">
        <v>675056</v>
      </c>
      <c r="F2525">
        <v>4</v>
      </c>
      <c r="G2525" s="2">
        <v>46055</v>
      </c>
      <c r="H2525" s="42" t="s">
        <v>1221</v>
      </c>
      <c r="I2525" s="42" t="s">
        <v>62</v>
      </c>
      <c r="J2525" s="42" t="s">
        <v>1141</v>
      </c>
      <c r="K2525" s="42" t="s">
        <v>4656</v>
      </c>
      <c r="L2525" s="2">
        <v>46081</v>
      </c>
      <c r="M2525" s="42" t="s">
        <v>582</v>
      </c>
    </row>
    <row r="2526" spans="1:13" x14ac:dyDescent="0.25">
      <c r="A2526" s="42" t="s">
        <v>148</v>
      </c>
      <c r="B2526" s="42" t="s">
        <v>11</v>
      </c>
      <c r="C2526" s="42" t="s">
        <v>2879</v>
      </c>
      <c r="D2526" s="42" t="s">
        <v>409</v>
      </c>
      <c r="E2526">
        <v>7941214</v>
      </c>
      <c r="F2526">
        <v>4</v>
      </c>
      <c r="G2526" s="2">
        <v>46053</v>
      </c>
      <c r="H2526" s="42" t="s">
        <v>504</v>
      </c>
      <c r="I2526" s="42" t="s">
        <v>62</v>
      </c>
      <c r="J2526" s="42" t="s">
        <v>1219</v>
      </c>
      <c r="K2526" s="42" t="s">
        <v>2879</v>
      </c>
      <c r="L2526" s="2">
        <v>46081</v>
      </c>
      <c r="M2526" s="42" t="s">
        <v>582</v>
      </c>
    </row>
    <row r="2527" spans="1:13" x14ac:dyDescent="0.25">
      <c r="A2527" s="42" t="s">
        <v>148</v>
      </c>
      <c r="B2527" s="42" t="s">
        <v>11</v>
      </c>
      <c r="C2527" s="42" t="s">
        <v>2879</v>
      </c>
      <c r="D2527" s="42" t="s">
        <v>409</v>
      </c>
      <c r="E2527">
        <v>-7941214</v>
      </c>
      <c r="F2527">
        <v>4</v>
      </c>
      <c r="G2527" s="2">
        <v>46053</v>
      </c>
      <c r="H2527" s="42" t="s">
        <v>504</v>
      </c>
      <c r="I2527" s="42" t="s">
        <v>62</v>
      </c>
      <c r="J2527" s="42" t="s">
        <v>1219</v>
      </c>
      <c r="K2527" s="42" t="s">
        <v>2879</v>
      </c>
      <c r="L2527" s="2">
        <v>46081</v>
      </c>
      <c r="M2527" s="42" t="s">
        <v>582</v>
      </c>
    </row>
    <row r="2528" spans="1:13" x14ac:dyDescent="0.25">
      <c r="A2528" s="42" t="s">
        <v>154</v>
      </c>
      <c r="B2528" s="42" t="s">
        <v>22</v>
      </c>
      <c r="C2528" s="42" t="s">
        <v>2302</v>
      </c>
      <c r="D2528" s="42" t="s">
        <v>409</v>
      </c>
      <c r="E2528">
        <v>2696024</v>
      </c>
      <c r="F2528">
        <v>4</v>
      </c>
      <c r="G2528" s="2">
        <v>46022</v>
      </c>
      <c r="H2528" s="42" t="s">
        <v>1221</v>
      </c>
      <c r="I2528" s="42" t="s">
        <v>62</v>
      </c>
      <c r="J2528" s="42" t="s">
        <v>1141</v>
      </c>
      <c r="K2528" s="42" t="s">
        <v>2302</v>
      </c>
      <c r="L2528" s="2">
        <v>46081</v>
      </c>
      <c r="M2528" s="42" t="s">
        <v>582</v>
      </c>
    </row>
    <row r="2529" spans="1:13" x14ac:dyDescent="0.25">
      <c r="A2529" s="42" t="s">
        <v>154</v>
      </c>
      <c r="B2529" s="42" t="s">
        <v>22</v>
      </c>
      <c r="C2529" s="42" t="s">
        <v>1768</v>
      </c>
      <c r="D2529" s="42" t="s">
        <v>409</v>
      </c>
      <c r="E2529">
        <v>5034766</v>
      </c>
      <c r="F2529">
        <v>4</v>
      </c>
      <c r="G2529" s="2">
        <v>45953</v>
      </c>
      <c r="H2529" s="42" t="s">
        <v>1221</v>
      </c>
      <c r="I2529" s="42" t="s">
        <v>62</v>
      </c>
      <c r="J2529" s="42" t="s">
        <v>1141</v>
      </c>
      <c r="K2529" s="42" t="s">
        <v>1768</v>
      </c>
      <c r="L2529" s="2">
        <v>46081</v>
      </c>
      <c r="M2529" s="42" t="s">
        <v>582</v>
      </c>
    </row>
    <row r="2530" spans="1:13" x14ac:dyDescent="0.25">
      <c r="A2530" s="42" t="s">
        <v>281</v>
      </c>
      <c r="B2530" s="42" t="s">
        <v>276</v>
      </c>
      <c r="C2530" s="42" t="s">
        <v>2300</v>
      </c>
      <c r="D2530" s="42" t="s">
        <v>409</v>
      </c>
      <c r="E2530">
        <v>-7177734</v>
      </c>
      <c r="F2530">
        <v>5</v>
      </c>
      <c r="G2530" s="2">
        <v>46021</v>
      </c>
      <c r="H2530" s="42" t="s">
        <v>1034</v>
      </c>
      <c r="I2530" s="42" t="s">
        <v>62</v>
      </c>
      <c r="J2530" s="42" t="s">
        <v>1219</v>
      </c>
      <c r="K2530" s="42" t="s">
        <v>2412</v>
      </c>
      <c r="L2530" s="2">
        <v>46080</v>
      </c>
      <c r="M2530" s="42" t="s">
        <v>582</v>
      </c>
    </row>
    <row r="2531" spans="1:13" x14ac:dyDescent="0.25">
      <c r="A2531" s="42" t="s">
        <v>152</v>
      </c>
      <c r="B2531" s="42" t="s">
        <v>8</v>
      </c>
      <c r="C2531" s="42" t="s">
        <v>970</v>
      </c>
      <c r="D2531" s="42" t="s">
        <v>409</v>
      </c>
      <c r="E2531">
        <v>9464546</v>
      </c>
      <c r="F2531">
        <v>5</v>
      </c>
      <c r="G2531" s="2">
        <v>45215</v>
      </c>
      <c r="H2531" s="42" t="s">
        <v>1221</v>
      </c>
      <c r="I2531" s="42" t="s">
        <v>62</v>
      </c>
      <c r="J2531" s="42" t="s">
        <v>1141</v>
      </c>
      <c r="K2531" s="42" t="s">
        <v>970</v>
      </c>
      <c r="L2531" s="2">
        <v>46079</v>
      </c>
      <c r="M2531" s="42" t="s">
        <v>582</v>
      </c>
    </row>
    <row r="2532" spans="1:13" x14ac:dyDescent="0.25">
      <c r="A2532" s="42" t="s">
        <v>159</v>
      </c>
      <c r="B2532" s="42" t="s">
        <v>32</v>
      </c>
      <c r="C2532" s="42" t="s">
        <v>1602</v>
      </c>
      <c r="D2532" s="42" t="s">
        <v>409</v>
      </c>
      <c r="E2532">
        <v>20533796</v>
      </c>
      <c r="F2532">
        <v>13</v>
      </c>
      <c r="G2532" s="2">
        <v>45901</v>
      </c>
      <c r="H2532" s="42" t="s">
        <v>1314</v>
      </c>
      <c r="I2532" s="42" t="s">
        <v>62</v>
      </c>
      <c r="J2532" s="42" t="s">
        <v>1141</v>
      </c>
      <c r="K2532" s="42" t="s">
        <v>1524</v>
      </c>
      <c r="L2532" s="2">
        <v>46078</v>
      </c>
      <c r="M2532" s="42" t="s">
        <v>582</v>
      </c>
    </row>
    <row r="2533" spans="1:13" x14ac:dyDescent="0.25">
      <c r="A2533" s="42" t="s">
        <v>154</v>
      </c>
      <c r="B2533" s="42" t="s">
        <v>22</v>
      </c>
      <c r="C2533" s="42" t="s">
        <v>4656</v>
      </c>
      <c r="D2533" s="42" t="s">
        <v>409</v>
      </c>
      <c r="E2533">
        <v>4253558</v>
      </c>
      <c r="F2533">
        <v>4</v>
      </c>
      <c r="G2533" s="2">
        <v>46055</v>
      </c>
      <c r="H2533" s="42" t="s">
        <v>1221</v>
      </c>
      <c r="I2533" s="42" t="s">
        <v>62</v>
      </c>
      <c r="J2533" s="42" t="s">
        <v>1141</v>
      </c>
      <c r="K2533" s="42" t="s">
        <v>4656</v>
      </c>
      <c r="L2533" s="2">
        <v>46076</v>
      </c>
      <c r="M2533" s="42" t="s">
        <v>582</v>
      </c>
    </row>
    <row r="2534" spans="1:13" x14ac:dyDescent="0.25">
      <c r="A2534" s="42" t="s">
        <v>151</v>
      </c>
      <c r="B2534" s="42" t="s">
        <v>279</v>
      </c>
      <c r="C2534" s="42" t="s">
        <v>3198</v>
      </c>
      <c r="D2534" s="42" t="s">
        <v>409</v>
      </c>
      <c r="E2534">
        <v>953855</v>
      </c>
      <c r="F2534">
        <v>4</v>
      </c>
      <c r="G2534" s="2">
        <v>46027</v>
      </c>
      <c r="H2534" s="42" t="s">
        <v>1221</v>
      </c>
      <c r="I2534" s="42" t="s">
        <v>62</v>
      </c>
      <c r="J2534" s="42" t="s">
        <v>1141</v>
      </c>
      <c r="K2534" s="42" t="s">
        <v>3198</v>
      </c>
      <c r="L2534" s="2">
        <v>46072</v>
      </c>
      <c r="M2534" s="42" t="s">
        <v>582</v>
      </c>
    </row>
    <row r="2535" spans="1:13" x14ac:dyDescent="0.25">
      <c r="A2535" s="42" t="s">
        <v>164</v>
      </c>
      <c r="B2535" s="42" t="s">
        <v>2</v>
      </c>
      <c r="C2535" s="42" t="s">
        <v>1111</v>
      </c>
      <c r="D2535" s="42" t="s">
        <v>409</v>
      </c>
      <c r="E2535">
        <v>-8989494</v>
      </c>
      <c r="F2535">
        <v>4</v>
      </c>
      <c r="G2535" s="2">
        <v>45747</v>
      </c>
      <c r="H2535" s="42" t="s">
        <v>1221</v>
      </c>
      <c r="I2535" s="42" t="s">
        <v>62</v>
      </c>
      <c r="J2535" s="42" t="s">
        <v>1141</v>
      </c>
      <c r="K2535" s="42" t="s">
        <v>1111</v>
      </c>
      <c r="L2535" s="2">
        <v>46053</v>
      </c>
      <c r="M2535" s="42" t="s">
        <v>582</v>
      </c>
    </row>
    <row r="2536" spans="1:13" x14ac:dyDescent="0.25">
      <c r="A2536" s="42" t="s">
        <v>148</v>
      </c>
      <c r="B2536" s="42" t="s">
        <v>11</v>
      </c>
      <c r="C2536" s="42" t="s">
        <v>2879</v>
      </c>
      <c r="D2536" s="42" t="s">
        <v>409</v>
      </c>
      <c r="E2536">
        <v>-7945592</v>
      </c>
      <c r="F2536">
        <v>4</v>
      </c>
      <c r="G2536" s="2">
        <v>46053</v>
      </c>
      <c r="H2536" s="42" t="s">
        <v>504</v>
      </c>
      <c r="I2536" s="42" t="s">
        <v>62</v>
      </c>
      <c r="J2536" s="42" t="s">
        <v>1219</v>
      </c>
      <c r="K2536" s="42" t="s">
        <v>2879</v>
      </c>
      <c r="L2536" s="2">
        <v>46053</v>
      </c>
      <c r="M2536" s="42" t="s">
        <v>582</v>
      </c>
    </row>
    <row r="2537" spans="1:13" x14ac:dyDescent="0.25">
      <c r="A2537" s="42" t="s">
        <v>2185</v>
      </c>
      <c r="B2537" s="42" t="s">
        <v>4862</v>
      </c>
      <c r="C2537" s="42" t="s">
        <v>2186</v>
      </c>
      <c r="D2537" s="42" t="s">
        <v>409</v>
      </c>
      <c r="E2537">
        <v>712820</v>
      </c>
      <c r="F2537">
        <v>5</v>
      </c>
      <c r="G2537" s="2">
        <v>45978</v>
      </c>
      <c r="H2537" s="42" t="s">
        <v>1035</v>
      </c>
      <c r="I2537" s="42" t="s">
        <v>62</v>
      </c>
      <c r="J2537" s="42" t="s">
        <v>1141</v>
      </c>
      <c r="K2537" s="42" t="s">
        <v>10475</v>
      </c>
      <c r="L2537" s="2">
        <v>46053</v>
      </c>
      <c r="M2537" s="42" t="s">
        <v>582</v>
      </c>
    </row>
    <row r="2538" spans="1:13" x14ac:dyDescent="0.25">
      <c r="A2538" s="42" t="s">
        <v>533</v>
      </c>
      <c r="B2538" s="42" t="s">
        <v>407</v>
      </c>
      <c r="C2538" s="42" t="s">
        <v>671</v>
      </c>
      <c r="D2538" s="42" t="s">
        <v>409</v>
      </c>
      <c r="E2538">
        <v>-622229</v>
      </c>
      <c r="F2538">
        <v>4</v>
      </c>
      <c r="G2538" s="2">
        <v>45687</v>
      </c>
      <c r="H2538" s="42" t="s">
        <v>1033</v>
      </c>
      <c r="I2538" s="42" t="s">
        <v>62</v>
      </c>
      <c r="J2538" s="42" t="s">
        <v>421</v>
      </c>
      <c r="K2538" s="42" t="s">
        <v>671</v>
      </c>
      <c r="L2538" s="2">
        <v>46053</v>
      </c>
      <c r="M2538" s="42" t="s">
        <v>582</v>
      </c>
    </row>
    <row r="2539" spans="1:13" x14ac:dyDescent="0.25">
      <c r="A2539" s="42" t="s">
        <v>2185</v>
      </c>
      <c r="B2539" s="42" t="s">
        <v>4862</v>
      </c>
      <c r="C2539" s="42" t="s">
        <v>2186</v>
      </c>
      <c r="D2539" s="42" t="s">
        <v>409</v>
      </c>
      <c r="E2539">
        <v>-792872</v>
      </c>
      <c r="F2539">
        <v>5</v>
      </c>
      <c r="G2539" s="2">
        <v>45978</v>
      </c>
      <c r="H2539" s="42" t="s">
        <v>1035</v>
      </c>
      <c r="I2539" s="42" t="s">
        <v>62</v>
      </c>
      <c r="J2539" s="42" t="s">
        <v>1141</v>
      </c>
      <c r="K2539" s="42" t="s">
        <v>10475</v>
      </c>
      <c r="L2539" s="2">
        <v>46053</v>
      </c>
      <c r="M2539" s="42" t="s">
        <v>582</v>
      </c>
    </row>
    <row r="2540" spans="1:13" x14ac:dyDescent="0.25">
      <c r="A2540" s="42" t="s">
        <v>151</v>
      </c>
      <c r="B2540" s="42" t="s">
        <v>279</v>
      </c>
      <c r="C2540" s="42" t="s">
        <v>3198</v>
      </c>
      <c r="D2540" s="42" t="s">
        <v>409</v>
      </c>
      <c r="E2540">
        <v>4766897</v>
      </c>
      <c r="F2540">
        <v>4</v>
      </c>
      <c r="G2540" s="2">
        <v>46027</v>
      </c>
      <c r="H2540" s="42" t="s">
        <v>1221</v>
      </c>
      <c r="I2540" s="42" t="s">
        <v>62</v>
      </c>
      <c r="J2540" s="42" t="s">
        <v>1141</v>
      </c>
      <c r="K2540" s="42" t="s">
        <v>3198</v>
      </c>
      <c r="L2540" s="2">
        <v>46053</v>
      </c>
      <c r="M2540" s="42" t="s">
        <v>582</v>
      </c>
    </row>
    <row r="2541" spans="1:13" x14ac:dyDescent="0.25">
      <c r="A2541" s="42" t="s">
        <v>110</v>
      </c>
      <c r="B2541" s="42" t="s">
        <v>5939</v>
      </c>
      <c r="C2541" s="42" t="s">
        <v>1773</v>
      </c>
      <c r="D2541" s="42" t="s">
        <v>409</v>
      </c>
      <c r="E2541">
        <v>7911192</v>
      </c>
      <c r="F2541">
        <v>6</v>
      </c>
      <c r="G2541" s="2">
        <v>45959</v>
      </c>
      <c r="H2541" s="42" t="s">
        <v>1033</v>
      </c>
      <c r="I2541" s="42" t="s">
        <v>62</v>
      </c>
      <c r="J2541" s="42" t="s">
        <v>1219</v>
      </c>
      <c r="K2541" s="42" t="s">
        <v>1773</v>
      </c>
      <c r="L2541" s="2">
        <v>46053</v>
      </c>
      <c r="M2541" s="42" t="s">
        <v>582</v>
      </c>
    </row>
    <row r="2542" spans="1:13" x14ac:dyDescent="0.25">
      <c r="A2542" s="42" t="s">
        <v>147</v>
      </c>
      <c r="B2542" s="42" t="s">
        <v>9</v>
      </c>
      <c r="C2542" s="42" t="s">
        <v>298</v>
      </c>
      <c r="D2542" s="42" t="s">
        <v>409</v>
      </c>
      <c r="E2542">
        <v>52445652</v>
      </c>
      <c r="F2542">
        <v>35</v>
      </c>
      <c r="G2542" s="2">
        <v>45352</v>
      </c>
      <c r="H2542" s="42" t="s">
        <v>1051</v>
      </c>
      <c r="I2542" s="42" t="s">
        <v>62</v>
      </c>
      <c r="J2542" s="42" t="s">
        <v>1219</v>
      </c>
      <c r="K2542" s="42" t="s">
        <v>298</v>
      </c>
      <c r="L2542" s="2">
        <v>46053</v>
      </c>
      <c r="M2542" s="42" t="s">
        <v>582</v>
      </c>
    </row>
    <row r="2543" spans="1:13" x14ac:dyDescent="0.25">
      <c r="A2543" s="42" t="s">
        <v>147</v>
      </c>
      <c r="B2543" s="42" t="s">
        <v>9</v>
      </c>
      <c r="C2543" s="42" t="s">
        <v>630</v>
      </c>
      <c r="D2543" s="42" t="s">
        <v>409</v>
      </c>
      <c r="E2543">
        <v>1469599</v>
      </c>
      <c r="F2543">
        <v>24</v>
      </c>
      <c r="G2543" s="2">
        <v>45624</v>
      </c>
      <c r="H2543" s="42" t="s">
        <v>1051</v>
      </c>
      <c r="I2543" s="42" t="s">
        <v>62</v>
      </c>
      <c r="J2543" s="42" t="s">
        <v>421</v>
      </c>
      <c r="K2543" s="42" t="s">
        <v>633</v>
      </c>
      <c r="L2543" s="2">
        <v>46053</v>
      </c>
      <c r="M2543" s="42" t="s">
        <v>582</v>
      </c>
    </row>
    <row r="2544" spans="1:13" x14ac:dyDescent="0.25">
      <c r="A2544" s="42" t="s">
        <v>1648</v>
      </c>
      <c r="B2544" s="42" t="s">
        <v>1649</v>
      </c>
      <c r="C2544" s="42" t="s">
        <v>2309</v>
      </c>
      <c r="D2544" s="42" t="s">
        <v>409</v>
      </c>
      <c r="E2544">
        <v>3534900</v>
      </c>
      <c r="F2544">
        <v>4</v>
      </c>
      <c r="G2544" s="2">
        <v>45992</v>
      </c>
      <c r="H2544" s="42" t="s">
        <v>1221</v>
      </c>
      <c r="I2544" s="42" t="s">
        <v>62</v>
      </c>
      <c r="J2544" s="42" t="s">
        <v>1141</v>
      </c>
      <c r="K2544" s="42" t="s">
        <v>2309</v>
      </c>
      <c r="L2544" s="2">
        <v>46053</v>
      </c>
      <c r="M2544" s="42" t="s">
        <v>582</v>
      </c>
    </row>
    <row r="2545" spans="1:13" x14ac:dyDescent="0.25">
      <c r="A2545" s="42" t="s">
        <v>1648</v>
      </c>
      <c r="B2545" s="42" t="s">
        <v>1649</v>
      </c>
      <c r="C2545" s="42" t="s">
        <v>2309</v>
      </c>
      <c r="D2545" s="42" t="s">
        <v>409</v>
      </c>
      <c r="E2545">
        <v>-6005105</v>
      </c>
      <c r="F2545">
        <v>4</v>
      </c>
      <c r="G2545" s="2">
        <v>45992</v>
      </c>
      <c r="H2545" s="42" t="s">
        <v>1221</v>
      </c>
      <c r="I2545" s="42" t="s">
        <v>62</v>
      </c>
      <c r="J2545" s="42" t="s">
        <v>1141</v>
      </c>
      <c r="K2545" s="42" t="s">
        <v>2309</v>
      </c>
      <c r="L2545" s="2">
        <v>46053</v>
      </c>
      <c r="M2545" s="42" t="s">
        <v>582</v>
      </c>
    </row>
    <row r="2546" spans="1:13" x14ac:dyDescent="0.25">
      <c r="A2546" s="42" t="s">
        <v>159</v>
      </c>
      <c r="B2546" s="42" t="s">
        <v>32</v>
      </c>
      <c r="C2546" s="42" t="s">
        <v>1602</v>
      </c>
      <c r="D2546" s="42" t="s">
        <v>409</v>
      </c>
      <c r="E2546">
        <v>-8263018</v>
      </c>
      <c r="F2546">
        <v>13</v>
      </c>
      <c r="G2546" s="2">
        <v>45901</v>
      </c>
      <c r="H2546" s="42" t="s">
        <v>1314</v>
      </c>
      <c r="I2546" s="42" t="s">
        <v>62</v>
      </c>
      <c r="J2546" s="42" t="s">
        <v>1141</v>
      </c>
      <c r="K2546" s="42" t="s">
        <v>1524</v>
      </c>
      <c r="L2546" s="2">
        <v>46053</v>
      </c>
      <c r="M2546" s="42" t="s">
        <v>582</v>
      </c>
    </row>
    <row r="2547" spans="1:13" x14ac:dyDescent="0.25">
      <c r="A2547" s="42" t="s">
        <v>147</v>
      </c>
      <c r="B2547" s="42" t="s">
        <v>9</v>
      </c>
      <c r="C2547" s="42" t="s">
        <v>1343</v>
      </c>
      <c r="D2547" s="42" t="s">
        <v>409</v>
      </c>
      <c r="E2547">
        <v>2879620</v>
      </c>
      <c r="F2547">
        <v>17</v>
      </c>
      <c r="G2547" s="2">
        <v>45838</v>
      </c>
      <c r="H2547" s="42" t="s">
        <v>1051</v>
      </c>
      <c r="I2547" s="42" t="s">
        <v>62</v>
      </c>
      <c r="J2547" s="42" t="s">
        <v>1219</v>
      </c>
      <c r="K2547" s="42" t="s">
        <v>1343</v>
      </c>
      <c r="L2547" s="2">
        <v>46053</v>
      </c>
      <c r="M2547" s="42" t="s">
        <v>582</v>
      </c>
    </row>
    <row r="2548" spans="1:13" x14ac:dyDescent="0.25">
      <c r="A2548" s="42" t="s">
        <v>1863</v>
      </c>
      <c r="B2548" s="42" t="s">
        <v>3576</v>
      </c>
      <c r="C2548" s="42" t="s">
        <v>1778</v>
      </c>
      <c r="D2548" s="42" t="s">
        <v>409</v>
      </c>
      <c r="E2548">
        <v>-321768</v>
      </c>
      <c r="F2548">
        <v>4</v>
      </c>
      <c r="G2548" s="2">
        <v>45960</v>
      </c>
      <c r="H2548" s="42" t="s">
        <v>1035</v>
      </c>
      <c r="I2548" s="42" t="s">
        <v>62</v>
      </c>
      <c r="J2548" s="42" t="s">
        <v>1141</v>
      </c>
      <c r="K2548" s="42" t="s">
        <v>10476</v>
      </c>
      <c r="L2548" s="2">
        <v>46053</v>
      </c>
      <c r="M2548" s="42" t="s">
        <v>582</v>
      </c>
    </row>
    <row r="2549" spans="1:13" x14ac:dyDescent="0.25">
      <c r="A2549" s="42" t="s">
        <v>803</v>
      </c>
      <c r="B2549" s="42" t="s">
        <v>779</v>
      </c>
      <c r="C2549" s="42" t="s">
        <v>672</v>
      </c>
      <c r="D2549" s="42" t="s">
        <v>409</v>
      </c>
      <c r="E2549">
        <v>-3216192</v>
      </c>
      <c r="F2549">
        <v>17</v>
      </c>
      <c r="G2549" s="2">
        <v>45658</v>
      </c>
      <c r="H2549" s="42" t="s">
        <v>1033</v>
      </c>
      <c r="I2549" s="42" t="s">
        <v>62</v>
      </c>
      <c r="J2549" s="42" t="s">
        <v>421</v>
      </c>
      <c r="K2549" s="42" t="s">
        <v>672</v>
      </c>
      <c r="L2549" s="2">
        <v>46053</v>
      </c>
      <c r="M2549" s="42" t="s">
        <v>582</v>
      </c>
    </row>
    <row r="2550" spans="1:13" x14ac:dyDescent="0.25">
      <c r="A2550" s="42" t="s">
        <v>803</v>
      </c>
      <c r="B2550" s="42" t="s">
        <v>779</v>
      </c>
      <c r="C2550" s="42" t="s">
        <v>672</v>
      </c>
      <c r="D2550" s="42" t="s">
        <v>409</v>
      </c>
      <c r="E2550">
        <v>3216192</v>
      </c>
      <c r="F2550">
        <v>17</v>
      </c>
      <c r="G2550" s="2">
        <v>45658</v>
      </c>
      <c r="H2550" s="42" t="s">
        <v>1033</v>
      </c>
      <c r="I2550" s="42" t="s">
        <v>62</v>
      </c>
      <c r="J2550" s="42" t="s">
        <v>421</v>
      </c>
      <c r="K2550" s="42" t="s">
        <v>672</v>
      </c>
      <c r="L2550" s="2">
        <v>46053</v>
      </c>
      <c r="M2550" s="42" t="s">
        <v>582</v>
      </c>
    </row>
    <row r="2551" spans="1:13" x14ac:dyDescent="0.25">
      <c r="A2551" s="42" t="s">
        <v>157</v>
      </c>
      <c r="B2551" s="42" t="s">
        <v>43</v>
      </c>
      <c r="C2551" s="42" t="s">
        <v>1344</v>
      </c>
      <c r="D2551" s="42" t="s">
        <v>409</v>
      </c>
      <c r="E2551">
        <v>-10143703</v>
      </c>
      <c r="F2551">
        <v>4</v>
      </c>
      <c r="G2551" s="2">
        <v>44460</v>
      </c>
      <c r="H2551" s="42" t="s">
        <v>1314</v>
      </c>
      <c r="I2551" s="42" t="s">
        <v>62</v>
      </c>
      <c r="J2551" s="42" t="s">
        <v>1141</v>
      </c>
      <c r="K2551" s="42" t="s">
        <v>1344</v>
      </c>
      <c r="L2551" s="2">
        <v>46053</v>
      </c>
      <c r="M2551" s="42" t="s">
        <v>582</v>
      </c>
    </row>
    <row r="2552" spans="1:13" x14ac:dyDescent="0.25">
      <c r="A2552" s="42" t="s">
        <v>147</v>
      </c>
      <c r="B2552" s="42" t="s">
        <v>9</v>
      </c>
      <c r="C2552" s="42" t="s">
        <v>1422</v>
      </c>
      <c r="D2552" s="42" t="s">
        <v>409</v>
      </c>
      <c r="E2552">
        <v>-61836736</v>
      </c>
      <c r="F2552">
        <v>8</v>
      </c>
      <c r="G2552" s="2">
        <v>45839</v>
      </c>
      <c r="H2552" s="42" t="s">
        <v>1035</v>
      </c>
      <c r="I2552" s="42" t="s">
        <v>62</v>
      </c>
      <c r="J2552" s="42" t="s">
        <v>1141</v>
      </c>
      <c r="K2552" s="42" t="s">
        <v>1422</v>
      </c>
      <c r="L2552" s="2">
        <v>46053</v>
      </c>
      <c r="M2552" s="42" t="s">
        <v>582</v>
      </c>
    </row>
    <row r="2553" spans="1:13" x14ac:dyDescent="0.25">
      <c r="A2553" s="42" t="s">
        <v>147</v>
      </c>
      <c r="B2553" s="42" t="s">
        <v>9</v>
      </c>
      <c r="C2553" s="42" t="s">
        <v>630</v>
      </c>
      <c r="D2553" s="42" t="s">
        <v>409</v>
      </c>
      <c r="E2553">
        <v>1480131</v>
      </c>
      <c r="F2553">
        <v>24</v>
      </c>
      <c r="G2553" s="2">
        <v>45624</v>
      </c>
      <c r="H2553" s="42" t="s">
        <v>1051</v>
      </c>
      <c r="I2553" s="42" t="s">
        <v>62</v>
      </c>
      <c r="J2553" s="42" t="s">
        <v>421</v>
      </c>
      <c r="K2553" s="42" t="s">
        <v>633</v>
      </c>
      <c r="L2553" s="2">
        <v>46053</v>
      </c>
      <c r="M2553" s="42" t="s">
        <v>582</v>
      </c>
    </row>
    <row r="2554" spans="1:13" x14ac:dyDescent="0.25">
      <c r="A2554" s="42" t="s">
        <v>157</v>
      </c>
      <c r="B2554" s="42" t="s">
        <v>43</v>
      </c>
      <c r="C2554" s="42" t="s">
        <v>1342</v>
      </c>
      <c r="D2554" s="42" t="s">
        <v>409</v>
      </c>
      <c r="E2554">
        <v>-4886067</v>
      </c>
      <c r="F2554">
        <v>17</v>
      </c>
      <c r="G2554" s="2">
        <v>44712</v>
      </c>
      <c r="H2554" s="42" t="s">
        <v>1036</v>
      </c>
      <c r="I2554" s="42" t="s">
        <v>62</v>
      </c>
      <c r="J2554" s="42" t="s">
        <v>10003</v>
      </c>
      <c r="K2554" s="42" t="s">
        <v>1342</v>
      </c>
      <c r="L2554" s="2">
        <v>46053</v>
      </c>
      <c r="M2554" s="42" t="s">
        <v>582</v>
      </c>
    </row>
    <row r="2555" spans="1:13" x14ac:dyDescent="0.25">
      <c r="A2555" s="42" t="s">
        <v>147</v>
      </c>
      <c r="B2555" s="42" t="s">
        <v>9</v>
      </c>
      <c r="C2555" s="42" t="s">
        <v>2307</v>
      </c>
      <c r="D2555" s="42" t="s">
        <v>409</v>
      </c>
      <c r="E2555">
        <v>-12858877</v>
      </c>
      <c r="F2555">
        <v>6</v>
      </c>
      <c r="G2555" s="2">
        <v>45992</v>
      </c>
      <c r="H2555" s="42" t="s">
        <v>1035</v>
      </c>
      <c r="I2555" s="42" t="s">
        <v>62</v>
      </c>
      <c r="J2555" s="42" t="s">
        <v>1141</v>
      </c>
      <c r="K2555" s="42" t="s">
        <v>10470</v>
      </c>
      <c r="L2555" s="2">
        <v>46053</v>
      </c>
      <c r="M2555" s="42" t="s">
        <v>582</v>
      </c>
    </row>
    <row r="2556" spans="1:13" x14ac:dyDescent="0.25">
      <c r="A2556" s="42" t="s">
        <v>147</v>
      </c>
      <c r="B2556" s="42" t="s">
        <v>9</v>
      </c>
      <c r="C2556" s="42" t="s">
        <v>298</v>
      </c>
      <c r="D2556" s="42" t="s">
        <v>409</v>
      </c>
      <c r="E2556">
        <v>-55944855</v>
      </c>
      <c r="F2556">
        <v>35</v>
      </c>
      <c r="G2556" s="2">
        <v>45352</v>
      </c>
      <c r="H2556" s="42" t="s">
        <v>1051</v>
      </c>
      <c r="I2556" s="42" t="s">
        <v>62</v>
      </c>
      <c r="J2556" s="42" t="s">
        <v>1219</v>
      </c>
      <c r="K2556" s="42" t="s">
        <v>298</v>
      </c>
      <c r="L2556" s="2">
        <v>46053</v>
      </c>
      <c r="M2556" s="42" t="s">
        <v>582</v>
      </c>
    </row>
    <row r="2557" spans="1:13" x14ac:dyDescent="0.25">
      <c r="A2557" s="42" t="s">
        <v>147</v>
      </c>
      <c r="B2557" s="42" t="s">
        <v>9</v>
      </c>
      <c r="C2557" s="42" t="s">
        <v>1422</v>
      </c>
      <c r="D2557" s="42" t="s">
        <v>409</v>
      </c>
      <c r="E2557">
        <v>51224676</v>
      </c>
      <c r="F2557">
        <v>8</v>
      </c>
      <c r="G2557" s="2">
        <v>45839</v>
      </c>
      <c r="H2557" s="42" t="s">
        <v>1035</v>
      </c>
      <c r="I2557" s="42" t="s">
        <v>62</v>
      </c>
      <c r="J2557" s="42" t="s">
        <v>1141</v>
      </c>
      <c r="K2557" s="42" t="s">
        <v>1422</v>
      </c>
      <c r="L2557" s="2">
        <v>46053</v>
      </c>
      <c r="M2557" s="42" t="s">
        <v>582</v>
      </c>
    </row>
    <row r="2558" spans="1:13" x14ac:dyDescent="0.25">
      <c r="A2558" s="42" t="s">
        <v>147</v>
      </c>
      <c r="B2558" s="42" t="s">
        <v>9</v>
      </c>
      <c r="C2558" s="42" t="s">
        <v>1343</v>
      </c>
      <c r="D2558" s="42" t="s">
        <v>409</v>
      </c>
      <c r="E2558">
        <v>5753880</v>
      </c>
      <c r="F2558">
        <v>17</v>
      </c>
      <c r="G2558" s="2">
        <v>45838</v>
      </c>
      <c r="H2558" s="42" t="s">
        <v>1051</v>
      </c>
      <c r="I2558" s="42" t="s">
        <v>62</v>
      </c>
      <c r="J2558" s="42" t="s">
        <v>1219</v>
      </c>
      <c r="K2558" s="42" t="s">
        <v>1343</v>
      </c>
      <c r="L2558" s="2">
        <v>46053</v>
      </c>
      <c r="M2558" s="42" t="s">
        <v>582</v>
      </c>
    </row>
    <row r="2559" spans="1:13" x14ac:dyDescent="0.25">
      <c r="A2559" s="42" t="s">
        <v>1863</v>
      </c>
      <c r="B2559" s="42" t="s">
        <v>3576</v>
      </c>
      <c r="C2559" s="42" t="s">
        <v>1778</v>
      </c>
      <c r="D2559" s="42" t="s">
        <v>409</v>
      </c>
      <c r="E2559">
        <v>321768</v>
      </c>
      <c r="F2559">
        <v>4</v>
      </c>
      <c r="G2559" s="2">
        <v>45960</v>
      </c>
      <c r="H2559" s="42" t="s">
        <v>1035</v>
      </c>
      <c r="I2559" s="42" t="s">
        <v>62</v>
      </c>
      <c r="J2559" s="42" t="s">
        <v>1141</v>
      </c>
      <c r="K2559" s="42" t="s">
        <v>10476</v>
      </c>
      <c r="L2559" s="2">
        <v>46053</v>
      </c>
      <c r="M2559" s="42" t="s">
        <v>582</v>
      </c>
    </row>
    <row r="2560" spans="1:13" x14ac:dyDescent="0.25">
      <c r="A2560" s="42" t="s">
        <v>147</v>
      </c>
      <c r="B2560" s="42" t="s">
        <v>9</v>
      </c>
      <c r="C2560" s="42" t="s">
        <v>1050</v>
      </c>
      <c r="D2560" s="42" t="s">
        <v>409</v>
      </c>
      <c r="E2560">
        <v>21093000</v>
      </c>
      <c r="F2560">
        <v>7</v>
      </c>
      <c r="G2560" s="2">
        <v>45735</v>
      </c>
      <c r="H2560" s="42" t="s">
        <v>1051</v>
      </c>
      <c r="I2560" s="42" t="s">
        <v>62</v>
      </c>
      <c r="J2560" s="42" t="s">
        <v>1219</v>
      </c>
      <c r="K2560" s="42" t="s">
        <v>1050</v>
      </c>
      <c r="L2560" s="2">
        <v>46053</v>
      </c>
      <c r="M2560" s="42" t="s">
        <v>582</v>
      </c>
    </row>
    <row r="2561" spans="1:13" x14ac:dyDescent="0.25">
      <c r="A2561" s="42" t="s">
        <v>147</v>
      </c>
      <c r="B2561" s="42" t="s">
        <v>9</v>
      </c>
      <c r="C2561" s="42" t="s">
        <v>298</v>
      </c>
      <c r="D2561" s="42" t="s">
        <v>409</v>
      </c>
      <c r="E2561">
        <v>52007287</v>
      </c>
      <c r="F2561">
        <v>35</v>
      </c>
      <c r="G2561" s="2">
        <v>45352</v>
      </c>
      <c r="H2561" s="42" t="s">
        <v>1051</v>
      </c>
      <c r="I2561" s="42" t="s">
        <v>62</v>
      </c>
      <c r="J2561" s="42" t="s">
        <v>1219</v>
      </c>
      <c r="K2561" s="42" t="s">
        <v>298</v>
      </c>
      <c r="L2561" s="2">
        <v>46053</v>
      </c>
      <c r="M2561" s="42" t="s">
        <v>582</v>
      </c>
    </row>
    <row r="2562" spans="1:13" x14ac:dyDescent="0.25">
      <c r="A2562" s="42" t="s">
        <v>147</v>
      </c>
      <c r="B2562" s="42" t="s">
        <v>9</v>
      </c>
      <c r="C2562" s="42" t="s">
        <v>630</v>
      </c>
      <c r="D2562" s="42" t="s">
        <v>409</v>
      </c>
      <c r="E2562">
        <v>-2936463</v>
      </c>
      <c r="F2562">
        <v>24</v>
      </c>
      <c r="G2562" s="2">
        <v>45624</v>
      </c>
      <c r="H2562" s="42" t="s">
        <v>1051</v>
      </c>
      <c r="I2562" s="42" t="s">
        <v>62</v>
      </c>
      <c r="J2562" s="42" t="s">
        <v>421</v>
      </c>
      <c r="K2562" s="42" t="s">
        <v>633</v>
      </c>
      <c r="L2562" s="2">
        <v>46053</v>
      </c>
      <c r="M2562" s="42" t="s">
        <v>582</v>
      </c>
    </row>
    <row r="2563" spans="1:13" x14ac:dyDescent="0.25">
      <c r="A2563" s="42" t="s">
        <v>147</v>
      </c>
      <c r="B2563" s="42" t="s">
        <v>9</v>
      </c>
      <c r="C2563" s="42" t="s">
        <v>1343</v>
      </c>
      <c r="D2563" s="42" t="s">
        <v>409</v>
      </c>
      <c r="E2563">
        <v>-5753880</v>
      </c>
      <c r="F2563">
        <v>17</v>
      </c>
      <c r="G2563" s="2">
        <v>45838</v>
      </c>
      <c r="H2563" s="42" t="s">
        <v>1051</v>
      </c>
      <c r="I2563" s="42" t="s">
        <v>62</v>
      </c>
      <c r="J2563" s="42" t="s">
        <v>1219</v>
      </c>
      <c r="K2563" s="42" t="s">
        <v>1343</v>
      </c>
      <c r="L2563" s="2">
        <v>46053</v>
      </c>
      <c r="M2563" s="42" t="s">
        <v>582</v>
      </c>
    </row>
    <row r="2564" spans="1:13" x14ac:dyDescent="0.25">
      <c r="A2564" s="42" t="s">
        <v>151</v>
      </c>
      <c r="B2564" s="42" t="s">
        <v>279</v>
      </c>
      <c r="C2564" s="42" t="s">
        <v>883</v>
      </c>
      <c r="D2564" s="42" t="s">
        <v>409</v>
      </c>
      <c r="E2564">
        <v>4910984</v>
      </c>
      <c r="F2564">
        <v>8</v>
      </c>
      <c r="G2564" s="2">
        <v>45474</v>
      </c>
      <c r="H2564" s="42" t="s">
        <v>1221</v>
      </c>
      <c r="I2564" s="42" t="s">
        <v>62</v>
      </c>
      <c r="J2564" s="42" t="s">
        <v>421</v>
      </c>
      <c r="K2564" s="42" t="s">
        <v>883</v>
      </c>
      <c r="L2564" s="2">
        <v>46053</v>
      </c>
      <c r="M2564" s="42" t="s">
        <v>582</v>
      </c>
    </row>
    <row r="2565" spans="1:13" x14ac:dyDescent="0.25">
      <c r="A2565" s="42" t="s">
        <v>110</v>
      </c>
      <c r="B2565" s="42" t="s">
        <v>7010</v>
      </c>
      <c r="C2565" s="42" t="s">
        <v>871</v>
      </c>
      <c r="D2565" s="42" t="s">
        <v>409</v>
      </c>
      <c r="E2565">
        <v>4738203</v>
      </c>
      <c r="F2565">
        <v>5</v>
      </c>
      <c r="G2565" s="2">
        <v>45537</v>
      </c>
      <c r="H2565" s="42" t="s">
        <v>1221</v>
      </c>
      <c r="I2565" s="42" t="s">
        <v>62</v>
      </c>
      <c r="J2565" s="42" t="s">
        <v>421</v>
      </c>
      <c r="K2565" s="42" t="s">
        <v>871</v>
      </c>
      <c r="L2565" s="2">
        <v>46053</v>
      </c>
      <c r="M2565" s="42" t="s">
        <v>582</v>
      </c>
    </row>
    <row r="2566" spans="1:13" x14ac:dyDescent="0.25">
      <c r="A2566" s="42" t="s">
        <v>152</v>
      </c>
      <c r="B2566" s="42" t="s">
        <v>8</v>
      </c>
      <c r="C2566" s="42" t="s">
        <v>970</v>
      </c>
      <c r="D2566" s="42" t="s">
        <v>409</v>
      </c>
      <c r="E2566">
        <v>-7368894</v>
      </c>
      <c r="F2566">
        <v>5</v>
      </c>
      <c r="G2566" s="2">
        <v>45215</v>
      </c>
      <c r="H2566" s="42" t="s">
        <v>1221</v>
      </c>
      <c r="I2566" s="42" t="s">
        <v>62</v>
      </c>
      <c r="J2566" s="42" t="s">
        <v>1141</v>
      </c>
      <c r="K2566" s="42" t="s">
        <v>970</v>
      </c>
      <c r="L2566" s="2">
        <v>46053</v>
      </c>
      <c r="M2566" s="42" t="s">
        <v>582</v>
      </c>
    </row>
    <row r="2567" spans="1:13" x14ac:dyDescent="0.25">
      <c r="A2567" s="42" t="s">
        <v>154</v>
      </c>
      <c r="B2567" s="42" t="s">
        <v>22</v>
      </c>
      <c r="C2567" s="42" t="s">
        <v>2302</v>
      </c>
      <c r="D2567" s="42" t="s">
        <v>409</v>
      </c>
      <c r="E2567">
        <v>-11121656</v>
      </c>
      <c r="F2567">
        <v>4</v>
      </c>
      <c r="G2567" s="2">
        <v>46022</v>
      </c>
      <c r="H2567" s="42" t="s">
        <v>1221</v>
      </c>
      <c r="I2567" s="42" t="s">
        <v>62</v>
      </c>
      <c r="J2567" s="42" t="s">
        <v>1141</v>
      </c>
      <c r="K2567" s="42" t="s">
        <v>2302</v>
      </c>
      <c r="L2567" s="2">
        <v>46053</v>
      </c>
      <c r="M2567" s="42" t="s">
        <v>582</v>
      </c>
    </row>
    <row r="2568" spans="1:13" x14ac:dyDescent="0.25">
      <c r="A2568" s="42" t="s">
        <v>154</v>
      </c>
      <c r="B2568" s="42" t="s">
        <v>22</v>
      </c>
      <c r="C2568" s="42" t="s">
        <v>2302</v>
      </c>
      <c r="D2568" s="42" t="s">
        <v>409</v>
      </c>
      <c r="E2568">
        <v>7077553</v>
      </c>
      <c r="F2568">
        <v>4</v>
      </c>
      <c r="G2568" s="2">
        <v>46022</v>
      </c>
      <c r="H2568" s="42" t="s">
        <v>1221</v>
      </c>
      <c r="I2568" s="42" t="s">
        <v>62</v>
      </c>
      <c r="J2568" s="42" t="s">
        <v>1141</v>
      </c>
      <c r="K2568" s="42" t="s">
        <v>2302</v>
      </c>
      <c r="L2568" s="2">
        <v>46053</v>
      </c>
      <c r="M2568" s="42" t="s">
        <v>582</v>
      </c>
    </row>
    <row r="2569" spans="1:13" x14ac:dyDescent="0.25">
      <c r="A2569" s="42" t="s">
        <v>154</v>
      </c>
      <c r="B2569" s="42" t="s">
        <v>22</v>
      </c>
      <c r="C2569" s="42" t="s">
        <v>2303</v>
      </c>
      <c r="D2569" s="42" t="s">
        <v>409</v>
      </c>
      <c r="E2569">
        <v>-8768137</v>
      </c>
      <c r="F2569">
        <v>5</v>
      </c>
      <c r="G2569" s="2">
        <v>46022</v>
      </c>
      <c r="H2569" s="42" t="s">
        <v>505</v>
      </c>
      <c r="I2569" s="42" t="s">
        <v>62</v>
      </c>
      <c r="J2569" s="42" t="s">
        <v>1219</v>
      </c>
      <c r="K2569" s="42" t="s">
        <v>2303</v>
      </c>
      <c r="L2569" s="2">
        <v>46053</v>
      </c>
      <c r="M2569" s="42" t="s">
        <v>582</v>
      </c>
    </row>
    <row r="2570" spans="1:13" x14ac:dyDescent="0.25">
      <c r="A2570" s="42" t="s">
        <v>154</v>
      </c>
      <c r="B2570" s="42" t="s">
        <v>22</v>
      </c>
      <c r="C2570" s="42" t="s">
        <v>1768</v>
      </c>
      <c r="D2570" s="42" t="s">
        <v>409</v>
      </c>
      <c r="E2570">
        <v>671256</v>
      </c>
      <c r="F2570">
        <v>4</v>
      </c>
      <c r="G2570" s="2">
        <v>45953</v>
      </c>
      <c r="H2570" s="42" t="s">
        <v>1221</v>
      </c>
      <c r="I2570" s="42" t="s">
        <v>62</v>
      </c>
      <c r="J2570" s="42" t="s">
        <v>1141</v>
      </c>
      <c r="K2570" s="42" t="s">
        <v>1768</v>
      </c>
      <c r="L2570" s="2">
        <v>46053</v>
      </c>
      <c r="M2570" s="42" t="s">
        <v>582</v>
      </c>
    </row>
    <row r="2571" spans="1:13" x14ac:dyDescent="0.25">
      <c r="A2571" s="42" t="s">
        <v>154</v>
      </c>
      <c r="B2571" s="42" t="s">
        <v>22</v>
      </c>
      <c r="C2571" s="42" t="s">
        <v>2303</v>
      </c>
      <c r="D2571" s="42" t="s">
        <v>409</v>
      </c>
      <c r="E2571">
        <v>7419638</v>
      </c>
      <c r="F2571">
        <v>5</v>
      </c>
      <c r="G2571" s="2">
        <v>46022</v>
      </c>
      <c r="H2571" s="42" t="s">
        <v>505</v>
      </c>
      <c r="I2571" s="42" t="s">
        <v>62</v>
      </c>
      <c r="J2571" s="42" t="s">
        <v>1219</v>
      </c>
      <c r="K2571" s="42" t="s">
        <v>2303</v>
      </c>
      <c r="L2571" s="2">
        <v>46053</v>
      </c>
      <c r="M2571" s="42" t="s">
        <v>582</v>
      </c>
    </row>
    <row r="2572" spans="1:13" x14ac:dyDescent="0.25">
      <c r="A2572" s="42" t="s">
        <v>154</v>
      </c>
      <c r="B2572" s="42" t="s">
        <v>22</v>
      </c>
      <c r="C2572" s="42" t="s">
        <v>1768</v>
      </c>
      <c r="D2572" s="42" t="s">
        <v>409</v>
      </c>
      <c r="E2572">
        <v>-6714463</v>
      </c>
      <c r="F2572">
        <v>4</v>
      </c>
      <c r="G2572" s="2">
        <v>45953</v>
      </c>
      <c r="H2572" s="42" t="s">
        <v>1221</v>
      </c>
      <c r="I2572" s="42" t="s">
        <v>62</v>
      </c>
      <c r="J2572" s="42" t="s">
        <v>1141</v>
      </c>
      <c r="K2572" s="42" t="s">
        <v>1768</v>
      </c>
      <c r="L2572" s="2">
        <v>46053</v>
      </c>
      <c r="M2572" s="42" t="s">
        <v>582</v>
      </c>
    </row>
    <row r="2573" spans="1:13" x14ac:dyDescent="0.25">
      <c r="A2573" s="42" t="s">
        <v>110</v>
      </c>
      <c r="B2573" s="42" t="s">
        <v>7010</v>
      </c>
      <c r="C2573" s="42" t="s">
        <v>871</v>
      </c>
      <c r="D2573" s="42" t="s">
        <v>409</v>
      </c>
      <c r="E2573">
        <v>-4738023</v>
      </c>
      <c r="F2573">
        <v>5</v>
      </c>
      <c r="G2573" s="2">
        <v>45537</v>
      </c>
      <c r="H2573" s="42" t="s">
        <v>1221</v>
      </c>
      <c r="I2573" s="42" t="s">
        <v>62</v>
      </c>
      <c r="J2573" s="42" t="s">
        <v>421</v>
      </c>
      <c r="K2573" s="42" t="s">
        <v>871</v>
      </c>
      <c r="L2573" s="2">
        <v>46053</v>
      </c>
      <c r="M2573" s="42" t="s">
        <v>582</v>
      </c>
    </row>
    <row r="2574" spans="1:13" x14ac:dyDescent="0.25">
      <c r="A2574" s="42" t="s">
        <v>151</v>
      </c>
      <c r="B2574" s="42" t="s">
        <v>279</v>
      </c>
      <c r="C2574" s="42" t="s">
        <v>2298</v>
      </c>
      <c r="D2574" s="42" t="s">
        <v>409</v>
      </c>
      <c r="E2574">
        <v>635586</v>
      </c>
      <c r="F2574">
        <v>4</v>
      </c>
      <c r="G2574" s="2">
        <v>45992</v>
      </c>
      <c r="H2574" s="42" t="s">
        <v>1221</v>
      </c>
      <c r="I2574" s="42" t="s">
        <v>62</v>
      </c>
      <c r="J2574" s="42" t="s">
        <v>1141</v>
      </c>
      <c r="K2574" s="42" t="s">
        <v>2298</v>
      </c>
      <c r="L2574" s="2">
        <v>46053</v>
      </c>
      <c r="M2574" s="42" t="s">
        <v>582</v>
      </c>
    </row>
    <row r="2575" spans="1:13" x14ac:dyDescent="0.25">
      <c r="A2575" s="42" t="s">
        <v>1706</v>
      </c>
      <c r="B2575" s="42" t="s">
        <v>1707</v>
      </c>
      <c r="C2575" s="42" t="s">
        <v>1578</v>
      </c>
      <c r="D2575" s="42" t="s">
        <v>409</v>
      </c>
      <c r="E2575">
        <v>-10168340</v>
      </c>
      <c r="F2575">
        <v>4</v>
      </c>
      <c r="G2575" s="2">
        <v>45212</v>
      </c>
      <c r="H2575" s="42" t="s">
        <v>1221</v>
      </c>
      <c r="I2575" s="42" t="s">
        <v>62</v>
      </c>
      <c r="J2575" s="42" t="s">
        <v>1141</v>
      </c>
      <c r="K2575" s="42" t="s">
        <v>1578</v>
      </c>
      <c r="L2575" s="2">
        <v>46053</v>
      </c>
      <c r="M2575" s="42" t="s">
        <v>582</v>
      </c>
    </row>
    <row r="2576" spans="1:13" x14ac:dyDescent="0.25">
      <c r="A2576" s="42" t="s">
        <v>151</v>
      </c>
      <c r="B2576" s="42" t="s">
        <v>279</v>
      </c>
      <c r="C2576" s="42" t="s">
        <v>2298</v>
      </c>
      <c r="D2576" s="42" t="s">
        <v>409</v>
      </c>
      <c r="E2576">
        <v>-1587584</v>
      </c>
      <c r="F2576">
        <v>4</v>
      </c>
      <c r="G2576" s="2">
        <v>45992</v>
      </c>
      <c r="H2576" s="42" t="s">
        <v>1221</v>
      </c>
      <c r="I2576" s="42" t="s">
        <v>62</v>
      </c>
      <c r="J2576" s="42" t="s">
        <v>1141</v>
      </c>
      <c r="K2576" s="42" t="s">
        <v>2298</v>
      </c>
      <c r="L2576" s="2">
        <v>46053</v>
      </c>
      <c r="M2576" s="42" t="s">
        <v>582</v>
      </c>
    </row>
    <row r="2577" spans="1:13" x14ac:dyDescent="0.25">
      <c r="A2577" s="42" t="s">
        <v>151</v>
      </c>
      <c r="B2577" s="42" t="s">
        <v>279</v>
      </c>
      <c r="C2577" s="42" t="s">
        <v>880</v>
      </c>
      <c r="D2577" s="42" t="s">
        <v>409</v>
      </c>
      <c r="E2577">
        <v>881301</v>
      </c>
      <c r="F2577">
        <v>4</v>
      </c>
      <c r="G2577" s="2">
        <v>45323</v>
      </c>
      <c r="H2577" s="42" t="s">
        <v>1221</v>
      </c>
      <c r="I2577" s="42" t="s">
        <v>62</v>
      </c>
      <c r="J2577" s="42" t="s">
        <v>421</v>
      </c>
      <c r="K2577" s="42" t="s">
        <v>880</v>
      </c>
      <c r="L2577" s="2">
        <v>46053</v>
      </c>
      <c r="M2577" s="42" t="s">
        <v>582</v>
      </c>
    </row>
    <row r="2578" spans="1:13" x14ac:dyDescent="0.25">
      <c r="A2578" s="42" t="s">
        <v>1515</v>
      </c>
      <c r="B2578" s="42" t="s">
        <v>1516</v>
      </c>
      <c r="C2578" s="42" t="s">
        <v>2308</v>
      </c>
      <c r="D2578" s="42" t="s">
        <v>409</v>
      </c>
      <c r="E2578">
        <v>-13007726</v>
      </c>
      <c r="F2578">
        <v>4</v>
      </c>
      <c r="G2578" s="2">
        <v>45992</v>
      </c>
      <c r="H2578" s="42" t="s">
        <v>1221</v>
      </c>
      <c r="I2578" s="42" t="s">
        <v>62</v>
      </c>
      <c r="J2578" s="42" t="s">
        <v>1141</v>
      </c>
      <c r="K2578" s="42" t="s">
        <v>2308</v>
      </c>
      <c r="L2578" s="2">
        <v>46053</v>
      </c>
      <c r="M2578" s="42" t="s">
        <v>582</v>
      </c>
    </row>
    <row r="2579" spans="1:13" x14ac:dyDescent="0.25">
      <c r="A2579" s="42" t="s">
        <v>151</v>
      </c>
      <c r="B2579" s="42" t="s">
        <v>279</v>
      </c>
      <c r="C2579" s="42" t="s">
        <v>881</v>
      </c>
      <c r="D2579" s="42" t="s">
        <v>409</v>
      </c>
      <c r="E2579">
        <v>-5973483</v>
      </c>
      <c r="F2579">
        <v>8</v>
      </c>
      <c r="G2579" s="2">
        <v>45413</v>
      </c>
      <c r="H2579" s="42" t="s">
        <v>1221</v>
      </c>
      <c r="I2579" s="42" t="s">
        <v>62</v>
      </c>
      <c r="J2579" s="42" t="s">
        <v>421</v>
      </c>
      <c r="K2579" s="42" t="s">
        <v>880</v>
      </c>
      <c r="L2579" s="2">
        <v>46053</v>
      </c>
      <c r="M2579" s="42" t="s">
        <v>582</v>
      </c>
    </row>
    <row r="2580" spans="1:13" x14ac:dyDescent="0.25">
      <c r="A2580" s="42" t="s">
        <v>151</v>
      </c>
      <c r="B2580" s="42" t="s">
        <v>279</v>
      </c>
      <c r="C2580" s="42" t="s">
        <v>883</v>
      </c>
      <c r="D2580" s="42" t="s">
        <v>409</v>
      </c>
      <c r="E2580">
        <v>-2405320</v>
      </c>
      <c r="F2580">
        <v>8</v>
      </c>
      <c r="G2580" s="2">
        <v>45474</v>
      </c>
      <c r="H2580" s="42" t="s">
        <v>1221</v>
      </c>
      <c r="I2580" s="42" t="s">
        <v>62</v>
      </c>
      <c r="J2580" s="42" t="s">
        <v>421</v>
      </c>
      <c r="K2580" s="42" t="s">
        <v>883</v>
      </c>
      <c r="L2580" s="2">
        <v>46053</v>
      </c>
      <c r="M2580" s="42" t="s">
        <v>582</v>
      </c>
    </row>
    <row r="2581" spans="1:13" x14ac:dyDescent="0.25">
      <c r="A2581" s="42" t="s">
        <v>281</v>
      </c>
      <c r="B2581" s="42" t="s">
        <v>276</v>
      </c>
      <c r="C2581" s="42" t="s">
        <v>1769</v>
      </c>
      <c r="D2581" s="42" t="s">
        <v>409</v>
      </c>
      <c r="E2581">
        <v>664605</v>
      </c>
      <c r="F2581">
        <v>10</v>
      </c>
      <c r="G2581" s="2">
        <v>45959</v>
      </c>
      <c r="H2581" s="42" t="s">
        <v>1034</v>
      </c>
      <c r="I2581" s="42" t="s">
        <v>62</v>
      </c>
      <c r="J2581" s="42" t="s">
        <v>1219</v>
      </c>
      <c r="K2581" s="42" t="s">
        <v>1807</v>
      </c>
      <c r="L2581" s="2">
        <v>46053</v>
      </c>
      <c r="M2581" s="42" t="s">
        <v>582</v>
      </c>
    </row>
    <row r="2582" spans="1:13" x14ac:dyDescent="0.25">
      <c r="A2582" s="42" t="s">
        <v>151</v>
      </c>
      <c r="B2582" s="42" t="s">
        <v>279</v>
      </c>
      <c r="C2582" s="42" t="s">
        <v>880</v>
      </c>
      <c r="D2582" s="42" t="s">
        <v>409</v>
      </c>
      <c r="E2582">
        <v>-881301</v>
      </c>
      <c r="F2582">
        <v>4</v>
      </c>
      <c r="G2582" s="2">
        <v>45323</v>
      </c>
      <c r="H2582" s="42" t="s">
        <v>1221</v>
      </c>
      <c r="I2582" s="42" t="s">
        <v>62</v>
      </c>
      <c r="J2582" s="42" t="s">
        <v>421</v>
      </c>
      <c r="K2582" s="42" t="s">
        <v>880</v>
      </c>
      <c r="L2582" s="2">
        <v>46053</v>
      </c>
      <c r="M2582" s="42" t="s">
        <v>582</v>
      </c>
    </row>
    <row r="2583" spans="1:13" x14ac:dyDescent="0.25">
      <c r="A2583" s="42" t="s">
        <v>151</v>
      </c>
      <c r="B2583" s="42" t="s">
        <v>279</v>
      </c>
      <c r="C2583" s="42" t="s">
        <v>881</v>
      </c>
      <c r="D2583" s="42" t="s">
        <v>409</v>
      </c>
      <c r="E2583">
        <v>2089221</v>
      </c>
      <c r="F2583">
        <v>8</v>
      </c>
      <c r="G2583" s="2">
        <v>45413</v>
      </c>
      <c r="H2583" s="42" t="s">
        <v>1221</v>
      </c>
      <c r="I2583" s="42" t="s">
        <v>62</v>
      </c>
      <c r="J2583" s="42" t="s">
        <v>421</v>
      </c>
      <c r="K2583" s="42" t="s">
        <v>880</v>
      </c>
      <c r="L2583" s="2">
        <v>46053</v>
      </c>
      <c r="M2583" s="42" t="s">
        <v>582</v>
      </c>
    </row>
    <row r="2584" spans="1:13" x14ac:dyDescent="0.25">
      <c r="A2584" s="42" t="s">
        <v>281</v>
      </c>
      <c r="B2584" s="42" t="s">
        <v>276</v>
      </c>
      <c r="C2584" s="42" t="s">
        <v>1769</v>
      </c>
      <c r="D2584" s="42" t="s">
        <v>409</v>
      </c>
      <c r="E2584">
        <v>-664605</v>
      </c>
      <c r="F2584">
        <v>10</v>
      </c>
      <c r="G2584" s="2">
        <v>45959</v>
      </c>
      <c r="H2584" s="42" t="s">
        <v>1034</v>
      </c>
      <c r="I2584" s="42" t="s">
        <v>62</v>
      </c>
      <c r="J2584" s="42" t="s">
        <v>1219</v>
      </c>
      <c r="K2584" s="42" t="s">
        <v>1807</v>
      </c>
      <c r="L2584" s="2">
        <v>46053</v>
      </c>
      <c r="M2584" s="42" t="s">
        <v>582</v>
      </c>
    </row>
    <row r="2585" spans="1:13" x14ac:dyDescent="0.25">
      <c r="A2585" s="42" t="s">
        <v>151</v>
      </c>
      <c r="B2585" s="42" t="s">
        <v>279</v>
      </c>
      <c r="C2585" s="42" t="s">
        <v>3352</v>
      </c>
      <c r="D2585" s="42" t="s">
        <v>409</v>
      </c>
      <c r="E2585">
        <v>560397</v>
      </c>
      <c r="F2585">
        <v>7</v>
      </c>
      <c r="G2585" s="2">
        <v>46052</v>
      </c>
      <c r="H2585" s="42" t="s">
        <v>1221</v>
      </c>
      <c r="I2585" s="42" t="s">
        <v>62</v>
      </c>
      <c r="J2585" s="42" t="s">
        <v>1141</v>
      </c>
      <c r="K2585" s="42" t="s">
        <v>3352</v>
      </c>
      <c r="L2585" s="2">
        <v>46053</v>
      </c>
      <c r="M2585" s="42" t="s">
        <v>582</v>
      </c>
    </row>
    <row r="2586" spans="1:13" x14ac:dyDescent="0.25">
      <c r="A2586" s="42"/>
      <c r="B2586" s="42" t="s">
        <v>1222</v>
      </c>
      <c r="C2586" s="42" t="s">
        <v>1482</v>
      </c>
      <c r="D2586" s="42" t="s">
        <v>409</v>
      </c>
      <c r="E2586">
        <v>-6749520</v>
      </c>
      <c r="F2586">
        <v>13</v>
      </c>
      <c r="G2586" s="2">
        <v>45842</v>
      </c>
      <c r="H2586" s="42" t="s">
        <v>1034</v>
      </c>
      <c r="I2586" s="42" t="s">
        <v>62</v>
      </c>
      <c r="J2586" s="42" t="s">
        <v>1219</v>
      </c>
      <c r="K2586" s="42" t="s">
        <v>1478</v>
      </c>
      <c r="L2586" s="2">
        <v>46052</v>
      </c>
      <c r="M2586" s="42" t="s">
        <v>582</v>
      </c>
    </row>
    <row r="2587" spans="1:13" x14ac:dyDescent="0.25">
      <c r="A2587" s="42" t="s">
        <v>802</v>
      </c>
      <c r="B2587" s="42" t="s">
        <v>652</v>
      </c>
      <c r="C2587" s="42" t="s">
        <v>2189</v>
      </c>
      <c r="D2587" s="42" t="s">
        <v>409</v>
      </c>
      <c r="E2587">
        <v>6248052</v>
      </c>
      <c r="F2587">
        <v>5</v>
      </c>
      <c r="G2587" s="2">
        <v>45989</v>
      </c>
      <c r="H2587" s="42" t="s">
        <v>1221</v>
      </c>
      <c r="I2587" s="42" t="s">
        <v>62</v>
      </c>
      <c r="J2587" s="42" t="s">
        <v>1141</v>
      </c>
      <c r="K2587" s="42" t="s">
        <v>10472</v>
      </c>
      <c r="L2587" s="2">
        <v>46052</v>
      </c>
      <c r="M2587" s="42" t="s">
        <v>582</v>
      </c>
    </row>
    <row r="2588" spans="1:13" x14ac:dyDescent="0.25">
      <c r="A2588" s="42" t="s">
        <v>6904</v>
      </c>
      <c r="B2588" s="42" t="s">
        <v>6905</v>
      </c>
      <c r="C2588" s="42" t="s">
        <v>2179</v>
      </c>
      <c r="D2588" s="42" t="s">
        <v>409</v>
      </c>
      <c r="E2588">
        <v>-784943</v>
      </c>
      <c r="F2588">
        <v>4</v>
      </c>
      <c r="G2588" s="2">
        <v>45989</v>
      </c>
      <c r="H2588" s="42" t="s">
        <v>1033</v>
      </c>
      <c r="I2588" s="42" t="s">
        <v>62</v>
      </c>
      <c r="J2588" s="42" t="s">
        <v>1219</v>
      </c>
      <c r="K2588" s="42" t="s">
        <v>10474</v>
      </c>
      <c r="L2588" s="2">
        <v>46052</v>
      </c>
      <c r="M2588" s="42" t="s">
        <v>582</v>
      </c>
    </row>
    <row r="2589" spans="1:13" x14ac:dyDescent="0.25">
      <c r="A2589" s="42" t="s">
        <v>802</v>
      </c>
      <c r="B2589" s="42" t="s">
        <v>652</v>
      </c>
      <c r="C2589" s="42" t="s">
        <v>2189</v>
      </c>
      <c r="D2589" s="42" t="s">
        <v>409</v>
      </c>
      <c r="E2589">
        <v>-6248052</v>
      </c>
      <c r="F2589">
        <v>5</v>
      </c>
      <c r="G2589" s="2">
        <v>45989</v>
      </c>
      <c r="H2589" s="42" t="s">
        <v>1221</v>
      </c>
      <c r="I2589" s="42" t="s">
        <v>62</v>
      </c>
      <c r="J2589" s="42" t="s">
        <v>1141</v>
      </c>
      <c r="K2589" s="42" t="s">
        <v>10472</v>
      </c>
      <c r="L2589" s="2">
        <v>46052</v>
      </c>
      <c r="M2589" s="42" t="s">
        <v>582</v>
      </c>
    </row>
    <row r="2590" spans="1:13" x14ac:dyDescent="0.25">
      <c r="A2590" s="42" t="s">
        <v>281</v>
      </c>
      <c r="B2590" s="42" t="s">
        <v>276</v>
      </c>
      <c r="C2590" s="42" t="s">
        <v>1769</v>
      </c>
      <c r="D2590" s="42" t="s">
        <v>409</v>
      </c>
      <c r="E2590">
        <v>664605</v>
      </c>
      <c r="F2590">
        <v>10</v>
      </c>
      <c r="G2590" s="2">
        <v>45959</v>
      </c>
      <c r="H2590" s="42" t="s">
        <v>1034</v>
      </c>
      <c r="I2590" s="42" t="s">
        <v>62</v>
      </c>
      <c r="J2590" s="42" t="s">
        <v>1219</v>
      </c>
      <c r="K2590" s="42" t="s">
        <v>1807</v>
      </c>
      <c r="L2590" s="2">
        <v>46052</v>
      </c>
      <c r="M2590" s="42" t="s">
        <v>582</v>
      </c>
    </row>
    <row r="2591" spans="1:13" x14ac:dyDescent="0.25">
      <c r="A2591" s="42" t="s">
        <v>147</v>
      </c>
      <c r="B2591" s="42" t="s">
        <v>9</v>
      </c>
      <c r="C2591" s="42" t="s">
        <v>3390</v>
      </c>
      <c r="D2591" s="42" t="s">
        <v>409</v>
      </c>
      <c r="E2591">
        <v>36983000</v>
      </c>
      <c r="F2591">
        <v>5</v>
      </c>
      <c r="G2591" s="2">
        <v>46052</v>
      </c>
      <c r="H2591" s="42" t="s">
        <v>1051</v>
      </c>
      <c r="I2591" s="42" t="s">
        <v>62</v>
      </c>
      <c r="J2591" s="42" t="s">
        <v>1219</v>
      </c>
      <c r="K2591" s="42" t="s">
        <v>3390</v>
      </c>
      <c r="L2591" s="2">
        <v>46052</v>
      </c>
      <c r="M2591" s="42" t="s">
        <v>582</v>
      </c>
    </row>
    <row r="2592" spans="1:13" x14ac:dyDescent="0.25">
      <c r="A2592" s="42" t="s">
        <v>147</v>
      </c>
      <c r="B2592" s="42" t="s">
        <v>9</v>
      </c>
      <c r="C2592" s="42" t="s">
        <v>3391</v>
      </c>
      <c r="D2592" s="42" t="s">
        <v>409</v>
      </c>
      <c r="E2592">
        <v>8924511</v>
      </c>
      <c r="F2592">
        <v>5</v>
      </c>
      <c r="G2592" s="2">
        <v>46023</v>
      </c>
      <c r="H2592" s="42" t="s">
        <v>1035</v>
      </c>
      <c r="I2592" s="42" t="s">
        <v>62</v>
      </c>
      <c r="J2592" s="42" t="s">
        <v>1141</v>
      </c>
      <c r="K2592" s="42" t="s">
        <v>3391</v>
      </c>
      <c r="L2592" s="2">
        <v>46052</v>
      </c>
      <c r="M2592" s="42" t="s">
        <v>582</v>
      </c>
    </row>
    <row r="2593" spans="1:13" x14ac:dyDescent="0.25">
      <c r="A2593" s="42" t="s">
        <v>172</v>
      </c>
      <c r="B2593" s="42" t="s">
        <v>1220</v>
      </c>
      <c r="C2593" s="42" t="s">
        <v>2183</v>
      </c>
      <c r="D2593" s="42" t="s">
        <v>409</v>
      </c>
      <c r="E2593">
        <v>-8202476</v>
      </c>
      <c r="F2593">
        <v>5</v>
      </c>
      <c r="G2593" s="2">
        <v>45989</v>
      </c>
      <c r="H2593" s="42" t="s">
        <v>1221</v>
      </c>
      <c r="I2593" s="42" t="s">
        <v>62</v>
      </c>
      <c r="J2593" s="42" t="s">
        <v>1141</v>
      </c>
      <c r="K2593" s="42" t="s">
        <v>10471</v>
      </c>
      <c r="L2593" s="2">
        <v>46052</v>
      </c>
      <c r="M2593" s="42" t="s">
        <v>582</v>
      </c>
    </row>
    <row r="2594" spans="1:13" x14ac:dyDescent="0.25">
      <c r="A2594" s="42" t="s">
        <v>1515</v>
      </c>
      <c r="B2594" s="42" t="s">
        <v>1516</v>
      </c>
      <c r="C2594" s="42" t="s">
        <v>3412</v>
      </c>
      <c r="D2594" s="42" t="s">
        <v>409</v>
      </c>
      <c r="E2594">
        <v>5671665</v>
      </c>
      <c r="F2594">
        <v>5</v>
      </c>
      <c r="G2594" s="2">
        <v>46023</v>
      </c>
      <c r="H2594" s="42" t="s">
        <v>1221</v>
      </c>
      <c r="I2594" s="42" t="s">
        <v>62</v>
      </c>
      <c r="J2594" s="42" t="s">
        <v>1141</v>
      </c>
      <c r="K2594" s="42" t="s">
        <v>3412</v>
      </c>
      <c r="L2594" s="2">
        <v>46052</v>
      </c>
      <c r="M2594" s="42" t="s">
        <v>582</v>
      </c>
    </row>
    <row r="2595" spans="1:13" x14ac:dyDescent="0.25">
      <c r="A2595" s="42" t="s">
        <v>151</v>
      </c>
      <c r="B2595" s="42" t="s">
        <v>279</v>
      </c>
      <c r="C2595" s="42" t="s">
        <v>3352</v>
      </c>
      <c r="D2595" s="42" t="s">
        <v>409</v>
      </c>
      <c r="E2595">
        <v>3549188</v>
      </c>
      <c r="F2595">
        <v>7</v>
      </c>
      <c r="G2595" s="2">
        <v>46052</v>
      </c>
      <c r="H2595" s="42" t="s">
        <v>1221</v>
      </c>
      <c r="I2595" s="42" t="s">
        <v>62</v>
      </c>
      <c r="J2595" s="42" t="s">
        <v>1141</v>
      </c>
      <c r="K2595" s="42" t="s">
        <v>3352</v>
      </c>
      <c r="L2595" s="2">
        <v>46052</v>
      </c>
      <c r="M2595" s="42" t="s">
        <v>582</v>
      </c>
    </row>
    <row r="2596" spans="1:13" x14ac:dyDescent="0.25">
      <c r="A2596" s="42" t="s">
        <v>803</v>
      </c>
      <c r="B2596" s="42" t="s">
        <v>779</v>
      </c>
      <c r="C2596" s="42" t="s">
        <v>672</v>
      </c>
      <c r="D2596" s="42" t="s">
        <v>409</v>
      </c>
      <c r="E2596">
        <v>3216192</v>
      </c>
      <c r="F2596">
        <v>17</v>
      </c>
      <c r="G2596" s="2">
        <v>45658</v>
      </c>
      <c r="H2596" s="42" t="s">
        <v>1033</v>
      </c>
      <c r="I2596" s="42" t="s">
        <v>62</v>
      </c>
      <c r="J2596" s="42" t="s">
        <v>421</v>
      </c>
      <c r="K2596" s="42" t="s">
        <v>672</v>
      </c>
      <c r="L2596" s="2">
        <v>46051</v>
      </c>
      <c r="M2596" s="42" t="s">
        <v>582</v>
      </c>
    </row>
    <row r="2597" spans="1:13" x14ac:dyDescent="0.25">
      <c r="A2597" s="42" t="s">
        <v>281</v>
      </c>
      <c r="B2597" s="42" t="s">
        <v>276</v>
      </c>
      <c r="C2597" s="42" t="s">
        <v>2300</v>
      </c>
      <c r="D2597" s="42" t="s">
        <v>409</v>
      </c>
      <c r="E2597">
        <v>7177734</v>
      </c>
      <c r="F2597">
        <v>5</v>
      </c>
      <c r="G2597" s="2">
        <v>46021</v>
      </c>
      <c r="H2597" s="42" t="s">
        <v>1034</v>
      </c>
      <c r="I2597" s="42" t="s">
        <v>62</v>
      </c>
      <c r="J2597" s="42" t="s">
        <v>1219</v>
      </c>
      <c r="K2597" s="42" t="s">
        <v>2412</v>
      </c>
      <c r="L2597" s="2">
        <v>46051</v>
      </c>
      <c r="M2597" s="42" t="s">
        <v>582</v>
      </c>
    </row>
    <row r="2598" spans="1:13" x14ac:dyDescent="0.25">
      <c r="A2598" s="42" t="s">
        <v>148</v>
      </c>
      <c r="B2598" s="42" t="s">
        <v>11</v>
      </c>
      <c r="C2598" s="42" t="s">
        <v>2879</v>
      </c>
      <c r="D2598" s="42" t="s">
        <v>409</v>
      </c>
      <c r="E2598">
        <v>7945592</v>
      </c>
      <c r="F2598">
        <v>4</v>
      </c>
      <c r="G2598" s="2">
        <v>46053</v>
      </c>
      <c r="H2598" s="42" t="s">
        <v>504</v>
      </c>
      <c r="I2598" s="42" t="s">
        <v>62</v>
      </c>
      <c r="J2598" s="42" t="s">
        <v>1219</v>
      </c>
      <c r="K2598" s="42" t="s">
        <v>2879</v>
      </c>
      <c r="L2598" s="2">
        <v>46048</v>
      </c>
      <c r="M2598" s="42" t="s">
        <v>582</v>
      </c>
    </row>
    <row r="2599" spans="1:13" x14ac:dyDescent="0.25">
      <c r="A2599" s="42" t="s">
        <v>159</v>
      </c>
      <c r="B2599" s="42" t="s">
        <v>32</v>
      </c>
      <c r="C2599" s="42" t="s">
        <v>1602</v>
      </c>
      <c r="D2599" s="42" t="s">
        <v>409</v>
      </c>
      <c r="E2599">
        <v>9614294</v>
      </c>
      <c r="F2599">
        <v>13</v>
      </c>
      <c r="G2599" s="2">
        <v>45901</v>
      </c>
      <c r="H2599" s="42" t="s">
        <v>1314</v>
      </c>
      <c r="I2599" s="42" t="s">
        <v>62</v>
      </c>
      <c r="J2599" s="42" t="s">
        <v>1141</v>
      </c>
      <c r="K2599" s="42" t="s">
        <v>1524</v>
      </c>
      <c r="L2599" s="2">
        <v>46043</v>
      </c>
      <c r="M2599" s="42" t="s">
        <v>582</v>
      </c>
    </row>
    <row r="2600" spans="1:13" x14ac:dyDescent="0.25">
      <c r="A2600" s="42" t="s">
        <v>173</v>
      </c>
      <c r="B2600" s="42" t="s">
        <v>24</v>
      </c>
      <c r="C2600" s="42" t="s">
        <v>1542</v>
      </c>
      <c r="D2600" s="42" t="s">
        <v>409</v>
      </c>
      <c r="E2600">
        <v>-9605863</v>
      </c>
      <c r="F2600">
        <v>4</v>
      </c>
      <c r="G2600" s="2">
        <v>45898</v>
      </c>
      <c r="H2600" s="42" t="s">
        <v>1035</v>
      </c>
      <c r="I2600" s="42" t="s">
        <v>62</v>
      </c>
      <c r="J2600" s="42" t="s">
        <v>1141</v>
      </c>
      <c r="K2600" s="42" t="s">
        <v>6028</v>
      </c>
      <c r="L2600" s="2">
        <v>46039</v>
      </c>
      <c r="M2600" s="42" t="s">
        <v>582</v>
      </c>
    </row>
    <row r="2601" spans="1:13" x14ac:dyDescent="0.25">
      <c r="A2601" s="42"/>
      <c r="B2601" s="42" t="s">
        <v>11997</v>
      </c>
      <c r="C2601" s="42" t="s">
        <v>12004</v>
      </c>
      <c r="D2601" s="42" t="s">
        <v>409</v>
      </c>
      <c r="E2601">
        <v>53994087</v>
      </c>
      <c r="F2601">
        <v>6</v>
      </c>
      <c r="G2601" s="2">
        <v>46171</v>
      </c>
      <c r="H2601" s="42" t="s">
        <v>479</v>
      </c>
      <c r="I2601" s="42" t="s">
        <v>67</v>
      </c>
      <c r="J2601" s="42" t="s">
        <v>480</v>
      </c>
      <c r="K2601" s="42" t="s">
        <v>12004</v>
      </c>
      <c r="L2601" s="2">
        <v>46387</v>
      </c>
      <c r="M2601" s="42" t="s">
        <v>582</v>
      </c>
    </row>
    <row r="2602" spans="1:13" x14ac:dyDescent="0.25">
      <c r="A2602" s="42" t="s">
        <v>282</v>
      </c>
      <c r="B2602" s="42" t="s">
        <v>365</v>
      </c>
      <c r="C2602" s="42" t="s">
        <v>13567</v>
      </c>
      <c r="D2602" s="42" t="s">
        <v>409</v>
      </c>
      <c r="E2602">
        <v>23200278</v>
      </c>
      <c r="F2602">
        <v>7</v>
      </c>
      <c r="G2602" s="2">
        <v>46198</v>
      </c>
      <c r="H2602" s="42" t="s">
        <v>472</v>
      </c>
      <c r="I2602" s="42" t="s">
        <v>67</v>
      </c>
      <c r="J2602" s="42" t="s">
        <v>462</v>
      </c>
      <c r="K2602" s="42" t="s">
        <v>13567</v>
      </c>
      <c r="L2602" s="2">
        <v>46387</v>
      </c>
      <c r="M2602" s="42" t="s">
        <v>582</v>
      </c>
    </row>
    <row r="2603" spans="1:13" x14ac:dyDescent="0.25">
      <c r="A2603" s="42"/>
      <c r="B2603" s="42" t="s">
        <v>9975</v>
      </c>
      <c r="C2603" s="42" t="s">
        <v>9976</v>
      </c>
      <c r="D2603" s="42" t="s">
        <v>409</v>
      </c>
      <c r="E2603">
        <v>70702704</v>
      </c>
      <c r="F2603">
        <v>4</v>
      </c>
      <c r="G2603" s="2">
        <v>46097</v>
      </c>
      <c r="H2603" s="42" t="s">
        <v>472</v>
      </c>
      <c r="I2603" s="42" t="s">
        <v>67</v>
      </c>
      <c r="J2603" s="42" t="s">
        <v>462</v>
      </c>
      <c r="K2603" s="42" t="s">
        <v>9977</v>
      </c>
      <c r="L2603" s="2">
        <v>46386</v>
      </c>
      <c r="M2603" s="42" t="s">
        <v>582</v>
      </c>
    </row>
    <row r="2604" spans="1:13" x14ac:dyDescent="0.25">
      <c r="A2604" s="42" t="s">
        <v>282</v>
      </c>
      <c r="B2604" s="42" t="s">
        <v>365</v>
      </c>
      <c r="C2604" s="42" t="s">
        <v>13567</v>
      </c>
      <c r="D2604" s="42" t="s">
        <v>409</v>
      </c>
      <c r="E2604">
        <v>23200278</v>
      </c>
      <c r="F2604">
        <v>7</v>
      </c>
      <c r="G2604" s="2">
        <v>46198</v>
      </c>
      <c r="H2604" s="42" t="s">
        <v>472</v>
      </c>
      <c r="I2604" s="42" t="s">
        <v>67</v>
      </c>
      <c r="J2604" s="42" t="s">
        <v>462</v>
      </c>
      <c r="K2604" s="42" t="s">
        <v>13567</v>
      </c>
      <c r="L2604" s="2">
        <v>46356</v>
      </c>
      <c r="M2604" s="42" t="s">
        <v>582</v>
      </c>
    </row>
    <row r="2605" spans="1:13" x14ac:dyDescent="0.25">
      <c r="A2605" s="42" t="s">
        <v>12635</v>
      </c>
      <c r="B2605" s="42" t="s">
        <v>12636</v>
      </c>
      <c r="C2605" s="42" t="s">
        <v>12095</v>
      </c>
      <c r="D2605" s="42" t="s">
        <v>409</v>
      </c>
      <c r="E2605">
        <v>40940098</v>
      </c>
      <c r="F2605">
        <v>4</v>
      </c>
      <c r="G2605" s="2">
        <v>46196</v>
      </c>
      <c r="H2605" s="42" t="s">
        <v>472</v>
      </c>
      <c r="I2605" s="42" t="s">
        <v>67</v>
      </c>
      <c r="J2605" s="42" t="s">
        <v>462</v>
      </c>
      <c r="K2605" s="42" t="s">
        <v>12095</v>
      </c>
      <c r="L2605" s="2">
        <v>46326</v>
      </c>
      <c r="M2605" s="42" t="s">
        <v>582</v>
      </c>
    </row>
    <row r="2606" spans="1:13" x14ac:dyDescent="0.25">
      <c r="A2606" s="42"/>
      <c r="B2606" s="42" t="s">
        <v>11997</v>
      </c>
      <c r="C2606" s="42" t="s">
        <v>12004</v>
      </c>
      <c r="D2606" s="42" t="s">
        <v>409</v>
      </c>
      <c r="E2606">
        <v>53994087</v>
      </c>
      <c r="F2606">
        <v>6</v>
      </c>
      <c r="G2606" s="2">
        <v>46171</v>
      </c>
      <c r="H2606" s="42" t="s">
        <v>479</v>
      </c>
      <c r="I2606" s="42" t="s">
        <v>67</v>
      </c>
      <c r="J2606" s="42" t="s">
        <v>480</v>
      </c>
      <c r="K2606" s="42" t="s">
        <v>12004</v>
      </c>
      <c r="L2606" s="2">
        <v>46326</v>
      </c>
      <c r="M2606" s="42" t="s">
        <v>582</v>
      </c>
    </row>
    <row r="2607" spans="1:13" x14ac:dyDescent="0.25">
      <c r="A2607" s="42" t="s">
        <v>282</v>
      </c>
      <c r="B2607" s="42" t="s">
        <v>365</v>
      </c>
      <c r="C2607" s="42" t="s">
        <v>13567</v>
      </c>
      <c r="D2607" s="42" t="s">
        <v>409</v>
      </c>
      <c r="E2607">
        <v>23200278</v>
      </c>
      <c r="F2607">
        <v>7</v>
      </c>
      <c r="G2607" s="2">
        <v>46198</v>
      </c>
      <c r="H2607" s="42" t="s">
        <v>472</v>
      </c>
      <c r="I2607" s="42" t="s">
        <v>67</v>
      </c>
      <c r="J2607" s="42" t="s">
        <v>462</v>
      </c>
      <c r="K2607" s="42" t="s">
        <v>13567</v>
      </c>
      <c r="L2607" s="2">
        <v>46326</v>
      </c>
      <c r="M2607" s="42" t="s">
        <v>582</v>
      </c>
    </row>
    <row r="2608" spans="1:13" x14ac:dyDescent="0.25">
      <c r="A2608" s="42" t="s">
        <v>11213</v>
      </c>
      <c r="B2608" s="42" t="s">
        <v>11992</v>
      </c>
      <c r="C2608" s="42" t="s">
        <v>6475</v>
      </c>
      <c r="D2608" s="42" t="s">
        <v>409</v>
      </c>
      <c r="E2608">
        <v>72953340</v>
      </c>
      <c r="F2608">
        <v>4</v>
      </c>
      <c r="G2608" s="2">
        <v>46142</v>
      </c>
      <c r="H2608" s="42" t="s">
        <v>479</v>
      </c>
      <c r="I2608" s="42" t="s">
        <v>67</v>
      </c>
      <c r="J2608" s="42" t="s">
        <v>480</v>
      </c>
      <c r="K2608" s="42" t="s">
        <v>6475</v>
      </c>
      <c r="L2608" s="2">
        <v>46322</v>
      </c>
      <c r="M2608" s="42" t="s">
        <v>582</v>
      </c>
    </row>
    <row r="2609" spans="1:13" x14ac:dyDescent="0.25">
      <c r="A2609" s="42" t="s">
        <v>328</v>
      </c>
      <c r="B2609" s="42" t="s">
        <v>405</v>
      </c>
      <c r="C2609" s="42" t="s">
        <v>9979</v>
      </c>
      <c r="D2609" s="42" t="s">
        <v>409</v>
      </c>
      <c r="E2609">
        <v>19377105</v>
      </c>
      <c r="F2609">
        <v>6</v>
      </c>
      <c r="G2609" s="2">
        <v>46094</v>
      </c>
      <c r="H2609" s="42" t="s">
        <v>472</v>
      </c>
      <c r="I2609" s="42" t="s">
        <v>67</v>
      </c>
      <c r="J2609" s="42" t="s">
        <v>462</v>
      </c>
      <c r="K2609" s="42" t="s">
        <v>9979</v>
      </c>
      <c r="L2609" s="2">
        <v>46316</v>
      </c>
      <c r="M2609" s="42" t="s">
        <v>582</v>
      </c>
    </row>
    <row r="2610" spans="1:13" x14ac:dyDescent="0.25">
      <c r="A2610" s="42" t="s">
        <v>328</v>
      </c>
      <c r="B2610" s="42" t="s">
        <v>405</v>
      </c>
      <c r="C2610" s="42" t="s">
        <v>9979</v>
      </c>
      <c r="D2610" s="42" t="s">
        <v>409</v>
      </c>
      <c r="E2610">
        <v>17629120</v>
      </c>
      <c r="F2610">
        <v>6</v>
      </c>
      <c r="G2610" s="2">
        <v>46094</v>
      </c>
      <c r="H2610" s="42" t="s">
        <v>472</v>
      </c>
      <c r="I2610" s="42" t="s">
        <v>67</v>
      </c>
      <c r="J2610" s="42" t="s">
        <v>462</v>
      </c>
      <c r="K2610" s="42" t="s">
        <v>9979</v>
      </c>
      <c r="L2610" s="2">
        <v>46295</v>
      </c>
      <c r="M2610" s="42" t="s">
        <v>582</v>
      </c>
    </row>
    <row r="2611" spans="1:13" x14ac:dyDescent="0.25">
      <c r="A2611" s="42" t="s">
        <v>282</v>
      </c>
      <c r="B2611" s="42" t="s">
        <v>365</v>
      </c>
      <c r="C2611" s="42" t="s">
        <v>13567</v>
      </c>
      <c r="D2611" s="42" t="s">
        <v>409</v>
      </c>
      <c r="E2611">
        <v>23200278</v>
      </c>
      <c r="F2611">
        <v>7</v>
      </c>
      <c r="G2611" s="2">
        <v>46198</v>
      </c>
      <c r="H2611" s="42" t="s">
        <v>472</v>
      </c>
      <c r="I2611" s="42" t="s">
        <v>67</v>
      </c>
      <c r="J2611" s="42" t="s">
        <v>462</v>
      </c>
      <c r="K2611" s="42" t="s">
        <v>13567</v>
      </c>
      <c r="L2611" s="2">
        <v>46295</v>
      </c>
      <c r="M2611" s="42" t="s">
        <v>582</v>
      </c>
    </row>
    <row r="2612" spans="1:13" x14ac:dyDescent="0.25">
      <c r="A2612" s="42"/>
      <c r="B2612" s="42" t="s">
        <v>9975</v>
      </c>
      <c r="C2612" s="42" t="s">
        <v>9976</v>
      </c>
      <c r="D2612" s="42" t="s">
        <v>409</v>
      </c>
      <c r="E2612">
        <v>70702704</v>
      </c>
      <c r="F2612">
        <v>4</v>
      </c>
      <c r="G2612" s="2">
        <v>46097</v>
      </c>
      <c r="H2612" s="42" t="s">
        <v>472</v>
      </c>
      <c r="I2612" s="42" t="s">
        <v>67</v>
      </c>
      <c r="J2612" s="42" t="s">
        <v>462</v>
      </c>
      <c r="K2612" s="42" t="s">
        <v>9977</v>
      </c>
      <c r="L2612" s="2">
        <v>46295</v>
      </c>
      <c r="M2612" s="42" t="s">
        <v>582</v>
      </c>
    </row>
    <row r="2613" spans="1:13" x14ac:dyDescent="0.25">
      <c r="A2613" s="42" t="s">
        <v>289</v>
      </c>
      <c r="B2613" s="42" t="s">
        <v>268</v>
      </c>
      <c r="C2613" s="42" t="s">
        <v>6461</v>
      </c>
      <c r="D2613" s="42" t="s">
        <v>409</v>
      </c>
      <c r="E2613">
        <v>16846625</v>
      </c>
      <c r="F2613">
        <v>10</v>
      </c>
      <c r="G2613" s="2">
        <v>46058</v>
      </c>
      <c r="H2613" s="42" t="s">
        <v>479</v>
      </c>
      <c r="I2613" s="42" t="s">
        <v>67</v>
      </c>
      <c r="J2613" s="42" t="s">
        <v>480</v>
      </c>
      <c r="K2613" s="42" t="s">
        <v>2728</v>
      </c>
      <c r="L2613" s="2">
        <v>46276</v>
      </c>
      <c r="M2613" s="42" t="s">
        <v>582</v>
      </c>
    </row>
    <row r="2614" spans="1:13" x14ac:dyDescent="0.25">
      <c r="A2614" s="42" t="s">
        <v>282</v>
      </c>
      <c r="B2614" s="42" t="s">
        <v>365</v>
      </c>
      <c r="C2614" s="42" t="s">
        <v>13567</v>
      </c>
      <c r="D2614" s="42" t="s">
        <v>409</v>
      </c>
      <c r="E2614">
        <v>23200278</v>
      </c>
      <c r="F2614">
        <v>7</v>
      </c>
      <c r="G2614" s="2">
        <v>46198</v>
      </c>
      <c r="H2614" s="42" t="s">
        <v>472</v>
      </c>
      <c r="I2614" s="42" t="s">
        <v>67</v>
      </c>
      <c r="J2614" s="42" t="s">
        <v>462</v>
      </c>
      <c r="K2614" s="42" t="s">
        <v>13567</v>
      </c>
      <c r="L2614" s="2">
        <v>46265</v>
      </c>
      <c r="M2614" s="42" t="s">
        <v>582</v>
      </c>
    </row>
    <row r="2615" spans="1:13" x14ac:dyDescent="0.25">
      <c r="A2615" s="42"/>
      <c r="B2615" s="42" t="s">
        <v>11997</v>
      </c>
      <c r="C2615" s="42" t="s">
        <v>12004</v>
      </c>
      <c r="D2615" s="42" t="s">
        <v>409</v>
      </c>
      <c r="E2615">
        <v>53994087</v>
      </c>
      <c r="F2615">
        <v>6</v>
      </c>
      <c r="G2615" s="2">
        <v>46171</v>
      </c>
      <c r="H2615" s="42" t="s">
        <v>479</v>
      </c>
      <c r="I2615" s="42" t="s">
        <v>67</v>
      </c>
      <c r="J2615" s="42" t="s">
        <v>480</v>
      </c>
      <c r="K2615" s="42" t="s">
        <v>12004</v>
      </c>
      <c r="L2615" s="2">
        <v>46265</v>
      </c>
      <c r="M2615" s="42" t="s">
        <v>582</v>
      </c>
    </row>
    <row r="2616" spans="1:13" x14ac:dyDescent="0.25">
      <c r="A2616" s="42" t="s">
        <v>12635</v>
      </c>
      <c r="B2616" s="42" t="s">
        <v>12636</v>
      </c>
      <c r="C2616" s="42" t="s">
        <v>12095</v>
      </c>
      <c r="D2616" s="42" t="s">
        <v>409</v>
      </c>
      <c r="E2616">
        <v>88000000</v>
      </c>
      <c r="F2616">
        <v>4</v>
      </c>
      <c r="G2616" s="2">
        <v>46196</v>
      </c>
      <c r="H2616" s="42" t="s">
        <v>472</v>
      </c>
      <c r="I2616" s="42" t="s">
        <v>67</v>
      </c>
      <c r="J2616" s="42" t="s">
        <v>462</v>
      </c>
      <c r="K2616" s="42" t="s">
        <v>12095</v>
      </c>
      <c r="L2616" s="2">
        <v>46265</v>
      </c>
      <c r="M2616" s="42" t="s">
        <v>582</v>
      </c>
    </row>
    <row r="2617" spans="1:13" x14ac:dyDescent="0.25">
      <c r="A2617" s="42" t="s">
        <v>328</v>
      </c>
      <c r="B2617" s="42" t="s">
        <v>405</v>
      </c>
      <c r="C2617" s="42" t="s">
        <v>9979</v>
      </c>
      <c r="D2617" s="42" t="s">
        <v>409</v>
      </c>
      <c r="E2617">
        <v>17927800</v>
      </c>
      <c r="F2617">
        <v>6</v>
      </c>
      <c r="G2617" s="2">
        <v>46094</v>
      </c>
      <c r="H2617" s="42" t="s">
        <v>472</v>
      </c>
      <c r="I2617" s="42" t="s">
        <v>67</v>
      </c>
      <c r="J2617" s="42" t="s">
        <v>462</v>
      </c>
      <c r="K2617" s="42" t="s">
        <v>9979</v>
      </c>
      <c r="L2617" s="2">
        <v>46265</v>
      </c>
      <c r="M2617" s="42" t="s">
        <v>582</v>
      </c>
    </row>
    <row r="2618" spans="1:13" x14ac:dyDescent="0.25">
      <c r="A2618" s="42" t="s">
        <v>289</v>
      </c>
      <c r="B2618" s="42" t="s">
        <v>268</v>
      </c>
      <c r="C2618" s="42" t="s">
        <v>6461</v>
      </c>
      <c r="D2618" s="42" t="s">
        <v>409</v>
      </c>
      <c r="E2618">
        <v>16846625</v>
      </c>
      <c r="F2618">
        <v>10</v>
      </c>
      <c r="G2618" s="2">
        <v>46058</v>
      </c>
      <c r="H2618" s="42" t="s">
        <v>479</v>
      </c>
      <c r="I2618" s="42" t="s">
        <v>67</v>
      </c>
      <c r="J2618" s="42" t="s">
        <v>480</v>
      </c>
      <c r="K2618" s="42" t="s">
        <v>2728</v>
      </c>
      <c r="L2618" s="2">
        <v>46247</v>
      </c>
      <c r="M2618" s="42" t="s">
        <v>582</v>
      </c>
    </row>
    <row r="2619" spans="1:13" x14ac:dyDescent="0.25">
      <c r="A2619" s="42"/>
      <c r="B2619" s="42" t="s">
        <v>9975</v>
      </c>
      <c r="C2619" s="42" t="s">
        <v>9976</v>
      </c>
      <c r="D2619" s="42" t="s">
        <v>409</v>
      </c>
      <c r="E2619">
        <v>70702704</v>
      </c>
      <c r="F2619">
        <v>4</v>
      </c>
      <c r="G2619" s="2">
        <v>46097</v>
      </c>
      <c r="H2619" s="42" t="s">
        <v>472</v>
      </c>
      <c r="I2619" s="42" t="s">
        <v>67</v>
      </c>
      <c r="J2619" s="42" t="s">
        <v>462</v>
      </c>
      <c r="K2619" s="42" t="s">
        <v>9977</v>
      </c>
      <c r="L2619" s="2">
        <v>46234</v>
      </c>
      <c r="M2619" s="42" t="s">
        <v>582</v>
      </c>
    </row>
    <row r="2620" spans="1:13" x14ac:dyDescent="0.25">
      <c r="A2620" s="42" t="s">
        <v>12635</v>
      </c>
      <c r="B2620" s="42" t="s">
        <v>12636</v>
      </c>
      <c r="C2620" s="42" t="s">
        <v>12095</v>
      </c>
      <c r="D2620" s="42" t="s">
        <v>409</v>
      </c>
      <c r="E2620">
        <v>16000000</v>
      </c>
      <c r="F2620">
        <v>4</v>
      </c>
      <c r="G2620" s="2">
        <v>46196</v>
      </c>
      <c r="H2620" s="42" t="s">
        <v>472</v>
      </c>
      <c r="I2620" s="42" t="s">
        <v>67</v>
      </c>
      <c r="J2620" s="42" t="s">
        <v>462</v>
      </c>
      <c r="K2620" s="42" t="s">
        <v>12095</v>
      </c>
      <c r="L2620" s="2">
        <v>46234</v>
      </c>
      <c r="M2620" s="42" t="s">
        <v>582</v>
      </c>
    </row>
    <row r="2621" spans="1:13" x14ac:dyDescent="0.25">
      <c r="A2621" s="42" t="s">
        <v>289</v>
      </c>
      <c r="B2621" s="42" t="s">
        <v>268</v>
      </c>
      <c r="C2621" s="42" t="s">
        <v>6461</v>
      </c>
      <c r="D2621" s="42" t="s">
        <v>409</v>
      </c>
      <c r="E2621">
        <v>16846625</v>
      </c>
      <c r="F2621">
        <v>10</v>
      </c>
      <c r="G2621" s="2">
        <v>46058</v>
      </c>
      <c r="H2621" s="42" t="s">
        <v>479</v>
      </c>
      <c r="I2621" s="42" t="s">
        <v>67</v>
      </c>
      <c r="J2621" s="42" t="s">
        <v>480</v>
      </c>
      <c r="K2621" s="42" t="s">
        <v>2728</v>
      </c>
      <c r="L2621" s="2">
        <v>46216</v>
      </c>
      <c r="M2621" s="42" t="s">
        <v>582</v>
      </c>
    </row>
    <row r="2622" spans="1:13" x14ac:dyDescent="0.25">
      <c r="A2622" s="42" t="s">
        <v>328</v>
      </c>
      <c r="B2622" s="42" t="s">
        <v>405</v>
      </c>
      <c r="C2622" s="42" t="s">
        <v>9979</v>
      </c>
      <c r="D2622" s="42" t="s">
        <v>409</v>
      </c>
      <c r="E2622">
        <v>28034404</v>
      </c>
      <c r="F2622">
        <v>6</v>
      </c>
      <c r="G2622" s="2">
        <v>46094</v>
      </c>
      <c r="H2622" s="42" t="s">
        <v>472</v>
      </c>
      <c r="I2622" s="42" t="s">
        <v>67</v>
      </c>
      <c r="J2622" s="42" t="s">
        <v>462</v>
      </c>
      <c r="K2622" s="42" t="s">
        <v>9979</v>
      </c>
      <c r="L2622" s="2">
        <v>46213</v>
      </c>
      <c r="M2622" s="42" t="s">
        <v>582</v>
      </c>
    </row>
    <row r="2623" spans="1:13" x14ac:dyDescent="0.25">
      <c r="A2623" s="42" t="s">
        <v>233</v>
      </c>
      <c r="B2623" s="42" t="s">
        <v>398</v>
      </c>
      <c r="C2623" s="42" t="s">
        <v>358</v>
      </c>
      <c r="D2623" s="42" t="s">
        <v>409</v>
      </c>
      <c r="E2623">
        <v>18101193</v>
      </c>
      <c r="F2623">
        <v>8</v>
      </c>
      <c r="G2623" s="2">
        <v>45412</v>
      </c>
      <c r="H2623" s="42" t="s">
        <v>479</v>
      </c>
      <c r="I2623" s="42" t="s">
        <v>67</v>
      </c>
      <c r="J2623" s="42" t="s">
        <v>480</v>
      </c>
      <c r="K2623" s="42" t="s">
        <v>555</v>
      </c>
      <c r="L2623" s="2">
        <v>46211</v>
      </c>
      <c r="M2623" s="42" t="s">
        <v>582</v>
      </c>
    </row>
    <row r="2624" spans="1:13" x14ac:dyDescent="0.25">
      <c r="A2624" s="42" t="s">
        <v>12635</v>
      </c>
      <c r="B2624" s="42" t="s">
        <v>12636</v>
      </c>
      <c r="C2624" s="42" t="s">
        <v>12095</v>
      </c>
      <c r="D2624" s="42" t="s">
        <v>409</v>
      </c>
      <c r="E2624">
        <v>26605551</v>
      </c>
      <c r="F2624">
        <v>4</v>
      </c>
      <c r="G2624" s="2">
        <v>46196</v>
      </c>
      <c r="H2624" s="42" t="s">
        <v>472</v>
      </c>
      <c r="I2624" s="42" t="s">
        <v>67</v>
      </c>
      <c r="J2624" s="42" t="s">
        <v>462</v>
      </c>
      <c r="K2624" s="42" t="s">
        <v>12095</v>
      </c>
      <c r="L2624" s="2">
        <v>46203</v>
      </c>
      <c r="M2624" s="42" t="s">
        <v>582</v>
      </c>
    </row>
    <row r="2625" spans="1:13" x14ac:dyDescent="0.25">
      <c r="A2625" s="42" t="s">
        <v>110</v>
      </c>
      <c r="B2625" s="42" t="s">
        <v>384</v>
      </c>
      <c r="C2625" s="42" t="s">
        <v>538</v>
      </c>
      <c r="D2625" s="42" t="s">
        <v>409</v>
      </c>
      <c r="E2625">
        <v>6889250</v>
      </c>
      <c r="F2625">
        <v>74</v>
      </c>
      <c r="G2625" s="2">
        <v>45351</v>
      </c>
      <c r="H2625" s="42" t="s">
        <v>472</v>
      </c>
      <c r="I2625" s="42" t="s">
        <v>67</v>
      </c>
      <c r="J2625" s="42" t="s">
        <v>462</v>
      </c>
      <c r="K2625" s="42" t="s">
        <v>539</v>
      </c>
      <c r="L2625" s="2">
        <v>46197</v>
      </c>
      <c r="M2625" s="42" t="s">
        <v>582</v>
      </c>
    </row>
    <row r="2626" spans="1:13" x14ac:dyDescent="0.25">
      <c r="A2626" s="42" t="s">
        <v>289</v>
      </c>
      <c r="B2626" s="42" t="s">
        <v>268</v>
      </c>
      <c r="C2626" s="42" t="s">
        <v>6461</v>
      </c>
      <c r="D2626" s="42" t="s">
        <v>409</v>
      </c>
      <c r="E2626">
        <v>16846625</v>
      </c>
      <c r="F2626">
        <v>10</v>
      </c>
      <c r="G2626" s="2">
        <v>46058</v>
      </c>
      <c r="H2626" s="42" t="s">
        <v>479</v>
      </c>
      <c r="I2626" s="42" t="s">
        <v>67</v>
      </c>
      <c r="J2626" s="42" t="s">
        <v>480</v>
      </c>
      <c r="K2626" s="42" t="s">
        <v>2728</v>
      </c>
      <c r="L2626" s="2">
        <v>46195</v>
      </c>
      <c r="M2626" s="42" t="s">
        <v>582</v>
      </c>
    </row>
    <row r="2627" spans="1:13" x14ac:dyDescent="0.25">
      <c r="A2627" s="42" t="s">
        <v>233</v>
      </c>
      <c r="B2627" s="42" t="s">
        <v>398</v>
      </c>
      <c r="C2627" s="42" t="s">
        <v>358</v>
      </c>
      <c r="D2627" s="42" t="s">
        <v>409</v>
      </c>
      <c r="E2627">
        <v>18101193</v>
      </c>
      <c r="F2627">
        <v>8</v>
      </c>
      <c r="G2627" s="2">
        <v>45412</v>
      </c>
      <c r="H2627" s="42" t="s">
        <v>479</v>
      </c>
      <c r="I2627" s="42" t="s">
        <v>67</v>
      </c>
      <c r="J2627" s="42" t="s">
        <v>480</v>
      </c>
      <c r="K2627" s="42" t="s">
        <v>555</v>
      </c>
      <c r="L2627" s="2">
        <v>46189</v>
      </c>
      <c r="M2627" s="42" t="s">
        <v>582</v>
      </c>
    </row>
    <row r="2628" spans="1:13" x14ac:dyDescent="0.25">
      <c r="A2628" s="42" t="s">
        <v>2249</v>
      </c>
      <c r="B2628" s="42" t="s">
        <v>2271</v>
      </c>
      <c r="C2628" s="42" t="s">
        <v>2239</v>
      </c>
      <c r="D2628" s="42" t="s">
        <v>409</v>
      </c>
      <c r="E2628">
        <v>1477661</v>
      </c>
      <c r="F2628">
        <v>4</v>
      </c>
      <c r="G2628" s="2">
        <v>45694</v>
      </c>
      <c r="H2628" s="42" t="s">
        <v>479</v>
      </c>
      <c r="I2628" s="42" t="s">
        <v>67</v>
      </c>
      <c r="J2628" s="42" t="s">
        <v>480</v>
      </c>
      <c r="K2628" s="42" t="s">
        <v>2272</v>
      </c>
      <c r="L2628" s="2">
        <v>46181</v>
      </c>
      <c r="M2628" s="42" t="s">
        <v>582</v>
      </c>
    </row>
    <row r="2629" spans="1:13" x14ac:dyDescent="0.25">
      <c r="A2629" s="42" t="s">
        <v>328</v>
      </c>
      <c r="B2629" s="42" t="s">
        <v>405</v>
      </c>
      <c r="C2629" s="42" t="s">
        <v>9979</v>
      </c>
      <c r="D2629" s="42" t="s">
        <v>409</v>
      </c>
      <c r="E2629">
        <v>27927800</v>
      </c>
      <c r="F2629">
        <v>6</v>
      </c>
      <c r="G2629" s="2">
        <v>46094</v>
      </c>
      <c r="H2629" s="42" t="s">
        <v>472</v>
      </c>
      <c r="I2629" s="42" t="s">
        <v>67</v>
      </c>
      <c r="J2629" s="42" t="s">
        <v>462</v>
      </c>
      <c r="K2629" s="42" t="s">
        <v>9979</v>
      </c>
      <c r="L2629" s="2">
        <v>46178</v>
      </c>
      <c r="M2629" s="42" t="s">
        <v>582</v>
      </c>
    </row>
    <row r="2630" spans="1:13" x14ac:dyDescent="0.25">
      <c r="A2630" s="42" t="s">
        <v>110</v>
      </c>
      <c r="B2630" s="42" t="s">
        <v>2567</v>
      </c>
      <c r="C2630" s="42" t="s">
        <v>2568</v>
      </c>
      <c r="D2630" s="42" t="s">
        <v>409</v>
      </c>
      <c r="E2630">
        <v>106791297</v>
      </c>
      <c r="F2630">
        <v>9</v>
      </c>
      <c r="G2630" s="2">
        <v>45565</v>
      </c>
      <c r="H2630" s="42" t="s">
        <v>472</v>
      </c>
      <c r="I2630" s="42" t="s">
        <v>67</v>
      </c>
      <c r="J2630" s="42" t="s">
        <v>462</v>
      </c>
      <c r="K2630" s="42" t="s">
        <v>2568</v>
      </c>
      <c r="L2630" s="2">
        <v>46171</v>
      </c>
      <c r="M2630" s="42" t="s">
        <v>582</v>
      </c>
    </row>
    <row r="2631" spans="1:13" x14ac:dyDescent="0.25">
      <c r="A2631" s="42" t="s">
        <v>110</v>
      </c>
      <c r="B2631" s="42" t="s">
        <v>2567</v>
      </c>
      <c r="C2631" s="42" t="s">
        <v>2568</v>
      </c>
      <c r="D2631" s="42" t="s">
        <v>409</v>
      </c>
      <c r="E2631">
        <v>-106791297</v>
      </c>
      <c r="F2631">
        <v>9</v>
      </c>
      <c r="G2631" s="2">
        <v>45565</v>
      </c>
      <c r="H2631" s="42" t="s">
        <v>472</v>
      </c>
      <c r="I2631" s="42" t="s">
        <v>67</v>
      </c>
      <c r="J2631" s="42" t="s">
        <v>462</v>
      </c>
      <c r="K2631" s="42" t="s">
        <v>2568</v>
      </c>
      <c r="L2631" s="2">
        <v>46171</v>
      </c>
      <c r="M2631" s="42" t="s">
        <v>582</v>
      </c>
    </row>
    <row r="2632" spans="1:13" x14ac:dyDescent="0.25">
      <c r="A2632" s="42" t="s">
        <v>5334</v>
      </c>
      <c r="B2632" s="42" t="s">
        <v>5941</v>
      </c>
      <c r="C2632" s="42" t="s">
        <v>10556</v>
      </c>
      <c r="D2632" s="42" t="s">
        <v>409</v>
      </c>
      <c r="E2632">
        <v>32899</v>
      </c>
      <c r="F2632">
        <v>7</v>
      </c>
      <c r="G2632" s="2">
        <v>45314</v>
      </c>
      <c r="H2632" s="42" t="s">
        <v>491</v>
      </c>
      <c r="I2632" s="42" t="s">
        <v>67</v>
      </c>
      <c r="J2632" s="42" t="s">
        <v>480</v>
      </c>
      <c r="K2632" s="42" t="s">
        <v>12005</v>
      </c>
      <c r="L2632" s="2">
        <v>46171</v>
      </c>
      <c r="M2632" s="42" t="s">
        <v>582</v>
      </c>
    </row>
    <row r="2633" spans="1:13" x14ac:dyDescent="0.25">
      <c r="A2633" s="42" t="s">
        <v>11213</v>
      </c>
      <c r="B2633" s="42" t="s">
        <v>11992</v>
      </c>
      <c r="C2633" s="42" t="s">
        <v>6475</v>
      </c>
      <c r="D2633" s="42" t="s">
        <v>409</v>
      </c>
      <c r="E2633">
        <v>-39317796</v>
      </c>
      <c r="F2633">
        <v>4</v>
      </c>
      <c r="G2633" s="2">
        <v>46142</v>
      </c>
      <c r="H2633" s="42" t="s">
        <v>479</v>
      </c>
      <c r="I2633" s="42" t="s">
        <v>67</v>
      </c>
      <c r="J2633" s="42" t="s">
        <v>480</v>
      </c>
      <c r="K2633" s="42" t="s">
        <v>6475</v>
      </c>
      <c r="L2633" s="2">
        <v>46171</v>
      </c>
      <c r="M2633" s="42" t="s">
        <v>582</v>
      </c>
    </row>
    <row r="2634" spans="1:13" x14ac:dyDescent="0.25">
      <c r="A2634" s="42" t="s">
        <v>937</v>
      </c>
      <c r="B2634" s="42" t="s">
        <v>938</v>
      </c>
      <c r="C2634" s="42" t="s">
        <v>2339</v>
      </c>
      <c r="D2634" s="42" t="s">
        <v>409</v>
      </c>
      <c r="E2634">
        <v>10590128</v>
      </c>
      <c r="F2634">
        <v>13</v>
      </c>
      <c r="G2634" s="2">
        <v>46021</v>
      </c>
      <c r="H2634" s="42" t="s">
        <v>479</v>
      </c>
      <c r="I2634" s="42" t="s">
        <v>67</v>
      </c>
      <c r="J2634" s="42" t="s">
        <v>480</v>
      </c>
      <c r="K2634" s="42" t="s">
        <v>10000</v>
      </c>
      <c r="L2634" s="2">
        <v>46171</v>
      </c>
      <c r="M2634" s="42" t="s">
        <v>582</v>
      </c>
    </row>
    <row r="2635" spans="1:13" x14ac:dyDescent="0.25">
      <c r="A2635" s="42" t="s">
        <v>5334</v>
      </c>
      <c r="B2635" s="42" t="s">
        <v>5941</v>
      </c>
      <c r="C2635" s="42" t="s">
        <v>4718</v>
      </c>
      <c r="D2635" s="42" t="s">
        <v>409</v>
      </c>
      <c r="E2635">
        <v>32812</v>
      </c>
      <c r="F2635">
        <v>34</v>
      </c>
      <c r="G2635" s="2">
        <v>44651</v>
      </c>
      <c r="H2635" s="42" t="s">
        <v>491</v>
      </c>
      <c r="I2635" s="42" t="s">
        <v>67</v>
      </c>
      <c r="J2635" s="42" t="s">
        <v>462</v>
      </c>
      <c r="K2635" s="42" t="s">
        <v>5942</v>
      </c>
      <c r="L2635" s="2">
        <v>46171</v>
      </c>
      <c r="M2635" s="42" t="s">
        <v>582</v>
      </c>
    </row>
    <row r="2636" spans="1:13" x14ac:dyDescent="0.25">
      <c r="A2636" s="42" t="s">
        <v>937</v>
      </c>
      <c r="B2636" s="42" t="s">
        <v>938</v>
      </c>
      <c r="C2636" s="42" t="s">
        <v>2339</v>
      </c>
      <c r="D2636" s="42" t="s">
        <v>409</v>
      </c>
      <c r="E2636">
        <v>-10644691</v>
      </c>
      <c r="F2636">
        <v>13</v>
      </c>
      <c r="G2636" s="2">
        <v>46021</v>
      </c>
      <c r="H2636" s="42" t="s">
        <v>479</v>
      </c>
      <c r="I2636" s="42" t="s">
        <v>67</v>
      </c>
      <c r="J2636" s="42" t="s">
        <v>480</v>
      </c>
      <c r="K2636" s="42" t="s">
        <v>10000</v>
      </c>
      <c r="L2636" s="2">
        <v>46171</v>
      </c>
      <c r="M2636" s="42" t="s">
        <v>582</v>
      </c>
    </row>
    <row r="2637" spans="1:13" x14ac:dyDescent="0.25">
      <c r="A2637" s="42" t="s">
        <v>534</v>
      </c>
      <c r="B2637" s="42" t="s">
        <v>634</v>
      </c>
      <c r="C2637" s="42" t="s">
        <v>6466</v>
      </c>
      <c r="D2637" s="42" t="s">
        <v>409</v>
      </c>
      <c r="E2637">
        <v>-1313582</v>
      </c>
      <c r="F2637">
        <v>6</v>
      </c>
      <c r="G2637" s="2">
        <v>46127</v>
      </c>
      <c r="H2637" s="42" t="s">
        <v>479</v>
      </c>
      <c r="I2637" s="42" t="s">
        <v>67</v>
      </c>
      <c r="J2637" s="42" t="s">
        <v>480</v>
      </c>
      <c r="K2637" s="42" t="s">
        <v>6466</v>
      </c>
      <c r="L2637" s="2">
        <v>46171</v>
      </c>
      <c r="M2637" s="42" t="s">
        <v>582</v>
      </c>
    </row>
    <row r="2638" spans="1:13" x14ac:dyDescent="0.25">
      <c r="A2638" s="42" t="s">
        <v>534</v>
      </c>
      <c r="B2638" s="42" t="s">
        <v>634</v>
      </c>
      <c r="C2638" s="42" t="s">
        <v>6466</v>
      </c>
      <c r="D2638" s="42" t="s">
        <v>409</v>
      </c>
      <c r="E2638">
        <v>1871453</v>
      </c>
      <c r="F2638">
        <v>6</v>
      </c>
      <c r="G2638" s="2">
        <v>46127</v>
      </c>
      <c r="H2638" s="42" t="s">
        <v>479</v>
      </c>
      <c r="I2638" s="42" t="s">
        <v>67</v>
      </c>
      <c r="J2638" s="42" t="s">
        <v>480</v>
      </c>
      <c r="K2638" s="42" t="s">
        <v>6466</v>
      </c>
      <c r="L2638" s="2">
        <v>46171</v>
      </c>
      <c r="M2638" s="42" t="s">
        <v>582</v>
      </c>
    </row>
    <row r="2639" spans="1:13" x14ac:dyDescent="0.25">
      <c r="A2639" s="42" t="s">
        <v>534</v>
      </c>
      <c r="B2639" s="42" t="s">
        <v>634</v>
      </c>
      <c r="C2639" s="42" t="s">
        <v>6466</v>
      </c>
      <c r="D2639" s="42" t="s">
        <v>409</v>
      </c>
      <c r="E2639">
        <v>1313582</v>
      </c>
      <c r="F2639">
        <v>6</v>
      </c>
      <c r="G2639" s="2">
        <v>46127</v>
      </c>
      <c r="H2639" s="42" t="s">
        <v>479</v>
      </c>
      <c r="I2639" s="42" t="s">
        <v>67</v>
      </c>
      <c r="J2639" s="42" t="s">
        <v>480</v>
      </c>
      <c r="K2639" s="42" t="s">
        <v>6466</v>
      </c>
      <c r="L2639" s="2">
        <v>46171</v>
      </c>
      <c r="M2639" s="42" t="s">
        <v>582</v>
      </c>
    </row>
    <row r="2640" spans="1:13" x14ac:dyDescent="0.25">
      <c r="A2640" s="42" t="s">
        <v>289</v>
      </c>
      <c r="B2640" s="42" t="s">
        <v>268</v>
      </c>
      <c r="C2640" s="42" t="s">
        <v>6461</v>
      </c>
      <c r="D2640" s="42" t="s">
        <v>409</v>
      </c>
      <c r="E2640">
        <v>-17732860</v>
      </c>
      <c r="F2640">
        <v>10</v>
      </c>
      <c r="G2640" s="2">
        <v>46058</v>
      </c>
      <c r="H2640" s="42" t="s">
        <v>479</v>
      </c>
      <c r="I2640" s="42" t="s">
        <v>67</v>
      </c>
      <c r="J2640" s="42" t="s">
        <v>480</v>
      </c>
      <c r="K2640" s="42" t="s">
        <v>2728</v>
      </c>
      <c r="L2640" s="2">
        <v>46171</v>
      </c>
      <c r="M2640" s="42" t="s">
        <v>582</v>
      </c>
    </row>
    <row r="2641" spans="1:13" x14ac:dyDescent="0.25">
      <c r="A2641" s="42" t="s">
        <v>110</v>
      </c>
      <c r="B2641" s="42" t="s">
        <v>384</v>
      </c>
      <c r="C2641" s="42" t="s">
        <v>538</v>
      </c>
      <c r="D2641" s="42" t="s">
        <v>409</v>
      </c>
      <c r="E2641">
        <v>-123256800</v>
      </c>
      <c r="F2641">
        <v>74</v>
      </c>
      <c r="G2641" s="2">
        <v>45351</v>
      </c>
      <c r="H2641" s="42" t="s">
        <v>472</v>
      </c>
      <c r="I2641" s="42" t="s">
        <v>67</v>
      </c>
      <c r="J2641" s="42" t="s">
        <v>462</v>
      </c>
      <c r="K2641" s="42" t="s">
        <v>539</v>
      </c>
      <c r="L2641" s="2">
        <v>46171</v>
      </c>
      <c r="M2641" s="42" t="s">
        <v>582</v>
      </c>
    </row>
    <row r="2642" spans="1:13" x14ac:dyDescent="0.25">
      <c r="A2642" s="42" t="s">
        <v>110</v>
      </c>
      <c r="B2642" s="42" t="s">
        <v>384</v>
      </c>
      <c r="C2642" s="42" t="s">
        <v>538</v>
      </c>
      <c r="D2642" s="42" t="s">
        <v>409</v>
      </c>
      <c r="E2642">
        <v>129492144</v>
      </c>
      <c r="F2642">
        <v>74</v>
      </c>
      <c r="G2642" s="2">
        <v>45351</v>
      </c>
      <c r="H2642" s="42" t="s">
        <v>472</v>
      </c>
      <c r="I2642" s="42" t="s">
        <v>67</v>
      </c>
      <c r="J2642" s="42" t="s">
        <v>462</v>
      </c>
      <c r="K2642" s="42" t="s">
        <v>539</v>
      </c>
      <c r="L2642" s="2">
        <v>46171</v>
      </c>
      <c r="M2642" s="42" t="s">
        <v>582</v>
      </c>
    </row>
    <row r="2643" spans="1:13" x14ac:dyDescent="0.25">
      <c r="A2643" s="42" t="s">
        <v>110</v>
      </c>
      <c r="B2643" s="42" t="s">
        <v>384</v>
      </c>
      <c r="C2643" s="42" t="s">
        <v>538</v>
      </c>
      <c r="D2643" s="42" t="s">
        <v>409</v>
      </c>
      <c r="E2643">
        <v>-71598050</v>
      </c>
      <c r="F2643">
        <v>74</v>
      </c>
      <c r="G2643" s="2">
        <v>45351</v>
      </c>
      <c r="H2643" s="42" t="s">
        <v>472</v>
      </c>
      <c r="I2643" s="42" t="s">
        <v>67</v>
      </c>
      <c r="J2643" s="42" t="s">
        <v>462</v>
      </c>
      <c r="K2643" s="42" t="s">
        <v>539</v>
      </c>
      <c r="L2643" s="2">
        <v>46171</v>
      </c>
      <c r="M2643" s="42" t="s">
        <v>582</v>
      </c>
    </row>
    <row r="2644" spans="1:13" x14ac:dyDescent="0.25">
      <c r="A2644" s="42" t="s">
        <v>110</v>
      </c>
      <c r="B2644" s="42" t="s">
        <v>384</v>
      </c>
      <c r="C2644" s="42" t="s">
        <v>538</v>
      </c>
      <c r="D2644" s="42" t="s">
        <v>409</v>
      </c>
      <c r="E2644">
        <v>75169168</v>
      </c>
      <c r="F2644">
        <v>74</v>
      </c>
      <c r="G2644" s="2">
        <v>45351</v>
      </c>
      <c r="H2644" s="42" t="s">
        <v>472</v>
      </c>
      <c r="I2644" s="42" t="s">
        <v>67</v>
      </c>
      <c r="J2644" s="42" t="s">
        <v>462</v>
      </c>
      <c r="K2644" s="42" t="s">
        <v>539</v>
      </c>
      <c r="L2644" s="2">
        <v>46171</v>
      </c>
      <c r="M2644" s="42" t="s">
        <v>582</v>
      </c>
    </row>
    <row r="2645" spans="1:13" x14ac:dyDescent="0.25">
      <c r="A2645" s="42" t="s">
        <v>202</v>
      </c>
      <c r="B2645" s="42" t="s">
        <v>83</v>
      </c>
      <c r="C2645" s="42" t="s">
        <v>6463</v>
      </c>
      <c r="D2645" s="42" t="s">
        <v>409</v>
      </c>
      <c r="E2645">
        <v>1749642</v>
      </c>
      <c r="F2645">
        <v>9</v>
      </c>
      <c r="G2645" s="2">
        <v>46112</v>
      </c>
      <c r="H2645" s="42" t="s">
        <v>479</v>
      </c>
      <c r="I2645" s="42" t="s">
        <v>67</v>
      </c>
      <c r="J2645" s="42" t="s">
        <v>480</v>
      </c>
      <c r="K2645" s="42" t="s">
        <v>6463</v>
      </c>
      <c r="L2645" s="2">
        <v>46171</v>
      </c>
      <c r="M2645" s="42" t="s">
        <v>582</v>
      </c>
    </row>
    <row r="2646" spans="1:13" x14ac:dyDescent="0.25">
      <c r="A2646" s="42" t="s">
        <v>202</v>
      </c>
      <c r="B2646" s="42" t="s">
        <v>83</v>
      </c>
      <c r="C2646" s="42" t="s">
        <v>6463</v>
      </c>
      <c r="D2646" s="42" t="s">
        <v>409</v>
      </c>
      <c r="E2646">
        <v>1605610</v>
      </c>
      <c r="F2646">
        <v>9</v>
      </c>
      <c r="G2646" s="2">
        <v>46112</v>
      </c>
      <c r="H2646" s="42" t="s">
        <v>479</v>
      </c>
      <c r="I2646" s="42" t="s">
        <v>67</v>
      </c>
      <c r="J2646" s="42" t="s">
        <v>480</v>
      </c>
      <c r="K2646" s="42" t="s">
        <v>6463</v>
      </c>
      <c r="L2646" s="2">
        <v>46171</v>
      </c>
      <c r="M2646" s="42" t="s">
        <v>582</v>
      </c>
    </row>
    <row r="2647" spans="1:13" x14ac:dyDescent="0.25">
      <c r="A2647" s="42" t="s">
        <v>289</v>
      </c>
      <c r="B2647" s="42" t="s">
        <v>268</v>
      </c>
      <c r="C2647" s="42" t="s">
        <v>6461</v>
      </c>
      <c r="D2647" s="42" t="s">
        <v>409</v>
      </c>
      <c r="E2647">
        <v>21423189</v>
      </c>
      <c r="F2647">
        <v>10</v>
      </c>
      <c r="G2647" s="2">
        <v>46058</v>
      </c>
      <c r="H2647" s="42" t="s">
        <v>479</v>
      </c>
      <c r="I2647" s="42" t="s">
        <v>67</v>
      </c>
      <c r="J2647" s="42" t="s">
        <v>480</v>
      </c>
      <c r="K2647" s="42" t="s">
        <v>2728</v>
      </c>
      <c r="L2647" s="2">
        <v>46153</v>
      </c>
      <c r="M2647" s="42" t="s">
        <v>582</v>
      </c>
    </row>
    <row r="2648" spans="1:13" x14ac:dyDescent="0.25">
      <c r="A2648" s="42" t="s">
        <v>11213</v>
      </c>
      <c r="B2648" s="42" t="s">
        <v>11992</v>
      </c>
      <c r="C2648" s="42" t="s">
        <v>6475</v>
      </c>
      <c r="D2648" s="42" t="s">
        <v>409</v>
      </c>
      <c r="E2648">
        <v>15082204</v>
      </c>
      <c r="F2648">
        <v>4</v>
      </c>
      <c r="G2648" s="2">
        <v>46142</v>
      </c>
      <c r="H2648" s="42" t="s">
        <v>479</v>
      </c>
      <c r="I2648" s="42" t="s">
        <v>67</v>
      </c>
      <c r="J2648" s="42" t="s">
        <v>480</v>
      </c>
      <c r="K2648" s="42" t="s">
        <v>6475</v>
      </c>
      <c r="L2648" s="2">
        <v>46153</v>
      </c>
      <c r="M2648" s="42" t="s">
        <v>582</v>
      </c>
    </row>
    <row r="2649" spans="1:13" x14ac:dyDescent="0.25">
      <c r="A2649" s="42" t="s">
        <v>328</v>
      </c>
      <c r="B2649" s="42" t="s">
        <v>405</v>
      </c>
      <c r="C2649" s="42" t="s">
        <v>9979</v>
      </c>
      <c r="D2649" s="42" t="s">
        <v>409</v>
      </c>
      <c r="E2649">
        <v>74426735</v>
      </c>
      <c r="F2649">
        <v>6</v>
      </c>
      <c r="G2649" s="2">
        <v>46094</v>
      </c>
      <c r="H2649" s="42" t="s">
        <v>472</v>
      </c>
      <c r="I2649" s="42" t="s">
        <v>67</v>
      </c>
      <c r="J2649" s="42" t="s">
        <v>462</v>
      </c>
      <c r="K2649" s="42" t="s">
        <v>9979</v>
      </c>
      <c r="L2649" s="2">
        <v>46149</v>
      </c>
      <c r="M2649" s="42" t="s">
        <v>582</v>
      </c>
    </row>
    <row r="2650" spans="1:13" x14ac:dyDescent="0.25">
      <c r="A2650" s="42" t="s">
        <v>937</v>
      </c>
      <c r="B2650" s="42" t="s">
        <v>938</v>
      </c>
      <c r="C2650" s="42" t="s">
        <v>2339</v>
      </c>
      <c r="D2650" s="42" t="s">
        <v>409</v>
      </c>
      <c r="E2650">
        <v>10644691</v>
      </c>
      <c r="F2650">
        <v>13</v>
      </c>
      <c r="G2650" s="2">
        <v>46021</v>
      </c>
      <c r="H2650" s="42" t="s">
        <v>479</v>
      </c>
      <c r="I2650" s="42" t="s">
        <v>67</v>
      </c>
      <c r="J2650" s="42" t="s">
        <v>480</v>
      </c>
      <c r="K2650" s="42" t="s">
        <v>10000</v>
      </c>
      <c r="L2650" s="2">
        <v>46142</v>
      </c>
      <c r="M2650" s="42" t="s">
        <v>582</v>
      </c>
    </row>
    <row r="2651" spans="1:13" x14ac:dyDescent="0.25">
      <c r="A2651" s="42" t="s">
        <v>937</v>
      </c>
      <c r="B2651" s="42" t="s">
        <v>938</v>
      </c>
      <c r="C2651" s="42" t="s">
        <v>2339</v>
      </c>
      <c r="D2651" s="42" t="s">
        <v>409</v>
      </c>
      <c r="E2651">
        <v>-66785878</v>
      </c>
      <c r="F2651">
        <v>13</v>
      </c>
      <c r="G2651" s="2">
        <v>46021</v>
      </c>
      <c r="H2651" s="42" t="s">
        <v>479</v>
      </c>
      <c r="I2651" s="42" t="s">
        <v>67</v>
      </c>
      <c r="J2651" s="42" t="s">
        <v>480</v>
      </c>
      <c r="K2651" s="42" t="s">
        <v>10000</v>
      </c>
      <c r="L2651" s="2">
        <v>46142</v>
      </c>
      <c r="M2651" s="42" t="s">
        <v>582</v>
      </c>
    </row>
    <row r="2652" spans="1:13" x14ac:dyDescent="0.25">
      <c r="A2652" s="42" t="s">
        <v>202</v>
      </c>
      <c r="B2652" s="42" t="s">
        <v>83</v>
      </c>
      <c r="C2652" s="42" t="s">
        <v>6463</v>
      </c>
      <c r="D2652" s="42" t="s">
        <v>409</v>
      </c>
      <c r="E2652">
        <v>-2751469</v>
      </c>
      <c r="F2652">
        <v>9</v>
      </c>
      <c r="G2652" s="2">
        <v>46112</v>
      </c>
      <c r="H2652" s="42" t="s">
        <v>479</v>
      </c>
      <c r="I2652" s="42" t="s">
        <v>67</v>
      </c>
      <c r="J2652" s="42" t="s">
        <v>480</v>
      </c>
      <c r="K2652" s="42" t="s">
        <v>6463</v>
      </c>
      <c r="L2652" s="2">
        <v>46142</v>
      </c>
      <c r="M2652" s="42" t="s">
        <v>582</v>
      </c>
    </row>
    <row r="2653" spans="1:13" x14ac:dyDescent="0.25">
      <c r="A2653" s="42" t="s">
        <v>202</v>
      </c>
      <c r="B2653" s="42" t="s">
        <v>83</v>
      </c>
      <c r="C2653" s="42" t="s">
        <v>6463</v>
      </c>
      <c r="D2653" s="42" t="s">
        <v>409</v>
      </c>
      <c r="E2653">
        <v>2751469</v>
      </c>
      <c r="F2653">
        <v>9</v>
      </c>
      <c r="G2653" s="2">
        <v>46112</v>
      </c>
      <c r="H2653" s="42" t="s">
        <v>479</v>
      </c>
      <c r="I2653" s="42" t="s">
        <v>67</v>
      </c>
      <c r="J2653" s="42" t="s">
        <v>480</v>
      </c>
      <c r="K2653" s="42" t="s">
        <v>6463</v>
      </c>
      <c r="L2653" s="2">
        <v>46142</v>
      </c>
      <c r="M2653" s="42" t="s">
        <v>582</v>
      </c>
    </row>
    <row r="2654" spans="1:13" x14ac:dyDescent="0.25">
      <c r="A2654" s="42" t="s">
        <v>202</v>
      </c>
      <c r="B2654" s="42" t="s">
        <v>83</v>
      </c>
      <c r="C2654" s="42" t="s">
        <v>6463</v>
      </c>
      <c r="D2654" s="42" t="s">
        <v>409</v>
      </c>
      <c r="E2654">
        <v>-4127204</v>
      </c>
      <c r="F2654">
        <v>9</v>
      </c>
      <c r="G2654" s="2">
        <v>46112</v>
      </c>
      <c r="H2654" s="42" t="s">
        <v>479</v>
      </c>
      <c r="I2654" s="42" t="s">
        <v>67</v>
      </c>
      <c r="J2654" s="42" t="s">
        <v>480</v>
      </c>
      <c r="K2654" s="42" t="s">
        <v>6463</v>
      </c>
      <c r="L2654" s="2">
        <v>46142</v>
      </c>
      <c r="M2654" s="42" t="s">
        <v>582</v>
      </c>
    </row>
    <row r="2655" spans="1:13" x14ac:dyDescent="0.25">
      <c r="A2655" s="42" t="s">
        <v>202</v>
      </c>
      <c r="B2655" s="42" t="s">
        <v>83</v>
      </c>
      <c r="C2655" s="42" t="s">
        <v>6463</v>
      </c>
      <c r="D2655" s="42" t="s">
        <v>409</v>
      </c>
      <c r="E2655">
        <v>-1375735</v>
      </c>
      <c r="F2655">
        <v>9</v>
      </c>
      <c r="G2655" s="2">
        <v>46112</v>
      </c>
      <c r="H2655" s="42" t="s">
        <v>479</v>
      </c>
      <c r="I2655" s="42" t="s">
        <v>67</v>
      </c>
      <c r="J2655" s="42" t="s">
        <v>480</v>
      </c>
      <c r="K2655" s="42" t="s">
        <v>6463</v>
      </c>
      <c r="L2655" s="2">
        <v>46142</v>
      </c>
      <c r="M2655" s="42" t="s">
        <v>582</v>
      </c>
    </row>
    <row r="2656" spans="1:13" x14ac:dyDescent="0.25">
      <c r="A2656" s="42" t="s">
        <v>110</v>
      </c>
      <c r="B2656" s="42" t="s">
        <v>384</v>
      </c>
      <c r="C2656" s="42" t="s">
        <v>538</v>
      </c>
      <c r="D2656" s="42" t="s">
        <v>409</v>
      </c>
      <c r="E2656">
        <v>-115090850</v>
      </c>
      <c r="F2656">
        <v>74</v>
      </c>
      <c r="G2656" s="2">
        <v>45351</v>
      </c>
      <c r="H2656" s="42" t="s">
        <v>472</v>
      </c>
      <c r="I2656" s="42" t="s">
        <v>67</v>
      </c>
      <c r="J2656" s="42" t="s">
        <v>462</v>
      </c>
      <c r="K2656" s="42" t="s">
        <v>539</v>
      </c>
      <c r="L2656" s="2">
        <v>46142</v>
      </c>
      <c r="M2656" s="42" t="s">
        <v>582</v>
      </c>
    </row>
    <row r="2657" spans="1:13" x14ac:dyDescent="0.25">
      <c r="A2657" s="42" t="s">
        <v>937</v>
      </c>
      <c r="B2657" s="42" t="s">
        <v>938</v>
      </c>
      <c r="C2657" s="42" t="s">
        <v>2339</v>
      </c>
      <c r="D2657" s="42" t="s">
        <v>409</v>
      </c>
      <c r="E2657">
        <v>56429615</v>
      </c>
      <c r="F2657">
        <v>13</v>
      </c>
      <c r="G2657" s="2">
        <v>46021</v>
      </c>
      <c r="H2657" s="42" t="s">
        <v>479</v>
      </c>
      <c r="I2657" s="42" t="s">
        <v>67</v>
      </c>
      <c r="J2657" s="42" t="s">
        <v>480</v>
      </c>
      <c r="K2657" s="42" t="s">
        <v>10000</v>
      </c>
      <c r="L2657" s="2">
        <v>46142</v>
      </c>
      <c r="M2657" s="42" t="s">
        <v>582</v>
      </c>
    </row>
    <row r="2658" spans="1:13" x14ac:dyDescent="0.25">
      <c r="A2658" s="42" t="s">
        <v>110</v>
      </c>
      <c r="B2658" s="42" t="s">
        <v>384</v>
      </c>
      <c r="C2658" s="42" t="s">
        <v>538</v>
      </c>
      <c r="D2658" s="42" t="s">
        <v>409</v>
      </c>
      <c r="E2658">
        <v>-90986488</v>
      </c>
      <c r="F2658">
        <v>74</v>
      </c>
      <c r="G2658" s="2">
        <v>45351</v>
      </c>
      <c r="H2658" s="42" t="s">
        <v>472</v>
      </c>
      <c r="I2658" s="42" t="s">
        <v>67</v>
      </c>
      <c r="J2658" s="42" t="s">
        <v>462</v>
      </c>
      <c r="K2658" s="42" t="s">
        <v>539</v>
      </c>
      <c r="L2658" s="2">
        <v>46142</v>
      </c>
      <c r="M2658" s="42" t="s">
        <v>582</v>
      </c>
    </row>
    <row r="2659" spans="1:13" x14ac:dyDescent="0.25">
      <c r="A2659" s="42" t="s">
        <v>110</v>
      </c>
      <c r="B2659" s="42" t="s">
        <v>384</v>
      </c>
      <c r="C2659" s="42" t="s">
        <v>538</v>
      </c>
      <c r="D2659" s="42" t="s">
        <v>409</v>
      </c>
      <c r="E2659">
        <v>235152831</v>
      </c>
      <c r="F2659">
        <v>74</v>
      </c>
      <c r="G2659" s="2">
        <v>45351</v>
      </c>
      <c r="H2659" s="42" t="s">
        <v>472</v>
      </c>
      <c r="I2659" s="42" t="s">
        <v>67</v>
      </c>
      <c r="J2659" s="42" t="s">
        <v>462</v>
      </c>
      <c r="K2659" s="42" t="s">
        <v>539</v>
      </c>
      <c r="L2659" s="2">
        <v>46142</v>
      </c>
      <c r="M2659" s="42" t="s">
        <v>582</v>
      </c>
    </row>
    <row r="2660" spans="1:13" x14ac:dyDescent="0.25">
      <c r="A2660" s="42" t="s">
        <v>289</v>
      </c>
      <c r="B2660" s="42" t="s">
        <v>268</v>
      </c>
      <c r="C2660" s="42" t="s">
        <v>6461</v>
      </c>
      <c r="D2660" s="42" t="s">
        <v>409</v>
      </c>
      <c r="E2660">
        <v>-17708969</v>
      </c>
      <c r="F2660">
        <v>10</v>
      </c>
      <c r="G2660" s="2">
        <v>46058</v>
      </c>
      <c r="H2660" s="42" t="s">
        <v>479</v>
      </c>
      <c r="I2660" s="42" t="s">
        <v>67</v>
      </c>
      <c r="J2660" s="42" t="s">
        <v>480</v>
      </c>
      <c r="K2660" s="42" t="s">
        <v>2728</v>
      </c>
      <c r="L2660" s="2">
        <v>46142</v>
      </c>
      <c r="M2660" s="42" t="s">
        <v>582</v>
      </c>
    </row>
    <row r="2661" spans="1:13" x14ac:dyDescent="0.25">
      <c r="A2661" s="42" t="s">
        <v>289</v>
      </c>
      <c r="B2661" s="42" t="s">
        <v>268</v>
      </c>
      <c r="C2661" s="42" t="s">
        <v>6461</v>
      </c>
      <c r="D2661" s="42" t="s">
        <v>409</v>
      </c>
      <c r="E2661">
        <v>17732860</v>
      </c>
      <c r="F2661">
        <v>10</v>
      </c>
      <c r="G2661" s="2">
        <v>46058</v>
      </c>
      <c r="H2661" s="42" t="s">
        <v>479</v>
      </c>
      <c r="I2661" s="42" t="s">
        <v>67</v>
      </c>
      <c r="J2661" s="42" t="s">
        <v>480</v>
      </c>
      <c r="K2661" s="42" t="s">
        <v>2728</v>
      </c>
      <c r="L2661" s="2">
        <v>46142</v>
      </c>
      <c r="M2661" s="42" t="s">
        <v>582</v>
      </c>
    </row>
    <row r="2662" spans="1:13" x14ac:dyDescent="0.25">
      <c r="A2662" s="42" t="s">
        <v>289</v>
      </c>
      <c r="B2662" s="42" t="s">
        <v>268</v>
      </c>
      <c r="C2662" s="42" t="s">
        <v>6461</v>
      </c>
      <c r="D2662" s="42" t="s">
        <v>409</v>
      </c>
      <c r="E2662">
        <v>17708969</v>
      </c>
      <c r="F2662">
        <v>10</v>
      </c>
      <c r="G2662" s="2">
        <v>46058</v>
      </c>
      <c r="H2662" s="42" t="s">
        <v>479</v>
      </c>
      <c r="I2662" s="42" t="s">
        <v>67</v>
      </c>
      <c r="J2662" s="42" t="s">
        <v>480</v>
      </c>
      <c r="K2662" s="42" t="s">
        <v>2728</v>
      </c>
      <c r="L2662" s="2">
        <v>46142</v>
      </c>
      <c r="M2662" s="42" t="s">
        <v>582</v>
      </c>
    </row>
    <row r="2663" spans="1:13" x14ac:dyDescent="0.25">
      <c r="A2663" s="42" t="s">
        <v>7989</v>
      </c>
      <c r="B2663" s="42" t="s">
        <v>7991</v>
      </c>
      <c r="C2663" s="42" t="s">
        <v>6462</v>
      </c>
      <c r="D2663" s="42" t="s">
        <v>409</v>
      </c>
      <c r="E2663">
        <v>2539113</v>
      </c>
      <c r="F2663">
        <v>7</v>
      </c>
      <c r="G2663" s="2">
        <v>46112</v>
      </c>
      <c r="H2663" s="42" t="s">
        <v>479</v>
      </c>
      <c r="I2663" s="42" t="s">
        <v>67</v>
      </c>
      <c r="J2663" s="42" t="s">
        <v>480</v>
      </c>
      <c r="K2663" s="42" t="s">
        <v>6462</v>
      </c>
      <c r="L2663" s="2">
        <v>46142</v>
      </c>
      <c r="M2663" s="42" t="s">
        <v>582</v>
      </c>
    </row>
    <row r="2664" spans="1:13" x14ac:dyDescent="0.25">
      <c r="A2664" s="42" t="s">
        <v>7989</v>
      </c>
      <c r="B2664" s="42" t="s">
        <v>7991</v>
      </c>
      <c r="C2664" s="42" t="s">
        <v>6462</v>
      </c>
      <c r="D2664" s="42" t="s">
        <v>409</v>
      </c>
      <c r="E2664">
        <v>2539113</v>
      </c>
      <c r="F2664">
        <v>7</v>
      </c>
      <c r="G2664" s="2">
        <v>46112</v>
      </c>
      <c r="H2664" s="42" t="s">
        <v>479</v>
      </c>
      <c r="I2664" s="42" t="s">
        <v>67</v>
      </c>
      <c r="J2664" s="42" t="s">
        <v>480</v>
      </c>
      <c r="K2664" s="42" t="s">
        <v>6462</v>
      </c>
      <c r="L2664" s="2">
        <v>46142</v>
      </c>
      <c r="M2664" s="42" t="s">
        <v>582</v>
      </c>
    </row>
    <row r="2665" spans="1:13" x14ac:dyDescent="0.25">
      <c r="A2665" s="42" t="s">
        <v>937</v>
      </c>
      <c r="B2665" s="42" t="s">
        <v>938</v>
      </c>
      <c r="C2665" s="42" t="s">
        <v>2339</v>
      </c>
      <c r="D2665" s="42" t="s">
        <v>409</v>
      </c>
      <c r="E2665">
        <v>66785878</v>
      </c>
      <c r="F2665">
        <v>13</v>
      </c>
      <c r="G2665" s="2">
        <v>46021</v>
      </c>
      <c r="H2665" s="42" t="s">
        <v>479</v>
      </c>
      <c r="I2665" s="42" t="s">
        <v>67</v>
      </c>
      <c r="J2665" s="42" t="s">
        <v>480</v>
      </c>
      <c r="K2665" s="42" t="s">
        <v>10000</v>
      </c>
      <c r="L2665" s="2">
        <v>46142</v>
      </c>
      <c r="M2665" s="42" t="s">
        <v>582</v>
      </c>
    </row>
    <row r="2666" spans="1:13" x14ac:dyDescent="0.25">
      <c r="A2666" s="42" t="s">
        <v>7989</v>
      </c>
      <c r="B2666" s="42" t="s">
        <v>7991</v>
      </c>
      <c r="C2666" s="42" t="s">
        <v>6462</v>
      </c>
      <c r="D2666" s="42" t="s">
        <v>409</v>
      </c>
      <c r="E2666">
        <v>-2539113</v>
      </c>
      <c r="F2666">
        <v>7</v>
      </c>
      <c r="G2666" s="2">
        <v>46112</v>
      </c>
      <c r="H2666" s="42" t="s">
        <v>479</v>
      </c>
      <c r="I2666" s="42" t="s">
        <v>67</v>
      </c>
      <c r="J2666" s="42" t="s">
        <v>480</v>
      </c>
      <c r="K2666" s="42" t="s">
        <v>6462</v>
      </c>
      <c r="L2666" s="2">
        <v>46142</v>
      </c>
      <c r="M2666" s="42" t="s">
        <v>582</v>
      </c>
    </row>
    <row r="2667" spans="1:13" x14ac:dyDescent="0.25">
      <c r="A2667" s="42" t="s">
        <v>534</v>
      </c>
      <c r="B2667" s="42" t="s">
        <v>634</v>
      </c>
      <c r="C2667" s="42" t="s">
        <v>6466</v>
      </c>
      <c r="D2667" s="42" t="s">
        <v>409</v>
      </c>
      <c r="E2667">
        <v>1313582</v>
      </c>
      <c r="F2667">
        <v>6</v>
      </c>
      <c r="G2667" s="2">
        <v>46127</v>
      </c>
      <c r="H2667" s="42" t="s">
        <v>479</v>
      </c>
      <c r="I2667" s="42" t="s">
        <v>67</v>
      </c>
      <c r="J2667" s="42" t="s">
        <v>480</v>
      </c>
      <c r="K2667" s="42" t="s">
        <v>6466</v>
      </c>
      <c r="L2667" s="2">
        <v>46142</v>
      </c>
      <c r="M2667" s="42" t="s">
        <v>582</v>
      </c>
    </row>
    <row r="2668" spans="1:13" x14ac:dyDescent="0.25">
      <c r="A2668" s="42" t="s">
        <v>7989</v>
      </c>
      <c r="B2668" s="42" t="s">
        <v>7991</v>
      </c>
      <c r="C2668" s="42" t="s">
        <v>6462</v>
      </c>
      <c r="D2668" s="42" t="s">
        <v>409</v>
      </c>
      <c r="E2668">
        <v>-2539113</v>
      </c>
      <c r="F2668">
        <v>7</v>
      </c>
      <c r="G2668" s="2">
        <v>46112</v>
      </c>
      <c r="H2668" s="42" t="s">
        <v>479</v>
      </c>
      <c r="I2668" s="42" t="s">
        <v>67</v>
      </c>
      <c r="J2668" s="42" t="s">
        <v>480</v>
      </c>
      <c r="K2668" s="42" t="s">
        <v>6462</v>
      </c>
      <c r="L2668" s="2">
        <v>46142</v>
      </c>
      <c r="M2668" s="42" t="s">
        <v>582</v>
      </c>
    </row>
    <row r="2669" spans="1:13" x14ac:dyDescent="0.25">
      <c r="A2669" s="42" t="s">
        <v>534</v>
      </c>
      <c r="B2669" s="42" t="s">
        <v>634</v>
      </c>
      <c r="C2669" s="42" t="s">
        <v>6466</v>
      </c>
      <c r="D2669" s="42" t="s">
        <v>409</v>
      </c>
      <c r="E2669">
        <v>-1313582</v>
      </c>
      <c r="F2669">
        <v>6</v>
      </c>
      <c r="G2669" s="2">
        <v>46127</v>
      </c>
      <c r="H2669" s="42" t="s">
        <v>479</v>
      </c>
      <c r="I2669" s="42" t="s">
        <v>67</v>
      </c>
      <c r="J2669" s="42" t="s">
        <v>480</v>
      </c>
      <c r="K2669" s="42" t="s">
        <v>6466</v>
      </c>
      <c r="L2669" s="2">
        <v>46142</v>
      </c>
      <c r="M2669" s="42" t="s">
        <v>582</v>
      </c>
    </row>
    <row r="2670" spans="1:13" x14ac:dyDescent="0.25">
      <c r="A2670" s="42" t="s">
        <v>1735</v>
      </c>
      <c r="B2670" s="42" t="s">
        <v>1736</v>
      </c>
      <c r="C2670" s="42" t="s">
        <v>6457</v>
      </c>
      <c r="D2670" s="42" t="s">
        <v>409</v>
      </c>
      <c r="E2670">
        <v>1054934</v>
      </c>
      <c r="F2670">
        <v>5</v>
      </c>
      <c r="G2670" s="2">
        <v>45958</v>
      </c>
      <c r="H2670" s="42" t="s">
        <v>479</v>
      </c>
      <c r="I2670" s="42" t="s">
        <v>67</v>
      </c>
      <c r="J2670" s="42" t="s">
        <v>480</v>
      </c>
      <c r="K2670" s="42" t="s">
        <v>6457</v>
      </c>
      <c r="L2670" s="2">
        <v>46142</v>
      </c>
      <c r="M2670" s="42" t="s">
        <v>582</v>
      </c>
    </row>
    <row r="2671" spans="1:13" x14ac:dyDescent="0.25">
      <c r="A2671" s="42" t="s">
        <v>7989</v>
      </c>
      <c r="B2671" s="42" t="s">
        <v>7991</v>
      </c>
      <c r="C2671" s="42" t="s">
        <v>6462</v>
      </c>
      <c r="D2671" s="42" t="s">
        <v>409</v>
      </c>
      <c r="E2671">
        <v>-2539113</v>
      </c>
      <c r="F2671">
        <v>7</v>
      </c>
      <c r="G2671" s="2">
        <v>46112</v>
      </c>
      <c r="H2671" s="42" t="s">
        <v>479</v>
      </c>
      <c r="I2671" s="42" t="s">
        <v>67</v>
      </c>
      <c r="J2671" s="42" t="s">
        <v>480</v>
      </c>
      <c r="K2671" s="42" t="s">
        <v>6462</v>
      </c>
      <c r="L2671" s="2">
        <v>46142</v>
      </c>
      <c r="M2671" s="42" t="s">
        <v>582</v>
      </c>
    </row>
    <row r="2672" spans="1:13" x14ac:dyDescent="0.25">
      <c r="A2672" s="42" t="s">
        <v>110</v>
      </c>
      <c r="B2672" s="42" t="s">
        <v>2567</v>
      </c>
      <c r="C2672" s="42" t="s">
        <v>2568</v>
      </c>
      <c r="D2672" s="42" t="s">
        <v>409</v>
      </c>
      <c r="E2672">
        <v>-51389700</v>
      </c>
      <c r="F2672">
        <v>9</v>
      </c>
      <c r="G2672" s="2">
        <v>45565</v>
      </c>
      <c r="H2672" s="42" t="s">
        <v>472</v>
      </c>
      <c r="I2672" s="42" t="s">
        <v>67</v>
      </c>
      <c r="J2672" s="42" t="s">
        <v>462</v>
      </c>
      <c r="K2672" s="42" t="s">
        <v>2568</v>
      </c>
      <c r="L2672" s="2">
        <v>46142</v>
      </c>
      <c r="M2672" s="42" t="s">
        <v>582</v>
      </c>
    </row>
    <row r="2673" spans="1:13" x14ac:dyDescent="0.25">
      <c r="A2673" s="42" t="s">
        <v>110</v>
      </c>
      <c r="B2673" s="42" t="s">
        <v>2567</v>
      </c>
      <c r="C2673" s="42" t="s">
        <v>2568</v>
      </c>
      <c r="D2673" s="42" t="s">
        <v>409</v>
      </c>
      <c r="E2673">
        <v>56716154</v>
      </c>
      <c r="F2673">
        <v>9</v>
      </c>
      <c r="G2673" s="2">
        <v>45565</v>
      </c>
      <c r="H2673" s="42" t="s">
        <v>472</v>
      </c>
      <c r="I2673" s="42" t="s">
        <v>67</v>
      </c>
      <c r="J2673" s="42" t="s">
        <v>462</v>
      </c>
      <c r="K2673" s="42" t="s">
        <v>2568</v>
      </c>
      <c r="L2673" s="2">
        <v>46142</v>
      </c>
      <c r="M2673" s="42" t="s">
        <v>582</v>
      </c>
    </row>
    <row r="2674" spans="1:13" x14ac:dyDescent="0.25">
      <c r="A2674" s="42" t="s">
        <v>7989</v>
      </c>
      <c r="B2674" s="42" t="s">
        <v>7991</v>
      </c>
      <c r="C2674" s="42" t="s">
        <v>6462</v>
      </c>
      <c r="D2674" s="42" t="s">
        <v>409</v>
      </c>
      <c r="E2674">
        <v>2539113</v>
      </c>
      <c r="F2674">
        <v>7</v>
      </c>
      <c r="G2674" s="2">
        <v>46112</v>
      </c>
      <c r="H2674" s="42" t="s">
        <v>479</v>
      </c>
      <c r="I2674" s="42" t="s">
        <v>67</v>
      </c>
      <c r="J2674" s="42" t="s">
        <v>480</v>
      </c>
      <c r="K2674" s="42" t="s">
        <v>6462</v>
      </c>
      <c r="L2674" s="2">
        <v>46142</v>
      </c>
      <c r="M2674" s="42" t="s">
        <v>582</v>
      </c>
    </row>
    <row r="2675" spans="1:13" x14ac:dyDescent="0.25">
      <c r="A2675" s="42" t="s">
        <v>110</v>
      </c>
      <c r="B2675" s="42" t="s">
        <v>2567</v>
      </c>
      <c r="C2675" s="42" t="s">
        <v>2568</v>
      </c>
      <c r="D2675" s="42" t="s">
        <v>409</v>
      </c>
      <c r="E2675">
        <v>106791297</v>
      </c>
      <c r="F2675">
        <v>9</v>
      </c>
      <c r="G2675" s="2">
        <v>45565</v>
      </c>
      <c r="H2675" s="42" t="s">
        <v>472</v>
      </c>
      <c r="I2675" s="42" t="s">
        <v>67</v>
      </c>
      <c r="J2675" s="42" t="s">
        <v>462</v>
      </c>
      <c r="K2675" s="42" t="s">
        <v>2568</v>
      </c>
      <c r="L2675" s="2">
        <v>46132</v>
      </c>
      <c r="M2675" s="42" t="s">
        <v>582</v>
      </c>
    </row>
    <row r="2676" spans="1:13" x14ac:dyDescent="0.25">
      <c r="A2676" s="42" t="s">
        <v>5334</v>
      </c>
      <c r="B2676" s="42" t="s">
        <v>5941</v>
      </c>
      <c r="C2676" s="42" t="s">
        <v>4718</v>
      </c>
      <c r="D2676" s="42" t="s">
        <v>409</v>
      </c>
      <c r="E2676">
        <v>32670</v>
      </c>
      <c r="F2676">
        <v>34</v>
      </c>
      <c r="G2676" s="2">
        <v>44651</v>
      </c>
      <c r="H2676" s="42" t="s">
        <v>491</v>
      </c>
      <c r="I2676" s="42" t="s">
        <v>67</v>
      </c>
      <c r="J2676" s="42" t="s">
        <v>462</v>
      </c>
      <c r="K2676" s="42" t="s">
        <v>5942</v>
      </c>
      <c r="L2676" s="2">
        <v>46128</v>
      </c>
      <c r="M2676" s="42" t="s">
        <v>582</v>
      </c>
    </row>
    <row r="2677" spans="1:13" x14ac:dyDescent="0.25">
      <c r="A2677" s="42" t="s">
        <v>11213</v>
      </c>
      <c r="B2677" s="42" t="s">
        <v>11992</v>
      </c>
      <c r="C2677" s="42" t="s">
        <v>6475</v>
      </c>
      <c r="D2677" s="42" t="s">
        <v>409</v>
      </c>
      <c r="E2677">
        <v>39317796</v>
      </c>
      <c r="F2677">
        <v>4</v>
      </c>
      <c r="G2677" s="2">
        <v>46142</v>
      </c>
      <c r="H2677" s="42" t="s">
        <v>479</v>
      </c>
      <c r="I2677" s="42" t="s">
        <v>67</v>
      </c>
      <c r="J2677" s="42" t="s">
        <v>480</v>
      </c>
      <c r="K2677" s="42" t="s">
        <v>6475</v>
      </c>
      <c r="L2677" s="2">
        <v>46127</v>
      </c>
      <c r="M2677" s="42" t="s">
        <v>582</v>
      </c>
    </row>
    <row r="2678" spans="1:13" x14ac:dyDescent="0.25">
      <c r="A2678" s="42" t="s">
        <v>534</v>
      </c>
      <c r="B2678" s="42" t="s">
        <v>634</v>
      </c>
      <c r="C2678" s="42" t="s">
        <v>6466</v>
      </c>
      <c r="D2678" s="42" t="s">
        <v>409</v>
      </c>
      <c r="E2678">
        <v>1313582</v>
      </c>
      <c r="F2678">
        <v>6</v>
      </c>
      <c r="G2678" s="2">
        <v>46127</v>
      </c>
      <c r="H2678" s="42" t="s">
        <v>479</v>
      </c>
      <c r="I2678" s="42" t="s">
        <v>67</v>
      </c>
      <c r="J2678" s="42" t="s">
        <v>480</v>
      </c>
      <c r="K2678" s="42" t="s">
        <v>6466</v>
      </c>
      <c r="L2678" s="2">
        <v>46127</v>
      </c>
      <c r="M2678" s="42" t="s">
        <v>582</v>
      </c>
    </row>
    <row r="2679" spans="1:13" x14ac:dyDescent="0.25">
      <c r="A2679" s="42" t="s">
        <v>110</v>
      </c>
      <c r="B2679" s="42" t="s">
        <v>384</v>
      </c>
      <c r="C2679" s="42" t="s">
        <v>538</v>
      </c>
      <c r="D2679" s="42" t="s">
        <v>409</v>
      </c>
      <c r="E2679">
        <v>-90986488</v>
      </c>
      <c r="F2679">
        <v>74</v>
      </c>
      <c r="G2679" s="2">
        <v>45351</v>
      </c>
      <c r="H2679" s="42" t="s">
        <v>472</v>
      </c>
      <c r="I2679" s="42" t="s">
        <v>67</v>
      </c>
      <c r="J2679" s="42" t="s">
        <v>462</v>
      </c>
      <c r="K2679" s="42" t="s">
        <v>539</v>
      </c>
      <c r="L2679" s="2">
        <v>46112</v>
      </c>
      <c r="M2679" s="42" t="s">
        <v>582</v>
      </c>
    </row>
    <row r="2680" spans="1:13" x14ac:dyDescent="0.25">
      <c r="A2680" s="42" t="s">
        <v>5334</v>
      </c>
      <c r="B2680" s="42" t="s">
        <v>5941</v>
      </c>
      <c r="C2680" s="42" t="s">
        <v>4718</v>
      </c>
      <c r="D2680" s="42" t="s">
        <v>409</v>
      </c>
      <c r="E2680">
        <v>32240</v>
      </c>
      <c r="F2680">
        <v>34</v>
      </c>
      <c r="G2680" s="2">
        <v>44651</v>
      </c>
      <c r="H2680" s="42" t="s">
        <v>491</v>
      </c>
      <c r="I2680" s="42" t="s">
        <v>67</v>
      </c>
      <c r="J2680" s="42" t="s">
        <v>462</v>
      </c>
      <c r="K2680" s="42" t="s">
        <v>5942</v>
      </c>
      <c r="L2680" s="2">
        <v>46112</v>
      </c>
      <c r="M2680" s="42" t="s">
        <v>582</v>
      </c>
    </row>
    <row r="2681" spans="1:13" x14ac:dyDescent="0.25">
      <c r="A2681" s="42" t="s">
        <v>110</v>
      </c>
      <c r="B2681" s="42" t="s">
        <v>384</v>
      </c>
      <c r="C2681" s="42" t="s">
        <v>538</v>
      </c>
      <c r="D2681" s="42" t="s">
        <v>409</v>
      </c>
      <c r="E2681">
        <v>90986488</v>
      </c>
      <c r="F2681">
        <v>74</v>
      </c>
      <c r="G2681" s="2">
        <v>45351</v>
      </c>
      <c r="H2681" s="42" t="s">
        <v>472</v>
      </c>
      <c r="I2681" s="42" t="s">
        <v>67</v>
      </c>
      <c r="J2681" s="42" t="s">
        <v>462</v>
      </c>
      <c r="K2681" s="42" t="s">
        <v>539</v>
      </c>
      <c r="L2681" s="2">
        <v>46112</v>
      </c>
      <c r="M2681" s="42" t="s">
        <v>582</v>
      </c>
    </row>
    <row r="2682" spans="1:13" x14ac:dyDescent="0.25">
      <c r="A2682" s="42" t="s">
        <v>202</v>
      </c>
      <c r="B2682" s="42" t="s">
        <v>83</v>
      </c>
      <c r="C2682" s="42" t="s">
        <v>6463</v>
      </c>
      <c r="D2682" s="42" t="s">
        <v>409</v>
      </c>
      <c r="E2682">
        <v>1375735</v>
      </c>
      <c r="F2682">
        <v>9</v>
      </c>
      <c r="G2682" s="2">
        <v>46112</v>
      </c>
      <c r="H2682" s="42" t="s">
        <v>479</v>
      </c>
      <c r="I2682" s="42" t="s">
        <v>67</v>
      </c>
      <c r="J2682" s="42" t="s">
        <v>480</v>
      </c>
      <c r="K2682" s="42" t="s">
        <v>6463</v>
      </c>
      <c r="L2682" s="2">
        <v>46112</v>
      </c>
      <c r="M2682" s="42" t="s">
        <v>582</v>
      </c>
    </row>
    <row r="2683" spans="1:13" x14ac:dyDescent="0.25">
      <c r="A2683" s="42" t="s">
        <v>202</v>
      </c>
      <c r="B2683" s="42" t="s">
        <v>83</v>
      </c>
      <c r="C2683" s="42" t="s">
        <v>6463</v>
      </c>
      <c r="D2683" s="42" t="s">
        <v>409</v>
      </c>
      <c r="E2683">
        <v>2751469</v>
      </c>
      <c r="F2683">
        <v>9</v>
      </c>
      <c r="G2683" s="2">
        <v>46112</v>
      </c>
      <c r="H2683" s="42" t="s">
        <v>479</v>
      </c>
      <c r="I2683" s="42" t="s">
        <v>67</v>
      </c>
      <c r="J2683" s="42" t="s">
        <v>480</v>
      </c>
      <c r="K2683" s="42" t="s">
        <v>6463</v>
      </c>
      <c r="L2683" s="2">
        <v>46112</v>
      </c>
      <c r="M2683" s="42" t="s">
        <v>582</v>
      </c>
    </row>
    <row r="2684" spans="1:13" x14ac:dyDescent="0.25">
      <c r="A2684" s="42" t="s">
        <v>202</v>
      </c>
      <c r="B2684" s="42" t="s">
        <v>83</v>
      </c>
      <c r="C2684" s="42" t="s">
        <v>6463</v>
      </c>
      <c r="D2684" s="42" t="s">
        <v>409</v>
      </c>
      <c r="E2684">
        <v>4127204</v>
      </c>
      <c r="F2684">
        <v>9</v>
      </c>
      <c r="G2684" s="2">
        <v>46112</v>
      </c>
      <c r="H2684" s="42" t="s">
        <v>479</v>
      </c>
      <c r="I2684" s="42" t="s">
        <v>67</v>
      </c>
      <c r="J2684" s="42" t="s">
        <v>480</v>
      </c>
      <c r="K2684" s="42" t="s">
        <v>6463</v>
      </c>
      <c r="L2684" s="2">
        <v>46112</v>
      </c>
      <c r="M2684" s="42" t="s">
        <v>582</v>
      </c>
    </row>
    <row r="2685" spans="1:13" x14ac:dyDescent="0.25">
      <c r="A2685" s="42" t="s">
        <v>937</v>
      </c>
      <c r="B2685" s="42" t="s">
        <v>938</v>
      </c>
      <c r="C2685" s="42" t="s">
        <v>2339</v>
      </c>
      <c r="D2685" s="42" t="s">
        <v>409</v>
      </c>
      <c r="E2685">
        <v>-56429615</v>
      </c>
      <c r="F2685">
        <v>13</v>
      </c>
      <c r="G2685" s="2">
        <v>46021</v>
      </c>
      <c r="H2685" s="42" t="s">
        <v>479</v>
      </c>
      <c r="I2685" s="42" t="s">
        <v>67</v>
      </c>
      <c r="J2685" s="42" t="s">
        <v>480</v>
      </c>
      <c r="K2685" s="42" t="s">
        <v>10000</v>
      </c>
      <c r="L2685" s="2">
        <v>46112</v>
      </c>
      <c r="M2685" s="42" t="s">
        <v>582</v>
      </c>
    </row>
    <row r="2686" spans="1:13" x14ac:dyDescent="0.25">
      <c r="A2686" s="42" t="s">
        <v>7989</v>
      </c>
      <c r="B2686" s="42" t="s">
        <v>7991</v>
      </c>
      <c r="C2686" s="42" t="s">
        <v>6462</v>
      </c>
      <c r="D2686" s="42" t="s">
        <v>409</v>
      </c>
      <c r="E2686">
        <v>2539113</v>
      </c>
      <c r="F2686">
        <v>7</v>
      </c>
      <c r="G2686" s="2">
        <v>46112</v>
      </c>
      <c r="H2686" s="42" t="s">
        <v>479</v>
      </c>
      <c r="I2686" s="42" t="s">
        <v>67</v>
      </c>
      <c r="J2686" s="42" t="s">
        <v>480</v>
      </c>
      <c r="K2686" s="42" t="s">
        <v>6462</v>
      </c>
      <c r="L2686" s="2">
        <v>46112</v>
      </c>
      <c r="M2686" s="42" t="s">
        <v>582</v>
      </c>
    </row>
    <row r="2687" spans="1:13" x14ac:dyDescent="0.25">
      <c r="A2687" s="42" t="s">
        <v>110</v>
      </c>
      <c r="B2687" s="42" t="s">
        <v>2567</v>
      </c>
      <c r="C2687" s="42" t="s">
        <v>2568</v>
      </c>
      <c r="D2687" s="42" t="s">
        <v>409</v>
      </c>
      <c r="E2687">
        <v>4044451</v>
      </c>
      <c r="F2687">
        <v>9</v>
      </c>
      <c r="G2687" s="2">
        <v>45565</v>
      </c>
      <c r="H2687" s="42" t="s">
        <v>472</v>
      </c>
      <c r="I2687" s="42" t="s">
        <v>67</v>
      </c>
      <c r="J2687" s="42" t="s">
        <v>462</v>
      </c>
      <c r="K2687" s="42" t="s">
        <v>2568</v>
      </c>
      <c r="L2687" s="2">
        <v>46112</v>
      </c>
      <c r="M2687" s="42" t="s">
        <v>582</v>
      </c>
    </row>
    <row r="2688" spans="1:13" x14ac:dyDescent="0.25">
      <c r="A2688" s="42" t="s">
        <v>110</v>
      </c>
      <c r="B2688" s="42" t="s">
        <v>2567</v>
      </c>
      <c r="C2688" s="42" t="s">
        <v>2568</v>
      </c>
      <c r="D2688" s="42" t="s">
        <v>409</v>
      </c>
      <c r="E2688">
        <v>-3873450</v>
      </c>
      <c r="F2688">
        <v>9</v>
      </c>
      <c r="G2688" s="2">
        <v>45565</v>
      </c>
      <c r="H2688" s="42" t="s">
        <v>472</v>
      </c>
      <c r="I2688" s="42" t="s">
        <v>67</v>
      </c>
      <c r="J2688" s="42" t="s">
        <v>462</v>
      </c>
      <c r="K2688" s="42" t="s">
        <v>2568</v>
      </c>
      <c r="L2688" s="2">
        <v>46112</v>
      </c>
      <c r="M2688" s="42" t="s">
        <v>582</v>
      </c>
    </row>
    <row r="2689" spans="1:13" x14ac:dyDescent="0.25">
      <c r="A2689" s="42" t="s">
        <v>289</v>
      </c>
      <c r="B2689" s="42" t="s">
        <v>268</v>
      </c>
      <c r="C2689" s="42" t="s">
        <v>6461</v>
      </c>
      <c r="D2689" s="42" t="s">
        <v>409</v>
      </c>
      <c r="E2689">
        <v>17708969</v>
      </c>
      <c r="F2689">
        <v>10</v>
      </c>
      <c r="G2689" s="2">
        <v>46058</v>
      </c>
      <c r="H2689" s="42" t="s">
        <v>479</v>
      </c>
      <c r="I2689" s="42" t="s">
        <v>67</v>
      </c>
      <c r="J2689" s="42" t="s">
        <v>480</v>
      </c>
      <c r="K2689" s="42" t="s">
        <v>2728</v>
      </c>
      <c r="L2689" s="2">
        <v>46112</v>
      </c>
      <c r="M2689" s="42" t="s">
        <v>582</v>
      </c>
    </row>
    <row r="2690" spans="1:13" x14ac:dyDescent="0.25">
      <c r="A2690" s="42" t="s">
        <v>937</v>
      </c>
      <c r="B2690" s="42" t="s">
        <v>938</v>
      </c>
      <c r="C2690" s="42" t="s">
        <v>2339</v>
      </c>
      <c r="D2690" s="42" t="s">
        <v>409</v>
      </c>
      <c r="E2690">
        <v>66785878</v>
      </c>
      <c r="F2690">
        <v>13</v>
      </c>
      <c r="G2690" s="2">
        <v>46021</v>
      </c>
      <c r="H2690" s="42" t="s">
        <v>479</v>
      </c>
      <c r="I2690" s="42" t="s">
        <v>67</v>
      </c>
      <c r="J2690" s="42" t="s">
        <v>480</v>
      </c>
      <c r="K2690" s="42" t="s">
        <v>10000</v>
      </c>
      <c r="L2690" s="2">
        <v>46112</v>
      </c>
      <c r="M2690" s="42" t="s">
        <v>582</v>
      </c>
    </row>
    <row r="2691" spans="1:13" x14ac:dyDescent="0.25">
      <c r="A2691" s="42" t="s">
        <v>937</v>
      </c>
      <c r="B2691" s="42" t="s">
        <v>938</v>
      </c>
      <c r="C2691" s="42" t="s">
        <v>2339</v>
      </c>
      <c r="D2691" s="42" t="s">
        <v>409</v>
      </c>
      <c r="E2691">
        <v>-45756285</v>
      </c>
      <c r="F2691">
        <v>13</v>
      </c>
      <c r="G2691" s="2">
        <v>46021</v>
      </c>
      <c r="H2691" s="42" t="s">
        <v>479</v>
      </c>
      <c r="I2691" s="42" t="s">
        <v>67</v>
      </c>
      <c r="J2691" s="42" t="s">
        <v>480</v>
      </c>
      <c r="K2691" s="42" t="s">
        <v>10000</v>
      </c>
      <c r="L2691" s="2">
        <v>46112</v>
      </c>
      <c r="M2691" s="42" t="s">
        <v>582</v>
      </c>
    </row>
    <row r="2692" spans="1:13" x14ac:dyDescent="0.25">
      <c r="A2692" s="42" t="s">
        <v>110</v>
      </c>
      <c r="B2692" s="42" t="s">
        <v>384</v>
      </c>
      <c r="C2692" s="42" t="s">
        <v>538</v>
      </c>
      <c r="D2692" s="42" t="s">
        <v>409</v>
      </c>
      <c r="E2692">
        <v>115090850</v>
      </c>
      <c r="F2692">
        <v>74</v>
      </c>
      <c r="G2692" s="2">
        <v>45351</v>
      </c>
      <c r="H2692" s="42" t="s">
        <v>472</v>
      </c>
      <c r="I2692" s="42" t="s">
        <v>67</v>
      </c>
      <c r="J2692" s="42" t="s">
        <v>462</v>
      </c>
      <c r="K2692" s="42" t="s">
        <v>539</v>
      </c>
      <c r="L2692" s="2">
        <v>46091</v>
      </c>
      <c r="M2692" s="42" t="s">
        <v>582</v>
      </c>
    </row>
    <row r="2693" spans="1:13" x14ac:dyDescent="0.25">
      <c r="A2693" s="42" t="s">
        <v>922</v>
      </c>
      <c r="B2693" s="42" t="s">
        <v>899</v>
      </c>
      <c r="C2693" s="42" t="s">
        <v>1789</v>
      </c>
      <c r="D2693" s="42" t="s">
        <v>409</v>
      </c>
      <c r="E2693">
        <v>1165620</v>
      </c>
      <c r="F2693">
        <v>8</v>
      </c>
      <c r="G2693" s="2">
        <v>45960</v>
      </c>
      <c r="H2693" s="42" t="s">
        <v>479</v>
      </c>
      <c r="I2693" s="42" t="s">
        <v>67</v>
      </c>
      <c r="J2693" s="42" t="s">
        <v>480</v>
      </c>
      <c r="K2693" s="42" t="s">
        <v>1789</v>
      </c>
      <c r="L2693" s="2">
        <v>46080</v>
      </c>
      <c r="M2693" s="42" t="s">
        <v>582</v>
      </c>
    </row>
    <row r="2694" spans="1:13" x14ac:dyDescent="0.25">
      <c r="A2694" s="42" t="s">
        <v>5334</v>
      </c>
      <c r="B2694" s="42" t="s">
        <v>5941</v>
      </c>
      <c r="C2694" s="42" t="s">
        <v>4718</v>
      </c>
      <c r="D2694" s="42" t="s">
        <v>409</v>
      </c>
      <c r="E2694">
        <v>32508</v>
      </c>
      <c r="F2694">
        <v>34</v>
      </c>
      <c r="G2694" s="2">
        <v>44651</v>
      </c>
      <c r="H2694" s="42" t="s">
        <v>491</v>
      </c>
      <c r="I2694" s="42" t="s">
        <v>67</v>
      </c>
      <c r="J2694" s="42" t="s">
        <v>462</v>
      </c>
      <c r="K2694" s="42" t="s">
        <v>5942</v>
      </c>
      <c r="L2694" s="2">
        <v>46080</v>
      </c>
      <c r="M2694" s="42" t="s">
        <v>582</v>
      </c>
    </row>
    <row r="2695" spans="1:13" x14ac:dyDescent="0.25">
      <c r="A2695" s="42" t="s">
        <v>2159</v>
      </c>
      <c r="B2695" s="42" t="s">
        <v>2449</v>
      </c>
      <c r="C2695" s="42" t="s">
        <v>2160</v>
      </c>
      <c r="D2695" s="42" t="s">
        <v>409</v>
      </c>
      <c r="E2695">
        <v>279802</v>
      </c>
      <c r="F2695">
        <v>7</v>
      </c>
      <c r="G2695" s="2">
        <v>45975</v>
      </c>
      <c r="H2695" s="42" t="s">
        <v>479</v>
      </c>
      <c r="I2695" s="42" t="s">
        <v>67</v>
      </c>
      <c r="J2695" s="42" t="s">
        <v>480</v>
      </c>
      <c r="K2695" s="42" t="s">
        <v>2161</v>
      </c>
      <c r="L2695" s="2">
        <v>46079</v>
      </c>
      <c r="M2695" s="42" t="s">
        <v>582</v>
      </c>
    </row>
    <row r="2696" spans="1:13" x14ac:dyDescent="0.25">
      <c r="A2696" s="42" t="s">
        <v>937</v>
      </c>
      <c r="B2696" s="42" t="s">
        <v>938</v>
      </c>
      <c r="C2696" s="42" t="s">
        <v>2339</v>
      </c>
      <c r="D2696" s="42" t="s">
        <v>409</v>
      </c>
      <c r="E2696">
        <v>48293108</v>
      </c>
      <c r="F2696">
        <v>13</v>
      </c>
      <c r="G2696" s="2">
        <v>46021</v>
      </c>
      <c r="H2696" s="42" t="s">
        <v>479</v>
      </c>
      <c r="I2696" s="42" t="s">
        <v>67</v>
      </c>
      <c r="J2696" s="42" t="s">
        <v>480</v>
      </c>
      <c r="K2696" s="42" t="s">
        <v>10000</v>
      </c>
      <c r="L2696" s="2">
        <v>46078</v>
      </c>
      <c r="M2696" s="42" t="s">
        <v>582</v>
      </c>
    </row>
    <row r="2697" spans="1:13" x14ac:dyDescent="0.25">
      <c r="A2697" s="42" t="s">
        <v>937</v>
      </c>
      <c r="B2697" s="42" t="s">
        <v>938</v>
      </c>
      <c r="C2697" s="42" t="s">
        <v>2339</v>
      </c>
      <c r="D2697" s="42" t="s">
        <v>409</v>
      </c>
      <c r="E2697">
        <v>45756285</v>
      </c>
      <c r="F2697">
        <v>13</v>
      </c>
      <c r="G2697" s="2">
        <v>46021</v>
      </c>
      <c r="H2697" s="42" t="s">
        <v>479</v>
      </c>
      <c r="I2697" s="42" t="s">
        <v>67</v>
      </c>
      <c r="J2697" s="42" t="s">
        <v>480</v>
      </c>
      <c r="K2697" s="42" t="s">
        <v>10000</v>
      </c>
      <c r="L2697" s="2">
        <v>46076</v>
      </c>
      <c r="M2697" s="42" t="s">
        <v>582</v>
      </c>
    </row>
    <row r="2698" spans="1:13" x14ac:dyDescent="0.25">
      <c r="A2698" s="42" t="s">
        <v>937</v>
      </c>
      <c r="B2698" s="42" t="s">
        <v>938</v>
      </c>
      <c r="C2698" s="42" t="s">
        <v>2339</v>
      </c>
      <c r="D2698" s="42" t="s">
        <v>409</v>
      </c>
      <c r="E2698">
        <v>56429615</v>
      </c>
      <c r="F2698">
        <v>13</v>
      </c>
      <c r="G2698" s="2">
        <v>46021</v>
      </c>
      <c r="H2698" s="42" t="s">
        <v>479</v>
      </c>
      <c r="I2698" s="42" t="s">
        <v>67</v>
      </c>
      <c r="J2698" s="42" t="s">
        <v>480</v>
      </c>
      <c r="K2698" s="42" t="s">
        <v>10000</v>
      </c>
 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>
        <v>384</v>
      </c>
      <c r="C2699" s="42" t="s">
        <v>538</v>
      </c>
      <c r="D2699" s="42" t="s">
        <v>409</v>
      </c>
      <c r="E2699">
        <v>90986488</v>
      </c>
      <c r="F2699">
        <v>74</v>
      </c>
      <c r="G2699" s="2">
        <v>45351</v>
      </c>
      <c r="H2699" s="42" t="s">
        <v>472</v>
      </c>
      <c r="I2699" s="42" t="s">
        <v>67</v>
      </c>
      <c r="J2699" s="42" t="s">
        <v>462</v>
      </c>
      <c r="K2699" s="42" t="s">
        <v>539</v>
      </c>
      <c r="L2699" s="2">
        <v>46059</v>
      </c>
      <c r="M2699" s="42" t="s">
        <v>582</v>
      </c>
    </row>
    <row r="2700" spans="1:13" x14ac:dyDescent="0.25">
      <c r="A2700" s="42" t="s">
        <v>110</v>
      </c>
      <c r="B2700" s="42" t="s">
        <v>384</v>
      </c>
      <c r="C2700" s="42" t="s">
        <v>538</v>
      </c>
      <c r="D2700" s="42" t="s">
        <v>409</v>
      </c>
      <c r="E2700">
        <v>-85241400</v>
      </c>
      <c r="F2700">
        <v>74</v>
      </c>
      <c r="G2700" s="2">
        <v>45351</v>
      </c>
      <c r="H2700" s="42" t="s">
        <v>472</v>
      </c>
      <c r="I2700" s="42" t="s">
        <v>67</v>
      </c>
      <c r="J2700" s="42" t="s">
        <v>462</v>
      </c>
      <c r="K2700" s="42" t="s">
        <v>539</v>
      </c>
      <c r="L2700" s="2">
        <v>46052</v>
      </c>
      <c r="M2700" s="42" t="s">
        <v>582</v>
      </c>
    </row>
    <row r="2701" spans="1:13" x14ac:dyDescent="0.25">
      <c r="A2701" s="42" t="s">
        <v>110</v>
      </c>
      <c r="B2701" s="42" t="s">
        <v>384</v>
      </c>
      <c r="C2701" s="42" t="s">
        <v>538</v>
      </c>
      <c r="D2701" s="42" t="s">
        <v>409</v>
      </c>
      <c r="E2701">
        <v>-123256800</v>
      </c>
      <c r="F2701">
        <v>74</v>
      </c>
      <c r="G2701" s="2">
        <v>45351</v>
      </c>
      <c r="H2701" s="42" t="s">
        <v>472</v>
      </c>
      <c r="I2701" s="42" t="s">
        <v>67</v>
      </c>
      <c r="J2701" s="42" t="s">
        <v>462</v>
      </c>
      <c r="K2701" s="42" t="s">
        <v>539</v>
      </c>
      <c r="L2701" s="2">
        <v>46052</v>
      </c>
      <c r="M2701" s="42" t="s">
        <v>582</v>
      </c>
    </row>
    <row r="2702" spans="1:13" x14ac:dyDescent="0.25">
      <c r="A2702" s="42" t="s">
        <v>110</v>
      </c>
      <c r="B2702" s="42" t="s">
        <v>384</v>
      </c>
      <c r="C2702" s="42" t="s">
        <v>538</v>
      </c>
      <c r="D2702" s="42" t="s">
        <v>409</v>
      </c>
      <c r="E2702">
        <v>123256800</v>
      </c>
      <c r="F2702">
        <v>74</v>
      </c>
      <c r="G2702" s="2">
        <v>45351</v>
      </c>
      <c r="H2702" s="42" t="s">
        <v>472</v>
      </c>
      <c r="I2702" s="42" t="s">
        <v>67</v>
      </c>
      <c r="J2702" s="42" t="s">
        <v>462</v>
      </c>
      <c r="K2702" s="42" t="s">
        <v>539</v>
      </c>
      <c r="L2702" s="2">
        <v>46052</v>
      </c>
      <c r="M2702" s="42" t="s">
        <v>582</v>
      </c>
    </row>
    <row r="2703" spans="1:13" x14ac:dyDescent="0.25">
      <c r="A2703" s="42" t="s">
        <v>110</v>
      </c>
      <c r="B2703" s="42" t="s">
        <v>384</v>
      </c>
      <c r="C2703" s="42" t="s">
        <v>538</v>
      </c>
      <c r="D2703" s="42" t="s">
        <v>409</v>
      </c>
      <c r="E2703">
        <v>71598050</v>
      </c>
      <c r="F2703">
        <v>74</v>
      </c>
      <c r="G2703" s="2">
        <v>45351</v>
      </c>
      <c r="H2703" s="42" t="s">
        <v>472</v>
      </c>
      <c r="I2703" s="42" t="s">
        <v>67</v>
      </c>
      <c r="J2703" s="42" t="s">
        <v>462</v>
      </c>
      <c r="K2703" s="42" t="s">
        <v>539</v>
      </c>
      <c r="L2703" s="2">
        <v>46052</v>
      </c>
      <c r="M2703" s="42" t="s">
        <v>582</v>
      </c>
    </row>
    <row r="2704" spans="1:13" x14ac:dyDescent="0.25">
      <c r="A2704" s="42" t="s">
        <v>922</v>
      </c>
      <c r="B2704" s="42" t="s">
        <v>899</v>
      </c>
      <c r="C2704" s="42" t="s">
        <v>1789</v>
      </c>
      <c r="D2704" s="42" t="s">
        <v>409</v>
      </c>
      <c r="E2704">
        <v>3494330</v>
      </c>
      <c r="F2704">
        <v>8</v>
      </c>
      <c r="G2704" s="2">
        <v>45960</v>
      </c>
      <c r="H2704" s="42" t="s">
        <v>479</v>
      </c>
      <c r="I2704" s="42" t="s">
        <v>67</v>
      </c>
      <c r="J2704" s="42" t="s">
        <v>480</v>
      </c>
      <c r="K2704" s="42" t="s">
        <v>1789</v>
      </c>
      <c r="L2704" s="2">
        <v>46052</v>
      </c>
      <c r="M2704" s="42" t="s">
        <v>582</v>
      </c>
    </row>
    <row r="2705" spans="1:13" x14ac:dyDescent="0.25">
      <c r="A2705" s="42" t="s">
        <v>1286</v>
      </c>
      <c r="B2705" s="42" t="s">
        <v>1287</v>
      </c>
      <c r="C2705" s="42" t="s">
        <v>2162</v>
      </c>
      <c r="D2705" s="42" t="s">
        <v>409</v>
      </c>
      <c r="E2705">
        <v>795096</v>
      </c>
      <c r="F2705">
        <v>4</v>
      </c>
      <c r="G2705" s="2">
        <v>45988</v>
      </c>
      <c r="H2705" s="42" t="s">
        <v>491</v>
      </c>
      <c r="I2705" s="42" t="s">
        <v>67</v>
      </c>
      <c r="J2705" s="42" t="s">
        <v>480</v>
      </c>
      <c r="K2705" s="42" t="s">
        <v>2162</v>
      </c>
      <c r="L2705" s="2">
        <v>46052</v>
      </c>
      <c r="M2705" s="42" t="s">
        <v>582</v>
      </c>
    </row>
    <row r="2706" spans="1:13" x14ac:dyDescent="0.25">
      <c r="A2706" s="42" t="s">
        <v>289</v>
      </c>
      <c r="B2706" s="42" t="s">
        <v>268</v>
      </c>
      <c r="C2706" s="42" t="s">
        <v>1827</v>
      </c>
      <c r="D2706" s="42" t="s">
        <v>409</v>
      </c>
      <c r="E2706">
        <v>-10101826</v>
      </c>
      <c r="F2706">
        <v>5</v>
      </c>
      <c r="G2706" s="2">
        <v>45960</v>
      </c>
      <c r="H2706" s="42" t="s">
        <v>479</v>
      </c>
      <c r="I2706" s="42" t="s">
        <v>67</v>
      </c>
      <c r="J2706" s="42" t="s">
        <v>480</v>
      </c>
      <c r="K2706" s="42" t="s">
        <v>1827</v>
      </c>
      <c r="L2706" s="2">
        <v>46052</v>
      </c>
      <c r="M2706" s="42" t="s">
        <v>582</v>
      </c>
    </row>
    <row r="2707" spans="1:13" x14ac:dyDescent="0.25">
      <c r="A2707" s="42" t="s">
        <v>289</v>
      </c>
      <c r="B2707" s="42" t="s">
        <v>268</v>
      </c>
      <c r="C2707" s="42" t="s">
        <v>1827</v>
      </c>
      <c r="D2707" s="42" t="s">
        <v>409</v>
      </c>
      <c r="E2707">
        <v>-48153293</v>
      </c>
      <c r="F2707">
        <v>5</v>
      </c>
      <c r="G2707" s="2">
        <v>45960</v>
      </c>
      <c r="H2707" s="42" t="s">
        <v>479</v>
      </c>
      <c r="I2707" s="42" t="s">
        <v>67</v>
      </c>
      <c r="J2707" s="42" t="s">
        <v>480</v>
      </c>
      <c r="K2707" s="42" t="s">
        <v>1827</v>
      </c>
      <c r="L2707" s="2">
        <v>46052</v>
      </c>
      <c r="M2707" s="42" t="s">
        <v>582</v>
      </c>
    </row>
    <row r="2708" spans="1:13" x14ac:dyDescent="0.25">
      <c r="A2708" s="42" t="s">
        <v>110</v>
      </c>
      <c r="B2708" s="42" t="s">
        <v>384</v>
      </c>
      <c r="C2708" s="42" t="s">
        <v>538</v>
      </c>
      <c r="D2708" s="42" t="s">
        <v>409</v>
      </c>
      <c r="E2708">
        <v>90757020</v>
      </c>
      <c r="F2708">
        <v>74</v>
      </c>
      <c r="G2708" s="2">
        <v>45351</v>
      </c>
      <c r="H2708" s="42" t="s">
        <v>472</v>
      </c>
      <c r="I2708" s="42" t="s">
        <v>67</v>
      </c>
      <c r="J2708" s="42" t="s">
        <v>462</v>
      </c>
      <c r="K2708" s="42" t="s">
        <v>539</v>
      </c>
      <c r="L2708" s="2">
        <v>46031</v>
      </c>
      <c r="M2708" s="42" t="s">
        <v>582</v>
      </c>
    </row>
    <row r="2709" spans="1:13" x14ac:dyDescent="0.25">
      <c r="A2709" s="42" t="s">
        <v>110</v>
      </c>
      <c r="B2709" s="42" t="s">
        <v>2567</v>
      </c>
      <c r="C2709" s="42" t="s">
        <v>2568</v>
      </c>
      <c r="D2709" s="42" t="s">
        <v>409</v>
      </c>
      <c r="E2709">
        <v>51389700</v>
      </c>
      <c r="F2709">
        <v>9</v>
      </c>
      <c r="G2709" s="2">
        <v>45565</v>
      </c>
      <c r="H2709" s="42" t="s">
        <v>472</v>
      </c>
      <c r="I2709" s="42" t="s">
        <v>67</v>
      </c>
      <c r="J2709" s="42" t="s">
        <v>462</v>
      </c>
      <c r="K2709" s="42" t="s">
        <v>2568</v>
      </c>
      <c r="L2709" s="2">
        <v>46030</v>
      </c>
      <c r="M2709" s="42" t="s">
        <v>582</v>
      </c>
    </row>
    <row r="2710" spans="1:13" x14ac:dyDescent="0.25">
      <c r="A2710" s="42" t="s">
        <v>2159</v>
      </c>
      <c r="B2710" s="42" t="s">
        <v>2449</v>
      </c>
      <c r="C2710" s="42" t="s">
        <v>2160</v>
      </c>
      <c r="D2710" s="42" t="s">
        <v>409</v>
      </c>
      <c r="E2710">
        <v>-259223</v>
      </c>
      <c r="F2710">
        <v>7</v>
      </c>
      <c r="G2710" s="2">
        <v>45975</v>
      </c>
      <c r="H2710" s="42" t="s">
        <v>479</v>
      </c>
      <c r="I2710" s="42" t="s">
        <v>67</v>
      </c>
      <c r="J2710" s="42" t="s">
        <v>480</v>
      </c>
      <c r="K2710" s="42" t="s">
        <v>2161</v>
      </c>
      <c r="L2710" s="2">
        <v>46030</v>
      </c>
      <c r="M2710" s="42" t="s">
        <v>582</v>
      </c>
    </row>
    <row r="2711" spans="1:13" x14ac:dyDescent="0.25">
      <c r="A2711" s="42" t="s">
        <v>110</v>
      </c>
      <c r="B2711" s="42" t="s">
        <v>2567</v>
      </c>
      <c r="C2711" s="42" t="s">
        <v>2568</v>
      </c>
      <c r="D2711" s="42" t="s">
        <v>409</v>
      </c>
      <c r="E2711">
        <v>3873450</v>
      </c>
      <c r="F2711">
        <v>9</v>
      </c>
      <c r="G2711" s="2">
        <v>45565</v>
      </c>
      <c r="H2711" s="42" t="s">
        <v>472</v>
      </c>
      <c r="I2711" s="42" t="s">
        <v>67</v>
      </c>
      <c r="J2711" s="42" t="s">
        <v>462</v>
      </c>
      <c r="K2711" s="42" t="s">
        <v>2568</v>
      </c>
      <c r="L2711" s="2">
        <v>46030</v>
      </c>
      <c r="M2711" s="42" t="s">
        <v>582</v>
      </c>
    </row>
    <row r="2712" spans="1:13" x14ac:dyDescent="0.25">
      <c r="A2712" s="42" t="s">
        <v>2159</v>
      </c>
      <c r="B2712" s="42" t="s">
        <v>2449</v>
      </c>
      <c r="C2712" s="42" t="s">
        <v>2160</v>
      </c>
      <c r="D2712" s="42" t="s">
        <v>409</v>
      </c>
      <c r="E2712">
        <v>259223</v>
      </c>
      <c r="F2712">
        <v>7</v>
      </c>
      <c r="G2712" s="2">
        <v>45975</v>
      </c>
      <c r="H2712" s="42" t="s">
        <v>479</v>
      </c>
      <c r="I2712" s="42" t="s">
        <v>67</v>
      </c>
      <c r="J2712" s="42" t="s">
        <v>480</v>
      </c>
      <c r="K2712" s="42" t="s">
        <v>2161</v>
      </c>
      <c r="L2712" s="2">
        <v>46030</v>
      </c>
      <c r="M2712" s="42" t="s">
        <v>582</v>
      </c>
    </row>
    <row r="2713" spans="1:13" x14ac:dyDescent="0.25">
      <c r="A2713" s="42" t="s">
        <v>346</v>
      </c>
      <c r="B2713" s="42" t="s">
        <v>368</v>
      </c>
      <c r="C2713" s="42" t="s">
        <v>2553</v>
      </c>
      <c r="D2713" s="42" t="s">
        <v>409</v>
      </c>
      <c r="E2713">
        <v>44444444</v>
      </c>
      <c r="F2713">
        <v>35</v>
      </c>
      <c r="G2713" s="2">
        <v>46034</v>
      </c>
      <c r="H2713" s="42" t="s">
        <v>461</v>
      </c>
      <c r="I2713" s="42" t="s">
        <v>67</v>
      </c>
      <c r="J2713" s="42" t="s">
        <v>462</v>
      </c>
      <c r="K2713" s="42" t="s">
        <v>2553</v>
      </c>
      <c r="L2713" s="2">
        <v>46386</v>
      </c>
      <c r="M2713" s="42" t="s">
        <v>582</v>
      </c>
    </row>
    <row r="2714" spans="1:13" x14ac:dyDescent="0.25">
      <c r="A2714" s="42" t="s">
        <v>594</v>
      </c>
      <c r="B2714" s="42" t="s">
        <v>406</v>
      </c>
      <c r="C2714" s="42" t="s">
        <v>5895</v>
      </c>
      <c r="D2714" s="42" t="s">
        <v>409</v>
      </c>
      <c r="E2714">
        <v>30000000</v>
      </c>
      <c r="F2714">
        <v>7</v>
      </c>
      <c r="G2714" s="2">
        <v>46065</v>
      </c>
      <c r="H2714" s="42" t="s">
        <v>461</v>
      </c>
      <c r="I2714" s="42" t="s">
        <v>67</v>
      </c>
      <c r="J2714" s="42" t="s">
        <v>462</v>
      </c>
      <c r="K2714" s="42" t="s">
        <v>5895</v>
      </c>
      <c r="L2714" s="2">
        <v>46366</v>
      </c>
      <c r="M2714" s="42" t="s">
        <v>582</v>
      </c>
    </row>
    <row r="2715" spans="1:13" x14ac:dyDescent="0.25">
      <c r="A2715" s="42" t="s">
        <v>11164</v>
      </c>
      <c r="B2715" s="42" t="s">
        <v>11167</v>
      </c>
      <c r="C2715" s="42" t="s">
        <v>10559</v>
      </c>
      <c r="D2715" s="42" t="s">
        <v>409</v>
      </c>
      <c r="E2715">
        <v>6477329</v>
      </c>
      <c r="F2715">
        <v>11</v>
      </c>
      <c r="G2715" s="2">
        <v>46168</v>
      </c>
      <c r="H2715" s="42" t="s">
        <v>461</v>
      </c>
      <c r="I2715" s="42" t="s">
        <v>67</v>
      </c>
      <c r="J2715" s="42" t="s">
        <v>462</v>
      </c>
      <c r="K2715" s="42" t="s">
        <v>10559</v>
      </c>
      <c r="L2715" s="2">
        <v>46365</v>
      </c>
      <c r="M2715" s="42" t="s">
        <v>582</v>
      </c>
    </row>
    <row r="2716" spans="1:13" x14ac:dyDescent="0.25">
      <c r="A2716" s="42" t="s">
        <v>594</v>
      </c>
      <c r="B2716" s="42" t="s">
        <v>406</v>
      </c>
      <c r="C2716" s="42" t="s">
        <v>10004</v>
      </c>
      <c r="D2716" s="42" t="s">
        <v>409</v>
      </c>
      <c r="E2716">
        <v>5991480</v>
      </c>
      <c r="F2716">
        <v>5</v>
      </c>
      <c r="G2716" s="2">
        <v>46121</v>
      </c>
      <c r="H2716" s="42" t="s">
        <v>461</v>
      </c>
      <c r="I2716" s="42" t="s">
        <v>67</v>
      </c>
      <c r="J2716" s="42" t="s">
        <v>462</v>
      </c>
      <c r="K2716" s="42" t="s">
        <v>10004</v>
      </c>
      <c r="L2716" s="2">
        <v>46356</v>
      </c>
      <c r="M2716" s="42" t="s">
        <v>582</v>
      </c>
    </row>
    <row r="2717" spans="1:13" x14ac:dyDescent="0.25">
      <c r="A2717" s="42" t="s">
        <v>346</v>
      </c>
      <c r="B2717" s="42" t="s">
        <v>368</v>
      </c>
      <c r="C2717" s="42" t="s">
        <v>2553</v>
      </c>
      <c r="D2717" s="42" t="s">
        <v>409</v>
      </c>
      <c r="E2717">
        <v>44444444</v>
      </c>
      <c r="F2717">
        <v>35</v>
      </c>
      <c r="G2717" s="2">
        <v>46034</v>
      </c>
      <c r="H2717" s="42" t="s">
        <v>461</v>
      </c>
      <c r="I2717" s="42" t="s">
        <v>67</v>
      </c>
      <c r="J2717" s="42" t="s">
        <v>462</v>
      </c>
      <c r="K2717" s="42" t="s">
        <v>2553</v>
      </c>
      <c r="L2717" s="2">
        <v>46356</v>
      </c>
      <c r="M2717" s="42" t="s">
        <v>582</v>
      </c>
    </row>
    <row r="2718" spans="1:13" x14ac:dyDescent="0.25">
      <c r="A2718" s="42" t="s">
        <v>594</v>
      </c>
      <c r="B2718" s="42" t="s">
        <v>406</v>
      </c>
      <c r="C2718" s="42" t="s">
        <v>5895</v>
      </c>
      <c r="D2718" s="42" t="s">
        <v>409</v>
      </c>
      <c r="E2718">
        <v>15000000</v>
      </c>
      <c r="F2718">
        <v>7</v>
      </c>
      <c r="G2718" s="2">
        <v>46065</v>
      </c>
      <c r="H2718" s="42" t="s">
        <v>461</v>
      </c>
      <c r="I2718" s="42" t="s">
        <v>67</v>
      </c>
      <c r="J2718" s="42" t="s">
        <v>462</v>
      </c>
      <c r="K2718" s="42" t="s">
        <v>5895</v>
      </c>
      <c r="L2718" s="2">
        <v>46352</v>
      </c>
      <c r="M2718" s="42" t="s">
        <v>582</v>
      </c>
    </row>
    <row r="2719" spans="1:13" x14ac:dyDescent="0.25">
      <c r="A2719" s="42" t="s">
        <v>363</v>
      </c>
      <c r="B2719" s="42" t="s">
        <v>352</v>
      </c>
      <c r="C2719" s="42" t="s">
        <v>10005</v>
      </c>
      <c r="D2719" s="42" t="s">
        <v>409</v>
      </c>
      <c r="E2719">
        <v>2779917</v>
      </c>
      <c r="F2719">
        <v>6</v>
      </c>
      <c r="G2719" s="2">
        <v>46121</v>
      </c>
      <c r="H2719" s="42" t="s">
        <v>461</v>
      </c>
      <c r="I2719" s="42" t="s">
        <v>67</v>
      </c>
      <c r="J2719" s="42" t="s">
        <v>462</v>
      </c>
      <c r="K2719" s="42" t="s">
        <v>10005</v>
      </c>
      <c r="L2719" s="2">
        <v>46337</v>
      </c>
      <c r="M2719" s="42" t="s">
        <v>582</v>
      </c>
    </row>
    <row r="2720" spans="1:13" x14ac:dyDescent="0.25">
      <c r="A2720" s="42" t="s">
        <v>11164</v>
      </c>
      <c r="B2720" s="42" t="s">
        <v>11167</v>
      </c>
      <c r="C2720" s="42" t="s">
        <v>10559</v>
      </c>
      <c r="D2720" s="42" t="s">
        <v>409</v>
      </c>
      <c r="E2720">
        <v>6477329</v>
      </c>
      <c r="F2720">
        <v>11</v>
      </c>
      <c r="G2720" s="2">
        <v>46168</v>
      </c>
      <c r="H2720" s="42" t="s">
        <v>461</v>
      </c>
      <c r="I2720" s="42" t="s">
        <v>67</v>
      </c>
      <c r="J2720" s="42" t="s">
        <v>462</v>
      </c>
      <c r="K2720" s="42" t="s">
        <v>10559</v>
      </c>
      <c r="L2720" s="2">
        <v>46336</v>
      </c>
      <c r="M2720" s="42" t="s">
        <v>582</v>
      </c>
    </row>
    <row r="2721" spans="1:13" x14ac:dyDescent="0.25">
      <c r="A2721" s="42" t="s">
        <v>198</v>
      </c>
      <c r="B2721" s="42" t="s">
        <v>7</v>
      </c>
      <c r="C2721" s="42" t="s">
        <v>2554</v>
      </c>
      <c r="D2721" s="42" t="s">
        <v>409</v>
      </c>
      <c r="E2721">
        <v>30000000</v>
      </c>
      <c r="F2721">
        <v>25</v>
      </c>
      <c r="G2721" s="2">
        <v>45565</v>
      </c>
      <c r="H2721" s="42" t="s">
        <v>461</v>
      </c>
      <c r="I2721" s="42" t="s">
        <v>67</v>
      </c>
      <c r="J2721" s="42" t="s">
        <v>462</v>
      </c>
      <c r="K2721" s="42" t="s">
        <v>757</v>
      </c>
      <c r="L2721" s="2">
        <v>46327</v>
      </c>
      <c r="M2721" s="42" t="s">
        <v>582</v>
      </c>
    </row>
    <row r="2722" spans="1:13" x14ac:dyDescent="0.25">
      <c r="A2722" s="42" t="s">
        <v>594</v>
      </c>
      <c r="B2722" s="42" t="s">
        <v>406</v>
      </c>
      <c r="C2722" s="42" t="s">
        <v>10004</v>
      </c>
      <c r="D2722" s="42" t="s">
        <v>409</v>
      </c>
      <c r="E2722">
        <v>5991477</v>
      </c>
      <c r="F2722">
        <v>5</v>
      </c>
      <c r="G2722" s="2">
        <v>46121</v>
      </c>
      <c r="H2722" s="42" t="s">
        <v>461</v>
      </c>
      <c r="I2722" s="42" t="s">
        <v>67</v>
      </c>
      <c r="J2722" s="42" t="s">
        <v>462</v>
      </c>
      <c r="K2722" s="42" t="s">
        <v>10004</v>
      </c>
      <c r="L2722" s="2">
        <v>46326</v>
      </c>
      <c r="M2722" s="42" t="s">
        <v>582</v>
      </c>
    </row>
    <row r="2723" spans="1:13" x14ac:dyDescent="0.25">
      <c r="A2723" s="42" t="s">
        <v>199</v>
      </c>
      <c r="B2723" s="42" t="s">
        <v>10</v>
      </c>
      <c r="C2723" s="42" t="s">
        <v>12092</v>
      </c>
      <c r="D2723" s="42" t="s">
        <v>409</v>
      </c>
      <c r="E2723">
        <v>40051924</v>
      </c>
      <c r="F2723">
        <v>5</v>
      </c>
      <c r="G2723" s="2">
        <v>46199</v>
      </c>
      <c r="H2723" s="42" t="s">
        <v>461</v>
      </c>
      <c r="I2723" s="42" t="s">
        <v>67</v>
      </c>
      <c r="J2723" s="42" t="s">
        <v>462</v>
      </c>
      <c r="K2723" s="42" t="s">
        <v>12092</v>
      </c>
      <c r="L2723" s="2">
        <v>46326</v>
      </c>
      <c r="M2723" s="42" t="s">
        <v>582</v>
      </c>
    </row>
    <row r="2724" spans="1:13" x14ac:dyDescent="0.25">
      <c r="A2724" s="42" t="s">
        <v>200</v>
      </c>
      <c r="B2724" s="42" t="s">
        <v>40</v>
      </c>
      <c r="C2724" s="42" t="s">
        <v>13568</v>
      </c>
      <c r="D2724" s="42" t="s">
        <v>409</v>
      </c>
      <c r="E2724">
        <v>7324474</v>
      </c>
      <c r="F2724">
        <v>5</v>
      </c>
      <c r="G2724" s="2">
        <v>46203</v>
      </c>
      <c r="H2724" s="42" t="s">
        <v>461</v>
      </c>
      <c r="I2724" s="42" t="s">
        <v>67</v>
      </c>
      <c r="J2724" s="42" t="s">
        <v>462</v>
      </c>
      <c r="K2724" s="42" t="s">
        <v>13568</v>
      </c>
      <c r="L2724" s="2">
        <v>46325</v>
      </c>
      <c r="M2724" s="42" t="s">
        <v>582</v>
      </c>
    </row>
    <row r="2725" spans="1:13" x14ac:dyDescent="0.25">
      <c r="A2725" s="42" t="s">
        <v>346</v>
      </c>
      <c r="B2725" s="42" t="s">
        <v>368</v>
      </c>
      <c r="C2725" s="42" t="s">
        <v>2553</v>
      </c>
      <c r="D2725" s="42" t="s">
        <v>409</v>
      </c>
      <c r="E2725">
        <v>44444444</v>
      </c>
      <c r="F2725">
        <v>35</v>
      </c>
      <c r="G2725" s="2">
        <v>46034</v>
      </c>
      <c r="H2725" s="42" t="s">
        <v>461</v>
      </c>
      <c r="I2725" s="42" t="s">
        <v>67</v>
      </c>
      <c r="J2725" s="42" t="s">
        <v>462</v>
      </c>
      <c r="K2725" s="42" t="s">
        <v>2553</v>
      </c>
      <c r="L2725" s="2">
        <v>46325</v>
      </c>
      <c r="M2725" s="42" t="s">
        <v>582</v>
      </c>
    </row>
    <row r="2726" spans="1:13" x14ac:dyDescent="0.25">
      <c r="A2726" s="42" t="s">
        <v>363</v>
      </c>
      <c r="B2726" s="42" t="s">
        <v>352</v>
      </c>
      <c r="C2726" s="42" t="s">
        <v>10005</v>
      </c>
      <c r="D2726" s="42" t="s">
        <v>409</v>
      </c>
      <c r="E2726">
        <v>4000000</v>
      </c>
      <c r="F2726">
        <v>6</v>
      </c>
      <c r="G2726" s="2">
        <v>46121</v>
      </c>
      <c r="H2726" s="42" t="s">
        <v>461</v>
      </c>
      <c r="I2726" s="42" t="s">
        <v>67</v>
      </c>
      <c r="J2726" s="42" t="s">
        <v>462</v>
      </c>
      <c r="K2726" s="42" t="s">
        <v>10005</v>
      </c>
      <c r="L2726" s="2">
        <v>46310</v>
      </c>
      <c r="M2726" s="42" t="s">
        <v>582</v>
      </c>
    </row>
    <row r="2727" spans="1:13" x14ac:dyDescent="0.25">
      <c r="A2727" s="42" t="s">
        <v>11164</v>
      </c>
      <c r="B2727" s="42" t="s">
        <v>11167</v>
      </c>
      <c r="C2727" s="42" t="s">
        <v>10559</v>
      </c>
      <c r="D2727" s="42" t="s">
        <v>409</v>
      </c>
      <c r="E2727">
        <v>6477329</v>
      </c>
      <c r="F2727">
        <v>11</v>
      </c>
      <c r="G2727" s="2">
        <v>46168</v>
      </c>
      <c r="H2727" s="42" t="s">
        <v>461</v>
      </c>
      <c r="I2727" s="42" t="s">
        <v>67</v>
      </c>
      <c r="J2727" s="42" t="s">
        <v>462</v>
      </c>
      <c r="K2727" s="42" t="s">
        <v>10559</v>
      </c>
      <c r="L2727" s="2">
        <v>46309</v>
      </c>
      <c r="M2727" s="42" t="s">
        <v>582</v>
      </c>
    </row>
    <row r="2728" spans="1:13" x14ac:dyDescent="0.25">
      <c r="A2728" s="42" t="s">
        <v>594</v>
      </c>
      <c r="B2728" s="42" t="s">
        <v>406</v>
      </c>
      <c r="C2728" s="42" t="s">
        <v>5895</v>
      </c>
      <c r="D2728" s="42" t="s">
        <v>409</v>
      </c>
      <c r="E2728">
        <v>15000000</v>
      </c>
      <c r="F2728">
        <v>7</v>
      </c>
      <c r="G2728" s="2">
        <v>46065</v>
      </c>
      <c r="H2728" s="42" t="s">
        <v>461</v>
      </c>
      <c r="I2728" s="42" t="s">
        <v>67</v>
      </c>
      <c r="J2728" s="42" t="s">
        <v>462</v>
      </c>
      <c r="K2728" s="42" t="s">
        <v>5895</v>
      </c>
      <c r="L2728" s="2">
        <v>46302</v>
      </c>
      <c r="M2728" s="42" t="s">
        <v>582</v>
      </c>
    </row>
    <row r="2729" spans="1:13" x14ac:dyDescent="0.25">
      <c r="A2729" s="42" t="s">
        <v>200</v>
      </c>
      <c r="B2729" s="42" t="s">
        <v>40</v>
      </c>
      <c r="C2729" s="42" t="s">
        <v>13568</v>
      </c>
      <c r="D2729" s="42" t="s">
        <v>409</v>
      </c>
      <c r="E2729">
        <v>8000000</v>
      </c>
      <c r="F2729">
        <v>5</v>
      </c>
      <c r="G2729" s="2">
        <v>46203</v>
      </c>
      <c r="H2729" s="42" t="s">
        <v>461</v>
      </c>
      <c r="I2729" s="42" t="s">
        <v>67</v>
      </c>
      <c r="J2729" s="42" t="s">
        <v>462</v>
      </c>
      <c r="K2729" s="42" t="s">
        <v>13568</v>
      </c>
      <c r="L2729" s="2">
        <v>46295</v>
      </c>
      <c r="M2729" s="42" t="s">
        <v>582</v>
      </c>
    </row>
    <row r="2730" spans="1:13" x14ac:dyDescent="0.25">
      <c r="A2730" s="42" t="s">
        <v>594</v>
      </c>
      <c r="B2730" s="42" t="s">
        <v>406</v>
      </c>
      <c r="C2730" s="42" t="s">
        <v>10004</v>
      </c>
      <c r="D2730" s="42" t="s">
        <v>409</v>
      </c>
      <c r="E2730">
        <v>5991477</v>
      </c>
      <c r="F2730">
        <v>5</v>
      </c>
      <c r="G2730" s="2">
        <v>46121</v>
      </c>
      <c r="H2730" s="42" t="s">
        <v>461</v>
      </c>
      <c r="I2730" s="42" t="s">
        <v>67</v>
      </c>
      <c r="J2730" s="42" t="s">
        <v>462</v>
      </c>
      <c r="K2730" s="42" t="s">
        <v>10004</v>
      </c>
      <c r="L2730" s="2">
        <v>46295</v>
      </c>
      <c r="M2730" s="42" t="s">
        <v>582</v>
      </c>
    </row>
    <row r="2731" spans="1:13" x14ac:dyDescent="0.25">
      <c r="A2731" s="42" t="s">
        <v>199</v>
      </c>
      <c r="B2731" s="42" t="s">
        <v>10</v>
      </c>
      <c r="C2731" s="42" t="s">
        <v>12092</v>
      </c>
      <c r="D2731" s="42" t="s">
        <v>409</v>
      </c>
      <c r="E2731">
        <v>40051922</v>
      </c>
      <c r="F2731">
        <v>5</v>
      </c>
      <c r="G2731" s="2">
        <v>46199</v>
      </c>
      <c r="H2731" s="42" t="s">
        <v>461</v>
      </c>
      <c r="I2731" s="42" t="s">
        <v>67</v>
      </c>
      <c r="J2731" s="42" t="s">
        <v>462</v>
      </c>
      <c r="K2731" s="42" t="s">
        <v>12092</v>
      </c>
      <c r="L2731" s="2">
        <v>46295</v>
      </c>
      <c r="M2731" s="42" t="s">
        <v>582</v>
      </c>
    </row>
    <row r="2732" spans="1:13" x14ac:dyDescent="0.25">
      <c r="A2732" s="42" t="s">
        <v>346</v>
      </c>
      <c r="B2732" s="42" t="s">
        <v>368</v>
      </c>
      <c r="C2732" s="42" t="s">
        <v>2553</v>
      </c>
      <c r="D2732" s="42" t="s">
        <v>409</v>
      </c>
      <c r="E2732">
        <v>44444444</v>
      </c>
      <c r="F2732">
        <v>35</v>
      </c>
      <c r="G2732" s="2">
        <v>46034</v>
      </c>
      <c r="H2732" s="42" t="s">
        <v>461</v>
      </c>
      <c r="I2732" s="42" t="s">
        <v>67</v>
      </c>
      <c r="J2732" s="42" t="s">
        <v>462</v>
      </c>
      <c r="K2732" s="42" t="s">
        <v>2553</v>
      </c>
      <c r="L2732" s="2">
        <v>46295</v>
      </c>
      <c r="M2732" s="42" t="s">
        <v>582</v>
      </c>
    </row>
    <row r="2733" spans="1:13" x14ac:dyDescent="0.25">
      <c r="A2733" s="42" t="s">
        <v>11164</v>
      </c>
      <c r="B2733" s="42" t="s">
        <v>11167</v>
      </c>
      <c r="C2733" s="42" t="s">
        <v>10559</v>
      </c>
      <c r="D2733" s="42" t="s">
        <v>409</v>
      </c>
      <c r="E2733">
        <v>6477329</v>
      </c>
      <c r="F2733">
        <v>11</v>
      </c>
      <c r="G2733" s="2">
        <v>46168</v>
      </c>
      <c r="H2733" s="42" t="s">
        <v>461</v>
      </c>
      <c r="I2733" s="42" t="s">
        <v>67</v>
      </c>
      <c r="J2733" s="42" t="s">
        <v>462</v>
      </c>
      <c r="K2733" s="42" t="s">
        <v>10559</v>
      </c>
      <c r="L2733" s="2">
        <v>46287</v>
      </c>
      <c r="M2733" s="42" t="s">
        <v>582</v>
      </c>
    </row>
    <row r="2734" spans="1:13" x14ac:dyDescent="0.25">
      <c r="A2734" s="42" t="s">
        <v>363</v>
      </c>
      <c r="B2734" s="42" t="s">
        <v>352</v>
      </c>
      <c r="C2734" s="42" t="s">
        <v>10005</v>
      </c>
      <c r="D2734" s="42" t="s">
        <v>409</v>
      </c>
      <c r="E2734">
        <v>2000000</v>
      </c>
      <c r="F2734">
        <v>6</v>
      </c>
      <c r="G2734" s="2">
        <v>46121</v>
      </c>
      <c r="H2734" s="42" t="s">
        <v>461</v>
      </c>
      <c r="I2734" s="42" t="s">
        <v>67</v>
      </c>
      <c r="J2734" s="42" t="s">
        <v>462</v>
      </c>
      <c r="K2734" s="42" t="s">
        <v>10005</v>
      </c>
      <c r="L2734" s="2">
        <v>46282</v>
      </c>
      <c r="M2734" s="42" t="s">
        <v>582</v>
      </c>
    </row>
    <row r="2735" spans="1:13" x14ac:dyDescent="0.25">
      <c r="A2735" s="42" t="s">
        <v>198</v>
      </c>
      <c r="B2735" s="42" t="s">
        <v>7</v>
      </c>
      <c r="C2735" s="42" t="s">
        <v>2554</v>
      </c>
      <c r="D2735" s="42" t="s">
        <v>409</v>
      </c>
      <c r="E2735">
        <v>30000000</v>
      </c>
      <c r="F2735">
        <v>25</v>
      </c>
      <c r="G2735" s="2">
        <v>45565</v>
      </c>
      <c r="H2735" s="42" t="s">
        <v>461</v>
      </c>
      <c r="I2735" s="42" t="s">
        <v>67</v>
      </c>
      <c r="J2735" s="42" t="s">
        <v>462</v>
      </c>
      <c r="K2735" s="42" t="s">
        <v>757</v>
      </c>
      <c r="L2735" s="2">
        <v>46266</v>
      </c>
      <c r="M2735" s="42" t="s">
        <v>582</v>
      </c>
    </row>
    <row r="2736" spans="1:13" x14ac:dyDescent="0.25">
      <c r="A2736" s="42" t="s">
        <v>594</v>
      </c>
      <c r="B2736" s="42" t="s">
        <v>406</v>
      </c>
      <c r="C2736" s="42" t="s">
        <v>10004</v>
      </c>
      <c r="D2736" s="42" t="s">
        <v>409</v>
      </c>
      <c r="E2736">
        <v>5991477</v>
      </c>
      <c r="F2736">
        <v>5</v>
      </c>
      <c r="G2736" s="2">
        <v>46121</v>
      </c>
      <c r="H2736" s="42" t="s">
        <v>461</v>
      </c>
      <c r="I2736" s="42" t="s">
        <v>67</v>
      </c>
      <c r="J2736" s="42" t="s">
        <v>462</v>
      </c>
      <c r="K2736" s="42" t="s">
        <v>10004</v>
      </c>
      <c r="L2736" s="2">
        <v>46265</v>
      </c>
      <c r="M2736" s="42" t="s">
        <v>582</v>
      </c>
    </row>
    <row r="2737" spans="1:13" x14ac:dyDescent="0.25">
      <c r="A2737" s="42" t="s">
        <v>199</v>
      </c>
      <c r="B2737" s="42" t="s">
        <v>10</v>
      </c>
      <c r="C2737" s="42" t="s">
        <v>12092</v>
      </c>
      <c r="D2737" s="42" t="s">
        <v>409</v>
      </c>
      <c r="E2737">
        <v>40051922</v>
      </c>
      <c r="F2737">
        <v>5</v>
      </c>
      <c r="G2737" s="2">
        <v>46199</v>
      </c>
      <c r="H2737" s="42" t="s">
        <v>461</v>
      </c>
      <c r="I2737" s="42" t="s">
        <v>67</v>
      </c>
      <c r="J2737" s="42" t="s">
        <v>462</v>
      </c>
      <c r="K2737" s="42" t="s">
        <v>12092</v>
      </c>
      <c r="L2737" s="2">
        <v>46265</v>
      </c>
      <c r="M2737" s="42" t="s">
        <v>582</v>
      </c>
    </row>
    <row r="2738" spans="1:13" x14ac:dyDescent="0.25">
      <c r="A2738" s="42" t="s">
        <v>346</v>
      </c>
      <c r="B2738" s="42" t="s">
        <v>368</v>
      </c>
      <c r="C2738" s="42" t="s">
        <v>2553</v>
      </c>
      <c r="D2738" s="42" t="s">
        <v>409</v>
      </c>
      <c r="E2738">
        <v>44444444</v>
      </c>
      <c r="F2738">
        <v>35</v>
      </c>
      <c r="G2738" s="2">
        <v>46034</v>
      </c>
      <c r="H2738" s="42" t="s">
        <v>461</v>
      </c>
      <c r="I2738" s="42" t="s">
        <v>67</v>
      </c>
      <c r="J2738" s="42" t="s">
        <v>462</v>
      </c>
      <c r="K2738" s="42" t="s">
        <v>2553</v>
      </c>
      <c r="L2738" s="2">
        <v>46264</v>
      </c>
      <c r="M2738" s="42" t="s">
        <v>582</v>
      </c>
    </row>
    <row r="2739" spans="1:13" x14ac:dyDescent="0.25">
      <c r="A2739" s="42" t="s">
        <v>200</v>
      </c>
      <c r="B2739" s="42" t="s">
        <v>40</v>
      </c>
      <c r="C2739" s="42" t="s">
        <v>13568</v>
      </c>
      <c r="D2739" s="42" t="s">
        <v>409</v>
      </c>
      <c r="E2739">
        <v>8000000</v>
      </c>
      <c r="F2739">
        <v>5</v>
      </c>
      <c r="G2739" s="2">
        <v>46203</v>
      </c>
      <c r="H2739" s="42" t="s">
        <v>461</v>
      </c>
      <c r="I2739" s="42" t="s">
        <v>67</v>
      </c>
      <c r="J2739" s="42" t="s">
        <v>462</v>
      </c>
      <c r="K2739" s="42" t="s">
        <v>13568</v>
      </c>
      <c r="L2739" s="2">
        <v>46262</v>
      </c>
      <c r="M2739" s="42" t="s">
        <v>582</v>
      </c>
    </row>
    <row r="2740" spans="1:13" x14ac:dyDescent="0.25">
      <c r="A2740" s="42" t="s">
        <v>11164</v>
      </c>
      <c r="B2740" s="42" t="s">
        <v>11167</v>
      </c>
      <c r="C2740" s="42" t="s">
        <v>10559</v>
      </c>
      <c r="D2740" s="42" t="s">
        <v>409</v>
      </c>
      <c r="E2740">
        <v>6477329</v>
      </c>
      <c r="F2740">
        <v>11</v>
      </c>
      <c r="G2740" s="2">
        <v>46168</v>
      </c>
      <c r="H2740" s="42" t="s">
        <v>461</v>
      </c>
      <c r="I2740" s="42" t="s">
        <v>67</v>
      </c>
      <c r="J2740" s="42" t="s">
        <v>462</v>
      </c>
      <c r="K2740" s="42" t="s">
        <v>10559</v>
      </c>
      <c r="L2740" s="2">
        <v>46254</v>
      </c>
      <c r="M2740" s="42" t="s">
        <v>582</v>
      </c>
    </row>
    <row r="2741" spans="1:13" x14ac:dyDescent="0.25">
      <c r="A2741" s="42" t="s">
        <v>363</v>
      </c>
      <c r="B2741" s="42" t="s">
        <v>352</v>
      </c>
      <c r="C2741" s="42" t="s">
        <v>10005</v>
      </c>
      <c r="D2741" s="42" t="s">
        <v>409</v>
      </c>
      <c r="E2741">
        <v>2000000</v>
      </c>
      <c r="F2741">
        <v>6</v>
      </c>
      <c r="G2741" s="2">
        <v>46121</v>
      </c>
      <c r="H2741" s="42" t="s">
        <v>461</v>
      </c>
      <c r="I2741" s="42" t="s">
        <v>67</v>
      </c>
      <c r="J2741" s="42" t="s">
        <v>462</v>
      </c>
      <c r="K2741" s="42" t="s">
        <v>10005</v>
      </c>
      <c r="L2741" s="2">
        <v>46240</v>
      </c>
      <c r="M2741" s="42" t="s">
        <v>582</v>
      </c>
    </row>
    <row r="2742" spans="1:13" x14ac:dyDescent="0.25">
      <c r="A2742" s="42" t="s">
        <v>594</v>
      </c>
      <c r="B2742" s="42" t="s">
        <v>406</v>
      </c>
      <c r="C2742" s="42" t="s">
        <v>10004</v>
      </c>
      <c r="D2742" s="42" t="s">
        <v>409</v>
      </c>
      <c r="E2742">
        <v>5991477</v>
      </c>
      <c r="F2742">
        <v>5</v>
      </c>
      <c r="G2742" s="2">
        <v>46121</v>
      </c>
      <c r="H2742" s="42" t="s">
        <v>461</v>
      </c>
      <c r="I2742" s="42" t="s">
        <v>67</v>
      </c>
      <c r="J2742" s="42" t="s">
        <v>462</v>
      </c>
      <c r="K2742" s="42" t="s">
        <v>10004</v>
      </c>
      <c r="L2742" s="2">
        <v>46234</v>
      </c>
      <c r="M2742" s="42" t="s">
        <v>582</v>
      </c>
    </row>
    <row r="2743" spans="1:13" x14ac:dyDescent="0.25">
      <c r="A2743" s="42" t="s">
        <v>199</v>
      </c>
      <c r="B2743" s="42" t="s">
        <v>10</v>
      </c>
      <c r="C2743" s="42" t="s">
        <v>12092</v>
      </c>
      <c r="D2743" s="42" t="s">
        <v>409</v>
      </c>
      <c r="E2743">
        <v>40051922</v>
      </c>
      <c r="F2743">
        <v>5</v>
      </c>
      <c r="G2743" s="2">
        <v>46199</v>
      </c>
      <c r="H2743" s="42" t="s">
        <v>461</v>
      </c>
      <c r="I2743" s="42" t="s">
        <v>67</v>
      </c>
      <c r="J2743" s="42" t="s">
        <v>462</v>
      </c>
      <c r="K2743" s="42" t="s">
        <v>12092</v>
      </c>
      <c r="L2743" s="2">
        <v>46234</v>
      </c>
      <c r="M2743" s="42" t="s">
        <v>582</v>
      </c>
    </row>
    <row r="2744" spans="1:13" x14ac:dyDescent="0.25">
      <c r="A2744" s="42" t="s">
        <v>346</v>
      </c>
      <c r="B2744" s="42" t="s">
        <v>368</v>
      </c>
      <c r="C2744" s="42" t="s">
        <v>2553</v>
      </c>
      <c r="D2744" s="42" t="s">
        <v>409</v>
      </c>
      <c r="E2744">
        <v>44444444</v>
      </c>
      <c r="F2744">
        <v>35</v>
      </c>
      <c r="G2744" s="2">
        <v>46034</v>
      </c>
      <c r="H2744" s="42" t="s">
        <v>461</v>
      </c>
      <c r="I2744" s="42" t="s">
        <v>67</v>
      </c>
      <c r="J2744" s="42" t="s">
        <v>462</v>
      </c>
      <c r="K2744" s="42" t="s">
        <v>2553</v>
      </c>
      <c r="L2744" s="2">
        <v>46233</v>
      </c>
      <c r="M2744" s="42" t="s">
        <v>582</v>
      </c>
    </row>
    <row r="2745" spans="1:13" x14ac:dyDescent="0.25">
      <c r="A2745" s="42" t="s">
        <v>200</v>
      </c>
      <c r="B2745" s="42" t="s">
        <v>40</v>
      </c>
      <c r="C2745" s="42" t="s">
        <v>13568</v>
      </c>
      <c r="D2745" s="42" t="s">
        <v>409</v>
      </c>
      <c r="E2745">
        <v>8000000</v>
      </c>
      <c r="F2745">
        <v>5</v>
      </c>
      <c r="G2745" s="2">
        <v>46203</v>
      </c>
      <c r="H2745" s="42" t="s">
        <v>461</v>
      </c>
      <c r="I2745" s="42" t="s">
        <v>67</v>
      </c>
      <c r="J2745" s="42" t="s">
        <v>462</v>
      </c>
      <c r="K2745" s="42" t="s">
        <v>13568</v>
      </c>
      <c r="L2745" s="2">
        <v>46233</v>
      </c>
      <c r="M2745" s="42" t="s">
        <v>582</v>
      </c>
    </row>
    <row r="2746" spans="1:13" x14ac:dyDescent="0.25">
      <c r="A2746" s="42" t="s">
        <v>363</v>
      </c>
      <c r="B2746" s="42" t="s">
        <v>352</v>
      </c>
      <c r="C2746" s="42" t="s">
        <v>10468</v>
      </c>
      <c r="D2746" s="42" t="s">
        <v>409</v>
      </c>
      <c r="E2746">
        <v>4022588</v>
      </c>
      <c r="F2746">
        <v>4</v>
      </c>
      <c r="G2746" s="2">
        <v>46099</v>
      </c>
      <c r="H2746" s="42" t="s">
        <v>461</v>
      </c>
      <c r="I2746" s="42" t="s">
        <v>67</v>
      </c>
      <c r="J2746" s="42" t="s">
        <v>462</v>
      </c>
      <c r="K2746" s="42" t="s">
        <v>10468</v>
      </c>
      <c r="L2746" s="2">
        <v>46219</v>
      </c>
      <c r="M2746" s="42" t="s">
        <v>582</v>
      </c>
    </row>
    <row r="2747" spans="1:13" x14ac:dyDescent="0.25">
      <c r="A2747" s="42" t="s">
        <v>363</v>
      </c>
      <c r="B2747" s="42" t="s">
        <v>352</v>
      </c>
      <c r="C2747" s="42" t="s">
        <v>10005</v>
      </c>
      <c r="D2747" s="42" t="s">
        <v>409</v>
      </c>
      <c r="E2747">
        <v>2000000</v>
      </c>
      <c r="F2747">
        <v>6</v>
      </c>
      <c r="G2747" s="2">
        <v>46121</v>
      </c>
      <c r="H2747" s="42" t="s">
        <v>461</v>
      </c>
      <c r="I2747" s="42" t="s">
        <v>67</v>
      </c>
      <c r="J2747" s="42" t="s">
        <v>462</v>
      </c>
      <c r="K2747" s="42" t="s">
        <v>10005</v>
      </c>
      <c r="L2747" s="2">
        <v>46218</v>
      </c>
      <c r="M2747" s="42" t="s">
        <v>582</v>
      </c>
    </row>
    <row r="2748" spans="1:13" x14ac:dyDescent="0.25">
      <c r="A2748" s="42" t="s">
        <v>11164</v>
      </c>
      <c r="B2748" s="42" t="s">
        <v>11167</v>
      </c>
      <c r="C2748" s="42" t="s">
        <v>10559</v>
      </c>
      <c r="D2748" s="42" t="s">
        <v>409</v>
      </c>
      <c r="E2748">
        <v>6477329</v>
      </c>
      <c r="F2748">
        <v>11</v>
      </c>
      <c r="G2748" s="2">
        <v>46168</v>
      </c>
      <c r="H2748" s="42" t="s">
        <v>461</v>
      </c>
      <c r="I2748" s="42" t="s">
        <v>67</v>
      </c>
      <c r="J2748" s="42" t="s">
        <v>462</v>
      </c>
      <c r="K2748" s="42" t="s">
        <v>10559</v>
      </c>
      <c r="L2748" s="2">
        <v>46216</v>
      </c>
      <c r="M2748" s="42" t="s">
        <v>582</v>
      </c>
    </row>
    <row r="2749" spans="1:13" x14ac:dyDescent="0.25">
      <c r="A2749" s="42" t="s">
        <v>363</v>
      </c>
      <c r="B2749" s="42" t="s">
        <v>352</v>
      </c>
      <c r="C2749" s="42" t="s">
        <v>10469</v>
      </c>
      <c r="D2749" s="42" t="s">
        <v>409</v>
      </c>
      <c r="E2749">
        <v>2344983</v>
      </c>
      <c r="F2749">
        <v>7</v>
      </c>
      <c r="G2749" s="2">
        <v>46030</v>
      </c>
      <c r="H2749" s="42" t="s">
        <v>461</v>
      </c>
      <c r="I2749" s="42" t="s">
        <v>67</v>
      </c>
      <c r="J2749" s="42" t="s">
        <v>462</v>
      </c>
      <c r="K2749" s="42" t="s">
        <v>10469</v>
      </c>
      <c r="L2749" s="2">
        <v>46213</v>
      </c>
      <c r="M2749" s="42" t="s">
        <v>582</v>
      </c>
    </row>
    <row r="2750" spans="1:13" x14ac:dyDescent="0.25">
      <c r="A2750" s="42" t="s">
        <v>282</v>
      </c>
      <c r="B2750" s="42" t="s">
        <v>365</v>
      </c>
      <c r="C2750" s="42" t="s">
        <v>1406</v>
      </c>
      <c r="D2750" s="42" t="s">
        <v>409</v>
      </c>
      <c r="E2750">
        <v>21464614</v>
      </c>
      <c r="F2750">
        <v>8</v>
      </c>
      <c r="G2750" s="2">
        <v>45841</v>
      </c>
      <c r="H2750" s="42" t="s">
        <v>461</v>
      </c>
      <c r="I2750" s="42" t="s">
        <v>67</v>
      </c>
      <c r="J2750" s="42" t="s">
        <v>462</v>
      </c>
      <c r="K2750" s="42" t="s">
        <v>1406</v>
      </c>
      <c r="L2750" s="2">
        <v>46209</v>
      </c>
      <c r="M2750" s="42" t="s">
        <v>582</v>
      </c>
    </row>
    <row r="2751" spans="1:13" x14ac:dyDescent="0.25">
      <c r="A2751" s="42" t="s">
        <v>198</v>
      </c>
      <c r="B2751" s="42" t="s">
        <v>7</v>
      </c>
      <c r="C2751" s="42" t="s">
        <v>2554</v>
      </c>
      <c r="D2751" s="42" t="s">
        <v>409</v>
      </c>
      <c r="E2751">
        <v>30000000</v>
      </c>
      <c r="F2751">
        <v>25</v>
      </c>
      <c r="G2751" s="2">
        <v>45565</v>
      </c>
      <c r="H2751" s="42" t="s">
        <v>461</v>
      </c>
      <c r="I2751" s="42" t="s">
        <v>67</v>
      </c>
      <c r="J2751" s="42" t="s">
        <v>462</v>
      </c>
      <c r="K2751" s="42" t="s">
        <v>757</v>
      </c>
      <c r="L2751" s="2">
        <v>46204</v>
      </c>
      <c r="M2751" s="42" t="s">
        <v>582</v>
      </c>
    </row>
    <row r="2752" spans="1:13" x14ac:dyDescent="0.25">
      <c r="A2752" s="42" t="s">
        <v>363</v>
      </c>
      <c r="B2752" s="42" t="s">
        <v>352</v>
      </c>
      <c r="C2752" s="42" t="s">
        <v>10005</v>
      </c>
      <c r="D2752" s="42" t="s">
        <v>409</v>
      </c>
      <c r="E2752">
        <v>1800000</v>
      </c>
      <c r="F2752">
        <v>6</v>
      </c>
      <c r="G2752" s="2">
        <v>46121</v>
      </c>
      <c r="H2752" s="42" t="s">
        <v>461</v>
      </c>
      <c r="I2752" s="42" t="s">
        <v>67</v>
      </c>
      <c r="J2752" s="42" t="s">
        <v>462</v>
      </c>
      <c r="K2752" s="42" t="s">
        <v>10005</v>
      </c>
      <c r="L2752" s="2">
        <v>46203</v>
      </c>
      <c r="M2752" s="42" t="s">
        <v>582</v>
      </c>
    </row>
    <row r="2753" spans="1:13" x14ac:dyDescent="0.25">
      <c r="A2753" s="42" t="s">
        <v>199</v>
      </c>
      <c r="B2753" s="42" t="s">
        <v>10</v>
      </c>
      <c r="C2753" s="42" t="s">
        <v>12092</v>
      </c>
      <c r="D2753" s="42" t="s">
        <v>409</v>
      </c>
      <c r="E2753">
        <v>9792310</v>
      </c>
      <c r="F2753">
        <v>5</v>
      </c>
      <c r="G2753" s="2">
        <v>46199</v>
      </c>
      <c r="H2753" s="42" t="s">
        <v>461</v>
      </c>
      <c r="I2753" s="42" t="s">
        <v>67</v>
      </c>
      <c r="J2753" s="42" t="s">
        <v>462</v>
      </c>
      <c r="K2753" s="42" t="s">
        <v>12092</v>
      </c>
      <c r="L2753" s="2">
        <v>46203</v>
      </c>
      <c r="M2753" s="42" t="s">
        <v>582</v>
      </c>
    </row>
    <row r="2754" spans="1:13" x14ac:dyDescent="0.25">
      <c r="A2754" s="42" t="s">
        <v>346</v>
      </c>
      <c r="B2754" s="42" t="s">
        <v>368</v>
      </c>
      <c r="C2754" s="42" t="s">
        <v>2553</v>
      </c>
      <c r="D2754" s="42" t="s">
        <v>409</v>
      </c>
      <c r="E2754">
        <v>44444444</v>
      </c>
      <c r="F2754">
        <v>35</v>
      </c>
      <c r="G2754" s="2">
        <v>46034</v>
      </c>
      <c r="H2754" s="42" t="s">
        <v>461</v>
      </c>
      <c r="I2754" s="42" t="s">
        <v>67</v>
      </c>
      <c r="J2754" s="42" t="s">
        <v>462</v>
      </c>
      <c r="K2754" s="42" t="s">
        <v>2553</v>
      </c>
      <c r="L2754" s="2">
        <v>46203</v>
      </c>
      <c r="M2754" s="42" t="s">
        <v>582</v>
      </c>
    </row>
    <row r="2755" spans="1:13" x14ac:dyDescent="0.25">
      <c r="A2755" s="42" t="s">
        <v>200</v>
      </c>
      <c r="B2755" s="42" t="s">
        <v>40</v>
      </c>
      <c r="C2755" s="42" t="s">
        <v>13568</v>
      </c>
      <c r="D2755" s="42" t="s">
        <v>409</v>
      </c>
      <c r="E2755">
        <v>3696716</v>
      </c>
      <c r="F2755">
        <v>5</v>
      </c>
      <c r="G2755" s="2">
        <v>46203</v>
      </c>
      <c r="H2755" s="42" t="s">
        <v>461</v>
      </c>
      <c r="I2755" s="42" t="s">
        <v>67</v>
      </c>
      <c r="J2755" s="42" t="s">
        <v>462</v>
      </c>
      <c r="K2755" s="42" t="s">
        <v>13568</v>
      </c>
      <c r="L2755" s="2">
        <v>46203</v>
      </c>
      <c r="M2755" s="42" t="s">
        <v>582</v>
      </c>
    </row>
    <row r="2756" spans="1:13" x14ac:dyDescent="0.25">
      <c r="A2756" s="42" t="s">
        <v>282</v>
      </c>
      <c r="B2756" s="42" t="s">
        <v>365</v>
      </c>
      <c r="C2756" s="42" t="s">
        <v>1406</v>
      </c>
      <c r="D2756" s="42" t="s">
        <v>409</v>
      </c>
      <c r="E2756">
        <v>26174345</v>
      </c>
      <c r="F2756">
        <v>8</v>
      </c>
      <c r="G2756" s="2">
        <v>45841</v>
      </c>
      <c r="H2756" s="42" t="s">
        <v>461</v>
      </c>
      <c r="I2756" s="42" t="s">
        <v>67</v>
      </c>
      <c r="J2756" s="42" t="s">
        <v>462</v>
      </c>
      <c r="K2756" s="42" t="s">
        <v>1406</v>
      </c>
      <c r="L2756" s="2">
        <v>46198</v>
      </c>
      <c r="M2756" s="42" t="s">
        <v>582</v>
      </c>
    </row>
    <row r="2757" spans="1:13" x14ac:dyDescent="0.25">
      <c r="A2757" s="42" t="s">
        <v>11164</v>
      </c>
      <c r="B2757" s="42" t="s">
        <v>11167</v>
      </c>
      <c r="C2757" s="42" t="s">
        <v>10559</v>
      </c>
      <c r="D2757" s="42" t="s">
        <v>409</v>
      </c>
      <c r="E2757">
        <v>6477329</v>
      </c>
      <c r="F2757">
        <v>11</v>
      </c>
      <c r="G2757" s="2">
        <v>46168</v>
      </c>
      <c r="H2757" s="42" t="s">
        <v>461</v>
      </c>
      <c r="I2757" s="42" t="s">
        <v>67</v>
      </c>
      <c r="J2757" s="42" t="s">
        <v>462</v>
      </c>
      <c r="K2757" s="42" t="s">
        <v>10559</v>
      </c>
      <c r="L2757" s="2">
        <v>46197</v>
      </c>
      <c r="M2757" s="42" t="s">
        <v>582</v>
      </c>
    </row>
    <row r="2758" spans="1:13" x14ac:dyDescent="0.25">
      <c r="A2758" s="42" t="s">
        <v>11164</v>
      </c>
      <c r="B2758" s="42" t="s">
        <v>11167</v>
      </c>
      <c r="C2758" s="42" t="s">
        <v>10559</v>
      </c>
      <c r="D2758" s="42" t="s">
        <v>409</v>
      </c>
      <c r="E2758">
        <v>6477329</v>
      </c>
      <c r="F2758">
        <v>11</v>
      </c>
      <c r="G2758" s="2">
        <v>46168</v>
      </c>
      <c r="H2758" s="42" t="s">
        <v>461</v>
      </c>
      <c r="I2758" s="42" t="s">
        <v>67</v>
      </c>
      <c r="J2758" s="42" t="s">
        <v>462</v>
      </c>
      <c r="K2758" s="42" t="s">
        <v>10559</v>
      </c>
      <c r="L2758" s="2">
        <v>46196</v>
      </c>
      <c r="M2758" s="42" t="s">
        <v>582</v>
      </c>
    </row>
    <row r="2759" spans="1:13" x14ac:dyDescent="0.25">
      <c r="A2759" s="42" t="s">
        <v>198</v>
      </c>
      <c r="B2759" s="42" t="s">
        <v>7</v>
      </c>
      <c r="C2759" s="42" t="s">
        <v>1430</v>
      </c>
      <c r="D2759" s="42" t="s">
        <v>409</v>
      </c>
      <c r="E2759">
        <v>2024716</v>
      </c>
      <c r="F2759">
        <v>17</v>
      </c>
      <c r="G2759" s="2">
        <v>45848</v>
      </c>
      <c r="H2759" s="42" t="s">
        <v>461</v>
      </c>
      <c r="I2759" s="42" t="s">
        <v>67</v>
      </c>
      <c r="J2759" s="42" t="s">
        <v>462</v>
      </c>
      <c r="K2759" s="42" t="s">
        <v>1486</v>
      </c>
      <c r="L2759" s="2">
        <v>46190</v>
      </c>
      <c r="M2759" s="42" t="s">
        <v>582</v>
      </c>
    </row>
    <row r="2760" spans="1:13" x14ac:dyDescent="0.25">
      <c r="A2760" s="42" t="s">
        <v>363</v>
      </c>
      <c r="B2760" s="42" t="s">
        <v>352</v>
      </c>
      <c r="C2760" s="42" t="s">
        <v>10468</v>
      </c>
      <c r="D2760" s="42" t="s">
        <v>409</v>
      </c>
      <c r="E2760">
        <v>4022587</v>
      </c>
      <c r="F2760">
        <v>4</v>
      </c>
      <c r="G2760" s="2">
        <v>46099</v>
      </c>
      <c r="H2760" s="42" t="s">
        <v>461</v>
      </c>
      <c r="I2760" s="42" t="s">
        <v>67</v>
      </c>
      <c r="J2760" s="42" t="s">
        <v>462</v>
      </c>
      <c r="K2760" s="42" t="s">
        <v>10468</v>
      </c>
      <c r="L2760" s="2">
        <v>46190</v>
      </c>
      <c r="M2760" s="42" t="s">
        <v>582</v>
      </c>
    </row>
    <row r="2761" spans="1:13" x14ac:dyDescent="0.25">
      <c r="A2761" s="42" t="s">
        <v>282</v>
      </c>
      <c r="B2761" s="42" t="s">
        <v>365</v>
      </c>
      <c r="C2761" s="42" t="s">
        <v>1406</v>
      </c>
      <c r="D2761" s="42" t="s">
        <v>409</v>
      </c>
      <c r="E2761">
        <v>21464614</v>
      </c>
      <c r="F2761">
        <v>8</v>
      </c>
      <c r="G2761" s="2">
        <v>45841</v>
      </c>
      <c r="H2761" s="42" t="s">
        <v>461</v>
      </c>
      <c r="I2761" s="42" t="s">
        <v>67</v>
      </c>
      <c r="J2761" s="42" t="s">
        <v>462</v>
      </c>
      <c r="K2761" s="42" t="s">
        <v>1406</v>
      </c>
      <c r="L2761" s="2">
        <v>46189</v>
      </c>
      <c r="M2761" s="42" t="s">
        <v>582</v>
      </c>
    </row>
    <row r="2762" spans="1:13" x14ac:dyDescent="0.25">
      <c r="A2762" s="42" t="s">
        <v>196</v>
      </c>
      <c r="B2762" s="42" t="s">
        <v>628</v>
      </c>
      <c r="C2762" s="42" t="s">
        <v>6479</v>
      </c>
      <c r="D2762" s="42" t="s">
        <v>409</v>
      </c>
      <c r="E2762">
        <v>20568256</v>
      </c>
      <c r="F2762">
        <v>5</v>
      </c>
      <c r="G2762" s="2">
        <v>46142</v>
      </c>
      <c r="H2762" s="42" t="s">
        <v>461</v>
      </c>
      <c r="I2762" s="42" t="s">
        <v>67</v>
      </c>
      <c r="J2762" s="42" t="s">
        <v>462</v>
      </c>
      <c r="K2762" s="42" t="s">
        <v>6479</v>
      </c>
      <c r="L2762" s="2">
        <v>46189</v>
      </c>
      <c r="M2762" s="42" t="s">
        <v>582</v>
      </c>
    </row>
    <row r="2763" spans="1:13" x14ac:dyDescent="0.25">
      <c r="A2763" s="42" t="s">
        <v>363</v>
      </c>
      <c r="B2763" s="42" t="s">
        <v>352</v>
      </c>
      <c r="C2763" s="42" t="s">
        <v>10468</v>
      </c>
      <c r="D2763" s="42" t="s">
        <v>409</v>
      </c>
      <c r="E2763">
        <v>1000000</v>
      </c>
      <c r="F2763">
        <v>4</v>
      </c>
      <c r="G2763" s="2">
        <v>46099</v>
      </c>
      <c r="H2763" s="42" t="s">
        <v>461</v>
      </c>
      <c r="I2763" s="42" t="s">
        <v>67</v>
      </c>
      <c r="J2763" s="42" t="s">
        <v>462</v>
      </c>
      <c r="K2763" s="42" t="s">
        <v>10468</v>
      </c>
      <c r="L2763" s="2">
        <v>46183</v>
      </c>
      <c r="M2763" s="42" t="s">
        <v>582</v>
      </c>
    </row>
    <row r="2764" spans="1:13" x14ac:dyDescent="0.25">
      <c r="A2764" s="42" t="s">
        <v>617</v>
      </c>
      <c r="B2764" s="42" t="s">
        <v>540</v>
      </c>
      <c r="C2764" s="42" t="s">
        <v>6458</v>
      </c>
      <c r="D2764" s="42" t="s">
        <v>409</v>
      </c>
      <c r="E2764">
        <v>5023306</v>
      </c>
      <c r="F2764">
        <v>5</v>
      </c>
      <c r="G2764" s="2">
        <v>46002</v>
      </c>
      <c r="H2764" s="42" t="s">
        <v>461</v>
      </c>
      <c r="I2764" s="42" t="s">
        <v>67</v>
      </c>
      <c r="J2764" s="42" t="s">
        <v>462</v>
      </c>
      <c r="K2764" s="42" t="s">
        <v>6458</v>
      </c>
      <c r="L2764" s="2">
        <v>46183</v>
      </c>
      <c r="M2764" s="42" t="s">
        <v>582</v>
      </c>
    </row>
    <row r="2765" spans="1:13" x14ac:dyDescent="0.25">
      <c r="A2765" s="42" t="s">
        <v>617</v>
      </c>
      <c r="B2765" s="42" t="s">
        <v>540</v>
      </c>
      <c r="C2765" s="42" t="s">
        <v>6458</v>
      </c>
      <c r="D2765" s="42" t="s">
        <v>409</v>
      </c>
      <c r="E2765">
        <v>8289014</v>
      </c>
      <c r="F2765">
        <v>5</v>
      </c>
      <c r="G2765" s="2">
        <v>46002</v>
      </c>
      <c r="H2765" s="42" t="s">
        <v>461</v>
      </c>
      <c r="I2765" s="42" t="s">
        <v>67</v>
      </c>
      <c r="J2765" s="42" t="s">
        <v>462</v>
      </c>
      <c r="K2765" s="42" t="s">
        <v>6458</v>
      </c>
      <c r="L2765" s="2">
        <v>46182</v>
      </c>
      <c r="M2765" s="42" t="s">
        <v>582</v>
      </c>
    </row>
    <row r="2766" spans="1:13" x14ac:dyDescent="0.25">
      <c r="A2766" s="42" t="s">
        <v>363</v>
      </c>
      <c r="B2766" s="42" t="s">
        <v>352</v>
      </c>
      <c r="C2766" s="42" t="s">
        <v>10469</v>
      </c>
      <c r="D2766" s="42" t="s">
        <v>409</v>
      </c>
      <c r="E2766">
        <v>5664175</v>
      </c>
      <c r="F2766">
        <v>7</v>
      </c>
      <c r="G2766" s="2">
        <v>46030</v>
      </c>
      <c r="H2766" s="42" t="s">
        <v>461</v>
      </c>
      <c r="I2766" s="42" t="s">
        <v>67</v>
      </c>
      <c r="J2766" s="42" t="s">
        <v>462</v>
      </c>
      <c r="K2766" s="42" t="s">
        <v>10469</v>
      </c>
      <c r="L2766" s="2">
        <v>46182</v>
      </c>
      <c r="M2766" s="42" t="s">
        <v>582</v>
      </c>
    </row>
    <row r="2767" spans="1:13" x14ac:dyDescent="0.25">
      <c r="A2767" s="42" t="s">
        <v>953</v>
      </c>
      <c r="B2767" s="42" t="s">
        <v>866</v>
      </c>
      <c r="C2767" s="42" t="s">
        <v>1708</v>
      </c>
      <c r="D2767" s="42" t="s">
        <v>409</v>
      </c>
      <c r="E2767">
        <v>848822</v>
      </c>
      <c r="F2767">
        <v>10</v>
      </c>
      <c r="G2767" s="2">
        <v>45929</v>
      </c>
      <c r="H2767" s="42" t="s">
        <v>461</v>
      </c>
      <c r="I2767" s="42" t="s">
        <v>67</v>
      </c>
      <c r="J2767" s="42" t="s">
        <v>462</v>
      </c>
      <c r="K2767" s="42" t="s">
        <v>1708</v>
      </c>
      <c r="L2767" s="2">
        <v>46181</v>
      </c>
      <c r="M2767" s="42" t="s">
        <v>582</v>
      </c>
    </row>
    <row r="2768" spans="1:13" x14ac:dyDescent="0.25">
      <c r="A2768" s="42" t="s">
        <v>282</v>
      </c>
      <c r="B2768" s="42" t="s">
        <v>365</v>
      </c>
      <c r="C2768" s="42" t="s">
        <v>1406</v>
      </c>
      <c r="D2768" s="42" t="s">
        <v>409</v>
      </c>
      <c r="E2768">
        <v>11938420</v>
      </c>
      <c r="F2768">
        <v>8</v>
      </c>
      <c r="G2768" s="2">
        <v>45841</v>
      </c>
      <c r="H2768" s="42" t="s">
        <v>461</v>
      </c>
      <c r="I2768" s="42" t="s">
        <v>67</v>
      </c>
      <c r="J2768" s="42" t="s">
        <v>462</v>
      </c>
      <c r="K2768" s="42" t="s">
        <v>1406</v>
      </c>
      <c r="L2768" s="2">
        <v>46181</v>
      </c>
      <c r="M2768" s="42" t="s">
        <v>582</v>
      </c>
    </row>
    <row r="2769" spans="1:13" x14ac:dyDescent="0.25">
      <c r="A2769" s="42" t="s">
        <v>6920</v>
      </c>
      <c r="B2769" s="42" t="s">
        <v>6929</v>
      </c>
      <c r="C2769" s="42" t="s">
        <v>6478</v>
      </c>
      <c r="D2769" s="42" t="s">
        <v>409</v>
      </c>
      <c r="E2769">
        <v>2367974</v>
      </c>
      <c r="F2769">
        <v>7</v>
      </c>
      <c r="G2769" s="2">
        <v>46121</v>
      </c>
      <c r="H2769" s="42" t="s">
        <v>461</v>
      </c>
      <c r="I2769" s="42" t="s">
        <v>67</v>
      </c>
      <c r="J2769" s="42" t="s">
        <v>462</v>
      </c>
      <c r="K2769" s="42" t="s">
        <v>6478</v>
      </c>
      <c r="L2769" s="2">
        <v>46181</v>
      </c>
      <c r="M2769" s="42" t="s">
        <v>582</v>
      </c>
    </row>
    <row r="2770" spans="1:13" x14ac:dyDescent="0.25">
      <c r="A2770" s="42" t="s">
        <v>617</v>
      </c>
      <c r="B2770" s="42" t="s">
        <v>540</v>
      </c>
      <c r="C2770" s="42" t="s">
        <v>6458</v>
      </c>
      <c r="D2770" s="42" t="s">
        <v>409</v>
      </c>
      <c r="E2770">
        <v>8289014</v>
      </c>
      <c r="F2770">
        <v>5</v>
      </c>
      <c r="G2770" s="2">
        <v>46002</v>
      </c>
      <c r="H2770" s="42" t="s">
        <v>461</v>
      </c>
      <c r="I2770" s="42" t="s">
        <v>67</v>
      </c>
      <c r="J2770" s="42" t="s">
        <v>462</v>
      </c>
      <c r="K2770" s="42" t="s">
        <v>6458</v>
      </c>
      <c r="L2770" s="2">
        <v>46176</v>
      </c>
      <c r="M2770" s="42" t="s">
        <v>582</v>
      </c>
    </row>
    <row r="2771" spans="1:13" x14ac:dyDescent="0.25">
      <c r="A2771" s="42" t="s">
        <v>594</v>
      </c>
      <c r="B2771" s="42" t="s">
        <v>406</v>
      </c>
      <c r="C2771" s="42" t="s">
        <v>5895</v>
      </c>
      <c r="D2771" s="42" t="s">
        <v>409</v>
      </c>
      <c r="E2771">
        <v>5000000</v>
      </c>
      <c r="F2771">
        <v>7</v>
      </c>
      <c r="G2771" s="2">
        <v>46065</v>
      </c>
      <c r="H2771" s="42" t="s">
        <v>461</v>
      </c>
      <c r="I2771" s="42" t="s">
        <v>67</v>
      </c>
      <c r="J2771" s="42" t="s">
        <v>462</v>
      </c>
      <c r="K2771" s="42" t="s">
        <v>5895</v>
      </c>
      <c r="L2771" s="2">
        <v>46176</v>
      </c>
      <c r="M2771" s="42" t="s">
        <v>582</v>
      </c>
    </row>
    <row r="2772" spans="1:13" x14ac:dyDescent="0.25">
      <c r="A2772" s="42" t="s">
        <v>6920</v>
      </c>
      <c r="B2772" s="42" t="s">
        <v>6929</v>
      </c>
      <c r="C2772" s="42" t="s">
        <v>6478</v>
      </c>
      <c r="D2772" s="42" t="s">
        <v>409</v>
      </c>
      <c r="E2772">
        <v>3573394</v>
      </c>
      <c r="F2772">
        <v>7</v>
      </c>
      <c r="G2772" s="2">
        <v>46121</v>
      </c>
      <c r="H2772" s="42" t="s">
        <v>461</v>
      </c>
      <c r="I2772" s="42" t="s">
        <v>67</v>
      </c>
      <c r="J2772" s="42" t="s">
        <v>462</v>
      </c>
      <c r="K2772" s="42" t="s">
        <v>6478</v>
      </c>
      <c r="L2772" s="2">
        <v>46171</v>
      </c>
      <c r="M2772" s="42" t="s">
        <v>582</v>
      </c>
    </row>
    <row r="2773" spans="1:13" x14ac:dyDescent="0.25">
      <c r="A2773" s="42" t="s">
        <v>282</v>
      </c>
      <c r="B2773" s="42" t="s">
        <v>365</v>
      </c>
      <c r="C2773" s="42" t="s">
        <v>1406</v>
      </c>
      <c r="D2773" s="42" t="s">
        <v>409</v>
      </c>
      <c r="E2773">
        <v>7240900</v>
      </c>
      <c r="F2773">
        <v>8</v>
      </c>
      <c r="G2773" s="2">
        <v>45841</v>
      </c>
      <c r="H2773" s="42" t="s">
        <v>461</v>
      </c>
      <c r="I2773" s="42" t="s">
        <v>67</v>
      </c>
      <c r="J2773" s="42" t="s">
        <v>462</v>
      </c>
      <c r="K2773" s="42" t="s">
        <v>1406</v>
      </c>
      <c r="L2773" s="2">
        <v>46171</v>
      </c>
      <c r="M2773" s="42" t="s">
        <v>582</v>
      </c>
    </row>
    <row r="2774" spans="1:13" x14ac:dyDescent="0.25">
      <c r="A2774" s="42" t="s">
        <v>6920</v>
      </c>
      <c r="B2774" s="42" t="s">
        <v>6929</v>
      </c>
      <c r="C2774" s="42" t="s">
        <v>6478</v>
      </c>
      <c r="D2774" s="42" t="s">
        <v>409</v>
      </c>
      <c r="E2774">
        <v>-3573394</v>
      </c>
      <c r="F2774">
        <v>7</v>
      </c>
      <c r="G2774" s="2">
        <v>46121</v>
      </c>
      <c r="H2774" s="42" t="s">
        <v>461</v>
      </c>
      <c r="I2774" s="42" t="s">
        <v>67</v>
      </c>
      <c r="J2774" s="42" t="s">
        <v>462</v>
      </c>
      <c r="K2774" s="42" t="s">
        <v>6478</v>
      </c>
      <c r="L2774" s="2">
        <v>46171</v>
      </c>
      <c r="M2774" s="42" t="s">
        <v>582</v>
      </c>
    </row>
    <row r="2775" spans="1:13" x14ac:dyDescent="0.25">
      <c r="A2775" s="42" t="s">
        <v>198</v>
      </c>
      <c r="B2775" s="42" t="s">
        <v>7</v>
      </c>
      <c r="C2775" s="42" t="s">
        <v>1430</v>
      </c>
      <c r="D2775" s="42" t="s">
        <v>409</v>
      </c>
      <c r="E2775">
        <v>16517451</v>
      </c>
      <c r="F2775">
        <v>17</v>
      </c>
      <c r="G2775" s="2">
        <v>45848</v>
      </c>
      <c r="H2775" s="42" t="s">
        <v>461</v>
      </c>
      <c r="I2775" s="42" t="s">
        <v>67</v>
      </c>
      <c r="J2775" s="42" t="s">
        <v>462</v>
      </c>
      <c r="K2775" s="42" t="s">
        <v>1486</v>
      </c>
      <c r="L2775" s="2">
        <v>46171</v>
      </c>
      <c r="M2775" s="42" t="s">
        <v>582</v>
      </c>
    </row>
    <row r="2776" spans="1:13" x14ac:dyDescent="0.25">
      <c r="A2776" s="42" t="s">
        <v>6920</v>
      </c>
      <c r="B2776" s="42" t="s">
        <v>6929</v>
      </c>
      <c r="C2776" s="42" t="s">
        <v>6478</v>
      </c>
      <c r="D2776" s="42" t="s">
        <v>409</v>
      </c>
      <c r="E2776">
        <v>-2816013</v>
      </c>
      <c r="F2776">
        <v>7</v>
      </c>
      <c r="G2776" s="2">
        <v>46121</v>
      </c>
      <c r="H2776" s="42" t="s">
        <v>461</v>
      </c>
      <c r="I2776" s="42" t="s">
        <v>67</v>
      </c>
      <c r="J2776" s="42" t="s">
        <v>462</v>
      </c>
      <c r="K2776" s="42" t="s">
        <v>6478</v>
      </c>
      <c r="L2776" s="2">
        <v>46171</v>
      </c>
      <c r="M2776" s="42" t="s">
        <v>582</v>
      </c>
    </row>
    <row r="2777" spans="1:13" x14ac:dyDescent="0.25">
      <c r="A2777" s="42" t="s">
        <v>953</v>
      </c>
      <c r="B2777" s="42" t="s">
        <v>866</v>
      </c>
      <c r="C2777" s="42" t="s">
        <v>1708</v>
      </c>
      <c r="D2777" s="42" t="s">
        <v>409</v>
      </c>
      <c r="E2777">
        <v>1930716</v>
      </c>
      <c r="F2777">
        <v>10</v>
      </c>
      <c r="G2777" s="2">
        <v>45929</v>
      </c>
      <c r="H2777" s="42" t="s">
        <v>461</v>
      </c>
      <c r="I2777" s="42" t="s">
        <v>67</v>
      </c>
      <c r="J2777" s="42" t="s">
        <v>462</v>
      </c>
      <c r="K2777" s="42" t="s">
        <v>1708</v>
      </c>
      <c r="L2777" s="2">
        <v>46171</v>
      </c>
      <c r="M2777" s="42" t="s">
        <v>582</v>
      </c>
    </row>
    <row r="2778" spans="1:13" x14ac:dyDescent="0.25">
      <c r="A2778" s="42" t="s">
        <v>953</v>
      </c>
      <c r="B2778" s="42" t="s">
        <v>866</v>
      </c>
      <c r="C2778" s="42" t="s">
        <v>1708</v>
      </c>
      <c r="D2778" s="42" t="s">
        <v>409</v>
      </c>
      <c r="E2778">
        <v>-1917136</v>
      </c>
      <c r="F2778">
        <v>10</v>
      </c>
      <c r="G2778" s="2">
        <v>45929</v>
      </c>
      <c r="H2778" s="42" t="s">
        <v>461</v>
      </c>
      <c r="I2778" s="42" t="s">
        <v>67</v>
      </c>
      <c r="J2778" s="42" t="s">
        <v>462</v>
      </c>
      <c r="K2778" s="42" t="s">
        <v>1708</v>
      </c>
      <c r="L2778" s="2">
        <v>46171</v>
      </c>
      <c r="M2778" s="42" t="s">
        <v>582</v>
      </c>
    </row>
    <row r="2779" spans="1:13" x14ac:dyDescent="0.25">
      <c r="A2779" s="42" t="s">
        <v>953</v>
      </c>
      <c r="B2779" s="42" t="s">
        <v>866</v>
      </c>
      <c r="C2779" s="42" t="s">
        <v>1708</v>
      </c>
      <c r="D2779" s="42" t="s">
        <v>409</v>
      </c>
      <c r="E2779">
        <v>-4099663</v>
      </c>
      <c r="F2779">
        <v>10</v>
      </c>
      <c r="G2779" s="2">
        <v>45929</v>
      </c>
      <c r="H2779" s="42" t="s">
        <v>461</v>
      </c>
      <c r="I2779" s="42" t="s">
        <v>67</v>
      </c>
      <c r="J2779" s="42" t="s">
        <v>462</v>
      </c>
      <c r="K2779" s="42" t="s">
        <v>1708</v>
      </c>
      <c r="L2779" s="2">
        <v>46171</v>
      </c>
      <c r="M2779" s="42" t="s">
        <v>582</v>
      </c>
    </row>
    <row r="2780" spans="1:13" x14ac:dyDescent="0.25">
      <c r="A2780" s="42" t="s">
        <v>172</v>
      </c>
      <c r="B2780" s="42" t="s">
        <v>1220</v>
      </c>
      <c r="C2780" s="42" t="s">
        <v>6470</v>
      </c>
      <c r="D2780" s="42" t="s">
        <v>409</v>
      </c>
      <c r="E2780">
        <v>876518</v>
      </c>
      <c r="F2780">
        <v>5</v>
      </c>
      <c r="G2780" s="2">
        <v>46094</v>
      </c>
      <c r="H2780" s="42" t="s">
        <v>461</v>
      </c>
      <c r="I2780" s="42" t="s">
        <v>67</v>
      </c>
      <c r="J2780" s="42" t="s">
        <v>462</v>
      </c>
      <c r="K2780" s="42" t="s">
        <v>6470</v>
      </c>
      <c r="L2780" s="2">
        <v>46171</v>
      </c>
      <c r="M2780" s="42" t="s">
        <v>582</v>
      </c>
    </row>
    <row r="2781" spans="1:13" x14ac:dyDescent="0.25">
      <c r="A2781" s="42" t="s">
        <v>172</v>
      </c>
      <c r="B2781" s="42" t="s">
        <v>1220</v>
      </c>
      <c r="C2781" s="42" t="s">
        <v>6470</v>
      </c>
      <c r="D2781" s="42" t="s">
        <v>409</v>
      </c>
      <c r="E2781">
        <v>-876518</v>
      </c>
      <c r="F2781">
        <v>5</v>
      </c>
      <c r="G2781" s="2">
        <v>46094</v>
      </c>
      <c r="H2781" s="42" t="s">
        <v>461</v>
      </c>
      <c r="I2781" s="42" t="s">
        <v>67</v>
      </c>
      <c r="J2781" s="42" t="s">
        <v>462</v>
      </c>
      <c r="K2781" s="42" t="s">
        <v>6470</v>
      </c>
      <c r="L2781" s="2">
        <v>46171</v>
      </c>
      <c r="M2781" s="42" t="s">
        <v>582</v>
      </c>
    </row>
    <row r="2782" spans="1:13" x14ac:dyDescent="0.25">
      <c r="A2782" s="42" t="s">
        <v>198</v>
      </c>
      <c r="B2782" s="42" t="s">
        <v>7</v>
      </c>
      <c r="C2782" s="42" t="s">
        <v>1430</v>
      </c>
      <c r="D2782" s="42" t="s">
        <v>409</v>
      </c>
      <c r="E2782">
        <v>-19923866</v>
      </c>
      <c r="F2782">
        <v>17</v>
      </c>
      <c r="G2782" s="2">
        <v>45848</v>
      </c>
      <c r="H2782" s="42" t="s">
        <v>461</v>
      </c>
      <c r="I2782" s="42" t="s">
        <v>67</v>
      </c>
      <c r="J2782" s="42" t="s">
        <v>462</v>
      </c>
      <c r="K2782" s="42" t="s">
        <v>1486</v>
      </c>
      <c r="L2782" s="2">
        <v>46171</v>
      </c>
      <c r="M2782" s="42" t="s">
        <v>582</v>
      </c>
    </row>
    <row r="2783" spans="1:13" x14ac:dyDescent="0.25">
      <c r="A2783" s="42" t="s">
        <v>198</v>
      </c>
      <c r="B2783" s="42" t="s">
        <v>7</v>
      </c>
      <c r="C2783" s="42" t="s">
        <v>1430</v>
      </c>
      <c r="D2783" s="42" t="s">
        <v>409</v>
      </c>
      <c r="E2783">
        <v>-16517451</v>
      </c>
      <c r="F2783">
        <v>17</v>
      </c>
      <c r="G2783" s="2">
        <v>45848</v>
      </c>
      <c r="H2783" s="42" t="s">
        <v>461</v>
      </c>
      <c r="I2783" s="42" t="s">
        <v>67</v>
      </c>
      <c r="J2783" s="42" t="s">
        <v>462</v>
      </c>
      <c r="K2783" s="42" t="s">
        <v>1486</v>
      </c>
      <c r="L2783" s="2">
        <v>46171</v>
      </c>
      <c r="M2783" s="42" t="s">
        <v>582</v>
      </c>
    </row>
    <row r="2784" spans="1:13" x14ac:dyDescent="0.25">
      <c r="A2784" s="42" t="s">
        <v>533</v>
      </c>
      <c r="B2784" s="42" t="s">
        <v>407</v>
      </c>
      <c r="C2784" s="42" t="s">
        <v>4719</v>
      </c>
      <c r="D2784" s="42" t="s">
        <v>409</v>
      </c>
      <c r="E2784">
        <v>-2235976</v>
      </c>
      <c r="F2784">
        <v>14</v>
      </c>
      <c r="G2784" s="2">
        <v>45807</v>
      </c>
      <c r="H2784" s="42" t="s">
        <v>461</v>
      </c>
      <c r="I2784" s="42" t="s">
        <v>67</v>
      </c>
      <c r="J2784" s="42" t="s">
        <v>462</v>
      </c>
      <c r="K2784" s="42" t="s">
        <v>4719</v>
      </c>
      <c r="L2784" s="2">
        <v>46171</v>
      </c>
      <c r="M2784" s="42" t="s">
        <v>582</v>
      </c>
    </row>
    <row r="2785" spans="1:13" x14ac:dyDescent="0.25">
      <c r="A2785" s="42" t="s">
        <v>533</v>
      </c>
      <c r="B2785" s="42" t="s">
        <v>407</v>
      </c>
      <c r="C2785" s="42" t="s">
        <v>4719</v>
      </c>
      <c r="D2785" s="42" t="s">
        <v>409</v>
      </c>
      <c r="E2785">
        <v>2235976</v>
      </c>
      <c r="F2785">
        <v>14</v>
      </c>
      <c r="G2785" s="2">
        <v>45807</v>
      </c>
      <c r="H2785" s="42" t="s">
        <v>461</v>
      </c>
      <c r="I2785" s="42" t="s">
        <v>67</v>
      </c>
      <c r="J2785" s="42" t="s">
        <v>462</v>
      </c>
      <c r="K2785" s="42" t="s">
        <v>4719</v>
      </c>
      <c r="L2785" s="2">
        <v>46171</v>
      </c>
      <c r="M2785" s="42" t="s">
        <v>582</v>
      </c>
    </row>
    <row r="2786" spans="1:13" x14ac:dyDescent="0.25">
      <c r="A2786" s="42" t="s">
        <v>198</v>
      </c>
      <c r="B2786" s="42" t="s">
        <v>7</v>
      </c>
      <c r="C2786" s="42" t="s">
        <v>1430</v>
      </c>
      <c r="D2786" s="42" t="s">
        <v>409</v>
      </c>
      <c r="E2786">
        <v>-16517451</v>
      </c>
      <c r="F2786">
        <v>17</v>
      </c>
      <c r="G2786" s="2">
        <v>45848</v>
      </c>
      <c r="H2786" s="42" t="s">
        <v>461</v>
      </c>
      <c r="I2786" s="42" t="s">
        <v>67</v>
      </c>
      <c r="J2786" s="42" t="s">
        <v>462</v>
      </c>
      <c r="K2786" s="42" t="s">
        <v>1486</v>
      </c>
      <c r="L2786" s="2">
        <v>46171</v>
      </c>
      <c r="M2786" s="42" t="s">
        <v>582</v>
      </c>
    </row>
    <row r="2787" spans="1:13" x14ac:dyDescent="0.25">
      <c r="A2787" s="42" t="s">
        <v>198</v>
      </c>
      <c r="B2787" s="42" t="s">
        <v>7</v>
      </c>
      <c r="C2787" s="42" t="s">
        <v>1430</v>
      </c>
      <c r="D2787" s="42" t="s">
        <v>409</v>
      </c>
      <c r="E2787">
        <v>16517451</v>
      </c>
      <c r="F2787">
        <v>17</v>
      </c>
      <c r="G2787" s="2">
        <v>45848</v>
      </c>
      <c r="H2787" s="42" t="s">
        <v>461</v>
      </c>
      <c r="I2787" s="42" t="s">
        <v>67</v>
      </c>
      <c r="J2787" s="42" t="s">
        <v>462</v>
      </c>
      <c r="K2787" s="42" t="s">
        <v>1486</v>
      </c>
      <c r="L2787" s="2">
        <v>46171</v>
      </c>
      <c r="M2787" s="42" t="s">
        <v>582</v>
      </c>
    </row>
    <row r="2788" spans="1:13" x14ac:dyDescent="0.25">
      <c r="A2788" s="42" t="s">
        <v>198</v>
      </c>
      <c r="B2788" s="42" t="s">
        <v>7</v>
      </c>
      <c r="C2788" s="42" t="s">
        <v>1430</v>
      </c>
      <c r="D2788" s="42" t="s">
        <v>409</v>
      </c>
      <c r="E2788">
        <v>19923866</v>
      </c>
      <c r="F2788">
        <v>17</v>
      </c>
      <c r="G2788" s="2">
        <v>45848</v>
      </c>
      <c r="H2788" s="42" t="s">
        <v>461</v>
      </c>
      <c r="I2788" s="42" t="s">
        <v>67</v>
      </c>
      <c r="J2788" s="42" t="s">
        <v>462</v>
      </c>
      <c r="K2788" s="42" t="s">
        <v>1486</v>
      </c>
      <c r="L2788" s="2">
        <v>46171</v>
      </c>
      <c r="M2788" s="42" t="s">
        <v>582</v>
      </c>
    </row>
    <row r="2789" spans="1:13" x14ac:dyDescent="0.25">
      <c r="A2789" s="42" t="s">
        <v>196</v>
      </c>
      <c r="B2789" s="42" t="s">
        <v>628</v>
      </c>
      <c r="C2789" s="42" t="s">
        <v>6479</v>
      </c>
      <c r="D2789" s="42" t="s">
        <v>409</v>
      </c>
      <c r="E2789">
        <v>-19019597</v>
      </c>
      <c r="F2789">
        <v>5</v>
      </c>
      <c r="G2789" s="2">
        <v>46142</v>
      </c>
      <c r="H2789" s="42" t="s">
        <v>461</v>
      </c>
      <c r="I2789" s="42" t="s">
        <v>67</v>
      </c>
      <c r="J2789" s="42" t="s">
        <v>462</v>
      </c>
      <c r="K2789" s="42" t="s">
        <v>6479</v>
      </c>
      <c r="L2789" s="2">
        <v>46171</v>
      </c>
      <c r="M2789" s="42" t="s">
        <v>582</v>
      </c>
    </row>
    <row r="2790" spans="1:13" x14ac:dyDescent="0.25">
      <c r="A2790" s="42" t="s">
        <v>196</v>
      </c>
      <c r="B2790" s="42" t="s">
        <v>628</v>
      </c>
      <c r="C2790" s="42" t="s">
        <v>6479</v>
      </c>
      <c r="D2790" s="42" t="s">
        <v>409</v>
      </c>
      <c r="E2790">
        <v>15780132</v>
      </c>
      <c r="F2790">
        <v>5</v>
      </c>
      <c r="G2790" s="2">
        <v>46142</v>
      </c>
      <c r="H2790" s="42" t="s">
        <v>461</v>
      </c>
      <c r="I2790" s="42" t="s">
        <v>67</v>
      </c>
      <c r="J2790" s="42" t="s">
        <v>462</v>
      </c>
      <c r="K2790" s="42" t="s">
        <v>6479</v>
      </c>
      <c r="L2790" s="2">
        <v>46171</v>
      </c>
      <c r="M2790" s="42" t="s">
        <v>582</v>
      </c>
    </row>
    <row r="2791" spans="1:13" x14ac:dyDescent="0.25">
      <c r="A2791" s="42" t="s">
        <v>11164</v>
      </c>
      <c r="B2791" s="42" t="s">
        <v>11167</v>
      </c>
      <c r="C2791" s="42" t="s">
        <v>10559</v>
      </c>
      <c r="D2791" s="42" t="s">
        <v>409</v>
      </c>
      <c r="E2791">
        <v>347251</v>
      </c>
      <c r="F2791">
        <v>11</v>
      </c>
      <c r="G2791" s="2">
        <v>46168</v>
      </c>
      <c r="H2791" s="42" t="s">
        <v>461</v>
      </c>
      <c r="I2791" s="42" t="s">
        <v>67</v>
      </c>
      <c r="J2791" s="42" t="s">
        <v>462</v>
      </c>
      <c r="K2791" s="42" t="s">
        <v>10559</v>
      </c>
      <c r="L2791" s="2">
        <v>46171</v>
      </c>
      <c r="M2791" s="42" t="s">
        <v>582</v>
      </c>
    </row>
    <row r="2792" spans="1:13" x14ac:dyDescent="0.25">
      <c r="A2792" s="42" t="s">
        <v>363</v>
      </c>
      <c r="B2792" s="42" t="s">
        <v>352</v>
      </c>
      <c r="C2792" s="42" t="s">
        <v>10469</v>
      </c>
      <c r="D2792" s="42" t="s">
        <v>409</v>
      </c>
      <c r="E2792">
        <v>15515718</v>
      </c>
      <c r="F2792">
        <v>7</v>
      </c>
      <c r="G2792" s="2">
        <v>46030</v>
      </c>
      <c r="H2792" s="42" t="s">
        <v>461</v>
      </c>
      <c r="I2792" s="42" t="s">
        <v>67</v>
      </c>
      <c r="J2792" s="42" t="s">
        <v>462</v>
      </c>
      <c r="K2792" s="42" t="s">
        <v>10469</v>
      </c>
      <c r="L2792" s="2">
        <v>46167</v>
      </c>
      <c r="M2792" s="42" t="s">
        <v>582</v>
      </c>
    </row>
    <row r="2793" spans="1:13" x14ac:dyDescent="0.25">
      <c r="A2793" s="42" t="s">
        <v>199</v>
      </c>
      <c r="B2793" s="42" t="s">
        <v>10</v>
      </c>
      <c r="C2793" s="42" t="s">
        <v>5897</v>
      </c>
      <c r="D2793" s="42" t="s">
        <v>409</v>
      </c>
      <c r="E2793">
        <v>5913003</v>
      </c>
      <c r="F2793">
        <v>4</v>
      </c>
      <c r="G2793" s="2">
        <v>46086</v>
      </c>
      <c r="H2793" s="42" t="s">
        <v>461</v>
      </c>
      <c r="I2793" s="42" t="s">
        <v>67</v>
      </c>
      <c r="J2793" s="42" t="s">
        <v>462</v>
      </c>
      <c r="K2793" s="42" t="s">
        <v>5897</v>
      </c>
      <c r="L2793" s="2">
        <v>46161</v>
      </c>
      <c r="M2793" s="42" t="s">
        <v>582</v>
      </c>
    </row>
    <row r="2794" spans="1:13" x14ac:dyDescent="0.25">
      <c r="A2794" s="42" t="s">
        <v>953</v>
      </c>
      <c r="B2794" s="42" t="s">
        <v>866</v>
      </c>
      <c r="C2794" s="42" t="s">
        <v>1708</v>
      </c>
      <c r="D2794" s="42" t="s">
        <v>409</v>
      </c>
      <c r="E2794">
        <v>4134535</v>
      </c>
      <c r="F2794">
        <v>10</v>
      </c>
      <c r="G2794" s="2">
        <v>45929</v>
      </c>
      <c r="H2794" s="42" t="s">
        <v>461</v>
      </c>
      <c r="I2794" s="42" t="s">
        <v>67</v>
      </c>
      <c r="J2794" s="42" t="s">
        <v>462</v>
      </c>
      <c r="K2794" s="42" t="s">
        <v>1708</v>
      </c>
      <c r="L2794" s="2">
        <v>46157</v>
      </c>
      <c r="M2794" s="42" t="s">
        <v>582</v>
      </c>
    </row>
    <row r="2795" spans="1:13" x14ac:dyDescent="0.25">
      <c r="A2795" s="42" t="s">
        <v>196</v>
      </c>
      <c r="B2795" s="42" t="s">
        <v>628</v>
      </c>
      <c r="C2795" s="42" t="s">
        <v>6479</v>
      </c>
      <c r="D2795" s="42" t="s">
        <v>409</v>
      </c>
      <c r="E2795">
        <v>19019597</v>
      </c>
      <c r="F2795">
        <v>5</v>
      </c>
      <c r="G2795" s="2">
        <v>46142</v>
      </c>
      <c r="H2795" s="42" t="s">
        <v>461</v>
      </c>
      <c r="I2795" s="42" t="s">
        <v>67</v>
      </c>
      <c r="J2795" s="42" t="s">
        <v>462</v>
      </c>
      <c r="K2795" s="42" t="s">
        <v>6479</v>
      </c>
      <c r="L2795" s="2">
        <v>46155</v>
      </c>
      <c r="M2795" s="42" t="s">
        <v>582</v>
      </c>
    </row>
    <row r="2796" spans="1:13" x14ac:dyDescent="0.25">
      <c r="A2796" s="42" t="s">
        <v>6920</v>
      </c>
      <c r="B2796" s="42" t="s">
        <v>6929</v>
      </c>
      <c r="C2796" s="42" t="s">
        <v>6478</v>
      </c>
      <c r="D2796" s="42" t="s">
        <v>409</v>
      </c>
      <c r="E2796">
        <v>2816013</v>
      </c>
      <c r="F2796">
        <v>7</v>
      </c>
      <c r="G2796" s="2">
        <v>46121</v>
      </c>
      <c r="H2796" s="42" t="s">
        <v>461</v>
      </c>
      <c r="I2796" s="42" t="s">
        <v>67</v>
      </c>
      <c r="J2796" s="42" t="s">
        <v>462</v>
      </c>
      <c r="K2796" s="42" t="s">
        <v>6478</v>
      </c>
      <c r="L2796" s="2">
        <v>46148</v>
      </c>
      <c r="M2796" s="42" t="s">
        <v>582</v>
      </c>
    </row>
    <row r="2797" spans="1:13" x14ac:dyDescent="0.25">
      <c r="A2797" s="42" t="s">
        <v>363</v>
      </c>
      <c r="B2797" s="42" t="s">
        <v>352</v>
      </c>
      <c r="C2797" s="42" t="s">
        <v>10469</v>
      </c>
      <c r="D2797" s="42" t="s">
        <v>409</v>
      </c>
      <c r="E2797">
        <v>1055918</v>
      </c>
      <c r="F2797">
        <v>7</v>
      </c>
      <c r="G2797" s="2">
        <v>46030</v>
      </c>
      <c r="H2797" s="42" t="s">
        <v>461</v>
      </c>
      <c r="I2797" s="42" t="s">
        <v>67</v>
      </c>
      <c r="J2797" s="42" t="s">
        <v>462</v>
      </c>
      <c r="K2797" s="42" t="s">
        <v>10469</v>
      </c>
      <c r="L2797" s="2">
        <v>46146</v>
      </c>
      <c r="M2797" s="42" t="s">
        <v>582</v>
      </c>
    </row>
    <row r="2798" spans="1:13" x14ac:dyDescent="0.25">
      <c r="A2798" s="42" t="s">
        <v>196</v>
      </c>
      <c r="B2798" s="42" t="s">
        <v>628</v>
      </c>
      <c r="C2798" s="42" t="s">
        <v>6479</v>
      </c>
      <c r="D2798" s="42" t="s">
        <v>409</v>
      </c>
      <c r="E2798">
        <v>19019597</v>
      </c>
      <c r="F2798">
        <v>5</v>
      </c>
      <c r="G2798" s="2">
        <v>46142</v>
      </c>
      <c r="H2798" s="42" t="s">
        <v>461</v>
      </c>
      <c r="I2798" s="42" t="s">
        <v>67</v>
      </c>
      <c r="J2798" s="42" t="s">
        <v>462</v>
      </c>
      <c r="K2798" s="42" t="s">
        <v>6479</v>
      </c>
      <c r="L2798" s="2">
        <v>46142</v>
      </c>
      <c r="M2798" s="42" t="s">
        <v>582</v>
      </c>
    </row>
    <row r="2799" spans="1:13" x14ac:dyDescent="0.25">
      <c r="A2799" s="42" t="s">
        <v>198</v>
      </c>
      <c r="B2799" s="42" t="s">
        <v>7</v>
      </c>
      <c r="C2799" s="42" t="s">
        <v>1430</v>
      </c>
      <c r="D2799" s="42" t="s">
        <v>409</v>
      </c>
      <c r="E2799">
        <v>19923866</v>
      </c>
      <c r="F2799">
        <v>17</v>
      </c>
      <c r="G2799" s="2">
        <v>45848</v>
      </c>
      <c r="H2799" s="42" t="s">
        <v>461</v>
      </c>
      <c r="I2799" s="42" t="s">
        <v>67</v>
      </c>
      <c r="J2799" s="42" t="s">
        <v>462</v>
      </c>
      <c r="K2799" s="42" t="s">
        <v>1486</v>
      </c>
      <c r="L2799" s="2">
        <v>46142</v>
      </c>
      <c r="M2799" s="42" t="s">
        <v>582</v>
      </c>
    </row>
    <row r="2800" spans="1:13" x14ac:dyDescent="0.25">
      <c r="A2800" s="42" t="s">
        <v>594</v>
      </c>
      <c r="B2800" s="42" t="s">
        <v>406</v>
      </c>
      <c r="C2800" s="42" t="s">
        <v>554</v>
      </c>
      <c r="D2800" s="42" t="s">
        <v>409</v>
      </c>
      <c r="E2800">
        <v>5002128</v>
      </c>
      <c r="F2800">
        <v>32</v>
      </c>
      <c r="G2800" s="2">
        <v>45344</v>
      </c>
      <c r="H2800" s="42" t="s">
        <v>461</v>
      </c>
      <c r="I2800" s="42" t="s">
        <v>67</v>
      </c>
      <c r="J2800" s="42" t="s">
        <v>462</v>
      </c>
      <c r="K2800" s="42" t="s">
        <v>554</v>
      </c>
      <c r="L2800" s="2">
        <v>46142</v>
      </c>
      <c r="M2800" s="42" t="s">
        <v>582</v>
      </c>
    </row>
    <row r="2801" spans="1:13" x14ac:dyDescent="0.25">
      <c r="A2801" s="42" t="s">
        <v>594</v>
      </c>
      <c r="B2801" s="42" t="s">
        <v>406</v>
      </c>
      <c r="C2801" s="42" t="s">
        <v>554</v>
      </c>
      <c r="D2801" s="42" t="s">
        <v>409</v>
      </c>
      <c r="E2801">
        <v>6398182</v>
      </c>
      <c r="F2801">
        <v>32</v>
      </c>
      <c r="G2801" s="2">
        <v>45344</v>
      </c>
      <c r="H2801" s="42" t="s">
        <v>461</v>
      </c>
      <c r="I2801" s="42" t="s">
        <v>67</v>
      </c>
      <c r="J2801" s="42" t="s">
        <v>462</v>
      </c>
      <c r="K2801" s="42" t="s">
        <v>554</v>
      </c>
      <c r="L2801" s="2">
        <v>46142</v>
      </c>
      <c r="M2801" s="42" t="s">
        <v>582</v>
      </c>
    </row>
    <row r="2802" spans="1:13" x14ac:dyDescent="0.25">
      <c r="A2802" s="42" t="s">
        <v>594</v>
      </c>
      <c r="B2802" s="42" t="s">
        <v>406</v>
      </c>
      <c r="C2802" s="42" t="s">
        <v>554</v>
      </c>
      <c r="D2802" s="42" t="s">
        <v>409</v>
      </c>
      <c r="E2802">
        <v>-5002128</v>
      </c>
      <c r="F2802">
        <v>32</v>
      </c>
      <c r="G2802" s="2">
        <v>45344</v>
      </c>
      <c r="H2802" s="42" t="s">
        <v>461</v>
      </c>
      <c r="I2802" s="42" t="s">
        <v>67</v>
      </c>
      <c r="J2802" s="42" t="s">
        <v>462</v>
      </c>
      <c r="K2802" s="42" t="s">
        <v>554</v>
      </c>
      <c r="L2802" s="2">
        <v>46142</v>
      </c>
      <c r="M2802" s="42" t="s">
        <v>582</v>
      </c>
    </row>
    <row r="2803" spans="1:13" x14ac:dyDescent="0.25">
      <c r="A2803" s="42" t="s">
        <v>363</v>
      </c>
      <c r="B2803" s="42" t="s">
        <v>352</v>
      </c>
      <c r="C2803" s="42" t="s">
        <v>10468</v>
      </c>
      <c r="D2803" s="42" t="s">
        <v>409</v>
      </c>
      <c r="E2803">
        <v>527504</v>
      </c>
      <c r="F2803">
        <v>4</v>
      </c>
      <c r="G2803" s="2">
        <v>46099</v>
      </c>
      <c r="H2803" s="42" t="s">
        <v>461</v>
      </c>
      <c r="I2803" s="42" t="s">
        <v>67</v>
      </c>
      <c r="J2803" s="42" t="s">
        <v>462</v>
      </c>
      <c r="K2803" s="42" t="s">
        <v>10468</v>
      </c>
      <c r="L2803" s="2">
        <v>46142</v>
      </c>
      <c r="M2803" s="42" t="s">
        <v>582</v>
      </c>
    </row>
    <row r="2804" spans="1:13" x14ac:dyDescent="0.25">
      <c r="A2804" s="42" t="s">
        <v>953</v>
      </c>
      <c r="B2804" s="42" t="s">
        <v>866</v>
      </c>
      <c r="C2804" s="42" t="s">
        <v>1708</v>
      </c>
      <c r="D2804" s="42" t="s">
        <v>409</v>
      </c>
      <c r="E2804">
        <v>1917136</v>
      </c>
      <c r="F2804">
        <v>10</v>
      </c>
      <c r="G2804" s="2">
        <v>45929</v>
      </c>
      <c r="H2804" s="42" t="s">
        <v>461</v>
      </c>
      <c r="I2804" s="42" t="s">
        <v>67</v>
      </c>
      <c r="J2804" s="42" t="s">
        <v>462</v>
      </c>
      <c r="K2804" s="42" t="s">
        <v>1708</v>
      </c>
      <c r="L2804" s="2">
        <v>46142</v>
      </c>
      <c r="M2804" s="42" t="s">
        <v>582</v>
      </c>
    </row>
    <row r="2805" spans="1:13" x14ac:dyDescent="0.25">
      <c r="A2805" s="42" t="s">
        <v>617</v>
      </c>
      <c r="B2805" s="42" t="s">
        <v>540</v>
      </c>
      <c r="C2805" s="42" t="s">
        <v>6458</v>
      </c>
      <c r="D2805" s="42" t="s">
        <v>409</v>
      </c>
      <c r="E2805">
        <v>27418297</v>
      </c>
      <c r="F2805">
        <v>5</v>
      </c>
      <c r="G2805" s="2">
        <v>46002</v>
      </c>
      <c r="H2805" s="42" t="s">
        <v>461</v>
      </c>
      <c r="I2805" s="42" t="s">
        <v>67</v>
      </c>
      <c r="J2805" s="42" t="s">
        <v>462</v>
      </c>
      <c r="K2805" s="42" t="s">
        <v>6458</v>
      </c>
      <c r="L2805" s="2">
        <v>46142</v>
      </c>
      <c r="M2805" s="42" t="s">
        <v>582</v>
      </c>
    </row>
    <row r="2806" spans="1:13" x14ac:dyDescent="0.25">
      <c r="A2806" s="42" t="s">
        <v>6920</v>
      </c>
      <c r="B2806" s="42" t="s">
        <v>6929</v>
      </c>
      <c r="C2806" s="42" t="s">
        <v>6478</v>
      </c>
      <c r="D2806" s="42" t="s">
        <v>409</v>
      </c>
      <c r="E2806">
        <v>3573394</v>
      </c>
      <c r="F2806">
        <v>7</v>
      </c>
      <c r="G2806" s="2">
        <v>46121</v>
      </c>
      <c r="H2806" s="42" t="s">
        <v>461</v>
      </c>
      <c r="I2806" s="42" t="s">
        <v>67</v>
      </c>
      <c r="J2806" s="42" t="s">
        <v>462</v>
      </c>
      <c r="K2806" s="42" t="s">
        <v>6478</v>
      </c>
      <c r="L2806" s="2">
        <v>46142</v>
      </c>
      <c r="M2806" s="42" t="s">
        <v>582</v>
      </c>
    </row>
    <row r="2807" spans="1:13" x14ac:dyDescent="0.25">
      <c r="A2807" s="42" t="s">
        <v>172</v>
      </c>
      <c r="B2807" s="42" t="s">
        <v>1220</v>
      </c>
      <c r="C2807" s="42" t="s">
        <v>6470</v>
      </c>
      <c r="D2807" s="42" t="s">
        <v>409</v>
      </c>
      <c r="E2807">
        <v>876518</v>
      </c>
      <c r="F2807">
        <v>5</v>
      </c>
      <c r="G2807" s="2">
        <v>46094</v>
      </c>
      <c r="H2807" s="42" t="s">
        <v>461</v>
      </c>
      <c r="I2807" s="42" t="s">
        <v>67</v>
      </c>
      <c r="J2807" s="42" t="s">
        <v>462</v>
      </c>
      <c r="K2807" s="42" t="s">
        <v>6470</v>
      </c>
      <c r="L2807" s="2">
        <v>46142</v>
      </c>
      <c r="M2807" s="42" t="s">
        <v>582</v>
      </c>
    </row>
    <row r="2808" spans="1:13" x14ac:dyDescent="0.25">
      <c r="A2808" s="42" t="s">
        <v>172</v>
      </c>
      <c r="B2808" s="42" t="s">
        <v>1220</v>
      </c>
      <c r="C2808" s="42" t="s">
        <v>6470</v>
      </c>
      <c r="D2808" s="42" t="s">
        <v>409</v>
      </c>
      <c r="E2808">
        <v>-876518</v>
      </c>
      <c r="F2808">
        <v>5</v>
      </c>
      <c r="G2808" s="2">
        <v>46094</v>
      </c>
      <c r="H2808" s="42" t="s">
        <v>461</v>
      </c>
      <c r="I2808" s="42" t="s">
        <v>67</v>
      </c>
      <c r="J2808" s="42" t="s">
        <v>462</v>
      </c>
      <c r="K2808" s="42" t="s">
        <v>6470</v>
      </c>
      <c r="L2808" s="2">
        <v>46142</v>
      </c>
      <c r="M2808" s="42" t="s">
        <v>582</v>
      </c>
    </row>
    <row r="2809" spans="1:13" x14ac:dyDescent="0.25">
      <c r="A2809" s="42" t="s">
        <v>533</v>
      </c>
      <c r="B2809" s="42" t="s">
        <v>407</v>
      </c>
      <c r="C2809" s="42" t="s">
        <v>4719</v>
      </c>
      <c r="D2809" s="42" t="s">
        <v>409</v>
      </c>
      <c r="E2809">
        <v>2235976</v>
      </c>
      <c r="F2809">
        <v>14</v>
      </c>
      <c r="G2809" s="2">
        <v>45807</v>
      </c>
      <c r="H2809" s="42" t="s">
        <v>461</v>
      </c>
      <c r="I2809" s="42" t="s">
        <v>67</v>
      </c>
      <c r="J2809" s="42" t="s">
        <v>462</v>
      </c>
      <c r="K2809" s="42" t="s">
        <v>4719</v>
      </c>
      <c r="L2809" s="2">
        <v>46142</v>
      </c>
      <c r="M2809" s="42" t="s">
        <v>582</v>
      </c>
    </row>
    <row r="2810" spans="1:13" x14ac:dyDescent="0.25">
      <c r="A2810" s="42" t="s">
        <v>196</v>
      </c>
      <c r="B2810" s="42" t="s">
        <v>628</v>
      </c>
      <c r="C2810" s="42" t="s">
        <v>113</v>
      </c>
      <c r="D2810" s="42" t="s">
        <v>409</v>
      </c>
      <c r="E2810">
        <v>16334276</v>
      </c>
      <c r="F2810">
        <v>36</v>
      </c>
      <c r="G2810" s="2">
        <v>44977</v>
      </c>
      <c r="H2810" s="42" t="s">
        <v>461</v>
      </c>
      <c r="I2810" s="42" t="s">
        <v>67</v>
      </c>
      <c r="J2810" s="42" t="s">
        <v>462</v>
      </c>
      <c r="K2810" s="42" t="s">
        <v>498</v>
      </c>
      <c r="L2810" s="2">
        <v>46128</v>
      </c>
      <c r="M2810" s="42" t="s">
        <v>582</v>
      </c>
    </row>
    <row r="2811" spans="1:13" x14ac:dyDescent="0.25">
      <c r="A2811" s="42" t="s">
        <v>198</v>
      </c>
      <c r="B2811" s="42" t="s">
        <v>7</v>
      </c>
      <c r="C2811" s="42" t="s">
        <v>1430</v>
      </c>
      <c r="D2811" s="42" t="s">
        <v>409</v>
      </c>
      <c r="E2811">
        <v>16517451</v>
      </c>
      <c r="F2811">
        <v>17</v>
      </c>
      <c r="G2811" s="2">
        <v>45848</v>
      </c>
      <c r="H2811" s="42" t="s">
        <v>461</v>
      </c>
      <c r="I2811" s="42" t="s">
        <v>67</v>
      </c>
      <c r="J2811" s="42" t="s">
        <v>462</v>
      </c>
      <c r="K2811" s="42" t="s">
        <v>1486</v>
      </c>
      <c r="L2811" s="2">
        <v>46125</v>
      </c>
      <c r="M2811" s="42" t="s">
        <v>582</v>
      </c>
    </row>
    <row r="2812" spans="1:13" x14ac:dyDescent="0.25">
      <c r="A2812" s="42" t="s">
        <v>953</v>
      </c>
      <c r="B2812" s="42" t="s">
        <v>866</v>
      </c>
      <c r="C2812" s="42" t="s">
        <v>1708</v>
      </c>
      <c r="D2812" s="42" t="s">
        <v>409</v>
      </c>
      <c r="E2812">
        <v>4099663</v>
      </c>
      <c r="F2812">
        <v>10</v>
      </c>
      <c r="G2812" s="2">
        <v>45929</v>
      </c>
      <c r="H2812" s="42" t="s">
        <v>461</v>
      </c>
      <c r="I2812" s="42" t="s">
        <v>67</v>
      </c>
      <c r="J2812" s="42" t="s">
        <v>462</v>
      </c>
      <c r="K2812" s="42" t="s">
        <v>1708</v>
      </c>
      <c r="L2812" s="2">
        <v>46122</v>
      </c>
      <c r="M2812" s="42" t="s">
        <v>582</v>
      </c>
    </row>
    <row r="2813" spans="1:13" x14ac:dyDescent="0.25">
      <c r="A2813" s="42" t="s">
        <v>6920</v>
      </c>
      <c r="B2813" s="42" t="s">
        <v>6929</v>
      </c>
      <c r="C2813" s="42" t="s">
        <v>6478</v>
      </c>
      <c r="D2813" s="42" t="s">
        <v>409</v>
      </c>
      <c r="E2813">
        <v>2816013</v>
      </c>
      <c r="F2813">
        <v>7</v>
      </c>
      <c r="G2813" s="2">
        <v>46121</v>
      </c>
      <c r="H2813" s="42" t="s">
        <v>461</v>
      </c>
      <c r="I2813" s="42" t="s">
        <v>67</v>
      </c>
      <c r="J2813" s="42" t="s">
        <v>462</v>
      </c>
      <c r="K2813" s="42" t="s">
        <v>6478</v>
      </c>
      <c r="L2813" s="2">
        <v>46121</v>
      </c>
      <c r="M2813" s="42" t="s">
        <v>582</v>
      </c>
    </row>
    <row r="2814" spans="1:13" x14ac:dyDescent="0.25">
      <c r="A2814" s="42" t="s">
        <v>199</v>
      </c>
      <c r="B2814" s="42" t="s">
        <v>10</v>
      </c>
      <c r="C2814" s="42" t="s">
        <v>5897</v>
      </c>
      <c r="D2814" s="42" t="s">
        <v>409</v>
      </c>
      <c r="E2814">
        <v>6836042</v>
      </c>
      <c r="F2814">
        <v>4</v>
      </c>
      <c r="G2814" s="2">
        <v>46086</v>
      </c>
      <c r="H2814" s="42" t="s">
        <v>461</v>
      </c>
      <c r="I2814" s="42" t="s">
        <v>67</v>
      </c>
      <c r="J2814" s="42" t="s">
        <v>462</v>
      </c>
      <c r="K2814" s="42" t="s">
        <v>5897</v>
      </c>
      <c r="L2814" s="2">
        <v>46121</v>
      </c>
      <c r="M2814" s="42" t="s">
        <v>582</v>
      </c>
    </row>
    <row r="2815" spans="1:13" x14ac:dyDescent="0.25">
      <c r="A2815" s="42" t="s">
        <v>363</v>
      </c>
      <c r="B2815" s="42" t="s">
        <v>352</v>
      </c>
      <c r="C2815" s="42" t="s">
        <v>10469</v>
      </c>
      <c r="D2815" s="42" t="s">
        <v>409</v>
      </c>
      <c r="E2815">
        <v>22804246</v>
      </c>
      <c r="F2815">
        <v>7</v>
      </c>
      <c r="G2815" s="2">
        <v>46030</v>
      </c>
      <c r="H2815" s="42" t="s">
        <v>461</v>
      </c>
      <c r="I2815" s="42" t="s">
        <v>67</v>
      </c>
      <c r="J2815" s="42" t="s">
        <v>462</v>
      </c>
      <c r="K2815" s="42" t="s">
        <v>10469</v>
      </c>
      <c r="L2815" s="2">
        <v>46113</v>
      </c>
      <c r="M2815" s="42" t="s">
        <v>582</v>
      </c>
    </row>
    <row r="2816" spans="1:13" x14ac:dyDescent="0.25">
      <c r="A2816" s="42" t="s">
        <v>172</v>
      </c>
      <c r="B2816" s="42" t="s">
        <v>1220</v>
      </c>
      <c r="C2816" s="42" t="s">
        <v>6470</v>
      </c>
      <c r="D2816" s="42" t="s">
        <v>409</v>
      </c>
      <c r="E2816">
        <v>876518</v>
      </c>
      <c r="F2816">
        <v>5</v>
      </c>
      <c r="G2816" s="2">
        <v>46094</v>
      </c>
      <c r="H2816" s="42" t="s">
        <v>461</v>
      </c>
      <c r="I2816" s="42" t="s">
        <v>67</v>
      </c>
      <c r="J2816" s="42" t="s">
        <v>462</v>
      </c>
      <c r="K2816" s="42" t="s">
        <v>6470</v>
      </c>
      <c r="L2816" s="2">
        <v>46113</v>
      </c>
      <c r="M2816" s="42" t="s">
        <v>582</v>
      </c>
    </row>
    <row r="2817" spans="1:13" x14ac:dyDescent="0.25">
      <c r="A2817" s="42" t="s">
        <v>196</v>
      </c>
      <c r="B2817" s="42" t="s">
        <v>628</v>
      </c>
      <c r="C2817" s="42" t="s">
        <v>113</v>
      </c>
      <c r="D2817" s="42" t="s">
        <v>409</v>
      </c>
      <c r="E2817">
        <v>17773515</v>
      </c>
      <c r="F2817">
        <v>36</v>
      </c>
      <c r="G2817" s="2">
        <v>44977</v>
      </c>
      <c r="H2817" s="42" t="s">
        <v>461</v>
      </c>
      <c r="I2817" s="42" t="s">
        <v>67</v>
      </c>
      <c r="J2817" s="42" t="s">
        <v>462</v>
      </c>
      <c r="K2817" s="42" t="s">
        <v>498</v>
      </c>
      <c r="L2817" s="2">
        <v>46112</v>
      </c>
      <c r="M2817" s="42" t="s">
        <v>582</v>
      </c>
    </row>
    <row r="2818" spans="1:13" x14ac:dyDescent="0.25">
      <c r="A2818" s="42" t="s">
        <v>533</v>
      </c>
      <c r="B2818" s="42" t="s">
        <v>407</v>
      </c>
      <c r="C2818" s="42" t="s">
        <v>4719</v>
      </c>
      <c r="D2818" s="42" t="s">
        <v>409</v>
      </c>
      <c r="E2818">
        <v>3370399</v>
      </c>
      <c r="F2818">
        <v>14</v>
      </c>
      <c r="G2818" s="2">
        <v>45807</v>
      </c>
      <c r="H2818" s="42" t="s">
        <v>461</v>
      </c>
      <c r="I2818" s="42" t="s">
        <v>67</v>
      </c>
      <c r="J2818" s="42" t="s">
        <v>462</v>
      </c>
      <c r="K2818" s="42" t="s">
        <v>4719</v>
      </c>
      <c r="L2818" s="2">
        <v>46112</v>
      </c>
      <c r="M2818" s="42" t="s">
        <v>582</v>
      </c>
    </row>
    <row r="2819" spans="1:13" x14ac:dyDescent="0.25">
      <c r="A2819" s="42" t="s">
        <v>533</v>
      </c>
      <c r="B2819" s="42" t="s">
        <v>407</v>
      </c>
      <c r="C2819" s="42" t="s">
        <v>4719</v>
      </c>
      <c r="D2819" s="42" t="s">
        <v>409</v>
      </c>
      <c r="E2819">
        <v>3345111</v>
      </c>
      <c r="F2819">
        <v>14</v>
      </c>
      <c r="G2819" s="2">
        <v>45807</v>
      </c>
      <c r="H2819" s="42" t="s">
        <v>461</v>
      </c>
      <c r="I2819" s="42" t="s">
        <v>67</v>
      </c>
      <c r="J2819" s="42" t="s">
        <v>462</v>
      </c>
      <c r="K2819" s="42" t="s">
        <v>4719</v>
      </c>
      <c r="L2819" s="2">
        <v>46112</v>
      </c>
      <c r="M2819" s="42" t="s">
        <v>582</v>
      </c>
    </row>
    <row r="2820" spans="1:13" x14ac:dyDescent="0.25">
      <c r="A2820" s="42" t="s">
        <v>363</v>
      </c>
      <c r="B2820" s="42" t="s">
        <v>352</v>
      </c>
      <c r="C2820" s="42" t="s">
        <v>10469</v>
      </c>
      <c r="D2820" s="42" t="s">
        <v>409</v>
      </c>
      <c r="E2820">
        <v>-22804246</v>
      </c>
      <c r="F2820">
        <v>7</v>
      </c>
      <c r="G2820" s="2">
        <v>46030</v>
      </c>
      <c r="H2820" s="42" t="s">
        <v>461</v>
      </c>
      <c r="I2820" s="42" t="s">
        <v>67</v>
      </c>
      <c r="J2820" s="42" t="s">
        <v>462</v>
      </c>
      <c r="K2820" s="42" t="s">
        <v>10469</v>
      </c>
      <c r="L2820" s="2">
        <v>46112</v>
      </c>
      <c r="M2820" s="42" t="s">
        <v>582</v>
      </c>
    </row>
    <row r="2821" spans="1:13" x14ac:dyDescent="0.25">
      <c r="A2821" s="42" t="s">
        <v>594</v>
      </c>
      <c r="B2821" s="42" t="s">
        <v>406</v>
      </c>
      <c r="C2821" s="42" t="s">
        <v>554</v>
      </c>
      <c r="D2821" s="42" t="s">
        <v>409</v>
      </c>
      <c r="E2821">
        <v>5002128</v>
      </c>
      <c r="F2821">
        <v>32</v>
      </c>
      <c r="G2821" s="2">
        <v>45344</v>
      </c>
      <c r="H2821" s="42" t="s">
        <v>461</v>
      </c>
      <c r="I2821" s="42" t="s">
        <v>67</v>
      </c>
      <c r="J2821" s="42" t="s">
        <v>462</v>
      </c>
      <c r="K2821" s="42" t="s">
        <v>554</v>
      </c>
      <c r="L2821" s="2">
        <v>46112</v>
      </c>
      <c r="M2821" s="42" t="s">
        <v>582</v>
      </c>
    </row>
    <row r="2822" spans="1:13" x14ac:dyDescent="0.25">
      <c r="A2822" s="42" t="s">
        <v>594</v>
      </c>
      <c r="B2822" s="42" t="s">
        <v>406</v>
      </c>
      <c r="C2822" s="42" t="s">
        <v>554</v>
      </c>
      <c r="D2822" s="42" t="s">
        <v>409</v>
      </c>
      <c r="E2822">
        <v>9570555</v>
      </c>
      <c r="F2822">
        <v>32</v>
      </c>
      <c r="G2822" s="2">
        <v>45344</v>
      </c>
      <c r="H2822" s="42" t="s">
        <v>461</v>
      </c>
      <c r="I2822" s="42" t="s">
        <v>67</v>
      </c>
      <c r="J2822" s="42" t="s">
        <v>462</v>
      </c>
      <c r="K2822" s="42" t="s">
        <v>554</v>
      </c>
      <c r="L2822" s="2">
        <v>46112</v>
      </c>
      <c r="M2822" s="42" t="s">
        <v>582</v>
      </c>
    </row>
    <row r="2823" spans="1:13" x14ac:dyDescent="0.25">
      <c r="A2823" s="42" t="s">
        <v>953</v>
      </c>
      <c r="B2823" s="42" t="s">
        <v>866</v>
      </c>
      <c r="C2823" s="42" t="s">
        <v>1708</v>
      </c>
      <c r="D2823" s="42" t="s">
        <v>409</v>
      </c>
      <c r="E2823">
        <v>7067124</v>
      </c>
      <c r="F2823">
        <v>10</v>
      </c>
      <c r="G2823" s="2">
        <v>45929</v>
      </c>
      <c r="H2823" s="42" t="s">
        <v>461</v>
      </c>
      <c r="I2823" s="42" t="s">
        <v>67</v>
      </c>
      <c r="J2823" s="42" t="s">
        <v>462</v>
      </c>
      <c r="K2823" s="42" t="s">
        <v>1708</v>
      </c>
      <c r="L2823" s="2">
        <v>46100</v>
      </c>
      <c r="M2823" s="42" t="s">
        <v>582</v>
      </c>
    </row>
    <row r="2824" spans="1:13" x14ac:dyDescent="0.25">
      <c r="A2824" s="42" t="s">
        <v>617</v>
      </c>
      <c r="B2824" s="42" t="s">
        <v>540</v>
      </c>
      <c r="C2824" s="42" t="s">
        <v>6458</v>
      </c>
      <c r="D2824" s="42" t="s">
        <v>409</v>
      </c>
      <c r="E2824">
        <v>9843739</v>
      </c>
      <c r="F2824">
        <v>5</v>
      </c>
      <c r="G2824" s="2">
        <v>46002</v>
      </c>
      <c r="H2824" s="42" t="s">
        <v>461</v>
      </c>
      <c r="I2824" s="42" t="s">
        <v>67</v>
      </c>
      <c r="J2824" s="42" t="s">
        <v>462</v>
      </c>
      <c r="K2824" s="42" t="s">
        <v>6458</v>
      </c>
      <c r="L2824" s="2">
        <v>46091</v>
      </c>
      <c r="M2824" s="42" t="s">
        <v>582</v>
      </c>
    </row>
    <row r="2825" spans="1:13" x14ac:dyDescent="0.25">
      <c r="A2825" s="42" t="s">
        <v>198</v>
      </c>
      <c r="B2825" s="42" t="s">
        <v>7</v>
      </c>
      <c r="C2825" s="42" t="s">
        <v>1430</v>
      </c>
      <c r="D2825" s="42" t="s">
        <v>409</v>
      </c>
      <c r="E2825">
        <v>12405251</v>
      </c>
      <c r="F2825">
        <v>17</v>
      </c>
      <c r="G2825" s="2">
        <v>45848</v>
      </c>
      <c r="H2825" s="42" t="s">
        <v>461</v>
      </c>
      <c r="I2825" s="42" t="s">
        <v>67</v>
      </c>
      <c r="J2825" s="42" t="s">
        <v>462</v>
      </c>
      <c r="K2825" s="42" t="s">
        <v>1486</v>
      </c>
      <c r="L2825" s="2">
        <v>46091</v>
      </c>
      <c r="M2825" s="42" t="s">
        <v>582</v>
      </c>
    </row>
    <row r="2826" spans="1:13" x14ac:dyDescent="0.25">
      <c r="A2826" s="42" t="s">
        <v>953</v>
      </c>
      <c r="B2826" s="42" t="s">
        <v>866</v>
      </c>
      <c r="C2826" s="42" t="s">
        <v>1708</v>
      </c>
      <c r="D2826" s="42" t="s">
        <v>409</v>
      </c>
      <c r="E2826">
        <v>6949193</v>
      </c>
      <c r="F2826">
        <v>10</v>
      </c>
      <c r="G2826" s="2">
        <v>45929</v>
      </c>
      <c r="H2826" s="42" t="s">
        <v>461</v>
      </c>
      <c r="I2826" s="42" t="s">
        <v>67</v>
      </c>
      <c r="J2826" s="42" t="s">
        <v>462</v>
      </c>
      <c r="K2826" s="42" t="s">
        <v>1708</v>
      </c>
      <c r="L2826" s="2">
        <v>46087</v>
      </c>
      <c r="M2826" s="42" t="s">
        <v>582</v>
      </c>
    </row>
    <row r="2827" spans="1:13" x14ac:dyDescent="0.25">
      <c r="A2827" s="42" t="s">
        <v>199</v>
      </c>
      <c r="B2827" s="42" t="s">
        <v>10</v>
      </c>
      <c r="C2827" s="42" t="s">
        <v>5897</v>
      </c>
      <c r="D2827" s="42" t="s">
        <v>409</v>
      </c>
      <c r="E2827">
        <v>8989943</v>
      </c>
      <c r="F2827">
        <v>4</v>
      </c>
      <c r="G2827" s="2">
        <v>46086</v>
      </c>
      <c r="H2827" s="42" t="s">
        <v>461</v>
      </c>
      <c r="I2827" s="42" t="s">
        <v>67</v>
      </c>
      <c r="J2827" s="42" t="s">
        <v>462</v>
      </c>
      <c r="K2827" s="42" t="s">
        <v>5897</v>
      </c>
      <c r="L2827" s="2">
        <v>46086</v>
      </c>
      <c r="M2827" s="42" t="s">
        <v>582</v>
      </c>
    </row>
    <row r="2828" spans="1:13" x14ac:dyDescent="0.25">
      <c r="A2828" s="42" t="s">
        <v>199</v>
      </c>
      <c r="B2828" s="42" t="s">
        <v>10</v>
      </c>
      <c r="C2828" s="42" t="s">
        <v>5897</v>
      </c>
      <c r="D2828" s="42" t="s">
        <v>409</v>
      </c>
      <c r="E2828">
        <v>20345714</v>
      </c>
      <c r="F2828">
        <v>4</v>
      </c>
      <c r="G2828" s="2">
        <v>46086</v>
      </c>
      <c r="H2828" s="42" t="s">
        <v>461</v>
      </c>
      <c r="I2828" s="42" t="s">
        <v>67</v>
      </c>
      <c r="J2828" s="42" t="s">
        <v>462</v>
      </c>
      <c r="K2828" s="42" t="s">
        <v>5897</v>
      </c>
      <c r="L2828" s="2">
        <v>46086</v>
      </c>
      <c r="M2828" s="42" t="s">
        <v>582</v>
      </c>
    </row>
    <row r="2829" spans="1:13" x14ac:dyDescent="0.25">
      <c r="A2829" s="42" t="s">
        <v>363</v>
      </c>
      <c r="B2829" s="42" t="s">
        <v>352</v>
      </c>
      <c r="C2829" s="42" t="s">
        <v>10469</v>
      </c>
      <c r="D2829" s="42" t="s">
        <v>409</v>
      </c>
      <c r="E2829">
        <v>22804246</v>
      </c>
      <c r="F2829">
        <v>7</v>
      </c>
      <c r="G2829" s="2">
        <v>46030</v>
      </c>
      <c r="H2829" s="42" t="s">
        <v>461</v>
      </c>
      <c r="I2829" s="42" t="s">
        <v>67</v>
      </c>
      <c r="J2829" s="42" t="s">
        <v>462</v>
      </c>
      <c r="K2829" s="42" t="s">
        <v>10469</v>
      </c>
      <c r="L2829" s="2">
        <v>46080</v>
      </c>
      <c r="M2829" s="42" t="s">
        <v>582</v>
      </c>
    </row>
    <row r="2830" spans="1:13" x14ac:dyDescent="0.25">
      <c r="A2830" s="42" t="s">
        <v>594</v>
      </c>
      <c r="B2830" s="42" t="s">
        <v>406</v>
      </c>
      <c r="C2830" s="42" t="s">
        <v>554</v>
      </c>
      <c r="D2830" s="42" t="s">
        <v>409</v>
      </c>
      <c r="E2830">
        <v>6437638</v>
      </c>
      <c r="F2830">
        <v>32</v>
      </c>
      <c r="G2830" s="2">
        <v>45344</v>
      </c>
      <c r="H2830" s="42" t="s">
        <v>461</v>
      </c>
      <c r="I2830" s="42" t="s">
        <v>67</v>
      </c>
      <c r="J2830" s="42" t="s">
        <v>462</v>
      </c>
      <c r="K2830" s="42" t="s">
        <v>554</v>
      </c>
      <c r="L2830" s="2">
        <v>46080</v>
      </c>
      <c r="M2830" s="42" t="s">
        <v>582</v>
      </c>
    </row>
    <row r="2831" spans="1:13" x14ac:dyDescent="0.25">
      <c r="A2831" s="42" t="s">
        <v>594</v>
      </c>
      <c r="B2831" s="42" t="s">
        <v>406</v>
      </c>
      <c r="C2831" s="42" t="s">
        <v>554</v>
      </c>
      <c r="D2831" s="42" t="s">
        <v>409</v>
      </c>
      <c r="E2831">
        <v>9774024</v>
      </c>
      <c r="F2831">
        <v>32</v>
      </c>
      <c r="G2831" s="2">
        <v>45344</v>
      </c>
      <c r="H2831" s="42" t="s">
        <v>461</v>
      </c>
      <c r="I2831" s="42" t="s">
        <v>67</v>
      </c>
      <c r="J2831" s="42" t="s">
        <v>462</v>
      </c>
      <c r="K2831" s="42" t="s">
        <v>554</v>
      </c>
      <c r="L2831" s="2">
        <v>46080</v>
      </c>
      <c r="M2831" s="42" t="s">
        <v>582</v>
      </c>
    </row>
    <row r="2832" spans="1:13" x14ac:dyDescent="0.25">
      <c r="A2832" s="42" t="s">
        <v>533</v>
      </c>
      <c r="B2832" s="42" t="s">
        <v>407</v>
      </c>
      <c r="C2832" s="42" t="s">
        <v>4719</v>
      </c>
      <c r="D2832" s="42" t="s">
        <v>409</v>
      </c>
      <c r="E2832">
        <v>4451542</v>
      </c>
      <c r="F2832">
        <v>14</v>
      </c>
      <c r="G2832" s="2">
        <v>45807</v>
      </c>
      <c r="H2832" s="42" t="s">
        <v>461</v>
      </c>
      <c r="I2832" s="42" t="s">
        <v>67</v>
      </c>
      <c r="J2832" s="42" t="s">
        <v>462</v>
      </c>
      <c r="K2832" s="42" t="s">
        <v>4719</v>
      </c>
      <c r="L2832" s="2">
        <v>46080</v>
      </c>
      <c r="M2832" s="42" t="s">
        <v>582</v>
      </c>
    </row>
    <row r="2833" spans="1:13" x14ac:dyDescent="0.25">
      <c r="A2833" s="42" t="s">
        <v>198</v>
      </c>
      <c r="B2833" s="42" t="s">
        <v>7</v>
      </c>
      <c r="C2833" s="42" t="s">
        <v>1430</v>
      </c>
      <c r="D2833" s="42" t="s">
        <v>409</v>
      </c>
      <c r="E2833">
        <v>3152016</v>
      </c>
      <c r="F2833">
        <v>17</v>
      </c>
      <c r="G2833" s="2">
        <v>45848</v>
      </c>
      <c r="H2833" s="42" t="s">
        <v>461</v>
      </c>
      <c r="I2833" s="42" t="s">
        <v>67</v>
      </c>
      <c r="J2833" s="42" t="s">
        <v>462</v>
      </c>
      <c r="K2833" s="42" t="s">
        <v>1486</v>
      </c>
      <c r="L2833" s="2">
        <v>46080</v>
      </c>
      <c r="M2833" s="42" t="s">
        <v>582</v>
      </c>
    </row>
    <row r="2834" spans="1:13" x14ac:dyDescent="0.25">
      <c r="A2834" s="42" t="s">
        <v>196</v>
      </c>
      <c r="B2834" s="42" t="s">
        <v>628</v>
      </c>
      <c r="C2834" s="42" t="s">
        <v>10009</v>
      </c>
      <c r="D2834" s="42" t="s">
        <v>409</v>
      </c>
      <c r="E2834">
        <v>1450347</v>
      </c>
      <c r="F2834">
        <v>5</v>
      </c>
      <c r="G2834" s="2">
        <v>45895</v>
      </c>
      <c r="H2834" s="42" t="s">
        <v>461</v>
      </c>
      <c r="I2834" s="42" t="s">
        <v>67</v>
      </c>
      <c r="J2834" s="42" t="s">
        <v>462</v>
      </c>
      <c r="K2834" s="42" t="s">
        <v>1558</v>
      </c>
      <c r="L2834" s="2">
        <v>46079</v>
      </c>
      <c r="M2834" s="42" t="s">
        <v>582</v>
      </c>
    </row>
    <row r="2835" spans="1:13" x14ac:dyDescent="0.25">
      <c r="A2835" s="42" t="s">
        <v>198</v>
      </c>
      <c r="B2835" s="42" t="s">
        <v>7</v>
      </c>
      <c r="C2835" s="42" t="s">
        <v>1430</v>
      </c>
      <c r="D2835" s="42" t="s">
        <v>409</v>
      </c>
      <c r="E2835">
        <v>11436490</v>
      </c>
      <c r="F2835">
        <v>17</v>
      </c>
      <c r="G2835" s="2">
        <v>45848</v>
      </c>
      <c r="H2835" s="42" t="s">
        <v>461</v>
      </c>
      <c r="I2835" s="42" t="s">
        <v>67</v>
      </c>
      <c r="J2835" s="42" t="s">
        <v>462</v>
      </c>
      <c r="K2835" s="42" t="s">
        <v>1486</v>
      </c>
      <c r="L2835" s="2">
        <v>46079</v>
      </c>
      <c r="M2835" s="42" t="s">
        <v>582</v>
      </c>
    </row>
    <row r="2836" spans="1:13" x14ac:dyDescent="0.25">
      <c r="A2836" s="42" t="s">
        <v>2033</v>
      </c>
      <c r="B2836" s="42" t="s">
        <v>2034</v>
      </c>
      <c r="C2836" s="42" t="s">
        <v>2661</v>
      </c>
      <c r="D2836" s="42" t="s">
        <v>409</v>
      </c>
      <c r="E2836">
        <v>-1104745</v>
      </c>
      <c r="F2836">
        <v>6</v>
      </c>
      <c r="G2836" s="2">
        <v>46030</v>
      </c>
      <c r="H2836" s="42" t="s">
        <v>461</v>
      </c>
      <c r="I2836" s="42" t="s">
        <v>67</v>
      </c>
      <c r="J2836" s="42" t="s">
        <v>462</v>
      </c>
      <c r="K2836" s="42" t="s">
        <v>2661</v>
      </c>
      <c r="L2836" s="2">
        <v>46052</v>
      </c>
      <c r="M2836" s="42" t="s">
        <v>582</v>
      </c>
    </row>
    <row r="2837" spans="1:13" x14ac:dyDescent="0.25">
      <c r="A2837" s="42" t="s">
        <v>199</v>
      </c>
      <c r="B2837" s="42" t="s">
        <v>10</v>
      </c>
      <c r="C2837" s="42" t="s">
        <v>3506</v>
      </c>
      <c r="D2837" s="42" t="s">
        <v>409</v>
      </c>
      <c r="E2837">
        <v>23412409</v>
      </c>
      <c r="F2837">
        <v>4</v>
      </c>
      <c r="G2837" s="2">
        <v>45959</v>
      </c>
      <c r="H2837" s="42" t="s">
        <v>461</v>
      </c>
      <c r="I2837" s="42" t="s">
        <v>67</v>
      </c>
      <c r="J2837" s="42" t="s">
        <v>462</v>
      </c>
      <c r="K2837" s="42" t="s">
        <v>3506</v>
      </c>
      <c r="L2837" s="2">
        <v>46052</v>
      </c>
      <c r="M2837" s="42" t="s">
        <v>582</v>
      </c>
    </row>
    <row r="2838" spans="1:13" x14ac:dyDescent="0.25">
      <c r="A2838" s="42" t="s">
        <v>2033</v>
      </c>
      <c r="B2838" s="42" t="s">
        <v>2034</v>
      </c>
      <c r="C2838" s="42" t="s">
        <v>2661</v>
      </c>
      <c r="D2838" s="42" t="s">
        <v>409</v>
      </c>
      <c r="E2838">
        <v>1106775</v>
      </c>
      <c r="F2838">
        <v>6</v>
      </c>
      <c r="G2838" s="2">
        <v>46030</v>
      </c>
      <c r="H2838" s="42" t="s">
        <v>461</v>
      </c>
      <c r="I2838" s="42" t="s">
        <v>67</v>
      </c>
      <c r="J2838" s="42" t="s">
        <v>462</v>
      </c>
      <c r="K2838" s="42" t="s">
        <v>2661</v>
      </c>
      <c r="L2838" s="2">
        <v>46052</v>
      </c>
      <c r="M2838" s="42" t="s">
        <v>582</v>
      </c>
    </row>
    <row r="2839" spans="1:13" x14ac:dyDescent="0.25">
      <c r="A2839" s="42" t="s">
        <v>2033</v>
      </c>
      <c r="B2839" s="42" t="s">
        <v>2034</v>
      </c>
      <c r="C2839" s="42" t="s">
        <v>2661</v>
      </c>
      <c r="D2839" s="42" t="s">
        <v>409</v>
      </c>
      <c r="E2839">
        <v>1104745</v>
      </c>
      <c r="F2839">
        <v>6</v>
      </c>
      <c r="G2839" s="2">
        <v>46030</v>
      </c>
      <c r="H2839" s="42" t="s">
        <v>461</v>
      </c>
      <c r="I2839" s="42" t="s">
        <v>67</v>
      </c>
      <c r="J2839" s="42" t="s">
        <v>462</v>
      </c>
      <c r="K2839" s="42" t="s">
        <v>2661</v>
      </c>
      <c r="L2839" s="2">
        <v>46052</v>
      </c>
      <c r="M2839" s="42" t="s">
        <v>582</v>
      </c>
    </row>
    <row r="2840" spans="1:13" x14ac:dyDescent="0.25">
      <c r="A2840" s="42" t="s">
        <v>2033</v>
      </c>
      <c r="B2840" s="42" t="s">
        <v>2034</v>
      </c>
      <c r="C2840" s="42" t="s">
        <v>2661</v>
      </c>
      <c r="D2840" s="42" t="s">
        <v>409</v>
      </c>
      <c r="E2840">
        <v>1106775</v>
      </c>
      <c r="F2840">
        <v>6</v>
      </c>
      <c r="G2840" s="2">
        <v>46030</v>
      </c>
      <c r="H2840" s="42" t="s">
        <v>461</v>
      </c>
      <c r="I2840" s="42" t="s">
        <v>67</v>
      </c>
      <c r="J2840" s="42" t="s">
        <v>462</v>
      </c>
      <c r="K2840" s="42" t="s">
        <v>2661</v>
      </c>
      <c r="L2840" s="2">
        <v>46052</v>
      </c>
      <c r="M2840" s="42" t="s">
        <v>582</v>
      </c>
    </row>
    <row r="2841" spans="1:13" x14ac:dyDescent="0.25">
      <c r="A2841" s="42" t="s">
        <v>2033</v>
      </c>
      <c r="B2841" s="42" t="s">
        <v>2034</v>
      </c>
      <c r="C2841" s="42" t="s">
        <v>2661</v>
      </c>
      <c r="D2841" s="42" t="s">
        <v>409</v>
      </c>
      <c r="E2841">
        <v>-1106775</v>
      </c>
      <c r="F2841">
        <v>6</v>
      </c>
      <c r="G2841" s="2">
        <v>46030</v>
      </c>
      <c r="H2841" s="42" t="s">
        <v>461</v>
      </c>
      <c r="I2841" s="42" t="s">
        <v>67</v>
      </c>
      <c r="J2841" s="42" t="s">
        <v>462</v>
      </c>
      <c r="K2841" s="42" t="s">
        <v>2661</v>
      </c>
      <c r="L2841" s="2">
        <v>46052</v>
      </c>
      <c r="M2841" s="42" t="s">
        <v>582</v>
      </c>
    </row>
    <row r="2842" spans="1:13" x14ac:dyDescent="0.25">
      <c r="A2842" s="42" t="s">
        <v>594</v>
      </c>
      <c r="B2842" s="42" t="s">
        <v>406</v>
      </c>
      <c r="C2842" s="42" t="s">
        <v>554</v>
      </c>
      <c r="D2842" s="42" t="s">
        <v>409</v>
      </c>
      <c r="E2842">
        <v>6295510</v>
      </c>
      <c r="F2842">
        <v>32</v>
      </c>
      <c r="G2842" s="2">
        <v>45344</v>
      </c>
      <c r="H2842" s="42" t="s">
        <v>461</v>
      </c>
      <c r="I2842" s="42" t="s">
        <v>67</v>
      </c>
      <c r="J2842" s="42" t="s">
        <v>462</v>
      </c>
      <c r="K2842" s="42" t="s">
        <v>554</v>
      </c>
      <c r="L2842" s="2">
        <v>46052</v>
      </c>
      <c r="M2842" s="42" t="s">
        <v>582</v>
      </c>
    </row>
    <row r="2843" spans="1:13" x14ac:dyDescent="0.25">
      <c r="A2843" s="42" t="s">
        <v>594</v>
      </c>
      <c r="B2843" s="42" t="s">
        <v>406</v>
      </c>
      <c r="C2843" s="42" t="s">
        <v>554</v>
      </c>
      <c r="D2843" s="42" t="s">
        <v>409</v>
      </c>
      <c r="E2843">
        <v>20649654</v>
      </c>
      <c r="F2843">
        <v>32</v>
      </c>
      <c r="G2843" s="2">
        <v>45344</v>
      </c>
      <c r="H2843" s="42" t="s">
        <v>461</v>
      </c>
      <c r="I2843" s="42" t="s">
        <v>67</v>
      </c>
      <c r="J2843" s="42" t="s">
        <v>462</v>
      </c>
      <c r="K2843" s="42" t="s">
        <v>554</v>
      </c>
      <c r="L2843" s="2">
        <v>46052</v>
      </c>
      <c r="M2843" s="42" t="s">
        <v>582</v>
      </c>
    </row>
    <row r="2844" spans="1:13" x14ac:dyDescent="0.25">
      <c r="A2844" s="42" t="s">
        <v>594</v>
      </c>
      <c r="B2844" s="42" t="s">
        <v>406</v>
      </c>
      <c r="C2844" s="42" t="s">
        <v>554</v>
      </c>
      <c r="D2844" s="42" t="s">
        <v>409</v>
      </c>
      <c r="E2844">
        <v>-6295510</v>
      </c>
      <c r="F2844">
        <v>32</v>
      </c>
      <c r="G2844" s="2">
        <v>45344</v>
      </c>
      <c r="H2844" s="42" t="s">
        <v>461</v>
      </c>
      <c r="I2844" s="42" t="s">
        <v>67</v>
      </c>
      <c r="J2844" s="42" t="s">
        <v>462</v>
      </c>
      <c r="K2844" s="42" t="s">
        <v>554</v>
      </c>
      <c r="L2844" s="2">
        <v>46052</v>
      </c>
      <c r="M2844" s="42" t="s">
        <v>582</v>
      </c>
    </row>
    <row r="2845" spans="1:13" x14ac:dyDescent="0.25">
      <c r="A2845" s="42" t="s">
        <v>594</v>
      </c>
      <c r="B2845" s="42" t="s">
        <v>406</v>
      </c>
      <c r="C2845" s="42" t="s">
        <v>554</v>
      </c>
      <c r="D2845" s="42" t="s">
        <v>409</v>
      </c>
      <c r="E2845">
        <v>-20649654</v>
      </c>
      <c r="F2845">
        <v>32</v>
      </c>
      <c r="G2845" s="2">
        <v>45344</v>
      </c>
      <c r="H2845" s="42" t="s">
        <v>461</v>
      </c>
      <c r="I2845" s="42" t="s">
        <v>67</v>
      </c>
      <c r="J2845" s="42" t="s">
        <v>462</v>
      </c>
      <c r="K2845" s="42" t="s">
        <v>554</v>
      </c>
      <c r="L2845" s="2">
        <v>46052</v>
      </c>
      <c r="M2845" s="42" t="s">
        <v>582</v>
      </c>
    </row>
    <row r="2846" spans="1:13" x14ac:dyDescent="0.25">
      <c r="A2846" s="42" t="s">
        <v>594</v>
      </c>
      <c r="B2846" s="42" t="s">
        <v>406</v>
      </c>
      <c r="C2846" s="42" t="s">
        <v>554</v>
      </c>
      <c r="D2846" s="42" t="s">
        <v>409</v>
      </c>
      <c r="E2846">
        <v>6295510</v>
      </c>
      <c r="F2846">
        <v>32</v>
      </c>
      <c r="G2846" s="2">
        <v>45344</v>
      </c>
      <c r="H2846" s="42" t="s">
        <v>461</v>
      </c>
      <c r="I2846" s="42" t="s">
        <v>67</v>
      </c>
      <c r="J2846" s="42" t="s">
        <v>462</v>
      </c>
      <c r="K2846" s="42" t="s">
        <v>554</v>
      </c>
      <c r="L2846" s="2">
        <v>46052</v>
      </c>
      <c r="M2846" s="42" t="s">
        <v>582</v>
      </c>
    </row>
    <row r="2847" spans="1:13" x14ac:dyDescent="0.25">
      <c r="A2847" s="42" t="s">
        <v>594</v>
      </c>
      <c r="B2847" s="42" t="s">
        <v>406</v>
      </c>
      <c r="C2847" s="42" t="s">
        <v>554</v>
      </c>
      <c r="D2847" s="42" t="s">
        <v>409</v>
      </c>
      <c r="E2847">
        <v>20649654</v>
      </c>
      <c r="F2847">
        <v>32</v>
      </c>
      <c r="G2847" s="2">
        <v>45344</v>
      </c>
      <c r="H2847" s="42" t="s">
        <v>461</v>
      </c>
      <c r="I2847" s="42" t="s">
        <v>67</v>
      </c>
      <c r="J2847" s="42" t="s">
        <v>462</v>
      </c>
      <c r="K2847" s="42" t="s">
        <v>554</v>
      </c>
      <c r="L2847" s="2">
        <v>46052</v>
      </c>
      <c r="M2847" s="42" t="s">
        <v>582</v>
      </c>
    </row>
    <row r="2848" spans="1:13" x14ac:dyDescent="0.25">
      <c r="A2848" s="42" t="s">
        <v>196</v>
      </c>
      <c r="B2848" s="42" t="s">
        <v>628</v>
      </c>
      <c r="C2848" s="42" t="s">
        <v>113</v>
      </c>
      <c r="D2848" s="42" t="s">
        <v>409</v>
      </c>
      <c r="E2848">
        <v>42244360</v>
      </c>
      <c r="F2848">
        <v>36</v>
      </c>
      <c r="G2848" s="2">
        <v>44977</v>
      </c>
      <c r="H2848" s="42" t="s">
        <v>461</v>
      </c>
      <c r="I2848" s="42" t="s">
        <v>67</v>
      </c>
      <c r="J2848" s="42" t="s">
        <v>462</v>
      </c>
      <c r="K2848" s="42" t="s">
        <v>498</v>
      </c>
      <c r="L2848" s="2">
        <v>46037</v>
      </c>
      <c r="M2848" s="42" t="s">
        <v>582</v>
      </c>
    </row>
    <row r="2849" spans="1:13" x14ac:dyDescent="0.25">
      <c r="A2849" s="42" t="s">
        <v>196</v>
      </c>
      <c r="B2849" s="42" t="s">
        <v>628</v>
      </c>
      <c r="C2849" s="42" t="s">
        <v>10009</v>
      </c>
      <c r="D2849" s="42" t="s">
        <v>409</v>
      </c>
      <c r="E2849">
        <v>21540345</v>
      </c>
      <c r="F2849">
        <v>5</v>
      </c>
      <c r="G2849" s="2">
        <v>45895</v>
      </c>
      <c r="H2849" s="42" t="s">
        <v>461</v>
      </c>
      <c r="I2849" s="42" t="s">
        <v>67</v>
      </c>
      <c r="J2849" s="42" t="s">
        <v>462</v>
      </c>
      <c r="K2849" s="42" t="s">
        <v>1558</v>
      </c>
      <c r="L2849" s="2">
        <v>46030</v>
      </c>
      <c r="M2849" s="42" t="s">
        <v>582</v>
      </c>
    </row>
    <row r="2850" spans="1:13" x14ac:dyDescent="0.25">
      <c r="A2850" s="42" t="s">
        <v>2033</v>
      </c>
      <c r="B2850" s="42" t="s">
        <v>2034</v>
      </c>
      <c r="C2850" s="42" t="s">
        <v>2661</v>
      </c>
      <c r="D2850" s="42" t="s">
        <v>409</v>
      </c>
      <c r="E2850">
        <v>1104745</v>
      </c>
      <c r="F2850">
        <v>6</v>
      </c>
      <c r="G2850" s="2">
        <v>46030</v>
      </c>
      <c r="H2850" s="42" t="s">
        <v>461</v>
      </c>
      <c r="I2850" s="42" t="s">
        <v>67</v>
      </c>
      <c r="J2850" s="42" t="s">
        <v>462</v>
      </c>
      <c r="K2850" s="42" t="s">
        <v>2661</v>
      </c>
      <c r="L2850" s="2">
        <v>46030</v>
      </c>
      <c r="M2850" s="42" t="s">
        <v>582</v>
      </c>
    </row>
    <row r="2851" spans="1:13" x14ac:dyDescent="0.25">
      <c r="A2851" s="42" t="s">
        <v>198</v>
      </c>
      <c r="B2851" s="42" t="s">
        <v>7</v>
      </c>
      <c r="C2851" s="42" t="s">
        <v>1056</v>
      </c>
      <c r="D2851" s="42" t="s">
        <v>409</v>
      </c>
      <c r="E2851">
        <v>40811104</v>
      </c>
      <c r="F2851">
        <v>15</v>
      </c>
      <c r="G2851" s="2">
        <v>45715</v>
      </c>
      <c r="H2851" s="42" t="s">
        <v>461</v>
      </c>
      <c r="I2851" s="42" t="s">
        <v>67</v>
      </c>
      <c r="J2851" s="42" t="s">
        <v>462</v>
      </c>
      <c r="K2851" s="42" t="s">
        <v>1057</v>
      </c>
      <c r="L2851" s="2">
        <v>46029</v>
      </c>
      <c r="M2851" s="42" t="s">
        <v>582</v>
      </c>
    </row>
    <row r="2852" spans="1:13" x14ac:dyDescent="0.25">
      <c r="A2852" s="42" t="s">
        <v>198</v>
      </c>
      <c r="B2852" s="42" t="s">
        <v>7</v>
      </c>
      <c r="C2852" s="42" t="s">
        <v>1056</v>
      </c>
      <c r="D2852" s="42" t="s">
        <v>409</v>
      </c>
      <c r="E2852">
        <v>-40811104</v>
      </c>
      <c r="F2852">
        <v>15</v>
      </c>
      <c r="G2852" s="2">
        <v>45715</v>
      </c>
      <c r="H2852" s="42" t="s">
        <v>461</v>
      </c>
      <c r="I2852" s="42" t="s">
        <v>67</v>
      </c>
      <c r="J2852" s="42" t="s">
        <v>462</v>
      </c>
      <c r="K2852" s="42" t="s">
        <v>1057</v>
      </c>
      <c r="L2852" s="2">
        <v>46029</v>
      </c>
      <c r="M2852" s="42" t="s">
        <v>582</v>
      </c>
    </row>
    <row r="2853" spans="1:13" x14ac:dyDescent="0.25">
      <c r="A2853" s="42" t="s">
        <v>198</v>
      </c>
      <c r="B2853" s="42" t="s">
        <v>7</v>
      </c>
      <c r="C2853" s="42" t="s">
        <v>1056</v>
      </c>
      <c r="D2853" s="42" t="s">
        <v>409</v>
      </c>
      <c r="E2853">
        <v>40811104</v>
      </c>
      <c r="F2853">
        <v>15</v>
      </c>
      <c r="G2853" s="2">
        <v>45715</v>
      </c>
      <c r="H2853" s="42" t="s">
        <v>461</v>
      </c>
      <c r="I2853" s="42" t="s">
        <v>67</v>
      </c>
      <c r="J2853" s="42" t="s">
        <v>462</v>
      </c>
      <c r="K2853" s="42" t="s">
        <v>1057</v>
      </c>
      <c r="L2853" s="2">
        <v>46029</v>
      </c>
      <c r="M2853" s="42" t="s">
        <v>582</v>
      </c>
    </row>
    <row r="2854" spans="1:13" x14ac:dyDescent="0.25">
      <c r="A2854" s="42" t="s">
        <v>2676</v>
      </c>
      <c r="B2854" s="42" t="s">
        <v>2677</v>
      </c>
      <c r="C2854" s="42" t="s">
        <v>2678</v>
      </c>
      <c r="D2854" s="42" t="s">
        <v>409</v>
      </c>
      <c r="E2854">
        <v>3000000</v>
      </c>
      <c r="F2854">
        <v>24</v>
      </c>
      <c r="G2854" s="2">
        <v>46052</v>
      </c>
      <c r="H2854" s="42" t="s">
        <v>1153</v>
      </c>
      <c r="I2854" s="42" t="s">
        <v>72</v>
      </c>
      <c r="J2854" s="42" t="s">
        <v>431</v>
      </c>
      <c r="K2854" s="42" t="s">
        <v>2678</v>
      </c>
      <c r="L2854" s="2">
        <v>46387</v>
      </c>
      <c r="M2854" s="42" t="s">
        <v>582</v>
      </c>
    </row>
    <row r="2855" spans="1:13" x14ac:dyDescent="0.25">
      <c r="A2855" s="42" t="s">
        <v>1483</v>
      </c>
      <c r="B2855" s="42" t="s">
        <v>1484</v>
      </c>
      <c r="C2855" s="42" t="s">
        <v>1757</v>
      </c>
      <c r="D2855" s="42" t="s">
        <v>409</v>
      </c>
      <c r="E2855">
        <v>3889531</v>
      </c>
      <c r="F2855">
        <v>24</v>
      </c>
      <c r="G2855" s="2">
        <v>45952</v>
      </c>
      <c r="H2855" s="42" t="s">
        <v>2295</v>
      </c>
      <c r="I2855" s="42" t="s">
        <v>72</v>
      </c>
      <c r="J2855" s="42" t="s">
        <v>431</v>
      </c>
      <c r="K2855" s="42" t="s">
        <v>1758</v>
      </c>
      <c r="L2855" s="2">
        <v>46386</v>
      </c>
      <c r="M2855" s="42" t="s">
        <v>582</v>
      </c>
    </row>
    <row r="2856" spans="1:13" x14ac:dyDescent="0.25">
      <c r="A2856" s="42" t="s">
        <v>8916</v>
      </c>
      <c r="B2856" s="42" t="s">
        <v>8917</v>
      </c>
      <c r="C2856" s="42" t="s">
        <v>6713</v>
      </c>
      <c r="D2856" s="42" t="s">
        <v>409</v>
      </c>
      <c r="E2856">
        <v>2464908</v>
      </c>
      <c r="F2856">
        <v>9</v>
      </c>
      <c r="G2856" s="2">
        <v>46142</v>
      </c>
      <c r="H2856" s="42" t="s">
        <v>446</v>
      </c>
      <c r="I2856" s="42" t="s">
        <v>72</v>
      </c>
      <c r="J2856" s="42" t="s">
        <v>431</v>
      </c>
      <c r="K2856" s="42" t="s">
        <v>10013</v>
      </c>
      <c r="L2856" s="2">
        <v>46386</v>
      </c>
      <c r="M2856" s="42" t="s">
        <v>582</v>
      </c>
    </row>
    <row r="2857" spans="1:13" x14ac:dyDescent="0.25">
      <c r="A2857" s="42" t="s">
        <v>1058</v>
      </c>
      <c r="B2857" s="42" t="s">
        <v>1059</v>
      </c>
      <c r="C2857" s="42" t="s">
        <v>6714</v>
      </c>
      <c r="D2857" s="42" t="s">
        <v>409</v>
      </c>
      <c r="E2857">
        <v>16112160</v>
      </c>
      <c r="F2857">
        <v>23</v>
      </c>
      <c r="G2857" s="2">
        <v>46120</v>
      </c>
      <c r="H2857" s="42" t="s">
        <v>10012</v>
      </c>
      <c r="I2857" s="42" t="s">
        <v>72</v>
      </c>
      <c r="J2857" s="42" t="s">
        <v>431</v>
      </c>
      <c r="K2857" s="42" t="s">
        <v>6714</v>
      </c>
      <c r="L2857" s="2">
        <v>46386</v>
      </c>
      <c r="M2857" s="42" t="s">
        <v>582</v>
      </c>
    </row>
    <row r="2858" spans="1:13" x14ac:dyDescent="0.25">
      <c r="A2858" s="42" t="s">
        <v>1494</v>
      </c>
      <c r="B2858" s="42" t="s">
        <v>1495</v>
      </c>
      <c r="C2858" s="42" t="s">
        <v>10010</v>
      </c>
      <c r="D2858" s="42" t="s">
        <v>409</v>
      </c>
      <c r="E2858">
        <v>32399628</v>
      </c>
      <c r="F2858">
        <v>63</v>
      </c>
      <c r="G2858" s="2">
        <v>46108</v>
      </c>
      <c r="H2858" s="42" t="s">
        <v>10011</v>
      </c>
      <c r="I2858" s="42" t="s">
        <v>72</v>
      </c>
      <c r="J2858" s="42" t="s">
        <v>431</v>
      </c>
      <c r="K2858" s="42" t="s">
        <v>10010</v>
      </c>
      <c r="L2858" s="2">
        <v>46386</v>
      </c>
      <c r="M2858" s="42" t="s">
        <v>582</v>
      </c>
    </row>
    <row r="2859" spans="1:13" x14ac:dyDescent="0.25">
      <c r="A2859" s="42" t="s">
        <v>933</v>
      </c>
      <c r="B2859" s="42" t="s">
        <v>890</v>
      </c>
      <c r="C2859" s="42" t="s">
        <v>13569</v>
      </c>
      <c r="D2859" s="42" t="s">
        <v>409</v>
      </c>
      <c r="E2859">
        <v>5757116</v>
      </c>
      <c r="F2859">
        <v>6</v>
      </c>
      <c r="G2859" s="2">
        <v>46213</v>
      </c>
      <c r="H2859" s="42" t="s">
        <v>1153</v>
      </c>
      <c r="I2859" s="42" t="s">
        <v>72</v>
      </c>
      <c r="J2859" s="42" t="s">
        <v>431</v>
      </c>
      <c r="K2859" s="42" t="s">
        <v>13569</v>
      </c>
      <c r="L2859" s="2">
        <v>46386</v>
      </c>
      <c r="M2859" s="42" t="s">
        <v>582</v>
      </c>
    </row>
    <row r="2860" spans="1:13" x14ac:dyDescent="0.25">
      <c r="A2860" s="42" t="s">
        <v>1483</v>
      </c>
      <c r="B2860" s="42" t="s">
        <v>1484</v>
      </c>
      <c r="C2860" s="42" t="s">
        <v>1485</v>
      </c>
      <c r="D2860" s="42" t="s">
        <v>409</v>
      </c>
      <c r="E2860">
        <v>11257469</v>
      </c>
      <c r="F2860">
        <v>24</v>
      </c>
      <c r="G2860" s="2">
        <v>45868</v>
      </c>
      <c r="H2860" s="42" t="s">
        <v>2295</v>
      </c>
      <c r="I2860" s="42" t="s">
        <v>72</v>
      </c>
      <c r="J2860" s="42" t="s">
        <v>431</v>
      </c>
      <c r="K2860" s="42" t="s">
        <v>1485</v>
      </c>
      <c r="L2860" s="2">
        <v>46380</v>
      </c>
      <c r="M2860" s="42" t="s">
        <v>582</v>
      </c>
    </row>
    <row r="2861" spans="1:13" x14ac:dyDescent="0.25">
      <c r="A2861" s="42" t="s">
        <v>195</v>
      </c>
      <c r="B2861" s="42" t="s">
        <v>1</v>
      </c>
      <c r="C2861" s="42" t="s">
        <v>727</v>
      </c>
      <c r="D2861" s="42" t="s">
        <v>409</v>
      </c>
      <c r="E2861">
        <v>98428510</v>
      </c>
      <c r="F2861">
        <v>27</v>
      </c>
      <c r="G2861" s="2">
        <v>45688</v>
      </c>
      <c r="H2861" s="42" t="s">
        <v>1153</v>
      </c>
      <c r="I2861" s="42" t="s">
        <v>72</v>
      </c>
      <c r="J2861" s="42" t="s">
        <v>431</v>
      </c>
      <c r="K2861" s="42" t="s">
        <v>727</v>
      </c>
      <c r="L2861" s="2">
        <v>46367</v>
      </c>
      <c r="M2861" s="42" t="s">
        <v>582</v>
      </c>
    </row>
    <row r="2862" spans="1:13" x14ac:dyDescent="0.25">
      <c r="A2862" s="42" t="s">
        <v>177</v>
      </c>
      <c r="B2862" s="42" t="s">
        <v>1588</v>
      </c>
      <c r="C2862" s="42" t="s">
        <v>1600</v>
      </c>
      <c r="D2862" s="42" t="s">
        <v>409</v>
      </c>
      <c r="E2862">
        <v>27000000</v>
      </c>
      <c r="F2862">
        <v>36</v>
      </c>
      <c r="G2862" s="2">
        <v>45898</v>
      </c>
      <c r="H2862" s="42" t="s">
        <v>1693</v>
      </c>
      <c r="I2862" s="42" t="s">
        <v>72</v>
      </c>
      <c r="J2862" s="42" t="s">
        <v>431</v>
      </c>
      <c r="K2862" s="42" t="s">
        <v>1600</v>
      </c>
      <c r="L2862" s="2">
        <v>46357</v>
      </c>
      <c r="M2862" s="42" t="s">
        <v>582</v>
      </c>
    </row>
    <row r="2863" spans="1:13" x14ac:dyDescent="0.25">
      <c r="A2863" s="42" t="s">
        <v>1483</v>
      </c>
      <c r="B2863" s="42" t="s">
        <v>1484</v>
      </c>
      <c r="C2863" s="42" t="s">
        <v>1757</v>
      </c>
      <c r="D2863" s="42" t="s">
        <v>409</v>
      </c>
      <c r="E2863">
        <v>3889531</v>
      </c>
      <c r="F2863">
        <v>24</v>
      </c>
      <c r="G2863" s="2">
        <v>45952</v>
      </c>
      <c r="H2863" s="42" t="s">
        <v>2295</v>
      </c>
      <c r="I2863" s="42" t="s">
        <v>72</v>
      </c>
      <c r="J2863" s="42" t="s">
        <v>431</v>
      </c>
      <c r="K2863" s="42" t="s">
        <v>1758</v>
      </c>
      <c r="L2863" s="2">
        <v>46356</v>
      </c>
      <c r="M2863" s="42" t="s">
        <v>582</v>
      </c>
    </row>
    <row r="2864" spans="1:13" x14ac:dyDescent="0.25">
      <c r="A2864" s="42" t="s">
        <v>1058</v>
      </c>
      <c r="B2864" s="42" t="s">
        <v>1059</v>
      </c>
      <c r="C2864" s="42" t="s">
        <v>6714</v>
      </c>
      <c r="D2864" s="42" t="s">
        <v>409</v>
      </c>
      <c r="E2864">
        <v>16112160</v>
      </c>
      <c r="F2864">
        <v>23</v>
      </c>
      <c r="G2864" s="2">
        <v>46120</v>
      </c>
      <c r="H2864" s="42" t="s">
        <v>10012</v>
      </c>
      <c r="I2864" s="42" t="s">
        <v>72</v>
      </c>
      <c r="J2864" s="42" t="s">
        <v>431</v>
      </c>
      <c r="K2864" s="42" t="s">
        <v>6714</v>
      </c>
      <c r="L2864" s="2">
        <v>46356</v>
      </c>
      <c r="M2864" s="42" t="s">
        <v>582</v>
      </c>
    </row>
    <row r="2865" spans="1:13" x14ac:dyDescent="0.25">
      <c r="A2865" s="42" t="s">
        <v>8916</v>
      </c>
      <c r="B2865" s="42" t="s">
        <v>8917</v>
      </c>
      <c r="C2865" s="42" t="s">
        <v>6713</v>
      </c>
      <c r="D2865" s="42" t="s">
        <v>409</v>
      </c>
      <c r="E2865">
        <v>2400000</v>
      </c>
      <c r="F2865">
        <v>9</v>
      </c>
      <c r="G2865" s="2">
        <v>46142</v>
      </c>
      <c r="H2865" s="42" t="s">
        <v>446</v>
      </c>
      <c r="I2865" s="42" t="s">
        <v>72</v>
      </c>
      <c r="J2865" s="42" t="s">
        <v>431</v>
      </c>
      <c r="K2865" s="42" t="s">
        <v>10013</v>
      </c>
      <c r="L2865" s="2">
        <v>46356</v>
      </c>
      <c r="M2865" s="42" t="s">
        <v>582</v>
      </c>
    </row>
    <row r="2866" spans="1:13" x14ac:dyDescent="0.25">
      <c r="A2866" s="42" t="s">
        <v>2676</v>
      </c>
      <c r="B2866" s="42" t="s">
        <v>2677</v>
      </c>
      <c r="C2866" s="42" t="s">
        <v>2678</v>
      </c>
      <c r="D2866" s="42" t="s">
        <v>409</v>
      </c>
      <c r="E2866">
        <v>3000000</v>
      </c>
      <c r="F2866">
        <v>24</v>
      </c>
      <c r="G2866" s="2">
        <v>46052</v>
      </c>
      <c r="H2866" s="42" t="s">
        <v>1153</v>
      </c>
      <c r="I2866" s="42" t="s">
        <v>72</v>
      </c>
      <c r="J2866" s="42" t="s">
        <v>431</v>
      </c>
      <c r="K2866" s="42" t="s">
        <v>2678</v>
      </c>
      <c r="L2866" s="2">
        <v>46356</v>
      </c>
      <c r="M2866" s="42" t="s">
        <v>582</v>
      </c>
    </row>
    <row r="2867" spans="1:13" x14ac:dyDescent="0.25">
      <c r="A2867" s="42" t="s">
        <v>933</v>
      </c>
      <c r="B2867" s="42" t="s">
        <v>890</v>
      </c>
      <c r="C2867" s="42" t="s">
        <v>13569</v>
      </c>
      <c r="D2867" s="42" t="s">
        <v>409</v>
      </c>
      <c r="E2867">
        <v>5757116</v>
      </c>
      <c r="F2867">
        <v>6</v>
      </c>
      <c r="G2867" s="2">
        <v>46213</v>
      </c>
      <c r="H2867" s="42" t="s">
        <v>1153</v>
      </c>
      <c r="I2867" s="42" t="s">
        <v>72</v>
      </c>
      <c r="J2867" s="42" t="s">
        <v>431</v>
      </c>
      <c r="K2867" s="42" t="s">
        <v>13569</v>
      </c>
      <c r="L2867" s="2">
        <v>46356</v>
      </c>
      <c r="M2867" s="42" t="s">
        <v>582</v>
      </c>
    </row>
    <row r="2868" spans="1:13" x14ac:dyDescent="0.25">
      <c r="A2868" s="42" t="s">
        <v>1494</v>
      </c>
      <c r="B2868" s="42" t="s">
        <v>1495</v>
      </c>
      <c r="C2868" s="42" t="s">
        <v>10010</v>
      </c>
      <c r="D2868" s="42" t="s">
        <v>409</v>
      </c>
      <c r="E2868">
        <v>32399628</v>
      </c>
      <c r="F2868">
        <v>63</v>
      </c>
      <c r="G2868" s="2">
        <v>46108</v>
      </c>
      <c r="H2868" s="42" t="s">
        <v>10011</v>
      </c>
      <c r="I2868" s="42" t="s">
        <v>72</v>
      </c>
      <c r="J2868" s="42" t="s">
        <v>431</v>
      </c>
      <c r="K2868" s="42" t="s">
        <v>10010</v>
      </c>
      <c r="L2868" s="2">
        <v>46356</v>
      </c>
      <c r="M2868" s="42" t="s">
        <v>582</v>
      </c>
    </row>
    <row r="2869" spans="1:13" x14ac:dyDescent="0.25">
      <c r="A2869" s="42" t="s">
        <v>195</v>
      </c>
      <c r="B2869" s="42" t="s">
        <v>1</v>
      </c>
      <c r="C2869" s="42" t="s">
        <v>727</v>
      </c>
      <c r="D2869" s="42" t="s">
        <v>409</v>
      </c>
      <c r="E2869">
        <v>98428510</v>
      </c>
      <c r="F2869">
        <v>27</v>
      </c>
      <c r="G2869" s="2">
        <v>45688</v>
      </c>
      <c r="H2869" s="42" t="s">
        <v>1153</v>
      </c>
      <c r="I2869" s="42" t="s">
        <v>72</v>
      </c>
      <c r="J2869" s="42" t="s">
        <v>431</v>
      </c>
      <c r="K2869" s="42" t="s">
        <v>727</v>
      </c>
      <c r="L2869" s="2">
        <v>46339</v>
      </c>
      <c r="M2869" s="42" t="s">
        <v>582</v>
      </c>
    </row>
    <row r="2870" spans="1:13" x14ac:dyDescent="0.25">
      <c r="A2870" s="42" t="s">
        <v>1483</v>
      </c>
      <c r="B2870" s="42" t="s">
        <v>1484</v>
      </c>
      <c r="C2870" s="42" t="s">
        <v>1485</v>
      </c>
      <c r="D2870" s="42" t="s">
        <v>409</v>
      </c>
      <c r="E2870">
        <v>11257469</v>
      </c>
      <c r="F2870">
        <v>24</v>
      </c>
      <c r="G2870" s="2">
        <v>45868</v>
      </c>
      <c r="H2870" s="42" t="s">
        <v>2295</v>
      </c>
      <c r="I2870" s="42" t="s">
        <v>72</v>
      </c>
      <c r="J2870" s="42" t="s">
        <v>431</v>
      </c>
      <c r="K2870" s="42" t="s">
        <v>1485</v>
      </c>
      <c r="L2870" s="2">
        <v>46338</v>
      </c>
      <c r="M2870" s="42" t="s">
        <v>582</v>
      </c>
    </row>
    <row r="2871" spans="1:13" x14ac:dyDescent="0.25">
      <c r="A2871" s="42" t="s">
        <v>177</v>
      </c>
      <c r="B2871" s="42" t="s">
        <v>1588</v>
      </c>
      <c r="C2871" s="42" t="s">
        <v>1600</v>
      </c>
      <c r="D2871" s="42" t="s">
        <v>409</v>
      </c>
      <c r="E2871">
        <v>27000000</v>
      </c>
      <c r="F2871">
        <v>36</v>
      </c>
      <c r="G2871" s="2">
        <v>45898</v>
      </c>
      <c r="H2871" s="42" t="s">
        <v>1693</v>
      </c>
      <c r="I2871" s="42" t="s">
        <v>72</v>
      </c>
      <c r="J2871" s="42" t="s">
        <v>431</v>
      </c>
      <c r="K2871" s="42" t="s">
        <v>1600</v>
      </c>
      <c r="L2871" s="2">
        <v>46327</v>
      </c>
      <c r="M2871" s="42" t="s">
        <v>582</v>
      </c>
    </row>
    <row r="2872" spans="1:13" x14ac:dyDescent="0.25">
      <c r="A2872" s="42" t="s">
        <v>2676</v>
      </c>
      <c r="B2872" s="42" t="s">
        <v>2677</v>
      </c>
      <c r="C2872" s="42" t="s">
        <v>2678</v>
      </c>
      <c r="D2872" s="42" t="s">
        <v>409</v>
      </c>
      <c r="E2872">
        <v>3000000</v>
      </c>
      <c r="F2872">
        <v>24</v>
      </c>
      <c r="G2872" s="2">
        <v>46052</v>
      </c>
      <c r="H2872" s="42" t="s">
        <v>1153</v>
      </c>
      <c r="I2872" s="42" t="s">
        <v>72</v>
      </c>
      <c r="J2872" s="42" t="s">
        <v>431</v>
      </c>
      <c r="K2872" s="42" t="s">
        <v>2678</v>
      </c>
      <c r="L2872" s="2">
        <v>46326</v>
      </c>
      <c r="M2872" s="42" t="s">
        <v>582</v>
      </c>
    </row>
    <row r="2873" spans="1:13" x14ac:dyDescent="0.25">
      <c r="A2873" s="42" t="s">
        <v>1494</v>
      </c>
      <c r="B2873" s="42" t="s">
        <v>1495</v>
      </c>
      <c r="C2873" s="42" t="s">
        <v>10010</v>
      </c>
      <c r="D2873" s="42" t="s">
        <v>409</v>
      </c>
      <c r="E2873">
        <v>32399628</v>
      </c>
      <c r="F2873">
        <v>63</v>
      </c>
      <c r="G2873" s="2">
        <v>46108</v>
      </c>
      <c r="H2873" s="42" t="s">
        <v>10011</v>
      </c>
      <c r="I2873" s="42" t="s">
        <v>72</v>
      </c>
      <c r="J2873" s="42" t="s">
        <v>431</v>
      </c>
      <c r="K2873" s="42" t="s">
        <v>10010</v>
      </c>
      <c r="L2873" s="2">
        <v>46325</v>
      </c>
      <c r="M2873" s="42" t="s">
        <v>582</v>
      </c>
    </row>
    <row r="2874" spans="1:13" x14ac:dyDescent="0.25">
      <c r="A2874" s="42" t="s">
        <v>1483</v>
      </c>
      <c r="B2874" s="42" t="s">
        <v>1484</v>
      </c>
      <c r="C2874" s="42" t="s">
        <v>1757</v>
      </c>
      <c r="D2874" s="42" t="s">
        <v>409</v>
      </c>
      <c r="E2874">
        <v>3889531</v>
      </c>
      <c r="F2874">
        <v>24</v>
      </c>
      <c r="G2874" s="2">
        <v>45952</v>
      </c>
      <c r="H2874" s="42" t="s">
        <v>2295</v>
      </c>
      <c r="I2874" s="42" t="s">
        <v>72</v>
      </c>
      <c r="J2874" s="42" t="s">
        <v>431</v>
      </c>
      <c r="K2874" s="42" t="s">
        <v>1758</v>
      </c>
      <c r="L2874" s="2">
        <v>46325</v>
      </c>
      <c r="M2874" s="42" t="s">
        <v>582</v>
      </c>
    </row>
    <row r="2875" spans="1:13" x14ac:dyDescent="0.25">
      <c r="A2875" s="42" t="s">
        <v>1058</v>
      </c>
      <c r="B2875" s="42" t="s">
        <v>1059</v>
      </c>
      <c r="C2875" s="42" t="s">
        <v>6714</v>
      </c>
      <c r="D2875" s="42" t="s">
        <v>409</v>
      </c>
      <c r="E2875">
        <v>16112160</v>
      </c>
      <c r="F2875">
        <v>23</v>
      </c>
      <c r="G2875" s="2">
        <v>46120</v>
      </c>
      <c r="H2875" s="42" t="s">
        <v>10012</v>
      </c>
      <c r="I2875" s="42" t="s">
        <v>72</v>
      </c>
      <c r="J2875" s="42" t="s">
        <v>431</v>
      </c>
      <c r="K2875" s="42" t="s">
        <v>6714</v>
      </c>
      <c r="L2875" s="2">
        <v>46325</v>
      </c>
      <c r="M2875" s="42" t="s">
        <v>582</v>
      </c>
    </row>
    <row r="2876" spans="1:13" x14ac:dyDescent="0.25">
      <c r="A2876" s="42" t="s">
        <v>8916</v>
      </c>
      <c r="B2876" s="42" t="s">
        <v>8917</v>
      </c>
      <c r="C2876" s="42" t="s">
        <v>6713</v>
      </c>
      <c r="D2876" s="42" t="s">
        <v>409</v>
      </c>
      <c r="E2876">
        <v>2400000</v>
      </c>
      <c r="F2876">
        <v>9</v>
      </c>
      <c r="G2876" s="2">
        <v>46142</v>
      </c>
      <c r="H2876" s="42" t="s">
        <v>446</v>
      </c>
      <c r="I2876" s="42" t="s">
        <v>72</v>
      </c>
      <c r="J2876" s="42" t="s">
        <v>431</v>
      </c>
      <c r="K2876" s="42" t="s">
        <v>10013</v>
      </c>
      <c r="L2876" s="2">
        <v>46325</v>
      </c>
      <c r="M2876" s="42" t="s">
        <v>582</v>
      </c>
    </row>
    <row r="2877" spans="1:13" x14ac:dyDescent="0.25">
      <c r="A2877" s="42" t="s">
        <v>933</v>
      </c>
      <c r="B2877" s="42" t="s">
        <v>890</v>
      </c>
      <c r="C2877" s="42" t="s">
        <v>13569</v>
      </c>
      <c r="D2877" s="42" t="s">
        <v>409</v>
      </c>
      <c r="E2877">
        <v>5757116</v>
      </c>
      <c r="F2877">
        <v>6</v>
      </c>
      <c r="G2877" s="2">
        <v>46213</v>
      </c>
      <c r="H2877" s="42" t="s">
        <v>1153</v>
      </c>
      <c r="I2877" s="42" t="s">
        <v>72</v>
      </c>
      <c r="J2877" s="42" t="s">
        <v>431</v>
      </c>
      <c r="K2877" s="42" t="s">
        <v>13569</v>
      </c>
      <c r="L2877" s="2">
        <v>46325</v>
      </c>
      <c r="M2877" s="42" t="s">
        <v>582</v>
      </c>
    </row>
    <row r="2878" spans="1:13" x14ac:dyDescent="0.25">
      <c r="A2878" s="42" t="s">
        <v>1483</v>
      </c>
      <c r="B2878" s="42" t="s">
        <v>1484</v>
      </c>
      <c r="C2878" s="42" t="s">
        <v>1485</v>
      </c>
      <c r="D2878" s="42" t="s">
        <v>409</v>
      </c>
      <c r="E2878">
        <v>11257469</v>
      </c>
      <c r="F2878">
        <v>24</v>
      </c>
      <c r="G2878" s="2">
        <v>45868</v>
      </c>
      <c r="H2878" s="42" t="s">
        <v>2295</v>
      </c>
      <c r="I2878" s="42" t="s">
        <v>72</v>
      </c>
      <c r="J2878" s="42" t="s">
        <v>431</v>
      </c>
      <c r="K2878" s="42" t="s">
        <v>1485</v>
      </c>
      <c r="L2878" s="2">
        <v>46311</v>
      </c>
      <c r="M2878" s="42" t="s">
        <v>582</v>
      </c>
    </row>
    <row r="2879" spans="1:13" x14ac:dyDescent="0.25">
      <c r="A2879" s="42" t="s">
        <v>1483</v>
      </c>
      <c r="B2879" s="42" t="s">
        <v>1484</v>
      </c>
      <c r="C2879" s="42" t="s">
        <v>1485</v>
      </c>
      <c r="D2879" s="42" t="s">
        <v>409</v>
      </c>
      <c r="E2879">
        <v>11257469</v>
      </c>
      <c r="F2879">
        <v>24</v>
      </c>
      <c r="G2879" s="2">
        <v>45868</v>
      </c>
      <c r="H2879" s="42" t="s">
        <v>2295</v>
      </c>
      <c r="I2879" s="42" t="s">
        <v>72</v>
      </c>
      <c r="J2879" s="42" t="s">
        <v>431</v>
      </c>
      <c r="K2879" s="42" t="s">
        <v>1485</v>
      </c>
      <c r="L2879" s="2">
        <v>46311</v>
      </c>
      <c r="M2879" s="42" t="s">
        <v>582</v>
      </c>
    </row>
    <row r="2880" spans="1:13" x14ac:dyDescent="0.25">
      <c r="A2880" s="42" t="s">
        <v>1318</v>
      </c>
      <c r="B2880" s="42" t="s">
        <v>1319</v>
      </c>
      <c r="C2880" s="42" t="s">
        <v>1320</v>
      </c>
      <c r="D2880" s="42" t="s">
        <v>409</v>
      </c>
      <c r="E2880">
        <v>20463486</v>
      </c>
      <c r="F2880">
        <v>11</v>
      </c>
      <c r="G2880" s="2">
        <v>45813</v>
      </c>
      <c r="H2880" s="42" t="s">
        <v>1238</v>
      </c>
      <c r="I2880" s="42" t="s">
        <v>72</v>
      </c>
      <c r="J2880" s="42" t="s">
        <v>431</v>
      </c>
      <c r="K2880" s="42" t="s">
        <v>1321</v>
      </c>
      <c r="L2880" s="2">
        <v>46311</v>
      </c>
      <c r="M2880" s="42" t="s">
        <v>582</v>
      </c>
    </row>
    <row r="2881" spans="1:13" x14ac:dyDescent="0.25">
      <c r="A2881" s="42" t="s">
        <v>195</v>
      </c>
      <c r="B2881" s="42" t="s">
        <v>1</v>
      </c>
      <c r="C2881" s="42" t="s">
        <v>727</v>
      </c>
      <c r="D2881" s="42" t="s">
        <v>409</v>
      </c>
      <c r="E2881">
        <v>98428510</v>
      </c>
      <c r="F2881">
        <v>27</v>
      </c>
      <c r="G2881" s="2">
        <v>45688</v>
      </c>
      <c r="H2881" s="42" t="s">
        <v>1153</v>
      </c>
      <c r="I2881" s="42" t="s">
        <v>72</v>
      </c>
      <c r="J2881" s="42" t="s">
        <v>431</v>
      </c>
      <c r="K2881" s="42" t="s">
        <v>727</v>
      </c>
      <c r="L2881" s="2">
        <v>46304</v>
      </c>
      <c r="M2881" s="42" t="s">
        <v>582</v>
      </c>
    </row>
    <row r="2882" spans="1:13" x14ac:dyDescent="0.25">
      <c r="A2882" s="42" t="s">
        <v>816</v>
      </c>
      <c r="B2882" s="42" t="s">
        <v>596</v>
      </c>
      <c r="C2882" s="42" t="s">
        <v>546</v>
      </c>
      <c r="D2882" s="42" t="s">
        <v>409</v>
      </c>
      <c r="E2882">
        <v>96000000</v>
      </c>
      <c r="F2882">
        <v>10</v>
      </c>
      <c r="G2882" s="2">
        <v>45504</v>
      </c>
      <c r="H2882" s="42" t="s">
        <v>469</v>
      </c>
      <c r="I2882" s="42" t="s">
        <v>72</v>
      </c>
      <c r="J2882" s="42" t="s">
        <v>431</v>
      </c>
      <c r="K2882" s="42" t="s">
        <v>547</v>
      </c>
      <c r="L2882" s="2">
        <v>46296</v>
      </c>
      <c r="M2882" s="42" t="s">
        <v>582</v>
      </c>
    </row>
    <row r="2883" spans="1:13" x14ac:dyDescent="0.25">
      <c r="A2883" s="42" t="s">
        <v>177</v>
      </c>
      <c r="B2883" s="42" t="s">
        <v>1588</v>
      </c>
      <c r="C2883" s="42" t="s">
        <v>1600</v>
      </c>
      <c r="D2883" s="42" t="s">
        <v>409</v>
      </c>
      <c r="E2883">
        <v>27000000</v>
      </c>
      <c r="F2883">
        <v>36</v>
      </c>
      <c r="G2883" s="2">
        <v>45898</v>
      </c>
      <c r="H2883" s="42" t="s">
        <v>1693</v>
      </c>
      <c r="I2883" s="42" t="s">
        <v>72</v>
      </c>
      <c r="J2883" s="42" t="s">
        <v>431</v>
      </c>
      <c r="K2883" s="42" t="s">
        <v>1600</v>
      </c>
      <c r="L2883" s="2">
        <v>46296</v>
      </c>
      <c r="M2883" s="42" t="s">
        <v>582</v>
      </c>
    </row>
    <row r="2884" spans="1:13" x14ac:dyDescent="0.25">
      <c r="A2884" s="42" t="s">
        <v>1483</v>
      </c>
      <c r="B2884" s="42" t="s">
        <v>1484</v>
      </c>
      <c r="C2884" s="42" t="s">
        <v>1757</v>
      </c>
      <c r="D2884" s="42" t="s">
        <v>409</v>
      </c>
      <c r="E2884">
        <v>3889531</v>
      </c>
      <c r="F2884">
        <v>24</v>
      </c>
      <c r="G2884" s="2">
        <v>45952</v>
      </c>
      <c r="H2884" s="42" t="s">
        <v>2295</v>
      </c>
      <c r="I2884" s="42" t="s">
        <v>72</v>
      </c>
      <c r="J2884" s="42" t="s">
        <v>431</v>
      </c>
      <c r="K2884" s="42" t="s">
        <v>1758</v>
      </c>
      <c r="L2884" s="2">
        <v>46295</v>
      </c>
      <c r="M2884" s="42" t="s">
        <v>582</v>
      </c>
    </row>
    <row r="2885" spans="1:13" x14ac:dyDescent="0.25">
      <c r="A2885" s="42" t="s">
        <v>1494</v>
      </c>
      <c r="B2885" s="42" t="s">
        <v>1495</v>
      </c>
      <c r="C2885" s="42" t="s">
        <v>10010</v>
      </c>
      <c r="D2885" s="42" t="s">
        <v>409</v>
      </c>
      <c r="E2885">
        <v>32399628</v>
      </c>
      <c r="F2885">
        <v>63</v>
      </c>
      <c r="G2885" s="2">
        <v>46108</v>
      </c>
      <c r="H2885" s="42" t="s">
        <v>10011</v>
      </c>
      <c r="I2885" s="42" t="s">
        <v>72</v>
      </c>
      <c r="J2885" s="42" t="s">
        <v>431</v>
      </c>
      <c r="K2885" s="42" t="s">
        <v>10010</v>
      </c>
      <c r="L2885" s="2">
        <v>46295</v>
      </c>
      <c r="M2885" s="42" t="s">
        <v>582</v>
      </c>
    </row>
    <row r="2886" spans="1:13" x14ac:dyDescent="0.25">
      <c r="A2886" s="42" t="s">
        <v>2676</v>
      </c>
      <c r="B2886" s="42" t="s">
        <v>2677</v>
      </c>
      <c r="C2886" s="42" t="s">
        <v>2678</v>
      </c>
      <c r="D2886" s="42" t="s">
        <v>409</v>
      </c>
      <c r="E2886">
        <v>3000000</v>
      </c>
      <c r="F2886">
        <v>24</v>
      </c>
      <c r="G2886" s="2">
        <v>46052</v>
      </c>
      <c r="H2886" s="42" t="s">
        <v>1153</v>
      </c>
      <c r="I2886" s="42" t="s">
        <v>72</v>
      </c>
      <c r="J2886" s="42" t="s">
        <v>431</v>
      </c>
      <c r="K2886" s="42" t="s">
        <v>2678</v>
      </c>
      <c r="L2886" s="2">
        <v>46295</v>
      </c>
      <c r="M2886" s="42" t="s">
        <v>582</v>
      </c>
    </row>
    <row r="2887" spans="1:13" x14ac:dyDescent="0.25">
      <c r="A2887" s="42" t="s">
        <v>8916</v>
      </c>
      <c r="B2887" s="42" t="s">
        <v>8917</v>
      </c>
      <c r="C2887" s="42" t="s">
        <v>6713</v>
      </c>
      <c r="D2887" s="42" t="s">
        <v>409</v>
      </c>
      <c r="E2887">
        <v>2400000</v>
      </c>
      <c r="F2887">
        <v>9</v>
      </c>
      <c r="G2887" s="2">
        <v>46142</v>
      </c>
      <c r="H2887" s="42" t="s">
        <v>446</v>
      </c>
      <c r="I2887" s="42" t="s">
        <v>72</v>
      </c>
      <c r="J2887" s="42" t="s">
        <v>431</v>
      </c>
      <c r="K2887" s="42" t="s">
        <v>10013</v>
      </c>
      <c r="L2887" s="2">
        <v>46295</v>
      </c>
      <c r="M2887" s="42" t="s">
        <v>582</v>
      </c>
    </row>
    <row r="2888" spans="1:13" x14ac:dyDescent="0.25">
      <c r="A2888" s="42" t="s">
        <v>1058</v>
      </c>
      <c r="B2888" s="42" t="s">
        <v>1059</v>
      </c>
      <c r="C2888" s="42" t="s">
        <v>6714</v>
      </c>
      <c r="D2888" s="42" t="s">
        <v>409</v>
      </c>
      <c r="E2888">
        <v>16112160</v>
      </c>
      <c r="F2888">
        <v>23</v>
      </c>
      <c r="G2888" s="2">
        <v>46120</v>
      </c>
      <c r="H2888" s="42" t="s">
        <v>10012</v>
      </c>
      <c r="I2888" s="42" t="s">
        <v>72</v>
      </c>
      <c r="J2888" s="42" t="s">
        <v>431</v>
      </c>
      <c r="K2888" s="42" t="s">
        <v>6714</v>
      </c>
      <c r="L2888" s="2">
        <v>46295</v>
      </c>
      <c r="M2888" s="42" t="s">
        <v>582</v>
      </c>
    </row>
    <row r="2889" spans="1:13" x14ac:dyDescent="0.25">
      <c r="A2889" s="42" t="s">
        <v>933</v>
      </c>
      <c r="B2889" s="42" t="s">
        <v>890</v>
      </c>
      <c r="C2889" s="42" t="s">
        <v>13569</v>
      </c>
      <c r="D2889" s="42" t="s">
        <v>409</v>
      </c>
      <c r="E2889">
        <v>5757116</v>
      </c>
      <c r="F2889">
        <v>6</v>
      </c>
      <c r="G2889" s="2">
        <v>46213</v>
      </c>
      <c r="H2889" s="42" t="s">
        <v>1153</v>
      </c>
      <c r="I2889" s="42" t="s">
        <v>72</v>
      </c>
      <c r="J2889" s="42" t="s">
        <v>431</v>
      </c>
      <c r="K2889" s="42" t="s">
        <v>13569</v>
      </c>
      <c r="L2889" s="2">
        <v>46295</v>
      </c>
      <c r="M2889" s="42" t="s">
        <v>582</v>
      </c>
    </row>
    <row r="2890" spans="1:13" x14ac:dyDescent="0.25">
      <c r="A2890" s="42" t="s">
        <v>2445</v>
      </c>
      <c r="B2890" s="42" t="s">
        <v>2446</v>
      </c>
      <c r="C2890" s="42" t="s">
        <v>1322</v>
      </c>
      <c r="D2890" s="42" t="s">
        <v>409</v>
      </c>
      <c r="E2890">
        <v>9379136</v>
      </c>
      <c r="F2890">
        <v>12</v>
      </c>
      <c r="G2890" s="2">
        <v>45819</v>
      </c>
      <c r="H2890" s="42" t="s">
        <v>2296</v>
      </c>
      <c r="I2890" s="42" t="s">
        <v>72</v>
      </c>
      <c r="J2890" s="42" t="s">
        <v>431</v>
      </c>
      <c r="K2890" s="42" t="s">
        <v>1322</v>
      </c>
      <c r="L2890" s="2">
        <v>46283</v>
      </c>
      <c r="M2890" s="42" t="s">
        <v>582</v>
      </c>
    </row>
    <row r="2891" spans="1:13" x14ac:dyDescent="0.25">
      <c r="A2891" s="42" t="s">
        <v>1483</v>
      </c>
      <c r="B2891" s="42" t="s">
        <v>1484</v>
      </c>
      <c r="C2891" s="42" t="s">
        <v>1485</v>
      </c>
      <c r="D2891" s="42" t="s">
        <v>409</v>
      </c>
      <c r="E2891">
        <v>11257469</v>
      </c>
      <c r="F2891">
        <v>24</v>
      </c>
      <c r="G2891" s="2">
        <v>45868</v>
      </c>
      <c r="H2891" s="42" t="s">
        <v>2295</v>
      </c>
      <c r="I2891" s="42" t="s">
        <v>72</v>
      </c>
      <c r="J2891" s="42" t="s">
        <v>431</v>
      </c>
      <c r="K2891" s="42" t="s">
        <v>1485</v>
      </c>
      <c r="L2891" s="2">
        <v>46283</v>
      </c>
      <c r="M2891" s="42" t="s">
        <v>582</v>
      </c>
    </row>
    <row r="2892" spans="1:13" x14ac:dyDescent="0.25">
      <c r="A2892" s="42" t="s">
        <v>195</v>
      </c>
      <c r="B2892" s="42" t="s">
        <v>1</v>
      </c>
      <c r="C2892" s="42" t="s">
        <v>727</v>
      </c>
      <c r="D2892" s="42" t="s">
        <v>409</v>
      </c>
      <c r="E2892">
        <v>98428510</v>
      </c>
      <c r="F2892">
        <v>27</v>
      </c>
      <c r="G2892" s="2">
        <v>45688</v>
      </c>
      <c r="H2892" s="42" t="s">
        <v>1153</v>
      </c>
      <c r="I2892" s="42" t="s">
        <v>72</v>
      </c>
      <c r="J2892" s="42" t="s">
        <v>431</v>
      </c>
      <c r="K2892" s="42" t="s">
        <v>727</v>
      </c>
      <c r="L2892" s="2">
        <v>46269</v>
      </c>
      <c r="M2892" s="42" t="s">
        <v>582</v>
      </c>
    </row>
    <row r="2893" spans="1:13" x14ac:dyDescent="0.25">
      <c r="A2893" s="42" t="s">
        <v>177</v>
      </c>
      <c r="B2893" s="42" t="s">
        <v>1588</v>
      </c>
      <c r="C2893" s="42" t="s">
        <v>1600</v>
      </c>
      <c r="D2893" s="42" t="s">
        <v>409</v>
      </c>
      <c r="E2893">
        <v>27000000</v>
      </c>
      <c r="F2893">
        <v>36</v>
      </c>
      <c r="G2893" s="2">
        <v>45898</v>
      </c>
      <c r="H2893" s="42" t="s">
        <v>1693</v>
      </c>
      <c r="I2893" s="42" t="s">
        <v>72</v>
      </c>
      <c r="J2893" s="42" t="s">
        <v>431</v>
      </c>
      <c r="K2893" s="42" t="s">
        <v>1600</v>
      </c>
      <c r="L2893" s="2">
        <v>46266</v>
      </c>
      <c r="M2893" s="42" t="s">
        <v>582</v>
      </c>
    </row>
    <row r="2894" spans="1:13" x14ac:dyDescent="0.25">
      <c r="A2894" s="42" t="s">
        <v>2676</v>
      </c>
      <c r="B2894" s="42" t="s">
        <v>2677</v>
      </c>
      <c r="C2894" s="42" t="s">
        <v>2678</v>
      </c>
      <c r="D2894" s="42" t="s">
        <v>409</v>
      </c>
      <c r="E2894">
        <v>3000000</v>
      </c>
      <c r="F2894">
        <v>24</v>
      </c>
      <c r="G2894" s="2">
        <v>46052</v>
      </c>
      <c r="H2894" s="42" t="s">
        <v>1153</v>
      </c>
      <c r="I2894" s="42" t="s">
        <v>72</v>
      </c>
      <c r="J2894" s="42" t="s">
        <v>431</v>
      </c>
      <c r="K2894" s="42" t="s">
        <v>2678</v>
      </c>
      <c r="L2894" s="2">
        <v>46265</v>
      </c>
      <c r="M2894" s="42" t="s">
        <v>582</v>
      </c>
    </row>
    <row r="2895" spans="1:13" x14ac:dyDescent="0.25">
      <c r="A2895" s="42" t="s">
        <v>933</v>
      </c>
      <c r="B2895" s="42" t="s">
        <v>890</v>
      </c>
      <c r="C2895" s="42" t="s">
        <v>13569</v>
      </c>
      <c r="D2895" s="42" t="s">
        <v>409</v>
      </c>
      <c r="E2895">
        <v>5757116</v>
      </c>
      <c r="F2895">
        <v>6</v>
      </c>
      <c r="G2895" s="2">
        <v>46213</v>
      </c>
      <c r="H2895" s="42" t="s">
        <v>1153</v>
      </c>
      <c r="I2895" s="42" t="s">
        <v>72</v>
      </c>
      <c r="J2895" s="42" t="s">
        <v>431</v>
      </c>
      <c r="K2895" s="42" t="s">
        <v>13569</v>
      </c>
      <c r="L2895" s="2">
        <v>46264</v>
      </c>
      <c r="M2895" s="42" t="s">
        <v>582</v>
      </c>
    </row>
    <row r="2896" spans="1:13" x14ac:dyDescent="0.25">
      <c r="A2896" s="42" t="s">
        <v>1494</v>
      </c>
      <c r="B2896" s="42" t="s">
        <v>1495</v>
      </c>
      <c r="C2896" s="42" t="s">
        <v>10010</v>
      </c>
      <c r="D2896" s="42" t="s">
        <v>409</v>
      </c>
      <c r="E2896">
        <v>32399628</v>
      </c>
      <c r="F2896">
        <v>63</v>
      </c>
      <c r="G2896" s="2">
        <v>46108</v>
      </c>
      <c r="H2896" s="42" t="s">
        <v>10011</v>
      </c>
      <c r="I2896" s="42" t="s">
        <v>72</v>
      </c>
      <c r="J2896" s="42" t="s">
        <v>431</v>
      </c>
      <c r="K2896" s="42" t="s">
        <v>10010</v>
      </c>
      <c r="L2896" s="2">
        <v>46264</v>
      </c>
      <c r="M2896" s="42" t="s">
        <v>582</v>
      </c>
    </row>
    <row r="2897" spans="1:13" x14ac:dyDescent="0.25">
      <c r="A2897" s="42" t="s">
        <v>1483</v>
      </c>
      <c r="B2897" s="42" t="s">
        <v>1484</v>
      </c>
      <c r="C2897" s="42" t="s">
        <v>1757</v>
      </c>
      <c r="D2897" s="42" t="s">
        <v>409</v>
      </c>
      <c r="E2897">
        <v>3889531</v>
      </c>
      <c r="F2897">
        <v>24</v>
      </c>
      <c r="G2897" s="2">
        <v>45952</v>
      </c>
      <c r="H2897" s="42" t="s">
        <v>2295</v>
      </c>
      <c r="I2897" s="42" t="s">
        <v>72</v>
      </c>
      <c r="J2897" s="42" t="s">
        <v>431</v>
      </c>
      <c r="K2897" s="42" t="s">
        <v>1758</v>
      </c>
      <c r="L2897" s="2">
        <v>46264</v>
      </c>
      <c r="M2897" s="42" t="s">
        <v>582</v>
      </c>
    </row>
    <row r="2898" spans="1:13" x14ac:dyDescent="0.25">
      <c r="A2898" s="42" t="s">
        <v>8916</v>
      </c>
      <c r="B2898" s="42" t="s">
        <v>8917</v>
      </c>
      <c r="C2898" s="42" t="s">
        <v>6713</v>
      </c>
      <c r="D2898" s="42" t="s">
        <v>409</v>
      </c>
      <c r="E2898">
        <v>2400000</v>
      </c>
      <c r="F2898">
        <v>9</v>
      </c>
      <c r="G2898" s="2">
        <v>46142</v>
      </c>
      <c r="H2898" s="42" t="s">
        <v>446</v>
      </c>
      <c r="I2898" s="42" t="s">
        <v>72</v>
      </c>
      <c r="J2898" s="42" t="s">
        <v>431</v>
      </c>
      <c r="K2898" s="42" t="s">
        <v>10013</v>
      </c>
      <c r="L2898" s="2">
        <v>46264</v>
      </c>
      <c r="M2898" s="42" t="s">
        <v>582</v>
      </c>
    </row>
    <row r="2899" spans="1:13" x14ac:dyDescent="0.25">
      <c r="A2899" s="42" t="s">
        <v>1058</v>
      </c>
      <c r="B2899" s="42" t="s">
        <v>1059</v>
      </c>
      <c r="C2899" s="42" t="s">
        <v>6714</v>
      </c>
      <c r="D2899" s="42" t="s">
        <v>409</v>
      </c>
      <c r="E2899">
        <v>16112160</v>
      </c>
      <c r="F2899">
        <v>23</v>
      </c>
      <c r="G2899" s="2">
        <v>46120</v>
      </c>
      <c r="H2899" s="42" t="s">
        <v>10012</v>
      </c>
      <c r="I2899" s="42" t="s">
        <v>72</v>
      </c>
      <c r="J2899" s="42" t="s">
        <v>431</v>
      </c>
      <c r="K2899" s="42" t="s">
        <v>6714</v>
      </c>
      <c r="L2899" s="2">
        <v>46264</v>
      </c>
      <c r="M2899" s="42" t="s">
        <v>582</v>
      </c>
    </row>
    <row r="2900" spans="1:13" x14ac:dyDescent="0.25">
      <c r="A2900" s="42" t="s">
        <v>2445</v>
      </c>
      <c r="B2900" s="42" t="s">
        <v>2446</v>
      </c>
      <c r="C2900" s="42" t="s">
        <v>1322</v>
      </c>
      <c r="D2900" s="42" t="s">
        <v>409</v>
      </c>
      <c r="E2900">
        <v>13772427</v>
      </c>
      <c r="F2900">
        <v>12</v>
      </c>
      <c r="G2900" s="2">
        <v>45819</v>
      </c>
      <c r="H2900" s="42" t="s">
        <v>2296</v>
      </c>
      <c r="I2900" s="42" t="s">
        <v>72</v>
      </c>
      <c r="J2900" s="42" t="s">
        <v>431</v>
      </c>
      <c r="K2900" s="42" t="s">
        <v>1322</v>
      </c>
      <c r="L2900" s="2">
        <v>46248</v>
      </c>
      <c r="M2900" s="42" t="s">
        <v>582</v>
      </c>
    </row>
    <row r="2901" spans="1:13" x14ac:dyDescent="0.25">
      <c r="A2901" s="42" t="s">
        <v>1483</v>
      </c>
      <c r="B2901" s="42" t="s">
        <v>1484</v>
      </c>
      <c r="C2901" s="42" t="s">
        <v>1485</v>
      </c>
      <c r="D2901" s="42" t="s">
        <v>409</v>
      </c>
      <c r="E2901">
        <v>11257469</v>
      </c>
      <c r="F2901">
        <v>24</v>
      </c>
      <c r="G2901" s="2">
        <v>45868</v>
      </c>
      <c r="H2901" s="42" t="s">
        <v>2295</v>
      </c>
      <c r="I2901" s="42" t="s">
        <v>72</v>
      </c>
      <c r="J2901" s="42" t="s">
        <v>431</v>
      </c>
      <c r="K2901" s="42" t="s">
        <v>1485</v>
      </c>
      <c r="L2901" s="2">
        <v>46248</v>
      </c>
      <c r="M2901" s="42" t="s">
        <v>582</v>
      </c>
    </row>
    <row r="2902" spans="1:13" x14ac:dyDescent="0.25">
      <c r="A2902" s="42" t="s">
        <v>195</v>
      </c>
      <c r="B2902" s="42" t="s">
        <v>1</v>
      </c>
      <c r="C2902" s="42" t="s">
        <v>727</v>
      </c>
      <c r="D2902" s="42" t="s">
        <v>409</v>
      </c>
      <c r="E2902">
        <v>98428510</v>
      </c>
      <c r="F2902">
        <v>27</v>
      </c>
      <c r="G2902" s="2">
        <v>45688</v>
      </c>
      <c r="H2902" s="42" t="s">
        <v>1153</v>
      </c>
      <c r="I2902" s="42" t="s">
        <v>72</v>
      </c>
      <c r="J2902" s="42" t="s">
        <v>431</v>
      </c>
      <c r="K2902" s="42" t="s">
        <v>727</v>
      </c>
      <c r="L2902" s="2">
        <v>46247</v>
      </c>
      <c r="M2902" s="42" t="s">
        <v>582</v>
      </c>
    </row>
    <row r="2903" spans="1:13" x14ac:dyDescent="0.25">
      <c r="A2903" s="42" t="s">
        <v>177</v>
      </c>
      <c r="B2903" s="42" t="s">
        <v>1588</v>
      </c>
      <c r="C2903" s="42" t="s">
        <v>1600</v>
      </c>
      <c r="D2903" s="42" t="s">
        <v>409</v>
      </c>
      <c r="E2903">
        <v>27000000</v>
      </c>
      <c r="F2903">
        <v>36</v>
      </c>
      <c r="G2903" s="2">
        <v>45898</v>
      </c>
      <c r="H2903" s="42" t="s">
        <v>1693</v>
      </c>
      <c r="I2903" s="42" t="s">
        <v>72</v>
      </c>
      <c r="J2903" s="42" t="s">
        <v>431</v>
      </c>
      <c r="K2903" s="42" t="s">
        <v>1600</v>
      </c>
      <c r="L2903" s="2">
        <v>46235</v>
      </c>
      <c r="M2903" s="42" t="s">
        <v>582</v>
      </c>
    </row>
    <row r="2904" spans="1:13" x14ac:dyDescent="0.25">
      <c r="A2904" s="42" t="s">
        <v>816</v>
      </c>
      <c r="B2904" s="42" t="s">
        <v>596</v>
      </c>
      <c r="C2904" s="42" t="s">
        <v>546</v>
      </c>
      <c r="D2904" s="42" t="s">
        <v>409</v>
      </c>
      <c r="E2904">
        <v>96000000</v>
      </c>
      <c r="F2904">
        <v>10</v>
      </c>
      <c r="G2904" s="2">
        <v>45504</v>
      </c>
      <c r="H2904" s="42" t="s">
        <v>469</v>
      </c>
      <c r="I2904" s="42" t="s">
        <v>72</v>
      </c>
      <c r="J2904" s="42" t="s">
        <v>431</v>
      </c>
      <c r="K2904" s="42" t="s">
        <v>547</v>
      </c>
      <c r="L2904" s="2">
        <v>46235</v>
      </c>
      <c r="M2904" s="42" t="s">
        <v>582</v>
      </c>
    </row>
    <row r="2905" spans="1:13" x14ac:dyDescent="0.25">
      <c r="A2905" s="42" t="s">
        <v>2676</v>
      </c>
      <c r="B2905" s="42" t="s">
        <v>2677</v>
      </c>
      <c r="C2905" s="42" t="s">
        <v>2678</v>
      </c>
      <c r="D2905" s="42" t="s">
        <v>409</v>
      </c>
      <c r="E2905">
        <v>3000000</v>
      </c>
      <c r="F2905">
        <v>24</v>
      </c>
      <c r="G2905" s="2">
        <v>46052</v>
      </c>
      <c r="H2905" s="42" t="s">
        <v>1153</v>
      </c>
      <c r="I2905" s="42" t="s">
        <v>72</v>
      </c>
      <c r="J2905" s="42" t="s">
        <v>431</v>
      </c>
      <c r="K2905" s="42" t="s">
        <v>2678</v>
      </c>
      <c r="L2905" s="2">
        <v>46234</v>
      </c>
      <c r="M2905" s="42" t="s">
        <v>582</v>
      </c>
    </row>
    <row r="2906" spans="1:13" x14ac:dyDescent="0.25">
      <c r="A2906" s="42" t="s">
        <v>8916</v>
      </c>
      <c r="B2906" s="42" t="s">
        <v>8917</v>
      </c>
      <c r="C2906" s="42" t="s">
        <v>6713</v>
      </c>
      <c r="D2906" s="42" t="s">
        <v>409</v>
      </c>
      <c r="E2906">
        <v>2400000</v>
      </c>
      <c r="F2906">
        <v>9</v>
      </c>
      <c r="G2906" s="2">
        <v>46142</v>
      </c>
      <c r="H2906" s="42" t="s">
        <v>446</v>
      </c>
      <c r="I2906" s="42" t="s">
        <v>72</v>
      </c>
      <c r="J2906" s="42" t="s">
        <v>431</v>
      </c>
      <c r="K2906" s="42" t="s">
        <v>10013</v>
      </c>
      <c r="L2906" s="2">
        <v>46233</v>
      </c>
      <c r="M2906" s="42" t="s">
        <v>582</v>
      </c>
    </row>
    <row r="2907" spans="1:13" x14ac:dyDescent="0.25">
      <c r="A2907" s="42" t="s">
        <v>1058</v>
      </c>
      <c r="B2907" s="42" t="s">
        <v>1059</v>
      </c>
      <c r="C2907" s="42" t="s">
        <v>6714</v>
      </c>
      <c r="D2907" s="42" t="s">
        <v>409</v>
      </c>
      <c r="E2907">
        <v>16112160</v>
      </c>
      <c r="F2907">
        <v>23</v>
      </c>
      <c r="G2907" s="2">
        <v>46120</v>
      </c>
      <c r="H2907" s="42" t="s">
        <v>10012</v>
      </c>
      <c r="I2907" s="42" t="s">
        <v>72</v>
      </c>
      <c r="J2907" s="42" t="s">
        <v>431</v>
      </c>
      <c r="K2907" s="42" t="s">
        <v>6714</v>
      </c>
      <c r="L2907" s="2">
        <v>46233</v>
      </c>
      <c r="M2907" s="42" t="s">
        <v>582</v>
      </c>
    </row>
    <row r="2908" spans="1:13" x14ac:dyDescent="0.25">
      <c r="A2908" s="42" t="s">
        <v>933</v>
      </c>
      <c r="B2908" s="42" t="s">
        <v>890</v>
      </c>
      <c r="C2908" s="42" t="s">
        <v>13569</v>
      </c>
      <c r="D2908" s="42" t="s">
        <v>409</v>
      </c>
      <c r="E2908">
        <v>5757116</v>
      </c>
      <c r="F2908">
        <v>6</v>
      </c>
      <c r="G2908" s="2">
        <v>46213</v>
      </c>
      <c r="H2908" s="42" t="s">
        <v>1153</v>
      </c>
      <c r="I2908" s="42" t="s">
        <v>72</v>
      </c>
      <c r="J2908" s="42" t="s">
        <v>431</v>
      </c>
      <c r="K2908" s="42" t="s">
        <v>13569</v>
      </c>
      <c r="L2908" s="2">
        <v>46233</v>
      </c>
      <c r="M2908" s="42" t="s">
        <v>582</v>
      </c>
    </row>
    <row r="2909" spans="1:13" x14ac:dyDescent="0.25">
      <c r="A2909" s="42" t="s">
        <v>1494</v>
      </c>
      <c r="B2909" s="42" t="s">
        <v>1495</v>
      </c>
      <c r="C2909" s="42" t="s">
        <v>10010</v>
      </c>
      <c r="D2909" s="42" t="s">
        <v>409</v>
      </c>
      <c r="E2909">
        <v>32399628</v>
      </c>
      <c r="F2909">
        <v>63</v>
      </c>
      <c r="G2909" s="2">
        <v>46108</v>
      </c>
      <c r="H2909" s="42" t="s">
        <v>10011</v>
      </c>
      <c r="I2909" s="42" t="s">
        <v>72</v>
      </c>
      <c r="J2909" s="42" t="s">
        <v>431</v>
      </c>
      <c r="K2909" s="42" t="s">
        <v>10010</v>
      </c>
      <c r="L2909" s="2">
        <v>46233</v>
      </c>
      <c r="M2909" s="42" t="s">
        <v>582</v>
      </c>
    </row>
    <row r="2910" spans="1:13" x14ac:dyDescent="0.25">
      <c r="A2910" s="42" t="s">
        <v>1483</v>
      </c>
      <c r="B2910" s="42" t="s">
        <v>1484</v>
      </c>
      <c r="C2910" s="42" t="s">
        <v>1757</v>
      </c>
      <c r="D2910" s="42" t="s">
        <v>409</v>
      </c>
      <c r="E2910">
        <v>3889531</v>
      </c>
      <c r="F2910">
        <v>24</v>
      </c>
      <c r="G2910" s="2">
        <v>45952</v>
      </c>
      <c r="H2910" s="42" t="s">
        <v>2295</v>
      </c>
      <c r="I2910" s="42" t="s">
        <v>72</v>
      </c>
      <c r="J2910" s="42" t="s">
        <v>431</v>
      </c>
      <c r="K2910" s="42" t="s">
        <v>1758</v>
      </c>
      <c r="L2910" s="2">
        <v>46233</v>
      </c>
      <c r="M2910" s="42" t="s">
        <v>582</v>
      </c>
    </row>
    <row r="2911" spans="1:13" x14ac:dyDescent="0.25">
      <c r="A2911" s="42" t="s">
        <v>1483</v>
      </c>
      <c r="B2911" s="42" t="s">
        <v>1484</v>
      </c>
      <c r="C2911" s="42" t="s">
        <v>1485</v>
      </c>
      <c r="D2911" s="42" t="s">
        <v>409</v>
      </c>
      <c r="E2911">
        <v>11257469</v>
      </c>
      <c r="F2911">
        <v>24</v>
      </c>
      <c r="G2911" s="2">
        <v>45868</v>
      </c>
      <c r="H2911" s="42" t="s">
        <v>2295</v>
      </c>
      <c r="I2911" s="42" t="s">
        <v>72</v>
      </c>
      <c r="J2911" s="42" t="s">
        <v>431</v>
      </c>
      <c r="K2911" s="42" t="s">
        <v>1485</v>
      </c>
      <c r="L2911" s="2">
        <v>46219</v>
      </c>
      <c r="M2911" s="42" t="s">
        <v>582</v>
      </c>
    </row>
    <row r="2912" spans="1:13" x14ac:dyDescent="0.25">
      <c r="A2912" s="42" t="s">
        <v>2445</v>
      </c>
      <c r="B2912" s="42" t="s">
        <v>2446</v>
      </c>
      <c r="C2912" s="42" t="s">
        <v>1322</v>
      </c>
      <c r="D2912" s="42" t="s">
        <v>409</v>
      </c>
      <c r="E2912">
        <v>13772431</v>
      </c>
      <c r="F2912">
        <v>12</v>
      </c>
      <c r="G2912" s="2">
        <v>45819</v>
      </c>
      <c r="H2912" s="42" t="s">
        <v>2296</v>
      </c>
      <c r="I2912" s="42" t="s">
        <v>72</v>
      </c>
      <c r="J2912" s="42" t="s">
        <v>431</v>
      </c>
      <c r="K2912" s="42" t="s">
        <v>1322</v>
      </c>
      <c r="L2912" s="2">
        <v>46219</v>
      </c>
      <c r="M2912" s="42" t="s">
        <v>582</v>
      </c>
    </row>
    <row r="2913" spans="1:13" x14ac:dyDescent="0.25">
      <c r="A2913" s="42" t="s">
        <v>1318</v>
      </c>
      <c r="B2913" s="42" t="s">
        <v>1319</v>
      </c>
      <c r="C2913" s="42" t="s">
        <v>1320</v>
      </c>
      <c r="D2913" s="42" t="s">
        <v>409</v>
      </c>
      <c r="E2913">
        <v>10231743</v>
      </c>
      <c r="F2913">
        <v>11</v>
      </c>
      <c r="G2913" s="2">
        <v>45813</v>
      </c>
      <c r="H2913" s="42" t="s">
        <v>1238</v>
      </c>
      <c r="I2913" s="42" t="s">
        <v>72</v>
      </c>
      <c r="J2913" s="42" t="s">
        <v>431</v>
      </c>
      <c r="K2913" s="42" t="s">
        <v>1321</v>
      </c>
      <c r="L2913" s="2">
        <v>46218</v>
      </c>
      <c r="M2913" s="42" t="s">
        <v>582</v>
      </c>
    </row>
    <row r="2914" spans="1:13" x14ac:dyDescent="0.25">
      <c r="A2914" s="42" t="s">
        <v>195</v>
      </c>
      <c r="B2914" s="42" t="s">
        <v>1</v>
      </c>
      <c r="C2914" s="42" t="s">
        <v>727</v>
      </c>
      <c r="D2914" s="42" t="s">
        <v>409</v>
      </c>
      <c r="E2914">
        <v>98428510</v>
      </c>
      <c r="F2914">
        <v>27</v>
      </c>
      <c r="G2914" s="2">
        <v>45688</v>
      </c>
      <c r="H2914" s="42" t="s">
        <v>1153</v>
      </c>
      <c r="I2914" s="42" t="s">
        <v>72</v>
      </c>
      <c r="J2914" s="42" t="s">
        <v>431</v>
      </c>
      <c r="K2914" s="42" t="s">
        <v>727</v>
      </c>
      <c r="L2914" s="2">
        <v>46213</v>
      </c>
      <c r="M2914" s="42" t="s">
        <v>582</v>
      </c>
    </row>
    <row r="2915" spans="1:13" x14ac:dyDescent="0.25">
      <c r="A2915" s="42" t="s">
        <v>177</v>
      </c>
      <c r="B2915" s="42" t="s">
        <v>1588</v>
      </c>
      <c r="C2915" s="42" t="s">
        <v>1600</v>
      </c>
      <c r="D2915" s="42" t="s">
        <v>409</v>
      </c>
      <c r="E2915">
        <v>27000000</v>
      </c>
      <c r="F2915">
        <v>36</v>
      </c>
      <c r="G2915" s="2">
        <v>45898</v>
      </c>
      <c r="H2915" s="42" t="s">
        <v>1693</v>
      </c>
      <c r="I2915" s="42" t="s">
        <v>72</v>
      </c>
      <c r="J2915" s="42" t="s">
        <v>431</v>
      </c>
      <c r="K2915" s="42" t="s">
        <v>1600</v>
      </c>
      <c r="L2915" s="2">
        <v>46211</v>
      </c>
      <c r="M2915" s="42" t="s">
        <v>582</v>
      </c>
    </row>
    <row r="2916" spans="1:13" x14ac:dyDescent="0.25">
      <c r="A2916" s="42" t="s">
        <v>816</v>
      </c>
      <c r="B2916" s="42" t="s">
        <v>596</v>
      </c>
      <c r="C2916" s="42" t="s">
        <v>546</v>
      </c>
      <c r="D2916" s="42" t="s">
        <v>409</v>
      </c>
      <c r="E2916">
        <v>96000000</v>
      </c>
      <c r="F2916">
        <v>10</v>
      </c>
      <c r="G2916" s="2">
        <v>45504</v>
      </c>
      <c r="H2916" s="42" t="s">
        <v>469</v>
      </c>
      <c r="I2916" s="42" t="s">
        <v>72</v>
      </c>
      <c r="J2916" s="42" t="s">
        <v>431</v>
      </c>
      <c r="K2916" s="42" t="s">
        <v>547</v>
      </c>
      <c r="L2916" s="2">
        <v>46204</v>
      </c>
      <c r="M2916" s="42" t="s">
        <v>582</v>
      </c>
    </row>
    <row r="2917" spans="1:13" x14ac:dyDescent="0.25">
      <c r="A2917" s="42" t="s">
        <v>8916</v>
      </c>
      <c r="B2917" s="42" t="s">
        <v>8917</v>
      </c>
      <c r="C2917" s="42" t="s">
        <v>6713</v>
      </c>
      <c r="D2917" s="42" t="s">
        <v>409</v>
      </c>
      <c r="E2917">
        <v>2400000</v>
      </c>
      <c r="F2917">
        <v>9</v>
      </c>
      <c r="G2917" s="2">
        <v>46142</v>
      </c>
      <c r="H2917" s="42" t="s">
        <v>446</v>
      </c>
      <c r="I2917" s="42" t="s">
        <v>72</v>
      </c>
      <c r="J2917" s="42" t="s">
        <v>431</v>
      </c>
      <c r="K2917" s="42" t="s">
        <v>10013</v>
      </c>
      <c r="L2917" s="2">
        <v>46203</v>
      </c>
      <c r="M2917" s="42" t="s">
        <v>582</v>
      </c>
    </row>
    <row r="2918" spans="1:13" x14ac:dyDescent="0.25">
      <c r="A2918" s="42" t="s">
        <v>1483</v>
      </c>
      <c r="B2918" s="42" t="s">
        <v>1484</v>
      </c>
      <c r="C2918" s="42" t="s">
        <v>1757</v>
      </c>
      <c r="D2918" s="42" t="s">
        <v>409</v>
      </c>
      <c r="E2918">
        <v>3889531</v>
      </c>
      <c r="F2918">
        <v>24</v>
      </c>
      <c r="G2918" s="2">
        <v>45952</v>
      </c>
      <c r="H2918" s="42" t="s">
        <v>2295</v>
      </c>
      <c r="I2918" s="42" t="s">
        <v>72</v>
      </c>
      <c r="J2918" s="42" t="s">
        <v>431</v>
      </c>
      <c r="K2918" s="42" t="s">
        <v>1758</v>
      </c>
      <c r="L2918" s="2">
        <v>46203</v>
      </c>
      <c r="M2918" s="42" t="s">
        <v>582</v>
      </c>
    </row>
    <row r="2919" spans="1:13" x14ac:dyDescent="0.25">
      <c r="A2919" s="42" t="s">
        <v>1824</v>
      </c>
      <c r="B2919" s="42" t="s">
        <v>1825</v>
      </c>
      <c r="C2919" s="42" t="s">
        <v>1826</v>
      </c>
      <c r="D2919" s="42" t="s">
        <v>409</v>
      </c>
      <c r="E2919">
        <v>2875510</v>
      </c>
      <c r="F2919">
        <v>7</v>
      </c>
      <c r="G2919" s="2">
        <v>45966</v>
      </c>
      <c r="H2919" s="42" t="s">
        <v>1153</v>
      </c>
      <c r="I2919" s="42" t="s">
        <v>72</v>
      </c>
      <c r="J2919" s="42" t="s">
        <v>431</v>
      </c>
      <c r="K2919" s="42" t="s">
        <v>1826</v>
      </c>
      <c r="L2919" s="2">
        <v>46203</v>
      </c>
      <c r="M2919" s="42" t="s">
        <v>582</v>
      </c>
    </row>
    <row r="2920" spans="1:13" x14ac:dyDescent="0.25">
      <c r="A2920" s="42" t="s">
        <v>1058</v>
      </c>
      <c r="B2920" s="42" t="s">
        <v>1059</v>
      </c>
      <c r="C2920" s="42" t="s">
        <v>6714</v>
      </c>
      <c r="D2920" s="42" t="s">
        <v>409</v>
      </c>
      <c r="E2920">
        <v>16112160</v>
      </c>
      <c r="F2920">
        <v>23</v>
      </c>
      <c r="G2920" s="2">
        <v>46120</v>
      </c>
      <c r="H2920" s="42" t="s">
        <v>10012</v>
      </c>
      <c r="I2920" s="42" t="s">
        <v>72</v>
      </c>
      <c r="J2920" s="42" t="s">
        <v>431</v>
      </c>
      <c r="K2920" s="42" t="s">
        <v>6714</v>
      </c>
      <c r="L2920" s="2">
        <v>46203</v>
      </c>
      <c r="M2920" s="42" t="s">
        <v>582</v>
      </c>
    </row>
    <row r="2921" spans="1:13" x14ac:dyDescent="0.25">
      <c r="A2921" s="42" t="s">
        <v>1494</v>
      </c>
      <c r="B2921" s="42" t="s">
        <v>1495</v>
      </c>
      <c r="C2921" s="42" t="s">
        <v>10010</v>
      </c>
      <c r="D2921" s="42" t="s">
        <v>409</v>
      </c>
      <c r="E2921">
        <v>32399628</v>
      </c>
      <c r="F2921">
        <v>63</v>
      </c>
      <c r="G2921" s="2">
        <v>46108</v>
      </c>
      <c r="H2921" s="42" t="s">
        <v>10011</v>
      </c>
      <c r="I2921" s="42" t="s">
        <v>72</v>
      </c>
      <c r="J2921" s="42" t="s">
        <v>431</v>
      </c>
      <c r="K2921" s="42" t="s">
        <v>10010</v>
      </c>
      <c r="L2921" s="2">
        <v>46203</v>
      </c>
      <c r="M2921" s="42" t="s">
        <v>582</v>
      </c>
    </row>
    <row r="2922" spans="1:13" x14ac:dyDescent="0.25">
      <c r="A2922" s="42" t="s">
        <v>2676</v>
      </c>
      <c r="B2922" s="42" t="s">
        <v>2677</v>
      </c>
      <c r="C2922" s="42" t="s">
        <v>2678</v>
      </c>
      <c r="D2922" s="42" t="s">
        <v>409</v>
      </c>
      <c r="E2922">
        <v>3000000</v>
      </c>
      <c r="F2922">
        <v>24</v>
      </c>
      <c r="G2922" s="2">
        <v>46052</v>
      </c>
      <c r="H2922" s="42" t="s">
        <v>1153</v>
      </c>
      <c r="I2922" s="42" t="s">
        <v>72</v>
      </c>
      <c r="J2922" s="42" t="s">
        <v>431</v>
      </c>
      <c r="K2922" s="42" t="s">
        <v>2678</v>
      </c>
      <c r="L2922" s="2">
        <v>46203</v>
      </c>
      <c r="M2922" s="42" t="s">
        <v>582</v>
      </c>
    </row>
    <row r="2923" spans="1:13" x14ac:dyDescent="0.25">
      <c r="A2923" s="42" t="s">
        <v>1483</v>
      </c>
      <c r="B2923" s="42" t="s">
        <v>1484</v>
      </c>
      <c r="C2923" s="42" t="s">
        <v>1485</v>
      </c>
      <c r="D2923" s="42" t="s">
        <v>409</v>
      </c>
      <c r="E2923">
        <v>11257469</v>
      </c>
      <c r="F2923">
        <v>24</v>
      </c>
      <c r="G2923" s="2">
        <v>45868</v>
      </c>
      <c r="H2923" s="42" t="s">
        <v>2295</v>
      </c>
      <c r="I2923" s="42" t="s">
        <v>72</v>
      </c>
      <c r="J2923" s="42" t="s">
        <v>431</v>
      </c>
      <c r="K2923" s="42" t="s">
        <v>1485</v>
      </c>
      <c r="L2923" s="2">
        <v>46191</v>
      </c>
      <c r="M2923" s="42" t="s">
        <v>582</v>
      </c>
    </row>
    <row r="2924" spans="1:13" x14ac:dyDescent="0.25">
      <c r="A2924" s="42" t="s">
        <v>2445</v>
      </c>
      <c r="B2924" s="42" t="s">
        <v>2446</v>
      </c>
      <c r="C2924" s="42" t="s">
        <v>1322</v>
      </c>
      <c r="D2924" s="42" t="s">
        <v>409</v>
      </c>
      <c r="E2924">
        <v>13772427</v>
      </c>
      <c r="F2924">
        <v>12</v>
      </c>
      <c r="G2924" s="2">
        <v>45819</v>
      </c>
      <c r="H2924" s="42" t="s">
        <v>2296</v>
      </c>
      <c r="I2924" s="42" t="s">
        <v>72</v>
      </c>
      <c r="J2924" s="42" t="s">
        <v>431</v>
      </c>
      <c r="K2924" s="42" t="s">
        <v>1322</v>
      </c>
      <c r="L2924" s="2">
        <v>46189</v>
      </c>
      <c r="M2924" s="42" t="s">
        <v>582</v>
      </c>
    </row>
    <row r="2925" spans="1:13" x14ac:dyDescent="0.25">
      <c r="A2925" s="42" t="s">
        <v>1318</v>
      </c>
      <c r="B2925" s="42" t="s">
        <v>1319</v>
      </c>
      <c r="C2925" s="42" t="s">
        <v>1320</v>
      </c>
      <c r="D2925" s="42" t="s">
        <v>409</v>
      </c>
      <c r="E2925">
        <v>10231743</v>
      </c>
      <c r="F2925">
        <v>11</v>
      </c>
      <c r="G2925" s="2">
        <v>45813</v>
      </c>
      <c r="H2925" s="42" t="s">
        <v>1238</v>
      </c>
      <c r="I2925" s="42" t="s">
        <v>72</v>
      </c>
      <c r="J2925" s="42" t="s">
        <v>431</v>
      </c>
      <c r="K2925" s="42" t="s">
        <v>1321</v>
      </c>
      <c r="L2925" s="2">
        <v>46182</v>
      </c>
      <c r="M2925" s="42" t="s">
        <v>582</v>
      </c>
    </row>
    <row r="2926" spans="1:13" x14ac:dyDescent="0.25">
      <c r="A2926" s="42" t="s">
        <v>195</v>
      </c>
      <c r="B2926" s="42" t="s">
        <v>1</v>
      </c>
      <c r="C2926" s="42" t="s">
        <v>727</v>
      </c>
      <c r="D2926" s="42" t="s">
        <v>409</v>
      </c>
      <c r="E2926">
        <v>98428510</v>
      </c>
      <c r="F2926">
        <v>27</v>
      </c>
      <c r="G2926" s="2">
        <v>45688</v>
      </c>
      <c r="H2926" s="42" t="s">
        <v>1153</v>
      </c>
      <c r="I2926" s="42" t="s">
        <v>72</v>
      </c>
      <c r="J2926" s="42" t="s">
        <v>431</v>
      </c>
      <c r="K2926" s="42" t="s">
        <v>727</v>
      </c>
      <c r="L2926" s="2">
        <v>46178</v>
      </c>
      <c r="M2926" s="42" t="s">
        <v>582</v>
      </c>
    </row>
    <row r="2927" spans="1:13" x14ac:dyDescent="0.25">
      <c r="A2927" s="42" t="s">
        <v>177</v>
      </c>
      <c r="B2927" s="42" t="s">
        <v>1588</v>
      </c>
      <c r="C2927" s="42" t="s">
        <v>1600</v>
      </c>
      <c r="D2927" s="42" t="s">
        <v>409</v>
      </c>
      <c r="E2927">
        <v>27000000</v>
      </c>
      <c r="F2927">
        <v>36</v>
      </c>
      <c r="G2927" s="2">
        <v>45898</v>
      </c>
      <c r="H2927" s="42" t="s">
        <v>1693</v>
      </c>
      <c r="I2927" s="42" t="s">
        <v>72</v>
      </c>
      <c r="J2927" s="42" t="s">
        <v>431</v>
      </c>
      <c r="K2927" s="42" t="s">
        <v>1600</v>
      </c>
      <c r="L2927" s="2">
        <v>46175</v>
      </c>
      <c r="M2927" s="42" t="s">
        <v>582</v>
      </c>
    </row>
    <row r="2928" spans="1:13" x14ac:dyDescent="0.25">
      <c r="A2928" s="42" t="s">
        <v>816</v>
      </c>
      <c r="B2928" s="42" t="s">
        <v>596</v>
      </c>
      <c r="C2928" s="42" t="s">
        <v>546</v>
      </c>
      <c r="D2928" s="42" t="s">
        <v>409</v>
      </c>
      <c r="E2928">
        <v>96000000</v>
      </c>
      <c r="F2928">
        <v>10</v>
      </c>
      <c r="G2928" s="2">
        <v>45504</v>
      </c>
      <c r="H2928" s="42" t="s">
        <v>469</v>
      </c>
      <c r="I2928" s="42" t="s">
        <v>72</v>
      </c>
      <c r="J2928" s="42" t="s">
        <v>431</v>
      </c>
      <c r="K2928" s="42" t="s">
        <v>547</v>
      </c>
      <c r="L2928" s="2">
        <v>46174</v>
      </c>
      <c r="M2928" s="42" t="s">
        <v>582</v>
      </c>
    </row>
    <row r="2929" spans="1:13" x14ac:dyDescent="0.25">
      <c r="A2929" s="42" t="s">
        <v>2676</v>
      </c>
      <c r="B2929" s="42" t="s">
        <v>2677</v>
      </c>
      <c r="C2929" s="42" t="s">
        <v>2678</v>
      </c>
      <c r="D2929" s="42" t="s">
        <v>409</v>
      </c>
      <c r="E2929">
        <v>3000000</v>
      </c>
      <c r="F2929">
        <v>24</v>
      </c>
      <c r="G2929" s="2">
        <v>46052</v>
      </c>
      <c r="H2929" s="42" t="s">
        <v>1153</v>
      </c>
      <c r="I2929" s="42" t="s">
        <v>72</v>
      </c>
      <c r="J2929" s="42" t="s">
        <v>431</v>
      </c>
      <c r="K2929" s="42" t="s">
        <v>2678</v>
      </c>
      <c r="L2929" s="2">
        <v>46173</v>
      </c>
      <c r="M2929" s="42" t="s">
        <v>582</v>
      </c>
    </row>
    <row r="2930" spans="1:13" x14ac:dyDescent="0.25">
      <c r="A2930" s="42" t="s">
        <v>1824</v>
      </c>
      <c r="B2930" s="42" t="s">
        <v>1825</v>
      </c>
      <c r="C2930" s="42" t="s">
        <v>1826</v>
      </c>
      <c r="D2930" s="42" t="s">
        <v>409</v>
      </c>
      <c r="E2930">
        <v>2875510</v>
      </c>
      <c r="F2930">
        <v>7</v>
      </c>
      <c r="G2930" s="2">
        <v>45966</v>
      </c>
      <c r="H2930" s="42" t="s">
        <v>1153</v>
      </c>
      <c r="I2930" s="42" t="s">
        <v>72</v>
      </c>
      <c r="J2930" s="42" t="s">
        <v>431</v>
      </c>
      <c r="K2930" s="42" t="s">
        <v>1826</v>
      </c>
      <c r="L2930" s="2">
        <v>46172</v>
      </c>
      <c r="M2930" s="42" t="s">
        <v>582</v>
      </c>
    </row>
    <row r="2931" spans="1:13" x14ac:dyDescent="0.25">
      <c r="A2931" s="42" t="s">
        <v>1494</v>
      </c>
      <c r="B2931" s="42" t="s">
        <v>1495</v>
      </c>
      <c r="C2931" s="42" t="s">
        <v>10010</v>
      </c>
      <c r="D2931" s="42" t="s">
        <v>409</v>
      </c>
      <c r="E2931">
        <v>32399628</v>
      </c>
      <c r="F2931">
        <v>63</v>
      </c>
      <c r="G2931" s="2">
        <v>46108</v>
      </c>
      <c r="H2931" s="42" t="s">
        <v>10011</v>
      </c>
      <c r="I2931" s="42" t="s">
        <v>72</v>
      </c>
      <c r="J2931" s="42" t="s">
        <v>431</v>
      </c>
      <c r="K2931" s="42" t="s">
        <v>10010</v>
      </c>
      <c r="L2931" s="2">
        <v>46172</v>
      </c>
      <c r="M2931" s="42" t="s">
        <v>582</v>
      </c>
    </row>
    <row r="2932" spans="1:13" x14ac:dyDescent="0.25">
      <c r="A2932" s="42" t="s">
        <v>1483</v>
      </c>
      <c r="B2932" s="42" t="s">
        <v>1484</v>
      </c>
      <c r="C2932" s="42" t="s">
        <v>1757</v>
      </c>
      <c r="D2932" s="42" t="s">
        <v>409</v>
      </c>
      <c r="E2932">
        <v>3889531</v>
      </c>
      <c r="F2932">
        <v>24</v>
      </c>
      <c r="G2932" s="2">
        <v>45952</v>
      </c>
      <c r="H2932" s="42" t="s">
        <v>2295</v>
      </c>
      <c r="I2932" s="42" t="s">
        <v>72</v>
      </c>
      <c r="J2932" s="42" t="s">
        <v>431</v>
      </c>
      <c r="K2932" s="42" t="s">
        <v>1758</v>
      </c>
      <c r="L2932" s="2">
        <v>46172</v>
      </c>
      <c r="M2932" s="42" t="s">
        <v>582</v>
      </c>
    </row>
    <row r="2933" spans="1:13" x14ac:dyDescent="0.25">
      <c r="A2933" s="42" t="s">
        <v>8916</v>
      </c>
      <c r="B2933" s="42" t="s">
        <v>8917</v>
      </c>
      <c r="C2933" s="42" t="s">
        <v>6713</v>
      </c>
      <c r="D2933" s="42" t="s">
        <v>409</v>
      </c>
      <c r="E2933">
        <v>2400000</v>
      </c>
      <c r="F2933">
        <v>9</v>
      </c>
      <c r="G2933" s="2">
        <v>46142</v>
      </c>
      <c r="H2933" s="42" t="s">
        <v>446</v>
      </c>
      <c r="I2933" s="42" t="s">
        <v>72</v>
      </c>
      <c r="J2933" s="42" t="s">
        <v>431</v>
      </c>
      <c r="K2933" s="42" t="s">
        <v>10013</v>
      </c>
      <c r="L2933" s="2">
        <v>46172</v>
      </c>
      <c r="M2933" s="42" t="s">
        <v>582</v>
      </c>
    </row>
    <row r="2934" spans="1:13" x14ac:dyDescent="0.25">
      <c r="A2934" s="42" t="s">
        <v>1058</v>
      </c>
      <c r="B2934" s="42" t="s">
        <v>1059</v>
      </c>
      <c r="C2934" s="42" t="s">
        <v>6714</v>
      </c>
      <c r="D2934" s="42" t="s">
        <v>409</v>
      </c>
      <c r="E2934">
        <v>16112160</v>
      </c>
      <c r="F2934">
        <v>23</v>
      </c>
      <c r="G2934" s="2">
        <v>46120</v>
      </c>
      <c r="H2934" s="42" t="s">
        <v>10012</v>
      </c>
      <c r="I2934" s="42" t="s">
        <v>72</v>
      </c>
      <c r="J2934" s="42" t="s">
        <v>431</v>
      </c>
      <c r="K2934" s="42" t="s">
        <v>6714</v>
      </c>
      <c r="L2934" s="2">
        <v>46172</v>
      </c>
      <c r="M2934" s="42" t="s">
        <v>582</v>
      </c>
    </row>
    <row r="2935" spans="1:13" x14ac:dyDescent="0.25">
      <c r="A2935" s="42" t="s">
        <v>2445</v>
      </c>
      <c r="B2935" s="42" t="s">
        <v>2446</v>
      </c>
      <c r="C2935" s="42" t="s">
        <v>1322</v>
      </c>
      <c r="D2935" s="42" t="s">
        <v>409</v>
      </c>
      <c r="E2935">
        <v>13772427</v>
      </c>
      <c r="F2935">
        <v>12</v>
      </c>
      <c r="G2935" s="2">
        <v>45819</v>
      </c>
      <c r="H2935" s="42" t="s">
        <v>2296</v>
      </c>
      <c r="I2935" s="42" t="s">
        <v>72</v>
      </c>
      <c r="J2935" s="42" t="s">
        <v>431</v>
      </c>
      <c r="K2935" s="42" t="s">
        <v>1322</v>
      </c>
      <c r="L2935" s="2">
        <v>46163</v>
      </c>
      <c r="M2935" s="42" t="s">
        <v>582</v>
      </c>
    </row>
    <row r="2936" spans="1:13" x14ac:dyDescent="0.25">
      <c r="A2936" s="42" t="s">
        <v>1318</v>
      </c>
      <c r="B2936" s="42" t="s">
        <v>1319</v>
      </c>
      <c r="C2936" s="42" t="s">
        <v>1320</v>
      </c>
      <c r="D2936" s="42" t="s">
        <v>409</v>
      </c>
      <c r="E2936">
        <v>19599413</v>
      </c>
      <c r="F2936">
        <v>11</v>
      </c>
      <c r="G2936" s="2">
        <v>45813</v>
      </c>
      <c r="H2936" s="42" t="s">
        <v>1238</v>
      </c>
      <c r="I2936" s="42" t="s">
        <v>72</v>
      </c>
      <c r="J2936" s="42" t="s">
        <v>431</v>
      </c>
      <c r="K2936" s="42" t="s">
        <v>1321</v>
      </c>
      <c r="L2936" s="2">
        <v>46157</v>
      </c>
      <c r="M2936" s="42" t="s">
        <v>582</v>
      </c>
    </row>
    <row r="2937" spans="1:13" x14ac:dyDescent="0.25">
      <c r="A2937" s="42" t="s">
        <v>962</v>
      </c>
      <c r="B2937" s="42" t="s">
        <v>963</v>
      </c>
      <c r="C2937" s="42" t="s">
        <v>1236</v>
      </c>
      <c r="D2937" s="42" t="s">
        <v>409</v>
      </c>
      <c r="E2937">
        <v>7935495</v>
      </c>
      <c r="F2937">
        <v>10</v>
      </c>
      <c r="G2937" s="2">
        <v>45784</v>
      </c>
      <c r="H2937" s="42" t="s">
        <v>985</v>
      </c>
      <c r="I2937" s="42" t="s">
        <v>72</v>
      </c>
      <c r="J2937" s="42" t="s">
        <v>431</v>
      </c>
      <c r="K2937" s="42" t="s">
        <v>986</v>
      </c>
      <c r="L2937" s="2">
        <v>46157</v>
      </c>
      <c r="M2937" s="42" t="s">
        <v>582</v>
      </c>
    </row>
    <row r="2938" spans="1:13" x14ac:dyDescent="0.25">
      <c r="A2938" s="42" t="s">
        <v>1483</v>
      </c>
      <c r="B2938" s="42" t="s">
        <v>1484</v>
      </c>
      <c r="C2938" s="42" t="s">
        <v>1485</v>
      </c>
      <c r="D2938" s="42" t="s">
        <v>409</v>
      </c>
      <c r="E2938">
        <v>11257469</v>
      </c>
      <c r="F2938">
        <v>24</v>
      </c>
      <c r="G2938" s="2">
        <v>45868</v>
      </c>
      <c r="H2938" s="42" t="s">
        <v>2295</v>
      </c>
      <c r="I2938" s="42" t="s">
        <v>72</v>
      </c>
      <c r="J2938" s="42" t="s">
        <v>431</v>
      </c>
      <c r="K2938" s="42" t="s">
        <v>1485</v>
      </c>
      <c r="L2938" s="2">
        <v>46156</v>
      </c>
      <c r="M2938" s="42" t="s">
        <v>582</v>
      </c>
    </row>
    <row r="2939" spans="1:13" x14ac:dyDescent="0.25">
      <c r="A2939" s="42" t="s">
        <v>218</v>
      </c>
      <c r="B2939" s="42" t="s">
        <v>133</v>
      </c>
      <c r="C2939" s="42" t="s">
        <v>2450</v>
      </c>
      <c r="D2939" s="42" t="s">
        <v>409</v>
      </c>
      <c r="E2939">
        <v>0</v>
      </c>
      <c r="F2939">
        <v>7</v>
      </c>
      <c r="G2939" s="2">
        <v>46020</v>
      </c>
      <c r="H2939" s="42" t="s">
        <v>463</v>
      </c>
      <c r="I2939" s="42" t="s">
        <v>72</v>
      </c>
      <c r="J2939" s="42" t="s">
        <v>431</v>
      </c>
      <c r="K2939" s="42" t="s">
        <v>464</v>
      </c>
      <c r="L2939" s="2">
        <v>46156</v>
      </c>
      <c r="M2939" s="42" t="s">
        <v>582</v>
      </c>
    </row>
    <row r="2940" spans="1:13" x14ac:dyDescent="0.25">
      <c r="A2940" s="42" t="s">
        <v>195</v>
      </c>
      <c r="B2940" s="42" t="s">
        <v>1</v>
      </c>
      <c r="C2940" s="42" t="s">
        <v>727</v>
      </c>
      <c r="D2940" s="42" t="s">
        <v>409</v>
      </c>
      <c r="E2940">
        <v>98428510</v>
      </c>
      <c r="F2940">
        <v>27</v>
      </c>
      <c r="G2940" s="2">
        <v>45688</v>
      </c>
      <c r="H2940" s="42" t="s">
        <v>1153</v>
      </c>
      <c r="I2940" s="42" t="s">
        <v>72</v>
      </c>
      <c r="J2940" s="42" t="s">
        <v>431</v>
      </c>
      <c r="K2940" s="42" t="s">
        <v>727</v>
      </c>
      <c r="L2940" s="2">
        <v>46149</v>
      </c>
      <c r="M2940" s="42" t="s">
        <v>582</v>
      </c>
    </row>
    <row r="2941" spans="1:13" x14ac:dyDescent="0.25">
      <c r="A2941" s="42" t="s">
        <v>218</v>
      </c>
      <c r="B2941" s="42" t="s">
        <v>133</v>
      </c>
      <c r="C2941" s="42" t="s">
        <v>134</v>
      </c>
      <c r="D2941" s="42" t="s">
        <v>409</v>
      </c>
      <c r="E2941">
        <v>1000000</v>
      </c>
      <c r="F2941">
        <v>51</v>
      </c>
      <c r="G2941" s="2">
        <v>45077</v>
      </c>
      <c r="H2941" s="42" t="s">
        <v>463</v>
      </c>
      <c r="I2941" s="42" t="s">
        <v>72</v>
      </c>
      <c r="J2941" s="42" t="s">
        <v>431</v>
      </c>
      <c r="K2941" s="42" t="s">
        <v>464</v>
      </c>
      <c r="L2941" s="2">
        <v>46143</v>
      </c>
      <c r="M2941" s="42" t="s">
        <v>582</v>
      </c>
    </row>
    <row r="2942" spans="1:13" x14ac:dyDescent="0.25">
      <c r="A2942" s="42" t="s">
        <v>816</v>
      </c>
      <c r="B2942" s="42" t="s">
        <v>596</v>
      </c>
      <c r="C2942" s="42" t="s">
        <v>546</v>
      </c>
      <c r="D2942" s="42" t="s">
        <v>409</v>
      </c>
      <c r="E2942">
        <v>96000000</v>
      </c>
      <c r="F2942">
        <v>10</v>
      </c>
      <c r="G2942" s="2">
        <v>45504</v>
      </c>
      <c r="H2942" s="42" t="s">
        <v>469</v>
      </c>
      <c r="I2942" s="42" t="s">
        <v>72</v>
      </c>
      <c r="J2942" s="42" t="s">
        <v>431</v>
      </c>
      <c r="K2942" s="42" t="s">
        <v>547</v>
      </c>
      <c r="L2942" s="2">
        <v>46143</v>
      </c>
      <c r="M2942" s="42" t="s">
        <v>582</v>
      </c>
    </row>
    <row r="2943" spans="1:13" x14ac:dyDescent="0.25">
      <c r="A2943" s="42" t="s">
        <v>177</v>
      </c>
      <c r="B2943" s="42" t="s">
        <v>1588</v>
      </c>
      <c r="C2943" s="42" t="s">
        <v>1600</v>
      </c>
      <c r="D2943" s="42" t="s">
        <v>409</v>
      </c>
      <c r="E2943">
        <v>27000000</v>
      </c>
      <c r="F2943">
        <v>36</v>
      </c>
      <c r="G2943" s="2">
        <v>45898</v>
      </c>
      <c r="H2943" s="42" t="s">
        <v>1693</v>
      </c>
      <c r="I2943" s="42" t="s">
        <v>72</v>
      </c>
      <c r="J2943" s="42" t="s">
        <v>431</v>
      </c>
      <c r="K2943" s="42" t="s">
        <v>1600</v>
      </c>
      <c r="L2943" s="2">
        <v>46143</v>
      </c>
      <c r="M2943" s="42" t="s">
        <v>582</v>
      </c>
    </row>
    <row r="2944" spans="1:13" x14ac:dyDescent="0.25">
      <c r="A2944" s="42" t="s">
        <v>1483</v>
      </c>
      <c r="B2944" s="42" t="s">
        <v>1484</v>
      </c>
      <c r="C2944" s="42" t="s">
        <v>1757</v>
      </c>
      <c r="D2944" s="42" t="s">
        <v>409</v>
      </c>
      <c r="E2944">
        <v>3889531</v>
      </c>
      <c r="F2944">
        <v>24</v>
      </c>
      <c r="G2944" s="2">
        <v>45952</v>
      </c>
      <c r="H2944" s="42" t="s">
        <v>2295</v>
      </c>
      <c r="I2944" s="42" t="s">
        <v>72</v>
      </c>
      <c r="J2944" s="42" t="s">
        <v>431</v>
      </c>
      <c r="K2944" s="42" t="s">
        <v>1758</v>
      </c>
      <c r="L2944" s="2">
        <v>46142</v>
      </c>
      <c r="M2944" s="42" t="s">
        <v>582</v>
      </c>
    </row>
    <row r="2945" spans="1:13" x14ac:dyDescent="0.25">
      <c r="A2945" s="42" t="s">
        <v>2676</v>
      </c>
      <c r="B2945" s="42" t="s">
        <v>2677</v>
      </c>
      <c r="C2945" s="42" t="s">
        <v>2678</v>
      </c>
      <c r="D2945" s="42" t="s">
        <v>409</v>
      </c>
      <c r="E2945">
        <v>3000000</v>
      </c>
      <c r="F2945">
        <v>24</v>
      </c>
      <c r="G2945" s="2">
        <v>46052</v>
      </c>
      <c r="H2945" s="42" t="s">
        <v>1153</v>
      </c>
      <c r="I2945" s="42" t="s">
        <v>72</v>
      </c>
      <c r="J2945" s="42" t="s">
        <v>431</v>
      </c>
      <c r="K2945" s="42" t="s">
        <v>2678</v>
      </c>
      <c r="L2945" s="2">
        <v>46142</v>
      </c>
      <c r="M2945" s="42" t="s">
        <v>582</v>
      </c>
    </row>
    <row r="2946" spans="1:13" x14ac:dyDescent="0.25">
      <c r="A2946" s="42" t="s">
        <v>1058</v>
      </c>
      <c r="B2946" s="42" t="s">
        <v>1059</v>
      </c>
      <c r="C2946" s="42" t="s">
        <v>6714</v>
      </c>
      <c r="D2946" s="42" t="s">
        <v>409</v>
      </c>
      <c r="E2946">
        <v>8056080</v>
      </c>
      <c r="F2946">
        <v>23</v>
      </c>
      <c r="G2946" s="2">
        <v>46120</v>
      </c>
      <c r="H2946" s="42" t="s">
        <v>10012</v>
      </c>
      <c r="I2946" s="42" t="s">
        <v>72</v>
      </c>
      <c r="J2946" s="42" t="s">
        <v>431</v>
      </c>
      <c r="K2946" s="42" t="s">
        <v>6714</v>
      </c>
      <c r="L2946" s="2">
        <v>46142</v>
      </c>
      <c r="M2946" s="42" t="s">
        <v>582</v>
      </c>
    </row>
    <row r="2947" spans="1:13" x14ac:dyDescent="0.25">
      <c r="A2947" s="42" t="s">
        <v>8916</v>
      </c>
      <c r="B2947" s="42" t="s">
        <v>8917</v>
      </c>
      <c r="C2947" s="42" t="s">
        <v>6713</v>
      </c>
      <c r="D2947" s="42" t="s">
        <v>409</v>
      </c>
      <c r="E2947">
        <v>2400000</v>
      </c>
      <c r="F2947">
        <v>9</v>
      </c>
      <c r="G2947" s="2">
        <v>46142</v>
      </c>
      <c r="H2947" s="42" t="s">
        <v>446</v>
      </c>
      <c r="I2947" s="42" t="s">
        <v>72</v>
      </c>
      <c r="J2947" s="42" t="s">
        <v>431</v>
      </c>
      <c r="K2947" s="42" t="s">
        <v>10013</v>
      </c>
      <c r="L2947" s="2">
        <v>46142</v>
      </c>
      <c r="M2947" s="42" t="s">
        <v>582</v>
      </c>
    </row>
    <row r="2948" spans="1:13" x14ac:dyDescent="0.25">
      <c r="A2948" s="42" t="s">
        <v>1824</v>
      </c>
      <c r="B2948" s="42" t="s">
        <v>1825</v>
      </c>
      <c r="C2948" s="42" t="s">
        <v>1826</v>
      </c>
      <c r="D2948" s="42" t="s">
        <v>409</v>
      </c>
      <c r="E2948">
        <v>2875510</v>
      </c>
      <c r="F2948">
        <v>7</v>
      </c>
      <c r="G2948" s="2">
        <v>45966</v>
      </c>
      <c r="H2948" s="42" t="s">
        <v>1153</v>
      </c>
      <c r="I2948" s="42" t="s">
        <v>72</v>
      </c>
      <c r="J2948" s="42" t="s">
        <v>431</v>
      </c>
      <c r="K2948" s="42" t="s">
        <v>1826</v>
      </c>
      <c r="L2948" s="2">
        <v>46142</v>
      </c>
      <c r="M2948" s="42" t="s">
        <v>582</v>
      </c>
    </row>
    <row r="2949" spans="1:13" x14ac:dyDescent="0.25">
      <c r="A2949" s="42" t="s">
        <v>1494</v>
      </c>
      <c r="B2949" s="42" t="s">
        <v>1495</v>
      </c>
      <c r="C2949" s="42" t="s">
        <v>10010</v>
      </c>
      <c r="D2949" s="42" t="s">
        <v>409</v>
      </c>
      <c r="E2949">
        <v>32399628</v>
      </c>
      <c r="F2949">
        <v>63</v>
      </c>
      <c r="G2949" s="2">
        <v>46108</v>
      </c>
      <c r="H2949" s="42" t="s">
        <v>10011</v>
      </c>
      <c r="I2949" s="42" t="s">
        <v>72</v>
      </c>
      <c r="J2949" s="42" t="s">
        <v>431</v>
      </c>
      <c r="K2949" s="42" t="s">
        <v>10010</v>
      </c>
      <c r="L2949" s="2">
        <v>46142</v>
      </c>
      <c r="M2949" s="42" t="s">
        <v>582</v>
      </c>
    </row>
    <row r="2950" spans="1:13" x14ac:dyDescent="0.25">
      <c r="A2950" s="42" t="s">
        <v>2445</v>
      </c>
      <c r="B2950" s="42" t="s">
        <v>2446</v>
      </c>
      <c r="C2950" s="42" t="s">
        <v>1322</v>
      </c>
      <c r="D2950" s="42" t="s">
        <v>409</v>
      </c>
      <c r="E2950">
        <v>13772427</v>
      </c>
      <c r="F2950">
        <v>12</v>
      </c>
      <c r="G2950" s="2">
        <v>45819</v>
      </c>
      <c r="H2950" s="42" t="s">
        <v>2296</v>
      </c>
      <c r="I2950" s="42" t="s">
        <v>72</v>
      </c>
      <c r="J2950" s="42" t="s">
        <v>431</v>
      </c>
      <c r="K2950" s="42" t="s">
        <v>1322</v>
      </c>
      <c r="L2950" s="2">
        <v>46135</v>
      </c>
      <c r="M2950" s="42" t="s">
        <v>582</v>
      </c>
    </row>
    <row r="2951" spans="1:13" x14ac:dyDescent="0.25">
      <c r="A2951" s="42" t="s">
        <v>962</v>
      </c>
      <c r="B2951" s="42" t="s">
        <v>963</v>
      </c>
      <c r="C2951" s="42" t="s">
        <v>1236</v>
      </c>
      <c r="D2951" s="42" t="s">
        <v>409</v>
      </c>
      <c r="E2951">
        <v>10044101</v>
      </c>
      <c r="F2951">
        <v>10</v>
      </c>
      <c r="G2951" s="2">
        <v>45784</v>
      </c>
      <c r="H2951" s="42" t="s">
        <v>985</v>
      </c>
      <c r="I2951" s="42" t="s">
        <v>72</v>
      </c>
      <c r="J2951" s="42" t="s">
        <v>431</v>
      </c>
      <c r="K2951" s="42" t="s">
        <v>986</v>
      </c>
      <c r="L2951" s="2">
        <v>46129</v>
      </c>
      <c r="M2951" s="42" t="s">
        <v>582</v>
      </c>
    </row>
    <row r="2952" spans="1:13" x14ac:dyDescent="0.25">
      <c r="A2952" s="42" t="s">
        <v>1318</v>
      </c>
      <c r="B2952" s="42" t="s">
        <v>1319</v>
      </c>
      <c r="C2952" s="42" t="s">
        <v>1320</v>
      </c>
      <c r="D2952" s="42" t="s">
        <v>409</v>
      </c>
      <c r="E2952">
        <v>10231743</v>
      </c>
      <c r="F2952">
        <v>11</v>
      </c>
      <c r="G2952" s="2">
        <v>45813</v>
      </c>
      <c r="H2952" s="42" t="s">
        <v>1238</v>
      </c>
      <c r="I2952" s="42" t="s">
        <v>72</v>
      </c>
      <c r="J2952" s="42" t="s">
        <v>431</v>
      </c>
      <c r="K2952" s="42" t="s">
        <v>1321</v>
      </c>
      <c r="L2952" s="2">
        <v>46129</v>
      </c>
      <c r="M2952" s="42" t="s">
        <v>582</v>
      </c>
    </row>
    <row r="2953" spans="1:13" x14ac:dyDescent="0.25">
      <c r="A2953" s="42" t="s">
        <v>1483</v>
      </c>
      <c r="B2953" s="42" t="s">
        <v>1484</v>
      </c>
      <c r="C2953" s="42" t="s">
        <v>1485</v>
      </c>
      <c r="D2953" s="42" t="s">
        <v>409</v>
      </c>
      <c r="E2953">
        <v>11257469</v>
      </c>
      <c r="F2953">
        <v>24</v>
      </c>
      <c r="G2953" s="2">
        <v>45868</v>
      </c>
      <c r="H2953" s="42" t="s">
        <v>2295</v>
      </c>
      <c r="I2953" s="42" t="s">
        <v>72</v>
      </c>
      <c r="J2953" s="42" t="s">
        <v>431</v>
      </c>
      <c r="K2953" s="42" t="s">
        <v>1485</v>
      </c>
      <c r="L2953" s="2">
        <v>46128</v>
      </c>
      <c r="M2953" s="42" t="s">
        <v>582</v>
      </c>
    </row>
    <row r="2954" spans="1:13" x14ac:dyDescent="0.25">
      <c r="A2954" s="42" t="s">
        <v>218</v>
      </c>
      <c r="B2954" s="42" t="s">
        <v>133</v>
      </c>
      <c r="C2954" s="42" t="s">
        <v>2450</v>
      </c>
      <c r="D2954" s="42" t="s">
        <v>409</v>
      </c>
      <c r="E2954">
        <v>24000000</v>
      </c>
      <c r="F2954">
        <v>7</v>
      </c>
      <c r="G2954" s="2">
        <v>46020</v>
      </c>
      <c r="H2954" s="42" t="s">
        <v>463</v>
      </c>
      <c r="I2954" s="42" t="s">
        <v>72</v>
      </c>
      <c r="J2954" s="42" t="s">
        <v>431</v>
      </c>
      <c r="K2954" s="42" t="s">
        <v>464</v>
      </c>
      <c r="L2954" s="2">
        <v>46128</v>
      </c>
      <c r="M2954" s="42" t="s">
        <v>582</v>
      </c>
    </row>
    <row r="2955" spans="1:13" x14ac:dyDescent="0.25">
      <c r="A2955" s="42" t="s">
        <v>964</v>
      </c>
      <c r="B2955" s="42" t="s">
        <v>841</v>
      </c>
      <c r="C2955" s="42" t="s">
        <v>1251</v>
      </c>
      <c r="D2955" s="42" t="s">
        <v>409</v>
      </c>
      <c r="E2955">
        <v>59152464</v>
      </c>
      <c r="F2955">
        <v>12</v>
      </c>
      <c r="G2955" s="2">
        <v>45784</v>
      </c>
      <c r="H2955" s="42" t="s">
        <v>469</v>
      </c>
      <c r="I2955" s="42" t="s">
        <v>72</v>
      </c>
      <c r="J2955" s="42" t="s">
        <v>431</v>
      </c>
      <c r="K2955" s="42" t="s">
        <v>1252</v>
      </c>
      <c r="L2955" s="2">
        <v>46128</v>
      </c>
      <c r="M2955" s="42" t="s">
        <v>582</v>
      </c>
    </row>
    <row r="2956" spans="1:13" x14ac:dyDescent="0.25">
      <c r="A2956" s="42" t="s">
        <v>195</v>
      </c>
      <c r="B2956" s="42" t="s">
        <v>1</v>
      </c>
      <c r="C2956" s="42" t="s">
        <v>727</v>
      </c>
      <c r="D2956" s="42" t="s">
        <v>409</v>
      </c>
      <c r="E2956">
        <v>47481360</v>
      </c>
      <c r="F2956">
        <v>27</v>
      </c>
      <c r="G2956" s="2">
        <v>45688</v>
      </c>
      <c r="H2956" s="42" t="s">
        <v>1153</v>
      </c>
      <c r="I2956" s="42" t="s">
        <v>72</v>
      </c>
      <c r="J2956" s="42" t="s">
        <v>431</v>
      </c>
      <c r="K2956" s="42" t="s">
        <v>727</v>
      </c>
      <c r="L2956" s="2">
        <v>46128</v>
      </c>
      <c r="M2956" s="42" t="s">
        <v>582</v>
      </c>
    </row>
    <row r="2957" spans="1:13" x14ac:dyDescent="0.25">
      <c r="A2957" s="42" t="s">
        <v>177</v>
      </c>
      <c r="B2957" s="42" t="s">
        <v>1588</v>
      </c>
      <c r="C2957" s="42" t="s">
        <v>1600</v>
      </c>
      <c r="D2957" s="42" t="s">
        <v>409</v>
      </c>
      <c r="E2957">
        <v>27000000</v>
      </c>
      <c r="F2957">
        <v>36</v>
      </c>
      <c r="G2957" s="2">
        <v>45898</v>
      </c>
      <c r="H2957" s="42" t="s">
        <v>1693</v>
      </c>
      <c r="I2957" s="42" t="s">
        <v>72</v>
      </c>
      <c r="J2957" s="42" t="s">
        <v>431</v>
      </c>
      <c r="K2957" s="42" t="s">
        <v>1600</v>
      </c>
      <c r="L2957" s="2">
        <v>46127</v>
      </c>
      <c r="M2957" s="42" t="s">
        <v>582</v>
      </c>
    </row>
    <row r="2958" spans="1:13" x14ac:dyDescent="0.25">
      <c r="A2958" s="42" t="s">
        <v>218</v>
      </c>
      <c r="B2958" s="42" t="s">
        <v>133</v>
      </c>
      <c r="C2958" s="42" t="s">
        <v>2450</v>
      </c>
      <c r="D2958" s="42" t="s">
        <v>409</v>
      </c>
      <c r="E2958">
        <v>24000000</v>
      </c>
      <c r="F2958">
        <v>7</v>
      </c>
      <c r="G2958" s="2">
        <v>46020</v>
      </c>
      <c r="H2958" s="42" t="s">
        <v>463</v>
      </c>
      <c r="I2958" s="42" t="s">
        <v>72</v>
      </c>
      <c r="J2958" s="42" t="s">
        <v>431</v>
      </c>
      <c r="K2958" s="42" t="s">
        <v>464</v>
      </c>
      <c r="L2958" s="2">
        <v>46127</v>
      </c>
      <c r="M2958" s="42" t="s">
        <v>582</v>
      </c>
    </row>
    <row r="2959" spans="1:13" x14ac:dyDescent="0.25">
      <c r="A2959" s="42" t="s">
        <v>195</v>
      </c>
      <c r="B2959" s="42" t="s">
        <v>1</v>
      </c>
      <c r="C2959" s="42" t="s">
        <v>727</v>
      </c>
      <c r="D2959" s="42" t="s">
        <v>409</v>
      </c>
      <c r="E2959">
        <v>98428510</v>
      </c>
      <c r="F2959">
        <v>27</v>
      </c>
      <c r="G2959" s="2">
        <v>45688</v>
      </c>
      <c r="H2959" s="42" t="s">
        <v>1153</v>
      </c>
      <c r="I2959" s="42" t="s">
        <v>72</v>
      </c>
      <c r="J2959" s="42" t="s">
        <v>431</v>
      </c>
      <c r="K2959" s="42" t="s">
        <v>727</v>
      </c>
      <c r="L2959" s="2">
        <v>46121</v>
      </c>
      <c r="M2959" s="42" t="s">
        <v>582</v>
      </c>
    </row>
    <row r="2960" spans="1:13" x14ac:dyDescent="0.25">
      <c r="A2960" s="42" t="s">
        <v>218</v>
      </c>
      <c r="B2960" s="42" t="s">
        <v>133</v>
      </c>
      <c r="C2960" s="42" t="s">
        <v>134</v>
      </c>
      <c r="D2960" s="42" t="s">
        <v>409</v>
      </c>
      <c r="E2960">
        <v>1811664.5</v>
      </c>
      <c r="F2960">
        <v>51</v>
      </c>
      <c r="G2960" s="2">
        <v>45077</v>
      </c>
      <c r="H2960" s="42" t="s">
        <v>463</v>
      </c>
      <c r="I2960" s="42" t="s">
        <v>72</v>
      </c>
      <c r="J2960" s="42" t="s">
        <v>431</v>
      </c>
      <c r="K2960" s="42" t="s">
        <v>464</v>
      </c>
      <c r="L2960" s="2">
        <v>46113</v>
      </c>
      <c r="M2960" s="42" t="s">
        <v>582</v>
      </c>
    </row>
    <row r="2961" spans="1:13" x14ac:dyDescent="0.25">
      <c r="A2961" s="42" t="s">
        <v>960</v>
      </c>
      <c r="B2961" s="42" t="s">
        <v>961</v>
      </c>
      <c r="C2961" s="42" t="s">
        <v>1823</v>
      </c>
      <c r="D2961" s="42" t="s">
        <v>409</v>
      </c>
      <c r="E2961">
        <v>5591134</v>
      </c>
      <c r="F2961">
        <v>4</v>
      </c>
      <c r="G2961" s="2">
        <v>45966</v>
      </c>
      <c r="H2961" s="42" t="s">
        <v>984</v>
      </c>
      <c r="I2961" s="42" t="s">
        <v>72</v>
      </c>
      <c r="J2961" s="42" t="s">
        <v>431</v>
      </c>
      <c r="K2961" s="42" t="s">
        <v>1823</v>
      </c>
      <c r="L2961" s="2">
        <v>46112</v>
      </c>
      <c r="M2961" s="42" t="s">
        <v>582</v>
      </c>
    </row>
    <row r="2962" spans="1:13" x14ac:dyDescent="0.25">
      <c r="A2962" s="42" t="s">
        <v>2676</v>
      </c>
      <c r="B2962" s="42" t="s">
        <v>2677</v>
      </c>
      <c r="C2962" s="42" t="s">
        <v>2678</v>
      </c>
      <c r="D2962" s="42" t="s">
        <v>409</v>
      </c>
      <c r="E2962">
        <v>3000000</v>
      </c>
      <c r="F2962">
        <v>24</v>
      </c>
      <c r="G2962" s="2">
        <v>46052</v>
      </c>
      <c r="H2962" s="42" t="s">
        <v>1153</v>
      </c>
      <c r="I2962" s="42" t="s">
        <v>72</v>
      </c>
      <c r="J2962" s="42" t="s">
        <v>431</v>
      </c>
      <c r="K2962" s="42" t="s">
        <v>2678</v>
      </c>
      <c r="L2962" s="2">
        <v>46112</v>
      </c>
      <c r="M2962" s="42" t="s">
        <v>582</v>
      </c>
    </row>
    <row r="2963" spans="1:13" x14ac:dyDescent="0.25">
      <c r="A2963" s="42" t="s">
        <v>1483</v>
      </c>
      <c r="B2963" s="42" t="s">
        <v>1484</v>
      </c>
      <c r="C2963" s="42" t="s">
        <v>1757</v>
      </c>
      <c r="D2963" s="42" t="s">
        <v>409</v>
      </c>
      <c r="E2963">
        <v>3889531</v>
      </c>
      <c r="F2963">
        <v>24</v>
      </c>
      <c r="G2963" s="2">
        <v>45952</v>
      </c>
      <c r="H2963" s="42" t="s">
        <v>2295</v>
      </c>
      <c r="I2963" s="42" t="s">
        <v>72</v>
      </c>
      <c r="J2963" s="42" t="s">
        <v>431</v>
      </c>
      <c r="K2963" s="42" t="s">
        <v>1758</v>
      </c>
      <c r="L2963" s="2">
        <v>46111</v>
      </c>
      <c r="M2963" s="42" t="s">
        <v>582</v>
      </c>
    </row>
    <row r="2964" spans="1:13" x14ac:dyDescent="0.25">
      <c r="A2964" s="42" t="s">
        <v>1824</v>
      </c>
      <c r="B2964" s="42" t="s">
        <v>1825</v>
      </c>
      <c r="C2964" s="42" t="s">
        <v>1826</v>
      </c>
      <c r="D2964" s="42" t="s">
        <v>409</v>
      </c>
      <c r="E2964">
        <v>2875510</v>
      </c>
      <c r="F2964">
        <v>7</v>
      </c>
      <c r="G2964" s="2">
        <v>45966</v>
      </c>
      <c r="H2964" s="42" t="s">
        <v>1153</v>
      </c>
      <c r="I2964" s="42" t="s">
        <v>72</v>
      </c>
      <c r="J2964" s="42" t="s">
        <v>431</v>
      </c>
      <c r="K2964" s="42" t="s">
        <v>1826</v>
      </c>
      <c r="L2964" s="2">
        <v>46111</v>
      </c>
      <c r="M2964" s="42" t="s">
        <v>582</v>
      </c>
    </row>
    <row r="2965" spans="1:13" x14ac:dyDescent="0.25">
      <c r="A2965" s="42" t="s">
        <v>1483</v>
      </c>
      <c r="B2965" s="42" t="s">
        <v>1484</v>
      </c>
      <c r="C2965" s="42" t="s">
        <v>1485</v>
      </c>
      <c r="D2965" s="42" t="s">
        <v>409</v>
      </c>
      <c r="E2965">
        <v>11257469</v>
      </c>
      <c r="F2965">
        <v>24</v>
      </c>
      <c r="G2965" s="2">
        <v>45868</v>
      </c>
      <c r="H2965" s="42" t="s">
        <v>2295</v>
      </c>
      <c r="I2965" s="42" t="s">
        <v>72</v>
      </c>
      <c r="J2965" s="42" t="s">
        <v>431</v>
      </c>
      <c r="K2965" s="42" t="s">
        <v>1485</v>
      </c>
      <c r="L2965" s="2">
        <v>46093</v>
      </c>
      <c r="M2965" s="42" t="s">
        <v>582</v>
      </c>
    </row>
    <row r="2966" spans="1:13" x14ac:dyDescent="0.25">
      <c r="A2966" s="42" t="s">
        <v>177</v>
      </c>
      <c r="B2966" s="42" t="s">
        <v>1588</v>
      </c>
      <c r="C2966" s="42" t="s">
        <v>1600</v>
      </c>
      <c r="D2966" s="42" t="s">
        <v>409</v>
      </c>
      <c r="E2966">
        <v>27000000</v>
      </c>
      <c r="F2966">
        <v>36</v>
      </c>
      <c r="G2966" s="2">
        <v>45898</v>
      </c>
      <c r="H2966" s="42" t="s">
        <v>1693</v>
      </c>
      <c r="I2966" s="42" t="s">
        <v>72</v>
      </c>
      <c r="J2966" s="42" t="s">
        <v>431</v>
      </c>
      <c r="K2966" s="42" t="s">
        <v>1600</v>
      </c>
      <c r="L2966" s="2">
        <v>46093</v>
      </c>
      <c r="M2966" s="42" t="s">
        <v>582</v>
      </c>
    </row>
    <row r="2967" spans="1:13" x14ac:dyDescent="0.25">
      <c r="A2967" s="42" t="s">
        <v>195</v>
      </c>
      <c r="B2967" s="42" t="s">
        <v>1</v>
      </c>
      <c r="C2967" s="42" t="s">
        <v>1392</v>
      </c>
      <c r="D2967" s="42" t="s">
        <v>409</v>
      </c>
      <c r="E2967">
        <v>21801938</v>
      </c>
      <c r="F2967">
        <v>4</v>
      </c>
      <c r="G2967" s="2">
        <v>45838</v>
      </c>
      <c r="H2967" s="42" t="s">
        <v>446</v>
      </c>
      <c r="I2967" s="42" t="s">
        <v>72</v>
      </c>
      <c r="J2967" s="42" t="s">
        <v>431</v>
      </c>
      <c r="K2967" s="42" t="s">
        <v>1393</v>
      </c>
      <c r="L2967" s="2">
        <v>46093</v>
      </c>
      <c r="M2967" s="42" t="s">
        <v>582</v>
      </c>
    </row>
    <row r="2968" spans="1:13" x14ac:dyDescent="0.25">
      <c r="A2968" s="42" t="s">
        <v>218</v>
      </c>
      <c r="B2968" s="42" t="s">
        <v>133</v>
      </c>
      <c r="C2968" s="42" t="s">
        <v>2450</v>
      </c>
      <c r="D2968" s="42" t="s">
        <v>409</v>
      </c>
      <c r="E2968">
        <v>24000000</v>
      </c>
      <c r="F2968">
        <v>7</v>
      </c>
      <c r="G2968" s="2">
        <v>46020</v>
      </c>
      <c r="H2968" s="42" t="s">
        <v>463</v>
      </c>
      <c r="I2968" s="42" t="s">
        <v>72</v>
      </c>
      <c r="J2968" s="42" t="s">
        <v>431</v>
      </c>
      <c r="K2968" s="42" t="s">
        <v>464</v>
      </c>
      <c r="L2968" s="2">
        <v>46093</v>
      </c>
      <c r="M2968" s="42" t="s">
        <v>582</v>
      </c>
    </row>
    <row r="2969" spans="1:13" x14ac:dyDescent="0.25">
      <c r="A2969" s="42" t="s">
        <v>962</v>
      </c>
      <c r="B2969" s="42" t="s">
        <v>963</v>
      </c>
      <c r="C2969" s="42" t="s">
        <v>1236</v>
      </c>
      <c r="D2969" s="42" t="s">
        <v>409</v>
      </c>
      <c r="E2969">
        <v>10044101</v>
      </c>
      <c r="F2969">
        <v>10</v>
      </c>
      <c r="G2969" s="2">
        <v>45784</v>
      </c>
      <c r="H2969" s="42" t="s">
        <v>985</v>
      </c>
      <c r="I2969" s="42" t="s">
        <v>72</v>
      </c>
      <c r="J2969" s="42" t="s">
        <v>431</v>
      </c>
      <c r="K2969" s="42" t="s">
        <v>986</v>
      </c>
      <c r="L2969" s="2">
        <v>46093</v>
      </c>
      <c r="M2969" s="42" t="s">
        <v>582</v>
      </c>
    </row>
    <row r="2970" spans="1:13" x14ac:dyDescent="0.25">
      <c r="A2970" s="42" t="s">
        <v>2445</v>
      </c>
      <c r="B2970" s="42" t="s">
        <v>2446</v>
      </c>
      <c r="C2970" s="42" t="s">
        <v>1322</v>
      </c>
      <c r="D2970" s="42" t="s">
        <v>409</v>
      </c>
      <c r="E2970">
        <v>13772427</v>
      </c>
      <c r="F2970">
        <v>12</v>
      </c>
      <c r="G2970" s="2">
        <v>45819</v>
      </c>
      <c r="H2970" s="42" t="s">
        <v>2296</v>
      </c>
      <c r="I2970" s="42" t="s">
        <v>72</v>
      </c>
      <c r="J2970" s="42" t="s">
        <v>431</v>
      </c>
      <c r="K2970" s="42" t="s">
        <v>1322</v>
      </c>
      <c r="L2970" s="2">
        <v>46092</v>
      </c>
      <c r="M2970" s="42" t="s">
        <v>582</v>
      </c>
    </row>
    <row r="2971" spans="1:13" x14ac:dyDescent="0.25">
      <c r="A2971" s="42" t="s">
        <v>964</v>
      </c>
      <c r="B2971" s="42" t="s">
        <v>841</v>
      </c>
      <c r="C2971" s="42" t="s">
        <v>1251</v>
      </c>
      <c r="D2971" s="42" t="s">
        <v>409</v>
      </c>
      <c r="E2971">
        <v>2448810</v>
      </c>
      <c r="F2971">
        <v>12</v>
      </c>
      <c r="G2971" s="2">
        <v>45784</v>
      </c>
      <c r="H2971" s="42" t="s">
        <v>469</v>
      </c>
      <c r="I2971" s="42" t="s">
        <v>72</v>
      </c>
      <c r="J2971" s="42" t="s">
        <v>431</v>
      </c>
      <c r="K2971" s="42" t="s">
        <v>1252</v>
      </c>
      <c r="L2971" s="2">
        <v>46087</v>
      </c>
      <c r="M2971" s="42" t="s">
        <v>582</v>
      </c>
    </row>
    <row r="2972" spans="1:13" x14ac:dyDescent="0.25">
      <c r="A2972" s="42" t="s">
        <v>1318</v>
      </c>
      <c r="B2972" s="42" t="s">
        <v>1319</v>
      </c>
      <c r="C2972" s="42" t="s">
        <v>1320</v>
      </c>
      <c r="D2972" s="42" t="s">
        <v>409</v>
      </c>
      <c r="E2972">
        <v>10231743</v>
      </c>
      <c r="F2972">
        <v>11</v>
      </c>
      <c r="G2972" s="2">
        <v>45813</v>
      </c>
      <c r="H2972" s="42" t="s">
        <v>1238</v>
      </c>
      <c r="I2972" s="42" t="s">
        <v>72</v>
      </c>
      <c r="J2972" s="42" t="s">
        <v>431</v>
      </c>
      <c r="K2972" s="42" t="s">
        <v>1321</v>
      </c>
      <c r="L2972" s="2">
        <v>46086</v>
      </c>
      <c r="M2972" s="42" t="s">
        <v>582</v>
      </c>
    </row>
    <row r="2973" spans="1:13" x14ac:dyDescent="0.25">
      <c r="A2973" s="42" t="s">
        <v>195</v>
      </c>
      <c r="B2973" s="42" t="s">
        <v>1</v>
      </c>
      <c r="C2973" s="42" t="s">
        <v>727</v>
      </c>
      <c r="D2973" s="42" t="s">
        <v>409</v>
      </c>
      <c r="E2973">
        <v>98428510</v>
      </c>
      <c r="F2973">
        <v>27</v>
      </c>
      <c r="G2973" s="2">
        <v>45688</v>
      </c>
      <c r="H2973" s="42" t="s">
        <v>1153</v>
      </c>
      <c r="I2973" s="42" t="s">
        <v>72</v>
      </c>
      <c r="J2973" s="42" t="s">
        <v>431</v>
      </c>
      <c r="K2973" s="42" t="s">
        <v>727</v>
      </c>
      <c r="L2973" s="2">
        <v>46085</v>
      </c>
      <c r="M2973" s="42" t="s">
        <v>582</v>
      </c>
    </row>
    <row r="2974" spans="1:13" x14ac:dyDescent="0.25">
      <c r="A2974" s="42" t="s">
        <v>218</v>
      </c>
      <c r="B2974" s="42" t="s">
        <v>133</v>
      </c>
      <c r="C2974" s="42" t="s">
        <v>134</v>
      </c>
      <c r="D2974" s="42" t="s">
        <v>409</v>
      </c>
      <c r="E2974">
        <v>1811664.5</v>
      </c>
      <c r="F2974">
        <v>51</v>
      </c>
      <c r="G2974" s="2">
        <v>45077</v>
      </c>
      <c r="H2974" s="42" t="s">
        <v>463</v>
      </c>
      <c r="I2974" s="42" t="s">
        <v>72</v>
      </c>
      <c r="J2974" s="42" t="s">
        <v>431</v>
      </c>
      <c r="K2974" s="42" t="s">
        <v>464</v>
      </c>
      <c r="L2974" s="2">
        <v>46082</v>
      </c>
      <c r="M2974" s="42" t="s">
        <v>582</v>
      </c>
    </row>
    <row r="2975" spans="1:13" x14ac:dyDescent="0.25">
      <c r="A2975" s="42" t="s">
        <v>218</v>
      </c>
      <c r="B2975" s="42" t="s">
        <v>133</v>
      </c>
      <c r="C2975" s="42" t="s">
        <v>134</v>
      </c>
      <c r="D2975" s="42" t="s">
        <v>409</v>
      </c>
      <c r="E2975">
        <v>3975375</v>
      </c>
      <c r="F2975">
        <v>51</v>
      </c>
      <c r="G2975" s="2">
        <v>45077</v>
      </c>
      <c r="H2975" s="42" t="s">
        <v>463</v>
      </c>
      <c r="I2975" s="42" t="s">
        <v>72</v>
      </c>
      <c r="J2975" s="42" t="s">
        <v>431</v>
      </c>
      <c r="K2975" s="42" t="s">
        <v>464</v>
      </c>
      <c r="L2975" s="2">
        <v>46082</v>
      </c>
      <c r="M2975" s="42" t="s">
        <v>582</v>
      </c>
    </row>
    <row r="2976" spans="1:13" x14ac:dyDescent="0.25">
      <c r="A2976" s="42" t="s">
        <v>960</v>
      </c>
      <c r="B2976" s="42" t="s">
        <v>961</v>
      </c>
      <c r="C2976" s="42" t="s">
        <v>1823</v>
      </c>
      <c r="D2976" s="42" t="s">
        <v>409</v>
      </c>
      <c r="E2976">
        <v>5591134</v>
      </c>
      <c r="F2976">
        <v>4</v>
      </c>
      <c r="G2976" s="2">
        <v>45966</v>
      </c>
      <c r="H2976" s="42" t="s">
        <v>984</v>
      </c>
      <c r="I2976" s="42" t="s">
        <v>72</v>
      </c>
      <c r="J2976" s="42" t="s">
        <v>431</v>
      </c>
      <c r="K2976" s="42" t="s">
        <v>1823</v>
      </c>
      <c r="L2976" s="2">
        <v>46081</v>
      </c>
      <c r="M2976" s="42" t="s">
        <v>582</v>
      </c>
    </row>
    <row r="2977" spans="1:13" x14ac:dyDescent="0.25">
      <c r="A2977" s="42" t="s">
        <v>1824</v>
      </c>
      <c r="B2977" s="42" t="s">
        <v>1825</v>
      </c>
      <c r="C2977" s="42" t="s">
        <v>1826</v>
      </c>
      <c r="D2977" s="42" t="s">
        <v>409</v>
      </c>
      <c r="E2977">
        <v>2875510</v>
      </c>
      <c r="F2977">
        <v>7</v>
      </c>
      <c r="G2977" s="2">
        <v>45966</v>
      </c>
      <c r="H2977" s="42" t="s">
        <v>1153</v>
      </c>
      <c r="I2977" s="42" t="s">
        <v>72</v>
      </c>
      <c r="J2977" s="42" t="s">
        <v>431</v>
      </c>
      <c r="K2977" s="42" t="s">
        <v>1826</v>
      </c>
      <c r="L2977" s="2">
        <v>46081</v>
      </c>
      <c r="M2977" s="42" t="s">
        <v>582</v>
      </c>
    </row>
    <row r="2978" spans="1:13" x14ac:dyDescent="0.25">
      <c r="A2978" s="42" t="s">
        <v>1483</v>
      </c>
      <c r="B2978" s="42" t="s">
        <v>1484</v>
      </c>
      <c r="C2978" s="42" t="s">
        <v>1757</v>
      </c>
      <c r="D2978" s="42" t="s">
        <v>409</v>
      </c>
      <c r="E2978">
        <v>3889531</v>
      </c>
      <c r="F2978">
        <v>24</v>
      </c>
      <c r="G2978" s="2">
        <v>45952</v>
      </c>
      <c r="H2978" s="42" t="s">
        <v>2295</v>
      </c>
      <c r="I2978" s="42" t="s">
        <v>72</v>
      </c>
      <c r="J2978" s="42" t="s">
        <v>431</v>
      </c>
      <c r="K2978" s="42" t="s">
        <v>1758</v>
      </c>
      <c r="L2978" s="2">
        <v>46081</v>
      </c>
      <c r="M2978" s="42" t="s">
        <v>582</v>
      </c>
    </row>
    <row r="2979" spans="1:13" x14ac:dyDescent="0.25">
      <c r="A2979" s="42" t="s">
        <v>962</v>
      </c>
      <c r="B2979" s="42" t="s">
        <v>963</v>
      </c>
      <c r="C2979" s="42" t="s">
        <v>1236</v>
      </c>
      <c r="D2979" s="42" t="s">
        <v>409</v>
      </c>
      <c r="E2979">
        <v>10044101</v>
      </c>
      <c r="F2979">
        <v>10</v>
      </c>
      <c r="G2979" s="2">
        <v>45784</v>
      </c>
      <c r="H2979" s="42" t="s">
        <v>985</v>
      </c>
      <c r="I2979" s="42" t="s">
        <v>72</v>
      </c>
      <c r="J2979" s="42" t="s">
        <v>431</v>
      </c>
      <c r="K2979" s="42" t="s">
        <v>986</v>
      </c>
      <c r="L2979" s="2">
        <v>46066</v>
      </c>
      <c r="M2979" s="42" t="s">
        <v>582</v>
      </c>
    </row>
    <row r="2980" spans="1:13" x14ac:dyDescent="0.25">
      <c r="A2980" s="42" t="s">
        <v>218</v>
      </c>
      <c r="B2980" s="42" t="s">
        <v>133</v>
      </c>
      <c r="C2980" s="42" t="s">
        <v>2450</v>
      </c>
      <c r="D2980" s="42" t="s">
        <v>409</v>
      </c>
      <c r="E2980">
        <v>24000000</v>
      </c>
      <c r="F2980">
        <v>7</v>
      </c>
      <c r="G2980" s="2">
        <v>46020</v>
      </c>
      <c r="H2980" s="42" t="s">
        <v>463</v>
      </c>
      <c r="I2980" s="42" t="s">
        <v>72</v>
      </c>
      <c r="J2980" s="42" t="s">
        <v>431</v>
      </c>
      <c r="K2980" s="42" t="s">
        <v>464</v>
      </c>
      <c r="L2980" s="2">
        <v>46065</v>
      </c>
      <c r="M2980" s="42" t="s">
        <v>582</v>
      </c>
    </row>
    <row r="2981" spans="1:13" x14ac:dyDescent="0.25">
      <c r="A2981" s="42" t="s">
        <v>1483</v>
      </c>
      <c r="B2981" s="42" t="s">
        <v>1484</v>
      </c>
      <c r="C2981" s="42" t="s">
        <v>1485</v>
      </c>
      <c r="D2981" s="42" t="s">
        <v>409</v>
      </c>
      <c r="E2981">
        <v>11257469</v>
      </c>
      <c r="F2981">
        <v>24</v>
      </c>
      <c r="G2981" s="2">
        <v>45868</v>
      </c>
      <c r="H2981" s="42" t="s">
        <v>2295</v>
      </c>
      <c r="I2981" s="42" t="s">
        <v>72</v>
      </c>
      <c r="J2981" s="42" t="s">
        <v>431</v>
      </c>
      <c r="K2981" s="42" t="s">
        <v>1485</v>
      </c>
      <c r="L2981" s="2">
        <v>46065</v>
      </c>
      <c r="M2981" s="42" t="s">
        <v>582</v>
      </c>
    </row>
    <row r="2982" spans="1:13" x14ac:dyDescent="0.25">
      <c r="A2982" s="42" t="s">
        <v>2445</v>
      </c>
      <c r="B2982" s="42" t="s">
        <v>2446</v>
      </c>
      <c r="C2982" s="42" t="s">
        <v>1322</v>
      </c>
      <c r="D2982" s="42" t="s">
        <v>409</v>
      </c>
      <c r="E2982">
        <v>13772427</v>
      </c>
      <c r="F2982">
        <v>12</v>
      </c>
      <c r="G2982" s="2">
        <v>45819</v>
      </c>
      <c r="H2982" s="42" t="s">
        <v>2296</v>
      </c>
      <c r="I2982" s="42" t="s">
        <v>72</v>
      </c>
      <c r="J2982" s="42" t="s">
        <v>431</v>
      </c>
      <c r="K2982" s="42" t="s">
        <v>1322</v>
      </c>
      <c r="L2982" s="2">
        <v>46065</v>
      </c>
      <c r="M2982" s="42" t="s">
        <v>582</v>
      </c>
    </row>
    <row r="2983" spans="1:13" x14ac:dyDescent="0.25">
      <c r="A2983" s="42" t="s">
        <v>1318</v>
      </c>
      <c r="B2983" s="42" t="s">
        <v>1319</v>
      </c>
      <c r="C2983" s="42" t="s">
        <v>1320</v>
      </c>
      <c r="D2983" s="42" t="s">
        <v>409</v>
      </c>
      <c r="E2983">
        <v>10231743</v>
      </c>
      <c r="F2983">
        <v>11</v>
      </c>
      <c r="G2983" s="2">
        <v>45813</v>
      </c>
      <c r="H2983" s="42" t="s">
        <v>1238</v>
      </c>
      <c r="I2983" s="42" t="s">
        <v>72</v>
      </c>
      <c r="J2983" s="42" t="s">
        <v>431</v>
      </c>
      <c r="K2983" s="42" t="s">
        <v>1321</v>
      </c>
      <c r="L2983" s="2">
        <v>46065</v>
      </c>
      <c r="M2983" s="42" t="s">
        <v>582</v>
      </c>
    </row>
    <row r="2984" spans="1:13" x14ac:dyDescent="0.25">
      <c r="A2984" s="42" t="s">
        <v>964</v>
      </c>
      <c r="B2984" s="42" t="s">
        <v>841</v>
      </c>
      <c r="C2984" s="42" t="s">
        <v>1251</v>
      </c>
      <c r="D2984" s="42" t="s">
        <v>409</v>
      </c>
      <c r="E2984">
        <v>46099004</v>
      </c>
      <c r="F2984">
        <v>12</v>
      </c>
      <c r="G2984" s="2">
        <v>45784</v>
      </c>
      <c r="H2984" s="42" t="s">
        <v>469</v>
      </c>
      <c r="I2984" s="42" t="s">
        <v>72</v>
      </c>
      <c r="J2984" s="42" t="s">
        <v>431</v>
      </c>
      <c r="K2984" s="42" t="s">
        <v>1252</v>
      </c>
      <c r="L2984" s="2">
        <v>46058</v>
      </c>
      <c r="M2984" s="42" t="s">
        <v>582</v>
      </c>
    </row>
    <row r="2985" spans="1:13" x14ac:dyDescent="0.25">
      <c r="A2985" s="42" t="s">
        <v>816</v>
      </c>
      <c r="B2985" s="42" t="s">
        <v>596</v>
      </c>
      <c r="C2985" s="42" t="s">
        <v>546</v>
      </c>
      <c r="D2985" s="42" t="s">
        <v>409</v>
      </c>
      <c r="E2985">
        <v>96000000</v>
      </c>
      <c r="F2985">
        <v>10</v>
      </c>
      <c r="G2985" s="2">
        <v>45504</v>
      </c>
      <c r="H2985" s="42" t="s">
        <v>469</v>
      </c>
      <c r="I2985" s="42" t="s">
        <v>72</v>
      </c>
      <c r="J2985" s="42" t="s">
        <v>431</v>
      </c>
      <c r="K2985" s="42" t="s">
        <v>547</v>
      </c>
      <c r="L2985" s="2">
        <v>46057</v>
      </c>
      <c r="M2985" s="42" t="s">
        <v>582</v>
      </c>
    </row>
    <row r="2986" spans="1:13" x14ac:dyDescent="0.25">
      <c r="A2986" s="42" t="s">
        <v>195</v>
      </c>
      <c r="B2986" s="42" t="s">
        <v>1</v>
      </c>
      <c r="C2986" s="42" t="s">
        <v>727</v>
      </c>
      <c r="D2986" s="42" t="s">
        <v>409</v>
      </c>
      <c r="E2986">
        <v>98428510</v>
      </c>
      <c r="F2986">
        <v>27</v>
      </c>
      <c r="G2986" s="2">
        <v>45688</v>
      </c>
      <c r="H2986" s="42" t="s">
        <v>1153</v>
      </c>
      <c r="I2986" s="42" t="s">
        <v>72</v>
      </c>
      <c r="J2986" s="42" t="s">
        <v>431</v>
      </c>
      <c r="K2986" s="42" t="s">
        <v>727</v>
      </c>
      <c r="L2986" s="2">
        <v>46057</v>
      </c>
      <c r="M2986" s="42" t="s">
        <v>582</v>
      </c>
    </row>
    <row r="2987" spans="1:13" x14ac:dyDescent="0.25">
      <c r="A2987" s="42" t="s">
        <v>218</v>
      </c>
      <c r="B2987" s="42" t="s">
        <v>133</v>
      </c>
      <c r="C2987" s="42" t="s">
        <v>134</v>
      </c>
      <c r="D2987" s="42" t="s">
        <v>409</v>
      </c>
      <c r="E2987">
        <v>2004141</v>
      </c>
      <c r="F2987">
        <v>51</v>
      </c>
      <c r="G2987" s="2">
        <v>45077</v>
      </c>
      <c r="H2987" s="42" t="s">
        <v>463</v>
      </c>
      <c r="I2987" s="42" t="s">
        <v>72</v>
      </c>
      <c r="J2987" s="42" t="s">
        <v>431</v>
      </c>
      <c r="K2987" s="42" t="s">
        <v>464</v>
      </c>
      <c r="L2987" s="2">
        <v>46054</v>
      </c>
      <c r="M2987" s="42" t="s">
        <v>582</v>
      </c>
    </row>
    <row r="2988" spans="1:13" x14ac:dyDescent="0.25">
      <c r="A2988" s="42" t="s">
        <v>177</v>
      </c>
      <c r="B2988" s="42" t="s">
        <v>1588</v>
      </c>
      <c r="C2988" s="42" t="s">
        <v>1600</v>
      </c>
      <c r="D2988" s="42" t="s">
        <v>409</v>
      </c>
      <c r="E2988">
        <v>27000000</v>
      </c>
      <c r="F2988">
        <v>36</v>
      </c>
      <c r="G2988" s="2">
        <v>45898</v>
      </c>
      <c r="H2988" s="42" t="s">
        <v>1693</v>
      </c>
      <c r="I2988" s="42" t="s">
        <v>72</v>
      </c>
      <c r="J2988" s="42" t="s">
        <v>431</v>
      </c>
      <c r="K2988" s="42" t="s">
        <v>1600</v>
      </c>
      <c r="L2988" s="2">
        <v>46054</v>
      </c>
      <c r="M2988" s="42" t="s">
        <v>582</v>
      </c>
    </row>
    <row r="2989" spans="1:13" x14ac:dyDescent="0.25">
      <c r="A2989" s="42" t="s">
        <v>1824</v>
      </c>
      <c r="B2989" s="42" t="s">
        <v>1825</v>
      </c>
      <c r="C2989" s="42" t="s">
        <v>1826</v>
      </c>
      <c r="D2989" s="42" t="s">
        <v>409</v>
      </c>
      <c r="E2989">
        <v>2875510</v>
      </c>
      <c r="F2989">
        <v>7</v>
      </c>
      <c r="G2989" s="2">
        <v>45966</v>
      </c>
      <c r="H2989" s="42" t="s">
        <v>1153</v>
      </c>
      <c r="I2989" s="42" t="s">
        <v>72</v>
      </c>
      <c r="J2989" s="42" t="s">
        <v>431</v>
      </c>
      <c r="K2989" s="42" t="s">
        <v>1826</v>
      </c>
      <c r="L2989" s="2">
        <v>46052</v>
      </c>
      <c r="M2989" s="42" t="s">
        <v>582</v>
      </c>
    </row>
    <row r="2990" spans="1:13" x14ac:dyDescent="0.25">
      <c r="A2990" s="42" t="s">
        <v>960</v>
      </c>
      <c r="B2990" s="42" t="s">
        <v>961</v>
      </c>
      <c r="C2990" s="42" t="s">
        <v>1823</v>
      </c>
      <c r="D2990" s="42" t="s">
        <v>409</v>
      </c>
      <c r="E2990">
        <v>5591134</v>
      </c>
      <c r="F2990">
        <v>4</v>
      </c>
      <c r="G2990" s="2">
        <v>45966</v>
      </c>
      <c r="H2990" s="42" t="s">
        <v>984</v>
      </c>
      <c r="I2990" s="42" t="s">
        <v>72</v>
      </c>
      <c r="J2990" s="42" t="s">
        <v>431</v>
      </c>
      <c r="K2990" s="42" t="s">
        <v>1823</v>
      </c>
      <c r="L2990" s="2">
        <v>46052</v>
      </c>
      <c r="M2990" s="42" t="s">
        <v>582</v>
      </c>
    </row>
    <row r="2991" spans="1:13" x14ac:dyDescent="0.25">
      <c r="A2991" s="42" t="s">
        <v>1483</v>
      </c>
      <c r="B2991" s="42" t="s">
        <v>1484</v>
      </c>
      <c r="C2991" s="42" t="s">
        <v>1757</v>
      </c>
      <c r="D2991" s="42" t="s">
        <v>409</v>
      </c>
      <c r="E2991">
        <v>3889531</v>
      </c>
      <c r="F2991">
        <v>24</v>
      </c>
      <c r="G2991" s="2">
        <v>45952</v>
      </c>
      <c r="H2991" s="42" t="s">
        <v>2295</v>
      </c>
      <c r="I2991" s="42" t="s">
        <v>72</v>
      </c>
      <c r="J2991" s="42" t="s">
        <v>431</v>
      </c>
      <c r="K2991" s="42" t="s">
        <v>1758</v>
      </c>
      <c r="L2991" s="2">
        <v>46052</v>
      </c>
      <c r="M2991" s="42" t="s">
        <v>582</v>
      </c>
    </row>
    <row r="2992" spans="1:13" x14ac:dyDescent="0.25">
      <c r="A2992" s="42" t="s">
        <v>962</v>
      </c>
      <c r="B2992" s="42" t="s">
        <v>963</v>
      </c>
      <c r="C2992" s="42" t="s">
        <v>1236</v>
      </c>
      <c r="D2992" s="42" t="s">
        <v>409</v>
      </c>
      <c r="E2992">
        <v>10044101</v>
      </c>
      <c r="F2992">
        <v>10</v>
      </c>
      <c r="G2992" s="2">
        <v>45784</v>
      </c>
      <c r="H2992" s="42" t="s">
        <v>985</v>
      </c>
      <c r="I2992" s="42" t="s">
        <v>72</v>
      </c>
      <c r="J2992" s="42" t="s">
        <v>431</v>
      </c>
      <c r="K2992" s="42" t="s">
        <v>986</v>
      </c>
      <c r="L2992" s="2">
        <v>46030</v>
      </c>
      <c r="M2992" s="42" t="s">
        <v>582</v>
      </c>
    </row>
    <row r="2993" spans="1:13" x14ac:dyDescent="0.25">
      <c r="A2993" s="42" t="s">
        <v>2445</v>
      </c>
      <c r="B2993" s="42" t="s">
        <v>2446</v>
      </c>
      <c r="C2993" s="42" t="s">
        <v>1322</v>
      </c>
      <c r="D2993" s="42" t="s">
        <v>409</v>
      </c>
      <c r="E2993">
        <v>13772427</v>
      </c>
      <c r="F2993">
        <v>12</v>
      </c>
      <c r="G2993" s="2">
        <v>45819</v>
      </c>
      <c r="H2993" s="42" t="s">
        <v>2296</v>
      </c>
      <c r="I2993" s="42" t="s">
        <v>72</v>
      </c>
      <c r="J2993" s="42" t="s">
        <v>431</v>
      </c>
      <c r="K2993" s="42" t="s">
        <v>1322</v>
      </c>
      <c r="L2993" s="2">
        <v>46030</v>
      </c>
      <c r="M2993" s="42" t="s">
        <v>582</v>
      </c>
    </row>
    <row r="2994" spans="1:13" x14ac:dyDescent="0.25">
      <c r="A2994" s="42" t="s">
        <v>1318</v>
      </c>
      <c r="B2994" s="42" t="s">
        <v>1319</v>
      </c>
      <c r="C2994" s="42" t="s">
        <v>1320</v>
      </c>
      <c r="D2994" s="42" t="s">
        <v>409</v>
      </c>
      <c r="E2994">
        <v>10231743</v>
      </c>
      <c r="F2994">
        <v>11</v>
      </c>
      <c r="G2994" s="2">
        <v>45813</v>
      </c>
      <c r="H2994" s="42" t="s">
        <v>1238</v>
      </c>
      <c r="I2994" s="42" t="s">
        <v>72</v>
      </c>
      <c r="J2994" s="42" t="s">
        <v>431</v>
      </c>
      <c r="K2994" s="42" t="s">
        <v>1321</v>
      </c>
      <c r="L2994" s="2">
        <v>46030</v>
      </c>
      <c r="M2994" s="42" t="s">
        <v>582</v>
      </c>
    </row>
    <row r="2995" spans="1:13" x14ac:dyDescent="0.25">
      <c r="A2995" s="42" t="s">
        <v>1483</v>
      </c>
      <c r="B2995" s="42" t="s">
        <v>1484</v>
      </c>
      <c r="C2995" s="42" t="s">
        <v>1485</v>
      </c>
      <c r="D2995" s="42" t="s">
        <v>409</v>
      </c>
      <c r="E2995">
        <v>11257469</v>
      </c>
      <c r="F2995">
        <v>24</v>
      </c>
      <c r="G2995" s="2">
        <v>45868</v>
      </c>
      <c r="H2995" s="42" t="s">
        <v>2295</v>
      </c>
      <c r="I2995" s="42" t="s">
        <v>72</v>
      </c>
      <c r="J2995" s="42" t="s">
        <v>431</v>
      </c>
      <c r="K2995" s="42" t="s">
        <v>1485</v>
      </c>
      <c r="L2995" s="2">
        <v>46030</v>
      </c>
      <c r="M2995" s="42" t="s">
        <v>582</v>
      </c>
    </row>
    <row r="2996" spans="1:13" x14ac:dyDescent="0.25">
      <c r="A2996" s="42" t="s">
        <v>964</v>
      </c>
      <c r="B2996" s="42" t="s">
        <v>841</v>
      </c>
      <c r="C2996" s="42" t="s">
        <v>1251</v>
      </c>
      <c r="D2996" s="42" t="s">
        <v>409</v>
      </c>
      <c r="E2996">
        <v>57506561</v>
      </c>
      <c r="F2996">
        <v>12</v>
      </c>
      <c r="G2996" s="2">
        <v>45784</v>
      </c>
      <c r="H2996" s="42" t="s">
        <v>469</v>
      </c>
      <c r="I2996" s="42" t="s">
        <v>72</v>
      </c>
      <c r="J2996" s="42" t="s">
        <v>431</v>
      </c>
      <c r="K2996" s="42" t="s">
        <v>1252</v>
      </c>
      <c r="L2996" s="2">
        <v>46030</v>
      </c>
      <c r="M2996" s="42" t="s">
        <v>582</v>
      </c>
    </row>
    <row r="2997" spans="1:13" x14ac:dyDescent="0.25">
      <c r="A2997" s="42" t="s">
        <v>195</v>
      </c>
      <c r="B2997" s="42" t="s">
        <v>1</v>
      </c>
      <c r="C2997" s="42" t="s">
        <v>727</v>
      </c>
      <c r="D2997" s="42" t="s">
        <v>409</v>
      </c>
      <c r="E2997">
        <v>98428510</v>
      </c>
      <c r="F2997">
        <v>27</v>
      </c>
      <c r="G2997" s="2">
        <v>45688</v>
      </c>
      <c r="H2997" s="42" t="s">
        <v>1153</v>
      </c>
      <c r="I2997" s="42" t="s">
        <v>72</v>
      </c>
      <c r="J2997" s="42" t="s">
        <v>431</v>
      </c>
      <c r="K2997" s="42" t="s">
        <v>727</v>
      </c>
      <c r="L2997" s="2">
        <v>46029</v>
      </c>
      <c r="M2997" s="42" t="s">
        <v>582</v>
      </c>
    </row>
    <row r="2998" spans="1:13" x14ac:dyDescent="0.25">
      <c r="A2998" s="42" t="s">
        <v>218</v>
      </c>
      <c r="B2998" s="42" t="s">
        <v>133</v>
      </c>
      <c r="C2998" s="42" t="s">
        <v>2450</v>
      </c>
      <c r="D2998" s="42" t="s">
        <v>409</v>
      </c>
      <c r="E2998">
        <v>24000000</v>
      </c>
      <c r="F2998">
        <v>7</v>
      </c>
      <c r="G2998" s="2">
        <v>46020</v>
      </c>
      <c r="H2998" s="42" t="s">
        <v>463</v>
      </c>
      <c r="I2998" s="42" t="s">
        <v>72</v>
      </c>
      <c r="J2998" s="42" t="s">
        <v>431</v>
      </c>
      <c r="K2998" s="42" t="s">
        <v>464</v>
      </c>
      <c r="L2998" s="2">
        <v>46027</v>
      </c>
      <c r="M2998" s="42" t="s">
        <v>582</v>
      </c>
    </row>
    <row r="2999" spans="1:13" x14ac:dyDescent="0.25">
      <c r="A2999" s="42" t="s">
        <v>218</v>
      </c>
      <c r="B2999" s="42" t="s">
        <v>133</v>
      </c>
      <c r="C2999" s="42" t="s">
        <v>134</v>
      </c>
      <c r="D2999" s="42" t="s">
        <v>409</v>
      </c>
      <c r="E2999">
        <v>7362706</v>
      </c>
      <c r="F2999">
        <v>51</v>
      </c>
      <c r="G2999" s="2">
        <v>45077</v>
      </c>
      <c r="H2999" s="42" t="s">
        <v>463</v>
      </c>
      <c r="I2999" s="42" t="s">
        <v>72</v>
      </c>
      <c r="J2999" s="42" t="s">
        <v>431</v>
      </c>
      <c r="K2999" s="42" t="s">
        <v>464</v>
      </c>
      <c r="L2999" s="2">
        <v>46023</v>
      </c>
      <c r="M2999" s="42" t="s">
        <v>582</v>
      </c>
    </row>
    <row r="3000" spans="1:13" x14ac:dyDescent="0.25">
      <c r="A3000" s="42" t="s">
        <v>816</v>
      </c>
      <c r="B3000" s="42" t="s">
        <v>596</v>
      </c>
      <c r="C3000" s="42" t="s">
        <v>546</v>
      </c>
      <c r="D3000" s="42" t="s">
        <v>409</v>
      </c>
      <c r="E3000">
        <v>96000000</v>
      </c>
      <c r="F3000">
        <v>10</v>
      </c>
      <c r="G3000" s="2">
        <v>45504</v>
      </c>
      <c r="H3000" s="42" t="s">
        <v>469</v>
      </c>
      <c r="I3000" s="42" t="s">
        <v>72</v>
      </c>
      <c r="J3000" s="42" t="s">
        <v>431</v>
      </c>
      <c r="K3000" s="42" t="s">
        <v>547</v>
      </c>
      <c r="L3000" s="2">
        <v>46023</v>
      </c>
      <c r="M3000" s="42" t="s">
        <v>582</v>
      </c>
    </row>
    <row r="3001" spans="1:13" x14ac:dyDescent="0.25">
      <c r="A3001" s="42" t="s">
        <v>198</v>
      </c>
      <c r="B3001" s="42" t="s">
        <v>7</v>
      </c>
      <c r="C3001" s="42" t="s">
        <v>726</v>
      </c>
      <c r="D3001" s="42" t="s">
        <v>409</v>
      </c>
      <c r="E3001">
        <v>91332870</v>
      </c>
      <c r="F3001">
        <v>11</v>
      </c>
      <c r="G3001" s="2">
        <v>45638</v>
      </c>
      <c r="H3001" s="42" t="s">
        <v>435</v>
      </c>
      <c r="I3001" s="42" t="s">
        <v>72</v>
      </c>
      <c r="J3001" s="42" t="s">
        <v>431</v>
      </c>
      <c r="K3001" s="42" t="s">
        <v>726</v>
      </c>
      <c r="L3001" s="2">
        <v>46023</v>
      </c>
      <c r="M3001" s="42" t="s">
        <v>582</v>
      </c>
    </row>
    <row r="3002" spans="1:13" x14ac:dyDescent="0.25">
      <c r="A3002" s="42" t="s">
        <v>177</v>
      </c>
      <c r="B3002" s="42" t="s">
        <v>1588</v>
      </c>
      <c r="C3002" s="42" t="s">
        <v>1600</v>
      </c>
      <c r="D3002" s="42" t="s">
        <v>409</v>
      </c>
      <c r="E3002">
        <v>27000000</v>
      </c>
      <c r="F3002">
        <v>36</v>
      </c>
      <c r="G3002" s="2">
        <v>45898</v>
      </c>
      <c r="H3002" s="42" t="s">
        <v>1693</v>
      </c>
      <c r="I3002" s="42" t="s">
        <v>72</v>
      </c>
      <c r="J3002" s="42" t="s">
        <v>431</v>
      </c>
      <c r="K3002" s="42" t="s">
        <v>1600</v>
      </c>
      <c r="L3002" s="2">
        <v>46023</v>
      </c>
      <c r="M3002" s="42" t="s">
        <v>582</v>
      </c>
    </row>
    <row r="3003" spans="1:13" x14ac:dyDescent="0.25">
      <c r="A3003" s="42" t="s">
        <v>220</v>
      </c>
      <c r="B3003" s="42" t="s">
        <v>42</v>
      </c>
      <c r="C3003" s="42" t="s">
        <v>2680</v>
      </c>
      <c r="D3003" s="42" t="s">
        <v>409</v>
      </c>
      <c r="E3003">
        <v>8307613</v>
      </c>
      <c r="F3003">
        <v>14</v>
      </c>
      <c r="G3003" s="2">
        <v>46052</v>
      </c>
      <c r="H3003" s="42" t="s">
        <v>430</v>
      </c>
      <c r="I3003" s="42" t="s">
        <v>72</v>
      </c>
      <c r="J3003" s="42" t="s">
        <v>431</v>
      </c>
      <c r="K3003" s="42" t="s">
        <v>2680</v>
      </c>
      <c r="L3003" s="2">
        <v>46387</v>
      </c>
      <c r="M3003" s="42" t="s">
        <v>582</v>
      </c>
    </row>
    <row r="3004" spans="1:13" x14ac:dyDescent="0.25">
      <c r="A3004" s="42" t="s">
        <v>220</v>
      </c>
      <c r="B3004" s="42" t="s">
        <v>42</v>
      </c>
      <c r="C3004" s="42" t="s">
        <v>2681</v>
      </c>
      <c r="D3004" s="42" t="s">
        <v>409</v>
      </c>
      <c r="E3004">
        <v>35089169</v>
      </c>
      <c r="F3004">
        <v>48</v>
      </c>
      <c r="G3004" s="2">
        <v>45981</v>
      </c>
      <c r="H3004" s="42" t="s">
        <v>430</v>
      </c>
      <c r="I3004" s="42" t="s">
        <v>72</v>
      </c>
      <c r="J3004" s="42" t="s">
        <v>431</v>
      </c>
      <c r="K3004" s="42" t="s">
        <v>2681</v>
      </c>
      <c r="L3004" s="2">
        <v>46386</v>
      </c>
      <c r="M3004" s="42" t="s">
        <v>582</v>
      </c>
    </row>
    <row r="3005" spans="1:13" x14ac:dyDescent="0.25">
      <c r="A3005" s="42" t="s">
        <v>220</v>
      </c>
      <c r="B3005" s="42" t="s">
        <v>42</v>
      </c>
      <c r="C3005" s="42" t="s">
        <v>10015</v>
      </c>
      <c r="D3005" s="42" t="s">
        <v>409</v>
      </c>
      <c r="E3005">
        <v>37000000</v>
      </c>
      <c r="F3005">
        <v>60</v>
      </c>
      <c r="G3005" s="2">
        <v>46097</v>
      </c>
      <c r="H3005" s="42" t="s">
        <v>10016</v>
      </c>
      <c r="I3005" s="42" t="s">
        <v>72</v>
      </c>
      <c r="J3005" s="42" t="s">
        <v>431</v>
      </c>
      <c r="K3005" s="42" t="s">
        <v>10015</v>
      </c>
      <c r="L3005" s="2">
        <v>46386</v>
      </c>
      <c r="M3005" s="42" t="s">
        <v>582</v>
      </c>
    </row>
    <row r="3006" spans="1:13" x14ac:dyDescent="0.25">
      <c r="A3006" s="42" t="s">
        <v>220</v>
      </c>
      <c r="B3006" s="42" t="s">
        <v>42</v>
      </c>
      <c r="C3006" s="42" t="s">
        <v>2682</v>
      </c>
      <c r="D3006" s="42" t="s">
        <v>409</v>
      </c>
      <c r="E3006">
        <v>48000000</v>
      </c>
      <c r="F3006">
        <v>13</v>
      </c>
      <c r="G3006" s="2">
        <v>45411</v>
      </c>
      <c r="H3006" s="42" t="s">
        <v>430</v>
      </c>
      <c r="I3006" s="42" t="s">
        <v>72</v>
      </c>
      <c r="J3006" s="42" t="s">
        <v>431</v>
      </c>
      <c r="K3006" s="42" t="s">
        <v>2682</v>
      </c>
      <c r="L3006" s="2">
        <v>46374</v>
      </c>
      <c r="M3006" s="42" t="s">
        <v>582</v>
      </c>
    </row>
    <row r="3007" spans="1:13" x14ac:dyDescent="0.25">
      <c r="A3007" s="42" t="s">
        <v>220</v>
      </c>
      <c r="B3007" s="42" t="s">
        <v>42</v>
      </c>
      <c r="C3007" s="42" t="s">
        <v>2683</v>
      </c>
      <c r="D3007" s="42" t="s">
        <v>409</v>
      </c>
      <c r="E3007">
        <v>23000000</v>
      </c>
      <c r="F3007">
        <v>13</v>
      </c>
      <c r="G3007" s="2">
        <v>45504</v>
      </c>
      <c r="H3007" s="42" t="s">
        <v>509</v>
      </c>
      <c r="I3007" s="42" t="s">
        <v>72</v>
      </c>
      <c r="J3007" s="42" t="s">
        <v>431</v>
      </c>
      <c r="K3007" s="42" t="s">
        <v>547</v>
      </c>
      <c r="L3007" s="2">
        <v>46357</v>
      </c>
      <c r="M3007" s="42" t="s">
        <v>582</v>
      </c>
    </row>
    <row r="3008" spans="1:13" x14ac:dyDescent="0.25">
      <c r="A3008" s="42" t="s">
        <v>220</v>
      </c>
      <c r="B3008" s="42" t="s">
        <v>42</v>
      </c>
      <c r="C3008" s="42" t="s">
        <v>2680</v>
      </c>
      <c r="D3008" s="42" t="s">
        <v>409</v>
      </c>
      <c r="E3008">
        <v>8307613</v>
      </c>
      <c r="F3008">
        <v>14</v>
      </c>
      <c r="G3008" s="2">
        <v>46052</v>
      </c>
      <c r="H3008" s="42" t="s">
        <v>430</v>
      </c>
      <c r="I3008" s="42" t="s">
        <v>72</v>
      </c>
      <c r="J3008" s="42" t="s">
        <v>431</v>
      </c>
      <c r="K3008" s="42" t="s">
        <v>2680</v>
      </c>
      <c r="L3008" s="2">
        <v>46356</v>
      </c>
      <c r="M3008" s="42" t="s">
        <v>582</v>
      </c>
    </row>
    <row r="3009" spans="1:13" x14ac:dyDescent="0.25">
      <c r="A3009" s="42" t="s">
        <v>220</v>
      </c>
      <c r="B3009" s="42" t="s">
        <v>42</v>
      </c>
      <c r="C3009" s="42" t="s">
        <v>2681</v>
      </c>
      <c r="D3009" s="42" t="s">
        <v>409</v>
      </c>
      <c r="E3009">
        <v>35089169</v>
      </c>
      <c r="F3009">
        <v>48</v>
      </c>
      <c r="G3009" s="2">
        <v>45981</v>
      </c>
      <c r="H3009" s="42" t="s">
        <v>430</v>
      </c>
      <c r="I3009" s="42" t="s">
        <v>72</v>
      </c>
      <c r="J3009" s="42" t="s">
        <v>431</v>
      </c>
      <c r="K3009" s="42" t="s">
        <v>2681</v>
      </c>
      <c r="L3009" s="2">
        <v>46356</v>
      </c>
      <c r="M3009" s="42" t="s">
        <v>582</v>
      </c>
    </row>
    <row r="3010" spans="1:13" x14ac:dyDescent="0.25">
      <c r="A3010" s="42" t="s">
        <v>220</v>
      </c>
      <c r="B3010" s="42" t="s">
        <v>42</v>
      </c>
      <c r="C3010" s="42" t="s">
        <v>10015</v>
      </c>
      <c r="D3010" s="42" t="s">
        <v>409</v>
      </c>
      <c r="E3010">
        <v>37000000</v>
      </c>
      <c r="F3010">
        <v>60</v>
      </c>
      <c r="G3010" s="2">
        <v>46097</v>
      </c>
      <c r="H3010" s="42" t="s">
        <v>10016</v>
      </c>
      <c r="I3010" s="42" t="s">
        <v>72</v>
      </c>
      <c r="J3010" s="42" t="s">
        <v>431</v>
      </c>
      <c r="K3010" s="42" t="s">
        <v>10015</v>
      </c>
      <c r="L3010" s="2">
        <v>46356</v>
      </c>
      <c r="M3010" s="42" t="s">
        <v>582</v>
      </c>
    </row>
    <row r="3011" spans="1:13" x14ac:dyDescent="0.25">
      <c r="A3011" s="42" t="s">
        <v>220</v>
      </c>
      <c r="B3011" s="42" t="s">
        <v>42</v>
      </c>
      <c r="C3011" s="42" t="s">
        <v>2682</v>
      </c>
      <c r="D3011" s="42" t="s">
        <v>409</v>
      </c>
      <c r="E3011">
        <v>24000000</v>
      </c>
      <c r="F3011">
        <v>13</v>
      </c>
      <c r="G3011" s="2">
        <v>45411</v>
      </c>
      <c r="H3011" s="42" t="s">
        <v>430</v>
      </c>
      <c r="I3011" s="42" t="s">
        <v>72</v>
      </c>
      <c r="J3011" s="42" t="s">
        <v>431</v>
      </c>
      <c r="K3011" s="42" t="s">
        <v>2682</v>
      </c>
      <c r="L3011" s="2">
        <v>46344</v>
      </c>
      <c r="M3011" s="42" t="s">
        <v>582</v>
      </c>
    </row>
    <row r="3012" spans="1:13" x14ac:dyDescent="0.25">
      <c r="A3012" s="42" t="s">
        <v>220</v>
      </c>
      <c r="B3012" s="42" t="s">
        <v>42</v>
      </c>
      <c r="C3012" s="42" t="s">
        <v>2683</v>
      </c>
      <c r="D3012" s="42" t="s">
        <v>409</v>
      </c>
      <c r="E3012">
        <v>23000000</v>
      </c>
      <c r="F3012">
        <v>13</v>
      </c>
      <c r="G3012" s="2">
        <v>45504</v>
      </c>
      <c r="H3012" s="42" t="s">
        <v>509</v>
      </c>
      <c r="I3012" s="42" t="s">
        <v>72</v>
      </c>
      <c r="J3012" s="42" t="s">
        <v>431</v>
      </c>
      <c r="K3012" s="42" t="s">
        <v>547</v>
      </c>
      <c r="L3012" s="2">
        <v>46327</v>
      </c>
      <c r="M3012" s="42" t="s">
        <v>582</v>
      </c>
    </row>
    <row r="3013" spans="1:13" x14ac:dyDescent="0.25">
      <c r="A3013" s="42" t="s">
        <v>220</v>
      </c>
      <c r="B3013" s="42" t="s">
        <v>42</v>
      </c>
      <c r="C3013" s="42" t="s">
        <v>2680</v>
      </c>
      <c r="D3013" s="42" t="s">
        <v>409</v>
      </c>
      <c r="E3013">
        <v>8307613</v>
      </c>
      <c r="F3013">
        <v>14</v>
      </c>
      <c r="G3013" s="2">
        <v>46052</v>
      </c>
      <c r="H3013" s="42" t="s">
        <v>430</v>
      </c>
      <c r="I3013" s="42" t="s">
        <v>72</v>
      </c>
      <c r="J3013" s="42" t="s">
        <v>431</v>
      </c>
      <c r="K3013" s="42" t="s">
        <v>2680</v>
      </c>
      <c r="L3013" s="2">
        <v>46326</v>
      </c>
      <c r="M3013" s="42" t="s">
        <v>582</v>
      </c>
    </row>
    <row r="3014" spans="1:13" x14ac:dyDescent="0.25">
      <c r="A3014" s="42" t="s">
        <v>220</v>
      </c>
      <c r="B3014" s="42" t="s">
        <v>42</v>
      </c>
      <c r="C3014" s="42" t="s">
        <v>2681</v>
      </c>
      <c r="D3014" s="42" t="s">
        <v>409</v>
      </c>
      <c r="E3014">
        <v>35089169</v>
      </c>
      <c r="F3014">
        <v>48</v>
      </c>
      <c r="G3014" s="2">
        <v>45981</v>
      </c>
      <c r="H3014" s="42" t="s">
        <v>430</v>
      </c>
      <c r="I3014" s="42" t="s">
        <v>72</v>
      </c>
      <c r="J3014" s="42" t="s">
        <v>431</v>
      </c>
      <c r="K3014" s="42" t="s">
        <v>2681</v>
      </c>
      <c r="L3014" s="2">
        <v>46325</v>
      </c>
      <c r="M3014" s="42" t="s">
        <v>582</v>
      </c>
    </row>
    <row r="3015" spans="1:13" x14ac:dyDescent="0.25">
      <c r="A3015" s="42" t="s">
        <v>220</v>
      </c>
      <c r="B3015" s="42" t="s">
        <v>42</v>
      </c>
      <c r="C3015" s="42" t="s">
        <v>10015</v>
      </c>
      <c r="D3015" s="42" t="s">
        <v>409</v>
      </c>
      <c r="E3015">
        <v>37000000</v>
      </c>
      <c r="F3015">
        <v>60</v>
      </c>
      <c r="G3015" s="2">
        <v>46097</v>
      </c>
      <c r="H3015" s="42" t="s">
        <v>10016</v>
      </c>
      <c r="I3015" s="42" t="s">
        <v>72</v>
      </c>
      <c r="J3015" s="42" t="s">
        <v>431</v>
      </c>
      <c r="K3015" s="42" t="s">
        <v>10015</v>
      </c>
      <c r="L3015" s="2">
        <v>46325</v>
      </c>
      <c r="M3015" s="42" t="s">
        <v>582</v>
      </c>
    </row>
    <row r="3016" spans="1:13" x14ac:dyDescent="0.25">
      <c r="A3016" s="42" t="s">
        <v>220</v>
      </c>
      <c r="B3016" s="42" t="s">
        <v>42</v>
      </c>
      <c r="C3016" s="42" t="s">
        <v>2682</v>
      </c>
      <c r="D3016" s="42" t="s">
        <v>409</v>
      </c>
      <c r="E3016">
        <v>24000000</v>
      </c>
      <c r="F3016">
        <v>13</v>
      </c>
      <c r="G3016" s="2">
        <v>45411</v>
      </c>
      <c r="H3016" s="42" t="s">
        <v>430</v>
      </c>
      <c r="I3016" s="42" t="s">
        <v>72</v>
      </c>
      <c r="J3016" s="42" t="s">
        <v>431</v>
      </c>
      <c r="K3016" s="42" t="s">
        <v>2682</v>
      </c>
      <c r="L3016" s="2">
        <v>46313</v>
      </c>
      <c r="M3016" s="42" t="s">
        <v>582</v>
      </c>
    </row>
    <row r="3017" spans="1:13" x14ac:dyDescent="0.25">
      <c r="A3017" s="42" t="s">
        <v>220</v>
      </c>
      <c r="B3017" s="42" t="s">
        <v>42</v>
      </c>
      <c r="C3017" s="42" t="s">
        <v>2683</v>
      </c>
      <c r="D3017" s="42" t="s">
        <v>409</v>
      </c>
      <c r="E3017">
        <v>23000000</v>
      </c>
      <c r="F3017">
        <v>13</v>
      </c>
      <c r="G3017" s="2">
        <v>45504</v>
      </c>
      <c r="H3017" s="42" t="s">
        <v>509</v>
      </c>
      <c r="I3017" s="42" t="s">
        <v>72</v>
      </c>
      <c r="J3017" s="42" t="s">
        <v>431</v>
      </c>
      <c r="K3017" s="42" t="s">
        <v>547</v>
      </c>
      <c r="L3017" s="2">
        <v>46296</v>
      </c>
      <c r="M3017" s="42" t="s">
        <v>582</v>
      </c>
    </row>
    <row r="3018" spans="1:13" x14ac:dyDescent="0.25">
      <c r="A3018" s="42" t="s">
        <v>220</v>
      </c>
      <c r="B3018" s="42" t="s">
        <v>42</v>
      </c>
      <c r="C3018" s="42" t="s">
        <v>2681</v>
      </c>
      <c r="D3018" s="42" t="s">
        <v>409</v>
      </c>
      <c r="E3018">
        <v>35089169</v>
      </c>
      <c r="F3018">
        <v>48</v>
      </c>
      <c r="G3018" s="2">
        <v>45981</v>
      </c>
      <c r="H3018" s="42" t="s">
        <v>430</v>
      </c>
      <c r="I3018" s="42" t="s">
        <v>72</v>
      </c>
      <c r="J3018" s="42" t="s">
        <v>431</v>
      </c>
      <c r="K3018" s="42" t="s">
        <v>2681</v>
      </c>
      <c r="L3018" s="2">
        <v>46295</v>
      </c>
      <c r="M3018" s="42" t="s">
        <v>582</v>
      </c>
    </row>
    <row r="3019" spans="1:13" x14ac:dyDescent="0.25">
      <c r="A3019" s="42" t="s">
        <v>220</v>
      </c>
      <c r="B3019" s="42" t="s">
        <v>42</v>
      </c>
      <c r="C3019" s="42" t="s">
        <v>10015</v>
      </c>
      <c r="D3019" s="42" t="s">
        <v>409</v>
      </c>
      <c r="E3019">
        <v>37000000</v>
      </c>
      <c r="F3019">
        <v>60</v>
      </c>
      <c r="G3019" s="2">
        <v>46097</v>
      </c>
      <c r="H3019" s="42" t="s">
        <v>10016</v>
      </c>
      <c r="I3019" s="42" t="s">
        <v>72</v>
      </c>
      <c r="J3019" s="42" t="s">
        <v>431</v>
      </c>
      <c r="K3019" s="42" t="s">
        <v>10015</v>
      </c>
      <c r="L3019" s="2">
        <v>46295</v>
      </c>
      <c r="M3019" s="42" t="s">
        <v>582</v>
      </c>
    </row>
    <row r="3020" spans="1:13" x14ac:dyDescent="0.25">
      <c r="A3020" s="42" t="s">
        <v>220</v>
      </c>
      <c r="B3020" s="42" t="s">
        <v>42</v>
      </c>
      <c r="C3020" s="42" t="s">
        <v>2680</v>
      </c>
      <c r="D3020" s="42" t="s">
        <v>409</v>
      </c>
      <c r="E3020">
        <v>8307613</v>
      </c>
      <c r="F3020">
        <v>14</v>
      </c>
      <c r="G3020" s="2">
        <v>46052</v>
      </c>
      <c r="H3020" s="42" t="s">
        <v>430</v>
      </c>
      <c r="I3020" s="42" t="s">
        <v>72</v>
      </c>
      <c r="J3020" s="42" t="s">
        <v>431</v>
      </c>
      <c r="K3020" s="42" t="s">
        <v>2680</v>
      </c>
      <c r="L3020" s="2">
        <v>46295</v>
      </c>
      <c r="M3020" s="42" t="s">
        <v>582</v>
      </c>
    </row>
    <row r="3021" spans="1:13" x14ac:dyDescent="0.25">
      <c r="A3021" s="42" t="s">
        <v>220</v>
      </c>
      <c r="B3021" s="42" t="s">
        <v>42</v>
      </c>
      <c r="C3021" s="42" t="s">
        <v>2682</v>
      </c>
      <c r="D3021" s="42" t="s">
        <v>409</v>
      </c>
      <c r="E3021">
        <v>24000000</v>
      </c>
      <c r="F3021">
        <v>13</v>
      </c>
      <c r="G3021" s="2">
        <v>45411</v>
      </c>
      <c r="H3021" s="42" t="s">
        <v>430</v>
      </c>
      <c r="I3021" s="42" t="s">
        <v>72</v>
      </c>
      <c r="J3021" s="42" t="s">
        <v>431</v>
      </c>
      <c r="K3021" s="42" t="s">
        <v>2682</v>
      </c>
      <c r="L3021" s="2">
        <v>46283</v>
      </c>
      <c r="M3021" s="42" t="s">
        <v>582</v>
      </c>
    </row>
    <row r="3022" spans="1:13" x14ac:dyDescent="0.25">
      <c r="A3022" s="42" t="s">
        <v>220</v>
      </c>
      <c r="B3022" s="42" t="s">
        <v>42</v>
      </c>
      <c r="C3022" s="42" t="s">
        <v>2447</v>
      </c>
      <c r="D3022" s="42" t="s">
        <v>409</v>
      </c>
      <c r="E3022">
        <v>30000000</v>
      </c>
      <c r="F3022">
        <v>7</v>
      </c>
      <c r="G3022" s="2">
        <v>46020</v>
      </c>
      <c r="H3022" s="42" t="s">
        <v>509</v>
      </c>
      <c r="I3022" s="42" t="s">
        <v>72</v>
      </c>
      <c r="J3022" s="42" t="s">
        <v>431</v>
      </c>
      <c r="K3022" s="42" t="s">
        <v>977</v>
      </c>
      <c r="L3022" s="2">
        <v>46282</v>
      </c>
      <c r="M3022" s="42" t="s">
        <v>582</v>
      </c>
    </row>
    <row r="3023" spans="1:13" x14ac:dyDescent="0.25">
      <c r="A3023" s="42" t="s">
        <v>220</v>
      </c>
      <c r="B3023" s="42" t="s">
        <v>42</v>
      </c>
      <c r="C3023" s="42" t="s">
        <v>2683</v>
      </c>
      <c r="D3023" s="42" t="s">
        <v>409</v>
      </c>
      <c r="E3023">
        <v>23000000</v>
      </c>
      <c r="F3023">
        <v>13</v>
      </c>
      <c r="G3023" s="2">
        <v>45504</v>
      </c>
      <c r="H3023" s="42" t="s">
        <v>509</v>
      </c>
      <c r="I3023" s="42" t="s">
        <v>72</v>
      </c>
      <c r="J3023" s="42" t="s">
        <v>431</v>
      </c>
      <c r="K3023" s="42" t="s">
        <v>547</v>
      </c>
      <c r="L3023" s="2">
        <v>46266</v>
      </c>
      <c r="M3023" s="42" t="s">
        <v>582</v>
      </c>
    </row>
    <row r="3024" spans="1:13" x14ac:dyDescent="0.25">
      <c r="A3024" s="42" t="s">
        <v>220</v>
      </c>
      <c r="B3024" s="42" t="s">
        <v>42</v>
      </c>
      <c r="C3024" s="42" t="s">
        <v>2684</v>
      </c>
      <c r="D3024" s="42" t="s">
        <v>409</v>
      </c>
      <c r="E3024">
        <v>17357692</v>
      </c>
      <c r="F3024">
        <v>6</v>
      </c>
      <c r="G3024" s="2">
        <v>46045</v>
      </c>
      <c r="H3024" s="42" t="s">
        <v>10477</v>
      </c>
      <c r="I3024" s="42" t="s">
        <v>72</v>
      </c>
      <c r="J3024" s="42" t="s">
        <v>431</v>
      </c>
      <c r="K3024" s="42" t="s">
        <v>2685</v>
      </c>
      <c r="L3024" s="2">
        <v>46265</v>
      </c>
      <c r="M3024" s="42" t="s">
        <v>582</v>
      </c>
    </row>
    <row r="3025" spans="1:13" x14ac:dyDescent="0.25">
      <c r="A3025" s="42" t="s">
        <v>220</v>
      </c>
      <c r="B3025" s="42" t="s">
        <v>42</v>
      </c>
      <c r="C3025" s="42" t="s">
        <v>2680</v>
      </c>
      <c r="D3025" s="42" t="s">
        <v>409</v>
      </c>
      <c r="E3025">
        <v>8307613</v>
      </c>
      <c r="F3025">
        <v>14</v>
      </c>
      <c r="G3025" s="2">
        <v>46052</v>
      </c>
      <c r="H3025" s="42" t="s">
        <v>430</v>
      </c>
      <c r="I3025" s="42" t="s">
        <v>72</v>
      </c>
      <c r="J3025" s="42" t="s">
        <v>431</v>
      </c>
      <c r="K3025" s="42" t="s">
        <v>2680</v>
      </c>
      <c r="L3025" s="2">
        <v>46265</v>
      </c>
      <c r="M3025" s="42" t="s">
        <v>582</v>
      </c>
    </row>
    <row r="3026" spans="1:13" x14ac:dyDescent="0.25">
      <c r="A3026" s="42" t="s">
        <v>220</v>
      </c>
      <c r="B3026" s="42" t="s">
        <v>42</v>
      </c>
      <c r="C3026" s="42" t="s">
        <v>2681</v>
      </c>
      <c r="D3026" s="42" t="s">
        <v>409</v>
      </c>
      <c r="E3026">
        <v>35089169</v>
      </c>
      <c r="F3026">
        <v>48</v>
      </c>
      <c r="G3026" s="2">
        <v>45981</v>
      </c>
      <c r="H3026" s="42" t="s">
        <v>430</v>
      </c>
      <c r="I3026" s="42" t="s">
        <v>72</v>
      </c>
      <c r="J3026" s="42" t="s">
        <v>431</v>
      </c>
      <c r="K3026" s="42" t="s">
        <v>2681</v>
      </c>
      <c r="L3026" s="2">
        <v>46264</v>
      </c>
      <c r="M3026" s="42" t="s">
        <v>582</v>
      </c>
    </row>
    <row r="3027" spans="1:13" x14ac:dyDescent="0.25">
      <c r="A3027" s="42" t="s">
        <v>220</v>
      </c>
      <c r="B3027" s="42" t="s">
        <v>42</v>
      </c>
      <c r="C3027" s="42" t="s">
        <v>10015</v>
      </c>
      <c r="D3027" s="42" t="s">
        <v>409</v>
      </c>
      <c r="E3027">
        <v>37000000</v>
      </c>
      <c r="F3027">
        <v>60</v>
      </c>
      <c r="G3027" s="2">
        <v>46097</v>
      </c>
      <c r="H3027" s="42" t="s">
        <v>10016</v>
      </c>
      <c r="I3027" s="42" t="s">
        <v>72</v>
      </c>
      <c r="J3027" s="42" t="s">
        <v>431</v>
      </c>
      <c r="K3027" s="42" t="s">
        <v>10015</v>
      </c>
      <c r="L3027" s="2">
        <v>46264</v>
      </c>
      <c r="M3027" s="42" t="s">
        <v>582</v>
      </c>
    </row>
    <row r="3028" spans="1:13" x14ac:dyDescent="0.25">
      <c r="A3028" s="42" t="s">
        <v>220</v>
      </c>
      <c r="B3028" s="42" t="s">
        <v>42</v>
      </c>
      <c r="C3028" s="42" t="s">
        <v>2682</v>
      </c>
      <c r="D3028" s="42" t="s">
        <v>409</v>
      </c>
      <c r="E3028">
        <v>24000000</v>
      </c>
      <c r="F3028">
        <v>13</v>
      </c>
      <c r="G3028" s="2">
        <v>45411</v>
      </c>
      <c r="H3028" s="42" t="s">
        <v>430</v>
      </c>
      <c r="I3028" s="42" t="s">
        <v>72</v>
      </c>
      <c r="J3028" s="42" t="s">
        <v>431</v>
      </c>
      <c r="K3028" s="42" t="s">
        <v>2682</v>
      </c>
      <c r="L3028" s="2">
        <v>46252</v>
      </c>
      <c r="M3028" s="42" t="s">
        <v>582</v>
      </c>
    </row>
    <row r="3029" spans="1:13" x14ac:dyDescent="0.25">
      <c r="A3029" s="42" t="s">
        <v>220</v>
      </c>
      <c r="B3029" s="42" t="s">
        <v>42</v>
      </c>
      <c r="C3029" s="42" t="s">
        <v>2447</v>
      </c>
      <c r="D3029" s="42" t="s">
        <v>409</v>
      </c>
      <c r="E3029">
        <v>30000000</v>
      </c>
      <c r="F3029">
        <v>7</v>
      </c>
      <c r="G3029" s="2">
        <v>46020</v>
      </c>
      <c r="H3029" s="42" t="s">
        <v>509</v>
      </c>
      <c r="I3029" s="42" t="s">
        <v>72</v>
      </c>
      <c r="J3029" s="42" t="s">
        <v>431</v>
      </c>
      <c r="K3029" s="42" t="s">
        <v>977</v>
      </c>
      <c r="L3029" s="2">
        <v>46247</v>
      </c>
      <c r="M3029" s="42" t="s">
        <v>582</v>
      </c>
    </row>
    <row r="3030" spans="1:13" x14ac:dyDescent="0.25">
      <c r="A3030" s="42" t="s">
        <v>220</v>
      </c>
      <c r="B3030" s="42" t="s">
        <v>42</v>
      </c>
      <c r="C3030" s="42" t="s">
        <v>2683</v>
      </c>
      <c r="D3030" s="42" t="s">
        <v>409</v>
      </c>
      <c r="E3030">
        <v>23000000</v>
      </c>
      <c r="F3030">
        <v>13</v>
      </c>
      <c r="G3030" s="2">
        <v>45504</v>
      </c>
      <c r="H3030" s="42" t="s">
        <v>509</v>
      </c>
      <c r="I3030" s="42" t="s">
        <v>72</v>
      </c>
      <c r="J3030" s="42" t="s">
        <v>431</v>
      </c>
      <c r="K3030" s="42" t="s">
        <v>547</v>
      </c>
      <c r="L3030" s="2">
        <v>46235</v>
      </c>
      <c r="M3030" s="42" t="s">
        <v>582</v>
      </c>
    </row>
    <row r="3031" spans="1:13" x14ac:dyDescent="0.25">
      <c r="A3031" s="42" t="s">
        <v>220</v>
      </c>
      <c r="B3031" s="42" t="s">
        <v>42</v>
      </c>
      <c r="C3031" s="42" t="s">
        <v>2684</v>
      </c>
      <c r="D3031" s="42" t="s">
        <v>409</v>
      </c>
      <c r="E3031">
        <v>18100000</v>
      </c>
      <c r="F3031">
        <v>6</v>
      </c>
      <c r="G3031" s="2">
        <v>46045</v>
      </c>
      <c r="H3031" s="42" t="s">
        <v>10477</v>
      </c>
      <c r="I3031" s="42" t="s">
        <v>72</v>
      </c>
      <c r="J3031" s="42" t="s">
        <v>431</v>
      </c>
      <c r="K3031" s="42" t="s">
        <v>2685</v>
      </c>
      <c r="L3031" s="2">
        <v>46234</v>
      </c>
      <c r="M3031" s="42" t="s">
        <v>582</v>
      </c>
    </row>
    <row r="3032" spans="1:13" x14ac:dyDescent="0.25">
      <c r="A3032" s="42" t="s">
        <v>220</v>
      </c>
      <c r="B3032" s="42" t="s">
        <v>42</v>
      </c>
      <c r="C3032" s="42" t="s">
        <v>2680</v>
      </c>
      <c r="D3032" s="42" t="s">
        <v>409</v>
      </c>
      <c r="E3032">
        <v>8307613</v>
      </c>
      <c r="F3032">
        <v>14</v>
      </c>
      <c r="G3032" s="2">
        <v>46052</v>
      </c>
      <c r="H3032" s="42" t="s">
        <v>430</v>
      </c>
      <c r="I3032" s="42" t="s">
        <v>72</v>
      </c>
      <c r="J3032" s="42" t="s">
        <v>431</v>
      </c>
      <c r="K3032" s="42" t="s">
        <v>2680</v>
      </c>
      <c r="L3032" s="2">
        <v>46234</v>
      </c>
      <c r="M3032" s="42" t="s">
        <v>582</v>
      </c>
    </row>
    <row r="3033" spans="1:13" x14ac:dyDescent="0.25">
      <c r="A3033" s="42" t="s">
        <v>220</v>
      </c>
      <c r="B3033" s="42" t="s">
        <v>42</v>
      </c>
      <c r="C3033" s="42" t="s">
        <v>2681</v>
      </c>
      <c r="D3033" s="42" t="s">
        <v>409</v>
      </c>
      <c r="E3033">
        <v>35089169</v>
      </c>
      <c r="F3033">
        <v>48</v>
      </c>
      <c r="G3033" s="2">
        <v>45981</v>
      </c>
      <c r="H3033" s="42" t="s">
        <v>430</v>
      </c>
      <c r="I3033" s="42" t="s">
        <v>72</v>
      </c>
      <c r="J3033" s="42" t="s">
        <v>431</v>
      </c>
      <c r="K3033" s="42" t="s">
        <v>2681</v>
      </c>
      <c r="L3033" s="2">
        <v>46233</v>
      </c>
      <c r="M3033" s="42" t="s">
        <v>582</v>
      </c>
    </row>
    <row r="3034" spans="1:13" x14ac:dyDescent="0.25">
      <c r="A3034" s="42" t="s">
        <v>220</v>
      </c>
      <c r="B3034" s="42" t="s">
        <v>42</v>
      </c>
      <c r="C3034" s="42" t="s">
        <v>10015</v>
      </c>
      <c r="D3034" s="42" t="s">
        <v>409</v>
      </c>
      <c r="E3034">
        <v>37000000</v>
      </c>
      <c r="F3034">
        <v>60</v>
      </c>
      <c r="G3034" s="2">
        <v>46097</v>
      </c>
      <c r="H3034" s="42" t="s">
        <v>10016</v>
      </c>
      <c r="I3034" s="42" t="s">
        <v>72</v>
      </c>
      <c r="J3034" s="42" t="s">
        <v>431</v>
      </c>
      <c r="K3034" s="42" t="s">
        <v>10015</v>
      </c>
      <c r="L3034" s="2">
        <v>46233</v>
      </c>
      <c r="M3034" s="42" t="s">
        <v>582</v>
      </c>
    </row>
    <row r="3035" spans="1:13" x14ac:dyDescent="0.25">
      <c r="A3035" s="42" t="s">
        <v>220</v>
      </c>
      <c r="B3035" s="42" t="s">
        <v>42</v>
      </c>
      <c r="C3035" s="42" t="s">
        <v>2682</v>
      </c>
      <c r="D3035" s="42" t="s">
        <v>409</v>
      </c>
      <c r="E3035">
        <v>24000000</v>
      </c>
      <c r="F3035">
        <v>13</v>
      </c>
      <c r="G3035" s="2">
        <v>45411</v>
      </c>
      <c r="H3035" s="42" t="s">
        <v>430</v>
      </c>
      <c r="I3035" s="42" t="s">
        <v>72</v>
      </c>
      <c r="J3035" s="42" t="s">
        <v>431</v>
      </c>
      <c r="K3035" s="42" t="s">
        <v>2682</v>
      </c>
      <c r="L3035" s="2">
        <v>46221</v>
      </c>
      <c r="M3035" s="42" t="s">
        <v>582</v>
      </c>
    </row>
    <row r="3036" spans="1:13" x14ac:dyDescent="0.25">
      <c r="A3036" s="42" t="s">
        <v>220</v>
      </c>
      <c r="B3036" s="42" t="s">
        <v>42</v>
      </c>
      <c r="C3036" s="42" t="s">
        <v>2447</v>
      </c>
      <c r="D3036" s="42" t="s">
        <v>409</v>
      </c>
      <c r="E3036">
        <v>30000000</v>
      </c>
      <c r="F3036">
        <v>7</v>
      </c>
      <c r="G3036" s="2">
        <v>46020</v>
      </c>
      <c r="H3036" s="42" t="s">
        <v>509</v>
      </c>
      <c r="I3036" s="42" t="s">
        <v>72</v>
      </c>
      <c r="J3036" s="42" t="s">
        <v>431</v>
      </c>
      <c r="K3036" s="42" t="s">
        <v>977</v>
      </c>
      <c r="L3036" s="2">
        <v>46219</v>
      </c>
      <c r="M3036" s="42" t="s">
        <v>582</v>
      </c>
    </row>
    <row r="3037" spans="1:13" x14ac:dyDescent="0.25">
      <c r="A3037" s="42" t="s">
        <v>220</v>
      </c>
      <c r="B3037" s="42" t="s">
        <v>42</v>
      </c>
      <c r="C3037" s="42" t="s">
        <v>2683</v>
      </c>
      <c r="D3037" s="42" t="s">
        <v>409</v>
      </c>
      <c r="E3037">
        <v>23000000</v>
      </c>
      <c r="F3037">
        <v>13</v>
      </c>
      <c r="G3037" s="2">
        <v>45504</v>
      </c>
      <c r="H3037" s="42" t="s">
        <v>509</v>
      </c>
      <c r="I3037" s="42" t="s">
        <v>72</v>
      </c>
      <c r="J3037" s="42" t="s">
        <v>431</v>
      </c>
      <c r="K3037" s="42" t="s">
        <v>547</v>
      </c>
      <c r="L3037" s="2">
        <v>46204</v>
      </c>
      <c r="M3037" s="42" t="s">
        <v>582</v>
      </c>
    </row>
    <row r="3038" spans="1:13" x14ac:dyDescent="0.25">
      <c r="A3038" s="42" t="s">
        <v>220</v>
      </c>
      <c r="B3038" s="42" t="s">
        <v>42</v>
      </c>
      <c r="C3038" s="42" t="s">
        <v>10015</v>
      </c>
      <c r="D3038" s="42" t="s">
        <v>409</v>
      </c>
      <c r="E3038">
        <v>37000000</v>
      </c>
      <c r="F3038">
        <v>60</v>
      </c>
      <c r="G3038" s="2">
        <v>46097</v>
      </c>
      <c r="H3038" s="42" t="s">
        <v>10016</v>
      </c>
      <c r="I3038" s="42" t="s">
        <v>72</v>
      </c>
      <c r="J3038" s="42" t="s">
        <v>431</v>
      </c>
      <c r="K3038" s="42" t="s">
        <v>10015</v>
      </c>
      <c r="L3038" s="2">
        <v>46203</v>
      </c>
      <c r="M3038" s="42" t="s">
        <v>582</v>
      </c>
    </row>
    <row r="3039" spans="1:13" x14ac:dyDescent="0.25">
      <c r="A3039" s="42" t="s">
        <v>220</v>
      </c>
      <c r="B3039" s="42" t="s">
        <v>42</v>
      </c>
      <c r="C3039" s="42" t="s">
        <v>2684</v>
      </c>
      <c r="D3039" s="42" t="s">
        <v>409</v>
      </c>
      <c r="E3039">
        <v>18100000</v>
      </c>
      <c r="F3039">
        <v>6</v>
      </c>
      <c r="G3039" s="2">
        <v>46045</v>
      </c>
      <c r="H3039" s="42" t="s">
        <v>10477</v>
      </c>
      <c r="I3039" s="42" t="s">
        <v>72</v>
      </c>
      <c r="J3039" s="42" t="s">
        <v>431</v>
      </c>
      <c r="K3039" s="42" t="s">
        <v>2685</v>
      </c>
      <c r="L3039" s="2">
        <v>46203</v>
      </c>
      <c r="M3039" s="42" t="s">
        <v>582</v>
      </c>
    </row>
    <row r="3040" spans="1:13" x14ac:dyDescent="0.25">
      <c r="A3040" s="42" t="s">
        <v>220</v>
      </c>
      <c r="B3040" s="42" t="s">
        <v>42</v>
      </c>
      <c r="C3040" s="42" t="s">
        <v>2681</v>
      </c>
      <c r="D3040" s="42" t="s">
        <v>409</v>
      </c>
      <c r="E3040">
        <v>35089169</v>
      </c>
      <c r="F3040">
        <v>48</v>
      </c>
      <c r="G3040" s="2">
        <v>45981</v>
      </c>
      <c r="H3040" s="42" t="s">
        <v>430</v>
      </c>
      <c r="I3040" s="42" t="s">
        <v>72</v>
      </c>
      <c r="J3040" s="42" t="s">
        <v>431</v>
      </c>
      <c r="K3040" s="42" t="s">
        <v>2681</v>
      </c>
      <c r="L3040" s="2">
        <v>46203</v>
      </c>
      <c r="M3040" s="42" t="s">
        <v>582</v>
      </c>
    </row>
    <row r="3041" spans="1:13" x14ac:dyDescent="0.25">
      <c r="A3041" s="42" t="s">
        <v>220</v>
      </c>
      <c r="B3041" s="42" t="s">
        <v>42</v>
      </c>
      <c r="C3041" s="42" t="s">
        <v>2680</v>
      </c>
      <c r="D3041" s="42" t="s">
        <v>409</v>
      </c>
      <c r="E3041">
        <v>8307613</v>
      </c>
      <c r="F3041">
        <v>14</v>
      </c>
      <c r="G3041" s="2">
        <v>46052</v>
      </c>
      <c r="H3041" s="42" t="s">
        <v>430</v>
      </c>
      <c r="I3041" s="42" t="s">
        <v>72</v>
      </c>
      <c r="J3041" s="42" t="s">
        <v>431</v>
      </c>
      <c r="K3041" s="42" t="s">
        <v>2680</v>
      </c>
      <c r="L3041" s="2">
        <v>46203</v>
      </c>
      <c r="M3041" s="42" t="s">
        <v>582</v>
      </c>
    </row>
    <row r="3042" spans="1:13" x14ac:dyDescent="0.25">
      <c r="A3042" s="42" t="s">
        <v>220</v>
      </c>
      <c r="B3042" s="42" t="s">
        <v>42</v>
      </c>
      <c r="C3042" s="42" t="s">
        <v>2682</v>
      </c>
      <c r="D3042" s="42" t="s">
        <v>409</v>
      </c>
      <c r="E3042">
        <v>24000000</v>
      </c>
      <c r="F3042">
        <v>13</v>
      </c>
      <c r="G3042" s="2">
        <v>45411</v>
      </c>
      <c r="H3042" s="42" t="s">
        <v>430</v>
      </c>
      <c r="I3042" s="42" t="s">
        <v>72</v>
      </c>
      <c r="J3042" s="42" t="s">
        <v>431</v>
      </c>
      <c r="K3042" s="42" t="s">
        <v>2682</v>
      </c>
      <c r="L3042" s="2">
        <v>46191</v>
      </c>
      <c r="M3042" s="42" t="s">
        <v>582</v>
      </c>
    </row>
    <row r="3043" spans="1:13" x14ac:dyDescent="0.25">
      <c r="A3043" s="42" t="s">
        <v>220</v>
      </c>
      <c r="B3043" s="42" t="s">
        <v>42</v>
      </c>
      <c r="C3043" s="42" t="s">
        <v>2447</v>
      </c>
      <c r="D3043" s="42" t="s">
        <v>409</v>
      </c>
      <c r="E3043">
        <v>30000000</v>
      </c>
      <c r="F3043">
        <v>7</v>
      </c>
      <c r="G3043" s="2">
        <v>46020</v>
      </c>
      <c r="H3043" s="42" t="s">
        <v>509</v>
      </c>
      <c r="I3043" s="42" t="s">
        <v>72</v>
      </c>
      <c r="J3043" s="42" t="s">
        <v>431</v>
      </c>
      <c r="K3043" s="42" t="s">
        <v>977</v>
      </c>
      <c r="L3043" s="2">
        <v>46184</v>
      </c>
      <c r="M3043" s="42" t="s">
        <v>582</v>
      </c>
    </row>
    <row r="3044" spans="1:13" x14ac:dyDescent="0.25">
      <c r="A3044" s="42" t="s">
        <v>220</v>
      </c>
      <c r="B3044" s="42" t="s">
        <v>42</v>
      </c>
      <c r="C3044" s="42" t="s">
        <v>2683</v>
      </c>
      <c r="D3044" s="42" t="s">
        <v>409</v>
      </c>
      <c r="E3044">
        <v>23000000</v>
      </c>
      <c r="F3044">
        <v>13</v>
      </c>
      <c r="G3044" s="2">
        <v>45504</v>
      </c>
      <c r="H3044" s="42" t="s">
        <v>509</v>
      </c>
      <c r="I3044" s="42" t="s">
        <v>72</v>
      </c>
      <c r="J3044" s="42" t="s">
        <v>431</v>
      </c>
      <c r="K3044" s="42" t="s">
        <v>547</v>
      </c>
      <c r="L3044" s="2">
        <v>46174</v>
      </c>
      <c r="M3044" s="42" t="s">
        <v>582</v>
      </c>
    </row>
    <row r="3045" spans="1:13" x14ac:dyDescent="0.25">
      <c r="A3045" s="42" t="s">
        <v>220</v>
      </c>
      <c r="B3045" s="42" t="s">
        <v>42</v>
      </c>
      <c r="C3045" s="42" t="s">
        <v>2680</v>
      </c>
      <c r="D3045" s="42" t="s">
        <v>409</v>
      </c>
      <c r="E3045">
        <v>8307613</v>
      </c>
      <c r="F3045">
        <v>14</v>
      </c>
      <c r="G3045" s="2">
        <v>46052</v>
      </c>
      <c r="H3045" s="42" t="s">
        <v>430</v>
      </c>
      <c r="I3045" s="42" t="s">
        <v>72</v>
      </c>
      <c r="J3045" s="42" t="s">
        <v>431</v>
      </c>
      <c r="K3045" s="42" t="s">
        <v>2680</v>
      </c>
      <c r="L3045" s="2">
        <v>46173</v>
      </c>
      <c r="M3045" s="42" t="s">
        <v>582</v>
      </c>
    </row>
    <row r="3046" spans="1:13" x14ac:dyDescent="0.25">
      <c r="A3046" s="42" t="s">
        <v>220</v>
      </c>
      <c r="B3046" s="42" t="s">
        <v>42</v>
      </c>
      <c r="C3046" s="42" t="s">
        <v>2684</v>
      </c>
      <c r="D3046" s="42" t="s">
        <v>409</v>
      </c>
      <c r="E3046">
        <v>18100000</v>
      </c>
      <c r="F3046">
        <v>6</v>
      </c>
      <c r="G3046" s="2">
        <v>46045</v>
      </c>
      <c r="H3046" s="42" t="s">
        <v>10477</v>
      </c>
      <c r="I3046" s="42" t="s">
        <v>72</v>
      </c>
      <c r="J3046" s="42" t="s">
        <v>431</v>
      </c>
      <c r="K3046" s="42" t="s">
        <v>2685</v>
      </c>
      <c r="L3046" s="2">
        <v>46173</v>
      </c>
      <c r="M3046" s="42" t="s">
        <v>582</v>
      </c>
    </row>
    <row r="3047" spans="1:13" x14ac:dyDescent="0.25">
      <c r="A3047" s="42" t="s">
        <v>220</v>
      </c>
      <c r="B3047" s="42" t="s">
        <v>42</v>
      </c>
      <c r="C3047" s="42" t="s">
        <v>10015</v>
      </c>
      <c r="D3047" s="42" t="s">
        <v>409</v>
      </c>
      <c r="E3047">
        <v>37000000</v>
      </c>
      <c r="F3047">
        <v>60</v>
      </c>
      <c r="G3047" s="2">
        <v>46097</v>
      </c>
      <c r="H3047" s="42" t="s">
        <v>10016</v>
      </c>
      <c r="I3047" s="42" t="s">
        <v>72</v>
      </c>
      <c r="J3047" s="42" t="s">
        <v>431</v>
      </c>
      <c r="K3047" s="42" t="s">
        <v>10015</v>
      </c>
      <c r="L3047" s="2">
        <v>46172</v>
      </c>
      <c r="M3047" s="42" t="s">
        <v>582</v>
      </c>
    </row>
    <row r="3048" spans="1:13" x14ac:dyDescent="0.25">
      <c r="A3048" s="42" t="s">
        <v>220</v>
      </c>
      <c r="B3048" s="42" t="s">
        <v>42</v>
      </c>
      <c r="C3048" s="42" t="s">
        <v>2681</v>
      </c>
      <c r="D3048" s="42" t="s">
        <v>409</v>
      </c>
      <c r="E3048">
        <v>35089169</v>
      </c>
      <c r="F3048">
        <v>48</v>
      </c>
      <c r="G3048" s="2">
        <v>45981</v>
      </c>
      <c r="H3048" s="42" t="s">
        <v>430</v>
      </c>
      <c r="I3048" s="42" t="s">
        <v>72</v>
      </c>
      <c r="J3048" s="42" t="s">
        <v>431</v>
      </c>
      <c r="K3048" s="42" t="s">
        <v>2681</v>
      </c>
      <c r="L3048" s="2">
        <v>46172</v>
      </c>
      <c r="M3048" s="42" t="s">
        <v>582</v>
      </c>
    </row>
    <row r="3049" spans="1:13" x14ac:dyDescent="0.25">
      <c r="A3049" s="42" t="s">
        <v>220</v>
      </c>
      <c r="B3049" s="42" t="s">
        <v>42</v>
      </c>
      <c r="C3049" s="42" t="s">
        <v>2682</v>
      </c>
      <c r="D3049" s="42" t="s">
        <v>409</v>
      </c>
      <c r="E3049">
        <v>24000000</v>
      </c>
      <c r="F3049">
        <v>13</v>
      </c>
      <c r="G3049" s="2">
        <v>45411</v>
      </c>
      <c r="H3049" s="42" t="s">
        <v>430</v>
      </c>
      <c r="I3049" s="42" t="s">
        <v>72</v>
      </c>
      <c r="J3049" s="42" t="s">
        <v>431</v>
      </c>
      <c r="K3049" s="42" t="s">
        <v>2682</v>
      </c>
      <c r="L3049" s="2">
        <v>46160</v>
      </c>
      <c r="M3049" s="42" t="s">
        <v>582</v>
      </c>
    </row>
    <row r="3050" spans="1:13" x14ac:dyDescent="0.25">
      <c r="A3050" s="42" t="s">
        <v>220</v>
      </c>
      <c r="B3050" s="42" t="s">
        <v>42</v>
      </c>
      <c r="C3050" s="42" t="s">
        <v>2447</v>
      </c>
      <c r="D3050" s="42" t="s">
        <v>409</v>
      </c>
      <c r="E3050">
        <v>20000000</v>
      </c>
      <c r="F3050">
        <v>7</v>
      </c>
      <c r="G3050" s="2">
        <v>46020</v>
      </c>
      <c r="H3050" s="42" t="s">
        <v>509</v>
      </c>
      <c r="I3050" s="42" t="s">
        <v>72</v>
      </c>
      <c r="J3050" s="42" t="s">
        <v>431</v>
      </c>
      <c r="K3050" s="42" t="s">
        <v>977</v>
      </c>
      <c r="L3050" s="2">
        <v>46155</v>
      </c>
      <c r="M3050" s="42" t="s">
        <v>582</v>
      </c>
    </row>
    <row r="3051" spans="1:13" x14ac:dyDescent="0.25">
      <c r="A3051" s="42" t="s">
        <v>220</v>
      </c>
      <c r="B3051" s="42" t="s">
        <v>42</v>
      </c>
      <c r="C3051" s="42" t="s">
        <v>2683</v>
      </c>
      <c r="D3051" s="42" t="s">
        <v>409</v>
      </c>
      <c r="E3051">
        <v>23000000</v>
      </c>
      <c r="F3051">
        <v>13</v>
      </c>
      <c r="G3051" s="2">
        <v>45504</v>
      </c>
      <c r="H3051" s="42" t="s">
        <v>509</v>
      </c>
      <c r="I3051" s="42" t="s">
        <v>72</v>
      </c>
      <c r="J3051" s="42" t="s">
        <v>431</v>
      </c>
      <c r="K3051" s="42" t="s">
        <v>547</v>
      </c>
      <c r="L3051" s="2">
        <v>46143</v>
      </c>
      <c r="M3051" s="42" t="s">
        <v>582</v>
      </c>
    </row>
    <row r="3052" spans="1:13" x14ac:dyDescent="0.25">
      <c r="A3052" s="42" t="s">
        <v>220</v>
      </c>
      <c r="B3052" s="42" t="s">
        <v>42</v>
      </c>
      <c r="C3052" s="42" t="s">
        <v>2680</v>
      </c>
      <c r="D3052" s="42" t="s">
        <v>409</v>
      </c>
      <c r="E3052">
        <v>8307613</v>
      </c>
      <c r="F3052">
        <v>14</v>
      </c>
      <c r="G3052" s="2">
        <v>46052</v>
      </c>
      <c r="H3052" s="42" t="s">
        <v>430</v>
      </c>
      <c r="I3052" s="42" t="s">
        <v>72</v>
      </c>
      <c r="J3052" s="42" t="s">
        <v>431</v>
      </c>
      <c r="K3052" s="42" t="s">
        <v>2680</v>
      </c>
      <c r="L3052" s="2">
        <v>46142</v>
      </c>
      <c r="M3052" s="42" t="s">
        <v>582</v>
      </c>
    </row>
    <row r="3053" spans="1:13" x14ac:dyDescent="0.25">
      <c r="A3053" s="42" t="s">
        <v>220</v>
      </c>
      <c r="B3053" s="42" t="s">
        <v>42</v>
      </c>
      <c r="C3053" s="42" t="s">
        <v>2684</v>
      </c>
      <c r="D3053" s="42" t="s">
        <v>409</v>
      </c>
      <c r="E3053">
        <v>18100000</v>
      </c>
      <c r="F3053">
        <v>6</v>
      </c>
      <c r="G3053" s="2">
        <v>46045</v>
      </c>
      <c r="H3053" s="42" t="s">
        <v>10477</v>
      </c>
      <c r="I3053" s="42" t="s">
        <v>72</v>
      </c>
      <c r="J3053" s="42" t="s">
        <v>431</v>
      </c>
      <c r="K3053" s="42" t="s">
        <v>2685</v>
      </c>
      <c r="L3053" s="2">
        <v>46142</v>
      </c>
      <c r="M3053" s="42" t="s">
        <v>582</v>
      </c>
    </row>
    <row r="3054" spans="1:13" x14ac:dyDescent="0.25">
      <c r="A3054" s="42" t="s">
        <v>220</v>
      </c>
      <c r="B3054" s="42" t="s">
        <v>42</v>
      </c>
      <c r="C3054" s="42" t="s">
        <v>2681</v>
      </c>
      <c r="D3054" s="42" t="s">
        <v>409</v>
      </c>
      <c r="E3054">
        <v>35089169</v>
      </c>
      <c r="F3054">
        <v>48</v>
      </c>
      <c r="G3054" s="2">
        <v>45981</v>
      </c>
      <c r="H3054" s="42" t="s">
        <v>430</v>
      </c>
      <c r="I3054" s="42" t="s">
        <v>72</v>
      </c>
      <c r="J3054" s="42" t="s">
        <v>431</v>
      </c>
      <c r="K3054" s="42" t="s">
        <v>2681</v>
      </c>
      <c r="L3054" s="2">
        <v>46142</v>
      </c>
      <c r="M3054" s="42" t="s">
        <v>582</v>
      </c>
    </row>
    <row r="3055" spans="1:13" x14ac:dyDescent="0.25">
      <c r="A3055" s="42" t="s">
        <v>220</v>
      </c>
      <c r="B3055" s="42" t="s">
        <v>42</v>
      </c>
      <c r="C3055" s="42" t="s">
        <v>2682</v>
      </c>
      <c r="D3055" s="42" t="s">
        <v>409</v>
      </c>
      <c r="E3055">
        <v>24000000</v>
      </c>
      <c r="F3055">
        <v>13</v>
      </c>
      <c r="G3055" s="2">
        <v>45411</v>
      </c>
      <c r="H3055" s="42" t="s">
        <v>430</v>
      </c>
      <c r="I3055" s="42" t="s">
        <v>72</v>
      </c>
      <c r="J3055" s="42" t="s">
        <v>431</v>
      </c>
      <c r="K3055" s="42" t="s">
        <v>2682</v>
      </c>
      <c r="L3055" s="2">
        <v>46130</v>
      </c>
      <c r="M3055" s="42" t="s">
        <v>582</v>
      </c>
    </row>
    <row r="3056" spans="1:13" x14ac:dyDescent="0.25">
      <c r="A3056" s="42" t="s">
        <v>220</v>
      </c>
      <c r="B3056" s="42" t="s">
        <v>42</v>
      </c>
      <c r="C3056" s="42" t="s">
        <v>2447</v>
      </c>
      <c r="D3056" s="42" t="s">
        <v>409</v>
      </c>
      <c r="E3056">
        <v>22729203</v>
      </c>
      <c r="F3056">
        <v>7</v>
      </c>
      <c r="G3056" s="2">
        <v>46020</v>
      </c>
      <c r="H3056" s="42" t="s">
        <v>509</v>
      </c>
      <c r="I3056" s="42" t="s">
        <v>72</v>
      </c>
      <c r="J3056" s="42" t="s">
        <v>431</v>
      </c>
      <c r="K3056" s="42" t="s">
        <v>977</v>
      </c>
      <c r="L3056" s="2">
        <v>46127</v>
      </c>
      <c r="M3056" s="42" t="s">
        <v>582</v>
      </c>
    </row>
    <row r="3057" spans="1:13" x14ac:dyDescent="0.25">
      <c r="A3057" s="42" t="s">
        <v>220</v>
      </c>
      <c r="B3057" s="42" t="s">
        <v>42</v>
      </c>
      <c r="C3057" s="42" t="s">
        <v>976</v>
      </c>
      <c r="D3057" s="42" t="s">
        <v>409</v>
      </c>
      <c r="E3057">
        <v>0</v>
      </c>
      <c r="F3057">
        <v>20</v>
      </c>
      <c r="G3057" s="2">
        <v>45689</v>
      </c>
      <c r="H3057" s="42" t="s">
        <v>509</v>
      </c>
      <c r="I3057" s="42" t="s">
        <v>72</v>
      </c>
      <c r="J3057" s="42" t="s">
        <v>431</v>
      </c>
      <c r="K3057" s="42" t="s">
        <v>977</v>
      </c>
      <c r="L3057" s="2">
        <v>46121</v>
      </c>
      <c r="M3057" s="42" t="s">
        <v>582</v>
      </c>
    </row>
    <row r="3058" spans="1:13" x14ac:dyDescent="0.25">
      <c r="A3058" s="42" t="s">
        <v>220</v>
      </c>
      <c r="B3058" s="42" t="s">
        <v>42</v>
      </c>
      <c r="C3058" s="42" t="s">
        <v>2683</v>
      </c>
      <c r="D3058" s="42" t="s">
        <v>409</v>
      </c>
      <c r="E3058">
        <v>23000000</v>
      </c>
      <c r="F3058">
        <v>13</v>
      </c>
      <c r="G3058" s="2">
        <v>45504</v>
      </c>
      <c r="H3058" s="42" t="s">
        <v>509</v>
      </c>
      <c r="I3058" s="42" t="s">
        <v>72</v>
      </c>
      <c r="J3058" s="42" t="s">
        <v>431</v>
      </c>
      <c r="K3058" s="42" t="s">
        <v>547</v>
      </c>
      <c r="L3058" s="2">
        <v>46113</v>
      </c>
      <c r="M3058" s="42" t="s">
        <v>582</v>
      </c>
    </row>
    <row r="3059" spans="1:13" x14ac:dyDescent="0.25">
      <c r="A3059" s="42" t="s">
        <v>220</v>
      </c>
      <c r="B3059" s="42" t="s">
        <v>42</v>
      </c>
      <c r="C3059" s="42" t="s">
        <v>2684</v>
      </c>
      <c r="D3059" s="42" t="s">
        <v>409</v>
      </c>
      <c r="E3059">
        <v>18100000</v>
      </c>
      <c r="F3059">
        <v>6</v>
      </c>
      <c r="G3059" s="2">
        <v>46045</v>
      </c>
      <c r="H3059" s="42" t="s">
        <v>10477</v>
      </c>
      <c r="I3059" s="42" t="s">
        <v>72</v>
      </c>
      <c r="J3059" s="42" t="s">
        <v>431</v>
      </c>
      <c r="K3059" s="42" t="s">
        <v>2685</v>
      </c>
      <c r="L3059" s="2">
        <v>46112</v>
      </c>
      <c r="M3059" s="42" t="s">
        <v>582</v>
      </c>
    </row>
    <row r="3060" spans="1:13" x14ac:dyDescent="0.25">
      <c r="A3060" s="42" t="s">
        <v>220</v>
      </c>
      <c r="B3060" s="42" t="s">
        <v>42</v>
      </c>
      <c r="C3060" s="42" t="s">
        <v>2680</v>
      </c>
      <c r="D3060" s="42" t="s">
        <v>409</v>
      </c>
      <c r="E3060">
        <v>8307613</v>
      </c>
      <c r="F3060">
        <v>14</v>
      </c>
      <c r="G3060" s="2">
        <v>46052</v>
      </c>
      <c r="H3060" s="42" t="s">
        <v>430</v>
      </c>
      <c r="I3060" s="42" t="s">
        <v>72</v>
      </c>
      <c r="J3060" s="42" t="s">
        <v>431</v>
      </c>
      <c r="K3060" s="42" t="s">
        <v>2680</v>
      </c>
      <c r="L3060" s="2">
        <v>46112</v>
      </c>
      <c r="M3060" s="42" t="s">
        <v>582</v>
      </c>
    </row>
    <row r="3061" spans="1:13" x14ac:dyDescent="0.25">
      <c r="A3061" s="42" t="s">
        <v>220</v>
      </c>
      <c r="B3061" s="42" t="s">
        <v>42</v>
      </c>
      <c r="C3061" s="42" t="s">
        <v>2681</v>
      </c>
      <c r="D3061" s="42" t="s">
        <v>409</v>
      </c>
      <c r="E3061">
        <v>35089169</v>
      </c>
      <c r="F3061">
        <v>48</v>
      </c>
      <c r="G3061" s="2">
        <v>45981</v>
      </c>
      <c r="H3061" s="42" t="s">
        <v>430</v>
      </c>
      <c r="I3061" s="42" t="s">
        <v>72</v>
      </c>
      <c r="J3061" s="42" t="s">
        <v>431</v>
      </c>
      <c r="K3061" s="42" t="s">
        <v>2681</v>
      </c>
      <c r="L3061" s="2">
        <v>46111</v>
      </c>
      <c r="M3061" s="42" t="s">
        <v>582</v>
      </c>
    </row>
    <row r="3062" spans="1:13" x14ac:dyDescent="0.25">
      <c r="A3062" s="42" t="s">
        <v>220</v>
      </c>
      <c r="B3062" s="42" t="s">
        <v>42</v>
      </c>
      <c r="C3062" s="42" t="s">
        <v>2682</v>
      </c>
      <c r="D3062" s="42" t="s">
        <v>409</v>
      </c>
      <c r="E3062">
        <v>24000000</v>
      </c>
      <c r="F3062">
        <v>13</v>
      </c>
      <c r="G3062" s="2">
        <v>45411</v>
      </c>
      <c r="H3062" s="42" t="s">
        <v>430</v>
      </c>
      <c r="I3062" s="42" t="s">
        <v>72</v>
      </c>
      <c r="J3062" s="42" t="s">
        <v>431</v>
      </c>
      <c r="K3062" s="42" t="s">
        <v>2682</v>
      </c>
      <c r="L3062" s="2">
        <v>46099</v>
      </c>
      <c r="M3062" s="42" t="s">
        <v>582</v>
      </c>
    </row>
    <row r="3063" spans="1:13" x14ac:dyDescent="0.25">
      <c r="A3063" s="42" t="s">
        <v>220</v>
      </c>
      <c r="B3063" s="42" t="s">
        <v>42</v>
      </c>
      <c r="C3063" s="42" t="s">
        <v>976</v>
      </c>
      <c r="D3063" s="42" t="s">
        <v>409</v>
      </c>
      <c r="E3063">
        <v>24826279</v>
      </c>
      <c r="F3063">
        <v>20</v>
      </c>
      <c r="G3063" s="2">
        <v>45689</v>
      </c>
      <c r="H3063" s="42" t="s">
        <v>509</v>
      </c>
      <c r="I3063" s="42" t="s">
        <v>72</v>
      </c>
      <c r="J3063" s="42" t="s">
        <v>431</v>
      </c>
      <c r="K3063" s="42" t="s">
        <v>977</v>
      </c>
      <c r="L3063" s="2">
        <v>46093</v>
      </c>
      <c r="M3063" s="42" t="s">
        <v>582</v>
      </c>
    </row>
    <row r="3064" spans="1:13" x14ac:dyDescent="0.25">
      <c r="A3064" s="42" t="s">
        <v>220</v>
      </c>
      <c r="B3064" s="42" t="s">
        <v>42</v>
      </c>
      <c r="C3064" s="42" t="s">
        <v>2683</v>
      </c>
      <c r="D3064" s="42" t="s">
        <v>409</v>
      </c>
      <c r="E3064">
        <v>23000000</v>
      </c>
      <c r="F3064">
        <v>13</v>
      </c>
      <c r="G3064" s="2">
        <v>45504</v>
      </c>
      <c r="H3064" s="42" t="s">
        <v>509</v>
      </c>
      <c r="I3064" s="42" t="s">
        <v>72</v>
      </c>
      <c r="J3064" s="42" t="s">
        <v>431</v>
      </c>
      <c r="K3064" s="42" t="s">
        <v>547</v>
      </c>
      <c r="L3064" s="2">
        <v>46082</v>
      </c>
      <c r="M3064" s="42" t="s">
        <v>582</v>
      </c>
    </row>
    <row r="3065" spans="1:13" x14ac:dyDescent="0.25">
      <c r="A3065" s="42" t="s">
        <v>220</v>
      </c>
      <c r="B3065" s="42" t="s">
        <v>42</v>
      </c>
      <c r="C3065" s="42" t="s">
        <v>2681</v>
      </c>
      <c r="D3065" s="42" t="s">
        <v>409</v>
      </c>
      <c r="E3065">
        <v>35089169</v>
      </c>
      <c r="F3065">
        <v>48</v>
      </c>
      <c r="G3065" s="2">
        <v>45981</v>
      </c>
      <c r="H3065" s="42" t="s">
        <v>430</v>
      </c>
      <c r="I3065" s="42" t="s">
        <v>72</v>
      </c>
      <c r="J3065" s="42" t="s">
        <v>431</v>
      </c>
      <c r="K3065" s="42" t="s">
        <v>2681</v>
      </c>
      <c r="L3065" s="2">
        <v>46081</v>
      </c>
      <c r="M3065" s="42" t="s">
        <v>582</v>
      </c>
    </row>
    <row r="3066" spans="1:13" x14ac:dyDescent="0.25">
      <c r="A3066" s="42" t="s">
        <v>220</v>
      </c>
      <c r="B3066" s="42" t="s">
        <v>42</v>
      </c>
      <c r="C3066" s="42" t="s">
        <v>2682</v>
      </c>
      <c r="D3066" s="42" t="s">
        <v>409</v>
      </c>
      <c r="E3066">
        <v>24000000</v>
      </c>
      <c r="F3066">
        <v>13</v>
      </c>
      <c r="G3066" s="2">
        <v>45411</v>
      </c>
      <c r="H3066" s="42" t="s">
        <v>430</v>
      </c>
      <c r="I3066" s="42" t="s">
        <v>72</v>
      </c>
      <c r="J3066" s="42" t="s">
        <v>431</v>
      </c>
      <c r="K3066" s="42" t="s">
        <v>2682</v>
      </c>
      <c r="L3066" s="2">
        <v>46071</v>
      </c>
      <c r="M3066" s="42" t="s">
        <v>582</v>
      </c>
    </row>
    <row r="3067" spans="1:13" x14ac:dyDescent="0.25">
      <c r="A3067" s="42" t="s">
        <v>220</v>
      </c>
      <c r="B3067" s="42" t="s">
        <v>42</v>
      </c>
      <c r="C3067" s="42" t="s">
        <v>976</v>
      </c>
      <c r="D3067" s="42" t="s">
        <v>409</v>
      </c>
      <c r="E3067">
        <v>21085091</v>
      </c>
      <c r="F3067">
        <v>20</v>
      </c>
      <c r="G3067" s="2">
        <v>45689</v>
      </c>
      <c r="H3067" s="42" t="s">
        <v>509</v>
      </c>
      <c r="I3067" s="42" t="s">
        <v>72</v>
      </c>
      <c r="J3067" s="42" t="s">
        <v>431</v>
      </c>
      <c r="K3067" s="42" t="s">
        <v>977</v>
      </c>
      <c r="L3067" s="2">
        <v>46065</v>
      </c>
      <c r="M3067" s="42" t="s">
        <v>582</v>
      </c>
    </row>
    <row r="3068" spans="1:13" x14ac:dyDescent="0.25">
      <c r="A3068" s="42" t="s">
        <v>220</v>
      </c>
      <c r="B3068" s="42" t="s">
        <v>42</v>
      </c>
      <c r="C3068" s="42" t="s">
        <v>2683</v>
      </c>
      <c r="D3068" s="42" t="s">
        <v>409</v>
      </c>
      <c r="E3068">
        <v>23000000</v>
      </c>
      <c r="F3068">
        <v>13</v>
      </c>
      <c r="G3068" s="2">
        <v>45504</v>
      </c>
      <c r="H3068" s="42" t="s">
        <v>509</v>
      </c>
      <c r="I3068" s="42" t="s">
        <v>72</v>
      </c>
      <c r="J3068" s="42" t="s">
        <v>431</v>
      </c>
      <c r="K3068" s="42" t="s">
        <v>547</v>
      </c>
      <c r="L3068" s="2">
        <v>46054</v>
      </c>
      <c r="M3068" s="42" t="s">
        <v>582</v>
      </c>
    </row>
    <row r="3069" spans="1:13" x14ac:dyDescent="0.25">
      <c r="A3069" s="42" t="s">
        <v>220</v>
      </c>
      <c r="B3069" s="42" t="s">
        <v>42</v>
      </c>
      <c r="C3069" s="42" t="s">
        <v>1235</v>
      </c>
      <c r="D3069" s="42" t="s">
        <v>409</v>
      </c>
      <c r="E3069">
        <v>0</v>
      </c>
      <c r="F3069">
        <v>5</v>
      </c>
      <c r="G3069" s="2">
        <v>45784</v>
      </c>
      <c r="H3069" s="42" t="s">
        <v>522</v>
      </c>
      <c r="I3069" s="42" t="s">
        <v>72</v>
      </c>
      <c r="J3069" s="42" t="s">
        <v>431</v>
      </c>
      <c r="K3069" s="42" t="s">
        <v>333</v>
      </c>
      <c r="L3069" s="2">
        <v>46054</v>
      </c>
      <c r="M3069" s="42" t="s">
        <v>582</v>
      </c>
    </row>
    <row r="3070" spans="1:13" x14ac:dyDescent="0.25">
      <c r="A3070" s="42" t="s">
        <v>220</v>
      </c>
      <c r="B3070" s="42" t="s">
        <v>42</v>
      </c>
      <c r="C3070" s="42" t="s">
        <v>2681</v>
      </c>
      <c r="D3070" s="42" t="s">
        <v>409</v>
      </c>
      <c r="E3070">
        <v>35089169</v>
      </c>
      <c r="F3070">
        <v>48</v>
      </c>
      <c r="G3070" s="2">
        <v>45981</v>
      </c>
      <c r="H3070" s="42" t="s">
        <v>430</v>
      </c>
      <c r="I3070" s="42" t="s">
        <v>72</v>
      </c>
      <c r="J3070" s="42" t="s">
        <v>431</v>
      </c>
      <c r="K3070" s="42" t="s">
        <v>2681</v>
      </c>
      <c r="L3070" s="2">
        <v>46052</v>
      </c>
      <c r="M3070" s="42" t="s">
        <v>582</v>
      </c>
    </row>
    <row r="3071" spans="1:13" x14ac:dyDescent="0.25">
      <c r="A3071" s="42" t="s">
        <v>220</v>
      </c>
      <c r="B3071" s="42" t="s">
        <v>42</v>
      </c>
      <c r="C3071" s="42" t="s">
        <v>2682</v>
      </c>
      <c r="D3071" s="42" t="s">
        <v>409</v>
      </c>
      <c r="E3071">
        <v>-27801938</v>
      </c>
      <c r="F3071">
        <v>13</v>
      </c>
      <c r="G3071" s="2">
        <v>45411</v>
      </c>
      <c r="H3071" s="42" t="s">
        <v>430</v>
      </c>
      <c r="I3071" s="42" t="s">
        <v>72</v>
      </c>
      <c r="J3071" s="42" t="s">
        <v>431</v>
      </c>
      <c r="K3071" s="42" t="s">
        <v>2682</v>
      </c>
      <c r="L3071" s="2">
        <v>46030</v>
      </c>
      <c r="M3071" s="42" t="s">
        <v>582</v>
      </c>
    </row>
    <row r="3072" spans="1:13" x14ac:dyDescent="0.25">
      <c r="A3072" s="42" t="s">
        <v>220</v>
      </c>
      <c r="B3072" s="42" t="s">
        <v>42</v>
      </c>
      <c r="C3072" s="42" t="s">
        <v>976</v>
      </c>
      <c r="D3072" s="42" t="s">
        <v>409</v>
      </c>
      <c r="E3072">
        <v>21085091</v>
      </c>
      <c r="F3072">
        <v>20</v>
      </c>
      <c r="G3072" s="2">
        <v>45689</v>
      </c>
      <c r="H3072" s="42" t="s">
        <v>509</v>
      </c>
      <c r="I3072" s="42" t="s">
        <v>72</v>
      </c>
      <c r="J3072" s="42" t="s">
        <v>431</v>
      </c>
      <c r="K3072" s="42" t="s">
        <v>977</v>
      </c>
      <c r="L3072" s="2">
        <v>46030</v>
      </c>
      <c r="M3072" s="42" t="s">
        <v>582</v>
      </c>
    </row>
    <row r="3073" spans="1:13" x14ac:dyDescent="0.25">
      <c r="A3073" s="42" t="s">
        <v>220</v>
      </c>
      <c r="B3073" s="42" t="s">
        <v>42</v>
      </c>
      <c r="C3073" s="42" t="s">
        <v>1250</v>
      </c>
      <c r="D3073" s="42" t="s">
        <v>409</v>
      </c>
      <c r="E3073">
        <v>0</v>
      </c>
      <c r="F3073">
        <v>7</v>
      </c>
      <c r="G3073" s="2">
        <v>45784</v>
      </c>
      <c r="H3073" s="42" t="s">
        <v>430</v>
      </c>
      <c r="I3073" s="42" t="s">
        <v>72</v>
      </c>
      <c r="J3073" s="42" t="s">
        <v>431</v>
      </c>
      <c r="K3073" s="42" t="s">
        <v>987</v>
      </c>
      <c r="L3073" s="2">
        <v>46024</v>
      </c>
      <c r="M3073" s="42" t="s">
        <v>582</v>
      </c>
    </row>
    <row r="3074" spans="1:13" x14ac:dyDescent="0.25">
      <c r="A3074" s="42" t="s">
        <v>220</v>
      </c>
      <c r="B3074" s="42" t="s">
        <v>42</v>
      </c>
      <c r="C3074" s="42" t="s">
        <v>1235</v>
      </c>
      <c r="D3074" s="42" t="s">
        <v>409</v>
      </c>
      <c r="E3074">
        <v>0</v>
      </c>
      <c r="F3074">
        <v>5</v>
      </c>
      <c r="G3074" s="2">
        <v>45784</v>
      </c>
      <c r="H3074" s="42" t="s">
        <v>522</v>
      </c>
      <c r="I3074" s="42" t="s">
        <v>72</v>
      </c>
      <c r="J3074" s="42" t="s">
        <v>431</v>
      </c>
      <c r="K3074" s="42" t="s">
        <v>333</v>
      </c>
      <c r="L3074" s="2">
        <v>46023</v>
      </c>
      <c r="M3074" s="42" t="s">
        <v>582</v>
      </c>
    </row>
    <row r="3075" spans="1:13" x14ac:dyDescent="0.25">
      <c r="A3075" s="42" t="s">
        <v>220</v>
      </c>
      <c r="B3075" s="42" t="s">
        <v>42</v>
      </c>
      <c r="C3075" s="42" t="s">
        <v>2683</v>
      </c>
      <c r="D3075" s="42" t="s">
        <v>409</v>
      </c>
      <c r="E3075">
        <v>23000000</v>
      </c>
      <c r="F3075">
        <v>13</v>
      </c>
      <c r="G3075" s="2">
        <v>45504</v>
      </c>
      <c r="H3075" s="42" t="s">
        <v>509</v>
      </c>
      <c r="I3075" s="42" t="s">
        <v>72</v>
      </c>
      <c r="J3075" s="42" t="s">
        <v>431</v>
      </c>
      <c r="K3075" s="42" t="s">
        <v>547</v>
      </c>
      <c r="L3075" s="2">
        <v>46023</v>
      </c>
      <c r="M3075" s="42" t="s">
        <v>582</v>
      </c>
    </row>
    <row r="3076" spans="1:13" x14ac:dyDescent="0.25">
      <c r="A3076" s="42" t="s">
        <v>2283</v>
      </c>
      <c r="B3076" s="42" t="s">
        <v>2284</v>
      </c>
      <c r="C3076" s="42" t="s">
        <v>2285</v>
      </c>
      <c r="D3076" s="42" t="s">
        <v>409</v>
      </c>
      <c r="E3076">
        <v>277747</v>
      </c>
      <c r="F3076">
        <v>3</v>
      </c>
      <c r="G3076" s="2">
        <v>45994</v>
      </c>
      <c r="H3076" s="42" t="s">
        <v>607</v>
      </c>
      <c r="I3076" s="42" t="s">
        <v>73</v>
      </c>
      <c r="J3076" s="42" t="s">
        <v>449</v>
      </c>
      <c r="K3076" s="42" t="s">
        <v>2286</v>
      </c>
      <c r="L3076" s="2">
        <v>46387</v>
      </c>
      <c r="M3076" s="42" t="s">
        <v>582</v>
      </c>
    </row>
    <row r="3077" spans="1:13" x14ac:dyDescent="0.25">
      <c r="A3077" s="42" t="s">
        <v>192</v>
      </c>
      <c r="B3077" s="42" t="s">
        <v>385</v>
      </c>
      <c r="C3077" s="42" t="s">
        <v>2550</v>
      </c>
      <c r="D3077" s="42" t="s">
        <v>409</v>
      </c>
      <c r="E3077">
        <v>240000000</v>
      </c>
      <c r="F3077">
        <v>3</v>
      </c>
      <c r="G3077" s="2">
        <v>45979</v>
      </c>
      <c r="H3077" s="42" t="s">
        <v>9974</v>
      </c>
      <c r="I3077" s="42" t="s">
        <v>1816</v>
      </c>
      <c r="J3077" s="42" t="s">
        <v>2551</v>
      </c>
      <c r="K3077" s="42" t="s">
        <v>2552</v>
      </c>
      <c r="L3077" s="2">
        <v>46387</v>
      </c>
      <c r="M3077" s="42" t="s">
        <v>582</v>
      </c>
    </row>
    <row r="3078" spans="1:13" x14ac:dyDescent="0.25">
      <c r="A3078" s="42"/>
      <c r="B3078" s="42" t="s">
        <v>372</v>
      </c>
      <c r="C3078" s="42" t="s">
        <v>2547</v>
      </c>
      <c r="D3078" s="42" t="s">
        <v>409</v>
      </c>
      <c r="E3078">
        <v>2523523782</v>
      </c>
      <c r="F3078">
        <v>3</v>
      </c>
      <c r="G3078" s="2">
        <v>45656</v>
      </c>
      <c r="H3078" s="42" t="s">
        <v>2548</v>
      </c>
      <c r="I3078" s="42" t="s">
        <v>66</v>
      </c>
      <c r="J3078" s="42" t="s">
        <v>492</v>
      </c>
      <c r="K3078" s="42" t="s">
        <v>2549</v>
      </c>
      <c r="L3078" s="2">
        <v>46356</v>
      </c>
      <c r="M3078" s="42" t="s">
        <v>582</v>
      </c>
    </row>
    <row r="3079" spans="1:13" x14ac:dyDescent="0.25">
      <c r="A3079" s="42" t="s">
        <v>13570</v>
      </c>
      <c r="B3079" s="42" t="s">
        <v>13571</v>
      </c>
      <c r="C3079" s="42" t="s">
        <v>13572</v>
      </c>
      <c r="D3079" s="42" t="s">
        <v>409</v>
      </c>
      <c r="E3079">
        <v>11844217</v>
      </c>
      <c r="F3079">
        <v>3</v>
      </c>
      <c r="G3079" s="2">
        <v>46211</v>
      </c>
      <c r="H3079" s="42" t="s">
        <v>2439</v>
      </c>
      <c r="I3079" s="42" t="s">
        <v>73</v>
      </c>
      <c r="J3079" s="42" t="s">
        <v>449</v>
      </c>
      <c r="K3079" s="42" t="s">
        <v>13573</v>
      </c>
      <c r="L3079" s="2">
        <v>46353</v>
      </c>
      <c r="M3079" s="42" t="s">
        <v>582</v>
      </c>
    </row>
    <row r="3080" spans="1:13" x14ac:dyDescent="0.25">
      <c r="A3080" s="42" t="s">
        <v>1803</v>
      </c>
      <c r="B3080" s="42" t="s">
        <v>1804</v>
      </c>
      <c r="C3080" s="42" t="s">
        <v>13574</v>
      </c>
      <c r="D3080" s="42" t="s">
        <v>409</v>
      </c>
      <c r="E3080">
        <v>16430324</v>
      </c>
      <c r="F3080">
        <v>3</v>
      </c>
      <c r="G3080" s="2">
        <v>46196</v>
      </c>
      <c r="H3080" s="42" t="s">
        <v>2548</v>
      </c>
      <c r="I3080" s="42" t="s">
        <v>66</v>
      </c>
      <c r="J3080" s="42" t="s">
        <v>492</v>
      </c>
      <c r="K3080" s="42" t="s">
        <v>13575</v>
      </c>
      <c r="L3080" s="2">
        <v>46295</v>
      </c>
      <c r="M3080" s="42" t="s">
        <v>582</v>
      </c>
    </row>
    <row r="3081" spans="1:13" x14ac:dyDescent="0.25">
      <c r="A3081" s="42" t="s">
        <v>13570</v>
      </c>
      <c r="B3081" s="42" t="s">
        <v>13571</v>
      </c>
      <c r="C3081" s="42" t="s">
        <v>13572</v>
      </c>
      <c r="D3081" s="42" t="s">
        <v>409</v>
      </c>
      <c r="E3081">
        <v>7160530</v>
      </c>
      <c r="F3081">
        <v>3</v>
      </c>
      <c r="G3081" s="2">
        <v>46211</v>
      </c>
      <c r="H3081" s="42" t="s">
        <v>2439</v>
      </c>
      <c r="I3081" s="42" t="s">
        <v>73</v>
      </c>
      <c r="J3081" s="42" t="s">
        <v>449</v>
      </c>
      <c r="K3081" s="42" t="s">
        <v>13573</v>
      </c>
      <c r="L3081" s="2">
        <v>46295</v>
      </c>
      <c r="M3081" s="42" t="s">
        <v>582</v>
      </c>
    </row>
    <row r="3082" spans="1:13" x14ac:dyDescent="0.25">
      <c r="A3082" s="42" t="s">
        <v>2391</v>
      </c>
      <c r="B3082" s="42" t="s">
        <v>2436</v>
      </c>
      <c r="C3082" s="42" t="s">
        <v>2356</v>
      </c>
      <c r="D3082" s="42" t="s">
        <v>409</v>
      </c>
      <c r="E3082">
        <v>1400000</v>
      </c>
      <c r="F3082">
        <v>3</v>
      </c>
      <c r="G3082" s="2">
        <v>45989</v>
      </c>
      <c r="H3082" s="42" t="s">
        <v>2439</v>
      </c>
      <c r="I3082" s="42" t="s">
        <v>73</v>
      </c>
      <c r="J3082" s="42" t="s">
        <v>449</v>
      </c>
      <c r="K3082" s="42" t="s">
        <v>2437</v>
      </c>
      <c r="L3082" s="2">
        <v>46295</v>
      </c>
      <c r="M3082" s="42" t="s">
        <v>582</v>
      </c>
    </row>
    <row r="3083" spans="1:13" x14ac:dyDescent="0.25">
      <c r="A3083" s="42" t="s">
        <v>13576</v>
      </c>
      <c r="B3083" s="42" t="s">
        <v>13577</v>
      </c>
      <c r="C3083" s="42" t="s">
        <v>13578</v>
      </c>
      <c r="D3083" s="42" t="s">
        <v>409</v>
      </c>
      <c r="E3083">
        <v>5250000</v>
      </c>
      <c r="F3083">
        <v>3</v>
      </c>
      <c r="G3083" s="2">
        <v>46211</v>
      </c>
      <c r="H3083" s="42" t="s">
        <v>461</v>
      </c>
      <c r="I3083" s="42" t="s">
        <v>67</v>
      </c>
      <c r="J3083" s="42" t="s">
        <v>462</v>
      </c>
      <c r="K3083" s="42" t="s">
        <v>13578</v>
      </c>
      <c r="L3083" s="2">
        <v>46295</v>
      </c>
      <c r="M3083" s="42" t="s">
        <v>582</v>
      </c>
    </row>
    <row r="3084" spans="1:13" x14ac:dyDescent="0.25">
      <c r="A3084" s="42" t="s">
        <v>2562</v>
      </c>
      <c r="B3084" s="42" t="s">
        <v>2563</v>
      </c>
      <c r="C3084" s="42" t="s">
        <v>2564</v>
      </c>
      <c r="D3084" s="42" t="s">
        <v>409</v>
      </c>
      <c r="E3084">
        <v>1422342.25</v>
      </c>
      <c r="F3084">
        <v>3</v>
      </c>
      <c r="G3084" s="2">
        <v>46059</v>
      </c>
      <c r="H3084" s="42" t="s">
        <v>2439</v>
      </c>
      <c r="I3084" s="42" t="s">
        <v>73</v>
      </c>
      <c r="J3084" s="42" t="s">
        <v>449</v>
      </c>
      <c r="K3084" s="42" t="s">
        <v>2565</v>
      </c>
      <c r="L3084" s="2">
        <v>46293</v>
      </c>
      <c r="M3084" s="42" t="s">
        <v>582</v>
      </c>
    </row>
    <row r="3085" spans="1:13" x14ac:dyDescent="0.25">
      <c r="A3085" s="42" t="s">
        <v>11213</v>
      </c>
      <c r="B3085" s="42" t="s">
        <v>11992</v>
      </c>
      <c r="C3085" s="42" t="s">
        <v>11993</v>
      </c>
      <c r="D3085" s="42" t="s">
        <v>409</v>
      </c>
      <c r="E3085">
        <v>12656330</v>
      </c>
      <c r="F3085">
        <v>3</v>
      </c>
      <c r="G3085" s="2">
        <v>46169</v>
      </c>
      <c r="H3085" s="42" t="s">
        <v>479</v>
      </c>
      <c r="I3085" s="42" t="s">
        <v>67</v>
      </c>
      <c r="J3085" s="42" t="s">
        <v>480</v>
      </c>
      <c r="K3085" s="42" t="s">
        <v>11993</v>
      </c>
      <c r="L3085" s="2">
        <v>46289</v>
      </c>
      <c r="M3085" s="42" t="s">
        <v>582</v>
      </c>
    </row>
    <row r="3086" spans="1:13" x14ac:dyDescent="0.25">
      <c r="A3086" s="42" t="s">
        <v>13576</v>
      </c>
      <c r="B3086" s="42" t="s">
        <v>13577</v>
      </c>
      <c r="C3086" s="42" t="s">
        <v>13578</v>
      </c>
      <c r="D3086" s="42" t="s">
        <v>409</v>
      </c>
      <c r="E3086">
        <v>5250000</v>
      </c>
      <c r="F3086">
        <v>3</v>
      </c>
      <c r="G3086" s="2">
        <v>46211</v>
      </c>
      <c r="H3086" s="42" t="s">
        <v>461</v>
      </c>
      <c r="I3086" s="42" t="s">
        <v>67</v>
      </c>
      <c r="J3086" s="42" t="s">
        <v>462</v>
      </c>
      <c r="K3086" s="42" t="s">
        <v>13578</v>
      </c>
      <c r="L3086" s="2">
        <v>46265</v>
      </c>
      <c r="M3086" s="42" t="s">
        <v>582</v>
      </c>
    </row>
    <row r="3087" spans="1:13" x14ac:dyDescent="0.25">
      <c r="A3087" s="42" t="s">
        <v>1803</v>
      </c>
      <c r="B3087" s="42" t="s">
        <v>1804</v>
      </c>
      <c r="C3087" s="42" t="s">
        <v>13574</v>
      </c>
      <c r="D3087" s="42" t="s">
        <v>409</v>
      </c>
      <c r="E3087">
        <v>200000000</v>
      </c>
      <c r="F3087">
        <v>3</v>
      </c>
      <c r="G3087" s="2">
        <v>46196</v>
      </c>
      <c r="H3087" s="42" t="s">
        <v>2548</v>
      </c>
      <c r="I3087" s="42" t="s">
        <v>66</v>
      </c>
      <c r="J3087" s="42" t="s">
        <v>492</v>
      </c>
      <c r="K3087" s="42" t="s">
        <v>13575</v>
      </c>
      <c r="L3087" s="2">
        <v>46265</v>
      </c>
      <c r="M3087" s="42" t="s">
        <v>582</v>
      </c>
    </row>
    <row r="3088" spans="1:13" x14ac:dyDescent="0.25">
      <c r="A3088" s="42" t="s">
        <v>2287</v>
      </c>
      <c r="B3088" s="42" t="s">
        <v>2288</v>
      </c>
      <c r="C3088" s="42" t="s">
        <v>2289</v>
      </c>
      <c r="D3088" s="42" t="s">
        <v>409</v>
      </c>
      <c r="E3088">
        <v>1400000</v>
      </c>
      <c r="F3088">
        <v>3</v>
      </c>
      <c r="G3088" s="2">
        <v>45999</v>
      </c>
      <c r="H3088" s="42" t="s">
        <v>2439</v>
      </c>
      <c r="I3088" s="42" t="s">
        <v>73</v>
      </c>
      <c r="J3088" s="42" t="s">
        <v>449</v>
      </c>
      <c r="K3088" s="42" t="s">
        <v>2290</v>
      </c>
      <c r="L3088" s="2">
        <v>46265</v>
      </c>
      <c r="M3088" s="42" t="s">
        <v>582</v>
      </c>
    </row>
    <row r="3089" spans="1:13" x14ac:dyDescent="0.25">
      <c r="A3089" s="42" t="s">
        <v>13570</v>
      </c>
      <c r="B3089" s="42" t="s">
        <v>13571</v>
      </c>
      <c r="C3089" s="42" t="s">
        <v>13572</v>
      </c>
      <c r="D3089" s="42" t="s">
        <v>409</v>
      </c>
      <c r="E3089">
        <v>4737687</v>
      </c>
      <c r="F3089">
        <v>3</v>
      </c>
      <c r="G3089" s="2">
        <v>46211</v>
      </c>
      <c r="H3089" s="42" t="s">
        <v>2439</v>
      </c>
      <c r="I3089" s="42" t="s">
        <v>73</v>
      </c>
      <c r="J3089" s="42" t="s">
        <v>449</v>
      </c>
      <c r="K3089" s="42" t="s">
        <v>13573</v>
      </c>
      <c r="L3089" s="2">
        <v>46262</v>
      </c>
      <c r="M3089" s="42" t="s">
        <v>582</v>
      </c>
    </row>
    <row r="3090" spans="1:13" x14ac:dyDescent="0.25">
      <c r="A3090" s="42" t="s">
        <v>11213</v>
      </c>
      <c r="B3090" s="42" t="s">
        <v>11992</v>
      </c>
      <c r="C3090" s="42" t="s">
        <v>11993</v>
      </c>
      <c r="D3090" s="42" t="s">
        <v>409</v>
      </c>
      <c r="E3090">
        <v>12656330</v>
      </c>
      <c r="F3090">
        <v>3</v>
      </c>
      <c r="G3090" s="2">
        <v>46169</v>
      </c>
      <c r="H3090" s="42" t="s">
        <v>479</v>
      </c>
      <c r="I3090" s="42" t="s">
        <v>67</v>
      </c>
      <c r="J3090" s="42" t="s">
        <v>480</v>
      </c>
      <c r="K3090" s="42" t="s">
        <v>11993</v>
      </c>
      <c r="L3090" s="2">
        <v>46253</v>
      </c>
      <c r="M3090" s="42" t="s">
        <v>582</v>
      </c>
    </row>
    <row r="3091" spans="1:13" x14ac:dyDescent="0.25">
      <c r="A3091" s="42" t="s">
        <v>2824</v>
      </c>
      <c r="B3091" s="42" t="s">
        <v>2825</v>
      </c>
      <c r="C3091" s="42" t="s">
        <v>5904</v>
      </c>
      <c r="D3091" s="42" t="s">
        <v>409</v>
      </c>
      <c r="E3091">
        <v>26000000</v>
      </c>
      <c r="F3091">
        <v>3</v>
      </c>
      <c r="G3091" s="2">
        <v>46076</v>
      </c>
      <c r="H3091" s="42" t="s">
        <v>5905</v>
      </c>
      <c r="I3091" s="42" t="s">
        <v>67</v>
      </c>
      <c r="J3091" s="42" t="s">
        <v>5906</v>
      </c>
      <c r="K3091" s="42" t="s">
        <v>5904</v>
      </c>
      <c r="L3091" s="2">
        <v>46240</v>
      </c>
      <c r="M3091" s="42" t="s">
        <v>582</v>
      </c>
    </row>
    <row r="3092" spans="1:13" x14ac:dyDescent="0.25">
      <c r="A3092" s="42" t="s">
        <v>346</v>
      </c>
      <c r="B3092" s="42" t="s">
        <v>368</v>
      </c>
      <c r="C3092" s="42" t="s">
        <v>9988</v>
      </c>
      <c r="D3092" s="42" t="s">
        <v>409</v>
      </c>
      <c r="E3092">
        <v>1200000000</v>
      </c>
      <c r="F3092">
        <v>3</v>
      </c>
      <c r="G3092" s="2">
        <v>46108</v>
      </c>
      <c r="H3092" s="42" t="s">
        <v>1546</v>
      </c>
      <c r="I3092" s="42" t="s">
        <v>66</v>
      </c>
      <c r="J3092" s="42" t="s">
        <v>492</v>
      </c>
      <c r="K3092" s="42" t="s">
        <v>9989</v>
      </c>
      <c r="L3092" s="2">
        <v>46234</v>
      </c>
      <c r="M3092" s="42" t="s">
        <v>582</v>
      </c>
    </row>
    <row r="3093" spans="1:13" x14ac:dyDescent="0.25">
      <c r="A3093" s="42"/>
      <c r="B3093" s="42" t="s">
        <v>372</v>
      </c>
      <c r="C3093" s="42" t="s">
        <v>2547</v>
      </c>
      <c r="D3093" s="42" t="s">
        <v>409</v>
      </c>
      <c r="E3093">
        <v>-262986560</v>
      </c>
      <c r="F3093">
        <v>3</v>
      </c>
      <c r="G3093" s="2">
        <v>45656</v>
      </c>
      <c r="H3093" s="42" t="s">
        <v>2548</v>
      </c>
      <c r="I3093" s="42" t="s">
        <v>66</v>
      </c>
      <c r="J3093" s="42" t="s">
        <v>492</v>
      </c>
      <c r="K3093" s="42" t="s">
        <v>2549</v>
      </c>
      <c r="L3093" s="2">
        <v>46234</v>
      </c>
      <c r="M3093" s="42" t="s">
        <v>582</v>
      </c>
    </row>
    <row r="3094" spans="1:13" x14ac:dyDescent="0.25">
      <c r="A3094" s="42" t="s">
        <v>536</v>
      </c>
      <c r="B3094" s="42" t="s">
        <v>403</v>
      </c>
      <c r="C3094" s="42" t="s">
        <v>9866</v>
      </c>
      <c r="D3094" s="42" t="s">
        <v>409</v>
      </c>
      <c r="E3094">
        <v>67368812</v>
      </c>
      <c r="F3094">
        <v>3</v>
      </c>
      <c r="G3094" s="2">
        <v>46112</v>
      </c>
      <c r="H3094" s="42" t="s">
        <v>436</v>
      </c>
      <c r="I3094" s="42" t="s">
        <v>66</v>
      </c>
      <c r="J3094" s="42" t="s">
        <v>437</v>
      </c>
      <c r="K3094" s="42" t="s">
        <v>9867</v>
      </c>
      <c r="L3094" s="2">
        <v>46234</v>
      </c>
      <c r="M3094" s="42" t="s">
        <v>582</v>
      </c>
    </row>
    <row r="3095" spans="1:13" x14ac:dyDescent="0.25">
      <c r="A3095" s="42" t="s">
        <v>13576</v>
      </c>
      <c r="B3095" s="42" t="s">
        <v>13577</v>
      </c>
      <c r="C3095" s="42" t="s">
        <v>13578</v>
      </c>
      <c r="D3095" s="42" t="s">
        <v>409</v>
      </c>
      <c r="E3095">
        <v>3500000</v>
      </c>
      <c r="F3095">
        <v>3</v>
      </c>
      <c r="G3095" s="2">
        <v>46211</v>
      </c>
      <c r="H3095" s="42" t="s">
        <v>461</v>
      </c>
      <c r="I3095" s="42" t="s">
        <v>67</v>
      </c>
      <c r="J3095" s="42" t="s">
        <v>462</v>
      </c>
      <c r="K3095" s="42" t="s">
        <v>13578</v>
      </c>
      <c r="L3095" s="2">
        <v>46234</v>
      </c>
      <c r="M3095" s="42" t="s">
        <v>582</v>
      </c>
    </row>
    <row r="3096" spans="1:13" x14ac:dyDescent="0.25">
      <c r="A3096" s="42" t="s">
        <v>1803</v>
      </c>
      <c r="B3096" s="42" t="s">
        <v>1804</v>
      </c>
      <c r="C3096" s="42" t="s">
        <v>13574</v>
      </c>
      <c r="D3096" s="42" t="s">
        <v>409</v>
      </c>
      <c r="E3096">
        <v>100000000</v>
      </c>
      <c r="F3096">
        <v>3</v>
      </c>
      <c r="G3096" s="2">
        <v>46196</v>
      </c>
      <c r="H3096" s="42" t="s">
        <v>2548</v>
      </c>
      <c r="I3096" s="42" t="s">
        <v>66</v>
      </c>
      <c r="J3096" s="42" t="s">
        <v>492</v>
      </c>
      <c r="K3096" s="42" t="s">
        <v>13575</v>
      </c>
      <c r="L3096" s="2">
        <v>46234</v>
      </c>
      <c r="M3096" s="42" t="s">
        <v>582</v>
      </c>
    </row>
    <row r="3097" spans="1:13" x14ac:dyDescent="0.25">
      <c r="A3097" s="42" t="s">
        <v>9981</v>
      </c>
      <c r="B3097" s="42" t="s">
        <v>2569</v>
      </c>
      <c r="C3097" s="42" t="s">
        <v>2570</v>
      </c>
      <c r="D3097" s="42" t="s">
        <v>409</v>
      </c>
      <c r="E3097">
        <v>14400000</v>
      </c>
      <c r="F3097">
        <v>3</v>
      </c>
      <c r="G3097" s="2">
        <v>46055</v>
      </c>
      <c r="H3097" s="42" t="s">
        <v>2439</v>
      </c>
      <c r="I3097" s="42" t="s">
        <v>73</v>
      </c>
      <c r="J3097" s="42" t="s">
        <v>449</v>
      </c>
      <c r="K3097" s="42" t="s">
        <v>2571</v>
      </c>
      <c r="L3097" s="2">
        <v>46233</v>
      </c>
      <c r="M3097" s="42" t="s">
        <v>582</v>
      </c>
    </row>
    <row r="3098" spans="1:13" x14ac:dyDescent="0.25">
      <c r="A3098" s="42" t="s">
        <v>937</v>
      </c>
      <c r="B3098" s="42" t="s">
        <v>938</v>
      </c>
      <c r="C3098" s="42" t="s">
        <v>9987</v>
      </c>
      <c r="D3098" s="42" t="s">
        <v>409</v>
      </c>
      <c r="E3098">
        <v>32666668</v>
      </c>
      <c r="F3098">
        <v>3</v>
      </c>
      <c r="G3098" s="2">
        <v>46098</v>
      </c>
      <c r="H3098" s="42" t="s">
        <v>479</v>
      </c>
      <c r="I3098" s="42" t="s">
        <v>67</v>
      </c>
      <c r="J3098" s="42" t="s">
        <v>480</v>
      </c>
      <c r="K3098" s="42" t="s">
        <v>9987</v>
      </c>
      <c r="L3098" s="2">
        <v>46225</v>
      </c>
      <c r="M3098" s="42" t="s">
        <v>582</v>
      </c>
    </row>
    <row r="3099" spans="1:13" x14ac:dyDescent="0.25">
      <c r="A3099" s="42" t="s">
        <v>2824</v>
      </c>
      <c r="B3099" s="42" t="s">
        <v>2825</v>
      </c>
      <c r="C3099" s="42" t="s">
        <v>5904</v>
      </c>
      <c r="D3099" s="42" t="s">
        <v>409</v>
      </c>
      <c r="E3099">
        <v>26290436</v>
      </c>
      <c r="F3099">
        <v>3</v>
      </c>
      <c r="G3099" s="2">
        <v>46076</v>
      </c>
      <c r="H3099" s="42" t="s">
        <v>5905</v>
      </c>
      <c r="I3099" s="42" t="s">
        <v>67</v>
      </c>
      <c r="J3099" s="42" t="s">
        <v>5906</v>
      </c>
      <c r="K3099" s="42" t="s">
        <v>5904</v>
      </c>
      <c r="L3099" s="2">
        <v>46223</v>
      </c>
      <c r="M3099" s="42" t="s">
        <v>582</v>
      </c>
    </row>
    <row r="3100" spans="1:13" x14ac:dyDescent="0.25">
      <c r="A3100" s="42" t="s">
        <v>11213</v>
      </c>
      <c r="B3100" s="42" t="s">
        <v>11992</v>
      </c>
      <c r="C3100" s="42" t="s">
        <v>11993</v>
      </c>
      <c r="D3100" s="42" t="s">
        <v>409</v>
      </c>
      <c r="E3100">
        <v>12656330</v>
      </c>
      <c r="F3100">
        <v>3</v>
      </c>
      <c r="G3100" s="2">
        <v>46169</v>
      </c>
      <c r="H3100" s="42" t="s">
        <v>479</v>
      </c>
      <c r="I3100" s="42" t="s">
        <v>67</v>
      </c>
      <c r="J3100" s="42" t="s">
        <v>480</v>
      </c>
      <c r="K3100" s="42" t="s">
        <v>11993</v>
      </c>
      <c r="L3100" s="2">
        <v>46218</v>
      </c>
      <c r="M3100" s="42" t="s">
        <v>582</v>
      </c>
    </row>
    <row r="3101" spans="1:13" x14ac:dyDescent="0.25">
      <c r="A3101" s="42" t="s">
        <v>937</v>
      </c>
      <c r="B3101" s="42" t="s">
        <v>938</v>
      </c>
      <c r="C3101" s="42" t="s">
        <v>9987</v>
      </c>
      <c r="D3101" s="42" t="s">
        <v>409</v>
      </c>
      <c r="E3101">
        <v>32666666</v>
      </c>
      <c r="F3101">
        <v>3</v>
      </c>
      <c r="G3101" s="2">
        <v>46098</v>
      </c>
      <c r="H3101" s="42" t="s">
        <v>479</v>
      </c>
      <c r="I3101" s="42" t="s">
        <v>67</v>
      </c>
      <c r="J3101" s="42" t="s">
        <v>480</v>
      </c>
      <c r="K3101" s="42" t="s">
        <v>9987</v>
      </c>
      <c r="L3101" s="2">
        <v>46211</v>
      </c>
      <c r="M3101" s="42" t="s">
        <v>582</v>
      </c>
    </row>
    <row r="3102" spans="1:13" x14ac:dyDescent="0.25">
      <c r="A3102" s="42" t="s">
        <v>536</v>
      </c>
      <c r="B3102" s="42" t="s">
        <v>403</v>
      </c>
      <c r="C3102" s="42" t="s">
        <v>9866</v>
      </c>
      <c r="D3102" s="42" t="s">
        <v>409</v>
      </c>
      <c r="E3102">
        <v>50000000</v>
      </c>
      <c r="F3102">
        <v>3</v>
      </c>
      <c r="G3102" s="2">
        <v>46112</v>
      </c>
      <c r="H3102" s="42" t="s">
        <v>436</v>
      </c>
      <c r="I3102" s="42" t="s">
        <v>66</v>
      </c>
      <c r="J3102" s="42" t="s">
        <v>437</v>
      </c>
      <c r="K3102" s="42" t="s">
        <v>9867</v>
      </c>
      <c r="L3102" s="2">
        <v>46203</v>
      </c>
      <c r="M3102" s="42" t="s">
        <v>582</v>
      </c>
    </row>
    <row r="3103" spans="1:13" x14ac:dyDescent="0.25">
      <c r="A3103" s="42" t="s">
        <v>2391</v>
      </c>
      <c r="B3103" s="42" t="s">
        <v>2436</v>
      </c>
      <c r="C3103" s="42" t="s">
        <v>2356</v>
      </c>
      <c r="D3103" s="42" t="s">
        <v>409</v>
      </c>
      <c r="E3103">
        <v>2800000</v>
      </c>
      <c r="F3103">
        <v>3</v>
      </c>
      <c r="G3103" s="2">
        <v>45989</v>
      </c>
      <c r="H3103" s="42" t="s">
        <v>2439</v>
      </c>
      <c r="I3103" s="42" t="s">
        <v>73</v>
      </c>
      <c r="J3103" s="42" t="s">
        <v>449</v>
      </c>
      <c r="K3103" s="42" t="s">
        <v>2437</v>
      </c>
      <c r="L3103" s="2">
        <v>46203</v>
      </c>
      <c r="M3103" s="42" t="s">
        <v>582</v>
      </c>
    </row>
    <row r="3104" spans="1:13" x14ac:dyDescent="0.25">
      <c r="A3104" s="42" t="s">
        <v>2391</v>
      </c>
      <c r="B3104" s="42" t="s">
        <v>2436</v>
      </c>
      <c r="C3104" s="42" t="s">
        <v>2356</v>
      </c>
      <c r="D3104" s="42" t="s">
        <v>409</v>
      </c>
      <c r="E3104">
        <v>2800000</v>
      </c>
      <c r="F3104">
        <v>3</v>
      </c>
      <c r="G3104" s="2">
        <v>45989</v>
      </c>
      <c r="H3104" s="42" t="s">
        <v>2439</v>
      </c>
      <c r="I3104" s="42" t="s">
        <v>73</v>
      </c>
      <c r="J3104" s="42" t="s">
        <v>449</v>
      </c>
      <c r="K3104" s="42" t="s">
        <v>2437</v>
      </c>
      <c r="L3104" s="2">
        <v>46203</v>
      </c>
      <c r="M3104" s="42" t="s">
        <v>582</v>
      </c>
    </row>
    <row r="3105" spans="1:13" x14ac:dyDescent="0.25">
      <c r="A3105" s="42" t="s">
        <v>1983</v>
      </c>
      <c r="B3105" s="42" t="s">
        <v>3292</v>
      </c>
      <c r="C3105" s="42" t="s">
        <v>9992</v>
      </c>
      <c r="D3105" s="42" t="s">
        <v>409</v>
      </c>
      <c r="E3105">
        <v>15730749</v>
      </c>
      <c r="F3105">
        <v>3</v>
      </c>
      <c r="G3105" s="2">
        <v>46141</v>
      </c>
      <c r="H3105" s="42" t="s">
        <v>465</v>
      </c>
      <c r="I3105" s="42" t="s">
        <v>64</v>
      </c>
      <c r="J3105" s="42" t="s">
        <v>466</v>
      </c>
      <c r="K3105" s="42" t="s">
        <v>9993</v>
      </c>
      <c r="L3105" s="2">
        <v>46203</v>
      </c>
      <c r="M3105" s="42" t="s">
        <v>582</v>
      </c>
    </row>
    <row r="3106" spans="1:13" x14ac:dyDescent="0.25">
      <c r="A3106" s="42" t="s">
        <v>6050</v>
      </c>
      <c r="B3106" s="42" t="s">
        <v>6051</v>
      </c>
      <c r="C3106" s="42" t="s">
        <v>6452</v>
      </c>
      <c r="D3106" s="42" t="s">
        <v>409</v>
      </c>
      <c r="E3106">
        <v>13110445</v>
      </c>
      <c r="F3106">
        <v>3</v>
      </c>
      <c r="G3106" s="2">
        <v>46050</v>
      </c>
      <c r="H3106" s="42" t="s">
        <v>436</v>
      </c>
      <c r="I3106" s="42" t="s">
        <v>66</v>
      </c>
      <c r="J3106" s="42" t="s">
        <v>437</v>
      </c>
      <c r="K3106" s="42" t="s">
        <v>9777</v>
      </c>
      <c r="L3106" s="2">
        <v>46203</v>
      </c>
      <c r="M3106" s="42" t="s">
        <v>582</v>
      </c>
    </row>
    <row r="3107" spans="1:13" x14ac:dyDescent="0.25">
      <c r="A3107" s="42" t="s">
        <v>346</v>
      </c>
      <c r="B3107" s="42" t="s">
        <v>368</v>
      </c>
      <c r="C3107" s="42" t="s">
        <v>9988</v>
      </c>
      <c r="D3107" s="42" t="s">
        <v>409</v>
      </c>
      <c r="E3107">
        <v>1100000000</v>
      </c>
      <c r="F3107">
        <v>3</v>
      </c>
      <c r="G3107" s="2">
        <v>46108</v>
      </c>
      <c r="H3107" s="42" t="s">
        <v>1546</v>
      </c>
      <c r="I3107" s="42" t="s">
        <v>66</v>
      </c>
      <c r="J3107" s="42" t="s">
        <v>492</v>
      </c>
      <c r="K3107" s="42" t="s">
        <v>9989</v>
      </c>
      <c r="L3107" s="2">
        <v>46203</v>
      </c>
      <c r="M3107" s="42" t="s">
        <v>582</v>
      </c>
    </row>
    <row r="3108" spans="1:13" x14ac:dyDescent="0.25">
      <c r="A3108" s="42" t="s">
        <v>9981</v>
      </c>
      <c r="B3108" s="42" t="s">
        <v>2569</v>
      </c>
      <c r="C3108" s="42" t="s">
        <v>2570</v>
      </c>
      <c r="D3108" s="42" t="s">
        <v>409</v>
      </c>
      <c r="E3108">
        <v>10800000</v>
      </c>
      <c r="F3108">
        <v>3</v>
      </c>
      <c r="G3108" s="2">
        <v>46055</v>
      </c>
      <c r="H3108" s="42" t="s">
        <v>2439</v>
      </c>
      <c r="I3108" s="42" t="s">
        <v>73</v>
      </c>
      <c r="J3108" s="42" t="s">
        <v>449</v>
      </c>
      <c r="K3108" s="42" t="s">
        <v>2571</v>
      </c>
      <c r="L3108" s="2">
        <v>46203</v>
      </c>
      <c r="M3108" s="42" t="s">
        <v>582</v>
      </c>
    </row>
    <row r="3109" spans="1:13" x14ac:dyDescent="0.25">
      <c r="A3109" s="42" t="s">
        <v>2562</v>
      </c>
      <c r="B3109" s="42" t="s">
        <v>2563</v>
      </c>
      <c r="C3109" s="42" t="s">
        <v>2564</v>
      </c>
      <c r="D3109" s="42" t="s">
        <v>409</v>
      </c>
      <c r="E3109">
        <v>2100000</v>
      </c>
      <c r="F3109">
        <v>3</v>
      </c>
      <c r="G3109" s="2">
        <v>46059</v>
      </c>
      <c r="H3109" s="42" t="s">
        <v>2439</v>
      </c>
      <c r="I3109" s="42" t="s">
        <v>73</v>
      </c>
      <c r="J3109" s="42" t="s">
        <v>449</v>
      </c>
      <c r="K3109" s="42" t="s">
        <v>2565</v>
      </c>
      <c r="L3109" s="2">
        <v>46203</v>
      </c>
      <c r="M3109" s="42" t="s">
        <v>582</v>
      </c>
    </row>
    <row r="3110" spans="1:13" x14ac:dyDescent="0.25">
      <c r="A3110" s="42"/>
      <c r="B3110" s="42" t="s">
        <v>372</v>
      </c>
      <c r="C3110" s="42" t="s">
        <v>2547</v>
      </c>
      <c r="D3110" s="42" t="s">
        <v>409</v>
      </c>
      <c r="E3110">
        <v>-112062722</v>
      </c>
      <c r="F3110">
        <v>3</v>
      </c>
      <c r="G3110" s="2">
        <v>45656</v>
      </c>
      <c r="H3110" s="42" t="s">
        <v>2548</v>
      </c>
      <c r="I3110" s="42" t="s">
        <v>66</v>
      </c>
      <c r="J3110" s="42" t="s">
        <v>492</v>
      </c>
      <c r="K3110" s="42" t="s">
        <v>2549</v>
      </c>
      <c r="L3110" s="2">
        <v>46199</v>
      </c>
      <c r="M3110" s="42" t="s">
        <v>582</v>
      </c>
    </row>
    <row r="3111" spans="1:13" x14ac:dyDescent="0.25">
      <c r="A3111" s="42" t="s">
        <v>2824</v>
      </c>
      <c r="B3111" s="42" t="s">
        <v>2825</v>
      </c>
      <c r="C3111" s="42" t="s">
        <v>5904</v>
      </c>
      <c r="D3111" s="42" t="s">
        <v>409</v>
      </c>
      <c r="E3111">
        <v>26000000</v>
      </c>
      <c r="F3111">
        <v>3</v>
      </c>
      <c r="G3111" s="2">
        <v>46076</v>
      </c>
      <c r="H3111" s="42" t="s">
        <v>5905</v>
      </c>
      <c r="I3111" s="42" t="s">
        <v>67</v>
      </c>
      <c r="J3111" s="42" t="s">
        <v>5906</v>
      </c>
      <c r="K3111" s="42" t="s">
        <v>5904</v>
      </c>
      <c r="L3111" s="2">
        <v>46195</v>
      </c>
      <c r="M3111" s="42" t="s">
        <v>582</v>
      </c>
    </row>
    <row r="3112" spans="1:13" x14ac:dyDescent="0.25">
      <c r="A3112" s="42" t="s">
        <v>937</v>
      </c>
      <c r="B3112" s="42" t="s">
        <v>938</v>
      </c>
      <c r="C3112" s="42" t="s">
        <v>9987</v>
      </c>
      <c r="D3112" s="42" t="s">
        <v>409</v>
      </c>
      <c r="E3112">
        <v>32666666</v>
      </c>
      <c r="F3112">
        <v>3</v>
      </c>
      <c r="G3112" s="2">
        <v>46098</v>
      </c>
      <c r="H3112" s="42" t="s">
        <v>479</v>
      </c>
      <c r="I3112" s="42" t="s">
        <v>67</v>
      </c>
      <c r="J3112" s="42" t="s">
        <v>480</v>
      </c>
      <c r="K3112" s="42" t="s">
        <v>9987</v>
      </c>
      <c r="L3112" s="2">
        <v>46195</v>
      </c>
      <c r="M3112" s="42" t="s">
        <v>582</v>
      </c>
    </row>
    <row r="3113" spans="1:13" x14ac:dyDescent="0.25">
      <c r="A3113" s="42" t="s">
        <v>1631</v>
      </c>
      <c r="B3113" s="42" t="s">
        <v>1632</v>
      </c>
      <c r="C3113" s="42" t="s">
        <v>1787</v>
      </c>
      <c r="D3113" s="42" t="s">
        <v>409</v>
      </c>
      <c r="E3113">
        <v>1230000</v>
      </c>
      <c r="F3113">
        <v>3</v>
      </c>
      <c r="G3113" s="2">
        <v>45959</v>
      </c>
      <c r="H3113" s="42" t="s">
        <v>479</v>
      </c>
      <c r="I3113" s="42" t="s">
        <v>67</v>
      </c>
      <c r="J3113" s="42" t="s">
        <v>480</v>
      </c>
      <c r="K3113" s="42" t="s">
        <v>1787</v>
      </c>
      <c r="L3113" s="2">
        <v>46181</v>
      </c>
      <c r="M3113" s="42" t="s">
        <v>582</v>
      </c>
    </row>
    <row r="3114" spans="1:13" x14ac:dyDescent="0.25">
      <c r="A3114" s="42" t="s">
        <v>1631</v>
      </c>
      <c r="B3114" s="42" t="s">
        <v>1632</v>
      </c>
      <c r="C3114" s="42" t="s">
        <v>1787</v>
      </c>
      <c r="D3114" s="42" t="s">
        <v>409</v>
      </c>
      <c r="E3114">
        <v>2000000</v>
      </c>
      <c r="F3114">
        <v>3</v>
      </c>
      <c r="G3114" s="2">
        <v>45959</v>
      </c>
      <c r="H3114" s="42" t="s">
        <v>479</v>
      </c>
      <c r="I3114" s="42" t="s">
        <v>67</v>
      </c>
      <c r="J3114" s="42" t="s">
        <v>480</v>
      </c>
      <c r="K3114" s="42" t="s">
        <v>1787</v>
      </c>
      <c r="L3114" s="2">
        <v>46181</v>
      </c>
      <c r="M3114" s="42" t="s">
        <v>582</v>
      </c>
    </row>
    <row r="3115" spans="1:13" x14ac:dyDescent="0.25">
      <c r="A3115" s="42" t="s">
        <v>7965</v>
      </c>
      <c r="B3115" s="42" t="s">
        <v>7966</v>
      </c>
      <c r="C3115" s="42" t="s">
        <v>6477</v>
      </c>
      <c r="D3115" s="42" t="s">
        <v>409</v>
      </c>
      <c r="E3115">
        <v>4577814</v>
      </c>
      <c r="F3115">
        <v>3</v>
      </c>
      <c r="G3115" s="2">
        <v>46140</v>
      </c>
      <c r="H3115" s="42" t="s">
        <v>491</v>
      </c>
      <c r="I3115" s="42" t="s">
        <v>67</v>
      </c>
      <c r="J3115" s="42" t="s">
        <v>480</v>
      </c>
      <c r="K3115" s="42" t="s">
        <v>6477</v>
      </c>
      <c r="L3115" s="2">
        <v>46181</v>
      </c>
      <c r="M3115" s="42" t="s">
        <v>582</v>
      </c>
    </row>
    <row r="3116" spans="1:13" x14ac:dyDescent="0.25">
      <c r="A3116" s="42" t="s">
        <v>536</v>
      </c>
      <c r="B3116" s="42" t="s">
        <v>403</v>
      </c>
      <c r="C3116" s="42" t="s">
        <v>9866</v>
      </c>
      <c r="D3116" s="42" t="s">
        <v>409</v>
      </c>
      <c r="E3116">
        <v>52278700</v>
      </c>
      <c r="F3116">
        <v>3</v>
      </c>
      <c r="G3116" s="2">
        <v>46112</v>
      </c>
      <c r="H3116" s="42" t="s">
        <v>436</v>
      </c>
      <c r="I3116" s="42" t="s">
        <v>66</v>
      </c>
      <c r="J3116" s="42" t="s">
        <v>437</v>
      </c>
      <c r="K3116" s="42" t="s">
        <v>9867</v>
      </c>
      <c r="L3116" s="2">
        <v>46173</v>
      </c>
      <c r="M3116" s="42" t="s">
        <v>582</v>
      </c>
    </row>
    <row r="3117" spans="1:13" x14ac:dyDescent="0.25">
      <c r="A3117" s="42" t="s">
        <v>346</v>
      </c>
      <c r="B3117" s="42" t="s">
        <v>368</v>
      </c>
      <c r="C3117" s="42" t="s">
        <v>9988</v>
      </c>
      <c r="D3117" s="42" t="s">
        <v>409</v>
      </c>
      <c r="E3117">
        <v>1200000000</v>
      </c>
      <c r="F3117">
        <v>3</v>
      </c>
      <c r="G3117" s="2">
        <v>46108</v>
      </c>
      <c r="H3117" s="42" t="s">
        <v>1546</v>
      </c>
      <c r="I3117" s="42" t="s">
        <v>66</v>
      </c>
      <c r="J3117" s="42" t="s">
        <v>492</v>
      </c>
      <c r="K3117" s="42" t="s">
        <v>9989</v>
      </c>
      <c r="L3117" s="2">
        <v>46173</v>
      </c>
      <c r="M3117" s="42" t="s">
        <v>582</v>
      </c>
    </row>
    <row r="3118" spans="1:13" x14ac:dyDescent="0.25">
      <c r="A3118" s="42" t="s">
        <v>1735</v>
      </c>
      <c r="B3118" s="42" t="s">
        <v>1736</v>
      </c>
      <c r="C3118" s="42" t="s">
        <v>6712</v>
      </c>
      <c r="D3118" s="42" t="s">
        <v>409</v>
      </c>
      <c r="E3118">
        <v>28978211</v>
      </c>
      <c r="F3118">
        <v>3</v>
      </c>
      <c r="G3118" s="2">
        <v>46106</v>
      </c>
      <c r="H3118" s="42" t="s">
        <v>446</v>
      </c>
      <c r="I3118" s="42" t="s">
        <v>72</v>
      </c>
      <c r="J3118" s="42" t="s">
        <v>431</v>
      </c>
      <c r="K3118" s="42" t="s">
        <v>10014</v>
      </c>
      <c r="L3118" s="2">
        <v>46173</v>
      </c>
      <c r="M3118" s="42" t="s">
        <v>582</v>
      </c>
    </row>
    <row r="3119" spans="1:13" x14ac:dyDescent="0.25">
      <c r="A3119" s="42" t="s">
        <v>602</v>
      </c>
      <c r="B3119" s="42" t="s">
        <v>2155</v>
      </c>
      <c r="C3119" s="42" t="s">
        <v>6454</v>
      </c>
      <c r="D3119" s="42" t="s">
        <v>409</v>
      </c>
      <c r="E3119">
        <v>19102134</v>
      </c>
      <c r="F3119">
        <v>3</v>
      </c>
      <c r="G3119" s="2">
        <v>46112</v>
      </c>
      <c r="H3119" s="42" t="s">
        <v>436</v>
      </c>
      <c r="I3119" s="42" t="s">
        <v>66</v>
      </c>
      <c r="J3119" s="42" t="s">
        <v>437</v>
      </c>
      <c r="K3119" s="42" t="s">
        <v>9953</v>
      </c>
      <c r="L3119" s="2">
        <v>46173</v>
      </c>
      <c r="M3119" s="42" t="s">
        <v>582</v>
      </c>
    </row>
    <row r="3120" spans="1:13" x14ac:dyDescent="0.25">
      <c r="A3120" s="42" t="s">
        <v>6050</v>
      </c>
      <c r="B3120" s="42" t="s">
        <v>6051</v>
      </c>
      <c r="C3120" s="42" t="s">
        <v>6452</v>
      </c>
      <c r="D3120" s="42" t="s">
        <v>409</v>
      </c>
      <c r="E3120">
        <v>11327017</v>
      </c>
      <c r="F3120">
        <v>3</v>
      </c>
      <c r="G3120" s="2">
        <v>46050</v>
      </c>
      <c r="H3120" s="42" t="s">
        <v>436</v>
      </c>
      <c r="I3120" s="42" t="s">
        <v>66</v>
      </c>
      <c r="J3120" s="42" t="s">
        <v>437</v>
      </c>
      <c r="K3120" s="42" t="s">
        <v>9777</v>
      </c>
      <c r="L3120" s="2">
        <v>46173</v>
      </c>
      <c r="M3120" s="42" t="s">
        <v>582</v>
      </c>
    </row>
    <row r="3121" spans="1:13" x14ac:dyDescent="0.25">
      <c r="A3121" s="42" t="s">
        <v>1003</v>
      </c>
      <c r="B3121" s="42" t="s">
        <v>1004</v>
      </c>
      <c r="C3121" s="42" t="s">
        <v>6529</v>
      </c>
      <c r="D3121" s="42" t="s">
        <v>409</v>
      </c>
      <c r="E3121">
        <v>1166725</v>
      </c>
      <c r="F3121">
        <v>3</v>
      </c>
      <c r="G3121" s="2">
        <v>46106</v>
      </c>
      <c r="H3121" s="42" t="s">
        <v>450</v>
      </c>
      <c r="I3121" s="42" t="s">
        <v>68</v>
      </c>
      <c r="J3121" s="42" t="s">
        <v>429</v>
      </c>
      <c r="K3121" s="42" t="s">
        <v>9997</v>
      </c>
      <c r="L3121" s="2">
        <v>46171</v>
      </c>
      <c r="M3121" s="42" t="s">
        <v>582</v>
      </c>
    </row>
    <row r="3122" spans="1:13" x14ac:dyDescent="0.25">
      <c r="A3122" s="42" t="s">
        <v>7942</v>
      </c>
      <c r="B3122" s="42" t="s">
        <v>7943</v>
      </c>
      <c r="C3122" s="42" t="s">
        <v>6474</v>
      </c>
      <c r="D3122" s="42" t="s">
        <v>409</v>
      </c>
      <c r="E3122">
        <v>5653863</v>
      </c>
      <c r="F3122">
        <v>3</v>
      </c>
      <c r="G3122" s="2">
        <v>46141</v>
      </c>
      <c r="H3122" s="42" t="s">
        <v>461</v>
      </c>
      <c r="I3122" s="42" t="s">
        <v>67</v>
      </c>
      <c r="J3122" s="42" t="s">
        <v>462</v>
      </c>
      <c r="K3122" s="42" t="s">
        <v>9928</v>
      </c>
      <c r="L3122" s="2">
        <v>46171</v>
      </c>
      <c r="M3122" s="42" t="s">
        <v>582</v>
      </c>
    </row>
    <row r="3123" spans="1:13" x14ac:dyDescent="0.25">
      <c r="A3123" s="42" t="s">
        <v>198</v>
      </c>
      <c r="B3123" s="42" t="s">
        <v>7</v>
      </c>
      <c r="C3123" s="42" t="s">
        <v>6480</v>
      </c>
      <c r="D3123" s="42" t="s">
        <v>409</v>
      </c>
      <c r="E3123">
        <v>39356503</v>
      </c>
      <c r="F3123">
        <v>3</v>
      </c>
      <c r="G3123" s="2">
        <v>46142</v>
      </c>
      <c r="H3123" s="42" t="s">
        <v>461</v>
      </c>
      <c r="I3123" s="42" t="s">
        <v>67</v>
      </c>
      <c r="J3123" s="42" t="s">
        <v>462</v>
      </c>
      <c r="K3123" s="42" t="s">
        <v>6480</v>
      </c>
      <c r="L3123" s="2">
        <v>46171</v>
      </c>
      <c r="M3123" s="42" t="s">
        <v>582</v>
      </c>
    </row>
    <row r="3124" spans="1:13" x14ac:dyDescent="0.25">
      <c r="A3124" s="42" t="s">
        <v>198</v>
      </c>
      <c r="B3124" s="42" t="s">
        <v>7</v>
      </c>
      <c r="C3124" s="42" t="s">
        <v>6480</v>
      </c>
      <c r="D3124" s="42" t="s">
        <v>409</v>
      </c>
      <c r="E3124">
        <v>-39356499</v>
      </c>
      <c r="F3124">
        <v>3</v>
      </c>
      <c r="G3124" s="2">
        <v>46142</v>
      </c>
      <c r="H3124" s="42" t="s">
        <v>461</v>
      </c>
      <c r="I3124" s="42" t="s">
        <v>67</v>
      </c>
      <c r="J3124" s="42" t="s">
        <v>462</v>
      </c>
      <c r="K3124" s="42" t="s">
        <v>6480</v>
      </c>
      <c r="L3124" s="2">
        <v>46171</v>
      </c>
      <c r="M3124" s="42" t="s">
        <v>582</v>
      </c>
    </row>
    <row r="3125" spans="1:13" x14ac:dyDescent="0.25">
      <c r="A3125" s="42" t="s">
        <v>11178</v>
      </c>
      <c r="B3125" s="42" t="s">
        <v>11179</v>
      </c>
      <c r="C3125" s="42" t="s">
        <v>10560</v>
      </c>
      <c r="D3125" s="42" t="s">
        <v>409</v>
      </c>
      <c r="E3125">
        <v>13715085</v>
      </c>
      <c r="F3125">
        <v>3</v>
      </c>
      <c r="G3125" s="2">
        <v>46168</v>
      </c>
      <c r="H3125" s="42" t="s">
        <v>461</v>
      </c>
      <c r="I3125" s="42" t="s">
        <v>67</v>
      </c>
      <c r="J3125" s="42" t="s">
        <v>462</v>
      </c>
      <c r="K3125" s="42" t="s">
        <v>11996</v>
      </c>
      <c r="L3125" s="2">
        <v>46171</v>
      </c>
      <c r="M3125" s="42" t="s">
        <v>582</v>
      </c>
    </row>
    <row r="3126" spans="1:13" x14ac:dyDescent="0.25">
      <c r="A3126" s="42" t="s">
        <v>193</v>
      </c>
      <c r="B3126" s="42" t="s">
        <v>367</v>
      </c>
      <c r="C3126" s="42" t="s">
        <v>6717</v>
      </c>
      <c r="D3126" s="42" t="s">
        <v>409</v>
      </c>
      <c r="E3126">
        <v>6722489</v>
      </c>
      <c r="F3126">
        <v>3</v>
      </c>
      <c r="G3126" s="2">
        <v>45573</v>
      </c>
      <c r="H3126" s="42" t="s">
        <v>457</v>
      </c>
      <c r="I3126" s="42" t="s">
        <v>73</v>
      </c>
      <c r="J3126" s="42" t="s">
        <v>449</v>
      </c>
      <c r="K3126" s="42" t="s">
        <v>11995</v>
      </c>
      <c r="L3126" s="2">
        <v>46171</v>
      </c>
      <c r="M3126" s="42" t="s">
        <v>582</v>
      </c>
    </row>
    <row r="3127" spans="1:13" x14ac:dyDescent="0.25">
      <c r="A3127" s="42" t="s">
        <v>7942</v>
      </c>
      <c r="B3127" s="42" t="s">
        <v>7943</v>
      </c>
      <c r="C3127" s="42" t="s">
        <v>6474</v>
      </c>
      <c r="D3127" s="42" t="s">
        <v>409</v>
      </c>
      <c r="E3127">
        <v>-5653864</v>
      </c>
      <c r="F3127">
        <v>3</v>
      </c>
      <c r="G3127" s="2">
        <v>46141</v>
      </c>
      <c r="H3127" s="42" t="s">
        <v>461</v>
      </c>
      <c r="I3127" s="42" t="s">
        <v>67</v>
      </c>
      <c r="J3127" s="42" t="s">
        <v>462</v>
      </c>
      <c r="K3127" s="42" t="s">
        <v>9928</v>
      </c>
      <c r="L3127" s="2">
        <v>46171</v>
      </c>
      <c r="M3127" s="42" t="s">
        <v>582</v>
      </c>
    </row>
    <row r="3128" spans="1:13" x14ac:dyDescent="0.25">
      <c r="A3128" s="42" t="s">
        <v>11178</v>
      </c>
      <c r="B3128" s="42" t="s">
        <v>11179</v>
      </c>
      <c r="C3128" s="42" t="s">
        <v>10560</v>
      </c>
      <c r="D3128" s="42" t="s">
        <v>409</v>
      </c>
      <c r="E3128">
        <v>6348303</v>
      </c>
      <c r="F3128">
        <v>3</v>
      </c>
      <c r="G3128" s="2">
        <v>46168</v>
      </c>
      <c r="H3128" s="42" t="s">
        <v>461</v>
      </c>
      <c r="I3128" s="42" t="s">
        <v>67</v>
      </c>
      <c r="J3128" s="42" t="s">
        <v>462</v>
      </c>
      <c r="K3128" s="42" t="s">
        <v>11996</v>
      </c>
      <c r="L3128" s="2">
        <v>46171</v>
      </c>
      <c r="M3128" s="42" t="s">
        <v>582</v>
      </c>
    </row>
    <row r="3129" spans="1:13" x14ac:dyDescent="0.25">
      <c r="A3129" s="42" t="s">
        <v>11178</v>
      </c>
      <c r="B3129" s="42" t="s">
        <v>11179</v>
      </c>
      <c r="C3129" s="42" t="s">
        <v>10560</v>
      </c>
      <c r="D3129" s="42" t="s">
        <v>409</v>
      </c>
      <c r="E3129">
        <v>9673744</v>
      </c>
      <c r="F3129">
        <v>3</v>
      </c>
      <c r="G3129" s="2">
        <v>46168</v>
      </c>
      <c r="H3129" s="42" t="s">
        <v>461</v>
      </c>
      <c r="I3129" s="42" t="s">
        <v>67</v>
      </c>
      <c r="J3129" s="42" t="s">
        <v>462</v>
      </c>
      <c r="K3129" s="42" t="s">
        <v>11996</v>
      </c>
      <c r="L3129" s="2">
        <v>46171</v>
      </c>
      <c r="M3129" s="42" t="s">
        <v>582</v>
      </c>
    </row>
    <row r="3130" spans="1:13" x14ac:dyDescent="0.25">
      <c r="A3130" s="42" t="s">
        <v>7965</v>
      </c>
      <c r="B3130" s="42" t="s">
        <v>7966</v>
      </c>
      <c r="C3130" s="42" t="s">
        <v>6477</v>
      </c>
      <c r="D3130" s="42" t="s">
        <v>409</v>
      </c>
      <c r="E3130">
        <v>-4608282</v>
      </c>
      <c r="F3130">
        <v>3</v>
      </c>
      <c r="G3130" s="2">
        <v>46140</v>
      </c>
      <c r="H3130" s="42" t="s">
        <v>491</v>
      </c>
      <c r="I3130" s="42" t="s">
        <v>67</v>
      </c>
      <c r="J3130" s="42" t="s">
        <v>480</v>
      </c>
      <c r="K3130" s="42" t="s">
        <v>6477</v>
      </c>
      <c r="L3130" s="2">
        <v>46171</v>
      </c>
      <c r="M3130" s="42" t="s">
        <v>582</v>
      </c>
    </row>
    <row r="3131" spans="1:13" x14ac:dyDescent="0.25">
      <c r="A3131" s="42" t="s">
        <v>2033</v>
      </c>
      <c r="B3131" s="42" t="s">
        <v>2034</v>
      </c>
      <c r="C3131" s="42" t="s">
        <v>6468</v>
      </c>
      <c r="D3131" s="42" t="s">
        <v>409</v>
      </c>
      <c r="E3131">
        <v>707818</v>
      </c>
      <c r="F3131">
        <v>3</v>
      </c>
      <c r="G3131" s="2">
        <v>46104</v>
      </c>
      <c r="H3131" s="42" t="s">
        <v>461</v>
      </c>
      <c r="I3131" s="42" t="s">
        <v>67</v>
      </c>
      <c r="J3131" s="42" t="s">
        <v>462</v>
      </c>
      <c r="K3131" s="42" t="s">
        <v>6468</v>
      </c>
      <c r="L3131" s="2">
        <v>46171</v>
      </c>
      <c r="M3131" s="42" t="s">
        <v>582</v>
      </c>
    </row>
    <row r="3132" spans="1:13" x14ac:dyDescent="0.25">
      <c r="A3132" s="42" t="s">
        <v>196</v>
      </c>
      <c r="B3132" s="42" t="s">
        <v>628</v>
      </c>
      <c r="C3132" s="42" t="s">
        <v>6460</v>
      </c>
      <c r="D3132" s="42" t="s">
        <v>409</v>
      </c>
      <c r="E3132">
        <v>63662518</v>
      </c>
      <c r="F3132">
        <v>3</v>
      </c>
      <c r="G3132" s="2">
        <v>46065</v>
      </c>
      <c r="H3132" s="42" t="s">
        <v>461</v>
      </c>
      <c r="I3132" s="42" t="s">
        <v>67</v>
      </c>
      <c r="J3132" s="42" t="s">
        <v>462</v>
      </c>
      <c r="K3132" s="42" t="s">
        <v>4720</v>
      </c>
      <c r="L3132" s="2">
        <v>46168</v>
      </c>
      <c r="M3132" s="42" t="s">
        <v>582</v>
      </c>
    </row>
    <row r="3133" spans="1:13" x14ac:dyDescent="0.25">
      <c r="A3133" s="42" t="s">
        <v>2033</v>
      </c>
      <c r="B3133" s="42" t="s">
        <v>2034</v>
      </c>
      <c r="C3133" s="42" t="s">
        <v>6468</v>
      </c>
      <c r="D3133" s="42" t="s">
        <v>409</v>
      </c>
      <c r="E3133">
        <v>2390503</v>
      </c>
      <c r="F3133">
        <v>3</v>
      </c>
      <c r="G3133" s="2">
        <v>46104</v>
      </c>
      <c r="H3133" s="42" t="s">
        <v>461</v>
      </c>
      <c r="I3133" s="42" t="s">
        <v>67</v>
      </c>
      <c r="J3133" s="42" t="s">
        <v>462</v>
      </c>
      <c r="K3133" s="42" t="s">
        <v>6468</v>
      </c>
      <c r="L3133" s="2">
        <v>46148</v>
      </c>
      <c r="M3133" s="42" t="s">
        <v>582</v>
      </c>
    </row>
    <row r="3134" spans="1:13" x14ac:dyDescent="0.25">
      <c r="A3134" s="42" t="s">
        <v>1983</v>
      </c>
      <c r="B3134" s="42" t="s">
        <v>3292</v>
      </c>
      <c r="C3134" s="42" t="s">
        <v>9992</v>
      </c>
      <c r="D3134" s="42" t="s">
        <v>409</v>
      </c>
      <c r="E3134">
        <v>18400000</v>
      </c>
      <c r="F3134">
        <v>3</v>
      </c>
      <c r="G3134" s="2">
        <v>46141</v>
      </c>
      <c r="H3134" s="42" t="s">
        <v>465</v>
      </c>
      <c r="I3134" s="42" t="s">
        <v>64</v>
      </c>
      <c r="J3134" s="42" t="s">
        <v>466</v>
      </c>
      <c r="K3134" s="42" t="s">
        <v>9993</v>
      </c>
      <c r="L3134" s="2">
        <v>46142</v>
      </c>
      <c r="M3134" s="42" t="s">
        <v>582</v>
      </c>
    </row>
    <row r="3135" spans="1:13" x14ac:dyDescent="0.25">
      <c r="A3135" s="42" t="s">
        <v>1983</v>
      </c>
      <c r="B3135" s="42" t="s">
        <v>3292</v>
      </c>
      <c r="C3135" s="42" t="s">
        <v>9992</v>
      </c>
      <c r="D3135" s="42" t="s">
        <v>409</v>
      </c>
      <c r="E3135">
        <v>15730749</v>
      </c>
      <c r="F3135">
        <v>3</v>
      </c>
      <c r="G3135" s="2">
        <v>46141</v>
      </c>
      <c r="H3135" s="42" t="s">
        <v>465</v>
      </c>
      <c r="I3135" s="42" t="s">
        <v>64</v>
      </c>
      <c r="J3135" s="42" t="s">
        <v>466</v>
      </c>
      <c r="K3135" s="42" t="s">
        <v>9993</v>
      </c>
      <c r="L3135" s="2">
        <v>46142</v>
      </c>
      <c r="M3135" s="42" t="s">
        <v>582</v>
      </c>
    </row>
    <row r="3136" spans="1:13" x14ac:dyDescent="0.25">
      <c r="A3136" s="42" t="s">
        <v>817</v>
      </c>
      <c r="B3136" s="42" t="s">
        <v>765</v>
      </c>
      <c r="C3136" s="42" t="s">
        <v>723</v>
      </c>
      <c r="D3136" s="42" t="s">
        <v>409</v>
      </c>
      <c r="E3136">
        <v>2917257</v>
      </c>
      <c r="F3136">
        <v>3</v>
      </c>
      <c r="G3136" s="2">
        <v>45656</v>
      </c>
      <c r="H3136" s="42" t="s">
        <v>442</v>
      </c>
      <c r="I3136" s="42" t="s">
        <v>71</v>
      </c>
      <c r="J3136" s="42" t="s">
        <v>443</v>
      </c>
      <c r="K3136" s="42" t="s">
        <v>766</v>
      </c>
      <c r="L3136" s="2">
        <v>46142</v>
      </c>
      <c r="M3136" s="42" t="s">
        <v>582</v>
      </c>
    </row>
    <row r="3137" spans="1:13" x14ac:dyDescent="0.25">
      <c r="A3137" s="42" t="s">
        <v>959</v>
      </c>
      <c r="B3137" s="42" t="s">
        <v>857</v>
      </c>
      <c r="C3137" s="42" t="s">
        <v>2679</v>
      </c>
      <c r="D3137" s="42" t="s">
        <v>409</v>
      </c>
      <c r="E3137">
        <v>6758977</v>
      </c>
      <c r="F3137">
        <v>3</v>
      </c>
      <c r="G3137" s="2">
        <v>46062</v>
      </c>
      <c r="H3137" s="42" t="s">
        <v>1238</v>
      </c>
      <c r="I3137" s="42" t="s">
        <v>72</v>
      </c>
      <c r="J3137" s="42" t="s">
        <v>431</v>
      </c>
      <c r="K3137" s="42" t="s">
        <v>2679</v>
      </c>
      <c r="L3137" s="2">
        <v>46142</v>
      </c>
      <c r="M3137" s="42" t="s">
        <v>582</v>
      </c>
    </row>
    <row r="3138" spans="1:13" x14ac:dyDescent="0.25">
      <c r="A3138" s="42" t="s">
        <v>7965</v>
      </c>
      <c r="B3138" s="42" t="s">
        <v>7966</v>
      </c>
      <c r="C3138" s="42" t="s">
        <v>6477</v>
      </c>
      <c r="D3138" s="42" t="s">
        <v>409</v>
      </c>
      <c r="E3138">
        <v>4608282</v>
      </c>
      <c r="F3138">
        <v>3</v>
      </c>
      <c r="G3138" s="2">
        <v>46140</v>
      </c>
      <c r="H3138" s="42" t="s">
        <v>491</v>
      </c>
      <c r="I3138" s="42" t="s">
        <v>67</v>
      </c>
      <c r="J3138" s="42" t="s">
        <v>480</v>
      </c>
      <c r="K3138" s="42" t="s">
        <v>6477</v>
      </c>
      <c r="L3138" s="2">
        <v>46142</v>
      </c>
      <c r="M3138" s="42" t="s">
        <v>582</v>
      </c>
    </row>
    <row r="3139" spans="1:13" x14ac:dyDescent="0.25">
      <c r="A3139" s="42" t="s">
        <v>2587</v>
      </c>
      <c r="B3139" s="42" t="s">
        <v>2588</v>
      </c>
      <c r="C3139" s="42" t="s">
        <v>2589</v>
      </c>
      <c r="D3139" s="42" t="s">
        <v>409</v>
      </c>
      <c r="E3139">
        <v>2407241</v>
      </c>
      <c r="F3139">
        <v>3</v>
      </c>
      <c r="G3139" s="2">
        <v>46057</v>
      </c>
      <c r="H3139" s="42" t="s">
        <v>450</v>
      </c>
      <c r="I3139" s="42" t="s">
        <v>68</v>
      </c>
      <c r="J3139" s="42" t="s">
        <v>429</v>
      </c>
      <c r="K3139" s="42" t="s">
        <v>2590</v>
      </c>
      <c r="L3139" s="2">
        <v>46142</v>
      </c>
      <c r="M3139" s="42" t="s">
        <v>582</v>
      </c>
    </row>
    <row r="3140" spans="1:13" x14ac:dyDescent="0.25">
      <c r="A3140" s="42" t="s">
        <v>2287</v>
      </c>
      <c r="B3140" s="42" t="s">
        <v>2288</v>
      </c>
      <c r="C3140" s="42" t="s">
        <v>2289</v>
      </c>
      <c r="D3140" s="42" t="s">
        <v>409</v>
      </c>
      <c r="E3140">
        <v>2100000</v>
      </c>
      <c r="F3140">
        <v>3</v>
      </c>
      <c r="G3140" s="2">
        <v>45999</v>
      </c>
      <c r="H3140" s="42" t="s">
        <v>2439</v>
      </c>
      <c r="I3140" s="42" t="s">
        <v>73</v>
      </c>
      <c r="J3140" s="42" t="s">
        <v>449</v>
      </c>
      <c r="K3140" s="42" t="s">
        <v>2290</v>
      </c>
      <c r="L3140" s="2">
        <v>46142</v>
      </c>
      <c r="M3140" s="42" t="s">
        <v>582</v>
      </c>
    </row>
    <row r="3141" spans="1:13" x14ac:dyDescent="0.25">
      <c r="A3141" s="42" t="s">
        <v>6050</v>
      </c>
      <c r="B3141" s="42" t="s">
        <v>6051</v>
      </c>
      <c r="C3141" s="42" t="s">
        <v>6452</v>
      </c>
      <c r="D3141" s="42" t="s">
        <v>409</v>
      </c>
      <c r="E3141">
        <v>11217552</v>
      </c>
      <c r="F3141">
        <v>3</v>
      </c>
      <c r="G3141" s="2">
        <v>46050</v>
      </c>
      <c r="H3141" s="42" t="s">
        <v>436</v>
      </c>
      <c r="I3141" s="42" t="s">
        <v>66</v>
      </c>
      <c r="J3141" s="42" t="s">
        <v>437</v>
      </c>
      <c r="K3141" s="42" t="s">
        <v>9777</v>
      </c>
      <c r="L3141" s="2">
        <v>46142</v>
      </c>
      <c r="M3141" s="42" t="s">
        <v>582</v>
      </c>
    </row>
    <row r="3142" spans="1:13" x14ac:dyDescent="0.25">
      <c r="A3142" s="42" t="s">
        <v>227</v>
      </c>
      <c r="B3142" s="42" t="s">
        <v>37</v>
      </c>
      <c r="C3142" s="42" t="s">
        <v>6715</v>
      </c>
      <c r="D3142" s="42" t="s">
        <v>409</v>
      </c>
      <c r="E3142">
        <v>4606723</v>
      </c>
      <c r="F3142">
        <v>3</v>
      </c>
      <c r="G3142" s="2">
        <v>44985</v>
      </c>
      <c r="H3142" s="42" t="s">
        <v>497</v>
      </c>
      <c r="I3142" s="42" t="s">
        <v>73</v>
      </c>
      <c r="J3142" s="42" t="s">
        <v>478</v>
      </c>
      <c r="K3142" s="42" t="s">
        <v>9999</v>
      </c>
      <c r="L3142" s="2">
        <v>46142</v>
      </c>
      <c r="M3142" s="42" t="s">
        <v>582</v>
      </c>
    </row>
    <row r="3143" spans="1:13" x14ac:dyDescent="0.25">
      <c r="A3143" s="42" t="s">
        <v>534</v>
      </c>
      <c r="B3143" s="42" t="s">
        <v>634</v>
      </c>
      <c r="C3143" s="42" t="s">
        <v>6465</v>
      </c>
      <c r="D3143" s="42" t="s">
        <v>409</v>
      </c>
      <c r="E3143">
        <v>-437237</v>
      </c>
      <c r="F3143">
        <v>3</v>
      </c>
      <c r="G3143" s="2">
        <v>46127</v>
      </c>
      <c r="H3143" s="42" t="s">
        <v>479</v>
      </c>
      <c r="I3143" s="42" t="s">
        <v>67</v>
      </c>
      <c r="J3143" s="42" t="s">
        <v>480</v>
      </c>
      <c r="K3143" s="42" t="s">
        <v>6465</v>
      </c>
      <c r="L3143" s="2">
        <v>46142</v>
      </c>
      <c r="M3143" s="42" t="s">
        <v>582</v>
      </c>
    </row>
    <row r="3144" spans="1:13" x14ac:dyDescent="0.25">
      <c r="A3144" s="42" t="s">
        <v>198</v>
      </c>
      <c r="B3144" s="42" t="s">
        <v>7</v>
      </c>
      <c r="C3144" s="42" t="s">
        <v>6480</v>
      </c>
      <c r="D3144" s="42" t="s">
        <v>409</v>
      </c>
      <c r="E3144">
        <v>39356499</v>
      </c>
      <c r="F3144">
        <v>3</v>
      </c>
      <c r="G3144" s="2">
        <v>46142</v>
      </c>
      <c r="H3144" s="42" t="s">
        <v>461</v>
      </c>
      <c r="I3144" s="42" t="s">
        <v>67</v>
      </c>
      <c r="J3144" s="42" t="s">
        <v>462</v>
      </c>
      <c r="K3144" s="42" t="s">
        <v>6480</v>
      </c>
      <c r="L3144" s="2">
        <v>46142</v>
      </c>
      <c r="M3144" s="42" t="s">
        <v>582</v>
      </c>
    </row>
    <row r="3145" spans="1:13" x14ac:dyDescent="0.25">
      <c r="A3145" s="42" t="s">
        <v>9981</v>
      </c>
      <c r="B3145" s="42" t="s">
        <v>2569</v>
      </c>
      <c r="C3145" s="42" t="s">
        <v>2570</v>
      </c>
      <c r="D3145" s="42" t="s">
        <v>409</v>
      </c>
      <c r="E3145">
        <v>10800000</v>
      </c>
      <c r="F3145">
        <v>3</v>
      </c>
      <c r="G3145" s="2">
        <v>46055</v>
      </c>
      <c r="H3145" s="42" t="s">
        <v>2439</v>
      </c>
      <c r="I3145" s="42" t="s">
        <v>73</v>
      </c>
      <c r="J3145" s="42" t="s">
        <v>449</v>
      </c>
      <c r="K3145" s="42" t="s">
        <v>2571</v>
      </c>
      <c r="L3145" s="2">
        <v>46142</v>
      </c>
      <c r="M3145" s="42" t="s">
        <v>582</v>
      </c>
    </row>
    <row r="3146" spans="1:13" x14ac:dyDescent="0.25">
      <c r="A3146" s="42" t="s">
        <v>534</v>
      </c>
      <c r="B3146" s="42" t="s">
        <v>634</v>
      </c>
      <c r="C3146" s="42" t="s">
        <v>6465</v>
      </c>
      <c r="D3146" s="42" t="s">
        <v>409</v>
      </c>
      <c r="E3146">
        <v>437237</v>
      </c>
      <c r="F3146">
        <v>3</v>
      </c>
      <c r="G3146" s="2">
        <v>46127</v>
      </c>
      <c r="H3146" s="42" t="s">
        <v>479</v>
      </c>
      <c r="I3146" s="42" t="s">
        <v>67</v>
      </c>
      <c r="J3146" s="42" t="s">
        <v>480</v>
      </c>
      <c r="K3146" s="42" t="s">
        <v>6465</v>
      </c>
      <c r="L3146" s="2">
        <v>46142</v>
      </c>
      <c r="M3146" s="42" t="s">
        <v>582</v>
      </c>
    </row>
    <row r="3147" spans="1:13" x14ac:dyDescent="0.25">
      <c r="A3147" s="42" t="s">
        <v>199</v>
      </c>
      <c r="B3147" s="42" t="s">
        <v>10</v>
      </c>
      <c r="C3147" s="42" t="s">
        <v>10450</v>
      </c>
      <c r="D3147" s="42" t="s">
        <v>409</v>
      </c>
      <c r="E3147">
        <v>462418</v>
      </c>
      <c r="F3147">
        <v>3</v>
      </c>
      <c r="G3147" s="2">
        <v>46028</v>
      </c>
      <c r="H3147" s="42" t="s">
        <v>461</v>
      </c>
      <c r="I3147" s="42" t="s">
        <v>67</v>
      </c>
      <c r="J3147" s="42" t="s">
        <v>462</v>
      </c>
      <c r="K3147" s="42" t="s">
        <v>2660</v>
      </c>
      <c r="L3147" s="2">
        <v>46142</v>
      </c>
      <c r="M3147" s="42" t="s">
        <v>582</v>
      </c>
    </row>
    <row r="3148" spans="1:13" x14ac:dyDescent="0.25">
      <c r="A3148" s="42" t="s">
        <v>534</v>
      </c>
      <c r="B3148" s="42" t="s">
        <v>634</v>
      </c>
      <c r="C3148" s="42" t="s">
        <v>6465</v>
      </c>
      <c r="D3148" s="42" t="s">
        <v>409</v>
      </c>
      <c r="E3148">
        <v>437237</v>
      </c>
      <c r="F3148">
        <v>3</v>
      </c>
      <c r="G3148" s="2">
        <v>46127</v>
      </c>
      <c r="H3148" s="42" t="s">
        <v>479</v>
      </c>
      <c r="I3148" s="42" t="s">
        <v>67</v>
      </c>
      <c r="J3148" s="42" t="s">
        <v>480</v>
      </c>
      <c r="K3148" s="42" t="s">
        <v>6465</v>
      </c>
      <c r="L3148" s="2">
        <v>46142</v>
      </c>
      <c r="M3148" s="42" t="s">
        <v>582</v>
      </c>
    </row>
    <row r="3149" spans="1:13" x14ac:dyDescent="0.25">
      <c r="A3149" s="42" t="s">
        <v>1735</v>
      </c>
      <c r="B3149" s="42" t="s">
        <v>1736</v>
      </c>
      <c r="C3149" s="42" t="s">
        <v>6712</v>
      </c>
      <c r="D3149" s="42" t="s">
        <v>409</v>
      </c>
      <c r="E3149">
        <v>28978211</v>
      </c>
      <c r="F3149">
        <v>3</v>
      </c>
      <c r="G3149" s="2">
        <v>46106</v>
      </c>
      <c r="H3149" s="42" t="s">
        <v>446</v>
      </c>
      <c r="I3149" s="42" t="s">
        <v>72</v>
      </c>
      <c r="J3149" s="42" t="s">
        <v>431</v>
      </c>
      <c r="K3149" s="42" t="s">
        <v>10014</v>
      </c>
      <c r="L3149" s="2">
        <v>46142</v>
      </c>
      <c r="M3149" s="42" t="s">
        <v>582</v>
      </c>
    </row>
    <row r="3150" spans="1:13" x14ac:dyDescent="0.25">
      <c r="A3150" s="42" t="s">
        <v>602</v>
      </c>
      <c r="B3150" s="42" t="s">
        <v>2155</v>
      </c>
      <c r="C3150" s="42" t="s">
        <v>6454</v>
      </c>
      <c r="D3150" s="42" t="s">
        <v>409</v>
      </c>
      <c r="E3150">
        <v>-19102134</v>
      </c>
      <c r="F3150">
        <v>3</v>
      </c>
      <c r="G3150" s="2">
        <v>46112</v>
      </c>
      <c r="H3150" s="42" t="s">
        <v>436</v>
      </c>
      <c r="I3150" s="42" t="s">
        <v>66</v>
      </c>
      <c r="J3150" s="42" t="s">
        <v>437</v>
      </c>
      <c r="K3150" s="42" t="s">
        <v>9953</v>
      </c>
      <c r="L3150" s="2">
        <v>46142</v>
      </c>
      <c r="M3150" s="42" t="s">
        <v>582</v>
      </c>
    </row>
    <row r="3151" spans="1:13" x14ac:dyDescent="0.25">
      <c r="A3151" s="42" t="s">
        <v>1003</v>
      </c>
      <c r="B3151" s="42" t="s">
        <v>1004</v>
      </c>
      <c r="C3151" s="42" t="s">
        <v>6529</v>
      </c>
      <c r="D3151" s="42" t="s">
        <v>409</v>
      </c>
      <c r="E3151">
        <v>1200000</v>
      </c>
      <c r="F3151">
        <v>3</v>
      </c>
      <c r="G3151" s="2">
        <v>46106</v>
      </c>
      <c r="H3151" s="42" t="s">
        <v>450</v>
      </c>
      <c r="I3151" s="42" t="s">
        <v>68</v>
      </c>
      <c r="J3151" s="42" t="s">
        <v>429</v>
      </c>
      <c r="K3151" s="42" t="s">
        <v>9997</v>
      </c>
      <c r="L3151" s="2">
        <v>46142</v>
      </c>
      <c r="M3151" s="42" t="s">
        <v>582</v>
      </c>
    </row>
    <row r="3152" spans="1:13" x14ac:dyDescent="0.25">
      <c r="A3152" s="42" t="s">
        <v>7942</v>
      </c>
      <c r="B3152" s="42" t="s">
        <v>7943</v>
      </c>
      <c r="C3152" s="42" t="s">
        <v>6474</v>
      </c>
      <c r="D3152" s="42" t="s">
        <v>409</v>
      </c>
      <c r="E3152">
        <v>5653864</v>
      </c>
      <c r="F3152">
        <v>3</v>
      </c>
      <c r="G3152" s="2">
        <v>46141</v>
      </c>
      <c r="H3152" s="42" t="s">
        <v>461</v>
      </c>
      <c r="I3152" s="42" t="s">
        <v>67</v>
      </c>
      <c r="J3152" s="42" t="s">
        <v>462</v>
      </c>
      <c r="K3152" s="42" t="s">
        <v>9928</v>
      </c>
      <c r="L3152" s="2">
        <v>46142</v>
      </c>
      <c r="M3152" s="42" t="s">
        <v>582</v>
      </c>
    </row>
    <row r="3153" spans="1:13" x14ac:dyDescent="0.25">
      <c r="A3153" s="42" t="s">
        <v>164</v>
      </c>
      <c r="B3153" s="42" t="s">
        <v>2</v>
      </c>
      <c r="C3153" s="42" t="s">
        <v>728</v>
      </c>
      <c r="D3153" s="42" t="s">
        <v>409</v>
      </c>
      <c r="E3153">
        <v>1888577</v>
      </c>
      <c r="F3153">
        <v>3</v>
      </c>
      <c r="G3153" s="2">
        <v>45656</v>
      </c>
      <c r="H3153" s="42" t="s">
        <v>448</v>
      </c>
      <c r="I3153" s="42" t="s">
        <v>73</v>
      </c>
      <c r="J3153" s="42" t="s">
        <v>449</v>
      </c>
      <c r="K3153" s="42" t="s">
        <v>1548</v>
      </c>
      <c r="L3153" s="2">
        <v>46112</v>
      </c>
      <c r="M3153" s="42" t="s">
        <v>582</v>
      </c>
    </row>
    <row r="3154" spans="1:13" x14ac:dyDescent="0.25">
      <c r="A3154" s="42" t="s">
        <v>2587</v>
      </c>
      <c r="B3154" s="42" t="s">
        <v>2588</v>
      </c>
      <c r="C3154" s="42" t="s">
        <v>2589</v>
      </c>
      <c r="D3154" s="42" t="s">
        <v>409</v>
      </c>
      <c r="E3154">
        <v>2000000</v>
      </c>
      <c r="F3154">
        <v>3</v>
      </c>
      <c r="G3154" s="2">
        <v>46057</v>
      </c>
      <c r="H3154" s="42" t="s">
        <v>450</v>
      </c>
      <c r="I3154" s="42" t="s">
        <v>68</v>
      </c>
      <c r="J3154" s="42" t="s">
        <v>429</v>
      </c>
      <c r="K3154" s="42" t="s">
        <v>2590</v>
      </c>
      <c r="L3154" s="2">
        <v>46112</v>
      </c>
      <c r="M3154" s="42" t="s">
        <v>582</v>
      </c>
    </row>
    <row r="3155" spans="1:13" x14ac:dyDescent="0.25">
      <c r="A3155" s="42" t="s">
        <v>1735</v>
      </c>
      <c r="B3155" s="42" t="s">
        <v>1736</v>
      </c>
      <c r="C3155" s="42" t="s">
        <v>6712</v>
      </c>
      <c r="D3155" s="42" t="s">
        <v>409</v>
      </c>
      <c r="E3155">
        <v>28978211</v>
      </c>
      <c r="F3155">
        <v>3</v>
      </c>
      <c r="G3155" s="2">
        <v>46106</v>
      </c>
      <c r="H3155" s="42" t="s">
        <v>446</v>
      </c>
      <c r="I3155" s="42" t="s">
        <v>72</v>
      </c>
      <c r="J3155" s="42" t="s">
        <v>431</v>
      </c>
      <c r="K3155" s="42" t="s">
        <v>10014</v>
      </c>
      <c r="L3155" s="2">
        <v>46112</v>
      </c>
      <c r="M3155" s="42" t="s">
        <v>582</v>
      </c>
    </row>
    <row r="3156" spans="1:13" x14ac:dyDescent="0.25">
      <c r="A3156" s="42"/>
      <c r="B3156" s="42" t="s">
        <v>372</v>
      </c>
      <c r="C3156" s="42" t="s">
        <v>2334</v>
      </c>
      <c r="D3156" s="42" t="s">
        <v>409</v>
      </c>
      <c r="E3156">
        <v>1118</v>
      </c>
      <c r="F3156">
        <v>3</v>
      </c>
      <c r="G3156" s="2">
        <v>44881</v>
      </c>
      <c r="H3156" s="42" t="s">
        <v>5928</v>
      </c>
      <c r="I3156" s="42" t="s">
        <v>66</v>
      </c>
      <c r="J3156" s="42" t="s">
        <v>492</v>
      </c>
      <c r="K3156" s="42" t="s">
        <v>5929</v>
      </c>
      <c r="L3156" s="2">
        <v>46112</v>
      </c>
      <c r="M3156" s="42" t="s">
        <v>582</v>
      </c>
    </row>
    <row r="3157" spans="1:13" x14ac:dyDescent="0.25">
      <c r="A3157" s="42" t="s">
        <v>1003</v>
      </c>
      <c r="B3157" s="42" t="s">
        <v>1004</v>
      </c>
      <c r="C3157" s="42" t="s">
        <v>6529</v>
      </c>
      <c r="D3157" s="42" t="s">
        <v>409</v>
      </c>
      <c r="E3157">
        <v>79285</v>
      </c>
      <c r="F3157">
        <v>3</v>
      </c>
      <c r="G3157" s="2">
        <v>46106</v>
      </c>
      <c r="H3157" s="42" t="s">
        <v>450</v>
      </c>
      <c r="I3157" s="42" t="s">
        <v>68</v>
      </c>
      <c r="J3157" s="42" t="s">
        <v>429</v>
      </c>
      <c r="K3157" s="42" t="s">
        <v>9997</v>
      </c>
      <c r="L3157" s="2">
        <v>46112</v>
      </c>
      <c r="M3157" s="42" t="s">
        <v>582</v>
      </c>
    </row>
    <row r="3158" spans="1:13" x14ac:dyDescent="0.25">
      <c r="A3158" s="42" t="s">
        <v>1372</v>
      </c>
      <c r="B3158" s="42" t="s">
        <v>1373</v>
      </c>
      <c r="C3158" s="42" t="s">
        <v>10451</v>
      </c>
      <c r="D3158" s="42" t="s">
        <v>409</v>
      </c>
      <c r="E3158">
        <v>1011183</v>
      </c>
      <c r="F3158">
        <v>3</v>
      </c>
      <c r="G3158" s="2">
        <v>45930</v>
      </c>
      <c r="H3158" s="42" t="s">
        <v>439</v>
      </c>
      <c r="I3158" s="42" t="s">
        <v>70</v>
      </c>
      <c r="J3158" s="42" t="s">
        <v>440</v>
      </c>
      <c r="K3158" s="42" t="s">
        <v>10452</v>
      </c>
      <c r="L3158" s="2">
        <v>46112</v>
      </c>
      <c r="M3158" s="42" t="s">
        <v>582</v>
      </c>
    </row>
    <row r="3159" spans="1:13" x14ac:dyDescent="0.25">
      <c r="A3159" s="42" t="s">
        <v>153</v>
      </c>
      <c r="B3159" s="42" t="s">
        <v>386</v>
      </c>
      <c r="C3159" s="42" t="s">
        <v>2424</v>
      </c>
      <c r="D3159" s="42" t="s">
        <v>409</v>
      </c>
      <c r="E3159">
        <v>35144462</v>
      </c>
      <c r="F3159">
        <v>3</v>
      </c>
      <c r="G3159" s="2">
        <v>46014</v>
      </c>
      <c r="H3159" s="42" t="s">
        <v>597</v>
      </c>
      <c r="I3159" s="42" t="s">
        <v>66</v>
      </c>
      <c r="J3159" s="42" t="s">
        <v>492</v>
      </c>
      <c r="K3159" s="42" t="s">
        <v>2425</v>
      </c>
      <c r="L3159" s="2">
        <v>46112</v>
      </c>
      <c r="M3159" s="42" t="s">
        <v>582</v>
      </c>
    </row>
    <row r="3160" spans="1:13" x14ac:dyDescent="0.25">
      <c r="A3160" s="42" t="s">
        <v>602</v>
      </c>
      <c r="B3160" s="42" t="s">
        <v>2155</v>
      </c>
      <c r="C3160" s="42" t="s">
        <v>6454</v>
      </c>
      <c r="D3160" s="42" t="s">
        <v>409</v>
      </c>
      <c r="E3160">
        <v>19102134</v>
      </c>
      <c r="F3160">
        <v>3</v>
      </c>
      <c r="G3160" s="2">
        <v>46112</v>
      </c>
      <c r="H3160" s="42" t="s">
        <v>436</v>
      </c>
      <c r="I3160" s="42" t="s">
        <v>66</v>
      </c>
      <c r="J3160" s="42" t="s">
        <v>437</v>
      </c>
      <c r="K3160" s="42" t="s">
        <v>9953</v>
      </c>
      <c r="L3160" s="2">
        <v>46112</v>
      </c>
      <c r="M3160" s="42" t="s">
        <v>582</v>
      </c>
    </row>
    <row r="3161" spans="1:13" x14ac:dyDescent="0.25">
      <c r="A3161" s="42" t="s">
        <v>959</v>
      </c>
      <c r="B3161" s="42" t="s">
        <v>857</v>
      </c>
      <c r="C3161" s="42" t="s">
        <v>2679</v>
      </c>
      <c r="D3161" s="42" t="s">
        <v>409</v>
      </c>
      <c r="E3161">
        <v>6758975</v>
      </c>
      <c r="F3161">
        <v>3</v>
      </c>
      <c r="G3161" s="2">
        <v>46062</v>
      </c>
      <c r="H3161" s="42" t="s">
        <v>1238</v>
      </c>
      <c r="I3161" s="42" t="s">
        <v>72</v>
      </c>
      <c r="J3161" s="42" t="s">
        <v>431</v>
      </c>
      <c r="K3161" s="42" t="s">
        <v>2679</v>
      </c>
      <c r="L3161" s="2">
        <v>46112</v>
      </c>
      <c r="M3161" s="42" t="s">
        <v>582</v>
      </c>
    </row>
    <row r="3162" spans="1:13" x14ac:dyDescent="0.25">
      <c r="A3162" s="42" t="s">
        <v>2562</v>
      </c>
      <c r="B3162" s="42" t="s">
        <v>2563</v>
      </c>
      <c r="C3162" s="42" t="s">
        <v>2564</v>
      </c>
      <c r="D3162" s="42" t="s">
        <v>409</v>
      </c>
      <c r="E3162">
        <v>3500000</v>
      </c>
      <c r="F3162">
        <v>3</v>
      </c>
      <c r="G3162" s="2">
        <v>46059</v>
      </c>
      <c r="H3162" s="42" t="s">
        <v>2439</v>
      </c>
      <c r="I3162" s="42" t="s">
        <v>73</v>
      </c>
      <c r="J3162" s="42" t="s">
        <v>449</v>
      </c>
      <c r="K3162" s="42" t="s">
        <v>2565</v>
      </c>
      <c r="L3162" s="2">
        <v>46111</v>
      </c>
      <c r="M3162" s="42" t="s">
        <v>582</v>
      </c>
    </row>
    <row r="3163" spans="1:13" x14ac:dyDescent="0.25">
      <c r="A3163" s="42" t="s">
        <v>2033</v>
      </c>
      <c r="B3163" s="42" t="s">
        <v>2034</v>
      </c>
      <c r="C3163" s="42" t="s">
        <v>6468</v>
      </c>
      <c r="D3163" s="42" t="s">
        <v>409</v>
      </c>
      <c r="E3163">
        <v>596689</v>
      </c>
      <c r="F3163">
        <v>3</v>
      </c>
      <c r="G3163" s="2">
        <v>46104</v>
      </c>
      <c r="H3163" s="42" t="s">
        <v>461</v>
      </c>
      <c r="I3163" s="42" t="s">
        <v>67</v>
      </c>
      <c r="J3163" s="42" t="s">
        <v>462</v>
      </c>
      <c r="K3163" s="42" t="s">
        <v>6468</v>
      </c>
      <c r="L3163" s="2">
        <v>46104</v>
      </c>
      <c r="M3163" s="42" t="s">
        <v>582</v>
      </c>
    </row>
    <row r="3164" spans="1:13" x14ac:dyDescent="0.25">
      <c r="A3164" s="42" t="s">
        <v>196</v>
      </c>
      <c r="B3164" s="42" t="s">
        <v>628</v>
      </c>
      <c r="C3164" s="42" t="s">
        <v>6460</v>
      </c>
      <c r="D3164" s="42" t="s">
        <v>409</v>
      </c>
      <c r="E3164">
        <v>463758</v>
      </c>
      <c r="F3164">
        <v>3</v>
      </c>
      <c r="G3164" s="2">
        <v>46065</v>
      </c>
      <c r="H3164" s="42" t="s">
        <v>461</v>
      </c>
      <c r="I3164" s="42" t="s">
        <v>67</v>
      </c>
      <c r="J3164" s="42" t="s">
        <v>462</v>
      </c>
      <c r="K3164" s="42" t="s">
        <v>4720</v>
      </c>
      <c r="L3164" s="2">
        <v>46086</v>
      </c>
      <c r="M3164" s="42" t="s">
        <v>582</v>
      </c>
    </row>
    <row r="3165" spans="1:13" x14ac:dyDescent="0.25">
      <c r="A3165" s="42" t="s">
        <v>153</v>
      </c>
      <c r="B3165" s="42" t="s">
        <v>386</v>
      </c>
      <c r="C3165" s="42" t="s">
        <v>3377</v>
      </c>
      <c r="D3165" s="42" t="s">
        <v>409</v>
      </c>
      <c r="E3165">
        <v>-5961683</v>
      </c>
      <c r="F3165">
        <v>3</v>
      </c>
      <c r="G3165" s="2">
        <v>46038</v>
      </c>
      <c r="H3165" s="42" t="s">
        <v>439</v>
      </c>
      <c r="I3165" s="42" t="s">
        <v>70</v>
      </c>
      <c r="J3165" s="42" t="s">
        <v>440</v>
      </c>
      <c r="K3165" s="42" t="s">
        <v>3258</v>
      </c>
      <c r="L3165" s="2">
        <v>46084</v>
      </c>
      <c r="M3165" s="42" t="s">
        <v>582</v>
      </c>
    </row>
    <row r="3166" spans="1:13" x14ac:dyDescent="0.25">
      <c r="A3166" s="42" t="s">
        <v>153</v>
      </c>
      <c r="B3166" s="42" t="s">
        <v>386</v>
      </c>
      <c r="C3166" s="42" t="s">
        <v>3377</v>
      </c>
      <c r="D3166" s="42" t="s">
        <v>409</v>
      </c>
      <c r="E3166">
        <v>5957064</v>
      </c>
      <c r="F3166">
        <v>3</v>
      </c>
      <c r="G3166" s="2">
        <v>46038</v>
      </c>
      <c r="H3166" s="42" t="s">
        <v>439</v>
      </c>
      <c r="I3166" s="42" t="s">
        <v>70</v>
      </c>
      <c r="J3166" s="42" t="s">
        <v>440</v>
      </c>
      <c r="K3166" s="42" t="s">
        <v>3258</v>
      </c>
      <c r="L3166" s="2">
        <v>46084</v>
      </c>
      <c r="M3166" s="42" t="s">
        <v>582</v>
      </c>
    </row>
    <row r="3167" spans="1:13" x14ac:dyDescent="0.25">
      <c r="A3167" s="42" t="s">
        <v>200</v>
      </c>
      <c r="B3167" s="42" t="s">
        <v>40</v>
      </c>
      <c r="C3167" s="42" t="s">
        <v>2583</v>
      </c>
      <c r="D3167" s="42" t="s">
        <v>409</v>
      </c>
      <c r="E3167">
        <v>11495531</v>
      </c>
      <c r="F3167">
        <v>3</v>
      </c>
      <c r="G3167" s="2">
        <v>46034</v>
      </c>
      <c r="H3167" s="42" t="s">
        <v>461</v>
      </c>
      <c r="I3167" s="42" t="s">
        <v>67</v>
      </c>
      <c r="J3167" s="42" t="s">
        <v>462</v>
      </c>
      <c r="K3167" s="42" t="s">
        <v>2583</v>
      </c>
      <c r="L3167" s="2">
        <v>46083</v>
      </c>
      <c r="M3167" s="42" t="s">
        <v>582</v>
      </c>
    </row>
    <row r="3168" spans="1:13" x14ac:dyDescent="0.25">
      <c r="A3168" s="42" t="s">
        <v>960</v>
      </c>
      <c r="B3168" s="42" t="s">
        <v>961</v>
      </c>
      <c r="C3168" s="42" t="s">
        <v>1761</v>
      </c>
      <c r="D3168" s="42" t="s">
        <v>409</v>
      </c>
      <c r="E3168">
        <v>11864553</v>
      </c>
      <c r="F3168">
        <v>3</v>
      </c>
      <c r="G3168" s="2">
        <v>45944</v>
      </c>
      <c r="H3168" s="42" t="s">
        <v>984</v>
      </c>
      <c r="I3168" s="42" t="s">
        <v>72</v>
      </c>
      <c r="J3168" s="42" t="s">
        <v>431</v>
      </c>
      <c r="K3168" s="42" t="s">
        <v>1761</v>
      </c>
      <c r="L3168" s="2">
        <v>46081</v>
      </c>
      <c r="M3168" s="42" t="s">
        <v>582</v>
      </c>
    </row>
    <row r="3169" spans="1:13" x14ac:dyDescent="0.25">
      <c r="A3169" s="42" t="s">
        <v>197</v>
      </c>
      <c r="B3169" s="42" t="s">
        <v>15</v>
      </c>
      <c r="C3169" s="42" t="s">
        <v>4717</v>
      </c>
      <c r="D3169" s="42" t="s">
        <v>409</v>
      </c>
      <c r="E3169">
        <v>-32551</v>
      </c>
      <c r="F3169">
        <v>3</v>
      </c>
      <c r="G3169" s="2">
        <v>46072</v>
      </c>
      <c r="H3169" s="42" t="s">
        <v>461</v>
      </c>
      <c r="I3169" s="42" t="s">
        <v>67</v>
      </c>
      <c r="J3169" s="42" t="s">
        <v>462</v>
      </c>
      <c r="K3169" s="42" t="s">
        <v>4717</v>
      </c>
      <c r="L3169" s="2">
        <v>46080</v>
      </c>
      <c r="M3169" s="42" t="s">
        <v>582</v>
      </c>
    </row>
    <row r="3170" spans="1:13" x14ac:dyDescent="0.25">
      <c r="A3170" s="42" t="s">
        <v>196</v>
      </c>
      <c r="B3170" s="42" t="s">
        <v>628</v>
      </c>
      <c r="C3170" s="42" t="s">
        <v>6460</v>
      </c>
      <c r="D3170" s="42" t="s">
        <v>409</v>
      </c>
      <c r="E3170">
        <v>5144130</v>
      </c>
      <c r="F3170">
        <v>3</v>
      </c>
      <c r="G3170" s="2">
        <v>46065</v>
      </c>
      <c r="H3170" s="42" t="s">
        <v>461</v>
      </c>
      <c r="I3170" s="42" t="s">
        <v>67</v>
      </c>
      <c r="J3170" s="42" t="s">
        <v>462</v>
      </c>
      <c r="K3170" s="42" t="s">
        <v>4720</v>
      </c>
      <c r="L3170" s="2">
        <v>46080</v>
      </c>
      <c r="M3170" s="42" t="s">
        <v>582</v>
      </c>
    </row>
    <row r="3171" spans="1:13" x14ac:dyDescent="0.25">
      <c r="A3171" s="42" t="s">
        <v>2587</v>
      </c>
      <c r="B3171" s="42" t="s">
        <v>2588</v>
      </c>
      <c r="C3171" s="42" t="s">
        <v>2589</v>
      </c>
      <c r="D3171" s="42" t="s">
        <v>409</v>
      </c>
      <c r="E3171">
        <v>2000000</v>
      </c>
      <c r="F3171">
        <v>3</v>
      </c>
      <c r="G3171" s="2">
        <v>46057</v>
      </c>
      <c r="H3171" s="42" t="s">
        <v>450</v>
      </c>
      <c r="I3171" s="42" t="s">
        <v>68</v>
      </c>
      <c r="J3171" s="42" t="s">
        <v>429</v>
      </c>
      <c r="K3171" s="42" t="s">
        <v>2590</v>
      </c>
      <c r="L3171" s="2">
        <v>46080</v>
      </c>
      <c r="M3171" s="42" t="s">
        <v>582</v>
      </c>
    </row>
    <row r="3172" spans="1:13" x14ac:dyDescent="0.25">
      <c r="A3172" s="42" t="s">
        <v>218</v>
      </c>
      <c r="B3172" s="42" t="s">
        <v>133</v>
      </c>
      <c r="C3172" s="42" t="s">
        <v>2426</v>
      </c>
      <c r="D3172" s="42" t="s">
        <v>409</v>
      </c>
      <c r="E3172">
        <v>10302194</v>
      </c>
      <c r="F3172">
        <v>3</v>
      </c>
      <c r="G3172" s="2">
        <v>46013</v>
      </c>
      <c r="H3172" s="42" t="s">
        <v>461</v>
      </c>
      <c r="I3172" s="42" t="s">
        <v>67</v>
      </c>
      <c r="J3172" s="42" t="s">
        <v>462</v>
      </c>
      <c r="K3172" s="42" t="s">
        <v>2426</v>
      </c>
      <c r="L3172" s="2">
        <v>46080</v>
      </c>
      <c r="M3172" s="42" t="s">
        <v>582</v>
      </c>
    </row>
    <row r="3173" spans="1:13" x14ac:dyDescent="0.25">
      <c r="A3173" s="42" t="s">
        <v>200</v>
      </c>
      <c r="B3173" s="42" t="s">
        <v>40</v>
      </c>
      <c r="C3173" s="42" t="s">
        <v>2583</v>
      </c>
      <c r="D3173" s="42" t="s">
        <v>409</v>
      </c>
      <c r="E3173">
        <v>12466941</v>
      </c>
      <c r="F3173">
        <v>3</v>
      </c>
      <c r="G3173" s="2">
        <v>46034</v>
      </c>
      <c r="H3173" s="42" t="s">
        <v>461</v>
      </c>
      <c r="I3173" s="42" t="s">
        <v>67</v>
      </c>
      <c r="J3173" s="42" t="s">
        <v>462</v>
      </c>
      <c r="K3173" s="42" t="s">
        <v>2583</v>
      </c>
      <c r="L3173" s="2">
        <v>46080</v>
      </c>
      <c r="M3173" s="42" t="s">
        <v>582</v>
      </c>
    </row>
    <row r="3174" spans="1:13" x14ac:dyDescent="0.25">
      <c r="A3174" s="42" t="s">
        <v>197</v>
      </c>
      <c r="B3174" s="42" t="s">
        <v>15</v>
      </c>
      <c r="C3174" s="42" t="s">
        <v>4717</v>
      </c>
      <c r="D3174" s="42" t="s">
        <v>409</v>
      </c>
      <c r="E3174">
        <v>32551</v>
      </c>
      <c r="F3174">
        <v>3</v>
      </c>
      <c r="G3174" s="2">
        <v>46072</v>
      </c>
      <c r="H3174" s="42" t="s">
        <v>461</v>
      </c>
      <c r="I3174" s="42" t="s">
        <v>67</v>
      </c>
      <c r="J3174" s="42" t="s">
        <v>462</v>
      </c>
      <c r="K3174" s="42" t="s">
        <v>4717</v>
      </c>
      <c r="L3174" s="2">
        <v>46071</v>
      </c>
      <c r="M3174" s="42" t="s">
        <v>582</v>
      </c>
    </row>
    <row r="3175" spans="1:13" x14ac:dyDescent="0.25">
      <c r="A3175" s="42" t="s">
        <v>197</v>
      </c>
      <c r="B3175" s="42" t="s">
        <v>15</v>
      </c>
      <c r="C3175" s="42" t="s">
        <v>4717</v>
      </c>
      <c r="D3175" s="42" t="s">
        <v>409</v>
      </c>
      <c r="E3175">
        <v>32551</v>
      </c>
      <c r="F3175">
        <v>3</v>
      </c>
      <c r="G3175" s="2">
        <v>46072</v>
      </c>
      <c r="H3175" s="42" t="s">
        <v>461</v>
      </c>
      <c r="I3175" s="42" t="s">
        <v>67</v>
      </c>
      <c r="J3175" s="42" t="s">
        <v>462</v>
      </c>
      <c r="K3175" s="42" t="s">
        <v>4717</v>
      </c>
      <c r="L3175" s="2">
        <v>46071</v>
      </c>
      <c r="M3175" s="42" t="s">
        <v>582</v>
      </c>
    </row>
    <row r="3176" spans="1:13" x14ac:dyDescent="0.25">
      <c r="A3176" s="42" t="s">
        <v>199</v>
      </c>
      <c r="B3176" s="42" t="s">
        <v>10</v>
      </c>
      <c r="C3176" s="42" t="s">
        <v>10450</v>
      </c>
      <c r="D3176" s="42" t="s">
        <v>409</v>
      </c>
      <c r="E3176">
        <v>1807875</v>
      </c>
      <c r="F3176">
        <v>3</v>
      </c>
      <c r="G3176" s="2">
        <v>46028</v>
      </c>
      <c r="H3176" s="42" t="s">
        <v>461</v>
      </c>
      <c r="I3176" s="42" t="s">
        <v>67</v>
      </c>
      <c r="J3176" s="42" t="s">
        <v>462</v>
      </c>
      <c r="K3176" s="42" t="s">
        <v>2660</v>
      </c>
      <c r="L3176" s="2">
        <v>46065</v>
      </c>
      <c r="M3176" s="42" t="s">
        <v>582</v>
      </c>
    </row>
    <row r="3177" spans="1:13" x14ac:dyDescent="0.25">
      <c r="A3177" s="42" t="s">
        <v>959</v>
      </c>
      <c r="B3177" s="42" t="s">
        <v>857</v>
      </c>
      <c r="C3177" s="42" t="s">
        <v>2679</v>
      </c>
      <c r="D3177" s="42" t="s">
        <v>409</v>
      </c>
      <c r="E3177">
        <v>6758975</v>
      </c>
      <c r="F3177">
        <v>3</v>
      </c>
      <c r="G3177" s="2">
        <v>46062</v>
      </c>
      <c r="H3177" s="42" t="s">
        <v>1238</v>
      </c>
      <c r="I3177" s="42" t="s">
        <v>72</v>
      </c>
      <c r="J3177" s="42" t="s">
        <v>431</v>
      </c>
      <c r="K3177" s="42" t="s">
        <v>2679</v>
      </c>
      <c r="L3177" s="2">
        <v>46062</v>
      </c>
      <c r="M3177" s="42" t="s">
        <v>582</v>
      </c>
    </row>
    <row r="3178" spans="1:13" x14ac:dyDescent="0.25">
      <c r="A3178" s="42"/>
      <c r="B3178" s="42" t="s">
        <v>372</v>
      </c>
      <c r="C3178" s="42" t="s">
        <v>2334</v>
      </c>
      <c r="D3178" s="42" t="s">
        <v>409</v>
      </c>
      <c r="E3178">
        <v>-1118</v>
      </c>
      <c r="F3178">
        <v>3</v>
      </c>
      <c r="G3178" s="2">
        <v>44881</v>
      </c>
      <c r="H3178" s="42" t="s">
        <v>5928</v>
      </c>
      <c r="I3178" s="42" t="s">
        <v>66</v>
      </c>
      <c r="J3178" s="42" t="s">
        <v>492</v>
      </c>
      <c r="K3178" s="42" t="s">
        <v>5929</v>
      </c>
      <c r="L3178" s="2">
        <v>46053</v>
      </c>
      <c r="M3178" s="42" t="s">
        <v>582</v>
      </c>
    </row>
    <row r="3179" spans="1:13" x14ac:dyDescent="0.25">
      <c r="A3179" s="42" t="s">
        <v>960</v>
      </c>
      <c r="B3179" s="42" t="s">
        <v>961</v>
      </c>
      <c r="C3179" s="42" t="s">
        <v>1761</v>
      </c>
      <c r="D3179" s="42" t="s">
        <v>409</v>
      </c>
      <c r="E3179">
        <v>11850000</v>
      </c>
      <c r="F3179">
        <v>3</v>
      </c>
      <c r="G3179" s="2">
        <v>45944</v>
      </c>
      <c r="H3179" s="42" t="s">
        <v>984</v>
      </c>
      <c r="I3179" s="42" t="s">
        <v>72</v>
      </c>
      <c r="J3179" s="42" t="s">
        <v>431</v>
      </c>
      <c r="K3179" s="42" t="s">
        <v>1761</v>
      </c>
      <c r="L3179" s="2">
        <v>46053</v>
      </c>
      <c r="M3179" s="42" t="s">
        <v>582</v>
      </c>
    </row>
    <row r="3180" spans="1:13" x14ac:dyDescent="0.25">
      <c r="A3180" s="42" t="s">
        <v>1702</v>
      </c>
      <c r="B3180" s="42" t="s">
        <v>1703</v>
      </c>
      <c r="C3180" s="42" t="s">
        <v>1704</v>
      </c>
      <c r="D3180" s="42" t="s">
        <v>409</v>
      </c>
      <c r="E3180">
        <v>13622549.4</v>
      </c>
      <c r="F3180">
        <v>3</v>
      </c>
      <c r="G3180" s="2">
        <v>45930</v>
      </c>
      <c r="H3180" s="42" t="s">
        <v>465</v>
      </c>
      <c r="I3180" s="42" t="s">
        <v>64</v>
      </c>
      <c r="J3180" s="42" t="s">
        <v>466</v>
      </c>
      <c r="K3180" s="42" t="s">
        <v>1705</v>
      </c>
      <c r="L3180" s="2">
        <v>46053</v>
      </c>
      <c r="M3180" s="42" t="s">
        <v>582</v>
      </c>
    </row>
    <row r="3181" spans="1:13" x14ac:dyDescent="0.25">
      <c r="A3181" s="42" t="s">
        <v>2283</v>
      </c>
      <c r="B3181" s="42" t="s">
        <v>2284</v>
      </c>
      <c r="C3181" s="42" t="s">
        <v>2285</v>
      </c>
      <c r="D3181" s="42" t="s">
        <v>409</v>
      </c>
      <c r="E3181">
        <v>3888452</v>
      </c>
      <c r="F3181">
        <v>3</v>
      </c>
      <c r="G3181" s="2">
        <v>45994</v>
      </c>
      <c r="H3181" s="42" t="s">
        <v>607</v>
      </c>
      <c r="I3181" s="42" t="s">
        <v>73</v>
      </c>
      <c r="J3181" s="42" t="s">
        <v>449</v>
      </c>
      <c r="K3181" s="42" t="s">
        <v>2286</v>
      </c>
      <c r="L3181" s="2">
        <v>46053</v>
      </c>
      <c r="M3181" s="42" t="s">
        <v>582</v>
      </c>
    </row>
    <row r="3182" spans="1:13" x14ac:dyDescent="0.25">
      <c r="A3182" s="42" t="s">
        <v>153</v>
      </c>
      <c r="B3182" s="42" t="s">
        <v>386</v>
      </c>
      <c r="C3182" s="42" t="s">
        <v>2424</v>
      </c>
      <c r="D3182" s="42" t="s">
        <v>409</v>
      </c>
      <c r="E3182">
        <v>5885461</v>
      </c>
      <c r="F3182">
        <v>3</v>
      </c>
      <c r="G3182" s="2">
        <v>46014</v>
      </c>
      <c r="H3182" s="42" t="s">
        <v>597</v>
      </c>
      <c r="I3182" s="42" t="s">
        <v>66</v>
      </c>
      <c r="J3182" s="42" t="s">
        <v>492</v>
      </c>
      <c r="K3182" s="42" t="s">
        <v>2425</v>
      </c>
      <c r="L3182" s="2">
        <v>46053</v>
      </c>
      <c r="M3182" s="42" t="s">
        <v>582</v>
      </c>
    </row>
    <row r="3183" spans="1:13" x14ac:dyDescent="0.25">
      <c r="A3183" s="42" t="s">
        <v>218</v>
      </c>
      <c r="B3183" s="42" t="s">
        <v>133</v>
      </c>
      <c r="C3183" s="42" t="s">
        <v>2426</v>
      </c>
      <c r="D3183" s="42" t="s">
        <v>409</v>
      </c>
      <c r="E3183">
        <v>5143972</v>
      </c>
      <c r="F3183">
        <v>3</v>
      </c>
      <c r="G3183" s="2">
        <v>46013</v>
      </c>
      <c r="H3183" s="42" t="s">
        <v>461</v>
      </c>
      <c r="I3183" s="42" t="s">
        <v>67</v>
      </c>
      <c r="J3183" s="42" t="s">
        <v>462</v>
      </c>
      <c r="K3183" s="42" t="s">
        <v>2426</v>
      </c>
      <c r="L3183" s="2">
        <v>46052</v>
      </c>
      <c r="M3183" s="42" t="s">
        <v>582</v>
      </c>
    </row>
    <row r="3184" spans="1:13" x14ac:dyDescent="0.25">
      <c r="A3184" s="42" t="s">
        <v>2212</v>
      </c>
      <c r="B3184" s="42" t="s">
        <v>2213</v>
      </c>
      <c r="C3184" s="42" t="s">
        <v>2214</v>
      </c>
      <c r="D3184" s="42" t="s">
        <v>409</v>
      </c>
      <c r="E3184">
        <v>8563016</v>
      </c>
      <c r="F3184">
        <v>3</v>
      </c>
      <c r="G3184" s="2">
        <v>45988</v>
      </c>
      <c r="H3184" s="42" t="s">
        <v>439</v>
      </c>
      <c r="I3184" s="42" t="s">
        <v>70</v>
      </c>
      <c r="J3184" s="42" t="s">
        <v>440</v>
      </c>
      <c r="K3184" s="42" t="s">
        <v>2215</v>
      </c>
      <c r="L3184" s="2">
        <v>46052</v>
      </c>
      <c r="M3184" s="42" t="s">
        <v>582</v>
      </c>
    </row>
    <row r="3185" spans="1:13" x14ac:dyDescent="0.25">
      <c r="A3185" s="42" t="s">
        <v>1058</v>
      </c>
      <c r="B3185" s="42" t="s">
        <v>1059</v>
      </c>
      <c r="C3185" s="42" t="s">
        <v>1788</v>
      </c>
      <c r="D3185" s="42" t="s">
        <v>409</v>
      </c>
      <c r="E3185">
        <v>8015167</v>
      </c>
      <c r="F3185">
        <v>3</v>
      </c>
      <c r="G3185" s="2">
        <v>45960</v>
      </c>
      <c r="H3185" s="42" t="s">
        <v>479</v>
      </c>
      <c r="I3185" s="42" t="s">
        <v>67</v>
      </c>
      <c r="J3185" s="42" t="s">
        <v>480</v>
      </c>
      <c r="K3185" s="42" t="s">
        <v>1788</v>
      </c>
      <c r="L3185" s="2">
        <v>46052</v>
      </c>
      <c r="M3185" s="42" t="s">
        <v>582</v>
      </c>
    </row>
    <row r="3186" spans="1:13" x14ac:dyDescent="0.25">
      <c r="A3186" s="42" t="s">
        <v>153</v>
      </c>
      <c r="B3186" s="42" t="s">
        <v>386</v>
      </c>
      <c r="C3186" s="42" t="s">
        <v>3377</v>
      </c>
      <c r="D3186" s="42" t="s">
        <v>409</v>
      </c>
      <c r="E3186">
        <v>5961683</v>
      </c>
      <c r="F3186">
        <v>3</v>
      </c>
      <c r="G3186" s="2">
        <v>46038</v>
      </c>
      <c r="H3186" s="42" t="s">
        <v>439</v>
      </c>
      <c r="I3186" s="42" t="s">
        <v>70</v>
      </c>
      <c r="J3186" s="42" t="s">
        <v>440</v>
      </c>
      <c r="K3186" s="42" t="s">
        <v>3258</v>
      </c>
      <c r="L3186" s="2">
        <v>46052</v>
      </c>
      <c r="M3186" s="42" t="s">
        <v>582</v>
      </c>
    </row>
    <row r="3187" spans="1:13" x14ac:dyDescent="0.25">
      <c r="A3187" s="42" t="s">
        <v>200</v>
      </c>
      <c r="B3187" s="42" t="s">
        <v>40</v>
      </c>
      <c r="C3187" s="42" t="s">
        <v>2583</v>
      </c>
      <c r="D3187" s="42" t="s">
        <v>409</v>
      </c>
      <c r="E3187">
        <v>3777971</v>
      </c>
      <c r="F3187">
        <v>3</v>
      </c>
      <c r="G3187" s="2">
        <v>46034</v>
      </c>
      <c r="H3187" s="42" t="s">
        <v>461</v>
      </c>
      <c r="I3187" s="42" t="s">
        <v>67</v>
      </c>
      <c r="J3187" s="42" t="s">
        <v>462</v>
      </c>
      <c r="K3187" s="42" t="s">
        <v>2583</v>
      </c>
      <c r="L3187" s="2">
        <v>46034</v>
      </c>
      <c r="M3187" s="42" t="s">
        <v>582</v>
      </c>
    </row>
    <row r="3188" spans="1:13" x14ac:dyDescent="0.25">
      <c r="A3188" s="42" t="s">
        <v>199</v>
      </c>
      <c r="B3188" s="42" t="s">
        <v>10</v>
      </c>
      <c r="C3188" s="42" t="s">
        <v>10450</v>
      </c>
      <c r="D3188" s="42" t="s">
        <v>409</v>
      </c>
      <c r="E3188">
        <v>2725230</v>
      </c>
      <c r="F3188">
        <v>3</v>
      </c>
      <c r="G3188" s="2">
        <v>46028</v>
      </c>
      <c r="H3188" s="42" t="s">
        <v>461</v>
      </c>
      <c r="I3188" s="42" t="s">
        <v>67</v>
      </c>
      <c r="J3188" s="42" t="s">
        <v>462</v>
      </c>
      <c r="K3188" s="42" t="s">
        <v>2660</v>
      </c>
      <c r="L3188" s="2">
        <v>46028</v>
      </c>
      <c r="M3188" s="42" t="s">
        <v>582</v>
      </c>
    </row>
    <row r="3189" spans="1:13" x14ac:dyDescent="0.25">
      <c r="A3189" s="42" t="s">
        <v>1156</v>
      </c>
      <c r="B3189" s="42" t="s">
        <v>1157</v>
      </c>
      <c r="C3189" s="42" t="s">
        <v>10453</v>
      </c>
      <c r="D3189" s="42" t="s">
        <v>409</v>
      </c>
      <c r="E3189">
        <v>3384399.4</v>
      </c>
      <c r="F3189">
        <v>3</v>
      </c>
      <c r="G3189" s="2">
        <v>46157</v>
      </c>
      <c r="H3189" s="42" t="s">
        <v>1035</v>
      </c>
      <c r="I3189" s="42" t="s">
        <v>62</v>
      </c>
      <c r="J3189" s="42" t="s">
        <v>1141</v>
      </c>
      <c r="K3189" s="42" t="s">
        <v>10454</v>
      </c>
      <c r="L3189" s="2">
        <v>46295</v>
      </c>
      <c r="M3189" s="42" t="s">
        <v>582</v>
      </c>
    </row>
    <row r="3190" spans="1:13" x14ac:dyDescent="0.25">
      <c r="A3190" s="42" t="s">
        <v>110</v>
      </c>
      <c r="B3190" s="42" t="s">
        <v>9604</v>
      </c>
      <c r="C3190" s="42" t="s">
        <v>1777</v>
      </c>
      <c r="D3190" s="42" t="s">
        <v>409</v>
      </c>
      <c r="E3190">
        <v>3751800</v>
      </c>
      <c r="F3190">
        <v>3</v>
      </c>
      <c r="G3190" s="2">
        <v>45960</v>
      </c>
      <c r="H3190" s="42" t="s">
        <v>1221</v>
      </c>
      <c r="I3190" s="42" t="s">
        <v>62</v>
      </c>
      <c r="J3190" s="42" t="s">
        <v>1141</v>
      </c>
      <c r="K3190" s="42" t="s">
        <v>1777</v>
      </c>
      <c r="L3190" s="2">
        <v>46203</v>
      </c>
      <c r="M3190" s="42" t="s">
        <v>582</v>
      </c>
    </row>
    <row r="3191" spans="1:13" x14ac:dyDescent="0.25">
      <c r="A3191" s="42" t="s">
        <v>1156</v>
      </c>
      <c r="B3191" s="42" t="s">
        <v>1157</v>
      </c>
      <c r="C3191" s="42" t="s">
        <v>10453</v>
      </c>
      <c r="D3191" s="42" t="s">
        <v>409</v>
      </c>
      <c r="E3191">
        <v>3384399.4</v>
      </c>
      <c r="F3191">
        <v>3</v>
      </c>
      <c r="G3191" s="2">
        <v>46157</v>
      </c>
      <c r="H3191" s="42" t="s">
        <v>1035</v>
      </c>
      <c r="I3191" s="42" t="s">
        <v>62</v>
      </c>
      <c r="J3191" s="42" t="s">
        <v>1141</v>
      </c>
      <c r="K3191" s="42" t="s">
        <v>10454</v>
      </c>
      <c r="L3191" s="2">
        <v>46203</v>
      </c>
      <c r="M3191" s="42" t="s">
        <v>582</v>
      </c>
    </row>
    <row r="3192" spans="1:13" x14ac:dyDescent="0.25">
      <c r="A3192" s="42" t="s">
        <v>1156</v>
      </c>
      <c r="B3192" s="42" t="s">
        <v>1157</v>
      </c>
      <c r="C3192" s="42" t="s">
        <v>10453</v>
      </c>
      <c r="D3192" s="42" t="s">
        <v>409</v>
      </c>
      <c r="E3192">
        <v>2256266.25</v>
      </c>
      <c r="F3192">
        <v>3</v>
      </c>
      <c r="G3192" s="2">
        <v>46157</v>
      </c>
      <c r="H3192" s="42" t="s">
        <v>1035</v>
      </c>
      <c r="I3192" s="42" t="s">
        <v>62</v>
      </c>
      <c r="J3192" s="42" t="s">
        <v>1141</v>
      </c>
      <c r="K3192" s="42" t="s">
        <v>10454</v>
      </c>
      <c r="L3192" s="2">
        <v>46172</v>
      </c>
      <c r="M3192" s="42" t="s">
        <v>582</v>
      </c>
    </row>
    <row r="3193" spans="1:13" x14ac:dyDescent="0.25">
      <c r="A3193" s="42" t="s">
        <v>110</v>
      </c>
      <c r="B3193" s="42" t="s">
        <v>9604</v>
      </c>
      <c r="C3193" s="42" t="s">
        <v>1777</v>
      </c>
      <c r="D3193" s="42" t="s">
        <v>409</v>
      </c>
      <c r="E3193">
        <v>7165982</v>
      </c>
      <c r="F3193">
        <v>3</v>
      </c>
      <c r="G3193" s="2">
        <v>45960</v>
      </c>
      <c r="H3193" s="42" t="s">
        <v>1221</v>
      </c>
      <c r="I3193" s="42" t="s">
        <v>62</v>
      </c>
      <c r="J3193" s="42" t="s">
        <v>1141</v>
      </c>
      <c r="K3193" s="42" t="s">
        <v>1777</v>
      </c>
      <c r="L3193" s="2">
        <v>46172</v>
      </c>
      <c r="M3193" s="42" t="s">
        <v>582</v>
      </c>
    </row>
    <row r="3194" spans="1:13" x14ac:dyDescent="0.25">
      <c r="A3194" s="42" t="s">
        <v>157</v>
      </c>
      <c r="B3194" s="42" t="s">
        <v>43</v>
      </c>
      <c r="C3194" s="42" t="s">
        <v>4669</v>
      </c>
      <c r="D3194" s="42" t="s">
        <v>409</v>
      </c>
      <c r="E3194">
        <v>15378904</v>
      </c>
      <c r="F3194">
        <v>3</v>
      </c>
      <c r="G3194" s="2">
        <v>46080</v>
      </c>
      <c r="H3194" s="42" t="s">
        <v>1314</v>
      </c>
      <c r="I3194" s="42" t="s">
        <v>62</v>
      </c>
      <c r="J3194" s="42" t="s">
        <v>1141</v>
      </c>
      <c r="K3194" s="42" t="s">
        <v>6027</v>
      </c>
      <c r="L3194" s="2">
        <v>46112</v>
      </c>
      <c r="M3194" s="42" t="s">
        <v>582</v>
      </c>
    </row>
    <row r="3195" spans="1:13" x14ac:dyDescent="0.25">
      <c r="A3195" s="42" t="s">
        <v>912</v>
      </c>
      <c r="B3195" s="42" t="s">
        <v>1010</v>
      </c>
      <c r="C3195" s="42" t="s">
        <v>2306</v>
      </c>
      <c r="D3195" s="42" t="s">
        <v>409</v>
      </c>
      <c r="E3195">
        <v>2116968</v>
      </c>
      <c r="F3195">
        <v>3</v>
      </c>
      <c r="G3195" s="2">
        <v>45992</v>
      </c>
      <c r="H3195" s="42" t="s">
        <v>1221</v>
      </c>
      <c r="I3195" s="42" t="s">
        <v>62</v>
      </c>
      <c r="J3195" s="42" t="s">
        <v>1141</v>
      </c>
      <c r="K3195" s="42" t="s">
        <v>10455</v>
      </c>
      <c r="L3195" s="2">
        <v>46112</v>
      </c>
      <c r="M3195" s="42" t="s">
        <v>582</v>
      </c>
    </row>
    <row r="3196" spans="1:13" x14ac:dyDescent="0.25">
      <c r="A3196" s="42" t="s">
        <v>1801</v>
      </c>
      <c r="B3196" s="42" t="s">
        <v>1802</v>
      </c>
      <c r="C3196" s="42" t="s">
        <v>1779</v>
      </c>
      <c r="D3196" s="42" t="s">
        <v>409</v>
      </c>
      <c r="E3196">
        <v>2462174</v>
      </c>
      <c r="F3196">
        <v>3</v>
      </c>
      <c r="G3196" s="2">
        <v>45945</v>
      </c>
      <c r="H3196" s="42" t="s">
        <v>1221</v>
      </c>
      <c r="I3196" s="42" t="s">
        <v>62</v>
      </c>
      <c r="J3196" s="42" t="s">
        <v>1141</v>
      </c>
      <c r="K3196" s="42" t="s">
        <v>10456</v>
      </c>
      <c r="L3196" s="2">
        <v>46112</v>
      </c>
      <c r="M3196" s="42" t="s">
        <v>582</v>
      </c>
    </row>
    <row r="3197" spans="1:13" x14ac:dyDescent="0.25">
      <c r="A3197" s="42" t="s">
        <v>912</v>
      </c>
      <c r="B3197" s="42" t="s">
        <v>1010</v>
      </c>
      <c r="C3197" s="42" t="s">
        <v>3353</v>
      </c>
      <c r="D3197" s="42" t="s">
        <v>409</v>
      </c>
      <c r="E3197">
        <v>2122770</v>
      </c>
      <c r="F3197">
        <v>3</v>
      </c>
      <c r="G3197" s="2">
        <v>46023</v>
      </c>
      <c r="H3197" s="42" t="s">
        <v>1221</v>
      </c>
      <c r="I3197" s="42" t="s">
        <v>62</v>
      </c>
      <c r="J3197" s="42" t="s">
        <v>1141</v>
      </c>
      <c r="K3197" s="42" t="s">
        <v>3353</v>
      </c>
      <c r="L3197" s="2">
        <v>46112</v>
      </c>
      <c r="M3197" s="42" t="s">
        <v>582</v>
      </c>
    </row>
    <row r="3198" spans="1:13" x14ac:dyDescent="0.25">
      <c r="A3198" s="42" t="s">
        <v>157</v>
      </c>
      <c r="B3198" s="42" t="s">
        <v>43</v>
      </c>
      <c r="C3198" s="42" t="s">
        <v>4669</v>
      </c>
      <c r="D3198" s="42" t="s">
        <v>409</v>
      </c>
      <c r="E3198">
        <v>-1670968</v>
      </c>
      <c r="F3198">
        <v>3</v>
      </c>
      <c r="G3198" s="2">
        <v>46080</v>
      </c>
      <c r="H3198" s="42" t="s">
        <v>1314</v>
      </c>
      <c r="I3198" s="42" t="s">
        <v>62</v>
      </c>
      <c r="J3198" s="42" t="s">
        <v>1141</v>
      </c>
      <c r="K3198" s="42" t="s">
        <v>6027</v>
      </c>
      <c r="L3198" s="2">
        <v>46112</v>
      </c>
      <c r="M3198" s="42" t="s">
        <v>582</v>
      </c>
    </row>
    <row r="3199" spans="1:13" x14ac:dyDescent="0.25">
      <c r="A3199" s="42" t="s">
        <v>148</v>
      </c>
      <c r="B3199" s="42" t="s">
        <v>11</v>
      </c>
      <c r="C3199" s="42" t="s">
        <v>4668</v>
      </c>
      <c r="D3199" s="42" t="s">
        <v>409</v>
      </c>
      <c r="E3199">
        <v>7958126</v>
      </c>
      <c r="F3199">
        <v>3</v>
      </c>
      <c r="G3199" s="2">
        <v>46081</v>
      </c>
      <c r="H3199" s="42" t="s">
        <v>504</v>
      </c>
      <c r="I3199" s="42" t="s">
        <v>62</v>
      </c>
      <c r="J3199" s="42" t="s">
        <v>1219</v>
      </c>
      <c r="K3199" s="42" t="s">
        <v>4668</v>
      </c>
      <c r="L3199" s="2">
        <v>46112</v>
      </c>
      <c r="M3199" s="42" t="s">
        <v>582</v>
      </c>
    </row>
    <row r="3200" spans="1:13" x14ac:dyDescent="0.25">
      <c r="A3200" s="42" t="s">
        <v>939</v>
      </c>
      <c r="B3200" s="42" t="s">
        <v>850</v>
      </c>
      <c r="C3200" s="42" t="s">
        <v>4676</v>
      </c>
      <c r="D3200" s="42" t="s">
        <v>409</v>
      </c>
      <c r="E3200">
        <v>914924</v>
      </c>
      <c r="F3200">
        <v>3</v>
      </c>
      <c r="G3200" s="2">
        <v>46076</v>
      </c>
      <c r="H3200" s="42" t="s">
        <v>1034</v>
      </c>
      <c r="I3200" s="42" t="s">
        <v>62</v>
      </c>
      <c r="J3200" s="42" t="s">
        <v>1219</v>
      </c>
      <c r="K3200" s="42" t="s">
        <v>5988</v>
      </c>
      <c r="L3200" s="2">
        <v>46112</v>
      </c>
      <c r="M3200" s="42" t="s">
        <v>582</v>
      </c>
    </row>
    <row r="3201" spans="1:13" x14ac:dyDescent="0.25">
      <c r="A3201" s="42" t="s">
        <v>155</v>
      </c>
      <c r="B3201" s="42" t="s">
        <v>80</v>
      </c>
      <c r="C3201" s="42" t="s">
        <v>2190</v>
      </c>
      <c r="D3201" s="42" t="s">
        <v>409</v>
      </c>
      <c r="E3201">
        <v>3032766</v>
      </c>
      <c r="F3201">
        <v>3</v>
      </c>
      <c r="G3201" s="2">
        <v>45989</v>
      </c>
      <c r="H3201" s="42" t="s">
        <v>1221</v>
      </c>
      <c r="I3201" s="42" t="s">
        <v>62</v>
      </c>
      <c r="J3201" s="42" t="s">
        <v>1141</v>
      </c>
      <c r="K3201" s="42" t="s">
        <v>2190</v>
      </c>
      <c r="L3201" s="2">
        <v>46112</v>
      </c>
      <c r="M3201" s="42" t="s">
        <v>582</v>
      </c>
    </row>
    <row r="3202" spans="1:13" x14ac:dyDescent="0.25">
      <c r="A3202" s="42" t="s">
        <v>148</v>
      </c>
      <c r="B3202" s="42" t="s">
        <v>11</v>
      </c>
      <c r="C3202" s="42" t="s">
        <v>4668</v>
      </c>
      <c r="D3202" s="42" t="s">
        <v>409</v>
      </c>
      <c r="E3202">
        <v>-7958126</v>
      </c>
      <c r="F3202">
        <v>3</v>
      </c>
      <c r="G3202" s="2">
        <v>46081</v>
      </c>
      <c r="H3202" s="42" t="s">
        <v>504</v>
      </c>
      <c r="I3202" s="42" t="s">
        <v>62</v>
      </c>
      <c r="J3202" s="42" t="s">
        <v>1219</v>
      </c>
      <c r="K3202" s="42" t="s">
        <v>4668</v>
      </c>
      <c r="L3202" s="2">
        <v>46112</v>
      </c>
      <c r="M3202" s="42" t="s">
        <v>582</v>
      </c>
    </row>
    <row r="3203" spans="1:13" x14ac:dyDescent="0.25">
      <c r="A3203" s="42" t="s">
        <v>151</v>
      </c>
      <c r="B3203" s="42" t="s">
        <v>279</v>
      </c>
      <c r="C3203" s="42" t="s">
        <v>4677</v>
      </c>
      <c r="D3203" s="42" t="s">
        <v>409</v>
      </c>
      <c r="E3203">
        <v>-1512663</v>
      </c>
      <c r="F3203">
        <v>3</v>
      </c>
      <c r="G3203" s="2">
        <v>46055</v>
      </c>
      <c r="H3203" s="42" t="s">
        <v>1221</v>
      </c>
      <c r="I3203" s="42" t="s">
        <v>62</v>
      </c>
      <c r="J3203" s="42" t="s">
        <v>1141</v>
      </c>
      <c r="K3203" s="42" t="s">
        <v>4677</v>
      </c>
      <c r="L3203" s="2">
        <v>46112</v>
      </c>
      <c r="M3203" s="42" t="s">
        <v>582</v>
      </c>
    </row>
    <row r="3204" spans="1:13" x14ac:dyDescent="0.25">
      <c r="A3204" s="42" t="s">
        <v>939</v>
      </c>
      <c r="B3204" s="42" t="s">
        <v>850</v>
      </c>
      <c r="C3204" s="42" t="s">
        <v>4676</v>
      </c>
      <c r="D3204" s="42" t="s">
        <v>409</v>
      </c>
      <c r="E3204">
        <v>-914924</v>
      </c>
      <c r="F3204">
        <v>3</v>
      </c>
      <c r="G3204" s="2">
        <v>46076</v>
      </c>
      <c r="H3204" s="42" t="s">
        <v>1034</v>
      </c>
      <c r="I3204" s="42" t="s">
        <v>62</v>
      </c>
      <c r="J3204" s="42" t="s">
        <v>1219</v>
      </c>
      <c r="K3204" s="42" t="s">
        <v>5988</v>
      </c>
      <c r="L3204" s="2">
        <v>46112</v>
      </c>
      <c r="M3204" s="42" t="s">
        <v>582</v>
      </c>
    </row>
    <row r="3205" spans="1:13" x14ac:dyDescent="0.25">
      <c r="A3205" s="42" t="s">
        <v>173</v>
      </c>
      <c r="B3205" s="42" t="s">
        <v>24</v>
      </c>
      <c r="C3205" s="42" t="s">
        <v>4671</v>
      </c>
      <c r="D3205" s="42" t="s">
        <v>409</v>
      </c>
      <c r="E3205">
        <v>8718029</v>
      </c>
      <c r="F3205">
        <v>3</v>
      </c>
      <c r="G3205" s="2">
        <v>46080</v>
      </c>
      <c r="H3205" s="42" t="s">
        <v>1035</v>
      </c>
      <c r="I3205" s="42" t="s">
        <v>62</v>
      </c>
      <c r="J3205" s="42" t="s">
        <v>1141</v>
      </c>
      <c r="K3205" s="42" t="s">
        <v>6028</v>
      </c>
      <c r="L3205" s="2">
        <v>46112</v>
      </c>
      <c r="M3205" s="42" t="s">
        <v>582</v>
      </c>
    </row>
    <row r="3206" spans="1:13" x14ac:dyDescent="0.25">
      <c r="A3206" s="42" t="s">
        <v>173</v>
      </c>
      <c r="B3206" s="42" t="s">
        <v>24</v>
      </c>
      <c r="C3206" s="42" t="s">
        <v>4671</v>
      </c>
      <c r="D3206" s="42" t="s">
        <v>409</v>
      </c>
      <c r="E3206">
        <v>-8718029</v>
      </c>
      <c r="F3206">
        <v>3</v>
      </c>
      <c r="G3206" s="2">
        <v>46080</v>
      </c>
      <c r="H3206" s="42" t="s">
        <v>1035</v>
      </c>
      <c r="I3206" s="42" t="s">
        <v>62</v>
      </c>
      <c r="J3206" s="42" t="s">
        <v>1141</v>
      </c>
      <c r="K3206" s="42" t="s">
        <v>6028</v>
      </c>
      <c r="L3206" s="2">
        <v>46112</v>
      </c>
      <c r="M3206" s="42" t="s">
        <v>582</v>
      </c>
    </row>
    <row r="3207" spans="1:13" x14ac:dyDescent="0.25">
      <c r="A3207" s="42" t="s">
        <v>147</v>
      </c>
      <c r="B3207" s="42" t="s">
        <v>9</v>
      </c>
      <c r="C3207" s="42" t="s">
        <v>4672</v>
      </c>
      <c r="D3207" s="42" t="s">
        <v>409</v>
      </c>
      <c r="E3207">
        <v>3867096</v>
      </c>
      <c r="F3207">
        <v>3</v>
      </c>
      <c r="G3207" s="2">
        <v>46055</v>
      </c>
      <c r="H3207" s="42" t="s">
        <v>1035</v>
      </c>
      <c r="I3207" s="42" t="s">
        <v>62</v>
      </c>
      <c r="J3207" s="42" t="s">
        <v>1141</v>
      </c>
      <c r="K3207" s="42" t="s">
        <v>4672</v>
      </c>
      <c r="L3207" s="2">
        <v>46112</v>
      </c>
      <c r="M3207" s="42" t="s">
        <v>582</v>
      </c>
    </row>
    <row r="3208" spans="1:13" x14ac:dyDescent="0.25">
      <c r="A3208" s="42" t="s">
        <v>147</v>
      </c>
      <c r="B3208" s="42" t="s">
        <v>9</v>
      </c>
      <c r="C3208" s="42" t="s">
        <v>4672</v>
      </c>
      <c r="D3208" s="42" t="s">
        <v>409</v>
      </c>
      <c r="E3208">
        <v>-3866751</v>
      </c>
      <c r="F3208">
        <v>3</v>
      </c>
      <c r="G3208" s="2">
        <v>46055</v>
      </c>
      <c r="H3208" s="42" t="s">
        <v>1035</v>
      </c>
      <c r="I3208" s="42" t="s">
        <v>62</v>
      </c>
      <c r="J3208" s="42" t="s">
        <v>1141</v>
      </c>
      <c r="K3208" s="42" t="s">
        <v>4672</v>
      </c>
      <c r="L3208" s="2">
        <v>46112</v>
      </c>
      <c r="M3208" s="42" t="s">
        <v>582</v>
      </c>
    </row>
    <row r="3209" spans="1:13" x14ac:dyDescent="0.25">
      <c r="A3209" s="42" t="s">
        <v>151</v>
      </c>
      <c r="B3209" s="42" t="s">
        <v>279</v>
      </c>
      <c r="C3209" s="42" t="s">
        <v>4677</v>
      </c>
      <c r="D3209" s="42" t="s">
        <v>409</v>
      </c>
      <c r="E3209">
        <v>746619</v>
      </c>
      <c r="F3209">
        <v>3</v>
      </c>
      <c r="G3209" s="2">
        <v>46055</v>
      </c>
      <c r="H3209" s="42" t="s">
        <v>1221</v>
      </c>
      <c r="I3209" s="42" t="s">
        <v>62</v>
      </c>
      <c r="J3209" s="42" t="s">
        <v>1141</v>
      </c>
      <c r="K3209" s="42" t="s">
        <v>4677</v>
      </c>
      <c r="L3209" s="2">
        <v>46112</v>
      </c>
      <c r="M3209" s="42" t="s">
        <v>582</v>
      </c>
    </row>
    <row r="3210" spans="1:13" x14ac:dyDescent="0.25">
      <c r="A3210" s="42" t="s">
        <v>1515</v>
      </c>
      <c r="B3210" s="42" t="s">
        <v>1516</v>
      </c>
      <c r="C3210" s="42" t="s">
        <v>3411</v>
      </c>
      <c r="D3210" s="42" t="s">
        <v>409</v>
      </c>
      <c r="E3210">
        <v>-1000882</v>
      </c>
      <c r="F3210">
        <v>3</v>
      </c>
      <c r="G3210" s="2">
        <v>46052</v>
      </c>
      <c r="H3210" s="42" t="s">
        <v>505</v>
      </c>
      <c r="I3210" s="42" t="s">
        <v>62</v>
      </c>
      <c r="J3210" s="42" t="s">
        <v>1219</v>
      </c>
      <c r="K3210" s="42" t="s">
        <v>3411</v>
      </c>
      <c r="L3210" s="2">
        <v>46081</v>
      </c>
      <c r="M3210" s="42" t="s">
        <v>582</v>
      </c>
    </row>
    <row r="3211" spans="1:13" x14ac:dyDescent="0.25">
      <c r="A3211" s="42" t="s">
        <v>1515</v>
      </c>
      <c r="B3211" s="42" t="s">
        <v>1516</v>
      </c>
      <c r="C3211" s="42" t="s">
        <v>3411</v>
      </c>
      <c r="D3211" s="42" t="s">
        <v>409</v>
      </c>
      <c r="E3211">
        <v>682045</v>
      </c>
      <c r="F3211">
        <v>3</v>
      </c>
      <c r="G3211" s="2">
        <v>46052</v>
      </c>
      <c r="H3211" s="42" t="s">
        <v>505</v>
      </c>
      <c r="I3211" s="42" t="s">
        <v>62</v>
      </c>
      <c r="J3211" s="42" t="s">
        <v>1219</v>
      </c>
      <c r="K3211" s="42" t="s">
        <v>3411</v>
      </c>
      <c r="L3211" s="2">
        <v>46081</v>
      </c>
      <c r="M3211" s="42" t="s">
        <v>582</v>
      </c>
    </row>
    <row r="3212" spans="1:13" x14ac:dyDescent="0.25">
      <c r="A3212" s="42" t="s">
        <v>4849</v>
      </c>
      <c r="B3212" s="42" t="s">
        <v>10457</v>
      </c>
      <c r="C3212" s="42" t="s">
        <v>1774</v>
      </c>
      <c r="D3212" s="42" t="s">
        <v>409</v>
      </c>
      <c r="E3212">
        <v>16339975</v>
      </c>
      <c r="F3212">
        <v>3</v>
      </c>
      <c r="G3212" s="2">
        <v>45960</v>
      </c>
      <c r="H3212" s="42" t="s">
        <v>1033</v>
      </c>
      <c r="I3212" s="42" t="s">
        <v>62</v>
      </c>
      <c r="J3212" s="42" t="s">
        <v>1219</v>
      </c>
      <c r="K3212" s="42" t="s">
        <v>1774</v>
      </c>
      <c r="L3212" s="2">
        <v>46081</v>
      </c>
      <c r="M3212" s="42" t="s">
        <v>582</v>
      </c>
    </row>
    <row r="3213" spans="1:13" x14ac:dyDescent="0.25">
      <c r="A3213" s="42" t="s">
        <v>3019</v>
      </c>
      <c r="B3213" s="42" t="s">
        <v>3020</v>
      </c>
      <c r="C3213" s="42" t="s">
        <v>3021</v>
      </c>
      <c r="D3213" s="42" t="s">
        <v>409</v>
      </c>
      <c r="E3213">
        <v>1271251</v>
      </c>
      <c r="F3213">
        <v>3</v>
      </c>
      <c r="G3213" s="2">
        <v>46042</v>
      </c>
      <c r="H3213" s="42" t="s">
        <v>1035</v>
      </c>
      <c r="I3213" s="42" t="s">
        <v>62</v>
      </c>
      <c r="J3213" s="42" t="s">
        <v>1141</v>
      </c>
      <c r="K3213" s="42" t="s">
        <v>3022</v>
      </c>
      <c r="L3213" s="2">
        <v>46081</v>
      </c>
      <c r="M3213" s="42" t="s">
        <v>582</v>
      </c>
    </row>
    <row r="3214" spans="1:13" x14ac:dyDescent="0.25">
      <c r="A3214" s="42" t="s">
        <v>3019</v>
      </c>
      <c r="B3214" s="42" t="s">
        <v>3020</v>
      </c>
      <c r="C3214" s="42" t="s">
        <v>3021</v>
      </c>
      <c r="D3214" s="42" t="s">
        <v>409</v>
      </c>
      <c r="E3214">
        <v>-1271251</v>
      </c>
      <c r="F3214">
        <v>3</v>
      </c>
      <c r="G3214" s="2">
        <v>46042</v>
      </c>
      <c r="H3214" s="42" t="s">
        <v>1035</v>
      </c>
      <c r="I3214" s="42" t="s">
        <v>62</v>
      </c>
      <c r="J3214" s="42" t="s">
        <v>1141</v>
      </c>
      <c r="K3214" s="42" t="s">
        <v>3022</v>
      </c>
      <c r="L3214" s="2">
        <v>46081</v>
      </c>
      <c r="M3214" s="42" t="s">
        <v>582</v>
      </c>
    </row>
    <row r="3215" spans="1:13" x14ac:dyDescent="0.25">
      <c r="A3215" s="42" t="s">
        <v>912</v>
      </c>
      <c r="B3215" s="42" t="s">
        <v>1010</v>
      </c>
      <c r="C3215" s="42" t="s">
        <v>3353</v>
      </c>
      <c r="D3215" s="42" t="s">
        <v>409</v>
      </c>
      <c r="E3215">
        <v>-1804335</v>
      </c>
      <c r="F3215">
        <v>3</v>
      </c>
      <c r="G3215" s="2">
        <v>46023</v>
      </c>
      <c r="H3215" s="42" t="s">
        <v>1221</v>
      </c>
      <c r="I3215" s="42" t="s">
        <v>62</v>
      </c>
      <c r="J3215" s="42" t="s">
        <v>1141</v>
      </c>
      <c r="K3215" s="42" t="s">
        <v>3353</v>
      </c>
      <c r="L3215" s="2">
        <v>46081</v>
      </c>
      <c r="M3215" s="42" t="s">
        <v>582</v>
      </c>
    </row>
    <row r="3216" spans="1:13" x14ac:dyDescent="0.25">
      <c r="A3216" s="42" t="s">
        <v>3023</v>
      </c>
      <c r="B3216" s="42" t="s">
        <v>3024</v>
      </c>
      <c r="C3216" s="42" t="s">
        <v>3162</v>
      </c>
      <c r="D3216" s="42" t="s">
        <v>409</v>
      </c>
      <c r="E3216">
        <v>-555228</v>
      </c>
      <c r="F3216">
        <v>3</v>
      </c>
      <c r="G3216" s="2">
        <v>46027</v>
      </c>
      <c r="H3216" s="42" t="s">
        <v>1221</v>
      </c>
      <c r="I3216" s="42" t="s">
        <v>62</v>
      </c>
      <c r="J3216" s="42" t="s">
        <v>1141</v>
      </c>
      <c r="K3216" s="42" t="s">
        <v>3162</v>
      </c>
      <c r="L3216" s="2">
        <v>46081</v>
      </c>
      <c r="M3216" s="42" t="s">
        <v>582</v>
      </c>
    </row>
    <row r="3217" spans="1:13" x14ac:dyDescent="0.25">
      <c r="A3217" s="42" t="s">
        <v>1085</v>
      </c>
      <c r="B3217" s="42" t="s">
        <v>1086</v>
      </c>
      <c r="C3217" s="42" t="s">
        <v>3350</v>
      </c>
      <c r="D3217" s="42" t="s">
        <v>409</v>
      </c>
      <c r="E3217">
        <v>-992844</v>
      </c>
      <c r="F3217">
        <v>3</v>
      </c>
      <c r="G3217" s="2">
        <v>46023</v>
      </c>
      <c r="H3217" s="42" t="s">
        <v>1033</v>
      </c>
      <c r="I3217" s="42" t="s">
        <v>62</v>
      </c>
      <c r="J3217" s="42" t="s">
        <v>1219</v>
      </c>
      <c r="K3217" s="42" t="s">
        <v>3351</v>
      </c>
      <c r="L3217" s="2">
        <v>46081</v>
      </c>
      <c r="M3217" s="42" t="s">
        <v>582</v>
      </c>
    </row>
    <row r="3218" spans="1:13" x14ac:dyDescent="0.25">
      <c r="A3218" s="42" t="s">
        <v>1085</v>
      </c>
      <c r="B3218" s="42" t="s">
        <v>1086</v>
      </c>
      <c r="C3218" s="42" t="s">
        <v>3350</v>
      </c>
      <c r="D3218" s="42" t="s">
        <v>409</v>
      </c>
      <c r="E3218">
        <v>992844</v>
      </c>
      <c r="F3218">
        <v>3</v>
      </c>
      <c r="G3218" s="2">
        <v>46023</v>
      </c>
      <c r="H3218" s="42" t="s">
        <v>1033</v>
      </c>
      <c r="I3218" s="42" t="s">
        <v>62</v>
      </c>
      <c r="J3218" s="42" t="s">
        <v>1219</v>
      </c>
      <c r="K3218" s="42" t="s">
        <v>3351</v>
      </c>
      <c r="L3218" s="2">
        <v>46081</v>
      </c>
      <c r="M3218" s="42" t="s">
        <v>582</v>
      </c>
    </row>
    <row r="3219" spans="1:13" x14ac:dyDescent="0.25">
      <c r="A3219" s="42" t="s">
        <v>908</v>
      </c>
      <c r="B3219" s="42" t="s">
        <v>859</v>
      </c>
      <c r="C3219" s="42" t="s">
        <v>2432</v>
      </c>
      <c r="D3219" s="42" t="s">
        <v>409</v>
      </c>
      <c r="E3219">
        <v>-1930338</v>
      </c>
      <c r="F3219">
        <v>3</v>
      </c>
      <c r="G3219" s="2">
        <v>46006</v>
      </c>
      <c r="H3219" s="42" t="s">
        <v>1033</v>
      </c>
      <c r="I3219" s="42" t="s">
        <v>62</v>
      </c>
      <c r="J3219" s="42" t="s">
        <v>1219</v>
      </c>
      <c r="K3219" s="42" t="s">
        <v>2432</v>
      </c>
      <c r="L3219" s="2">
        <v>46081</v>
      </c>
      <c r="M3219" s="42" t="s">
        <v>582</v>
      </c>
    </row>
    <row r="3220" spans="1:13" x14ac:dyDescent="0.25">
      <c r="A3220" s="42" t="s">
        <v>908</v>
      </c>
      <c r="B3220" s="42" t="s">
        <v>859</v>
      </c>
      <c r="C3220" s="42" t="s">
        <v>2432</v>
      </c>
      <c r="D3220" s="42" t="s">
        <v>409</v>
      </c>
      <c r="E3220">
        <v>1930338</v>
      </c>
      <c r="F3220">
        <v>3</v>
      </c>
      <c r="G3220" s="2">
        <v>46006</v>
      </c>
      <c r="H3220" s="42" t="s">
        <v>1033</v>
      </c>
      <c r="I3220" s="42" t="s">
        <v>62</v>
      </c>
      <c r="J3220" s="42" t="s">
        <v>1219</v>
      </c>
      <c r="K3220" s="42" t="s">
        <v>2432</v>
      </c>
      <c r="L3220" s="2">
        <v>46081</v>
      </c>
      <c r="M3220" s="42" t="s">
        <v>582</v>
      </c>
    </row>
    <row r="3221" spans="1:13" x14ac:dyDescent="0.25">
      <c r="A3221" s="42" t="s">
        <v>175</v>
      </c>
      <c r="B3221" s="42" t="s">
        <v>50</v>
      </c>
      <c r="C3221" s="42" t="s">
        <v>2998</v>
      </c>
      <c r="D3221" s="42" t="s">
        <v>409</v>
      </c>
      <c r="E3221">
        <v>432824</v>
      </c>
      <c r="F3221">
        <v>3</v>
      </c>
      <c r="G3221" s="2">
        <v>46031</v>
      </c>
      <c r="H3221" s="42" t="s">
        <v>1034</v>
      </c>
      <c r="I3221" s="42" t="s">
        <v>62</v>
      </c>
      <c r="J3221" s="42" t="s">
        <v>1219</v>
      </c>
      <c r="K3221" s="42" t="s">
        <v>2999</v>
      </c>
      <c r="L3221" s="2">
        <v>46081</v>
      </c>
      <c r="M3221" s="42" t="s">
        <v>582</v>
      </c>
    </row>
    <row r="3222" spans="1:13" x14ac:dyDescent="0.25">
      <c r="A3222" s="42" t="s">
        <v>175</v>
      </c>
      <c r="B3222" s="42" t="s">
        <v>50</v>
      </c>
      <c r="C3222" s="42" t="s">
        <v>2998</v>
      </c>
      <c r="D3222" s="42" t="s">
        <v>409</v>
      </c>
      <c r="E3222">
        <v>-754464</v>
      </c>
      <c r="F3222">
        <v>3</v>
      </c>
      <c r="G3222" s="2">
        <v>46031</v>
      </c>
      <c r="H3222" s="42" t="s">
        <v>1034</v>
      </c>
      <c r="I3222" s="42" t="s">
        <v>62</v>
      </c>
      <c r="J3222" s="42" t="s">
        <v>1219</v>
      </c>
      <c r="K3222" s="42" t="s">
        <v>2999</v>
      </c>
      <c r="L3222" s="2">
        <v>46081</v>
      </c>
      <c r="M3222" s="42" t="s">
        <v>582</v>
      </c>
    </row>
    <row r="3223" spans="1:13" x14ac:dyDescent="0.25">
      <c r="A3223" s="42" t="s">
        <v>1441</v>
      </c>
      <c r="B3223" s="42" t="s">
        <v>1442</v>
      </c>
      <c r="C3223" s="42" t="s">
        <v>3409</v>
      </c>
      <c r="D3223" s="42" t="s">
        <v>409</v>
      </c>
      <c r="E3223">
        <v>2382518</v>
      </c>
      <c r="F3223">
        <v>3</v>
      </c>
      <c r="G3223" s="2">
        <v>46053</v>
      </c>
      <c r="H3223" s="42" t="s">
        <v>1036</v>
      </c>
      <c r="I3223" s="42" t="s">
        <v>62</v>
      </c>
      <c r="J3223" s="42" t="s">
        <v>1219</v>
      </c>
      <c r="K3223" s="42" t="s">
        <v>3410</v>
      </c>
      <c r="L3223" s="2">
        <v>46081</v>
      </c>
      <c r="M3223" s="42" t="s">
        <v>582</v>
      </c>
    </row>
    <row r="3224" spans="1:13" x14ac:dyDescent="0.25">
      <c r="A3224" s="42" t="s">
        <v>1441</v>
      </c>
      <c r="B3224" s="42" t="s">
        <v>1442</v>
      </c>
      <c r="C3224" s="42" t="s">
        <v>3409</v>
      </c>
      <c r="D3224" s="42" t="s">
        <v>409</v>
      </c>
      <c r="E3224">
        <v>-2382518</v>
      </c>
      <c r="F3224">
        <v>3</v>
      </c>
      <c r="G3224" s="2">
        <v>46053</v>
      </c>
      <c r="H3224" s="42" t="s">
        <v>1036</v>
      </c>
      <c r="I3224" s="42" t="s">
        <v>62</v>
      </c>
      <c r="J3224" s="42" t="s">
        <v>1219</v>
      </c>
      <c r="K3224" s="42" t="s">
        <v>3410</v>
      </c>
      <c r="L3224" s="2">
        <v>46081</v>
      </c>
      <c r="M3224" s="42" t="s">
        <v>582</v>
      </c>
    </row>
    <row r="3225" spans="1:13" x14ac:dyDescent="0.25">
      <c r="A3225" s="42" t="s">
        <v>3023</v>
      </c>
      <c r="B3225" s="42" t="s">
        <v>3024</v>
      </c>
      <c r="C3225" s="42" t="s">
        <v>3025</v>
      </c>
      <c r="D3225" s="42" t="s">
        <v>409</v>
      </c>
      <c r="E3225">
        <v>-97982</v>
      </c>
      <c r="F3225">
        <v>3</v>
      </c>
      <c r="G3225" s="2">
        <v>46052</v>
      </c>
      <c r="H3225" s="42" t="s">
        <v>505</v>
      </c>
      <c r="I3225" s="42" t="s">
        <v>62</v>
      </c>
      <c r="J3225" s="42" t="s">
        <v>1219</v>
      </c>
      <c r="K3225" s="42" t="s">
        <v>3025</v>
      </c>
      <c r="L3225" s="2">
        <v>46081</v>
      </c>
      <c r="M3225" s="42" t="s">
        <v>582</v>
      </c>
    </row>
    <row r="3226" spans="1:13" x14ac:dyDescent="0.25">
      <c r="A3226" s="42" t="s">
        <v>3023</v>
      </c>
      <c r="B3226" s="42" t="s">
        <v>3024</v>
      </c>
      <c r="C3226" s="42" t="s">
        <v>3162</v>
      </c>
      <c r="D3226" s="42" t="s">
        <v>409</v>
      </c>
      <c r="E3226">
        <v>555228</v>
      </c>
      <c r="F3226">
        <v>3</v>
      </c>
      <c r="G3226" s="2">
        <v>46027</v>
      </c>
      <c r="H3226" s="42" t="s">
        <v>1221</v>
      </c>
      <c r="I3226" s="42" t="s">
        <v>62</v>
      </c>
      <c r="J3226" s="42" t="s">
        <v>1141</v>
      </c>
      <c r="K3226" s="42" t="s">
        <v>3162</v>
      </c>
      <c r="L3226" s="2">
        <v>46081</v>
      </c>
      <c r="M3226" s="42" t="s">
        <v>582</v>
      </c>
    </row>
    <row r="3227" spans="1:13" x14ac:dyDescent="0.25">
      <c r="A3227" s="42" t="s">
        <v>3023</v>
      </c>
      <c r="B3227" s="42" t="s">
        <v>3024</v>
      </c>
      <c r="C3227" s="42" t="s">
        <v>3025</v>
      </c>
      <c r="D3227" s="42" t="s">
        <v>409</v>
      </c>
      <c r="E3227">
        <v>97982</v>
      </c>
      <c r="F3227">
        <v>3</v>
      </c>
      <c r="G3227" s="2">
        <v>46052</v>
      </c>
      <c r="H3227" s="42" t="s">
        <v>505</v>
      </c>
      <c r="I3227" s="42" t="s">
        <v>62</v>
      </c>
      <c r="J3227" s="42" t="s">
        <v>1219</v>
      </c>
      <c r="K3227" s="42" t="s">
        <v>3025</v>
      </c>
      <c r="L3227" s="2">
        <v>46081</v>
      </c>
      <c r="M3227" s="42" t="s">
        <v>582</v>
      </c>
    </row>
    <row r="3228" spans="1:13" x14ac:dyDescent="0.25">
      <c r="A3228" s="42" t="s">
        <v>1652</v>
      </c>
      <c r="B3228" s="42" t="s">
        <v>10458</v>
      </c>
      <c r="C3228" s="42" t="s">
        <v>1605</v>
      </c>
      <c r="D3228" s="42" t="s">
        <v>409</v>
      </c>
      <c r="E3228">
        <v>6396675</v>
      </c>
      <c r="F3228">
        <v>3</v>
      </c>
      <c r="G3228" s="2">
        <v>45911</v>
      </c>
      <c r="H3228" s="42" t="s">
        <v>1036</v>
      </c>
      <c r="I3228" s="42" t="s">
        <v>62</v>
      </c>
      <c r="J3228" s="42" t="s">
        <v>1219</v>
      </c>
      <c r="K3228" s="42" t="s">
        <v>1605</v>
      </c>
      <c r="L3228" s="2">
        <v>46081</v>
      </c>
      <c r="M3228" s="42" t="s">
        <v>582</v>
      </c>
    </row>
    <row r="3229" spans="1:13" x14ac:dyDescent="0.25">
      <c r="A3229" s="42" t="s">
        <v>939</v>
      </c>
      <c r="B3229" s="42" t="s">
        <v>850</v>
      </c>
      <c r="C3229" s="42" t="s">
        <v>4676</v>
      </c>
      <c r="D3229" s="42" t="s">
        <v>409</v>
      </c>
      <c r="E3229">
        <v>914924</v>
      </c>
      <c r="F3229">
        <v>3</v>
      </c>
      <c r="G3229" s="2">
        <v>46076</v>
      </c>
      <c r="H3229" s="42" t="s">
        <v>1034</v>
      </c>
      <c r="I3229" s="42" t="s">
        <v>62</v>
      </c>
      <c r="J3229" s="42" t="s">
        <v>1219</v>
      </c>
      <c r="K3229" s="42" t="s">
        <v>5988</v>
      </c>
      <c r="L3229" s="2">
        <v>46081</v>
      </c>
      <c r="M3229" s="42" t="s">
        <v>582</v>
      </c>
    </row>
    <row r="3230" spans="1:13" x14ac:dyDescent="0.25">
      <c r="A3230" s="42" t="s">
        <v>1646</v>
      </c>
      <c r="B3230" s="42" t="s">
        <v>1647</v>
      </c>
      <c r="C3230" s="42" t="s">
        <v>3029</v>
      </c>
      <c r="D3230" s="42" t="s">
        <v>409</v>
      </c>
      <c r="E3230">
        <v>353498</v>
      </c>
      <c r="F3230">
        <v>3</v>
      </c>
      <c r="G3230" s="2">
        <v>46049</v>
      </c>
      <c r="H3230" s="42" t="s">
        <v>1221</v>
      </c>
      <c r="I3230" s="42" t="s">
        <v>62</v>
      </c>
      <c r="J3230" s="42" t="s">
        <v>1141</v>
      </c>
      <c r="K3230" s="42" t="s">
        <v>3030</v>
      </c>
      <c r="L3230" s="2">
        <v>46081</v>
      </c>
      <c r="M3230" s="42" t="s">
        <v>582</v>
      </c>
    </row>
    <row r="3231" spans="1:13" x14ac:dyDescent="0.25">
      <c r="A3231" s="42" t="s">
        <v>1355</v>
      </c>
      <c r="B3231" s="42" t="s">
        <v>1356</v>
      </c>
      <c r="C3231" s="42" t="s">
        <v>3018</v>
      </c>
      <c r="D3231" s="42" t="s">
        <v>409</v>
      </c>
      <c r="E3231">
        <v>477407</v>
      </c>
      <c r="F3231">
        <v>3</v>
      </c>
      <c r="G3231" s="2">
        <v>46023</v>
      </c>
      <c r="H3231" s="42" t="s">
        <v>505</v>
      </c>
      <c r="I3231" s="42" t="s">
        <v>62</v>
      </c>
      <c r="J3231" s="42" t="s">
        <v>1219</v>
      </c>
      <c r="K3231" s="42" t="s">
        <v>3018</v>
      </c>
      <c r="L3231" s="2">
        <v>46081</v>
      </c>
      <c r="M3231" s="42" t="s">
        <v>582</v>
      </c>
    </row>
    <row r="3232" spans="1:13" x14ac:dyDescent="0.25">
      <c r="A3232" s="42" t="s">
        <v>151</v>
      </c>
      <c r="B3232" s="42" t="s">
        <v>279</v>
      </c>
      <c r="C3232" s="42" t="s">
        <v>1770</v>
      </c>
      <c r="D3232" s="42" t="s">
        <v>409</v>
      </c>
      <c r="E3232">
        <v>634298</v>
      </c>
      <c r="F3232">
        <v>3</v>
      </c>
      <c r="G3232" s="2">
        <v>45987</v>
      </c>
      <c r="H3232" s="42" t="s">
        <v>1221</v>
      </c>
      <c r="I3232" s="42" t="s">
        <v>62</v>
      </c>
      <c r="J3232" s="42" t="s">
        <v>1141</v>
      </c>
      <c r="K3232" s="42" t="s">
        <v>1770</v>
      </c>
      <c r="L3232" s="2">
        <v>46081</v>
      </c>
      <c r="M3232" s="42" t="s">
        <v>582</v>
      </c>
    </row>
    <row r="3233" spans="1:13" x14ac:dyDescent="0.25">
      <c r="A3233" s="42" t="s">
        <v>1355</v>
      </c>
      <c r="B3233" s="42" t="s">
        <v>1356</v>
      </c>
      <c r="C3233" s="42" t="s">
        <v>3018</v>
      </c>
      <c r="D3233" s="42" t="s">
        <v>409</v>
      </c>
      <c r="E3233">
        <v>-477407</v>
      </c>
      <c r="F3233">
        <v>3</v>
      </c>
      <c r="G3233" s="2">
        <v>46023</v>
      </c>
      <c r="H3233" s="42" t="s">
        <v>505</v>
      </c>
      <c r="I3233" s="42" t="s">
        <v>62</v>
      </c>
      <c r="J3233" s="42" t="s">
        <v>1219</v>
      </c>
      <c r="K3233" s="42" t="s">
        <v>3018</v>
      </c>
      <c r="L3233" s="2">
        <v>46081</v>
      </c>
      <c r="M3233" s="42" t="s">
        <v>582</v>
      </c>
    </row>
    <row r="3234" spans="1:13" x14ac:dyDescent="0.25">
      <c r="A3234" s="42" t="s">
        <v>2824</v>
      </c>
      <c r="B3234" s="42" t="s">
        <v>2825</v>
      </c>
      <c r="C3234" s="42" t="s">
        <v>2826</v>
      </c>
      <c r="D3234" s="42" t="s">
        <v>409</v>
      </c>
      <c r="E3234">
        <v>5956295</v>
      </c>
      <c r="F3234">
        <v>3</v>
      </c>
      <c r="G3234" s="2">
        <v>46049</v>
      </c>
      <c r="H3234" s="42" t="s">
        <v>1036</v>
      </c>
      <c r="I3234" s="42" t="s">
        <v>62</v>
      </c>
      <c r="J3234" s="42" t="s">
        <v>1219</v>
      </c>
      <c r="K3234" s="42" t="s">
        <v>2827</v>
      </c>
      <c r="L3234" s="2">
        <v>46081</v>
      </c>
      <c r="M3234" s="42" t="s">
        <v>582</v>
      </c>
    </row>
    <row r="3235" spans="1:13" x14ac:dyDescent="0.25">
      <c r="A3235" s="42" t="s">
        <v>2824</v>
      </c>
      <c r="B3235" s="42" t="s">
        <v>2825</v>
      </c>
      <c r="C3235" s="42" t="s">
        <v>2826</v>
      </c>
      <c r="D3235" s="42" t="s">
        <v>409</v>
      </c>
      <c r="E3235">
        <v>-5956295</v>
      </c>
      <c r="F3235">
        <v>3</v>
      </c>
      <c r="G3235" s="2">
        <v>46049</v>
      </c>
      <c r="H3235" s="42" t="s">
        <v>1036</v>
      </c>
      <c r="I3235" s="42" t="s">
        <v>62</v>
      </c>
      <c r="J3235" s="42" t="s">
        <v>1219</v>
      </c>
      <c r="K3235" s="42" t="s">
        <v>2827</v>
      </c>
      <c r="L3235" s="2">
        <v>46081</v>
      </c>
      <c r="M3235" s="42" t="s">
        <v>582</v>
      </c>
    </row>
    <row r="3236" spans="1:13" x14ac:dyDescent="0.25">
      <c r="A3236" s="42" t="s">
        <v>1355</v>
      </c>
      <c r="B3236" s="42" t="s">
        <v>1356</v>
      </c>
      <c r="C3236" s="42" t="s">
        <v>3343</v>
      </c>
      <c r="D3236" s="42" t="s">
        <v>409</v>
      </c>
      <c r="E3236">
        <v>-2705308</v>
      </c>
      <c r="F3236">
        <v>3</v>
      </c>
      <c r="G3236" s="2">
        <v>46023</v>
      </c>
      <c r="H3236" s="42" t="s">
        <v>1221</v>
      </c>
      <c r="I3236" s="42" t="s">
        <v>62</v>
      </c>
      <c r="J3236" s="42" t="s">
        <v>1141</v>
      </c>
      <c r="K3236" s="42" t="s">
        <v>3343</v>
      </c>
      <c r="L3236" s="2">
        <v>46081</v>
      </c>
      <c r="M3236" s="42" t="s">
        <v>582</v>
      </c>
    </row>
    <row r="3237" spans="1:13" x14ac:dyDescent="0.25">
      <c r="A3237" s="42" t="s">
        <v>1355</v>
      </c>
      <c r="B3237" s="42" t="s">
        <v>1356</v>
      </c>
      <c r="C3237" s="42" t="s">
        <v>3343</v>
      </c>
      <c r="D3237" s="42" t="s">
        <v>409</v>
      </c>
      <c r="E3237">
        <v>1644540</v>
      </c>
      <c r="F3237">
        <v>3</v>
      </c>
      <c r="G3237" s="2">
        <v>46023</v>
      </c>
      <c r="H3237" s="42" t="s">
        <v>1221</v>
      </c>
      <c r="I3237" s="42" t="s">
        <v>62</v>
      </c>
      <c r="J3237" s="42" t="s">
        <v>1141</v>
      </c>
      <c r="K3237" s="42" t="s">
        <v>3343</v>
      </c>
      <c r="L3237" s="2">
        <v>46081</v>
      </c>
      <c r="M3237" s="42" t="s">
        <v>582</v>
      </c>
    </row>
    <row r="3238" spans="1:13" x14ac:dyDescent="0.25">
      <c r="A3238" s="42" t="s">
        <v>1646</v>
      </c>
      <c r="B3238" s="42" t="s">
        <v>1647</v>
      </c>
      <c r="C3238" s="42" t="s">
        <v>3029</v>
      </c>
      <c r="D3238" s="42" t="s">
        <v>409</v>
      </c>
      <c r="E3238">
        <v>-353498</v>
      </c>
      <c r="F3238">
        <v>3</v>
      </c>
      <c r="G3238" s="2">
        <v>46049</v>
      </c>
      <c r="H3238" s="42" t="s">
        <v>1221</v>
      </c>
      <c r="I3238" s="42" t="s">
        <v>62</v>
      </c>
      <c r="J3238" s="42" t="s">
        <v>1141</v>
      </c>
      <c r="K3238" s="42" t="s">
        <v>3030</v>
      </c>
      <c r="L3238" s="2">
        <v>46081</v>
      </c>
      <c r="M3238" s="42" t="s">
        <v>582</v>
      </c>
    </row>
    <row r="3239" spans="1:13" x14ac:dyDescent="0.25">
      <c r="A3239" s="42" t="s">
        <v>3000</v>
      </c>
      <c r="B3239" s="42" t="s">
        <v>3001</v>
      </c>
      <c r="C3239" s="42" t="s">
        <v>3002</v>
      </c>
      <c r="D3239" s="42" t="s">
        <v>409</v>
      </c>
      <c r="E3239">
        <v>-794224</v>
      </c>
      <c r="F3239">
        <v>3</v>
      </c>
      <c r="G3239" s="2">
        <v>46030</v>
      </c>
      <c r="H3239" s="42" t="s">
        <v>1035</v>
      </c>
      <c r="I3239" s="42" t="s">
        <v>62</v>
      </c>
      <c r="J3239" s="42" t="s">
        <v>1141</v>
      </c>
      <c r="K3239" s="42" t="s">
        <v>3003</v>
      </c>
      <c r="L3239" s="2">
        <v>46081</v>
      </c>
      <c r="M3239" s="42" t="s">
        <v>582</v>
      </c>
    </row>
    <row r="3240" spans="1:13" x14ac:dyDescent="0.25">
      <c r="A3240" s="42" t="s">
        <v>148</v>
      </c>
      <c r="B3240" s="42" t="s">
        <v>11</v>
      </c>
      <c r="C3240" s="42" t="s">
        <v>4668</v>
      </c>
      <c r="D3240" s="42" t="s">
        <v>409</v>
      </c>
      <c r="E3240">
        <v>7958126</v>
      </c>
      <c r="F3240">
        <v>3</v>
      </c>
      <c r="G3240" s="2">
        <v>46081</v>
      </c>
      <c r="H3240" s="42" t="s">
        <v>504</v>
      </c>
      <c r="I3240" s="42" t="s">
        <v>62</v>
      </c>
      <c r="J3240" s="42" t="s">
        <v>1219</v>
      </c>
      <c r="K3240" s="42" t="s">
        <v>4668</v>
      </c>
      <c r="L3240" s="2">
        <v>46081</v>
      </c>
      <c r="M3240" s="42" t="s">
        <v>582</v>
      </c>
    </row>
    <row r="3241" spans="1:13" x14ac:dyDescent="0.25">
      <c r="A3241" s="42" t="s">
        <v>154</v>
      </c>
      <c r="B3241" s="42" t="s">
        <v>22</v>
      </c>
      <c r="C3241" s="42" t="s">
        <v>2967</v>
      </c>
      <c r="D3241" s="42" t="s">
        <v>409</v>
      </c>
      <c r="E3241">
        <v>607928</v>
      </c>
      <c r="F3241">
        <v>3</v>
      </c>
      <c r="G3241" s="2">
        <v>46023</v>
      </c>
      <c r="H3241" s="42" t="s">
        <v>505</v>
      </c>
      <c r="I3241" s="42" t="s">
        <v>62</v>
      </c>
      <c r="J3241" s="42" t="s">
        <v>1219</v>
      </c>
      <c r="K3241" s="42" t="s">
        <v>2967</v>
      </c>
      <c r="L3241" s="2">
        <v>46081</v>
      </c>
      <c r="M3241" s="42" t="s">
        <v>582</v>
      </c>
    </row>
    <row r="3242" spans="1:13" x14ac:dyDescent="0.25">
      <c r="A3242" s="42" t="s">
        <v>154</v>
      </c>
      <c r="B3242" s="42" t="s">
        <v>22</v>
      </c>
      <c r="C3242" s="42" t="s">
        <v>2967</v>
      </c>
      <c r="D3242" s="42" t="s">
        <v>409</v>
      </c>
      <c r="E3242">
        <v>-607928</v>
      </c>
      <c r="F3242">
        <v>3</v>
      </c>
      <c r="G3242" s="2">
        <v>46023</v>
      </c>
      <c r="H3242" s="42" t="s">
        <v>505</v>
      </c>
      <c r="I3242" s="42" t="s">
        <v>62</v>
      </c>
      <c r="J3242" s="42" t="s">
        <v>1219</v>
      </c>
      <c r="K3242" s="42" t="s">
        <v>2967</v>
      </c>
      <c r="L3242" s="2">
        <v>46081</v>
      </c>
      <c r="M3242" s="42" t="s">
        <v>582</v>
      </c>
    </row>
    <row r="3243" spans="1:13" x14ac:dyDescent="0.25">
      <c r="A3243" s="42" t="s">
        <v>154</v>
      </c>
      <c r="B3243" s="42" t="s">
        <v>22</v>
      </c>
      <c r="C3243" s="42" t="s">
        <v>3091</v>
      </c>
      <c r="D3243" s="42" t="s">
        <v>409</v>
      </c>
      <c r="E3243">
        <v>-3107008</v>
      </c>
      <c r="F3243">
        <v>3</v>
      </c>
      <c r="G3243" s="2">
        <v>46023</v>
      </c>
      <c r="H3243" s="42" t="s">
        <v>1221</v>
      </c>
      <c r="I3243" s="42" t="s">
        <v>62</v>
      </c>
      <c r="J3243" s="42" t="s">
        <v>1141</v>
      </c>
      <c r="K3243" s="42" t="s">
        <v>3091</v>
      </c>
      <c r="L3243" s="2">
        <v>46081</v>
      </c>
      <c r="M3243" s="42" t="s">
        <v>582</v>
      </c>
    </row>
    <row r="3244" spans="1:13" x14ac:dyDescent="0.25">
      <c r="A3244" s="42" t="s">
        <v>154</v>
      </c>
      <c r="B3244" s="42" t="s">
        <v>22</v>
      </c>
      <c r="C3244" s="42" t="s">
        <v>3091</v>
      </c>
      <c r="D3244" s="42" t="s">
        <v>409</v>
      </c>
      <c r="E3244">
        <v>3107009</v>
      </c>
      <c r="F3244">
        <v>3</v>
      </c>
      <c r="G3244" s="2">
        <v>46023</v>
      </c>
      <c r="H3244" s="42" t="s">
        <v>1221</v>
      </c>
      <c r="I3244" s="42" t="s">
        <v>62</v>
      </c>
      <c r="J3244" s="42" t="s">
        <v>1141</v>
      </c>
      <c r="K3244" s="42" t="s">
        <v>3091</v>
      </c>
      <c r="L3244" s="2">
        <v>46081</v>
      </c>
      <c r="M3244" s="42" t="s">
        <v>582</v>
      </c>
    </row>
    <row r="3245" spans="1:13" x14ac:dyDescent="0.25">
      <c r="A3245" s="42" t="s">
        <v>3000</v>
      </c>
      <c r="B3245" s="42" t="s">
        <v>3001</v>
      </c>
      <c r="C3245" s="42" t="s">
        <v>3002</v>
      </c>
      <c r="D3245" s="42" t="s">
        <v>409</v>
      </c>
      <c r="E3245">
        <v>794224</v>
      </c>
      <c r="F3245">
        <v>3</v>
      </c>
      <c r="G3245" s="2">
        <v>46030</v>
      </c>
      <c r="H3245" s="42" t="s">
        <v>1035</v>
      </c>
      <c r="I3245" s="42" t="s">
        <v>62</v>
      </c>
      <c r="J3245" s="42" t="s">
        <v>1141</v>
      </c>
      <c r="K3245" s="42" t="s">
        <v>3003</v>
      </c>
      <c r="L3245" s="2">
        <v>46081</v>
      </c>
      <c r="M3245" s="42" t="s">
        <v>582</v>
      </c>
    </row>
    <row r="3246" spans="1:13" x14ac:dyDescent="0.25">
      <c r="A3246" s="42" t="s">
        <v>157</v>
      </c>
      <c r="B3246" s="42" t="s">
        <v>43</v>
      </c>
      <c r="C3246" s="42" t="s">
        <v>4669</v>
      </c>
      <c r="D3246" s="42" t="s">
        <v>409</v>
      </c>
      <c r="E3246">
        <v>1670968</v>
      </c>
      <c r="F3246">
        <v>3</v>
      </c>
      <c r="G3246" s="2">
        <v>46080</v>
      </c>
      <c r="H3246" s="42" t="s">
        <v>1314</v>
      </c>
      <c r="I3246" s="42" t="s">
        <v>62</v>
      </c>
      <c r="J3246" s="42" t="s">
        <v>1141</v>
      </c>
      <c r="K3246" s="42" t="s">
        <v>6027</v>
      </c>
      <c r="L3246" s="2">
        <v>46080</v>
      </c>
      <c r="M3246" s="42" t="s">
        <v>582</v>
      </c>
    </row>
    <row r="3247" spans="1:13" x14ac:dyDescent="0.25">
      <c r="A3247" s="42" t="s">
        <v>173</v>
      </c>
      <c r="B3247" s="42" t="s">
        <v>24</v>
      </c>
      <c r="C3247" s="42" t="s">
        <v>4671</v>
      </c>
      <c r="D3247" s="42" t="s">
        <v>409</v>
      </c>
      <c r="E3247">
        <v>8718029</v>
      </c>
      <c r="F3247">
        <v>3</v>
      </c>
      <c r="G3247" s="2">
        <v>46080</v>
      </c>
      <c r="H3247" s="42" t="s">
        <v>1035</v>
      </c>
      <c r="I3247" s="42" t="s">
        <v>62</v>
      </c>
      <c r="J3247" s="42" t="s">
        <v>1141</v>
      </c>
      <c r="K3247" s="42" t="s">
        <v>6028</v>
      </c>
      <c r="L3247" s="2">
        <v>46080</v>
      </c>
      <c r="M3247" s="42" t="s">
        <v>582</v>
      </c>
    </row>
    <row r="3248" spans="1:13" x14ac:dyDescent="0.25">
      <c r="A3248" s="42" t="s">
        <v>151</v>
      </c>
      <c r="B3248" s="42" t="s">
        <v>279</v>
      </c>
      <c r="C3248" s="42" t="s">
        <v>4677</v>
      </c>
      <c r="D3248" s="42" t="s">
        <v>409</v>
      </c>
      <c r="E3248">
        <v>1512663</v>
      </c>
      <c r="F3248">
        <v>3</v>
      </c>
      <c r="G3248" s="2">
        <v>46055</v>
      </c>
      <c r="H3248" s="42" t="s">
        <v>1221</v>
      </c>
      <c r="I3248" s="42" t="s">
        <v>62</v>
      </c>
      <c r="J3248" s="42" t="s">
        <v>1141</v>
      </c>
      <c r="K3248" s="42" t="s">
        <v>4677</v>
      </c>
      <c r="L3248" s="2">
        <v>46079</v>
      </c>
      <c r="M3248" s="42" t="s">
        <v>582</v>
      </c>
    </row>
    <row r="3249" spans="1:13" x14ac:dyDescent="0.25">
      <c r="A3249" s="42" t="s">
        <v>147</v>
      </c>
      <c r="B3249" s="42" t="s">
        <v>9</v>
      </c>
      <c r="C3249" s="42" t="s">
        <v>4672</v>
      </c>
      <c r="D3249" s="42" t="s">
        <v>409</v>
      </c>
      <c r="E3249">
        <v>3866751</v>
      </c>
      <c r="F3249">
        <v>3</v>
      </c>
      <c r="G3249" s="2">
        <v>46055</v>
      </c>
      <c r="H3249" s="42" t="s">
        <v>1035</v>
      </c>
      <c r="I3249" s="42" t="s">
        <v>62</v>
      </c>
      <c r="J3249" s="42" t="s">
        <v>1141</v>
      </c>
      <c r="K3249" s="42" t="s">
        <v>4672</v>
      </c>
      <c r="L3249" s="2">
        <v>46079</v>
      </c>
      <c r="M3249" s="42" t="s">
        <v>582</v>
      </c>
    </row>
    <row r="3250" spans="1:13" x14ac:dyDescent="0.25">
      <c r="A3250" s="42" t="s">
        <v>164</v>
      </c>
      <c r="B3250" s="42" t="s">
        <v>2</v>
      </c>
      <c r="C3250" s="42" t="s">
        <v>2311</v>
      </c>
      <c r="D3250" s="42" t="s">
        <v>409</v>
      </c>
      <c r="E3250">
        <v>565220</v>
      </c>
      <c r="F3250">
        <v>3</v>
      </c>
      <c r="G3250" s="2">
        <v>46021</v>
      </c>
      <c r="H3250" s="42" t="s">
        <v>1034</v>
      </c>
      <c r="I3250" s="42" t="s">
        <v>62</v>
      </c>
      <c r="J3250" s="42" t="s">
        <v>1219</v>
      </c>
      <c r="K3250" s="42" t="s">
        <v>10463</v>
      </c>
      <c r="L3250" s="2">
        <v>46053</v>
      </c>
      <c r="M3250" s="42" t="s">
        <v>582</v>
      </c>
    </row>
    <row r="3251" spans="1:13" x14ac:dyDescent="0.25">
      <c r="A3251" s="42" t="s">
        <v>4849</v>
      </c>
      <c r="B3251" s="42" t="s">
        <v>10457</v>
      </c>
      <c r="C3251" s="42" t="s">
        <v>1774</v>
      </c>
      <c r="D3251" s="42" t="s">
        <v>409</v>
      </c>
      <c r="E3251">
        <v>-16348759</v>
      </c>
      <c r="F3251">
        <v>3</v>
      </c>
      <c r="G3251" s="2">
        <v>45960</v>
      </c>
      <c r="H3251" s="42" t="s">
        <v>1033</v>
      </c>
      <c r="I3251" s="42" t="s">
        <v>62</v>
      </c>
      <c r="J3251" s="42" t="s">
        <v>1219</v>
      </c>
      <c r="K3251" s="42" t="s">
        <v>1774</v>
      </c>
      <c r="L3251" s="2">
        <v>46053</v>
      </c>
      <c r="M3251" s="42" t="s">
        <v>582</v>
      </c>
    </row>
    <row r="3252" spans="1:13" x14ac:dyDescent="0.25">
      <c r="A3252" s="42" t="s">
        <v>3019</v>
      </c>
      <c r="B3252" s="42" t="s">
        <v>3020</v>
      </c>
      <c r="C3252" s="42" t="s">
        <v>3021</v>
      </c>
      <c r="D3252" s="42" t="s">
        <v>409</v>
      </c>
      <c r="E3252">
        <v>1271251</v>
      </c>
      <c r="F3252">
        <v>3</v>
      </c>
      <c r="G3252" s="2">
        <v>46042</v>
      </c>
      <c r="H3252" s="42" t="s">
        <v>1035</v>
      </c>
      <c r="I3252" s="42" t="s">
        <v>62</v>
      </c>
      <c r="J3252" s="42" t="s">
        <v>1141</v>
      </c>
      <c r="K3252" s="42" t="s">
        <v>3022</v>
      </c>
      <c r="L3252" s="2">
        <v>46053</v>
      </c>
      <c r="M3252" s="42" t="s">
        <v>582</v>
      </c>
    </row>
    <row r="3253" spans="1:13" x14ac:dyDescent="0.25">
      <c r="A3253" s="42" t="s">
        <v>164</v>
      </c>
      <c r="B3253" s="42" t="s">
        <v>2</v>
      </c>
      <c r="C3253" s="42" t="s">
        <v>2311</v>
      </c>
      <c r="D3253" s="42" t="s">
        <v>409</v>
      </c>
      <c r="E3253">
        <v>-565220</v>
      </c>
      <c r="F3253">
        <v>3</v>
      </c>
      <c r="G3253" s="2">
        <v>46021</v>
      </c>
      <c r="H3253" s="42" t="s">
        <v>1034</v>
      </c>
      <c r="I3253" s="42" t="s">
        <v>62</v>
      </c>
      <c r="J3253" s="42" t="s">
        <v>1219</v>
      </c>
      <c r="K3253" s="42" t="s">
        <v>10463</v>
      </c>
      <c r="L3253" s="2">
        <v>46053</v>
      </c>
      <c r="M3253" s="42" t="s">
        <v>582</v>
      </c>
    </row>
    <row r="3254" spans="1:13" x14ac:dyDescent="0.25">
      <c r="A3254" s="42" t="s">
        <v>533</v>
      </c>
      <c r="B3254" s="42" t="s">
        <v>407</v>
      </c>
      <c r="C3254" s="42" t="s">
        <v>665</v>
      </c>
      <c r="D3254" s="42" t="s">
        <v>409</v>
      </c>
      <c r="E3254">
        <v>-616541</v>
      </c>
      <c r="F3254">
        <v>3</v>
      </c>
      <c r="G3254" s="2">
        <v>45657</v>
      </c>
      <c r="H3254" s="42" t="s">
        <v>1033</v>
      </c>
      <c r="I3254" s="42" t="s">
        <v>62</v>
      </c>
      <c r="J3254" s="42" t="s">
        <v>421</v>
      </c>
      <c r="K3254" s="42" t="s">
        <v>10462</v>
      </c>
      <c r="L3254" s="2">
        <v>46053</v>
      </c>
      <c r="M3254" s="42" t="s">
        <v>582</v>
      </c>
    </row>
    <row r="3255" spans="1:13" x14ac:dyDescent="0.25">
      <c r="A3255" s="42" t="s">
        <v>175</v>
      </c>
      <c r="B3255" s="42" t="s">
        <v>50</v>
      </c>
      <c r="C3255" s="42" t="s">
        <v>2998</v>
      </c>
      <c r="D3255" s="42" t="s">
        <v>409</v>
      </c>
      <c r="E3255">
        <v>754464</v>
      </c>
      <c r="F3255">
        <v>3</v>
      </c>
      <c r="G3255" s="2">
        <v>46031</v>
      </c>
      <c r="H3255" s="42" t="s">
        <v>1034</v>
      </c>
      <c r="I3255" s="42" t="s">
        <v>62</v>
      </c>
      <c r="J3255" s="42" t="s">
        <v>1219</v>
      </c>
      <c r="K3255" s="42" t="s">
        <v>2999</v>
      </c>
      <c r="L3255" s="2">
        <v>46053</v>
      </c>
      <c r="M3255" s="42" t="s">
        <v>582</v>
      </c>
    </row>
    <row r="3256" spans="1:13" x14ac:dyDescent="0.25">
      <c r="A3256" s="42" t="s">
        <v>908</v>
      </c>
      <c r="B3256" s="42" t="s">
        <v>859</v>
      </c>
      <c r="C3256" s="42" t="s">
        <v>2432</v>
      </c>
      <c r="D3256" s="42" t="s">
        <v>409</v>
      </c>
      <c r="E3256">
        <v>1930338</v>
      </c>
      <c r="F3256">
        <v>3</v>
      </c>
      <c r="G3256" s="2">
        <v>46006</v>
      </c>
      <c r="H3256" s="42" t="s">
        <v>1033</v>
      </c>
      <c r="I3256" s="42" t="s">
        <v>62</v>
      </c>
      <c r="J3256" s="42" t="s">
        <v>1219</v>
      </c>
      <c r="K3256" s="42" t="s">
        <v>2432</v>
      </c>
      <c r="L3256" s="2">
        <v>46053</v>
      </c>
      <c r="M3256" s="42" t="s">
        <v>582</v>
      </c>
    </row>
    <row r="3257" spans="1:13" x14ac:dyDescent="0.25">
      <c r="A3257" s="42" t="s">
        <v>110</v>
      </c>
      <c r="B3257" s="42" t="s">
        <v>9604</v>
      </c>
      <c r="C3257" s="42" t="s">
        <v>1777</v>
      </c>
      <c r="D3257" s="42" t="s">
        <v>409</v>
      </c>
      <c r="E3257">
        <v>-18033133</v>
      </c>
      <c r="F3257">
        <v>3</v>
      </c>
      <c r="G3257" s="2">
        <v>45960</v>
      </c>
      <c r="H3257" s="42" t="s">
        <v>1221</v>
      </c>
      <c r="I3257" s="42" t="s">
        <v>62</v>
      </c>
      <c r="J3257" s="42" t="s">
        <v>1141</v>
      </c>
      <c r="K3257" s="42" t="s">
        <v>1777</v>
      </c>
      <c r="L3257" s="2">
        <v>46053</v>
      </c>
      <c r="M3257" s="42" t="s">
        <v>582</v>
      </c>
    </row>
    <row r="3258" spans="1:13" x14ac:dyDescent="0.25">
      <c r="A3258" s="42" t="s">
        <v>3000</v>
      </c>
      <c r="B3258" s="42" t="s">
        <v>3001</v>
      </c>
      <c r="C3258" s="42" t="s">
        <v>3002</v>
      </c>
      <c r="D3258" s="42" t="s">
        <v>409</v>
      </c>
      <c r="E3258">
        <v>794224</v>
      </c>
      <c r="F3258">
        <v>3</v>
      </c>
      <c r="G3258" s="2">
        <v>46030</v>
      </c>
      <c r="H3258" s="42" t="s">
        <v>1035</v>
      </c>
      <c r="I3258" s="42" t="s">
        <v>62</v>
      </c>
      <c r="J3258" s="42" t="s">
        <v>1141</v>
      </c>
      <c r="K3258" s="42" t="s">
        <v>3003</v>
      </c>
      <c r="L3258" s="2">
        <v>46053</v>
      </c>
      <c r="M3258" s="42" t="s">
        <v>582</v>
      </c>
    </row>
    <row r="3259" spans="1:13" x14ac:dyDescent="0.25">
      <c r="A3259" s="42" t="s">
        <v>3023</v>
      </c>
      <c r="B3259" s="42" t="s">
        <v>3024</v>
      </c>
      <c r="C3259" s="42" t="s">
        <v>3025</v>
      </c>
      <c r="D3259" s="42" t="s">
        <v>409</v>
      </c>
      <c r="E3259">
        <v>97982</v>
      </c>
      <c r="F3259">
        <v>3</v>
      </c>
      <c r="G3259" s="2">
        <v>46052</v>
      </c>
      <c r="H3259" s="42" t="s">
        <v>505</v>
      </c>
      <c r="I3259" s="42" t="s">
        <v>62</v>
      </c>
      <c r="J3259" s="42" t="s">
        <v>1219</v>
      </c>
      <c r="K3259" s="42" t="s">
        <v>3025</v>
      </c>
      <c r="L3259" s="2">
        <v>46053</v>
      </c>
      <c r="M3259" s="42" t="s">
        <v>582</v>
      </c>
    </row>
    <row r="3260" spans="1:13" x14ac:dyDescent="0.25">
      <c r="A3260" s="42" t="s">
        <v>912</v>
      </c>
      <c r="B3260" s="42" t="s">
        <v>1010</v>
      </c>
      <c r="C3260" s="42" t="s">
        <v>2306</v>
      </c>
      <c r="D3260" s="42" t="s">
        <v>409</v>
      </c>
      <c r="E3260">
        <v>-2434117</v>
      </c>
      <c r="F3260">
        <v>3</v>
      </c>
      <c r="G3260" s="2">
        <v>45992</v>
      </c>
      <c r="H3260" s="42" t="s">
        <v>1221</v>
      </c>
      <c r="I3260" s="42" t="s">
        <v>62</v>
      </c>
      <c r="J3260" s="42" t="s">
        <v>1141</v>
      </c>
      <c r="K3260" s="42" t="s">
        <v>10455</v>
      </c>
      <c r="L3260" s="2">
        <v>46053</v>
      </c>
      <c r="M3260" s="42" t="s">
        <v>582</v>
      </c>
    </row>
    <row r="3261" spans="1:13" x14ac:dyDescent="0.25">
      <c r="A3261" s="42" t="s">
        <v>1652</v>
      </c>
      <c r="B3261" s="42" t="s">
        <v>10458</v>
      </c>
      <c r="C3261" s="42" t="s">
        <v>1605</v>
      </c>
      <c r="D3261" s="42" t="s">
        <v>409</v>
      </c>
      <c r="E3261">
        <v>-6396675</v>
      </c>
      <c r="F3261">
        <v>3</v>
      </c>
      <c r="G3261" s="2">
        <v>45911</v>
      </c>
      <c r="H3261" s="42" t="s">
        <v>1036</v>
      </c>
      <c r="I3261" s="42" t="s">
        <v>62</v>
      </c>
      <c r="J3261" s="42" t="s">
        <v>1219</v>
      </c>
      <c r="K3261" s="42" t="s">
        <v>1605</v>
      </c>
      <c r="L3261" s="2">
        <v>46053</v>
      </c>
      <c r="M3261" s="42" t="s">
        <v>582</v>
      </c>
    </row>
    <row r="3262" spans="1:13" x14ac:dyDescent="0.25">
      <c r="A3262" s="42" t="s">
        <v>1646</v>
      </c>
      <c r="B3262" s="42" t="s">
        <v>1647</v>
      </c>
      <c r="C3262" s="42" t="s">
        <v>3029</v>
      </c>
      <c r="D3262" s="42" t="s">
        <v>409</v>
      </c>
      <c r="E3262">
        <v>300473</v>
      </c>
      <c r="F3262">
        <v>3</v>
      </c>
      <c r="G3262" s="2">
        <v>46049</v>
      </c>
      <c r="H3262" s="42" t="s">
        <v>1221</v>
      </c>
      <c r="I3262" s="42" t="s">
        <v>62</v>
      </c>
      <c r="J3262" s="42" t="s">
        <v>1141</v>
      </c>
      <c r="K3262" s="42" t="s">
        <v>3030</v>
      </c>
      <c r="L3262" s="2">
        <v>46053</v>
      </c>
      <c r="M3262" s="42" t="s">
        <v>582</v>
      </c>
    </row>
    <row r="3263" spans="1:13" x14ac:dyDescent="0.25">
      <c r="A3263" s="42" t="s">
        <v>3452</v>
      </c>
      <c r="B3263" s="42" t="s">
        <v>9593</v>
      </c>
      <c r="C3263" s="42" t="s">
        <v>1604</v>
      </c>
      <c r="D3263" s="42" t="s">
        <v>409</v>
      </c>
      <c r="E3263">
        <v>-8737490</v>
      </c>
      <c r="F3263">
        <v>3</v>
      </c>
      <c r="G3263" s="2">
        <v>45904</v>
      </c>
      <c r="H3263" s="42" t="s">
        <v>1221</v>
      </c>
      <c r="I3263" s="42" t="s">
        <v>62</v>
      </c>
      <c r="J3263" s="42" t="s">
        <v>1141</v>
      </c>
      <c r="K3263" s="42" t="s">
        <v>1604</v>
      </c>
      <c r="L3263" s="2">
        <v>46053</v>
      </c>
      <c r="M3263" s="42" t="s">
        <v>582</v>
      </c>
    </row>
    <row r="3264" spans="1:13" x14ac:dyDescent="0.25">
      <c r="A3264" s="42" t="s">
        <v>3452</v>
      </c>
      <c r="B3264" s="42" t="s">
        <v>9593</v>
      </c>
      <c r="C3264" s="42" t="s">
        <v>1604</v>
      </c>
      <c r="D3264" s="42" t="s">
        <v>409</v>
      </c>
      <c r="E3264">
        <v>8737490</v>
      </c>
      <c r="F3264">
        <v>3</v>
      </c>
      <c r="G3264" s="2">
        <v>45904</v>
      </c>
      <c r="H3264" s="42" t="s">
        <v>1221</v>
      </c>
      <c r="I3264" s="42" t="s">
        <v>62</v>
      </c>
      <c r="J3264" s="42" t="s">
        <v>1141</v>
      </c>
      <c r="K3264" s="42" t="s">
        <v>1604</v>
      </c>
      <c r="L3264" s="2">
        <v>46053</v>
      </c>
      <c r="M3264" s="42" t="s">
        <v>582</v>
      </c>
    </row>
    <row r="3265" spans="1:13" x14ac:dyDescent="0.25">
      <c r="A3265" s="42" t="s">
        <v>360</v>
      </c>
      <c r="B3265" s="42" t="s">
        <v>356</v>
      </c>
      <c r="C3265" s="42" t="s">
        <v>2188</v>
      </c>
      <c r="D3265" s="42" t="s">
        <v>409</v>
      </c>
      <c r="E3265">
        <v>352828</v>
      </c>
      <c r="F3265">
        <v>3</v>
      </c>
      <c r="G3265" s="2">
        <v>45989</v>
      </c>
      <c r="H3265" s="42" t="s">
        <v>1221</v>
      </c>
      <c r="I3265" s="42" t="s">
        <v>62</v>
      </c>
      <c r="J3265" s="42" t="s">
        <v>1141</v>
      </c>
      <c r="K3265" s="42" t="s">
        <v>2188</v>
      </c>
      <c r="L3265" s="2">
        <v>46053</v>
      </c>
      <c r="M3265" s="42" t="s">
        <v>582</v>
      </c>
    </row>
    <row r="3266" spans="1:13" x14ac:dyDescent="0.25">
      <c r="A3266" s="42" t="s">
        <v>360</v>
      </c>
      <c r="B3266" s="42" t="s">
        <v>356</v>
      </c>
      <c r="C3266" s="42" t="s">
        <v>2188</v>
      </c>
      <c r="D3266" s="42" t="s">
        <v>409</v>
      </c>
      <c r="E3266">
        <v>-352828</v>
      </c>
      <c r="F3266">
        <v>3</v>
      </c>
      <c r="G3266" s="2">
        <v>45989</v>
      </c>
      <c r="H3266" s="42" t="s">
        <v>1221</v>
      </c>
      <c r="I3266" s="42" t="s">
        <v>62</v>
      </c>
      <c r="J3266" s="42" t="s">
        <v>1141</v>
      </c>
      <c r="K3266" s="42" t="s">
        <v>2188</v>
      </c>
      <c r="L3266" s="2">
        <v>46053</v>
      </c>
      <c r="M3266" s="42" t="s">
        <v>582</v>
      </c>
    </row>
    <row r="3267" spans="1:13" x14ac:dyDescent="0.25">
      <c r="A3267" s="42" t="s">
        <v>155</v>
      </c>
      <c r="B3267" s="42" t="s">
        <v>80</v>
      </c>
      <c r="C3267" s="42" t="s">
        <v>2190</v>
      </c>
      <c r="D3267" s="42" t="s">
        <v>409</v>
      </c>
      <c r="E3267">
        <v>-3032735</v>
      </c>
      <c r="F3267">
        <v>3</v>
      </c>
      <c r="G3267" s="2">
        <v>45989</v>
      </c>
      <c r="H3267" s="42" t="s">
        <v>1221</v>
      </c>
      <c r="I3267" s="42" t="s">
        <v>62</v>
      </c>
      <c r="J3267" s="42" t="s">
        <v>1141</v>
      </c>
      <c r="K3267" s="42" t="s">
        <v>2190</v>
      </c>
      <c r="L3267" s="2">
        <v>46053</v>
      </c>
      <c r="M3267" s="42" t="s">
        <v>582</v>
      </c>
    </row>
    <row r="3268" spans="1:13" x14ac:dyDescent="0.25">
      <c r="A3268" s="42" t="s">
        <v>154</v>
      </c>
      <c r="B3268" s="42" t="s">
        <v>22</v>
      </c>
      <c r="C3268" s="42" t="s">
        <v>2967</v>
      </c>
      <c r="D3268" s="42" t="s">
        <v>409</v>
      </c>
      <c r="E3268">
        <v>607928</v>
      </c>
      <c r="F3268">
        <v>3</v>
      </c>
      <c r="G3268" s="2">
        <v>46023</v>
      </c>
      <c r="H3268" s="42" t="s">
        <v>505</v>
      </c>
      <c r="I3268" s="42" t="s">
        <v>62</v>
      </c>
      <c r="J3268" s="42" t="s">
        <v>1219</v>
      </c>
      <c r="K3268" s="42" t="s">
        <v>2967</v>
      </c>
      <c r="L3268" s="2">
        <v>46053</v>
      </c>
      <c r="M3268" s="42" t="s">
        <v>582</v>
      </c>
    </row>
    <row r="3269" spans="1:13" x14ac:dyDescent="0.25">
      <c r="A3269" s="42" t="s">
        <v>154</v>
      </c>
      <c r="B3269" s="42" t="s">
        <v>22</v>
      </c>
      <c r="C3269" s="42" t="s">
        <v>2194</v>
      </c>
      <c r="D3269" s="42" t="s">
        <v>409</v>
      </c>
      <c r="E3269">
        <v>-4379275</v>
      </c>
      <c r="F3269">
        <v>3</v>
      </c>
      <c r="G3269" s="2">
        <v>45968</v>
      </c>
      <c r="H3269" s="42" t="s">
        <v>1221</v>
      </c>
      <c r="I3269" s="42" t="s">
        <v>62</v>
      </c>
      <c r="J3269" s="42" t="s">
        <v>1141</v>
      </c>
      <c r="K3269" s="42" t="s">
        <v>2194</v>
      </c>
      <c r="L3269" s="2">
        <v>46053</v>
      </c>
      <c r="M3269" s="42" t="s">
        <v>582</v>
      </c>
    </row>
    <row r="3270" spans="1:13" x14ac:dyDescent="0.25">
      <c r="A3270" s="42" t="s">
        <v>154</v>
      </c>
      <c r="B3270" s="42" t="s">
        <v>22</v>
      </c>
      <c r="C3270" s="42" t="s">
        <v>1523</v>
      </c>
      <c r="D3270" s="42" t="s">
        <v>409</v>
      </c>
      <c r="E3270">
        <v>-8352285</v>
      </c>
      <c r="F3270">
        <v>3</v>
      </c>
      <c r="G3270" s="2">
        <v>45870</v>
      </c>
      <c r="H3270" s="42" t="s">
        <v>1221</v>
      </c>
      <c r="I3270" s="42" t="s">
        <v>62</v>
      </c>
      <c r="J3270" s="42" t="s">
        <v>1141</v>
      </c>
      <c r="K3270" s="42" t="s">
        <v>1523</v>
      </c>
      <c r="L3270" s="2">
        <v>46053</v>
      </c>
      <c r="M3270" s="42" t="s">
        <v>582</v>
      </c>
    </row>
    <row r="3271" spans="1:13" x14ac:dyDescent="0.25">
      <c r="A3271" s="42" t="s">
        <v>154</v>
      </c>
      <c r="B3271" s="42" t="s">
        <v>22</v>
      </c>
      <c r="C3271" s="42" t="s">
        <v>2194</v>
      </c>
      <c r="D3271" s="42" t="s">
        <v>409</v>
      </c>
      <c r="E3271">
        <v>4379276</v>
      </c>
      <c r="F3271">
        <v>3</v>
      </c>
      <c r="G3271" s="2">
        <v>45968</v>
      </c>
      <c r="H3271" s="42" t="s">
        <v>1221</v>
      </c>
      <c r="I3271" s="42" t="s">
        <v>62</v>
      </c>
      <c r="J3271" s="42" t="s">
        <v>1141</v>
      </c>
      <c r="K3271" s="42" t="s">
        <v>2194</v>
      </c>
      <c r="L3271" s="2">
        <v>46053</v>
      </c>
      <c r="M3271" s="42" t="s">
        <v>582</v>
      </c>
    </row>
    <row r="3272" spans="1:13" x14ac:dyDescent="0.25">
      <c r="A3272" s="42" t="s">
        <v>10460</v>
      </c>
      <c r="B3272" s="42" t="s">
        <v>10461</v>
      </c>
      <c r="C3272" s="42" t="s">
        <v>876</v>
      </c>
      <c r="D3272" s="42" t="s">
        <v>409</v>
      </c>
      <c r="E3272">
        <v>-818947</v>
      </c>
      <c r="F3272">
        <v>3</v>
      </c>
      <c r="G3272" s="2">
        <v>45568</v>
      </c>
      <c r="H3272" s="42" t="s">
        <v>1033</v>
      </c>
      <c r="I3272" s="42" t="s">
        <v>62</v>
      </c>
      <c r="J3272" s="42" t="s">
        <v>421</v>
      </c>
      <c r="K3272" s="42" t="s">
        <v>876</v>
      </c>
      <c r="L3272" s="2">
        <v>46053</v>
      </c>
      <c r="M3272" s="42" t="s">
        <v>582</v>
      </c>
    </row>
    <row r="3273" spans="1:13" x14ac:dyDescent="0.25">
      <c r="A3273" s="42" t="s">
        <v>348</v>
      </c>
      <c r="B3273" s="42" t="s">
        <v>335</v>
      </c>
      <c r="C3273" s="42" t="s">
        <v>1277</v>
      </c>
      <c r="D3273" s="42" t="s">
        <v>409</v>
      </c>
      <c r="E3273">
        <v>-1741908</v>
      </c>
      <c r="F3273">
        <v>3</v>
      </c>
      <c r="G3273" s="2">
        <v>45806</v>
      </c>
      <c r="H3273" s="42" t="s">
        <v>1221</v>
      </c>
      <c r="I3273" s="42" t="s">
        <v>62</v>
      </c>
      <c r="J3273" s="42" t="s">
        <v>1141</v>
      </c>
      <c r="K3273" s="42" t="s">
        <v>1277</v>
      </c>
      <c r="L3273" s="2">
        <v>46053</v>
      </c>
      <c r="M3273" s="42" t="s">
        <v>582</v>
      </c>
    </row>
    <row r="3274" spans="1:13" x14ac:dyDescent="0.25">
      <c r="A3274" s="42" t="s">
        <v>1646</v>
      </c>
      <c r="B3274" s="42" t="s">
        <v>1647</v>
      </c>
      <c r="C3274" s="42" t="s">
        <v>2313</v>
      </c>
      <c r="D3274" s="42" t="s">
        <v>409</v>
      </c>
      <c r="E3274">
        <v>706542</v>
      </c>
      <c r="F3274">
        <v>3</v>
      </c>
      <c r="G3274" s="2">
        <v>46010</v>
      </c>
      <c r="H3274" s="42" t="s">
        <v>1221</v>
      </c>
      <c r="I3274" s="42" t="s">
        <v>62</v>
      </c>
      <c r="J3274" s="42" t="s">
        <v>1141</v>
      </c>
      <c r="K3274" s="42" t="s">
        <v>2313</v>
      </c>
      <c r="L3274" s="2">
        <v>46053</v>
      </c>
      <c r="M3274" s="42" t="s">
        <v>582</v>
      </c>
    </row>
    <row r="3275" spans="1:13" x14ac:dyDescent="0.25">
      <c r="A3275" s="42" t="s">
        <v>348</v>
      </c>
      <c r="B3275" s="42" t="s">
        <v>335</v>
      </c>
      <c r="C3275" s="42" t="s">
        <v>1772</v>
      </c>
      <c r="D3275" s="42" t="s">
        <v>409</v>
      </c>
      <c r="E3275">
        <v>2108533</v>
      </c>
      <c r="F3275">
        <v>3</v>
      </c>
      <c r="G3275" s="2">
        <v>45959</v>
      </c>
      <c r="H3275" s="42" t="s">
        <v>1221</v>
      </c>
      <c r="I3275" s="42" t="s">
        <v>62</v>
      </c>
      <c r="J3275" s="42" t="s">
        <v>1141</v>
      </c>
      <c r="K3275" s="42" t="s">
        <v>1772</v>
      </c>
      <c r="L3275" s="2">
        <v>46053</v>
      </c>
      <c r="M3275" s="42" t="s">
        <v>582</v>
      </c>
    </row>
    <row r="3276" spans="1:13" x14ac:dyDescent="0.25">
      <c r="A3276" s="42" t="s">
        <v>348</v>
      </c>
      <c r="B3276" s="42" t="s">
        <v>335</v>
      </c>
      <c r="C3276" s="42" t="s">
        <v>1772</v>
      </c>
      <c r="D3276" s="42" t="s">
        <v>409</v>
      </c>
      <c r="E3276">
        <v>-2108533</v>
      </c>
      <c r="F3276">
        <v>3</v>
      </c>
      <c r="G3276" s="2">
        <v>45959</v>
      </c>
      <c r="H3276" s="42" t="s">
        <v>1221</v>
      </c>
      <c r="I3276" s="42" t="s">
        <v>62</v>
      </c>
      <c r="J3276" s="42" t="s">
        <v>1141</v>
      </c>
      <c r="K3276" s="42" t="s">
        <v>1772</v>
      </c>
      <c r="L3276" s="2">
        <v>46053</v>
      </c>
      <c r="M3276" s="42" t="s">
        <v>582</v>
      </c>
    </row>
    <row r="3277" spans="1:13" x14ac:dyDescent="0.25">
      <c r="A3277" s="42" t="s">
        <v>348</v>
      </c>
      <c r="B3277" s="42" t="s">
        <v>335</v>
      </c>
      <c r="C3277" s="42" t="s">
        <v>1113</v>
      </c>
      <c r="D3277" s="42" t="s">
        <v>409</v>
      </c>
      <c r="E3277">
        <v>344639</v>
      </c>
      <c r="F3277">
        <v>3</v>
      </c>
      <c r="G3277" s="2">
        <v>45747</v>
      </c>
      <c r="H3277" s="42" t="s">
        <v>1221</v>
      </c>
      <c r="I3277" s="42" t="s">
        <v>62</v>
      </c>
      <c r="J3277" s="42" t="s">
        <v>1141</v>
      </c>
      <c r="K3277" s="42" t="s">
        <v>1113</v>
      </c>
      <c r="L3277" s="2">
        <v>46053</v>
      </c>
      <c r="M3277" s="42" t="s">
        <v>582</v>
      </c>
    </row>
    <row r="3278" spans="1:13" x14ac:dyDescent="0.25">
      <c r="A3278" s="42" t="s">
        <v>618</v>
      </c>
      <c r="B3278" s="42" t="s">
        <v>609</v>
      </c>
      <c r="C3278" s="42" t="s">
        <v>664</v>
      </c>
      <c r="D3278" s="42" t="s">
        <v>409</v>
      </c>
      <c r="E3278">
        <v>-275659</v>
      </c>
      <c r="F3278">
        <v>3</v>
      </c>
      <c r="G3278" s="2">
        <v>45657</v>
      </c>
      <c r="H3278" s="42" t="s">
        <v>1033</v>
      </c>
      <c r="I3278" s="42" t="s">
        <v>62</v>
      </c>
      <c r="J3278" s="42" t="s">
        <v>421</v>
      </c>
      <c r="K3278" s="42" t="s">
        <v>10459</v>
      </c>
      <c r="L3278" s="2">
        <v>46053</v>
      </c>
      <c r="M3278" s="42" t="s">
        <v>582</v>
      </c>
    </row>
    <row r="3279" spans="1:13" x14ac:dyDescent="0.25">
      <c r="A3279" s="42" t="s">
        <v>348</v>
      </c>
      <c r="B3279" s="42" t="s">
        <v>335</v>
      </c>
      <c r="C3279" s="42" t="s">
        <v>1345</v>
      </c>
      <c r="D3279" s="42" t="s">
        <v>409</v>
      </c>
      <c r="E3279">
        <v>-1395414</v>
      </c>
      <c r="F3279">
        <v>3</v>
      </c>
      <c r="G3279" s="2">
        <v>45809</v>
      </c>
      <c r="H3279" s="42" t="s">
        <v>1221</v>
      </c>
      <c r="I3279" s="42" t="s">
        <v>62</v>
      </c>
      <c r="J3279" s="42" t="s">
        <v>1141</v>
      </c>
      <c r="K3279" s="42" t="s">
        <v>1345</v>
      </c>
      <c r="L3279" s="2">
        <v>46053</v>
      </c>
      <c r="M3279" s="42" t="s">
        <v>582</v>
      </c>
    </row>
    <row r="3280" spans="1:13" x14ac:dyDescent="0.25">
      <c r="A3280" s="42" t="s">
        <v>348</v>
      </c>
      <c r="B3280" s="42" t="s">
        <v>335</v>
      </c>
      <c r="C3280" s="42" t="s">
        <v>1113</v>
      </c>
      <c r="D3280" s="42" t="s">
        <v>409</v>
      </c>
      <c r="E3280">
        <v>-344639</v>
      </c>
      <c r="F3280">
        <v>3</v>
      </c>
      <c r="G3280" s="2">
        <v>45747</v>
      </c>
      <c r="H3280" s="42" t="s">
        <v>1221</v>
      </c>
      <c r="I3280" s="42" t="s">
        <v>62</v>
      </c>
      <c r="J3280" s="42" t="s">
        <v>1141</v>
      </c>
      <c r="K3280" s="42" t="s">
        <v>1113</v>
      </c>
      <c r="L3280" s="2">
        <v>46053</v>
      </c>
      <c r="M3280" s="42" t="s">
        <v>582</v>
      </c>
    </row>
    <row r="3281" spans="1:13" x14ac:dyDescent="0.25">
      <c r="A3281" s="42" t="s">
        <v>348</v>
      </c>
      <c r="B3281" s="42" t="s">
        <v>335</v>
      </c>
      <c r="C3281" s="42" t="s">
        <v>1345</v>
      </c>
      <c r="D3281" s="42" t="s">
        <v>409</v>
      </c>
      <c r="E3281">
        <v>1395414</v>
      </c>
      <c r="F3281">
        <v>3</v>
      </c>
      <c r="G3281" s="2">
        <v>45809</v>
      </c>
      <c r="H3281" s="42" t="s">
        <v>1221</v>
      </c>
      <c r="I3281" s="42" t="s">
        <v>62</v>
      </c>
      <c r="J3281" s="42" t="s">
        <v>1141</v>
      </c>
      <c r="K3281" s="42" t="s">
        <v>1345</v>
      </c>
      <c r="L3281" s="2">
        <v>46053</v>
      </c>
      <c r="M3281" s="42" t="s">
        <v>582</v>
      </c>
    </row>
    <row r="3282" spans="1:13" x14ac:dyDescent="0.25">
      <c r="A3282" s="42" t="s">
        <v>348</v>
      </c>
      <c r="B3282" s="42" t="s">
        <v>335</v>
      </c>
      <c r="C3282" s="42" t="s">
        <v>2305</v>
      </c>
      <c r="D3282" s="42" t="s">
        <v>409</v>
      </c>
      <c r="E3282">
        <v>2469796</v>
      </c>
      <c r="F3282">
        <v>3</v>
      </c>
      <c r="G3282" s="2">
        <v>45992</v>
      </c>
      <c r="H3282" s="42" t="s">
        <v>1221</v>
      </c>
      <c r="I3282" s="42" t="s">
        <v>62</v>
      </c>
      <c r="J3282" s="42" t="s">
        <v>1141</v>
      </c>
      <c r="K3282" s="42" t="s">
        <v>2305</v>
      </c>
      <c r="L3282" s="2">
        <v>46053</v>
      </c>
      <c r="M3282" s="42" t="s">
        <v>582</v>
      </c>
    </row>
    <row r="3283" spans="1:13" x14ac:dyDescent="0.25">
      <c r="A3283" s="42" t="s">
        <v>348</v>
      </c>
      <c r="B3283" s="42" t="s">
        <v>335</v>
      </c>
      <c r="C3283" s="42" t="s">
        <v>1277</v>
      </c>
      <c r="D3283" s="42" t="s">
        <v>409</v>
      </c>
      <c r="E3283">
        <v>1741908</v>
      </c>
      <c r="F3283">
        <v>3</v>
      </c>
      <c r="G3283" s="2">
        <v>45806</v>
      </c>
      <c r="H3283" s="42" t="s">
        <v>1221</v>
      </c>
      <c r="I3283" s="42" t="s">
        <v>62</v>
      </c>
      <c r="J3283" s="42" t="s">
        <v>1141</v>
      </c>
      <c r="K3283" s="42" t="s">
        <v>1277</v>
      </c>
      <c r="L3283" s="2">
        <v>46053</v>
      </c>
      <c r="M3283" s="42" t="s">
        <v>582</v>
      </c>
    </row>
    <row r="3284" spans="1:13" x14ac:dyDescent="0.25">
      <c r="A3284" s="42" t="s">
        <v>151</v>
      </c>
      <c r="B3284" s="42" t="s">
        <v>279</v>
      </c>
      <c r="C3284" s="42" t="s">
        <v>1770</v>
      </c>
      <c r="D3284" s="42" t="s">
        <v>409</v>
      </c>
      <c r="E3284">
        <v>-1267697</v>
      </c>
      <c r="F3284">
        <v>3</v>
      </c>
      <c r="G3284" s="2">
        <v>45987</v>
      </c>
      <c r="H3284" s="42" t="s">
        <v>1221</v>
      </c>
      <c r="I3284" s="42" t="s">
        <v>62</v>
      </c>
      <c r="J3284" s="42" t="s">
        <v>1141</v>
      </c>
      <c r="K3284" s="42" t="s">
        <v>1770</v>
      </c>
      <c r="L3284" s="2">
        <v>46053</v>
      </c>
      <c r="M3284" s="42" t="s">
        <v>582</v>
      </c>
    </row>
    <row r="3285" spans="1:13" x14ac:dyDescent="0.25">
      <c r="A3285" s="42" t="s">
        <v>1355</v>
      </c>
      <c r="B3285" s="42" t="s">
        <v>1356</v>
      </c>
      <c r="C3285" s="42" t="s">
        <v>3018</v>
      </c>
      <c r="D3285" s="42" t="s">
        <v>409</v>
      </c>
      <c r="E3285">
        <v>477407</v>
      </c>
      <c r="F3285">
        <v>3</v>
      </c>
      <c r="G3285" s="2">
        <v>46023</v>
      </c>
      <c r="H3285" s="42" t="s">
        <v>505</v>
      </c>
      <c r="I3285" s="42" t="s">
        <v>62</v>
      </c>
      <c r="J3285" s="42" t="s">
        <v>1219</v>
      </c>
      <c r="K3285" s="42" t="s">
        <v>3018</v>
      </c>
      <c r="L3285" s="2">
        <v>46053</v>
      </c>
      <c r="M3285" s="42" t="s">
        <v>582</v>
      </c>
    </row>
    <row r="3286" spans="1:13" x14ac:dyDescent="0.25">
      <c r="A3286" s="42" t="s">
        <v>151</v>
      </c>
      <c r="B3286" s="42" t="s">
        <v>279</v>
      </c>
      <c r="C3286" s="42" t="s">
        <v>1419</v>
      </c>
      <c r="D3286" s="42" t="s">
        <v>409</v>
      </c>
      <c r="E3286">
        <v>-1256714</v>
      </c>
      <c r="F3286">
        <v>3</v>
      </c>
      <c r="G3286" s="2">
        <v>45839</v>
      </c>
      <c r="H3286" s="42" t="s">
        <v>1221</v>
      </c>
      <c r="I3286" s="42" t="s">
        <v>62</v>
      </c>
      <c r="J3286" s="42" t="s">
        <v>1141</v>
      </c>
      <c r="K3286" s="42" t="s">
        <v>1419</v>
      </c>
      <c r="L3286" s="2">
        <v>46053</v>
      </c>
      <c r="M3286" s="42" t="s">
        <v>582</v>
      </c>
    </row>
    <row r="3287" spans="1:13" x14ac:dyDescent="0.25">
      <c r="A3287" s="42" t="s">
        <v>1646</v>
      </c>
      <c r="B3287" s="42" t="s">
        <v>1647</v>
      </c>
      <c r="C3287" s="42" t="s">
        <v>2313</v>
      </c>
      <c r="D3287" s="42" t="s">
        <v>409</v>
      </c>
      <c r="E3287">
        <v>-706133</v>
      </c>
      <c r="F3287">
        <v>3</v>
      </c>
      <c r="G3287" s="2">
        <v>46010</v>
      </c>
      <c r="H3287" s="42" t="s">
        <v>1221</v>
      </c>
      <c r="I3287" s="42" t="s">
        <v>62</v>
      </c>
      <c r="J3287" s="42" t="s">
        <v>1141</v>
      </c>
      <c r="K3287" s="42" t="s">
        <v>2313</v>
      </c>
      <c r="L3287" s="2">
        <v>46053</v>
      </c>
      <c r="M3287" s="42" t="s">
        <v>582</v>
      </c>
    </row>
    <row r="3288" spans="1:13" x14ac:dyDescent="0.25">
      <c r="A3288" s="42" t="s">
        <v>348</v>
      </c>
      <c r="B3288" s="42" t="s">
        <v>335</v>
      </c>
      <c r="C3288" s="42" t="s">
        <v>2305</v>
      </c>
      <c r="D3288" s="42" t="s">
        <v>409</v>
      </c>
      <c r="E3288">
        <v>-2822624</v>
      </c>
      <c r="F3288">
        <v>3</v>
      </c>
      <c r="G3288" s="2">
        <v>45992</v>
      </c>
      <c r="H3288" s="42" t="s">
        <v>1221</v>
      </c>
      <c r="I3288" s="42" t="s">
        <v>62</v>
      </c>
      <c r="J3288" s="42" t="s">
        <v>1141</v>
      </c>
      <c r="K3288" s="42" t="s">
        <v>2305</v>
      </c>
      <c r="L3288" s="2">
        <v>46053</v>
      </c>
      <c r="M3288" s="42" t="s">
        <v>582</v>
      </c>
    </row>
    <row r="3289" spans="1:13" x14ac:dyDescent="0.25">
      <c r="A3289" s="42" t="s">
        <v>151</v>
      </c>
      <c r="B3289" s="42" t="s">
        <v>279</v>
      </c>
      <c r="C3289" s="42" t="s">
        <v>882</v>
      </c>
      <c r="D3289" s="42" t="s">
        <v>409</v>
      </c>
      <c r="E3289">
        <v>-3275803</v>
      </c>
      <c r="F3289">
        <v>3</v>
      </c>
      <c r="G3289" s="2">
        <v>45444</v>
      </c>
      <c r="H3289" s="42" t="s">
        <v>1221</v>
      </c>
      <c r="I3289" s="42" t="s">
        <v>62</v>
      </c>
      <c r="J3289" s="42" t="s">
        <v>421</v>
      </c>
      <c r="K3289" s="42" t="s">
        <v>882</v>
      </c>
      <c r="L3289" s="2">
        <v>46053</v>
      </c>
      <c r="M3289" s="42" t="s">
        <v>582</v>
      </c>
    </row>
    <row r="3290" spans="1:13" x14ac:dyDescent="0.25">
      <c r="A3290" s="42" t="s">
        <v>1801</v>
      </c>
      <c r="B3290" s="42" t="s">
        <v>1802</v>
      </c>
      <c r="C3290" s="42" t="s">
        <v>1779</v>
      </c>
      <c r="D3290" s="42" t="s">
        <v>409</v>
      </c>
      <c r="E3290">
        <v>-2462174</v>
      </c>
      <c r="F3290">
        <v>3</v>
      </c>
      <c r="G3290" s="2">
        <v>45945</v>
      </c>
      <c r="H3290" s="42" t="s">
        <v>1221</v>
      </c>
      <c r="I3290" s="42" t="s">
        <v>62</v>
      </c>
      <c r="J3290" s="42" t="s">
        <v>1141</v>
      </c>
      <c r="K3290" s="42" t="s">
        <v>10456</v>
      </c>
      <c r="L3290" s="2">
        <v>46052</v>
      </c>
      <c r="M3290" s="42" t="s">
        <v>582</v>
      </c>
    </row>
    <row r="3291" spans="1:13" x14ac:dyDescent="0.25">
      <c r="A3291" s="42" t="s">
        <v>1085</v>
      </c>
      <c r="B3291" s="42" t="s">
        <v>1086</v>
      </c>
      <c r="C3291" s="42" t="s">
        <v>3350</v>
      </c>
      <c r="D3291" s="42" t="s">
        <v>409</v>
      </c>
      <c r="E3291">
        <v>992844</v>
      </c>
      <c r="F3291">
        <v>3</v>
      </c>
      <c r="G3291" s="2">
        <v>46023</v>
      </c>
      <c r="H3291" s="42" t="s">
        <v>1033</v>
      </c>
      <c r="I3291" s="42" t="s">
        <v>62</v>
      </c>
      <c r="J3291" s="42" t="s">
        <v>1219</v>
      </c>
      <c r="K3291" s="42" t="s">
        <v>3351</v>
      </c>
      <c r="L3291" s="2">
        <v>46052</v>
      </c>
      <c r="M3291" s="42" t="s">
        <v>582</v>
      </c>
    </row>
    <row r="3292" spans="1:13" x14ac:dyDescent="0.25">
      <c r="A3292" s="42" t="s">
        <v>912</v>
      </c>
      <c r="B3292" s="42" t="s">
        <v>1010</v>
      </c>
      <c r="C3292" s="42" t="s">
        <v>3353</v>
      </c>
      <c r="D3292" s="42" t="s">
        <v>409</v>
      </c>
      <c r="E3292">
        <v>1804355</v>
      </c>
      <c r="F3292">
        <v>3</v>
      </c>
      <c r="G3292" s="2">
        <v>46023</v>
      </c>
      <c r="H3292" s="42" t="s">
        <v>1221</v>
      </c>
      <c r="I3292" s="42" t="s">
        <v>62</v>
      </c>
      <c r="J3292" s="42" t="s">
        <v>1141</v>
      </c>
      <c r="K3292" s="42" t="s">
        <v>3353</v>
      </c>
      <c r="L3292" s="2">
        <v>46052</v>
      </c>
      <c r="M3292" s="42" t="s">
        <v>582</v>
      </c>
    </row>
    <row r="3293" spans="1:13" x14ac:dyDescent="0.25">
      <c r="A3293" s="42" t="s">
        <v>1355</v>
      </c>
      <c r="B3293" s="42" t="s">
        <v>1356</v>
      </c>
      <c r="C3293" s="42" t="s">
        <v>3343</v>
      </c>
      <c r="D3293" s="42" t="s">
        <v>409</v>
      </c>
      <c r="E3293">
        <v>2705308</v>
      </c>
      <c r="F3293">
        <v>3</v>
      </c>
      <c r="G3293" s="2">
        <v>46023</v>
      </c>
      <c r="H3293" s="42" t="s">
        <v>1221</v>
      </c>
      <c r="I3293" s="42" t="s">
        <v>62</v>
      </c>
      <c r="J3293" s="42" t="s">
        <v>1141</v>
      </c>
      <c r="K3293" s="42" t="s">
        <v>3343</v>
      </c>
      <c r="L3293" s="2">
        <v>46052</v>
      </c>
      <c r="M3293" s="42" t="s">
        <v>582</v>
      </c>
    </row>
    <row r="3294" spans="1:13" x14ac:dyDescent="0.25">
      <c r="A3294" s="42" t="s">
        <v>2824</v>
      </c>
      <c r="B3294" s="42" t="s">
        <v>2825</v>
      </c>
      <c r="C3294" s="42" t="s">
        <v>2826</v>
      </c>
      <c r="D3294" s="42" t="s">
        <v>409</v>
      </c>
      <c r="E3294">
        <v>5956295</v>
      </c>
      <c r="F3294">
        <v>3</v>
      </c>
      <c r="G3294" s="2">
        <v>46049</v>
      </c>
      <c r="H3294" s="42" t="s">
        <v>1036</v>
      </c>
      <c r="I3294" s="42" t="s">
        <v>62</v>
      </c>
      <c r="J3294" s="42" t="s">
        <v>1219</v>
      </c>
      <c r="K3294" s="42" t="s">
        <v>2827</v>
      </c>
      <c r="L3294" s="2">
        <v>46052</v>
      </c>
      <c r="M3294" s="42" t="s">
        <v>582</v>
      </c>
    </row>
    <row r="3295" spans="1:13" x14ac:dyDescent="0.25">
      <c r="A3295" s="42" t="s">
        <v>1441</v>
      </c>
      <c r="B3295" s="42" t="s">
        <v>1442</v>
      </c>
      <c r="C3295" s="42" t="s">
        <v>3409</v>
      </c>
      <c r="D3295" s="42" t="s">
        <v>409</v>
      </c>
      <c r="E3295">
        <v>2382518</v>
      </c>
      <c r="F3295">
        <v>3</v>
      </c>
      <c r="G3295" s="2">
        <v>46053</v>
      </c>
      <c r="H3295" s="42" t="s">
        <v>1036</v>
      </c>
      <c r="I3295" s="42" t="s">
        <v>62</v>
      </c>
      <c r="J3295" s="42" t="s">
        <v>1219</v>
      </c>
      <c r="K3295" s="42" t="s">
        <v>3410</v>
      </c>
      <c r="L3295" s="2">
        <v>46052</v>
      </c>
      <c r="M3295" s="42" t="s">
        <v>582</v>
      </c>
    </row>
    <row r="3296" spans="1:13" x14ac:dyDescent="0.25">
      <c r="A3296" s="42" t="s">
        <v>1515</v>
      </c>
      <c r="B3296" s="42" t="s">
        <v>1516</v>
      </c>
      <c r="C3296" s="42" t="s">
        <v>3411</v>
      </c>
      <c r="D3296" s="42" t="s">
        <v>409</v>
      </c>
      <c r="E3296">
        <v>1000882</v>
      </c>
      <c r="F3296">
        <v>3</v>
      </c>
      <c r="G3296" s="2">
        <v>46052</v>
      </c>
      <c r="H3296" s="42" t="s">
        <v>505</v>
      </c>
      <c r="I3296" s="42" t="s">
        <v>62</v>
      </c>
      <c r="J3296" s="42" t="s">
        <v>1219</v>
      </c>
      <c r="K3296" s="42" t="s">
        <v>3411</v>
      </c>
      <c r="L3296" s="2">
        <v>46052</v>
      </c>
      <c r="M3296" s="42" t="s">
        <v>582</v>
      </c>
    </row>
    <row r="3297" spans="1:13" x14ac:dyDescent="0.25">
      <c r="A3297" s="42" t="s">
        <v>154</v>
      </c>
      <c r="B3297" s="42" t="s">
        <v>22</v>
      </c>
      <c r="C3297" s="42" t="s">
        <v>3091</v>
      </c>
      <c r="D3297" s="42" t="s">
        <v>409</v>
      </c>
      <c r="E3297">
        <v>3107008</v>
      </c>
      <c r="F3297">
        <v>3</v>
      </c>
      <c r="G3297" s="2">
        <v>46023</v>
      </c>
      <c r="H3297" s="42" t="s">
        <v>1221</v>
      </c>
      <c r="I3297" s="42" t="s">
        <v>62</v>
      </c>
      <c r="J3297" s="42" t="s">
        <v>1141</v>
      </c>
      <c r="K3297" s="42" t="s">
        <v>3091</v>
      </c>
      <c r="L3297" s="2">
        <v>46050</v>
      </c>
      <c r="M3297" s="42" t="s">
        <v>582</v>
      </c>
    </row>
    <row r="3298" spans="1:13" x14ac:dyDescent="0.25">
      <c r="A3298" s="42" t="s">
        <v>3023</v>
      </c>
      <c r="B3298" s="42" t="s">
        <v>3024</v>
      </c>
      <c r="C3298" s="42" t="s">
        <v>3162</v>
      </c>
      <c r="D3298" s="42" t="s">
        <v>409</v>
      </c>
      <c r="E3298">
        <v>555228</v>
      </c>
      <c r="F3298">
        <v>3</v>
      </c>
      <c r="G3298" s="2">
        <v>46027</v>
      </c>
      <c r="H3298" s="42" t="s">
        <v>1221</v>
      </c>
      <c r="I3298" s="42" t="s">
        <v>62</v>
      </c>
      <c r="J3298" s="42" t="s">
        <v>1141</v>
      </c>
      <c r="K3298" s="42" t="s">
        <v>3162</v>
      </c>
      <c r="L3298" s="2">
        <v>46043</v>
      </c>
      <c r="M3298" s="42" t="s">
        <v>582</v>
      </c>
    </row>
    <row r="3299" spans="1:13" x14ac:dyDescent="0.25">
      <c r="A3299" s="42" t="s">
        <v>924</v>
      </c>
      <c r="B3299" s="42" t="s">
        <v>901</v>
      </c>
      <c r="C3299" s="42" t="s">
        <v>12022</v>
      </c>
      <c r="D3299" s="42" t="s">
        <v>409</v>
      </c>
      <c r="E3299">
        <v>3000000</v>
      </c>
      <c r="F3299">
        <v>12</v>
      </c>
      <c r="G3299" s="2">
        <v>46178</v>
      </c>
      <c r="H3299" s="42" t="s">
        <v>467</v>
      </c>
      <c r="I3299" s="42" t="s">
        <v>63</v>
      </c>
      <c r="J3299" s="42" t="s">
        <v>438</v>
      </c>
      <c r="K3299" s="42" t="s">
        <v>12023</v>
      </c>
      <c r="L3299" s="2">
        <v>46387</v>
      </c>
      <c r="M3299" s="42" t="s">
        <v>582</v>
      </c>
    </row>
    <row r="3300" spans="1:13" x14ac:dyDescent="0.25">
      <c r="A3300" s="42" t="s">
        <v>10492</v>
      </c>
      <c r="B3300" s="42" t="s">
        <v>10493</v>
      </c>
      <c r="C3300" s="42" t="s">
        <v>10494</v>
      </c>
      <c r="D3300" s="42" t="s">
        <v>409</v>
      </c>
      <c r="E3300">
        <v>2058700</v>
      </c>
      <c r="F3300">
        <v>8</v>
      </c>
      <c r="G3300" s="2">
        <v>46160</v>
      </c>
      <c r="H3300" s="42" t="s">
        <v>467</v>
      </c>
      <c r="I3300" s="42" t="s">
        <v>63</v>
      </c>
      <c r="J3300" s="42" t="s">
        <v>438</v>
      </c>
      <c r="K3300" s="42" t="s">
        <v>10495</v>
      </c>
      <c r="L3300" s="2">
        <v>46387</v>
      </c>
      <c r="M3300" s="42" t="s">
        <v>582</v>
      </c>
    </row>
    <row r="3301" spans="1:13" x14ac:dyDescent="0.25">
      <c r="A3301" s="42" t="s">
        <v>910</v>
      </c>
      <c r="B3301" s="42" t="s">
        <v>911</v>
      </c>
      <c r="C3301" s="42" t="s">
        <v>6404</v>
      </c>
      <c r="D3301" s="42" t="s">
        <v>409</v>
      </c>
      <c r="E3301">
        <v>6000000</v>
      </c>
      <c r="F3301">
        <v>16</v>
      </c>
      <c r="G3301" s="2">
        <v>46034</v>
      </c>
      <c r="H3301" s="42" t="s">
        <v>447</v>
      </c>
      <c r="I3301" s="42" t="s">
        <v>63</v>
      </c>
      <c r="J3301" s="42" t="s">
        <v>438</v>
      </c>
      <c r="K3301" s="42" t="s">
        <v>459</v>
      </c>
      <c r="L3301" s="2">
        <v>46387</v>
      </c>
      <c r="M3301" s="42" t="s">
        <v>582</v>
      </c>
    </row>
    <row r="3302" spans="1:13" x14ac:dyDescent="0.25">
      <c r="A3302" s="42" t="s">
        <v>921</v>
      </c>
      <c r="B3302" s="42" t="s">
        <v>845</v>
      </c>
      <c r="C3302" s="42" t="s">
        <v>6420</v>
      </c>
      <c r="D3302" s="42" t="s">
        <v>409</v>
      </c>
      <c r="E3302">
        <v>5000000</v>
      </c>
      <c r="F3302">
        <v>11</v>
      </c>
      <c r="G3302" s="2">
        <v>46112</v>
      </c>
      <c r="H3302" s="42" t="s">
        <v>460</v>
      </c>
      <c r="I3302" s="42" t="s">
        <v>63</v>
      </c>
      <c r="J3302" s="42" t="s">
        <v>438</v>
      </c>
      <c r="K3302" s="42" t="s">
        <v>9516</v>
      </c>
      <c r="L3302" s="2">
        <v>46386</v>
      </c>
      <c r="M3302" s="42" t="s">
        <v>582</v>
      </c>
    </row>
    <row r="3303" spans="1:13" x14ac:dyDescent="0.25">
      <c r="A3303" s="42" t="s">
        <v>10492</v>
      </c>
      <c r="B3303" s="42" t="s">
        <v>10493</v>
      </c>
      <c r="C3303" s="42" t="s">
        <v>10494</v>
      </c>
      <c r="D3303" s="42" t="s">
        <v>409</v>
      </c>
      <c r="E3303">
        <v>2000000</v>
      </c>
      <c r="F3303">
        <v>8</v>
      </c>
      <c r="G3303" s="2">
        <v>46160</v>
      </c>
      <c r="H3303" s="42" t="s">
        <v>467</v>
      </c>
      <c r="I3303" s="42" t="s">
        <v>63</v>
      </c>
      <c r="J3303" s="42" t="s">
        <v>438</v>
      </c>
      <c r="K3303" s="42" t="s">
        <v>10495</v>
      </c>
      <c r="L3303" s="2">
        <v>46356</v>
      </c>
      <c r="M3303" s="42" t="s">
        <v>582</v>
      </c>
    </row>
    <row r="3304" spans="1:13" x14ac:dyDescent="0.25">
      <c r="A3304" s="42" t="s">
        <v>921</v>
      </c>
      <c r="B3304" s="42" t="s">
        <v>845</v>
      </c>
      <c r="C3304" s="42" t="s">
        <v>6402</v>
      </c>
      <c r="D3304" s="42" t="s">
        <v>409</v>
      </c>
      <c r="E3304">
        <v>5000000</v>
      </c>
      <c r="F3304">
        <v>11</v>
      </c>
      <c r="G3304" s="2">
        <v>46112</v>
      </c>
      <c r="H3304" s="42" t="s">
        <v>460</v>
      </c>
      <c r="I3304" s="42" t="s">
        <v>63</v>
      </c>
      <c r="J3304" s="42" t="s">
        <v>438</v>
      </c>
      <c r="K3304" s="42" t="s">
        <v>9516</v>
      </c>
      <c r="L3304" s="2">
        <v>46356</v>
      </c>
      <c r="M3304" s="42" t="s">
        <v>582</v>
      </c>
    </row>
    <row r="3305" spans="1:13" x14ac:dyDescent="0.25">
      <c r="A3305" s="42" t="s">
        <v>924</v>
      </c>
      <c r="B3305" s="42" t="s">
        <v>901</v>
      </c>
      <c r="C3305" s="42" t="s">
        <v>12022</v>
      </c>
      <c r="D3305" s="42" t="s">
        <v>409</v>
      </c>
      <c r="E3305">
        <v>3000000</v>
      </c>
      <c r="F3305">
        <v>12</v>
      </c>
      <c r="G3305" s="2">
        <v>46178</v>
      </c>
      <c r="H3305" s="42" t="s">
        <v>467</v>
      </c>
      <c r="I3305" s="42" t="s">
        <v>63</v>
      </c>
      <c r="J3305" s="42" t="s">
        <v>438</v>
      </c>
      <c r="K3305" s="42" t="s">
        <v>12023</v>
      </c>
      <c r="L3305" s="2">
        <v>46353</v>
      </c>
      <c r="M3305" s="42" t="s">
        <v>582</v>
      </c>
    </row>
    <row r="3306" spans="1:13" x14ac:dyDescent="0.25">
      <c r="A3306" s="42" t="s">
        <v>921</v>
      </c>
      <c r="B3306" s="42" t="s">
        <v>845</v>
      </c>
      <c r="C3306" s="42" t="s">
        <v>6402</v>
      </c>
      <c r="D3306" s="42" t="s">
        <v>409</v>
      </c>
      <c r="E3306">
        <v>5000000</v>
      </c>
      <c r="F3306">
        <v>11</v>
      </c>
      <c r="G3306" s="2">
        <v>46112</v>
      </c>
      <c r="H3306" s="42" t="s">
        <v>460</v>
      </c>
      <c r="I3306" s="42" t="s">
        <v>63</v>
      </c>
      <c r="J3306" s="42" t="s">
        <v>438</v>
      </c>
      <c r="K3306" s="42" t="s">
        <v>9516</v>
      </c>
      <c r="L3306" s="2">
        <v>46351</v>
      </c>
      <c r="M3306" s="42" t="s">
        <v>582</v>
      </c>
    </row>
    <row r="3307" spans="1:13" x14ac:dyDescent="0.25">
      <c r="A3307" s="42" t="s">
        <v>910</v>
      </c>
      <c r="B3307" s="42" t="s">
        <v>911</v>
      </c>
      <c r="C3307" s="42" t="s">
        <v>6404</v>
      </c>
      <c r="D3307" s="42" t="s">
        <v>409</v>
      </c>
      <c r="E3307">
        <v>6000000</v>
      </c>
      <c r="F3307">
        <v>16</v>
      </c>
      <c r="G3307" s="2">
        <v>46034</v>
      </c>
      <c r="H3307" s="42" t="s">
        <v>447</v>
      </c>
      <c r="I3307" s="42" t="s">
        <v>63</v>
      </c>
      <c r="J3307" s="42" t="s">
        <v>438</v>
      </c>
      <c r="K3307" s="42" t="s">
        <v>459</v>
      </c>
      <c r="L3307" s="2">
        <v>46326</v>
      </c>
      <c r="M3307" s="42" t="s">
        <v>582</v>
      </c>
    </row>
    <row r="3308" spans="1:13" x14ac:dyDescent="0.25">
      <c r="A3308" s="42" t="s">
        <v>921</v>
      </c>
      <c r="B3308" s="42" t="s">
        <v>845</v>
      </c>
      <c r="C3308" s="42" t="s">
        <v>6420</v>
      </c>
      <c r="D3308" s="42" t="s">
        <v>409</v>
      </c>
      <c r="E3308">
        <v>5000000</v>
      </c>
      <c r="F3308">
        <v>11</v>
      </c>
      <c r="G3308" s="2">
        <v>46112</v>
      </c>
      <c r="H3308" s="42" t="s">
        <v>460</v>
      </c>
      <c r="I3308" s="42" t="s">
        <v>63</v>
      </c>
      <c r="J3308" s="42" t="s">
        <v>438</v>
      </c>
      <c r="K3308" s="42" t="s">
        <v>9516</v>
      </c>
      <c r="L3308" s="2">
        <v>46325</v>
      </c>
      <c r="M3308" s="42" t="s">
        <v>582</v>
      </c>
    </row>
    <row r="3309" spans="1:13" x14ac:dyDescent="0.25">
      <c r="A3309" s="42" t="s">
        <v>924</v>
      </c>
      <c r="B3309" s="42" t="s">
        <v>901</v>
      </c>
      <c r="C3309" s="42" t="s">
        <v>12022</v>
      </c>
      <c r="D3309" s="42" t="s">
        <v>409</v>
      </c>
      <c r="E3309">
        <v>3000000</v>
      </c>
      <c r="F3309">
        <v>12</v>
      </c>
      <c r="G3309" s="2">
        <v>46178</v>
      </c>
      <c r="H3309" s="42" t="s">
        <v>467</v>
      </c>
      <c r="I3309" s="42" t="s">
        <v>63</v>
      </c>
      <c r="J3309" s="42" t="s">
        <v>438</v>
      </c>
      <c r="K3309" s="42" t="s">
        <v>12023</v>
      </c>
      <c r="L3309" s="2">
        <v>46325</v>
      </c>
      <c r="M3309" s="42" t="s">
        <v>582</v>
      </c>
    </row>
    <row r="3310" spans="1:13" x14ac:dyDescent="0.25">
      <c r="A3310" s="42" t="s">
        <v>10492</v>
      </c>
      <c r="B3310" s="42" t="s">
        <v>10493</v>
      </c>
      <c r="C3310" s="42" t="s">
        <v>10494</v>
      </c>
      <c r="D3310" s="42" t="s">
        <v>409</v>
      </c>
      <c r="E3310">
        <v>2000000</v>
      </c>
      <c r="F3310">
        <v>8</v>
      </c>
      <c r="G3310" s="2">
        <v>46160</v>
      </c>
      <c r="H3310" s="42" t="s">
        <v>467</v>
      </c>
      <c r="I3310" s="42" t="s">
        <v>63</v>
      </c>
      <c r="J3310" s="42" t="s">
        <v>438</v>
      </c>
      <c r="K3310" s="42" t="s">
        <v>10495</v>
      </c>
      <c r="L3310" s="2">
        <v>46325</v>
      </c>
      <c r="M3310" s="42" t="s">
        <v>582</v>
      </c>
    </row>
    <row r="3311" spans="1:13" x14ac:dyDescent="0.25">
      <c r="A3311" s="42" t="s">
        <v>921</v>
      </c>
      <c r="B3311" s="42" t="s">
        <v>845</v>
      </c>
      <c r="C3311" s="42" t="s">
        <v>6402</v>
      </c>
      <c r="D3311" s="42" t="s">
        <v>409</v>
      </c>
      <c r="E3311">
        <v>5000000</v>
      </c>
      <c r="F3311">
        <v>11</v>
      </c>
      <c r="G3311" s="2">
        <v>46112</v>
      </c>
      <c r="H3311" s="42" t="s">
        <v>460</v>
      </c>
      <c r="I3311" s="42" t="s">
        <v>63</v>
      </c>
      <c r="J3311" s="42" t="s">
        <v>438</v>
      </c>
      <c r="K3311" s="42" t="s">
        <v>9516</v>
      </c>
      <c r="L3311" s="2">
        <v>46306</v>
      </c>
      <c r="M3311" s="42" t="s">
        <v>582</v>
      </c>
    </row>
    <row r="3312" spans="1:13" x14ac:dyDescent="0.25">
      <c r="A3312" s="42" t="s">
        <v>924</v>
      </c>
      <c r="B3312" s="42" t="s">
        <v>901</v>
      </c>
      <c r="C3312" s="42" t="s">
        <v>12022</v>
      </c>
      <c r="D3312" s="42" t="s">
        <v>409</v>
      </c>
      <c r="E3312">
        <v>3000000</v>
      </c>
      <c r="F3312">
        <v>12</v>
      </c>
      <c r="G3312" s="2">
        <v>46178</v>
      </c>
      <c r="H3312" s="42" t="s">
        <v>467</v>
      </c>
      <c r="I3312" s="42" t="s">
        <v>63</v>
      </c>
      <c r="J3312" s="42" t="s">
        <v>438</v>
      </c>
      <c r="K3312" s="42" t="s">
        <v>12023</v>
      </c>
      <c r="L3312" s="2">
        <v>46295</v>
      </c>
      <c r="M3312" s="42" t="s">
        <v>582</v>
      </c>
    </row>
    <row r="3313" spans="1:13" x14ac:dyDescent="0.25">
      <c r="A3313" s="42" t="s">
        <v>910</v>
      </c>
      <c r="B3313" s="42" t="s">
        <v>911</v>
      </c>
      <c r="C3313" s="42" t="s">
        <v>6404</v>
      </c>
      <c r="D3313" s="42" t="s">
        <v>409</v>
      </c>
      <c r="E3313">
        <v>6000000</v>
      </c>
      <c r="F3313">
        <v>16</v>
      </c>
      <c r="G3313" s="2">
        <v>46034</v>
      </c>
      <c r="H3313" s="42" t="s">
        <v>447</v>
      </c>
      <c r="I3313" s="42" t="s">
        <v>63</v>
      </c>
      <c r="J3313" s="42" t="s">
        <v>438</v>
      </c>
      <c r="K3313" s="42" t="s">
        <v>459</v>
      </c>
      <c r="L3313" s="2">
        <v>46295</v>
      </c>
      <c r="M3313" s="42" t="s">
        <v>582</v>
      </c>
    </row>
    <row r="3314" spans="1:13" x14ac:dyDescent="0.25">
      <c r="A3314" s="42" t="s">
        <v>921</v>
      </c>
      <c r="B3314" s="42" t="s">
        <v>845</v>
      </c>
      <c r="C3314" s="42" t="s">
        <v>6420</v>
      </c>
      <c r="D3314" s="42" t="s">
        <v>409</v>
      </c>
      <c r="E3314">
        <v>5000000</v>
      </c>
      <c r="F3314">
        <v>11</v>
      </c>
      <c r="G3314" s="2">
        <v>46112</v>
      </c>
      <c r="H3314" s="42" t="s">
        <v>460</v>
      </c>
      <c r="I3314" s="42" t="s">
        <v>63</v>
      </c>
      <c r="J3314" s="42" t="s">
        <v>438</v>
      </c>
      <c r="K3314" s="42" t="s">
        <v>9516</v>
      </c>
      <c r="L3314" s="2">
        <v>46295</v>
      </c>
      <c r="M3314" s="42" t="s">
        <v>582</v>
      </c>
    </row>
    <row r="3315" spans="1:13" x14ac:dyDescent="0.25">
      <c r="A3315" s="42" t="s">
        <v>10492</v>
      </c>
      <c r="B3315" s="42" t="s">
        <v>10493</v>
      </c>
      <c r="C3315" s="42" t="s">
        <v>10494</v>
      </c>
      <c r="D3315" s="42" t="s">
        <v>409</v>
      </c>
      <c r="E3315">
        <v>1211740</v>
      </c>
      <c r="F3315">
        <v>8</v>
      </c>
      <c r="G3315" s="2">
        <v>46160</v>
      </c>
      <c r="H3315" s="42" t="s">
        <v>467</v>
      </c>
      <c r="I3315" s="42" t="s">
        <v>63</v>
      </c>
      <c r="J3315" s="42" t="s">
        <v>438</v>
      </c>
      <c r="K3315" s="42" t="s">
        <v>10495</v>
      </c>
      <c r="L3315" s="2">
        <v>46295</v>
      </c>
      <c r="M3315" s="42" t="s">
        <v>582</v>
      </c>
    </row>
    <row r="3316" spans="1:13" x14ac:dyDescent="0.25">
      <c r="A3316" s="42" t="s">
        <v>921</v>
      </c>
      <c r="B3316" s="42" t="s">
        <v>845</v>
      </c>
      <c r="C3316" s="42" t="s">
        <v>6402</v>
      </c>
      <c r="D3316" s="42" t="s">
        <v>409</v>
      </c>
      <c r="E3316">
        <v>5000000</v>
      </c>
      <c r="F3316">
        <v>11</v>
      </c>
      <c r="G3316" s="2">
        <v>46112</v>
      </c>
      <c r="H3316" s="42" t="s">
        <v>460</v>
      </c>
      <c r="I3316" s="42" t="s">
        <v>63</v>
      </c>
      <c r="J3316" s="42" t="s">
        <v>438</v>
      </c>
      <c r="K3316" s="42" t="s">
        <v>9516</v>
      </c>
      <c r="L3316" s="2">
        <v>46295</v>
      </c>
      <c r="M3316" s="42" t="s">
        <v>582</v>
      </c>
    </row>
    <row r="3317" spans="1:13" x14ac:dyDescent="0.25">
      <c r="A3317" s="42" t="s">
        <v>172</v>
      </c>
      <c r="B3317" s="42" t="s">
        <v>1220</v>
      </c>
      <c r="C3317" s="42" t="s">
        <v>2702</v>
      </c>
      <c r="D3317" s="42" t="s">
        <v>409</v>
      </c>
      <c r="E3317">
        <v>37683902</v>
      </c>
      <c r="F3317">
        <v>8</v>
      </c>
      <c r="G3317" s="2">
        <v>46034</v>
      </c>
      <c r="H3317" s="42" t="s">
        <v>460</v>
      </c>
      <c r="I3317" s="42" t="s">
        <v>63</v>
      </c>
      <c r="J3317" s="42" t="s">
        <v>438</v>
      </c>
      <c r="K3317" s="42" t="s">
        <v>1635</v>
      </c>
      <c r="L3317" s="2">
        <v>46265</v>
      </c>
      <c r="M3317" s="42" t="s">
        <v>582</v>
      </c>
    </row>
    <row r="3318" spans="1:13" x14ac:dyDescent="0.25">
      <c r="A3318" s="42" t="s">
        <v>910</v>
      </c>
      <c r="B3318" s="42" t="s">
        <v>911</v>
      </c>
      <c r="C3318" s="42" t="s">
        <v>6404</v>
      </c>
      <c r="D3318" s="42" t="s">
        <v>409</v>
      </c>
      <c r="E3318">
        <v>6000000</v>
      </c>
      <c r="F3318">
        <v>16</v>
      </c>
      <c r="G3318" s="2">
        <v>46034</v>
      </c>
      <c r="H3318" s="42" t="s">
        <v>447</v>
      </c>
      <c r="I3318" s="42" t="s">
        <v>63</v>
      </c>
      <c r="J3318" s="42" t="s">
        <v>438</v>
      </c>
      <c r="K3318" s="42" t="s">
        <v>459</v>
      </c>
      <c r="L3318" s="2">
        <v>46265</v>
      </c>
      <c r="M3318" s="42" t="s">
        <v>582</v>
      </c>
    </row>
    <row r="3319" spans="1:13" x14ac:dyDescent="0.25">
      <c r="A3319" s="42" t="s">
        <v>10492</v>
      </c>
      <c r="B3319" s="42" t="s">
        <v>10493</v>
      </c>
      <c r="C3319" s="42" t="s">
        <v>10494</v>
      </c>
      <c r="D3319" s="42" t="s">
        <v>409</v>
      </c>
      <c r="E3319">
        <v>1211740</v>
      </c>
      <c r="F3319">
        <v>8</v>
      </c>
      <c r="G3319" s="2">
        <v>46160</v>
      </c>
      <c r="H3319" s="42" t="s">
        <v>467</v>
      </c>
      <c r="I3319" s="42" t="s">
        <v>63</v>
      </c>
      <c r="J3319" s="42" t="s">
        <v>438</v>
      </c>
      <c r="K3319" s="42" t="s">
        <v>10495</v>
      </c>
      <c r="L3319" s="2">
        <v>46262</v>
      </c>
      <c r="M3319" s="42" t="s">
        <v>582</v>
      </c>
    </row>
    <row r="3320" spans="1:13" x14ac:dyDescent="0.25">
      <c r="A3320" s="42" t="s">
        <v>924</v>
      </c>
      <c r="B3320" s="42" t="s">
        <v>901</v>
      </c>
      <c r="C3320" s="42" t="s">
        <v>12022</v>
      </c>
      <c r="D3320" s="42" t="s">
        <v>409</v>
      </c>
      <c r="E3320">
        <v>3000000</v>
      </c>
      <c r="F3320">
        <v>12</v>
      </c>
      <c r="G3320" s="2">
        <v>46178</v>
      </c>
      <c r="H3320" s="42" t="s">
        <v>467</v>
      </c>
      <c r="I3320" s="42" t="s">
        <v>63</v>
      </c>
      <c r="J3320" s="42" t="s">
        <v>438</v>
      </c>
      <c r="K3320" s="42" t="s">
        <v>12023</v>
      </c>
      <c r="L3320" s="2">
        <v>46262</v>
      </c>
      <c r="M3320" s="42" t="s">
        <v>582</v>
      </c>
    </row>
    <row r="3321" spans="1:13" x14ac:dyDescent="0.25">
      <c r="A3321" s="42" t="s">
        <v>921</v>
      </c>
      <c r="B3321" s="42" t="s">
        <v>845</v>
      </c>
      <c r="C3321" s="42" t="s">
        <v>6402</v>
      </c>
      <c r="D3321" s="42" t="s">
        <v>409</v>
      </c>
      <c r="E3321">
        <v>5000000</v>
      </c>
      <c r="F3321">
        <v>11</v>
      </c>
      <c r="G3321" s="2">
        <v>46112</v>
      </c>
      <c r="H3321" s="42" t="s">
        <v>460</v>
      </c>
      <c r="I3321" s="42" t="s">
        <v>63</v>
      </c>
      <c r="J3321" s="42" t="s">
        <v>438</v>
      </c>
      <c r="K3321" s="42" t="s">
        <v>9516</v>
      </c>
      <c r="L3321" s="2">
        <v>46261</v>
      </c>
      <c r="M3321" s="42" t="s">
        <v>582</v>
      </c>
    </row>
    <row r="3322" spans="1:13" x14ac:dyDescent="0.25">
      <c r="A3322" s="42" t="s">
        <v>921</v>
      </c>
      <c r="B3322" s="42" t="s">
        <v>845</v>
      </c>
      <c r="C3322" s="42" t="s">
        <v>6420</v>
      </c>
      <c r="D3322" s="42" t="s">
        <v>409</v>
      </c>
      <c r="E3322">
        <v>5000000</v>
      </c>
      <c r="F3322">
        <v>11</v>
      </c>
      <c r="G3322" s="2">
        <v>46112</v>
      </c>
      <c r="H3322" s="42" t="s">
        <v>460</v>
      </c>
      <c r="I3322" s="42" t="s">
        <v>63</v>
      </c>
      <c r="J3322" s="42" t="s">
        <v>438</v>
      </c>
      <c r="K3322" s="42" t="s">
        <v>9516</v>
      </c>
      <c r="L3322" s="2">
        <v>46240</v>
      </c>
      <c r="M3322" s="42" t="s">
        <v>582</v>
      </c>
    </row>
    <row r="3323" spans="1:13" x14ac:dyDescent="0.25">
      <c r="A3323" s="42" t="s">
        <v>10492</v>
      </c>
      <c r="B3323" s="42" t="s">
        <v>10493</v>
      </c>
      <c r="C3323" s="42" t="s">
        <v>10494</v>
      </c>
      <c r="D3323" s="42" t="s">
        <v>409</v>
      </c>
      <c r="E3323">
        <v>1211740</v>
      </c>
      <c r="F3323">
        <v>8</v>
      </c>
      <c r="G3323" s="2">
        <v>46160</v>
      </c>
      <c r="H3323" s="42" t="s">
        <v>467</v>
      </c>
      <c r="I3323" s="42" t="s">
        <v>63</v>
      </c>
      <c r="J3323" s="42" t="s">
        <v>438</v>
      </c>
      <c r="K3323" s="42" t="s">
        <v>10495</v>
      </c>
      <c r="L3323" s="2">
        <v>46234</v>
      </c>
      <c r="M3323" s="42" t="s">
        <v>582</v>
      </c>
    </row>
    <row r="3324" spans="1:13" x14ac:dyDescent="0.25">
      <c r="A3324" s="42" t="s">
        <v>5956</v>
      </c>
      <c r="B3324" s="42" t="s">
        <v>5957</v>
      </c>
      <c r="C3324" s="42" t="s">
        <v>5958</v>
      </c>
      <c r="D3324" s="42" t="s">
        <v>409</v>
      </c>
      <c r="E3324">
        <v>1000000</v>
      </c>
      <c r="F3324">
        <v>3</v>
      </c>
      <c r="G3324" s="2">
        <v>46090</v>
      </c>
      <c r="H3324" s="42" t="s">
        <v>467</v>
      </c>
      <c r="I3324" s="42" t="s">
        <v>63</v>
      </c>
      <c r="J3324" s="42" t="s">
        <v>438</v>
      </c>
      <c r="K3324" s="42" t="s">
        <v>5959</v>
      </c>
      <c r="L3324" s="2">
        <v>46234</v>
      </c>
      <c r="M3324" s="42" t="s">
        <v>582</v>
      </c>
    </row>
    <row r="3325" spans="1:13" x14ac:dyDescent="0.25">
      <c r="A3325" s="42"/>
      <c r="B3325" s="42" t="s">
        <v>1214</v>
      </c>
      <c r="C3325" s="42" t="s">
        <v>1263</v>
      </c>
      <c r="D3325" s="42" t="s">
        <v>409</v>
      </c>
      <c r="E3325">
        <v>150000000</v>
      </c>
      <c r="F3325">
        <v>6</v>
      </c>
      <c r="G3325" s="2">
        <v>45776</v>
      </c>
      <c r="H3325" s="42" t="s">
        <v>447</v>
      </c>
      <c r="I3325" s="42" t="s">
        <v>63</v>
      </c>
      <c r="J3325" s="42" t="s">
        <v>438</v>
      </c>
      <c r="K3325" s="42" t="s">
        <v>1263</v>
      </c>
      <c r="L3325" s="2">
        <v>46234</v>
      </c>
      <c r="M3325" s="42" t="s">
        <v>582</v>
      </c>
    </row>
    <row r="3326" spans="1:13" x14ac:dyDescent="0.25">
      <c r="A3326" s="42" t="s">
        <v>924</v>
      </c>
      <c r="B3326" s="42" t="s">
        <v>901</v>
      </c>
      <c r="C3326" s="42" t="s">
        <v>12022</v>
      </c>
      <c r="D3326" s="42" t="s">
        <v>409</v>
      </c>
      <c r="E3326">
        <v>3000000</v>
      </c>
      <c r="F3326">
        <v>12</v>
      </c>
      <c r="G3326" s="2">
        <v>46178</v>
      </c>
      <c r="H3326" s="42" t="s">
        <v>467</v>
      </c>
      <c r="I3326" s="42" t="s">
        <v>63</v>
      </c>
      <c r="J3326" s="42" t="s">
        <v>438</v>
      </c>
      <c r="K3326" s="42" t="s">
        <v>12023</v>
      </c>
      <c r="L3326" s="2">
        <v>46234</v>
      </c>
      <c r="M3326" s="42" t="s">
        <v>582</v>
      </c>
    </row>
    <row r="3327" spans="1:13" x14ac:dyDescent="0.25">
      <c r="A3327" s="42" t="s">
        <v>921</v>
      </c>
      <c r="B3327" s="42" t="s">
        <v>845</v>
      </c>
      <c r="C3327" s="42" t="s">
        <v>6402</v>
      </c>
      <c r="D3327" s="42" t="s">
        <v>409</v>
      </c>
      <c r="E3327">
        <v>5000000</v>
      </c>
      <c r="F3327">
        <v>11</v>
      </c>
      <c r="G3327" s="2">
        <v>46112</v>
      </c>
      <c r="H3327" s="42" t="s">
        <v>460</v>
      </c>
      <c r="I3327" s="42" t="s">
        <v>63</v>
      </c>
      <c r="J3327" s="42" t="s">
        <v>438</v>
      </c>
      <c r="K3327" s="42" t="s">
        <v>9516</v>
      </c>
      <c r="L3327" s="2">
        <v>46234</v>
      </c>
      <c r="M3327" s="42" t="s">
        <v>582</v>
      </c>
    </row>
    <row r="3328" spans="1:13" x14ac:dyDescent="0.25">
      <c r="A3328" s="42" t="s">
        <v>13579</v>
      </c>
      <c r="B3328" s="42" t="s">
        <v>13580</v>
      </c>
      <c r="C3328" s="42" t="s">
        <v>12083</v>
      </c>
      <c r="D3328" s="42" t="s">
        <v>409</v>
      </c>
      <c r="E3328">
        <v>81221</v>
      </c>
      <c r="F3328">
        <v>2</v>
      </c>
      <c r="G3328" s="2">
        <v>46203</v>
      </c>
      <c r="H3328" s="42" t="s">
        <v>460</v>
      </c>
      <c r="I3328" s="42" t="s">
        <v>63</v>
      </c>
      <c r="J3328" s="42" t="s">
        <v>438</v>
      </c>
      <c r="K3328" s="42" t="s">
        <v>10264</v>
      </c>
      <c r="L3328" s="2">
        <v>46233</v>
      </c>
      <c r="M3328" s="42" t="s">
        <v>582</v>
      </c>
    </row>
    <row r="3329" spans="1:13" x14ac:dyDescent="0.25">
      <c r="A3329" s="42" t="s">
        <v>910</v>
      </c>
      <c r="B3329" s="42" t="s">
        <v>911</v>
      </c>
      <c r="C3329" s="42" t="s">
        <v>6404</v>
      </c>
      <c r="D3329" s="42" t="s">
        <v>409</v>
      </c>
      <c r="E3329">
        <v>6000000</v>
      </c>
      <c r="F3329">
        <v>16</v>
      </c>
      <c r="G3329" s="2">
        <v>46034</v>
      </c>
      <c r="H3329" s="42" t="s">
        <v>447</v>
      </c>
      <c r="I3329" s="42" t="s">
        <v>63</v>
      </c>
      <c r="J3329" s="42" t="s">
        <v>438</v>
      </c>
      <c r="K3329" s="42" t="s">
        <v>459</v>
      </c>
      <c r="L3329" s="2">
        <v>46233</v>
      </c>
      <c r="M3329" s="42" t="s">
        <v>582</v>
      </c>
    </row>
    <row r="3330" spans="1:13" x14ac:dyDescent="0.25">
      <c r="A3330" s="42" t="s">
        <v>921</v>
      </c>
      <c r="B3330" s="42" t="s">
        <v>845</v>
      </c>
      <c r="C3330" s="42" t="s">
        <v>6420</v>
      </c>
      <c r="D3330" s="42" t="s">
        <v>409</v>
      </c>
      <c r="E3330">
        <v>5000000</v>
      </c>
      <c r="F3330">
        <v>11</v>
      </c>
      <c r="G3330" s="2">
        <v>46112</v>
      </c>
      <c r="H3330" s="42" t="s">
        <v>460</v>
      </c>
      <c r="I3330" s="42" t="s">
        <v>63</v>
      </c>
      <c r="J3330" s="42" t="s">
        <v>438</v>
      </c>
      <c r="K3330" s="42" t="s">
        <v>9516</v>
      </c>
      <c r="L3330" s="2">
        <v>46206</v>
      </c>
      <c r="M3330" s="42" t="s">
        <v>582</v>
      </c>
    </row>
    <row r="3331" spans="1:13" x14ac:dyDescent="0.25">
      <c r="A3331" s="42" t="s">
        <v>9868</v>
      </c>
      <c r="B3331" s="42" t="s">
        <v>9869</v>
      </c>
      <c r="C3331" s="42" t="s">
        <v>12024</v>
      </c>
      <c r="D3331" s="42" t="s">
        <v>409</v>
      </c>
      <c r="E3331">
        <v>278416</v>
      </c>
      <c r="F3331">
        <v>2</v>
      </c>
      <c r="G3331" s="2">
        <v>46177</v>
      </c>
      <c r="H3331" s="42" t="s">
        <v>460</v>
      </c>
      <c r="I3331" s="42" t="s">
        <v>63</v>
      </c>
      <c r="J3331" s="42" t="s">
        <v>438</v>
      </c>
      <c r="K3331" s="42" t="s">
        <v>12025</v>
      </c>
      <c r="L3331" s="2">
        <v>46203</v>
      </c>
      <c r="M3331" s="42" t="s">
        <v>582</v>
      </c>
    </row>
    <row r="3332" spans="1:13" x14ac:dyDescent="0.25">
      <c r="A3332" s="42" t="s">
        <v>910</v>
      </c>
      <c r="B3332" s="42" t="s">
        <v>911</v>
      </c>
      <c r="C3332" s="42" t="s">
        <v>6404</v>
      </c>
      <c r="D3332" s="42" t="s">
        <v>409</v>
      </c>
      <c r="E3332">
        <v>6000000</v>
      </c>
      <c r="F3332">
        <v>16</v>
      </c>
      <c r="G3332" s="2">
        <v>46034</v>
      </c>
      <c r="H3332" s="42" t="s">
        <v>447</v>
      </c>
      <c r="I3332" s="42" t="s">
        <v>63</v>
      </c>
      <c r="J3332" s="42" t="s">
        <v>438</v>
      </c>
      <c r="K3332" s="42" t="s">
        <v>459</v>
      </c>
      <c r="L3332" s="2">
        <v>46203</v>
      </c>
      <c r="M3332" s="42" t="s">
        <v>582</v>
      </c>
    </row>
    <row r="3333" spans="1:13" x14ac:dyDescent="0.25">
      <c r="A3333" s="42" t="s">
        <v>924</v>
      </c>
      <c r="B3333" s="42" t="s">
        <v>901</v>
      </c>
      <c r="C3333" s="42" t="s">
        <v>12022</v>
      </c>
      <c r="D3333" s="42" t="s">
        <v>409</v>
      </c>
      <c r="E3333">
        <v>3000000</v>
      </c>
      <c r="F3333">
        <v>12</v>
      </c>
      <c r="G3333" s="2">
        <v>46178</v>
      </c>
      <c r="H3333" s="42" t="s">
        <v>467</v>
      </c>
      <c r="I3333" s="42" t="s">
        <v>63</v>
      </c>
      <c r="J3333" s="42" t="s">
        <v>438</v>
      </c>
      <c r="K3333" s="42" t="s">
        <v>12023</v>
      </c>
      <c r="L3333" s="2">
        <v>46203</v>
      </c>
      <c r="M3333" s="42" t="s">
        <v>582</v>
      </c>
    </row>
    <row r="3334" spans="1:13" x14ac:dyDescent="0.25">
      <c r="A3334" s="42" t="s">
        <v>13579</v>
      </c>
      <c r="B3334" s="42" t="s">
        <v>13580</v>
      </c>
      <c r="C3334" s="42" t="s">
        <v>12083</v>
      </c>
      <c r="D3334" s="42" t="s">
        <v>409</v>
      </c>
      <c r="E3334">
        <v>300519</v>
      </c>
      <c r="F3334">
        <v>2</v>
      </c>
      <c r="G3334" s="2">
        <v>46203</v>
      </c>
      <c r="H3334" s="42" t="s">
        <v>460</v>
      </c>
      <c r="I3334" s="42" t="s">
        <v>63</v>
      </c>
      <c r="J3334" s="42" t="s">
        <v>438</v>
      </c>
      <c r="K3334" s="42" t="s">
        <v>10264</v>
      </c>
      <c r="L3334" s="2">
        <v>46203</v>
      </c>
      <c r="M3334" s="42" t="s">
        <v>582</v>
      </c>
    </row>
    <row r="3335" spans="1:13" x14ac:dyDescent="0.25">
      <c r="A3335" s="42" t="s">
        <v>916</v>
      </c>
      <c r="B3335" s="42" t="s">
        <v>1009</v>
      </c>
      <c r="C3335" s="42" t="s">
        <v>6405</v>
      </c>
      <c r="D3335" s="42" t="s">
        <v>409</v>
      </c>
      <c r="E3335">
        <v>2259770</v>
      </c>
      <c r="F3335">
        <v>2</v>
      </c>
      <c r="G3335" s="2">
        <v>46141</v>
      </c>
      <c r="H3335" s="42" t="s">
        <v>447</v>
      </c>
      <c r="I3335" s="42" t="s">
        <v>63</v>
      </c>
      <c r="J3335" s="42" t="s">
        <v>438</v>
      </c>
      <c r="K3335" s="42" t="s">
        <v>10027</v>
      </c>
      <c r="L3335" s="2">
        <v>46203</v>
      </c>
      <c r="M3335" s="42" t="s">
        <v>582</v>
      </c>
    </row>
    <row r="3336" spans="1:13" x14ac:dyDescent="0.25">
      <c r="A3336" s="42" t="s">
        <v>921</v>
      </c>
      <c r="B3336" s="42" t="s">
        <v>845</v>
      </c>
      <c r="C3336" s="42" t="s">
        <v>6402</v>
      </c>
      <c r="D3336" s="42" t="s">
        <v>409</v>
      </c>
      <c r="E3336">
        <v>5000000</v>
      </c>
      <c r="F3336">
        <v>11</v>
      </c>
      <c r="G3336" s="2">
        <v>46112</v>
      </c>
      <c r="H3336" s="42" t="s">
        <v>460</v>
      </c>
      <c r="I3336" s="42" t="s">
        <v>63</v>
      </c>
      <c r="J3336" s="42" t="s">
        <v>438</v>
      </c>
      <c r="K3336" s="42" t="s">
        <v>9516</v>
      </c>
      <c r="L3336" s="2">
        <v>46203</v>
      </c>
      <c r="M3336" s="42" t="s">
        <v>582</v>
      </c>
    </row>
    <row r="3337" spans="1:13" x14ac:dyDescent="0.25">
      <c r="A3337" s="42" t="s">
        <v>10492</v>
      </c>
      <c r="B3337" s="42" t="s">
        <v>10493</v>
      </c>
      <c r="C3337" s="42" t="s">
        <v>10494</v>
      </c>
      <c r="D3337" s="42" t="s">
        <v>409</v>
      </c>
      <c r="E3337">
        <v>1211740</v>
      </c>
      <c r="F3337">
        <v>8</v>
      </c>
      <c r="G3337" s="2">
        <v>46160</v>
      </c>
      <c r="H3337" s="42" t="s">
        <v>467</v>
      </c>
      <c r="I3337" s="42" t="s">
        <v>63</v>
      </c>
      <c r="J3337" s="42" t="s">
        <v>438</v>
      </c>
      <c r="K3337" s="42" t="s">
        <v>10495</v>
      </c>
      <c r="L3337" s="2">
        <v>46203</v>
      </c>
      <c r="M3337" s="42" t="s">
        <v>582</v>
      </c>
    </row>
    <row r="3338" spans="1:13" x14ac:dyDescent="0.25">
      <c r="A3338" s="42" t="s">
        <v>172</v>
      </c>
      <c r="B3338" s="42" t="s">
        <v>1220</v>
      </c>
      <c r="C3338" s="42" t="s">
        <v>13581</v>
      </c>
      <c r="D3338" s="42" t="s">
        <v>409</v>
      </c>
      <c r="E3338">
        <v>46724569</v>
      </c>
      <c r="F3338">
        <v>5</v>
      </c>
      <c r="G3338" s="2">
        <v>46216</v>
      </c>
      <c r="H3338" s="42" t="s">
        <v>460</v>
      </c>
      <c r="I3338" s="42" t="s">
        <v>63</v>
      </c>
      <c r="J3338" s="42" t="s">
        <v>438</v>
      </c>
      <c r="K3338" s="42" t="s">
        <v>1635</v>
      </c>
      <c r="L3338" s="2">
        <v>46203</v>
      </c>
      <c r="M3338" s="42" t="s">
        <v>582</v>
      </c>
    </row>
    <row r="3339" spans="1:13" x14ac:dyDescent="0.25">
      <c r="A3339" s="42" t="s">
        <v>172</v>
      </c>
      <c r="B3339" s="42" t="s">
        <v>1220</v>
      </c>
      <c r="C3339" s="42" t="s">
        <v>2702</v>
      </c>
      <c r="D3339" s="42" t="s">
        <v>409</v>
      </c>
      <c r="E3339">
        <v>46320441</v>
      </c>
      <c r="F3339">
        <v>8</v>
      </c>
      <c r="G3339" s="2">
        <v>46034</v>
      </c>
      <c r="H3339" s="42" t="s">
        <v>460</v>
      </c>
      <c r="I3339" s="42" t="s">
        <v>63</v>
      </c>
      <c r="J3339" s="42" t="s">
        <v>438</v>
      </c>
      <c r="K3339" s="42" t="s">
        <v>1635</v>
      </c>
      <c r="L3339" s="2">
        <v>46203</v>
      </c>
      <c r="M3339" s="42" t="s">
        <v>582</v>
      </c>
    </row>
    <row r="3340" spans="1:13" x14ac:dyDescent="0.25">
      <c r="A3340" s="42" t="s">
        <v>172</v>
      </c>
      <c r="B3340" s="42" t="s">
        <v>1220</v>
      </c>
      <c r="C3340" s="42" t="s">
        <v>2702</v>
      </c>
      <c r="D3340" s="42" t="s">
        <v>409</v>
      </c>
      <c r="E3340">
        <v>29711380</v>
      </c>
      <c r="F3340">
        <v>8</v>
      </c>
      <c r="G3340" s="2">
        <v>46034</v>
      </c>
      <c r="H3340" s="42" t="s">
        <v>460</v>
      </c>
      <c r="I3340" s="42" t="s">
        <v>63</v>
      </c>
      <c r="J3340" s="42" t="s">
        <v>438</v>
      </c>
      <c r="K3340" s="42" t="s">
        <v>1635</v>
      </c>
      <c r="L3340" s="2">
        <v>46203</v>
      </c>
      <c r="M3340" s="42" t="s">
        <v>582</v>
      </c>
    </row>
    <row r="3341" spans="1:13" x14ac:dyDescent="0.25">
      <c r="A3341" s="42" t="s">
        <v>921</v>
      </c>
      <c r="B3341" s="42" t="s">
        <v>845</v>
      </c>
      <c r="C3341" s="42" t="s">
        <v>6420</v>
      </c>
      <c r="D3341" s="42" t="s">
        <v>409</v>
      </c>
      <c r="E3341">
        <v>5000000</v>
      </c>
      <c r="F3341">
        <v>11</v>
      </c>
      <c r="G3341" s="2">
        <v>46112</v>
      </c>
      <c r="H3341" s="42" t="s">
        <v>460</v>
      </c>
      <c r="I3341" s="42" t="s">
        <v>63</v>
      </c>
      <c r="J3341" s="42" t="s">
        <v>438</v>
      </c>
      <c r="K3341" s="42" t="s">
        <v>9516</v>
      </c>
      <c r="L3341" s="2">
        <v>46198</v>
      </c>
      <c r="M3341" s="42" t="s">
        <v>582</v>
      </c>
    </row>
    <row r="3342" spans="1:13" x14ac:dyDescent="0.25">
      <c r="A3342" s="42" t="s">
        <v>5956</v>
      </c>
      <c r="B3342" s="42" t="s">
        <v>5957</v>
      </c>
      <c r="C3342" s="42" t="s">
        <v>5958</v>
      </c>
      <c r="D3342" s="42" t="s">
        <v>409</v>
      </c>
      <c r="E3342">
        <v>1000000</v>
      </c>
      <c r="F3342">
        <v>3</v>
      </c>
      <c r="G3342" s="2">
        <v>46090</v>
      </c>
      <c r="H3342" s="42" t="s">
        <v>467</v>
      </c>
      <c r="I3342" s="42" t="s">
        <v>63</v>
      </c>
      <c r="J3342" s="42" t="s">
        <v>438</v>
      </c>
      <c r="K3342" s="42" t="s">
        <v>5959</v>
      </c>
      <c r="L3342" s="2">
        <v>46189</v>
      </c>
      <c r="M3342" s="42" t="s">
        <v>582</v>
      </c>
    </row>
    <row r="3343" spans="1:13" x14ac:dyDescent="0.25">
      <c r="A3343" s="42" t="s">
        <v>172</v>
      </c>
      <c r="B3343" s="42" t="s">
        <v>1220</v>
      </c>
      <c r="C3343" s="42" t="s">
        <v>13581</v>
      </c>
      <c r="D3343" s="42" t="s">
        <v>409</v>
      </c>
      <c r="E3343">
        <v>16693681</v>
      </c>
      <c r="F3343">
        <v>5</v>
      </c>
      <c r="G3343" s="2">
        <v>46216</v>
      </c>
      <c r="H3343" s="42" t="s">
        <v>460</v>
      </c>
      <c r="I3343" s="42" t="s">
        <v>63</v>
      </c>
      <c r="J3343" s="42" t="s">
        <v>438</v>
      </c>
      <c r="K3343" s="42" t="s">
        <v>1635</v>
      </c>
      <c r="L3343" s="2">
        <v>46182</v>
      </c>
      <c r="M3343" s="42" t="s">
        <v>582</v>
      </c>
    </row>
    <row r="3344" spans="1:13" x14ac:dyDescent="0.25">
      <c r="A3344" s="42" t="s">
        <v>1297</v>
      </c>
      <c r="B3344" s="42" t="s">
        <v>1298</v>
      </c>
      <c r="C3344" s="42" t="s">
        <v>10496</v>
      </c>
      <c r="D3344" s="42" t="s">
        <v>409</v>
      </c>
      <c r="E3344">
        <v>9507203</v>
      </c>
      <c r="F3344">
        <v>2</v>
      </c>
      <c r="G3344" s="2">
        <v>46167</v>
      </c>
      <c r="H3344" s="42" t="s">
        <v>460</v>
      </c>
      <c r="I3344" s="42" t="s">
        <v>63</v>
      </c>
      <c r="J3344" s="42" t="s">
        <v>438</v>
      </c>
      <c r="K3344" s="42" t="s">
        <v>1299</v>
      </c>
      <c r="L3344" s="2">
        <v>46178</v>
      </c>
      <c r="M3344" s="42" t="s">
        <v>582</v>
      </c>
    </row>
    <row r="3345" spans="1:13" x14ac:dyDescent="0.25">
      <c r="A3345" s="42" t="s">
        <v>9868</v>
      </c>
      <c r="B3345" s="42" t="s">
        <v>9869</v>
      </c>
      <c r="C3345" s="42" t="s">
        <v>12024</v>
      </c>
      <c r="D3345" s="42" t="s">
        <v>409</v>
      </c>
      <c r="E3345">
        <v>278416</v>
      </c>
      <c r="F3345">
        <v>2</v>
      </c>
      <c r="G3345" s="2">
        <v>46177</v>
      </c>
      <c r="H3345" s="42" t="s">
        <v>460</v>
      </c>
      <c r="I3345" s="42" t="s">
        <v>63</v>
      </c>
      <c r="J3345" s="42" t="s">
        <v>438</v>
      </c>
      <c r="K3345" s="42" t="s">
        <v>12025</v>
      </c>
      <c r="L3345" s="2">
        <v>46177</v>
      </c>
      <c r="M3345" s="42" t="s">
        <v>582</v>
      </c>
    </row>
    <row r="3346" spans="1:13" x14ac:dyDescent="0.25">
      <c r="A3346" s="42" t="s">
        <v>10028</v>
      </c>
      <c r="B3346" s="42" t="s">
        <v>10029</v>
      </c>
      <c r="C3346" s="42" t="s">
        <v>10030</v>
      </c>
      <c r="D3346" s="42" t="s">
        <v>409</v>
      </c>
      <c r="E3346">
        <v>6018364</v>
      </c>
      <c r="F3346">
        <v>3</v>
      </c>
      <c r="G3346" s="2">
        <v>46092</v>
      </c>
      <c r="H3346" s="42" t="s">
        <v>460</v>
      </c>
      <c r="I3346" s="42" t="s">
        <v>63</v>
      </c>
      <c r="J3346" s="42" t="s">
        <v>438</v>
      </c>
      <c r="K3346" s="42" t="s">
        <v>10031</v>
      </c>
      <c r="L3346" s="2">
        <v>46173</v>
      </c>
      <c r="M3346" s="42" t="s">
        <v>582</v>
      </c>
    </row>
    <row r="3347" spans="1:13" x14ac:dyDescent="0.25">
      <c r="A3347" s="42" t="s">
        <v>172</v>
      </c>
      <c r="B3347" s="42" t="s">
        <v>1220</v>
      </c>
      <c r="C3347" s="42" t="s">
        <v>13581</v>
      </c>
      <c r="D3347" s="42" t="s">
        <v>409</v>
      </c>
      <c r="E3347">
        <v>65623778</v>
      </c>
      <c r="F3347">
        <v>5</v>
      </c>
      <c r="G3347" s="2">
        <v>46216</v>
      </c>
      <c r="H3347" s="42" t="s">
        <v>460</v>
      </c>
      <c r="I3347" s="42" t="s">
        <v>63</v>
      </c>
      <c r="J3347" s="42" t="s">
        <v>438</v>
      </c>
      <c r="K3347" s="42" t="s">
        <v>1635</v>
      </c>
      <c r="L3347" s="2">
        <v>46171</v>
      </c>
      <c r="M3347" s="42" t="s">
        <v>582</v>
      </c>
    </row>
    <row r="3348" spans="1:13" x14ac:dyDescent="0.25">
      <c r="A3348" s="42" t="s">
        <v>172</v>
      </c>
      <c r="B3348" s="42" t="s">
        <v>1220</v>
      </c>
      <c r="C3348" s="42" t="s">
        <v>13581</v>
      </c>
      <c r="D3348" s="42" t="s">
        <v>409</v>
      </c>
      <c r="E3348">
        <v>47726397</v>
      </c>
      <c r="F3348">
        <v>5</v>
      </c>
      <c r="G3348" s="2">
        <v>46216</v>
      </c>
      <c r="H3348" s="42" t="s">
        <v>460</v>
      </c>
      <c r="I3348" s="42" t="s">
        <v>63</v>
      </c>
      <c r="J3348" s="42" t="s">
        <v>438</v>
      </c>
      <c r="K3348" s="42" t="s">
        <v>1635</v>
      </c>
      <c r="L3348" s="2">
        <v>46171</v>
      </c>
      <c r="M3348" s="42" t="s">
        <v>582</v>
      </c>
    </row>
    <row r="3349" spans="1:13" x14ac:dyDescent="0.25">
      <c r="A3349" s="42" t="s">
        <v>172</v>
      </c>
      <c r="B3349" s="42" t="s">
        <v>1220</v>
      </c>
      <c r="C3349" s="42" t="s">
        <v>2702</v>
      </c>
      <c r="D3349" s="42" t="s">
        <v>409</v>
      </c>
      <c r="E3349">
        <v>34500980</v>
      </c>
      <c r="F3349">
        <v>8</v>
      </c>
      <c r="G3349" s="2">
        <v>46034</v>
      </c>
      <c r="H3349" s="42" t="s">
        <v>460</v>
      </c>
      <c r="I3349" s="42" t="s">
        <v>63</v>
      </c>
      <c r="J3349" s="42" t="s">
        <v>438</v>
      </c>
      <c r="K3349" s="42" t="s">
        <v>1635</v>
      </c>
      <c r="L3349" s="2">
        <v>46171</v>
      </c>
      <c r="M3349" s="42" t="s">
        <v>582</v>
      </c>
    </row>
    <row r="3350" spans="1:13" x14ac:dyDescent="0.25">
      <c r="A3350" s="42" t="s">
        <v>180</v>
      </c>
      <c r="B3350" s="42" t="s">
        <v>23</v>
      </c>
      <c r="C3350" s="42" t="s">
        <v>10032</v>
      </c>
      <c r="D3350" s="42" t="s">
        <v>409</v>
      </c>
      <c r="E3350">
        <v>1000000</v>
      </c>
      <c r="F3350">
        <v>2</v>
      </c>
      <c r="G3350" s="2">
        <v>46122</v>
      </c>
      <c r="H3350" s="42" t="s">
        <v>467</v>
      </c>
      <c r="I3350" s="42" t="s">
        <v>63</v>
      </c>
      <c r="J3350" s="42" t="s">
        <v>438</v>
      </c>
      <c r="K3350" s="42" t="s">
        <v>1159</v>
      </c>
      <c r="L3350" s="2">
        <v>46171</v>
      </c>
      <c r="M3350" s="42" t="s">
        <v>582</v>
      </c>
    </row>
    <row r="3351" spans="1:13" x14ac:dyDescent="0.25">
      <c r="A3351" s="42" t="s">
        <v>10492</v>
      </c>
      <c r="B3351" s="42" t="s">
        <v>10493</v>
      </c>
      <c r="C3351" s="42" t="s">
        <v>10494</v>
      </c>
      <c r="D3351" s="42" t="s">
        <v>409</v>
      </c>
      <c r="E3351">
        <v>1211740</v>
      </c>
      <c r="F3351">
        <v>8</v>
      </c>
      <c r="G3351" s="2">
        <v>46160</v>
      </c>
      <c r="H3351" s="42" t="s">
        <v>467</v>
      </c>
      <c r="I3351" s="42" t="s">
        <v>63</v>
      </c>
      <c r="J3351" s="42" t="s">
        <v>438</v>
      </c>
      <c r="K3351" s="42" t="s">
        <v>10495</v>
      </c>
      <c r="L3351" s="2">
        <v>46171</v>
      </c>
      <c r="M3351" s="42" t="s">
        <v>582</v>
      </c>
    </row>
    <row r="3352" spans="1:13" x14ac:dyDescent="0.25">
      <c r="A3352" s="42" t="s">
        <v>921</v>
      </c>
      <c r="B3352" s="42" t="s">
        <v>845</v>
      </c>
      <c r="C3352" s="42" t="s">
        <v>6402</v>
      </c>
      <c r="D3352" s="42" t="s">
        <v>409</v>
      </c>
      <c r="E3352">
        <v>5000000</v>
      </c>
      <c r="F3352">
        <v>11</v>
      </c>
      <c r="G3352" s="2">
        <v>46112</v>
      </c>
      <c r="H3352" s="42" t="s">
        <v>460</v>
      </c>
      <c r="I3352" s="42" t="s">
        <v>63</v>
      </c>
      <c r="J3352" s="42" t="s">
        <v>438</v>
      </c>
      <c r="K3352" s="42" t="s">
        <v>9516</v>
      </c>
      <c r="L3352" s="2">
        <v>46170</v>
      </c>
      <c r="M3352" s="42" t="s">
        <v>582</v>
      </c>
    </row>
    <row r="3353" spans="1:13" x14ac:dyDescent="0.25">
      <c r="A3353" s="42" t="s">
        <v>910</v>
      </c>
      <c r="B3353" s="42" t="s">
        <v>911</v>
      </c>
      <c r="C3353" s="42" t="s">
        <v>6404</v>
      </c>
      <c r="D3353" s="42" t="s">
        <v>409</v>
      </c>
      <c r="E3353">
        <v>6000000</v>
      </c>
      <c r="F3353">
        <v>16</v>
      </c>
      <c r="G3353" s="2">
        <v>46034</v>
      </c>
      <c r="H3353" s="42" t="s">
        <v>447</v>
      </c>
      <c r="I3353" s="42" t="s">
        <v>63</v>
      </c>
      <c r="J3353" s="42" t="s">
        <v>438</v>
      </c>
      <c r="K3353" s="42" t="s">
        <v>459</v>
      </c>
      <c r="L3353" s="2">
        <v>46170</v>
      </c>
      <c r="M3353" s="42" t="s">
        <v>582</v>
      </c>
    </row>
    <row r="3354" spans="1:13" x14ac:dyDescent="0.25">
      <c r="A3354" s="42" t="s">
        <v>921</v>
      </c>
      <c r="B3354" s="42" t="s">
        <v>845</v>
      </c>
      <c r="C3354" s="42" t="s">
        <v>6420</v>
      </c>
      <c r="D3354" s="42" t="s">
        <v>409</v>
      </c>
      <c r="E3354">
        <v>5000000</v>
      </c>
      <c r="F3354">
        <v>11</v>
      </c>
      <c r="G3354" s="2">
        <v>46112</v>
      </c>
      <c r="H3354" s="42" t="s">
        <v>460</v>
      </c>
      <c r="I3354" s="42" t="s">
        <v>63</v>
      </c>
      <c r="J3354" s="42" t="s">
        <v>438</v>
      </c>
      <c r="K3354" s="42" t="s">
        <v>9516</v>
      </c>
      <c r="L3354" s="2">
        <v>46169</v>
      </c>
      <c r="M3354" s="42" t="s">
        <v>582</v>
      </c>
    </row>
    <row r="3355" spans="1:13" x14ac:dyDescent="0.25">
      <c r="A3355" s="42" t="s">
        <v>1297</v>
      </c>
      <c r="B3355" s="42" t="s">
        <v>1298</v>
      </c>
      <c r="C3355" s="42" t="s">
        <v>10496</v>
      </c>
      <c r="D3355" s="42" t="s">
        <v>409</v>
      </c>
      <c r="E3355">
        <v>492797</v>
      </c>
      <c r="F3355">
        <v>2</v>
      </c>
      <c r="G3355" s="2">
        <v>46167</v>
      </c>
      <c r="H3355" s="42" t="s">
        <v>460</v>
      </c>
      <c r="I3355" s="42" t="s">
        <v>63</v>
      </c>
      <c r="J3355" s="42" t="s">
        <v>438</v>
      </c>
      <c r="K3355" s="42" t="s">
        <v>1299</v>
      </c>
      <c r="L3355" s="2">
        <v>46167</v>
      </c>
      <c r="M3355" s="42" t="s">
        <v>582</v>
      </c>
    </row>
    <row r="3356" spans="1:13" x14ac:dyDescent="0.25">
      <c r="A3356" s="42" t="s">
        <v>5956</v>
      </c>
      <c r="B3356" s="42" t="s">
        <v>5957</v>
      </c>
      <c r="C3356" s="42" t="s">
        <v>5958</v>
      </c>
      <c r="D3356" s="42" t="s">
        <v>409</v>
      </c>
      <c r="E3356">
        <v>1000000</v>
      </c>
      <c r="F3356">
        <v>3</v>
      </c>
      <c r="G3356" s="2">
        <v>46090</v>
      </c>
      <c r="H3356" s="42" t="s">
        <v>467</v>
      </c>
      <c r="I3356" s="42" t="s">
        <v>63</v>
      </c>
      <c r="J3356" s="42" t="s">
        <v>438</v>
      </c>
      <c r="K3356" s="42" t="s">
        <v>5959</v>
      </c>
      <c r="L3356" s="2">
        <v>46154</v>
      </c>
      <c r="M3356" s="42" t="s">
        <v>582</v>
      </c>
    </row>
    <row r="3357" spans="1:13" x14ac:dyDescent="0.25">
      <c r="A3357" s="42" t="s">
        <v>172</v>
      </c>
      <c r="B3357" s="42" t="s">
        <v>1220</v>
      </c>
      <c r="C3357" s="42" t="s">
        <v>13581</v>
      </c>
      <c r="D3357" s="42" t="s">
        <v>409</v>
      </c>
      <c r="E3357">
        <v>34500980</v>
      </c>
      <c r="F3357">
        <v>5</v>
      </c>
      <c r="G3357" s="2">
        <v>46216</v>
      </c>
      <c r="H3357" s="42" t="s">
        <v>460</v>
      </c>
      <c r="I3357" s="42" t="s">
        <v>63</v>
      </c>
      <c r="J3357" s="42" t="s">
        <v>438</v>
      </c>
      <c r="K3357" s="42" t="s">
        <v>1635</v>
      </c>
      <c r="L3357" s="2">
        <v>46147</v>
      </c>
      <c r="M3357" s="42" t="s">
        <v>582</v>
      </c>
    </row>
    <row r="3358" spans="1:13" x14ac:dyDescent="0.25">
      <c r="A3358" s="42" t="s">
        <v>910</v>
      </c>
      <c r="B3358" s="42" t="s">
        <v>911</v>
      </c>
      <c r="C3358" s="42" t="s">
        <v>6404</v>
      </c>
      <c r="D3358" s="42" t="s">
        <v>409</v>
      </c>
      <c r="E3358">
        <v>6000000</v>
      </c>
      <c r="F3358">
        <v>16</v>
      </c>
      <c r="G3358" s="2">
        <v>46034</v>
      </c>
      <c r="H3358" s="42" t="s">
        <v>447</v>
      </c>
      <c r="I3358" s="42" t="s">
        <v>63</v>
      </c>
      <c r="J3358" s="42" t="s">
        <v>438</v>
      </c>
      <c r="K3358" s="42" t="s">
        <v>459</v>
      </c>
      <c r="L3358" s="2">
        <v>46142</v>
      </c>
      <c r="M3358" s="42" t="s">
        <v>582</v>
      </c>
    </row>
    <row r="3359" spans="1:13" x14ac:dyDescent="0.25">
      <c r="A3359" s="42" t="s">
        <v>601</v>
      </c>
      <c r="B3359" s="42" t="s">
        <v>657</v>
      </c>
      <c r="C3359" s="42" t="s">
        <v>2704</v>
      </c>
      <c r="D3359" s="42" t="s">
        <v>409</v>
      </c>
      <c r="E3359">
        <v>5086915</v>
      </c>
      <c r="F3359">
        <v>4</v>
      </c>
      <c r="G3359" s="2">
        <v>46050</v>
      </c>
      <c r="H3359" s="42" t="s">
        <v>1161</v>
      </c>
      <c r="I3359" s="42" t="s">
        <v>63</v>
      </c>
      <c r="J3359" s="42" t="s">
        <v>438</v>
      </c>
      <c r="K3359" s="42" t="s">
        <v>2154</v>
      </c>
      <c r="L3359" s="2">
        <v>46142</v>
      </c>
      <c r="M3359" s="42" t="s">
        <v>582</v>
      </c>
    </row>
    <row r="3360" spans="1:13" x14ac:dyDescent="0.25">
      <c r="A3360" s="42" t="s">
        <v>601</v>
      </c>
      <c r="B3360" s="42" t="s">
        <v>657</v>
      </c>
      <c r="C3360" s="42" t="s">
        <v>2703</v>
      </c>
      <c r="D3360" s="42" t="s">
        <v>409</v>
      </c>
      <c r="E3360">
        <v>30109840</v>
      </c>
      <c r="F3360">
        <v>3</v>
      </c>
      <c r="G3360" s="2">
        <v>46050</v>
      </c>
      <c r="H3360" s="42" t="s">
        <v>460</v>
      </c>
      <c r="I3360" s="42" t="s">
        <v>63</v>
      </c>
      <c r="J3360" s="42" t="s">
        <v>438</v>
      </c>
      <c r="K3360" s="42" t="s">
        <v>459</v>
      </c>
      <c r="L3360" s="2">
        <v>46142</v>
      </c>
      <c r="M3360" s="42" t="s">
        <v>582</v>
      </c>
    </row>
    <row r="3361" spans="1:13" x14ac:dyDescent="0.25">
      <c r="A3361" s="42" t="s">
        <v>10028</v>
      </c>
      <c r="B3361" s="42" t="s">
        <v>10029</v>
      </c>
      <c r="C3361" s="42" t="s">
        <v>10030</v>
      </c>
      <c r="D3361" s="42" t="s">
        <v>409</v>
      </c>
      <c r="E3361">
        <v>5000000</v>
      </c>
      <c r="F3361">
        <v>3</v>
      </c>
      <c r="G3361" s="2">
        <v>46092</v>
      </c>
      <c r="H3361" s="42" t="s">
        <v>460</v>
      </c>
      <c r="I3361" s="42" t="s">
        <v>63</v>
      </c>
      <c r="J3361" s="42" t="s">
        <v>438</v>
      </c>
      <c r="K3361" s="42" t="s">
        <v>10031</v>
      </c>
      <c r="L3361" s="2">
        <v>46142</v>
      </c>
      <c r="M3361" s="42" t="s">
        <v>582</v>
      </c>
    </row>
    <row r="3362" spans="1:13" x14ac:dyDescent="0.25">
      <c r="A3362" s="42" t="s">
        <v>921</v>
      </c>
      <c r="B3362" s="42" t="s">
        <v>845</v>
      </c>
      <c r="C3362" s="42" t="s">
        <v>6420</v>
      </c>
      <c r="D3362" s="42" t="s">
        <v>409</v>
      </c>
      <c r="E3362">
        <v>5000000</v>
      </c>
      <c r="F3362">
        <v>11</v>
      </c>
      <c r="G3362" s="2">
        <v>46112</v>
      </c>
      <c r="H3362" s="42" t="s">
        <v>460</v>
      </c>
      <c r="I3362" s="42" t="s">
        <v>63</v>
      </c>
      <c r="J3362" s="42" t="s">
        <v>438</v>
      </c>
      <c r="K3362" s="42" t="s">
        <v>9516</v>
      </c>
      <c r="L3362" s="2">
        <v>46142</v>
      </c>
      <c r="M3362" s="42" t="s">
        <v>582</v>
      </c>
    </row>
    <row r="3363" spans="1:13" x14ac:dyDescent="0.25">
      <c r="A3363" s="42" t="s">
        <v>180</v>
      </c>
      <c r="B3363" s="42" t="s">
        <v>23</v>
      </c>
      <c r="C3363" s="42" t="s">
        <v>10032</v>
      </c>
      <c r="D3363" s="42" t="s">
        <v>409</v>
      </c>
      <c r="E3363">
        <v>1000000</v>
      </c>
      <c r="F3363">
        <v>2</v>
      </c>
      <c r="G3363" s="2">
        <v>46122</v>
      </c>
      <c r="H3363" s="42" t="s">
        <v>467</v>
      </c>
      <c r="I3363" s="42" t="s">
        <v>63</v>
      </c>
      <c r="J3363" s="42" t="s">
        <v>438</v>
      </c>
      <c r="K3363" s="42" t="s">
        <v>1159</v>
      </c>
      <c r="L3363" s="2">
        <v>46142</v>
      </c>
      <c r="M3363" s="42" t="s">
        <v>582</v>
      </c>
    </row>
    <row r="3364" spans="1:13" x14ac:dyDescent="0.25">
      <c r="A3364" s="42" t="s">
        <v>291</v>
      </c>
      <c r="B3364" s="42" t="s">
        <v>273</v>
      </c>
      <c r="C3364" s="42" t="s">
        <v>343</v>
      </c>
      <c r="D3364" s="42" t="s">
        <v>409</v>
      </c>
      <c r="E3364">
        <v>20000000</v>
      </c>
      <c r="F3364">
        <v>3</v>
      </c>
      <c r="G3364" s="2">
        <v>45373</v>
      </c>
      <c r="H3364" s="42" t="s">
        <v>447</v>
      </c>
      <c r="I3364" s="42" t="s">
        <v>63</v>
      </c>
      <c r="J3364" s="42" t="s">
        <v>438</v>
      </c>
      <c r="K3364" s="42" t="s">
        <v>483</v>
      </c>
      <c r="L3364" s="2">
        <v>46142</v>
      </c>
      <c r="M3364" s="42" t="s">
        <v>582</v>
      </c>
    </row>
    <row r="3365" spans="1:13" x14ac:dyDescent="0.25">
      <c r="A3365" s="42" t="s">
        <v>921</v>
      </c>
      <c r="B3365" s="42" t="s">
        <v>845</v>
      </c>
      <c r="C3365" s="42" t="s">
        <v>6402</v>
      </c>
      <c r="D3365" s="42" t="s">
        <v>409</v>
      </c>
      <c r="E3365">
        <v>5000000</v>
      </c>
      <c r="F3365">
        <v>11</v>
      </c>
      <c r="G3365" s="2">
        <v>46112</v>
      </c>
      <c r="H3365" s="42" t="s">
        <v>460</v>
      </c>
      <c r="I3365" s="42" t="s">
        <v>63</v>
      </c>
      <c r="J3365" s="42" t="s">
        <v>438</v>
      </c>
      <c r="K3365" s="42" t="s">
        <v>9516</v>
      </c>
      <c r="L3365" s="2">
        <v>46141</v>
      </c>
      <c r="M3365" s="42" t="s">
        <v>582</v>
      </c>
    </row>
    <row r="3366" spans="1:13" x14ac:dyDescent="0.25">
      <c r="A3366" s="42" t="s">
        <v>916</v>
      </c>
      <c r="B3366" s="42" t="s">
        <v>1009</v>
      </c>
      <c r="C3366" s="42" t="s">
        <v>6405</v>
      </c>
      <c r="D3366" s="42" t="s">
        <v>409</v>
      </c>
      <c r="E3366">
        <v>753009</v>
      </c>
      <c r="F3366">
        <v>2</v>
      </c>
      <c r="G3366" s="2">
        <v>46141</v>
      </c>
      <c r="H3366" s="42" t="s">
        <v>447</v>
      </c>
      <c r="I3366" s="42" t="s">
        <v>63</v>
      </c>
      <c r="J3366" s="42" t="s">
        <v>438</v>
      </c>
      <c r="K3366" s="42" t="s">
        <v>10027</v>
      </c>
      <c r="L3366" s="2">
        <v>46141</v>
      </c>
      <c r="M3366" s="42" t="s">
        <v>582</v>
      </c>
    </row>
    <row r="3367" spans="1:13" x14ac:dyDescent="0.25">
      <c r="A3367" s="42" t="s">
        <v>1029</v>
      </c>
      <c r="B3367" s="42" t="s">
        <v>1014</v>
      </c>
      <c r="C3367" s="42" t="s">
        <v>1177</v>
      </c>
      <c r="D3367" s="42" t="s">
        <v>409</v>
      </c>
      <c r="E3367">
        <v>1587558</v>
      </c>
      <c r="F3367">
        <v>13</v>
      </c>
      <c r="G3367" s="2">
        <v>45777</v>
      </c>
      <c r="H3367" s="42" t="s">
        <v>460</v>
      </c>
      <c r="I3367" s="42" t="s">
        <v>63</v>
      </c>
      <c r="J3367" s="42" t="s">
        <v>438</v>
      </c>
      <c r="K3367" s="42" t="s">
        <v>459</v>
      </c>
      <c r="L3367" s="2">
        <v>46128</v>
      </c>
      <c r="M3367" s="42" t="s">
        <v>582</v>
      </c>
    </row>
    <row r="3368" spans="1:13" x14ac:dyDescent="0.25">
      <c r="A3368" s="42"/>
      <c r="B3368" s="42" t="s">
        <v>1214</v>
      </c>
      <c r="C3368" s="42" t="s">
        <v>1263</v>
      </c>
      <c r="D3368" s="42" t="s">
        <v>409</v>
      </c>
      <c r="E3368">
        <v>62063028</v>
      </c>
      <c r="F3368">
        <v>6</v>
      </c>
      <c r="G3368" s="2">
        <v>45776</v>
      </c>
      <c r="H3368" s="42" t="s">
        <v>447</v>
      </c>
      <c r="I3368" s="42" t="s">
        <v>63</v>
      </c>
      <c r="J3368" s="42" t="s">
        <v>438</v>
      </c>
      <c r="K3368" s="42" t="s">
        <v>1263</v>
      </c>
      <c r="L3368" s="2">
        <v>46128</v>
      </c>
      <c r="M3368" s="42" t="s">
        <v>582</v>
      </c>
    </row>
    <row r="3369" spans="1:13" x14ac:dyDescent="0.25">
      <c r="A3369" s="42" t="s">
        <v>910</v>
      </c>
      <c r="B3369" s="42" t="s">
        <v>911</v>
      </c>
      <c r="C3369" s="42" t="s">
        <v>6404</v>
      </c>
      <c r="D3369" s="42" t="s">
        <v>409</v>
      </c>
      <c r="E3369">
        <v>6000000</v>
      </c>
      <c r="F3369">
        <v>16</v>
      </c>
      <c r="G3369" s="2">
        <v>46034</v>
      </c>
      <c r="H3369" s="42" t="s">
        <v>447</v>
      </c>
      <c r="I3369" s="42" t="s">
        <v>63</v>
      </c>
      <c r="J3369" s="42" t="s">
        <v>438</v>
      </c>
      <c r="K3369" s="42" t="s">
        <v>459</v>
      </c>
      <c r="L3369" s="2">
        <v>46112</v>
      </c>
      <c r="M3369" s="42" t="s">
        <v>582</v>
      </c>
    </row>
    <row r="3370" spans="1:13" x14ac:dyDescent="0.25">
      <c r="A3370" s="42" t="s">
        <v>10028</v>
      </c>
      <c r="B3370" s="42" t="s">
        <v>10029</v>
      </c>
      <c r="C3370" s="42" t="s">
        <v>10030</v>
      </c>
      <c r="D3370" s="42" t="s">
        <v>409</v>
      </c>
      <c r="E3370">
        <v>5000000</v>
      </c>
      <c r="F3370">
        <v>3</v>
      </c>
      <c r="G3370" s="2">
        <v>46092</v>
      </c>
      <c r="H3370" s="42" t="s">
        <v>460</v>
      </c>
      <c r="I3370" s="42" t="s">
        <v>63</v>
      </c>
      <c r="J3370" s="42" t="s">
        <v>438</v>
      </c>
      <c r="K3370" s="42" t="s">
        <v>10031</v>
      </c>
      <c r="L3370" s="2">
        <v>46112</v>
      </c>
      <c r="M3370" s="42" t="s">
        <v>582</v>
      </c>
    </row>
    <row r="3371" spans="1:13" x14ac:dyDescent="0.25">
      <c r="A3371" s="42" t="s">
        <v>172</v>
      </c>
      <c r="B3371" s="42" t="s">
        <v>1220</v>
      </c>
      <c r="C3371" s="42" t="s">
        <v>2702</v>
      </c>
      <c r="D3371" s="42" t="s">
        <v>409</v>
      </c>
      <c r="E3371">
        <v>29711380</v>
      </c>
      <c r="F3371">
        <v>8</v>
      </c>
      <c r="G3371" s="2">
        <v>46034</v>
      </c>
      <c r="H3371" s="42" t="s">
        <v>460</v>
      </c>
      <c r="I3371" s="42" t="s">
        <v>63</v>
      </c>
      <c r="J3371" s="42" t="s">
        <v>438</v>
      </c>
      <c r="K3371" s="42" t="s">
        <v>1635</v>
      </c>
      <c r="L3371" s="2">
        <v>46107</v>
      </c>
      <c r="M3371" s="42" t="s">
        <v>582</v>
      </c>
    </row>
    <row r="3372" spans="1:13" x14ac:dyDescent="0.25">
      <c r="A3372" s="42" t="s">
        <v>172</v>
      </c>
      <c r="B3372" s="42" t="s">
        <v>1220</v>
      </c>
      <c r="C3372" s="42" t="s">
        <v>2702</v>
      </c>
      <c r="D3372" s="42" t="s">
        <v>409</v>
      </c>
      <c r="E3372">
        <v>15869786</v>
      </c>
      <c r="F3372">
        <v>8</v>
      </c>
      <c r="G3372" s="2">
        <v>46034</v>
      </c>
      <c r="H3372" s="42" t="s">
        <v>460</v>
      </c>
      <c r="I3372" s="42" t="s">
        <v>63</v>
      </c>
      <c r="J3372" s="42" t="s">
        <v>438</v>
      </c>
      <c r="K3372" s="42" t="s">
        <v>1635</v>
      </c>
      <c r="L3372" s="2">
        <v>46106</v>
      </c>
      <c r="M3372" s="42" t="s">
        <v>582</v>
      </c>
    </row>
    <row r="3373" spans="1:13" x14ac:dyDescent="0.25">
      <c r="A3373" s="42" t="s">
        <v>601</v>
      </c>
      <c r="B3373" s="42" t="s">
        <v>657</v>
      </c>
      <c r="C3373" s="42" t="s">
        <v>2704</v>
      </c>
      <c r="D3373" s="42" t="s">
        <v>409</v>
      </c>
      <c r="E3373">
        <v>5086915</v>
      </c>
      <c r="F3373">
        <v>4</v>
      </c>
      <c r="G3373" s="2">
        <v>46050</v>
      </c>
      <c r="H3373" s="42" t="s">
        <v>1161</v>
      </c>
      <c r="I3373" s="42" t="s">
        <v>63</v>
      </c>
      <c r="J3373" s="42" t="s">
        <v>438</v>
      </c>
      <c r="K3373" s="42" t="s">
        <v>2154</v>
      </c>
      <c r="L3373" s="2">
        <v>46100</v>
      </c>
      <c r="M3373" s="42" t="s">
        <v>582</v>
      </c>
    </row>
    <row r="3374" spans="1:13" x14ac:dyDescent="0.25">
      <c r="A3374" s="42" t="s">
        <v>910</v>
      </c>
      <c r="B3374" s="42" t="s">
        <v>911</v>
      </c>
      <c r="C3374" s="42" t="s">
        <v>6404</v>
      </c>
      <c r="D3374" s="42" t="s">
        <v>409</v>
      </c>
      <c r="E3374">
        <v>6000000</v>
      </c>
      <c r="F3374">
        <v>16</v>
      </c>
      <c r="G3374" s="2">
        <v>46034</v>
      </c>
      <c r="H3374" s="42" t="s">
        <v>447</v>
      </c>
      <c r="I3374" s="42" t="s">
        <v>63</v>
      </c>
      <c r="J3374" s="42" t="s">
        <v>438</v>
      </c>
      <c r="K3374" s="42" t="s">
        <v>459</v>
      </c>
      <c r="L3374" s="2">
        <v>46098</v>
      </c>
      <c r="M3374" s="42" t="s">
        <v>582</v>
      </c>
    </row>
    <row r="3375" spans="1:13" x14ac:dyDescent="0.25">
      <c r="A3375" s="42" t="s">
        <v>1029</v>
      </c>
      <c r="B3375" s="42" t="s">
        <v>1014</v>
      </c>
      <c r="C3375" s="42" t="s">
        <v>1177</v>
      </c>
      <c r="D3375" s="42" t="s">
        <v>409</v>
      </c>
      <c r="E3375">
        <v>1251194</v>
      </c>
      <c r="F3375">
        <v>13</v>
      </c>
      <c r="G3375" s="2">
        <v>45777</v>
      </c>
      <c r="H3375" s="42" t="s">
        <v>460</v>
      </c>
      <c r="I3375" s="42" t="s">
        <v>63</v>
      </c>
      <c r="J3375" s="42" t="s">
        <v>438</v>
      </c>
      <c r="K3375" s="42" t="s">
        <v>459</v>
      </c>
      <c r="L3375" s="2">
        <v>46093</v>
      </c>
      <c r="M3375" s="42" t="s">
        <v>582</v>
      </c>
    </row>
    <row r="3376" spans="1:13" x14ac:dyDescent="0.25">
      <c r="A3376" s="42" t="s">
        <v>153</v>
      </c>
      <c r="B3376" s="42" t="s">
        <v>386</v>
      </c>
      <c r="C3376" s="42" t="s">
        <v>336</v>
      </c>
      <c r="D3376" s="42" t="s">
        <v>409</v>
      </c>
      <c r="E3376">
        <v>135457951</v>
      </c>
      <c r="F3376">
        <v>21</v>
      </c>
      <c r="G3376" s="2">
        <v>45415</v>
      </c>
      <c r="H3376" s="42" t="s">
        <v>467</v>
      </c>
      <c r="I3376" s="42" t="s">
        <v>63</v>
      </c>
      <c r="J3376" s="42" t="s">
        <v>438</v>
      </c>
      <c r="K3376" s="42" t="s">
        <v>650</v>
      </c>
      <c r="L3376" s="2">
        <v>46073</v>
      </c>
      <c r="M3376" s="42" t="s">
        <v>582</v>
      </c>
    </row>
    <row r="3377" spans="1:13" x14ac:dyDescent="0.25">
      <c r="A3377" s="42" t="s">
        <v>1297</v>
      </c>
      <c r="B3377" s="42" t="s">
        <v>1298</v>
      </c>
      <c r="C3377" s="42" t="s">
        <v>1280</v>
      </c>
      <c r="D3377" s="42" t="s">
        <v>409</v>
      </c>
      <c r="E3377">
        <v>9080960</v>
      </c>
      <c r="F3377">
        <v>10</v>
      </c>
      <c r="G3377" s="2">
        <v>45754</v>
      </c>
      <c r="H3377" s="42" t="s">
        <v>460</v>
      </c>
      <c r="I3377" s="42" t="s">
        <v>63</v>
      </c>
      <c r="J3377" s="42" t="s">
        <v>438</v>
      </c>
      <c r="K3377" s="42" t="s">
        <v>1299</v>
      </c>
      <c r="L3377" s="2">
        <v>46065</v>
      </c>
      <c r="M3377" s="42" t="s">
        <v>582</v>
      </c>
    </row>
    <row r="3378" spans="1:13" x14ac:dyDescent="0.25">
      <c r="A3378" s="42" t="s">
        <v>1029</v>
      </c>
      <c r="B3378" s="42" t="s">
        <v>1014</v>
      </c>
      <c r="C3378" s="42" t="s">
        <v>1177</v>
      </c>
      <c r="D3378" s="42" t="s">
        <v>409</v>
      </c>
      <c r="E3378">
        <v>1251194</v>
      </c>
      <c r="F3378">
        <v>13</v>
      </c>
      <c r="G3378" s="2">
        <v>45777</v>
      </c>
      <c r="H3378" s="42" t="s">
        <v>460</v>
      </c>
      <c r="I3378" s="42" t="s">
        <v>63</v>
      </c>
      <c r="J3378" s="42" t="s">
        <v>438</v>
      </c>
      <c r="K3378" s="42" t="s">
        <v>459</v>
      </c>
      <c r="L3378" s="2">
        <v>46065</v>
      </c>
      <c r="M3378" s="42" t="s">
        <v>582</v>
      </c>
    </row>
    <row r="3379" spans="1:13" x14ac:dyDescent="0.25">
      <c r="A3379" s="42" t="s">
        <v>171</v>
      </c>
      <c r="B3379" s="42" t="s">
        <v>404</v>
      </c>
      <c r="C3379" s="42" t="s">
        <v>1048</v>
      </c>
      <c r="D3379" s="42" t="s">
        <v>409</v>
      </c>
      <c r="E3379">
        <v>14414291</v>
      </c>
      <c r="F3379">
        <v>4</v>
      </c>
      <c r="G3379" s="2">
        <v>45716</v>
      </c>
      <c r="H3379" s="42" t="s">
        <v>460</v>
      </c>
      <c r="I3379" s="42" t="s">
        <v>63</v>
      </c>
      <c r="J3379" s="42" t="s">
        <v>438</v>
      </c>
      <c r="K3379" s="42" t="s">
        <v>1049</v>
      </c>
      <c r="L3379" s="2">
        <v>46065</v>
      </c>
      <c r="M3379" s="42" t="s">
        <v>582</v>
      </c>
    </row>
    <row r="3380" spans="1:13" x14ac:dyDescent="0.25">
      <c r="A3380" s="42" t="s">
        <v>601</v>
      </c>
      <c r="B3380" s="42" t="s">
        <v>657</v>
      </c>
      <c r="C3380" s="42" t="s">
        <v>2704</v>
      </c>
      <c r="D3380" s="42" t="s">
        <v>409</v>
      </c>
      <c r="E3380">
        <v>5086915</v>
      </c>
      <c r="F3380">
        <v>4</v>
      </c>
      <c r="G3380" s="2">
        <v>46050</v>
      </c>
      <c r="H3380" s="42" t="s">
        <v>1161</v>
      </c>
      <c r="I3380" s="42" t="s">
        <v>63</v>
      </c>
      <c r="J3380" s="42" t="s">
        <v>438</v>
      </c>
      <c r="K3380" s="42" t="s">
        <v>2154</v>
      </c>
      <c r="L3380" s="2">
        <v>46059</v>
      </c>
      <c r="M3380" s="42" t="s">
        <v>582</v>
      </c>
    </row>
    <row r="3381" spans="1:13" x14ac:dyDescent="0.25">
      <c r="A3381" s="42" t="s">
        <v>601</v>
      </c>
      <c r="B3381" s="42" t="s">
        <v>657</v>
      </c>
      <c r="C3381" s="42" t="s">
        <v>2703</v>
      </c>
      <c r="D3381" s="42" t="s">
        <v>409</v>
      </c>
      <c r="E3381">
        <v>7527460</v>
      </c>
      <c r="F3381">
        <v>3</v>
      </c>
      <c r="G3381" s="2">
        <v>46050</v>
      </c>
      <c r="H3381" s="42" t="s">
        <v>460</v>
      </c>
      <c r="I3381" s="42" t="s">
        <v>63</v>
      </c>
      <c r="J3381" s="42" t="s">
        <v>438</v>
      </c>
      <c r="K3381" s="42" t="s">
        <v>459</v>
      </c>
      <c r="L3381" s="2">
        <v>46059</v>
      </c>
      <c r="M3381" s="42" t="s">
        <v>582</v>
      </c>
    </row>
    <row r="3382" spans="1:13" x14ac:dyDescent="0.25">
      <c r="A3382" s="42" t="s">
        <v>910</v>
      </c>
      <c r="B3382" s="42" t="s">
        <v>911</v>
      </c>
      <c r="C3382" s="42" t="s">
        <v>6404</v>
      </c>
      <c r="D3382" s="42" t="s">
        <v>409</v>
      </c>
      <c r="E3382">
        <v>6000000</v>
      </c>
      <c r="F3382">
        <v>16</v>
      </c>
      <c r="G3382" s="2">
        <v>46034</v>
      </c>
      <c r="H3382" s="42" t="s">
        <v>447</v>
      </c>
      <c r="I3382" s="42" t="s">
        <v>63</v>
      </c>
      <c r="J3382" s="42" t="s">
        <v>438</v>
      </c>
      <c r="K3382" s="42" t="s">
        <v>459</v>
      </c>
      <c r="L3382" s="2">
        <v>46058</v>
      </c>
      <c r="M3382" s="42" t="s">
        <v>582</v>
      </c>
    </row>
    <row r="3383" spans="1:13" x14ac:dyDescent="0.25">
      <c r="A3383" s="42" t="s">
        <v>180</v>
      </c>
      <c r="B3383" s="42" t="s">
        <v>23</v>
      </c>
      <c r="C3383" s="42" t="s">
        <v>2318</v>
      </c>
      <c r="D3383" s="42" t="s">
        <v>409</v>
      </c>
      <c r="E3383">
        <v>20000000</v>
      </c>
      <c r="F3383">
        <v>2</v>
      </c>
      <c r="G3383" s="2">
        <v>45996</v>
      </c>
      <c r="H3383" s="42" t="s">
        <v>467</v>
      </c>
      <c r="I3383" s="42" t="s">
        <v>63</v>
      </c>
      <c r="J3383" s="42" t="s">
        <v>438</v>
      </c>
      <c r="K3383" s="42" t="s">
        <v>1159</v>
      </c>
      <c r="L3383" s="2">
        <v>46058</v>
      </c>
      <c r="M3383" s="42" t="s">
        <v>582</v>
      </c>
    </row>
    <row r="3384" spans="1:13" x14ac:dyDescent="0.25">
      <c r="A3384" s="42" t="s">
        <v>170</v>
      </c>
      <c r="B3384" s="42" t="s">
        <v>39</v>
      </c>
      <c r="C3384" s="42" t="s">
        <v>1178</v>
      </c>
      <c r="D3384" s="42" t="s">
        <v>409</v>
      </c>
      <c r="E3384">
        <v>37710067</v>
      </c>
      <c r="F3384">
        <v>23</v>
      </c>
      <c r="G3384" s="2">
        <v>45770</v>
      </c>
      <c r="H3384" s="42" t="s">
        <v>467</v>
      </c>
      <c r="I3384" s="42" t="s">
        <v>63</v>
      </c>
      <c r="J3384" s="42" t="s">
        <v>438</v>
      </c>
      <c r="K3384" s="42" t="s">
        <v>1264</v>
      </c>
      <c r="L3384" s="2">
        <v>46054</v>
      </c>
      <c r="M3384" s="42" t="s">
        <v>582</v>
      </c>
    </row>
    <row r="3385" spans="1:13" x14ac:dyDescent="0.25">
      <c r="A3385" s="42" t="s">
        <v>172</v>
      </c>
      <c r="B3385" s="42" t="s">
        <v>1220</v>
      </c>
      <c r="C3385" s="42" t="s">
        <v>2702</v>
      </c>
      <c r="D3385" s="42" t="s">
        <v>409</v>
      </c>
      <c r="E3385">
        <v>1022805</v>
      </c>
      <c r="F3385">
        <v>8</v>
      </c>
      <c r="G3385" s="2">
        <v>46034</v>
      </c>
      <c r="H3385" s="42" t="s">
        <v>460</v>
      </c>
      <c r="I3385" s="42" t="s">
        <v>63</v>
      </c>
      <c r="J3385" s="42" t="s">
        <v>438</v>
      </c>
      <c r="K3385" s="42" t="s">
        <v>1635</v>
      </c>
      <c r="L3385" s="2">
        <v>46053</v>
      </c>
      <c r="M3385" s="42" t="s">
        <v>582</v>
      </c>
    </row>
    <row r="3386" spans="1:13" x14ac:dyDescent="0.25">
      <c r="A3386" s="42" t="s">
        <v>153</v>
      </c>
      <c r="B3386" s="42" t="s">
        <v>386</v>
      </c>
      <c r="C3386" s="42" t="s">
        <v>336</v>
      </c>
      <c r="D3386" s="42" t="s">
        <v>409</v>
      </c>
      <c r="E3386">
        <v>109137460</v>
      </c>
      <c r="F3386">
        <v>21</v>
      </c>
      <c r="G3386" s="2">
        <v>45415</v>
      </c>
      <c r="H3386" s="42" t="s">
        <v>467</v>
      </c>
      <c r="I3386" s="42" t="s">
        <v>63</v>
      </c>
      <c r="J3386" s="42" t="s">
        <v>438</v>
      </c>
      <c r="K3386" s="42" t="s">
        <v>650</v>
      </c>
      <c r="L3386" s="2">
        <v>46053</v>
      </c>
      <c r="M3386" s="42" t="s">
        <v>582</v>
      </c>
    </row>
    <row r="3387" spans="1:13" x14ac:dyDescent="0.25">
      <c r="A3387" s="42" t="s">
        <v>180</v>
      </c>
      <c r="B3387" s="42" t="s">
        <v>23</v>
      </c>
      <c r="C3387" s="42" t="s">
        <v>2318</v>
      </c>
      <c r="D3387" s="42" t="s">
        <v>409</v>
      </c>
      <c r="E3387">
        <v>5000000</v>
      </c>
      <c r="F3387">
        <v>2</v>
      </c>
      <c r="G3387" s="2">
        <v>45996</v>
      </c>
      <c r="H3387" s="42" t="s">
        <v>467</v>
      </c>
      <c r="I3387" s="42" t="s">
        <v>63</v>
      </c>
      <c r="J3387" s="42" t="s">
        <v>438</v>
      </c>
      <c r="K3387" s="42" t="s">
        <v>1159</v>
      </c>
      <c r="L3387" s="2">
        <v>46052</v>
      </c>
      <c r="M3387" s="42" t="s">
        <v>582</v>
      </c>
    </row>
    <row r="3388" spans="1:13" x14ac:dyDescent="0.25">
      <c r="A3388" s="42" t="s">
        <v>172</v>
      </c>
      <c r="B3388" s="42" t="s">
        <v>1220</v>
      </c>
      <c r="C3388" s="42" t="s">
        <v>2702</v>
      </c>
      <c r="D3388" s="42" t="s">
        <v>409</v>
      </c>
      <c r="E3388">
        <v>28292958</v>
      </c>
      <c r="F3388">
        <v>8</v>
      </c>
      <c r="G3388" s="2">
        <v>46034</v>
      </c>
      <c r="H3388" s="42" t="s">
        <v>460</v>
      </c>
      <c r="I3388" s="42" t="s">
        <v>63</v>
      </c>
      <c r="J3388" s="42" t="s">
        <v>438</v>
      </c>
      <c r="K3388" s="42" t="s">
        <v>1635</v>
      </c>
      <c r="L3388" s="2">
        <v>46052</v>
      </c>
      <c r="M3388" s="42" t="s">
        <v>582</v>
      </c>
    </row>
    <row r="3389" spans="1:13" x14ac:dyDescent="0.25">
      <c r="A3389" s="42" t="s">
        <v>601</v>
      </c>
      <c r="B3389" s="42" t="s">
        <v>657</v>
      </c>
      <c r="C3389" s="42" t="s">
        <v>2704</v>
      </c>
      <c r="D3389" s="42" t="s">
        <v>409</v>
      </c>
      <c r="E3389">
        <v>5086915</v>
      </c>
      <c r="F3389">
        <v>4</v>
      </c>
      <c r="G3389" s="2">
        <v>46050</v>
      </c>
      <c r="H3389" s="42" t="s">
        <v>1161</v>
      </c>
      <c r="I3389" s="42" t="s">
        <v>63</v>
      </c>
      <c r="J3389" s="42" t="s">
        <v>438</v>
      </c>
      <c r="K3389" s="42" t="s">
        <v>2154</v>
      </c>
      <c r="L3389" s="2">
        <v>46050</v>
      </c>
      <c r="M3389" s="42" t="s">
        <v>582</v>
      </c>
    </row>
    <row r="3390" spans="1:13" x14ac:dyDescent="0.25">
      <c r="A3390" s="42" t="s">
        <v>601</v>
      </c>
      <c r="B3390" s="42" t="s">
        <v>657</v>
      </c>
      <c r="C3390" s="42" t="s">
        <v>2703</v>
      </c>
      <c r="D3390" s="42" t="s">
        <v>409</v>
      </c>
      <c r="E3390">
        <v>7527460</v>
      </c>
      <c r="F3390">
        <v>3</v>
      </c>
      <c r="G3390" s="2">
        <v>46050</v>
      </c>
      <c r="H3390" s="42" t="s">
        <v>460</v>
      </c>
      <c r="I3390" s="42" t="s">
        <v>63</v>
      </c>
      <c r="J3390" s="42" t="s">
        <v>438</v>
      </c>
      <c r="K3390" s="42" t="s">
        <v>459</v>
      </c>
      <c r="L3390" s="2">
        <v>46050</v>
      </c>
      <c r="M3390" s="42" t="s">
        <v>582</v>
      </c>
    </row>
    <row r="3391" spans="1:13" x14ac:dyDescent="0.25">
      <c r="A3391" s="42" t="s">
        <v>1297</v>
      </c>
      <c r="B3391" s="42" t="s">
        <v>1298</v>
      </c>
      <c r="C3391" s="42" t="s">
        <v>1280</v>
      </c>
      <c r="D3391" s="42" t="s">
        <v>409</v>
      </c>
      <c r="E3391">
        <v>4217561</v>
      </c>
      <c r="F3391">
        <v>10</v>
      </c>
      <c r="G3391" s="2">
        <v>45754</v>
      </c>
      <c r="H3391" s="42" t="s">
        <v>460</v>
      </c>
      <c r="I3391" s="42" t="s">
        <v>63</v>
      </c>
      <c r="J3391" s="42" t="s">
        <v>438</v>
      </c>
      <c r="K3391" s="42" t="s">
        <v>1299</v>
      </c>
      <c r="L3391" s="2">
        <v>46037</v>
      </c>
      <c r="M3391" s="42" t="s">
        <v>582</v>
      </c>
    </row>
    <row r="3392" spans="1:13" x14ac:dyDescent="0.25">
      <c r="A3392" s="42" t="s">
        <v>172</v>
      </c>
      <c r="B3392" s="42" t="s">
        <v>1220</v>
      </c>
      <c r="C3392" s="42" t="s">
        <v>6423</v>
      </c>
      <c r="D3392" s="42" t="s">
        <v>409</v>
      </c>
      <c r="E3392">
        <v>28947</v>
      </c>
      <c r="F3392">
        <v>4</v>
      </c>
      <c r="G3392" s="2">
        <v>45929</v>
      </c>
      <c r="H3392" s="42" t="s">
        <v>460</v>
      </c>
      <c r="I3392" s="42" t="s">
        <v>63</v>
      </c>
      <c r="J3392" s="42" t="s">
        <v>438</v>
      </c>
      <c r="K3392" s="42" t="s">
        <v>1635</v>
      </c>
      <c r="L3392" s="2">
        <v>46037</v>
      </c>
      <c r="M3392" s="42" t="s">
        <v>582</v>
      </c>
    </row>
    <row r="3393" spans="1:13" x14ac:dyDescent="0.25">
      <c r="A3393" s="42" t="s">
        <v>1636</v>
      </c>
      <c r="B3393" s="42" t="s">
        <v>1637</v>
      </c>
      <c r="C3393" s="42" t="s">
        <v>1530</v>
      </c>
      <c r="D3393" s="42" t="s">
        <v>409</v>
      </c>
      <c r="E3393">
        <v>1522249</v>
      </c>
      <c r="F3393">
        <v>4</v>
      </c>
      <c r="G3393" s="2">
        <v>45803</v>
      </c>
      <c r="H3393" s="42" t="s">
        <v>460</v>
      </c>
      <c r="I3393" s="42" t="s">
        <v>63</v>
      </c>
      <c r="J3393" s="42" t="s">
        <v>438</v>
      </c>
      <c r="K3393" s="42" t="s">
        <v>1531</v>
      </c>
      <c r="L3393" s="2">
        <v>46037</v>
      </c>
      <c r="M3393" s="42" t="s">
        <v>582</v>
      </c>
    </row>
    <row r="3394" spans="1:13" x14ac:dyDescent="0.25">
      <c r="A3394" s="42" t="s">
        <v>1569</v>
      </c>
      <c r="B3394" s="42" t="s">
        <v>1570</v>
      </c>
      <c r="C3394" s="42" t="s">
        <v>1571</v>
      </c>
      <c r="D3394" s="42" t="s">
        <v>409</v>
      </c>
      <c r="E3394">
        <v>979349</v>
      </c>
      <c r="F3394">
        <v>4</v>
      </c>
      <c r="G3394" s="2">
        <v>45898</v>
      </c>
      <c r="H3394" s="42" t="s">
        <v>447</v>
      </c>
      <c r="I3394" s="42" t="s">
        <v>63</v>
      </c>
      <c r="J3394" s="42" t="s">
        <v>438</v>
      </c>
      <c r="K3394" s="42" t="s">
        <v>1572</v>
      </c>
      <c r="L3394" s="2">
        <v>46037</v>
      </c>
      <c r="M3394" s="42" t="s">
        <v>582</v>
      </c>
    </row>
    <row r="3395" spans="1:13" x14ac:dyDescent="0.25">
      <c r="A3395" s="42" t="s">
        <v>180</v>
      </c>
      <c r="B3395" s="42" t="s">
        <v>23</v>
      </c>
      <c r="C3395" s="42" t="s">
        <v>2234</v>
      </c>
      <c r="D3395" s="42" t="s">
        <v>409</v>
      </c>
      <c r="E3395">
        <v>5000000</v>
      </c>
      <c r="F3395">
        <v>2</v>
      </c>
      <c r="G3395" s="2">
        <v>45971</v>
      </c>
      <c r="H3395" s="42" t="s">
        <v>447</v>
      </c>
      <c r="I3395" s="42" t="s">
        <v>63</v>
      </c>
      <c r="J3395" s="42" t="s">
        <v>438</v>
      </c>
      <c r="K3395" s="42" t="s">
        <v>459</v>
      </c>
      <c r="L3395" s="2">
        <v>46031</v>
      </c>
      <c r="M3395" s="42" t="s">
        <v>582</v>
      </c>
    </row>
    <row r="3396" spans="1:13" x14ac:dyDescent="0.25">
      <c r="A3396" s="42" t="s">
        <v>815</v>
      </c>
      <c r="B3396" s="42" t="s">
        <v>1123</v>
      </c>
      <c r="C3396" s="42" t="s">
        <v>2219</v>
      </c>
      <c r="D3396" s="42" t="s">
        <v>409</v>
      </c>
      <c r="E3396">
        <v>5797007</v>
      </c>
      <c r="F3396">
        <v>4</v>
      </c>
      <c r="G3396" s="2">
        <v>45979</v>
      </c>
      <c r="H3396" s="42" t="s">
        <v>460</v>
      </c>
      <c r="I3396" s="42" t="s">
        <v>63</v>
      </c>
      <c r="J3396" s="42" t="s">
        <v>438</v>
      </c>
      <c r="K3396" s="42" t="s">
        <v>10264</v>
      </c>
      <c r="L3396" s="2">
        <v>46030</v>
      </c>
      <c r="M3396" s="42" t="s">
        <v>582</v>
      </c>
    </row>
    <row r="3397" spans="1:13" x14ac:dyDescent="0.25">
      <c r="A3397" s="42" t="s">
        <v>171</v>
      </c>
      <c r="B3397" s="42" t="s">
        <v>404</v>
      </c>
      <c r="C3397" s="42" t="s">
        <v>2237</v>
      </c>
      <c r="D3397" s="42" t="s">
        <v>409</v>
      </c>
      <c r="E3397">
        <v>2000000</v>
      </c>
      <c r="F3397">
        <v>2</v>
      </c>
      <c r="G3397" s="2">
        <v>45971</v>
      </c>
      <c r="H3397" s="42" t="s">
        <v>460</v>
      </c>
      <c r="I3397" s="42" t="s">
        <v>63</v>
      </c>
      <c r="J3397" s="42" t="s">
        <v>438</v>
      </c>
      <c r="K3397" s="42" t="s">
        <v>2451</v>
      </c>
      <c r="L3397" s="2">
        <v>46030</v>
      </c>
      <c r="M3397" s="42" t="s">
        <v>582</v>
      </c>
    </row>
    <row r="3398" spans="1:13" x14ac:dyDescent="0.25">
      <c r="A3398" s="42" t="s">
        <v>1029</v>
      </c>
      <c r="B3398" s="42" t="s">
        <v>1014</v>
      </c>
      <c r="C3398" s="42" t="s">
        <v>1177</v>
      </c>
      <c r="D3398" s="42" t="s">
        <v>409</v>
      </c>
      <c r="E3398">
        <v>1251194</v>
      </c>
      <c r="F3398">
        <v>13</v>
      </c>
      <c r="G3398" s="2">
        <v>45777</v>
      </c>
      <c r="H3398" s="42" t="s">
        <v>460</v>
      </c>
      <c r="I3398" s="42" t="s">
        <v>63</v>
      </c>
      <c r="J3398" s="42" t="s">
        <v>438</v>
      </c>
      <c r="K3398" s="42" t="s">
        <v>459</v>
      </c>
      <c r="L3398" s="2">
        <v>46030</v>
      </c>
      <c r="M3398" s="42" t="s">
        <v>582</v>
      </c>
    </row>
    <row r="3399" spans="1:13" x14ac:dyDescent="0.25">
      <c r="A3399" s="42" t="s">
        <v>601</v>
      </c>
      <c r="B3399" s="42" t="s">
        <v>657</v>
      </c>
      <c r="C3399" s="42" t="s">
        <v>2236</v>
      </c>
      <c r="D3399" s="42" t="s">
        <v>409</v>
      </c>
      <c r="E3399">
        <v>350000</v>
      </c>
      <c r="F3399">
        <v>2</v>
      </c>
      <c r="G3399" s="2">
        <v>45973</v>
      </c>
      <c r="H3399" s="42" t="s">
        <v>460</v>
      </c>
      <c r="I3399" s="42" t="s">
        <v>63</v>
      </c>
      <c r="J3399" s="42" t="s">
        <v>438</v>
      </c>
      <c r="K3399" s="42" t="s">
        <v>459</v>
      </c>
      <c r="L3399" s="2">
        <v>46029</v>
      </c>
      <c r="M3399" s="42" t="s">
        <v>582</v>
      </c>
    </row>
    <row r="3400" spans="1:13" x14ac:dyDescent="0.25">
      <c r="A3400" s="42" t="s">
        <v>170</v>
      </c>
      <c r="B3400" s="42" t="s">
        <v>39</v>
      </c>
      <c r="C3400" s="42" t="s">
        <v>1178</v>
      </c>
      <c r="D3400" s="42" t="s">
        <v>409</v>
      </c>
      <c r="E3400">
        <v>20692354</v>
      </c>
      <c r="F3400">
        <v>23</v>
      </c>
      <c r="G3400" s="2">
        <v>45770</v>
      </c>
      <c r="H3400" s="42" t="s">
        <v>467</v>
      </c>
      <c r="I3400" s="42" t="s">
        <v>63</v>
      </c>
      <c r="J3400" s="42" t="s">
        <v>438</v>
      </c>
      <c r="K3400" s="42" t="s">
        <v>1264</v>
      </c>
      <c r="L3400" s="2">
        <v>46023</v>
      </c>
      <c r="M3400" s="42" t="s">
        <v>582</v>
      </c>
    </row>
    <row r="3401" spans="1:13" x14ac:dyDescent="0.25">
      <c r="A3401" s="42" t="s">
        <v>5179</v>
      </c>
      <c r="B3401" s="42" t="s">
        <v>5180</v>
      </c>
      <c r="C3401" s="42" t="s">
        <v>5947</v>
      </c>
      <c r="D3401" s="42" t="s">
        <v>409</v>
      </c>
      <c r="E3401">
        <v>10000000</v>
      </c>
      <c r="F3401">
        <v>10</v>
      </c>
      <c r="G3401" s="2">
        <v>46077</v>
      </c>
      <c r="H3401" s="42" t="s">
        <v>441</v>
      </c>
      <c r="I3401" s="42" t="s">
        <v>63</v>
      </c>
      <c r="J3401" s="42" t="s">
        <v>438</v>
      </c>
      <c r="K3401" s="42" t="s">
        <v>5948</v>
      </c>
      <c r="L3401" s="2">
        <v>46387</v>
      </c>
      <c r="M3401" s="42" t="s">
        <v>582</v>
      </c>
    </row>
    <row r="3402" spans="1:13" x14ac:dyDescent="0.25">
      <c r="A3402" s="42" t="s">
        <v>5949</v>
      </c>
      <c r="B3402" s="42" t="s">
        <v>5950</v>
      </c>
      <c r="C3402" s="42" t="s">
        <v>5951</v>
      </c>
      <c r="D3402" s="42" t="s">
        <v>409</v>
      </c>
      <c r="E3402">
        <v>10000000</v>
      </c>
      <c r="F3402">
        <v>9</v>
      </c>
      <c r="G3402" s="2">
        <v>46076</v>
      </c>
      <c r="H3402" s="42" t="s">
        <v>441</v>
      </c>
      <c r="I3402" s="42" t="s">
        <v>63</v>
      </c>
      <c r="J3402" s="42" t="s">
        <v>438</v>
      </c>
      <c r="K3402" s="42" t="s">
        <v>5952</v>
      </c>
      <c r="L3402" s="2">
        <v>46387</v>
      </c>
      <c r="M3402" s="42" t="s">
        <v>582</v>
      </c>
    </row>
    <row r="3403" spans="1:13" x14ac:dyDescent="0.25">
      <c r="A3403" s="42" t="s">
        <v>13582</v>
      </c>
      <c r="B3403" s="42" t="s">
        <v>13583</v>
      </c>
      <c r="C3403" s="42" t="s">
        <v>13584</v>
      </c>
      <c r="D3403" s="42" t="s">
        <v>409</v>
      </c>
      <c r="E3403">
        <v>30000000</v>
      </c>
      <c r="F3403">
        <v>4</v>
      </c>
      <c r="G3403" s="2">
        <v>46213</v>
      </c>
      <c r="H3403" s="42" t="s">
        <v>441</v>
      </c>
      <c r="I3403" s="42" t="s">
        <v>63</v>
      </c>
      <c r="J3403" s="42" t="s">
        <v>438</v>
      </c>
      <c r="K3403" s="42" t="s">
        <v>13585</v>
      </c>
      <c r="L3403" s="2">
        <v>46387</v>
      </c>
      <c r="M3403" s="42" t="s">
        <v>582</v>
      </c>
    </row>
    <row r="3404" spans="1:13" x14ac:dyDescent="0.25">
      <c r="A3404" s="42" t="s">
        <v>233</v>
      </c>
      <c r="B3404" s="42" t="s">
        <v>398</v>
      </c>
      <c r="C3404" s="42" t="s">
        <v>10536</v>
      </c>
      <c r="D3404" s="42" t="s">
        <v>409</v>
      </c>
      <c r="E3404">
        <v>20000000</v>
      </c>
      <c r="F3404">
        <v>6</v>
      </c>
      <c r="G3404" s="2">
        <v>46118</v>
      </c>
      <c r="H3404" s="42" t="s">
        <v>441</v>
      </c>
      <c r="I3404" s="42" t="s">
        <v>63</v>
      </c>
      <c r="J3404" s="42" t="s">
        <v>438</v>
      </c>
      <c r="K3404" s="42" t="s">
        <v>12017</v>
      </c>
      <c r="L3404" s="2">
        <v>46387</v>
      </c>
      <c r="M3404" s="42" t="s">
        <v>582</v>
      </c>
    </row>
    <row r="3405" spans="1:13" x14ac:dyDescent="0.25">
      <c r="A3405" s="42" t="s">
        <v>361</v>
      </c>
      <c r="B3405" s="42" t="s">
        <v>366</v>
      </c>
      <c r="C3405" s="42" t="s">
        <v>614</v>
      </c>
      <c r="D3405" s="42" t="s">
        <v>409</v>
      </c>
      <c r="E3405">
        <v>0</v>
      </c>
      <c r="F3405">
        <v>26</v>
      </c>
      <c r="G3405" s="2">
        <v>45400</v>
      </c>
      <c r="H3405" s="42" t="s">
        <v>441</v>
      </c>
      <c r="I3405" s="42" t="s">
        <v>63</v>
      </c>
      <c r="J3405" s="42" t="s">
        <v>438</v>
      </c>
      <c r="K3405" s="42" t="s">
        <v>649</v>
      </c>
      <c r="L3405" s="2">
        <v>46387</v>
      </c>
      <c r="M3405" s="42" t="s">
        <v>582</v>
      </c>
    </row>
    <row r="3406" spans="1:13" x14ac:dyDescent="0.25">
      <c r="A3406" s="42" t="s">
        <v>916</v>
      </c>
      <c r="B3406" s="42" t="s">
        <v>1009</v>
      </c>
      <c r="C3406" s="42" t="s">
        <v>10024</v>
      </c>
      <c r="D3406" s="42" t="s">
        <v>409</v>
      </c>
      <c r="E3406">
        <v>6522359</v>
      </c>
      <c r="F3406">
        <v>9</v>
      </c>
      <c r="G3406" s="2">
        <v>46122</v>
      </c>
      <c r="H3406" s="42" t="s">
        <v>441</v>
      </c>
      <c r="I3406" s="42" t="s">
        <v>63</v>
      </c>
      <c r="J3406" s="42" t="s">
        <v>438</v>
      </c>
      <c r="K3406" s="42" t="s">
        <v>1230</v>
      </c>
      <c r="L3406" s="2">
        <v>46387</v>
      </c>
      <c r="M3406" s="42" t="s">
        <v>582</v>
      </c>
    </row>
    <row r="3407" spans="1:13" x14ac:dyDescent="0.25">
      <c r="A3407" s="42" t="s">
        <v>198</v>
      </c>
      <c r="B3407" s="42" t="s">
        <v>7</v>
      </c>
      <c r="C3407" s="42" t="s">
        <v>4704</v>
      </c>
      <c r="D3407" s="42" t="s">
        <v>409</v>
      </c>
      <c r="E3407">
        <v>50000000</v>
      </c>
      <c r="F3407">
        <v>12</v>
      </c>
      <c r="G3407" s="2">
        <v>46076</v>
      </c>
      <c r="H3407" s="42" t="s">
        <v>441</v>
      </c>
      <c r="I3407" s="42" t="s">
        <v>63</v>
      </c>
      <c r="J3407" s="42" t="s">
        <v>438</v>
      </c>
      <c r="K3407" s="42" t="s">
        <v>5953</v>
      </c>
      <c r="L3407" s="2">
        <v>46379</v>
      </c>
      <c r="M3407" s="42" t="s">
        <v>582</v>
      </c>
    </row>
    <row r="3408" spans="1:13" x14ac:dyDescent="0.25">
      <c r="A3408" s="42" t="s">
        <v>5949</v>
      </c>
      <c r="B3408" s="42" t="s">
        <v>5950</v>
      </c>
      <c r="C3408" s="42" t="s">
        <v>5951</v>
      </c>
      <c r="D3408" s="42" t="s">
        <v>409</v>
      </c>
      <c r="E3408">
        <v>10000000</v>
      </c>
      <c r="F3408">
        <v>9</v>
      </c>
      <c r="G3408" s="2">
        <v>46076</v>
      </c>
      <c r="H3408" s="42" t="s">
        <v>441</v>
      </c>
      <c r="I3408" s="42" t="s">
        <v>63</v>
      </c>
      <c r="J3408" s="42" t="s">
        <v>438</v>
      </c>
      <c r="K3408" s="42" t="s">
        <v>5952</v>
      </c>
      <c r="L3408" s="2">
        <v>46356</v>
      </c>
      <c r="M3408" s="42" t="s">
        <v>582</v>
      </c>
    </row>
    <row r="3409" spans="1:13" x14ac:dyDescent="0.25">
      <c r="A3409" s="42" t="s">
        <v>5179</v>
      </c>
      <c r="B3409" s="42" t="s">
        <v>5180</v>
      </c>
      <c r="C3409" s="42" t="s">
        <v>5947</v>
      </c>
      <c r="D3409" s="42" t="s">
        <v>409</v>
      </c>
      <c r="E3409">
        <v>10000000</v>
      </c>
      <c r="F3409">
        <v>10</v>
      </c>
      <c r="G3409" s="2">
        <v>46077</v>
      </c>
      <c r="H3409" s="42" t="s">
        <v>441</v>
      </c>
      <c r="I3409" s="42" t="s">
        <v>63</v>
      </c>
      <c r="J3409" s="42" t="s">
        <v>438</v>
      </c>
      <c r="K3409" s="42" t="s">
        <v>5948</v>
      </c>
      <c r="L3409" s="2">
        <v>46356</v>
      </c>
      <c r="M3409" s="42" t="s">
        <v>582</v>
      </c>
    </row>
    <row r="3410" spans="1:13" x14ac:dyDescent="0.25">
      <c r="A3410" s="42" t="s">
        <v>5179</v>
      </c>
      <c r="B3410" s="42" t="s">
        <v>5180</v>
      </c>
      <c r="C3410" s="42" t="s">
        <v>5947</v>
      </c>
      <c r="D3410" s="42" t="s">
        <v>409</v>
      </c>
      <c r="E3410">
        <v>10000000</v>
      </c>
      <c r="F3410">
        <v>10</v>
      </c>
      <c r="G3410" s="2">
        <v>46077</v>
      </c>
      <c r="H3410" s="42" t="s">
        <v>441</v>
      </c>
      <c r="I3410" s="42" t="s">
        <v>63</v>
      </c>
      <c r="J3410" s="42" t="s">
        <v>438</v>
      </c>
      <c r="K3410" s="42" t="s">
        <v>5948</v>
      </c>
      <c r="L3410" s="2">
        <v>46356</v>
      </c>
      <c r="M3410" s="42" t="s">
        <v>582</v>
      </c>
    </row>
    <row r="3411" spans="1:13" x14ac:dyDescent="0.25">
      <c r="A3411" s="42" t="s">
        <v>916</v>
      </c>
      <c r="B3411" s="42" t="s">
        <v>1009</v>
      </c>
      <c r="C3411" s="42" t="s">
        <v>10024</v>
      </c>
      <c r="D3411" s="42" t="s">
        <v>409</v>
      </c>
      <c r="E3411">
        <v>6522359</v>
      </c>
      <c r="F3411">
        <v>9</v>
      </c>
      <c r="G3411" s="2">
        <v>46122</v>
      </c>
      <c r="H3411" s="42" t="s">
        <v>441</v>
      </c>
      <c r="I3411" s="42" t="s">
        <v>63</v>
      </c>
      <c r="J3411" s="42" t="s">
        <v>438</v>
      </c>
      <c r="K3411" s="42" t="s">
        <v>1230</v>
      </c>
      <c r="L3411" s="2">
        <v>46356</v>
      </c>
      <c r="M3411" s="42" t="s">
        <v>582</v>
      </c>
    </row>
    <row r="3412" spans="1:13" x14ac:dyDescent="0.25">
      <c r="A3412" s="42" t="s">
        <v>13582</v>
      </c>
      <c r="B3412" s="42" t="s">
        <v>13583</v>
      </c>
      <c r="C3412" s="42" t="s">
        <v>13584</v>
      </c>
      <c r="D3412" s="42" t="s">
        <v>409</v>
      </c>
      <c r="E3412">
        <v>50000000</v>
      </c>
      <c r="F3412">
        <v>4</v>
      </c>
      <c r="G3412" s="2">
        <v>46213</v>
      </c>
      <c r="H3412" s="42" t="s">
        <v>441</v>
      </c>
      <c r="I3412" s="42" t="s">
        <v>63</v>
      </c>
      <c r="J3412" s="42" t="s">
        <v>438</v>
      </c>
      <c r="K3412" s="42" t="s">
        <v>13585</v>
      </c>
      <c r="L3412" s="2">
        <v>46356</v>
      </c>
      <c r="M3412" s="42" t="s">
        <v>582</v>
      </c>
    </row>
    <row r="3413" spans="1:13" x14ac:dyDescent="0.25">
      <c r="A3413" s="42" t="s">
        <v>361</v>
      </c>
      <c r="B3413" s="42" t="s">
        <v>366</v>
      </c>
      <c r="C3413" s="42" t="s">
        <v>614</v>
      </c>
      <c r="D3413" s="42" t="s">
        <v>409</v>
      </c>
      <c r="E3413">
        <v>0</v>
      </c>
      <c r="F3413">
        <v>26</v>
      </c>
      <c r="G3413" s="2">
        <v>45400</v>
      </c>
      <c r="H3413" s="42" t="s">
        <v>441</v>
      </c>
      <c r="I3413" s="42" t="s">
        <v>63</v>
      </c>
      <c r="J3413" s="42" t="s">
        <v>438</v>
      </c>
      <c r="K3413" s="42" t="s">
        <v>649</v>
      </c>
      <c r="L3413" s="2">
        <v>46356</v>
      </c>
      <c r="M3413" s="42" t="s">
        <v>582</v>
      </c>
    </row>
    <row r="3414" spans="1:13" x14ac:dyDescent="0.25">
      <c r="A3414" s="42" t="s">
        <v>172</v>
      </c>
      <c r="B3414" s="42" t="s">
        <v>1220</v>
      </c>
      <c r="C3414" s="42" t="s">
        <v>6419</v>
      </c>
      <c r="D3414" s="42" t="s">
        <v>409</v>
      </c>
      <c r="E3414">
        <v>5195839</v>
      </c>
      <c r="F3414">
        <v>6</v>
      </c>
      <c r="G3414" s="2">
        <v>46127</v>
      </c>
      <c r="H3414" s="42" t="s">
        <v>441</v>
      </c>
      <c r="I3414" s="42" t="s">
        <v>63</v>
      </c>
      <c r="J3414" s="42" t="s">
        <v>438</v>
      </c>
      <c r="K3414" s="42" t="s">
        <v>459</v>
      </c>
      <c r="L3414" s="2">
        <v>46352</v>
      </c>
      <c r="M3414" s="42" t="s">
        <v>582</v>
      </c>
    </row>
    <row r="3415" spans="1:13" x14ac:dyDescent="0.25">
      <c r="A3415" s="42" t="s">
        <v>198</v>
      </c>
      <c r="B3415" s="42" t="s">
        <v>7</v>
      </c>
      <c r="C3415" s="42" t="s">
        <v>4704</v>
      </c>
      <c r="D3415" s="42" t="s">
        <v>409</v>
      </c>
      <c r="E3415">
        <v>50000000</v>
      </c>
      <c r="F3415">
        <v>12</v>
      </c>
      <c r="G3415" s="2">
        <v>46076</v>
      </c>
      <c r="H3415" s="42" t="s">
        <v>441</v>
      </c>
      <c r="I3415" s="42" t="s">
        <v>63</v>
      </c>
      <c r="J3415" s="42" t="s">
        <v>438</v>
      </c>
      <c r="K3415" s="42" t="s">
        <v>5953</v>
      </c>
      <c r="L3415" s="2">
        <v>46330</v>
      </c>
      <c r="M3415" s="42" t="s">
        <v>582</v>
      </c>
    </row>
    <row r="3416" spans="1:13" x14ac:dyDescent="0.25">
      <c r="A3416" s="42" t="s">
        <v>361</v>
      </c>
      <c r="B3416" s="42" t="s">
        <v>366</v>
      </c>
      <c r="C3416" s="42" t="s">
        <v>13586</v>
      </c>
      <c r="D3416" s="42" t="s">
        <v>409</v>
      </c>
      <c r="E3416">
        <v>100000000</v>
      </c>
      <c r="F3416">
        <v>4</v>
      </c>
      <c r="G3416" s="2">
        <v>46216</v>
      </c>
      <c r="H3416" s="42" t="s">
        <v>441</v>
      </c>
      <c r="I3416" s="42" t="s">
        <v>63</v>
      </c>
      <c r="J3416" s="42" t="s">
        <v>438</v>
      </c>
      <c r="K3416" s="42" t="s">
        <v>459</v>
      </c>
      <c r="L3416" s="2">
        <v>46326</v>
      </c>
      <c r="M3416" s="42" t="s">
        <v>582</v>
      </c>
    </row>
    <row r="3417" spans="1:13" x14ac:dyDescent="0.25">
      <c r="A3417" s="42" t="s">
        <v>250</v>
      </c>
      <c r="B3417" s="42" t="s">
        <v>249</v>
      </c>
      <c r="C3417" s="42" t="s">
        <v>13587</v>
      </c>
      <c r="D3417" s="42" t="s">
        <v>409</v>
      </c>
      <c r="E3417">
        <v>26000000</v>
      </c>
      <c r="F3417">
        <v>4</v>
      </c>
      <c r="G3417" s="2">
        <v>46211</v>
      </c>
      <c r="H3417" s="42" t="s">
        <v>441</v>
      </c>
      <c r="I3417" s="42" t="s">
        <v>63</v>
      </c>
      <c r="J3417" s="42" t="s">
        <v>438</v>
      </c>
      <c r="K3417" s="42" t="s">
        <v>13588</v>
      </c>
      <c r="L3417" s="2">
        <v>46325</v>
      </c>
      <c r="M3417" s="42" t="s">
        <v>582</v>
      </c>
    </row>
    <row r="3418" spans="1:13" x14ac:dyDescent="0.25">
      <c r="A3418" s="42" t="s">
        <v>172</v>
      </c>
      <c r="B3418" s="42" t="s">
        <v>1220</v>
      </c>
      <c r="C3418" s="42" t="s">
        <v>6419</v>
      </c>
      <c r="D3418" s="42" t="s">
        <v>409</v>
      </c>
      <c r="E3418">
        <v>9500000</v>
      </c>
      <c r="F3418">
        <v>6</v>
      </c>
      <c r="G3418" s="2">
        <v>46127</v>
      </c>
      <c r="H3418" s="42" t="s">
        <v>441</v>
      </c>
      <c r="I3418" s="42" t="s">
        <v>63</v>
      </c>
      <c r="J3418" s="42" t="s">
        <v>438</v>
      </c>
      <c r="K3418" s="42" t="s">
        <v>459</v>
      </c>
      <c r="L3418" s="2">
        <v>46325</v>
      </c>
      <c r="M3418" s="42" t="s">
        <v>582</v>
      </c>
    </row>
    <row r="3419" spans="1:13" x14ac:dyDescent="0.25">
      <c r="A3419" s="42" t="s">
        <v>361</v>
      </c>
      <c r="B3419" s="42" t="s">
        <v>366</v>
      </c>
      <c r="C3419" s="42" t="s">
        <v>614</v>
      </c>
      <c r="D3419" s="42" t="s">
        <v>409</v>
      </c>
      <c r="E3419">
        <v>0</v>
      </c>
      <c r="F3419">
        <v>26</v>
      </c>
      <c r="G3419" s="2">
        <v>45400</v>
      </c>
      <c r="H3419" s="42" t="s">
        <v>441</v>
      </c>
      <c r="I3419" s="42" t="s">
        <v>63</v>
      </c>
      <c r="J3419" s="42" t="s">
        <v>438</v>
      </c>
      <c r="K3419" s="42" t="s">
        <v>649</v>
      </c>
      <c r="L3419" s="2">
        <v>46325</v>
      </c>
      <c r="M3419" s="42" t="s">
        <v>582</v>
      </c>
    </row>
    <row r="3420" spans="1:13" x14ac:dyDescent="0.25">
      <c r="A3420" s="42" t="s">
        <v>12018</v>
      </c>
      <c r="B3420" s="42" t="s">
        <v>12019</v>
      </c>
      <c r="C3420" s="42" t="s">
        <v>12020</v>
      </c>
      <c r="D3420" s="42" t="s">
        <v>409</v>
      </c>
      <c r="E3420">
        <v>1260987</v>
      </c>
      <c r="F3420">
        <v>5</v>
      </c>
      <c r="G3420" s="2">
        <v>46181</v>
      </c>
      <c r="H3420" s="42" t="s">
        <v>441</v>
      </c>
      <c r="I3420" s="42" t="s">
        <v>63</v>
      </c>
      <c r="J3420" s="42" t="s">
        <v>438</v>
      </c>
      <c r="K3420" s="42" t="s">
        <v>12021</v>
      </c>
      <c r="L3420" s="2">
        <v>46325</v>
      </c>
      <c r="M3420" s="42" t="s">
        <v>582</v>
      </c>
    </row>
    <row r="3421" spans="1:13" x14ac:dyDescent="0.25">
      <c r="A3421" s="42" t="s">
        <v>5179</v>
      </c>
      <c r="B3421" s="42" t="s">
        <v>5180</v>
      </c>
      <c r="C3421" s="42" t="s">
        <v>5947</v>
      </c>
      <c r="D3421" s="42" t="s">
        <v>409</v>
      </c>
      <c r="E3421">
        <v>10000000</v>
      </c>
      <c r="F3421">
        <v>10</v>
      </c>
      <c r="G3421" s="2">
        <v>46077</v>
      </c>
      <c r="H3421" s="42" t="s">
        <v>441</v>
      </c>
      <c r="I3421" s="42" t="s">
        <v>63</v>
      </c>
      <c r="J3421" s="42" t="s">
        <v>438</v>
      </c>
      <c r="K3421" s="42" t="s">
        <v>5948</v>
      </c>
      <c r="L3421" s="2">
        <v>46325</v>
      </c>
      <c r="M3421" s="42" t="s">
        <v>582</v>
      </c>
    </row>
    <row r="3422" spans="1:13" x14ac:dyDescent="0.25">
      <c r="A3422" s="42" t="s">
        <v>5949</v>
      </c>
      <c r="B3422" s="42" t="s">
        <v>5950</v>
      </c>
      <c r="C3422" s="42" t="s">
        <v>5951</v>
      </c>
      <c r="D3422" s="42" t="s">
        <v>409</v>
      </c>
      <c r="E3422">
        <v>10000000</v>
      </c>
      <c r="F3422">
        <v>9</v>
      </c>
      <c r="G3422" s="2">
        <v>46076</v>
      </c>
      <c r="H3422" s="42" t="s">
        <v>441</v>
      </c>
      <c r="I3422" s="42" t="s">
        <v>63</v>
      </c>
      <c r="J3422" s="42" t="s">
        <v>438</v>
      </c>
      <c r="K3422" s="42" t="s">
        <v>5952</v>
      </c>
      <c r="L3422" s="2">
        <v>46323</v>
      </c>
      <c r="M3422" s="42" t="s">
        <v>582</v>
      </c>
    </row>
    <row r="3423" spans="1:13" x14ac:dyDescent="0.25">
      <c r="A3423" s="42" t="s">
        <v>172</v>
      </c>
      <c r="B3423" s="42" t="s">
        <v>1220</v>
      </c>
      <c r="C3423" s="42" t="s">
        <v>6419</v>
      </c>
      <c r="D3423" s="42" t="s">
        <v>409</v>
      </c>
      <c r="E3423">
        <v>9500000</v>
      </c>
      <c r="F3423">
        <v>6</v>
      </c>
      <c r="G3423" s="2">
        <v>46127</v>
      </c>
      <c r="H3423" s="42" t="s">
        <v>441</v>
      </c>
      <c r="I3423" s="42" t="s">
        <v>63</v>
      </c>
      <c r="J3423" s="42" t="s">
        <v>438</v>
      </c>
      <c r="K3423" s="42" t="s">
        <v>459</v>
      </c>
      <c r="L3423" s="2">
        <v>46295</v>
      </c>
      <c r="M3423" s="42" t="s">
        <v>582</v>
      </c>
    </row>
    <row r="3424" spans="1:13" x14ac:dyDescent="0.25">
      <c r="A3424" s="42" t="s">
        <v>12018</v>
      </c>
      <c r="B3424" s="42" t="s">
        <v>12019</v>
      </c>
      <c r="C3424" s="42" t="s">
        <v>12020</v>
      </c>
      <c r="D3424" s="42" t="s">
        <v>409</v>
      </c>
      <c r="E3424">
        <v>1500000</v>
      </c>
      <c r="F3424">
        <v>5</v>
      </c>
      <c r="G3424" s="2">
        <v>46181</v>
      </c>
      <c r="H3424" s="42" t="s">
        <v>441</v>
      </c>
      <c r="I3424" s="42" t="s">
        <v>63</v>
      </c>
      <c r="J3424" s="42" t="s">
        <v>438</v>
      </c>
      <c r="K3424" s="42" t="s">
        <v>12021</v>
      </c>
      <c r="L3424" s="2">
        <v>46295</v>
      </c>
      <c r="M3424" s="42" t="s">
        <v>582</v>
      </c>
    </row>
    <row r="3425" spans="1:13" x14ac:dyDescent="0.25">
      <c r="A3425" s="42" t="s">
        <v>5949</v>
      </c>
      <c r="B3425" s="42" t="s">
        <v>5950</v>
      </c>
      <c r="C3425" s="42" t="s">
        <v>5951</v>
      </c>
      <c r="D3425" s="42" t="s">
        <v>409</v>
      </c>
      <c r="E3425">
        <v>10000000</v>
      </c>
      <c r="F3425">
        <v>9</v>
      </c>
      <c r="G3425" s="2">
        <v>46076</v>
      </c>
      <c r="H3425" s="42" t="s">
        <v>441</v>
      </c>
      <c r="I3425" s="42" t="s">
        <v>63</v>
      </c>
      <c r="J3425" s="42" t="s">
        <v>438</v>
      </c>
      <c r="K3425" s="42" t="s">
        <v>5952</v>
      </c>
      <c r="L3425" s="2">
        <v>46295</v>
      </c>
      <c r="M3425" s="42" t="s">
        <v>582</v>
      </c>
    </row>
    <row r="3426" spans="1:13" x14ac:dyDescent="0.25">
      <c r="A3426" s="42" t="s">
        <v>361</v>
      </c>
      <c r="B3426" s="42" t="s">
        <v>366</v>
      </c>
      <c r="C3426" s="42" t="s">
        <v>614</v>
      </c>
      <c r="D3426" s="42" t="s">
        <v>409</v>
      </c>
      <c r="E3426">
        <v>0</v>
      </c>
      <c r="F3426">
        <v>26</v>
      </c>
      <c r="G3426" s="2">
        <v>45400</v>
      </c>
      <c r="H3426" s="42" t="s">
        <v>441</v>
      </c>
      <c r="I3426" s="42" t="s">
        <v>63</v>
      </c>
      <c r="J3426" s="42" t="s">
        <v>438</v>
      </c>
      <c r="K3426" s="42" t="s">
        <v>649</v>
      </c>
      <c r="L3426" s="2">
        <v>46295</v>
      </c>
      <c r="M3426" s="42" t="s">
        <v>582</v>
      </c>
    </row>
    <row r="3427" spans="1:13" x14ac:dyDescent="0.25">
      <c r="A3427" s="42" t="s">
        <v>361</v>
      </c>
      <c r="B3427" s="42" t="s">
        <v>366</v>
      </c>
      <c r="C3427" s="42" t="s">
        <v>13586</v>
      </c>
      <c r="D3427" s="42" t="s">
        <v>409</v>
      </c>
      <c r="E3427">
        <v>100000000</v>
      </c>
      <c r="F3427">
        <v>4</v>
      </c>
      <c r="G3427" s="2">
        <v>46216</v>
      </c>
      <c r="H3427" s="42" t="s">
        <v>441</v>
      </c>
      <c r="I3427" s="42" t="s">
        <v>63</v>
      </c>
      <c r="J3427" s="42" t="s">
        <v>438</v>
      </c>
      <c r="K3427" s="42" t="s">
        <v>459</v>
      </c>
      <c r="L3427" s="2">
        <v>46295</v>
      </c>
      <c r="M3427" s="42" t="s">
        <v>582</v>
      </c>
    </row>
    <row r="3428" spans="1:13" x14ac:dyDescent="0.25">
      <c r="A3428" s="42" t="s">
        <v>916</v>
      </c>
      <c r="B3428" s="42" t="s">
        <v>1009</v>
      </c>
      <c r="C3428" s="42" t="s">
        <v>10024</v>
      </c>
      <c r="D3428" s="42" t="s">
        <v>409</v>
      </c>
      <c r="E3428">
        <v>6522359</v>
      </c>
      <c r="F3428">
        <v>9</v>
      </c>
      <c r="G3428" s="2">
        <v>46122</v>
      </c>
      <c r="H3428" s="42" t="s">
        <v>441</v>
      </c>
      <c r="I3428" s="42" t="s">
        <v>63</v>
      </c>
      <c r="J3428" s="42" t="s">
        <v>438</v>
      </c>
      <c r="K3428" s="42" t="s">
        <v>1230</v>
      </c>
      <c r="L3428" s="2">
        <v>46295</v>
      </c>
      <c r="M3428" s="42" t="s">
        <v>582</v>
      </c>
    </row>
    <row r="3429" spans="1:13" x14ac:dyDescent="0.25">
      <c r="A3429" s="42" t="s">
        <v>916</v>
      </c>
      <c r="B3429" s="42" t="s">
        <v>1009</v>
      </c>
      <c r="C3429" s="42" t="s">
        <v>13589</v>
      </c>
      <c r="D3429" s="42" t="s">
        <v>409</v>
      </c>
      <c r="E3429">
        <v>924097</v>
      </c>
      <c r="F3429">
        <v>3</v>
      </c>
      <c r="G3429" s="2">
        <v>46210</v>
      </c>
      <c r="H3429" s="42" t="s">
        <v>441</v>
      </c>
      <c r="I3429" s="42" t="s">
        <v>63</v>
      </c>
      <c r="J3429" s="42" t="s">
        <v>438</v>
      </c>
      <c r="K3429" s="42" t="s">
        <v>13590</v>
      </c>
      <c r="L3429" s="2">
        <v>46295</v>
      </c>
      <c r="M3429" s="42" t="s">
        <v>582</v>
      </c>
    </row>
    <row r="3430" spans="1:13" x14ac:dyDescent="0.25">
      <c r="A3430" s="42" t="s">
        <v>5179</v>
      </c>
      <c r="B3430" s="42" t="s">
        <v>5180</v>
      </c>
      <c r="C3430" s="42" t="s">
        <v>5947</v>
      </c>
      <c r="D3430" s="42" t="s">
        <v>409</v>
      </c>
      <c r="E3430">
        <v>10000000</v>
      </c>
      <c r="F3430">
        <v>10</v>
      </c>
      <c r="G3430" s="2">
        <v>46077</v>
      </c>
      <c r="H3430" s="42" t="s">
        <v>441</v>
      </c>
      <c r="I3430" s="42" t="s">
        <v>63</v>
      </c>
      <c r="J3430" s="42" t="s">
        <v>438</v>
      </c>
      <c r="K3430" s="42" t="s">
        <v>5948</v>
      </c>
      <c r="L3430" s="2">
        <v>46295</v>
      </c>
      <c r="M3430" s="42" t="s">
        <v>582</v>
      </c>
    </row>
    <row r="3431" spans="1:13" x14ac:dyDescent="0.25">
      <c r="A3431" s="42" t="s">
        <v>13582</v>
      </c>
      <c r="B3431" s="42" t="s">
        <v>13583</v>
      </c>
      <c r="C3431" s="42" t="s">
        <v>13584</v>
      </c>
      <c r="D3431" s="42" t="s">
        <v>409</v>
      </c>
      <c r="E3431">
        <v>20000000</v>
      </c>
      <c r="F3431">
        <v>4</v>
      </c>
      <c r="G3431" s="2">
        <v>46213</v>
      </c>
      <c r="H3431" s="42" t="s">
        <v>441</v>
      </c>
      <c r="I3431" s="42" t="s">
        <v>63</v>
      </c>
      <c r="J3431" s="42" t="s">
        <v>438</v>
      </c>
      <c r="K3431" s="42" t="s">
        <v>13585</v>
      </c>
      <c r="L3431" s="2">
        <v>46269</v>
      </c>
      <c r="M3431" s="42" t="s">
        <v>582</v>
      </c>
    </row>
    <row r="3432" spans="1:13" x14ac:dyDescent="0.25">
      <c r="A3432" s="42" t="s">
        <v>916</v>
      </c>
      <c r="B3432" s="42" t="s">
        <v>1009</v>
      </c>
      <c r="C3432" s="42" t="s">
        <v>10024</v>
      </c>
      <c r="D3432" s="42" t="s">
        <v>409</v>
      </c>
      <c r="E3432">
        <v>6522359</v>
      </c>
      <c r="F3432">
        <v>9</v>
      </c>
      <c r="G3432" s="2">
        <v>46122</v>
      </c>
      <c r="H3432" s="42" t="s">
        <v>441</v>
      </c>
      <c r="I3432" s="42" t="s">
        <v>63</v>
      </c>
      <c r="J3432" s="42" t="s">
        <v>438</v>
      </c>
      <c r="K3432" s="42" t="s">
        <v>1230</v>
      </c>
      <c r="L3432" s="2">
        <v>46265</v>
      </c>
      <c r="M3432" s="42" t="s">
        <v>582</v>
      </c>
    </row>
    <row r="3433" spans="1:13" x14ac:dyDescent="0.25">
      <c r="A3433" s="42" t="s">
        <v>361</v>
      </c>
      <c r="B3433" s="42" t="s">
        <v>366</v>
      </c>
      <c r="C3433" s="42" t="s">
        <v>13586</v>
      </c>
      <c r="D3433" s="42" t="s">
        <v>409</v>
      </c>
      <c r="E3433">
        <v>100000000</v>
      </c>
      <c r="F3433">
        <v>4</v>
      </c>
      <c r="G3433" s="2">
        <v>46216</v>
      </c>
      <c r="H3433" s="42" t="s">
        <v>441</v>
      </c>
      <c r="I3433" s="42" t="s">
        <v>63</v>
      </c>
      <c r="J3433" s="42" t="s">
        <v>438</v>
      </c>
      <c r="K3433" s="42" t="s">
        <v>459</v>
      </c>
      <c r="L3433" s="2">
        <v>46265</v>
      </c>
      <c r="M3433" s="42" t="s">
        <v>582</v>
      </c>
    </row>
    <row r="3434" spans="1:13" x14ac:dyDescent="0.25">
      <c r="A3434" s="42" t="s">
        <v>361</v>
      </c>
      <c r="B3434" s="42" t="s">
        <v>366</v>
      </c>
      <c r="C3434" s="42" t="s">
        <v>614</v>
      </c>
      <c r="D3434" s="42" t="s">
        <v>409</v>
      </c>
      <c r="E3434">
        <v>0</v>
      </c>
      <c r="F3434">
        <v>26</v>
      </c>
      <c r="G3434" s="2">
        <v>45400</v>
      </c>
      <c r="H3434" s="42" t="s">
        <v>441</v>
      </c>
      <c r="I3434" s="42" t="s">
        <v>63</v>
      </c>
      <c r="J3434" s="42" t="s">
        <v>438</v>
      </c>
      <c r="K3434" s="42" t="s">
        <v>649</v>
      </c>
      <c r="L3434" s="2">
        <v>46265</v>
      </c>
      <c r="M3434" s="42" t="s">
        <v>582</v>
      </c>
    </row>
    <row r="3435" spans="1:13" x14ac:dyDescent="0.25">
      <c r="A3435" s="42" t="s">
        <v>172</v>
      </c>
      <c r="B3435" s="42" t="s">
        <v>1220</v>
      </c>
      <c r="C3435" s="42" t="s">
        <v>6419</v>
      </c>
      <c r="D3435" s="42" t="s">
        <v>409</v>
      </c>
      <c r="E3435">
        <v>9500000</v>
      </c>
      <c r="F3435">
        <v>6</v>
      </c>
      <c r="G3435" s="2">
        <v>46127</v>
      </c>
      <c r="H3435" s="42" t="s">
        <v>441</v>
      </c>
      <c r="I3435" s="42" t="s">
        <v>63</v>
      </c>
      <c r="J3435" s="42" t="s">
        <v>438</v>
      </c>
      <c r="K3435" s="42" t="s">
        <v>459</v>
      </c>
      <c r="L3435" s="2">
        <v>46265</v>
      </c>
      <c r="M3435" s="42" t="s">
        <v>582</v>
      </c>
    </row>
    <row r="3436" spans="1:13" x14ac:dyDescent="0.25">
      <c r="A3436" s="42" t="s">
        <v>5179</v>
      </c>
      <c r="B3436" s="42" t="s">
        <v>5180</v>
      </c>
      <c r="C3436" s="42" t="s">
        <v>5947</v>
      </c>
      <c r="D3436" s="42" t="s">
        <v>409</v>
      </c>
      <c r="E3436">
        <v>10000000</v>
      </c>
      <c r="F3436">
        <v>10</v>
      </c>
      <c r="G3436" s="2">
        <v>46077</v>
      </c>
      <c r="H3436" s="42" t="s">
        <v>441</v>
      </c>
      <c r="I3436" s="42" t="s">
        <v>63</v>
      </c>
      <c r="J3436" s="42" t="s">
        <v>438</v>
      </c>
      <c r="K3436" s="42" t="s">
        <v>5948</v>
      </c>
      <c r="L3436" s="2">
        <v>46265</v>
      </c>
      <c r="M3436" s="42" t="s">
        <v>582</v>
      </c>
    </row>
    <row r="3437" spans="1:13" x14ac:dyDescent="0.25">
      <c r="A3437" s="42" t="s">
        <v>233</v>
      </c>
      <c r="B3437" s="42" t="s">
        <v>398</v>
      </c>
      <c r="C3437" s="42" t="s">
        <v>10536</v>
      </c>
      <c r="D3437" s="42" t="s">
        <v>409</v>
      </c>
      <c r="E3437">
        <v>20000000</v>
      </c>
      <c r="F3437">
        <v>6</v>
      </c>
      <c r="G3437" s="2">
        <v>46118</v>
      </c>
      <c r="H3437" s="42" t="s">
        <v>441</v>
      </c>
      <c r="I3437" s="42" t="s">
        <v>63</v>
      </c>
      <c r="J3437" s="42" t="s">
        <v>438</v>
      </c>
      <c r="K3437" s="42" t="s">
        <v>12017</v>
      </c>
      <c r="L3437" s="2">
        <v>46262</v>
      </c>
      <c r="M3437" s="42" t="s">
        <v>582</v>
      </c>
    </row>
    <row r="3438" spans="1:13" x14ac:dyDescent="0.25">
      <c r="A3438" s="42" t="s">
        <v>916</v>
      </c>
      <c r="B3438" s="42" t="s">
        <v>1009</v>
      </c>
      <c r="C3438" s="42" t="s">
        <v>10024</v>
      </c>
      <c r="D3438" s="42" t="s">
        <v>409</v>
      </c>
      <c r="E3438">
        <v>6522359</v>
      </c>
      <c r="F3438">
        <v>9</v>
      </c>
      <c r="G3438" s="2">
        <v>46122</v>
      </c>
      <c r="H3438" s="42" t="s">
        <v>441</v>
      </c>
      <c r="I3438" s="42" t="s">
        <v>63</v>
      </c>
      <c r="J3438" s="42" t="s">
        <v>438</v>
      </c>
      <c r="K3438" s="42" t="s">
        <v>1230</v>
      </c>
      <c r="L3438" s="2">
        <v>46262</v>
      </c>
      <c r="M3438" s="42" t="s">
        <v>582</v>
      </c>
    </row>
    <row r="3439" spans="1:13" x14ac:dyDescent="0.25">
      <c r="A3439" s="42" t="s">
        <v>12018</v>
      </c>
      <c r="B3439" s="42" t="s">
        <v>12019</v>
      </c>
      <c r="C3439" s="42" t="s">
        <v>12020</v>
      </c>
      <c r="D3439" s="42" t="s">
        <v>409</v>
      </c>
      <c r="E3439">
        <v>1500000</v>
      </c>
      <c r="F3439">
        <v>5</v>
      </c>
      <c r="G3439" s="2">
        <v>46181</v>
      </c>
      <c r="H3439" s="42" t="s">
        <v>441</v>
      </c>
      <c r="I3439" s="42" t="s">
        <v>63</v>
      </c>
      <c r="J3439" s="42" t="s">
        <v>438</v>
      </c>
      <c r="K3439" s="42" t="s">
        <v>12021</v>
      </c>
      <c r="L3439" s="2">
        <v>46262</v>
      </c>
      <c r="M3439" s="42" t="s">
        <v>582</v>
      </c>
    </row>
    <row r="3440" spans="1:13" x14ac:dyDescent="0.25">
      <c r="A3440" s="42" t="s">
        <v>198</v>
      </c>
      <c r="B3440" s="42" t="s">
        <v>7</v>
      </c>
      <c r="C3440" s="42" t="s">
        <v>4704</v>
      </c>
      <c r="D3440" s="42" t="s">
        <v>409</v>
      </c>
      <c r="E3440">
        <v>50000000</v>
      </c>
      <c r="F3440">
        <v>12</v>
      </c>
      <c r="G3440" s="2">
        <v>46076</v>
      </c>
      <c r="H3440" s="42" t="s">
        <v>441</v>
      </c>
      <c r="I3440" s="42" t="s">
        <v>63</v>
      </c>
      <c r="J3440" s="42" t="s">
        <v>438</v>
      </c>
      <c r="K3440" s="42" t="s">
        <v>5953</v>
      </c>
      <c r="L3440" s="2">
        <v>46261</v>
      </c>
      <c r="M3440" s="42" t="s">
        <v>582</v>
      </c>
    </row>
    <row r="3441" spans="1:13" x14ac:dyDescent="0.25">
      <c r="A3441" s="42" t="s">
        <v>916</v>
      </c>
      <c r="B3441" s="42" t="s">
        <v>1009</v>
      </c>
      <c r="C3441" s="42" t="s">
        <v>13589</v>
      </c>
      <c r="D3441" s="42" t="s">
        <v>409</v>
      </c>
      <c r="E3441">
        <v>1000000</v>
      </c>
      <c r="F3441">
        <v>3</v>
      </c>
      <c r="G3441" s="2">
        <v>46210</v>
      </c>
      <c r="H3441" s="42" t="s">
        <v>441</v>
      </c>
      <c r="I3441" s="42" t="s">
        <v>63</v>
      </c>
      <c r="J3441" s="42" t="s">
        <v>438</v>
      </c>
      <c r="K3441" s="42" t="s">
        <v>13590</v>
      </c>
      <c r="L3441" s="2">
        <v>46261</v>
      </c>
      <c r="M3441" s="42" t="s">
        <v>582</v>
      </c>
    </row>
    <row r="3442" spans="1:13" x14ac:dyDescent="0.25">
      <c r="A3442" s="42" t="s">
        <v>5949</v>
      </c>
      <c r="B3442" s="42" t="s">
        <v>5950</v>
      </c>
      <c r="C3442" s="42" t="s">
        <v>5951</v>
      </c>
      <c r="D3442" s="42" t="s">
        <v>409</v>
      </c>
      <c r="E3442">
        <v>10000000</v>
      </c>
      <c r="F3442">
        <v>9</v>
      </c>
      <c r="G3442" s="2">
        <v>46076</v>
      </c>
      <c r="H3442" s="42" t="s">
        <v>441</v>
      </c>
      <c r="I3442" s="42" t="s">
        <v>63</v>
      </c>
      <c r="J3442" s="42" t="s">
        <v>438</v>
      </c>
      <c r="K3442" s="42" t="s">
        <v>5952</v>
      </c>
      <c r="L3442" s="2">
        <v>46240</v>
      </c>
      <c r="M3442" s="42" t="s">
        <v>582</v>
      </c>
    </row>
    <row r="3443" spans="1:13" x14ac:dyDescent="0.25">
      <c r="A3443" s="42" t="s">
        <v>361</v>
      </c>
      <c r="B3443" s="42" t="s">
        <v>366</v>
      </c>
      <c r="C3443" s="42" t="s">
        <v>1262</v>
      </c>
      <c r="D3443" s="42" t="s">
        <v>409</v>
      </c>
      <c r="E3443">
        <v>-10015478</v>
      </c>
      <c r="F3443">
        <v>6</v>
      </c>
      <c r="G3443" s="2">
        <v>45789</v>
      </c>
      <c r="H3443" s="42" t="s">
        <v>441</v>
      </c>
      <c r="I3443" s="42" t="s">
        <v>63</v>
      </c>
      <c r="J3443" s="42" t="s">
        <v>438</v>
      </c>
      <c r="K3443" s="42" t="s">
        <v>653</v>
      </c>
      <c r="L3443" s="2">
        <v>46235</v>
      </c>
      <c r="M3443" s="42" t="s">
        <v>582</v>
      </c>
    </row>
    <row r="3444" spans="1:13" x14ac:dyDescent="0.25">
      <c r="A3444" s="42" t="s">
        <v>917</v>
      </c>
      <c r="B3444" s="42" t="s">
        <v>918</v>
      </c>
      <c r="C3444" s="42" t="s">
        <v>10491</v>
      </c>
      <c r="D3444" s="42" t="s">
        <v>409</v>
      </c>
      <c r="E3444">
        <v>7848532</v>
      </c>
      <c r="F3444">
        <v>2</v>
      </c>
      <c r="G3444" s="2">
        <v>46167</v>
      </c>
      <c r="H3444" s="42" t="s">
        <v>441</v>
      </c>
      <c r="I3444" s="42" t="s">
        <v>63</v>
      </c>
      <c r="J3444" s="42" t="s">
        <v>438</v>
      </c>
      <c r="K3444" s="42" t="s">
        <v>1231</v>
      </c>
      <c r="L3444" s="2">
        <v>46234</v>
      </c>
      <c r="M3444" s="42" t="s">
        <v>582</v>
      </c>
    </row>
    <row r="3445" spans="1:13" x14ac:dyDescent="0.25">
      <c r="A3445" s="42" t="s">
        <v>5179</v>
      </c>
      <c r="B3445" s="42" t="s">
        <v>5180</v>
      </c>
      <c r="C3445" s="42" t="s">
        <v>5947</v>
      </c>
      <c r="D3445" s="42" t="s">
        <v>409</v>
      </c>
      <c r="E3445">
        <v>10000000</v>
      </c>
      <c r="F3445">
        <v>10</v>
      </c>
      <c r="G3445" s="2">
        <v>46077</v>
      </c>
      <c r="H3445" s="42" t="s">
        <v>441</v>
      </c>
      <c r="I3445" s="42" t="s">
        <v>63</v>
      </c>
      <c r="J3445" s="42" t="s">
        <v>438</v>
      </c>
      <c r="K3445" s="42" t="s">
        <v>5948</v>
      </c>
      <c r="L3445" s="2">
        <v>46234</v>
      </c>
      <c r="M3445" s="42" t="s">
        <v>582</v>
      </c>
    </row>
    <row r="3446" spans="1:13" x14ac:dyDescent="0.25">
      <c r="A3446" s="42" t="s">
        <v>916</v>
      </c>
      <c r="B3446" s="42" t="s">
        <v>1009</v>
      </c>
      <c r="C3446" s="42" t="s">
        <v>10024</v>
      </c>
      <c r="D3446" s="42" t="s">
        <v>409</v>
      </c>
      <c r="E3446">
        <v>6522359</v>
      </c>
      <c r="F3446">
        <v>9</v>
      </c>
      <c r="G3446" s="2">
        <v>46122</v>
      </c>
      <c r="H3446" s="42" t="s">
        <v>441</v>
      </c>
      <c r="I3446" s="42" t="s">
        <v>63</v>
      </c>
      <c r="J3446" s="42" t="s">
        <v>438</v>
      </c>
      <c r="K3446" s="42" t="s">
        <v>1230</v>
      </c>
      <c r="L3446" s="2">
        <v>46234</v>
      </c>
      <c r="M3446" s="42" t="s">
        <v>582</v>
      </c>
    </row>
    <row r="3447" spans="1:13" x14ac:dyDescent="0.25">
      <c r="A3447" s="42" t="s">
        <v>361</v>
      </c>
      <c r="B3447" s="42" t="s">
        <v>366</v>
      </c>
      <c r="C3447" s="42" t="s">
        <v>614</v>
      </c>
      <c r="D3447" s="42" t="s">
        <v>409</v>
      </c>
      <c r="E3447">
        <v>0</v>
      </c>
      <c r="F3447">
        <v>26</v>
      </c>
      <c r="G3447" s="2">
        <v>45400</v>
      </c>
      <c r="H3447" s="42" t="s">
        <v>441</v>
      </c>
      <c r="I3447" s="42" t="s">
        <v>63</v>
      </c>
      <c r="J3447" s="42" t="s">
        <v>438</v>
      </c>
      <c r="K3447" s="42" t="s">
        <v>649</v>
      </c>
      <c r="L3447" s="2">
        <v>46234</v>
      </c>
      <c r="M3447" s="42" t="s">
        <v>582</v>
      </c>
    </row>
    <row r="3448" spans="1:13" x14ac:dyDescent="0.25">
      <c r="A3448" s="42" t="s">
        <v>361</v>
      </c>
      <c r="B3448" s="42" t="s">
        <v>366</v>
      </c>
      <c r="C3448" s="42" t="s">
        <v>13586</v>
      </c>
      <c r="D3448" s="42" t="s">
        <v>409</v>
      </c>
      <c r="E3448">
        <v>100000000</v>
      </c>
      <c r="F3448">
        <v>4</v>
      </c>
      <c r="G3448" s="2">
        <v>46216</v>
      </c>
      <c r="H3448" s="42" t="s">
        <v>441</v>
      </c>
      <c r="I3448" s="42" t="s">
        <v>63</v>
      </c>
      <c r="J3448" s="42" t="s">
        <v>438</v>
      </c>
      <c r="K3448" s="42" t="s">
        <v>459</v>
      </c>
      <c r="L3448" s="2">
        <v>46234</v>
      </c>
      <c r="M3448" s="42" t="s">
        <v>582</v>
      </c>
    </row>
    <row r="3449" spans="1:13" x14ac:dyDescent="0.25">
      <c r="A3449" s="42" t="s">
        <v>12018</v>
      </c>
      <c r="B3449" s="42" t="s">
        <v>12019</v>
      </c>
      <c r="C3449" s="42" t="s">
        <v>12020</v>
      </c>
      <c r="D3449" s="42" t="s">
        <v>409</v>
      </c>
      <c r="E3449">
        <v>1500000</v>
      </c>
      <c r="F3449">
        <v>5</v>
      </c>
      <c r="G3449" s="2">
        <v>46181</v>
      </c>
      <c r="H3449" s="42" t="s">
        <v>441</v>
      </c>
      <c r="I3449" s="42" t="s">
        <v>63</v>
      </c>
      <c r="J3449" s="42" t="s">
        <v>438</v>
      </c>
      <c r="K3449" s="42" t="s">
        <v>12021</v>
      </c>
      <c r="L3449" s="2">
        <v>46234</v>
      </c>
      <c r="M3449" s="42" t="s">
        <v>582</v>
      </c>
    </row>
    <row r="3450" spans="1:13" x14ac:dyDescent="0.25">
      <c r="A3450" s="42" t="s">
        <v>916</v>
      </c>
      <c r="B3450" s="42" t="s">
        <v>1009</v>
      </c>
      <c r="C3450" s="42" t="s">
        <v>13589</v>
      </c>
      <c r="D3450" s="42" t="s">
        <v>409</v>
      </c>
      <c r="E3450">
        <v>1000000</v>
      </c>
      <c r="F3450">
        <v>3</v>
      </c>
      <c r="G3450" s="2">
        <v>46210</v>
      </c>
      <c r="H3450" s="42" t="s">
        <v>441</v>
      </c>
      <c r="I3450" s="42" t="s">
        <v>63</v>
      </c>
      <c r="J3450" s="42" t="s">
        <v>438</v>
      </c>
      <c r="K3450" s="42" t="s">
        <v>13590</v>
      </c>
      <c r="L3450" s="2">
        <v>46233</v>
      </c>
      <c r="M3450" s="42" t="s">
        <v>582</v>
      </c>
    </row>
    <row r="3451" spans="1:13" x14ac:dyDescent="0.25">
      <c r="A3451" s="42" t="s">
        <v>198</v>
      </c>
      <c r="B3451" s="42" t="s">
        <v>7</v>
      </c>
      <c r="C3451" s="42" t="s">
        <v>4704</v>
      </c>
      <c r="D3451" s="42" t="s">
        <v>409</v>
      </c>
      <c r="E3451">
        <v>50000000</v>
      </c>
      <c r="F3451">
        <v>12</v>
      </c>
      <c r="G3451" s="2">
        <v>46076</v>
      </c>
      <c r="H3451" s="42" t="s">
        <v>441</v>
      </c>
      <c r="I3451" s="42" t="s">
        <v>63</v>
      </c>
      <c r="J3451" s="42" t="s">
        <v>438</v>
      </c>
      <c r="K3451" s="42" t="s">
        <v>5953</v>
      </c>
      <c r="L3451" s="2">
        <v>46233</v>
      </c>
      <c r="M3451" s="42" t="s">
        <v>582</v>
      </c>
    </row>
    <row r="3452" spans="1:13" x14ac:dyDescent="0.25">
      <c r="A3452" s="42" t="s">
        <v>5949</v>
      </c>
      <c r="B3452" s="42" t="s">
        <v>5950</v>
      </c>
      <c r="C3452" s="42" t="s">
        <v>5951</v>
      </c>
      <c r="D3452" s="42" t="s">
        <v>409</v>
      </c>
      <c r="E3452">
        <v>10000000</v>
      </c>
      <c r="F3452">
        <v>9</v>
      </c>
      <c r="G3452" s="2">
        <v>46076</v>
      </c>
      <c r="H3452" s="42" t="s">
        <v>441</v>
      </c>
      <c r="I3452" s="42" t="s">
        <v>63</v>
      </c>
      <c r="J3452" s="42" t="s">
        <v>438</v>
      </c>
      <c r="K3452" s="42" t="s">
        <v>5952</v>
      </c>
      <c r="L3452" s="2">
        <v>46233</v>
      </c>
      <c r="M3452" s="42" t="s">
        <v>582</v>
      </c>
    </row>
    <row r="3453" spans="1:13" x14ac:dyDescent="0.25">
      <c r="A3453" s="42" t="s">
        <v>172</v>
      </c>
      <c r="B3453" s="42" t="s">
        <v>1220</v>
      </c>
      <c r="C3453" s="42" t="s">
        <v>6419</v>
      </c>
      <c r="D3453" s="42" t="s">
        <v>409</v>
      </c>
      <c r="E3453">
        <v>9500000</v>
      </c>
      <c r="F3453">
        <v>6</v>
      </c>
      <c r="G3453" s="2">
        <v>46127</v>
      </c>
      <c r="H3453" s="42" t="s">
        <v>441</v>
      </c>
      <c r="I3453" s="42" t="s">
        <v>63</v>
      </c>
      <c r="J3453" s="42" t="s">
        <v>438</v>
      </c>
      <c r="K3453" s="42" t="s">
        <v>459</v>
      </c>
      <c r="L3453" s="2">
        <v>46233</v>
      </c>
      <c r="M3453" s="42" t="s">
        <v>582</v>
      </c>
    </row>
    <row r="3454" spans="1:13" x14ac:dyDescent="0.25">
      <c r="A3454" s="42" t="s">
        <v>233</v>
      </c>
      <c r="B3454" s="42" t="s">
        <v>398</v>
      </c>
      <c r="C3454" s="42" t="s">
        <v>10536</v>
      </c>
      <c r="D3454" s="42" t="s">
        <v>409</v>
      </c>
      <c r="E3454">
        <v>10000000</v>
      </c>
      <c r="F3454">
        <v>6</v>
      </c>
      <c r="G3454" s="2">
        <v>46118</v>
      </c>
      <c r="H3454" s="42" t="s">
        <v>441</v>
      </c>
      <c r="I3454" s="42" t="s">
        <v>63</v>
      </c>
      <c r="J3454" s="42" t="s">
        <v>438</v>
      </c>
      <c r="K3454" s="42" t="s">
        <v>12017</v>
      </c>
      <c r="L3454" s="2">
        <v>46232</v>
      </c>
      <c r="M3454" s="42" t="s">
        <v>582</v>
      </c>
    </row>
    <row r="3455" spans="1:13" x14ac:dyDescent="0.25">
      <c r="A3455" s="42" t="s">
        <v>917</v>
      </c>
      <c r="B3455" s="42" t="s">
        <v>918</v>
      </c>
      <c r="C3455" s="42" t="s">
        <v>1459</v>
      </c>
      <c r="D3455" s="42" t="s">
        <v>409</v>
      </c>
      <c r="E3455">
        <v>8409085</v>
      </c>
      <c r="F3455">
        <v>5</v>
      </c>
      <c r="G3455" s="2">
        <v>45868</v>
      </c>
      <c r="H3455" s="42" t="s">
        <v>441</v>
      </c>
      <c r="I3455" s="42" t="s">
        <v>63</v>
      </c>
      <c r="J3455" s="42" t="s">
        <v>438</v>
      </c>
      <c r="K3455" s="42" t="s">
        <v>1231</v>
      </c>
      <c r="L3455" s="2">
        <v>46219</v>
      </c>
      <c r="M3455" s="42" t="s">
        <v>582</v>
      </c>
    </row>
    <row r="3456" spans="1:13" x14ac:dyDescent="0.25">
      <c r="A3456" s="42" t="s">
        <v>8572</v>
      </c>
      <c r="B3456" s="42" t="s">
        <v>8575</v>
      </c>
      <c r="C3456" s="42" t="s">
        <v>10025</v>
      </c>
      <c r="D3456" s="42" t="s">
        <v>409</v>
      </c>
      <c r="E3456">
        <v>9068763</v>
      </c>
      <c r="F3456">
        <v>2</v>
      </c>
      <c r="G3456" s="2">
        <v>46150</v>
      </c>
      <c r="H3456" s="42" t="s">
        <v>441</v>
      </c>
      <c r="I3456" s="42" t="s">
        <v>63</v>
      </c>
      <c r="J3456" s="42" t="s">
        <v>438</v>
      </c>
      <c r="K3456" s="42" t="s">
        <v>10026</v>
      </c>
      <c r="L3456" s="2">
        <v>46214</v>
      </c>
      <c r="M3456" s="42" t="s">
        <v>582</v>
      </c>
    </row>
    <row r="3457" spans="1:13" x14ac:dyDescent="0.25">
      <c r="A3457" s="42" t="s">
        <v>12018</v>
      </c>
      <c r="B3457" s="42" t="s">
        <v>12019</v>
      </c>
      <c r="C3457" s="42" t="s">
        <v>12020</v>
      </c>
      <c r="D3457" s="42" t="s">
        <v>409</v>
      </c>
      <c r="E3457">
        <v>1500000</v>
      </c>
      <c r="F3457">
        <v>5</v>
      </c>
      <c r="G3457" s="2">
        <v>46181</v>
      </c>
      <c r="H3457" s="42" t="s">
        <v>441</v>
      </c>
      <c r="I3457" s="42" t="s">
        <v>63</v>
      </c>
      <c r="J3457" s="42" t="s">
        <v>438</v>
      </c>
      <c r="K3457" s="42" t="s">
        <v>12021</v>
      </c>
      <c r="L3457" s="2">
        <v>46203</v>
      </c>
      <c r="M3457" s="42" t="s">
        <v>582</v>
      </c>
    </row>
    <row r="3458" spans="1:13" x14ac:dyDescent="0.25">
      <c r="A3458" s="42" t="s">
        <v>361</v>
      </c>
      <c r="B3458" s="42" t="s">
        <v>366</v>
      </c>
      <c r="C3458" s="42" t="s">
        <v>614</v>
      </c>
      <c r="D3458" s="42" t="s">
        <v>409</v>
      </c>
      <c r="E3458">
        <v>0</v>
      </c>
      <c r="F3458">
        <v>26</v>
      </c>
      <c r="G3458" s="2">
        <v>45400</v>
      </c>
      <c r="H3458" s="42" t="s">
        <v>441</v>
      </c>
      <c r="I3458" s="42" t="s">
        <v>63</v>
      </c>
      <c r="J3458" s="42" t="s">
        <v>438</v>
      </c>
      <c r="K3458" s="42" t="s">
        <v>649</v>
      </c>
      <c r="L3458" s="2">
        <v>46203</v>
      </c>
      <c r="M3458" s="42" t="s">
        <v>582</v>
      </c>
    </row>
    <row r="3459" spans="1:13" x14ac:dyDescent="0.25">
      <c r="A3459" s="42" t="s">
        <v>361</v>
      </c>
      <c r="B3459" s="42" t="s">
        <v>366</v>
      </c>
      <c r="C3459" s="42" t="s">
        <v>13591</v>
      </c>
      <c r="D3459" s="42" t="s">
        <v>409</v>
      </c>
      <c r="E3459">
        <v>107257823</v>
      </c>
      <c r="F3459">
        <v>3</v>
      </c>
      <c r="G3459" s="2">
        <v>46122</v>
      </c>
      <c r="H3459" s="42" t="s">
        <v>441</v>
      </c>
      <c r="I3459" s="42" t="s">
        <v>63</v>
      </c>
      <c r="J3459" s="42" t="s">
        <v>438</v>
      </c>
      <c r="K3459" s="42" t="s">
        <v>459</v>
      </c>
      <c r="L3459" s="2">
        <v>46203</v>
      </c>
      <c r="M3459" s="42" t="s">
        <v>582</v>
      </c>
    </row>
    <row r="3460" spans="1:13" x14ac:dyDescent="0.25">
      <c r="A3460" s="42" t="s">
        <v>916</v>
      </c>
      <c r="B3460" s="42" t="s">
        <v>1009</v>
      </c>
      <c r="C3460" s="42" t="s">
        <v>10024</v>
      </c>
      <c r="D3460" s="42" t="s">
        <v>409</v>
      </c>
      <c r="E3460">
        <v>6522359</v>
      </c>
      <c r="F3460">
        <v>9</v>
      </c>
      <c r="G3460" s="2">
        <v>46122</v>
      </c>
      <c r="H3460" s="42" t="s">
        <v>441</v>
      </c>
      <c r="I3460" s="42" t="s">
        <v>63</v>
      </c>
      <c r="J3460" s="42" t="s">
        <v>438</v>
      </c>
      <c r="K3460" s="42" t="s">
        <v>1230</v>
      </c>
      <c r="L3460" s="2">
        <v>46203</v>
      </c>
      <c r="M3460" s="42" t="s">
        <v>582</v>
      </c>
    </row>
    <row r="3461" spans="1:13" x14ac:dyDescent="0.25">
      <c r="A3461" s="42" t="s">
        <v>172</v>
      </c>
      <c r="B3461" s="42" t="s">
        <v>1220</v>
      </c>
      <c r="C3461" s="42" t="s">
        <v>6419</v>
      </c>
      <c r="D3461" s="42" t="s">
        <v>409</v>
      </c>
      <c r="E3461">
        <v>9500000</v>
      </c>
      <c r="F3461">
        <v>6</v>
      </c>
      <c r="G3461" s="2">
        <v>46127</v>
      </c>
      <c r="H3461" s="42" t="s">
        <v>441</v>
      </c>
      <c r="I3461" s="42" t="s">
        <v>63</v>
      </c>
      <c r="J3461" s="42" t="s">
        <v>438</v>
      </c>
      <c r="K3461" s="42" t="s">
        <v>459</v>
      </c>
      <c r="L3461" s="2">
        <v>46203</v>
      </c>
      <c r="M3461" s="42" t="s">
        <v>582</v>
      </c>
    </row>
    <row r="3462" spans="1:13" x14ac:dyDescent="0.25">
      <c r="A3462" s="42" t="s">
        <v>5949</v>
      </c>
      <c r="B3462" s="42" t="s">
        <v>5950</v>
      </c>
      <c r="C3462" s="42" t="s">
        <v>5951</v>
      </c>
      <c r="D3462" s="42" t="s">
        <v>409</v>
      </c>
      <c r="E3462">
        <v>10000000</v>
      </c>
      <c r="F3462">
        <v>9</v>
      </c>
      <c r="G3462" s="2">
        <v>46076</v>
      </c>
      <c r="H3462" s="42" t="s">
        <v>441</v>
      </c>
      <c r="I3462" s="42" t="s">
        <v>63</v>
      </c>
      <c r="J3462" s="42" t="s">
        <v>438</v>
      </c>
      <c r="K3462" s="42" t="s">
        <v>5952</v>
      </c>
      <c r="L3462" s="2">
        <v>46201</v>
      </c>
      <c r="M3462" s="42" t="s">
        <v>582</v>
      </c>
    </row>
    <row r="3463" spans="1:13" x14ac:dyDescent="0.25">
      <c r="A3463" s="42" t="s">
        <v>198</v>
      </c>
      <c r="B3463" s="42" t="s">
        <v>7</v>
      </c>
      <c r="C3463" s="42" t="s">
        <v>4704</v>
      </c>
      <c r="D3463" s="42" t="s">
        <v>409</v>
      </c>
      <c r="E3463">
        <v>50000000</v>
      </c>
      <c r="F3463">
        <v>12</v>
      </c>
      <c r="G3463" s="2">
        <v>46076</v>
      </c>
      <c r="H3463" s="42" t="s">
        <v>441</v>
      </c>
      <c r="I3463" s="42" t="s">
        <v>63</v>
      </c>
      <c r="J3463" s="42" t="s">
        <v>438</v>
      </c>
      <c r="K3463" s="42" t="s">
        <v>5953</v>
      </c>
      <c r="L3463" s="2">
        <v>46182</v>
      </c>
      <c r="M3463" s="42" t="s">
        <v>582</v>
      </c>
    </row>
    <row r="3464" spans="1:13" x14ac:dyDescent="0.25">
      <c r="A3464" s="42" t="s">
        <v>233</v>
      </c>
      <c r="B3464" s="42" t="s">
        <v>398</v>
      </c>
      <c r="C3464" s="42" t="s">
        <v>10536</v>
      </c>
      <c r="D3464" s="42" t="s">
        <v>409</v>
      </c>
      <c r="E3464">
        <v>20000000</v>
      </c>
      <c r="F3464">
        <v>6</v>
      </c>
      <c r="G3464" s="2">
        <v>46118</v>
      </c>
      <c r="H3464" s="42" t="s">
        <v>441</v>
      </c>
      <c r="I3464" s="42" t="s">
        <v>63</v>
      </c>
      <c r="J3464" s="42" t="s">
        <v>438</v>
      </c>
      <c r="K3464" s="42" t="s">
        <v>12017</v>
      </c>
      <c r="L3464" s="2">
        <v>46180</v>
      </c>
      <c r="M3464" s="42" t="s">
        <v>582</v>
      </c>
    </row>
    <row r="3465" spans="1:13" x14ac:dyDescent="0.25">
      <c r="A3465" s="42" t="s">
        <v>8572</v>
      </c>
      <c r="B3465" s="42" t="s">
        <v>8575</v>
      </c>
      <c r="C3465" s="42" t="s">
        <v>10025</v>
      </c>
      <c r="D3465" s="42" t="s">
        <v>409</v>
      </c>
      <c r="E3465">
        <v>10000000</v>
      </c>
      <c r="F3465">
        <v>2</v>
      </c>
      <c r="G3465" s="2">
        <v>46150</v>
      </c>
      <c r="H3465" s="42" t="s">
        <v>441</v>
      </c>
      <c r="I3465" s="42" t="s">
        <v>63</v>
      </c>
      <c r="J3465" s="42" t="s">
        <v>438</v>
      </c>
      <c r="K3465" s="42" t="s">
        <v>10026</v>
      </c>
      <c r="L3465" s="2">
        <v>46177</v>
      </c>
      <c r="M3465" s="42" t="s">
        <v>582</v>
      </c>
    </row>
    <row r="3466" spans="1:13" x14ac:dyDescent="0.25">
      <c r="A3466" s="42" t="s">
        <v>361</v>
      </c>
      <c r="B3466" s="42" t="s">
        <v>366</v>
      </c>
      <c r="C3466" s="42" t="s">
        <v>1262</v>
      </c>
      <c r="D3466" s="42" t="s">
        <v>409</v>
      </c>
      <c r="E3466">
        <v>-50000000</v>
      </c>
      <c r="F3466">
        <v>6</v>
      </c>
      <c r="G3466" s="2">
        <v>45789</v>
      </c>
      <c r="H3466" s="42" t="s">
        <v>441</v>
      </c>
      <c r="I3466" s="42" t="s">
        <v>63</v>
      </c>
      <c r="J3466" s="42" t="s">
        <v>438</v>
      </c>
      <c r="K3466" s="42" t="s">
        <v>653</v>
      </c>
      <c r="L3466" s="2">
        <v>46175</v>
      </c>
      <c r="M3466" s="42" t="s">
        <v>582</v>
      </c>
    </row>
    <row r="3467" spans="1:13" x14ac:dyDescent="0.25">
      <c r="A3467" s="42" t="s">
        <v>5179</v>
      </c>
      <c r="B3467" s="42" t="s">
        <v>5180</v>
      </c>
      <c r="C3467" s="42" t="s">
        <v>5947</v>
      </c>
      <c r="D3467" s="42" t="s">
        <v>409</v>
      </c>
      <c r="E3467">
        <v>10000000</v>
      </c>
      <c r="F3467">
        <v>10</v>
      </c>
      <c r="G3467" s="2">
        <v>46077</v>
      </c>
      <c r="H3467" s="42" t="s">
        <v>441</v>
      </c>
      <c r="I3467" s="42" t="s">
        <v>63</v>
      </c>
      <c r="J3467" s="42" t="s">
        <v>438</v>
      </c>
      <c r="K3467" s="42" t="s">
        <v>5948</v>
      </c>
      <c r="L3467" s="2">
        <v>46172</v>
      </c>
      <c r="M3467" s="42" t="s">
        <v>582</v>
      </c>
    </row>
    <row r="3468" spans="1:13" x14ac:dyDescent="0.25">
      <c r="A3468" s="42" t="s">
        <v>198</v>
      </c>
      <c r="B3468" s="42" t="s">
        <v>7</v>
      </c>
      <c r="C3468" s="42" t="s">
        <v>4704</v>
      </c>
      <c r="D3468" s="42" t="s">
        <v>409</v>
      </c>
      <c r="E3468">
        <v>50000000</v>
      </c>
      <c r="F3468">
        <v>12</v>
      </c>
      <c r="G3468" s="2">
        <v>46076</v>
      </c>
      <c r="H3468" s="42" t="s">
        <v>441</v>
      </c>
      <c r="I3468" s="42" t="s">
        <v>63</v>
      </c>
      <c r="J3468" s="42" t="s">
        <v>438</v>
      </c>
      <c r="K3468" s="42" t="s">
        <v>5953</v>
      </c>
      <c r="L3468" s="2">
        <v>46171</v>
      </c>
      <c r="M3468" s="42" t="s">
        <v>582</v>
      </c>
    </row>
    <row r="3469" spans="1:13" x14ac:dyDescent="0.25">
      <c r="A3469" s="42" t="s">
        <v>361</v>
      </c>
      <c r="B3469" s="42" t="s">
        <v>366</v>
      </c>
      <c r="C3469" s="42" t="s">
        <v>614</v>
      </c>
      <c r="D3469" s="42" t="s">
        <v>409</v>
      </c>
      <c r="E3469">
        <v>0</v>
      </c>
      <c r="F3469">
        <v>26</v>
      </c>
      <c r="G3469" s="2">
        <v>45400</v>
      </c>
      <c r="H3469" s="42" t="s">
        <v>441</v>
      </c>
      <c r="I3469" s="42" t="s">
        <v>63</v>
      </c>
      <c r="J3469" s="42" t="s">
        <v>438</v>
      </c>
      <c r="K3469" s="42" t="s">
        <v>649</v>
      </c>
      <c r="L3469" s="2">
        <v>46171</v>
      </c>
      <c r="M3469" s="42" t="s">
        <v>582</v>
      </c>
    </row>
    <row r="3470" spans="1:13" x14ac:dyDescent="0.25">
      <c r="A3470" s="42" t="s">
        <v>916</v>
      </c>
      <c r="B3470" s="42" t="s">
        <v>1009</v>
      </c>
      <c r="C3470" s="42" t="s">
        <v>10024</v>
      </c>
      <c r="D3470" s="42" t="s">
        <v>409</v>
      </c>
      <c r="E3470">
        <v>6522359</v>
      </c>
      <c r="F3470">
        <v>9</v>
      </c>
      <c r="G3470" s="2">
        <v>46122</v>
      </c>
      <c r="H3470" s="42" t="s">
        <v>441</v>
      </c>
      <c r="I3470" s="42" t="s">
        <v>63</v>
      </c>
      <c r="J3470" s="42" t="s">
        <v>438</v>
      </c>
      <c r="K3470" s="42" t="s">
        <v>1230</v>
      </c>
      <c r="L3470" s="2">
        <v>46170</v>
      </c>
      <c r="M3470" s="42" t="s">
        <v>582</v>
      </c>
    </row>
    <row r="3471" spans="1:13" x14ac:dyDescent="0.25">
      <c r="A3471" s="42" t="s">
        <v>180</v>
      </c>
      <c r="B3471" s="42" t="s">
        <v>23</v>
      </c>
      <c r="C3471" s="42" t="s">
        <v>854</v>
      </c>
      <c r="D3471" s="42" t="s">
        <v>409</v>
      </c>
      <c r="E3471">
        <v>25520210</v>
      </c>
      <c r="F3471">
        <v>7</v>
      </c>
      <c r="G3471" s="2">
        <v>45568</v>
      </c>
      <c r="H3471" s="42" t="s">
        <v>441</v>
      </c>
      <c r="I3471" s="42" t="s">
        <v>63</v>
      </c>
      <c r="J3471" s="42" t="s">
        <v>438</v>
      </c>
      <c r="K3471" s="42" t="s">
        <v>459</v>
      </c>
      <c r="L3471" s="2">
        <v>46169</v>
      </c>
      <c r="M3471" s="42" t="s">
        <v>582</v>
      </c>
    </row>
    <row r="3472" spans="1:13" x14ac:dyDescent="0.25">
      <c r="A3472" s="42" t="s">
        <v>233</v>
      </c>
      <c r="B3472" s="42" t="s">
        <v>398</v>
      </c>
      <c r="C3472" s="42" t="s">
        <v>10536</v>
      </c>
      <c r="D3472" s="42" t="s">
        <v>409</v>
      </c>
      <c r="E3472">
        <v>1123366</v>
      </c>
      <c r="F3472">
        <v>6</v>
      </c>
      <c r="G3472" s="2">
        <v>46118</v>
      </c>
      <c r="H3472" s="42" t="s">
        <v>441</v>
      </c>
      <c r="I3472" s="42" t="s">
        <v>63</v>
      </c>
      <c r="J3472" s="42" t="s">
        <v>438</v>
      </c>
      <c r="K3472" s="42" t="s">
        <v>12017</v>
      </c>
      <c r="L3472" s="2">
        <v>46168</v>
      </c>
      <c r="M3472" s="42" t="s">
        <v>582</v>
      </c>
    </row>
    <row r="3473" spans="1:13" x14ac:dyDescent="0.25">
      <c r="A3473" s="42" t="s">
        <v>917</v>
      </c>
      <c r="B3473" s="42" t="s">
        <v>918</v>
      </c>
      <c r="C3473" s="42" t="s">
        <v>10491</v>
      </c>
      <c r="D3473" s="42" t="s">
        <v>409</v>
      </c>
      <c r="E3473">
        <v>4154468</v>
      </c>
      <c r="F3473">
        <v>2</v>
      </c>
      <c r="G3473" s="2">
        <v>46167</v>
      </c>
      <c r="H3473" s="42" t="s">
        <v>441</v>
      </c>
      <c r="I3473" s="42" t="s">
        <v>63</v>
      </c>
      <c r="J3473" s="42" t="s">
        <v>438</v>
      </c>
      <c r="K3473" s="42" t="s">
        <v>1231</v>
      </c>
      <c r="L3473" s="2">
        <v>46167</v>
      </c>
      <c r="M3473" s="42" t="s">
        <v>582</v>
      </c>
    </row>
    <row r="3474" spans="1:13" x14ac:dyDescent="0.25">
      <c r="A3474" s="42" t="s">
        <v>361</v>
      </c>
      <c r="B3474" s="42" t="s">
        <v>366</v>
      </c>
      <c r="C3474" s="42" t="s">
        <v>13591</v>
      </c>
      <c r="D3474" s="42" t="s">
        <v>409</v>
      </c>
      <c r="E3474">
        <v>128137810</v>
      </c>
      <c r="F3474">
        <v>3</v>
      </c>
      <c r="G3474" s="2">
        <v>46122</v>
      </c>
      <c r="H3474" s="42" t="s">
        <v>441</v>
      </c>
      <c r="I3474" s="42" t="s">
        <v>63</v>
      </c>
      <c r="J3474" s="42" t="s">
        <v>438</v>
      </c>
      <c r="K3474" s="42" t="s">
        <v>459</v>
      </c>
      <c r="L3474" s="2">
        <v>46164</v>
      </c>
      <c r="M3474" s="42" t="s">
        <v>582</v>
      </c>
    </row>
    <row r="3475" spans="1:13" x14ac:dyDescent="0.25">
      <c r="A3475" s="42" t="s">
        <v>361</v>
      </c>
      <c r="B3475" s="42" t="s">
        <v>366</v>
      </c>
      <c r="C3475" s="42" t="s">
        <v>1233</v>
      </c>
      <c r="D3475" s="42" t="s">
        <v>409</v>
      </c>
      <c r="E3475">
        <v>0</v>
      </c>
      <c r="F3475">
        <v>4</v>
      </c>
      <c r="G3475" s="2">
        <v>45786</v>
      </c>
      <c r="H3475" s="42" t="s">
        <v>441</v>
      </c>
      <c r="I3475" s="42" t="s">
        <v>63</v>
      </c>
      <c r="J3475" s="42" t="s">
        <v>438</v>
      </c>
      <c r="K3475" s="42" t="s">
        <v>1234</v>
      </c>
      <c r="L3475" s="2">
        <v>46156</v>
      </c>
      <c r="M3475" s="42" t="s">
        <v>582</v>
      </c>
    </row>
    <row r="3476" spans="1:13" x14ac:dyDescent="0.25">
      <c r="A3476" s="42" t="s">
        <v>5949</v>
      </c>
      <c r="B3476" s="42" t="s">
        <v>5950</v>
      </c>
      <c r="C3476" s="42" t="s">
        <v>5951</v>
      </c>
      <c r="D3476" s="42" t="s">
        <v>409</v>
      </c>
      <c r="E3476">
        <v>10000000</v>
      </c>
      <c r="F3476">
        <v>9</v>
      </c>
      <c r="G3476" s="2">
        <v>46076</v>
      </c>
      <c r="H3476" s="42" t="s">
        <v>441</v>
      </c>
      <c r="I3476" s="42" t="s">
        <v>63</v>
      </c>
      <c r="J3476" s="42" t="s">
        <v>438</v>
      </c>
      <c r="K3476" s="42" t="s">
        <v>5952</v>
      </c>
      <c r="L3476" s="2">
        <v>46148</v>
      </c>
      <c r="M3476" s="42" t="s">
        <v>582</v>
      </c>
    </row>
    <row r="3477" spans="1:13" x14ac:dyDescent="0.25">
      <c r="A3477" s="42" t="s">
        <v>361</v>
      </c>
      <c r="B3477" s="42" t="s">
        <v>366</v>
      </c>
      <c r="C3477" s="42" t="s">
        <v>13591</v>
      </c>
      <c r="D3477" s="42" t="s">
        <v>409</v>
      </c>
      <c r="E3477">
        <v>119446492</v>
      </c>
      <c r="F3477">
        <v>3</v>
      </c>
      <c r="G3477" s="2">
        <v>46122</v>
      </c>
      <c r="H3477" s="42" t="s">
        <v>441</v>
      </c>
      <c r="I3477" s="42" t="s">
        <v>63</v>
      </c>
      <c r="J3477" s="42" t="s">
        <v>438</v>
      </c>
      <c r="K3477" s="42" t="s">
        <v>459</v>
      </c>
      <c r="L3477" s="2">
        <v>46142</v>
      </c>
      <c r="M3477" s="42" t="s">
        <v>582</v>
      </c>
    </row>
    <row r="3478" spans="1:13" x14ac:dyDescent="0.25">
      <c r="A3478" s="42" t="s">
        <v>361</v>
      </c>
      <c r="B3478" s="42" t="s">
        <v>366</v>
      </c>
      <c r="C3478" s="42" t="s">
        <v>614</v>
      </c>
      <c r="D3478" s="42" t="s">
        <v>409</v>
      </c>
      <c r="E3478">
        <v>0</v>
      </c>
      <c r="F3478">
        <v>26</v>
      </c>
      <c r="G3478" s="2">
        <v>45400</v>
      </c>
      <c r="H3478" s="42" t="s">
        <v>441</v>
      </c>
      <c r="I3478" s="42" t="s">
        <v>63</v>
      </c>
      <c r="J3478" s="42" t="s">
        <v>438</v>
      </c>
      <c r="K3478" s="42" t="s">
        <v>649</v>
      </c>
      <c r="L3478" s="2">
        <v>46142</v>
      </c>
      <c r="M3478" s="42" t="s">
        <v>582</v>
      </c>
    </row>
    <row r="3479" spans="1:13" x14ac:dyDescent="0.25">
      <c r="A3479" s="42" t="s">
        <v>916</v>
      </c>
      <c r="B3479" s="42" t="s">
        <v>1009</v>
      </c>
      <c r="C3479" s="42" t="s">
        <v>10024</v>
      </c>
      <c r="D3479" s="42" t="s">
        <v>409</v>
      </c>
      <c r="E3479">
        <v>6522359</v>
      </c>
      <c r="F3479">
        <v>9</v>
      </c>
      <c r="G3479" s="2">
        <v>46122</v>
      </c>
      <c r="H3479" s="42" t="s">
        <v>441</v>
      </c>
      <c r="I3479" s="42" t="s">
        <v>63</v>
      </c>
      <c r="J3479" s="42" t="s">
        <v>438</v>
      </c>
      <c r="K3479" s="42" t="s">
        <v>1230</v>
      </c>
      <c r="L3479" s="2">
        <v>46122</v>
      </c>
      <c r="M3479" s="42" t="s">
        <v>582</v>
      </c>
    </row>
    <row r="3480" spans="1:13" x14ac:dyDescent="0.25">
      <c r="A3480" s="42" t="s">
        <v>361</v>
      </c>
      <c r="B3480" s="42" t="s">
        <v>366</v>
      </c>
      <c r="C3480" s="42" t="s">
        <v>645</v>
      </c>
      <c r="D3480" s="42" t="s">
        <v>409</v>
      </c>
      <c r="E3480">
        <v>-1823878</v>
      </c>
      <c r="F3480">
        <v>4</v>
      </c>
      <c r="G3480" s="2">
        <v>45625</v>
      </c>
      <c r="H3480" s="42" t="s">
        <v>441</v>
      </c>
      <c r="I3480" s="42" t="s">
        <v>63</v>
      </c>
      <c r="J3480" s="42" t="s">
        <v>438</v>
      </c>
      <c r="K3480" s="42"/>
      <c r="L3480" s="2">
        <v>46122</v>
      </c>
      <c r="M3480" s="42" t="s">
        <v>582</v>
      </c>
    </row>
    <row r="3481" spans="1:13" x14ac:dyDescent="0.25">
      <c r="A3481" s="42" t="s">
        <v>361</v>
      </c>
      <c r="B3481" s="42" t="s">
        <v>366</v>
      </c>
      <c r="C3481" s="42" t="s">
        <v>2233</v>
      </c>
      <c r="D3481" s="42" t="s">
        <v>409</v>
      </c>
      <c r="E3481">
        <v>-2849288</v>
      </c>
      <c r="F3481">
        <v>7</v>
      </c>
      <c r="G3481" s="2">
        <v>45979</v>
      </c>
      <c r="H3481" s="42" t="s">
        <v>441</v>
      </c>
      <c r="I3481" s="42" t="s">
        <v>63</v>
      </c>
      <c r="J3481" s="42" t="s">
        <v>438</v>
      </c>
      <c r="K3481" s="42" t="s">
        <v>459</v>
      </c>
      <c r="L3481" s="2">
        <v>46122</v>
      </c>
      <c r="M3481" s="42" t="s">
        <v>582</v>
      </c>
    </row>
    <row r="3482" spans="1:13" x14ac:dyDescent="0.25">
      <c r="A3482" s="42" t="s">
        <v>5179</v>
      </c>
      <c r="B3482" s="42" t="s">
        <v>5180</v>
      </c>
      <c r="C3482" s="42" t="s">
        <v>5947</v>
      </c>
      <c r="D3482" s="42" t="s">
        <v>409</v>
      </c>
      <c r="E3482">
        <v>10000000</v>
      </c>
      <c r="F3482">
        <v>10</v>
      </c>
      <c r="G3482" s="2">
        <v>46077</v>
      </c>
      <c r="H3482" s="42" t="s">
        <v>441</v>
      </c>
      <c r="I3482" s="42" t="s">
        <v>63</v>
      </c>
      <c r="J3482" s="42" t="s">
        <v>438</v>
      </c>
      <c r="K3482" s="42" t="s">
        <v>5948</v>
      </c>
      <c r="L3482" s="2">
        <v>46114</v>
      </c>
      <c r="M3482" s="42" t="s">
        <v>582</v>
      </c>
    </row>
    <row r="3483" spans="1:13" x14ac:dyDescent="0.25">
      <c r="A3483" s="42" t="s">
        <v>4969</v>
      </c>
      <c r="B3483" s="42" t="s">
        <v>4971</v>
      </c>
      <c r="C3483" s="42" t="s">
        <v>4695</v>
      </c>
      <c r="D3483" s="42" t="s">
        <v>409</v>
      </c>
      <c r="E3483">
        <v>444564</v>
      </c>
      <c r="F3483">
        <v>2</v>
      </c>
      <c r="G3483" s="2">
        <v>46069</v>
      </c>
      <c r="H3483" s="42" t="s">
        <v>441</v>
      </c>
      <c r="I3483" s="42" t="s">
        <v>63</v>
      </c>
      <c r="J3483" s="42" t="s">
        <v>438</v>
      </c>
      <c r="K3483" s="42" t="s">
        <v>5955</v>
      </c>
      <c r="L3483" s="2">
        <v>46112</v>
      </c>
      <c r="M3483" s="42" t="s">
        <v>582</v>
      </c>
    </row>
    <row r="3484" spans="1:13" x14ac:dyDescent="0.25">
      <c r="A3484" s="42" t="s">
        <v>361</v>
      </c>
      <c r="B3484" s="42" t="s">
        <v>366</v>
      </c>
      <c r="C3484" s="42" t="s">
        <v>614</v>
      </c>
      <c r="D3484" s="42" t="s">
        <v>409</v>
      </c>
      <c r="E3484">
        <v>0</v>
      </c>
      <c r="F3484">
        <v>26</v>
      </c>
      <c r="G3484" s="2">
        <v>45400</v>
      </c>
      <c r="H3484" s="42" t="s">
        <v>441</v>
      </c>
      <c r="I3484" s="42" t="s">
        <v>63</v>
      </c>
      <c r="J3484" s="42" t="s">
        <v>438</v>
      </c>
      <c r="K3484" s="42" t="s">
        <v>649</v>
      </c>
      <c r="L3484" s="2">
        <v>46112</v>
      </c>
      <c r="M3484" s="42" t="s">
        <v>582</v>
      </c>
    </row>
    <row r="3485" spans="1:13" x14ac:dyDescent="0.25">
      <c r="A3485" s="42" t="s">
        <v>361</v>
      </c>
      <c r="B3485" s="42" t="s">
        <v>366</v>
      </c>
      <c r="C3485" s="42" t="s">
        <v>2233</v>
      </c>
      <c r="D3485" s="42" t="s">
        <v>409</v>
      </c>
      <c r="E3485">
        <v>120000000</v>
      </c>
      <c r="F3485">
        <v>7</v>
      </c>
      <c r="G3485" s="2">
        <v>45979</v>
      </c>
      <c r="H3485" s="42" t="s">
        <v>441</v>
      </c>
      <c r="I3485" s="42" t="s">
        <v>63</v>
      </c>
      <c r="J3485" s="42" t="s">
        <v>438</v>
      </c>
      <c r="K3485" s="42" t="s">
        <v>459</v>
      </c>
      <c r="L3485" s="2">
        <v>46100</v>
      </c>
      <c r="M3485" s="42" t="s">
        <v>582</v>
      </c>
    </row>
    <row r="3486" spans="1:13" x14ac:dyDescent="0.25">
      <c r="A3486" s="42" t="s">
        <v>601</v>
      </c>
      <c r="B3486" s="42" t="s">
        <v>657</v>
      </c>
      <c r="C3486" s="42" t="s">
        <v>2235</v>
      </c>
      <c r="D3486" s="42" t="s">
        <v>409</v>
      </c>
      <c r="E3486">
        <v>0</v>
      </c>
      <c r="F3486">
        <v>3</v>
      </c>
      <c r="G3486" s="2">
        <v>45971</v>
      </c>
      <c r="H3486" s="42" t="s">
        <v>441</v>
      </c>
      <c r="I3486" s="42" t="s">
        <v>63</v>
      </c>
      <c r="J3486" s="42" t="s">
        <v>438</v>
      </c>
      <c r="K3486" s="42" t="s">
        <v>459</v>
      </c>
      <c r="L3486" s="2">
        <v>46087</v>
      </c>
      <c r="M3486" s="42" t="s">
        <v>582</v>
      </c>
    </row>
    <row r="3487" spans="1:13" x14ac:dyDescent="0.25">
      <c r="A3487" s="42" t="s">
        <v>1435</v>
      </c>
      <c r="B3487" s="42" t="s">
        <v>1436</v>
      </c>
      <c r="C3487" s="42" t="s">
        <v>2232</v>
      </c>
      <c r="D3487" s="42" t="s">
        <v>409</v>
      </c>
      <c r="E3487">
        <v>33402390</v>
      </c>
      <c r="F3487">
        <v>4</v>
      </c>
      <c r="G3487" s="2">
        <v>45971</v>
      </c>
      <c r="H3487" s="42" t="s">
        <v>441</v>
      </c>
      <c r="I3487" s="42" t="s">
        <v>63</v>
      </c>
      <c r="J3487" s="42" t="s">
        <v>438</v>
      </c>
      <c r="K3487" s="42" t="s">
        <v>459</v>
      </c>
      <c r="L3487" s="2">
        <v>46086</v>
      </c>
      <c r="M3487" s="42" t="s">
        <v>582</v>
      </c>
    </row>
    <row r="3488" spans="1:13" x14ac:dyDescent="0.25">
      <c r="A3488" s="42" t="s">
        <v>361</v>
      </c>
      <c r="B3488" s="42" t="s">
        <v>366</v>
      </c>
      <c r="C3488" s="42" t="s">
        <v>614</v>
      </c>
      <c r="D3488" s="42" t="s">
        <v>409</v>
      </c>
      <c r="E3488">
        <v>0</v>
      </c>
      <c r="F3488">
        <v>26</v>
      </c>
      <c r="G3488" s="2">
        <v>45400</v>
      </c>
      <c r="H3488" s="42" t="s">
        <v>441</v>
      </c>
      <c r="I3488" s="42" t="s">
        <v>63</v>
      </c>
      <c r="J3488" s="42" t="s">
        <v>438</v>
      </c>
      <c r="K3488" s="42" t="s">
        <v>649</v>
      </c>
      <c r="L3488" s="2">
        <v>46080</v>
      </c>
      <c r="M3488" s="42" t="s">
        <v>582</v>
      </c>
    </row>
    <row r="3489" spans="1:13" x14ac:dyDescent="0.25">
      <c r="A3489" s="42" t="s">
        <v>916</v>
      </c>
      <c r="B3489" s="42" t="s">
        <v>1009</v>
      </c>
      <c r="C3489" s="42" t="s">
        <v>2705</v>
      </c>
      <c r="D3489" s="42" t="s">
        <v>409</v>
      </c>
      <c r="E3489">
        <v>1120500</v>
      </c>
      <c r="F3489">
        <v>2</v>
      </c>
      <c r="G3489" s="2">
        <v>46034</v>
      </c>
      <c r="H3489" s="42" t="s">
        <v>441</v>
      </c>
      <c r="I3489" s="42" t="s">
        <v>63</v>
      </c>
      <c r="J3489" s="42" t="s">
        <v>438</v>
      </c>
      <c r="K3489" s="42" t="s">
        <v>2706</v>
      </c>
      <c r="L3489" s="2">
        <v>46080</v>
      </c>
      <c r="M3489" s="42" t="s">
        <v>582</v>
      </c>
    </row>
    <row r="3490" spans="1:13" x14ac:dyDescent="0.25">
      <c r="A3490" s="42" t="s">
        <v>601</v>
      </c>
      <c r="B3490" s="42" t="s">
        <v>657</v>
      </c>
      <c r="C3490" s="42" t="s">
        <v>2707</v>
      </c>
      <c r="D3490" s="42" t="s">
        <v>409</v>
      </c>
      <c r="E3490">
        <v>50000000</v>
      </c>
      <c r="F3490">
        <v>2</v>
      </c>
      <c r="G3490" s="2">
        <v>46050</v>
      </c>
      <c r="H3490" s="42" t="s">
        <v>441</v>
      </c>
      <c r="I3490" s="42" t="s">
        <v>63</v>
      </c>
      <c r="J3490" s="42" t="s">
        <v>438</v>
      </c>
      <c r="K3490" s="42" t="s">
        <v>660</v>
      </c>
      <c r="L3490" s="2">
        <v>46078</v>
      </c>
      <c r="M3490" s="42" t="s">
        <v>582</v>
      </c>
    </row>
    <row r="3491" spans="1:13" x14ac:dyDescent="0.25">
      <c r="A3491" s="42" t="s">
        <v>361</v>
      </c>
      <c r="B3491" s="42" t="s">
        <v>366</v>
      </c>
      <c r="C3491" s="42" t="s">
        <v>2233</v>
      </c>
      <c r="D3491" s="42" t="s">
        <v>409</v>
      </c>
      <c r="E3491">
        <v>120000000</v>
      </c>
      <c r="F3491">
        <v>7</v>
      </c>
      <c r="G3491" s="2">
        <v>45979</v>
      </c>
      <c r="H3491" s="42" t="s">
        <v>441</v>
      </c>
      <c r="I3491" s="42" t="s">
        <v>63</v>
      </c>
      <c r="J3491" s="42" t="s">
        <v>438</v>
      </c>
      <c r="K3491" s="42" t="s">
        <v>459</v>
      </c>
      <c r="L3491" s="2">
        <v>46070</v>
      </c>
      <c r="M3491" s="42" t="s">
        <v>582</v>
      </c>
    </row>
    <row r="3492" spans="1:13" x14ac:dyDescent="0.25">
      <c r="A3492" s="42" t="s">
        <v>4969</v>
      </c>
      <c r="B3492" s="42" t="s">
        <v>4971</v>
      </c>
      <c r="C3492" s="42" t="s">
        <v>4695</v>
      </c>
      <c r="D3492" s="42" t="s">
        <v>409</v>
      </c>
      <c r="E3492">
        <v>667062</v>
      </c>
      <c r="F3492">
        <v>2</v>
      </c>
      <c r="G3492" s="2">
        <v>46069</v>
      </c>
      <c r="H3492" s="42" t="s">
        <v>441</v>
      </c>
      <c r="I3492" s="42" t="s">
        <v>63</v>
      </c>
      <c r="J3492" s="42" t="s">
        <v>438</v>
      </c>
      <c r="K3492" s="42" t="s">
        <v>5955</v>
      </c>
      <c r="L3492" s="2">
        <v>46069</v>
      </c>
      <c r="M3492" s="42" t="s">
        <v>582</v>
      </c>
    </row>
    <row r="3493" spans="1:13" x14ac:dyDescent="0.25">
      <c r="A3493" s="42" t="s">
        <v>815</v>
      </c>
      <c r="B3493" s="42" t="s">
        <v>1123</v>
      </c>
      <c r="C3493" s="42" t="s">
        <v>1160</v>
      </c>
      <c r="D3493" s="42" t="s">
        <v>409</v>
      </c>
      <c r="E3493">
        <v>3000000</v>
      </c>
      <c r="F3493">
        <v>12</v>
      </c>
      <c r="G3493" s="2">
        <v>45748</v>
      </c>
      <c r="H3493" s="42" t="s">
        <v>441</v>
      </c>
      <c r="I3493" s="42" t="s">
        <v>63</v>
      </c>
      <c r="J3493" s="42" t="s">
        <v>438</v>
      </c>
      <c r="K3493" s="42" t="s">
        <v>459</v>
      </c>
      <c r="L3493" s="2">
        <v>46065</v>
      </c>
      <c r="M3493" s="42" t="s">
        <v>582</v>
      </c>
    </row>
    <row r="3494" spans="1:13" x14ac:dyDescent="0.25">
      <c r="A3494" s="42" t="s">
        <v>171</v>
      </c>
      <c r="B3494" s="42" t="s">
        <v>404</v>
      </c>
      <c r="C3494" s="42" t="s">
        <v>2708</v>
      </c>
      <c r="D3494" s="42" t="s">
        <v>409</v>
      </c>
      <c r="E3494">
        <v>5000000</v>
      </c>
      <c r="F3494">
        <v>2</v>
      </c>
      <c r="G3494" s="2">
        <v>46035</v>
      </c>
      <c r="H3494" s="42" t="s">
        <v>441</v>
      </c>
      <c r="I3494" s="42" t="s">
        <v>63</v>
      </c>
      <c r="J3494" s="42" t="s">
        <v>438</v>
      </c>
      <c r="K3494" s="42" t="s">
        <v>770</v>
      </c>
      <c r="L3494" s="2">
        <v>46059</v>
      </c>
      <c r="M3494" s="42" t="s">
        <v>582</v>
      </c>
    </row>
    <row r="3495" spans="1:13" x14ac:dyDescent="0.25">
      <c r="A3495" s="42" t="s">
        <v>601</v>
      </c>
      <c r="B3495" s="42" t="s">
        <v>657</v>
      </c>
      <c r="C3495" s="42" t="s">
        <v>2235</v>
      </c>
      <c r="D3495" s="42" t="s">
        <v>409</v>
      </c>
      <c r="E3495">
        <v>0</v>
      </c>
      <c r="F3495">
        <v>3</v>
      </c>
      <c r="G3495" s="2">
        <v>45971</v>
      </c>
      <c r="H3495" s="42" t="s">
        <v>441</v>
      </c>
      <c r="I3495" s="42" t="s">
        <v>63</v>
      </c>
      <c r="J3495" s="42" t="s">
        <v>438</v>
      </c>
      <c r="K3495" s="42" t="s">
        <v>459</v>
      </c>
      <c r="L3495" s="2">
        <v>46059</v>
      </c>
      <c r="M3495" s="42" t="s">
        <v>582</v>
      </c>
    </row>
    <row r="3496" spans="1:13" x14ac:dyDescent="0.25">
      <c r="A3496" s="42" t="s">
        <v>1435</v>
      </c>
      <c r="B3496" s="42" t="s">
        <v>1436</v>
      </c>
      <c r="C3496" s="42" t="s">
        <v>2232</v>
      </c>
      <c r="D3496" s="42" t="s">
        <v>409</v>
      </c>
      <c r="E3496">
        <v>643590</v>
      </c>
      <c r="F3496">
        <v>4</v>
      </c>
      <c r="G3496" s="2">
        <v>45971</v>
      </c>
      <c r="H3496" s="42" t="s">
        <v>441</v>
      </c>
      <c r="I3496" s="42" t="s">
        <v>63</v>
      </c>
      <c r="J3496" s="42" t="s">
        <v>438</v>
      </c>
      <c r="K3496" s="42" t="s">
        <v>459</v>
      </c>
      <c r="L3496" s="2">
        <v>46057</v>
      </c>
      <c r="M3496" s="42" t="s">
        <v>582</v>
      </c>
    </row>
    <row r="3497" spans="1:13" x14ac:dyDescent="0.25">
      <c r="A3497" s="42" t="s">
        <v>1798</v>
      </c>
      <c r="B3497" s="42" t="s">
        <v>1799</v>
      </c>
      <c r="C3497" s="42" t="s">
        <v>1800</v>
      </c>
      <c r="D3497" s="42" t="s">
        <v>409</v>
      </c>
      <c r="E3497">
        <v>87260359</v>
      </c>
      <c r="F3497">
        <v>3</v>
      </c>
      <c r="G3497" s="2">
        <v>45964</v>
      </c>
      <c r="H3497" s="42" t="s">
        <v>441</v>
      </c>
      <c r="I3497" s="42" t="s">
        <v>63</v>
      </c>
      <c r="J3497" s="42" t="s">
        <v>438</v>
      </c>
      <c r="K3497" s="42" t="s">
        <v>10264</v>
      </c>
      <c r="L3497" s="2">
        <v>46053</v>
      </c>
      <c r="M3497" s="42" t="s">
        <v>582</v>
      </c>
    </row>
    <row r="3498" spans="1:13" x14ac:dyDescent="0.25">
      <c r="A3498" s="42" t="s">
        <v>361</v>
      </c>
      <c r="B3498" s="42" t="s">
        <v>366</v>
      </c>
      <c r="C3498" s="42" t="s">
        <v>614</v>
      </c>
      <c r="D3498" s="42" t="s">
        <v>409</v>
      </c>
      <c r="E3498">
        <v>0</v>
      </c>
      <c r="F3498">
        <v>26</v>
      </c>
      <c r="G3498" s="2">
        <v>45400</v>
      </c>
      <c r="H3498" s="42" t="s">
        <v>441</v>
      </c>
      <c r="I3498" s="42" t="s">
        <v>63</v>
      </c>
      <c r="J3498" s="42" t="s">
        <v>438</v>
      </c>
      <c r="K3498" s="42" t="s">
        <v>649</v>
      </c>
      <c r="L3498" s="2">
        <v>46052</v>
      </c>
      <c r="M3498" s="42" t="s">
        <v>582</v>
      </c>
    </row>
    <row r="3499" spans="1:13" x14ac:dyDescent="0.25">
      <c r="A3499" s="42" t="s">
        <v>916</v>
      </c>
      <c r="B3499" s="42" t="s">
        <v>1009</v>
      </c>
      <c r="C3499" s="42" t="s">
        <v>2705</v>
      </c>
      <c r="D3499" s="42" t="s">
        <v>409</v>
      </c>
      <c r="E3499">
        <v>879500</v>
      </c>
      <c r="F3499">
        <v>2</v>
      </c>
      <c r="G3499" s="2">
        <v>46034</v>
      </c>
      <c r="H3499" s="42" t="s">
        <v>441</v>
      </c>
      <c r="I3499" s="42" t="s">
        <v>63</v>
      </c>
      <c r="J3499" s="42" t="s">
        <v>438</v>
      </c>
      <c r="K3499" s="42" t="s">
        <v>2706</v>
      </c>
      <c r="L3499" s="2">
        <v>46052</v>
      </c>
      <c r="M3499" s="42" t="s">
        <v>582</v>
      </c>
    </row>
    <row r="3500" spans="1:13" x14ac:dyDescent="0.25">
      <c r="A3500" s="42" t="s">
        <v>171</v>
      </c>
      <c r="B3500" s="42" t="s">
        <v>404</v>
      </c>
      <c r="C3500" s="42" t="s">
        <v>2708</v>
      </c>
      <c r="D3500" s="42" t="s">
        <v>409</v>
      </c>
      <c r="E3500">
        <v>5000000</v>
      </c>
      <c r="F3500">
        <v>2</v>
      </c>
      <c r="G3500" s="2">
        <v>46035</v>
      </c>
      <c r="H3500" s="42" t="s">
        <v>441</v>
      </c>
      <c r="I3500" s="42" t="s">
        <v>63</v>
      </c>
      <c r="J3500" s="42" t="s">
        <v>438</v>
      </c>
      <c r="K3500" s="42" t="s">
        <v>770</v>
      </c>
      <c r="L3500" s="2">
        <v>46052</v>
      </c>
      <c r="M3500" s="42" t="s">
        <v>582</v>
      </c>
    </row>
    <row r="3501" spans="1:13" x14ac:dyDescent="0.25">
      <c r="A3501" s="42" t="s">
        <v>601</v>
      </c>
      <c r="B3501" s="42" t="s">
        <v>657</v>
      </c>
      <c r="C3501" s="42" t="s">
        <v>2707</v>
      </c>
      <c r="D3501" s="42" t="s">
        <v>409</v>
      </c>
      <c r="E3501">
        <v>11244114</v>
      </c>
      <c r="F3501">
        <v>2</v>
      </c>
      <c r="G3501" s="2">
        <v>46050</v>
      </c>
      <c r="H3501" s="42" t="s">
        <v>441</v>
      </c>
      <c r="I3501" s="42" t="s">
        <v>63</v>
      </c>
      <c r="J3501" s="42" t="s">
        <v>438</v>
      </c>
      <c r="K3501" s="42" t="s">
        <v>660</v>
      </c>
      <c r="L3501" s="2">
        <v>46050</v>
      </c>
      <c r="M3501" s="42" t="s">
        <v>582</v>
      </c>
    </row>
    <row r="3502" spans="1:13" x14ac:dyDescent="0.25">
      <c r="A3502" s="42" t="s">
        <v>819</v>
      </c>
      <c r="B3502" s="42" t="s">
        <v>570</v>
      </c>
      <c r="C3502" s="42" t="s">
        <v>571</v>
      </c>
      <c r="D3502" s="42" t="s">
        <v>409</v>
      </c>
      <c r="E3502">
        <v>3898246</v>
      </c>
      <c r="F3502">
        <v>3</v>
      </c>
      <c r="G3502" s="2">
        <v>45077</v>
      </c>
      <c r="H3502" s="42" t="s">
        <v>441</v>
      </c>
      <c r="I3502" s="42" t="s">
        <v>63</v>
      </c>
      <c r="J3502" s="42" t="s">
        <v>438</v>
      </c>
      <c r="K3502" s="42" t="s">
        <v>572</v>
      </c>
      <c r="L3502" s="2">
        <v>46044</v>
      </c>
      <c r="M3502" s="42" t="s">
        <v>582</v>
      </c>
    </row>
    <row r="3503" spans="1:13" x14ac:dyDescent="0.25">
      <c r="A3503" s="42" t="s">
        <v>815</v>
      </c>
      <c r="B3503" s="42" t="s">
        <v>1123</v>
      </c>
      <c r="C3503" s="42" t="s">
        <v>1160</v>
      </c>
      <c r="D3503" s="42" t="s">
        <v>409</v>
      </c>
      <c r="E3503">
        <v>6000000</v>
      </c>
      <c r="F3503">
        <v>12</v>
      </c>
      <c r="G3503" s="2">
        <v>45748</v>
      </c>
      <c r="H3503" s="42" t="s">
        <v>441</v>
      </c>
      <c r="I3503" s="42" t="s">
        <v>63</v>
      </c>
      <c r="J3503" s="42" t="s">
        <v>438</v>
      </c>
      <c r="K3503" s="42" t="s">
        <v>459</v>
      </c>
      <c r="L3503" s="2">
        <v>46037</v>
      </c>
      <c r="M3503" s="42" t="s">
        <v>582</v>
      </c>
    </row>
    <row r="3504" spans="1:13" x14ac:dyDescent="0.25">
      <c r="A3504" s="42" t="s">
        <v>922</v>
      </c>
      <c r="B3504" s="42" t="s">
        <v>899</v>
      </c>
      <c r="C3504" s="42" t="s">
        <v>1379</v>
      </c>
      <c r="D3504" s="42" t="s">
        <v>409</v>
      </c>
      <c r="E3504">
        <v>10809774</v>
      </c>
      <c r="F3504">
        <v>6</v>
      </c>
      <c r="G3504" s="2">
        <v>45845</v>
      </c>
      <c r="H3504" s="42" t="s">
        <v>441</v>
      </c>
      <c r="I3504" s="42" t="s">
        <v>63</v>
      </c>
      <c r="J3504" s="42" t="s">
        <v>438</v>
      </c>
      <c r="K3504" s="42" t="s">
        <v>459</v>
      </c>
      <c r="L3504" s="2">
        <v>46037</v>
      </c>
      <c r="M3504" s="42" t="s">
        <v>582</v>
      </c>
    </row>
    <row r="3505" spans="1:13" x14ac:dyDescent="0.25">
      <c r="A3505" s="42" t="s">
        <v>1382</v>
      </c>
      <c r="B3505" s="42" t="s">
        <v>1383</v>
      </c>
      <c r="C3505" s="42" t="s">
        <v>1384</v>
      </c>
      <c r="D3505" s="42" t="s">
        <v>409</v>
      </c>
      <c r="E3505">
        <v>9625170</v>
      </c>
      <c r="F3505">
        <v>7</v>
      </c>
      <c r="G3505" s="2">
        <v>45845</v>
      </c>
      <c r="H3505" s="42" t="s">
        <v>441</v>
      </c>
      <c r="I3505" s="42" t="s">
        <v>63</v>
      </c>
      <c r="J3505" s="42" t="s">
        <v>438</v>
      </c>
      <c r="K3505" s="42" t="s">
        <v>459</v>
      </c>
      <c r="L3505" s="2">
        <v>46036</v>
      </c>
      <c r="M3505" s="42" t="s">
        <v>582</v>
      </c>
    </row>
    <row r="3506" spans="1:13" x14ac:dyDescent="0.25">
      <c r="A3506" s="42" t="s">
        <v>1188</v>
      </c>
      <c r="B3506" s="42" t="s">
        <v>1189</v>
      </c>
      <c r="C3506" s="42" t="s">
        <v>1458</v>
      </c>
      <c r="D3506" s="42" t="s">
        <v>409</v>
      </c>
      <c r="E3506">
        <v>29196793</v>
      </c>
      <c r="F3506">
        <v>5</v>
      </c>
      <c r="G3506" s="2">
        <v>45846</v>
      </c>
      <c r="H3506" s="42" t="s">
        <v>441</v>
      </c>
      <c r="I3506" s="42" t="s">
        <v>63</v>
      </c>
      <c r="J3506" s="42" t="s">
        <v>438</v>
      </c>
      <c r="K3506" s="42" t="s">
        <v>1295</v>
      </c>
      <c r="L3506" s="2">
        <v>46030</v>
      </c>
      <c r="M3506" s="42" t="s">
        <v>582</v>
      </c>
    </row>
    <row r="3507" spans="1:13" x14ac:dyDescent="0.25">
      <c r="A3507" s="42" t="s">
        <v>171</v>
      </c>
      <c r="B3507" s="42" t="s">
        <v>404</v>
      </c>
      <c r="C3507" s="42" t="s">
        <v>2221</v>
      </c>
      <c r="D3507" s="42" t="s">
        <v>409</v>
      </c>
      <c r="E3507">
        <v>10000000</v>
      </c>
      <c r="F3507">
        <v>3</v>
      </c>
      <c r="G3507" s="2">
        <v>45980</v>
      </c>
      <c r="H3507" s="42" t="s">
        <v>441</v>
      </c>
      <c r="I3507" s="42" t="s">
        <v>63</v>
      </c>
      <c r="J3507" s="42" t="s">
        <v>438</v>
      </c>
      <c r="K3507" s="42" t="s">
        <v>770</v>
      </c>
      <c r="L3507" s="2">
        <v>46030</v>
      </c>
      <c r="M3507" s="42" t="s">
        <v>582</v>
      </c>
    </row>
    <row r="3508" spans="1:13" x14ac:dyDescent="0.25">
      <c r="A3508" s="42" t="s">
        <v>361</v>
      </c>
      <c r="B3508" s="42" t="s">
        <v>366</v>
      </c>
      <c r="C3508" s="42" t="s">
        <v>1281</v>
      </c>
      <c r="D3508" s="42" t="s">
        <v>409</v>
      </c>
      <c r="E3508">
        <v>40826147</v>
      </c>
      <c r="F3508">
        <v>11</v>
      </c>
      <c r="G3508" s="2">
        <v>45789</v>
      </c>
      <c r="H3508" s="42" t="s">
        <v>441</v>
      </c>
      <c r="I3508" s="42" t="s">
        <v>63</v>
      </c>
      <c r="J3508" s="42" t="s">
        <v>438</v>
      </c>
      <c r="K3508" s="42" t="s">
        <v>459</v>
      </c>
      <c r="L3508" s="2">
        <v>46030</v>
      </c>
      <c r="M3508" s="42" t="s">
        <v>582</v>
      </c>
    </row>
    <row r="3509" spans="1:13" x14ac:dyDescent="0.25">
      <c r="A3509" s="42" t="s">
        <v>1114</v>
      </c>
      <c r="B3509" s="42" t="s">
        <v>1187</v>
      </c>
      <c r="C3509" s="42" t="s">
        <v>2231</v>
      </c>
      <c r="D3509" s="42" t="s">
        <v>409</v>
      </c>
      <c r="E3509">
        <v>1000000</v>
      </c>
      <c r="F3509">
        <v>3</v>
      </c>
      <c r="G3509" s="2">
        <v>45980</v>
      </c>
      <c r="H3509" s="42" t="s">
        <v>441</v>
      </c>
      <c r="I3509" s="42" t="s">
        <v>63</v>
      </c>
      <c r="J3509" s="42" t="s">
        <v>438</v>
      </c>
      <c r="K3509" s="42" t="s">
        <v>459</v>
      </c>
      <c r="L3509" s="2">
        <v>46030</v>
      </c>
      <c r="M3509" s="42" t="s">
        <v>582</v>
      </c>
    </row>
    <row r="3510" spans="1:13" x14ac:dyDescent="0.25">
      <c r="A3510" s="42" t="s">
        <v>361</v>
      </c>
      <c r="B3510" s="42" t="s">
        <v>366</v>
      </c>
      <c r="C3510" s="42" t="s">
        <v>2233</v>
      </c>
      <c r="D3510" s="42" t="s">
        <v>409</v>
      </c>
      <c r="E3510">
        <v>120000000</v>
      </c>
      <c r="F3510">
        <v>7</v>
      </c>
      <c r="G3510" s="2">
        <v>45979</v>
      </c>
      <c r="H3510" s="42" t="s">
        <v>441</v>
      </c>
      <c r="I3510" s="42" t="s">
        <v>63</v>
      </c>
      <c r="J3510" s="42" t="s">
        <v>438</v>
      </c>
      <c r="K3510" s="42" t="s">
        <v>459</v>
      </c>
      <c r="L3510" s="2">
        <v>46029</v>
      </c>
      <c r="M3510" s="42" t="s">
        <v>582</v>
      </c>
    </row>
    <row r="3511" spans="1:13" x14ac:dyDescent="0.25">
      <c r="A3511" s="42" t="s">
        <v>171</v>
      </c>
      <c r="B3511" s="42" t="s">
        <v>404</v>
      </c>
      <c r="C3511" s="42" t="s">
        <v>1613</v>
      </c>
      <c r="D3511" s="42" t="s">
        <v>409</v>
      </c>
      <c r="E3511">
        <v>18608182</v>
      </c>
      <c r="F3511">
        <v>4</v>
      </c>
      <c r="G3511" s="2">
        <v>45926</v>
      </c>
      <c r="H3511" s="42" t="s">
        <v>441</v>
      </c>
      <c r="I3511" s="42" t="s">
        <v>63</v>
      </c>
      <c r="J3511" s="42" t="s">
        <v>438</v>
      </c>
      <c r="K3511" s="42" t="s">
        <v>459</v>
      </c>
      <c r="L3511" s="2">
        <v>46023</v>
      </c>
      <c r="M3511" s="42" t="s">
        <v>582</v>
      </c>
    </row>
    <row r="3512" spans="1:13" x14ac:dyDescent="0.25">
      <c r="A3512" s="42" t="s">
        <v>361</v>
      </c>
      <c r="B3512" s="42" t="s">
        <v>366</v>
      </c>
      <c r="C3512" s="42" t="s">
        <v>681</v>
      </c>
      <c r="D3512" s="42" t="s">
        <v>409</v>
      </c>
      <c r="E3512">
        <v>46061292</v>
      </c>
      <c r="F3512">
        <v>6</v>
      </c>
      <c r="G3512" s="2">
        <v>45692</v>
      </c>
      <c r="H3512" s="42" t="s">
        <v>441</v>
      </c>
      <c r="I3512" s="42" t="s">
        <v>63</v>
      </c>
      <c r="J3512" s="42" t="s">
        <v>438</v>
      </c>
      <c r="K3512" s="42" t="s">
        <v>459</v>
      </c>
      <c r="L3512" s="2">
        <v>46023</v>
      </c>
      <c r="M3512" s="42" t="s">
        <v>582</v>
      </c>
    </row>
    <row r="3513" spans="1:13" x14ac:dyDescent="0.25">
      <c r="A3513" s="42" t="s">
        <v>173</v>
      </c>
      <c r="B3513" s="42" t="s">
        <v>24</v>
      </c>
      <c r="C3513" s="42" t="s">
        <v>1612</v>
      </c>
      <c r="D3513" s="42" t="s">
        <v>409</v>
      </c>
      <c r="E3513">
        <v>11535864</v>
      </c>
      <c r="F3513">
        <v>5</v>
      </c>
      <c r="G3513" s="2">
        <v>45926</v>
      </c>
      <c r="H3513" s="42" t="s">
        <v>441</v>
      </c>
      <c r="I3513" s="42" t="s">
        <v>63</v>
      </c>
      <c r="J3513" s="42" t="s">
        <v>438</v>
      </c>
      <c r="K3513" s="42" t="s">
        <v>459</v>
      </c>
      <c r="L3513" s="2">
        <v>46023</v>
      </c>
      <c r="M3513" s="42" t="s">
        <v>582</v>
      </c>
    </row>
    <row r="3514" spans="1:13" x14ac:dyDescent="0.25">
      <c r="A3514" s="42"/>
      <c r="B3514" s="42" t="s">
        <v>11997</v>
      </c>
      <c r="C3514" s="42" t="s">
        <v>12009</v>
      </c>
      <c r="D3514" s="42" t="s">
        <v>409</v>
      </c>
      <c r="E3514">
        <v>100000000</v>
      </c>
      <c r="F3514">
        <v>6</v>
      </c>
      <c r="G3514" s="2">
        <v>46170</v>
      </c>
      <c r="H3514" s="42" t="s">
        <v>445</v>
      </c>
      <c r="I3514" s="42" t="s">
        <v>63</v>
      </c>
      <c r="J3514" s="42" t="s">
        <v>433</v>
      </c>
      <c r="K3514" s="42" t="s">
        <v>12009</v>
      </c>
      <c r="L3514" s="2">
        <v>46387</v>
      </c>
      <c r="M3514" s="42" t="s">
        <v>582</v>
      </c>
    </row>
    <row r="3515" spans="1:13" x14ac:dyDescent="0.25">
      <c r="A3515" s="42" t="s">
        <v>13576</v>
      </c>
      <c r="B3515" s="42" t="s">
        <v>13577</v>
      </c>
      <c r="C3515" s="42" t="s">
        <v>13592</v>
      </c>
      <c r="D3515" s="42" t="s">
        <v>409</v>
      </c>
      <c r="E3515">
        <v>10000000</v>
      </c>
      <c r="F3515">
        <v>7</v>
      </c>
      <c r="G3515" s="2">
        <v>46212</v>
      </c>
      <c r="H3515" s="42" t="s">
        <v>445</v>
      </c>
      <c r="I3515" s="42" t="s">
        <v>63</v>
      </c>
      <c r="J3515" s="42" t="s">
        <v>433</v>
      </c>
      <c r="K3515" s="42" t="s">
        <v>13593</v>
      </c>
      <c r="L3515" s="2">
        <v>46387</v>
      </c>
      <c r="M3515" s="42" t="s">
        <v>582</v>
      </c>
    </row>
    <row r="3516" spans="1:13" x14ac:dyDescent="0.25">
      <c r="A3516" s="42" t="s">
        <v>177</v>
      </c>
      <c r="B3516" s="42" t="s">
        <v>1588</v>
      </c>
      <c r="C3516" s="42" t="s">
        <v>13594</v>
      </c>
      <c r="D3516" s="42" t="s">
        <v>409</v>
      </c>
      <c r="E3516">
        <v>5000000</v>
      </c>
      <c r="F3516">
        <v>10</v>
      </c>
      <c r="G3516" s="2">
        <v>46213</v>
      </c>
      <c r="H3516" s="42" t="s">
        <v>445</v>
      </c>
      <c r="I3516" s="42" t="s">
        <v>63</v>
      </c>
      <c r="J3516" s="42" t="s">
        <v>433</v>
      </c>
      <c r="K3516" s="42" t="s">
        <v>13595</v>
      </c>
      <c r="L3516" s="2">
        <v>46387</v>
      </c>
      <c r="M3516" s="42" t="s">
        <v>582</v>
      </c>
    </row>
    <row r="3517" spans="1:13" x14ac:dyDescent="0.25">
      <c r="A3517" s="42" t="s">
        <v>13576</v>
      </c>
      <c r="B3517" s="42" t="s">
        <v>13577</v>
      </c>
      <c r="C3517" s="42" t="s">
        <v>13592</v>
      </c>
      <c r="D3517" s="42" t="s">
        <v>409</v>
      </c>
      <c r="E3517">
        <v>10000000</v>
      </c>
      <c r="F3517">
        <v>7</v>
      </c>
      <c r="G3517" s="2">
        <v>46212</v>
      </c>
      <c r="H3517" s="42" t="s">
        <v>445</v>
      </c>
      <c r="I3517" s="42" t="s">
        <v>63</v>
      </c>
      <c r="J3517" s="42" t="s">
        <v>433</v>
      </c>
      <c r="K3517" s="42" t="s">
        <v>13593</v>
      </c>
      <c r="L3517" s="2">
        <v>46356</v>
      </c>
      <c r="M3517" s="42" t="s">
        <v>582</v>
      </c>
    </row>
    <row r="3518" spans="1:13" x14ac:dyDescent="0.25">
      <c r="A3518" s="42" t="s">
        <v>10478</v>
      </c>
      <c r="B3518" s="42" t="s">
        <v>10479</v>
      </c>
      <c r="C3518" s="42" t="s">
        <v>10480</v>
      </c>
      <c r="D3518" s="42" t="s">
        <v>409</v>
      </c>
      <c r="E3518">
        <v>2000000</v>
      </c>
      <c r="F3518">
        <v>2</v>
      </c>
      <c r="G3518" s="2">
        <v>46155</v>
      </c>
      <c r="H3518" s="42" t="s">
        <v>445</v>
      </c>
      <c r="I3518" s="42" t="s">
        <v>63</v>
      </c>
      <c r="J3518" s="42" t="s">
        <v>433</v>
      </c>
      <c r="K3518" s="42" t="s">
        <v>10481</v>
      </c>
      <c r="L3518" s="2">
        <v>46331</v>
      </c>
      <c r="M3518" s="42" t="s">
        <v>582</v>
      </c>
    </row>
    <row r="3519" spans="1:13" x14ac:dyDescent="0.25">
      <c r="A3519" s="42" t="s">
        <v>925</v>
      </c>
      <c r="B3519" s="42" t="s">
        <v>855</v>
      </c>
      <c r="C3519" s="42" t="s">
        <v>10018</v>
      </c>
      <c r="D3519" s="42" t="s">
        <v>409</v>
      </c>
      <c r="E3519">
        <v>6000000</v>
      </c>
      <c r="F3519">
        <v>5</v>
      </c>
      <c r="G3519" s="2">
        <v>46099</v>
      </c>
      <c r="H3519" s="42" t="s">
        <v>445</v>
      </c>
      <c r="I3519" s="42" t="s">
        <v>63</v>
      </c>
      <c r="J3519" s="42" t="s">
        <v>433</v>
      </c>
      <c r="K3519" s="42" t="s">
        <v>2688</v>
      </c>
      <c r="L3519" s="2">
        <v>46326</v>
      </c>
      <c r="M3519" s="42" t="s">
        <v>582</v>
      </c>
    </row>
    <row r="3520" spans="1:13" x14ac:dyDescent="0.25">
      <c r="A3520" s="42" t="s">
        <v>164</v>
      </c>
      <c r="B3520" s="42" t="s">
        <v>2</v>
      </c>
      <c r="C3520" s="42" t="s">
        <v>2686</v>
      </c>
      <c r="D3520" s="42" t="s">
        <v>409</v>
      </c>
      <c r="E3520">
        <v>412521</v>
      </c>
      <c r="F3520">
        <v>10</v>
      </c>
      <c r="G3520" s="2">
        <v>46028</v>
      </c>
      <c r="H3520" s="42" t="s">
        <v>445</v>
      </c>
      <c r="I3520" s="42" t="s">
        <v>63</v>
      </c>
      <c r="J3520" s="42" t="s">
        <v>433</v>
      </c>
      <c r="K3520" s="42" t="s">
        <v>2687</v>
      </c>
      <c r="L3520" s="2">
        <v>46325</v>
      </c>
      <c r="M3520" s="42" t="s">
        <v>582</v>
      </c>
    </row>
    <row r="3521" spans="1:13" x14ac:dyDescent="0.25">
      <c r="A3521" s="42" t="s">
        <v>177</v>
      </c>
      <c r="B3521" s="42" t="s">
        <v>1588</v>
      </c>
      <c r="C3521" s="42" t="s">
        <v>13594</v>
      </c>
      <c r="D3521" s="42" t="s">
        <v>409</v>
      </c>
      <c r="E3521">
        <v>5000000</v>
      </c>
      <c r="F3521">
        <v>10</v>
      </c>
      <c r="G3521" s="2">
        <v>46213</v>
      </c>
      <c r="H3521" s="42" t="s">
        <v>445</v>
      </c>
      <c r="I3521" s="42" t="s">
        <v>63</v>
      </c>
      <c r="J3521" s="42" t="s">
        <v>433</v>
      </c>
      <c r="K3521" s="42" t="s">
        <v>13595</v>
      </c>
      <c r="L3521" s="2">
        <v>46324</v>
      </c>
      <c r="M3521" s="42" t="s">
        <v>582</v>
      </c>
    </row>
    <row r="3522" spans="1:13" x14ac:dyDescent="0.25">
      <c r="A3522" s="42" t="s">
        <v>1461</v>
      </c>
      <c r="B3522" s="42" t="s">
        <v>1462</v>
      </c>
      <c r="C3522" s="42" t="s">
        <v>10482</v>
      </c>
      <c r="D3522" s="42" t="s">
        <v>409</v>
      </c>
      <c r="E3522">
        <v>4122445</v>
      </c>
      <c r="F3522">
        <v>3</v>
      </c>
      <c r="G3522" s="2">
        <v>46161</v>
      </c>
      <c r="H3522" s="42" t="s">
        <v>445</v>
      </c>
      <c r="I3522" s="42" t="s">
        <v>63</v>
      </c>
      <c r="J3522" s="42" t="s">
        <v>433</v>
      </c>
      <c r="K3522" s="42" t="s">
        <v>10483</v>
      </c>
      <c r="L3522" s="2">
        <v>46324</v>
      </c>
      <c r="M3522" s="42" t="s">
        <v>582</v>
      </c>
    </row>
    <row r="3523" spans="1:13" x14ac:dyDescent="0.25">
      <c r="A3523" s="42" t="s">
        <v>164</v>
      </c>
      <c r="B3523" s="42" t="s">
        <v>2</v>
      </c>
      <c r="C3523" s="42" t="s">
        <v>2686</v>
      </c>
      <c r="D3523" s="42" t="s">
        <v>409</v>
      </c>
      <c r="E3523">
        <v>800000</v>
      </c>
      <c r="F3523">
        <v>10</v>
      </c>
      <c r="G3523" s="2">
        <v>46028</v>
      </c>
      <c r="H3523" s="42" t="s">
        <v>445</v>
      </c>
      <c r="I3523" s="42" t="s">
        <v>63</v>
      </c>
      <c r="J3523" s="42" t="s">
        <v>433</v>
      </c>
      <c r="K3523" s="42" t="s">
        <v>2687</v>
      </c>
      <c r="L3523" s="2">
        <v>46295</v>
      </c>
      <c r="M3523" s="42" t="s">
        <v>582</v>
      </c>
    </row>
    <row r="3524" spans="1:13" x14ac:dyDescent="0.25">
      <c r="A3524" s="42" t="s">
        <v>10484</v>
      </c>
      <c r="B3524" s="42" t="s">
        <v>10485</v>
      </c>
      <c r="C3524" s="42" t="s">
        <v>10486</v>
      </c>
      <c r="D3524" s="42" t="s">
        <v>409</v>
      </c>
      <c r="E3524">
        <v>5032067</v>
      </c>
      <c r="F3524">
        <v>3</v>
      </c>
      <c r="G3524" s="2">
        <v>46161</v>
      </c>
      <c r="H3524" s="42" t="s">
        <v>445</v>
      </c>
      <c r="I3524" s="42" t="s">
        <v>63</v>
      </c>
      <c r="J3524" s="42" t="s">
        <v>433</v>
      </c>
      <c r="K3524" s="42" t="s">
        <v>459</v>
      </c>
      <c r="L3524" s="2">
        <v>46295</v>
      </c>
      <c r="M3524" s="42" t="s">
        <v>582</v>
      </c>
    </row>
    <row r="3525" spans="1:13" x14ac:dyDescent="0.25">
      <c r="A3525" s="42" t="s">
        <v>2222</v>
      </c>
      <c r="B3525" s="42" t="s">
        <v>2223</v>
      </c>
      <c r="C3525" s="42" t="s">
        <v>2224</v>
      </c>
      <c r="D3525" s="42" t="s">
        <v>409</v>
      </c>
      <c r="E3525">
        <v>5000000</v>
      </c>
      <c r="F3525">
        <v>4</v>
      </c>
      <c r="G3525" s="2">
        <v>45980</v>
      </c>
      <c r="H3525" s="42" t="s">
        <v>445</v>
      </c>
      <c r="I3525" s="42" t="s">
        <v>63</v>
      </c>
      <c r="J3525" s="42" t="s">
        <v>433</v>
      </c>
      <c r="K3525" s="42" t="s">
        <v>2225</v>
      </c>
      <c r="L3525" s="2">
        <v>46295</v>
      </c>
      <c r="M3525" s="42" t="s">
        <v>582</v>
      </c>
    </row>
    <row r="3526" spans="1:13" x14ac:dyDescent="0.25">
      <c r="A3526" s="42" t="s">
        <v>12424</v>
      </c>
      <c r="B3526" s="42" t="s">
        <v>12425</v>
      </c>
      <c r="C3526" s="42" t="s">
        <v>12081</v>
      </c>
      <c r="D3526" s="42" t="s">
        <v>409</v>
      </c>
      <c r="E3526">
        <v>1662763</v>
      </c>
      <c r="F3526">
        <v>4</v>
      </c>
      <c r="G3526" s="2">
        <v>46199</v>
      </c>
      <c r="H3526" s="42" t="s">
        <v>445</v>
      </c>
      <c r="I3526" s="42" t="s">
        <v>63</v>
      </c>
      <c r="J3526" s="42" t="s">
        <v>433</v>
      </c>
      <c r="K3526" s="42" t="s">
        <v>12081</v>
      </c>
      <c r="L3526" s="2">
        <v>46295</v>
      </c>
      <c r="M3526" s="42" t="s">
        <v>582</v>
      </c>
    </row>
    <row r="3527" spans="1:13" x14ac:dyDescent="0.25">
      <c r="A3527" s="42" t="s">
        <v>925</v>
      </c>
      <c r="B3527" s="42" t="s">
        <v>855</v>
      </c>
      <c r="C3527" s="42" t="s">
        <v>10018</v>
      </c>
      <c r="D3527" s="42" t="s">
        <v>409</v>
      </c>
      <c r="E3527">
        <v>5881290</v>
      </c>
      <c r="F3527">
        <v>5</v>
      </c>
      <c r="G3527" s="2">
        <v>46099</v>
      </c>
      <c r="H3527" s="42" t="s">
        <v>445</v>
      </c>
      <c r="I3527" s="42" t="s">
        <v>63</v>
      </c>
      <c r="J3527" s="42" t="s">
        <v>433</v>
      </c>
      <c r="K3527" s="42" t="s">
        <v>2688</v>
      </c>
      <c r="L3527" s="2">
        <v>46295</v>
      </c>
      <c r="M3527" s="42" t="s">
        <v>582</v>
      </c>
    </row>
    <row r="3528" spans="1:13" x14ac:dyDescent="0.25">
      <c r="A3528" s="42" t="s">
        <v>177</v>
      </c>
      <c r="B3528" s="42" t="s">
        <v>1588</v>
      </c>
      <c r="C3528" s="42" t="s">
        <v>13594</v>
      </c>
      <c r="D3528" s="42" t="s">
        <v>409</v>
      </c>
      <c r="E3528">
        <v>5000000</v>
      </c>
      <c r="F3528">
        <v>10</v>
      </c>
      <c r="G3528" s="2">
        <v>46213</v>
      </c>
      <c r="H3528" s="42" t="s">
        <v>445</v>
      </c>
      <c r="I3528" s="42" t="s">
        <v>63</v>
      </c>
      <c r="J3528" s="42" t="s">
        <v>433</v>
      </c>
      <c r="K3528" s="42" t="s">
        <v>13595</v>
      </c>
      <c r="L3528" s="2">
        <v>46295</v>
      </c>
      <c r="M3528" s="42" t="s">
        <v>582</v>
      </c>
    </row>
    <row r="3529" spans="1:13" x14ac:dyDescent="0.25">
      <c r="A3529" s="42" t="s">
        <v>13576</v>
      </c>
      <c r="B3529" s="42" t="s">
        <v>13577</v>
      </c>
      <c r="C3529" s="42" t="s">
        <v>13592</v>
      </c>
      <c r="D3529" s="42" t="s">
        <v>409</v>
      </c>
      <c r="E3529">
        <v>10000000</v>
      </c>
      <c r="F3529">
        <v>7</v>
      </c>
      <c r="G3529" s="2">
        <v>46212</v>
      </c>
      <c r="H3529" s="42" t="s">
        <v>445</v>
      </c>
      <c r="I3529" s="42" t="s">
        <v>63</v>
      </c>
      <c r="J3529" s="42" t="s">
        <v>433</v>
      </c>
      <c r="K3529" s="42" t="s">
        <v>13593</v>
      </c>
      <c r="L3529" s="2">
        <v>46295</v>
      </c>
      <c r="M3529" s="42" t="s">
        <v>582</v>
      </c>
    </row>
    <row r="3530" spans="1:13" x14ac:dyDescent="0.25">
      <c r="A3530" s="42" t="s">
        <v>12010</v>
      </c>
      <c r="B3530" s="42" t="s">
        <v>12011</v>
      </c>
      <c r="C3530" s="42" t="s">
        <v>12012</v>
      </c>
      <c r="D3530" s="42" t="s">
        <v>409</v>
      </c>
      <c r="E3530">
        <v>1861254</v>
      </c>
      <c r="F3530">
        <v>4</v>
      </c>
      <c r="G3530" s="2">
        <v>46169</v>
      </c>
      <c r="H3530" s="42" t="s">
        <v>445</v>
      </c>
      <c r="I3530" s="42" t="s">
        <v>63</v>
      </c>
      <c r="J3530" s="42" t="s">
        <v>433</v>
      </c>
      <c r="K3530" s="42" t="s">
        <v>12013</v>
      </c>
      <c r="L3530" s="2">
        <v>46290</v>
      </c>
      <c r="M3530" s="42" t="s">
        <v>582</v>
      </c>
    </row>
    <row r="3531" spans="1:13" x14ac:dyDescent="0.25">
      <c r="A3531" s="42" t="s">
        <v>10478</v>
      </c>
      <c r="B3531" s="42" t="s">
        <v>10479</v>
      </c>
      <c r="C3531" s="42" t="s">
        <v>10480</v>
      </c>
      <c r="D3531" s="42" t="s">
        <v>409</v>
      </c>
      <c r="E3531">
        <v>15699</v>
      </c>
      <c r="F3531">
        <v>2</v>
      </c>
      <c r="G3531" s="2">
        <v>46155</v>
      </c>
      <c r="H3531" s="42" t="s">
        <v>445</v>
      </c>
      <c r="I3531" s="42" t="s">
        <v>63</v>
      </c>
      <c r="J3531" s="42" t="s">
        <v>433</v>
      </c>
      <c r="K3531" s="42" t="s">
        <v>10481</v>
      </c>
      <c r="L3531" s="2">
        <v>46282</v>
      </c>
      <c r="M3531" s="42" t="s">
        <v>582</v>
      </c>
    </row>
    <row r="3532" spans="1:13" x14ac:dyDescent="0.25">
      <c r="A3532" s="42" t="s">
        <v>925</v>
      </c>
      <c r="B3532" s="42" t="s">
        <v>855</v>
      </c>
      <c r="C3532" s="42" t="s">
        <v>10018</v>
      </c>
      <c r="D3532" s="42" t="s">
        <v>409</v>
      </c>
      <c r="E3532">
        <v>6000000</v>
      </c>
      <c r="F3532">
        <v>5</v>
      </c>
      <c r="G3532" s="2">
        <v>46099</v>
      </c>
      <c r="H3532" s="42" t="s">
        <v>445</v>
      </c>
      <c r="I3532" s="42" t="s">
        <v>63</v>
      </c>
      <c r="J3532" s="42" t="s">
        <v>433</v>
      </c>
      <c r="K3532" s="42" t="s">
        <v>2688</v>
      </c>
      <c r="L3532" s="2">
        <v>46265</v>
      </c>
      <c r="M3532" s="42" t="s">
        <v>582</v>
      </c>
    </row>
    <row r="3533" spans="1:13" x14ac:dyDescent="0.25">
      <c r="A3533" s="42" t="s">
        <v>177</v>
      </c>
      <c r="B3533" s="42" t="s">
        <v>1588</v>
      </c>
      <c r="C3533" s="42" t="s">
        <v>13594</v>
      </c>
      <c r="D3533" s="42" t="s">
        <v>409</v>
      </c>
      <c r="E3533">
        <v>5000000</v>
      </c>
      <c r="F3533">
        <v>10</v>
      </c>
      <c r="G3533" s="2">
        <v>46213</v>
      </c>
      <c r="H3533" s="42" t="s">
        <v>445</v>
      </c>
      <c r="I3533" s="42" t="s">
        <v>63</v>
      </c>
      <c r="J3533" s="42" t="s">
        <v>433</v>
      </c>
      <c r="K3533" s="42" t="s">
        <v>13595</v>
      </c>
      <c r="L3533" s="2">
        <v>46265</v>
      </c>
      <c r="M3533" s="42" t="s">
        <v>582</v>
      </c>
    </row>
    <row r="3534" spans="1:13" x14ac:dyDescent="0.25">
      <c r="A3534" s="42" t="s">
        <v>164</v>
      </c>
      <c r="B3534" s="42" t="s">
        <v>2</v>
      </c>
      <c r="C3534" s="42" t="s">
        <v>2686</v>
      </c>
      <c r="D3534" s="42" t="s">
        <v>409</v>
      </c>
      <c r="E3534">
        <v>800000</v>
      </c>
      <c r="F3534">
        <v>10</v>
      </c>
      <c r="G3534" s="2">
        <v>46028</v>
      </c>
      <c r="H3534" s="42" t="s">
        <v>445</v>
      </c>
      <c r="I3534" s="42" t="s">
        <v>63</v>
      </c>
      <c r="J3534" s="42" t="s">
        <v>433</v>
      </c>
      <c r="K3534" s="42" t="s">
        <v>2687</v>
      </c>
      <c r="L3534" s="2">
        <v>46265</v>
      </c>
      <c r="M3534" s="42" t="s">
        <v>582</v>
      </c>
    </row>
    <row r="3535" spans="1:13" x14ac:dyDescent="0.25">
      <c r="A3535" s="42" t="s">
        <v>12010</v>
      </c>
      <c r="B3535" s="42" t="s">
        <v>12011</v>
      </c>
      <c r="C3535" s="42" t="s">
        <v>12012</v>
      </c>
      <c r="D3535" s="42" t="s">
        <v>409</v>
      </c>
      <c r="E3535">
        <v>1750000</v>
      </c>
      <c r="F3535">
        <v>4</v>
      </c>
      <c r="G3535" s="2">
        <v>46169</v>
      </c>
      <c r="H3535" s="42" t="s">
        <v>445</v>
      </c>
      <c r="I3535" s="42" t="s">
        <v>63</v>
      </c>
      <c r="J3535" s="42" t="s">
        <v>433</v>
      </c>
      <c r="K3535" s="42" t="s">
        <v>12013</v>
      </c>
      <c r="L3535" s="2">
        <v>46262</v>
      </c>
      <c r="M3535" s="42" t="s">
        <v>582</v>
      </c>
    </row>
    <row r="3536" spans="1:13" x14ac:dyDescent="0.25">
      <c r="A3536" s="42" t="s">
        <v>12424</v>
      </c>
      <c r="B3536" s="42" t="s">
        <v>12425</v>
      </c>
      <c r="C3536" s="42" t="s">
        <v>12081</v>
      </c>
      <c r="D3536" s="42" t="s">
        <v>409</v>
      </c>
      <c r="E3536">
        <v>1750000</v>
      </c>
      <c r="F3536">
        <v>4</v>
      </c>
      <c r="G3536" s="2">
        <v>46199</v>
      </c>
      <c r="H3536" s="42" t="s">
        <v>445</v>
      </c>
      <c r="I3536" s="42" t="s">
        <v>63</v>
      </c>
      <c r="J3536" s="42" t="s">
        <v>433</v>
      </c>
      <c r="K3536" s="42" t="s">
        <v>12081</v>
      </c>
      <c r="L3536" s="2">
        <v>46261</v>
      </c>
      <c r="M3536" s="42" t="s">
        <v>582</v>
      </c>
    </row>
    <row r="3537" spans="1:13" x14ac:dyDescent="0.25">
      <c r="A3537" s="42" t="s">
        <v>164</v>
      </c>
      <c r="B3537" s="42" t="s">
        <v>2</v>
      </c>
      <c r="C3537" s="42" t="s">
        <v>2686</v>
      </c>
      <c r="D3537" s="42" t="s">
        <v>409</v>
      </c>
      <c r="E3537">
        <v>900000</v>
      </c>
      <c r="F3537">
        <v>10</v>
      </c>
      <c r="G3537" s="2">
        <v>46028</v>
      </c>
      <c r="H3537" s="42" t="s">
        <v>445</v>
      </c>
      <c r="I3537" s="42" t="s">
        <v>63</v>
      </c>
      <c r="J3537" s="42" t="s">
        <v>433</v>
      </c>
      <c r="K3537" s="42" t="s">
        <v>2687</v>
      </c>
      <c r="L3537" s="2">
        <v>46234</v>
      </c>
      <c r="M3537" s="42" t="s">
        <v>582</v>
      </c>
    </row>
    <row r="3538" spans="1:13" x14ac:dyDescent="0.25">
      <c r="A3538" s="42" t="s">
        <v>925</v>
      </c>
      <c r="B3538" s="42" t="s">
        <v>855</v>
      </c>
      <c r="C3538" s="42" t="s">
        <v>10018</v>
      </c>
      <c r="D3538" s="42" t="s">
        <v>409</v>
      </c>
      <c r="E3538">
        <v>6000000</v>
      </c>
      <c r="F3538">
        <v>5</v>
      </c>
      <c r="G3538" s="2">
        <v>46099</v>
      </c>
      <c r="H3538" s="42" t="s">
        <v>445</v>
      </c>
      <c r="I3538" s="42" t="s">
        <v>63</v>
      </c>
      <c r="J3538" s="42" t="s">
        <v>433</v>
      </c>
      <c r="K3538" s="42" t="s">
        <v>2688</v>
      </c>
      <c r="L3538" s="2">
        <v>46234</v>
      </c>
      <c r="M3538" s="42" t="s">
        <v>582</v>
      </c>
    </row>
    <row r="3539" spans="1:13" x14ac:dyDescent="0.25">
      <c r="A3539" s="42" t="s">
        <v>12010</v>
      </c>
      <c r="B3539" s="42" t="s">
        <v>12011</v>
      </c>
      <c r="C3539" s="42" t="s">
        <v>12012</v>
      </c>
      <c r="D3539" s="42" t="s">
        <v>409</v>
      </c>
      <c r="E3539">
        <v>1750000</v>
      </c>
      <c r="F3539">
        <v>4</v>
      </c>
      <c r="G3539" s="2">
        <v>46169</v>
      </c>
      <c r="H3539" s="42" t="s">
        <v>445</v>
      </c>
      <c r="I3539" s="42" t="s">
        <v>63</v>
      </c>
      <c r="J3539" s="42" t="s">
        <v>433</v>
      </c>
      <c r="K3539" s="42" t="s">
        <v>12013</v>
      </c>
      <c r="L3539" s="2">
        <v>46234</v>
      </c>
      <c r="M3539" s="42" t="s">
        <v>582</v>
      </c>
    </row>
    <row r="3540" spans="1:13" x14ac:dyDescent="0.25">
      <c r="A3540" s="42" t="s">
        <v>2367</v>
      </c>
      <c r="B3540" s="42" t="s">
        <v>2368</v>
      </c>
      <c r="C3540" s="42" t="s">
        <v>2315</v>
      </c>
      <c r="D3540" s="42" t="s">
        <v>409</v>
      </c>
      <c r="E3540">
        <v>16000000</v>
      </c>
      <c r="F3540">
        <v>7</v>
      </c>
      <c r="G3540" s="2">
        <v>45929</v>
      </c>
      <c r="H3540" s="42" t="s">
        <v>445</v>
      </c>
      <c r="I3540" s="42" t="s">
        <v>63</v>
      </c>
      <c r="J3540" s="42" t="s">
        <v>433</v>
      </c>
      <c r="K3540" s="42" t="s">
        <v>459</v>
      </c>
      <c r="L3540" s="2">
        <v>46234</v>
      </c>
      <c r="M3540" s="42" t="s">
        <v>582</v>
      </c>
    </row>
    <row r="3541" spans="1:13" x14ac:dyDescent="0.25">
      <c r="A3541" s="42" t="s">
        <v>164</v>
      </c>
      <c r="B3541" s="42" t="s">
        <v>2</v>
      </c>
      <c r="C3541" s="42" t="s">
        <v>10487</v>
      </c>
      <c r="D3541" s="42" t="s">
        <v>409</v>
      </c>
      <c r="E3541">
        <v>470040</v>
      </c>
      <c r="F3541">
        <v>3</v>
      </c>
      <c r="G3541" s="2">
        <v>46162</v>
      </c>
      <c r="H3541" s="42" t="s">
        <v>445</v>
      </c>
      <c r="I3541" s="42" t="s">
        <v>63</v>
      </c>
      <c r="J3541" s="42" t="s">
        <v>433</v>
      </c>
      <c r="K3541" s="42" t="s">
        <v>6105</v>
      </c>
      <c r="L3541" s="2">
        <v>46234</v>
      </c>
      <c r="M3541" s="42" t="s">
        <v>582</v>
      </c>
    </row>
    <row r="3542" spans="1:13" x14ac:dyDescent="0.25">
      <c r="A3542" s="42" t="s">
        <v>12424</v>
      </c>
      <c r="B3542" s="42" t="s">
        <v>12425</v>
      </c>
      <c r="C3542" s="42" t="s">
        <v>12081</v>
      </c>
      <c r="D3542" s="42" t="s">
        <v>409</v>
      </c>
      <c r="E3542">
        <v>2000000</v>
      </c>
      <c r="F3542">
        <v>4</v>
      </c>
      <c r="G3542" s="2">
        <v>46199</v>
      </c>
      <c r="H3542" s="42" t="s">
        <v>445</v>
      </c>
      <c r="I3542" s="42" t="s">
        <v>63</v>
      </c>
      <c r="J3542" s="42" t="s">
        <v>433</v>
      </c>
      <c r="K3542" s="42" t="s">
        <v>12081</v>
      </c>
      <c r="L3542" s="2">
        <v>46234</v>
      </c>
      <c r="M3542" s="42" t="s">
        <v>582</v>
      </c>
    </row>
    <row r="3543" spans="1:13" x14ac:dyDescent="0.25">
      <c r="A3543" s="42" t="s">
        <v>10484</v>
      </c>
      <c r="B3543" s="42" t="s">
        <v>10485</v>
      </c>
      <c r="C3543" s="42" t="s">
        <v>10486</v>
      </c>
      <c r="D3543" s="42" t="s">
        <v>409</v>
      </c>
      <c r="E3543">
        <v>5000000</v>
      </c>
      <c r="F3543">
        <v>3</v>
      </c>
      <c r="G3543" s="2">
        <v>46161</v>
      </c>
      <c r="H3543" s="42" t="s">
        <v>445</v>
      </c>
      <c r="I3543" s="42" t="s">
        <v>63</v>
      </c>
      <c r="J3543" s="42" t="s">
        <v>433</v>
      </c>
      <c r="K3543" s="42" t="s">
        <v>459</v>
      </c>
      <c r="L3543" s="2">
        <v>46212</v>
      </c>
      <c r="M3543" s="42" t="s">
        <v>582</v>
      </c>
    </row>
    <row r="3544" spans="1:13" x14ac:dyDescent="0.25">
      <c r="A3544" s="42" t="s">
        <v>591</v>
      </c>
      <c r="B3544" s="42" t="s">
        <v>566</v>
      </c>
      <c r="C3544" s="42" t="s">
        <v>6352</v>
      </c>
      <c r="D3544" s="42" t="s">
        <v>409</v>
      </c>
      <c r="E3544">
        <v>2500000</v>
      </c>
      <c r="F3544">
        <v>3</v>
      </c>
      <c r="G3544" s="2">
        <v>46104</v>
      </c>
      <c r="H3544" s="42" t="s">
        <v>445</v>
      </c>
      <c r="I3544" s="42" t="s">
        <v>63</v>
      </c>
      <c r="J3544" s="42" t="s">
        <v>433</v>
      </c>
      <c r="K3544" s="42" t="s">
        <v>2692</v>
      </c>
      <c r="L3544" s="2">
        <v>46211</v>
      </c>
      <c r="M3544" s="42" t="s">
        <v>582</v>
      </c>
    </row>
    <row r="3545" spans="1:13" x14ac:dyDescent="0.25">
      <c r="A3545" s="42" t="s">
        <v>1461</v>
      </c>
      <c r="B3545" s="42" t="s">
        <v>1462</v>
      </c>
      <c r="C3545" s="42" t="s">
        <v>10482</v>
      </c>
      <c r="D3545" s="42" t="s">
        <v>409</v>
      </c>
      <c r="E3545">
        <v>4000000</v>
      </c>
      <c r="F3545">
        <v>3</v>
      </c>
      <c r="G3545" s="2">
        <v>46161</v>
      </c>
      <c r="H3545" s="42" t="s">
        <v>445</v>
      </c>
      <c r="I3545" s="42" t="s">
        <v>63</v>
      </c>
      <c r="J3545" s="42" t="s">
        <v>433</v>
      </c>
      <c r="K3545" s="42" t="s">
        <v>10483</v>
      </c>
      <c r="L3545" s="2">
        <v>46203</v>
      </c>
      <c r="M3545" s="42" t="s">
        <v>582</v>
      </c>
    </row>
    <row r="3546" spans="1:13" x14ac:dyDescent="0.25">
      <c r="A3546" s="42" t="s">
        <v>2367</v>
      </c>
      <c r="B3546" s="42" t="s">
        <v>2368</v>
      </c>
      <c r="C3546" s="42" t="s">
        <v>2315</v>
      </c>
      <c r="D3546" s="42" t="s">
        <v>409</v>
      </c>
      <c r="E3546">
        <v>20000000</v>
      </c>
      <c r="F3546">
        <v>7</v>
      </c>
      <c r="G3546" s="2">
        <v>45929</v>
      </c>
      <c r="H3546" s="42" t="s">
        <v>445</v>
      </c>
      <c r="I3546" s="42" t="s">
        <v>63</v>
      </c>
      <c r="J3546" s="42" t="s">
        <v>433</v>
      </c>
      <c r="K3546" s="42" t="s">
        <v>459</v>
      </c>
      <c r="L3546" s="2">
        <v>46203</v>
      </c>
      <c r="M3546" s="42" t="s">
        <v>582</v>
      </c>
    </row>
    <row r="3547" spans="1:13" x14ac:dyDescent="0.25">
      <c r="A3547" s="42" t="s">
        <v>591</v>
      </c>
      <c r="B3547" s="42" t="s">
        <v>566</v>
      </c>
      <c r="C3547" s="42" t="s">
        <v>6352</v>
      </c>
      <c r="D3547" s="42" t="s">
        <v>409</v>
      </c>
      <c r="E3547">
        <v>577841</v>
      </c>
      <c r="F3547">
        <v>3</v>
      </c>
      <c r="G3547" s="2">
        <v>46104</v>
      </c>
      <c r="H3547" s="42" t="s">
        <v>445</v>
      </c>
      <c r="I3547" s="42" t="s">
        <v>63</v>
      </c>
      <c r="J3547" s="42" t="s">
        <v>433</v>
      </c>
      <c r="K3547" s="42" t="s">
        <v>2692</v>
      </c>
      <c r="L3547" s="2">
        <v>46203</v>
      </c>
      <c r="M3547" s="42" t="s">
        <v>582</v>
      </c>
    </row>
    <row r="3548" spans="1:13" x14ac:dyDescent="0.25">
      <c r="A3548" s="42" t="s">
        <v>591</v>
      </c>
      <c r="B3548" s="42" t="s">
        <v>566</v>
      </c>
      <c r="C3548" s="42" t="s">
        <v>2689</v>
      </c>
      <c r="D3548" s="42" t="s">
        <v>409</v>
      </c>
      <c r="E3548">
        <v>2165947</v>
      </c>
      <c r="F3548">
        <v>5</v>
      </c>
      <c r="G3548" s="2">
        <v>46045</v>
      </c>
      <c r="H3548" s="42" t="s">
        <v>445</v>
      </c>
      <c r="I3548" s="42" t="s">
        <v>63</v>
      </c>
      <c r="J3548" s="42" t="s">
        <v>433</v>
      </c>
      <c r="K3548" s="42" t="s">
        <v>2690</v>
      </c>
      <c r="L3548" s="2">
        <v>46203</v>
      </c>
      <c r="M3548" s="42" t="s">
        <v>582</v>
      </c>
    </row>
    <row r="3549" spans="1:13" x14ac:dyDescent="0.25">
      <c r="A3549" s="42" t="s">
        <v>925</v>
      </c>
      <c r="B3549" s="42" t="s">
        <v>855</v>
      </c>
      <c r="C3549" s="42" t="s">
        <v>10018</v>
      </c>
      <c r="D3549" s="42" t="s">
        <v>409</v>
      </c>
      <c r="E3549">
        <v>6000000</v>
      </c>
      <c r="F3549">
        <v>5</v>
      </c>
      <c r="G3549" s="2">
        <v>46099</v>
      </c>
      <c r="H3549" s="42" t="s">
        <v>445</v>
      </c>
      <c r="I3549" s="42" t="s">
        <v>63</v>
      </c>
      <c r="J3549" s="42" t="s">
        <v>433</v>
      </c>
      <c r="K3549" s="42" t="s">
        <v>2688</v>
      </c>
      <c r="L3549" s="2">
        <v>46203</v>
      </c>
      <c r="M3549" s="42" t="s">
        <v>582</v>
      </c>
    </row>
    <row r="3550" spans="1:13" x14ac:dyDescent="0.25">
      <c r="A3550" s="42" t="s">
        <v>164</v>
      </c>
      <c r="B3550" s="42" t="s">
        <v>2</v>
      </c>
      <c r="C3550" s="42" t="s">
        <v>2686</v>
      </c>
      <c r="D3550" s="42" t="s">
        <v>409</v>
      </c>
      <c r="E3550">
        <v>900000</v>
      </c>
      <c r="F3550">
        <v>10</v>
      </c>
      <c r="G3550" s="2">
        <v>46028</v>
      </c>
      <c r="H3550" s="42" t="s">
        <v>445</v>
      </c>
      <c r="I3550" s="42" t="s">
        <v>63</v>
      </c>
      <c r="J3550" s="42" t="s">
        <v>433</v>
      </c>
      <c r="K3550" s="42" t="s">
        <v>2687</v>
      </c>
      <c r="L3550" s="2">
        <v>46203</v>
      </c>
      <c r="M3550" s="42" t="s">
        <v>582</v>
      </c>
    </row>
    <row r="3551" spans="1:13" x14ac:dyDescent="0.25">
      <c r="A3551" s="42" t="s">
        <v>164</v>
      </c>
      <c r="B3551" s="42" t="s">
        <v>2</v>
      </c>
      <c r="C3551" s="42" t="s">
        <v>10487</v>
      </c>
      <c r="D3551" s="42" t="s">
        <v>409</v>
      </c>
      <c r="E3551">
        <v>460000</v>
      </c>
      <c r="F3551">
        <v>3</v>
      </c>
      <c r="G3551" s="2">
        <v>46162</v>
      </c>
      <c r="H3551" s="42" t="s">
        <v>445</v>
      </c>
      <c r="I3551" s="42" t="s">
        <v>63</v>
      </c>
      <c r="J3551" s="42" t="s">
        <v>433</v>
      </c>
      <c r="K3551" s="42" t="s">
        <v>6105</v>
      </c>
      <c r="L3551" s="2">
        <v>46203</v>
      </c>
      <c r="M3551" s="42" t="s">
        <v>582</v>
      </c>
    </row>
    <row r="3552" spans="1:13" x14ac:dyDescent="0.25">
      <c r="A3552" s="42" t="s">
        <v>12424</v>
      </c>
      <c r="B3552" s="42" t="s">
        <v>12425</v>
      </c>
      <c r="C3552" s="42" t="s">
        <v>12081</v>
      </c>
      <c r="D3552" s="42" t="s">
        <v>409</v>
      </c>
      <c r="E3552">
        <v>1500000</v>
      </c>
      <c r="F3552">
        <v>4</v>
      </c>
      <c r="G3552" s="2">
        <v>46199</v>
      </c>
      <c r="H3552" s="42" t="s">
        <v>445</v>
      </c>
      <c r="I3552" s="42" t="s">
        <v>63</v>
      </c>
      <c r="J3552" s="42" t="s">
        <v>433</v>
      </c>
      <c r="K3552" s="42" t="s">
        <v>12081</v>
      </c>
      <c r="L3552" s="2">
        <v>46199</v>
      </c>
      <c r="M3552" s="42" t="s">
        <v>582</v>
      </c>
    </row>
    <row r="3553" spans="1:13" x14ac:dyDescent="0.25">
      <c r="A3553" s="42" t="s">
        <v>12010</v>
      </c>
      <c r="B3553" s="42" t="s">
        <v>12011</v>
      </c>
      <c r="C3553" s="42" t="s">
        <v>12012</v>
      </c>
      <c r="D3553" s="42" t="s">
        <v>409</v>
      </c>
      <c r="E3553">
        <v>1750000</v>
      </c>
      <c r="F3553">
        <v>4</v>
      </c>
      <c r="G3553" s="2">
        <v>46169</v>
      </c>
      <c r="H3553" s="42" t="s">
        <v>445</v>
      </c>
      <c r="I3553" s="42" t="s">
        <v>63</v>
      </c>
      <c r="J3553" s="42" t="s">
        <v>433</v>
      </c>
      <c r="K3553" s="42" t="s">
        <v>12013</v>
      </c>
      <c r="L3553" s="2">
        <v>46199</v>
      </c>
      <c r="M3553" s="42" t="s">
        <v>582</v>
      </c>
    </row>
    <row r="3554" spans="1:13" x14ac:dyDescent="0.25">
      <c r="A3554" s="42" t="s">
        <v>591</v>
      </c>
      <c r="B3554" s="42" t="s">
        <v>566</v>
      </c>
      <c r="C3554" s="42" t="s">
        <v>6353</v>
      </c>
      <c r="D3554" s="42" t="s">
        <v>409</v>
      </c>
      <c r="E3554">
        <v>2500000</v>
      </c>
      <c r="F3554">
        <v>3</v>
      </c>
      <c r="G3554" s="2">
        <v>46104</v>
      </c>
      <c r="H3554" s="42" t="s">
        <v>445</v>
      </c>
      <c r="I3554" s="42" t="s">
        <v>63</v>
      </c>
      <c r="J3554" s="42" t="s">
        <v>433</v>
      </c>
      <c r="K3554" s="42" t="s">
        <v>2692</v>
      </c>
      <c r="L3554" s="2">
        <v>46182</v>
      </c>
      <c r="M3554" s="42" t="s">
        <v>582</v>
      </c>
    </row>
    <row r="3555" spans="1:13" x14ac:dyDescent="0.25">
      <c r="A3555" s="42"/>
      <c r="B3555" s="42" t="s">
        <v>11997</v>
      </c>
      <c r="C3555" s="42" t="s">
        <v>12009</v>
      </c>
      <c r="D3555" s="42" t="s">
        <v>409</v>
      </c>
      <c r="E3555">
        <v>37000000</v>
      </c>
      <c r="F3555">
        <v>6</v>
      </c>
      <c r="G3555" s="2">
        <v>46170</v>
      </c>
      <c r="H3555" s="42" t="s">
        <v>445</v>
      </c>
      <c r="I3555" s="42" t="s">
        <v>63</v>
      </c>
      <c r="J3555" s="42" t="s">
        <v>433</v>
      </c>
      <c r="K3555" s="42" t="s">
        <v>12009</v>
      </c>
      <c r="L3555" s="2">
        <v>46179</v>
      </c>
      <c r="M3555" s="42" t="s">
        <v>582</v>
      </c>
    </row>
    <row r="3556" spans="1:13" x14ac:dyDescent="0.25">
      <c r="A3556" s="42" t="s">
        <v>10484</v>
      </c>
      <c r="B3556" s="42" t="s">
        <v>10485</v>
      </c>
      <c r="C3556" s="42" t="s">
        <v>10486</v>
      </c>
      <c r="D3556" s="42" t="s">
        <v>409</v>
      </c>
      <c r="E3556">
        <v>2000000</v>
      </c>
      <c r="F3556">
        <v>3</v>
      </c>
      <c r="G3556" s="2">
        <v>46161</v>
      </c>
      <c r="H3556" s="42" t="s">
        <v>445</v>
      </c>
      <c r="I3556" s="42" t="s">
        <v>63</v>
      </c>
      <c r="J3556" s="42" t="s">
        <v>433</v>
      </c>
      <c r="K3556" s="42" t="s">
        <v>459</v>
      </c>
      <c r="L3556" s="2">
        <v>46178</v>
      </c>
      <c r="M3556" s="42" t="s">
        <v>582</v>
      </c>
    </row>
    <row r="3557" spans="1:13" x14ac:dyDescent="0.25">
      <c r="A3557" s="42" t="s">
        <v>591</v>
      </c>
      <c r="B3557" s="42" t="s">
        <v>566</v>
      </c>
      <c r="C3557" s="42" t="s">
        <v>6353</v>
      </c>
      <c r="D3557" s="42" t="s">
        <v>409</v>
      </c>
      <c r="E3557">
        <v>577841</v>
      </c>
      <c r="F3557">
        <v>3</v>
      </c>
      <c r="G3557" s="2">
        <v>46104</v>
      </c>
      <c r="H3557" s="42" t="s">
        <v>445</v>
      </c>
      <c r="I3557" s="42" t="s">
        <v>63</v>
      </c>
      <c r="J3557" s="42" t="s">
        <v>433</v>
      </c>
      <c r="K3557" s="42" t="s">
        <v>2692</v>
      </c>
      <c r="L3557" s="2">
        <v>46177</v>
      </c>
      <c r="M3557" s="42" t="s">
        <v>582</v>
      </c>
    </row>
    <row r="3558" spans="1:13" x14ac:dyDescent="0.25">
      <c r="A3558" s="42" t="s">
        <v>2367</v>
      </c>
      <c r="B3558" s="42" t="s">
        <v>2368</v>
      </c>
      <c r="C3558" s="42" t="s">
        <v>2315</v>
      </c>
      <c r="D3558" s="42" t="s">
        <v>409</v>
      </c>
      <c r="E3558">
        <v>20000000</v>
      </c>
      <c r="F3558">
        <v>7</v>
      </c>
      <c r="G3558" s="2">
        <v>45929</v>
      </c>
      <c r="H3558" s="42" t="s">
        <v>445</v>
      </c>
      <c r="I3558" s="42" t="s">
        <v>63</v>
      </c>
      <c r="J3558" s="42" t="s">
        <v>433</v>
      </c>
      <c r="K3558" s="42" t="s">
        <v>459</v>
      </c>
      <c r="L3558" s="2">
        <v>46173</v>
      </c>
      <c r="M3558" s="42" t="s">
        <v>582</v>
      </c>
    </row>
    <row r="3559" spans="1:13" x14ac:dyDescent="0.25">
      <c r="A3559" s="42" t="s">
        <v>172</v>
      </c>
      <c r="B3559" s="42" t="s">
        <v>1220</v>
      </c>
      <c r="C3559" s="42" t="s">
        <v>2693</v>
      </c>
      <c r="D3559" s="42" t="s">
        <v>409</v>
      </c>
      <c r="E3559">
        <v>5139807</v>
      </c>
      <c r="F3559">
        <v>4</v>
      </c>
      <c r="G3559" s="2">
        <v>46049</v>
      </c>
      <c r="H3559" s="42" t="s">
        <v>445</v>
      </c>
      <c r="I3559" s="42" t="s">
        <v>63</v>
      </c>
      <c r="J3559" s="42" t="s">
        <v>433</v>
      </c>
      <c r="K3559" s="42" t="s">
        <v>2694</v>
      </c>
      <c r="L3559" s="2">
        <v>46171</v>
      </c>
      <c r="M3559" s="42" t="s">
        <v>582</v>
      </c>
    </row>
    <row r="3560" spans="1:13" x14ac:dyDescent="0.25">
      <c r="A3560" s="42" t="s">
        <v>164</v>
      </c>
      <c r="B3560" s="42" t="s">
        <v>2</v>
      </c>
      <c r="C3560" s="42" t="s">
        <v>10487</v>
      </c>
      <c r="D3560" s="42" t="s">
        <v>409</v>
      </c>
      <c r="E3560">
        <v>460000</v>
      </c>
      <c r="F3560">
        <v>3</v>
      </c>
      <c r="G3560" s="2">
        <v>46162</v>
      </c>
      <c r="H3560" s="42" t="s">
        <v>445</v>
      </c>
      <c r="I3560" s="42" t="s">
        <v>63</v>
      </c>
      <c r="J3560" s="42" t="s">
        <v>433</v>
      </c>
      <c r="K3560" s="42" t="s">
        <v>6105</v>
      </c>
      <c r="L3560" s="2">
        <v>46171</v>
      </c>
      <c r="M3560" s="42" t="s">
        <v>582</v>
      </c>
    </row>
    <row r="3561" spans="1:13" x14ac:dyDescent="0.25">
      <c r="A3561" s="42" t="s">
        <v>164</v>
      </c>
      <c r="B3561" s="42" t="s">
        <v>2</v>
      </c>
      <c r="C3561" s="42" t="s">
        <v>2686</v>
      </c>
      <c r="D3561" s="42" t="s">
        <v>409</v>
      </c>
      <c r="E3561">
        <v>900000</v>
      </c>
      <c r="F3561">
        <v>10</v>
      </c>
      <c r="G3561" s="2">
        <v>46028</v>
      </c>
      <c r="H3561" s="42" t="s">
        <v>445</v>
      </c>
      <c r="I3561" s="42" t="s">
        <v>63</v>
      </c>
      <c r="J3561" s="42" t="s">
        <v>433</v>
      </c>
      <c r="K3561" s="42" t="s">
        <v>2687</v>
      </c>
      <c r="L3561" s="2">
        <v>46171</v>
      </c>
      <c r="M3561" s="42" t="s">
        <v>582</v>
      </c>
    </row>
    <row r="3562" spans="1:13" x14ac:dyDescent="0.25">
      <c r="A3562" s="42" t="s">
        <v>591</v>
      </c>
      <c r="B3562" s="42" t="s">
        <v>566</v>
      </c>
      <c r="C3562" s="42" t="s">
        <v>2691</v>
      </c>
      <c r="D3562" s="42" t="s">
        <v>409</v>
      </c>
      <c r="E3562">
        <v>1754887</v>
      </c>
      <c r="F3562">
        <v>4</v>
      </c>
      <c r="G3562" s="2">
        <v>46045</v>
      </c>
      <c r="H3562" s="42" t="s">
        <v>445</v>
      </c>
      <c r="I3562" s="42" t="s">
        <v>63</v>
      </c>
      <c r="J3562" s="42" t="s">
        <v>433</v>
      </c>
      <c r="K3562" s="42" t="s">
        <v>2692</v>
      </c>
      <c r="L3562" s="2">
        <v>46171</v>
      </c>
      <c r="M3562" s="42" t="s">
        <v>582</v>
      </c>
    </row>
    <row r="3563" spans="1:13" x14ac:dyDescent="0.25">
      <c r="A3563" s="42" t="s">
        <v>591</v>
      </c>
      <c r="B3563" s="42" t="s">
        <v>566</v>
      </c>
      <c r="C3563" s="42" t="s">
        <v>2689</v>
      </c>
      <c r="D3563" s="42" t="s">
        <v>409</v>
      </c>
      <c r="E3563">
        <v>3000000</v>
      </c>
      <c r="F3563">
        <v>5</v>
      </c>
      <c r="G3563" s="2">
        <v>46045</v>
      </c>
      <c r="H3563" s="42" t="s">
        <v>445</v>
      </c>
      <c r="I3563" s="42" t="s">
        <v>63</v>
      </c>
      <c r="J3563" s="42" t="s">
        <v>433</v>
      </c>
      <c r="K3563" s="42" t="s">
        <v>2690</v>
      </c>
      <c r="L3563" s="2">
        <v>46171</v>
      </c>
      <c r="M3563" s="42" t="s">
        <v>582</v>
      </c>
    </row>
    <row r="3564" spans="1:13" x14ac:dyDescent="0.25">
      <c r="A3564" s="42"/>
      <c r="B3564" s="42" t="s">
        <v>11997</v>
      </c>
      <c r="C3564" s="42" t="s">
        <v>12009</v>
      </c>
      <c r="D3564" s="42" t="s">
        <v>409</v>
      </c>
      <c r="E3564">
        <v>102940866</v>
      </c>
      <c r="F3564">
        <v>6</v>
      </c>
      <c r="G3564" s="2">
        <v>46170</v>
      </c>
      <c r="H3564" s="42" t="s">
        <v>445</v>
      </c>
      <c r="I3564" s="42" t="s">
        <v>63</v>
      </c>
      <c r="J3564" s="42" t="s">
        <v>433</v>
      </c>
      <c r="K3564" s="42" t="s">
        <v>12009</v>
      </c>
      <c r="L3564" s="2">
        <v>46170</v>
      </c>
      <c r="M3564" s="42" t="s">
        <v>582</v>
      </c>
    </row>
    <row r="3565" spans="1:13" x14ac:dyDescent="0.25">
      <c r="A3565" s="42" t="s">
        <v>1461</v>
      </c>
      <c r="B3565" s="42" t="s">
        <v>1462</v>
      </c>
      <c r="C3565" s="42" t="s">
        <v>10482</v>
      </c>
      <c r="D3565" s="42" t="s">
        <v>409</v>
      </c>
      <c r="E3565">
        <v>4000000</v>
      </c>
      <c r="F3565">
        <v>3</v>
      </c>
      <c r="G3565" s="2">
        <v>46161</v>
      </c>
      <c r="H3565" s="42" t="s">
        <v>445</v>
      </c>
      <c r="I3565" s="42" t="s">
        <v>63</v>
      </c>
      <c r="J3565" s="42" t="s">
        <v>433</v>
      </c>
      <c r="K3565" s="42" t="s">
        <v>10483</v>
      </c>
      <c r="L3565" s="2">
        <v>46170</v>
      </c>
      <c r="M3565" s="42" t="s">
        <v>582</v>
      </c>
    </row>
    <row r="3566" spans="1:13" x14ac:dyDescent="0.25">
      <c r="A3566" s="42" t="s">
        <v>1003</v>
      </c>
      <c r="B3566" s="42" t="s">
        <v>1004</v>
      </c>
      <c r="C3566" s="42" t="s">
        <v>10019</v>
      </c>
      <c r="D3566" s="42" t="s">
        <v>409</v>
      </c>
      <c r="E3566">
        <v>1800000</v>
      </c>
      <c r="F3566">
        <v>2</v>
      </c>
      <c r="G3566" s="2">
        <v>46119</v>
      </c>
      <c r="H3566" s="42" t="s">
        <v>445</v>
      </c>
      <c r="I3566" s="42" t="s">
        <v>63</v>
      </c>
      <c r="J3566" s="42" t="s">
        <v>433</v>
      </c>
      <c r="K3566" s="42" t="s">
        <v>3049</v>
      </c>
      <c r="L3566" s="2">
        <v>46150</v>
      </c>
      <c r="M3566" s="42" t="s">
        <v>582</v>
      </c>
    </row>
    <row r="3567" spans="1:13" x14ac:dyDescent="0.25">
      <c r="A3567" s="42" t="s">
        <v>591</v>
      </c>
      <c r="B3567" s="42" t="s">
        <v>566</v>
      </c>
      <c r="C3567" s="42" t="s">
        <v>2691</v>
      </c>
      <c r="D3567" s="42" t="s">
        <v>409</v>
      </c>
      <c r="E3567">
        <v>1600000</v>
      </c>
      <c r="F3567">
        <v>4</v>
      </c>
      <c r="G3567" s="2">
        <v>46045</v>
      </c>
      <c r="H3567" s="42" t="s">
        <v>445</v>
      </c>
      <c r="I3567" s="42" t="s">
        <v>63</v>
      </c>
      <c r="J3567" s="42" t="s">
        <v>433</v>
      </c>
      <c r="K3567" s="42" t="s">
        <v>2692</v>
      </c>
      <c r="L3567" s="2">
        <v>46142</v>
      </c>
      <c r="M3567" s="42" t="s">
        <v>582</v>
      </c>
    </row>
    <row r="3568" spans="1:13" x14ac:dyDescent="0.25">
      <c r="A3568" s="42" t="s">
        <v>164</v>
      </c>
      <c r="B3568" s="42" t="s">
        <v>2</v>
      </c>
      <c r="C3568" s="42" t="s">
        <v>2686</v>
      </c>
      <c r="D3568" s="42" t="s">
        <v>409</v>
      </c>
      <c r="E3568">
        <v>900000</v>
      </c>
      <c r="F3568">
        <v>10</v>
      </c>
      <c r="G3568" s="2">
        <v>46028</v>
      </c>
      <c r="H3568" s="42" t="s">
        <v>445</v>
      </c>
      <c r="I3568" s="42" t="s">
        <v>63</v>
      </c>
      <c r="J3568" s="42" t="s">
        <v>433</v>
      </c>
      <c r="K3568" s="42" t="s">
        <v>2687</v>
      </c>
      <c r="L3568" s="2">
        <v>46142</v>
      </c>
      <c r="M3568" s="42" t="s">
        <v>582</v>
      </c>
    </row>
    <row r="3569" spans="1:13" x14ac:dyDescent="0.25">
      <c r="A3569" s="42" t="s">
        <v>591</v>
      </c>
      <c r="B3569" s="42" t="s">
        <v>566</v>
      </c>
      <c r="C3569" s="42" t="s">
        <v>2689</v>
      </c>
      <c r="D3569" s="42" t="s">
        <v>409</v>
      </c>
      <c r="E3569">
        <v>3000000</v>
      </c>
      <c r="F3569">
        <v>5</v>
      </c>
      <c r="G3569" s="2">
        <v>46045</v>
      </c>
      <c r="H3569" s="42" t="s">
        <v>445</v>
      </c>
      <c r="I3569" s="42" t="s">
        <v>63</v>
      </c>
      <c r="J3569" s="42" t="s">
        <v>433</v>
      </c>
      <c r="K3569" s="42" t="s">
        <v>2690</v>
      </c>
      <c r="L3569" s="2">
        <v>46142</v>
      </c>
      <c r="M3569" s="42" t="s">
        <v>582</v>
      </c>
    </row>
    <row r="3570" spans="1:13" x14ac:dyDescent="0.25">
      <c r="A3570" s="42" t="s">
        <v>7402</v>
      </c>
      <c r="B3570" s="42" t="s">
        <v>7404</v>
      </c>
      <c r="C3570" s="42" t="s">
        <v>10020</v>
      </c>
      <c r="D3570" s="42" t="s">
        <v>409</v>
      </c>
      <c r="E3570">
        <v>1277167</v>
      </c>
      <c r="F3570">
        <v>2</v>
      </c>
      <c r="G3570" s="2">
        <v>46120</v>
      </c>
      <c r="H3570" s="42" t="s">
        <v>445</v>
      </c>
      <c r="I3570" s="42" t="s">
        <v>63</v>
      </c>
      <c r="J3570" s="42" t="s">
        <v>433</v>
      </c>
      <c r="K3570" s="42" t="s">
        <v>10021</v>
      </c>
      <c r="L3570" s="2">
        <v>46142</v>
      </c>
      <c r="M3570" s="42" t="s">
        <v>582</v>
      </c>
    </row>
    <row r="3571" spans="1:13" x14ac:dyDescent="0.25">
      <c r="A3571" s="42" t="s">
        <v>172</v>
      </c>
      <c r="B3571" s="42" t="s">
        <v>1220</v>
      </c>
      <c r="C3571" s="42" t="s">
        <v>2693</v>
      </c>
      <c r="D3571" s="42" t="s">
        <v>409</v>
      </c>
      <c r="E3571">
        <v>8000000</v>
      </c>
      <c r="F3571">
        <v>4</v>
      </c>
      <c r="G3571" s="2">
        <v>46049</v>
      </c>
      <c r="H3571" s="42" t="s">
        <v>445</v>
      </c>
      <c r="I3571" s="42" t="s">
        <v>63</v>
      </c>
      <c r="J3571" s="42" t="s">
        <v>433</v>
      </c>
      <c r="K3571" s="42" t="s">
        <v>2694</v>
      </c>
      <c r="L3571" s="2">
        <v>46140</v>
      </c>
      <c r="M3571" s="42" t="s">
        <v>582</v>
      </c>
    </row>
    <row r="3572" spans="1:13" x14ac:dyDescent="0.25">
      <c r="A3572" s="42" t="s">
        <v>2367</v>
      </c>
      <c r="B3572" s="42" t="s">
        <v>2368</v>
      </c>
      <c r="C3572" s="42" t="s">
        <v>2315</v>
      </c>
      <c r="D3572" s="42" t="s">
        <v>409</v>
      </c>
      <c r="E3572">
        <v>20000000</v>
      </c>
      <c r="F3572">
        <v>7</v>
      </c>
      <c r="G3572" s="2">
        <v>45929</v>
      </c>
      <c r="H3572" s="42" t="s">
        <v>445</v>
      </c>
      <c r="I3572" s="42" t="s">
        <v>63</v>
      </c>
      <c r="J3572" s="42" t="s">
        <v>433</v>
      </c>
      <c r="K3572" s="42" t="s">
        <v>459</v>
      </c>
      <c r="L3572" s="2">
        <v>46126</v>
      </c>
      <c r="M3572" s="42" t="s">
        <v>582</v>
      </c>
    </row>
    <row r="3573" spans="1:13" x14ac:dyDescent="0.25">
      <c r="A3573" s="42" t="s">
        <v>229</v>
      </c>
      <c r="B3573" s="42" t="s">
        <v>82</v>
      </c>
      <c r="C3573" s="42" t="s">
        <v>1385</v>
      </c>
      <c r="D3573" s="42" t="s">
        <v>409</v>
      </c>
      <c r="E3573">
        <v>180673</v>
      </c>
      <c r="F3573">
        <v>3</v>
      </c>
      <c r="G3573" s="2">
        <v>45833</v>
      </c>
      <c r="H3573" s="42" t="s">
        <v>445</v>
      </c>
      <c r="I3573" s="42" t="s">
        <v>63</v>
      </c>
      <c r="J3573" s="42" t="s">
        <v>433</v>
      </c>
      <c r="K3573" s="42" t="s">
        <v>1159</v>
      </c>
      <c r="L3573" s="2">
        <v>46122</v>
      </c>
      <c r="M3573" s="42" t="s">
        <v>582</v>
      </c>
    </row>
    <row r="3574" spans="1:13" x14ac:dyDescent="0.25">
      <c r="A3574" s="42" t="s">
        <v>7402</v>
      </c>
      <c r="B3574" s="42" t="s">
        <v>7404</v>
      </c>
      <c r="C3574" s="42" t="s">
        <v>10020</v>
      </c>
      <c r="D3574" s="42" t="s">
        <v>409</v>
      </c>
      <c r="E3574">
        <v>470132</v>
      </c>
      <c r="F3574">
        <v>2</v>
      </c>
      <c r="G3574" s="2">
        <v>46120</v>
      </c>
      <c r="H3574" s="42" t="s">
        <v>445</v>
      </c>
      <c r="I3574" s="42" t="s">
        <v>63</v>
      </c>
      <c r="J3574" s="42" t="s">
        <v>433</v>
      </c>
      <c r="K3574" s="42" t="s">
        <v>10021</v>
      </c>
      <c r="L3574" s="2">
        <v>46120</v>
      </c>
      <c r="M3574" s="42" t="s">
        <v>582</v>
      </c>
    </row>
    <row r="3575" spans="1:13" x14ac:dyDescent="0.25">
      <c r="A3575" s="42" t="s">
        <v>1003</v>
      </c>
      <c r="B3575" s="42" t="s">
        <v>1004</v>
      </c>
      <c r="C3575" s="42" t="s">
        <v>10019</v>
      </c>
      <c r="D3575" s="42" t="s">
        <v>409</v>
      </c>
      <c r="E3575">
        <v>180000</v>
      </c>
      <c r="F3575">
        <v>2</v>
      </c>
      <c r="G3575" s="2">
        <v>46119</v>
      </c>
      <c r="H3575" s="42" t="s">
        <v>445</v>
      </c>
      <c r="I3575" s="42" t="s">
        <v>63</v>
      </c>
      <c r="J3575" s="42" t="s">
        <v>433</v>
      </c>
      <c r="K3575" s="42" t="s">
        <v>3049</v>
      </c>
      <c r="L3575" s="2">
        <v>46119</v>
      </c>
      <c r="M3575" s="42" t="s">
        <v>582</v>
      </c>
    </row>
    <row r="3576" spans="1:13" x14ac:dyDescent="0.25">
      <c r="A3576" s="42" t="s">
        <v>591</v>
      </c>
      <c r="B3576" s="42" t="s">
        <v>566</v>
      </c>
      <c r="C3576" s="42" t="s">
        <v>6352</v>
      </c>
      <c r="D3576" s="42" t="s">
        <v>409</v>
      </c>
      <c r="E3576">
        <v>2500000</v>
      </c>
      <c r="F3576">
        <v>3</v>
      </c>
      <c r="G3576" s="2">
        <v>46104</v>
      </c>
      <c r="H3576" s="42" t="s">
        <v>445</v>
      </c>
      <c r="I3576" s="42" t="s">
        <v>63</v>
      </c>
      <c r="J3576" s="42" t="s">
        <v>433</v>
      </c>
      <c r="K3576" s="42" t="s">
        <v>2692</v>
      </c>
      <c r="L3576" s="2">
        <v>46117</v>
      </c>
      <c r="M3576" s="42" t="s">
        <v>582</v>
      </c>
    </row>
    <row r="3577" spans="1:13" x14ac:dyDescent="0.25">
      <c r="A3577" s="42" t="s">
        <v>591</v>
      </c>
      <c r="B3577" s="42" t="s">
        <v>566</v>
      </c>
      <c r="C3577" s="42" t="s">
        <v>6353</v>
      </c>
      <c r="D3577" s="42" t="s">
        <v>409</v>
      </c>
      <c r="E3577">
        <v>2500000</v>
      </c>
      <c r="F3577">
        <v>3</v>
      </c>
      <c r="G3577" s="2">
        <v>46104</v>
      </c>
      <c r="H3577" s="42" t="s">
        <v>445</v>
      </c>
      <c r="I3577" s="42" t="s">
        <v>63</v>
      </c>
      <c r="J3577" s="42" t="s">
        <v>433</v>
      </c>
      <c r="K3577" s="42" t="s">
        <v>2692</v>
      </c>
      <c r="L3577" s="2">
        <v>46116</v>
      </c>
      <c r="M3577" s="42" t="s">
        <v>582</v>
      </c>
    </row>
    <row r="3578" spans="1:13" x14ac:dyDescent="0.25">
      <c r="A3578" s="42" t="s">
        <v>1535</v>
      </c>
      <c r="B3578" s="42" t="s">
        <v>1536</v>
      </c>
      <c r="C3578" s="42" t="s">
        <v>1537</v>
      </c>
      <c r="D3578" s="42" t="s">
        <v>409</v>
      </c>
      <c r="E3578">
        <v>13501393</v>
      </c>
      <c r="F3578">
        <v>5</v>
      </c>
      <c r="G3578" s="2">
        <v>45874</v>
      </c>
      <c r="H3578" s="42" t="s">
        <v>445</v>
      </c>
      <c r="I3578" s="42" t="s">
        <v>63</v>
      </c>
      <c r="J3578" s="42" t="s">
        <v>433</v>
      </c>
      <c r="K3578" s="42" t="s">
        <v>459</v>
      </c>
      <c r="L3578" s="2">
        <v>46112</v>
      </c>
      <c r="M3578" s="42" t="s">
        <v>582</v>
      </c>
    </row>
    <row r="3579" spans="1:13" x14ac:dyDescent="0.25">
      <c r="A3579" s="42" t="s">
        <v>591</v>
      </c>
      <c r="B3579" s="42" t="s">
        <v>566</v>
      </c>
      <c r="C3579" s="42" t="s">
        <v>2689</v>
      </c>
      <c r="D3579" s="42" t="s">
        <v>409</v>
      </c>
      <c r="E3579">
        <v>3000000</v>
      </c>
      <c r="F3579">
        <v>5</v>
      </c>
      <c r="G3579" s="2">
        <v>46045</v>
      </c>
      <c r="H3579" s="42" t="s">
        <v>445</v>
      </c>
      <c r="I3579" s="42" t="s">
        <v>63</v>
      </c>
      <c r="J3579" s="42" t="s">
        <v>433</v>
      </c>
      <c r="K3579" s="42" t="s">
        <v>2690</v>
      </c>
      <c r="L3579" s="2">
        <v>46112</v>
      </c>
      <c r="M3579" s="42" t="s">
        <v>582</v>
      </c>
    </row>
    <row r="3580" spans="1:13" x14ac:dyDescent="0.25">
      <c r="A3580" s="42" t="s">
        <v>164</v>
      </c>
      <c r="B3580" s="42" t="s">
        <v>2</v>
      </c>
      <c r="C3580" s="42" t="s">
        <v>2686</v>
      </c>
      <c r="D3580" s="42" t="s">
        <v>409</v>
      </c>
      <c r="E3580">
        <v>800000</v>
      </c>
      <c r="F3580">
        <v>10</v>
      </c>
      <c r="G3580" s="2">
        <v>46028</v>
      </c>
      <c r="H3580" s="42" t="s">
        <v>445</v>
      </c>
      <c r="I3580" s="42" t="s">
        <v>63</v>
      </c>
      <c r="J3580" s="42" t="s">
        <v>433</v>
      </c>
      <c r="K3580" s="42" t="s">
        <v>2687</v>
      </c>
      <c r="L3580" s="2">
        <v>46112</v>
      </c>
      <c r="M3580" s="42" t="s">
        <v>582</v>
      </c>
    </row>
    <row r="3581" spans="1:13" x14ac:dyDescent="0.25">
      <c r="A3581" s="42" t="s">
        <v>2695</v>
      </c>
      <c r="B3581" s="42" t="s">
        <v>7428</v>
      </c>
      <c r="C3581" s="42" t="s">
        <v>2697</v>
      </c>
      <c r="D3581" s="42" t="s">
        <v>409</v>
      </c>
      <c r="E3581">
        <v>737432</v>
      </c>
      <c r="F3581">
        <v>3</v>
      </c>
      <c r="G3581" s="2">
        <v>46034</v>
      </c>
      <c r="H3581" s="42" t="s">
        <v>445</v>
      </c>
      <c r="I3581" s="42" t="s">
        <v>63</v>
      </c>
      <c r="J3581" s="42" t="s">
        <v>433</v>
      </c>
      <c r="K3581" s="42" t="s">
        <v>2698</v>
      </c>
      <c r="L3581" s="2">
        <v>46112</v>
      </c>
      <c r="M3581" s="42" t="s">
        <v>582</v>
      </c>
    </row>
    <row r="3582" spans="1:13" x14ac:dyDescent="0.25">
      <c r="A3582" s="42" t="s">
        <v>591</v>
      </c>
      <c r="B3582" s="42" t="s">
        <v>566</v>
      </c>
      <c r="C3582" s="42" t="s">
        <v>2691</v>
      </c>
      <c r="D3582" s="42" t="s">
        <v>409</v>
      </c>
      <c r="E3582">
        <v>1600000</v>
      </c>
      <c r="F3582">
        <v>4</v>
      </c>
      <c r="G3582" s="2">
        <v>46045</v>
      </c>
      <c r="H3582" s="42" t="s">
        <v>445</v>
      </c>
      <c r="I3582" s="42" t="s">
        <v>63</v>
      </c>
      <c r="J3582" s="42" t="s">
        <v>433</v>
      </c>
      <c r="K3582" s="42" t="s">
        <v>2692</v>
      </c>
      <c r="L3582" s="2">
        <v>46108</v>
      </c>
      <c r="M3582" s="42" t="s">
        <v>582</v>
      </c>
    </row>
    <row r="3583" spans="1:13" x14ac:dyDescent="0.25">
      <c r="A3583" s="42" t="s">
        <v>635</v>
      </c>
      <c r="B3583" s="42" t="s">
        <v>632</v>
      </c>
      <c r="C3583" s="42" t="s">
        <v>2699</v>
      </c>
      <c r="D3583" s="42" t="s">
        <v>409</v>
      </c>
      <c r="E3583">
        <v>2031934</v>
      </c>
      <c r="F3583">
        <v>3</v>
      </c>
      <c r="G3583" s="2">
        <v>45985</v>
      </c>
      <c r="H3583" s="42" t="s">
        <v>445</v>
      </c>
      <c r="I3583" s="42" t="s">
        <v>63</v>
      </c>
      <c r="J3583" s="42" t="s">
        <v>433</v>
      </c>
      <c r="K3583" s="42" t="s">
        <v>1260</v>
      </c>
      <c r="L3583" s="2">
        <v>46106</v>
      </c>
      <c r="M3583" s="42" t="s">
        <v>582</v>
      </c>
    </row>
    <row r="3584" spans="1:13" x14ac:dyDescent="0.25">
      <c r="A3584" s="42" t="s">
        <v>172</v>
      </c>
      <c r="B3584" s="42" t="s">
        <v>1220</v>
      </c>
      <c r="C3584" s="42" t="s">
        <v>2693</v>
      </c>
      <c r="D3584" s="42" t="s">
        <v>409</v>
      </c>
      <c r="E3584">
        <v>8000000</v>
      </c>
      <c r="F3584">
        <v>4</v>
      </c>
      <c r="G3584" s="2">
        <v>46049</v>
      </c>
      <c r="H3584" s="42" t="s">
        <v>445</v>
      </c>
      <c r="I3584" s="42" t="s">
        <v>63</v>
      </c>
      <c r="J3584" s="42" t="s">
        <v>433</v>
      </c>
      <c r="K3584" s="42" t="s">
        <v>2694</v>
      </c>
      <c r="L3584" s="2">
        <v>46099</v>
      </c>
      <c r="M3584" s="42" t="s">
        <v>582</v>
      </c>
    </row>
    <row r="3585" spans="1:13" x14ac:dyDescent="0.25">
      <c r="A3585" s="42" t="s">
        <v>229</v>
      </c>
      <c r="B3585" s="42" t="s">
        <v>82</v>
      </c>
      <c r="C3585" s="42" t="s">
        <v>1306</v>
      </c>
      <c r="D3585" s="42" t="s">
        <v>409</v>
      </c>
      <c r="E3585">
        <v>1485008</v>
      </c>
      <c r="F3585">
        <v>3</v>
      </c>
      <c r="G3585" s="2">
        <v>45807</v>
      </c>
      <c r="H3585" s="42" t="s">
        <v>445</v>
      </c>
      <c r="I3585" s="42" t="s">
        <v>63</v>
      </c>
      <c r="J3585" s="42" t="s">
        <v>433</v>
      </c>
      <c r="K3585" s="42" t="s">
        <v>1307</v>
      </c>
      <c r="L3585" s="2">
        <v>46099</v>
      </c>
      <c r="M3585" s="42" t="s">
        <v>582</v>
      </c>
    </row>
    <row r="3586" spans="1:13" x14ac:dyDescent="0.25">
      <c r="A3586" s="42" t="s">
        <v>925</v>
      </c>
      <c r="B3586" s="42" t="s">
        <v>855</v>
      </c>
      <c r="C3586" s="42" t="s">
        <v>2228</v>
      </c>
      <c r="D3586" s="42" t="s">
        <v>409</v>
      </c>
      <c r="E3586">
        <v>5854140</v>
      </c>
      <c r="F3586">
        <v>4</v>
      </c>
      <c r="G3586" s="2">
        <v>45982</v>
      </c>
      <c r="H3586" s="42" t="s">
        <v>445</v>
      </c>
      <c r="I3586" s="42" t="s">
        <v>63</v>
      </c>
      <c r="J3586" s="42" t="s">
        <v>433</v>
      </c>
      <c r="K3586" s="42" t="s">
        <v>2229</v>
      </c>
      <c r="L3586" s="2">
        <v>46089</v>
      </c>
      <c r="M3586" s="42" t="s">
        <v>582</v>
      </c>
    </row>
    <row r="3587" spans="1:13" x14ac:dyDescent="0.25">
      <c r="A3587" s="42" t="s">
        <v>2222</v>
      </c>
      <c r="B3587" s="42" t="s">
        <v>2223</v>
      </c>
      <c r="C3587" s="42" t="s">
        <v>2224</v>
      </c>
      <c r="D3587" s="42" t="s">
        <v>409</v>
      </c>
      <c r="E3587">
        <v>5000000</v>
      </c>
      <c r="F3587">
        <v>4</v>
      </c>
      <c r="G3587" s="2">
        <v>45980</v>
      </c>
      <c r="H3587" s="42" t="s">
        <v>445</v>
      </c>
      <c r="I3587" s="42" t="s">
        <v>63</v>
      </c>
      <c r="J3587" s="42" t="s">
        <v>433</v>
      </c>
      <c r="K3587" s="42" t="s">
        <v>2225</v>
      </c>
      <c r="L3587" s="2">
        <v>46089</v>
      </c>
      <c r="M3587" s="42" t="s">
        <v>582</v>
      </c>
    </row>
    <row r="3588" spans="1:13" x14ac:dyDescent="0.25">
      <c r="A3588" s="42" t="s">
        <v>2367</v>
      </c>
      <c r="B3588" s="42" t="s">
        <v>2368</v>
      </c>
      <c r="C3588" s="42" t="s">
        <v>2315</v>
      </c>
      <c r="D3588" s="42" t="s">
        <v>409</v>
      </c>
      <c r="E3588">
        <v>2000000</v>
      </c>
      <c r="F3588">
        <v>7</v>
      </c>
      <c r="G3588" s="2">
        <v>45929</v>
      </c>
      <c r="H3588" s="42" t="s">
        <v>445</v>
      </c>
      <c r="I3588" s="42" t="s">
        <v>63</v>
      </c>
      <c r="J3588" s="42" t="s">
        <v>433</v>
      </c>
      <c r="K3588" s="42" t="s">
        <v>459</v>
      </c>
      <c r="L3588" s="2">
        <v>46085</v>
      </c>
      <c r="M3588" s="42" t="s">
        <v>582</v>
      </c>
    </row>
    <row r="3589" spans="1:13" x14ac:dyDescent="0.25">
      <c r="A3589" s="42" t="s">
        <v>164</v>
      </c>
      <c r="B3589" s="42" t="s">
        <v>2</v>
      </c>
      <c r="C3589" s="42" t="s">
        <v>2686</v>
      </c>
      <c r="D3589" s="42" t="s">
        <v>409</v>
      </c>
      <c r="E3589">
        <v>800000</v>
      </c>
      <c r="F3589">
        <v>10</v>
      </c>
      <c r="G3589" s="2">
        <v>46028</v>
      </c>
      <c r="H3589" s="42" t="s">
        <v>445</v>
      </c>
      <c r="I3589" s="42" t="s">
        <v>63</v>
      </c>
      <c r="J3589" s="42" t="s">
        <v>433</v>
      </c>
      <c r="K3589" s="42" t="s">
        <v>2687</v>
      </c>
      <c r="L3589" s="2">
        <v>46080</v>
      </c>
      <c r="M3589" s="42" t="s">
        <v>582</v>
      </c>
    </row>
    <row r="3590" spans="1:13" x14ac:dyDescent="0.25">
      <c r="A3590" s="42" t="s">
        <v>2365</v>
      </c>
      <c r="B3590" s="42" t="s">
        <v>2366</v>
      </c>
      <c r="C3590" s="42" t="s">
        <v>2316</v>
      </c>
      <c r="D3590" s="42" t="s">
        <v>409</v>
      </c>
      <c r="E3590">
        <v>300000</v>
      </c>
      <c r="F3590">
        <v>3</v>
      </c>
      <c r="G3590" s="2">
        <v>46014</v>
      </c>
      <c r="H3590" s="42" t="s">
        <v>445</v>
      </c>
      <c r="I3590" s="42" t="s">
        <v>63</v>
      </c>
      <c r="J3590" s="42" t="s">
        <v>433</v>
      </c>
      <c r="K3590" s="42" t="s">
        <v>2452</v>
      </c>
      <c r="L3590" s="2">
        <v>46080</v>
      </c>
      <c r="M3590" s="42" t="s">
        <v>582</v>
      </c>
    </row>
    <row r="3591" spans="1:13" x14ac:dyDescent="0.25">
      <c r="A3591" s="42" t="s">
        <v>591</v>
      </c>
      <c r="B3591" s="42" t="s">
        <v>566</v>
      </c>
      <c r="C3591" s="42" t="s">
        <v>2691</v>
      </c>
      <c r="D3591" s="42" t="s">
        <v>409</v>
      </c>
      <c r="E3591">
        <v>1600000</v>
      </c>
      <c r="F3591">
        <v>4</v>
      </c>
      <c r="G3591" s="2">
        <v>46045</v>
      </c>
      <c r="H3591" s="42" t="s">
        <v>445</v>
      </c>
      <c r="I3591" s="42" t="s">
        <v>63</v>
      </c>
      <c r="J3591" s="42" t="s">
        <v>433</v>
      </c>
      <c r="K3591" s="42" t="s">
        <v>2692</v>
      </c>
      <c r="L3591" s="2">
        <v>46080</v>
      </c>
      <c r="M3591" s="42" t="s">
        <v>582</v>
      </c>
    </row>
    <row r="3592" spans="1:13" x14ac:dyDescent="0.25">
      <c r="A3592" s="42" t="s">
        <v>2695</v>
      </c>
      <c r="B3592" s="42" t="s">
        <v>7428</v>
      </c>
      <c r="C3592" s="42" t="s">
        <v>2697</v>
      </c>
      <c r="D3592" s="42" t="s">
        <v>409</v>
      </c>
      <c r="E3592">
        <v>700000</v>
      </c>
      <c r="F3592">
        <v>3</v>
      </c>
      <c r="G3592" s="2">
        <v>46034</v>
      </c>
      <c r="H3592" s="42" t="s">
        <v>445</v>
      </c>
      <c r="I3592" s="42" t="s">
        <v>63</v>
      </c>
      <c r="J3592" s="42" t="s">
        <v>433</v>
      </c>
      <c r="K3592" s="42" t="s">
        <v>2698</v>
      </c>
      <c r="L3592" s="2">
        <v>46080</v>
      </c>
      <c r="M3592" s="42" t="s">
        <v>582</v>
      </c>
    </row>
    <row r="3593" spans="1:13" x14ac:dyDescent="0.25">
      <c r="A3593" s="42" t="s">
        <v>591</v>
      </c>
      <c r="B3593" s="42" t="s">
        <v>566</v>
      </c>
      <c r="C3593" s="42" t="s">
        <v>2689</v>
      </c>
      <c r="D3593" s="42" t="s">
        <v>409</v>
      </c>
      <c r="E3593">
        <v>2500000</v>
      </c>
      <c r="F3593">
        <v>5</v>
      </c>
      <c r="G3593" s="2">
        <v>46045</v>
      </c>
      <c r="H3593" s="42" t="s">
        <v>445</v>
      </c>
      <c r="I3593" s="42" t="s">
        <v>63</v>
      </c>
      <c r="J3593" s="42" t="s">
        <v>433</v>
      </c>
      <c r="K3593" s="42" t="s">
        <v>2690</v>
      </c>
      <c r="L3593" s="2">
        <v>46080</v>
      </c>
      <c r="M3593" s="42" t="s">
        <v>582</v>
      </c>
    </row>
    <row r="3594" spans="1:13" x14ac:dyDescent="0.25">
      <c r="A3594" s="42" t="s">
        <v>1030</v>
      </c>
      <c r="B3594" s="42" t="s">
        <v>1012</v>
      </c>
      <c r="C3594" s="42" t="s">
        <v>1747</v>
      </c>
      <c r="D3594" s="42" t="s">
        <v>409</v>
      </c>
      <c r="E3594">
        <v>0</v>
      </c>
      <c r="F3594">
        <v>3</v>
      </c>
      <c r="G3594" s="2">
        <v>45944</v>
      </c>
      <c r="H3594" s="42" t="s">
        <v>445</v>
      </c>
      <c r="I3594" s="42" t="s">
        <v>63</v>
      </c>
      <c r="J3594" s="42" t="s">
        <v>433</v>
      </c>
      <c r="K3594" s="42" t="s">
        <v>1748</v>
      </c>
      <c r="L3594" s="2">
        <v>46072</v>
      </c>
      <c r="M3594" s="42" t="s">
        <v>582</v>
      </c>
    </row>
    <row r="3595" spans="1:13" x14ac:dyDescent="0.25">
      <c r="A3595" s="42" t="s">
        <v>635</v>
      </c>
      <c r="B3595" s="42" t="s">
        <v>632</v>
      </c>
      <c r="C3595" s="42" t="s">
        <v>2699</v>
      </c>
      <c r="D3595" s="42" t="s">
        <v>409</v>
      </c>
      <c r="E3595">
        <v>3000000</v>
      </c>
      <c r="F3595">
        <v>3</v>
      </c>
      <c r="G3595" s="2">
        <v>45985</v>
      </c>
      <c r="H3595" s="42" t="s">
        <v>445</v>
      </c>
      <c r="I3595" s="42" t="s">
        <v>63</v>
      </c>
      <c r="J3595" s="42" t="s">
        <v>433</v>
      </c>
      <c r="K3595" s="42" t="s">
        <v>1260</v>
      </c>
      <c r="L3595" s="2">
        <v>46070</v>
      </c>
      <c r="M3595" s="42" t="s">
        <v>582</v>
      </c>
    </row>
    <row r="3596" spans="1:13" x14ac:dyDescent="0.25">
      <c r="A3596" s="42" t="s">
        <v>283</v>
      </c>
      <c r="B3596" s="42" t="s">
        <v>77</v>
      </c>
      <c r="C3596" s="42" t="s">
        <v>137</v>
      </c>
      <c r="D3596" s="42" t="s">
        <v>409</v>
      </c>
      <c r="E3596">
        <v>76214541</v>
      </c>
      <c r="F3596">
        <v>30</v>
      </c>
      <c r="G3596" s="2">
        <v>44998</v>
      </c>
      <c r="H3596" s="42" t="s">
        <v>445</v>
      </c>
      <c r="I3596" s="42" t="s">
        <v>63</v>
      </c>
      <c r="J3596" s="42" t="s">
        <v>433</v>
      </c>
      <c r="K3596" s="42" t="s">
        <v>468</v>
      </c>
      <c r="L3596" s="2">
        <v>46066</v>
      </c>
      <c r="M3596" s="42" t="s">
        <v>582</v>
      </c>
    </row>
    <row r="3597" spans="1:13" x14ac:dyDescent="0.25">
      <c r="A3597" s="42" t="s">
        <v>164</v>
      </c>
      <c r="B3597" s="42" t="s">
        <v>2</v>
      </c>
      <c r="C3597" s="42" t="s">
        <v>1538</v>
      </c>
      <c r="D3597" s="42" t="s">
        <v>409</v>
      </c>
      <c r="E3597">
        <v>2039569</v>
      </c>
      <c r="F3597">
        <v>5</v>
      </c>
      <c r="G3597" s="2">
        <v>45873</v>
      </c>
      <c r="H3597" s="42" t="s">
        <v>445</v>
      </c>
      <c r="I3597" s="42" t="s">
        <v>63</v>
      </c>
      <c r="J3597" s="42" t="s">
        <v>433</v>
      </c>
      <c r="K3597" s="42" t="s">
        <v>459</v>
      </c>
      <c r="L3597" s="2">
        <v>46065</v>
      </c>
      <c r="M3597" s="42" t="s">
        <v>582</v>
      </c>
    </row>
    <row r="3598" spans="1:13" x14ac:dyDescent="0.25">
      <c r="A3598" s="42" t="s">
        <v>172</v>
      </c>
      <c r="B3598" s="42" t="s">
        <v>1220</v>
      </c>
      <c r="C3598" s="42" t="s">
        <v>2693</v>
      </c>
      <c r="D3598" s="42" t="s">
        <v>409</v>
      </c>
      <c r="E3598">
        <v>6000000</v>
      </c>
      <c r="F3598">
        <v>4</v>
      </c>
      <c r="G3598" s="2">
        <v>46049</v>
      </c>
      <c r="H3598" s="42" t="s">
        <v>445</v>
      </c>
      <c r="I3598" s="42" t="s">
        <v>63</v>
      </c>
      <c r="J3598" s="42" t="s">
        <v>433</v>
      </c>
      <c r="K3598" s="42" t="s">
        <v>2694</v>
      </c>
      <c r="L3598" s="2">
        <v>46060</v>
      </c>
      <c r="M3598" s="42" t="s">
        <v>582</v>
      </c>
    </row>
    <row r="3599" spans="1:13" x14ac:dyDescent="0.25">
      <c r="A3599" s="42" t="s">
        <v>591</v>
      </c>
      <c r="B3599" s="42" t="s">
        <v>566</v>
      </c>
      <c r="C3599" s="42" t="s">
        <v>2226</v>
      </c>
      <c r="D3599" s="42" t="s">
        <v>409</v>
      </c>
      <c r="E3599">
        <v>5900000</v>
      </c>
      <c r="F3599">
        <v>2</v>
      </c>
      <c r="G3599" s="2">
        <v>45986</v>
      </c>
      <c r="H3599" s="42" t="s">
        <v>445</v>
      </c>
      <c r="I3599" s="42" t="s">
        <v>63</v>
      </c>
      <c r="J3599" s="42" t="s">
        <v>433</v>
      </c>
      <c r="K3599" s="42" t="s">
        <v>2227</v>
      </c>
      <c r="L3599" s="2">
        <v>46060</v>
      </c>
      <c r="M3599" s="42" t="s">
        <v>582</v>
      </c>
    </row>
    <row r="3600" spans="1:13" x14ac:dyDescent="0.25">
      <c r="A3600" s="42" t="s">
        <v>2367</v>
      </c>
      <c r="B3600" s="42" t="s">
        <v>2368</v>
      </c>
      <c r="C3600" s="42" t="s">
        <v>2315</v>
      </c>
      <c r="D3600" s="42" t="s">
        <v>409</v>
      </c>
      <c r="E3600">
        <v>1000000</v>
      </c>
      <c r="F3600">
        <v>7</v>
      </c>
      <c r="G3600" s="2">
        <v>45929</v>
      </c>
      <c r="H3600" s="42" t="s">
        <v>445</v>
      </c>
      <c r="I3600" s="42" t="s">
        <v>63</v>
      </c>
      <c r="J3600" s="42" t="s">
        <v>433</v>
      </c>
      <c r="K3600" s="42" t="s">
        <v>459</v>
      </c>
      <c r="L3600" s="2">
        <v>46058</v>
      </c>
      <c r="M3600" s="42" t="s">
        <v>582</v>
      </c>
    </row>
    <row r="3601" spans="1:13" x14ac:dyDescent="0.25">
      <c r="A3601" s="42" t="s">
        <v>2365</v>
      </c>
      <c r="B3601" s="42" t="s">
        <v>2366</v>
      </c>
      <c r="C3601" s="42" t="s">
        <v>2316</v>
      </c>
      <c r="D3601" s="42" t="s">
        <v>409</v>
      </c>
      <c r="E3601">
        <v>400000</v>
      </c>
      <c r="F3601">
        <v>3</v>
      </c>
      <c r="G3601" s="2">
        <v>46014</v>
      </c>
      <c r="H3601" s="42" t="s">
        <v>445</v>
      </c>
      <c r="I3601" s="42" t="s">
        <v>63</v>
      </c>
      <c r="J3601" s="42" t="s">
        <v>433</v>
      </c>
      <c r="K3601" s="42" t="s">
        <v>2452</v>
      </c>
      <c r="L3601" s="2">
        <v>46052</v>
      </c>
      <c r="M3601" s="42" t="s">
        <v>582</v>
      </c>
    </row>
    <row r="3602" spans="1:13" x14ac:dyDescent="0.25">
      <c r="A3602" s="42" t="s">
        <v>164</v>
      </c>
      <c r="B3602" s="42" t="s">
        <v>2</v>
      </c>
      <c r="C3602" s="42" t="s">
        <v>2686</v>
      </c>
      <c r="D3602" s="42" t="s">
        <v>409</v>
      </c>
      <c r="E3602">
        <v>200000</v>
      </c>
      <c r="F3602">
        <v>10</v>
      </c>
      <c r="G3602" s="2">
        <v>46028</v>
      </c>
      <c r="H3602" s="42" t="s">
        <v>445</v>
      </c>
      <c r="I3602" s="42" t="s">
        <v>63</v>
      </c>
      <c r="J3602" s="42" t="s">
        <v>433</v>
      </c>
      <c r="K3602" s="42" t="s">
        <v>2687</v>
      </c>
      <c r="L3602" s="2">
        <v>46052</v>
      </c>
      <c r="M3602" s="42" t="s">
        <v>582</v>
      </c>
    </row>
    <row r="3603" spans="1:13" x14ac:dyDescent="0.25">
      <c r="A3603" s="42" t="s">
        <v>925</v>
      </c>
      <c r="B3603" s="42" t="s">
        <v>855</v>
      </c>
      <c r="C3603" s="42" t="s">
        <v>2228</v>
      </c>
      <c r="D3603" s="42" t="s">
        <v>409</v>
      </c>
      <c r="E3603">
        <v>7255480</v>
      </c>
      <c r="F3603">
        <v>4</v>
      </c>
      <c r="G3603" s="2">
        <v>45982</v>
      </c>
      <c r="H3603" s="42" t="s">
        <v>445</v>
      </c>
      <c r="I3603" s="42" t="s">
        <v>63</v>
      </c>
      <c r="J3603" s="42" t="s">
        <v>433</v>
      </c>
      <c r="K3603" s="42" t="s">
        <v>2229</v>
      </c>
      <c r="L3603" s="2">
        <v>46050</v>
      </c>
      <c r="M3603" s="42" t="s">
        <v>582</v>
      </c>
    </row>
    <row r="3604" spans="1:13" x14ac:dyDescent="0.25">
      <c r="A3604" s="42" t="s">
        <v>229</v>
      </c>
      <c r="B3604" s="42" t="s">
        <v>82</v>
      </c>
      <c r="C3604" s="42" t="s">
        <v>1309</v>
      </c>
      <c r="D3604" s="42" t="s">
        <v>409</v>
      </c>
      <c r="E3604">
        <v>2413359</v>
      </c>
      <c r="F3604">
        <v>4</v>
      </c>
      <c r="G3604" s="2">
        <v>45804</v>
      </c>
      <c r="H3604" s="42" t="s">
        <v>445</v>
      </c>
      <c r="I3604" s="42" t="s">
        <v>63</v>
      </c>
      <c r="J3604" s="42" t="s">
        <v>433</v>
      </c>
      <c r="K3604" s="42" t="s">
        <v>1159</v>
      </c>
      <c r="L3604" s="2">
        <v>46045</v>
      </c>
      <c r="M3604" s="42" t="s">
        <v>582</v>
      </c>
    </row>
    <row r="3605" spans="1:13" x14ac:dyDescent="0.25">
      <c r="A3605" s="42" t="s">
        <v>1030</v>
      </c>
      <c r="B3605" s="42" t="s">
        <v>1012</v>
      </c>
      <c r="C3605" s="42" t="s">
        <v>1747</v>
      </c>
      <c r="D3605" s="42" t="s">
        <v>409</v>
      </c>
      <c r="E3605">
        <v>8700000</v>
      </c>
      <c r="F3605">
        <v>3</v>
      </c>
      <c r="G3605" s="2">
        <v>45944</v>
      </c>
      <c r="H3605" s="42" t="s">
        <v>445</v>
      </c>
      <c r="I3605" s="42" t="s">
        <v>63</v>
      </c>
      <c r="J3605" s="42" t="s">
        <v>433</v>
      </c>
      <c r="K3605" s="42" t="s">
        <v>1748</v>
      </c>
      <c r="L3605" s="2">
        <v>46044</v>
      </c>
      <c r="M3605" s="42" t="s">
        <v>582</v>
      </c>
    </row>
    <row r="3606" spans="1:13" x14ac:dyDescent="0.25">
      <c r="A3606" s="42" t="s">
        <v>1081</v>
      </c>
      <c r="B3606" s="42" t="s">
        <v>1082</v>
      </c>
      <c r="C3606" s="42" t="s">
        <v>1083</v>
      </c>
      <c r="D3606" s="42" t="s">
        <v>409</v>
      </c>
      <c r="E3606">
        <v>19493</v>
      </c>
      <c r="F3606">
        <v>5</v>
      </c>
      <c r="G3606" s="2">
        <v>45737</v>
      </c>
      <c r="H3606" s="42" t="s">
        <v>445</v>
      </c>
      <c r="I3606" s="42" t="s">
        <v>63</v>
      </c>
      <c r="J3606" s="42" t="s">
        <v>433</v>
      </c>
      <c r="K3606" s="42" t="s">
        <v>2230</v>
      </c>
      <c r="L3606" s="2">
        <v>46043</v>
      </c>
      <c r="M3606" s="42" t="s">
        <v>582</v>
      </c>
    </row>
    <row r="3607" spans="1:13" x14ac:dyDescent="0.25">
      <c r="A3607" s="42" t="s">
        <v>1156</v>
      </c>
      <c r="B3607" s="42" t="s">
        <v>1157</v>
      </c>
      <c r="C3607" s="42" t="s">
        <v>1158</v>
      </c>
      <c r="D3607" s="42" t="s">
        <v>409</v>
      </c>
      <c r="E3607">
        <v>3497526</v>
      </c>
      <c r="F3607">
        <v>9</v>
      </c>
      <c r="G3607" s="2">
        <v>45750</v>
      </c>
      <c r="H3607" s="42" t="s">
        <v>445</v>
      </c>
      <c r="I3607" s="42" t="s">
        <v>63</v>
      </c>
      <c r="J3607" s="42" t="s">
        <v>433</v>
      </c>
      <c r="K3607" s="42" t="s">
        <v>1159</v>
      </c>
      <c r="L3607" s="2">
        <v>46037</v>
      </c>
      <c r="M3607" s="42" t="s">
        <v>582</v>
      </c>
    </row>
    <row r="3608" spans="1:13" x14ac:dyDescent="0.25">
      <c r="A3608" s="42" t="s">
        <v>177</v>
      </c>
      <c r="B3608" s="42" t="s">
        <v>1588</v>
      </c>
      <c r="C3608" s="42" t="s">
        <v>369</v>
      </c>
      <c r="D3608" s="42" t="s">
        <v>409</v>
      </c>
      <c r="E3608">
        <v>2785097</v>
      </c>
      <c r="F3608">
        <v>3</v>
      </c>
      <c r="G3608" s="2">
        <v>45407</v>
      </c>
      <c r="H3608" s="42" t="s">
        <v>445</v>
      </c>
      <c r="I3608" s="42" t="s">
        <v>63</v>
      </c>
      <c r="J3608" s="42" t="s">
        <v>433</v>
      </c>
      <c r="K3608" s="42" t="s">
        <v>525</v>
      </c>
      <c r="L3608" s="2">
        <v>46037</v>
      </c>
      <c r="M3608" s="42" t="s">
        <v>582</v>
      </c>
    </row>
    <row r="3609" spans="1:13" x14ac:dyDescent="0.25">
      <c r="A3609" s="42" t="s">
        <v>164</v>
      </c>
      <c r="B3609" s="42" t="s">
        <v>2</v>
      </c>
      <c r="C3609" s="42" t="s">
        <v>1653</v>
      </c>
      <c r="D3609" s="42" t="s">
        <v>409</v>
      </c>
      <c r="E3609">
        <v>5000000</v>
      </c>
      <c r="F3609">
        <v>2</v>
      </c>
      <c r="G3609" s="2">
        <v>45925</v>
      </c>
      <c r="H3609" s="42" t="s">
        <v>445</v>
      </c>
      <c r="I3609" s="42" t="s">
        <v>63</v>
      </c>
      <c r="J3609" s="42" t="s">
        <v>433</v>
      </c>
      <c r="K3609" s="42" t="s">
        <v>459</v>
      </c>
      <c r="L3609" s="2">
        <v>46036</v>
      </c>
      <c r="M3609" s="42" t="s">
        <v>582</v>
      </c>
    </row>
    <row r="3610" spans="1:13" x14ac:dyDescent="0.25">
      <c r="A3610" s="42" t="s">
        <v>2695</v>
      </c>
      <c r="B3610" s="42" t="s">
        <v>7428</v>
      </c>
      <c r="C3610" s="42" t="s">
        <v>2697</v>
      </c>
      <c r="D3610" s="42" t="s">
        <v>409</v>
      </c>
      <c r="E3610">
        <v>900000</v>
      </c>
      <c r="F3610">
        <v>3</v>
      </c>
      <c r="G3610" s="2">
        <v>46034</v>
      </c>
      <c r="H3610" s="42" t="s">
        <v>445</v>
      </c>
      <c r="I3610" s="42" t="s">
        <v>63</v>
      </c>
      <c r="J3610" s="42" t="s">
        <v>433</v>
      </c>
      <c r="K3610" s="42" t="s">
        <v>2698</v>
      </c>
      <c r="L3610" s="2">
        <v>46034</v>
      </c>
      <c r="M3610" s="42" t="s">
        <v>582</v>
      </c>
    </row>
    <row r="3611" spans="1:13" x14ac:dyDescent="0.25">
      <c r="A3611" s="42" t="s">
        <v>801</v>
      </c>
      <c r="B3611" s="42" t="s">
        <v>784</v>
      </c>
      <c r="C3611" s="42" t="s">
        <v>674</v>
      </c>
      <c r="D3611" s="42" t="s">
        <v>409</v>
      </c>
      <c r="E3611">
        <v>907332</v>
      </c>
      <c r="F3611">
        <v>4</v>
      </c>
      <c r="G3611" s="2">
        <v>45660</v>
      </c>
      <c r="H3611" s="42" t="s">
        <v>445</v>
      </c>
      <c r="I3611" s="42" t="s">
        <v>63</v>
      </c>
      <c r="J3611" s="42" t="s">
        <v>433</v>
      </c>
      <c r="K3611" s="42" t="s">
        <v>785</v>
      </c>
      <c r="L3611" s="2">
        <v>46032</v>
      </c>
      <c r="M3611" s="42" t="s">
        <v>582</v>
      </c>
    </row>
    <row r="3612" spans="1:13" x14ac:dyDescent="0.25">
      <c r="A3612" s="42" t="s">
        <v>2222</v>
      </c>
      <c r="B3612" s="42" t="s">
        <v>2223</v>
      </c>
      <c r="C3612" s="42" t="s">
        <v>2224</v>
      </c>
      <c r="D3612" s="42" t="s">
        <v>409</v>
      </c>
      <c r="E3612">
        <v>5000000</v>
      </c>
      <c r="F3612">
        <v>4</v>
      </c>
      <c r="G3612" s="2">
        <v>45980</v>
      </c>
      <c r="H3612" s="42" t="s">
        <v>445</v>
      </c>
      <c r="I3612" s="42" t="s">
        <v>63</v>
      </c>
      <c r="J3612" s="42" t="s">
        <v>433</v>
      </c>
      <c r="K3612" s="42" t="s">
        <v>2225</v>
      </c>
      <c r="L3612" s="2">
        <v>46032</v>
      </c>
      <c r="M3612" s="42" t="s">
        <v>582</v>
      </c>
    </row>
    <row r="3613" spans="1:13" x14ac:dyDescent="0.25">
      <c r="A3613" s="42" t="s">
        <v>347</v>
      </c>
      <c r="B3613" s="42" t="s">
        <v>332</v>
      </c>
      <c r="C3613" s="42" t="s">
        <v>675</v>
      </c>
      <c r="D3613" s="42" t="s">
        <v>409</v>
      </c>
      <c r="E3613">
        <v>949102</v>
      </c>
      <c r="F3613">
        <v>2</v>
      </c>
      <c r="G3613" s="2">
        <v>45660</v>
      </c>
      <c r="H3613" s="42" t="s">
        <v>445</v>
      </c>
      <c r="I3613" s="42" t="s">
        <v>63</v>
      </c>
      <c r="J3613" s="42" t="s">
        <v>433</v>
      </c>
      <c r="K3613" s="42" t="s">
        <v>768</v>
      </c>
      <c r="L3613" s="2">
        <v>46031</v>
      </c>
      <c r="M3613" s="42" t="s">
        <v>582</v>
      </c>
    </row>
    <row r="3614" spans="1:13" x14ac:dyDescent="0.25">
      <c r="A3614" s="42" t="s">
        <v>164</v>
      </c>
      <c r="B3614" s="42" t="s">
        <v>2</v>
      </c>
      <c r="C3614" s="42" t="s">
        <v>1538</v>
      </c>
      <c r="D3614" s="42" t="s">
        <v>409</v>
      </c>
      <c r="E3614">
        <v>1500000</v>
      </c>
      <c r="F3614">
        <v>5</v>
      </c>
      <c r="G3614" s="2">
        <v>45873</v>
      </c>
      <c r="H3614" s="42" t="s">
        <v>445</v>
      </c>
      <c r="I3614" s="42" t="s">
        <v>63</v>
      </c>
      <c r="J3614" s="42" t="s">
        <v>433</v>
      </c>
      <c r="K3614" s="42" t="s">
        <v>459</v>
      </c>
      <c r="L3614" s="2">
        <v>46030</v>
      </c>
      <c r="M3614" s="42" t="s">
        <v>582</v>
      </c>
    </row>
    <row r="3615" spans="1:13" x14ac:dyDescent="0.25">
      <c r="A3615" s="42" t="s">
        <v>1535</v>
      </c>
      <c r="B3615" s="42" t="s">
        <v>1536</v>
      </c>
      <c r="C3615" s="42" t="s">
        <v>1537</v>
      </c>
      <c r="D3615" s="42" t="s">
        <v>409</v>
      </c>
      <c r="E3615">
        <v>10000000</v>
      </c>
      <c r="F3615">
        <v>5</v>
      </c>
      <c r="G3615" s="2">
        <v>45874</v>
      </c>
      <c r="H3615" s="42" t="s">
        <v>445</v>
      </c>
      <c r="I3615" s="42" t="s">
        <v>63</v>
      </c>
      <c r="J3615" s="42" t="s">
        <v>433</v>
      </c>
      <c r="K3615" s="42" t="s">
        <v>459</v>
      </c>
      <c r="L3615" s="2">
        <v>46030</v>
      </c>
      <c r="M3615" s="42" t="s">
        <v>582</v>
      </c>
    </row>
    <row r="3616" spans="1:13" x14ac:dyDescent="0.25">
      <c r="A3616" s="42" t="s">
        <v>635</v>
      </c>
      <c r="B3616" s="42" t="s">
        <v>632</v>
      </c>
      <c r="C3616" s="42" t="s">
        <v>2699</v>
      </c>
      <c r="D3616" s="42" t="s">
        <v>409</v>
      </c>
      <c r="E3616">
        <v>1500000</v>
      </c>
      <c r="F3616">
        <v>3</v>
      </c>
      <c r="G3616" s="2">
        <v>45985</v>
      </c>
      <c r="H3616" s="42" t="s">
        <v>445</v>
      </c>
      <c r="I3616" s="42" t="s">
        <v>63</v>
      </c>
      <c r="J3616" s="42" t="s">
        <v>433</v>
      </c>
      <c r="K3616" s="42" t="s">
        <v>1260</v>
      </c>
      <c r="L3616" s="2">
        <v>46030</v>
      </c>
      <c r="M3616" s="42" t="s">
        <v>582</v>
      </c>
    </row>
    <row r="3617" spans="1:13" x14ac:dyDescent="0.25">
      <c r="A3617" s="42" t="s">
        <v>1003</v>
      </c>
      <c r="B3617" s="42" t="s">
        <v>1004</v>
      </c>
      <c r="C3617" s="42" t="s">
        <v>1466</v>
      </c>
      <c r="D3617" s="42" t="s">
        <v>409</v>
      </c>
      <c r="E3617">
        <v>200000</v>
      </c>
      <c r="F3617">
        <v>2</v>
      </c>
      <c r="G3617" s="2">
        <v>45853</v>
      </c>
      <c r="H3617" s="42" t="s">
        <v>445</v>
      </c>
      <c r="I3617" s="42" t="s">
        <v>63</v>
      </c>
      <c r="J3617" s="42" t="s">
        <v>433</v>
      </c>
      <c r="K3617" s="42" t="s">
        <v>1467</v>
      </c>
      <c r="L3617" s="2">
        <v>46029</v>
      </c>
      <c r="M3617" s="42" t="s">
        <v>582</v>
      </c>
    </row>
    <row r="3618" spans="1:13" x14ac:dyDescent="0.25">
      <c r="A3618" s="42" t="s">
        <v>2367</v>
      </c>
      <c r="B3618" s="42" t="s">
        <v>2368</v>
      </c>
      <c r="C3618" s="42" t="s">
        <v>2315</v>
      </c>
      <c r="D3618" s="42" t="s">
        <v>409</v>
      </c>
      <c r="E3618">
        <v>1000000</v>
      </c>
      <c r="F3618">
        <v>7</v>
      </c>
      <c r="G3618" s="2">
        <v>45929</v>
      </c>
      <c r="H3618" s="42" t="s">
        <v>445</v>
      </c>
      <c r="I3618" s="42" t="s">
        <v>63</v>
      </c>
      <c r="J3618" s="42" t="s">
        <v>433</v>
      </c>
      <c r="K3618" s="42" t="s">
        <v>459</v>
      </c>
      <c r="L3618" s="2">
        <v>46027</v>
      </c>
      <c r="M3618" s="42" t="s">
        <v>582</v>
      </c>
    </row>
    <row r="3619" spans="1:13" x14ac:dyDescent="0.25">
      <c r="A3619" s="42" t="s">
        <v>590</v>
      </c>
      <c r="B3619" s="42" t="s">
        <v>334</v>
      </c>
      <c r="C3619" s="42" t="s">
        <v>1135</v>
      </c>
      <c r="D3619" s="42" t="s">
        <v>409</v>
      </c>
      <c r="E3619">
        <v>6120060</v>
      </c>
      <c r="F3619">
        <v>2</v>
      </c>
      <c r="G3619" s="2">
        <v>45761</v>
      </c>
      <c r="H3619" s="42" t="s">
        <v>445</v>
      </c>
      <c r="I3619" s="42" t="s">
        <v>63</v>
      </c>
      <c r="J3619" s="42" t="s">
        <v>433</v>
      </c>
      <c r="K3619" s="42" t="s">
        <v>459</v>
      </c>
      <c r="L3619" s="2">
        <v>46024</v>
      </c>
      <c r="M3619" s="42" t="s">
        <v>582</v>
      </c>
    </row>
    <row r="3620" spans="1:13" x14ac:dyDescent="0.25">
      <c r="A3620" s="42" t="s">
        <v>324</v>
      </c>
      <c r="B3620" s="42" t="s">
        <v>316</v>
      </c>
      <c r="C3620" s="42" t="s">
        <v>1223</v>
      </c>
      <c r="D3620" s="42" t="s">
        <v>409</v>
      </c>
      <c r="E3620">
        <v>6369865</v>
      </c>
      <c r="F3620">
        <v>7</v>
      </c>
      <c r="G3620" s="2">
        <v>45783</v>
      </c>
      <c r="H3620" s="42" t="s">
        <v>445</v>
      </c>
      <c r="I3620" s="42" t="s">
        <v>63</v>
      </c>
      <c r="J3620" s="42" t="s">
        <v>433</v>
      </c>
      <c r="K3620" s="42" t="s">
        <v>459</v>
      </c>
      <c r="L3620" s="2">
        <v>46024</v>
      </c>
      <c r="M3620" s="42" t="s">
        <v>582</v>
      </c>
    </row>
    <row r="3621" spans="1:13" x14ac:dyDescent="0.25">
      <c r="A3621" s="42" t="s">
        <v>601</v>
      </c>
      <c r="B3621" s="42" t="s">
        <v>657</v>
      </c>
      <c r="C3621" s="42" t="s">
        <v>10017</v>
      </c>
      <c r="D3621" s="42" t="s">
        <v>409</v>
      </c>
      <c r="E3621">
        <v>4658212</v>
      </c>
      <c r="F3621">
        <v>10</v>
      </c>
      <c r="G3621" s="2">
        <v>46013</v>
      </c>
      <c r="H3621" s="42" t="s">
        <v>458</v>
      </c>
      <c r="I3621" s="42" t="s">
        <v>63</v>
      </c>
      <c r="J3621" s="42" t="s">
        <v>433</v>
      </c>
      <c r="K3621" s="42" t="s">
        <v>1225</v>
      </c>
      <c r="L3621" s="2">
        <v>46387</v>
      </c>
      <c r="M3621" s="42" t="s">
        <v>582</v>
      </c>
    </row>
    <row r="3622" spans="1:13" x14ac:dyDescent="0.25">
      <c r="A3622" s="42" t="s">
        <v>243</v>
      </c>
      <c r="B3622" s="42" t="s">
        <v>139</v>
      </c>
      <c r="C3622" s="42" t="s">
        <v>5943</v>
      </c>
      <c r="D3622" s="42" t="s">
        <v>409</v>
      </c>
      <c r="E3622">
        <v>756731</v>
      </c>
      <c r="F3622">
        <v>9</v>
      </c>
      <c r="G3622" s="2">
        <v>46079</v>
      </c>
      <c r="H3622" s="42" t="s">
        <v>458</v>
      </c>
      <c r="I3622" s="42" t="s">
        <v>63</v>
      </c>
      <c r="J3622" s="42" t="s">
        <v>433</v>
      </c>
      <c r="K3622" s="42" t="s">
        <v>5943</v>
      </c>
      <c r="L3622" s="2">
        <v>46356</v>
      </c>
      <c r="M3622" s="42" t="s">
        <v>582</v>
      </c>
    </row>
    <row r="3623" spans="1:13" x14ac:dyDescent="0.25">
      <c r="A3623" s="42" t="s">
        <v>601</v>
      </c>
      <c r="B3623" s="42" t="s">
        <v>657</v>
      </c>
      <c r="C3623" s="42" t="s">
        <v>10017</v>
      </c>
      <c r="D3623" s="42" t="s">
        <v>409</v>
      </c>
      <c r="E3623">
        <v>4000000</v>
      </c>
      <c r="F3623">
        <v>10</v>
      </c>
      <c r="G3623" s="2">
        <v>46013</v>
      </c>
      <c r="H3623" s="42" t="s">
        <v>458</v>
      </c>
      <c r="I3623" s="42" t="s">
        <v>63</v>
      </c>
      <c r="J3623" s="42" t="s">
        <v>433</v>
      </c>
      <c r="K3623" s="42" t="s">
        <v>1225</v>
      </c>
      <c r="L3623" s="2">
        <v>46356</v>
      </c>
      <c r="M3623" s="42" t="s">
        <v>582</v>
      </c>
    </row>
    <row r="3624" spans="1:13" x14ac:dyDescent="0.25">
      <c r="A3624" s="42" t="s">
        <v>243</v>
      </c>
      <c r="B3624" s="42" t="s">
        <v>139</v>
      </c>
      <c r="C3624" s="42" t="s">
        <v>5943</v>
      </c>
      <c r="D3624" s="42" t="s">
        <v>409</v>
      </c>
      <c r="E3624">
        <v>700000</v>
      </c>
      <c r="F3624">
        <v>9</v>
      </c>
      <c r="G3624" s="2">
        <v>46079</v>
      </c>
      <c r="H3624" s="42" t="s">
        <v>458</v>
      </c>
      <c r="I3624" s="42" t="s">
        <v>63</v>
      </c>
      <c r="J3624" s="42" t="s">
        <v>433</v>
      </c>
      <c r="K3624" s="42" t="s">
        <v>5943</v>
      </c>
      <c r="L3624" s="2">
        <v>46326</v>
      </c>
      <c r="M3624" s="42" t="s">
        <v>582</v>
      </c>
    </row>
    <row r="3625" spans="1:13" x14ac:dyDescent="0.25">
      <c r="A3625" s="42" t="s">
        <v>926</v>
      </c>
      <c r="B3625" s="42" t="s">
        <v>12006</v>
      </c>
      <c r="C3625" s="42" t="s">
        <v>12007</v>
      </c>
      <c r="D3625" s="42" t="s">
        <v>409</v>
      </c>
      <c r="E3625">
        <v>2739764</v>
      </c>
      <c r="F3625">
        <v>6</v>
      </c>
      <c r="G3625" s="2">
        <v>46171</v>
      </c>
      <c r="H3625" s="42" t="s">
        <v>458</v>
      </c>
      <c r="I3625" s="42" t="s">
        <v>63</v>
      </c>
      <c r="J3625" s="42" t="s">
        <v>433</v>
      </c>
      <c r="K3625" s="42" t="s">
        <v>12008</v>
      </c>
      <c r="L3625" s="2">
        <v>46325</v>
      </c>
      <c r="M3625" s="42" t="s">
        <v>582</v>
      </c>
    </row>
    <row r="3626" spans="1:13" x14ac:dyDescent="0.25">
      <c r="A3626" s="42" t="s">
        <v>601</v>
      </c>
      <c r="B3626" s="42" t="s">
        <v>657</v>
      </c>
      <c r="C3626" s="42" t="s">
        <v>10017</v>
      </c>
      <c r="D3626" s="42" t="s">
        <v>409</v>
      </c>
      <c r="E3626">
        <v>4000000</v>
      </c>
      <c r="F3626">
        <v>10</v>
      </c>
      <c r="G3626" s="2">
        <v>46013</v>
      </c>
      <c r="H3626" s="42" t="s">
        <v>458</v>
      </c>
      <c r="I3626" s="42" t="s">
        <v>63</v>
      </c>
      <c r="J3626" s="42" t="s">
        <v>433</v>
      </c>
      <c r="K3626" s="42" t="s">
        <v>1225</v>
      </c>
      <c r="L3626" s="2">
        <v>46325</v>
      </c>
      <c r="M3626" s="42" t="s">
        <v>582</v>
      </c>
    </row>
    <row r="3627" spans="1:13" x14ac:dyDescent="0.25">
      <c r="A3627" s="42" t="s">
        <v>158</v>
      </c>
      <c r="B3627" s="42" t="s">
        <v>25</v>
      </c>
      <c r="C3627" s="42" t="s">
        <v>676</v>
      </c>
      <c r="D3627" s="42" t="s">
        <v>409</v>
      </c>
      <c r="E3627">
        <v>3037420</v>
      </c>
      <c r="F3627">
        <v>12</v>
      </c>
      <c r="G3627" s="2">
        <v>45593</v>
      </c>
      <c r="H3627" s="42" t="s">
        <v>501</v>
      </c>
      <c r="I3627" s="42" t="s">
        <v>63</v>
      </c>
      <c r="J3627" s="42" t="s">
        <v>433</v>
      </c>
      <c r="K3627" s="42" t="s">
        <v>676</v>
      </c>
      <c r="L3627" s="2">
        <v>46325</v>
      </c>
      <c r="M3627" s="42" t="s">
        <v>582</v>
      </c>
    </row>
    <row r="3628" spans="1:13" x14ac:dyDescent="0.25">
      <c r="A3628" s="42" t="s">
        <v>601</v>
      </c>
      <c r="B3628" s="42" t="s">
        <v>657</v>
      </c>
      <c r="C3628" s="42" t="s">
        <v>10017</v>
      </c>
      <c r="D3628" s="42" t="s">
        <v>409</v>
      </c>
      <c r="E3628">
        <v>8000000</v>
      </c>
      <c r="F3628">
        <v>10</v>
      </c>
      <c r="G3628" s="2">
        <v>46013</v>
      </c>
      <c r="H3628" s="42" t="s">
        <v>458</v>
      </c>
      <c r="I3628" s="42" t="s">
        <v>63</v>
      </c>
      <c r="J3628" s="42" t="s">
        <v>433</v>
      </c>
      <c r="K3628" s="42" t="s">
        <v>1225</v>
      </c>
      <c r="L3628" s="2">
        <v>46295</v>
      </c>
      <c r="M3628" s="42" t="s">
        <v>582</v>
      </c>
    </row>
    <row r="3629" spans="1:13" x14ac:dyDescent="0.25">
      <c r="A3629" s="42" t="s">
        <v>926</v>
      </c>
      <c r="B3629" s="42" t="s">
        <v>12006</v>
      </c>
      <c r="C3629" s="42" t="s">
        <v>12007</v>
      </c>
      <c r="D3629" s="42" t="s">
        <v>409</v>
      </c>
      <c r="E3629">
        <v>3000000</v>
      </c>
      <c r="F3629">
        <v>6</v>
      </c>
      <c r="G3629" s="2">
        <v>46171</v>
      </c>
      <c r="H3629" s="42" t="s">
        <v>458</v>
      </c>
      <c r="I3629" s="42" t="s">
        <v>63</v>
      </c>
      <c r="J3629" s="42" t="s">
        <v>433</v>
      </c>
      <c r="K3629" s="42" t="s">
        <v>12008</v>
      </c>
      <c r="L3629" s="2">
        <v>46295</v>
      </c>
      <c r="M3629" s="42" t="s">
        <v>582</v>
      </c>
    </row>
    <row r="3630" spans="1:13" x14ac:dyDescent="0.25">
      <c r="A3630" s="42" t="s">
        <v>243</v>
      </c>
      <c r="B3630" s="42" t="s">
        <v>139</v>
      </c>
      <c r="C3630" s="42" t="s">
        <v>5943</v>
      </c>
      <c r="D3630" s="42" t="s">
        <v>409</v>
      </c>
      <c r="E3630">
        <v>700000</v>
      </c>
      <c r="F3630">
        <v>9</v>
      </c>
      <c r="G3630" s="2">
        <v>46079</v>
      </c>
      <c r="H3630" s="42" t="s">
        <v>458</v>
      </c>
      <c r="I3630" s="42" t="s">
        <v>63</v>
      </c>
      <c r="J3630" s="42" t="s">
        <v>433</v>
      </c>
      <c r="K3630" s="42" t="s">
        <v>5943</v>
      </c>
      <c r="L3630" s="2">
        <v>46295</v>
      </c>
      <c r="M3630" s="42" t="s">
        <v>582</v>
      </c>
    </row>
    <row r="3631" spans="1:13" x14ac:dyDescent="0.25">
      <c r="A3631" s="42" t="s">
        <v>243</v>
      </c>
      <c r="B3631" s="42" t="s">
        <v>139</v>
      </c>
      <c r="C3631" s="42" t="s">
        <v>5943</v>
      </c>
      <c r="D3631" s="42" t="s">
        <v>409</v>
      </c>
      <c r="E3631">
        <v>700000</v>
      </c>
      <c r="F3631">
        <v>9</v>
      </c>
      <c r="G3631" s="2">
        <v>46079</v>
      </c>
      <c r="H3631" s="42" t="s">
        <v>458</v>
      </c>
      <c r="I3631" s="42" t="s">
        <v>63</v>
      </c>
      <c r="J3631" s="42" t="s">
        <v>433</v>
      </c>
      <c r="K3631" s="42" t="s">
        <v>5943</v>
      </c>
      <c r="L3631" s="2">
        <v>46265</v>
      </c>
      <c r="M3631" s="42" t="s">
        <v>582</v>
      </c>
    </row>
    <row r="3632" spans="1:13" x14ac:dyDescent="0.25">
      <c r="A3632" s="42" t="s">
        <v>601</v>
      </c>
      <c r="B3632" s="42" t="s">
        <v>657</v>
      </c>
      <c r="C3632" s="42" t="s">
        <v>10017</v>
      </c>
      <c r="D3632" s="42" t="s">
        <v>409</v>
      </c>
      <c r="E3632">
        <v>8000000</v>
      </c>
      <c r="F3632">
        <v>10</v>
      </c>
      <c r="G3632" s="2">
        <v>46013</v>
      </c>
      <c r="H3632" s="42" t="s">
        <v>458</v>
      </c>
      <c r="I3632" s="42" t="s">
        <v>63</v>
      </c>
      <c r="J3632" s="42" t="s">
        <v>433</v>
      </c>
      <c r="K3632" s="42" t="s">
        <v>1225</v>
      </c>
      <c r="L3632" s="2">
        <v>46261</v>
      </c>
      <c r="M3632" s="42" t="s">
        <v>582</v>
      </c>
    </row>
    <row r="3633" spans="1:13" x14ac:dyDescent="0.25">
      <c r="A3633" s="42" t="s">
        <v>926</v>
      </c>
      <c r="B3633" s="42" t="s">
        <v>12006</v>
      </c>
      <c r="C3633" s="42" t="s">
        <v>12007</v>
      </c>
      <c r="D3633" s="42" t="s">
        <v>409</v>
      </c>
      <c r="E3633">
        <v>3000000</v>
      </c>
      <c r="F3633">
        <v>6</v>
      </c>
      <c r="G3633" s="2">
        <v>46171</v>
      </c>
      <c r="H3633" s="42" t="s">
        <v>458</v>
      </c>
      <c r="I3633" s="42" t="s">
        <v>63</v>
      </c>
      <c r="J3633" s="42" t="s">
        <v>433</v>
      </c>
      <c r="K3633" s="42" t="s">
        <v>12008</v>
      </c>
      <c r="L3633" s="2">
        <v>46260</v>
      </c>
      <c r="M3633" s="42" t="s">
        <v>582</v>
      </c>
    </row>
    <row r="3634" spans="1:13" x14ac:dyDescent="0.25">
      <c r="A3634" s="42" t="s">
        <v>243</v>
      </c>
      <c r="B3634" s="42" t="s">
        <v>139</v>
      </c>
      <c r="C3634" s="42" t="s">
        <v>5943</v>
      </c>
      <c r="D3634" s="42" t="s">
        <v>409</v>
      </c>
      <c r="E3634">
        <v>700000</v>
      </c>
      <c r="F3634">
        <v>9</v>
      </c>
      <c r="G3634" s="2">
        <v>46079</v>
      </c>
      <c r="H3634" s="42" t="s">
        <v>458</v>
      </c>
      <c r="I3634" s="42" t="s">
        <v>63</v>
      </c>
      <c r="J3634" s="42" t="s">
        <v>433</v>
      </c>
      <c r="K3634" s="42" t="s">
        <v>5943</v>
      </c>
      <c r="L3634" s="2">
        <v>46234</v>
      </c>
      <c r="M3634" s="42" t="s">
        <v>582</v>
      </c>
    </row>
    <row r="3635" spans="1:13" x14ac:dyDescent="0.25">
      <c r="A3635" s="42" t="s">
        <v>926</v>
      </c>
      <c r="B3635" s="42" t="s">
        <v>12006</v>
      </c>
      <c r="C3635" s="42" t="s">
        <v>12007</v>
      </c>
      <c r="D3635" s="42" t="s">
        <v>409</v>
      </c>
      <c r="E3635">
        <v>3000000</v>
      </c>
      <c r="F3635">
        <v>6</v>
      </c>
      <c r="G3635" s="2">
        <v>46171</v>
      </c>
      <c r="H3635" s="42" t="s">
        <v>458</v>
      </c>
      <c r="I3635" s="42" t="s">
        <v>63</v>
      </c>
      <c r="J3635" s="42" t="s">
        <v>433</v>
      </c>
      <c r="K3635" s="42" t="s">
        <v>12008</v>
      </c>
      <c r="L3635" s="2">
        <v>46234</v>
      </c>
      <c r="M3635" s="42" t="s">
        <v>582</v>
      </c>
    </row>
    <row r="3636" spans="1:13" x14ac:dyDescent="0.25">
      <c r="A3636" s="42" t="s">
        <v>158</v>
      </c>
      <c r="B3636" s="42" t="s">
        <v>25</v>
      </c>
      <c r="C3636" s="42" t="s">
        <v>676</v>
      </c>
      <c r="D3636" s="42" t="s">
        <v>409</v>
      </c>
      <c r="E3636">
        <v>1518710</v>
      </c>
      <c r="F3636">
        <v>12</v>
      </c>
      <c r="G3636" s="2">
        <v>45593</v>
      </c>
      <c r="H3636" s="42" t="s">
        <v>501</v>
      </c>
      <c r="I3636" s="42" t="s">
        <v>63</v>
      </c>
      <c r="J3636" s="42" t="s">
        <v>433</v>
      </c>
      <c r="K3636" s="42" t="s">
        <v>676</v>
      </c>
      <c r="L3636" s="2">
        <v>46220</v>
      </c>
      <c r="M3636" s="42" t="s">
        <v>582</v>
      </c>
    </row>
    <row r="3637" spans="1:13" x14ac:dyDescent="0.25">
      <c r="A3637" s="42" t="s">
        <v>601</v>
      </c>
      <c r="B3637" s="42" t="s">
        <v>657</v>
      </c>
      <c r="C3637" s="42" t="s">
        <v>10017</v>
      </c>
      <c r="D3637" s="42" t="s">
        <v>409</v>
      </c>
      <c r="E3637">
        <v>8000000</v>
      </c>
      <c r="F3637">
        <v>10</v>
      </c>
      <c r="G3637" s="2">
        <v>46013</v>
      </c>
      <c r="H3637" s="42" t="s">
        <v>458</v>
      </c>
      <c r="I3637" s="42" t="s">
        <v>63</v>
      </c>
      <c r="J3637" s="42" t="s">
        <v>433</v>
      </c>
      <c r="K3637" s="42" t="s">
        <v>1225</v>
      </c>
      <c r="L3637" s="2">
        <v>46210</v>
      </c>
      <c r="M3637" s="42" t="s">
        <v>582</v>
      </c>
    </row>
    <row r="3638" spans="1:13" x14ac:dyDescent="0.25">
      <c r="A3638" s="42" t="s">
        <v>158</v>
      </c>
      <c r="B3638" s="42" t="s">
        <v>25</v>
      </c>
      <c r="C3638" s="42" t="s">
        <v>676</v>
      </c>
      <c r="D3638" s="42" t="s">
        <v>409</v>
      </c>
      <c r="E3638">
        <v>1518710</v>
      </c>
      <c r="F3638">
        <v>12</v>
      </c>
      <c r="G3638" s="2">
        <v>45593</v>
      </c>
      <c r="H3638" s="42" t="s">
        <v>501</v>
      </c>
      <c r="I3638" s="42" t="s">
        <v>63</v>
      </c>
      <c r="J3638" s="42" t="s">
        <v>433</v>
      </c>
      <c r="K3638" s="42" t="s">
        <v>676</v>
      </c>
      <c r="L3638" s="2">
        <v>46203</v>
      </c>
      <c r="M3638" s="42" t="s">
        <v>582</v>
      </c>
    </row>
    <row r="3639" spans="1:13" x14ac:dyDescent="0.25">
      <c r="A3639" s="42" t="s">
        <v>926</v>
      </c>
      <c r="B3639" s="42" t="s">
        <v>12006</v>
      </c>
      <c r="C3639" s="42" t="s">
        <v>12007</v>
      </c>
      <c r="D3639" s="42" t="s">
        <v>409</v>
      </c>
      <c r="E3639">
        <v>3000000</v>
      </c>
      <c r="F3639">
        <v>6</v>
      </c>
      <c r="G3639" s="2">
        <v>46171</v>
      </c>
      <c r="H3639" s="42" t="s">
        <v>458</v>
      </c>
      <c r="I3639" s="42" t="s">
        <v>63</v>
      </c>
      <c r="J3639" s="42" t="s">
        <v>433</v>
      </c>
      <c r="K3639" s="42" t="s">
        <v>12008</v>
      </c>
      <c r="L3639" s="2">
        <v>46203</v>
      </c>
      <c r="M3639" s="42" t="s">
        <v>582</v>
      </c>
    </row>
    <row r="3640" spans="1:13" x14ac:dyDescent="0.25">
      <c r="A3640" s="42" t="s">
        <v>243</v>
      </c>
      <c r="B3640" s="42" t="s">
        <v>139</v>
      </c>
      <c r="C3640" s="42" t="s">
        <v>5943</v>
      </c>
      <c r="D3640" s="42" t="s">
        <v>409</v>
      </c>
      <c r="E3640">
        <v>700000</v>
      </c>
      <c r="F3640">
        <v>9</v>
      </c>
      <c r="G3640" s="2">
        <v>46079</v>
      </c>
      <c r="H3640" s="42" t="s">
        <v>458</v>
      </c>
      <c r="I3640" s="42" t="s">
        <v>63</v>
      </c>
      <c r="J3640" s="42" t="s">
        <v>433</v>
      </c>
      <c r="K3640" s="42" t="s">
        <v>5943</v>
      </c>
      <c r="L3640" s="2">
        <v>46203</v>
      </c>
      <c r="M3640" s="42" t="s">
        <v>582</v>
      </c>
    </row>
    <row r="3641" spans="1:13" x14ac:dyDescent="0.25">
      <c r="A3641" s="42" t="s">
        <v>601</v>
      </c>
      <c r="B3641" s="42" t="s">
        <v>657</v>
      </c>
      <c r="C3641" s="42" t="s">
        <v>10017</v>
      </c>
      <c r="D3641" s="42" t="s">
        <v>409</v>
      </c>
      <c r="E3641">
        <v>8000000</v>
      </c>
      <c r="F3641">
        <v>10</v>
      </c>
      <c r="G3641" s="2">
        <v>46013</v>
      </c>
      <c r="H3641" s="42" t="s">
        <v>458</v>
      </c>
      <c r="I3641" s="42" t="s">
        <v>63</v>
      </c>
      <c r="J3641" s="42" t="s">
        <v>433</v>
      </c>
      <c r="K3641" s="42" t="s">
        <v>1225</v>
      </c>
      <c r="L3641" s="2">
        <v>46203</v>
      </c>
      <c r="M3641" s="42" t="s">
        <v>582</v>
      </c>
    </row>
    <row r="3642" spans="1:13" x14ac:dyDescent="0.25">
      <c r="A3642" s="42" t="s">
        <v>668</v>
      </c>
      <c r="B3642" s="42" t="s">
        <v>655</v>
      </c>
      <c r="C3642" s="42" t="s">
        <v>643</v>
      </c>
      <c r="D3642" s="42" t="s">
        <v>409</v>
      </c>
      <c r="E3642">
        <v>2304359</v>
      </c>
      <c r="F3642">
        <v>4</v>
      </c>
      <c r="G3642" s="2">
        <v>45616</v>
      </c>
      <c r="H3642" s="42" t="s">
        <v>501</v>
      </c>
      <c r="I3642" s="42" t="s">
        <v>63</v>
      </c>
      <c r="J3642" s="42" t="s">
        <v>433</v>
      </c>
      <c r="K3642" s="42" t="s">
        <v>643</v>
      </c>
      <c r="L3642" s="2">
        <v>46201</v>
      </c>
      <c r="M3642" s="42" t="s">
        <v>582</v>
      </c>
    </row>
    <row r="3643" spans="1:13" x14ac:dyDescent="0.25">
      <c r="A3643" s="42" t="s">
        <v>243</v>
      </c>
      <c r="B3643" s="42" t="s">
        <v>139</v>
      </c>
      <c r="C3643" s="42" t="s">
        <v>5943</v>
      </c>
      <c r="D3643" s="42" t="s">
        <v>409</v>
      </c>
      <c r="E3643">
        <v>700000</v>
      </c>
      <c r="F3643">
        <v>9</v>
      </c>
      <c r="G3643" s="2">
        <v>46079</v>
      </c>
      <c r="H3643" s="42" t="s">
        <v>458</v>
      </c>
      <c r="I3643" s="42" t="s">
        <v>63</v>
      </c>
      <c r="J3643" s="42" t="s">
        <v>433</v>
      </c>
      <c r="K3643" s="42" t="s">
        <v>5943</v>
      </c>
      <c r="L3643" s="2">
        <v>46173</v>
      </c>
      <c r="M3643" s="42" t="s">
        <v>582</v>
      </c>
    </row>
    <row r="3644" spans="1:13" x14ac:dyDescent="0.25">
      <c r="A3644" s="42" t="s">
        <v>163</v>
      </c>
      <c r="B3644" s="42" t="s">
        <v>26</v>
      </c>
      <c r="C3644" s="42" t="s">
        <v>1762</v>
      </c>
      <c r="D3644" s="42" t="s">
        <v>409</v>
      </c>
      <c r="E3644">
        <v>820498</v>
      </c>
      <c r="F3644">
        <v>7</v>
      </c>
      <c r="G3644" s="2">
        <v>45946</v>
      </c>
      <c r="H3644" s="42" t="s">
        <v>501</v>
      </c>
      <c r="I3644" s="42" t="s">
        <v>63</v>
      </c>
      <c r="J3644" s="42" t="s">
        <v>433</v>
      </c>
      <c r="K3644" s="42" t="s">
        <v>1762</v>
      </c>
      <c r="L3644" s="2">
        <v>46172</v>
      </c>
      <c r="M3644" s="42" t="s">
        <v>582</v>
      </c>
    </row>
    <row r="3645" spans="1:13" x14ac:dyDescent="0.25">
      <c r="A3645" s="42" t="s">
        <v>926</v>
      </c>
      <c r="B3645" s="42" t="s">
        <v>12006</v>
      </c>
      <c r="C3645" s="42" t="s">
        <v>12007</v>
      </c>
      <c r="D3645" s="42" t="s">
        <v>409</v>
      </c>
      <c r="E3645">
        <v>1000000</v>
      </c>
      <c r="F3645">
        <v>6</v>
      </c>
      <c r="G3645" s="2">
        <v>46171</v>
      </c>
      <c r="H3645" s="42" t="s">
        <v>458</v>
      </c>
      <c r="I3645" s="42" t="s">
        <v>63</v>
      </c>
      <c r="J3645" s="42" t="s">
        <v>433</v>
      </c>
      <c r="K3645" s="42" t="s">
        <v>12008</v>
      </c>
      <c r="L3645" s="2">
        <v>46171</v>
      </c>
      <c r="M3645" s="42" t="s">
        <v>582</v>
      </c>
    </row>
    <row r="3646" spans="1:13" x14ac:dyDescent="0.25">
      <c r="A3646" s="42" t="s">
        <v>601</v>
      </c>
      <c r="B3646" s="42" t="s">
        <v>657</v>
      </c>
      <c r="C3646" s="42" t="s">
        <v>10017</v>
      </c>
      <c r="D3646" s="42" t="s">
        <v>409</v>
      </c>
      <c r="E3646">
        <v>8000000</v>
      </c>
      <c r="F3646">
        <v>10</v>
      </c>
      <c r="G3646" s="2">
        <v>46013</v>
      </c>
      <c r="H3646" s="42" t="s">
        <v>458</v>
      </c>
      <c r="I3646" s="42" t="s">
        <v>63</v>
      </c>
      <c r="J3646" s="42" t="s">
        <v>433</v>
      </c>
      <c r="K3646" s="42" t="s">
        <v>1225</v>
      </c>
      <c r="L3646" s="2">
        <v>46170</v>
      </c>
      <c r="M3646" s="42" t="s">
        <v>582</v>
      </c>
    </row>
    <row r="3647" spans="1:13" x14ac:dyDescent="0.25">
      <c r="A3647" s="42" t="s">
        <v>163</v>
      </c>
      <c r="B3647" s="42" t="s">
        <v>26</v>
      </c>
      <c r="C3647" s="42" t="s">
        <v>1762</v>
      </c>
      <c r="D3647" s="42" t="s">
        <v>409</v>
      </c>
      <c r="E3647">
        <v>900000</v>
      </c>
      <c r="F3647">
        <v>7</v>
      </c>
      <c r="G3647" s="2">
        <v>45946</v>
      </c>
      <c r="H3647" s="42" t="s">
        <v>501</v>
      </c>
      <c r="I3647" s="42" t="s">
        <v>63</v>
      </c>
      <c r="J3647" s="42" t="s">
        <v>433</v>
      </c>
      <c r="K3647" s="42" t="s">
        <v>1762</v>
      </c>
      <c r="L3647" s="2">
        <v>46142</v>
      </c>
      <c r="M3647" s="42" t="s">
        <v>582</v>
      </c>
    </row>
    <row r="3648" spans="1:13" x14ac:dyDescent="0.25">
      <c r="A3648" s="42" t="s">
        <v>243</v>
      </c>
      <c r="B3648" s="42" t="s">
        <v>139</v>
      </c>
      <c r="C3648" s="42" t="s">
        <v>5943</v>
      </c>
      <c r="D3648" s="42" t="s">
        <v>409</v>
      </c>
      <c r="E3648">
        <v>700000</v>
      </c>
      <c r="F3648">
        <v>9</v>
      </c>
      <c r="G3648" s="2">
        <v>46079</v>
      </c>
      <c r="H3648" s="42" t="s">
        <v>458</v>
      </c>
      <c r="I3648" s="42" t="s">
        <v>63</v>
      </c>
      <c r="J3648" s="42" t="s">
        <v>433</v>
      </c>
      <c r="K3648" s="42" t="s">
        <v>5943</v>
      </c>
      <c r="L3648" s="2">
        <v>46142</v>
      </c>
      <c r="M3648" s="42" t="s">
        <v>582</v>
      </c>
    </row>
    <row r="3649" spans="1:13" x14ac:dyDescent="0.25">
      <c r="A3649" s="42" t="s">
        <v>174</v>
      </c>
      <c r="B3649" s="42" t="s">
        <v>320</v>
      </c>
      <c r="C3649" s="42" t="s">
        <v>1261</v>
      </c>
      <c r="D3649" s="42" t="s">
        <v>409</v>
      </c>
      <c r="E3649">
        <v>17000000</v>
      </c>
      <c r="F3649">
        <v>6</v>
      </c>
      <c r="G3649" s="2">
        <v>45783</v>
      </c>
      <c r="H3649" s="42" t="s">
        <v>458</v>
      </c>
      <c r="I3649" s="42" t="s">
        <v>63</v>
      </c>
      <c r="J3649" s="42" t="s">
        <v>433</v>
      </c>
      <c r="K3649" s="42" t="s">
        <v>1225</v>
      </c>
      <c r="L3649" s="2">
        <v>46141</v>
      </c>
      <c r="M3649" s="42" t="s">
        <v>582</v>
      </c>
    </row>
    <row r="3650" spans="1:13" x14ac:dyDescent="0.25">
      <c r="A3650" s="42" t="s">
        <v>601</v>
      </c>
      <c r="B3650" s="42" t="s">
        <v>657</v>
      </c>
      <c r="C3650" s="42" t="s">
        <v>10017</v>
      </c>
      <c r="D3650" s="42" t="s">
        <v>409</v>
      </c>
      <c r="E3650">
        <v>11244114</v>
      </c>
      <c r="F3650">
        <v>10</v>
      </c>
      <c r="G3650" s="2">
        <v>46013</v>
      </c>
      <c r="H3650" s="42" t="s">
        <v>458</v>
      </c>
      <c r="I3650" s="42" t="s">
        <v>63</v>
      </c>
      <c r="J3650" s="42" t="s">
        <v>433</v>
      </c>
      <c r="K3650" s="42" t="s">
        <v>1225</v>
      </c>
      <c r="L3650" s="2">
        <v>46122</v>
      </c>
      <c r="M3650" s="42" t="s">
        <v>582</v>
      </c>
    </row>
    <row r="3651" spans="1:13" x14ac:dyDescent="0.25">
      <c r="A3651" s="42" t="s">
        <v>243</v>
      </c>
      <c r="B3651" s="42" t="s">
        <v>139</v>
      </c>
      <c r="C3651" s="42" t="s">
        <v>5943</v>
      </c>
      <c r="D3651" s="42" t="s">
        <v>409</v>
      </c>
      <c r="E3651">
        <v>700000</v>
      </c>
      <c r="F3651">
        <v>9</v>
      </c>
      <c r="G3651" s="2">
        <v>46079</v>
      </c>
      <c r="H3651" s="42" t="s">
        <v>458</v>
      </c>
      <c r="I3651" s="42" t="s">
        <v>63</v>
      </c>
      <c r="J3651" s="42" t="s">
        <v>433</v>
      </c>
      <c r="K3651" s="42" t="s">
        <v>5943</v>
      </c>
      <c r="L3651" s="2">
        <v>46112</v>
      </c>
      <c r="M3651" s="42" t="s">
        <v>582</v>
      </c>
    </row>
    <row r="3652" spans="1:13" x14ac:dyDescent="0.25">
      <c r="A3652" s="42" t="s">
        <v>163</v>
      </c>
      <c r="B3652" s="42" t="s">
        <v>26</v>
      </c>
      <c r="C3652" s="42" t="s">
        <v>1762</v>
      </c>
      <c r="D3652" s="42" t="s">
        <v>409</v>
      </c>
      <c r="E3652">
        <v>900000</v>
      </c>
      <c r="F3652">
        <v>7</v>
      </c>
      <c r="G3652" s="2">
        <v>45946</v>
      </c>
      <c r="H3652" s="42" t="s">
        <v>501</v>
      </c>
      <c r="I3652" s="42" t="s">
        <v>63</v>
      </c>
      <c r="J3652" s="42" t="s">
        <v>433</v>
      </c>
      <c r="K3652" s="42" t="s">
        <v>1762</v>
      </c>
      <c r="L3652" s="2">
        <v>46111</v>
      </c>
      <c r="M3652" s="42" t="s">
        <v>582</v>
      </c>
    </row>
    <row r="3653" spans="1:13" x14ac:dyDescent="0.25">
      <c r="A3653" s="42" t="s">
        <v>158</v>
      </c>
      <c r="B3653" s="42" t="s">
        <v>25</v>
      </c>
      <c r="C3653" s="42" t="s">
        <v>676</v>
      </c>
      <c r="D3653" s="42" t="s">
        <v>409</v>
      </c>
      <c r="E3653">
        <v>1518710</v>
      </c>
      <c r="F3653">
        <v>12</v>
      </c>
      <c r="G3653" s="2">
        <v>45593</v>
      </c>
      <c r="H3653" s="42" t="s">
        <v>501</v>
      </c>
      <c r="I3653" s="42" t="s">
        <v>63</v>
      </c>
      <c r="J3653" s="42" t="s">
        <v>433</v>
      </c>
      <c r="K3653" s="42" t="s">
        <v>676</v>
      </c>
      <c r="L3653" s="2">
        <v>46111</v>
      </c>
      <c r="M3653" s="42" t="s">
        <v>582</v>
      </c>
    </row>
    <row r="3654" spans="1:13" x14ac:dyDescent="0.25">
      <c r="A3654" s="42" t="s">
        <v>163</v>
      </c>
      <c r="B3654" s="42" t="s">
        <v>26</v>
      </c>
      <c r="C3654" s="42" t="s">
        <v>1762</v>
      </c>
      <c r="D3654" s="42" t="s">
        <v>409</v>
      </c>
      <c r="E3654">
        <v>900000</v>
      </c>
      <c r="F3654">
        <v>7</v>
      </c>
      <c r="G3654" s="2">
        <v>45946</v>
      </c>
      <c r="H3654" s="42" t="s">
        <v>501</v>
      </c>
      <c r="I3654" s="42" t="s">
        <v>63</v>
      </c>
      <c r="J3654" s="42" t="s">
        <v>433</v>
      </c>
      <c r="K3654" s="42" t="s">
        <v>1762</v>
      </c>
      <c r="L3654" s="2">
        <v>46081</v>
      </c>
      <c r="M3654" s="42" t="s">
        <v>582</v>
      </c>
    </row>
    <row r="3655" spans="1:13" x14ac:dyDescent="0.25">
      <c r="A3655" s="42" t="s">
        <v>158</v>
      </c>
      <c r="B3655" s="42" t="s">
        <v>25</v>
      </c>
      <c r="C3655" s="42" t="s">
        <v>676</v>
      </c>
      <c r="D3655" s="42" t="s">
        <v>409</v>
      </c>
      <c r="E3655">
        <v>1518710</v>
      </c>
      <c r="F3655">
        <v>12</v>
      </c>
      <c r="G3655" s="2">
        <v>45593</v>
      </c>
      <c r="H3655" s="42" t="s">
        <v>501</v>
      </c>
      <c r="I3655" s="42" t="s">
        <v>63</v>
      </c>
      <c r="J3655" s="42" t="s">
        <v>433</v>
      </c>
      <c r="K3655" s="42" t="s">
        <v>676</v>
      </c>
      <c r="L3655" s="2">
        <v>46081</v>
      </c>
      <c r="M3655" s="42" t="s">
        <v>582</v>
      </c>
    </row>
    <row r="3656" spans="1:13" x14ac:dyDescent="0.25">
      <c r="A3656" s="42" t="s">
        <v>243</v>
      </c>
      <c r="B3656" s="42" t="s">
        <v>139</v>
      </c>
      <c r="C3656" s="42" t="s">
        <v>567</v>
      </c>
      <c r="D3656" s="42" t="s">
        <v>409</v>
      </c>
      <c r="E3656">
        <v>1000000</v>
      </c>
      <c r="F3656">
        <v>17</v>
      </c>
      <c r="G3656" s="2">
        <v>45491</v>
      </c>
      <c r="H3656" s="42" t="s">
        <v>501</v>
      </c>
      <c r="I3656" s="42" t="s">
        <v>63</v>
      </c>
      <c r="J3656" s="42" t="s">
        <v>433</v>
      </c>
      <c r="K3656" s="42" t="s">
        <v>567</v>
      </c>
      <c r="L3656" s="2">
        <v>46072</v>
      </c>
      <c r="M3656" s="42" t="s">
        <v>582</v>
      </c>
    </row>
    <row r="3657" spans="1:13" x14ac:dyDescent="0.25">
      <c r="A3657" s="42" t="s">
        <v>322</v>
      </c>
      <c r="B3657" s="42" t="s">
        <v>319</v>
      </c>
      <c r="C3657" s="42" t="s">
        <v>644</v>
      </c>
      <c r="D3657" s="42" t="s">
        <v>409</v>
      </c>
      <c r="E3657">
        <v>4864370</v>
      </c>
      <c r="F3657">
        <v>12</v>
      </c>
      <c r="G3657" s="2">
        <v>45615</v>
      </c>
      <c r="H3657" s="42" t="s">
        <v>501</v>
      </c>
      <c r="I3657" s="42" t="s">
        <v>63</v>
      </c>
      <c r="J3657" s="42" t="s">
        <v>433</v>
      </c>
      <c r="K3657" s="42" t="s">
        <v>644</v>
      </c>
      <c r="L3657" s="2">
        <v>46065</v>
      </c>
      <c r="M3657" s="42" t="s">
        <v>582</v>
      </c>
    </row>
    <row r="3658" spans="1:13" x14ac:dyDescent="0.25">
      <c r="A3658" s="42" t="s">
        <v>158</v>
      </c>
      <c r="B3658" s="42" t="s">
        <v>25</v>
      </c>
      <c r="C3658" s="42" t="s">
        <v>676</v>
      </c>
      <c r="D3658" s="42" t="s">
        <v>409</v>
      </c>
      <c r="E3658">
        <v>1518710</v>
      </c>
      <c r="F3658">
        <v>12</v>
      </c>
      <c r="G3658" s="2">
        <v>45593</v>
      </c>
      <c r="H3658" s="42" t="s">
        <v>501</v>
      </c>
      <c r="I3658" s="42" t="s">
        <v>63</v>
      </c>
      <c r="J3658" s="42" t="s">
        <v>433</v>
      </c>
      <c r="K3658" s="42" t="s">
        <v>676</v>
      </c>
      <c r="L3658" s="2">
        <v>46052</v>
      </c>
      <c r="M3658" s="42" t="s">
        <v>582</v>
      </c>
    </row>
    <row r="3659" spans="1:13" x14ac:dyDescent="0.25">
      <c r="A3659" s="42" t="s">
        <v>163</v>
      </c>
      <c r="B3659" s="42" t="s">
        <v>26</v>
      </c>
      <c r="C3659" s="42" t="s">
        <v>1762</v>
      </c>
      <c r="D3659" s="42" t="s">
        <v>409</v>
      </c>
      <c r="E3659">
        <v>900000</v>
      </c>
      <c r="F3659">
        <v>7</v>
      </c>
      <c r="G3659" s="2">
        <v>45946</v>
      </c>
      <c r="H3659" s="42" t="s">
        <v>501</v>
      </c>
      <c r="I3659" s="42" t="s">
        <v>63</v>
      </c>
      <c r="J3659" s="42" t="s">
        <v>433</v>
      </c>
      <c r="K3659" s="42" t="s">
        <v>1762</v>
      </c>
      <c r="L3659" s="2">
        <v>46052</v>
      </c>
      <c r="M3659" s="42" t="s">
        <v>582</v>
      </c>
    </row>
    <row r="3660" spans="1:13" x14ac:dyDescent="0.25">
      <c r="A3660" s="42" t="s">
        <v>933</v>
      </c>
      <c r="B3660" s="42" t="s">
        <v>890</v>
      </c>
      <c r="C3660" s="42" t="s">
        <v>1469</v>
      </c>
      <c r="D3660" s="42" t="s">
        <v>409</v>
      </c>
      <c r="E3660">
        <v>348820</v>
      </c>
      <c r="F3660">
        <v>6</v>
      </c>
      <c r="G3660" s="2">
        <v>45846</v>
      </c>
      <c r="H3660" s="42" t="s">
        <v>458</v>
      </c>
      <c r="I3660" s="42" t="s">
        <v>63</v>
      </c>
      <c r="J3660" s="42" t="s">
        <v>433</v>
      </c>
      <c r="K3660" s="42" t="s">
        <v>1470</v>
      </c>
      <c r="L3660" s="2">
        <v>46037</v>
      </c>
      <c r="M3660" s="42" t="s">
        <v>582</v>
      </c>
    </row>
    <row r="3661" spans="1:13" x14ac:dyDescent="0.25">
      <c r="A3661" s="42" t="s">
        <v>174</v>
      </c>
      <c r="B3661" s="42" t="s">
        <v>320</v>
      </c>
      <c r="C3661" s="42" t="s">
        <v>1261</v>
      </c>
      <c r="D3661" s="42" t="s">
        <v>409</v>
      </c>
      <c r="E3661">
        <v>14312689</v>
      </c>
      <c r="F3661">
        <v>6</v>
      </c>
      <c r="G3661" s="2">
        <v>45783</v>
      </c>
      <c r="H3661" s="42" t="s">
        <v>458</v>
      </c>
      <c r="I3661" s="42" t="s">
        <v>63</v>
      </c>
      <c r="J3661" s="42" t="s">
        <v>433</v>
      </c>
      <c r="K3661" s="42" t="s">
        <v>1225</v>
      </c>
      <c r="L3661" s="2">
        <v>46037</v>
      </c>
      <c r="M3661" s="42" t="s">
        <v>582</v>
      </c>
    </row>
    <row r="3662" spans="1:13" x14ac:dyDescent="0.25">
      <c r="A3662" s="42" t="s">
        <v>243</v>
      </c>
      <c r="B3662" s="42" t="s">
        <v>139</v>
      </c>
      <c r="C3662" s="42" t="s">
        <v>342</v>
      </c>
      <c r="D3662" s="42" t="s">
        <v>409</v>
      </c>
      <c r="E3662">
        <v>1500000</v>
      </c>
      <c r="F3662">
        <v>17</v>
      </c>
      <c r="G3662" s="2">
        <v>45457</v>
      </c>
      <c r="H3662" s="42" t="s">
        <v>501</v>
      </c>
      <c r="I3662" s="42" t="s">
        <v>63</v>
      </c>
      <c r="J3662" s="42" t="s">
        <v>433</v>
      </c>
      <c r="K3662" s="42" t="s">
        <v>342</v>
      </c>
      <c r="L3662" s="2">
        <v>46037</v>
      </c>
      <c r="M3662" s="42" t="s">
        <v>582</v>
      </c>
    </row>
    <row r="3663" spans="1:13" x14ac:dyDescent="0.25">
      <c r="A3663" s="42" t="s">
        <v>307</v>
      </c>
      <c r="B3663" s="42" t="s">
        <v>297</v>
      </c>
      <c r="C3663" s="42" t="s">
        <v>679</v>
      </c>
      <c r="D3663" s="42" t="s">
        <v>409</v>
      </c>
      <c r="E3663">
        <v>3069178</v>
      </c>
      <c r="F3663">
        <v>6</v>
      </c>
      <c r="G3663" s="2">
        <v>45635</v>
      </c>
      <c r="H3663" s="42" t="s">
        <v>501</v>
      </c>
      <c r="I3663" s="42" t="s">
        <v>63</v>
      </c>
      <c r="J3663" s="42" t="s">
        <v>433</v>
      </c>
      <c r="K3663" s="42" t="s">
        <v>679</v>
      </c>
      <c r="L3663" s="2">
        <v>46037</v>
      </c>
      <c r="M3663" s="42" t="s">
        <v>582</v>
      </c>
    </row>
    <row r="3664" spans="1:13" x14ac:dyDescent="0.25">
      <c r="A3664" s="42" t="s">
        <v>243</v>
      </c>
      <c r="B3664" s="42" t="s">
        <v>139</v>
      </c>
      <c r="C3664" s="42" t="s">
        <v>567</v>
      </c>
      <c r="D3664" s="42" t="s">
        <v>409</v>
      </c>
      <c r="E3664">
        <v>2183181</v>
      </c>
      <c r="F3664">
        <v>17</v>
      </c>
      <c r="G3664" s="2">
        <v>45491</v>
      </c>
      <c r="H3664" s="42" t="s">
        <v>501</v>
      </c>
      <c r="I3664" s="42" t="s">
        <v>63</v>
      </c>
      <c r="J3664" s="42" t="s">
        <v>433</v>
      </c>
      <c r="K3664" s="42" t="s">
        <v>567</v>
      </c>
      <c r="L3664" s="2">
        <v>46030</v>
      </c>
      <c r="M3664" s="42" t="s">
        <v>582</v>
      </c>
    </row>
    <row r="3665" spans="1:13" x14ac:dyDescent="0.25">
      <c r="A3665" s="42" t="s">
        <v>322</v>
      </c>
      <c r="B3665" s="42" t="s">
        <v>319</v>
      </c>
      <c r="C3665" s="42" t="s">
        <v>644</v>
      </c>
      <c r="D3665" s="42" t="s">
        <v>409</v>
      </c>
      <c r="E3665">
        <v>1142879</v>
      </c>
      <c r="F3665">
        <v>12</v>
      </c>
      <c r="G3665" s="2">
        <v>45615</v>
      </c>
      <c r="H3665" s="42" t="s">
        <v>501</v>
      </c>
      <c r="I3665" s="42" t="s">
        <v>63</v>
      </c>
      <c r="J3665" s="42" t="s">
        <v>433</v>
      </c>
      <c r="K3665" s="42" t="s">
        <v>644</v>
      </c>
      <c r="L3665" s="2">
        <v>46023</v>
      </c>
      <c r="M3665" s="42" t="s">
        <v>582</v>
      </c>
    </row>
    <row r="3666" spans="1:13" x14ac:dyDescent="0.25">
      <c r="A3666" s="42" t="s">
        <v>10488</v>
      </c>
      <c r="B3666" s="42" t="s">
        <v>10489</v>
      </c>
      <c r="C3666" s="42" t="s">
        <v>10490</v>
      </c>
      <c r="D3666" s="42" t="s">
        <v>409</v>
      </c>
      <c r="E3666">
        <v>1162192</v>
      </c>
      <c r="F3666">
        <v>12</v>
      </c>
      <c r="G3666" s="2">
        <v>46156</v>
      </c>
      <c r="H3666" s="42" t="s">
        <v>432</v>
      </c>
      <c r="I3666" s="42" t="s">
        <v>63</v>
      </c>
      <c r="J3666" s="42" t="s">
        <v>433</v>
      </c>
      <c r="K3666" s="42" t="s">
        <v>10490</v>
      </c>
      <c r="L3666" s="2">
        <v>46387</v>
      </c>
      <c r="M3666" s="42" t="s">
        <v>582</v>
      </c>
    </row>
    <row r="3667" spans="1:13" x14ac:dyDescent="0.25">
      <c r="A3667" s="42" t="s">
        <v>177</v>
      </c>
      <c r="B3667" s="42" t="s">
        <v>1588</v>
      </c>
      <c r="C3667" s="42" t="s">
        <v>118</v>
      </c>
      <c r="D3667" s="42" t="s">
        <v>409</v>
      </c>
      <c r="E3667">
        <v>10000000</v>
      </c>
      <c r="F3667">
        <v>29</v>
      </c>
      <c r="G3667" s="2">
        <v>44769</v>
      </c>
      <c r="H3667" s="42" t="s">
        <v>432</v>
      </c>
      <c r="I3667" s="42" t="s">
        <v>63</v>
      </c>
      <c r="J3667" s="42" t="s">
        <v>433</v>
      </c>
      <c r="K3667" s="42" t="s">
        <v>118</v>
      </c>
      <c r="L3667" s="2">
        <v>46387</v>
      </c>
      <c r="M3667" s="42" t="s">
        <v>582</v>
      </c>
    </row>
    <row r="3668" spans="1:13" x14ac:dyDescent="0.25">
      <c r="A3668" s="42" t="s">
        <v>156</v>
      </c>
      <c r="B3668" s="42" t="s">
        <v>3</v>
      </c>
      <c r="C3668" s="42" t="s">
        <v>678</v>
      </c>
      <c r="D3668" s="42" t="s">
        <v>409</v>
      </c>
      <c r="E3668">
        <v>4449933</v>
      </c>
      <c r="F3668">
        <v>24</v>
      </c>
      <c r="G3668" s="2">
        <v>45677</v>
      </c>
      <c r="H3668" s="42" t="s">
        <v>432</v>
      </c>
      <c r="I3668" s="42" t="s">
        <v>63</v>
      </c>
      <c r="J3668" s="42" t="s">
        <v>433</v>
      </c>
      <c r="K3668" s="42" t="s">
        <v>678</v>
      </c>
      <c r="L3668" s="2">
        <v>46386</v>
      </c>
      <c r="M3668" s="42" t="s">
        <v>582</v>
      </c>
    </row>
    <row r="3669" spans="1:13" x14ac:dyDescent="0.25">
      <c r="A3669" s="42" t="s">
        <v>6062</v>
      </c>
      <c r="B3669" s="42" t="s">
        <v>6063</v>
      </c>
      <c r="C3669" s="42" t="s">
        <v>10022</v>
      </c>
      <c r="D3669" s="42" t="s">
        <v>409</v>
      </c>
      <c r="E3669">
        <v>5174994</v>
      </c>
      <c r="F3669">
        <v>12</v>
      </c>
      <c r="G3669" s="2">
        <v>46132</v>
      </c>
      <c r="H3669" s="42" t="s">
        <v>432</v>
      </c>
      <c r="I3669" s="42" t="s">
        <v>63</v>
      </c>
      <c r="J3669" s="42" t="s">
        <v>433</v>
      </c>
      <c r="K3669" s="42" t="s">
        <v>10022</v>
      </c>
      <c r="L3669" s="2">
        <v>46386</v>
      </c>
      <c r="M3669" s="42" t="s">
        <v>582</v>
      </c>
    </row>
    <row r="3670" spans="1:13" x14ac:dyDescent="0.25">
      <c r="A3670" s="42" t="s">
        <v>1716</v>
      </c>
      <c r="B3670" s="42" t="s">
        <v>1717</v>
      </c>
      <c r="C3670" s="42" t="s">
        <v>1718</v>
      </c>
      <c r="D3670" s="42" t="s">
        <v>409</v>
      </c>
      <c r="E3670">
        <v>200000</v>
      </c>
      <c r="F3670">
        <v>19</v>
      </c>
      <c r="G3670" s="2">
        <v>45926</v>
      </c>
      <c r="H3670" s="42" t="s">
        <v>432</v>
      </c>
      <c r="I3670" s="42" t="s">
        <v>63</v>
      </c>
      <c r="J3670" s="42" t="s">
        <v>433</v>
      </c>
      <c r="K3670" s="42" t="s">
        <v>1719</v>
      </c>
      <c r="L3670" s="2">
        <v>46386</v>
      </c>
      <c r="M3670" s="42" t="s">
        <v>582</v>
      </c>
    </row>
    <row r="3671" spans="1:13" x14ac:dyDescent="0.25">
      <c r="A3671" s="42" t="s">
        <v>156</v>
      </c>
      <c r="B3671" s="42" t="s">
        <v>3</v>
      </c>
      <c r="C3671" s="42" t="s">
        <v>678</v>
      </c>
      <c r="D3671" s="42" t="s">
        <v>409</v>
      </c>
      <c r="E3671">
        <v>875000</v>
      </c>
      <c r="F3671">
        <v>24</v>
      </c>
      <c r="G3671" s="2">
        <v>45677</v>
      </c>
      <c r="H3671" s="42" t="s">
        <v>432</v>
      </c>
      <c r="I3671" s="42" t="s">
        <v>63</v>
      </c>
      <c r="J3671" s="42" t="s">
        <v>433</v>
      </c>
      <c r="K3671" s="42" t="s">
        <v>678</v>
      </c>
      <c r="L3671" s="2">
        <v>46356</v>
      </c>
      <c r="M3671" s="42" t="s">
        <v>582</v>
      </c>
    </row>
    <row r="3672" spans="1:13" x14ac:dyDescent="0.25">
      <c r="A3672" s="42" t="s">
        <v>177</v>
      </c>
      <c r="B3672" s="42" t="s">
        <v>1588</v>
      </c>
      <c r="C3672" s="42" t="s">
        <v>118</v>
      </c>
      <c r="D3672" s="42" t="s">
        <v>409</v>
      </c>
      <c r="E3672">
        <v>10000000</v>
      </c>
      <c r="F3672">
        <v>29</v>
      </c>
      <c r="G3672" s="2">
        <v>44769</v>
      </c>
      <c r="H3672" s="42" t="s">
        <v>432</v>
      </c>
      <c r="I3672" s="42" t="s">
        <v>63</v>
      </c>
      <c r="J3672" s="42" t="s">
        <v>433</v>
      </c>
      <c r="K3672" s="42" t="s">
        <v>118</v>
      </c>
      <c r="L3672" s="2">
        <v>46356</v>
      </c>
      <c r="M3672" s="42" t="s">
        <v>582</v>
      </c>
    </row>
    <row r="3673" spans="1:13" x14ac:dyDescent="0.25">
      <c r="A3673" s="42" t="s">
        <v>1716</v>
      </c>
      <c r="B3673" s="42" t="s">
        <v>1717</v>
      </c>
      <c r="C3673" s="42" t="s">
        <v>1718</v>
      </c>
      <c r="D3673" s="42" t="s">
        <v>409</v>
      </c>
      <c r="E3673">
        <v>100000</v>
      </c>
      <c r="F3673">
        <v>19</v>
      </c>
      <c r="G3673" s="2">
        <v>45926</v>
      </c>
      <c r="H3673" s="42" t="s">
        <v>432</v>
      </c>
      <c r="I3673" s="42" t="s">
        <v>63</v>
      </c>
      <c r="J3673" s="42" t="s">
        <v>433</v>
      </c>
      <c r="K3673" s="42" t="s">
        <v>1719</v>
      </c>
      <c r="L3673" s="2">
        <v>46356</v>
      </c>
      <c r="M3673" s="42" t="s">
        <v>582</v>
      </c>
    </row>
    <row r="3674" spans="1:13" x14ac:dyDescent="0.25">
      <c r="A3674" s="42" t="s">
        <v>6062</v>
      </c>
      <c r="B3674" s="42" t="s">
        <v>6063</v>
      </c>
      <c r="C3674" s="42" t="s">
        <v>10022</v>
      </c>
      <c r="D3674" s="42" t="s">
        <v>409</v>
      </c>
      <c r="E3674">
        <v>5174994</v>
      </c>
      <c r="F3674">
        <v>12</v>
      </c>
      <c r="G3674" s="2">
        <v>46132</v>
      </c>
      <c r="H3674" s="42" t="s">
        <v>432</v>
      </c>
      <c r="I3674" s="42" t="s">
        <v>63</v>
      </c>
      <c r="J3674" s="42" t="s">
        <v>433</v>
      </c>
      <c r="K3674" s="42" t="s">
        <v>10022</v>
      </c>
      <c r="L3674" s="2">
        <v>46356</v>
      </c>
      <c r="M3674" s="42" t="s">
        <v>582</v>
      </c>
    </row>
    <row r="3675" spans="1:13" x14ac:dyDescent="0.25">
      <c r="A3675" s="42" t="s">
        <v>10488</v>
      </c>
      <c r="B3675" s="42" t="s">
        <v>10489</v>
      </c>
      <c r="C3675" s="42" t="s">
        <v>10490</v>
      </c>
      <c r="D3675" s="42" t="s">
        <v>409</v>
      </c>
      <c r="E3675">
        <v>1162192</v>
      </c>
      <c r="F3675">
        <v>12</v>
      </c>
      <c r="G3675" s="2">
        <v>46156</v>
      </c>
      <c r="H3675" s="42" t="s">
        <v>432</v>
      </c>
      <c r="I3675" s="42" t="s">
        <v>63</v>
      </c>
      <c r="J3675" s="42" t="s">
        <v>433</v>
      </c>
      <c r="K3675" s="42" t="s">
        <v>10490</v>
      </c>
      <c r="L3675" s="2">
        <v>46356</v>
      </c>
      <c r="M3675" s="42" t="s">
        <v>582</v>
      </c>
    </row>
    <row r="3676" spans="1:13" x14ac:dyDescent="0.25">
      <c r="A3676" s="42" t="s">
        <v>592</v>
      </c>
      <c r="B3676" s="42" t="s">
        <v>549</v>
      </c>
      <c r="C3676" s="42" t="s">
        <v>1069</v>
      </c>
      <c r="D3676" s="42" t="s">
        <v>409</v>
      </c>
      <c r="E3676">
        <v>2065614</v>
      </c>
      <c r="F3676">
        <v>16</v>
      </c>
      <c r="G3676" s="2">
        <v>45712</v>
      </c>
      <c r="H3676" s="42" t="s">
        <v>432</v>
      </c>
      <c r="I3676" s="42" t="s">
        <v>63</v>
      </c>
      <c r="J3676" s="42" t="s">
        <v>433</v>
      </c>
      <c r="K3676" s="42" t="s">
        <v>1069</v>
      </c>
      <c r="L3676" s="2">
        <v>46332</v>
      </c>
      <c r="M3676" s="42" t="s">
        <v>582</v>
      </c>
    </row>
    <row r="3677" spans="1:13" x14ac:dyDescent="0.25">
      <c r="A3677" s="42" t="s">
        <v>10488</v>
      </c>
      <c r="B3677" s="42" t="s">
        <v>10489</v>
      </c>
      <c r="C3677" s="42" t="s">
        <v>10490</v>
      </c>
      <c r="D3677" s="42" t="s">
        <v>409</v>
      </c>
      <c r="E3677">
        <v>1162192</v>
      </c>
      <c r="F3677">
        <v>12</v>
      </c>
      <c r="G3677" s="2">
        <v>46156</v>
      </c>
      <c r="H3677" s="42" t="s">
        <v>432</v>
      </c>
      <c r="I3677" s="42" t="s">
        <v>63</v>
      </c>
      <c r="J3677" s="42" t="s">
        <v>433</v>
      </c>
      <c r="K3677" s="42" t="s">
        <v>10490</v>
      </c>
      <c r="L3677" s="2">
        <v>46326</v>
      </c>
      <c r="M3677" s="42" t="s">
        <v>582</v>
      </c>
    </row>
    <row r="3678" spans="1:13" x14ac:dyDescent="0.25">
      <c r="A3678" s="42" t="s">
        <v>188</v>
      </c>
      <c r="B3678" s="42" t="s">
        <v>47</v>
      </c>
      <c r="C3678" s="42" t="s">
        <v>1766</v>
      </c>
      <c r="D3678" s="42" t="s">
        <v>409</v>
      </c>
      <c r="E3678">
        <v>1604511</v>
      </c>
      <c r="F3678">
        <v>9</v>
      </c>
      <c r="G3678" s="2">
        <v>45945</v>
      </c>
      <c r="H3678" s="42" t="s">
        <v>432</v>
      </c>
      <c r="I3678" s="42" t="s">
        <v>63</v>
      </c>
      <c r="J3678" s="42" t="s">
        <v>433</v>
      </c>
      <c r="K3678" s="42" t="s">
        <v>1766</v>
      </c>
      <c r="L3678" s="2">
        <v>46326</v>
      </c>
      <c r="M3678" s="42" t="s">
        <v>582</v>
      </c>
    </row>
    <row r="3679" spans="1:13" x14ac:dyDescent="0.25">
      <c r="A3679" s="42" t="s">
        <v>156</v>
      </c>
      <c r="B3679" s="42" t="s">
        <v>3</v>
      </c>
      <c r="C3679" s="42" t="s">
        <v>678</v>
      </c>
      <c r="D3679" s="42" t="s">
        <v>409</v>
      </c>
      <c r="E3679">
        <v>875000</v>
      </c>
      <c r="F3679">
        <v>24</v>
      </c>
      <c r="G3679" s="2">
        <v>45677</v>
      </c>
      <c r="H3679" s="42" t="s">
        <v>432</v>
      </c>
      <c r="I3679" s="42" t="s">
        <v>63</v>
      </c>
      <c r="J3679" s="42" t="s">
        <v>433</v>
      </c>
      <c r="K3679" s="42" t="s">
        <v>678</v>
      </c>
      <c r="L3679" s="2">
        <v>46325</v>
      </c>
      <c r="M3679" s="42" t="s">
        <v>582</v>
      </c>
    </row>
    <row r="3680" spans="1:13" x14ac:dyDescent="0.25">
      <c r="A3680" s="42" t="s">
        <v>1332</v>
      </c>
      <c r="B3680" s="42" t="s">
        <v>1333</v>
      </c>
      <c r="C3680" s="42" t="s">
        <v>1418</v>
      </c>
      <c r="D3680" s="42" t="s">
        <v>409</v>
      </c>
      <c r="E3680">
        <v>8000000</v>
      </c>
      <c r="F3680">
        <v>16</v>
      </c>
      <c r="G3680" s="2">
        <v>45838</v>
      </c>
      <c r="H3680" s="42" t="s">
        <v>432</v>
      </c>
      <c r="I3680" s="42" t="s">
        <v>63</v>
      </c>
      <c r="J3680" s="42" t="s">
        <v>433</v>
      </c>
      <c r="K3680" s="42" t="s">
        <v>1418</v>
      </c>
      <c r="L3680" s="2">
        <v>46325</v>
      </c>
      <c r="M3680" s="42" t="s">
        <v>582</v>
      </c>
    </row>
    <row r="3681" spans="1:13" x14ac:dyDescent="0.25">
      <c r="A3681" s="42" t="s">
        <v>1716</v>
      </c>
      <c r="B3681" s="42" t="s">
        <v>1717</v>
      </c>
      <c r="C3681" s="42" t="s">
        <v>1718</v>
      </c>
      <c r="D3681" s="42" t="s">
        <v>409</v>
      </c>
      <c r="E3681">
        <v>200000</v>
      </c>
      <c r="F3681">
        <v>19</v>
      </c>
      <c r="G3681" s="2">
        <v>45926</v>
      </c>
      <c r="H3681" s="42" t="s">
        <v>432</v>
      </c>
      <c r="I3681" s="42" t="s">
        <v>63</v>
      </c>
      <c r="J3681" s="42" t="s">
        <v>433</v>
      </c>
      <c r="K3681" s="42" t="s">
        <v>1719</v>
      </c>
      <c r="L3681" s="2">
        <v>46325</v>
      </c>
      <c r="M3681" s="42" t="s">
        <v>582</v>
      </c>
    </row>
    <row r="3682" spans="1:13" x14ac:dyDescent="0.25">
      <c r="A3682" s="42" t="s">
        <v>6062</v>
      </c>
      <c r="B3682" s="42" t="s">
        <v>6063</v>
      </c>
      <c r="C3682" s="42" t="s">
        <v>10022</v>
      </c>
      <c r="D3682" s="42" t="s">
        <v>409</v>
      </c>
      <c r="E3682">
        <v>5174994</v>
      </c>
      <c r="F3682">
        <v>12</v>
      </c>
      <c r="G3682" s="2">
        <v>46132</v>
      </c>
      <c r="H3682" s="42" t="s">
        <v>432</v>
      </c>
      <c r="I3682" s="42" t="s">
        <v>63</v>
      </c>
      <c r="J3682" s="42" t="s">
        <v>433</v>
      </c>
      <c r="K3682" s="42" t="s">
        <v>10022</v>
      </c>
      <c r="L3682" s="2">
        <v>46325</v>
      </c>
      <c r="M3682" s="42" t="s">
        <v>582</v>
      </c>
    </row>
    <row r="3683" spans="1:13" x14ac:dyDescent="0.25">
      <c r="A3683" s="42" t="s">
        <v>183</v>
      </c>
      <c r="B3683" s="42" t="s">
        <v>1361</v>
      </c>
      <c r="C3683" s="42" t="s">
        <v>1767</v>
      </c>
      <c r="D3683" s="42" t="s">
        <v>409</v>
      </c>
      <c r="E3683">
        <v>1761845</v>
      </c>
      <c r="F3683">
        <v>11</v>
      </c>
      <c r="G3683" s="2">
        <v>45946</v>
      </c>
      <c r="H3683" s="42" t="s">
        <v>432</v>
      </c>
      <c r="I3683" s="42" t="s">
        <v>63</v>
      </c>
      <c r="J3683" s="42" t="s">
        <v>433</v>
      </c>
      <c r="K3683" s="42" t="s">
        <v>1767</v>
      </c>
      <c r="L3683" s="2">
        <v>46325</v>
      </c>
      <c r="M3683" s="42" t="s">
        <v>582</v>
      </c>
    </row>
    <row r="3684" spans="1:13" x14ac:dyDescent="0.25">
      <c r="A3684" s="42" t="s">
        <v>592</v>
      </c>
      <c r="B3684" s="42" t="s">
        <v>549</v>
      </c>
      <c r="C3684" s="42" t="s">
        <v>1069</v>
      </c>
      <c r="D3684" s="42" t="s">
        <v>409</v>
      </c>
      <c r="E3684">
        <v>1032807</v>
      </c>
      <c r="F3684">
        <v>16</v>
      </c>
      <c r="G3684" s="2">
        <v>45712</v>
      </c>
      <c r="H3684" s="42" t="s">
        <v>432</v>
      </c>
      <c r="I3684" s="42" t="s">
        <v>63</v>
      </c>
      <c r="J3684" s="42" t="s">
        <v>433</v>
      </c>
      <c r="K3684" s="42" t="s">
        <v>1069</v>
      </c>
      <c r="L3684" s="2">
        <v>46325</v>
      </c>
      <c r="M3684" s="42" t="s">
        <v>582</v>
      </c>
    </row>
    <row r="3685" spans="1:13" x14ac:dyDescent="0.25">
      <c r="A3685" s="42" t="s">
        <v>183</v>
      </c>
      <c r="B3685" s="42" t="s">
        <v>1361</v>
      </c>
      <c r="C3685" s="42" t="s">
        <v>1335</v>
      </c>
      <c r="D3685" s="42" t="s">
        <v>409</v>
      </c>
      <c r="E3685">
        <v>584574</v>
      </c>
      <c r="F3685">
        <v>12</v>
      </c>
      <c r="G3685" s="2">
        <v>45793</v>
      </c>
      <c r="H3685" s="42" t="s">
        <v>432</v>
      </c>
      <c r="I3685" s="42" t="s">
        <v>63</v>
      </c>
      <c r="J3685" s="42" t="s">
        <v>433</v>
      </c>
      <c r="K3685" s="42" t="s">
        <v>1335</v>
      </c>
      <c r="L3685" s="2">
        <v>46325</v>
      </c>
      <c r="M3685" s="42" t="s">
        <v>582</v>
      </c>
    </row>
    <row r="3686" spans="1:13" x14ac:dyDescent="0.25">
      <c r="A3686" s="42" t="s">
        <v>592</v>
      </c>
      <c r="B3686" s="42" t="s">
        <v>549</v>
      </c>
      <c r="C3686" s="42" t="s">
        <v>1069</v>
      </c>
      <c r="D3686" s="42" t="s">
        <v>409</v>
      </c>
      <c r="E3686">
        <v>1032807</v>
      </c>
      <c r="F3686">
        <v>16</v>
      </c>
      <c r="G3686" s="2">
        <v>45712</v>
      </c>
      <c r="H3686" s="42" t="s">
        <v>432</v>
      </c>
      <c r="I3686" s="42" t="s">
        <v>63</v>
      </c>
      <c r="J3686" s="42" t="s">
        <v>433</v>
      </c>
      <c r="K3686" s="42" t="s">
        <v>1069</v>
      </c>
      <c r="L3686" s="2">
        <v>46295</v>
      </c>
      <c r="M3686" s="42" t="s">
        <v>582</v>
      </c>
    </row>
    <row r="3687" spans="1:13" x14ac:dyDescent="0.25">
      <c r="A3687" s="42" t="s">
        <v>183</v>
      </c>
      <c r="B3687" s="42" t="s">
        <v>1361</v>
      </c>
      <c r="C3687" s="42" t="s">
        <v>1767</v>
      </c>
      <c r="D3687" s="42" t="s">
        <v>409</v>
      </c>
      <c r="E3687">
        <v>1500000</v>
      </c>
      <c r="F3687">
        <v>11</v>
      </c>
      <c r="G3687" s="2">
        <v>45946</v>
      </c>
      <c r="H3687" s="42" t="s">
        <v>432</v>
      </c>
      <c r="I3687" s="42" t="s">
        <v>63</v>
      </c>
      <c r="J3687" s="42" t="s">
        <v>433</v>
      </c>
      <c r="K3687" s="42" t="s">
        <v>1767</v>
      </c>
      <c r="L3687" s="2">
        <v>46295</v>
      </c>
      <c r="M3687" s="42" t="s">
        <v>582</v>
      </c>
    </row>
    <row r="3688" spans="1:13" x14ac:dyDescent="0.25">
      <c r="A3688" s="42" t="s">
        <v>592</v>
      </c>
      <c r="B3688" s="42" t="s">
        <v>549</v>
      </c>
      <c r="C3688" s="42" t="s">
        <v>1493</v>
      </c>
      <c r="D3688" s="42" t="s">
        <v>409</v>
      </c>
      <c r="E3688">
        <v>1356589</v>
      </c>
      <c r="F3688">
        <v>12</v>
      </c>
      <c r="G3688" s="2">
        <v>45863</v>
      </c>
      <c r="H3688" s="42" t="s">
        <v>432</v>
      </c>
      <c r="I3688" s="42" t="s">
        <v>63</v>
      </c>
      <c r="J3688" s="42" t="s">
        <v>433</v>
      </c>
      <c r="K3688" s="42" t="s">
        <v>1493</v>
      </c>
      <c r="L3688" s="2">
        <v>46295</v>
      </c>
      <c r="M3688" s="42" t="s">
        <v>582</v>
      </c>
    </row>
    <row r="3689" spans="1:13" x14ac:dyDescent="0.25">
      <c r="A3689" s="42" t="s">
        <v>1332</v>
      </c>
      <c r="B3689" s="42" t="s">
        <v>1333</v>
      </c>
      <c r="C3689" s="42" t="s">
        <v>1418</v>
      </c>
      <c r="D3689" s="42" t="s">
        <v>409</v>
      </c>
      <c r="E3689">
        <v>5919305</v>
      </c>
      <c r="F3689">
        <v>16</v>
      </c>
      <c r="G3689" s="2">
        <v>45838</v>
      </c>
      <c r="H3689" s="42" t="s">
        <v>432</v>
      </c>
      <c r="I3689" s="42" t="s">
        <v>63</v>
      </c>
      <c r="J3689" s="42" t="s">
        <v>433</v>
      </c>
      <c r="K3689" s="42" t="s">
        <v>1418</v>
      </c>
      <c r="L3689" s="2">
        <v>46295</v>
      </c>
      <c r="M3689" s="42" t="s">
        <v>582</v>
      </c>
    </row>
    <row r="3690" spans="1:13" x14ac:dyDescent="0.25">
      <c r="A3690" s="42" t="s">
        <v>177</v>
      </c>
      <c r="B3690" s="42" t="s">
        <v>1588</v>
      </c>
      <c r="C3690" s="42" t="s">
        <v>118</v>
      </c>
      <c r="D3690" s="42" t="s">
        <v>409</v>
      </c>
      <c r="E3690">
        <v>10000000</v>
      </c>
      <c r="F3690">
        <v>29</v>
      </c>
      <c r="G3690" s="2">
        <v>44769</v>
      </c>
      <c r="H3690" s="42" t="s">
        <v>432</v>
      </c>
      <c r="I3690" s="42" t="s">
        <v>63</v>
      </c>
      <c r="J3690" s="42" t="s">
        <v>433</v>
      </c>
      <c r="K3690" s="42" t="s">
        <v>118</v>
      </c>
      <c r="L3690" s="2">
        <v>46295</v>
      </c>
      <c r="M3690" s="42" t="s">
        <v>582</v>
      </c>
    </row>
    <row r="3691" spans="1:13" x14ac:dyDescent="0.25">
      <c r="A3691" s="42" t="s">
        <v>10488</v>
      </c>
      <c r="B3691" s="42" t="s">
        <v>10489</v>
      </c>
      <c r="C3691" s="42" t="s">
        <v>10490</v>
      </c>
      <c r="D3691" s="42" t="s">
        <v>409</v>
      </c>
      <c r="E3691">
        <v>1162192</v>
      </c>
      <c r="F3691">
        <v>12</v>
      </c>
      <c r="G3691" s="2">
        <v>46156</v>
      </c>
      <c r="H3691" s="42" t="s">
        <v>432</v>
      </c>
      <c r="I3691" s="42" t="s">
        <v>63</v>
      </c>
      <c r="J3691" s="42" t="s">
        <v>433</v>
      </c>
      <c r="K3691" s="42" t="s">
        <v>10490</v>
      </c>
      <c r="L3691" s="2">
        <v>46295</v>
      </c>
      <c r="M3691" s="42" t="s">
        <v>582</v>
      </c>
    </row>
    <row r="3692" spans="1:13" x14ac:dyDescent="0.25">
      <c r="A3692" s="42" t="s">
        <v>156</v>
      </c>
      <c r="B3692" s="42" t="s">
        <v>3</v>
      </c>
      <c r="C3692" s="42" t="s">
        <v>678</v>
      </c>
      <c r="D3692" s="42" t="s">
        <v>409</v>
      </c>
      <c r="E3692">
        <v>875000</v>
      </c>
      <c r="F3692">
        <v>24</v>
      </c>
      <c r="G3692" s="2">
        <v>45677</v>
      </c>
      <c r="H3692" s="42" t="s">
        <v>432</v>
      </c>
      <c r="I3692" s="42" t="s">
        <v>63</v>
      </c>
      <c r="J3692" s="42" t="s">
        <v>433</v>
      </c>
      <c r="K3692" s="42" t="s">
        <v>678</v>
      </c>
      <c r="L3692" s="2">
        <v>46295</v>
      </c>
      <c r="M3692" s="42" t="s">
        <v>582</v>
      </c>
    </row>
    <row r="3693" spans="1:13" x14ac:dyDescent="0.25">
      <c r="A3693" s="42" t="s">
        <v>1716</v>
      </c>
      <c r="B3693" s="42" t="s">
        <v>1717</v>
      </c>
      <c r="C3693" s="42" t="s">
        <v>1718</v>
      </c>
      <c r="D3693" s="42" t="s">
        <v>409</v>
      </c>
      <c r="E3693">
        <v>200000</v>
      </c>
      <c r="F3693">
        <v>19</v>
      </c>
      <c r="G3693" s="2">
        <v>45926</v>
      </c>
      <c r="H3693" s="42" t="s">
        <v>432</v>
      </c>
      <c r="I3693" s="42" t="s">
        <v>63</v>
      </c>
      <c r="J3693" s="42" t="s">
        <v>433</v>
      </c>
      <c r="K3693" s="42" t="s">
        <v>1719</v>
      </c>
      <c r="L3693" s="2">
        <v>46295</v>
      </c>
      <c r="M3693" s="42" t="s">
        <v>582</v>
      </c>
    </row>
    <row r="3694" spans="1:13" x14ac:dyDescent="0.25">
      <c r="A3694" s="42" t="s">
        <v>177</v>
      </c>
      <c r="B3694" s="42" t="s">
        <v>1588</v>
      </c>
      <c r="C3694" s="42" t="s">
        <v>118</v>
      </c>
      <c r="D3694" s="42" t="s">
        <v>409</v>
      </c>
      <c r="E3694">
        <v>10000000</v>
      </c>
      <c r="F3694">
        <v>29</v>
      </c>
      <c r="G3694" s="2">
        <v>44769</v>
      </c>
      <c r="H3694" s="42" t="s">
        <v>432</v>
      </c>
      <c r="I3694" s="42" t="s">
        <v>63</v>
      </c>
      <c r="J3694" s="42" t="s">
        <v>433</v>
      </c>
      <c r="K3694" s="42" t="s">
        <v>118</v>
      </c>
      <c r="L3694" s="2">
        <v>46295</v>
      </c>
      <c r="M3694" s="42" t="s">
        <v>582</v>
      </c>
    </row>
    <row r="3695" spans="1:13" x14ac:dyDescent="0.25">
      <c r="A3695" s="42" t="s">
        <v>6062</v>
      </c>
      <c r="B3695" s="42" t="s">
        <v>6063</v>
      </c>
      <c r="C3695" s="42" t="s">
        <v>10022</v>
      </c>
      <c r="D3695" s="42" t="s">
        <v>409</v>
      </c>
      <c r="E3695">
        <v>5174994</v>
      </c>
      <c r="F3695">
        <v>12</v>
      </c>
      <c r="G3695" s="2">
        <v>46132</v>
      </c>
      <c r="H3695" s="42" t="s">
        <v>432</v>
      </c>
      <c r="I3695" s="42" t="s">
        <v>63</v>
      </c>
      <c r="J3695" s="42" t="s">
        <v>433</v>
      </c>
      <c r="K3695" s="42" t="s">
        <v>10022</v>
      </c>
      <c r="L3695" s="2">
        <v>46295</v>
      </c>
      <c r="M3695" s="42" t="s">
        <v>582</v>
      </c>
    </row>
    <row r="3696" spans="1:13" x14ac:dyDescent="0.25">
      <c r="A3696" s="42" t="s">
        <v>177</v>
      </c>
      <c r="B3696" s="42" t="s">
        <v>1588</v>
      </c>
      <c r="C3696" s="42" t="s">
        <v>118</v>
      </c>
      <c r="D3696" s="42" t="s">
        <v>409</v>
      </c>
      <c r="E3696">
        <v>10000000</v>
      </c>
      <c r="F3696">
        <v>29</v>
      </c>
      <c r="G3696" s="2">
        <v>44769</v>
      </c>
      <c r="H3696" s="42" t="s">
        <v>432</v>
      </c>
      <c r="I3696" s="42" t="s">
        <v>63</v>
      </c>
      <c r="J3696" s="42" t="s">
        <v>433</v>
      </c>
      <c r="K3696" s="42" t="s">
        <v>118</v>
      </c>
      <c r="L3696" s="2">
        <v>46265</v>
      </c>
      <c r="M3696" s="42" t="s">
        <v>582</v>
      </c>
    </row>
    <row r="3697" spans="1:13" x14ac:dyDescent="0.25">
      <c r="A3697" s="42" t="s">
        <v>10488</v>
      </c>
      <c r="B3697" s="42" t="s">
        <v>10489</v>
      </c>
      <c r="C3697" s="42" t="s">
        <v>10490</v>
      </c>
      <c r="D3697" s="42" t="s">
        <v>409</v>
      </c>
      <c r="E3697">
        <v>1162192</v>
      </c>
      <c r="F3697">
        <v>12</v>
      </c>
      <c r="G3697" s="2">
        <v>46156</v>
      </c>
      <c r="H3697" s="42" t="s">
        <v>432</v>
      </c>
      <c r="I3697" s="42" t="s">
        <v>63</v>
      </c>
      <c r="J3697" s="42" t="s">
        <v>433</v>
      </c>
      <c r="K3697" s="42" t="s">
        <v>10490</v>
      </c>
      <c r="L3697" s="2">
        <v>46265</v>
      </c>
      <c r="M3697" s="42" t="s">
        <v>582</v>
      </c>
    </row>
    <row r="3698" spans="1:13" x14ac:dyDescent="0.25">
      <c r="A3698" s="42" t="s">
        <v>592</v>
      </c>
      <c r="B3698" s="42" t="s">
        <v>549</v>
      </c>
      <c r="C3698" s="42" t="s">
        <v>1493</v>
      </c>
      <c r="D3698" s="42" t="s">
        <v>409</v>
      </c>
      <c r="E3698">
        <v>1153499</v>
      </c>
      <c r="F3698">
        <v>12</v>
      </c>
      <c r="G3698" s="2">
        <v>45863</v>
      </c>
      <c r="H3698" s="42" t="s">
        <v>432</v>
      </c>
      <c r="I3698" s="42" t="s">
        <v>63</v>
      </c>
      <c r="J3698" s="42" t="s">
        <v>433</v>
      </c>
      <c r="K3698" s="42" t="s">
        <v>1493</v>
      </c>
      <c r="L3698" s="2">
        <v>46264</v>
      </c>
      <c r="M3698" s="42" t="s">
        <v>582</v>
      </c>
    </row>
    <row r="3699" spans="1:13" x14ac:dyDescent="0.25">
      <c r="A3699" s="42" t="s">
        <v>1716</v>
      </c>
      <c r="B3699" s="42" t="s">
        <v>1717</v>
      </c>
      <c r="C3699" s="42" t="s">
        <v>1718</v>
      </c>
      <c r="D3699" s="42" t="s">
        <v>409</v>
      </c>
      <c r="E3699">
        <v>222192</v>
      </c>
      <c r="F3699">
        <v>19</v>
      </c>
      <c r="G3699" s="2">
        <v>45926</v>
      </c>
      <c r="H3699" s="42" t="s">
        <v>432</v>
      </c>
      <c r="I3699" s="42" t="s">
        <v>63</v>
      </c>
      <c r="J3699" s="42" t="s">
        <v>433</v>
      </c>
      <c r="K3699" s="42" t="s">
        <v>1719</v>
      </c>
      <c r="L3699" s="2">
        <v>46264</v>
      </c>
      <c r="M3699" s="42" t="s">
        <v>582</v>
      </c>
    </row>
    <row r="3700" spans="1:13" x14ac:dyDescent="0.25">
      <c r="A3700" s="42" t="s">
        <v>183</v>
      </c>
      <c r="B3700" s="42" t="s">
        <v>1361</v>
      </c>
      <c r="C3700" s="42" t="s">
        <v>1767</v>
      </c>
      <c r="D3700" s="42" t="s">
        <v>409</v>
      </c>
      <c r="E3700">
        <v>1500000</v>
      </c>
      <c r="F3700">
        <v>11</v>
      </c>
      <c r="G3700" s="2">
        <v>45946</v>
      </c>
      <c r="H3700" s="42" t="s">
        <v>432</v>
      </c>
      <c r="I3700" s="42" t="s">
        <v>63</v>
      </c>
      <c r="J3700" s="42" t="s">
        <v>433</v>
      </c>
      <c r="K3700" s="42" t="s">
        <v>1767</v>
      </c>
      <c r="L3700" s="2">
        <v>46264</v>
      </c>
      <c r="M3700" s="42" t="s">
        <v>582</v>
      </c>
    </row>
    <row r="3701" spans="1:13" x14ac:dyDescent="0.25">
      <c r="A3701" s="42" t="s">
        <v>1332</v>
      </c>
      <c r="B3701" s="42" t="s">
        <v>1333</v>
      </c>
      <c r="C3701" s="42" t="s">
        <v>1418</v>
      </c>
      <c r="D3701" s="42" t="s">
        <v>409</v>
      </c>
      <c r="E3701">
        <v>5000000</v>
      </c>
      <c r="F3701">
        <v>16</v>
      </c>
      <c r="G3701" s="2">
        <v>45838</v>
      </c>
      <c r="H3701" s="42" t="s">
        <v>432</v>
      </c>
      <c r="I3701" s="42" t="s">
        <v>63</v>
      </c>
      <c r="J3701" s="42" t="s">
        <v>433</v>
      </c>
      <c r="K3701" s="42" t="s">
        <v>1418</v>
      </c>
      <c r="L3701" s="2">
        <v>46264</v>
      </c>
      <c r="M3701" s="42" t="s">
        <v>582</v>
      </c>
    </row>
    <row r="3702" spans="1:13" x14ac:dyDescent="0.25">
      <c r="A3702" s="42" t="s">
        <v>6062</v>
      </c>
      <c r="B3702" s="42" t="s">
        <v>6063</v>
      </c>
      <c r="C3702" s="42" t="s">
        <v>10022</v>
      </c>
      <c r="D3702" s="42" t="s">
        <v>409</v>
      </c>
      <c r="E3702">
        <v>5174994</v>
      </c>
      <c r="F3702">
        <v>12</v>
      </c>
      <c r="G3702" s="2">
        <v>46132</v>
      </c>
      <c r="H3702" s="42" t="s">
        <v>432</v>
      </c>
      <c r="I3702" s="42" t="s">
        <v>63</v>
      </c>
      <c r="J3702" s="42" t="s">
        <v>433</v>
      </c>
      <c r="K3702" s="42" t="s">
        <v>10022</v>
      </c>
      <c r="L3702" s="2">
        <v>46264</v>
      </c>
      <c r="M3702" s="42" t="s">
        <v>582</v>
      </c>
    </row>
    <row r="3703" spans="1:13" x14ac:dyDescent="0.25">
      <c r="A3703" s="42" t="s">
        <v>156</v>
      </c>
      <c r="B3703" s="42" t="s">
        <v>3</v>
      </c>
      <c r="C3703" s="42" t="s">
        <v>678</v>
      </c>
      <c r="D3703" s="42" t="s">
        <v>409</v>
      </c>
      <c r="E3703">
        <v>875000</v>
      </c>
      <c r="F3703">
        <v>24</v>
      </c>
      <c r="G3703" s="2">
        <v>45677</v>
      </c>
      <c r="H3703" s="42" t="s">
        <v>432</v>
      </c>
      <c r="I3703" s="42" t="s">
        <v>63</v>
      </c>
      <c r="J3703" s="42" t="s">
        <v>433</v>
      </c>
      <c r="K3703" s="42" t="s">
        <v>678</v>
      </c>
      <c r="L3703" s="2">
        <v>46264</v>
      </c>
      <c r="M3703" s="42" t="s">
        <v>582</v>
      </c>
    </row>
    <row r="3704" spans="1:13" x14ac:dyDescent="0.25">
      <c r="A3704" s="42" t="s">
        <v>592</v>
      </c>
      <c r="B3704" s="42" t="s">
        <v>549</v>
      </c>
      <c r="C3704" s="42" t="s">
        <v>1069</v>
      </c>
      <c r="D3704" s="42" t="s">
        <v>409</v>
      </c>
      <c r="E3704">
        <v>1032815</v>
      </c>
      <c r="F3704">
        <v>16</v>
      </c>
      <c r="G3704" s="2">
        <v>45712</v>
      </c>
      <c r="H3704" s="42" t="s">
        <v>432</v>
      </c>
      <c r="I3704" s="42" t="s">
        <v>63</v>
      </c>
      <c r="J3704" s="42" t="s">
        <v>433</v>
      </c>
      <c r="K3704" s="42" t="s">
        <v>1069</v>
      </c>
      <c r="L3704" s="2">
        <v>46264</v>
      </c>
      <c r="M3704" s="42" t="s">
        <v>582</v>
      </c>
    </row>
    <row r="3705" spans="1:13" x14ac:dyDescent="0.25">
      <c r="A3705" s="42" t="s">
        <v>177</v>
      </c>
      <c r="B3705" s="42" t="s">
        <v>1588</v>
      </c>
      <c r="C3705" s="42" t="s">
        <v>118</v>
      </c>
      <c r="D3705" s="42" t="s">
        <v>409</v>
      </c>
      <c r="E3705">
        <v>10000000</v>
      </c>
      <c r="F3705">
        <v>29</v>
      </c>
      <c r="G3705" s="2">
        <v>44769</v>
      </c>
      <c r="H3705" s="42" t="s">
        <v>432</v>
      </c>
      <c r="I3705" s="42" t="s">
        <v>63</v>
      </c>
      <c r="J3705" s="42" t="s">
        <v>433</v>
      </c>
      <c r="K3705" s="42" t="s">
        <v>118</v>
      </c>
      <c r="L3705" s="2">
        <v>46234</v>
      </c>
      <c r="M3705" s="42" t="s">
        <v>582</v>
      </c>
    </row>
    <row r="3706" spans="1:13" x14ac:dyDescent="0.25">
      <c r="A3706" s="42" t="s">
        <v>10488</v>
      </c>
      <c r="B3706" s="42" t="s">
        <v>10489</v>
      </c>
      <c r="C3706" s="42" t="s">
        <v>10490</v>
      </c>
      <c r="D3706" s="42" t="s">
        <v>409</v>
      </c>
      <c r="E3706">
        <v>1162192</v>
      </c>
      <c r="F3706">
        <v>12</v>
      </c>
      <c r="G3706" s="2">
        <v>46156</v>
      </c>
      <c r="H3706" s="42" t="s">
        <v>432</v>
      </c>
      <c r="I3706" s="42" t="s">
        <v>63</v>
      </c>
      <c r="J3706" s="42" t="s">
        <v>433</v>
      </c>
      <c r="K3706" s="42" t="s">
        <v>10490</v>
      </c>
      <c r="L3706" s="2">
        <v>46234</v>
      </c>
      <c r="M3706" s="42" t="s">
        <v>582</v>
      </c>
    </row>
    <row r="3707" spans="1:13" x14ac:dyDescent="0.25">
      <c r="A3707" s="42" t="s">
        <v>1716</v>
      </c>
      <c r="B3707" s="42" t="s">
        <v>1717</v>
      </c>
      <c r="C3707" s="42" t="s">
        <v>1718</v>
      </c>
      <c r="D3707" s="42" t="s">
        <v>409</v>
      </c>
      <c r="E3707">
        <v>900000</v>
      </c>
      <c r="F3707">
        <v>19</v>
      </c>
      <c r="G3707" s="2">
        <v>45926</v>
      </c>
      <c r="H3707" s="42" t="s">
        <v>432</v>
      </c>
      <c r="I3707" s="42" t="s">
        <v>63</v>
      </c>
      <c r="J3707" s="42" t="s">
        <v>433</v>
      </c>
      <c r="K3707" s="42" t="s">
        <v>1719</v>
      </c>
      <c r="L3707" s="2">
        <v>46233</v>
      </c>
      <c r="M3707" s="42" t="s">
        <v>582</v>
      </c>
    </row>
    <row r="3708" spans="1:13" x14ac:dyDescent="0.25">
      <c r="A3708" s="42" t="s">
        <v>6062</v>
      </c>
      <c r="B3708" s="42" t="s">
        <v>6063</v>
      </c>
      <c r="C3708" s="42" t="s">
        <v>10022</v>
      </c>
      <c r="D3708" s="42" t="s">
        <v>409</v>
      </c>
      <c r="E3708">
        <v>5174994</v>
      </c>
      <c r="F3708">
        <v>12</v>
      </c>
      <c r="G3708" s="2">
        <v>46132</v>
      </c>
      <c r="H3708" s="42" t="s">
        <v>432</v>
      </c>
      <c r="I3708" s="42" t="s">
        <v>63</v>
      </c>
      <c r="J3708" s="42" t="s">
        <v>433</v>
      </c>
      <c r="K3708" s="42" t="s">
        <v>10022</v>
      </c>
      <c r="L3708" s="2">
        <v>46233</v>
      </c>
      <c r="M3708" s="42" t="s">
        <v>582</v>
      </c>
    </row>
    <row r="3709" spans="1:13" x14ac:dyDescent="0.25">
      <c r="A3709" s="42" t="s">
        <v>156</v>
      </c>
      <c r="B3709" s="42" t="s">
        <v>3</v>
      </c>
      <c r="C3709" s="42" t="s">
        <v>678</v>
      </c>
      <c r="D3709" s="42" t="s">
        <v>409</v>
      </c>
      <c r="E3709">
        <v>875000</v>
      </c>
      <c r="F3709">
        <v>24</v>
      </c>
      <c r="G3709" s="2">
        <v>45677</v>
      </c>
      <c r="H3709" s="42" t="s">
        <v>432</v>
      </c>
      <c r="I3709" s="42" t="s">
        <v>63</v>
      </c>
      <c r="J3709" s="42" t="s">
        <v>433</v>
      </c>
      <c r="K3709" s="42" t="s">
        <v>678</v>
      </c>
      <c r="L3709" s="2">
        <v>46233</v>
      </c>
      <c r="M3709" s="42" t="s">
        <v>582</v>
      </c>
    </row>
    <row r="3710" spans="1:13" x14ac:dyDescent="0.25">
      <c r="A3710" s="42" t="s">
        <v>592</v>
      </c>
      <c r="B3710" s="42" t="s">
        <v>549</v>
      </c>
      <c r="C3710" s="42" t="s">
        <v>1069</v>
      </c>
      <c r="D3710" s="42" t="s">
        <v>409</v>
      </c>
      <c r="E3710">
        <v>1032807</v>
      </c>
      <c r="F3710">
        <v>16</v>
      </c>
      <c r="G3710" s="2">
        <v>45712</v>
      </c>
      <c r="H3710" s="42" t="s">
        <v>432</v>
      </c>
      <c r="I3710" s="42" t="s">
        <v>63</v>
      </c>
      <c r="J3710" s="42" t="s">
        <v>433</v>
      </c>
      <c r="K3710" s="42" t="s">
        <v>1069</v>
      </c>
      <c r="L3710" s="2">
        <v>46233</v>
      </c>
      <c r="M3710" s="42" t="s">
        <v>582</v>
      </c>
    </row>
    <row r="3711" spans="1:13" x14ac:dyDescent="0.25">
      <c r="A3711" s="42" t="s">
        <v>592</v>
      </c>
      <c r="B3711" s="42" t="s">
        <v>549</v>
      </c>
      <c r="C3711" s="42" t="s">
        <v>642</v>
      </c>
      <c r="D3711" s="42" t="s">
        <v>409</v>
      </c>
      <c r="E3711">
        <v>462867</v>
      </c>
      <c r="F3711">
        <v>16</v>
      </c>
      <c r="G3711" s="2">
        <v>45593</v>
      </c>
      <c r="H3711" s="42" t="s">
        <v>432</v>
      </c>
      <c r="I3711" s="42" t="s">
        <v>63</v>
      </c>
      <c r="J3711" s="42" t="s">
        <v>433</v>
      </c>
      <c r="K3711" s="42" t="s">
        <v>642</v>
      </c>
      <c r="L3711" s="2">
        <v>46233</v>
      </c>
      <c r="M3711" s="42" t="s">
        <v>582</v>
      </c>
    </row>
    <row r="3712" spans="1:13" x14ac:dyDescent="0.25">
      <c r="A3712" s="42" t="s">
        <v>1332</v>
      </c>
      <c r="B3712" s="42" t="s">
        <v>1333</v>
      </c>
      <c r="C3712" s="42" t="s">
        <v>1418</v>
      </c>
      <c r="D3712" s="42" t="s">
        <v>409</v>
      </c>
      <c r="E3712">
        <v>5000000</v>
      </c>
      <c r="F3712">
        <v>16</v>
      </c>
      <c r="G3712" s="2">
        <v>45838</v>
      </c>
      <c r="H3712" s="42" t="s">
        <v>432</v>
      </c>
      <c r="I3712" s="42" t="s">
        <v>63</v>
      </c>
      <c r="J3712" s="42" t="s">
        <v>433</v>
      </c>
      <c r="K3712" s="42" t="s">
        <v>1418</v>
      </c>
      <c r="L3712" s="2">
        <v>46233</v>
      </c>
      <c r="M3712" s="42" t="s">
        <v>582</v>
      </c>
    </row>
    <row r="3713" spans="1:13" x14ac:dyDescent="0.25">
      <c r="A3713" s="42" t="s">
        <v>592</v>
      </c>
      <c r="B3713" s="42" t="s">
        <v>549</v>
      </c>
      <c r="C3713" s="42" t="s">
        <v>1493</v>
      </c>
      <c r="D3713" s="42" t="s">
        <v>409</v>
      </c>
      <c r="E3713">
        <v>1153495</v>
      </c>
      <c r="F3713">
        <v>12</v>
      </c>
      <c r="G3713" s="2">
        <v>45863</v>
      </c>
      <c r="H3713" s="42" t="s">
        <v>432</v>
      </c>
      <c r="I3713" s="42" t="s">
        <v>63</v>
      </c>
      <c r="J3713" s="42" t="s">
        <v>433</v>
      </c>
      <c r="K3713" s="42" t="s">
        <v>1493</v>
      </c>
      <c r="L3713" s="2">
        <v>46233</v>
      </c>
      <c r="M3713" s="42" t="s">
        <v>582</v>
      </c>
    </row>
    <row r="3714" spans="1:13" x14ac:dyDescent="0.25">
      <c r="A3714" s="42" t="s">
        <v>183</v>
      </c>
      <c r="B3714" s="42" t="s">
        <v>1361</v>
      </c>
      <c r="C3714" s="42" t="s">
        <v>1767</v>
      </c>
      <c r="D3714" s="42" t="s">
        <v>409</v>
      </c>
      <c r="E3714">
        <v>1500000</v>
      </c>
      <c r="F3714">
        <v>11</v>
      </c>
      <c r="G3714" s="2">
        <v>45946</v>
      </c>
      <c r="H3714" s="42" t="s">
        <v>432</v>
      </c>
      <c r="I3714" s="42" t="s">
        <v>63</v>
      </c>
      <c r="J3714" s="42" t="s">
        <v>433</v>
      </c>
      <c r="K3714" s="42" t="s">
        <v>1767</v>
      </c>
      <c r="L3714" s="2">
        <v>46233</v>
      </c>
      <c r="M3714" s="42" t="s">
        <v>582</v>
      </c>
    </row>
    <row r="3715" spans="1:13" x14ac:dyDescent="0.25">
      <c r="A3715" s="42" t="s">
        <v>149</v>
      </c>
      <c r="B3715" s="42" t="s">
        <v>19</v>
      </c>
      <c r="C3715" s="42" t="s">
        <v>1715</v>
      </c>
      <c r="D3715" s="42" t="s">
        <v>409</v>
      </c>
      <c r="E3715">
        <v>610900</v>
      </c>
      <c r="F3715">
        <v>9</v>
      </c>
      <c r="G3715" s="2">
        <v>45910</v>
      </c>
      <c r="H3715" s="42" t="s">
        <v>432</v>
      </c>
      <c r="I3715" s="42" t="s">
        <v>63</v>
      </c>
      <c r="J3715" s="42" t="s">
        <v>433</v>
      </c>
      <c r="K3715" s="42" t="s">
        <v>1715</v>
      </c>
      <c r="L3715" s="2">
        <v>46233</v>
      </c>
      <c r="M3715" s="42" t="s">
        <v>582</v>
      </c>
    </row>
    <row r="3716" spans="1:13" x14ac:dyDescent="0.25">
      <c r="A3716" s="42" t="s">
        <v>6062</v>
      </c>
      <c r="B3716" s="42" t="s">
        <v>6063</v>
      </c>
      <c r="C3716" s="42" t="s">
        <v>10022</v>
      </c>
      <c r="D3716" s="42" t="s">
        <v>409</v>
      </c>
      <c r="E3716">
        <v>6095693</v>
      </c>
      <c r="F3716">
        <v>12</v>
      </c>
      <c r="G3716" s="2">
        <v>46132</v>
      </c>
      <c r="H3716" s="42" t="s">
        <v>432</v>
      </c>
      <c r="I3716" s="42" t="s">
        <v>63</v>
      </c>
      <c r="J3716" s="42" t="s">
        <v>433</v>
      </c>
      <c r="K3716" s="42" t="s">
        <v>10022</v>
      </c>
      <c r="L3716" s="2">
        <v>46211</v>
      </c>
      <c r="M3716" s="42" t="s">
        <v>582</v>
      </c>
    </row>
    <row r="3717" spans="1:13" x14ac:dyDescent="0.25">
      <c r="A3717" s="42" t="s">
        <v>10488</v>
      </c>
      <c r="B3717" s="42" t="s">
        <v>10489</v>
      </c>
      <c r="C3717" s="42" t="s">
        <v>10490</v>
      </c>
      <c r="D3717" s="42" t="s">
        <v>409</v>
      </c>
      <c r="E3717">
        <v>2712201</v>
      </c>
      <c r="F3717">
        <v>12</v>
      </c>
      <c r="G3717" s="2">
        <v>46156</v>
      </c>
      <c r="H3717" s="42" t="s">
        <v>432</v>
      </c>
      <c r="I3717" s="42" t="s">
        <v>63</v>
      </c>
      <c r="J3717" s="42" t="s">
        <v>433</v>
      </c>
      <c r="K3717" s="42" t="s">
        <v>10490</v>
      </c>
      <c r="L3717" s="2">
        <v>46206</v>
      </c>
      <c r="M3717" s="42" t="s">
        <v>582</v>
      </c>
    </row>
    <row r="3718" spans="1:13" x14ac:dyDescent="0.25">
      <c r="A3718" s="42" t="s">
        <v>1332</v>
      </c>
      <c r="B3718" s="42" t="s">
        <v>1333</v>
      </c>
      <c r="C3718" s="42" t="s">
        <v>1418</v>
      </c>
      <c r="D3718" s="42" t="s">
        <v>409</v>
      </c>
      <c r="E3718">
        <v>5000000</v>
      </c>
      <c r="F3718">
        <v>16</v>
      </c>
      <c r="G3718" s="2">
        <v>45838</v>
      </c>
      <c r="H3718" s="42" t="s">
        <v>432</v>
      </c>
      <c r="I3718" s="42" t="s">
        <v>63</v>
      </c>
      <c r="J3718" s="42" t="s">
        <v>433</v>
      </c>
      <c r="K3718" s="42" t="s">
        <v>1418</v>
      </c>
      <c r="L3718" s="2">
        <v>46203</v>
      </c>
      <c r="M3718" s="42" t="s">
        <v>582</v>
      </c>
    </row>
    <row r="3719" spans="1:13" x14ac:dyDescent="0.25">
      <c r="A3719" s="42" t="s">
        <v>183</v>
      </c>
      <c r="B3719" s="42" t="s">
        <v>1361</v>
      </c>
      <c r="C3719" s="42" t="s">
        <v>1335</v>
      </c>
      <c r="D3719" s="42" t="s">
        <v>409</v>
      </c>
      <c r="E3719">
        <v>119618</v>
      </c>
      <c r="F3719">
        <v>12</v>
      </c>
      <c r="G3719" s="2">
        <v>45793</v>
      </c>
      <c r="H3719" s="42" t="s">
        <v>432</v>
      </c>
      <c r="I3719" s="42" t="s">
        <v>63</v>
      </c>
      <c r="J3719" s="42" t="s">
        <v>433</v>
      </c>
      <c r="K3719" s="42" t="s">
        <v>1335</v>
      </c>
      <c r="L3719" s="2">
        <v>46203</v>
      </c>
      <c r="M3719" s="42" t="s">
        <v>582</v>
      </c>
    </row>
    <row r="3720" spans="1:13" x14ac:dyDescent="0.25">
      <c r="A3720" s="42" t="s">
        <v>156</v>
      </c>
      <c r="B3720" s="42" t="s">
        <v>3</v>
      </c>
      <c r="C3720" s="42" t="s">
        <v>678</v>
      </c>
      <c r="D3720" s="42" t="s">
        <v>409</v>
      </c>
      <c r="E3720">
        <v>875000</v>
      </c>
      <c r="F3720">
        <v>24</v>
      </c>
      <c r="G3720" s="2">
        <v>45677</v>
      </c>
      <c r="H3720" s="42" t="s">
        <v>432</v>
      </c>
      <c r="I3720" s="42" t="s">
        <v>63</v>
      </c>
      <c r="J3720" s="42" t="s">
        <v>433</v>
      </c>
      <c r="K3720" s="42" t="s">
        <v>678</v>
      </c>
      <c r="L3720" s="2">
        <v>46203</v>
      </c>
      <c r="M3720" s="42" t="s">
        <v>582</v>
      </c>
    </row>
    <row r="3721" spans="1:13" x14ac:dyDescent="0.25">
      <c r="A3721" s="42" t="s">
        <v>592</v>
      </c>
      <c r="B3721" s="42" t="s">
        <v>549</v>
      </c>
      <c r="C3721" s="42" t="s">
        <v>1493</v>
      </c>
      <c r="D3721" s="42" t="s">
        <v>409</v>
      </c>
      <c r="E3721">
        <v>1153495</v>
      </c>
      <c r="F3721">
        <v>12</v>
      </c>
      <c r="G3721" s="2">
        <v>45863</v>
      </c>
      <c r="H3721" s="42" t="s">
        <v>432</v>
      </c>
      <c r="I3721" s="42" t="s">
        <v>63</v>
      </c>
      <c r="J3721" s="42" t="s">
        <v>433</v>
      </c>
      <c r="K3721" s="42" t="s">
        <v>1493</v>
      </c>
      <c r="L3721" s="2">
        <v>46203</v>
      </c>
      <c r="M3721" s="42" t="s">
        <v>582</v>
      </c>
    </row>
    <row r="3722" spans="1:13" x14ac:dyDescent="0.25">
      <c r="A3722" s="42" t="s">
        <v>592</v>
      </c>
      <c r="B3722" s="42" t="s">
        <v>549</v>
      </c>
      <c r="C3722" s="42" t="s">
        <v>1069</v>
      </c>
      <c r="D3722" s="42" t="s">
        <v>409</v>
      </c>
      <c r="E3722">
        <v>1032807</v>
      </c>
      <c r="F3722">
        <v>16</v>
      </c>
      <c r="G3722" s="2">
        <v>45712</v>
      </c>
      <c r="H3722" s="42" t="s">
        <v>432</v>
      </c>
      <c r="I3722" s="42" t="s">
        <v>63</v>
      </c>
      <c r="J3722" s="42" t="s">
        <v>433</v>
      </c>
      <c r="K3722" s="42" t="s">
        <v>1069</v>
      </c>
      <c r="L3722" s="2">
        <v>46203</v>
      </c>
      <c r="M3722" s="42" t="s">
        <v>582</v>
      </c>
    </row>
    <row r="3723" spans="1:13" x14ac:dyDescent="0.25">
      <c r="A3723" s="42" t="s">
        <v>592</v>
      </c>
      <c r="B3723" s="42" t="s">
        <v>549</v>
      </c>
      <c r="C3723" s="42" t="s">
        <v>1069</v>
      </c>
      <c r="D3723" s="42" t="s">
        <v>409</v>
      </c>
      <c r="E3723">
        <v>1032807</v>
      </c>
      <c r="F3723">
        <v>16</v>
      </c>
      <c r="G3723" s="2">
        <v>45712</v>
      </c>
      <c r="H3723" s="42" t="s">
        <v>432</v>
      </c>
      <c r="I3723" s="42" t="s">
        <v>63</v>
      </c>
      <c r="J3723" s="42" t="s">
        <v>433</v>
      </c>
      <c r="K3723" s="42" t="s">
        <v>1069</v>
      </c>
      <c r="L3723" s="2">
        <v>46203</v>
      </c>
      <c r="M3723" s="42" t="s">
        <v>582</v>
      </c>
    </row>
    <row r="3724" spans="1:13" x14ac:dyDescent="0.25">
      <c r="A3724" s="42" t="s">
        <v>932</v>
      </c>
      <c r="B3724" s="42" t="s">
        <v>837</v>
      </c>
      <c r="C3724" s="42" t="s">
        <v>988</v>
      </c>
      <c r="D3724" s="42" t="s">
        <v>409</v>
      </c>
      <c r="E3724">
        <v>928882</v>
      </c>
      <c r="F3724">
        <v>5</v>
      </c>
      <c r="G3724" s="2">
        <v>45705</v>
      </c>
      <c r="H3724" s="42" t="s">
        <v>432</v>
      </c>
      <c r="I3724" s="42" t="s">
        <v>63</v>
      </c>
      <c r="J3724" s="42" t="s">
        <v>433</v>
      </c>
      <c r="K3724" s="42" t="s">
        <v>988</v>
      </c>
      <c r="L3724" s="2">
        <v>46203</v>
      </c>
      <c r="M3724" s="42" t="s">
        <v>582</v>
      </c>
    </row>
    <row r="3725" spans="1:13" x14ac:dyDescent="0.25">
      <c r="A3725" s="42" t="s">
        <v>1716</v>
      </c>
      <c r="B3725" s="42" t="s">
        <v>1717</v>
      </c>
      <c r="C3725" s="42" t="s">
        <v>1718</v>
      </c>
      <c r="D3725" s="42" t="s">
        <v>409</v>
      </c>
      <c r="E3725">
        <v>900000</v>
      </c>
      <c r="F3725">
        <v>19</v>
      </c>
      <c r="G3725" s="2">
        <v>45926</v>
      </c>
      <c r="H3725" s="42" t="s">
        <v>432</v>
      </c>
      <c r="I3725" s="42" t="s">
        <v>63</v>
      </c>
      <c r="J3725" s="42" t="s">
        <v>433</v>
      </c>
      <c r="K3725" s="42" t="s">
        <v>1719</v>
      </c>
      <c r="L3725" s="2">
        <v>46203</v>
      </c>
      <c r="M3725" s="42" t="s">
        <v>582</v>
      </c>
    </row>
    <row r="3726" spans="1:13" x14ac:dyDescent="0.25">
      <c r="A3726" s="42" t="s">
        <v>177</v>
      </c>
      <c r="B3726" s="42" t="s">
        <v>1588</v>
      </c>
      <c r="C3726" s="42" t="s">
        <v>118</v>
      </c>
      <c r="D3726" s="42" t="s">
        <v>409</v>
      </c>
      <c r="E3726">
        <v>10000000</v>
      </c>
      <c r="F3726">
        <v>29</v>
      </c>
      <c r="G3726" s="2">
        <v>44769</v>
      </c>
      <c r="H3726" s="42" t="s">
        <v>432</v>
      </c>
      <c r="I3726" s="42" t="s">
        <v>63</v>
      </c>
      <c r="J3726" s="42" t="s">
        <v>433</v>
      </c>
      <c r="K3726" s="42" t="s">
        <v>118</v>
      </c>
      <c r="L3726" s="2">
        <v>46203</v>
      </c>
      <c r="M3726" s="42" t="s">
        <v>582</v>
      </c>
    </row>
    <row r="3727" spans="1:13" x14ac:dyDescent="0.25">
      <c r="A3727" s="42" t="s">
        <v>149</v>
      </c>
      <c r="B3727" s="42" t="s">
        <v>19</v>
      </c>
      <c r="C3727" s="42" t="s">
        <v>1715</v>
      </c>
      <c r="D3727" s="42" t="s">
        <v>409</v>
      </c>
      <c r="E3727">
        <v>984861</v>
      </c>
      <c r="F3727">
        <v>9</v>
      </c>
      <c r="G3727" s="2">
        <v>45910</v>
      </c>
      <c r="H3727" s="42" t="s">
        <v>432</v>
      </c>
      <c r="I3727" s="42" t="s">
        <v>63</v>
      </c>
      <c r="J3727" s="42" t="s">
        <v>433</v>
      </c>
      <c r="K3727" s="42" t="s">
        <v>1715</v>
      </c>
      <c r="L3727" s="2">
        <v>46203</v>
      </c>
      <c r="M3727" s="42" t="s">
        <v>582</v>
      </c>
    </row>
    <row r="3728" spans="1:13" x14ac:dyDescent="0.25">
      <c r="A3728" s="42" t="s">
        <v>12014</v>
      </c>
      <c r="B3728" s="42" t="s">
        <v>12015</v>
      </c>
      <c r="C3728" s="42" t="s">
        <v>12016</v>
      </c>
      <c r="D3728" s="42" t="s">
        <v>409</v>
      </c>
      <c r="E3728">
        <v>60815</v>
      </c>
      <c r="F3728">
        <v>2</v>
      </c>
      <c r="G3728" s="2">
        <v>46178</v>
      </c>
      <c r="H3728" s="42" t="s">
        <v>432</v>
      </c>
      <c r="I3728" s="42" t="s">
        <v>63</v>
      </c>
      <c r="J3728" s="42" t="s">
        <v>433</v>
      </c>
      <c r="K3728" s="42" t="s">
        <v>12016</v>
      </c>
      <c r="L3728" s="2">
        <v>46178</v>
      </c>
      <c r="M3728" s="42" t="s">
        <v>582</v>
      </c>
    </row>
    <row r="3729" spans="1:13" x14ac:dyDescent="0.25">
      <c r="A3729" s="42" t="s">
        <v>12014</v>
      </c>
      <c r="B3729" s="42" t="s">
        <v>12015</v>
      </c>
      <c r="C3729" s="42" t="s">
        <v>12016</v>
      </c>
      <c r="D3729" s="42" t="s">
        <v>409</v>
      </c>
      <c r="E3729">
        <v>512870</v>
      </c>
      <c r="F3729">
        <v>2</v>
      </c>
      <c r="G3729" s="2">
        <v>46178</v>
      </c>
      <c r="H3729" s="42" t="s">
        <v>432</v>
      </c>
      <c r="I3729" s="42" t="s">
        <v>63</v>
      </c>
      <c r="J3729" s="42" t="s">
        <v>433</v>
      </c>
      <c r="K3729" s="42" t="s">
        <v>12016</v>
      </c>
      <c r="L3729" s="2">
        <v>46178</v>
      </c>
      <c r="M3729" s="42" t="s">
        <v>582</v>
      </c>
    </row>
    <row r="3730" spans="1:13" x14ac:dyDescent="0.25">
      <c r="A3730" s="42" t="s">
        <v>6062</v>
      </c>
      <c r="B3730" s="42" t="s">
        <v>6063</v>
      </c>
      <c r="C3730" s="42" t="s">
        <v>10022</v>
      </c>
      <c r="D3730" s="42" t="s">
        <v>409</v>
      </c>
      <c r="E3730">
        <v>0</v>
      </c>
      <c r="F3730">
        <v>12</v>
      </c>
      <c r="G3730" s="2">
        <v>46132</v>
      </c>
      <c r="H3730" s="42" t="s">
        <v>432</v>
      </c>
      <c r="I3730" s="42" t="s">
        <v>63</v>
      </c>
      <c r="J3730" s="42" t="s">
        <v>433</v>
      </c>
      <c r="K3730" s="42" t="s">
        <v>10022</v>
      </c>
      <c r="L3730" s="2">
        <v>46173</v>
      </c>
      <c r="M3730" s="42" t="s">
        <v>582</v>
      </c>
    </row>
    <row r="3731" spans="1:13" x14ac:dyDescent="0.25">
      <c r="A3731" s="42" t="s">
        <v>592</v>
      </c>
      <c r="B3731" s="42" t="s">
        <v>549</v>
      </c>
      <c r="C3731" s="42" t="s">
        <v>1069</v>
      </c>
      <c r="D3731" s="42" t="s">
        <v>409</v>
      </c>
      <c r="E3731">
        <v>1032807</v>
      </c>
      <c r="F3731">
        <v>16</v>
      </c>
      <c r="G3731" s="2">
        <v>45712</v>
      </c>
      <c r="H3731" s="42" t="s">
        <v>432</v>
      </c>
      <c r="I3731" s="42" t="s">
        <v>63</v>
      </c>
      <c r="J3731" s="42" t="s">
        <v>433</v>
      </c>
      <c r="K3731" s="42" t="s">
        <v>1069</v>
      </c>
      <c r="L3731" s="2">
        <v>46172</v>
      </c>
      <c r="M3731" s="42" t="s">
        <v>582</v>
      </c>
    </row>
    <row r="3732" spans="1:13" x14ac:dyDescent="0.25">
      <c r="A3732" s="42" t="s">
        <v>188</v>
      </c>
      <c r="B3732" s="42" t="s">
        <v>47</v>
      </c>
      <c r="C3732" s="42" t="s">
        <v>1766</v>
      </c>
      <c r="D3732" s="42" t="s">
        <v>409</v>
      </c>
      <c r="E3732">
        <v>700000</v>
      </c>
      <c r="F3732">
        <v>9</v>
      </c>
      <c r="G3732" s="2">
        <v>45945</v>
      </c>
      <c r="H3732" s="42" t="s">
        <v>432</v>
      </c>
      <c r="I3732" s="42" t="s">
        <v>63</v>
      </c>
      <c r="J3732" s="42" t="s">
        <v>433</v>
      </c>
      <c r="K3732" s="42" t="s">
        <v>1766</v>
      </c>
      <c r="L3732" s="2">
        <v>46172</v>
      </c>
      <c r="M3732" s="42" t="s">
        <v>582</v>
      </c>
    </row>
    <row r="3733" spans="1:13" x14ac:dyDescent="0.25">
      <c r="A3733" s="42" t="s">
        <v>156</v>
      </c>
      <c r="B3733" s="42" t="s">
        <v>3</v>
      </c>
      <c r="C3733" s="42" t="s">
        <v>678</v>
      </c>
      <c r="D3733" s="42" t="s">
        <v>409</v>
      </c>
      <c r="E3733">
        <v>875000</v>
      </c>
      <c r="F3733">
        <v>24</v>
      </c>
      <c r="G3733" s="2">
        <v>45677</v>
      </c>
      <c r="H3733" s="42" t="s">
        <v>432</v>
      </c>
      <c r="I3733" s="42" t="s">
        <v>63</v>
      </c>
      <c r="J3733" s="42" t="s">
        <v>433</v>
      </c>
      <c r="K3733" s="42" t="s">
        <v>678</v>
      </c>
      <c r="L3733" s="2">
        <v>46172</v>
      </c>
      <c r="M3733" s="42" t="s">
        <v>582</v>
      </c>
    </row>
    <row r="3734" spans="1:13" x14ac:dyDescent="0.25">
      <c r="A3734" s="42" t="s">
        <v>1332</v>
      </c>
      <c r="B3734" s="42" t="s">
        <v>1333</v>
      </c>
      <c r="C3734" s="42" t="s">
        <v>1418</v>
      </c>
      <c r="D3734" s="42" t="s">
        <v>409</v>
      </c>
      <c r="E3734">
        <v>5000000</v>
      </c>
      <c r="F3734">
        <v>16</v>
      </c>
      <c r="G3734" s="2">
        <v>45838</v>
      </c>
      <c r="H3734" s="42" t="s">
        <v>432</v>
      </c>
      <c r="I3734" s="42" t="s">
        <v>63</v>
      </c>
      <c r="J3734" s="42" t="s">
        <v>433</v>
      </c>
      <c r="K3734" s="42" t="s">
        <v>1418</v>
      </c>
      <c r="L3734" s="2">
        <v>46172</v>
      </c>
      <c r="M3734" s="42" t="s">
        <v>582</v>
      </c>
    </row>
    <row r="3735" spans="1:13" x14ac:dyDescent="0.25">
      <c r="A3735" s="42" t="s">
        <v>149</v>
      </c>
      <c r="B3735" s="42" t="s">
        <v>19</v>
      </c>
      <c r="C3735" s="42" t="s">
        <v>1715</v>
      </c>
      <c r="D3735" s="42" t="s">
        <v>409</v>
      </c>
      <c r="E3735">
        <v>984861</v>
      </c>
      <c r="F3735">
        <v>9</v>
      </c>
      <c r="G3735" s="2">
        <v>45910</v>
      </c>
      <c r="H3735" s="42" t="s">
        <v>432</v>
      </c>
      <c r="I3735" s="42" t="s">
        <v>63</v>
      </c>
      <c r="J3735" s="42" t="s">
        <v>433</v>
      </c>
      <c r="K3735" s="42" t="s">
        <v>1715</v>
      </c>
      <c r="L3735" s="2">
        <v>46172</v>
      </c>
      <c r="M3735" s="42" t="s">
        <v>582</v>
      </c>
    </row>
    <row r="3736" spans="1:13" x14ac:dyDescent="0.25">
      <c r="A3736" s="42" t="s">
        <v>592</v>
      </c>
      <c r="B3736" s="42" t="s">
        <v>549</v>
      </c>
      <c r="C3736" s="42" t="s">
        <v>1493</v>
      </c>
      <c r="D3736" s="42" t="s">
        <v>409</v>
      </c>
      <c r="E3736">
        <v>1153495</v>
      </c>
      <c r="F3736">
        <v>12</v>
      </c>
      <c r="G3736" s="2">
        <v>45863</v>
      </c>
      <c r="H3736" s="42" t="s">
        <v>432</v>
      </c>
      <c r="I3736" s="42" t="s">
        <v>63</v>
      </c>
      <c r="J3736" s="42" t="s">
        <v>433</v>
      </c>
      <c r="K3736" s="42" t="s">
        <v>1493</v>
      </c>
      <c r="L3736" s="2">
        <v>46172</v>
      </c>
      <c r="M3736" s="42" t="s">
        <v>582</v>
      </c>
    </row>
    <row r="3737" spans="1:13" x14ac:dyDescent="0.25">
      <c r="A3737" s="42" t="s">
        <v>183</v>
      </c>
      <c r="B3737" s="42" t="s">
        <v>1361</v>
      </c>
      <c r="C3737" s="42" t="s">
        <v>1335</v>
      </c>
      <c r="D3737" s="42" t="s">
        <v>409</v>
      </c>
      <c r="E3737">
        <v>208262</v>
      </c>
      <c r="F3737">
        <v>12</v>
      </c>
      <c r="G3737" s="2">
        <v>45793</v>
      </c>
      <c r="H3737" s="42" t="s">
        <v>432</v>
      </c>
      <c r="I3737" s="42" t="s">
        <v>63</v>
      </c>
      <c r="J3737" s="42" t="s">
        <v>433</v>
      </c>
      <c r="K3737" s="42" t="s">
        <v>1335</v>
      </c>
      <c r="L3737" s="2">
        <v>46172</v>
      </c>
      <c r="M3737" s="42" t="s">
        <v>582</v>
      </c>
    </row>
    <row r="3738" spans="1:13" x14ac:dyDescent="0.25">
      <c r="A3738" s="42" t="s">
        <v>177</v>
      </c>
      <c r="B3738" s="42" t="s">
        <v>1588</v>
      </c>
      <c r="C3738" s="42" t="s">
        <v>118</v>
      </c>
      <c r="D3738" s="42" t="s">
        <v>409</v>
      </c>
      <c r="E3738">
        <v>10000000</v>
      </c>
      <c r="F3738">
        <v>29</v>
      </c>
      <c r="G3738" s="2">
        <v>44769</v>
      </c>
      <c r="H3738" s="42" t="s">
        <v>432</v>
      </c>
      <c r="I3738" s="42" t="s">
        <v>63</v>
      </c>
      <c r="J3738" s="42" t="s">
        <v>433</v>
      </c>
      <c r="K3738" s="42" t="s">
        <v>118</v>
      </c>
      <c r="L3738" s="2">
        <v>46172</v>
      </c>
      <c r="M3738" s="42" t="s">
        <v>582</v>
      </c>
    </row>
    <row r="3739" spans="1:13" x14ac:dyDescent="0.25">
      <c r="A3739" s="42" t="s">
        <v>1716</v>
      </c>
      <c r="B3739" s="42" t="s">
        <v>1717</v>
      </c>
      <c r="C3739" s="42" t="s">
        <v>1718</v>
      </c>
      <c r="D3739" s="42" t="s">
        <v>409</v>
      </c>
      <c r="E3739">
        <v>900000</v>
      </c>
      <c r="F3739">
        <v>19</v>
      </c>
      <c r="G3739" s="2">
        <v>45926</v>
      </c>
      <c r="H3739" s="42" t="s">
        <v>432</v>
      </c>
      <c r="I3739" s="42" t="s">
        <v>63</v>
      </c>
      <c r="J3739" s="42" t="s">
        <v>433</v>
      </c>
      <c r="K3739" s="42" t="s">
        <v>1719</v>
      </c>
      <c r="L3739" s="2">
        <v>46172</v>
      </c>
      <c r="M3739" s="42" t="s">
        <v>582</v>
      </c>
    </row>
    <row r="3740" spans="1:13" x14ac:dyDescent="0.25">
      <c r="A3740" s="42" t="s">
        <v>183</v>
      </c>
      <c r="B3740" s="42" t="s">
        <v>1361</v>
      </c>
      <c r="C3740" s="42" t="s">
        <v>1767</v>
      </c>
      <c r="D3740" s="42" t="s">
        <v>409</v>
      </c>
      <c r="E3740">
        <v>1500000</v>
      </c>
      <c r="F3740">
        <v>11</v>
      </c>
      <c r="G3740" s="2">
        <v>45946</v>
      </c>
      <c r="H3740" s="42" t="s">
        <v>432</v>
      </c>
      <c r="I3740" s="42" t="s">
        <v>63</v>
      </c>
      <c r="J3740" s="42" t="s">
        <v>433</v>
      </c>
      <c r="K3740" s="42" t="s">
        <v>1767</v>
      </c>
      <c r="L3740" s="2">
        <v>46172</v>
      </c>
      <c r="M3740" s="42" t="s">
        <v>582</v>
      </c>
    </row>
    <row r="3741" spans="1:13" x14ac:dyDescent="0.25">
      <c r="A3741" s="42" t="s">
        <v>321</v>
      </c>
      <c r="B3741" s="42" t="s">
        <v>318</v>
      </c>
      <c r="C3741" s="42" t="s">
        <v>1601</v>
      </c>
      <c r="D3741" s="42" t="s">
        <v>409</v>
      </c>
      <c r="E3741">
        <v>344011</v>
      </c>
      <c r="F3741">
        <v>9</v>
      </c>
      <c r="G3741" s="2">
        <v>45898</v>
      </c>
      <c r="H3741" s="42" t="s">
        <v>432</v>
      </c>
      <c r="I3741" s="42" t="s">
        <v>63</v>
      </c>
      <c r="J3741" s="42" t="s">
        <v>433</v>
      </c>
      <c r="K3741" s="42" t="s">
        <v>1601</v>
      </c>
      <c r="L3741" s="2">
        <v>46163</v>
      </c>
      <c r="M3741" s="42" t="s">
        <v>582</v>
      </c>
    </row>
    <row r="3742" spans="1:13" x14ac:dyDescent="0.25">
      <c r="A3742" s="42" t="s">
        <v>978</v>
      </c>
      <c r="B3742" s="42" t="s">
        <v>979</v>
      </c>
      <c r="C3742" s="42" t="s">
        <v>10023</v>
      </c>
      <c r="D3742" s="42" t="s">
        <v>409</v>
      </c>
      <c r="E3742">
        <v>7039041</v>
      </c>
      <c r="F3742">
        <v>2</v>
      </c>
      <c r="G3742" s="2">
        <v>46153</v>
      </c>
      <c r="H3742" s="42" t="s">
        <v>432</v>
      </c>
      <c r="I3742" s="42" t="s">
        <v>63</v>
      </c>
      <c r="J3742" s="42" t="s">
        <v>433</v>
      </c>
      <c r="K3742" s="42" t="s">
        <v>10023</v>
      </c>
      <c r="L3742" s="2">
        <v>46153</v>
      </c>
      <c r="M3742" s="42" t="s">
        <v>582</v>
      </c>
    </row>
    <row r="3743" spans="1:13" x14ac:dyDescent="0.25">
      <c r="A3743" s="42" t="s">
        <v>182</v>
      </c>
      <c r="B3743" s="42" t="s">
        <v>18</v>
      </c>
      <c r="C3743" s="42" t="s">
        <v>2297</v>
      </c>
      <c r="D3743" s="42" t="s">
        <v>409</v>
      </c>
      <c r="E3743">
        <v>800000</v>
      </c>
      <c r="F3743">
        <v>6</v>
      </c>
      <c r="G3743" s="2">
        <v>45996</v>
      </c>
      <c r="H3743" s="42" t="s">
        <v>432</v>
      </c>
      <c r="I3743" s="42" t="s">
        <v>63</v>
      </c>
      <c r="J3743" s="42" t="s">
        <v>433</v>
      </c>
      <c r="K3743" s="42" t="s">
        <v>2297</v>
      </c>
      <c r="L3743" s="2">
        <v>46147</v>
      </c>
      <c r="M3743" s="42" t="s">
        <v>582</v>
      </c>
    </row>
    <row r="3744" spans="1:13" x14ac:dyDescent="0.25">
      <c r="A3744" s="42" t="s">
        <v>177</v>
      </c>
      <c r="B3744" s="42" t="s">
        <v>1588</v>
      </c>
      <c r="C3744" s="42" t="s">
        <v>118</v>
      </c>
      <c r="D3744" s="42" t="s">
        <v>409</v>
      </c>
      <c r="E3744">
        <v>10000000</v>
      </c>
      <c r="F3744">
        <v>29</v>
      </c>
      <c r="G3744" s="2">
        <v>44769</v>
      </c>
      <c r="H3744" s="42" t="s">
        <v>432</v>
      </c>
      <c r="I3744" s="42" t="s">
        <v>63</v>
      </c>
      <c r="J3744" s="42" t="s">
        <v>433</v>
      </c>
      <c r="K3744" s="42" t="s">
        <v>118</v>
      </c>
      <c r="L3744" s="2">
        <v>46142</v>
      </c>
      <c r="M3744" s="42" t="s">
        <v>582</v>
      </c>
    </row>
    <row r="3745" spans="1:13" x14ac:dyDescent="0.25">
      <c r="A3745" s="42" t="s">
        <v>156</v>
      </c>
      <c r="B3745" s="42" t="s">
        <v>3</v>
      </c>
      <c r="C3745" s="42" t="s">
        <v>678</v>
      </c>
      <c r="D3745" s="42" t="s">
        <v>409</v>
      </c>
      <c r="E3745">
        <v>875000</v>
      </c>
      <c r="F3745">
        <v>24</v>
      </c>
      <c r="G3745" s="2">
        <v>45677</v>
      </c>
      <c r="H3745" s="42" t="s">
        <v>432</v>
      </c>
      <c r="I3745" s="42" t="s">
        <v>63</v>
      </c>
      <c r="J3745" s="42" t="s">
        <v>433</v>
      </c>
      <c r="K3745" s="42" t="s">
        <v>678</v>
      </c>
      <c r="L3745" s="2">
        <v>46142</v>
      </c>
      <c r="M3745" s="42" t="s">
        <v>582</v>
      </c>
    </row>
    <row r="3746" spans="1:13" x14ac:dyDescent="0.25">
      <c r="A3746" s="42" t="s">
        <v>1716</v>
      </c>
      <c r="B3746" s="42" t="s">
        <v>1717</v>
      </c>
      <c r="C3746" s="42" t="s">
        <v>1718</v>
      </c>
      <c r="D3746" s="42" t="s">
        <v>409</v>
      </c>
      <c r="E3746">
        <v>900000</v>
      </c>
      <c r="F3746">
        <v>19</v>
      </c>
      <c r="G3746" s="2">
        <v>45926</v>
      </c>
      <c r="H3746" s="42" t="s">
        <v>432</v>
      </c>
      <c r="I3746" s="42" t="s">
        <v>63</v>
      </c>
      <c r="J3746" s="42" t="s">
        <v>433</v>
      </c>
      <c r="K3746" s="42" t="s">
        <v>1719</v>
      </c>
      <c r="L3746" s="2">
        <v>46142</v>
      </c>
      <c r="M3746" s="42" t="s">
        <v>582</v>
      </c>
    </row>
    <row r="3747" spans="1:13" x14ac:dyDescent="0.25">
      <c r="A3747" s="42" t="s">
        <v>188</v>
      </c>
      <c r="B3747" s="42" t="s">
        <v>47</v>
      </c>
      <c r="C3747" s="42" t="s">
        <v>1766</v>
      </c>
      <c r="D3747" s="42" t="s">
        <v>409</v>
      </c>
      <c r="E3747">
        <v>700000</v>
      </c>
      <c r="F3747">
        <v>9</v>
      </c>
      <c r="G3747" s="2">
        <v>45945</v>
      </c>
      <c r="H3747" s="42" t="s">
        <v>432</v>
      </c>
      <c r="I3747" s="42" t="s">
        <v>63</v>
      </c>
      <c r="J3747" s="42" t="s">
        <v>433</v>
      </c>
      <c r="K3747" s="42" t="s">
        <v>1766</v>
      </c>
      <c r="L3747" s="2">
        <v>46142</v>
      </c>
      <c r="M3747" s="42" t="s">
        <v>582</v>
      </c>
    </row>
    <row r="3748" spans="1:13" x14ac:dyDescent="0.25">
      <c r="A3748" s="42" t="s">
        <v>188</v>
      </c>
      <c r="B3748" s="42" t="s">
        <v>47</v>
      </c>
      <c r="C3748" s="42" t="s">
        <v>1766</v>
      </c>
      <c r="D3748" s="42" t="s">
        <v>409</v>
      </c>
      <c r="E3748">
        <v>700000</v>
      </c>
      <c r="F3748">
        <v>9</v>
      </c>
      <c r="G3748" s="2">
        <v>45945</v>
      </c>
      <c r="H3748" s="42" t="s">
        <v>432</v>
      </c>
      <c r="I3748" s="42" t="s">
        <v>63</v>
      </c>
      <c r="J3748" s="42" t="s">
        <v>433</v>
      </c>
      <c r="K3748" s="42" t="s">
        <v>1766</v>
      </c>
      <c r="L3748" s="2">
        <v>46142</v>
      </c>
      <c r="M3748" s="42" t="s">
        <v>582</v>
      </c>
    </row>
    <row r="3749" spans="1:13" x14ac:dyDescent="0.25">
      <c r="A3749" s="42" t="s">
        <v>592</v>
      </c>
      <c r="B3749" s="42" t="s">
        <v>549</v>
      </c>
      <c r="C3749" s="42" t="s">
        <v>1069</v>
      </c>
      <c r="D3749" s="42" t="s">
        <v>409</v>
      </c>
      <c r="E3749">
        <v>1032807</v>
      </c>
      <c r="F3749">
        <v>16</v>
      </c>
      <c r="G3749" s="2">
        <v>45712</v>
      </c>
      <c r="H3749" s="42" t="s">
        <v>432</v>
      </c>
      <c r="I3749" s="42" t="s">
        <v>63</v>
      </c>
      <c r="J3749" s="42" t="s">
        <v>433</v>
      </c>
      <c r="K3749" s="42" t="s">
        <v>1069</v>
      </c>
      <c r="L3749" s="2">
        <v>46142</v>
      </c>
      <c r="M3749" s="42" t="s">
        <v>582</v>
      </c>
    </row>
    <row r="3750" spans="1:13" x14ac:dyDescent="0.25">
      <c r="A3750" s="42" t="s">
        <v>183</v>
      </c>
      <c r="B3750" s="42" t="s">
        <v>1361</v>
      </c>
      <c r="C3750" s="42" t="s">
        <v>1335</v>
      </c>
      <c r="D3750" s="42" t="s">
        <v>409</v>
      </c>
      <c r="E3750">
        <v>584574</v>
      </c>
      <c r="F3750">
        <v>12</v>
      </c>
      <c r="G3750" s="2">
        <v>45793</v>
      </c>
      <c r="H3750" s="42" t="s">
        <v>432</v>
      </c>
      <c r="I3750" s="42" t="s">
        <v>63</v>
      </c>
      <c r="J3750" s="42" t="s">
        <v>433</v>
      </c>
      <c r="K3750" s="42" t="s">
        <v>1335</v>
      </c>
      <c r="L3750" s="2">
        <v>46142</v>
      </c>
      <c r="M3750" s="42" t="s">
        <v>582</v>
      </c>
    </row>
    <row r="3751" spans="1:13" x14ac:dyDescent="0.25">
      <c r="A3751" s="42" t="s">
        <v>183</v>
      </c>
      <c r="B3751" s="42" t="s">
        <v>1361</v>
      </c>
      <c r="C3751" s="42" t="s">
        <v>1767</v>
      </c>
      <c r="D3751" s="42" t="s">
        <v>409</v>
      </c>
      <c r="E3751">
        <v>1500000</v>
      </c>
      <c r="F3751">
        <v>11</v>
      </c>
      <c r="G3751" s="2">
        <v>45946</v>
      </c>
      <c r="H3751" s="42" t="s">
        <v>432</v>
      </c>
      <c r="I3751" s="42" t="s">
        <v>63</v>
      </c>
      <c r="J3751" s="42" t="s">
        <v>433</v>
      </c>
      <c r="K3751" s="42" t="s">
        <v>1767</v>
      </c>
      <c r="L3751" s="2">
        <v>46142</v>
      </c>
      <c r="M3751" s="42" t="s">
        <v>582</v>
      </c>
    </row>
    <row r="3752" spans="1:13" x14ac:dyDescent="0.25">
      <c r="A3752" s="42" t="s">
        <v>1332</v>
      </c>
      <c r="B3752" s="42" t="s">
        <v>1333</v>
      </c>
      <c r="C3752" s="42" t="s">
        <v>1418</v>
      </c>
      <c r="D3752" s="42" t="s">
        <v>409</v>
      </c>
      <c r="E3752">
        <v>5000000</v>
      </c>
      <c r="F3752">
        <v>16</v>
      </c>
      <c r="G3752" s="2">
        <v>45838</v>
      </c>
      <c r="H3752" s="42" t="s">
        <v>432</v>
      </c>
      <c r="I3752" s="42" t="s">
        <v>63</v>
      </c>
      <c r="J3752" s="42" t="s">
        <v>433</v>
      </c>
      <c r="K3752" s="42" t="s">
        <v>1418</v>
      </c>
      <c r="L3752" s="2">
        <v>46142</v>
      </c>
      <c r="M3752" s="42" t="s">
        <v>582</v>
      </c>
    </row>
    <row r="3753" spans="1:13" x14ac:dyDescent="0.25">
      <c r="A3753" s="42" t="s">
        <v>1332</v>
      </c>
      <c r="B3753" s="42" t="s">
        <v>1333</v>
      </c>
      <c r="C3753" s="42" t="s">
        <v>1418</v>
      </c>
      <c r="D3753" s="42" t="s">
        <v>409</v>
      </c>
      <c r="E3753">
        <v>5000000</v>
      </c>
      <c r="F3753">
        <v>16</v>
      </c>
      <c r="G3753" s="2">
        <v>45838</v>
      </c>
      <c r="H3753" s="42" t="s">
        <v>432</v>
      </c>
      <c r="I3753" s="42" t="s">
        <v>63</v>
      </c>
      <c r="J3753" s="42" t="s">
        <v>433</v>
      </c>
      <c r="K3753" s="42" t="s">
        <v>1418</v>
      </c>
      <c r="L3753" s="2">
        <v>46142</v>
      </c>
      <c r="M3753" s="42" t="s">
        <v>582</v>
      </c>
    </row>
    <row r="3754" spans="1:13" x14ac:dyDescent="0.25">
      <c r="A3754" s="42" t="s">
        <v>592</v>
      </c>
      <c r="B3754" s="42" t="s">
        <v>549</v>
      </c>
      <c r="C3754" s="42" t="s">
        <v>1493</v>
      </c>
      <c r="D3754" s="42" t="s">
        <v>409</v>
      </c>
      <c r="E3754">
        <v>1153495</v>
      </c>
      <c r="F3754">
        <v>12</v>
      </c>
      <c r="G3754" s="2">
        <v>45863</v>
      </c>
      <c r="H3754" s="42" t="s">
        <v>432</v>
      </c>
      <c r="I3754" s="42" t="s">
        <v>63</v>
      </c>
      <c r="J3754" s="42" t="s">
        <v>433</v>
      </c>
      <c r="K3754" s="42" t="s">
        <v>1493</v>
      </c>
      <c r="L3754" s="2">
        <v>46142</v>
      </c>
      <c r="M3754" s="42" t="s">
        <v>582</v>
      </c>
    </row>
    <row r="3755" spans="1:13" x14ac:dyDescent="0.25">
      <c r="A3755" s="42" t="s">
        <v>149</v>
      </c>
      <c r="B3755" s="42" t="s">
        <v>19</v>
      </c>
      <c r="C3755" s="42" t="s">
        <v>1715</v>
      </c>
      <c r="D3755" s="42" t="s">
        <v>409</v>
      </c>
      <c r="E3755">
        <v>984861</v>
      </c>
      <c r="F3755">
        <v>9</v>
      </c>
      <c r="G3755" s="2">
        <v>45910</v>
      </c>
      <c r="H3755" s="42" t="s">
        <v>432</v>
      </c>
      <c r="I3755" s="42" t="s">
        <v>63</v>
      </c>
      <c r="J3755" s="42" t="s">
        <v>433</v>
      </c>
      <c r="K3755" s="42" t="s">
        <v>1715</v>
      </c>
      <c r="L3755" s="2">
        <v>46142</v>
      </c>
      <c r="M3755" s="42" t="s">
        <v>582</v>
      </c>
    </row>
    <row r="3756" spans="1:13" x14ac:dyDescent="0.25">
      <c r="A3756" s="42" t="s">
        <v>322</v>
      </c>
      <c r="B3756" s="42" t="s">
        <v>319</v>
      </c>
      <c r="C3756" s="42" t="s">
        <v>6396</v>
      </c>
      <c r="D3756" s="42" t="s">
        <v>409</v>
      </c>
      <c r="E3756">
        <v>131478</v>
      </c>
      <c r="F3756">
        <v>2</v>
      </c>
      <c r="G3756" s="2">
        <v>46139</v>
      </c>
      <c r="H3756" s="42" t="s">
        <v>432</v>
      </c>
      <c r="I3756" s="42" t="s">
        <v>63</v>
      </c>
      <c r="J3756" s="42" t="s">
        <v>433</v>
      </c>
      <c r="K3756" s="42" t="s">
        <v>6396</v>
      </c>
      <c r="L3756" s="2">
        <v>46139</v>
      </c>
      <c r="M3756" s="42" t="s">
        <v>582</v>
      </c>
    </row>
    <row r="3757" spans="1:13" x14ac:dyDescent="0.25">
      <c r="A3757" s="42" t="s">
        <v>322</v>
      </c>
      <c r="B3757" s="42" t="s">
        <v>319</v>
      </c>
      <c r="C3757" s="42" t="s">
        <v>6396</v>
      </c>
      <c r="D3757" s="42" t="s">
        <v>409</v>
      </c>
      <c r="E3757">
        <v>218506</v>
      </c>
      <c r="F3757">
        <v>2</v>
      </c>
      <c r="G3757" s="2">
        <v>46139</v>
      </c>
      <c r="H3757" s="42" t="s">
        <v>432</v>
      </c>
      <c r="I3757" s="42" t="s">
        <v>63</v>
      </c>
      <c r="J3757" s="42" t="s">
        <v>433</v>
      </c>
      <c r="K3757" s="42" t="s">
        <v>6396</v>
      </c>
      <c r="L3757" s="2">
        <v>46139</v>
      </c>
      <c r="M3757" s="42" t="s">
        <v>582</v>
      </c>
    </row>
    <row r="3758" spans="1:13" x14ac:dyDescent="0.25">
      <c r="A3758" s="42" t="s">
        <v>978</v>
      </c>
      <c r="B3758" s="42" t="s">
        <v>979</v>
      </c>
      <c r="C3758" s="42" t="s">
        <v>10023</v>
      </c>
      <c r="D3758" s="42" t="s">
        <v>409</v>
      </c>
      <c r="E3758">
        <v>55797</v>
      </c>
      <c r="F3758">
        <v>2</v>
      </c>
      <c r="G3758" s="2">
        <v>46153</v>
      </c>
      <c r="H3758" s="42" t="s">
        <v>432</v>
      </c>
      <c r="I3758" s="42" t="s">
        <v>63</v>
      </c>
      <c r="J3758" s="42" t="s">
        <v>433</v>
      </c>
      <c r="K3758" s="42" t="s">
        <v>10023</v>
      </c>
      <c r="L3758" s="2">
        <v>46126</v>
      </c>
      <c r="M3758" s="42" t="s">
        <v>582</v>
      </c>
    </row>
    <row r="3759" spans="1:13" x14ac:dyDescent="0.25">
      <c r="A3759" s="42" t="s">
        <v>321</v>
      </c>
      <c r="B3759" s="42" t="s">
        <v>318</v>
      </c>
      <c r="C3759" s="42" t="s">
        <v>1601</v>
      </c>
      <c r="D3759" s="42" t="s">
        <v>409</v>
      </c>
      <c r="E3759">
        <v>984008</v>
      </c>
      <c r="F3759">
        <v>9</v>
      </c>
      <c r="G3759" s="2">
        <v>45898</v>
      </c>
      <c r="H3759" s="42" t="s">
        <v>432</v>
      </c>
      <c r="I3759" s="42" t="s">
        <v>63</v>
      </c>
      <c r="J3759" s="42" t="s">
        <v>433</v>
      </c>
      <c r="K3759" s="42" t="s">
        <v>1601</v>
      </c>
      <c r="L3759" s="2">
        <v>46121</v>
      </c>
      <c r="M3759" s="42" t="s">
        <v>582</v>
      </c>
    </row>
    <row r="3760" spans="1:13" x14ac:dyDescent="0.25">
      <c r="A3760" s="42" t="s">
        <v>6073</v>
      </c>
      <c r="B3760" s="42" t="s">
        <v>6074</v>
      </c>
      <c r="C3760" s="42" t="s">
        <v>6075</v>
      </c>
      <c r="D3760" s="42" t="s">
        <v>409</v>
      </c>
      <c r="E3760">
        <v>5906</v>
      </c>
      <c r="F3760">
        <v>3</v>
      </c>
      <c r="G3760" s="2">
        <v>46085</v>
      </c>
      <c r="H3760" s="42" t="s">
        <v>432</v>
      </c>
      <c r="I3760" s="42" t="s">
        <v>63</v>
      </c>
      <c r="J3760" s="42" t="s">
        <v>433</v>
      </c>
      <c r="K3760" s="42" t="s">
        <v>6075</v>
      </c>
      <c r="L3760" s="2">
        <v>46121</v>
      </c>
      <c r="M3760" s="42" t="s">
        <v>582</v>
      </c>
    </row>
    <row r="3761" spans="1:13" x14ac:dyDescent="0.25">
      <c r="A3761" s="42" t="s">
        <v>7594</v>
      </c>
      <c r="B3761" s="42" t="s">
        <v>7595</v>
      </c>
      <c r="C3761" s="42" t="s">
        <v>6394</v>
      </c>
      <c r="D3761" s="42" t="s">
        <v>409</v>
      </c>
      <c r="E3761">
        <v>123152</v>
      </c>
      <c r="F3761">
        <v>5</v>
      </c>
      <c r="G3761" s="2">
        <v>45730</v>
      </c>
      <c r="H3761" s="42" t="s">
        <v>432</v>
      </c>
      <c r="I3761" s="42" t="s">
        <v>63</v>
      </c>
      <c r="J3761" s="42" t="s">
        <v>433</v>
      </c>
      <c r="K3761" s="42" t="s">
        <v>6394</v>
      </c>
      <c r="L3761" s="2">
        <v>46121</v>
      </c>
      <c r="M3761" s="42" t="s">
        <v>582</v>
      </c>
    </row>
    <row r="3762" spans="1:13" x14ac:dyDescent="0.25">
      <c r="A3762" s="42" t="s">
        <v>182</v>
      </c>
      <c r="B3762" s="42" t="s">
        <v>18</v>
      </c>
      <c r="C3762" s="42" t="s">
        <v>2297</v>
      </c>
      <c r="D3762" s="42" t="s">
        <v>409</v>
      </c>
      <c r="E3762">
        <v>1500000</v>
      </c>
      <c r="F3762">
        <v>6</v>
      </c>
      <c r="G3762" s="2">
        <v>45996</v>
      </c>
      <c r="H3762" s="42" t="s">
        <v>432</v>
      </c>
      <c r="I3762" s="42" t="s">
        <v>63</v>
      </c>
      <c r="J3762" s="42" t="s">
        <v>433</v>
      </c>
      <c r="K3762" s="42" t="s">
        <v>2297</v>
      </c>
      <c r="L3762" s="2">
        <v>46117</v>
      </c>
      <c r="M3762" s="42" t="s">
        <v>582</v>
      </c>
    </row>
    <row r="3763" spans="1:13" x14ac:dyDescent="0.25">
      <c r="A3763" s="42" t="s">
        <v>6073</v>
      </c>
      <c r="B3763" s="42" t="s">
        <v>6074</v>
      </c>
      <c r="C3763" s="42" t="s">
        <v>6075</v>
      </c>
      <c r="D3763" s="42" t="s">
        <v>409</v>
      </c>
      <c r="E3763">
        <v>183307</v>
      </c>
      <c r="F3763">
        <v>3</v>
      </c>
      <c r="G3763" s="2">
        <v>46085</v>
      </c>
      <c r="H3763" s="42" t="s">
        <v>432</v>
      </c>
      <c r="I3763" s="42" t="s">
        <v>63</v>
      </c>
      <c r="J3763" s="42" t="s">
        <v>433</v>
      </c>
      <c r="K3763" s="42" t="s">
        <v>6075</v>
      </c>
      <c r="L3763" s="2">
        <v>46112</v>
      </c>
      <c r="M3763" s="42" t="s">
        <v>582</v>
      </c>
    </row>
    <row r="3764" spans="1:13" x14ac:dyDescent="0.25">
      <c r="A3764" s="42" t="s">
        <v>177</v>
      </c>
      <c r="B3764" s="42" t="s">
        <v>1588</v>
      </c>
      <c r="C3764" s="42" t="s">
        <v>118</v>
      </c>
      <c r="D3764" s="42" t="s">
        <v>409</v>
      </c>
      <c r="E3764">
        <v>10000000</v>
      </c>
      <c r="F3764">
        <v>29</v>
      </c>
      <c r="G3764" s="2">
        <v>44769</v>
      </c>
      <c r="H3764" s="42" t="s">
        <v>432</v>
      </c>
      <c r="I3764" s="42" t="s">
        <v>63</v>
      </c>
      <c r="J3764" s="42" t="s">
        <v>433</v>
      </c>
      <c r="K3764" s="42" t="s">
        <v>118</v>
      </c>
      <c r="L3764" s="2">
        <v>46112</v>
      </c>
      <c r="M3764" s="42" t="s">
        <v>582</v>
      </c>
    </row>
    <row r="3765" spans="1:13" x14ac:dyDescent="0.25">
      <c r="A3765" s="42" t="s">
        <v>1332</v>
      </c>
      <c r="B3765" s="42" t="s">
        <v>1333</v>
      </c>
      <c r="C3765" s="42" t="s">
        <v>1334</v>
      </c>
      <c r="D3765" s="42" t="s">
        <v>409</v>
      </c>
      <c r="E3765">
        <v>1000000</v>
      </c>
      <c r="F3765">
        <v>4</v>
      </c>
      <c r="G3765" s="2">
        <v>45807</v>
      </c>
      <c r="H3765" s="42" t="s">
        <v>432</v>
      </c>
      <c r="I3765" s="42" t="s">
        <v>63</v>
      </c>
      <c r="J3765" s="42" t="s">
        <v>433</v>
      </c>
      <c r="K3765" s="42" t="s">
        <v>1334</v>
      </c>
      <c r="L3765" s="2">
        <v>46111</v>
      </c>
      <c r="M3765" s="42" t="s">
        <v>582</v>
      </c>
    </row>
    <row r="3766" spans="1:13" x14ac:dyDescent="0.25">
      <c r="A3766" s="42" t="s">
        <v>183</v>
      </c>
      <c r="B3766" s="42" t="s">
        <v>1361</v>
      </c>
      <c r="C3766" s="42" t="s">
        <v>1335</v>
      </c>
      <c r="D3766" s="42" t="s">
        <v>409</v>
      </c>
      <c r="E3766">
        <v>584574</v>
      </c>
      <c r="F3766">
        <v>12</v>
      </c>
      <c r="G3766" s="2">
        <v>45793</v>
      </c>
      <c r="H3766" s="42" t="s">
        <v>432</v>
      </c>
      <c r="I3766" s="42" t="s">
        <v>63</v>
      </c>
      <c r="J3766" s="42" t="s">
        <v>433</v>
      </c>
      <c r="K3766" s="42" t="s">
        <v>1335</v>
      </c>
      <c r="L3766" s="2">
        <v>46111</v>
      </c>
      <c r="M3766" s="42" t="s">
        <v>582</v>
      </c>
    </row>
    <row r="3767" spans="1:13" x14ac:dyDescent="0.25">
      <c r="A3767" s="42" t="s">
        <v>1332</v>
      </c>
      <c r="B3767" s="42" t="s">
        <v>1333</v>
      </c>
      <c r="C3767" s="42" t="s">
        <v>1418</v>
      </c>
      <c r="D3767" s="42" t="s">
        <v>409</v>
      </c>
      <c r="E3767">
        <v>8000000</v>
      </c>
      <c r="F3767">
        <v>16</v>
      </c>
      <c r="G3767" s="2">
        <v>45838</v>
      </c>
      <c r="H3767" s="42" t="s">
        <v>432</v>
      </c>
      <c r="I3767" s="42" t="s">
        <v>63</v>
      </c>
      <c r="J3767" s="42" t="s">
        <v>433</v>
      </c>
      <c r="K3767" s="42" t="s">
        <v>1418</v>
      </c>
      <c r="L3767" s="2">
        <v>46111</v>
      </c>
      <c r="M3767" s="42" t="s">
        <v>582</v>
      </c>
    </row>
    <row r="3768" spans="1:13" x14ac:dyDescent="0.25">
      <c r="A3768" s="42" t="s">
        <v>592</v>
      </c>
      <c r="B3768" s="42" t="s">
        <v>549</v>
      </c>
      <c r="C3768" s="42" t="s">
        <v>1493</v>
      </c>
      <c r="D3768" s="42" t="s">
        <v>409</v>
      </c>
      <c r="E3768">
        <v>1153495</v>
      </c>
      <c r="F3768">
        <v>12</v>
      </c>
      <c r="G3768" s="2">
        <v>45863</v>
      </c>
      <c r="H3768" s="42" t="s">
        <v>432</v>
      </c>
      <c r="I3768" s="42" t="s">
        <v>63</v>
      </c>
      <c r="J3768" s="42" t="s">
        <v>433</v>
      </c>
      <c r="K3768" s="42" t="s">
        <v>1493</v>
      </c>
      <c r="L3768" s="2">
        <v>46111</v>
      </c>
      <c r="M3768" s="42" t="s">
        <v>582</v>
      </c>
    </row>
    <row r="3769" spans="1:13" x14ac:dyDescent="0.25">
      <c r="A3769" s="42" t="s">
        <v>149</v>
      </c>
      <c r="B3769" s="42" t="s">
        <v>19</v>
      </c>
      <c r="C3769" s="42" t="s">
        <v>1715</v>
      </c>
      <c r="D3769" s="42" t="s">
        <v>409</v>
      </c>
      <c r="E3769">
        <v>984861</v>
      </c>
      <c r="F3769">
        <v>9</v>
      </c>
      <c r="G3769" s="2">
        <v>45910</v>
      </c>
      <c r="H3769" s="42" t="s">
        <v>432</v>
      </c>
      <c r="I3769" s="42" t="s">
        <v>63</v>
      </c>
      <c r="J3769" s="42" t="s">
        <v>433</v>
      </c>
      <c r="K3769" s="42" t="s">
        <v>1715</v>
      </c>
      <c r="L3769" s="2">
        <v>46111</v>
      </c>
      <c r="M3769" s="42" t="s">
        <v>582</v>
      </c>
    </row>
    <row r="3770" spans="1:13" x14ac:dyDescent="0.25">
      <c r="A3770" s="42" t="s">
        <v>156</v>
      </c>
      <c r="B3770" s="42" t="s">
        <v>3</v>
      </c>
      <c r="C3770" s="42" t="s">
        <v>678</v>
      </c>
      <c r="D3770" s="42" t="s">
        <v>409</v>
      </c>
      <c r="E3770">
        <v>875000</v>
      </c>
      <c r="F3770">
        <v>24</v>
      </c>
      <c r="G3770" s="2">
        <v>45677</v>
      </c>
      <c r="H3770" s="42" t="s">
        <v>432</v>
      </c>
      <c r="I3770" s="42" t="s">
        <v>63</v>
      </c>
      <c r="J3770" s="42" t="s">
        <v>433</v>
      </c>
      <c r="K3770" s="42" t="s">
        <v>678</v>
      </c>
      <c r="L3770" s="2">
        <v>46111</v>
      </c>
      <c r="M3770" s="42" t="s">
        <v>582</v>
      </c>
    </row>
    <row r="3771" spans="1:13" x14ac:dyDescent="0.25">
      <c r="A3771" s="42" t="s">
        <v>183</v>
      </c>
      <c r="B3771" s="42" t="s">
        <v>1361</v>
      </c>
      <c r="C3771" s="42" t="s">
        <v>1767</v>
      </c>
      <c r="D3771" s="42" t="s">
        <v>409</v>
      </c>
      <c r="E3771">
        <v>1500000</v>
      </c>
      <c r="F3771">
        <v>11</v>
      </c>
      <c r="G3771" s="2">
        <v>45946</v>
      </c>
      <c r="H3771" s="42" t="s">
        <v>432</v>
      </c>
      <c r="I3771" s="42" t="s">
        <v>63</v>
      </c>
      <c r="J3771" s="42" t="s">
        <v>433</v>
      </c>
      <c r="K3771" s="42" t="s">
        <v>1767</v>
      </c>
      <c r="L3771" s="2">
        <v>46111</v>
      </c>
      <c r="M3771" s="42" t="s">
        <v>582</v>
      </c>
    </row>
    <row r="3772" spans="1:13" x14ac:dyDescent="0.25">
      <c r="A3772" s="42" t="s">
        <v>149</v>
      </c>
      <c r="B3772" s="42" t="s">
        <v>19</v>
      </c>
      <c r="C3772" s="42" t="s">
        <v>1070</v>
      </c>
      <c r="D3772" s="42" t="s">
        <v>409</v>
      </c>
      <c r="E3772">
        <v>0</v>
      </c>
      <c r="F3772">
        <v>12</v>
      </c>
      <c r="G3772" s="2">
        <v>45723</v>
      </c>
      <c r="H3772" s="42" t="s">
        <v>432</v>
      </c>
      <c r="I3772" s="42" t="s">
        <v>63</v>
      </c>
      <c r="J3772" s="42" t="s">
        <v>433</v>
      </c>
      <c r="K3772" s="42" t="s">
        <v>1070</v>
      </c>
      <c r="L3772" s="2">
        <v>46111</v>
      </c>
      <c r="M3772" s="42" t="s">
        <v>582</v>
      </c>
    </row>
    <row r="3773" spans="1:13" x14ac:dyDescent="0.25">
      <c r="A3773" s="42" t="s">
        <v>592</v>
      </c>
      <c r="B3773" s="42" t="s">
        <v>549</v>
      </c>
      <c r="C3773" s="42" t="s">
        <v>642</v>
      </c>
      <c r="D3773" s="42" t="s">
        <v>409</v>
      </c>
      <c r="E3773">
        <v>2273632</v>
      </c>
      <c r="F3773">
        <v>16</v>
      </c>
      <c r="G3773" s="2">
        <v>45593</v>
      </c>
      <c r="H3773" s="42" t="s">
        <v>432</v>
      </c>
      <c r="I3773" s="42" t="s">
        <v>63</v>
      </c>
      <c r="J3773" s="42" t="s">
        <v>433</v>
      </c>
      <c r="K3773" s="42" t="s">
        <v>642</v>
      </c>
      <c r="L3773" s="2">
        <v>46111</v>
      </c>
      <c r="M3773" s="42" t="s">
        <v>582</v>
      </c>
    </row>
    <row r="3774" spans="1:13" x14ac:dyDescent="0.25">
      <c r="A3774" s="42" t="s">
        <v>592</v>
      </c>
      <c r="B3774" s="42" t="s">
        <v>549</v>
      </c>
      <c r="C3774" s="42" t="s">
        <v>1069</v>
      </c>
      <c r="D3774" s="42" t="s">
        <v>409</v>
      </c>
      <c r="E3774">
        <v>1032807</v>
      </c>
      <c r="F3774">
        <v>16</v>
      </c>
      <c r="G3774" s="2">
        <v>45712</v>
      </c>
      <c r="H3774" s="42" t="s">
        <v>432</v>
      </c>
      <c r="I3774" s="42" t="s">
        <v>63</v>
      </c>
      <c r="J3774" s="42" t="s">
        <v>433</v>
      </c>
      <c r="K3774" s="42" t="s">
        <v>1069</v>
      </c>
      <c r="L3774" s="2">
        <v>46111</v>
      </c>
      <c r="M3774" s="42" t="s">
        <v>582</v>
      </c>
    </row>
    <row r="3775" spans="1:13" x14ac:dyDescent="0.25">
      <c r="A3775" s="42" t="s">
        <v>188</v>
      </c>
      <c r="B3775" s="42" t="s">
        <v>47</v>
      </c>
      <c r="C3775" s="42" t="s">
        <v>1766</v>
      </c>
      <c r="D3775" s="42" t="s">
        <v>409</v>
      </c>
      <c r="E3775">
        <v>700000</v>
      </c>
      <c r="F3775">
        <v>9</v>
      </c>
      <c r="G3775" s="2">
        <v>45945</v>
      </c>
      <c r="H3775" s="42" t="s">
        <v>432</v>
      </c>
      <c r="I3775" s="42" t="s">
        <v>63</v>
      </c>
      <c r="J3775" s="42" t="s">
        <v>433</v>
      </c>
      <c r="K3775" s="42" t="s">
        <v>1766</v>
      </c>
      <c r="L3775" s="2">
        <v>46111</v>
      </c>
      <c r="M3775" s="42" t="s">
        <v>582</v>
      </c>
    </row>
    <row r="3776" spans="1:13" x14ac:dyDescent="0.25">
      <c r="A3776" s="42" t="s">
        <v>188</v>
      </c>
      <c r="B3776" s="42" t="s">
        <v>47</v>
      </c>
      <c r="C3776" s="42" t="s">
        <v>1720</v>
      </c>
      <c r="D3776" s="42" t="s">
        <v>409</v>
      </c>
      <c r="E3776">
        <v>366640</v>
      </c>
      <c r="F3776">
        <v>6</v>
      </c>
      <c r="G3776" s="2">
        <v>45925</v>
      </c>
      <c r="H3776" s="42" t="s">
        <v>432</v>
      </c>
      <c r="I3776" s="42" t="s">
        <v>63</v>
      </c>
      <c r="J3776" s="42" t="s">
        <v>433</v>
      </c>
      <c r="K3776" s="42" t="s">
        <v>1720</v>
      </c>
      <c r="L3776" s="2">
        <v>46111</v>
      </c>
      <c r="M3776" s="42" t="s">
        <v>582</v>
      </c>
    </row>
    <row r="3777" spans="1:13" x14ac:dyDescent="0.25">
      <c r="A3777" s="42" t="s">
        <v>6073</v>
      </c>
      <c r="B3777" s="42" t="s">
        <v>6074</v>
      </c>
      <c r="C3777" s="42" t="s">
        <v>6075</v>
      </c>
      <c r="D3777" s="42" t="s">
        <v>409</v>
      </c>
      <c r="E3777">
        <v>183307</v>
      </c>
      <c r="F3777">
        <v>3</v>
      </c>
      <c r="G3777" s="2">
        <v>46085</v>
      </c>
      <c r="H3777" s="42" t="s">
        <v>432</v>
      </c>
      <c r="I3777" s="42" t="s">
        <v>63</v>
      </c>
      <c r="J3777" s="42" t="s">
        <v>433</v>
      </c>
      <c r="K3777" s="42" t="s">
        <v>6075</v>
      </c>
      <c r="L3777" s="2">
        <v>46111</v>
      </c>
      <c r="M3777" s="42" t="s">
        <v>582</v>
      </c>
    </row>
    <row r="3778" spans="1:13" x14ac:dyDescent="0.25">
      <c r="A3778" s="42" t="s">
        <v>1716</v>
      </c>
      <c r="B3778" s="42" t="s">
        <v>1717</v>
      </c>
      <c r="C3778" s="42" t="s">
        <v>1718</v>
      </c>
      <c r="D3778" s="42" t="s">
        <v>409</v>
      </c>
      <c r="E3778">
        <v>900000</v>
      </c>
      <c r="F3778">
        <v>19</v>
      </c>
      <c r="G3778" s="2">
        <v>45926</v>
      </c>
      <c r="H3778" s="42" t="s">
        <v>432</v>
      </c>
      <c r="I3778" s="42" t="s">
        <v>63</v>
      </c>
      <c r="J3778" s="42" t="s">
        <v>433</v>
      </c>
      <c r="K3778" s="42" t="s">
        <v>1719</v>
      </c>
      <c r="L3778" s="2">
        <v>46111</v>
      </c>
      <c r="M3778" s="42" t="s">
        <v>582</v>
      </c>
    </row>
    <row r="3779" spans="1:13" x14ac:dyDescent="0.25">
      <c r="A3779" s="42" t="s">
        <v>321</v>
      </c>
      <c r="B3779" s="42" t="s">
        <v>318</v>
      </c>
      <c r="C3779" s="42" t="s">
        <v>1601</v>
      </c>
      <c r="D3779" s="42" t="s">
        <v>409</v>
      </c>
      <c r="E3779">
        <v>984008</v>
      </c>
      <c r="F3779">
        <v>9</v>
      </c>
      <c r="G3779" s="2">
        <v>45898</v>
      </c>
      <c r="H3779" s="42" t="s">
        <v>432</v>
      </c>
      <c r="I3779" s="42" t="s">
        <v>63</v>
      </c>
      <c r="J3779" s="42" t="s">
        <v>433</v>
      </c>
      <c r="K3779" s="42" t="s">
        <v>1601</v>
      </c>
      <c r="L3779" s="2">
        <v>46111</v>
      </c>
      <c r="M3779" s="42" t="s">
        <v>582</v>
      </c>
    </row>
    <row r="3780" spans="1:13" x14ac:dyDescent="0.25">
      <c r="A3780" s="42" t="s">
        <v>1716</v>
      </c>
      <c r="B3780" s="42" t="s">
        <v>1717</v>
      </c>
      <c r="C3780" s="42" t="s">
        <v>1718</v>
      </c>
      <c r="D3780" s="42" t="s">
        <v>409</v>
      </c>
      <c r="E3780">
        <v>900000</v>
      </c>
      <c r="F3780">
        <v>19</v>
      </c>
      <c r="G3780" s="2">
        <v>45926</v>
      </c>
      <c r="H3780" s="42" t="s">
        <v>432</v>
      </c>
      <c r="I3780" s="42" t="s">
        <v>63</v>
      </c>
      <c r="J3780" s="42" t="s">
        <v>433</v>
      </c>
      <c r="K3780" s="42" t="s">
        <v>1719</v>
      </c>
      <c r="L3780" s="2">
        <v>46111</v>
      </c>
      <c r="M3780" s="42" t="s">
        <v>582</v>
      </c>
    </row>
    <row r="3781" spans="1:13" x14ac:dyDescent="0.25">
      <c r="A3781" s="42" t="s">
        <v>5140</v>
      </c>
      <c r="B3781" s="42" t="s">
        <v>5141</v>
      </c>
      <c r="C3781" s="42" t="s">
        <v>6364</v>
      </c>
      <c r="D3781" s="42" t="s">
        <v>409</v>
      </c>
      <c r="E3781">
        <v>201201</v>
      </c>
      <c r="F3781">
        <v>2</v>
      </c>
      <c r="G3781" s="2">
        <v>46105</v>
      </c>
      <c r="H3781" s="42" t="s">
        <v>432</v>
      </c>
      <c r="I3781" s="42" t="s">
        <v>63</v>
      </c>
      <c r="J3781" s="42" t="s">
        <v>433</v>
      </c>
      <c r="K3781" s="42" t="s">
        <v>6364</v>
      </c>
      <c r="L3781" s="2">
        <v>46105</v>
      </c>
      <c r="M3781" s="42" t="s">
        <v>582</v>
      </c>
    </row>
    <row r="3782" spans="1:13" x14ac:dyDescent="0.25">
      <c r="A3782" s="42" t="s">
        <v>5140</v>
      </c>
      <c r="B3782" s="42" t="s">
        <v>5141</v>
      </c>
      <c r="C3782" s="42" t="s">
        <v>6364</v>
      </c>
      <c r="D3782" s="42" t="s">
        <v>409</v>
      </c>
      <c r="E3782">
        <v>336663</v>
      </c>
      <c r="F3782">
        <v>2</v>
      </c>
      <c r="G3782" s="2">
        <v>46105</v>
      </c>
      <c r="H3782" s="42" t="s">
        <v>432</v>
      </c>
      <c r="I3782" s="42" t="s">
        <v>63</v>
      </c>
      <c r="J3782" s="42" t="s">
        <v>433</v>
      </c>
      <c r="K3782" s="42" t="s">
        <v>6364</v>
      </c>
      <c r="L3782" s="2">
        <v>46105</v>
      </c>
      <c r="M3782" s="42" t="s">
        <v>582</v>
      </c>
    </row>
    <row r="3783" spans="1:13" x14ac:dyDescent="0.25">
      <c r="A3783" s="42" t="s">
        <v>186</v>
      </c>
      <c r="B3783" s="42" t="s">
        <v>48</v>
      </c>
      <c r="C3783" s="42" t="s">
        <v>680</v>
      </c>
      <c r="D3783" s="42" t="s">
        <v>409</v>
      </c>
      <c r="E3783">
        <v>5172530</v>
      </c>
      <c r="F3783">
        <v>7</v>
      </c>
      <c r="G3783" s="2">
        <v>45681</v>
      </c>
      <c r="H3783" s="42" t="s">
        <v>432</v>
      </c>
      <c r="I3783" s="42" t="s">
        <v>63</v>
      </c>
      <c r="J3783" s="42" t="s">
        <v>433</v>
      </c>
      <c r="K3783" s="42" t="s">
        <v>680</v>
      </c>
      <c r="L3783" s="2">
        <v>46100</v>
      </c>
      <c r="M3783" s="42" t="s">
        <v>582</v>
      </c>
    </row>
    <row r="3784" spans="1:13" x14ac:dyDescent="0.25">
      <c r="A3784" s="42" t="s">
        <v>344</v>
      </c>
      <c r="B3784" s="42" t="s">
        <v>400</v>
      </c>
      <c r="C3784" s="42" t="s">
        <v>1574</v>
      </c>
      <c r="D3784" s="42" t="s">
        <v>409</v>
      </c>
      <c r="E3784">
        <v>800000</v>
      </c>
      <c r="F3784">
        <v>6</v>
      </c>
      <c r="G3784" s="2">
        <v>45882</v>
      </c>
      <c r="H3784" s="42" t="s">
        <v>432</v>
      </c>
      <c r="I3784" s="42" t="s">
        <v>63</v>
      </c>
      <c r="J3784" s="42" t="s">
        <v>433</v>
      </c>
      <c r="K3784" s="42" t="s">
        <v>1574</v>
      </c>
      <c r="L3784" s="2">
        <v>46093</v>
      </c>
      <c r="M3784" s="42" t="s">
        <v>582</v>
      </c>
    </row>
    <row r="3785" spans="1:13" x14ac:dyDescent="0.25">
      <c r="A3785" s="42" t="s">
        <v>182</v>
      </c>
      <c r="B3785" s="42" t="s">
        <v>18</v>
      </c>
      <c r="C3785" s="42" t="s">
        <v>2297</v>
      </c>
      <c r="D3785" s="42" t="s">
        <v>409</v>
      </c>
      <c r="E3785">
        <v>1500000</v>
      </c>
      <c r="F3785">
        <v>6</v>
      </c>
      <c r="G3785" s="2">
        <v>45996</v>
      </c>
      <c r="H3785" s="42" t="s">
        <v>432</v>
      </c>
      <c r="I3785" s="42" t="s">
        <v>63</v>
      </c>
      <c r="J3785" s="42" t="s">
        <v>433</v>
      </c>
      <c r="K3785" s="42" t="s">
        <v>2297</v>
      </c>
      <c r="L3785" s="2">
        <v>46086</v>
      </c>
      <c r="M3785" s="42" t="s">
        <v>582</v>
      </c>
    </row>
    <row r="3786" spans="1:13" x14ac:dyDescent="0.25">
      <c r="A3786" s="42" t="s">
        <v>5944</v>
      </c>
      <c r="B3786" s="42" t="s">
        <v>5945</v>
      </c>
      <c r="C3786" s="42" t="s">
        <v>5946</v>
      </c>
      <c r="D3786" s="42" t="s">
        <v>409</v>
      </c>
      <c r="E3786">
        <v>748277</v>
      </c>
      <c r="F3786">
        <v>2</v>
      </c>
      <c r="G3786" s="2">
        <v>46013</v>
      </c>
      <c r="H3786" s="42" t="s">
        <v>432</v>
      </c>
      <c r="I3786" s="42" t="s">
        <v>63</v>
      </c>
      <c r="J3786" s="42" t="s">
        <v>433</v>
      </c>
      <c r="K3786" s="42" t="s">
        <v>5946</v>
      </c>
      <c r="L3786" s="2">
        <v>46084</v>
      </c>
      <c r="M3786" s="42" t="s">
        <v>582</v>
      </c>
    </row>
    <row r="3787" spans="1:13" x14ac:dyDescent="0.25">
      <c r="A3787" s="42" t="s">
        <v>177</v>
      </c>
      <c r="B3787" s="42" t="s">
        <v>1588</v>
      </c>
      <c r="C3787" s="42" t="s">
        <v>118</v>
      </c>
      <c r="D3787" s="42" t="s">
        <v>409</v>
      </c>
      <c r="E3787">
        <v>10000000</v>
      </c>
      <c r="F3787">
        <v>29</v>
      </c>
      <c r="G3787" s="2">
        <v>44769</v>
      </c>
      <c r="H3787" s="42" t="s">
        <v>432</v>
      </c>
      <c r="I3787" s="42" t="s">
        <v>63</v>
      </c>
      <c r="J3787" s="42" t="s">
        <v>433</v>
      </c>
      <c r="K3787" s="42" t="s">
        <v>118</v>
      </c>
      <c r="L3787" s="2">
        <v>46081</v>
      </c>
      <c r="M3787" s="42" t="s">
        <v>582</v>
      </c>
    </row>
    <row r="3788" spans="1:13" x14ac:dyDescent="0.25">
      <c r="A3788" s="42" t="s">
        <v>321</v>
      </c>
      <c r="B3788" s="42" t="s">
        <v>318</v>
      </c>
      <c r="C3788" s="42" t="s">
        <v>1601</v>
      </c>
      <c r="D3788" s="42" t="s">
        <v>409</v>
      </c>
      <c r="E3788">
        <v>984008</v>
      </c>
      <c r="F3788">
        <v>9</v>
      </c>
      <c r="G3788" s="2">
        <v>45898</v>
      </c>
      <c r="H3788" s="42" t="s">
        <v>432</v>
      </c>
      <c r="I3788" s="42" t="s">
        <v>63</v>
      </c>
      <c r="J3788" s="42" t="s">
        <v>433</v>
      </c>
      <c r="K3788" s="42" t="s">
        <v>1601</v>
      </c>
      <c r="L3788" s="2">
        <v>46081</v>
      </c>
      <c r="M3788" s="42" t="s">
        <v>582</v>
      </c>
    </row>
    <row r="3789" spans="1:13" x14ac:dyDescent="0.25">
      <c r="A3789" s="42" t="s">
        <v>592</v>
      </c>
      <c r="B3789" s="42" t="s">
        <v>549</v>
      </c>
      <c r="C3789" s="42" t="s">
        <v>1069</v>
      </c>
      <c r="D3789" s="42" t="s">
        <v>409</v>
      </c>
      <c r="E3789">
        <v>1032807</v>
      </c>
      <c r="F3789">
        <v>16</v>
      </c>
      <c r="G3789" s="2">
        <v>45712</v>
      </c>
      <c r="H3789" s="42" t="s">
        <v>432</v>
      </c>
      <c r="I3789" s="42" t="s">
        <v>63</v>
      </c>
      <c r="J3789" s="42" t="s">
        <v>433</v>
      </c>
      <c r="K3789" s="42" t="s">
        <v>1069</v>
      </c>
      <c r="L3789" s="2">
        <v>46081</v>
      </c>
      <c r="M3789" s="42" t="s">
        <v>582</v>
      </c>
    </row>
    <row r="3790" spans="1:13" x14ac:dyDescent="0.25">
      <c r="A3790" s="42" t="s">
        <v>188</v>
      </c>
      <c r="B3790" s="42" t="s">
        <v>47</v>
      </c>
      <c r="C3790" s="42" t="s">
        <v>1766</v>
      </c>
      <c r="D3790" s="42" t="s">
        <v>409</v>
      </c>
      <c r="E3790">
        <v>700000</v>
      </c>
      <c r="F3790">
        <v>9</v>
      </c>
      <c r="G3790" s="2">
        <v>45945</v>
      </c>
      <c r="H3790" s="42" t="s">
        <v>432</v>
      </c>
      <c r="I3790" s="42" t="s">
        <v>63</v>
      </c>
      <c r="J3790" s="42" t="s">
        <v>433</v>
      </c>
      <c r="K3790" s="42" t="s">
        <v>1766</v>
      </c>
      <c r="L3790" s="2">
        <v>46081</v>
      </c>
      <c r="M3790" s="42" t="s">
        <v>582</v>
      </c>
    </row>
    <row r="3791" spans="1:13" x14ac:dyDescent="0.25">
      <c r="A3791" s="42" t="s">
        <v>188</v>
      </c>
      <c r="B3791" s="42" t="s">
        <v>47</v>
      </c>
      <c r="C3791" s="42" t="s">
        <v>1720</v>
      </c>
      <c r="D3791" s="42" t="s">
        <v>409</v>
      </c>
      <c r="E3791">
        <v>350000</v>
      </c>
      <c r="F3791">
        <v>6</v>
      </c>
      <c r="G3791" s="2">
        <v>45925</v>
      </c>
      <c r="H3791" s="42" t="s">
        <v>432</v>
      </c>
      <c r="I3791" s="42" t="s">
        <v>63</v>
      </c>
      <c r="J3791" s="42" t="s">
        <v>433</v>
      </c>
      <c r="K3791" s="42" t="s">
        <v>1720</v>
      </c>
      <c r="L3791" s="2">
        <v>46081</v>
      </c>
      <c r="M3791" s="42" t="s">
        <v>582</v>
      </c>
    </row>
    <row r="3792" spans="1:13" x14ac:dyDescent="0.25">
      <c r="A3792" s="42" t="s">
        <v>1716</v>
      </c>
      <c r="B3792" s="42" t="s">
        <v>1717</v>
      </c>
      <c r="C3792" s="42" t="s">
        <v>1718</v>
      </c>
      <c r="D3792" s="42" t="s">
        <v>409</v>
      </c>
      <c r="E3792">
        <v>900000</v>
      </c>
      <c r="F3792">
        <v>19</v>
      </c>
      <c r="G3792" s="2">
        <v>45926</v>
      </c>
      <c r="H3792" s="42" t="s">
        <v>432</v>
      </c>
      <c r="I3792" s="42" t="s">
        <v>63</v>
      </c>
      <c r="J3792" s="42" t="s">
        <v>433</v>
      </c>
      <c r="K3792" s="42" t="s">
        <v>1719</v>
      </c>
      <c r="L3792" s="2">
        <v>46081</v>
      </c>
      <c r="M3792" s="42" t="s">
        <v>582</v>
      </c>
    </row>
    <row r="3793" spans="1:13" x14ac:dyDescent="0.25">
      <c r="A3793" s="42" t="s">
        <v>1763</v>
      </c>
      <c r="B3793" s="42" t="s">
        <v>1764</v>
      </c>
      <c r="C3793" s="42" t="s">
        <v>1765</v>
      </c>
      <c r="D3793" s="42" t="s">
        <v>409</v>
      </c>
      <c r="E3793">
        <v>643444</v>
      </c>
      <c r="F3793">
        <v>4</v>
      </c>
      <c r="G3793" s="2">
        <v>45952</v>
      </c>
      <c r="H3793" s="42" t="s">
        <v>432</v>
      </c>
      <c r="I3793" s="42" t="s">
        <v>63</v>
      </c>
      <c r="J3793" s="42" t="s">
        <v>433</v>
      </c>
      <c r="K3793" s="42" t="s">
        <v>1765</v>
      </c>
      <c r="L3793" s="2">
        <v>46081</v>
      </c>
      <c r="M3793" s="42" t="s">
        <v>582</v>
      </c>
    </row>
    <row r="3794" spans="1:13" x14ac:dyDescent="0.25">
      <c r="A3794" s="42" t="s">
        <v>1332</v>
      </c>
      <c r="B3794" s="42" t="s">
        <v>1333</v>
      </c>
      <c r="C3794" s="42" t="s">
        <v>1418</v>
      </c>
      <c r="D3794" s="42" t="s">
        <v>409</v>
      </c>
      <c r="E3794">
        <v>2000000</v>
      </c>
      <c r="F3794">
        <v>16</v>
      </c>
      <c r="G3794" s="2">
        <v>45838</v>
      </c>
      <c r="H3794" s="42" t="s">
        <v>432</v>
      </c>
      <c r="I3794" s="42" t="s">
        <v>63</v>
      </c>
      <c r="J3794" s="42" t="s">
        <v>433</v>
      </c>
      <c r="K3794" s="42" t="s">
        <v>1418</v>
      </c>
      <c r="L3794" s="2">
        <v>46081</v>
      </c>
      <c r="M3794" s="42" t="s">
        <v>582</v>
      </c>
    </row>
    <row r="3795" spans="1:13" x14ac:dyDescent="0.25">
      <c r="A3795" s="42" t="s">
        <v>149</v>
      </c>
      <c r="B3795" s="42" t="s">
        <v>19</v>
      </c>
      <c r="C3795" s="42" t="s">
        <v>1070</v>
      </c>
      <c r="D3795" s="42" t="s">
        <v>409</v>
      </c>
      <c r="E3795">
        <v>0</v>
      </c>
      <c r="F3795">
        <v>12</v>
      </c>
      <c r="G3795" s="2">
        <v>45723</v>
      </c>
      <c r="H3795" s="42" t="s">
        <v>432</v>
      </c>
      <c r="I3795" s="42" t="s">
        <v>63</v>
      </c>
      <c r="J3795" s="42" t="s">
        <v>433</v>
      </c>
      <c r="K3795" s="42" t="s">
        <v>1070</v>
      </c>
      <c r="L3795" s="2">
        <v>46081</v>
      </c>
      <c r="M3795" s="42" t="s">
        <v>582</v>
      </c>
    </row>
    <row r="3796" spans="1:13" x14ac:dyDescent="0.25">
      <c r="A3796" s="42" t="s">
        <v>156</v>
      </c>
      <c r="B3796" s="42" t="s">
        <v>3</v>
      </c>
      <c r="C3796" s="42" t="s">
        <v>678</v>
      </c>
      <c r="D3796" s="42" t="s">
        <v>409</v>
      </c>
      <c r="E3796">
        <v>875000</v>
      </c>
      <c r="F3796">
        <v>24</v>
      </c>
      <c r="G3796" s="2">
        <v>45677</v>
      </c>
      <c r="H3796" s="42" t="s">
        <v>432</v>
      </c>
      <c r="I3796" s="42" t="s">
        <v>63</v>
      </c>
      <c r="J3796" s="42" t="s">
        <v>433</v>
      </c>
      <c r="K3796" s="42" t="s">
        <v>678</v>
      </c>
      <c r="L3796" s="2">
        <v>46081</v>
      </c>
      <c r="M3796" s="42" t="s">
        <v>582</v>
      </c>
    </row>
    <row r="3797" spans="1:13" x14ac:dyDescent="0.25">
      <c r="A3797" s="42" t="s">
        <v>149</v>
      </c>
      <c r="B3797" s="42" t="s">
        <v>19</v>
      </c>
      <c r="C3797" s="42" t="s">
        <v>1715</v>
      </c>
      <c r="D3797" s="42" t="s">
        <v>409</v>
      </c>
      <c r="E3797">
        <v>984861</v>
      </c>
      <c r="F3797">
        <v>9</v>
      </c>
      <c r="G3797" s="2">
        <v>45910</v>
      </c>
      <c r="H3797" s="42" t="s">
        <v>432</v>
      </c>
      <c r="I3797" s="42" t="s">
        <v>63</v>
      </c>
      <c r="J3797" s="42" t="s">
        <v>433</v>
      </c>
      <c r="K3797" s="42" t="s">
        <v>1715</v>
      </c>
      <c r="L3797" s="2">
        <v>46081</v>
      </c>
      <c r="M3797" s="42" t="s">
        <v>582</v>
      </c>
    </row>
    <row r="3798" spans="1:13" x14ac:dyDescent="0.25">
      <c r="A3798" s="42" t="s">
        <v>592</v>
      </c>
      <c r="B3798" s="42" t="s">
        <v>549</v>
      </c>
      <c r="C3798" s="42" t="s">
        <v>1493</v>
      </c>
      <c r="D3798" s="42" t="s">
        <v>409</v>
      </c>
      <c r="E3798">
        <v>1153495</v>
      </c>
      <c r="F3798">
        <v>12</v>
      </c>
      <c r="G3798" s="2">
        <v>45863</v>
      </c>
      <c r="H3798" s="42" t="s">
        <v>432</v>
      </c>
      <c r="I3798" s="42" t="s">
        <v>63</v>
      </c>
      <c r="J3798" s="42" t="s">
        <v>433</v>
      </c>
      <c r="K3798" s="42" t="s">
        <v>1493</v>
      </c>
      <c r="L3798" s="2">
        <v>46081</v>
      </c>
      <c r="M3798" s="42" t="s">
        <v>582</v>
      </c>
    </row>
    <row r="3799" spans="1:13" x14ac:dyDescent="0.25">
      <c r="A3799" s="42" t="s">
        <v>1332</v>
      </c>
      <c r="B3799" s="42" t="s">
        <v>1333</v>
      </c>
      <c r="C3799" s="42" t="s">
        <v>1334</v>
      </c>
      <c r="D3799" s="42" t="s">
        <v>409</v>
      </c>
      <c r="E3799">
        <v>1000000</v>
      </c>
      <c r="F3799">
        <v>4</v>
      </c>
      <c r="G3799" s="2">
        <v>45807</v>
      </c>
      <c r="H3799" s="42" t="s">
        <v>432</v>
      </c>
      <c r="I3799" s="42" t="s">
        <v>63</v>
      </c>
      <c r="J3799" s="42" t="s">
        <v>433</v>
      </c>
      <c r="K3799" s="42" t="s">
        <v>1334</v>
      </c>
      <c r="L3799" s="2">
        <v>46081</v>
      </c>
      <c r="M3799" s="42" t="s">
        <v>582</v>
      </c>
    </row>
    <row r="3800" spans="1:13" x14ac:dyDescent="0.25">
      <c r="A3800" s="42" t="s">
        <v>592</v>
      </c>
      <c r="B3800" s="42" t="s">
        <v>549</v>
      </c>
      <c r="C3800" s="42" t="s">
        <v>642</v>
      </c>
      <c r="D3800" s="42" t="s">
        <v>409</v>
      </c>
      <c r="E3800">
        <v>627339</v>
      </c>
      <c r="F3800">
        <v>16</v>
      </c>
      <c r="G3800" s="2">
        <v>45593</v>
      </c>
      <c r="H3800" s="42" t="s">
        <v>432</v>
      </c>
      <c r="I3800" s="42" t="s">
        <v>63</v>
      </c>
      <c r="J3800" s="42" t="s">
        <v>433</v>
      </c>
      <c r="K3800" s="42" t="s">
        <v>642</v>
      </c>
      <c r="L3800" s="2">
        <v>46081</v>
      </c>
      <c r="M3800" s="42" t="s">
        <v>582</v>
      </c>
    </row>
    <row r="3801" spans="1:13" x14ac:dyDescent="0.25">
      <c r="A3801" s="42" t="s">
        <v>183</v>
      </c>
      <c r="B3801" s="42" t="s">
        <v>1361</v>
      </c>
      <c r="C3801" s="42" t="s">
        <v>1335</v>
      </c>
      <c r="D3801" s="42" t="s">
        <v>409</v>
      </c>
      <c r="E3801">
        <v>584574</v>
      </c>
      <c r="F3801">
        <v>12</v>
      </c>
      <c r="G3801" s="2">
        <v>45793</v>
      </c>
      <c r="H3801" s="42" t="s">
        <v>432</v>
      </c>
      <c r="I3801" s="42" t="s">
        <v>63</v>
      </c>
      <c r="J3801" s="42" t="s">
        <v>433</v>
      </c>
      <c r="K3801" s="42" t="s">
        <v>1335</v>
      </c>
      <c r="L3801" s="2">
        <v>46081</v>
      </c>
      <c r="M3801" s="42" t="s">
        <v>582</v>
      </c>
    </row>
    <row r="3802" spans="1:13" x14ac:dyDescent="0.25">
      <c r="A3802" s="42" t="s">
        <v>183</v>
      </c>
      <c r="B3802" s="42" t="s">
        <v>1361</v>
      </c>
      <c r="C3802" s="42" t="s">
        <v>1767</v>
      </c>
      <c r="D3802" s="42" t="s">
        <v>409</v>
      </c>
      <c r="E3802">
        <v>1500000</v>
      </c>
      <c r="F3802">
        <v>11</v>
      </c>
      <c r="G3802" s="2">
        <v>45946</v>
      </c>
      <c r="H3802" s="42" t="s">
        <v>432</v>
      </c>
      <c r="I3802" s="42" t="s">
        <v>63</v>
      </c>
      <c r="J3802" s="42" t="s">
        <v>433</v>
      </c>
      <c r="K3802" s="42" t="s">
        <v>1767</v>
      </c>
      <c r="L3802" s="2">
        <v>46081</v>
      </c>
      <c r="M3802" s="42" t="s">
        <v>582</v>
      </c>
    </row>
    <row r="3803" spans="1:13" x14ac:dyDescent="0.25">
      <c r="A3803" s="42" t="s">
        <v>186</v>
      </c>
      <c r="B3803" s="42" t="s">
        <v>48</v>
      </c>
      <c r="C3803" s="42" t="s">
        <v>680</v>
      </c>
      <c r="D3803" s="42" t="s">
        <v>409</v>
      </c>
      <c r="E3803">
        <v>480000</v>
      </c>
      <c r="F3803">
        <v>7</v>
      </c>
      <c r="G3803" s="2">
        <v>45681</v>
      </c>
      <c r="H3803" s="42" t="s">
        <v>432</v>
      </c>
      <c r="I3803" s="42" t="s">
        <v>63</v>
      </c>
      <c r="J3803" s="42" t="s">
        <v>433</v>
      </c>
      <c r="K3803" s="42" t="s">
        <v>680</v>
      </c>
      <c r="L3803" s="2">
        <v>46066</v>
      </c>
      <c r="M3803" s="42" t="s">
        <v>582</v>
      </c>
    </row>
    <row r="3804" spans="1:13" x14ac:dyDescent="0.25">
      <c r="A3804" s="42" t="s">
        <v>344</v>
      </c>
      <c r="B3804" s="42" t="s">
        <v>400</v>
      </c>
      <c r="C3804" s="42" t="s">
        <v>1574</v>
      </c>
      <c r="D3804" s="42" t="s">
        <v>409</v>
      </c>
      <c r="E3804">
        <v>777767</v>
      </c>
      <c r="F3804">
        <v>6</v>
      </c>
      <c r="G3804" s="2">
        <v>45882</v>
      </c>
      <c r="H3804" s="42" t="s">
        <v>432</v>
      </c>
      <c r="I3804" s="42" t="s">
        <v>63</v>
      </c>
      <c r="J3804" s="42" t="s">
        <v>433</v>
      </c>
      <c r="K3804" s="42" t="s">
        <v>1574</v>
      </c>
      <c r="L3804" s="2">
        <v>46066</v>
      </c>
      <c r="M3804" s="42" t="s">
        <v>582</v>
      </c>
    </row>
    <row r="3805" spans="1:13" x14ac:dyDescent="0.25">
      <c r="A3805" s="42" t="s">
        <v>183</v>
      </c>
      <c r="B3805" s="42" t="s">
        <v>1361</v>
      </c>
      <c r="C3805" s="42" t="s">
        <v>1098</v>
      </c>
      <c r="D3805" s="42" t="s">
        <v>409</v>
      </c>
      <c r="E3805">
        <v>70640</v>
      </c>
      <c r="F3805">
        <v>8</v>
      </c>
      <c r="G3805" s="2">
        <v>45743</v>
      </c>
      <c r="H3805" s="42" t="s">
        <v>432</v>
      </c>
      <c r="I3805" s="42" t="s">
        <v>63</v>
      </c>
      <c r="J3805" s="42" t="s">
        <v>433</v>
      </c>
      <c r="K3805" s="42" t="s">
        <v>1098</v>
      </c>
      <c r="L3805" s="2">
        <v>46065</v>
      </c>
      <c r="M3805" s="42" t="s">
        <v>582</v>
      </c>
    </row>
    <row r="3806" spans="1:13" x14ac:dyDescent="0.25">
      <c r="A3806" s="42" t="s">
        <v>156</v>
      </c>
      <c r="B3806" s="42" t="s">
        <v>3</v>
      </c>
      <c r="C3806" s="42" t="s">
        <v>677</v>
      </c>
      <c r="D3806" s="42" t="s">
        <v>409</v>
      </c>
      <c r="E3806">
        <v>3070188</v>
      </c>
      <c r="F3806">
        <v>11</v>
      </c>
      <c r="G3806" s="2">
        <v>45624</v>
      </c>
      <c r="H3806" s="42" t="s">
        <v>432</v>
      </c>
      <c r="I3806" s="42" t="s">
        <v>63</v>
      </c>
      <c r="J3806" s="42" t="s">
        <v>433</v>
      </c>
      <c r="K3806" s="42" t="s">
        <v>677</v>
      </c>
      <c r="L3806" s="2">
        <v>46065</v>
      </c>
      <c r="M3806" s="42" t="s">
        <v>582</v>
      </c>
    </row>
    <row r="3807" spans="1:13" x14ac:dyDescent="0.25">
      <c r="A3807" s="42" t="s">
        <v>1336</v>
      </c>
      <c r="B3807" s="42" t="s">
        <v>1337</v>
      </c>
      <c r="C3807" s="42" t="s">
        <v>1338</v>
      </c>
      <c r="D3807" s="42" t="s">
        <v>409</v>
      </c>
      <c r="E3807">
        <v>2277489</v>
      </c>
      <c r="F3807">
        <v>7</v>
      </c>
      <c r="G3807" s="2">
        <v>45793</v>
      </c>
      <c r="H3807" s="42" t="s">
        <v>432</v>
      </c>
      <c r="I3807" s="42" t="s">
        <v>63</v>
      </c>
      <c r="J3807" s="42" t="s">
        <v>433</v>
      </c>
      <c r="K3807" s="42" t="s">
        <v>1339</v>
      </c>
      <c r="L3807" s="2">
        <v>46064</v>
      </c>
      <c r="M3807" s="42" t="s">
        <v>582</v>
      </c>
    </row>
    <row r="3808" spans="1:13" x14ac:dyDescent="0.25">
      <c r="A3808" s="42" t="s">
        <v>182</v>
      </c>
      <c r="B3808" s="42" t="s">
        <v>18</v>
      </c>
      <c r="C3808" s="42" t="s">
        <v>2297</v>
      </c>
      <c r="D3808" s="42" t="s">
        <v>409</v>
      </c>
      <c r="E3808">
        <v>1500000</v>
      </c>
      <c r="F3808">
        <v>6</v>
      </c>
      <c r="G3808" s="2">
        <v>45996</v>
      </c>
      <c r="H3808" s="42" t="s">
        <v>432</v>
      </c>
      <c r="I3808" s="42" t="s">
        <v>63</v>
      </c>
      <c r="J3808" s="42" t="s">
        <v>433</v>
      </c>
      <c r="K3808" s="42" t="s">
        <v>2297</v>
      </c>
      <c r="L3808" s="2">
        <v>46058</v>
      </c>
      <c r="M3808" s="42" t="s">
        <v>582</v>
      </c>
    </row>
    <row r="3809" spans="1:13" x14ac:dyDescent="0.25">
      <c r="A3809" s="42" t="s">
        <v>1471</v>
      </c>
      <c r="B3809" s="42" t="s">
        <v>1472</v>
      </c>
      <c r="C3809" s="42" t="s">
        <v>1576</v>
      </c>
      <c r="D3809" s="42" t="s">
        <v>409</v>
      </c>
      <c r="E3809">
        <v>2122692</v>
      </c>
      <c r="F3809">
        <v>4</v>
      </c>
      <c r="G3809" s="2">
        <v>45873</v>
      </c>
      <c r="H3809" s="42" t="s">
        <v>432</v>
      </c>
      <c r="I3809" s="42" t="s">
        <v>63</v>
      </c>
      <c r="J3809" s="42" t="s">
        <v>433</v>
      </c>
      <c r="K3809" s="42" t="s">
        <v>1576</v>
      </c>
      <c r="L3809" s="2">
        <v>46058</v>
      </c>
      <c r="M3809" s="42" t="s">
        <v>582</v>
      </c>
    </row>
    <row r="3810" spans="1:13" x14ac:dyDescent="0.25">
      <c r="A3810" s="42" t="s">
        <v>921</v>
      </c>
      <c r="B3810" s="42" t="s">
        <v>845</v>
      </c>
      <c r="C3810" s="42" t="s">
        <v>1099</v>
      </c>
      <c r="D3810" s="42" t="s">
        <v>409</v>
      </c>
      <c r="E3810">
        <v>11662224</v>
      </c>
      <c r="F3810">
        <v>4</v>
      </c>
      <c r="G3810" s="2">
        <v>45743</v>
      </c>
      <c r="H3810" s="42" t="s">
        <v>432</v>
      </c>
      <c r="I3810" s="42" t="s">
        <v>63</v>
      </c>
      <c r="J3810" s="42" t="s">
        <v>433</v>
      </c>
      <c r="K3810" s="42" t="s">
        <v>1099</v>
      </c>
      <c r="L3810" s="2">
        <v>46054</v>
      </c>
      <c r="M3810" s="42" t="s">
        <v>582</v>
      </c>
    </row>
    <row r="3811" spans="1:13" x14ac:dyDescent="0.25">
      <c r="A3811" s="42" t="s">
        <v>921</v>
      </c>
      <c r="B3811" s="42" t="s">
        <v>845</v>
      </c>
      <c r="C3811" s="42" t="s">
        <v>1099</v>
      </c>
      <c r="D3811" s="42" t="s">
        <v>409</v>
      </c>
      <c r="E3811">
        <v>3887408</v>
      </c>
      <c r="F3811">
        <v>4</v>
      </c>
      <c r="G3811" s="2">
        <v>45743</v>
      </c>
      <c r="H3811" s="42" t="s">
        <v>432</v>
      </c>
      <c r="I3811" s="42" t="s">
        <v>63</v>
      </c>
      <c r="J3811" s="42" t="s">
        <v>433</v>
      </c>
      <c r="K3811" s="42" t="s">
        <v>1099</v>
      </c>
      <c r="L3811" s="2">
        <v>46053</v>
      </c>
      <c r="M3811" s="42" t="s">
        <v>582</v>
      </c>
    </row>
    <row r="3812" spans="1:13" x14ac:dyDescent="0.25">
      <c r="A3812" s="42" t="s">
        <v>177</v>
      </c>
      <c r="B3812" s="42" t="s">
        <v>1588</v>
      </c>
      <c r="C3812" s="42" t="s">
        <v>118</v>
      </c>
      <c r="D3812" s="42" t="s">
        <v>409</v>
      </c>
      <c r="E3812">
        <v>10000000</v>
      </c>
      <c r="F3812">
        <v>29</v>
      </c>
      <c r="G3812" s="2">
        <v>44769</v>
      </c>
      <c r="H3812" s="42" t="s">
        <v>432</v>
      </c>
      <c r="I3812" s="42" t="s">
        <v>63</v>
      </c>
      <c r="J3812" s="42" t="s">
        <v>433</v>
      </c>
      <c r="K3812" s="42" t="s">
        <v>118</v>
      </c>
      <c r="L3812" s="2">
        <v>46053</v>
      </c>
      <c r="M3812" s="42" t="s">
        <v>582</v>
      </c>
    </row>
    <row r="3813" spans="1:13" x14ac:dyDescent="0.25">
      <c r="A3813" s="42" t="s">
        <v>1471</v>
      </c>
      <c r="B3813" s="42" t="s">
        <v>1472</v>
      </c>
      <c r="C3813" s="42" t="s">
        <v>1576</v>
      </c>
      <c r="D3813" s="42" t="s">
        <v>409</v>
      </c>
      <c r="E3813">
        <v>5873561</v>
      </c>
      <c r="F3813">
        <v>4</v>
      </c>
      <c r="G3813" s="2">
        <v>45873</v>
      </c>
      <c r="H3813" s="42" t="s">
        <v>432</v>
      </c>
      <c r="I3813" s="42" t="s">
        <v>63</v>
      </c>
      <c r="J3813" s="42" t="s">
        <v>433</v>
      </c>
      <c r="K3813" s="42" t="s">
        <v>1576</v>
      </c>
      <c r="L3813" s="2">
        <v>46053</v>
      </c>
      <c r="M3813" s="42" t="s">
        <v>582</v>
      </c>
    </row>
    <row r="3814" spans="1:13" x14ac:dyDescent="0.25">
      <c r="A3814" s="42" t="s">
        <v>1716</v>
      </c>
      <c r="B3814" s="42" t="s">
        <v>1717</v>
      </c>
      <c r="C3814" s="42" t="s">
        <v>1718</v>
      </c>
      <c r="D3814" s="42" t="s">
        <v>409</v>
      </c>
      <c r="E3814">
        <v>900000</v>
      </c>
      <c r="F3814">
        <v>19</v>
      </c>
      <c r="G3814" s="2">
        <v>45926</v>
      </c>
      <c r="H3814" s="42" t="s">
        <v>432</v>
      </c>
      <c r="I3814" s="42" t="s">
        <v>63</v>
      </c>
      <c r="J3814" s="42" t="s">
        <v>433</v>
      </c>
      <c r="K3814" s="42" t="s">
        <v>1719</v>
      </c>
      <c r="L3814" s="2">
        <v>46052</v>
      </c>
      <c r="M3814" s="42" t="s">
        <v>582</v>
      </c>
    </row>
    <row r="3815" spans="1:13" x14ac:dyDescent="0.25">
      <c r="A3815" s="42" t="s">
        <v>183</v>
      </c>
      <c r="B3815" s="42" t="s">
        <v>1361</v>
      </c>
      <c r="C3815" s="42" t="s">
        <v>1335</v>
      </c>
      <c r="D3815" s="42" t="s">
        <v>409</v>
      </c>
      <c r="E3815">
        <v>584574</v>
      </c>
      <c r="F3815">
        <v>12</v>
      </c>
      <c r="G3815" s="2">
        <v>45793</v>
      </c>
      <c r="H3815" s="42" t="s">
        <v>432</v>
      </c>
      <c r="I3815" s="42" t="s">
        <v>63</v>
      </c>
      <c r="J3815" s="42" t="s">
        <v>433</v>
      </c>
      <c r="K3815" s="42" t="s">
        <v>1335</v>
      </c>
      <c r="L3815" s="2">
        <v>46052</v>
      </c>
      <c r="M3815" s="42" t="s">
        <v>582</v>
      </c>
    </row>
    <row r="3816" spans="1:13" x14ac:dyDescent="0.25">
      <c r="A3816" s="42" t="s">
        <v>592</v>
      </c>
      <c r="B3816" s="42" t="s">
        <v>549</v>
      </c>
      <c r="C3816" s="42" t="s">
        <v>1069</v>
      </c>
      <c r="D3816" s="42" t="s">
        <v>409</v>
      </c>
      <c r="E3816">
        <v>1032807</v>
      </c>
      <c r="F3816">
        <v>16</v>
      </c>
      <c r="G3816" s="2">
        <v>45712</v>
      </c>
      <c r="H3816" s="42" t="s">
        <v>432</v>
      </c>
      <c r="I3816" s="42" t="s">
        <v>63</v>
      </c>
      <c r="J3816" s="42" t="s">
        <v>433</v>
      </c>
      <c r="K3816" s="42" t="s">
        <v>1069</v>
      </c>
      <c r="L3816" s="2">
        <v>46052</v>
      </c>
      <c r="M3816" s="42" t="s">
        <v>582</v>
      </c>
    </row>
    <row r="3817" spans="1:13" x14ac:dyDescent="0.25">
      <c r="A3817" s="42" t="s">
        <v>592</v>
      </c>
      <c r="B3817" s="42" t="s">
        <v>549</v>
      </c>
      <c r="C3817" s="42" t="s">
        <v>642</v>
      </c>
      <c r="D3817" s="42" t="s">
        <v>409</v>
      </c>
      <c r="E3817">
        <v>1100000</v>
      </c>
      <c r="F3817">
        <v>16</v>
      </c>
      <c r="G3817" s="2">
        <v>45593</v>
      </c>
      <c r="H3817" s="42" t="s">
        <v>432</v>
      </c>
      <c r="I3817" s="42" t="s">
        <v>63</v>
      </c>
      <c r="J3817" s="42" t="s">
        <v>433</v>
      </c>
      <c r="K3817" s="42" t="s">
        <v>642</v>
      </c>
      <c r="L3817" s="2">
        <v>46052</v>
      </c>
      <c r="M3817" s="42" t="s">
        <v>582</v>
      </c>
    </row>
    <row r="3818" spans="1:13" x14ac:dyDescent="0.25">
      <c r="A3818" s="42" t="s">
        <v>321</v>
      </c>
      <c r="B3818" s="42" t="s">
        <v>318</v>
      </c>
      <c r="C3818" s="42" t="s">
        <v>1601</v>
      </c>
      <c r="D3818" s="42" t="s">
        <v>409</v>
      </c>
      <c r="E3818">
        <v>984008</v>
      </c>
      <c r="F3818">
        <v>9</v>
      </c>
      <c r="G3818" s="2">
        <v>45898</v>
      </c>
      <c r="H3818" s="42" t="s">
        <v>432</v>
      </c>
      <c r="I3818" s="42" t="s">
        <v>63</v>
      </c>
      <c r="J3818" s="42" t="s">
        <v>433</v>
      </c>
      <c r="K3818" s="42" t="s">
        <v>1601</v>
      </c>
      <c r="L3818" s="2">
        <v>46052</v>
      </c>
      <c r="M3818" s="42" t="s">
        <v>582</v>
      </c>
    </row>
    <row r="3819" spans="1:13" x14ac:dyDescent="0.25">
      <c r="A3819" s="42" t="s">
        <v>188</v>
      </c>
      <c r="B3819" s="42" t="s">
        <v>47</v>
      </c>
      <c r="C3819" s="42" t="s">
        <v>1766</v>
      </c>
      <c r="D3819" s="42" t="s">
        <v>409</v>
      </c>
      <c r="E3819">
        <v>700000</v>
      </c>
      <c r="F3819">
        <v>9</v>
      </c>
      <c r="G3819" s="2">
        <v>45945</v>
      </c>
      <c r="H3819" s="42" t="s">
        <v>432</v>
      </c>
      <c r="I3819" s="42" t="s">
        <v>63</v>
      </c>
      <c r="J3819" s="42" t="s">
        <v>433</v>
      </c>
      <c r="K3819" s="42" t="s">
        <v>1766</v>
      </c>
      <c r="L3819" s="2">
        <v>46052</v>
      </c>
      <c r="M3819" s="42" t="s">
        <v>582</v>
      </c>
    </row>
    <row r="3820" spans="1:13" x14ac:dyDescent="0.25">
      <c r="A3820" s="42" t="s">
        <v>188</v>
      </c>
      <c r="B3820" s="42" t="s">
        <v>47</v>
      </c>
      <c r="C3820" s="42" t="s">
        <v>1720</v>
      </c>
      <c r="D3820" s="42" t="s">
        <v>409</v>
      </c>
      <c r="E3820">
        <v>350000</v>
      </c>
      <c r="F3820">
        <v>6</v>
      </c>
      <c r="G3820" s="2">
        <v>45925</v>
      </c>
      <c r="H3820" s="42" t="s">
        <v>432</v>
      </c>
      <c r="I3820" s="42" t="s">
        <v>63</v>
      </c>
      <c r="J3820" s="42" t="s">
        <v>433</v>
      </c>
      <c r="K3820" s="42" t="s">
        <v>1720</v>
      </c>
      <c r="L3820" s="2">
        <v>46052</v>
      </c>
      <c r="M3820" s="42" t="s">
        <v>582</v>
      </c>
    </row>
    <row r="3821" spans="1:13" x14ac:dyDescent="0.25">
      <c r="A3821" s="42" t="s">
        <v>592</v>
      </c>
      <c r="B3821" s="42" t="s">
        <v>549</v>
      </c>
      <c r="C3821" s="42" t="s">
        <v>1493</v>
      </c>
      <c r="D3821" s="42" t="s">
        <v>409</v>
      </c>
      <c r="E3821">
        <v>1153495</v>
      </c>
      <c r="F3821">
        <v>12</v>
      </c>
      <c r="G3821" s="2">
        <v>45863</v>
      </c>
      <c r="H3821" s="42" t="s">
        <v>432</v>
      </c>
      <c r="I3821" s="42" t="s">
        <v>63</v>
      </c>
      <c r="J3821" s="42" t="s">
        <v>433</v>
      </c>
      <c r="K3821" s="42" t="s">
        <v>1493</v>
      </c>
      <c r="L3821" s="2">
        <v>46052</v>
      </c>
      <c r="M3821" s="42" t="s">
        <v>582</v>
      </c>
    </row>
    <row r="3822" spans="1:13" x14ac:dyDescent="0.25">
      <c r="A3822" s="42" t="s">
        <v>1332</v>
      </c>
      <c r="B3822" s="42" t="s">
        <v>1333</v>
      </c>
      <c r="C3822" s="42" t="s">
        <v>1334</v>
      </c>
      <c r="D3822" s="42" t="s">
        <v>409</v>
      </c>
      <c r="E3822">
        <v>1600000</v>
      </c>
      <c r="F3822">
        <v>4</v>
      </c>
      <c r="G3822" s="2">
        <v>45807</v>
      </c>
      <c r="H3822" s="42" t="s">
        <v>432</v>
      </c>
      <c r="I3822" s="42" t="s">
        <v>63</v>
      </c>
      <c r="J3822" s="42" t="s">
        <v>433</v>
      </c>
      <c r="K3822" s="42" t="s">
        <v>1334</v>
      </c>
      <c r="L3822" s="2">
        <v>46052</v>
      </c>
      <c r="M3822" s="42" t="s">
        <v>582</v>
      </c>
    </row>
    <row r="3823" spans="1:13" x14ac:dyDescent="0.25">
      <c r="A3823" s="42" t="s">
        <v>183</v>
      </c>
      <c r="B3823" s="42" t="s">
        <v>1361</v>
      </c>
      <c r="C3823" s="42" t="s">
        <v>1767</v>
      </c>
      <c r="D3823" s="42" t="s">
        <v>409</v>
      </c>
      <c r="E3823">
        <v>1500000</v>
      </c>
      <c r="F3823">
        <v>11</v>
      </c>
      <c r="G3823" s="2">
        <v>45946</v>
      </c>
      <c r="H3823" s="42" t="s">
        <v>432</v>
      </c>
      <c r="I3823" s="42" t="s">
        <v>63</v>
      </c>
      <c r="J3823" s="42" t="s">
        <v>433</v>
      </c>
      <c r="K3823" s="42" t="s">
        <v>1767</v>
      </c>
      <c r="L3823" s="2">
        <v>46052</v>
      </c>
      <c r="M3823" s="42" t="s">
        <v>582</v>
      </c>
    </row>
    <row r="3824" spans="1:13" x14ac:dyDescent="0.25">
      <c r="A3824" s="42" t="s">
        <v>1332</v>
      </c>
      <c r="B3824" s="42" t="s">
        <v>1333</v>
      </c>
      <c r="C3824" s="42" t="s">
        <v>1418</v>
      </c>
      <c r="D3824" s="42" t="s">
        <v>409</v>
      </c>
      <c r="E3824">
        <v>5000000</v>
      </c>
      <c r="F3824">
        <v>16</v>
      </c>
      <c r="G3824" s="2">
        <v>45838</v>
      </c>
      <c r="H3824" s="42" t="s">
        <v>432</v>
      </c>
      <c r="I3824" s="42" t="s">
        <v>63</v>
      </c>
      <c r="J3824" s="42" t="s">
        <v>433</v>
      </c>
      <c r="K3824" s="42" t="s">
        <v>1418</v>
      </c>
      <c r="L3824" s="2">
        <v>46052</v>
      </c>
      <c r="M3824" s="42" t="s">
        <v>582</v>
      </c>
    </row>
    <row r="3825" spans="1:13" x14ac:dyDescent="0.25">
      <c r="A3825" s="42" t="s">
        <v>344</v>
      </c>
      <c r="B3825" s="42" t="s">
        <v>400</v>
      </c>
      <c r="C3825" s="42" t="s">
        <v>1574</v>
      </c>
      <c r="D3825" s="42" t="s">
        <v>409</v>
      </c>
      <c r="E3825">
        <v>423042</v>
      </c>
      <c r="F3825">
        <v>6</v>
      </c>
      <c r="G3825" s="2">
        <v>45882</v>
      </c>
      <c r="H3825" s="42" t="s">
        <v>432</v>
      </c>
      <c r="I3825" s="42" t="s">
        <v>63</v>
      </c>
      <c r="J3825" s="42" t="s">
        <v>433</v>
      </c>
      <c r="K3825" s="42" t="s">
        <v>1574</v>
      </c>
      <c r="L3825" s="2">
        <v>46052</v>
      </c>
      <c r="M3825" s="42" t="s">
        <v>582</v>
      </c>
    </row>
    <row r="3826" spans="1:13" x14ac:dyDescent="0.25">
      <c r="A3826" s="42" t="s">
        <v>156</v>
      </c>
      <c r="B3826" s="42" t="s">
        <v>3</v>
      </c>
      <c r="C3826" s="42" t="s">
        <v>677</v>
      </c>
      <c r="D3826" s="42" t="s">
        <v>409</v>
      </c>
      <c r="E3826">
        <v>1000000</v>
      </c>
      <c r="F3826">
        <v>11</v>
      </c>
      <c r="G3826" s="2">
        <v>45624</v>
      </c>
      <c r="H3826" s="42" t="s">
        <v>432</v>
      </c>
      <c r="I3826" s="42" t="s">
        <v>63</v>
      </c>
      <c r="J3826" s="42" t="s">
        <v>433</v>
      </c>
      <c r="K3826" s="42" t="s">
        <v>677</v>
      </c>
      <c r="L3826" s="2">
        <v>46052</v>
      </c>
      <c r="M3826" s="42" t="s">
        <v>582</v>
      </c>
    </row>
    <row r="3827" spans="1:13" x14ac:dyDescent="0.25">
      <c r="A3827" s="42" t="s">
        <v>156</v>
      </c>
      <c r="B3827" s="42" t="s">
        <v>3</v>
      </c>
      <c r="C3827" s="42" t="s">
        <v>678</v>
      </c>
      <c r="D3827" s="42" t="s">
        <v>409</v>
      </c>
      <c r="E3827">
        <v>875000</v>
      </c>
      <c r="F3827">
        <v>24</v>
      </c>
      <c r="G3827" s="2">
        <v>45677</v>
      </c>
      <c r="H3827" s="42" t="s">
        <v>432</v>
      </c>
      <c r="I3827" s="42" t="s">
        <v>63</v>
      </c>
      <c r="J3827" s="42" t="s">
        <v>433</v>
      </c>
      <c r="K3827" s="42" t="s">
        <v>678</v>
      </c>
      <c r="L3827" s="2">
        <v>46052</v>
      </c>
      <c r="M3827" s="42" t="s">
        <v>582</v>
      </c>
    </row>
    <row r="3828" spans="1:13" x14ac:dyDescent="0.25">
      <c r="A3828" s="42" t="s">
        <v>1763</v>
      </c>
      <c r="B3828" s="42" t="s">
        <v>1764</v>
      </c>
      <c r="C3828" s="42" t="s">
        <v>1765</v>
      </c>
      <c r="D3828" s="42" t="s">
        <v>409</v>
      </c>
      <c r="E3828">
        <v>281870</v>
      </c>
      <c r="F3828">
        <v>4</v>
      </c>
      <c r="G3828" s="2">
        <v>45952</v>
      </c>
      <c r="H3828" s="42" t="s">
        <v>432</v>
      </c>
      <c r="I3828" s="42" t="s">
        <v>63</v>
      </c>
      <c r="J3828" s="42" t="s">
        <v>433</v>
      </c>
      <c r="K3828" s="42" t="s">
        <v>1765</v>
      </c>
      <c r="L3828" s="2">
        <v>46052</v>
      </c>
      <c r="M3828" s="42" t="s">
        <v>582</v>
      </c>
    </row>
    <row r="3829" spans="1:13" x14ac:dyDescent="0.25">
      <c r="A3829" s="42" t="s">
        <v>149</v>
      </c>
      <c r="B3829" s="42" t="s">
        <v>19</v>
      </c>
      <c r="C3829" s="42" t="s">
        <v>1070</v>
      </c>
      <c r="D3829" s="42" t="s">
        <v>409</v>
      </c>
      <c r="E3829">
        <v>0</v>
      </c>
      <c r="F3829">
        <v>12</v>
      </c>
      <c r="G3829" s="2">
        <v>45723</v>
      </c>
      <c r="H3829" s="42" t="s">
        <v>432</v>
      </c>
      <c r="I3829" s="42" t="s">
        <v>63</v>
      </c>
      <c r="J3829" s="42" t="s">
        <v>433</v>
      </c>
      <c r="K3829" s="42" t="s">
        <v>1070</v>
      </c>
      <c r="L3829" s="2">
        <v>46052</v>
      </c>
      <c r="M3829" s="42" t="s">
        <v>582</v>
      </c>
    </row>
    <row r="3830" spans="1:13" x14ac:dyDescent="0.25">
      <c r="A3830" s="42" t="s">
        <v>149</v>
      </c>
      <c r="B3830" s="42" t="s">
        <v>19</v>
      </c>
      <c r="C3830" s="42" t="s">
        <v>1715</v>
      </c>
      <c r="D3830" s="42" t="s">
        <v>409</v>
      </c>
      <c r="E3830">
        <v>984861</v>
      </c>
      <c r="F3830">
        <v>9</v>
      </c>
      <c r="G3830" s="2">
        <v>45910</v>
      </c>
      <c r="H3830" s="42" t="s">
        <v>432</v>
      </c>
      <c r="I3830" s="42" t="s">
        <v>63</v>
      </c>
      <c r="J3830" s="42" t="s">
        <v>433</v>
      </c>
      <c r="K3830" s="42" t="s">
        <v>1715</v>
      </c>
      <c r="L3830" s="2">
        <v>46052</v>
      </c>
      <c r="M3830" s="42" t="s">
        <v>582</v>
      </c>
    </row>
    <row r="3831" spans="1:13" x14ac:dyDescent="0.25">
      <c r="A3831" s="42" t="s">
        <v>1721</v>
      </c>
      <c r="B3831" s="42" t="s">
        <v>1722</v>
      </c>
      <c r="C3831" s="42" t="s">
        <v>1723</v>
      </c>
      <c r="D3831" s="42" t="s">
        <v>409</v>
      </c>
      <c r="E3831">
        <v>400000</v>
      </c>
      <c r="F3831">
        <v>2</v>
      </c>
      <c r="G3831" s="2">
        <v>45925</v>
      </c>
      <c r="H3831" s="42" t="s">
        <v>432</v>
      </c>
      <c r="I3831" s="42" t="s">
        <v>63</v>
      </c>
      <c r="J3831" s="42" t="s">
        <v>433</v>
      </c>
      <c r="K3831" s="42" t="s">
        <v>1723</v>
      </c>
      <c r="L3831" s="2">
        <v>46051</v>
      </c>
      <c r="M3831" s="42" t="s">
        <v>582</v>
      </c>
    </row>
    <row r="3832" spans="1:13" x14ac:dyDescent="0.25">
      <c r="A3832" s="42" t="s">
        <v>156</v>
      </c>
      <c r="B3832" s="42" t="s">
        <v>3</v>
      </c>
      <c r="C3832" s="42" t="s">
        <v>678</v>
      </c>
      <c r="D3832" s="42" t="s">
        <v>409</v>
      </c>
      <c r="E3832">
        <v>875000</v>
      </c>
      <c r="F3832">
        <v>24</v>
      </c>
      <c r="G3832" s="2">
        <v>45677</v>
      </c>
      <c r="H3832" s="42" t="s">
        <v>432</v>
      </c>
      <c r="I3832" s="42" t="s">
        <v>63</v>
      </c>
      <c r="J3832" s="42" t="s">
        <v>433</v>
      </c>
      <c r="K3832" s="42" t="s">
        <v>678</v>
      </c>
      <c r="L3832" s="2">
        <v>46045</v>
      </c>
      <c r="M3832" s="42" t="s">
        <v>582</v>
      </c>
    </row>
    <row r="3833" spans="1:13" x14ac:dyDescent="0.25">
      <c r="A3833" s="42" t="s">
        <v>1763</v>
      </c>
      <c r="B3833" s="42" t="s">
        <v>1764</v>
      </c>
      <c r="C3833" s="42" t="s">
        <v>1765</v>
      </c>
      <c r="D3833" s="42" t="s">
        <v>409</v>
      </c>
      <c r="E3833">
        <v>955424</v>
      </c>
      <c r="F3833">
        <v>4</v>
      </c>
      <c r="G3833" s="2">
        <v>45952</v>
      </c>
      <c r="H3833" s="42" t="s">
        <v>432</v>
      </c>
      <c r="I3833" s="42" t="s">
        <v>63</v>
      </c>
      <c r="J3833" s="42" t="s">
        <v>433</v>
      </c>
      <c r="K3833" s="42" t="s">
        <v>1765</v>
      </c>
      <c r="L3833" s="2">
        <v>46045</v>
      </c>
      <c r="M3833" s="42" t="s">
        <v>582</v>
      </c>
    </row>
    <row r="3834" spans="1:13" x14ac:dyDescent="0.25">
      <c r="A3834" s="42" t="s">
        <v>818</v>
      </c>
      <c r="B3834" s="42" t="s">
        <v>763</v>
      </c>
      <c r="C3834" s="42" t="s">
        <v>1610</v>
      </c>
      <c r="D3834" s="42" t="s">
        <v>409</v>
      </c>
      <c r="E3834">
        <v>1173088</v>
      </c>
      <c r="F3834">
        <v>3</v>
      </c>
      <c r="G3834" s="2">
        <v>45910</v>
      </c>
      <c r="H3834" s="42" t="s">
        <v>432</v>
      </c>
      <c r="I3834" s="42" t="s">
        <v>63</v>
      </c>
      <c r="J3834" s="42" t="s">
        <v>433</v>
      </c>
      <c r="K3834" s="42" t="s">
        <v>1610</v>
      </c>
      <c r="L3834" s="2">
        <v>46044</v>
      </c>
      <c r="M3834" s="42" t="s">
        <v>582</v>
      </c>
    </row>
    <row r="3835" spans="1:13" x14ac:dyDescent="0.25">
      <c r="A3835" s="42" t="s">
        <v>186</v>
      </c>
      <c r="B3835" s="42" t="s">
        <v>48</v>
      </c>
      <c r="C3835" s="42" t="s">
        <v>680</v>
      </c>
      <c r="D3835" s="42" t="s">
        <v>409</v>
      </c>
      <c r="E3835">
        <v>644766</v>
      </c>
      <c r="F3835">
        <v>7</v>
      </c>
      <c r="G3835" s="2">
        <v>45681</v>
      </c>
      <c r="H3835" s="42" t="s">
        <v>432</v>
      </c>
      <c r="I3835" s="42" t="s">
        <v>63</v>
      </c>
      <c r="J3835" s="42" t="s">
        <v>433</v>
      </c>
      <c r="K3835" s="42" t="s">
        <v>680</v>
      </c>
      <c r="L3835" s="2">
        <v>46037</v>
      </c>
      <c r="M3835" s="42" t="s">
        <v>582</v>
      </c>
    </row>
    <row r="3836" spans="1:13" x14ac:dyDescent="0.25">
      <c r="A3836" s="42" t="s">
        <v>1513</v>
      </c>
      <c r="B3836" s="42" t="s">
        <v>1514</v>
      </c>
      <c r="C3836" s="42" t="s">
        <v>1575</v>
      </c>
      <c r="D3836" s="42" t="s">
        <v>409</v>
      </c>
      <c r="E3836">
        <v>314607</v>
      </c>
      <c r="F3836">
        <v>4</v>
      </c>
      <c r="G3836" s="2">
        <v>45888</v>
      </c>
      <c r="H3836" s="42" t="s">
        <v>432</v>
      </c>
      <c r="I3836" s="42" t="s">
        <v>63</v>
      </c>
      <c r="J3836" s="42" t="s">
        <v>433</v>
      </c>
      <c r="K3836" s="42" t="s">
        <v>1575</v>
      </c>
      <c r="L3836" s="2">
        <v>46037</v>
      </c>
      <c r="M3836" s="42" t="s">
        <v>582</v>
      </c>
    </row>
    <row r="3837" spans="1:13" x14ac:dyDescent="0.25">
      <c r="A3837" s="42" t="s">
        <v>1655</v>
      </c>
      <c r="B3837" s="42" t="s">
        <v>1656</v>
      </c>
      <c r="C3837" s="42" t="s">
        <v>1749</v>
      </c>
      <c r="D3837" s="42" t="s">
        <v>409</v>
      </c>
      <c r="E3837">
        <v>2419457</v>
      </c>
      <c r="F3837">
        <v>2</v>
      </c>
      <c r="G3837" s="2">
        <v>45958</v>
      </c>
      <c r="H3837" s="42" t="s">
        <v>432</v>
      </c>
      <c r="I3837" s="42" t="s">
        <v>63</v>
      </c>
      <c r="J3837" s="42" t="s">
        <v>433</v>
      </c>
      <c r="K3837" s="42" t="s">
        <v>1749</v>
      </c>
      <c r="L3837" s="2">
        <v>46037</v>
      </c>
      <c r="M3837" s="42" t="s">
        <v>582</v>
      </c>
    </row>
    <row r="3838" spans="1:13" x14ac:dyDescent="0.25">
      <c r="A3838" s="42" t="s">
        <v>1336</v>
      </c>
      <c r="B3838" s="42" t="s">
        <v>1337</v>
      </c>
      <c r="C3838" s="42" t="s">
        <v>1338</v>
      </c>
      <c r="D3838" s="42" t="s">
        <v>409</v>
      </c>
      <c r="E3838">
        <v>974614</v>
      </c>
      <c r="F3838">
        <v>7</v>
      </c>
      <c r="G3838" s="2">
        <v>45793</v>
      </c>
      <c r="H3838" s="42" t="s">
        <v>432</v>
      </c>
      <c r="I3838" s="42" t="s">
        <v>63</v>
      </c>
      <c r="J3838" s="42" t="s">
        <v>433</v>
      </c>
      <c r="K3838" s="42" t="s">
        <v>1339</v>
      </c>
      <c r="L3838" s="2">
        <v>46037</v>
      </c>
      <c r="M3838" s="42" t="s">
        <v>582</v>
      </c>
    </row>
    <row r="3839" spans="1:13" x14ac:dyDescent="0.25">
      <c r="A3839" s="42" t="s">
        <v>592</v>
      </c>
      <c r="B3839" s="42" t="s">
        <v>549</v>
      </c>
      <c r="C3839" s="42" t="s">
        <v>642</v>
      </c>
      <c r="D3839" s="42" t="s">
        <v>409</v>
      </c>
      <c r="E3839">
        <v>1100000</v>
      </c>
      <c r="F3839">
        <v>16</v>
      </c>
      <c r="G3839" s="2">
        <v>45593</v>
      </c>
      <c r="H3839" s="42" t="s">
        <v>432</v>
      </c>
      <c r="I3839" s="42" t="s">
        <v>63</v>
      </c>
      <c r="J3839" s="42" t="s">
        <v>433</v>
      </c>
      <c r="K3839" s="42" t="s">
        <v>642</v>
      </c>
      <c r="L3839" s="2">
        <v>46031</v>
      </c>
      <c r="M3839" s="42" t="s">
        <v>582</v>
      </c>
    </row>
    <row r="3840" spans="1:13" x14ac:dyDescent="0.25">
      <c r="A3840" s="42" t="s">
        <v>993</v>
      </c>
      <c r="B3840" s="42" t="s">
        <v>994</v>
      </c>
      <c r="C3840" s="42" t="s">
        <v>1589</v>
      </c>
      <c r="D3840" s="42" t="s">
        <v>409</v>
      </c>
      <c r="E3840">
        <v>109218</v>
      </c>
      <c r="F3840">
        <v>2</v>
      </c>
      <c r="G3840" s="2">
        <v>45898</v>
      </c>
      <c r="H3840" s="42" t="s">
        <v>432</v>
      </c>
      <c r="I3840" s="42" t="s">
        <v>63</v>
      </c>
      <c r="J3840" s="42" t="s">
        <v>433</v>
      </c>
      <c r="K3840" s="42" t="s">
        <v>1589</v>
      </c>
      <c r="L3840" s="2">
        <v>46031</v>
      </c>
      <c r="M3840" s="42" t="s">
        <v>582</v>
      </c>
    </row>
    <row r="3841" spans="1:13" x14ac:dyDescent="0.25">
      <c r="A3841" s="42" t="s">
        <v>156</v>
      </c>
      <c r="B3841" s="42" t="s">
        <v>3</v>
      </c>
      <c r="C3841" s="42" t="s">
        <v>678</v>
      </c>
      <c r="D3841" s="42" t="s">
        <v>409</v>
      </c>
      <c r="E3841">
        <v>875000</v>
      </c>
      <c r="F3841">
        <v>24</v>
      </c>
      <c r="G3841" s="2">
        <v>45677</v>
      </c>
      <c r="H3841" s="42" t="s">
        <v>432</v>
      </c>
      <c r="I3841" s="42" t="s">
        <v>63</v>
      </c>
      <c r="J3841" s="42" t="s">
        <v>433</v>
      </c>
      <c r="K3841" s="42" t="s">
        <v>678</v>
      </c>
      <c r="L3841" s="2">
        <v>46031</v>
      </c>
      <c r="M3841" s="42" t="s">
        <v>582</v>
      </c>
    </row>
    <row r="3842" spans="1:13" x14ac:dyDescent="0.25">
      <c r="A3842" s="42" t="s">
        <v>1311</v>
      </c>
      <c r="B3842" s="42" t="s">
        <v>1312</v>
      </c>
      <c r="C3842" s="42" t="s">
        <v>2700</v>
      </c>
      <c r="D3842" s="42" t="s">
        <v>409</v>
      </c>
      <c r="E3842">
        <v>140705</v>
      </c>
      <c r="F3842">
        <v>8</v>
      </c>
      <c r="G3842" s="2">
        <v>46030</v>
      </c>
      <c r="H3842" s="42" t="s">
        <v>432</v>
      </c>
      <c r="I3842" s="42" t="s">
        <v>63</v>
      </c>
      <c r="J3842" s="42" t="s">
        <v>433</v>
      </c>
      <c r="K3842" s="42" t="s">
        <v>2700</v>
      </c>
      <c r="L3842" s="2">
        <v>46030</v>
      </c>
      <c r="M3842" s="42" t="s">
        <v>582</v>
      </c>
    </row>
    <row r="3843" spans="1:13" x14ac:dyDescent="0.25">
      <c r="A3843" s="42" t="s">
        <v>1311</v>
      </c>
      <c r="B3843" s="42" t="s">
        <v>1312</v>
      </c>
      <c r="C3843" s="42" t="s">
        <v>2700</v>
      </c>
      <c r="D3843" s="42" t="s">
        <v>409</v>
      </c>
      <c r="E3843">
        <v>695178</v>
      </c>
      <c r="F3843">
        <v>8</v>
      </c>
      <c r="G3843" s="2">
        <v>46030</v>
      </c>
      <c r="H3843" s="42" t="s">
        <v>432</v>
      </c>
      <c r="I3843" s="42" t="s">
        <v>63</v>
      </c>
      <c r="J3843" s="42" t="s">
        <v>433</v>
      </c>
      <c r="K3843" s="42" t="s">
        <v>2700</v>
      </c>
      <c r="L3843" s="2">
        <v>46030</v>
      </c>
      <c r="M3843" s="42" t="s">
        <v>582</v>
      </c>
    </row>
    <row r="3844" spans="1:13" x14ac:dyDescent="0.25">
      <c r="A3844" s="42" t="s">
        <v>1311</v>
      </c>
      <c r="B3844" s="42" t="s">
        <v>1312</v>
      </c>
      <c r="C3844" s="42" t="s">
        <v>2700</v>
      </c>
      <c r="D3844" s="42" t="s">
        <v>409</v>
      </c>
      <c r="E3844">
        <v>360109</v>
      </c>
      <c r="F3844">
        <v>8</v>
      </c>
      <c r="G3844" s="2">
        <v>46030</v>
      </c>
      <c r="H3844" s="42" t="s">
        <v>432</v>
      </c>
      <c r="I3844" s="42" t="s">
        <v>63</v>
      </c>
      <c r="J3844" s="42" t="s">
        <v>433</v>
      </c>
      <c r="K3844" s="42" t="s">
        <v>2700</v>
      </c>
      <c r="L3844" s="2">
        <v>46030</v>
      </c>
      <c r="M3844" s="42" t="s">
        <v>582</v>
      </c>
    </row>
    <row r="3845" spans="1:13" x14ac:dyDescent="0.25">
      <c r="A3845" s="42" t="s">
        <v>1311</v>
      </c>
      <c r="B3845" s="42" t="s">
        <v>1312</v>
      </c>
      <c r="C3845" s="42" t="s">
        <v>2700</v>
      </c>
      <c r="D3845" s="42" t="s">
        <v>409</v>
      </c>
      <c r="E3845">
        <v>381573</v>
      </c>
      <c r="F3845">
        <v>8</v>
      </c>
      <c r="G3845" s="2">
        <v>46030</v>
      </c>
      <c r="H3845" s="42" t="s">
        <v>432</v>
      </c>
      <c r="I3845" s="42" t="s">
        <v>63</v>
      </c>
      <c r="J3845" s="42" t="s">
        <v>433</v>
      </c>
      <c r="K3845" s="42" t="s">
        <v>2700</v>
      </c>
      <c r="L3845" s="2">
        <v>46030</v>
      </c>
      <c r="M3845" s="42" t="s">
        <v>582</v>
      </c>
    </row>
    <row r="3846" spans="1:13" x14ac:dyDescent="0.25">
      <c r="A3846" s="42" t="s">
        <v>1311</v>
      </c>
      <c r="B3846" s="42" t="s">
        <v>1312</v>
      </c>
      <c r="C3846" s="42" t="s">
        <v>2700</v>
      </c>
      <c r="D3846" s="42" t="s">
        <v>409</v>
      </c>
      <c r="E3846">
        <v>345800</v>
      </c>
      <c r="F3846">
        <v>8</v>
      </c>
      <c r="G3846" s="2">
        <v>46030</v>
      </c>
      <c r="H3846" s="42" t="s">
        <v>432</v>
      </c>
      <c r="I3846" s="42" t="s">
        <v>63</v>
      </c>
      <c r="J3846" s="42" t="s">
        <v>433</v>
      </c>
      <c r="K3846" s="42" t="s">
        <v>2700</v>
      </c>
      <c r="L3846" s="2">
        <v>46030</v>
      </c>
      <c r="M3846" s="42" t="s">
        <v>582</v>
      </c>
    </row>
    <row r="3847" spans="1:13" x14ac:dyDescent="0.25">
      <c r="A3847" s="42" t="s">
        <v>1311</v>
      </c>
      <c r="B3847" s="42" t="s">
        <v>1312</v>
      </c>
      <c r="C3847" s="42" t="s">
        <v>2700</v>
      </c>
      <c r="D3847" s="42" t="s">
        <v>409</v>
      </c>
      <c r="E3847">
        <v>451925</v>
      </c>
      <c r="F3847">
        <v>8</v>
      </c>
      <c r="G3847" s="2">
        <v>46030</v>
      </c>
      <c r="H3847" s="42" t="s">
        <v>432</v>
      </c>
      <c r="I3847" s="42" t="s">
        <v>63</v>
      </c>
      <c r="J3847" s="42" t="s">
        <v>433</v>
      </c>
      <c r="K3847" s="42" t="s">
        <v>2700</v>
      </c>
      <c r="L3847" s="2">
        <v>46030</v>
      </c>
      <c r="M3847" s="42" t="s">
        <v>582</v>
      </c>
    </row>
    <row r="3848" spans="1:13" x14ac:dyDescent="0.25">
      <c r="A3848" s="42" t="s">
        <v>1311</v>
      </c>
      <c r="B3848" s="42" t="s">
        <v>1312</v>
      </c>
      <c r="C3848" s="42" t="s">
        <v>2700</v>
      </c>
      <c r="D3848" s="42" t="s">
        <v>409</v>
      </c>
      <c r="E3848">
        <v>534202</v>
      </c>
      <c r="F3848">
        <v>8</v>
      </c>
      <c r="G3848" s="2">
        <v>46030</v>
      </c>
      <c r="H3848" s="42" t="s">
        <v>432</v>
      </c>
      <c r="I3848" s="42" t="s">
        <v>63</v>
      </c>
      <c r="J3848" s="42" t="s">
        <v>433</v>
      </c>
      <c r="K3848" s="42" t="s">
        <v>2700</v>
      </c>
      <c r="L3848" s="2">
        <v>46030</v>
      </c>
      <c r="M3848" s="42" t="s">
        <v>582</v>
      </c>
    </row>
    <row r="3849" spans="1:13" x14ac:dyDescent="0.25">
      <c r="A3849" s="42" t="s">
        <v>1311</v>
      </c>
      <c r="B3849" s="42" t="s">
        <v>1312</v>
      </c>
      <c r="C3849" s="42" t="s">
        <v>2700</v>
      </c>
      <c r="D3849" s="42" t="s">
        <v>409</v>
      </c>
      <c r="E3849">
        <v>360507</v>
      </c>
      <c r="F3849">
        <v>8</v>
      </c>
      <c r="G3849" s="2">
        <v>46030</v>
      </c>
      <c r="H3849" s="42" t="s">
        <v>432</v>
      </c>
      <c r="I3849" s="42" t="s">
        <v>63</v>
      </c>
      <c r="J3849" s="42" t="s">
        <v>433</v>
      </c>
      <c r="K3849" s="42" t="s">
        <v>2700</v>
      </c>
      <c r="L3849" s="2">
        <v>46030</v>
      </c>
      <c r="M3849" s="42" t="s">
        <v>582</v>
      </c>
    </row>
    <row r="3850" spans="1:13" x14ac:dyDescent="0.25">
      <c r="A3850" s="42" t="s">
        <v>183</v>
      </c>
      <c r="B3850" s="42" t="s">
        <v>1361</v>
      </c>
      <c r="C3850" s="42" t="s">
        <v>1098</v>
      </c>
      <c r="D3850" s="42" t="s">
        <v>409</v>
      </c>
      <c r="E3850">
        <v>100000</v>
      </c>
      <c r="F3850">
        <v>8</v>
      </c>
      <c r="G3850" s="2">
        <v>45743</v>
      </c>
      <c r="H3850" s="42" t="s">
        <v>432</v>
      </c>
      <c r="I3850" s="42" t="s">
        <v>63</v>
      </c>
      <c r="J3850" s="42" t="s">
        <v>433</v>
      </c>
      <c r="K3850" s="42" t="s">
        <v>1098</v>
      </c>
      <c r="L3850" s="2">
        <v>46030</v>
      </c>
      <c r="M3850" s="42" t="s">
        <v>582</v>
      </c>
    </row>
    <row r="3851" spans="1:13" x14ac:dyDescent="0.25">
      <c r="A3851" s="42" t="s">
        <v>188</v>
      </c>
      <c r="B3851" s="42" t="s">
        <v>47</v>
      </c>
      <c r="C3851" s="42" t="s">
        <v>1766</v>
      </c>
      <c r="D3851" s="42" t="s">
        <v>409</v>
      </c>
      <c r="E3851">
        <v>595459</v>
      </c>
      <c r="F3851">
        <v>9</v>
      </c>
      <c r="G3851" s="2">
        <v>45945</v>
      </c>
      <c r="H3851" s="42" t="s">
        <v>432</v>
      </c>
      <c r="I3851" s="42" t="s">
        <v>63</v>
      </c>
      <c r="J3851" s="42" t="s">
        <v>433</v>
      </c>
      <c r="K3851" s="42" t="s">
        <v>1766</v>
      </c>
      <c r="L3851" s="2">
        <v>46028</v>
      </c>
      <c r="M3851" s="42" t="s">
        <v>582</v>
      </c>
    </row>
    <row r="3852" spans="1:13" x14ac:dyDescent="0.25">
      <c r="A3852" s="42" t="s">
        <v>182</v>
      </c>
      <c r="B3852" s="42" t="s">
        <v>18</v>
      </c>
      <c r="C3852" s="42" t="s">
        <v>2297</v>
      </c>
      <c r="D3852" s="42" t="s">
        <v>409</v>
      </c>
      <c r="E3852">
        <v>800000</v>
      </c>
      <c r="F3852">
        <v>6</v>
      </c>
      <c r="G3852" s="2">
        <v>45996</v>
      </c>
      <c r="H3852" s="42" t="s">
        <v>432</v>
      </c>
      <c r="I3852" s="42" t="s">
        <v>63</v>
      </c>
      <c r="J3852" s="42" t="s">
        <v>433</v>
      </c>
      <c r="K3852" s="42" t="s">
        <v>2297</v>
      </c>
      <c r="L3852" s="2">
        <v>46027</v>
      </c>
      <c r="M3852" s="42" t="s">
        <v>582</v>
      </c>
    </row>
    <row r="3853" spans="1:13" x14ac:dyDescent="0.25">
      <c r="A3853" s="42" t="s">
        <v>162</v>
      </c>
      <c r="B3853" s="42" t="s">
        <v>6</v>
      </c>
      <c r="C3853" s="42" t="s">
        <v>337</v>
      </c>
      <c r="D3853" s="42" t="s">
        <v>409</v>
      </c>
      <c r="E3853">
        <v>580469</v>
      </c>
      <c r="F3853">
        <v>12</v>
      </c>
      <c r="G3853" s="2">
        <v>45419</v>
      </c>
      <c r="H3853" s="42" t="s">
        <v>432</v>
      </c>
      <c r="I3853" s="42" t="s">
        <v>63</v>
      </c>
      <c r="J3853" s="42" t="s">
        <v>433</v>
      </c>
      <c r="K3853" s="42" t="s">
        <v>337</v>
      </c>
      <c r="L3853" s="2">
        <v>46023</v>
      </c>
      <c r="M3853" s="42" t="s">
        <v>582</v>
      </c>
    </row>
    <row r="3854" spans="1:13" x14ac:dyDescent="0.25">
      <c r="A3854" s="42" t="s">
        <v>111</v>
      </c>
      <c r="B3854" s="42" t="s">
        <v>377</v>
      </c>
      <c r="C3854" s="42" t="s">
        <v>2484</v>
      </c>
      <c r="D3854" s="42" t="s">
        <v>409</v>
      </c>
      <c r="E3854">
        <v>4207841</v>
      </c>
      <c r="F3854">
        <v>2</v>
      </c>
      <c r="G3854" s="2">
        <v>43738</v>
      </c>
      <c r="H3854" s="42" t="s">
        <v>647</v>
      </c>
      <c r="I3854" s="42" t="s">
        <v>65</v>
      </c>
      <c r="J3854" s="42" t="s">
        <v>420</v>
      </c>
      <c r="K3854" s="42" t="s">
        <v>2485</v>
      </c>
      <c r="L3854" s="2">
        <v>46387</v>
      </c>
      <c r="M3854" s="42" t="s">
        <v>582</v>
      </c>
    </row>
    <row r="3855" spans="1:13" x14ac:dyDescent="0.25">
      <c r="A3855" s="42" t="s">
        <v>796</v>
      </c>
      <c r="B3855" s="42" t="s">
        <v>379</v>
      </c>
      <c r="C3855" s="42" t="s">
        <v>78</v>
      </c>
      <c r="D3855" s="42" t="s">
        <v>409</v>
      </c>
      <c r="E3855">
        <v>5590684</v>
      </c>
      <c r="F3855">
        <v>145</v>
      </c>
      <c r="G3855" s="2">
        <v>43434</v>
      </c>
      <c r="H3855" s="42" t="s">
        <v>647</v>
      </c>
      <c r="I3855" s="42" t="s">
        <v>65</v>
      </c>
      <c r="J3855" s="42" t="s">
        <v>420</v>
      </c>
      <c r="K3855" s="42" t="s">
        <v>508</v>
      </c>
      <c r="L3855" s="2">
        <v>46387</v>
      </c>
      <c r="M3855" s="42" t="s">
        <v>582</v>
      </c>
    </row>
    <row r="3856" spans="1:13" x14ac:dyDescent="0.25">
      <c r="A3856" s="42" t="s">
        <v>796</v>
      </c>
      <c r="B3856" s="42" t="s">
        <v>379</v>
      </c>
      <c r="C3856" s="42" t="s">
        <v>78</v>
      </c>
      <c r="D3856" s="42" t="s">
        <v>409</v>
      </c>
      <c r="E3856">
        <v>2844076.88</v>
      </c>
      <c r="F3856">
        <v>145</v>
      </c>
      <c r="G3856" s="2">
        <v>43434</v>
      </c>
      <c r="H3856" s="42" t="s">
        <v>647</v>
      </c>
      <c r="I3856" s="42" t="s">
        <v>65</v>
      </c>
      <c r="J3856" s="42" t="s">
        <v>420</v>
      </c>
      <c r="K3856" s="42" t="s">
        <v>508</v>
      </c>
      <c r="L3856" s="2">
        <v>46387</v>
      </c>
      <c r="M3856" s="42" t="s">
        <v>582</v>
      </c>
    </row>
    <row r="3857" spans="1:13" x14ac:dyDescent="0.25">
      <c r="A3857" s="42" t="s">
        <v>796</v>
      </c>
      <c r="B3857" s="42" t="s">
        <v>379</v>
      </c>
      <c r="C3857" s="42" t="s">
        <v>78</v>
      </c>
      <c r="D3857" s="42" t="s">
        <v>409</v>
      </c>
      <c r="E3857">
        <v>206360</v>
      </c>
      <c r="F3857">
        <v>145</v>
      </c>
      <c r="G3857" s="2">
        <v>43434</v>
      </c>
      <c r="H3857" s="42" t="s">
        <v>647</v>
      </c>
      <c r="I3857" s="42" t="s">
        <v>65</v>
      </c>
      <c r="J3857" s="42" t="s">
        <v>420</v>
      </c>
      <c r="K3857" s="42" t="s">
        <v>508</v>
      </c>
      <c r="L3857" s="2">
        <v>46387</v>
      </c>
      <c r="M3857" s="42" t="s">
        <v>582</v>
      </c>
    </row>
    <row r="3858" spans="1:13" x14ac:dyDescent="0.25">
      <c r="A3858" s="42" t="s">
        <v>796</v>
      </c>
      <c r="B3858" s="42" t="s">
        <v>379</v>
      </c>
      <c r="C3858" s="42" t="s">
        <v>78</v>
      </c>
      <c r="D3858" s="42" t="s">
        <v>409</v>
      </c>
      <c r="E3858">
        <v>321043.77</v>
      </c>
      <c r="F3858">
        <v>145</v>
      </c>
      <c r="G3858" s="2">
        <v>43434</v>
      </c>
      <c r="H3858" s="42" t="s">
        <v>647</v>
      </c>
      <c r="I3858" s="42" t="s">
        <v>65</v>
      </c>
      <c r="J3858" s="42" t="s">
        <v>420</v>
      </c>
      <c r="K3858" s="42" t="s">
        <v>508</v>
      </c>
      <c r="L3858" s="2">
        <v>46387</v>
      </c>
      <c r="M3858" s="42" t="s">
        <v>582</v>
      </c>
    </row>
    <row r="3859" spans="1:13" x14ac:dyDescent="0.25">
      <c r="A3859" s="42" t="s">
        <v>796</v>
      </c>
      <c r="B3859" s="42" t="s">
        <v>379</v>
      </c>
      <c r="C3859" s="42" t="s">
        <v>697</v>
      </c>
      <c r="D3859" s="42" t="s">
        <v>409</v>
      </c>
      <c r="E3859">
        <v>661382</v>
      </c>
      <c r="F3859">
        <v>2</v>
      </c>
      <c r="G3859" s="2">
        <v>44305</v>
      </c>
      <c r="H3859" s="42" t="s">
        <v>647</v>
      </c>
      <c r="I3859" s="42" t="s">
        <v>65</v>
      </c>
      <c r="J3859" s="42" t="s">
        <v>420</v>
      </c>
      <c r="K3859" s="42" t="s">
        <v>730</v>
      </c>
      <c r="L3859" s="2">
        <v>46387</v>
      </c>
      <c r="M3859" s="42" t="s">
        <v>582</v>
      </c>
    </row>
    <row r="3860" spans="1:13" x14ac:dyDescent="0.25">
      <c r="A3860" s="42" t="s">
        <v>796</v>
      </c>
      <c r="B3860" s="42" t="s">
        <v>379</v>
      </c>
      <c r="C3860" s="42" t="s">
        <v>689</v>
      </c>
      <c r="D3860" s="42" t="s">
        <v>409</v>
      </c>
      <c r="E3860">
        <v>2722777</v>
      </c>
      <c r="F3860">
        <v>2</v>
      </c>
      <c r="G3860" s="2">
        <v>44307</v>
      </c>
      <c r="H3860" s="42" t="s">
        <v>647</v>
      </c>
      <c r="I3860" s="42" t="s">
        <v>65</v>
      </c>
      <c r="J3860" s="42" t="s">
        <v>420</v>
      </c>
      <c r="K3860" s="42" t="s">
        <v>729</v>
      </c>
      <c r="L3860" s="2">
        <v>46387</v>
      </c>
      <c r="M3860" s="42" t="s">
        <v>582</v>
      </c>
    </row>
    <row r="3861" spans="1:13" x14ac:dyDescent="0.25">
      <c r="A3861" s="42" t="s">
        <v>12028</v>
      </c>
      <c r="B3861" s="42" t="s">
        <v>12029</v>
      </c>
      <c r="C3861" s="42" t="s">
        <v>12030</v>
      </c>
      <c r="D3861" s="42" t="s">
        <v>409</v>
      </c>
      <c r="E3861">
        <v>13379213</v>
      </c>
      <c r="F3861">
        <v>28</v>
      </c>
      <c r="G3861" s="2">
        <v>46169</v>
      </c>
      <c r="H3861" s="42" t="s">
        <v>647</v>
      </c>
      <c r="I3861" s="42" t="s">
        <v>65</v>
      </c>
      <c r="J3861" s="42" t="s">
        <v>420</v>
      </c>
      <c r="K3861" s="42" t="s">
        <v>12031</v>
      </c>
      <c r="L3861" s="2">
        <v>46387</v>
      </c>
      <c r="M3861" s="42" t="s">
        <v>582</v>
      </c>
    </row>
    <row r="3862" spans="1:13" x14ac:dyDescent="0.25">
      <c r="A3862" s="42" t="s">
        <v>194</v>
      </c>
      <c r="B3862" s="42" t="s">
        <v>36</v>
      </c>
      <c r="C3862" s="42" t="s">
        <v>1487</v>
      </c>
      <c r="D3862" s="42" t="s">
        <v>409</v>
      </c>
      <c r="E3862">
        <v>16320808</v>
      </c>
      <c r="F3862">
        <v>2</v>
      </c>
      <c r="G3862" s="2">
        <v>45866</v>
      </c>
      <c r="H3862" s="42" t="s">
        <v>647</v>
      </c>
      <c r="I3862" s="42" t="s">
        <v>65</v>
      </c>
      <c r="J3862" s="42" t="s">
        <v>420</v>
      </c>
      <c r="K3862" s="42" t="s">
        <v>1488</v>
      </c>
      <c r="L3862" s="2">
        <v>46387</v>
      </c>
      <c r="M3862" s="42" t="s">
        <v>582</v>
      </c>
    </row>
    <row r="3863" spans="1:13" x14ac:dyDescent="0.25">
      <c r="A3863" s="42" t="s">
        <v>1995</v>
      </c>
      <c r="B3863" s="42" t="s">
        <v>1997</v>
      </c>
      <c r="C3863" s="42" t="s">
        <v>357</v>
      </c>
      <c r="D3863" s="42" t="s">
        <v>409</v>
      </c>
      <c r="E3863">
        <v>2437785.35</v>
      </c>
      <c r="F3863">
        <v>29</v>
      </c>
      <c r="G3863" s="2">
        <v>45455</v>
      </c>
      <c r="H3863" s="42" t="s">
        <v>647</v>
      </c>
      <c r="I3863" s="42" t="s">
        <v>65</v>
      </c>
      <c r="J3863" s="42" t="s">
        <v>420</v>
      </c>
      <c r="K3863" s="42" t="s">
        <v>527</v>
      </c>
      <c r="L3863" s="2">
        <v>46387</v>
      </c>
      <c r="M3863" s="42" t="s">
        <v>582</v>
      </c>
    </row>
    <row r="3864" spans="1:13" x14ac:dyDescent="0.25">
      <c r="A3864" s="42" t="s">
        <v>179</v>
      </c>
      <c r="B3864" s="42" t="s">
        <v>269</v>
      </c>
      <c r="C3864" s="42" t="s">
        <v>686</v>
      </c>
      <c r="D3864" s="42" t="s">
        <v>409</v>
      </c>
      <c r="E3864">
        <v>1718657</v>
      </c>
      <c r="F3864">
        <v>6</v>
      </c>
      <c r="G3864" s="2">
        <v>43951</v>
      </c>
      <c r="H3864" s="42" t="s">
        <v>647</v>
      </c>
      <c r="I3864" s="42" t="s">
        <v>65</v>
      </c>
      <c r="J3864" s="42" t="s">
        <v>420</v>
      </c>
      <c r="K3864" s="42" t="s">
        <v>787</v>
      </c>
      <c r="L3864" s="2">
        <v>46387</v>
      </c>
      <c r="M3864" s="42" t="s">
        <v>582</v>
      </c>
    </row>
    <row r="3865" spans="1:13" x14ac:dyDescent="0.25">
      <c r="A3865" s="42" t="s">
        <v>179</v>
      </c>
      <c r="B3865" s="42" t="s">
        <v>269</v>
      </c>
      <c r="C3865" s="42" t="s">
        <v>6445</v>
      </c>
      <c r="D3865" s="42" t="s">
        <v>409</v>
      </c>
      <c r="E3865">
        <v>2988129</v>
      </c>
      <c r="F3865">
        <v>4</v>
      </c>
      <c r="G3865" s="2">
        <v>46112</v>
      </c>
      <c r="H3865" s="42" t="s">
        <v>647</v>
      </c>
      <c r="I3865" s="42" t="s">
        <v>65</v>
      </c>
      <c r="J3865" s="42" t="s">
        <v>420</v>
      </c>
      <c r="K3865" s="42" t="s">
        <v>10039</v>
      </c>
      <c r="L3865" s="2">
        <v>46387</v>
      </c>
      <c r="M3865" s="42" t="s">
        <v>582</v>
      </c>
    </row>
    <row r="3866" spans="1:13" x14ac:dyDescent="0.25">
      <c r="A3866" s="42" t="s">
        <v>287</v>
      </c>
      <c r="B3866" s="42" t="s">
        <v>267</v>
      </c>
      <c r="C3866" s="42" t="s">
        <v>1270</v>
      </c>
      <c r="D3866" s="42" t="s">
        <v>409</v>
      </c>
      <c r="E3866">
        <v>1044715</v>
      </c>
      <c r="F3866">
        <v>3</v>
      </c>
      <c r="G3866" s="2">
        <v>45783</v>
      </c>
      <c r="H3866" s="42" t="s">
        <v>647</v>
      </c>
      <c r="I3866" s="42" t="s">
        <v>65</v>
      </c>
      <c r="J3866" s="42" t="s">
        <v>420</v>
      </c>
      <c r="K3866" s="42" t="s">
        <v>1271</v>
      </c>
      <c r="L3866" s="2">
        <v>46387</v>
      </c>
      <c r="M3866" s="42" t="s">
        <v>582</v>
      </c>
    </row>
    <row r="3867" spans="1:13" x14ac:dyDescent="0.25">
      <c r="A3867" s="42" t="s">
        <v>823</v>
      </c>
      <c r="B3867" s="42" t="s">
        <v>745</v>
      </c>
      <c r="C3867" s="42" t="s">
        <v>693</v>
      </c>
      <c r="D3867" s="42" t="s">
        <v>409</v>
      </c>
      <c r="E3867">
        <v>1789350</v>
      </c>
      <c r="F3867">
        <v>4</v>
      </c>
      <c r="G3867" s="2">
        <v>44237</v>
      </c>
      <c r="H3867" s="42" t="s">
        <v>647</v>
      </c>
      <c r="I3867" s="42" t="s">
        <v>65</v>
      </c>
      <c r="J3867" s="42" t="s">
        <v>420</v>
      </c>
      <c r="K3867" s="42" t="s">
        <v>746</v>
      </c>
      <c r="L3867" s="2">
        <v>46387</v>
      </c>
      <c r="M3867" s="42" t="s">
        <v>582</v>
      </c>
    </row>
    <row r="3868" spans="1:13" x14ac:dyDescent="0.25">
      <c r="A3868" s="42" t="s">
        <v>820</v>
      </c>
      <c r="B3868" s="42" t="s">
        <v>732</v>
      </c>
      <c r="C3868" s="42" t="s">
        <v>688</v>
      </c>
      <c r="D3868" s="42" t="s">
        <v>409</v>
      </c>
      <c r="E3868">
        <v>1806015</v>
      </c>
      <c r="F3868">
        <v>5</v>
      </c>
      <c r="G3868" s="2">
        <v>44201</v>
      </c>
      <c r="H3868" s="42" t="s">
        <v>647</v>
      </c>
      <c r="I3868" s="42" t="s">
        <v>65</v>
      </c>
      <c r="J3868" s="42" t="s">
        <v>420</v>
      </c>
      <c r="K3868" s="42" t="s">
        <v>733</v>
      </c>
      <c r="L3868" s="2">
        <v>46387</v>
      </c>
      <c r="M3868" s="42" t="s">
        <v>582</v>
      </c>
    </row>
    <row r="3869" spans="1:13" x14ac:dyDescent="0.25">
      <c r="A3869" s="42" t="s">
        <v>1146</v>
      </c>
      <c r="B3869" s="42" t="s">
        <v>1147</v>
      </c>
      <c r="C3869" s="42" t="s">
        <v>2482</v>
      </c>
      <c r="D3869" s="42" t="s">
        <v>409</v>
      </c>
      <c r="E3869">
        <v>7350000</v>
      </c>
      <c r="F3869">
        <v>25</v>
      </c>
      <c r="G3869" s="2">
        <v>45957</v>
      </c>
      <c r="H3869" s="42" t="s">
        <v>647</v>
      </c>
      <c r="I3869" s="42" t="s">
        <v>65</v>
      </c>
      <c r="J3869" s="42" t="s">
        <v>420</v>
      </c>
      <c r="K3869" s="42" t="s">
        <v>2483</v>
      </c>
      <c r="L3869" s="2">
        <v>46387</v>
      </c>
      <c r="M3869" s="42" t="s">
        <v>582</v>
      </c>
    </row>
    <row r="3870" spans="1:13" x14ac:dyDescent="0.25">
      <c r="A3870" s="42" t="s">
        <v>287</v>
      </c>
      <c r="B3870" s="42" t="s">
        <v>267</v>
      </c>
      <c r="C3870" s="42" t="s">
        <v>12087</v>
      </c>
      <c r="D3870" s="42" t="s">
        <v>409</v>
      </c>
      <c r="E3870">
        <v>816134</v>
      </c>
      <c r="F3870">
        <v>12</v>
      </c>
      <c r="G3870" s="2">
        <v>46198</v>
      </c>
      <c r="H3870" s="42" t="s">
        <v>647</v>
      </c>
      <c r="I3870" s="42" t="s">
        <v>65</v>
      </c>
      <c r="J3870" s="42" t="s">
        <v>420</v>
      </c>
      <c r="K3870" s="42" t="s">
        <v>13596</v>
      </c>
      <c r="L3870" s="2">
        <v>46387</v>
      </c>
      <c r="M3870" s="42" t="s">
        <v>582</v>
      </c>
    </row>
    <row r="3871" spans="1:13" x14ac:dyDescent="0.25">
      <c r="A3871" s="42" t="s">
        <v>10033</v>
      </c>
      <c r="B3871" s="42" t="s">
        <v>10034</v>
      </c>
      <c r="C3871" s="42" t="s">
        <v>10037</v>
      </c>
      <c r="D3871" s="42" t="s">
        <v>409</v>
      </c>
      <c r="E3871">
        <v>29881290</v>
      </c>
      <c r="F3871">
        <v>2</v>
      </c>
      <c r="G3871" s="2">
        <v>46112</v>
      </c>
      <c r="H3871" s="42" t="s">
        <v>647</v>
      </c>
      <c r="I3871" s="42" t="s">
        <v>65</v>
      </c>
      <c r="J3871" s="42" t="s">
        <v>420</v>
      </c>
      <c r="K3871" s="42" t="s">
        <v>10038</v>
      </c>
      <c r="L3871" s="2">
        <v>46387</v>
      </c>
      <c r="M3871" s="42" t="s">
        <v>582</v>
      </c>
    </row>
    <row r="3872" spans="1:13" x14ac:dyDescent="0.25">
      <c r="A3872" s="42" t="s">
        <v>1995</v>
      </c>
      <c r="B3872" s="42" t="s">
        <v>1997</v>
      </c>
      <c r="C3872" s="42" t="s">
        <v>357</v>
      </c>
      <c r="D3872" s="42" t="s">
        <v>409</v>
      </c>
      <c r="E3872">
        <v>2437785.35</v>
      </c>
      <c r="F3872">
        <v>29</v>
      </c>
      <c r="G3872" s="2">
        <v>45455</v>
      </c>
      <c r="H3872" s="42" t="s">
        <v>647</v>
      </c>
      <c r="I3872" s="42" t="s">
        <v>65</v>
      </c>
      <c r="J3872" s="42" t="s">
        <v>420</v>
      </c>
      <c r="K3872" s="42" t="s">
        <v>527</v>
      </c>
      <c r="L3872" s="2">
        <v>46387</v>
      </c>
      <c r="M3872" s="42" t="s">
        <v>582</v>
      </c>
    </row>
    <row r="3873" spans="1:13" x14ac:dyDescent="0.25">
      <c r="A3873" s="42" t="s">
        <v>1210</v>
      </c>
      <c r="B3873" s="42" t="s">
        <v>1211</v>
      </c>
      <c r="C3873" s="42" t="s">
        <v>1407</v>
      </c>
      <c r="D3873" s="42" t="s">
        <v>409</v>
      </c>
      <c r="E3873">
        <v>392304</v>
      </c>
      <c r="F3873">
        <v>13</v>
      </c>
      <c r="G3873" s="2">
        <v>45824</v>
      </c>
      <c r="H3873" s="42" t="s">
        <v>647</v>
      </c>
      <c r="I3873" s="42" t="s">
        <v>65</v>
      </c>
      <c r="J3873" s="42" t="s">
        <v>420</v>
      </c>
      <c r="K3873" s="42" t="s">
        <v>1408</v>
      </c>
      <c r="L3873" s="2">
        <v>46387</v>
      </c>
      <c r="M3873" s="42" t="s">
        <v>582</v>
      </c>
    </row>
    <row r="3874" spans="1:13" x14ac:dyDescent="0.25">
      <c r="A3874" s="42" t="s">
        <v>13597</v>
      </c>
      <c r="B3874" s="42" t="s">
        <v>13598</v>
      </c>
      <c r="C3874" s="42" t="s">
        <v>13599</v>
      </c>
      <c r="D3874" s="42" t="s">
        <v>409</v>
      </c>
      <c r="E3874">
        <v>4898437</v>
      </c>
      <c r="F3874">
        <v>12</v>
      </c>
      <c r="G3874" s="2">
        <v>46203</v>
      </c>
      <c r="H3874" s="42" t="s">
        <v>647</v>
      </c>
      <c r="I3874" s="42" t="s">
        <v>65</v>
      </c>
      <c r="J3874" s="42" t="s">
        <v>420</v>
      </c>
      <c r="K3874" s="42" t="s">
        <v>1754</v>
      </c>
      <c r="L3874" s="2">
        <v>46387</v>
      </c>
      <c r="M3874" s="42" t="s">
        <v>582</v>
      </c>
    </row>
    <row r="3875" spans="1:13" x14ac:dyDescent="0.25">
      <c r="A3875" s="42" t="s">
        <v>10033</v>
      </c>
      <c r="B3875" s="42" t="s">
        <v>10034</v>
      </c>
      <c r="C3875" s="42" t="s">
        <v>10035</v>
      </c>
      <c r="D3875" s="42" t="s">
        <v>409</v>
      </c>
      <c r="E3875">
        <v>8964387</v>
      </c>
      <c r="F3875">
        <v>2</v>
      </c>
      <c r="G3875" s="2">
        <v>46112</v>
      </c>
      <c r="H3875" s="42" t="s">
        <v>647</v>
      </c>
      <c r="I3875" s="42" t="s">
        <v>65</v>
      </c>
      <c r="J3875" s="42" t="s">
        <v>420</v>
      </c>
      <c r="K3875" s="42" t="s">
        <v>10036</v>
      </c>
      <c r="L3875" s="2">
        <v>46387</v>
      </c>
      <c r="M3875" s="42" t="s">
        <v>582</v>
      </c>
    </row>
    <row r="3876" spans="1:13" x14ac:dyDescent="0.25">
      <c r="A3876" s="42" t="s">
        <v>12000</v>
      </c>
      <c r="B3876" s="42" t="s">
        <v>12001</v>
      </c>
      <c r="C3876" s="42" t="s">
        <v>12026</v>
      </c>
      <c r="D3876" s="42" t="s">
        <v>409</v>
      </c>
      <c r="E3876">
        <v>14392789</v>
      </c>
      <c r="F3876">
        <v>6</v>
      </c>
      <c r="G3876" s="2">
        <v>46169</v>
      </c>
      <c r="H3876" s="42" t="s">
        <v>647</v>
      </c>
      <c r="I3876" s="42" t="s">
        <v>65</v>
      </c>
      <c r="J3876" s="42" t="s">
        <v>420</v>
      </c>
      <c r="K3876" s="42" t="s">
        <v>12027</v>
      </c>
      <c r="L3876" s="2">
        <v>46387</v>
      </c>
      <c r="M3876" s="42" t="s">
        <v>582</v>
      </c>
    </row>
    <row r="3877" spans="1:13" x14ac:dyDescent="0.25">
      <c r="A3877" s="42" t="s">
        <v>192</v>
      </c>
      <c r="B3877" s="42" t="s">
        <v>385</v>
      </c>
      <c r="C3877" s="42" t="s">
        <v>10040</v>
      </c>
      <c r="D3877" s="42" t="s">
        <v>409</v>
      </c>
      <c r="E3877">
        <v>18000000</v>
      </c>
      <c r="F3877">
        <v>10</v>
      </c>
      <c r="G3877" s="2">
        <v>46136</v>
      </c>
      <c r="H3877" s="42" t="s">
        <v>647</v>
      </c>
      <c r="I3877" s="42" t="s">
        <v>65</v>
      </c>
      <c r="J3877" s="42" t="s">
        <v>420</v>
      </c>
      <c r="K3877" s="42" t="s">
        <v>10041</v>
      </c>
      <c r="L3877" s="2">
        <v>46387</v>
      </c>
      <c r="M3877" s="42" t="s">
        <v>582</v>
      </c>
    </row>
    <row r="3878" spans="1:13" x14ac:dyDescent="0.25">
      <c r="A3878" s="42" t="s">
        <v>807</v>
      </c>
      <c r="B3878" s="42" t="s">
        <v>734</v>
      </c>
      <c r="C3878" s="42" t="s">
        <v>696</v>
      </c>
      <c r="D3878" s="42" t="s">
        <v>409</v>
      </c>
      <c r="E3878">
        <v>1727640</v>
      </c>
      <c r="F3878">
        <v>2</v>
      </c>
      <c r="G3878" s="2">
        <v>44432</v>
      </c>
      <c r="H3878" s="42" t="s">
        <v>647</v>
      </c>
      <c r="I3878" s="42" t="s">
        <v>65</v>
      </c>
      <c r="J3878" s="42" t="s">
        <v>420</v>
      </c>
      <c r="K3878" s="42" t="s">
        <v>735</v>
      </c>
      <c r="L3878" s="2">
        <v>46387</v>
      </c>
      <c r="M3878" s="42" t="s">
        <v>582</v>
      </c>
    </row>
    <row r="3879" spans="1:13" x14ac:dyDescent="0.25">
      <c r="A3879" s="42" t="s">
        <v>807</v>
      </c>
      <c r="B3879" s="42" t="s">
        <v>734</v>
      </c>
      <c r="C3879" s="42" t="s">
        <v>687</v>
      </c>
      <c r="D3879" s="42" t="s">
        <v>409</v>
      </c>
      <c r="E3879">
        <v>2107492</v>
      </c>
      <c r="F3879">
        <v>3</v>
      </c>
      <c r="G3879" s="2">
        <v>44216</v>
      </c>
      <c r="H3879" s="42" t="s">
        <v>647</v>
      </c>
      <c r="I3879" s="42" t="s">
        <v>65</v>
      </c>
      <c r="J3879" s="42" t="s">
        <v>420</v>
      </c>
      <c r="K3879" s="42" t="s">
        <v>737</v>
      </c>
      <c r="L3879" s="2">
        <v>46387</v>
      </c>
      <c r="M3879" s="42" t="s">
        <v>582</v>
      </c>
    </row>
    <row r="3880" spans="1:13" x14ac:dyDescent="0.25">
      <c r="A3880" s="42" t="s">
        <v>192</v>
      </c>
      <c r="B3880" s="42" t="s">
        <v>385</v>
      </c>
      <c r="C3880" s="42" t="s">
        <v>341</v>
      </c>
      <c r="D3880" s="42" t="s">
        <v>409</v>
      </c>
      <c r="E3880">
        <v>6626063</v>
      </c>
      <c r="F3880">
        <v>3</v>
      </c>
      <c r="G3880" s="2">
        <v>45302</v>
      </c>
      <c r="H3880" s="42" t="s">
        <v>647</v>
      </c>
      <c r="I3880" s="42" t="s">
        <v>65</v>
      </c>
      <c r="J3880" s="42" t="s">
        <v>420</v>
      </c>
      <c r="K3880" s="42" t="s">
        <v>523</v>
      </c>
      <c r="L3880" s="2">
        <v>46387</v>
      </c>
      <c r="M3880" s="42" t="s">
        <v>582</v>
      </c>
    </row>
    <row r="3881" spans="1:13" x14ac:dyDescent="0.25">
      <c r="A3881" s="42" t="s">
        <v>602</v>
      </c>
      <c r="B3881" s="42" t="s">
        <v>2155</v>
      </c>
      <c r="C3881" s="42" t="s">
        <v>1340</v>
      </c>
      <c r="D3881" s="42" t="s">
        <v>409</v>
      </c>
      <c r="E3881">
        <v>10784070</v>
      </c>
      <c r="F3881">
        <v>10</v>
      </c>
      <c r="G3881" s="2">
        <v>45818</v>
      </c>
      <c r="H3881" s="42" t="s">
        <v>647</v>
      </c>
      <c r="I3881" s="42" t="s">
        <v>65</v>
      </c>
      <c r="J3881" s="42" t="s">
        <v>420</v>
      </c>
      <c r="K3881" s="42" t="s">
        <v>1341</v>
      </c>
      <c r="L3881" s="2">
        <v>46387</v>
      </c>
      <c r="M3881" s="42" t="s">
        <v>582</v>
      </c>
    </row>
    <row r="3882" spans="1:13" x14ac:dyDescent="0.25">
      <c r="A3882" s="42" t="s">
        <v>323</v>
      </c>
      <c r="B3882" s="42" t="s">
        <v>266</v>
      </c>
      <c r="C3882" s="42" t="s">
        <v>690</v>
      </c>
      <c r="D3882" s="42" t="s">
        <v>409</v>
      </c>
      <c r="E3882">
        <v>962059</v>
      </c>
      <c r="F3882">
        <v>2</v>
      </c>
      <c r="G3882" s="2">
        <v>44347</v>
      </c>
      <c r="H3882" s="42" t="s">
        <v>647</v>
      </c>
      <c r="I3882" s="42" t="s">
        <v>65</v>
      </c>
      <c r="J3882" s="42" t="s">
        <v>420</v>
      </c>
      <c r="K3882" s="42" t="s">
        <v>731</v>
      </c>
      <c r="L3882" s="2">
        <v>46387</v>
      </c>
      <c r="M3882" s="42" t="s">
        <v>582</v>
      </c>
    </row>
    <row r="3883" spans="1:13" x14ac:dyDescent="0.25">
      <c r="A3883" s="42" t="s">
        <v>602</v>
      </c>
      <c r="B3883" s="42" t="s">
        <v>2155</v>
      </c>
      <c r="C3883" s="42" t="s">
        <v>1340</v>
      </c>
      <c r="D3883" s="42" t="s">
        <v>409</v>
      </c>
      <c r="E3883">
        <v>15000000</v>
      </c>
      <c r="F3883">
        <v>3</v>
      </c>
      <c r="G3883" s="2">
        <v>46022</v>
      </c>
      <c r="H3883" s="42" t="s">
        <v>647</v>
      </c>
      <c r="I3883" s="42" t="s">
        <v>65</v>
      </c>
      <c r="J3883" s="42" t="s">
        <v>420</v>
      </c>
      <c r="K3883" s="42" t="s">
        <v>1341</v>
      </c>
      <c r="L3883" s="2">
        <v>46387</v>
      </c>
      <c r="M3883" s="42" t="s">
        <v>582</v>
      </c>
    </row>
    <row r="3884" spans="1:13" x14ac:dyDescent="0.25">
      <c r="A3884" s="42" t="s">
        <v>215</v>
      </c>
      <c r="B3884" s="42" t="s">
        <v>12</v>
      </c>
      <c r="C3884" s="42" t="s">
        <v>685</v>
      </c>
      <c r="D3884" s="42" t="s">
        <v>409</v>
      </c>
      <c r="E3884">
        <v>321464</v>
      </c>
      <c r="F3884">
        <v>2</v>
      </c>
      <c r="G3884" s="2">
        <v>43434</v>
      </c>
      <c r="H3884" s="42" t="s">
        <v>647</v>
      </c>
      <c r="I3884" s="42" t="s">
        <v>65</v>
      </c>
      <c r="J3884" s="42" t="s">
        <v>420</v>
      </c>
      <c r="K3884" s="42" t="s">
        <v>786</v>
      </c>
      <c r="L3884" s="2">
        <v>46387</v>
      </c>
      <c r="M3884" s="42" t="s">
        <v>582</v>
      </c>
    </row>
    <row r="3885" spans="1:13" x14ac:dyDescent="0.25">
      <c r="A3885" s="42" t="s">
        <v>796</v>
      </c>
      <c r="B3885" s="42" t="s">
        <v>379</v>
      </c>
      <c r="C3885" s="42" t="s">
        <v>78</v>
      </c>
      <c r="D3885" s="42" t="s">
        <v>409</v>
      </c>
      <c r="E3885">
        <v>1806515.5</v>
      </c>
      <c r="F3885">
        <v>145</v>
      </c>
      <c r="G3885" s="2">
        <v>43434</v>
      </c>
      <c r="H3885" s="42" t="s">
        <v>647</v>
      </c>
      <c r="I3885" s="42" t="s">
        <v>65</v>
      </c>
      <c r="J3885" s="42" t="s">
        <v>420</v>
      </c>
      <c r="K3885" s="42" t="s">
        <v>508</v>
      </c>
      <c r="L3885" s="2">
        <v>46386</v>
      </c>
      <c r="M3885" s="42" t="s">
        <v>582</v>
      </c>
    </row>
    <row r="3886" spans="1:13" x14ac:dyDescent="0.25">
      <c r="A3886" s="42" t="s">
        <v>2486</v>
      </c>
      <c r="B3886" s="42" t="s">
        <v>2487</v>
      </c>
      <c r="C3886" s="42" t="s">
        <v>2488</v>
      </c>
      <c r="D3886" s="42" t="s">
        <v>409</v>
      </c>
      <c r="E3886">
        <v>595706.4</v>
      </c>
      <c r="F3886">
        <v>13</v>
      </c>
      <c r="G3886" s="2">
        <v>46050</v>
      </c>
      <c r="H3886" s="42" t="s">
        <v>647</v>
      </c>
      <c r="I3886" s="42" t="s">
        <v>65</v>
      </c>
      <c r="J3886" s="42" t="s">
        <v>420</v>
      </c>
      <c r="K3886" s="42" t="s">
        <v>2489</v>
      </c>
      <c r="L3886" s="2">
        <v>46381</v>
      </c>
      <c r="M3886" s="42" t="s">
        <v>582</v>
      </c>
    </row>
    <row r="3887" spans="1:13" x14ac:dyDescent="0.25">
      <c r="A3887" s="42" t="s">
        <v>284</v>
      </c>
      <c r="B3887" s="42" t="s">
        <v>280</v>
      </c>
      <c r="C3887" s="42" t="s">
        <v>2497</v>
      </c>
      <c r="D3887" s="42" t="s">
        <v>409</v>
      </c>
      <c r="E3887">
        <v>10122049</v>
      </c>
      <c r="F3887">
        <v>3</v>
      </c>
      <c r="G3887" s="2">
        <v>46064</v>
      </c>
      <c r="H3887" s="42" t="s">
        <v>647</v>
      </c>
      <c r="I3887" s="42" t="s">
        <v>65</v>
      </c>
      <c r="J3887" s="42" t="s">
        <v>420</v>
      </c>
      <c r="K3887" s="42" t="s">
        <v>2498</v>
      </c>
      <c r="L3887" s="2">
        <v>46353</v>
      </c>
      <c r="M3887" s="42" t="s">
        <v>582</v>
      </c>
    </row>
    <row r="3888" spans="1:13" x14ac:dyDescent="0.25">
      <c r="A3888" s="42" t="s">
        <v>287</v>
      </c>
      <c r="B3888" s="42" t="s">
        <v>267</v>
      </c>
      <c r="C3888" s="42" t="s">
        <v>12087</v>
      </c>
      <c r="D3888" s="42" t="s">
        <v>409</v>
      </c>
      <c r="E3888">
        <v>816134</v>
      </c>
      <c r="F3888">
        <v>12</v>
      </c>
      <c r="G3888" s="2">
        <v>46198</v>
      </c>
      <c r="H3888" s="42" t="s">
        <v>647</v>
      </c>
      <c r="I3888" s="42" t="s">
        <v>65</v>
      </c>
      <c r="J3888" s="42" t="s">
        <v>420</v>
      </c>
      <c r="K3888" s="42" t="s">
        <v>13596</v>
      </c>
      <c r="L3888" s="2">
        <v>46353</v>
      </c>
      <c r="M3888" s="42" t="s">
        <v>582</v>
      </c>
    </row>
    <row r="3889" spans="1:13" x14ac:dyDescent="0.25">
      <c r="A3889" s="42" t="s">
        <v>808</v>
      </c>
      <c r="B3889" s="42" t="s">
        <v>401</v>
      </c>
      <c r="C3889" s="42" t="s">
        <v>2490</v>
      </c>
      <c r="D3889" s="42" t="s">
        <v>409</v>
      </c>
      <c r="E3889">
        <v>2096506</v>
      </c>
      <c r="F3889">
        <v>3</v>
      </c>
      <c r="G3889" s="2">
        <v>43301</v>
      </c>
      <c r="H3889" s="42" t="s">
        <v>647</v>
      </c>
      <c r="I3889" s="42" t="s">
        <v>65</v>
      </c>
      <c r="J3889" s="42" t="s">
        <v>420</v>
      </c>
      <c r="K3889" s="42" t="s">
        <v>515</v>
      </c>
      <c r="L3889" s="2">
        <v>46353</v>
      </c>
      <c r="M3889" s="42" t="s">
        <v>582</v>
      </c>
    </row>
    <row r="3890" spans="1:13" x14ac:dyDescent="0.25">
      <c r="A3890" s="42" t="s">
        <v>192</v>
      </c>
      <c r="B3890" s="42" t="s">
        <v>385</v>
      </c>
      <c r="C3890" s="42" t="s">
        <v>10040</v>
      </c>
      <c r="D3890" s="42" t="s">
        <v>409</v>
      </c>
      <c r="E3890">
        <v>18000000</v>
      </c>
      <c r="F3890">
        <v>10</v>
      </c>
      <c r="G3890" s="2">
        <v>46136</v>
      </c>
      <c r="H3890" s="42" t="s">
        <v>647</v>
      </c>
      <c r="I3890" s="42" t="s">
        <v>65</v>
      </c>
      <c r="J3890" s="42" t="s">
        <v>420</v>
      </c>
      <c r="K3890" s="42" t="s">
        <v>10041</v>
      </c>
      <c r="L3890" s="2">
        <v>46353</v>
      </c>
      <c r="M3890" s="42" t="s">
        <v>582</v>
      </c>
    </row>
    <row r="3891" spans="1:13" x14ac:dyDescent="0.25">
      <c r="A3891" s="42" t="s">
        <v>1146</v>
      </c>
      <c r="B3891" s="42" t="s">
        <v>1147</v>
      </c>
      <c r="C3891" s="42" t="s">
        <v>2482</v>
      </c>
      <c r="D3891" s="42" t="s">
        <v>409</v>
      </c>
      <c r="E3891">
        <v>7350000</v>
      </c>
      <c r="F3891">
        <v>25</v>
      </c>
      <c r="G3891" s="2">
        <v>45957</v>
      </c>
      <c r="H3891" s="42" t="s">
        <v>647</v>
      </c>
      <c r="I3891" s="42" t="s">
        <v>65</v>
      </c>
      <c r="J3891" s="42" t="s">
        <v>420</v>
      </c>
      <c r="K3891" s="42" t="s">
        <v>2483</v>
      </c>
      <c r="L3891" s="2">
        <v>46353</v>
      </c>
      <c r="M3891" s="42" t="s">
        <v>582</v>
      </c>
    </row>
    <row r="3892" spans="1:13" x14ac:dyDescent="0.25">
      <c r="A3892" s="42" t="s">
        <v>2486</v>
      </c>
      <c r="B3892" s="42" t="s">
        <v>2487</v>
      </c>
      <c r="C3892" s="42" t="s">
        <v>2488</v>
      </c>
      <c r="D3892" s="42" t="s">
        <v>409</v>
      </c>
      <c r="E3892">
        <v>595706.4</v>
      </c>
      <c r="F3892">
        <v>13</v>
      </c>
      <c r="G3892" s="2">
        <v>46050</v>
      </c>
      <c r="H3892" s="42" t="s">
        <v>647</v>
      </c>
      <c r="I3892" s="42" t="s">
        <v>65</v>
      </c>
      <c r="J3892" s="42" t="s">
        <v>420</v>
      </c>
      <c r="K3892" s="42" t="s">
        <v>2489</v>
      </c>
      <c r="L3892" s="2">
        <v>46353</v>
      </c>
      <c r="M3892" s="42" t="s">
        <v>582</v>
      </c>
    </row>
    <row r="3893" spans="1:13" x14ac:dyDescent="0.25">
      <c r="A3893" s="42" t="s">
        <v>12000</v>
      </c>
      <c r="B3893" s="42" t="s">
        <v>12001</v>
      </c>
      <c r="C3893" s="42" t="s">
        <v>12026</v>
      </c>
      <c r="D3893" s="42" t="s">
        <v>409</v>
      </c>
      <c r="E3893">
        <v>14392789</v>
      </c>
      <c r="F3893">
        <v>6</v>
      </c>
      <c r="G3893" s="2">
        <v>46169</v>
      </c>
      <c r="H3893" s="42" t="s">
        <v>647</v>
      </c>
      <c r="I3893" s="42" t="s">
        <v>65</v>
      </c>
      <c r="J3893" s="42" t="s">
        <v>420</v>
      </c>
      <c r="K3893" s="42" t="s">
        <v>12027</v>
      </c>
      <c r="L3893" s="2">
        <v>46353</v>
      </c>
      <c r="M3893" s="42" t="s">
        <v>582</v>
      </c>
    </row>
    <row r="3894" spans="1:13" x14ac:dyDescent="0.25">
      <c r="A3894" s="42" t="s">
        <v>13597</v>
      </c>
      <c r="B3894" s="42" t="s">
        <v>13598</v>
      </c>
      <c r="C3894" s="42" t="s">
        <v>13599</v>
      </c>
      <c r="D3894" s="42" t="s">
        <v>409</v>
      </c>
      <c r="E3894">
        <v>4898437</v>
      </c>
      <c r="F3894">
        <v>12</v>
      </c>
      <c r="G3894" s="2">
        <v>46203</v>
      </c>
      <c r="H3894" s="42" t="s">
        <v>647</v>
      </c>
      <c r="I3894" s="42" t="s">
        <v>65</v>
      </c>
      <c r="J3894" s="42" t="s">
        <v>420</v>
      </c>
      <c r="K3894" s="42" t="s">
        <v>1754</v>
      </c>
      <c r="L3894" s="2">
        <v>46353</v>
      </c>
      <c r="M3894" s="42" t="s">
        <v>582</v>
      </c>
    </row>
    <row r="3895" spans="1:13" x14ac:dyDescent="0.25">
      <c r="A3895" s="42" t="s">
        <v>1210</v>
      </c>
      <c r="B3895" s="42" t="s">
        <v>1211</v>
      </c>
      <c r="C3895" s="42" t="s">
        <v>1407</v>
      </c>
      <c r="D3895" s="42" t="s">
        <v>409</v>
      </c>
      <c r="E3895">
        <v>392304</v>
      </c>
      <c r="F3895">
        <v>13</v>
      </c>
      <c r="G3895" s="2">
        <v>45824</v>
      </c>
      <c r="H3895" s="42" t="s">
        <v>647</v>
      </c>
      <c r="I3895" s="42" t="s">
        <v>65</v>
      </c>
      <c r="J3895" s="42" t="s">
        <v>420</v>
      </c>
      <c r="K3895" s="42" t="s">
        <v>1408</v>
      </c>
      <c r="L3895" s="2">
        <v>46353</v>
      </c>
      <c r="M3895" s="42" t="s">
        <v>582</v>
      </c>
    </row>
    <row r="3896" spans="1:13" x14ac:dyDescent="0.25">
      <c r="A3896" s="42" t="s">
        <v>179</v>
      </c>
      <c r="B3896" s="42" t="s">
        <v>269</v>
      </c>
      <c r="C3896" s="42" t="s">
        <v>6445</v>
      </c>
      <c r="D3896" s="42" t="s">
        <v>409</v>
      </c>
      <c r="E3896">
        <v>2988129</v>
      </c>
      <c r="F3896">
        <v>4</v>
      </c>
      <c r="G3896" s="2">
        <v>46112</v>
      </c>
      <c r="H3896" s="42" t="s">
        <v>647</v>
      </c>
      <c r="I3896" s="42" t="s">
        <v>65</v>
      </c>
      <c r="J3896" s="42" t="s">
        <v>420</v>
      </c>
      <c r="K3896" s="42" t="s">
        <v>10039</v>
      </c>
      <c r="L3896" s="2">
        <v>46353</v>
      </c>
      <c r="M3896" s="42" t="s">
        <v>582</v>
      </c>
    </row>
    <row r="3897" spans="1:13" x14ac:dyDescent="0.25">
      <c r="A3897" s="42" t="s">
        <v>602</v>
      </c>
      <c r="B3897" s="42" t="s">
        <v>2155</v>
      </c>
      <c r="C3897" s="42" t="s">
        <v>1340</v>
      </c>
      <c r="D3897" s="42" t="s">
        <v>409</v>
      </c>
      <c r="E3897">
        <v>10784070</v>
      </c>
      <c r="F3897">
        <v>10</v>
      </c>
      <c r="G3897" s="2">
        <v>45818</v>
      </c>
      <c r="H3897" s="42" t="s">
        <v>647</v>
      </c>
      <c r="I3897" s="42" t="s">
        <v>65</v>
      </c>
      <c r="J3897" s="42" t="s">
        <v>420</v>
      </c>
      <c r="K3897" s="42" t="s">
        <v>1341</v>
      </c>
      <c r="L3897" s="2">
        <v>46353</v>
      </c>
      <c r="M3897" s="42" t="s">
        <v>582</v>
      </c>
    </row>
    <row r="3898" spans="1:13" x14ac:dyDescent="0.25">
      <c r="A3898" s="42" t="s">
        <v>12028</v>
      </c>
      <c r="B3898" s="42" t="s">
        <v>12029</v>
      </c>
      <c r="C3898" s="42" t="s">
        <v>12030</v>
      </c>
      <c r="D3898" s="42" t="s">
        <v>409</v>
      </c>
      <c r="E3898">
        <v>13379213</v>
      </c>
      <c r="F3898">
        <v>28</v>
      </c>
      <c r="G3898" s="2">
        <v>46169</v>
      </c>
      <c r="H3898" s="42" t="s">
        <v>647</v>
      </c>
      <c r="I3898" s="42" t="s">
        <v>65</v>
      </c>
      <c r="J3898" s="42" t="s">
        <v>420</v>
      </c>
      <c r="K3898" s="42" t="s">
        <v>12031</v>
      </c>
      <c r="L3898" s="2">
        <v>46352</v>
      </c>
      <c r="M3898" s="42" t="s">
        <v>582</v>
      </c>
    </row>
    <row r="3899" spans="1:13" x14ac:dyDescent="0.25">
      <c r="A3899" s="42" t="s">
        <v>808</v>
      </c>
      <c r="B3899" s="42" t="s">
        <v>401</v>
      </c>
      <c r="C3899" s="42" t="s">
        <v>2490</v>
      </c>
      <c r="D3899" s="42" t="s">
        <v>409</v>
      </c>
      <c r="E3899">
        <v>2096506</v>
      </c>
      <c r="F3899">
        <v>3</v>
      </c>
      <c r="G3899" s="2">
        <v>43301</v>
      </c>
      <c r="H3899" s="42" t="s">
        <v>647</v>
      </c>
      <c r="I3899" s="42" t="s">
        <v>65</v>
      </c>
      <c r="J3899" s="42" t="s">
        <v>420</v>
      </c>
      <c r="K3899" s="42" t="s">
        <v>515</v>
      </c>
      <c r="L3899" s="2">
        <v>46325</v>
      </c>
      <c r="M3899" s="42" t="s">
        <v>582</v>
      </c>
    </row>
    <row r="3900" spans="1:13" x14ac:dyDescent="0.25">
      <c r="A3900" s="42" t="s">
        <v>192</v>
      </c>
      <c r="B3900" s="42" t="s">
        <v>385</v>
      </c>
      <c r="C3900" s="42" t="s">
        <v>10040</v>
      </c>
      <c r="D3900" s="42" t="s">
        <v>409</v>
      </c>
      <c r="E3900">
        <v>18000000</v>
      </c>
      <c r="F3900">
        <v>10</v>
      </c>
      <c r="G3900" s="2">
        <v>46136</v>
      </c>
      <c r="H3900" s="42" t="s">
        <v>647</v>
      </c>
      <c r="I3900" s="42" t="s">
        <v>65</v>
      </c>
      <c r="J3900" s="42" t="s">
        <v>420</v>
      </c>
      <c r="K3900" s="42" t="s">
        <v>10041</v>
      </c>
      <c r="L3900" s="2">
        <v>46325</v>
      </c>
      <c r="M3900" s="42" t="s">
        <v>582</v>
      </c>
    </row>
    <row r="3901" spans="1:13" x14ac:dyDescent="0.25">
      <c r="A3901" s="42" t="s">
        <v>821</v>
      </c>
      <c r="B3901" s="42" t="s">
        <v>393</v>
      </c>
      <c r="C3901" s="42" t="s">
        <v>55</v>
      </c>
      <c r="D3901" s="42" t="s">
        <v>409</v>
      </c>
      <c r="E3901">
        <v>3122595</v>
      </c>
      <c r="F3901">
        <v>28</v>
      </c>
      <c r="G3901" s="2">
        <v>44529</v>
      </c>
      <c r="H3901" s="42" t="s">
        <v>647</v>
      </c>
      <c r="I3901" s="42" t="s">
        <v>65</v>
      </c>
      <c r="J3901" s="42" t="s">
        <v>420</v>
      </c>
      <c r="K3901" s="42" t="s">
        <v>425</v>
      </c>
      <c r="L3901" s="2">
        <v>46325</v>
      </c>
      <c r="M3901" s="42" t="s">
        <v>582</v>
      </c>
    </row>
    <row r="3902" spans="1:13" x14ac:dyDescent="0.25">
      <c r="A3902" s="42" t="s">
        <v>287</v>
      </c>
      <c r="B3902" s="42" t="s">
        <v>267</v>
      </c>
      <c r="C3902" s="42" t="s">
        <v>12087</v>
      </c>
      <c r="D3902" s="42" t="s">
        <v>409</v>
      </c>
      <c r="E3902">
        <v>816134</v>
      </c>
      <c r="F3902">
        <v>12</v>
      </c>
      <c r="G3902" s="2">
        <v>46198</v>
      </c>
      <c r="H3902" s="42" t="s">
        <v>647</v>
      </c>
      <c r="I3902" s="42" t="s">
        <v>65</v>
      </c>
      <c r="J3902" s="42" t="s">
        <v>420</v>
      </c>
      <c r="K3902" s="42" t="s">
        <v>13596</v>
      </c>
      <c r="L3902" s="2">
        <v>46325</v>
      </c>
      <c r="M3902" s="42" t="s">
        <v>582</v>
      </c>
    </row>
    <row r="3903" spans="1:13" x14ac:dyDescent="0.25">
      <c r="A3903" s="42" t="s">
        <v>12000</v>
      </c>
      <c r="B3903" s="42" t="s">
        <v>12001</v>
      </c>
      <c r="C3903" s="42" t="s">
        <v>12026</v>
      </c>
      <c r="D3903" s="42" t="s">
        <v>409</v>
      </c>
      <c r="E3903">
        <v>14392789</v>
      </c>
      <c r="F3903">
        <v>6</v>
      </c>
      <c r="G3903" s="2">
        <v>46169</v>
      </c>
      <c r="H3903" s="42" t="s">
        <v>647</v>
      </c>
      <c r="I3903" s="42" t="s">
        <v>65</v>
      </c>
      <c r="J3903" s="42" t="s">
        <v>420</v>
      </c>
      <c r="K3903" s="42" t="s">
        <v>12027</v>
      </c>
      <c r="L3903" s="2">
        <v>46325</v>
      </c>
      <c r="M3903" s="42" t="s">
        <v>582</v>
      </c>
    </row>
    <row r="3904" spans="1:13" x14ac:dyDescent="0.25">
      <c r="A3904" s="42" t="s">
        <v>10042</v>
      </c>
      <c r="B3904" s="42" t="s">
        <v>10043</v>
      </c>
      <c r="C3904" s="42" t="s">
        <v>10044</v>
      </c>
      <c r="D3904" s="42" t="s">
        <v>409</v>
      </c>
      <c r="E3904">
        <v>5469031</v>
      </c>
      <c r="F3904">
        <v>3</v>
      </c>
      <c r="G3904" s="2">
        <v>46149</v>
      </c>
      <c r="H3904" s="42" t="s">
        <v>647</v>
      </c>
      <c r="I3904" s="42" t="s">
        <v>65</v>
      </c>
      <c r="J3904" s="42" t="s">
        <v>420</v>
      </c>
      <c r="K3904" s="42" t="s">
        <v>10045</v>
      </c>
      <c r="L3904" s="2">
        <v>46325</v>
      </c>
      <c r="M3904" s="42" t="s">
        <v>582</v>
      </c>
    </row>
    <row r="3905" spans="1:13" x14ac:dyDescent="0.25">
      <c r="A3905" s="42" t="s">
        <v>2486</v>
      </c>
      <c r="B3905" s="42" t="s">
        <v>2487</v>
      </c>
      <c r="C3905" s="42" t="s">
        <v>2488</v>
      </c>
      <c r="D3905" s="42" t="s">
        <v>409</v>
      </c>
      <c r="E3905">
        <v>595706.4</v>
      </c>
      <c r="F3905">
        <v>13</v>
      </c>
      <c r="G3905" s="2">
        <v>46050</v>
      </c>
      <c r="H3905" s="42" t="s">
        <v>647</v>
      </c>
      <c r="I3905" s="42" t="s">
        <v>65</v>
      </c>
      <c r="J3905" s="42" t="s">
        <v>420</v>
      </c>
      <c r="K3905" s="42" t="s">
        <v>2489</v>
      </c>
      <c r="L3905" s="2">
        <v>46325</v>
      </c>
      <c r="M3905" s="42" t="s">
        <v>582</v>
      </c>
    </row>
    <row r="3906" spans="1:13" x14ac:dyDescent="0.25">
      <c r="A3906" s="42" t="s">
        <v>13597</v>
      </c>
      <c r="B3906" s="42" t="s">
        <v>13598</v>
      </c>
      <c r="C3906" s="42" t="s">
        <v>13599</v>
      </c>
      <c r="D3906" s="42" t="s">
        <v>409</v>
      </c>
      <c r="E3906">
        <v>4898437</v>
      </c>
      <c r="F3906">
        <v>12</v>
      </c>
      <c r="G3906" s="2">
        <v>46203</v>
      </c>
      <c r="H3906" s="42" t="s">
        <v>647</v>
      </c>
      <c r="I3906" s="42" t="s">
        <v>65</v>
      </c>
      <c r="J3906" s="42" t="s">
        <v>420</v>
      </c>
      <c r="K3906" s="42" t="s">
        <v>1754</v>
      </c>
      <c r="L3906" s="2">
        <v>46325</v>
      </c>
      <c r="M3906" s="42" t="s">
        <v>582</v>
      </c>
    </row>
    <row r="3907" spans="1:13" x14ac:dyDescent="0.25">
      <c r="A3907" s="42" t="s">
        <v>1146</v>
      </c>
      <c r="B3907" s="42" t="s">
        <v>1147</v>
      </c>
      <c r="C3907" s="42" t="s">
        <v>2482</v>
      </c>
      <c r="D3907" s="42" t="s">
        <v>409</v>
      </c>
      <c r="E3907">
        <v>7350000</v>
      </c>
      <c r="F3907">
        <v>25</v>
      </c>
      <c r="G3907" s="2">
        <v>45957</v>
      </c>
      <c r="H3907" s="42" t="s">
        <v>647</v>
      </c>
      <c r="I3907" s="42" t="s">
        <v>65</v>
      </c>
      <c r="J3907" s="42" t="s">
        <v>420</v>
      </c>
      <c r="K3907" s="42" t="s">
        <v>2483</v>
      </c>
      <c r="L3907" s="2">
        <v>46325</v>
      </c>
      <c r="M3907" s="42" t="s">
        <v>582</v>
      </c>
    </row>
    <row r="3908" spans="1:13" x14ac:dyDescent="0.25">
      <c r="A3908" s="42" t="s">
        <v>602</v>
      </c>
      <c r="B3908" s="42" t="s">
        <v>2155</v>
      </c>
      <c r="C3908" s="42" t="s">
        <v>1340</v>
      </c>
      <c r="D3908" s="42" t="s">
        <v>409</v>
      </c>
      <c r="E3908">
        <v>15000000</v>
      </c>
      <c r="F3908">
        <v>3</v>
      </c>
      <c r="G3908" s="2">
        <v>46022</v>
      </c>
      <c r="H3908" s="42" t="s">
        <v>647</v>
      </c>
      <c r="I3908" s="42" t="s">
        <v>65</v>
      </c>
      <c r="J3908" s="42" t="s">
        <v>420</v>
      </c>
      <c r="K3908" s="42" t="s">
        <v>1341</v>
      </c>
      <c r="L3908" s="2">
        <v>46325</v>
      </c>
      <c r="M3908" s="42" t="s">
        <v>582</v>
      </c>
    </row>
    <row r="3909" spans="1:13" x14ac:dyDescent="0.25">
      <c r="A3909" s="42" t="s">
        <v>602</v>
      </c>
      <c r="B3909" s="42" t="s">
        <v>2155</v>
      </c>
      <c r="C3909" s="42" t="s">
        <v>1340</v>
      </c>
      <c r="D3909" s="42" t="s">
        <v>409</v>
      </c>
      <c r="E3909">
        <v>10784070</v>
      </c>
      <c r="F3909">
        <v>10</v>
      </c>
      <c r="G3909" s="2">
        <v>45818</v>
      </c>
      <c r="H3909" s="42" t="s">
        <v>647</v>
      </c>
      <c r="I3909" s="42" t="s">
        <v>65</v>
      </c>
      <c r="J3909" s="42" t="s">
        <v>420</v>
      </c>
      <c r="K3909" s="42" t="s">
        <v>1341</v>
      </c>
      <c r="L3909" s="2">
        <v>46324</v>
      </c>
      <c r="M3909" s="42" t="s">
        <v>582</v>
      </c>
    </row>
    <row r="3910" spans="1:13" x14ac:dyDescent="0.25">
      <c r="A3910" s="42" t="s">
        <v>1210</v>
      </c>
      <c r="B3910" s="42" t="s">
        <v>1211</v>
      </c>
      <c r="C3910" s="42" t="s">
        <v>1407</v>
      </c>
      <c r="D3910" s="42" t="s">
        <v>409</v>
      </c>
      <c r="E3910">
        <v>392304</v>
      </c>
      <c r="F3910">
        <v>13</v>
      </c>
      <c r="G3910" s="2">
        <v>45824</v>
      </c>
      <c r="H3910" s="42" t="s">
        <v>647</v>
      </c>
      <c r="I3910" s="42" t="s">
        <v>65</v>
      </c>
      <c r="J3910" s="42" t="s">
        <v>420</v>
      </c>
      <c r="K3910" s="42" t="s">
        <v>1408</v>
      </c>
      <c r="L3910" s="2">
        <v>46324</v>
      </c>
      <c r="M3910" s="42" t="s">
        <v>582</v>
      </c>
    </row>
    <row r="3911" spans="1:13" x14ac:dyDescent="0.25">
      <c r="A3911" s="42" t="s">
        <v>12028</v>
      </c>
      <c r="B3911" s="42" t="s">
        <v>12029</v>
      </c>
      <c r="C3911" s="42" t="s">
        <v>12030</v>
      </c>
      <c r="D3911" s="42" t="s">
        <v>409</v>
      </c>
      <c r="E3911">
        <v>13379213</v>
      </c>
      <c r="F3911">
        <v>28</v>
      </c>
      <c r="G3911" s="2">
        <v>46169</v>
      </c>
      <c r="H3911" s="42" t="s">
        <v>647</v>
      </c>
      <c r="I3911" s="42" t="s">
        <v>65</v>
      </c>
      <c r="J3911" s="42" t="s">
        <v>420</v>
      </c>
      <c r="K3911" s="42" t="s">
        <v>12031</v>
      </c>
      <c r="L3911" s="2">
        <v>46324</v>
      </c>
      <c r="M3911" s="42" t="s">
        <v>582</v>
      </c>
    </row>
    <row r="3912" spans="1:13" x14ac:dyDescent="0.25">
      <c r="A3912" s="42" t="s">
        <v>1146</v>
      </c>
      <c r="B3912" s="42" t="s">
        <v>1147</v>
      </c>
      <c r="C3912" s="42" t="s">
        <v>2482</v>
      </c>
      <c r="D3912" s="42" t="s">
        <v>409</v>
      </c>
      <c r="E3912">
        <v>7350000</v>
      </c>
      <c r="F3912">
        <v>25</v>
      </c>
      <c r="G3912" s="2">
        <v>45957</v>
      </c>
      <c r="H3912" s="42" t="s">
        <v>647</v>
      </c>
      <c r="I3912" s="42" t="s">
        <v>65</v>
      </c>
      <c r="J3912" s="42" t="s">
        <v>420</v>
      </c>
      <c r="K3912" s="42" t="s">
        <v>2483</v>
      </c>
      <c r="L3912" s="2">
        <v>46295</v>
      </c>
      <c r="M3912" s="42" t="s">
        <v>582</v>
      </c>
    </row>
    <row r="3913" spans="1:13" x14ac:dyDescent="0.25">
      <c r="A3913" s="42" t="s">
        <v>2506</v>
      </c>
      <c r="B3913" s="42" t="s">
        <v>2507</v>
      </c>
      <c r="C3913" s="42" t="s">
        <v>694</v>
      </c>
      <c r="D3913" s="42" t="s">
        <v>409</v>
      </c>
      <c r="E3913">
        <v>2301258</v>
      </c>
      <c r="F3913">
        <v>2</v>
      </c>
      <c r="G3913" s="2">
        <v>44524</v>
      </c>
      <c r="H3913" s="42" t="s">
        <v>647</v>
      </c>
      <c r="I3913" s="42" t="s">
        <v>65</v>
      </c>
      <c r="J3913" s="42" t="s">
        <v>420</v>
      </c>
      <c r="K3913" s="42" t="s">
        <v>739</v>
      </c>
      <c r="L3913" s="2">
        <v>46295</v>
      </c>
      <c r="M3913" s="42" t="s">
        <v>582</v>
      </c>
    </row>
    <row r="3914" spans="1:13" x14ac:dyDescent="0.25">
      <c r="A3914" s="42" t="s">
        <v>12000</v>
      </c>
      <c r="B3914" s="42" t="s">
        <v>12001</v>
      </c>
      <c r="C3914" s="42" t="s">
        <v>12026</v>
      </c>
      <c r="D3914" s="42" t="s">
        <v>409</v>
      </c>
      <c r="E3914">
        <v>14392789</v>
      </c>
      <c r="F3914">
        <v>6</v>
      </c>
      <c r="G3914" s="2">
        <v>46169</v>
      </c>
      <c r="H3914" s="42" t="s">
        <v>647</v>
      </c>
      <c r="I3914" s="42" t="s">
        <v>65</v>
      </c>
      <c r="J3914" s="42" t="s">
        <v>420</v>
      </c>
      <c r="K3914" s="42" t="s">
        <v>12027</v>
      </c>
      <c r="L3914" s="2">
        <v>46295</v>
      </c>
      <c r="M3914" s="42" t="s">
        <v>582</v>
      </c>
    </row>
    <row r="3915" spans="1:13" x14ac:dyDescent="0.25">
      <c r="A3915" s="42" t="s">
        <v>150</v>
      </c>
      <c r="B3915" s="42" t="s">
        <v>20</v>
      </c>
      <c r="C3915" s="42" t="s">
        <v>10497</v>
      </c>
      <c r="D3915" s="42" t="s">
        <v>409</v>
      </c>
      <c r="E3915">
        <v>2010672</v>
      </c>
      <c r="F3915">
        <v>4</v>
      </c>
      <c r="G3915" s="2">
        <v>46161</v>
      </c>
      <c r="H3915" s="42" t="s">
        <v>647</v>
      </c>
      <c r="I3915" s="42" t="s">
        <v>65</v>
      </c>
      <c r="J3915" s="42" t="s">
        <v>420</v>
      </c>
      <c r="K3915" s="42" t="s">
        <v>10498</v>
      </c>
      <c r="L3915" s="2">
        <v>46295</v>
      </c>
      <c r="M3915" s="42" t="s">
        <v>582</v>
      </c>
    </row>
    <row r="3916" spans="1:13" x14ac:dyDescent="0.25">
      <c r="A3916" s="42" t="s">
        <v>287</v>
      </c>
      <c r="B3916" s="42" t="s">
        <v>267</v>
      </c>
      <c r="C3916" s="42" t="s">
        <v>12087</v>
      </c>
      <c r="D3916" s="42" t="s">
        <v>409</v>
      </c>
      <c r="E3916">
        <v>816134</v>
      </c>
      <c r="F3916">
        <v>12</v>
      </c>
      <c r="G3916" s="2">
        <v>46198</v>
      </c>
      <c r="H3916" s="42" t="s">
        <v>647</v>
      </c>
      <c r="I3916" s="42" t="s">
        <v>65</v>
      </c>
      <c r="J3916" s="42" t="s">
        <v>420</v>
      </c>
      <c r="K3916" s="42" t="s">
        <v>13596</v>
      </c>
      <c r="L3916" s="2">
        <v>46295</v>
      </c>
      <c r="M3916" s="42" t="s">
        <v>582</v>
      </c>
    </row>
    <row r="3917" spans="1:13" x14ac:dyDescent="0.25">
      <c r="A3917" s="42" t="s">
        <v>593</v>
      </c>
      <c r="B3917" s="42" t="s">
        <v>598</v>
      </c>
      <c r="C3917" s="42" t="s">
        <v>587</v>
      </c>
      <c r="D3917" s="42" t="s">
        <v>409</v>
      </c>
      <c r="E3917">
        <v>566062.25</v>
      </c>
      <c r="F3917">
        <v>4</v>
      </c>
      <c r="G3917" s="2">
        <v>45533</v>
      </c>
      <c r="H3917" s="42" t="s">
        <v>647</v>
      </c>
      <c r="I3917" s="42" t="s">
        <v>65</v>
      </c>
      <c r="J3917" s="42" t="s">
        <v>420</v>
      </c>
      <c r="K3917" s="42" t="s">
        <v>599</v>
      </c>
      <c r="L3917" s="2">
        <v>46295</v>
      </c>
      <c r="M3917" s="42" t="s">
        <v>582</v>
      </c>
    </row>
    <row r="3918" spans="1:13" x14ac:dyDescent="0.25">
      <c r="A3918" s="42" t="s">
        <v>2493</v>
      </c>
      <c r="B3918" s="42" t="s">
        <v>2494</v>
      </c>
      <c r="C3918" s="42" t="s">
        <v>2495</v>
      </c>
      <c r="D3918" s="42" t="s">
        <v>409</v>
      </c>
      <c r="E3918">
        <v>1132726</v>
      </c>
      <c r="F3918">
        <v>2</v>
      </c>
      <c r="G3918" s="2">
        <v>44074</v>
      </c>
      <c r="H3918" s="42" t="s">
        <v>647</v>
      </c>
      <c r="I3918" s="42" t="s">
        <v>65</v>
      </c>
      <c r="J3918" s="42" t="s">
        <v>420</v>
      </c>
      <c r="K3918" s="42" t="s">
        <v>2496</v>
      </c>
      <c r="L3918" s="2">
        <v>46295</v>
      </c>
      <c r="M3918" s="42" t="s">
        <v>582</v>
      </c>
    </row>
    <row r="3919" spans="1:13" x14ac:dyDescent="0.25">
      <c r="A3919" s="42" t="s">
        <v>12028</v>
      </c>
      <c r="B3919" s="42" t="s">
        <v>12029</v>
      </c>
      <c r="C3919" s="42" t="s">
        <v>12030</v>
      </c>
      <c r="D3919" s="42" t="s">
        <v>409</v>
      </c>
      <c r="E3919">
        <v>13379213</v>
      </c>
      <c r="F3919">
        <v>28</v>
      </c>
      <c r="G3919" s="2">
        <v>46169</v>
      </c>
      <c r="H3919" s="42" t="s">
        <v>647</v>
      </c>
      <c r="I3919" s="42" t="s">
        <v>65</v>
      </c>
      <c r="J3919" s="42" t="s">
        <v>420</v>
      </c>
      <c r="K3919" s="42" t="s">
        <v>12031</v>
      </c>
      <c r="L3919" s="2">
        <v>46295</v>
      </c>
      <c r="M3919" s="42" t="s">
        <v>582</v>
      </c>
    </row>
    <row r="3920" spans="1:13" x14ac:dyDescent="0.25">
      <c r="A3920" s="42" t="s">
        <v>602</v>
      </c>
      <c r="B3920" s="42" t="s">
        <v>2155</v>
      </c>
      <c r="C3920" s="42" t="s">
        <v>1340</v>
      </c>
      <c r="D3920" s="42" t="s">
        <v>409</v>
      </c>
      <c r="E3920">
        <v>9792693</v>
      </c>
      <c r="F3920">
        <v>10</v>
      </c>
      <c r="G3920" s="2">
        <v>45818</v>
      </c>
      <c r="H3920" s="42" t="s">
        <v>647</v>
      </c>
      <c r="I3920" s="42" t="s">
        <v>65</v>
      </c>
      <c r="J3920" s="42" t="s">
        <v>420</v>
      </c>
      <c r="K3920" s="42" t="s">
        <v>1341</v>
      </c>
      <c r="L3920" s="2">
        <v>46295</v>
      </c>
      <c r="M3920" s="42" t="s">
        <v>582</v>
      </c>
    </row>
    <row r="3921" spans="1:13" x14ac:dyDescent="0.25">
      <c r="A3921" s="42" t="s">
        <v>1210</v>
      </c>
      <c r="B3921" s="42" t="s">
        <v>1211</v>
      </c>
      <c r="C3921" s="42" t="s">
        <v>1407</v>
      </c>
      <c r="D3921" s="42" t="s">
        <v>409</v>
      </c>
      <c r="E3921">
        <v>1154854</v>
      </c>
      <c r="F3921">
        <v>13</v>
      </c>
      <c r="G3921" s="2">
        <v>45824</v>
      </c>
      <c r="H3921" s="42" t="s">
        <v>647</v>
      </c>
      <c r="I3921" s="42" t="s">
        <v>65</v>
      </c>
      <c r="J3921" s="42" t="s">
        <v>420</v>
      </c>
      <c r="K3921" s="42" t="s">
        <v>1408</v>
      </c>
      <c r="L3921" s="2">
        <v>46295</v>
      </c>
      <c r="M3921" s="42" t="s">
        <v>582</v>
      </c>
    </row>
    <row r="3922" spans="1:13" x14ac:dyDescent="0.25">
      <c r="A3922" s="42" t="s">
        <v>13597</v>
      </c>
      <c r="B3922" s="42" t="s">
        <v>13598</v>
      </c>
      <c r="C3922" s="42" t="s">
        <v>13599</v>
      </c>
      <c r="D3922" s="42" t="s">
        <v>409</v>
      </c>
      <c r="E3922">
        <v>4898437</v>
      </c>
      <c r="F3922">
        <v>12</v>
      </c>
      <c r="G3922" s="2">
        <v>46203</v>
      </c>
      <c r="H3922" s="42" t="s">
        <v>647</v>
      </c>
      <c r="I3922" s="42" t="s">
        <v>65</v>
      </c>
      <c r="J3922" s="42" t="s">
        <v>420</v>
      </c>
      <c r="K3922" s="42" t="s">
        <v>1754</v>
      </c>
      <c r="L3922" s="2">
        <v>46290</v>
      </c>
      <c r="M3922" s="42" t="s">
        <v>582</v>
      </c>
    </row>
    <row r="3923" spans="1:13" x14ac:dyDescent="0.25">
      <c r="A3923" s="42" t="s">
        <v>285</v>
      </c>
      <c r="B3923" s="42" t="s">
        <v>271</v>
      </c>
      <c r="C3923" s="42" t="s">
        <v>272</v>
      </c>
      <c r="D3923" s="42" t="s">
        <v>409</v>
      </c>
      <c r="E3923">
        <v>1092576</v>
      </c>
      <c r="F3923">
        <v>3</v>
      </c>
      <c r="G3923" s="2">
        <v>45322</v>
      </c>
      <c r="H3923" s="42" t="s">
        <v>647</v>
      </c>
      <c r="I3923" s="42" t="s">
        <v>65</v>
      </c>
      <c r="J3923" s="42" t="s">
        <v>420</v>
      </c>
      <c r="K3923" s="42" t="s">
        <v>512</v>
      </c>
      <c r="L3923" s="2">
        <v>46290</v>
      </c>
      <c r="M3923" s="42" t="s">
        <v>582</v>
      </c>
    </row>
    <row r="3924" spans="1:13" x14ac:dyDescent="0.25">
      <c r="A3924" s="42" t="s">
        <v>2486</v>
      </c>
      <c r="B3924" s="42" t="s">
        <v>2487</v>
      </c>
      <c r="C3924" s="42" t="s">
        <v>2488</v>
      </c>
      <c r="D3924" s="42" t="s">
        <v>409</v>
      </c>
      <c r="E3924">
        <v>595706.4</v>
      </c>
      <c r="F3924">
        <v>13</v>
      </c>
      <c r="G3924" s="2">
        <v>46050</v>
      </c>
      <c r="H3924" s="42" t="s">
        <v>647</v>
      </c>
      <c r="I3924" s="42" t="s">
        <v>65</v>
      </c>
      <c r="J3924" s="42" t="s">
        <v>420</v>
      </c>
      <c r="K3924" s="42" t="s">
        <v>2489</v>
      </c>
      <c r="L3924" s="2">
        <v>46290</v>
      </c>
      <c r="M3924" s="42" t="s">
        <v>582</v>
      </c>
    </row>
    <row r="3925" spans="1:13" x14ac:dyDescent="0.25">
      <c r="A3925" s="42" t="s">
        <v>192</v>
      </c>
      <c r="B3925" s="42" t="s">
        <v>385</v>
      </c>
      <c r="C3925" s="42" t="s">
        <v>10040</v>
      </c>
      <c r="D3925" s="42" t="s">
        <v>409</v>
      </c>
      <c r="E3925">
        <v>18000000</v>
      </c>
      <c r="F3925">
        <v>10</v>
      </c>
      <c r="G3925" s="2">
        <v>46136</v>
      </c>
      <c r="H3925" s="42" t="s">
        <v>647</v>
      </c>
      <c r="I3925" s="42" t="s">
        <v>65</v>
      </c>
      <c r="J3925" s="42" t="s">
        <v>420</v>
      </c>
      <c r="K3925" s="42" t="s">
        <v>10041</v>
      </c>
      <c r="L3925" s="2">
        <v>46290</v>
      </c>
      <c r="M3925" s="42" t="s">
        <v>582</v>
      </c>
    </row>
    <row r="3926" spans="1:13" x14ac:dyDescent="0.25">
      <c r="A3926" s="42" t="s">
        <v>284</v>
      </c>
      <c r="B3926" s="42" t="s">
        <v>280</v>
      </c>
      <c r="C3926" s="42" t="s">
        <v>2497</v>
      </c>
      <c r="D3926" s="42" t="s">
        <v>409</v>
      </c>
      <c r="E3926">
        <v>10122049</v>
      </c>
      <c r="F3926">
        <v>3</v>
      </c>
      <c r="G3926" s="2">
        <v>46064</v>
      </c>
      <c r="H3926" s="42" t="s">
        <v>647</v>
      </c>
      <c r="I3926" s="42" t="s">
        <v>65</v>
      </c>
      <c r="J3926" s="42" t="s">
        <v>420</v>
      </c>
      <c r="K3926" s="42" t="s">
        <v>2498</v>
      </c>
      <c r="L3926" s="2">
        <v>46290</v>
      </c>
      <c r="M3926" s="42" t="s">
        <v>582</v>
      </c>
    </row>
    <row r="3927" spans="1:13" x14ac:dyDescent="0.25">
      <c r="A3927" s="42" t="s">
        <v>808</v>
      </c>
      <c r="B3927" s="42" t="s">
        <v>401</v>
      </c>
      <c r="C3927" s="42" t="s">
        <v>2490</v>
      </c>
      <c r="D3927" s="42" t="s">
        <v>409</v>
      </c>
      <c r="E3927">
        <v>2096506</v>
      </c>
      <c r="F3927">
        <v>3</v>
      </c>
      <c r="G3927" s="2">
        <v>43301</v>
      </c>
      <c r="H3927" s="42" t="s">
        <v>647</v>
      </c>
      <c r="I3927" s="42" t="s">
        <v>65</v>
      </c>
      <c r="J3927" s="42" t="s">
        <v>420</v>
      </c>
      <c r="K3927" s="42" t="s">
        <v>515</v>
      </c>
      <c r="L3927" s="2">
        <v>46290</v>
      </c>
      <c r="M3927" s="42" t="s">
        <v>582</v>
      </c>
    </row>
    <row r="3928" spans="1:13" x14ac:dyDescent="0.25">
      <c r="A3928" s="42" t="s">
        <v>13600</v>
      </c>
      <c r="B3928" s="42" t="s">
        <v>13601</v>
      </c>
      <c r="C3928" s="42" t="s">
        <v>13602</v>
      </c>
      <c r="D3928" s="42" t="s">
        <v>409</v>
      </c>
      <c r="E3928">
        <v>30617272</v>
      </c>
      <c r="F3928">
        <v>2</v>
      </c>
      <c r="G3928" s="2">
        <v>46203</v>
      </c>
      <c r="H3928" s="42" t="s">
        <v>647</v>
      </c>
      <c r="I3928" s="42" t="s">
        <v>65</v>
      </c>
      <c r="J3928" s="42" t="s">
        <v>420</v>
      </c>
      <c r="K3928" s="42" t="s">
        <v>13603</v>
      </c>
      <c r="L3928" s="2">
        <v>46290</v>
      </c>
      <c r="M3928" s="42" t="s">
        <v>582</v>
      </c>
    </row>
    <row r="3929" spans="1:13" x14ac:dyDescent="0.25">
      <c r="A3929" s="42" t="s">
        <v>10042</v>
      </c>
      <c r="B3929" s="42" t="s">
        <v>10043</v>
      </c>
      <c r="C3929" s="42" t="s">
        <v>10044</v>
      </c>
      <c r="D3929" s="42" t="s">
        <v>409</v>
      </c>
      <c r="E3929">
        <v>4101771</v>
      </c>
      <c r="F3929">
        <v>3</v>
      </c>
      <c r="G3929" s="2">
        <v>46149</v>
      </c>
      <c r="H3929" s="42" t="s">
        <v>647</v>
      </c>
      <c r="I3929" s="42" t="s">
        <v>65</v>
      </c>
      <c r="J3929" s="42" t="s">
        <v>420</v>
      </c>
      <c r="K3929" s="42" t="s">
        <v>10045</v>
      </c>
      <c r="L3929" s="2">
        <v>46290</v>
      </c>
      <c r="M3929" s="42" t="s">
        <v>582</v>
      </c>
    </row>
    <row r="3930" spans="1:13" x14ac:dyDescent="0.25">
      <c r="A3930" s="42" t="s">
        <v>323</v>
      </c>
      <c r="B3930" s="42" t="s">
        <v>266</v>
      </c>
      <c r="C3930" s="42" t="s">
        <v>692</v>
      </c>
      <c r="D3930" s="42" t="s">
        <v>409</v>
      </c>
      <c r="E3930">
        <v>601687</v>
      </c>
      <c r="F3930">
        <v>2</v>
      </c>
      <c r="G3930" s="2">
        <v>44469</v>
      </c>
      <c r="H3930" s="42" t="s">
        <v>647</v>
      </c>
      <c r="I3930" s="42" t="s">
        <v>65</v>
      </c>
      <c r="J3930" s="42" t="s">
        <v>420</v>
      </c>
      <c r="K3930" s="42" t="s">
        <v>736</v>
      </c>
      <c r="L3930" s="2">
        <v>46289</v>
      </c>
      <c r="M3930" s="42" t="s">
        <v>582</v>
      </c>
    </row>
    <row r="3931" spans="1:13" x14ac:dyDescent="0.25">
      <c r="A3931" s="42" t="s">
        <v>323</v>
      </c>
      <c r="B3931" s="42" t="s">
        <v>266</v>
      </c>
      <c r="C3931" s="42" t="s">
        <v>707</v>
      </c>
      <c r="D3931" s="42" t="s">
        <v>409</v>
      </c>
      <c r="E3931">
        <v>569259.25</v>
      </c>
      <c r="F3931">
        <v>4</v>
      </c>
      <c r="G3931" s="2">
        <v>45579</v>
      </c>
      <c r="H3931" s="42" t="s">
        <v>647</v>
      </c>
      <c r="I3931" s="42" t="s">
        <v>65</v>
      </c>
      <c r="J3931" s="42" t="s">
        <v>420</v>
      </c>
      <c r="K3931" s="42" t="s">
        <v>758</v>
      </c>
      <c r="L3931" s="2">
        <v>46289</v>
      </c>
      <c r="M3931" s="42" t="s">
        <v>582</v>
      </c>
    </row>
    <row r="3932" spans="1:13" x14ac:dyDescent="0.25">
      <c r="A3932" s="42" t="s">
        <v>12028</v>
      </c>
      <c r="B3932" s="42" t="s">
        <v>12029</v>
      </c>
      <c r="C3932" s="42" t="s">
        <v>12030</v>
      </c>
      <c r="D3932" s="42" t="s">
        <v>409</v>
      </c>
      <c r="E3932">
        <v>13379213</v>
      </c>
      <c r="F3932">
        <v>28</v>
      </c>
      <c r="G3932" s="2">
        <v>46169</v>
      </c>
      <c r="H3932" s="42" t="s">
        <v>647</v>
      </c>
      <c r="I3932" s="42" t="s">
        <v>65</v>
      </c>
      <c r="J3932" s="42" t="s">
        <v>420</v>
      </c>
      <c r="K3932" s="42" t="s">
        <v>12031</v>
      </c>
      <c r="L3932" s="2">
        <v>46263</v>
      </c>
      <c r="M3932" s="42" t="s">
        <v>582</v>
      </c>
    </row>
    <row r="3933" spans="1:13" x14ac:dyDescent="0.25">
      <c r="A3933" s="42" t="s">
        <v>1146</v>
      </c>
      <c r="B3933" s="42" t="s">
        <v>1147</v>
      </c>
      <c r="C3933" s="42" t="s">
        <v>2482</v>
      </c>
      <c r="D3933" s="42" t="s">
        <v>409</v>
      </c>
      <c r="E3933">
        <v>7350000</v>
      </c>
      <c r="F3933">
        <v>25</v>
      </c>
      <c r="G3933" s="2">
        <v>45957</v>
      </c>
      <c r="H3933" s="42" t="s">
        <v>647</v>
      </c>
      <c r="I3933" s="42" t="s">
        <v>65</v>
      </c>
      <c r="J3933" s="42" t="s">
        <v>420</v>
      </c>
      <c r="K3933" s="42" t="s">
        <v>2483</v>
      </c>
      <c r="L3933" s="2">
        <v>46262</v>
      </c>
      <c r="M3933" s="42" t="s">
        <v>582</v>
      </c>
    </row>
    <row r="3934" spans="1:13" x14ac:dyDescent="0.25">
      <c r="A3934" s="42" t="s">
        <v>822</v>
      </c>
      <c r="B3934" s="42" t="s">
        <v>742</v>
      </c>
      <c r="C3934" s="42" t="s">
        <v>698</v>
      </c>
      <c r="D3934" s="42" t="s">
        <v>409</v>
      </c>
      <c r="E3934">
        <v>9028083</v>
      </c>
      <c r="F3934">
        <v>6</v>
      </c>
      <c r="G3934" s="2">
        <v>44874</v>
      </c>
      <c r="H3934" s="42" t="s">
        <v>647</v>
      </c>
      <c r="I3934" s="42" t="s">
        <v>65</v>
      </c>
      <c r="J3934" s="42" t="s">
        <v>420</v>
      </c>
      <c r="K3934" s="42" t="s">
        <v>743</v>
      </c>
      <c r="L3934" s="2">
        <v>46262</v>
      </c>
      <c r="M3934" s="42" t="s">
        <v>582</v>
      </c>
    </row>
    <row r="3935" spans="1:13" x14ac:dyDescent="0.25">
      <c r="A3935" s="42" t="s">
        <v>13600</v>
      </c>
      <c r="B3935" s="42" t="s">
        <v>13601</v>
      </c>
      <c r="C3935" s="42" t="s">
        <v>13602</v>
      </c>
      <c r="D3935" s="42" t="s">
        <v>409</v>
      </c>
      <c r="E3935">
        <v>30617272</v>
      </c>
      <c r="F3935">
        <v>2</v>
      </c>
      <c r="G3935" s="2">
        <v>46203</v>
      </c>
      <c r="H3935" s="42" t="s">
        <v>647</v>
      </c>
      <c r="I3935" s="42" t="s">
        <v>65</v>
      </c>
      <c r="J3935" s="42" t="s">
        <v>420</v>
      </c>
      <c r="K3935" s="42" t="s">
        <v>13603</v>
      </c>
      <c r="L3935" s="2">
        <v>46262</v>
      </c>
      <c r="M3935" s="42" t="s">
        <v>582</v>
      </c>
    </row>
    <row r="3936" spans="1:13" x14ac:dyDescent="0.25">
      <c r="A3936" s="42" t="s">
        <v>2013</v>
      </c>
      <c r="B3936" s="42" t="s">
        <v>2014</v>
      </c>
      <c r="C3936" s="42" t="s">
        <v>705</v>
      </c>
      <c r="D3936" s="42" t="s">
        <v>409</v>
      </c>
      <c r="E3936">
        <v>4140424</v>
      </c>
      <c r="F3936">
        <v>10</v>
      </c>
      <c r="G3936" s="2">
        <v>45559</v>
      </c>
      <c r="H3936" s="42" t="s">
        <v>647</v>
      </c>
      <c r="I3936" s="42" t="s">
        <v>65</v>
      </c>
      <c r="J3936" s="42" t="s">
        <v>420</v>
      </c>
      <c r="K3936" s="42" t="s">
        <v>753</v>
      </c>
      <c r="L3936" s="2">
        <v>46262</v>
      </c>
      <c r="M3936" s="42" t="s">
        <v>582</v>
      </c>
    </row>
    <row r="3937" spans="1:13" x14ac:dyDescent="0.25">
      <c r="A3937" s="42" t="s">
        <v>2486</v>
      </c>
      <c r="B3937" s="42" t="s">
        <v>2487</v>
      </c>
      <c r="C3937" s="42" t="s">
        <v>2488</v>
      </c>
      <c r="D3937" s="42" t="s">
        <v>409</v>
      </c>
      <c r="E3937">
        <v>2382825</v>
      </c>
      <c r="F3937">
        <v>13</v>
      </c>
      <c r="G3937" s="2">
        <v>46050</v>
      </c>
      <c r="H3937" s="42" t="s">
        <v>647</v>
      </c>
      <c r="I3937" s="42" t="s">
        <v>65</v>
      </c>
      <c r="J3937" s="42" t="s">
        <v>420</v>
      </c>
      <c r="K3937" s="42" t="s">
        <v>2489</v>
      </c>
      <c r="L3937" s="2">
        <v>46262</v>
      </c>
      <c r="M3937" s="42" t="s">
        <v>582</v>
      </c>
    </row>
    <row r="3938" spans="1:13" x14ac:dyDescent="0.25">
      <c r="A3938" s="42" t="s">
        <v>2486</v>
      </c>
      <c r="B3938" s="42" t="s">
        <v>2487</v>
      </c>
      <c r="C3938" s="42" t="s">
        <v>2488</v>
      </c>
      <c r="D3938" s="42" t="s">
        <v>409</v>
      </c>
      <c r="E3938">
        <v>595706.4</v>
      </c>
      <c r="F3938">
        <v>13</v>
      </c>
      <c r="G3938" s="2">
        <v>46050</v>
      </c>
      <c r="H3938" s="42" t="s">
        <v>647</v>
      </c>
      <c r="I3938" s="42" t="s">
        <v>65</v>
      </c>
      <c r="J3938" s="42" t="s">
        <v>420</v>
      </c>
      <c r="K3938" s="42" t="s">
        <v>2489</v>
      </c>
      <c r="L3938" s="2">
        <v>46262</v>
      </c>
      <c r="M3938" s="42" t="s">
        <v>582</v>
      </c>
    </row>
    <row r="3939" spans="1:13" x14ac:dyDescent="0.25">
      <c r="A3939" s="42" t="s">
        <v>285</v>
      </c>
      <c r="B3939" s="42" t="s">
        <v>271</v>
      </c>
      <c r="C3939" s="42" t="s">
        <v>709</v>
      </c>
      <c r="D3939" s="42" t="s">
        <v>409</v>
      </c>
      <c r="E3939">
        <v>576324.75</v>
      </c>
      <c r="F3939">
        <v>4</v>
      </c>
      <c r="G3939" s="2">
        <v>45657</v>
      </c>
      <c r="H3939" s="42" t="s">
        <v>647</v>
      </c>
      <c r="I3939" s="42" t="s">
        <v>65</v>
      </c>
      <c r="J3939" s="42" t="s">
        <v>420</v>
      </c>
      <c r="K3939" s="42" t="s">
        <v>767</v>
      </c>
      <c r="L3939" s="2">
        <v>46262</v>
      </c>
      <c r="M3939" s="42" t="s">
        <v>582</v>
      </c>
    </row>
    <row r="3940" spans="1:13" x14ac:dyDescent="0.25">
      <c r="A3940" s="42" t="s">
        <v>287</v>
      </c>
      <c r="B3940" s="42" t="s">
        <v>267</v>
      </c>
      <c r="C3940" s="42" t="s">
        <v>12087</v>
      </c>
      <c r="D3940" s="42" t="s">
        <v>409</v>
      </c>
      <c r="E3940">
        <v>816134</v>
      </c>
      <c r="F3940">
        <v>12</v>
      </c>
      <c r="G3940" s="2">
        <v>46198</v>
      </c>
      <c r="H3940" s="42" t="s">
        <v>647</v>
      </c>
      <c r="I3940" s="42" t="s">
        <v>65</v>
      </c>
      <c r="J3940" s="42" t="s">
        <v>420</v>
      </c>
      <c r="K3940" s="42" t="s">
        <v>13596</v>
      </c>
      <c r="L3940" s="2">
        <v>46262</v>
      </c>
      <c r="M3940" s="42" t="s">
        <v>582</v>
      </c>
    </row>
    <row r="3941" spans="1:13" x14ac:dyDescent="0.25">
      <c r="A3941" s="42" t="s">
        <v>12000</v>
      </c>
      <c r="B3941" s="42" t="s">
        <v>12001</v>
      </c>
      <c r="C3941" s="42" t="s">
        <v>12026</v>
      </c>
      <c r="D3941" s="42" t="s">
        <v>409</v>
      </c>
      <c r="E3941">
        <v>14392789</v>
      </c>
      <c r="F3941">
        <v>6</v>
      </c>
      <c r="G3941" s="2">
        <v>46169</v>
      </c>
      <c r="H3941" s="42" t="s">
        <v>647</v>
      </c>
      <c r="I3941" s="42" t="s">
        <v>65</v>
      </c>
      <c r="J3941" s="42" t="s">
        <v>420</v>
      </c>
      <c r="K3941" s="42" t="s">
        <v>12027</v>
      </c>
      <c r="L3941" s="2">
        <v>46262</v>
      </c>
      <c r="M3941" s="42" t="s">
        <v>582</v>
      </c>
    </row>
    <row r="3942" spans="1:13" x14ac:dyDescent="0.25">
      <c r="A3942" s="42" t="s">
        <v>593</v>
      </c>
      <c r="B3942" s="42" t="s">
        <v>598</v>
      </c>
      <c r="C3942" s="42" t="s">
        <v>587</v>
      </c>
      <c r="D3942" s="42" t="s">
        <v>409</v>
      </c>
      <c r="E3942">
        <v>566062.25</v>
      </c>
      <c r="F3942">
        <v>4</v>
      </c>
      <c r="G3942" s="2">
        <v>45533</v>
      </c>
      <c r="H3942" s="42" t="s">
        <v>647</v>
      </c>
      <c r="I3942" s="42" t="s">
        <v>65</v>
      </c>
      <c r="J3942" s="42" t="s">
        <v>420</v>
      </c>
      <c r="K3942" s="42" t="s">
        <v>599</v>
      </c>
      <c r="L3942" s="2">
        <v>46262</v>
      </c>
      <c r="M3942" s="42" t="s">
        <v>582</v>
      </c>
    </row>
    <row r="3943" spans="1:13" x14ac:dyDescent="0.25">
      <c r="A3943" s="42" t="s">
        <v>13597</v>
      </c>
      <c r="B3943" s="42" t="s">
        <v>13598</v>
      </c>
      <c r="C3943" s="42" t="s">
        <v>13599</v>
      </c>
      <c r="D3943" s="42" t="s">
        <v>409</v>
      </c>
      <c r="E3943">
        <v>4898437</v>
      </c>
      <c r="F3943">
        <v>12</v>
      </c>
      <c r="G3943" s="2">
        <v>46203</v>
      </c>
      <c r="H3943" s="42" t="s">
        <v>647</v>
      </c>
      <c r="I3943" s="42" t="s">
        <v>65</v>
      </c>
      <c r="J3943" s="42" t="s">
        <v>420</v>
      </c>
      <c r="K3943" s="42" t="s">
        <v>1754</v>
      </c>
      <c r="L3943" s="2">
        <v>46262</v>
      </c>
      <c r="M3943" s="42" t="s">
        <v>582</v>
      </c>
    </row>
    <row r="3944" spans="1:13" x14ac:dyDescent="0.25">
      <c r="A3944" s="42" t="s">
        <v>305</v>
      </c>
      <c r="B3944" s="42" t="s">
        <v>300</v>
      </c>
      <c r="C3944" s="42" t="s">
        <v>699</v>
      </c>
      <c r="D3944" s="42" t="s">
        <v>409</v>
      </c>
      <c r="E3944">
        <v>1066460</v>
      </c>
      <c r="F3944">
        <v>4</v>
      </c>
      <c r="G3944" s="2">
        <v>45037</v>
      </c>
      <c r="H3944" s="42" t="s">
        <v>647</v>
      </c>
      <c r="I3944" s="42" t="s">
        <v>65</v>
      </c>
      <c r="J3944" s="42" t="s">
        <v>420</v>
      </c>
      <c r="K3944" s="42" t="s">
        <v>748</v>
      </c>
      <c r="L3944" s="2">
        <v>46262</v>
      </c>
      <c r="M3944" s="42" t="s">
        <v>582</v>
      </c>
    </row>
    <row r="3945" spans="1:13" x14ac:dyDescent="0.25">
      <c r="A3945" s="42" t="s">
        <v>323</v>
      </c>
      <c r="B3945" s="42" t="s">
        <v>266</v>
      </c>
      <c r="C3945" s="42" t="s">
        <v>692</v>
      </c>
      <c r="D3945" s="42" t="s">
        <v>409</v>
      </c>
      <c r="E3945">
        <v>601848</v>
      </c>
      <c r="F3945">
        <v>2</v>
      </c>
      <c r="G3945" s="2">
        <v>44469</v>
      </c>
      <c r="H3945" s="42" t="s">
        <v>647</v>
      </c>
      <c r="I3945" s="42" t="s">
        <v>65</v>
      </c>
      <c r="J3945" s="42" t="s">
        <v>420</v>
      </c>
      <c r="K3945" s="42" t="s">
        <v>736</v>
      </c>
      <c r="L3945" s="2">
        <v>46262</v>
      </c>
      <c r="M3945" s="42" t="s">
        <v>582</v>
      </c>
    </row>
    <row r="3946" spans="1:13" x14ac:dyDescent="0.25">
      <c r="A3946" s="42" t="s">
        <v>192</v>
      </c>
      <c r="B3946" s="42" t="s">
        <v>385</v>
      </c>
      <c r="C3946" s="42" t="s">
        <v>10040</v>
      </c>
      <c r="D3946" s="42" t="s">
        <v>409</v>
      </c>
      <c r="E3946">
        <v>18000000</v>
      </c>
      <c r="F3946">
        <v>10</v>
      </c>
      <c r="G3946" s="2">
        <v>46136</v>
      </c>
      <c r="H3946" s="42" t="s">
        <v>647</v>
      </c>
      <c r="I3946" s="42" t="s">
        <v>65</v>
      </c>
      <c r="J3946" s="42" t="s">
        <v>420</v>
      </c>
      <c r="K3946" s="42" t="s">
        <v>10041</v>
      </c>
      <c r="L3946" s="2">
        <v>46262</v>
      </c>
      <c r="M3946" s="42" t="s">
        <v>582</v>
      </c>
    </row>
    <row r="3947" spans="1:13" x14ac:dyDescent="0.25">
      <c r="A3947" s="42" t="s">
        <v>1210</v>
      </c>
      <c r="B3947" s="42" t="s">
        <v>1211</v>
      </c>
      <c r="C3947" s="42" t="s">
        <v>1407</v>
      </c>
      <c r="D3947" s="42" t="s">
        <v>409</v>
      </c>
      <c r="E3947">
        <v>5884572</v>
      </c>
      <c r="F3947">
        <v>13</v>
      </c>
      <c r="G3947" s="2">
        <v>45824</v>
      </c>
      <c r="H3947" s="42" t="s">
        <v>647</v>
      </c>
      <c r="I3947" s="42" t="s">
        <v>65</v>
      </c>
      <c r="J3947" s="42" t="s">
        <v>420</v>
      </c>
      <c r="K3947" s="42" t="s">
        <v>1408</v>
      </c>
      <c r="L3947" s="2">
        <v>46262</v>
      </c>
      <c r="M3947" s="42" t="s">
        <v>582</v>
      </c>
    </row>
    <row r="3948" spans="1:13" x14ac:dyDescent="0.25">
      <c r="A3948" s="42" t="s">
        <v>10042</v>
      </c>
      <c r="B3948" s="42" t="s">
        <v>10043</v>
      </c>
      <c r="C3948" s="42" t="s">
        <v>10044</v>
      </c>
      <c r="D3948" s="42" t="s">
        <v>409</v>
      </c>
      <c r="E3948">
        <v>4101771</v>
      </c>
      <c r="F3948">
        <v>3</v>
      </c>
      <c r="G3948" s="2">
        <v>46149</v>
      </c>
      <c r="H3948" s="42" t="s">
        <v>647</v>
      </c>
      <c r="I3948" s="42" t="s">
        <v>65</v>
      </c>
      <c r="J3948" s="42" t="s">
        <v>420</v>
      </c>
      <c r="K3948" s="42" t="s">
        <v>10045</v>
      </c>
      <c r="L3948" s="2">
        <v>46262</v>
      </c>
      <c r="M3948" s="42" t="s">
        <v>582</v>
      </c>
    </row>
    <row r="3949" spans="1:13" x14ac:dyDescent="0.25">
      <c r="A3949" s="42" t="s">
        <v>286</v>
      </c>
      <c r="B3949" s="42" t="s">
        <v>277</v>
      </c>
      <c r="C3949" s="42" t="s">
        <v>700</v>
      </c>
      <c r="D3949" s="42" t="s">
        <v>409</v>
      </c>
      <c r="E3949">
        <v>1055360</v>
      </c>
      <c r="F3949">
        <v>2</v>
      </c>
      <c r="G3949" s="2">
        <v>44931</v>
      </c>
      <c r="H3949" s="42" t="s">
        <v>647</v>
      </c>
      <c r="I3949" s="42" t="s">
        <v>65</v>
      </c>
      <c r="J3949" s="42" t="s">
        <v>420</v>
      </c>
      <c r="K3949" s="42" t="s">
        <v>744</v>
      </c>
      <c r="L3949" s="2">
        <v>46261</v>
      </c>
      <c r="M3949" s="42" t="s">
        <v>582</v>
      </c>
    </row>
    <row r="3950" spans="1:13" x14ac:dyDescent="0.25">
      <c r="A3950" s="42" t="s">
        <v>602</v>
      </c>
      <c r="B3950" s="42" t="s">
        <v>2155</v>
      </c>
      <c r="C3950" s="42" t="s">
        <v>1340</v>
      </c>
      <c r="D3950" s="42" t="s">
        <v>409</v>
      </c>
      <c r="E3950">
        <v>13671182</v>
      </c>
      <c r="F3950">
        <v>10</v>
      </c>
      <c r="G3950" s="2">
        <v>45818</v>
      </c>
      <c r="H3950" s="42" t="s">
        <v>647</v>
      </c>
      <c r="I3950" s="42" t="s">
        <v>65</v>
      </c>
      <c r="J3950" s="42" t="s">
        <v>420</v>
      </c>
      <c r="K3950" s="42" t="s">
        <v>1341</v>
      </c>
      <c r="L3950" s="2">
        <v>46261</v>
      </c>
      <c r="M3950" s="42" t="s">
        <v>582</v>
      </c>
    </row>
    <row r="3951" spans="1:13" x14ac:dyDescent="0.25">
      <c r="A3951" s="42" t="s">
        <v>323</v>
      </c>
      <c r="B3951" s="42" t="s">
        <v>266</v>
      </c>
      <c r="C3951" s="42" t="s">
        <v>707</v>
      </c>
      <c r="D3951" s="42" t="s">
        <v>409</v>
      </c>
      <c r="E3951">
        <v>569259.25</v>
      </c>
      <c r="F3951">
        <v>4</v>
      </c>
      <c r="G3951" s="2">
        <v>45579</v>
      </c>
      <c r="H3951" s="42" t="s">
        <v>647</v>
      </c>
      <c r="I3951" s="42" t="s">
        <v>65</v>
      </c>
      <c r="J3951" s="42" t="s">
        <v>420</v>
      </c>
      <c r="K3951" s="42" t="s">
        <v>758</v>
      </c>
      <c r="L3951" s="2">
        <v>46261</v>
      </c>
      <c r="M3951" s="42" t="s">
        <v>582</v>
      </c>
    </row>
    <row r="3952" spans="1:13" x14ac:dyDescent="0.25">
      <c r="A3952" s="42" t="s">
        <v>150</v>
      </c>
      <c r="B3952" s="42" t="s">
        <v>20</v>
      </c>
      <c r="C3952" s="42" t="s">
        <v>10497</v>
      </c>
      <c r="D3952" s="42" t="s">
        <v>409</v>
      </c>
      <c r="E3952">
        <v>2010672</v>
      </c>
      <c r="F3952">
        <v>4</v>
      </c>
      <c r="G3952" s="2">
        <v>46161</v>
      </c>
      <c r="H3952" s="42" t="s">
        <v>647</v>
      </c>
      <c r="I3952" s="42" t="s">
        <v>65</v>
      </c>
      <c r="J3952" s="42" t="s">
        <v>420</v>
      </c>
      <c r="K3952" s="42" t="s">
        <v>10498</v>
      </c>
      <c r="L3952" s="2">
        <v>46261</v>
      </c>
      <c r="M3952" s="42" t="s">
        <v>582</v>
      </c>
    </row>
    <row r="3953" spans="1:13" x14ac:dyDescent="0.25">
      <c r="A3953" s="42" t="s">
        <v>2001</v>
      </c>
      <c r="B3953" s="42" t="s">
        <v>2017</v>
      </c>
      <c r="C3953" s="42" t="s">
        <v>605</v>
      </c>
      <c r="D3953" s="42" t="s">
        <v>409</v>
      </c>
      <c r="E3953">
        <v>4546525</v>
      </c>
      <c r="F3953">
        <v>9</v>
      </c>
      <c r="G3953" s="2">
        <v>45560</v>
      </c>
      <c r="H3953" s="42" t="s">
        <v>647</v>
      </c>
      <c r="I3953" s="42" t="s">
        <v>65</v>
      </c>
      <c r="J3953" s="42" t="s">
        <v>420</v>
      </c>
      <c r="K3953" s="42" t="s">
        <v>610</v>
      </c>
      <c r="L3953" s="2">
        <v>46261</v>
      </c>
      <c r="M3953" s="42" t="s">
        <v>582</v>
      </c>
    </row>
    <row r="3954" spans="1:13" x14ac:dyDescent="0.25">
      <c r="A3954" s="42" t="s">
        <v>1443</v>
      </c>
      <c r="B3954" s="42" t="s">
        <v>1444</v>
      </c>
      <c r="C3954" s="42" t="s">
        <v>1428</v>
      </c>
      <c r="D3954" s="42" t="s">
        <v>409</v>
      </c>
      <c r="E3954">
        <v>784087</v>
      </c>
      <c r="F3954">
        <v>2</v>
      </c>
      <c r="G3954" s="2">
        <v>45867</v>
      </c>
      <c r="H3954" s="42" t="s">
        <v>647</v>
      </c>
      <c r="I3954" s="42" t="s">
        <v>65</v>
      </c>
      <c r="J3954" s="42" t="s">
        <v>420</v>
      </c>
      <c r="K3954" s="42" t="s">
        <v>1453</v>
      </c>
      <c r="L3954" s="2">
        <v>46261</v>
      </c>
      <c r="M3954" s="42" t="s">
        <v>582</v>
      </c>
    </row>
    <row r="3955" spans="1:13" x14ac:dyDescent="0.25">
      <c r="A3955" s="42" t="s">
        <v>1751</v>
      </c>
      <c r="B3955" s="42" t="s">
        <v>1752</v>
      </c>
      <c r="C3955" s="42" t="s">
        <v>1753</v>
      </c>
      <c r="D3955" s="42" t="s">
        <v>409</v>
      </c>
      <c r="E3955">
        <v>3532499</v>
      </c>
      <c r="F3955">
        <v>2</v>
      </c>
      <c r="G3955" s="2">
        <v>45946</v>
      </c>
      <c r="H3955" s="42" t="s">
        <v>647</v>
      </c>
      <c r="I3955" s="42" t="s">
        <v>65</v>
      </c>
      <c r="J3955" s="42" t="s">
        <v>420</v>
      </c>
      <c r="K3955" s="42" t="s">
        <v>1754</v>
      </c>
      <c r="L3955" s="2">
        <v>46234</v>
      </c>
      <c r="M3955" s="42" t="s">
        <v>582</v>
      </c>
    </row>
    <row r="3956" spans="1:13" x14ac:dyDescent="0.25">
      <c r="A3956" s="42" t="s">
        <v>2499</v>
      </c>
      <c r="B3956" s="42" t="s">
        <v>2500</v>
      </c>
      <c r="C3956" s="42" t="s">
        <v>2501</v>
      </c>
      <c r="D3956" s="42" t="s">
        <v>409</v>
      </c>
      <c r="E3956">
        <v>6567396</v>
      </c>
      <c r="F3956">
        <v>2</v>
      </c>
      <c r="G3956" s="2">
        <v>45350</v>
      </c>
      <c r="H3956" s="42" t="s">
        <v>647</v>
      </c>
      <c r="I3956" s="42" t="s">
        <v>65</v>
      </c>
      <c r="J3956" s="42" t="s">
        <v>420</v>
      </c>
      <c r="K3956" s="42" t="s">
        <v>2502</v>
      </c>
      <c r="L3956" s="2">
        <v>46234</v>
      </c>
      <c r="M3956" s="42" t="s">
        <v>582</v>
      </c>
    </row>
    <row r="3957" spans="1:13" x14ac:dyDescent="0.25">
      <c r="A3957" s="42" t="s">
        <v>284</v>
      </c>
      <c r="B3957" s="42" t="s">
        <v>280</v>
      </c>
      <c r="C3957" s="42" t="s">
        <v>2497</v>
      </c>
      <c r="D3957" s="42" t="s">
        <v>409</v>
      </c>
      <c r="E3957">
        <v>13496065</v>
      </c>
      <c r="F3957">
        <v>3</v>
      </c>
      <c r="G3957" s="2">
        <v>46064</v>
      </c>
      <c r="H3957" s="42" t="s">
        <v>647</v>
      </c>
      <c r="I3957" s="42" t="s">
        <v>65</v>
      </c>
      <c r="J3957" s="42" t="s">
        <v>420</v>
      </c>
      <c r="K3957" s="42" t="s">
        <v>2498</v>
      </c>
      <c r="L3957" s="2">
        <v>46234</v>
      </c>
      <c r="M3957" s="42" t="s">
        <v>582</v>
      </c>
    </row>
    <row r="3958" spans="1:13" x14ac:dyDescent="0.25">
      <c r="A3958" s="42" t="s">
        <v>1998</v>
      </c>
      <c r="B3958" s="42" t="s">
        <v>2000</v>
      </c>
      <c r="C3958" s="42" t="s">
        <v>710</v>
      </c>
      <c r="D3958" s="42" t="s">
        <v>409</v>
      </c>
      <c r="E3958">
        <v>2854562</v>
      </c>
      <c r="F3958">
        <v>4</v>
      </c>
      <c r="G3958" s="2">
        <v>45602</v>
      </c>
      <c r="H3958" s="42" t="s">
        <v>647</v>
      </c>
      <c r="I3958" s="42" t="s">
        <v>65</v>
      </c>
      <c r="J3958" s="42" t="s">
        <v>420</v>
      </c>
      <c r="K3958" s="42" t="s">
        <v>761</v>
      </c>
      <c r="L3958" s="2">
        <v>46234</v>
      </c>
      <c r="M3958" s="42" t="s">
        <v>582</v>
      </c>
    </row>
    <row r="3959" spans="1:13" x14ac:dyDescent="0.25">
      <c r="A3959" s="42" t="s">
        <v>216</v>
      </c>
      <c r="B3959" s="42" t="s">
        <v>387</v>
      </c>
      <c r="C3959" s="42" t="s">
        <v>2331</v>
      </c>
      <c r="D3959" s="42" t="s">
        <v>409</v>
      </c>
      <c r="E3959">
        <v>9265399</v>
      </c>
      <c r="F3959">
        <v>3</v>
      </c>
      <c r="G3959" s="2">
        <v>45930</v>
      </c>
      <c r="H3959" s="42" t="s">
        <v>647</v>
      </c>
      <c r="I3959" s="42" t="s">
        <v>65</v>
      </c>
      <c r="J3959" s="42" t="s">
        <v>420</v>
      </c>
      <c r="K3959" s="42" t="s">
        <v>2278</v>
      </c>
      <c r="L3959" s="2">
        <v>46234</v>
      </c>
      <c r="M3959" s="42" t="s">
        <v>582</v>
      </c>
    </row>
    <row r="3960" spans="1:13" x14ac:dyDescent="0.25">
      <c r="A3960" s="42" t="s">
        <v>12000</v>
      </c>
      <c r="B3960" s="42" t="s">
        <v>12001</v>
      </c>
      <c r="C3960" s="42" t="s">
        <v>12026</v>
      </c>
      <c r="D3960" s="42" t="s">
        <v>409</v>
      </c>
      <c r="E3960">
        <v>14392789</v>
      </c>
      <c r="F3960">
        <v>6</v>
      </c>
      <c r="G3960" s="2">
        <v>46169</v>
      </c>
      <c r="H3960" s="42" t="s">
        <v>647</v>
      </c>
      <c r="I3960" s="42" t="s">
        <v>65</v>
      </c>
      <c r="J3960" s="42" t="s">
        <v>420</v>
      </c>
      <c r="K3960" s="42" t="s">
        <v>12027</v>
      </c>
      <c r="L3960" s="2">
        <v>46234</v>
      </c>
      <c r="M3960" s="42" t="s">
        <v>582</v>
      </c>
    </row>
    <row r="3961" spans="1:13" x14ac:dyDescent="0.25">
      <c r="A3961" s="42" t="s">
        <v>287</v>
      </c>
      <c r="B3961" s="42" t="s">
        <v>267</v>
      </c>
      <c r="C3961" s="42" t="s">
        <v>12087</v>
      </c>
      <c r="D3961" s="42" t="s">
        <v>409</v>
      </c>
      <c r="E3961">
        <v>816134</v>
      </c>
      <c r="F3961">
        <v>12</v>
      </c>
      <c r="G3961" s="2">
        <v>46198</v>
      </c>
      <c r="H3961" s="42" t="s">
        <v>647</v>
      </c>
      <c r="I3961" s="42" t="s">
        <v>65</v>
      </c>
      <c r="J3961" s="42" t="s">
        <v>420</v>
      </c>
      <c r="K3961" s="42" t="s">
        <v>13596</v>
      </c>
      <c r="L3961" s="2">
        <v>46234</v>
      </c>
      <c r="M3961" s="42" t="s">
        <v>582</v>
      </c>
    </row>
    <row r="3962" spans="1:13" x14ac:dyDescent="0.25">
      <c r="A3962" s="42" t="s">
        <v>285</v>
      </c>
      <c r="B3962" s="42" t="s">
        <v>271</v>
      </c>
      <c r="C3962" s="42" t="s">
        <v>709</v>
      </c>
      <c r="D3962" s="42" t="s">
        <v>409</v>
      </c>
      <c r="E3962">
        <v>576324.75</v>
      </c>
      <c r="F3962">
        <v>4</v>
      </c>
      <c r="G3962" s="2">
        <v>45657</v>
      </c>
      <c r="H3962" s="42" t="s">
        <v>647</v>
      </c>
      <c r="I3962" s="42" t="s">
        <v>65</v>
      </c>
      <c r="J3962" s="42" t="s">
        <v>420</v>
      </c>
      <c r="K3962" s="42" t="s">
        <v>767</v>
      </c>
      <c r="L3962" s="2">
        <v>46234</v>
      </c>
      <c r="M3962" s="42" t="s">
        <v>582</v>
      </c>
    </row>
    <row r="3963" spans="1:13" x14ac:dyDescent="0.25">
      <c r="A3963" s="42" t="s">
        <v>593</v>
      </c>
      <c r="B3963" s="42" t="s">
        <v>598</v>
      </c>
      <c r="C3963" s="42" t="s">
        <v>587</v>
      </c>
      <c r="D3963" s="42" t="s">
        <v>409</v>
      </c>
      <c r="E3963">
        <v>566062.25</v>
      </c>
      <c r="F3963">
        <v>4</v>
      </c>
      <c r="G3963" s="2">
        <v>45533</v>
      </c>
      <c r="H3963" s="42" t="s">
        <v>647</v>
      </c>
      <c r="I3963" s="42" t="s">
        <v>65</v>
      </c>
      <c r="J3963" s="42" t="s">
        <v>420</v>
      </c>
      <c r="K3963" s="42" t="s">
        <v>599</v>
      </c>
      <c r="L3963" s="2">
        <v>46234</v>
      </c>
      <c r="M3963" s="42" t="s">
        <v>582</v>
      </c>
    </row>
    <row r="3964" spans="1:13" x14ac:dyDescent="0.25">
      <c r="A3964" s="42" t="s">
        <v>1146</v>
      </c>
      <c r="B3964" s="42" t="s">
        <v>1147</v>
      </c>
      <c r="C3964" s="42" t="s">
        <v>2482</v>
      </c>
      <c r="D3964" s="42" t="s">
        <v>409</v>
      </c>
      <c r="E3964">
        <v>7350000</v>
      </c>
      <c r="F3964">
        <v>25</v>
      </c>
      <c r="G3964" s="2">
        <v>45957</v>
      </c>
      <c r="H3964" s="42" t="s">
        <v>647</v>
      </c>
      <c r="I3964" s="42" t="s">
        <v>65</v>
      </c>
      <c r="J3964" s="42" t="s">
        <v>420</v>
      </c>
      <c r="K3964" s="42" t="s">
        <v>2483</v>
      </c>
      <c r="L3964" s="2">
        <v>46234</v>
      </c>
      <c r="M3964" s="42" t="s">
        <v>582</v>
      </c>
    </row>
    <row r="3965" spans="1:13" x14ac:dyDescent="0.25">
      <c r="A3965" s="42" t="s">
        <v>194</v>
      </c>
      <c r="B3965" s="42" t="s">
        <v>36</v>
      </c>
      <c r="C3965" s="42" t="s">
        <v>2508</v>
      </c>
      <c r="D3965" s="42" t="s">
        <v>409</v>
      </c>
      <c r="E3965">
        <v>10726179.4</v>
      </c>
      <c r="F3965">
        <v>3</v>
      </c>
      <c r="G3965" s="2">
        <v>46045</v>
      </c>
      <c r="H3965" s="42" t="s">
        <v>647</v>
      </c>
      <c r="I3965" s="42" t="s">
        <v>65</v>
      </c>
      <c r="J3965" s="42" t="s">
        <v>420</v>
      </c>
      <c r="K3965" s="42" t="s">
        <v>2509</v>
      </c>
      <c r="L3965" s="2">
        <v>46234</v>
      </c>
      <c r="M3965" s="42" t="s">
        <v>582</v>
      </c>
    </row>
    <row r="3966" spans="1:13" x14ac:dyDescent="0.25">
      <c r="A3966" s="42" t="s">
        <v>1670</v>
      </c>
      <c r="B3966" s="42" t="s">
        <v>1671</v>
      </c>
      <c r="C3966" s="42" t="s">
        <v>1672</v>
      </c>
      <c r="D3966" s="42" t="s">
        <v>409</v>
      </c>
      <c r="E3966">
        <v>3948565</v>
      </c>
      <c r="F3966">
        <v>2</v>
      </c>
      <c r="G3966" s="2">
        <v>45925</v>
      </c>
      <c r="H3966" s="42" t="s">
        <v>647</v>
      </c>
      <c r="I3966" s="42" t="s">
        <v>65</v>
      </c>
      <c r="J3966" s="42" t="s">
        <v>420</v>
      </c>
      <c r="K3966" s="42" t="s">
        <v>1673</v>
      </c>
      <c r="L3966" s="2">
        <v>46234</v>
      </c>
      <c r="M3966" s="42" t="s">
        <v>582</v>
      </c>
    </row>
    <row r="3967" spans="1:13" x14ac:dyDescent="0.25">
      <c r="A3967" s="42" t="s">
        <v>191</v>
      </c>
      <c r="B3967" s="42" t="s">
        <v>84</v>
      </c>
      <c r="C3967" s="42" t="s">
        <v>550</v>
      </c>
      <c r="D3967" s="42" t="s">
        <v>409</v>
      </c>
      <c r="E3967">
        <v>1127186</v>
      </c>
      <c r="F3967">
        <v>4</v>
      </c>
      <c r="G3967" s="2">
        <v>45509</v>
      </c>
      <c r="H3967" s="42" t="s">
        <v>647</v>
      </c>
      <c r="I3967" s="42" t="s">
        <v>65</v>
      </c>
      <c r="J3967" s="42" t="s">
        <v>420</v>
      </c>
      <c r="K3967" s="42" t="s">
        <v>551</v>
      </c>
      <c r="L3967" s="2">
        <v>46233</v>
      </c>
      <c r="M3967" s="42" t="s">
        <v>582</v>
      </c>
    </row>
    <row r="3968" spans="1:13" x14ac:dyDescent="0.25">
      <c r="A3968" s="42" t="s">
        <v>150</v>
      </c>
      <c r="B3968" s="42" t="s">
        <v>20</v>
      </c>
      <c r="C3968" s="42" t="s">
        <v>10497</v>
      </c>
      <c r="D3968" s="42" t="s">
        <v>409</v>
      </c>
      <c r="E3968">
        <v>2010672</v>
      </c>
      <c r="F3968">
        <v>4</v>
      </c>
      <c r="G3968" s="2">
        <v>46161</v>
      </c>
      <c r="H3968" s="42" t="s">
        <v>647</v>
      </c>
      <c r="I3968" s="42" t="s">
        <v>65</v>
      </c>
      <c r="J3968" s="42" t="s">
        <v>420</v>
      </c>
      <c r="K3968" s="42" t="s">
        <v>10498</v>
      </c>
      <c r="L3968" s="2">
        <v>46233</v>
      </c>
      <c r="M3968" s="42" t="s">
        <v>582</v>
      </c>
    </row>
    <row r="3969" spans="1:13" x14ac:dyDescent="0.25">
      <c r="A3969" s="42" t="s">
        <v>286</v>
      </c>
      <c r="B3969" s="42" t="s">
        <v>277</v>
      </c>
      <c r="C3969" s="42" t="s">
        <v>700</v>
      </c>
      <c r="D3969" s="42" t="s">
        <v>409</v>
      </c>
      <c r="E3969">
        <v>1055360</v>
      </c>
      <c r="F3969">
        <v>2</v>
      </c>
      <c r="G3969" s="2">
        <v>44931</v>
      </c>
      <c r="H3969" s="42" t="s">
        <v>647</v>
      </c>
      <c r="I3969" s="42" t="s">
        <v>65</v>
      </c>
      <c r="J3969" s="42" t="s">
        <v>420</v>
      </c>
      <c r="K3969" s="42" t="s">
        <v>744</v>
      </c>
      <c r="L3969" s="2">
        <v>46233</v>
      </c>
      <c r="M3969" s="42" t="s">
        <v>582</v>
      </c>
    </row>
    <row r="3970" spans="1:13" x14ac:dyDescent="0.25">
      <c r="A3970" s="42" t="s">
        <v>323</v>
      </c>
      <c r="B3970" s="42" t="s">
        <v>266</v>
      </c>
      <c r="C3970" s="42" t="s">
        <v>112</v>
      </c>
      <c r="D3970" s="42" t="s">
        <v>409</v>
      </c>
      <c r="E3970">
        <v>889387</v>
      </c>
      <c r="F3970">
        <v>2</v>
      </c>
      <c r="G3970" s="2">
        <v>45015</v>
      </c>
      <c r="H3970" s="42" t="s">
        <v>647</v>
      </c>
      <c r="I3970" s="42" t="s">
        <v>65</v>
      </c>
      <c r="J3970" s="42" t="s">
        <v>420</v>
      </c>
      <c r="K3970" s="42" t="s">
        <v>516</v>
      </c>
      <c r="L3970" s="2">
        <v>46233</v>
      </c>
      <c r="M3970" s="42" t="s">
        <v>582</v>
      </c>
    </row>
    <row r="3971" spans="1:13" x14ac:dyDescent="0.25">
      <c r="A3971" s="42" t="s">
        <v>1210</v>
      </c>
      <c r="B3971" s="42" t="s">
        <v>1211</v>
      </c>
      <c r="C3971" s="42" t="s">
        <v>1407</v>
      </c>
      <c r="D3971" s="42" t="s">
        <v>409</v>
      </c>
      <c r="E3971">
        <v>392304</v>
      </c>
      <c r="F3971">
        <v>13</v>
      </c>
      <c r="G3971" s="2">
        <v>45824</v>
      </c>
      <c r="H3971" s="42" t="s">
        <v>647</v>
      </c>
      <c r="I3971" s="42" t="s">
        <v>65</v>
      </c>
      <c r="J3971" s="42" t="s">
        <v>420</v>
      </c>
      <c r="K3971" s="42" t="s">
        <v>1408</v>
      </c>
      <c r="L3971" s="2">
        <v>46233</v>
      </c>
      <c r="M3971" s="42" t="s">
        <v>582</v>
      </c>
    </row>
    <row r="3972" spans="1:13" x14ac:dyDescent="0.25">
      <c r="A3972" s="42" t="s">
        <v>192</v>
      </c>
      <c r="B3972" s="42" t="s">
        <v>385</v>
      </c>
      <c r="C3972" s="42" t="s">
        <v>10040</v>
      </c>
      <c r="D3972" s="42" t="s">
        <v>409</v>
      </c>
      <c r="E3972">
        <v>18000000</v>
      </c>
      <c r="F3972">
        <v>10</v>
      </c>
      <c r="G3972" s="2">
        <v>46136</v>
      </c>
      <c r="H3972" s="42" t="s">
        <v>647</v>
      </c>
      <c r="I3972" s="42" t="s">
        <v>65</v>
      </c>
      <c r="J3972" s="42" t="s">
        <v>420</v>
      </c>
      <c r="K3972" s="42" t="s">
        <v>10041</v>
      </c>
      <c r="L3972" s="2">
        <v>46233</v>
      </c>
      <c r="M3972" s="42" t="s">
        <v>582</v>
      </c>
    </row>
    <row r="3973" spans="1:13" x14ac:dyDescent="0.25">
      <c r="A3973" s="42" t="s">
        <v>192</v>
      </c>
      <c r="B3973" s="42" t="s">
        <v>385</v>
      </c>
      <c r="C3973" s="42" t="s">
        <v>708</v>
      </c>
      <c r="D3973" s="42" t="s">
        <v>409</v>
      </c>
      <c r="E3973">
        <v>3089510</v>
      </c>
      <c r="F3973">
        <v>4</v>
      </c>
      <c r="G3973" s="2">
        <v>45593</v>
      </c>
      <c r="H3973" s="42" t="s">
        <v>647</v>
      </c>
      <c r="I3973" s="42" t="s">
        <v>65</v>
      </c>
      <c r="J3973" s="42" t="s">
        <v>420</v>
      </c>
      <c r="K3973" s="42" t="s">
        <v>760</v>
      </c>
      <c r="L3973" s="2">
        <v>46233</v>
      </c>
      <c r="M3973" s="42" t="s">
        <v>582</v>
      </c>
    </row>
    <row r="3974" spans="1:13" x14ac:dyDescent="0.25">
      <c r="A3974" s="42" t="s">
        <v>323</v>
      </c>
      <c r="B3974" s="42" t="s">
        <v>266</v>
      </c>
      <c r="C3974" s="42" t="s">
        <v>707</v>
      </c>
      <c r="D3974" s="42" t="s">
        <v>409</v>
      </c>
      <c r="E3974">
        <v>569259.25</v>
      </c>
      <c r="F3974">
        <v>4</v>
      </c>
      <c r="G3974" s="2">
        <v>45579</v>
      </c>
      <c r="H3974" s="42" t="s">
        <v>647</v>
      </c>
      <c r="I3974" s="42" t="s">
        <v>65</v>
      </c>
      <c r="J3974" s="42" t="s">
        <v>420</v>
      </c>
      <c r="K3974" s="42" t="s">
        <v>758</v>
      </c>
      <c r="L3974" s="2">
        <v>46233</v>
      </c>
      <c r="M3974" s="42" t="s">
        <v>582</v>
      </c>
    </row>
    <row r="3975" spans="1:13" x14ac:dyDescent="0.25">
      <c r="A3975" s="42" t="s">
        <v>602</v>
      </c>
      <c r="B3975" s="42" t="s">
        <v>2155</v>
      </c>
      <c r="C3975" s="42" t="s">
        <v>1340</v>
      </c>
      <c r="D3975" s="42" t="s">
        <v>409</v>
      </c>
      <c r="E3975">
        <v>10784070</v>
      </c>
      <c r="F3975">
        <v>10</v>
      </c>
      <c r="G3975" s="2">
        <v>45818</v>
      </c>
      <c r="H3975" s="42" t="s">
        <v>647</v>
      </c>
      <c r="I3975" s="42" t="s">
        <v>65</v>
      </c>
      <c r="J3975" s="42" t="s">
        <v>420</v>
      </c>
      <c r="K3975" s="42" t="s">
        <v>1341</v>
      </c>
      <c r="L3975" s="2">
        <v>46233</v>
      </c>
      <c r="M3975" s="42" t="s">
        <v>582</v>
      </c>
    </row>
    <row r="3976" spans="1:13" x14ac:dyDescent="0.25">
      <c r="A3976" s="42" t="s">
        <v>1995</v>
      </c>
      <c r="B3976" s="42" t="s">
        <v>1997</v>
      </c>
      <c r="C3976" s="42" t="s">
        <v>357</v>
      </c>
      <c r="D3976" s="42" t="s">
        <v>409</v>
      </c>
      <c r="E3976">
        <v>2437785.35</v>
      </c>
      <c r="F3976">
        <v>29</v>
      </c>
      <c r="G3976" s="2">
        <v>45455</v>
      </c>
      <c r="H3976" s="42" t="s">
        <v>647</v>
      </c>
      <c r="I3976" s="42" t="s">
        <v>65</v>
      </c>
      <c r="J3976" s="42" t="s">
        <v>420</v>
      </c>
      <c r="K3976" s="42" t="s">
        <v>527</v>
      </c>
      <c r="L3976" s="2">
        <v>46233</v>
      </c>
      <c r="M3976" s="42" t="s">
        <v>582</v>
      </c>
    </row>
    <row r="3977" spans="1:13" x14ac:dyDescent="0.25">
      <c r="A3977" s="42" t="s">
        <v>2013</v>
      </c>
      <c r="B3977" s="42" t="s">
        <v>2014</v>
      </c>
      <c r="C3977" s="42" t="s">
        <v>705</v>
      </c>
      <c r="D3977" s="42" t="s">
        <v>409</v>
      </c>
      <c r="E3977">
        <v>1136631.3</v>
      </c>
      <c r="F3977">
        <v>10</v>
      </c>
      <c r="G3977" s="2">
        <v>45559</v>
      </c>
      <c r="H3977" s="42" t="s">
        <v>647</v>
      </c>
      <c r="I3977" s="42" t="s">
        <v>65</v>
      </c>
      <c r="J3977" s="42" t="s">
        <v>420</v>
      </c>
      <c r="K3977" s="42" t="s">
        <v>753</v>
      </c>
      <c r="L3977" s="2">
        <v>46233</v>
      </c>
      <c r="M3977" s="42" t="s">
        <v>582</v>
      </c>
    </row>
    <row r="3978" spans="1:13" x14ac:dyDescent="0.25">
      <c r="A3978" s="42" t="s">
        <v>2486</v>
      </c>
      <c r="B3978" s="42" t="s">
        <v>2487</v>
      </c>
      <c r="C3978" s="42" t="s">
        <v>2488</v>
      </c>
      <c r="D3978" s="42" t="s">
        <v>409</v>
      </c>
      <c r="E3978">
        <v>595706.4</v>
      </c>
      <c r="F3978">
        <v>13</v>
      </c>
      <c r="G3978" s="2">
        <v>46050</v>
      </c>
      <c r="H3978" s="42" t="s">
        <v>647</v>
      </c>
      <c r="I3978" s="42" t="s">
        <v>65</v>
      </c>
      <c r="J3978" s="42" t="s">
        <v>420</v>
      </c>
      <c r="K3978" s="42" t="s">
        <v>2489</v>
      </c>
      <c r="L3978" s="2">
        <v>46233</v>
      </c>
      <c r="M3978" s="42" t="s">
        <v>582</v>
      </c>
    </row>
    <row r="3979" spans="1:13" x14ac:dyDescent="0.25">
      <c r="A3979" s="42" t="s">
        <v>1995</v>
      </c>
      <c r="B3979" s="42" t="s">
        <v>1997</v>
      </c>
      <c r="C3979" s="42" t="s">
        <v>357</v>
      </c>
      <c r="D3979" s="42" t="s">
        <v>409</v>
      </c>
      <c r="E3979">
        <v>2437785.35</v>
      </c>
      <c r="F3979">
        <v>29</v>
      </c>
      <c r="G3979" s="2">
        <v>45455</v>
      </c>
      <c r="H3979" s="42" t="s">
        <v>647</v>
      </c>
      <c r="I3979" s="42" t="s">
        <v>65</v>
      </c>
      <c r="J3979" s="42" t="s">
        <v>420</v>
      </c>
      <c r="K3979" s="42" t="s">
        <v>527</v>
      </c>
      <c r="L3979" s="2">
        <v>46227</v>
      </c>
      <c r="M3979" s="42" t="s">
        <v>582</v>
      </c>
    </row>
    <row r="3980" spans="1:13" x14ac:dyDescent="0.25">
      <c r="A3980" s="42" t="s">
        <v>2506</v>
      </c>
      <c r="B3980" s="42" t="s">
        <v>2507</v>
      </c>
      <c r="C3980" s="42" t="s">
        <v>694</v>
      </c>
      <c r="D3980" s="42" t="s">
        <v>409</v>
      </c>
      <c r="E3980">
        <v>2301258</v>
      </c>
      <c r="F3980">
        <v>2</v>
      </c>
      <c r="G3980" s="2">
        <v>44524</v>
      </c>
      <c r="H3980" s="42" t="s">
        <v>647</v>
      </c>
      <c r="I3980" s="42" t="s">
        <v>65</v>
      </c>
      <c r="J3980" s="42" t="s">
        <v>420</v>
      </c>
      <c r="K3980" s="42" t="s">
        <v>739</v>
      </c>
      <c r="L3980" s="2">
        <v>46226</v>
      </c>
      <c r="M3980" s="42" t="s">
        <v>582</v>
      </c>
    </row>
    <row r="3981" spans="1:13" x14ac:dyDescent="0.25">
      <c r="A3981" s="42" t="s">
        <v>1146</v>
      </c>
      <c r="B3981" s="42" t="s">
        <v>1147</v>
      </c>
      <c r="C3981" s="42" t="s">
        <v>2482</v>
      </c>
      <c r="D3981" s="42" t="s">
        <v>409</v>
      </c>
      <c r="E3981">
        <v>8931250</v>
      </c>
      <c r="F3981">
        <v>25</v>
      </c>
      <c r="G3981" s="2">
        <v>45957</v>
      </c>
      <c r="H3981" s="42" t="s">
        <v>647</v>
      </c>
      <c r="I3981" s="42" t="s">
        <v>65</v>
      </c>
      <c r="J3981" s="42" t="s">
        <v>420</v>
      </c>
      <c r="K3981" s="42" t="s">
        <v>2483</v>
      </c>
      <c r="L3981" s="2">
        <v>46203</v>
      </c>
      <c r="M3981" s="42" t="s">
        <v>582</v>
      </c>
    </row>
    <row r="3982" spans="1:13" x14ac:dyDescent="0.25">
      <c r="A3982" s="42" t="s">
        <v>602</v>
      </c>
      <c r="B3982" s="42" t="s">
        <v>2155</v>
      </c>
      <c r="C3982" s="42" t="s">
        <v>1340</v>
      </c>
      <c r="D3982" s="42" t="s">
        <v>409</v>
      </c>
      <c r="E3982">
        <v>15000000</v>
      </c>
      <c r="F3982">
        <v>3</v>
      </c>
      <c r="G3982" s="2">
        <v>46022</v>
      </c>
      <c r="H3982" s="42" t="s">
        <v>647</v>
      </c>
      <c r="I3982" s="42" t="s">
        <v>65</v>
      </c>
      <c r="J3982" s="42" t="s">
        <v>420</v>
      </c>
      <c r="K3982" s="42" t="s">
        <v>1341</v>
      </c>
      <c r="L3982" s="2">
        <v>46203</v>
      </c>
      <c r="M3982" s="42" t="s">
        <v>582</v>
      </c>
    </row>
    <row r="3983" spans="1:13" x14ac:dyDescent="0.25">
      <c r="A3983" s="42" t="s">
        <v>2486</v>
      </c>
      <c r="B3983" s="42" t="s">
        <v>2487</v>
      </c>
      <c r="C3983" s="42" t="s">
        <v>2488</v>
      </c>
      <c r="D3983" s="42" t="s">
        <v>409</v>
      </c>
      <c r="E3983">
        <v>595706.4</v>
      </c>
      <c r="F3983">
        <v>13</v>
      </c>
      <c r="G3983" s="2">
        <v>46050</v>
      </c>
      <c r="H3983" s="42" t="s">
        <v>647</v>
      </c>
      <c r="I3983" s="42" t="s">
        <v>65</v>
      </c>
      <c r="J3983" s="42" t="s">
        <v>420</v>
      </c>
      <c r="K3983" s="42" t="s">
        <v>2489</v>
      </c>
      <c r="L3983" s="2">
        <v>46203</v>
      </c>
      <c r="M3983" s="42" t="s">
        <v>582</v>
      </c>
    </row>
    <row r="3984" spans="1:13" x14ac:dyDescent="0.25">
      <c r="A3984" s="42" t="s">
        <v>2486</v>
      </c>
      <c r="B3984" s="42" t="s">
        <v>2487</v>
      </c>
      <c r="C3984" s="42" t="s">
        <v>2488</v>
      </c>
      <c r="D3984" s="42" t="s">
        <v>409</v>
      </c>
      <c r="E3984">
        <v>2382825</v>
      </c>
      <c r="F3984">
        <v>13</v>
      </c>
      <c r="G3984" s="2">
        <v>46050</v>
      </c>
      <c r="H3984" s="42" t="s">
        <v>647</v>
      </c>
      <c r="I3984" s="42" t="s">
        <v>65</v>
      </c>
      <c r="J3984" s="42" t="s">
        <v>420</v>
      </c>
      <c r="K3984" s="42" t="s">
        <v>2489</v>
      </c>
      <c r="L3984" s="2">
        <v>46203</v>
      </c>
      <c r="M3984" s="42" t="s">
        <v>582</v>
      </c>
    </row>
    <row r="3985" spans="1:13" x14ac:dyDescent="0.25">
      <c r="A3985" s="42" t="s">
        <v>2001</v>
      </c>
      <c r="B3985" s="42" t="s">
        <v>2017</v>
      </c>
      <c r="C3985" s="42" t="s">
        <v>605</v>
      </c>
      <c r="D3985" s="42" t="s">
        <v>409</v>
      </c>
      <c r="E3985">
        <v>1804106</v>
      </c>
      <c r="F3985">
        <v>9</v>
      </c>
      <c r="G3985" s="2">
        <v>45560</v>
      </c>
      <c r="H3985" s="42" t="s">
        <v>647</v>
      </c>
      <c r="I3985" s="42" t="s">
        <v>65</v>
      </c>
      <c r="J3985" s="42" t="s">
        <v>420</v>
      </c>
      <c r="K3985" s="42" t="s">
        <v>610</v>
      </c>
      <c r="L3985" s="2">
        <v>46203</v>
      </c>
      <c r="M3985" s="42" t="s">
        <v>582</v>
      </c>
    </row>
    <row r="3986" spans="1:13" x14ac:dyDescent="0.25">
      <c r="A3986" s="42" t="s">
        <v>2013</v>
      </c>
      <c r="B3986" s="42" t="s">
        <v>2014</v>
      </c>
      <c r="C3986" s="42" t="s">
        <v>705</v>
      </c>
      <c r="D3986" s="42" t="s">
        <v>409</v>
      </c>
      <c r="E3986">
        <v>2071241</v>
      </c>
      <c r="F3986">
        <v>10</v>
      </c>
      <c r="G3986" s="2">
        <v>45559</v>
      </c>
      <c r="H3986" s="42" t="s">
        <v>647</v>
      </c>
      <c r="I3986" s="42" t="s">
        <v>65</v>
      </c>
      <c r="J3986" s="42" t="s">
        <v>420</v>
      </c>
      <c r="K3986" s="42" t="s">
        <v>753</v>
      </c>
      <c r="L3986" s="2">
        <v>46203</v>
      </c>
      <c r="M3986" s="42" t="s">
        <v>582</v>
      </c>
    </row>
    <row r="3987" spans="1:13" x14ac:dyDescent="0.25">
      <c r="A3987" s="42" t="s">
        <v>194</v>
      </c>
      <c r="B3987" s="42" t="s">
        <v>36</v>
      </c>
      <c r="C3987" s="42" t="s">
        <v>2508</v>
      </c>
      <c r="D3987" s="42" t="s">
        <v>409</v>
      </c>
      <c r="E3987">
        <v>26656037</v>
      </c>
      <c r="F3987">
        <v>3</v>
      </c>
      <c r="G3987" s="2">
        <v>46045</v>
      </c>
      <c r="H3987" s="42" t="s">
        <v>647</v>
      </c>
      <c r="I3987" s="42" t="s">
        <v>65</v>
      </c>
      <c r="J3987" s="42" t="s">
        <v>420</v>
      </c>
      <c r="K3987" s="42" t="s">
        <v>2509</v>
      </c>
      <c r="L3987" s="2">
        <v>46203</v>
      </c>
      <c r="M3987" s="42" t="s">
        <v>582</v>
      </c>
    </row>
    <row r="3988" spans="1:13" x14ac:dyDescent="0.25">
      <c r="A3988" s="42" t="s">
        <v>150</v>
      </c>
      <c r="B3988" s="42" t="s">
        <v>20</v>
      </c>
      <c r="C3988" s="42" t="s">
        <v>10497</v>
      </c>
      <c r="D3988" s="42" t="s">
        <v>409</v>
      </c>
      <c r="E3988">
        <v>2010672</v>
      </c>
      <c r="F3988">
        <v>4</v>
      </c>
      <c r="G3988" s="2">
        <v>46161</v>
      </c>
      <c r="H3988" s="42" t="s">
        <v>647</v>
      </c>
      <c r="I3988" s="42" t="s">
        <v>65</v>
      </c>
      <c r="J3988" s="42" t="s">
        <v>420</v>
      </c>
      <c r="K3988" s="42" t="s">
        <v>10498</v>
      </c>
      <c r="L3988" s="2">
        <v>46203</v>
      </c>
      <c r="M3988" s="42" t="s">
        <v>582</v>
      </c>
    </row>
    <row r="3989" spans="1:13" x14ac:dyDescent="0.25">
      <c r="A3989" s="42" t="s">
        <v>1751</v>
      </c>
      <c r="B3989" s="42" t="s">
        <v>1752</v>
      </c>
      <c r="C3989" s="42" t="s">
        <v>1753</v>
      </c>
      <c r="D3989" s="42" t="s">
        <v>409</v>
      </c>
      <c r="E3989">
        <v>3532499</v>
      </c>
      <c r="F3989">
        <v>2</v>
      </c>
      <c r="G3989" s="2">
        <v>45946</v>
      </c>
      <c r="H3989" s="42" t="s">
        <v>647</v>
      </c>
      <c r="I3989" s="42" t="s">
        <v>65</v>
      </c>
      <c r="J3989" s="42" t="s">
        <v>420</v>
      </c>
      <c r="K3989" s="42" t="s">
        <v>1754</v>
      </c>
      <c r="L3989" s="2">
        <v>46199</v>
      </c>
      <c r="M3989" s="42" t="s">
        <v>582</v>
      </c>
    </row>
    <row r="3990" spans="1:13" x14ac:dyDescent="0.25">
      <c r="A3990" s="42" t="s">
        <v>1674</v>
      </c>
      <c r="B3990" s="42" t="s">
        <v>1675</v>
      </c>
      <c r="C3990" s="42" t="s">
        <v>1616</v>
      </c>
      <c r="D3990" s="42" t="s">
        <v>409</v>
      </c>
      <c r="E3990">
        <v>3303587</v>
      </c>
      <c r="F3990">
        <v>3</v>
      </c>
      <c r="G3990" s="2">
        <v>45929</v>
      </c>
      <c r="H3990" s="42" t="s">
        <v>647</v>
      </c>
      <c r="I3990" s="42" t="s">
        <v>65</v>
      </c>
      <c r="J3990" s="42" t="s">
        <v>420</v>
      </c>
      <c r="K3990" s="42" t="s">
        <v>1676</v>
      </c>
      <c r="L3990" s="2">
        <v>46199</v>
      </c>
      <c r="M3990" s="42" t="s">
        <v>582</v>
      </c>
    </row>
    <row r="3991" spans="1:13" x14ac:dyDescent="0.25">
      <c r="A3991" s="42" t="s">
        <v>1670</v>
      </c>
      <c r="B3991" s="42" t="s">
        <v>1671</v>
      </c>
      <c r="C3991" s="42" t="s">
        <v>1672</v>
      </c>
      <c r="D3991" s="42" t="s">
        <v>409</v>
      </c>
      <c r="E3991">
        <v>3948565</v>
      </c>
      <c r="F3991">
        <v>2</v>
      </c>
      <c r="G3991" s="2">
        <v>45925</v>
      </c>
      <c r="H3991" s="42" t="s">
        <v>647</v>
      </c>
      <c r="I3991" s="42" t="s">
        <v>65</v>
      </c>
      <c r="J3991" s="42" t="s">
        <v>420</v>
      </c>
      <c r="K3991" s="42" t="s">
        <v>1673</v>
      </c>
      <c r="L3991" s="2">
        <v>46199</v>
      </c>
      <c r="M3991" s="42" t="s">
        <v>582</v>
      </c>
    </row>
    <row r="3992" spans="1:13" x14ac:dyDescent="0.25">
      <c r="A3992" s="42" t="s">
        <v>1449</v>
      </c>
      <c r="B3992" s="42" t="s">
        <v>1450</v>
      </c>
      <c r="C3992" s="42" t="s">
        <v>1628</v>
      </c>
      <c r="D3992" s="42" t="s">
        <v>409</v>
      </c>
      <c r="E3992">
        <v>4482088</v>
      </c>
      <c r="F3992">
        <v>4</v>
      </c>
      <c r="G3992" s="2">
        <v>45926</v>
      </c>
      <c r="H3992" s="42" t="s">
        <v>647</v>
      </c>
      <c r="I3992" s="42" t="s">
        <v>65</v>
      </c>
      <c r="J3992" s="42" t="s">
        <v>420</v>
      </c>
      <c r="K3992" s="42" t="s">
        <v>1452</v>
      </c>
      <c r="L3992" s="2">
        <v>46199</v>
      </c>
      <c r="M3992" s="42" t="s">
        <v>582</v>
      </c>
    </row>
    <row r="3993" spans="1:13" x14ac:dyDescent="0.25">
      <c r="A3993" s="42" t="s">
        <v>1267</v>
      </c>
      <c r="B3993" s="42" t="s">
        <v>1268</v>
      </c>
      <c r="C3993" s="42" t="s">
        <v>1269</v>
      </c>
      <c r="D3993" s="42" t="s">
        <v>409</v>
      </c>
      <c r="E3993">
        <v>15004957</v>
      </c>
      <c r="F3993">
        <v>2</v>
      </c>
      <c r="G3993" s="2">
        <v>45777</v>
      </c>
      <c r="H3993" s="42" t="s">
        <v>647</v>
      </c>
      <c r="I3993" s="42" t="s">
        <v>65</v>
      </c>
      <c r="J3993" s="42" t="s">
        <v>420</v>
      </c>
      <c r="K3993" s="42" t="s">
        <v>1562</v>
      </c>
      <c r="L3993" s="2">
        <v>46199</v>
      </c>
      <c r="M3993" s="42" t="s">
        <v>582</v>
      </c>
    </row>
    <row r="3994" spans="1:13" x14ac:dyDescent="0.25">
      <c r="A3994" s="42" t="s">
        <v>304</v>
      </c>
      <c r="B3994" s="42" t="s">
        <v>395</v>
      </c>
      <c r="C3994" s="42" t="s">
        <v>278</v>
      </c>
      <c r="D3994" s="42" t="s">
        <v>409</v>
      </c>
      <c r="E3994">
        <v>713904</v>
      </c>
      <c r="F3994">
        <v>4</v>
      </c>
      <c r="G3994" s="2">
        <v>45351</v>
      </c>
      <c r="H3994" s="42" t="s">
        <v>647</v>
      </c>
      <c r="I3994" s="42" t="s">
        <v>65</v>
      </c>
      <c r="J3994" s="42" t="s">
        <v>420</v>
      </c>
      <c r="K3994" s="42" t="s">
        <v>514</v>
      </c>
      <c r="L3994" s="2">
        <v>46198</v>
      </c>
      <c r="M3994" s="42" t="s">
        <v>582</v>
      </c>
    </row>
    <row r="3995" spans="1:13" x14ac:dyDescent="0.25">
      <c r="A3995" s="42" t="s">
        <v>179</v>
      </c>
      <c r="B3995" s="42" t="s">
        <v>269</v>
      </c>
      <c r="C3995" s="42" t="s">
        <v>1615</v>
      </c>
      <c r="D3995" s="42" t="s">
        <v>409</v>
      </c>
      <c r="E3995">
        <v>4736909</v>
      </c>
      <c r="F3995">
        <v>2</v>
      </c>
      <c r="G3995" s="2">
        <v>45929</v>
      </c>
      <c r="H3995" s="42" t="s">
        <v>647</v>
      </c>
      <c r="I3995" s="42" t="s">
        <v>65</v>
      </c>
      <c r="J3995" s="42" t="s">
        <v>420</v>
      </c>
      <c r="K3995" s="42" t="s">
        <v>1679</v>
      </c>
      <c r="L3995" s="2">
        <v>46198</v>
      </c>
      <c r="M3995" s="42" t="s">
        <v>582</v>
      </c>
    </row>
    <row r="3996" spans="1:13" x14ac:dyDescent="0.25">
      <c r="A3996" s="42" t="s">
        <v>287</v>
      </c>
      <c r="B3996" s="42" t="s">
        <v>267</v>
      </c>
      <c r="C3996" s="42" t="s">
        <v>12087</v>
      </c>
      <c r="D3996" s="42" t="s">
        <v>409</v>
      </c>
      <c r="E3996">
        <v>2449219</v>
      </c>
      <c r="F3996">
        <v>12</v>
      </c>
      <c r="G3996" s="2">
        <v>46198</v>
      </c>
      <c r="H3996" s="42" t="s">
        <v>647</v>
      </c>
      <c r="I3996" s="42" t="s">
        <v>65</v>
      </c>
      <c r="J3996" s="42" t="s">
        <v>420</v>
      </c>
      <c r="K3996" s="42" t="s">
        <v>13596</v>
      </c>
      <c r="L3996" s="2">
        <v>46198</v>
      </c>
      <c r="M3996" s="42" t="s">
        <v>582</v>
      </c>
    </row>
    <row r="3997" spans="1:13" x14ac:dyDescent="0.25">
      <c r="A3997" s="42" t="s">
        <v>1560</v>
      </c>
      <c r="B3997" s="42" t="s">
        <v>9978</v>
      </c>
      <c r="C3997" s="42" t="s">
        <v>2441</v>
      </c>
      <c r="D3997" s="42" t="s">
        <v>409</v>
      </c>
      <c r="E3997">
        <v>9861536</v>
      </c>
      <c r="F3997">
        <v>12</v>
      </c>
      <c r="G3997" s="2">
        <v>45679</v>
      </c>
      <c r="H3997" s="42" t="s">
        <v>647</v>
      </c>
      <c r="I3997" s="42" t="s">
        <v>65</v>
      </c>
      <c r="J3997" s="42" t="s">
        <v>420</v>
      </c>
      <c r="K3997" s="42" t="s">
        <v>2210</v>
      </c>
      <c r="L3997" s="2">
        <v>46198</v>
      </c>
      <c r="M3997" s="42" t="s">
        <v>582</v>
      </c>
    </row>
    <row r="3998" spans="1:13" x14ac:dyDescent="0.25">
      <c r="A3998" s="42" t="s">
        <v>323</v>
      </c>
      <c r="B3998" s="42" t="s">
        <v>266</v>
      </c>
      <c r="C3998" s="42" t="s">
        <v>707</v>
      </c>
      <c r="D3998" s="42" t="s">
        <v>409</v>
      </c>
      <c r="E3998">
        <v>569259.25</v>
      </c>
      <c r="F3998">
        <v>4</v>
      </c>
      <c r="G3998" s="2">
        <v>45579</v>
      </c>
      <c r="H3998" s="42" t="s">
        <v>647</v>
      </c>
      <c r="I3998" s="42" t="s">
        <v>65</v>
      </c>
      <c r="J3998" s="42" t="s">
        <v>420</v>
      </c>
      <c r="K3998" s="42" t="s">
        <v>758</v>
      </c>
      <c r="L3998" s="2">
        <v>46198</v>
      </c>
      <c r="M3998" s="42" t="s">
        <v>582</v>
      </c>
    </row>
    <row r="3999" spans="1:13" x14ac:dyDescent="0.25">
      <c r="A3999" s="42" t="s">
        <v>1210</v>
      </c>
      <c r="B3999" s="42" t="s">
        <v>1211</v>
      </c>
      <c r="C3999" s="42" t="s">
        <v>1407</v>
      </c>
      <c r="D3999" s="42" t="s">
        <v>409</v>
      </c>
      <c r="E3999">
        <v>392304</v>
      </c>
      <c r="F3999">
        <v>13</v>
      </c>
      <c r="G3999" s="2">
        <v>45824</v>
      </c>
      <c r="H3999" s="42" t="s">
        <v>647</v>
      </c>
      <c r="I3999" s="42" t="s">
        <v>65</v>
      </c>
      <c r="J3999" s="42" t="s">
        <v>420</v>
      </c>
      <c r="K3999" s="42" t="s">
        <v>1408</v>
      </c>
      <c r="L3999" s="2">
        <v>46198</v>
      </c>
      <c r="M3999" s="42" t="s">
        <v>582</v>
      </c>
    </row>
    <row r="4000" spans="1:13" x14ac:dyDescent="0.25">
      <c r="A4000" s="42" t="s">
        <v>602</v>
      </c>
      <c r="B4000" s="42" t="s">
        <v>2155</v>
      </c>
      <c r="C4000" s="42" t="s">
        <v>1340</v>
      </c>
      <c r="D4000" s="42" t="s">
        <v>409</v>
      </c>
      <c r="E4000">
        <v>10784070</v>
      </c>
      <c r="F4000">
        <v>10</v>
      </c>
      <c r="G4000" s="2">
        <v>45818</v>
      </c>
      <c r="H4000" s="42" t="s">
        <v>647</v>
      </c>
      <c r="I4000" s="42" t="s">
        <v>65</v>
      </c>
      <c r="J4000" s="42" t="s">
        <v>420</v>
      </c>
      <c r="K4000" s="42" t="s">
        <v>1341</v>
      </c>
      <c r="L4000" s="2">
        <v>46198</v>
      </c>
      <c r="M4000" s="42" t="s">
        <v>582</v>
      </c>
    </row>
    <row r="4001" spans="1:13" x14ac:dyDescent="0.25">
      <c r="A4001" s="42" t="s">
        <v>796</v>
      </c>
      <c r="B4001" s="42" t="s">
        <v>379</v>
      </c>
      <c r="C4001" s="42" t="s">
        <v>695</v>
      </c>
      <c r="D4001" s="42" t="s">
        <v>409</v>
      </c>
      <c r="E4001">
        <v>1408459</v>
      </c>
      <c r="F4001">
        <v>2</v>
      </c>
      <c r="G4001" s="2">
        <v>44522</v>
      </c>
      <c r="H4001" s="42" t="s">
        <v>647</v>
      </c>
      <c r="I4001" s="42" t="s">
        <v>65</v>
      </c>
      <c r="J4001" s="42" t="s">
        <v>420</v>
      </c>
      <c r="K4001" s="42" t="s">
        <v>738</v>
      </c>
      <c r="L4001" s="2">
        <v>46198</v>
      </c>
      <c r="M4001" s="42" t="s">
        <v>582</v>
      </c>
    </row>
    <row r="4002" spans="1:13" x14ac:dyDescent="0.25">
      <c r="A4002" s="42" t="s">
        <v>10033</v>
      </c>
      <c r="B4002" s="42" t="s">
        <v>10034</v>
      </c>
      <c r="C4002" s="42" t="s">
        <v>10035</v>
      </c>
      <c r="D4002" s="42" t="s">
        <v>409</v>
      </c>
      <c r="E4002">
        <v>8964387</v>
      </c>
      <c r="F4002">
        <v>2</v>
      </c>
      <c r="G4002" s="2">
        <v>46112</v>
      </c>
      <c r="H4002" s="42" t="s">
        <v>647</v>
      </c>
      <c r="I4002" s="42" t="s">
        <v>65</v>
      </c>
      <c r="J4002" s="42" t="s">
        <v>420</v>
      </c>
      <c r="K4002" s="42" t="s">
        <v>10036</v>
      </c>
      <c r="L4002" s="2">
        <v>46198</v>
      </c>
      <c r="M4002" s="42" t="s">
        <v>582</v>
      </c>
    </row>
    <row r="4003" spans="1:13" x14ac:dyDescent="0.25">
      <c r="A4003" s="42" t="s">
        <v>10033</v>
      </c>
      <c r="B4003" s="42" t="s">
        <v>10034</v>
      </c>
      <c r="C4003" s="42" t="s">
        <v>10037</v>
      </c>
      <c r="D4003" s="42" t="s">
        <v>409</v>
      </c>
      <c r="E4003">
        <v>29881290</v>
      </c>
      <c r="F4003">
        <v>2</v>
      </c>
      <c r="G4003" s="2">
        <v>46112</v>
      </c>
      <c r="H4003" s="42" t="s">
        <v>647</v>
      </c>
      <c r="I4003" s="42" t="s">
        <v>65</v>
      </c>
      <c r="J4003" s="42" t="s">
        <v>420</v>
      </c>
      <c r="K4003" s="42" t="s">
        <v>10038</v>
      </c>
      <c r="L4003" s="2">
        <v>46198</v>
      </c>
      <c r="M4003" s="42" t="s">
        <v>582</v>
      </c>
    </row>
    <row r="4004" spans="1:13" x14ac:dyDescent="0.25">
      <c r="A4004" s="42" t="s">
        <v>285</v>
      </c>
      <c r="B4004" s="42" t="s">
        <v>271</v>
      </c>
      <c r="C4004" s="42" t="s">
        <v>709</v>
      </c>
      <c r="D4004" s="42" t="s">
        <v>409</v>
      </c>
      <c r="E4004">
        <v>576324.75</v>
      </c>
      <c r="F4004">
        <v>4</v>
      </c>
      <c r="G4004" s="2">
        <v>45657</v>
      </c>
      <c r="H4004" s="42" t="s">
        <v>647</v>
      </c>
      <c r="I4004" s="42" t="s">
        <v>65</v>
      </c>
      <c r="J4004" s="42" t="s">
        <v>420</v>
      </c>
      <c r="K4004" s="42" t="s">
        <v>767</v>
      </c>
      <c r="L4004" s="2">
        <v>46198</v>
      </c>
      <c r="M4004" s="42" t="s">
        <v>582</v>
      </c>
    </row>
    <row r="4005" spans="1:13" x14ac:dyDescent="0.25">
      <c r="A4005" s="42" t="s">
        <v>1674</v>
      </c>
      <c r="B4005" s="42" t="s">
        <v>1675</v>
      </c>
      <c r="C4005" s="42" t="s">
        <v>1616</v>
      </c>
      <c r="D4005" s="42" t="s">
        <v>409</v>
      </c>
      <c r="E4005">
        <v>406101.1</v>
      </c>
      <c r="F4005">
        <v>3</v>
      </c>
      <c r="G4005" s="2">
        <v>45929</v>
      </c>
      <c r="H4005" s="42" t="s">
        <v>647</v>
      </c>
      <c r="I4005" s="42" t="s">
        <v>65</v>
      </c>
      <c r="J4005" s="42" t="s">
        <v>420</v>
      </c>
      <c r="K4005" s="42" t="s">
        <v>1676</v>
      </c>
      <c r="L4005" s="2">
        <v>46171</v>
      </c>
      <c r="M4005" s="42" t="s">
        <v>582</v>
      </c>
    </row>
    <row r="4006" spans="1:13" x14ac:dyDescent="0.25">
      <c r="A4006" s="42" t="s">
        <v>179</v>
      </c>
      <c r="B4006" s="42" t="s">
        <v>269</v>
      </c>
      <c r="C4006" s="42" t="s">
        <v>6445</v>
      </c>
      <c r="D4006" s="42" t="s">
        <v>409</v>
      </c>
      <c r="E4006">
        <v>5179423</v>
      </c>
      <c r="F4006">
        <v>4</v>
      </c>
      <c r="G4006" s="2">
        <v>46112</v>
      </c>
      <c r="H4006" s="42" t="s">
        <v>647</v>
      </c>
      <c r="I4006" s="42" t="s">
        <v>65</v>
      </c>
      <c r="J4006" s="42" t="s">
        <v>420</v>
      </c>
      <c r="K4006" s="42" t="s">
        <v>10039</v>
      </c>
      <c r="L4006" s="2">
        <v>46171</v>
      </c>
      <c r="M4006" s="42" t="s">
        <v>582</v>
      </c>
    </row>
    <row r="4007" spans="1:13" x14ac:dyDescent="0.25">
      <c r="A4007" s="42" t="s">
        <v>1998</v>
      </c>
      <c r="B4007" s="42" t="s">
        <v>2000</v>
      </c>
      <c r="C4007" s="42" t="s">
        <v>710</v>
      </c>
      <c r="D4007" s="42" t="s">
        <v>409</v>
      </c>
      <c r="E4007">
        <v>812202.2</v>
      </c>
      <c r="F4007">
        <v>4</v>
      </c>
      <c r="G4007" s="2">
        <v>45602</v>
      </c>
      <c r="H4007" s="42" t="s">
        <v>647</v>
      </c>
      <c r="I4007" s="42" t="s">
        <v>65</v>
      </c>
      <c r="J4007" s="42" t="s">
        <v>420</v>
      </c>
      <c r="K4007" s="42" t="s">
        <v>761</v>
      </c>
      <c r="L4007" s="2">
        <v>46171</v>
      </c>
      <c r="M4007" s="42" t="s">
        <v>582</v>
      </c>
    </row>
    <row r="4008" spans="1:13" x14ac:dyDescent="0.25">
      <c r="A4008" s="42" t="s">
        <v>2013</v>
      </c>
      <c r="B4008" s="42" t="s">
        <v>2014</v>
      </c>
      <c r="C4008" s="42" t="s">
        <v>705</v>
      </c>
      <c r="D4008" s="42" t="s">
        <v>409</v>
      </c>
      <c r="E4008">
        <v>406101.1</v>
      </c>
      <c r="F4008">
        <v>10</v>
      </c>
      <c r="G4008" s="2">
        <v>45559</v>
      </c>
      <c r="H4008" s="42" t="s">
        <v>647</v>
      </c>
      <c r="I4008" s="42" t="s">
        <v>65</v>
      </c>
      <c r="J4008" s="42" t="s">
        <v>420</v>
      </c>
      <c r="K4008" s="42" t="s">
        <v>753</v>
      </c>
      <c r="L4008" s="2">
        <v>46171</v>
      </c>
      <c r="M4008" s="42" t="s">
        <v>582</v>
      </c>
    </row>
    <row r="4009" spans="1:13" x14ac:dyDescent="0.25">
      <c r="A4009" s="42" t="s">
        <v>1364</v>
      </c>
      <c r="B4009" s="42" t="s">
        <v>6082</v>
      </c>
      <c r="C4009" s="42" t="s">
        <v>1348</v>
      </c>
      <c r="D4009" s="42" t="s">
        <v>409</v>
      </c>
      <c r="E4009">
        <v>1218303</v>
      </c>
      <c r="F4009">
        <v>5</v>
      </c>
      <c r="G4009" s="2">
        <v>44449</v>
      </c>
      <c r="H4009" s="42" t="s">
        <v>647</v>
      </c>
      <c r="I4009" s="42" t="s">
        <v>65</v>
      </c>
      <c r="J4009" s="42" t="s">
        <v>420</v>
      </c>
      <c r="K4009" s="42" t="s">
        <v>13604</v>
      </c>
      <c r="L4009" s="2">
        <v>46171</v>
      </c>
      <c r="M4009" s="42" t="s">
        <v>582</v>
      </c>
    </row>
    <row r="4010" spans="1:13" x14ac:dyDescent="0.25">
      <c r="A4010" s="42" t="s">
        <v>796</v>
      </c>
      <c r="B4010" s="42" t="s">
        <v>379</v>
      </c>
      <c r="C4010" s="42" t="s">
        <v>78</v>
      </c>
      <c r="D4010" s="42" t="s">
        <v>409</v>
      </c>
      <c r="E4010">
        <v>8319015</v>
      </c>
      <c r="F4010">
        <v>145</v>
      </c>
      <c r="G4010" s="2">
        <v>43434</v>
      </c>
      <c r="H4010" s="42" t="s">
        <v>647</v>
      </c>
      <c r="I4010" s="42" t="s">
        <v>65</v>
      </c>
      <c r="J4010" s="42" t="s">
        <v>420</v>
      </c>
      <c r="K4010" s="42" t="s">
        <v>508</v>
      </c>
      <c r="L4010" s="2">
        <v>46171</v>
      </c>
      <c r="M4010" s="42" t="s">
        <v>582</v>
      </c>
    </row>
    <row r="4011" spans="1:13" x14ac:dyDescent="0.25">
      <c r="A4011" s="42" t="s">
        <v>796</v>
      </c>
      <c r="B4011" s="42" t="s">
        <v>379</v>
      </c>
      <c r="C4011" s="42" t="s">
        <v>78</v>
      </c>
      <c r="D4011" s="42" t="s">
        <v>409</v>
      </c>
      <c r="E4011">
        <v>-118721157</v>
      </c>
      <c r="F4011">
        <v>145</v>
      </c>
      <c r="G4011" s="2">
        <v>43434</v>
      </c>
      <c r="H4011" s="42" t="s">
        <v>647</v>
      </c>
      <c r="I4011" s="42" t="s">
        <v>65</v>
      </c>
      <c r="J4011" s="42" t="s">
        <v>420</v>
      </c>
      <c r="K4011" s="42" t="s">
        <v>508</v>
      </c>
      <c r="L4011" s="2">
        <v>46171</v>
      </c>
      <c r="M4011" s="42" t="s">
        <v>582</v>
      </c>
    </row>
    <row r="4012" spans="1:13" x14ac:dyDescent="0.25">
      <c r="A4012" s="42" t="s">
        <v>192</v>
      </c>
      <c r="B4012" s="42" t="s">
        <v>385</v>
      </c>
      <c r="C4012" s="42" t="s">
        <v>10040</v>
      </c>
      <c r="D4012" s="42" t="s">
        <v>409</v>
      </c>
      <c r="E4012">
        <v>17122805</v>
      </c>
      <c r="F4012">
        <v>10</v>
      </c>
      <c r="G4012" s="2">
        <v>46136</v>
      </c>
      <c r="H4012" s="42" t="s">
        <v>647</v>
      </c>
      <c r="I4012" s="42" t="s">
        <v>65</v>
      </c>
      <c r="J4012" s="42" t="s">
        <v>420</v>
      </c>
      <c r="K4012" s="42" t="s">
        <v>10041</v>
      </c>
      <c r="L4012" s="2">
        <v>46170</v>
      </c>
      <c r="M4012" s="42" t="s">
        <v>582</v>
      </c>
    </row>
    <row r="4013" spans="1:13" x14ac:dyDescent="0.25">
      <c r="A4013" s="42" t="s">
        <v>12553</v>
      </c>
      <c r="B4013" s="42" t="s">
        <v>13605</v>
      </c>
      <c r="C4013" s="42" t="s">
        <v>2504</v>
      </c>
      <c r="D4013" s="42" t="s">
        <v>409</v>
      </c>
      <c r="E4013">
        <v>19200000</v>
      </c>
      <c r="F4013">
        <v>2</v>
      </c>
      <c r="G4013" s="2">
        <v>46062</v>
      </c>
      <c r="H4013" s="42" t="s">
        <v>647</v>
      </c>
      <c r="I4013" s="42" t="s">
        <v>65</v>
      </c>
      <c r="J4013" s="42" t="s">
        <v>420</v>
      </c>
      <c r="K4013" s="42" t="s">
        <v>2505</v>
      </c>
      <c r="L4013" s="2">
        <v>46164</v>
      </c>
      <c r="M4013" s="42" t="s">
        <v>582</v>
      </c>
    </row>
    <row r="4014" spans="1:13" x14ac:dyDescent="0.25">
      <c r="A4014" s="42" t="s">
        <v>1372</v>
      </c>
      <c r="B4014" s="42" t="s">
        <v>1373</v>
      </c>
      <c r="C4014" s="42" t="s">
        <v>1677</v>
      </c>
      <c r="D4014" s="42" t="s">
        <v>409</v>
      </c>
      <c r="E4014">
        <v>13725180</v>
      </c>
      <c r="F4014">
        <v>2</v>
      </c>
      <c r="G4014" s="2">
        <v>45923</v>
      </c>
      <c r="H4014" s="42" t="s">
        <v>647</v>
      </c>
      <c r="I4014" s="42" t="s">
        <v>65</v>
      </c>
      <c r="J4014" s="42" t="s">
        <v>420</v>
      </c>
      <c r="K4014" s="42" t="s">
        <v>1678</v>
      </c>
      <c r="L4014" s="2">
        <v>46142</v>
      </c>
      <c r="M4014" s="42" t="s">
        <v>582</v>
      </c>
    </row>
    <row r="4015" spans="1:13" x14ac:dyDescent="0.25">
      <c r="A4015" s="42" t="s">
        <v>796</v>
      </c>
      <c r="B4015" s="42" t="s">
        <v>379</v>
      </c>
      <c r="C4015" s="42" t="s">
        <v>78</v>
      </c>
      <c r="D4015" s="42" t="s">
        <v>409</v>
      </c>
      <c r="E4015">
        <v>46572710.07</v>
      </c>
      <c r="F4015">
        <v>145</v>
      </c>
      <c r="G4015" s="2">
        <v>43434</v>
      </c>
      <c r="H4015" s="42" t="s">
        <v>647</v>
      </c>
      <c r="I4015" s="42" t="s">
        <v>65</v>
      </c>
      <c r="J4015" s="42" t="s">
        <v>420</v>
      </c>
      <c r="K4015" s="42" t="s">
        <v>508</v>
      </c>
      <c r="L4015" s="2">
        <v>46142</v>
      </c>
      <c r="M4015" s="42" t="s">
        <v>582</v>
      </c>
    </row>
    <row r="4016" spans="1:13" x14ac:dyDescent="0.25">
      <c r="A4016" s="42" t="s">
        <v>12553</v>
      </c>
      <c r="B4016" s="42" t="s">
        <v>13605</v>
      </c>
      <c r="C4016" s="42" t="s">
        <v>2504</v>
      </c>
      <c r="D4016" s="42" t="s">
        <v>409</v>
      </c>
      <c r="E4016">
        <v>12800000</v>
      </c>
      <c r="F4016">
        <v>2</v>
      </c>
      <c r="G4016" s="2">
        <v>46062</v>
      </c>
      <c r="H4016" s="42" t="s">
        <v>647</v>
      </c>
      <c r="I4016" s="42" t="s">
        <v>65</v>
      </c>
      <c r="J4016" s="42" t="s">
        <v>420</v>
      </c>
      <c r="K4016" s="42" t="s">
        <v>2505</v>
      </c>
      <c r="L4016" s="2">
        <v>46142</v>
      </c>
      <c r="M4016" s="42" t="s">
        <v>582</v>
      </c>
    </row>
    <row r="4017" spans="1:13" x14ac:dyDescent="0.25">
      <c r="A4017" s="42" t="s">
        <v>191</v>
      </c>
      <c r="B4017" s="42" t="s">
        <v>84</v>
      </c>
      <c r="C4017" s="42" t="s">
        <v>550</v>
      </c>
      <c r="D4017" s="42" t="s">
        <v>409</v>
      </c>
      <c r="E4017">
        <v>563593.25</v>
      </c>
      <c r="F4017">
        <v>4</v>
      </c>
      <c r="G4017" s="2">
        <v>45509</v>
      </c>
      <c r="H4017" s="42" t="s">
        <v>647</v>
      </c>
      <c r="I4017" s="42" t="s">
        <v>65</v>
      </c>
      <c r="J4017" s="42" t="s">
        <v>420</v>
      </c>
      <c r="K4017" s="42" t="s">
        <v>551</v>
      </c>
      <c r="L4017" s="2">
        <v>46142</v>
      </c>
      <c r="M4017" s="42" t="s">
        <v>582</v>
      </c>
    </row>
    <row r="4018" spans="1:13" x14ac:dyDescent="0.25">
      <c r="A4018" s="42" t="s">
        <v>194</v>
      </c>
      <c r="B4018" s="42" t="s">
        <v>36</v>
      </c>
      <c r="C4018" s="42" t="s">
        <v>2508</v>
      </c>
      <c r="D4018" s="42" t="s">
        <v>409</v>
      </c>
      <c r="E4018">
        <v>16248681</v>
      </c>
      <c r="F4018">
        <v>3</v>
      </c>
      <c r="G4018" s="2">
        <v>46045</v>
      </c>
      <c r="H4018" s="42" t="s">
        <v>647</v>
      </c>
      <c r="I4018" s="42" t="s">
        <v>65</v>
      </c>
      <c r="J4018" s="42" t="s">
        <v>420</v>
      </c>
      <c r="K4018" s="42" t="s">
        <v>2509</v>
      </c>
      <c r="L4018" s="2">
        <v>46136</v>
      </c>
      <c r="M4018" s="42" t="s">
        <v>582</v>
      </c>
    </row>
    <row r="4019" spans="1:13" x14ac:dyDescent="0.25">
      <c r="A4019" s="42" t="s">
        <v>179</v>
      </c>
      <c r="B4019" s="42" t="s">
        <v>269</v>
      </c>
      <c r="C4019" s="42" t="s">
        <v>6445</v>
      </c>
      <c r="D4019" s="42" t="s">
        <v>409</v>
      </c>
      <c r="E4019">
        <v>5577841</v>
      </c>
      <c r="F4019">
        <v>4</v>
      </c>
      <c r="G4019" s="2">
        <v>46112</v>
      </c>
      <c r="H4019" s="42" t="s">
        <v>647</v>
      </c>
      <c r="I4019" s="42" t="s">
        <v>65</v>
      </c>
      <c r="J4019" s="42" t="s">
        <v>420</v>
      </c>
      <c r="K4019" s="42" t="s">
        <v>10039</v>
      </c>
      <c r="L4019" s="2">
        <v>46112</v>
      </c>
      <c r="M4019" s="42" t="s">
        <v>582</v>
      </c>
    </row>
    <row r="4020" spans="1:13" x14ac:dyDescent="0.25">
      <c r="A4020" s="42" t="s">
        <v>1560</v>
      </c>
      <c r="B4020" s="42" t="s">
        <v>9978</v>
      </c>
      <c r="C4020" s="42" t="s">
        <v>2441</v>
      </c>
      <c r="D4020" s="42" t="s">
        <v>409</v>
      </c>
      <c r="E4020">
        <v>8280000</v>
      </c>
      <c r="F4020">
        <v>12</v>
      </c>
      <c r="G4020" s="2">
        <v>45679</v>
      </c>
      <c r="H4020" s="42" t="s">
        <v>647</v>
      </c>
      <c r="I4020" s="42" t="s">
        <v>65</v>
      </c>
      <c r="J4020" s="42" t="s">
        <v>420</v>
      </c>
      <c r="K4020" s="42" t="s">
        <v>2210</v>
      </c>
      <c r="L4020" s="2">
        <v>46108</v>
      </c>
      <c r="M4020" s="42" t="s">
        <v>582</v>
      </c>
    </row>
    <row r="4021" spans="1:13" x14ac:dyDescent="0.25">
      <c r="A4021" s="42" t="s">
        <v>326</v>
      </c>
      <c r="B4021" s="42" t="s">
        <v>310</v>
      </c>
      <c r="C4021" s="42" t="s">
        <v>666</v>
      </c>
      <c r="D4021" s="42" t="s">
        <v>409</v>
      </c>
      <c r="E4021">
        <v>9785961</v>
      </c>
      <c r="F4021">
        <v>5</v>
      </c>
      <c r="G4021" s="2">
        <v>45580</v>
      </c>
      <c r="H4021" s="42" t="s">
        <v>647</v>
      </c>
      <c r="I4021" s="42" t="s">
        <v>65</v>
      </c>
      <c r="J4021" s="42" t="s">
        <v>420</v>
      </c>
      <c r="K4021" s="42" t="s">
        <v>670</v>
      </c>
      <c r="L4021" s="2">
        <v>46108</v>
      </c>
      <c r="M4021" s="42" t="s">
        <v>582</v>
      </c>
    </row>
    <row r="4022" spans="1:13" x14ac:dyDescent="0.25">
      <c r="A4022" s="42" t="s">
        <v>796</v>
      </c>
      <c r="B4022" s="42" t="s">
        <v>379</v>
      </c>
      <c r="C4022" s="42" t="s">
        <v>78</v>
      </c>
      <c r="D4022" s="42" t="s">
        <v>409</v>
      </c>
      <c r="E4022">
        <v>34425800</v>
      </c>
      <c r="F4022">
        <v>145</v>
      </c>
      <c r="G4022" s="2">
        <v>43434</v>
      </c>
      <c r="H4022" s="42" t="s">
        <v>647</v>
      </c>
      <c r="I4022" s="42" t="s">
        <v>65</v>
      </c>
      <c r="J4022" s="42" t="s">
        <v>420</v>
      </c>
      <c r="K4022" s="42" t="s">
        <v>508</v>
      </c>
      <c r="L4022" s="2">
        <v>46108</v>
      </c>
      <c r="M4022" s="42" t="s">
        <v>582</v>
      </c>
    </row>
    <row r="4023" spans="1:13" x14ac:dyDescent="0.25">
      <c r="A4023" s="42" t="s">
        <v>287</v>
      </c>
      <c r="B4023" s="42" t="s">
        <v>267</v>
      </c>
      <c r="C4023" s="42" t="s">
        <v>1270</v>
      </c>
      <c r="D4023" s="42" t="s">
        <v>409</v>
      </c>
      <c r="E4023">
        <v>3984172</v>
      </c>
      <c r="F4023">
        <v>3</v>
      </c>
      <c r="G4023" s="2">
        <v>45783</v>
      </c>
      <c r="H4023" s="42" t="s">
        <v>647</v>
      </c>
      <c r="I4023" s="42" t="s">
        <v>65</v>
      </c>
      <c r="J4023" s="42" t="s">
        <v>420</v>
      </c>
      <c r="K4023" s="42" t="s">
        <v>1271</v>
      </c>
      <c r="L4023" s="2">
        <v>46108</v>
      </c>
      <c r="M4023" s="42" t="s">
        <v>582</v>
      </c>
    </row>
    <row r="4024" spans="1:13" x14ac:dyDescent="0.25">
      <c r="A4024" s="42" t="s">
        <v>2013</v>
      </c>
      <c r="B4024" s="42" t="s">
        <v>2014</v>
      </c>
      <c r="C4024" s="42" t="s">
        <v>705</v>
      </c>
      <c r="D4024" s="42" t="s">
        <v>409</v>
      </c>
      <c r="E4024">
        <v>398417</v>
      </c>
      <c r="F4024">
        <v>10</v>
      </c>
      <c r="G4024" s="2">
        <v>45559</v>
      </c>
      <c r="H4024" s="42" t="s">
        <v>647</v>
      </c>
      <c r="I4024" s="42" t="s">
        <v>65</v>
      </c>
      <c r="J4024" s="42" t="s">
        <v>420</v>
      </c>
      <c r="K4024" s="42" t="s">
        <v>753</v>
      </c>
      <c r="L4024" s="2">
        <v>46108</v>
      </c>
      <c r="M4024" s="42" t="s">
        <v>582</v>
      </c>
    </row>
    <row r="4025" spans="1:13" x14ac:dyDescent="0.25">
      <c r="A4025" s="42" t="s">
        <v>2486</v>
      </c>
      <c r="B4025" s="42" t="s">
        <v>2487</v>
      </c>
      <c r="C4025" s="42" t="s">
        <v>2488</v>
      </c>
      <c r="D4025" s="42" t="s">
        <v>409</v>
      </c>
      <c r="E4025">
        <v>595706.4</v>
      </c>
      <c r="F4025">
        <v>13</v>
      </c>
      <c r="G4025" s="2">
        <v>46050</v>
      </c>
      <c r="H4025" s="42" t="s">
        <v>647</v>
      </c>
      <c r="I4025" s="42" t="s">
        <v>65</v>
      </c>
      <c r="J4025" s="42" t="s">
        <v>420</v>
      </c>
      <c r="K4025" s="42" t="s">
        <v>2489</v>
      </c>
      <c r="L4025" s="2">
        <v>46108</v>
      </c>
      <c r="M4025" s="42" t="s">
        <v>582</v>
      </c>
    </row>
    <row r="4026" spans="1:13" x14ac:dyDescent="0.25">
      <c r="A4026" s="42" t="s">
        <v>1372</v>
      </c>
      <c r="B4026" s="42" t="s">
        <v>1373</v>
      </c>
      <c r="C4026" s="42" t="s">
        <v>10046</v>
      </c>
      <c r="D4026" s="42" t="s">
        <v>409</v>
      </c>
      <c r="E4026">
        <v>9134113</v>
      </c>
      <c r="F4026">
        <v>3</v>
      </c>
      <c r="G4026" s="2">
        <v>45838</v>
      </c>
      <c r="H4026" s="42" t="s">
        <v>647</v>
      </c>
      <c r="I4026" s="42" t="s">
        <v>65</v>
      </c>
      <c r="J4026" s="42" t="s">
        <v>420</v>
      </c>
      <c r="K4026" s="42" t="s">
        <v>10047</v>
      </c>
      <c r="L4026" s="2">
        <v>46107</v>
      </c>
      <c r="M4026" s="42" t="s">
        <v>582</v>
      </c>
    </row>
    <row r="4027" spans="1:13" x14ac:dyDescent="0.25">
      <c r="A4027" s="42" t="s">
        <v>285</v>
      </c>
      <c r="B4027" s="42" t="s">
        <v>271</v>
      </c>
      <c r="C4027" s="42" t="s">
        <v>299</v>
      </c>
      <c r="D4027" s="42" t="s">
        <v>409</v>
      </c>
      <c r="E4027">
        <v>1095723</v>
      </c>
      <c r="F4027">
        <v>2</v>
      </c>
      <c r="G4027" s="2">
        <v>45344</v>
      </c>
      <c r="H4027" s="42" t="s">
        <v>647</v>
      </c>
      <c r="I4027" s="42" t="s">
        <v>65</v>
      </c>
      <c r="J4027" s="42" t="s">
        <v>420</v>
      </c>
      <c r="K4027" s="42" t="s">
        <v>520</v>
      </c>
      <c r="L4027" s="2">
        <v>46107</v>
      </c>
      <c r="M4027" s="42" t="s">
        <v>582</v>
      </c>
    </row>
    <row r="4028" spans="1:13" x14ac:dyDescent="0.25">
      <c r="A4028" s="42" t="s">
        <v>796</v>
      </c>
      <c r="B4028" s="42" t="s">
        <v>379</v>
      </c>
      <c r="C4028" s="42" t="s">
        <v>78</v>
      </c>
      <c r="D4028" s="42" t="s">
        <v>409</v>
      </c>
      <c r="E4028">
        <v>11205034.4</v>
      </c>
      <c r="F4028">
        <v>145</v>
      </c>
      <c r="G4028" s="2">
        <v>43434</v>
      </c>
      <c r="H4028" s="42" t="s">
        <v>647</v>
      </c>
      <c r="I4028" s="42" t="s">
        <v>65</v>
      </c>
      <c r="J4028" s="42" t="s">
        <v>420</v>
      </c>
      <c r="K4028" s="42" t="s">
        <v>508</v>
      </c>
      <c r="L4028" s="2">
        <v>46080</v>
      </c>
      <c r="M4028" s="42" t="s">
        <v>582</v>
      </c>
    </row>
    <row r="4029" spans="1:13" x14ac:dyDescent="0.25">
      <c r="A4029" s="42" t="s">
        <v>7739</v>
      </c>
      <c r="B4029" s="42" t="s">
        <v>10048</v>
      </c>
      <c r="C4029" s="42" t="s">
        <v>2510</v>
      </c>
      <c r="D4029" s="42" t="s">
        <v>409</v>
      </c>
      <c r="E4029">
        <v>24000000</v>
      </c>
      <c r="F4029">
        <v>3</v>
      </c>
      <c r="G4029" s="2">
        <v>45957</v>
      </c>
      <c r="H4029" s="42" t="s">
        <v>647</v>
      </c>
      <c r="I4029" s="42" t="s">
        <v>65</v>
      </c>
      <c r="J4029" s="42" t="s">
        <v>420</v>
      </c>
      <c r="K4029" s="42" t="s">
        <v>2511</v>
      </c>
      <c r="L4029" s="2">
        <v>46080</v>
      </c>
      <c r="M4029" s="42" t="s">
        <v>582</v>
      </c>
    </row>
    <row r="4030" spans="1:13" x14ac:dyDescent="0.25">
      <c r="A4030" s="42" t="s">
        <v>179</v>
      </c>
      <c r="B4030" s="42" t="s">
        <v>269</v>
      </c>
      <c r="C4030" s="42" t="s">
        <v>703</v>
      </c>
      <c r="D4030" s="42" t="s">
        <v>409</v>
      </c>
      <c r="E4030">
        <v>399706.3</v>
      </c>
      <c r="F4030">
        <v>9</v>
      </c>
      <c r="G4030" s="2">
        <v>45152</v>
      </c>
      <c r="H4030" s="42" t="s">
        <v>647</v>
      </c>
      <c r="I4030" s="42" t="s">
        <v>65</v>
      </c>
      <c r="J4030" s="42" t="s">
        <v>420</v>
      </c>
      <c r="K4030" s="42" t="s">
        <v>749</v>
      </c>
      <c r="L4030" s="2">
        <v>46080</v>
      </c>
      <c r="M4030" s="42" t="s">
        <v>582</v>
      </c>
    </row>
    <row r="4031" spans="1:13" x14ac:dyDescent="0.25">
      <c r="A4031" s="42" t="s">
        <v>796</v>
      </c>
      <c r="B4031" s="42" t="s">
        <v>379</v>
      </c>
      <c r="C4031" s="42" t="s">
        <v>78</v>
      </c>
      <c r="D4031" s="42" t="s">
        <v>409</v>
      </c>
      <c r="E4031">
        <v>-8509908</v>
      </c>
      <c r="F4031">
        <v>145</v>
      </c>
      <c r="G4031" s="2">
        <v>43434</v>
      </c>
      <c r="H4031" s="42" t="s">
        <v>647</v>
      </c>
      <c r="I4031" s="42" t="s">
        <v>65</v>
      </c>
      <c r="J4031" s="42" t="s">
        <v>420</v>
      </c>
      <c r="K4031" s="42" t="s">
        <v>508</v>
      </c>
      <c r="L4031" s="2">
        <v>46079</v>
      </c>
      <c r="M4031" s="42" t="s">
        <v>582</v>
      </c>
    </row>
    <row r="4032" spans="1:13" x14ac:dyDescent="0.25">
      <c r="A4032" s="42" t="s">
        <v>796</v>
      </c>
      <c r="B4032" s="42" t="s">
        <v>379</v>
      </c>
      <c r="C4032" s="42" t="s">
        <v>78</v>
      </c>
      <c r="D4032" s="42" t="s">
        <v>409</v>
      </c>
      <c r="E4032">
        <v>8509908</v>
      </c>
      <c r="F4032">
        <v>145</v>
      </c>
      <c r="G4032" s="2">
        <v>43434</v>
      </c>
      <c r="H4032" s="42" t="s">
        <v>647</v>
      </c>
      <c r="I4032" s="42" t="s">
        <v>65</v>
      </c>
      <c r="J4032" s="42" t="s">
        <v>420</v>
      </c>
      <c r="K4032" s="42" t="s">
        <v>508</v>
      </c>
      <c r="L4032" s="2">
        <v>46079</v>
      </c>
      <c r="M4032" s="42" t="s">
        <v>582</v>
      </c>
    </row>
    <row r="4033" spans="1:13" x14ac:dyDescent="0.25">
      <c r="A4033" s="42" t="s">
        <v>1560</v>
      </c>
      <c r="B4033" s="42" t="s">
        <v>9978</v>
      </c>
      <c r="C4033" s="42" t="s">
        <v>2441</v>
      </c>
      <c r="D4033" s="42" t="s">
        <v>409</v>
      </c>
      <c r="E4033">
        <v>8280000</v>
      </c>
      <c r="F4033">
        <v>12</v>
      </c>
      <c r="G4033" s="2">
        <v>45679</v>
      </c>
      <c r="H4033" s="42" t="s">
        <v>647</v>
      </c>
      <c r="I4033" s="42" t="s">
        <v>65</v>
      </c>
      <c r="J4033" s="42" t="s">
        <v>420</v>
      </c>
      <c r="K4033" s="42" t="s">
        <v>2210</v>
      </c>
      <c r="L4033" s="2">
        <v>46079</v>
      </c>
      <c r="M4033" s="42" t="s">
        <v>582</v>
      </c>
    </row>
    <row r="4034" spans="1:13" x14ac:dyDescent="0.25">
      <c r="A4034" s="42" t="s">
        <v>1998</v>
      </c>
      <c r="B4034" s="42" t="s">
        <v>2000</v>
      </c>
      <c r="C4034" s="42" t="s">
        <v>710</v>
      </c>
      <c r="D4034" s="42" t="s">
        <v>409</v>
      </c>
      <c r="E4034">
        <v>399706.3</v>
      </c>
      <c r="F4034">
        <v>4</v>
      </c>
      <c r="G4034" s="2">
        <v>45602</v>
      </c>
      <c r="H4034" s="42" t="s">
        <v>647</v>
      </c>
      <c r="I4034" s="42" t="s">
        <v>65</v>
      </c>
      <c r="J4034" s="42" t="s">
        <v>420</v>
      </c>
      <c r="K4034" s="42" t="s">
        <v>761</v>
      </c>
      <c r="L4034" s="2">
        <v>46079</v>
      </c>
      <c r="M4034" s="42" t="s">
        <v>582</v>
      </c>
    </row>
    <row r="4035" spans="1:13" x14ac:dyDescent="0.25">
      <c r="A4035" s="42" t="s">
        <v>796</v>
      </c>
      <c r="B4035" s="42" t="s">
        <v>379</v>
      </c>
      <c r="C4035" s="42" t="s">
        <v>78</v>
      </c>
      <c r="D4035" s="42" t="s">
        <v>409</v>
      </c>
      <c r="E4035">
        <v>44118039</v>
      </c>
      <c r="F4035">
        <v>145</v>
      </c>
      <c r="G4035" s="2">
        <v>43434</v>
      </c>
      <c r="H4035" s="42" t="s">
        <v>647</v>
      </c>
      <c r="I4035" s="42" t="s">
        <v>65</v>
      </c>
      <c r="J4035" s="42" t="s">
        <v>420</v>
      </c>
      <c r="K4035" s="42" t="s">
        <v>508</v>
      </c>
      <c r="L4035" s="2">
        <v>46052</v>
      </c>
      <c r="M4035" s="42" t="s">
        <v>582</v>
      </c>
    </row>
    <row r="4036" spans="1:13" x14ac:dyDescent="0.25">
      <c r="A4036" s="42" t="s">
        <v>796</v>
      </c>
      <c r="B4036" s="42" t="s">
        <v>379</v>
      </c>
      <c r="C4036" s="42" t="s">
        <v>78</v>
      </c>
      <c r="D4036" s="42" t="s">
        <v>409</v>
      </c>
      <c r="E4036">
        <v>-858944.4</v>
      </c>
      <c r="F4036">
        <v>145</v>
      </c>
      <c r="G4036" s="2">
        <v>43434</v>
      </c>
      <c r="H4036" s="42" t="s">
        <v>647</v>
      </c>
      <c r="I4036" s="42" t="s">
        <v>65</v>
      </c>
      <c r="J4036" s="42" t="s">
        <v>420</v>
      </c>
      <c r="K4036" s="42" t="s">
        <v>508</v>
      </c>
      <c r="L4036" s="2">
        <v>46052</v>
      </c>
      <c r="M4036" s="42" t="s">
        <v>582</v>
      </c>
    </row>
    <row r="4037" spans="1:13" x14ac:dyDescent="0.25">
      <c r="A4037" s="42" t="s">
        <v>1210</v>
      </c>
      <c r="B4037" s="42" t="s">
        <v>1211</v>
      </c>
      <c r="C4037" s="42" t="s">
        <v>1407</v>
      </c>
      <c r="D4037" s="42" t="s">
        <v>409</v>
      </c>
      <c r="E4037">
        <v>3177306</v>
      </c>
      <c r="F4037">
        <v>13</v>
      </c>
      <c r="G4037" s="2">
        <v>45824</v>
      </c>
      <c r="H4037" s="42" t="s">
        <v>647</v>
      </c>
      <c r="I4037" s="42" t="s">
        <v>65</v>
      </c>
      <c r="J4037" s="42" t="s">
        <v>420</v>
      </c>
      <c r="K4037" s="42" t="s">
        <v>1408</v>
      </c>
      <c r="L4037" s="2">
        <v>46052</v>
      </c>
      <c r="M4037" s="42" t="s">
        <v>582</v>
      </c>
    </row>
    <row r="4038" spans="1:13" x14ac:dyDescent="0.25">
      <c r="A4038" s="42" t="s">
        <v>1449</v>
      </c>
      <c r="B4038" s="42" t="s">
        <v>1450</v>
      </c>
      <c r="C4038" s="42" t="s">
        <v>1628</v>
      </c>
      <c r="D4038" s="42" t="s">
        <v>409</v>
      </c>
      <c r="E4038">
        <v>13806024</v>
      </c>
      <c r="F4038">
        <v>4</v>
      </c>
      <c r="G4038" s="2">
        <v>45926</v>
      </c>
      <c r="H4038" s="42" t="s">
        <v>647</v>
      </c>
      <c r="I4038" s="42" t="s">
        <v>65</v>
      </c>
      <c r="J4038" s="42" t="s">
        <v>420</v>
      </c>
      <c r="K4038" s="42" t="s">
        <v>1452</v>
      </c>
      <c r="L4038" s="2">
        <v>46052</v>
      </c>
      <c r="M4038" s="42" t="s">
        <v>582</v>
      </c>
    </row>
    <row r="4039" spans="1:13" x14ac:dyDescent="0.25">
      <c r="A4039" s="42" t="s">
        <v>1362</v>
      </c>
      <c r="B4039" s="42" t="s">
        <v>1363</v>
      </c>
      <c r="C4039" s="42" t="s">
        <v>1349</v>
      </c>
      <c r="D4039" s="42" t="s">
        <v>409</v>
      </c>
      <c r="E4039">
        <v>1191489.6000000001</v>
      </c>
      <c r="F4039">
        <v>7</v>
      </c>
      <c r="G4039" s="2">
        <v>45105</v>
      </c>
      <c r="H4039" s="42" t="s">
        <v>647</v>
      </c>
      <c r="I4039" s="42" t="s">
        <v>65</v>
      </c>
      <c r="J4039" s="42" t="s">
        <v>420</v>
      </c>
      <c r="K4039" s="42" t="s">
        <v>1412</v>
      </c>
      <c r="L4039" s="2">
        <v>46052</v>
      </c>
      <c r="M4039" s="42" t="s">
        <v>582</v>
      </c>
    </row>
    <row r="4040" spans="1:13" x14ac:dyDescent="0.25">
      <c r="A4040" s="42" t="s">
        <v>2013</v>
      </c>
      <c r="B4040" s="42" t="s">
        <v>2014</v>
      </c>
      <c r="C4040" s="42" t="s">
        <v>705</v>
      </c>
      <c r="D4040" s="42" t="s">
        <v>409</v>
      </c>
      <c r="E4040">
        <v>1191490</v>
      </c>
      <c r="F4040">
        <v>10</v>
      </c>
      <c r="G4040" s="2">
        <v>45559</v>
      </c>
      <c r="H4040" s="42" t="s">
        <v>647</v>
      </c>
      <c r="I4040" s="42" t="s">
        <v>65</v>
      </c>
      <c r="J4040" s="42" t="s">
        <v>420</v>
      </c>
      <c r="K4040" s="42" t="s">
        <v>753</v>
      </c>
      <c r="L4040" s="2">
        <v>46052</v>
      </c>
      <c r="M4040" s="42" t="s">
        <v>582</v>
      </c>
    </row>
    <row r="4041" spans="1:13" x14ac:dyDescent="0.25">
      <c r="A4041" s="42" t="s">
        <v>2001</v>
      </c>
      <c r="B4041" s="42" t="s">
        <v>2017</v>
      </c>
      <c r="C4041" s="42" t="s">
        <v>605</v>
      </c>
      <c r="D4041" s="42" t="s">
        <v>409</v>
      </c>
      <c r="E4041">
        <v>794326</v>
      </c>
      <c r="F4041">
        <v>9</v>
      </c>
      <c r="G4041" s="2">
        <v>45560</v>
      </c>
      <c r="H4041" s="42" t="s">
        <v>647</v>
      </c>
      <c r="I4041" s="42" t="s">
        <v>65</v>
      </c>
      <c r="J4041" s="42" t="s">
        <v>420</v>
      </c>
      <c r="K4041" s="42" t="s">
        <v>610</v>
      </c>
      <c r="L4041" s="2">
        <v>46052</v>
      </c>
      <c r="M4041" s="42" t="s">
        <v>582</v>
      </c>
    </row>
    <row r="4042" spans="1:13" x14ac:dyDescent="0.25">
      <c r="A4042" s="42" t="s">
        <v>179</v>
      </c>
      <c r="B4042" s="42" t="s">
        <v>269</v>
      </c>
      <c r="C4042" s="42" t="s">
        <v>703</v>
      </c>
      <c r="D4042" s="42" t="s">
        <v>409</v>
      </c>
      <c r="E4042">
        <v>397163</v>
      </c>
      <c r="F4042">
        <v>9</v>
      </c>
      <c r="G4042" s="2">
        <v>45152</v>
      </c>
      <c r="H4042" s="42" t="s">
        <v>647</v>
      </c>
      <c r="I4042" s="42" t="s">
        <v>65</v>
      </c>
      <c r="J4042" s="42" t="s">
        <v>420</v>
      </c>
      <c r="K4042" s="42" t="s">
        <v>749</v>
      </c>
      <c r="L4042" s="2">
        <v>46052</v>
      </c>
      <c r="M4042" s="42" t="s">
        <v>582</v>
      </c>
    </row>
    <row r="4043" spans="1:13" x14ac:dyDescent="0.25">
      <c r="A4043" s="42" t="s">
        <v>179</v>
      </c>
      <c r="B4043" s="42" t="s">
        <v>269</v>
      </c>
      <c r="C4043" s="42" t="s">
        <v>1104</v>
      </c>
      <c r="D4043" s="42" t="s">
        <v>409</v>
      </c>
      <c r="E4043">
        <v>1588652.8</v>
      </c>
      <c r="F4043">
        <v>6</v>
      </c>
      <c r="G4043" s="2">
        <v>45013</v>
      </c>
      <c r="H4043" s="42" t="s">
        <v>647</v>
      </c>
      <c r="I4043" s="42" t="s">
        <v>65</v>
      </c>
      <c r="J4043" s="42" t="s">
        <v>420</v>
      </c>
      <c r="K4043" s="42" t="s">
        <v>1411</v>
      </c>
      <c r="L4043" s="2">
        <v>46052</v>
      </c>
      <c r="M4043" s="42" t="s">
        <v>582</v>
      </c>
    </row>
    <row r="4044" spans="1:13" x14ac:dyDescent="0.25">
      <c r="A4044" s="42" t="s">
        <v>1560</v>
      </c>
      <c r="B4044" s="42" t="s">
        <v>9978</v>
      </c>
      <c r="C4044" s="42" t="s">
        <v>2441</v>
      </c>
      <c r="D4044" s="42" t="s">
        <v>409</v>
      </c>
      <c r="E4044">
        <v>7804277</v>
      </c>
      <c r="F4044">
        <v>12</v>
      </c>
      <c r="G4044" s="2">
        <v>45679</v>
      </c>
      <c r="H4044" s="42" t="s">
        <v>647</v>
      </c>
      <c r="I4044" s="42" t="s">
        <v>65</v>
      </c>
      <c r="J4044" s="42" t="s">
        <v>420</v>
      </c>
      <c r="K4044" s="42" t="s">
        <v>2210</v>
      </c>
      <c r="L4044" s="2">
        <v>46052</v>
      </c>
      <c r="M4044" s="42" t="s">
        <v>582</v>
      </c>
    </row>
    <row r="4045" spans="1:13" x14ac:dyDescent="0.25">
      <c r="A4045" s="42" t="s">
        <v>1995</v>
      </c>
      <c r="B4045" s="42" t="s">
        <v>1997</v>
      </c>
      <c r="C4045" s="42" t="s">
        <v>357</v>
      </c>
      <c r="D4045" s="42" t="s">
        <v>409</v>
      </c>
      <c r="E4045">
        <v>858680</v>
      </c>
      <c r="F4045">
        <v>29</v>
      </c>
      <c r="G4045" s="2">
        <v>45455</v>
      </c>
      <c r="H4045" s="42" t="s">
        <v>647</v>
      </c>
      <c r="I4045" s="42" t="s">
        <v>65</v>
      </c>
      <c r="J4045" s="42" t="s">
        <v>420</v>
      </c>
      <c r="K4045" s="42" t="s">
        <v>527</v>
      </c>
      <c r="L4045" s="2">
        <v>46052</v>
      </c>
      <c r="M4045" s="42" t="s">
        <v>582</v>
      </c>
    </row>
    <row r="4046" spans="1:13" x14ac:dyDescent="0.25">
      <c r="A4046" s="42" t="s">
        <v>7739</v>
      </c>
      <c r="B4046" s="42" t="s">
        <v>10048</v>
      </c>
      <c r="C4046" s="42" t="s">
        <v>2510</v>
      </c>
      <c r="D4046" s="42" t="s">
        <v>409</v>
      </c>
      <c r="E4046">
        <v>16000000</v>
      </c>
      <c r="F4046">
        <v>3</v>
      </c>
      <c r="G4046" s="2">
        <v>45957</v>
      </c>
      <c r="H4046" s="42" t="s">
        <v>647</v>
      </c>
      <c r="I4046" s="42" t="s">
        <v>65</v>
      </c>
      <c r="J4046" s="42" t="s">
        <v>420</v>
      </c>
      <c r="K4046" s="42" t="s">
        <v>2511</v>
      </c>
      <c r="L4046" s="2">
        <v>46052</v>
      </c>
      <c r="M4046" s="42" t="s">
        <v>582</v>
      </c>
    </row>
    <row r="4047" spans="1:13" x14ac:dyDescent="0.25">
      <c r="A4047" s="42" t="s">
        <v>216</v>
      </c>
      <c r="B4047" s="42" t="s">
        <v>387</v>
      </c>
      <c r="C4047" s="42" t="s">
        <v>2331</v>
      </c>
      <c r="D4047" s="42" t="s">
        <v>409</v>
      </c>
      <c r="E4047">
        <v>6311659</v>
      </c>
      <c r="F4047">
        <v>3</v>
      </c>
      <c r="G4047" s="2">
        <v>45930</v>
      </c>
      <c r="H4047" s="42" t="s">
        <v>647</v>
      </c>
      <c r="I4047" s="42" t="s">
        <v>65</v>
      </c>
      <c r="J4047" s="42" t="s">
        <v>420</v>
      </c>
      <c r="K4047" s="42" t="s">
        <v>2278</v>
      </c>
      <c r="L4047" s="2">
        <v>46051</v>
      </c>
      <c r="M4047" s="42" t="s">
        <v>582</v>
      </c>
    </row>
    <row r="4048" spans="1:13" x14ac:dyDescent="0.25">
      <c r="A4048" s="42" t="s">
        <v>808</v>
      </c>
      <c r="B4048" s="42" t="s">
        <v>401</v>
      </c>
      <c r="C4048" s="42" t="s">
        <v>2523</v>
      </c>
      <c r="D4048" s="42" t="s">
        <v>409</v>
      </c>
      <c r="E4048">
        <v>751157</v>
      </c>
      <c r="F4048">
        <v>3</v>
      </c>
      <c r="G4048" s="2">
        <v>43301</v>
      </c>
      <c r="H4048" s="42" t="s">
        <v>647</v>
      </c>
      <c r="I4048" s="42" t="s">
        <v>65</v>
      </c>
      <c r="J4048" s="42" t="s">
        <v>420</v>
      </c>
      <c r="K4048" s="42" t="s">
        <v>515</v>
      </c>
      <c r="L4048" s="2">
        <v>46051</v>
      </c>
      <c r="M4048" s="42" t="s">
        <v>582</v>
      </c>
    </row>
    <row r="4049" spans="1:13" x14ac:dyDescent="0.25">
      <c r="A4049" s="42" t="s">
        <v>323</v>
      </c>
      <c r="B4049" s="42" t="s">
        <v>266</v>
      </c>
      <c r="C4049" s="42" t="s">
        <v>2535</v>
      </c>
      <c r="D4049" s="42" t="s">
        <v>409</v>
      </c>
      <c r="E4049">
        <v>0</v>
      </c>
      <c r="F4049">
        <v>12</v>
      </c>
      <c r="G4049" s="2">
        <v>43810</v>
      </c>
      <c r="H4049" s="42" t="s">
        <v>647</v>
      </c>
      <c r="I4049" s="42" t="s">
        <v>65</v>
      </c>
      <c r="J4049" s="42" t="s">
        <v>420</v>
      </c>
      <c r="K4049" s="42" t="s">
        <v>2536</v>
      </c>
      <c r="L4049" s="2">
        <v>46171</v>
      </c>
      <c r="M4049" s="42" t="s">
        <v>582</v>
      </c>
    </row>
    <row r="4050" spans="1:13" x14ac:dyDescent="0.25">
      <c r="A4050" s="42" t="s">
        <v>323</v>
      </c>
      <c r="B4050" s="42" t="s">
        <v>266</v>
      </c>
      <c r="C4050" s="42" t="s">
        <v>2535</v>
      </c>
      <c r="D4050" s="42" t="s">
        <v>409</v>
      </c>
      <c r="E4050">
        <v>0</v>
      </c>
      <c r="F4050">
        <v>12</v>
      </c>
      <c r="G4050" s="2">
        <v>43810</v>
      </c>
      <c r="H4050" s="42" t="s">
        <v>647</v>
      </c>
      <c r="I4050" s="42" t="s">
        <v>65</v>
      </c>
      <c r="J4050" s="42" t="s">
        <v>420</v>
      </c>
      <c r="K4050" s="42" t="s">
        <v>2536</v>
      </c>
      <c r="L4050" s="2">
        <v>46142</v>
      </c>
      <c r="M4050" s="42" t="s">
        <v>582</v>
      </c>
    </row>
    <row r="4051" spans="1:13" x14ac:dyDescent="0.25">
      <c r="A4051" s="42" t="s">
        <v>323</v>
      </c>
      <c r="B4051" s="42" t="s">
        <v>266</v>
      </c>
      <c r="C4051" s="42" t="s">
        <v>2535</v>
      </c>
      <c r="D4051" s="42" t="s">
        <v>409</v>
      </c>
      <c r="E4051">
        <v>0</v>
      </c>
      <c r="F4051">
        <v>12</v>
      </c>
      <c r="G4051" s="2">
        <v>43810</v>
      </c>
      <c r="H4051" s="42" t="s">
        <v>647</v>
      </c>
      <c r="I4051" s="42" t="s">
        <v>65</v>
      </c>
      <c r="J4051" s="42" t="s">
        <v>420</v>
      </c>
      <c r="K4051" s="42" t="s">
        <v>2536</v>
      </c>
      <c r="L4051" s="2">
        <v>46142</v>
      </c>
      <c r="M4051" s="42" t="s">
        <v>582</v>
      </c>
    </row>
    <row r="4052" spans="1:13" x14ac:dyDescent="0.25">
      <c r="A4052" s="42" t="s">
        <v>1560</v>
      </c>
      <c r="B4052" s="42" t="s">
        <v>9978</v>
      </c>
      <c r="C4052" s="42" t="s">
        <v>2441</v>
      </c>
      <c r="D4052" s="42" t="s">
        <v>409</v>
      </c>
      <c r="E4052">
        <v>0</v>
      </c>
      <c r="F4052">
        <v>12</v>
      </c>
      <c r="G4052" s="2">
        <v>45679</v>
      </c>
      <c r="H4052" s="42" t="s">
        <v>647</v>
      </c>
      <c r="I4052" s="42" t="s">
        <v>65</v>
      </c>
      <c r="J4052" s="42" t="s">
        <v>420</v>
      </c>
      <c r="K4052" s="42" t="s">
        <v>2210</v>
      </c>
      <c r="L4052" s="2">
        <v>46142</v>
      </c>
      <c r="M4052" s="42" t="s">
        <v>582</v>
      </c>
    </row>
    <row r="4053" spans="1:13" x14ac:dyDescent="0.25">
      <c r="A4053" s="42" t="s">
        <v>323</v>
      </c>
      <c r="B4053" s="42" t="s">
        <v>266</v>
      </c>
      <c r="C4053" s="42" t="s">
        <v>2535</v>
      </c>
      <c r="D4053" s="42" t="s">
        <v>409</v>
      </c>
      <c r="E4053">
        <v>0</v>
      </c>
      <c r="F4053">
        <v>12</v>
      </c>
      <c r="G4053" s="2">
        <v>43810</v>
      </c>
      <c r="H4053" s="42" t="s">
        <v>647</v>
      </c>
      <c r="I4053" s="42" t="s">
        <v>65</v>
      </c>
      <c r="J4053" s="42" t="s">
        <v>420</v>
      </c>
      <c r="K4053" s="42" t="s">
        <v>2536</v>
      </c>
      <c r="L4053" s="2">
        <v>46108</v>
      </c>
      <c r="M4053" s="42" t="s">
        <v>582</v>
      </c>
    </row>
    <row r="4054" spans="1:13" x14ac:dyDescent="0.25">
      <c r="A4054" s="42" t="s">
        <v>796</v>
      </c>
      <c r="B4054" s="42" t="s">
        <v>379</v>
      </c>
      <c r="C4054" s="42" t="s">
        <v>78</v>
      </c>
      <c r="D4054" s="42" t="s">
        <v>409</v>
      </c>
      <c r="E4054">
        <v>0</v>
      </c>
      <c r="F4054">
        <v>145</v>
      </c>
      <c r="G4054" s="2">
        <v>43434</v>
      </c>
      <c r="H4054" s="42" t="s">
        <v>647</v>
      </c>
      <c r="I4054" s="42" t="s">
        <v>65</v>
      </c>
      <c r="J4054" s="42" t="s">
        <v>420</v>
      </c>
      <c r="K4054" s="42" t="s">
        <v>508</v>
      </c>
      <c r="L4054" s="2">
        <v>46107</v>
      </c>
      <c r="M4054" s="42" t="s">
        <v>582</v>
      </c>
    </row>
    <row r="4055" spans="1:13" x14ac:dyDescent="0.25">
      <c r="A4055" s="42" t="s">
        <v>796</v>
      </c>
      <c r="B4055" s="42" t="s">
        <v>379</v>
      </c>
      <c r="C4055" s="42" t="s">
        <v>78</v>
      </c>
      <c r="D4055" s="42" t="s">
        <v>409</v>
      </c>
      <c r="E4055">
        <v>0</v>
      </c>
      <c r="F4055">
        <v>145</v>
      </c>
      <c r="G4055" s="2">
        <v>43434</v>
      </c>
      <c r="H4055" s="42" t="s">
        <v>647</v>
      </c>
      <c r="I4055" s="42" t="s">
        <v>65</v>
      </c>
      <c r="J4055" s="42" t="s">
        <v>420</v>
      </c>
      <c r="K4055" s="42" t="s">
        <v>508</v>
      </c>
      <c r="L4055" s="2">
        <v>46107</v>
      </c>
      <c r="M4055" s="42" t="s">
        <v>582</v>
      </c>
    </row>
    <row r="4056" spans="1:13" x14ac:dyDescent="0.25">
      <c r="A4056" s="42" t="s">
        <v>326</v>
      </c>
      <c r="B4056" s="42" t="s">
        <v>310</v>
      </c>
      <c r="C4056" s="42" t="s">
        <v>666</v>
      </c>
      <c r="D4056" s="42" t="s">
        <v>409</v>
      </c>
      <c r="E4056">
        <v>0</v>
      </c>
      <c r="F4056">
        <v>5</v>
      </c>
      <c r="G4056" s="2">
        <v>45580</v>
      </c>
      <c r="H4056" s="42" t="s">
        <v>647</v>
      </c>
      <c r="I4056" s="42" t="s">
        <v>65</v>
      </c>
      <c r="J4056" s="42" t="s">
        <v>420</v>
      </c>
      <c r="K4056" s="42" t="s">
        <v>670</v>
      </c>
      <c r="L4056" s="2">
        <v>46080</v>
      </c>
      <c r="M4056" s="42" t="s">
        <v>582</v>
      </c>
    </row>
    <row r="4057" spans="1:13" x14ac:dyDescent="0.25">
      <c r="A4057" s="42" t="s">
        <v>7739</v>
      </c>
      <c r="B4057" s="42" t="s">
        <v>10048</v>
      </c>
      <c r="C4057" s="42" t="s">
        <v>2510</v>
      </c>
      <c r="D4057" s="42" t="s">
        <v>409</v>
      </c>
      <c r="E4057">
        <v>0</v>
      </c>
      <c r="F4057">
        <v>3</v>
      </c>
      <c r="G4057" s="2">
        <v>45957</v>
      </c>
      <c r="H4057" s="42" t="s">
        <v>647</v>
      </c>
      <c r="I4057" s="42" t="s">
        <v>65</v>
      </c>
      <c r="J4057" s="42" t="s">
        <v>420</v>
      </c>
      <c r="K4057" s="42" t="s">
        <v>2511</v>
      </c>
      <c r="L4057" s="2">
        <v>46080</v>
      </c>
      <c r="M4057" s="42" t="s">
        <v>582</v>
      </c>
    </row>
    <row r="4058" spans="1:13" x14ac:dyDescent="0.25">
      <c r="A4058" s="42" t="s">
        <v>323</v>
      </c>
      <c r="B4058" s="42" t="s">
        <v>266</v>
      </c>
      <c r="C4058" s="42" t="s">
        <v>2535</v>
      </c>
      <c r="D4058" s="42" t="s">
        <v>409</v>
      </c>
      <c r="E4058">
        <v>0</v>
      </c>
      <c r="F4058">
        <v>12</v>
      </c>
      <c r="G4058" s="2">
        <v>43810</v>
      </c>
      <c r="H4058" s="42" t="s">
        <v>647</v>
      </c>
      <c r="I4058" s="42" t="s">
        <v>65</v>
      </c>
      <c r="J4058" s="42" t="s">
        <v>420</v>
      </c>
      <c r="K4058" s="42" t="s">
        <v>2536</v>
      </c>
      <c r="L4058" s="2">
        <v>46080</v>
      </c>
      <c r="M4058" s="42" t="s">
        <v>582</v>
      </c>
    </row>
    <row r="4059" spans="1:13" x14ac:dyDescent="0.25">
      <c r="A4059" s="42" t="s">
        <v>323</v>
      </c>
      <c r="B4059" s="42" t="s">
        <v>266</v>
      </c>
      <c r="C4059" s="42" t="s">
        <v>2535</v>
      </c>
      <c r="D4059" s="42" t="s">
        <v>409</v>
      </c>
      <c r="E4059">
        <v>0</v>
      </c>
      <c r="F4059">
        <v>12</v>
      </c>
      <c r="G4059" s="2">
        <v>43810</v>
      </c>
      <c r="H4059" s="42" t="s">
        <v>647</v>
      </c>
      <c r="I4059" s="42" t="s">
        <v>65</v>
      </c>
      <c r="J4059" s="42" t="s">
        <v>420</v>
      </c>
      <c r="K4059" s="42" t="s">
        <v>2536</v>
      </c>
      <c r="L4059" s="2">
        <v>46080</v>
      </c>
      <c r="M4059" s="42" t="s">
        <v>582</v>
      </c>
    </row>
    <row r="4060" spans="1:13" x14ac:dyDescent="0.25">
      <c r="A4060" s="42" t="s">
        <v>323</v>
      </c>
      <c r="B4060" s="42" t="s">
        <v>266</v>
      </c>
      <c r="C4060" s="42" t="s">
        <v>2535</v>
      </c>
      <c r="D4060" s="42" t="s">
        <v>409</v>
      </c>
      <c r="E4060">
        <v>0</v>
      </c>
      <c r="F4060">
        <v>12</v>
      </c>
      <c r="G4060" s="2">
        <v>43810</v>
      </c>
      <c r="H4060" s="42" t="s">
        <v>647</v>
      </c>
      <c r="I4060" s="42" t="s">
        <v>65</v>
      </c>
      <c r="J4060" s="42" t="s">
        <v>420</v>
      </c>
      <c r="K4060" s="42" t="s">
        <v>2536</v>
      </c>
      <c r="L4060" s="2">
        <v>46080</v>
      </c>
      <c r="M4060" s="42" t="s">
        <v>582</v>
      </c>
    </row>
    <row r="4061" spans="1:13" x14ac:dyDescent="0.25">
      <c r="A4061" s="42" t="s">
        <v>796</v>
      </c>
      <c r="B4061" s="42" t="s">
        <v>379</v>
      </c>
      <c r="C4061" s="42" t="s">
        <v>78</v>
      </c>
      <c r="D4061" s="42" t="s">
        <v>409</v>
      </c>
      <c r="E4061">
        <v>0</v>
      </c>
      <c r="F4061">
        <v>145</v>
      </c>
      <c r="G4061" s="2">
        <v>43434</v>
      </c>
      <c r="H4061" s="42" t="s">
        <v>647</v>
      </c>
      <c r="I4061" s="42" t="s">
        <v>65</v>
      </c>
      <c r="J4061" s="42" t="s">
        <v>420</v>
      </c>
      <c r="K4061" s="42" t="s">
        <v>508</v>
      </c>
      <c r="L4061" s="2">
        <v>46079</v>
      </c>
      <c r="M4061" s="42" t="s">
        <v>582</v>
      </c>
    </row>
    <row r="4062" spans="1:13" x14ac:dyDescent="0.25">
      <c r="A4062" s="42" t="s">
        <v>323</v>
      </c>
      <c r="B4062" s="42" t="s">
        <v>266</v>
      </c>
      <c r="C4062" s="42" t="s">
        <v>2535</v>
      </c>
      <c r="D4062" s="42" t="s">
        <v>409</v>
      </c>
      <c r="E4062">
        <v>0</v>
      </c>
      <c r="F4062">
        <v>12</v>
      </c>
      <c r="G4062" s="2">
        <v>43810</v>
      </c>
      <c r="H4062" s="42" t="s">
        <v>647</v>
      </c>
      <c r="I4062" s="42" t="s">
        <v>65</v>
      </c>
      <c r="J4062" s="42" t="s">
        <v>420</v>
      </c>
      <c r="K4062" s="42" t="s">
        <v>2536</v>
      </c>
      <c r="L4062" s="2">
        <v>46052</v>
      </c>
      <c r="M4062" s="42" t="s">
        <v>582</v>
      </c>
    </row>
    <row r="4063" spans="1:13" x14ac:dyDescent="0.25">
      <c r="A4063" s="42" t="s">
        <v>602</v>
      </c>
      <c r="B4063" s="42" t="s">
        <v>2155</v>
      </c>
      <c r="C4063" s="42" t="s">
        <v>1340</v>
      </c>
      <c r="D4063" s="42" t="s">
        <v>409</v>
      </c>
      <c r="E4063">
        <v>0</v>
      </c>
      <c r="F4063">
        <v>10</v>
      </c>
      <c r="G4063" s="2">
        <v>45818</v>
      </c>
      <c r="H4063" s="42" t="s">
        <v>647</v>
      </c>
      <c r="I4063" s="42" t="s">
        <v>65</v>
      </c>
      <c r="J4063" s="42" t="s">
        <v>420</v>
      </c>
      <c r="K4063" s="42" t="s">
        <v>1341</v>
      </c>
      <c r="L4063" s="2">
        <v>46052</v>
      </c>
      <c r="M4063" s="42" t="s">
        <v>582</v>
      </c>
    </row>
    <row r="4064" spans="1:13" x14ac:dyDescent="0.25">
      <c r="A4064" s="42" t="s">
        <v>326</v>
      </c>
      <c r="B4064" s="42" t="s">
        <v>310</v>
      </c>
      <c r="C4064" s="42" t="s">
        <v>666</v>
      </c>
      <c r="D4064" s="42" t="s">
        <v>409</v>
      </c>
      <c r="E4064">
        <v>0</v>
      </c>
      <c r="F4064">
        <v>5</v>
      </c>
      <c r="G4064" s="2">
        <v>45580</v>
      </c>
      <c r="H4064" s="42" t="s">
        <v>647</v>
      </c>
      <c r="I4064" s="42" t="s">
        <v>65</v>
      </c>
      <c r="J4064" s="42" t="s">
        <v>420</v>
      </c>
      <c r="K4064" s="42" t="s">
        <v>670</v>
      </c>
      <c r="L4064" s="2">
        <v>46052</v>
      </c>
      <c r="M4064" s="42" t="s">
        <v>582</v>
      </c>
    </row>
    <row r="4065" spans="1:13" x14ac:dyDescent="0.25">
      <c r="A4065" s="42" t="s">
        <v>190</v>
      </c>
      <c r="B4065" s="42" t="s">
        <v>45</v>
      </c>
      <c r="C4065" s="42" t="s">
        <v>2537</v>
      </c>
      <c r="D4065" s="42" t="s">
        <v>409</v>
      </c>
      <c r="E4065">
        <v>0</v>
      </c>
      <c r="F4065">
        <v>14</v>
      </c>
      <c r="G4065" s="2">
        <v>44648</v>
      </c>
      <c r="H4065" s="42" t="s">
        <v>647</v>
      </c>
      <c r="I4065" s="42" t="s">
        <v>65</v>
      </c>
      <c r="J4065" s="42" t="s">
        <v>420</v>
      </c>
      <c r="K4065" s="42" t="s">
        <v>2538</v>
      </c>
      <c r="L4065" s="2">
        <v>46325</v>
      </c>
      <c r="M4065" s="42" t="s">
        <v>582</v>
      </c>
    </row>
    <row r="4066" spans="1:13" x14ac:dyDescent="0.25">
      <c r="A4066" s="42" t="s">
        <v>190</v>
      </c>
      <c r="B4066" s="42" t="s">
        <v>45</v>
      </c>
      <c r="C4066" s="42" t="s">
        <v>716</v>
      </c>
      <c r="D4066" s="42" t="s">
        <v>409</v>
      </c>
      <c r="E4066">
        <v>0</v>
      </c>
      <c r="F4066">
        <v>11</v>
      </c>
      <c r="G4066" s="2">
        <v>44648</v>
      </c>
      <c r="H4066" s="42" t="s">
        <v>647</v>
      </c>
      <c r="I4066" s="42" t="s">
        <v>65</v>
      </c>
      <c r="J4066" s="42" t="s">
        <v>420</v>
      </c>
      <c r="K4066" s="42" t="s">
        <v>716</v>
      </c>
      <c r="L4066" s="2">
        <v>46324</v>
      </c>
      <c r="M4066" s="42" t="s">
        <v>582</v>
      </c>
    </row>
    <row r="4067" spans="1:13" x14ac:dyDescent="0.25">
      <c r="A4067" s="42" t="s">
        <v>190</v>
      </c>
      <c r="B4067" s="42" t="s">
        <v>45</v>
      </c>
      <c r="C4067" s="42" t="s">
        <v>2539</v>
      </c>
      <c r="D4067" s="42" t="s">
        <v>409</v>
      </c>
      <c r="E4067">
        <v>0</v>
      </c>
      <c r="F4067">
        <v>11</v>
      </c>
      <c r="G4067" s="2">
        <v>44648</v>
      </c>
      <c r="H4067" s="42" t="s">
        <v>647</v>
      </c>
      <c r="I4067" s="42" t="s">
        <v>65</v>
      </c>
      <c r="J4067" s="42" t="s">
        <v>420</v>
      </c>
      <c r="K4067" s="42" t="s">
        <v>2539</v>
      </c>
      <c r="L4067" s="2">
        <v>46324</v>
      </c>
      <c r="M4067" s="42" t="s">
        <v>582</v>
      </c>
    </row>
    <row r="4068" spans="1:13" x14ac:dyDescent="0.25">
      <c r="A4068" s="42" t="s">
        <v>190</v>
      </c>
      <c r="B4068" s="42" t="s">
        <v>45</v>
      </c>
      <c r="C4068" s="42" t="s">
        <v>716</v>
      </c>
      <c r="D4068" s="42" t="s">
        <v>409</v>
      </c>
      <c r="E4068">
        <v>0</v>
      </c>
      <c r="F4068">
        <v>11</v>
      </c>
      <c r="G4068" s="2">
        <v>44648</v>
      </c>
      <c r="H4068" s="42" t="s">
        <v>647</v>
      </c>
      <c r="I4068" s="42" t="s">
        <v>65</v>
      </c>
      <c r="J4068" s="42" t="s">
        <v>420</v>
      </c>
      <c r="K4068" s="42" t="s">
        <v>716</v>
      </c>
      <c r="L4068" s="2">
        <v>46295</v>
      </c>
      <c r="M4068" s="42" t="s">
        <v>582</v>
      </c>
    </row>
    <row r="4069" spans="1:13" x14ac:dyDescent="0.25">
      <c r="A4069" s="42" t="s">
        <v>190</v>
      </c>
      <c r="B4069" s="42" t="s">
        <v>45</v>
      </c>
      <c r="C4069" s="42" t="s">
        <v>2540</v>
      </c>
      <c r="D4069" s="42" t="s">
        <v>409</v>
      </c>
      <c r="E4069">
        <v>0</v>
      </c>
      <c r="F4069">
        <v>14</v>
      </c>
      <c r="G4069" s="2">
        <v>44648</v>
      </c>
      <c r="H4069" s="42" t="s">
        <v>647</v>
      </c>
      <c r="I4069" s="42" t="s">
        <v>65</v>
      </c>
      <c r="J4069" s="42" t="s">
        <v>420</v>
      </c>
      <c r="K4069" s="42" t="s">
        <v>2540</v>
      </c>
      <c r="L4069" s="2">
        <v>46295</v>
      </c>
      <c r="M4069" s="42" t="s">
        <v>582</v>
      </c>
    </row>
    <row r="4070" spans="1:13" x14ac:dyDescent="0.25">
      <c r="A4070" s="42" t="s">
        <v>190</v>
      </c>
      <c r="B4070" s="42" t="s">
        <v>45</v>
      </c>
      <c r="C4070" s="42" t="s">
        <v>2539</v>
      </c>
      <c r="D4070" s="42" t="s">
        <v>409</v>
      </c>
      <c r="E4070">
        <v>0</v>
      </c>
      <c r="F4070">
        <v>11</v>
      </c>
      <c r="G4070" s="2">
        <v>44648</v>
      </c>
      <c r="H4070" s="42" t="s">
        <v>647</v>
      </c>
      <c r="I4070" s="42" t="s">
        <v>65</v>
      </c>
      <c r="J4070" s="42" t="s">
        <v>420</v>
      </c>
      <c r="K4070" s="42" t="s">
        <v>2539</v>
      </c>
      <c r="L4070" s="2">
        <v>46294</v>
      </c>
      <c r="M4070" s="42" t="s">
        <v>582</v>
      </c>
    </row>
    <row r="4071" spans="1:13" x14ac:dyDescent="0.25">
      <c r="A4071" s="42" t="s">
        <v>190</v>
      </c>
      <c r="B4071" s="42" t="s">
        <v>45</v>
      </c>
      <c r="C4071" s="42" t="s">
        <v>2539</v>
      </c>
      <c r="D4071" s="42" t="s">
        <v>409</v>
      </c>
      <c r="E4071">
        <v>0</v>
      </c>
      <c r="F4071">
        <v>11</v>
      </c>
      <c r="G4071" s="2">
        <v>44648</v>
      </c>
      <c r="H4071" s="42" t="s">
        <v>647</v>
      </c>
      <c r="I4071" s="42" t="s">
        <v>65</v>
      </c>
      <c r="J4071" s="42" t="s">
        <v>420</v>
      </c>
      <c r="K4071" s="42" t="s">
        <v>2539</v>
      </c>
      <c r="L4071" s="2">
        <v>46199</v>
      </c>
      <c r="M4071" s="42" t="s">
        <v>582</v>
      </c>
    </row>
    <row r="4072" spans="1:13" x14ac:dyDescent="0.25">
      <c r="A4072" s="42" t="s">
        <v>190</v>
      </c>
      <c r="B4072" s="42" t="s">
        <v>45</v>
      </c>
      <c r="C4072" s="42" t="s">
        <v>716</v>
      </c>
      <c r="D4072" s="42" t="s">
        <v>409</v>
      </c>
      <c r="E4072">
        <v>0</v>
      </c>
      <c r="F4072">
        <v>11</v>
      </c>
      <c r="G4072" s="2">
        <v>44648</v>
      </c>
      <c r="H4072" s="42" t="s">
        <v>647</v>
      </c>
      <c r="I4072" s="42" t="s">
        <v>65</v>
      </c>
      <c r="J4072" s="42" t="s">
        <v>420</v>
      </c>
      <c r="K4072" s="42" t="s">
        <v>716</v>
      </c>
      <c r="L4072" s="2">
        <v>46198</v>
      </c>
      <c r="M4072" s="42" t="s">
        <v>582</v>
      </c>
    </row>
    <row r="4073" spans="1:13" x14ac:dyDescent="0.25">
      <c r="A4073" s="42" t="s">
        <v>190</v>
      </c>
      <c r="B4073" s="42" t="s">
        <v>45</v>
      </c>
      <c r="C4073" s="42" t="s">
        <v>716</v>
      </c>
      <c r="D4073" s="42" t="s">
        <v>409</v>
      </c>
      <c r="E4073">
        <v>0</v>
      </c>
      <c r="F4073">
        <v>11</v>
      </c>
      <c r="G4073" s="2">
        <v>44648</v>
      </c>
      <c r="H4073" s="42" t="s">
        <v>647</v>
      </c>
      <c r="I4073" s="42" t="s">
        <v>65</v>
      </c>
      <c r="J4073" s="42" t="s">
        <v>420</v>
      </c>
      <c r="K4073" s="42" t="s">
        <v>716</v>
      </c>
      <c r="L4073" s="2">
        <v>46171</v>
      </c>
      <c r="M4073" s="42" t="s">
        <v>582</v>
      </c>
    </row>
    <row r="4074" spans="1:13" x14ac:dyDescent="0.25">
      <c r="A4074" s="42" t="s">
        <v>190</v>
      </c>
      <c r="B4074" s="42" t="s">
        <v>45</v>
      </c>
      <c r="C4074" s="42" t="s">
        <v>716</v>
      </c>
      <c r="D4074" s="42" t="s">
        <v>409</v>
      </c>
      <c r="E4074">
        <v>0</v>
      </c>
      <c r="F4074">
        <v>11</v>
      </c>
      <c r="G4074" s="2">
        <v>44648</v>
      </c>
      <c r="H4074" s="42" t="s">
        <v>647</v>
      </c>
      <c r="I4074" s="42" t="s">
        <v>65</v>
      </c>
      <c r="J4074" s="42" t="s">
        <v>420</v>
      </c>
      <c r="K4074" s="42" t="s">
        <v>716</v>
      </c>
      <c r="L4074" s="2">
        <v>46142</v>
      </c>
      <c r="M4074" s="42" t="s">
        <v>582</v>
      </c>
    </row>
    <row r="4075" spans="1:13" x14ac:dyDescent="0.25">
      <c r="A4075" s="42" t="s">
        <v>190</v>
      </c>
      <c r="B4075" s="42" t="s">
        <v>45</v>
      </c>
      <c r="C4075" s="42" t="s">
        <v>2537</v>
      </c>
      <c r="D4075" s="42" t="s">
        <v>409</v>
      </c>
      <c r="E4075">
        <v>0</v>
      </c>
      <c r="F4075">
        <v>14</v>
      </c>
      <c r="G4075" s="2">
        <v>44648</v>
      </c>
      <c r="H4075" s="42" t="s">
        <v>647</v>
      </c>
      <c r="I4075" s="42" t="s">
        <v>65</v>
      </c>
      <c r="J4075" s="42" t="s">
        <v>420</v>
      </c>
      <c r="K4075" s="42" t="s">
        <v>2538</v>
      </c>
      <c r="L4075" s="2">
        <v>46142</v>
      </c>
      <c r="M4075" s="42" t="s">
        <v>582</v>
      </c>
    </row>
    <row r="4076" spans="1:13" x14ac:dyDescent="0.25">
      <c r="A4076" s="42" t="s">
        <v>190</v>
      </c>
      <c r="B4076" s="42" t="s">
        <v>45</v>
      </c>
      <c r="C4076" s="42" t="s">
        <v>2539</v>
      </c>
      <c r="D4076" s="42" t="s">
        <v>409</v>
      </c>
      <c r="E4076">
        <v>0</v>
      </c>
      <c r="F4076">
        <v>11</v>
      </c>
      <c r="G4076" s="2">
        <v>44648</v>
      </c>
      <c r="H4076" s="42" t="s">
        <v>647</v>
      </c>
      <c r="I4076" s="42" t="s">
        <v>65</v>
      </c>
      <c r="J4076" s="42" t="s">
        <v>420</v>
      </c>
      <c r="K4076" s="42" t="s">
        <v>2539</v>
      </c>
      <c r="L4076" s="2">
        <v>46142</v>
      </c>
      <c r="M4076" s="42" t="s">
        <v>582</v>
      </c>
    </row>
    <row r="4077" spans="1:13" x14ac:dyDescent="0.25">
      <c r="A4077" s="42" t="s">
        <v>190</v>
      </c>
      <c r="B4077" s="42" t="s">
        <v>45</v>
      </c>
      <c r="C4077" s="42" t="s">
        <v>2537</v>
      </c>
      <c r="D4077" s="42" t="s">
        <v>409</v>
      </c>
      <c r="E4077">
        <v>0</v>
      </c>
      <c r="F4077">
        <v>14</v>
      </c>
      <c r="G4077" s="2">
        <v>44648</v>
      </c>
      <c r="H4077" s="42" t="s">
        <v>647</v>
      </c>
      <c r="I4077" s="42" t="s">
        <v>65</v>
      </c>
      <c r="J4077" s="42" t="s">
        <v>420</v>
      </c>
      <c r="K4077" s="42" t="s">
        <v>2538</v>
      </c>
      <c r="L4077" s="2">
        <v>46108</v>
      </c>
      <c r="M4077" s="42" t="s">
        <v>582</v>
      </c>
    </row>
    <row r="4078" spans="1:13" x14ac:dyDescent="0.25">
      <c r="A4078" s="42" t="s">
        <v>190</v>
      </c>
      <c r="B4078" s="42" t="s">
        <v>45</v>
      </c>
      <c r="C4078" s="42" t="s">
        <v>2539</v>
      </c>
      <c r="D4078" s="42" t="s">
        <v>409</v>
      </c>
      <c r="E4078">
        <v>0</v>
      </c>
      <c r="F4078">
        <v>11</v>
      </c>
      <c r="G4078" s="2">
        <v>44648</v>
      </c>
      <c r="H4078" s="42" t="s">
        <v>647</v>
      </c>
      <c r="I4078" s="42" t="s">
        <v>65</v>
      </c>
      <c r="J4078" s="42" t="s">
        <v>420</v>
      </c>
      <c r="K4078" s="42" t="s">
        <v>2539</v>
      </c>
      <c r="L4078" s="2">
        <v>46107</v>
      </c>
      <c r="M4078" s="42" t="s">
        <v>582</v>
      </c>
    </row>
    <row r="4079" spans="1:13" x14ac:dyDescent="0.25">
      <c r="A4079" s="42" t="s">
        <v>190</v>
      </c>
      <c r="B4079" s="42" t="s">
        <v>45</v>
      </c>
      <c r="C4079" s="42" t="s">
        <v>716</v>
      </c>
      <c r="D4079" s="42" t="s">
        <v>409</v>
      </c>
      <c r="E4079">
        <v>0</v>
      </c>
      <c r="F4079">
        <v>11</v>
      </c>
      <c r="G4079" s="2">
        <v>44648</v>
      </c>
      <c r="H4079" s="42" t="s">
        <v>647</v>
      </c>
      <c r="I4079" s="42" t="s">
        <v>65</v>
      </c>
      <c r="J4079" s="42" t="s">
        <v>420</v>
      </c>
      <c r="K4079" s="42" t="s">
        <v>716</v>
      </c>
      <c r="L4079" s="2">
        <v>46106</v>
      </c>
      <c r="M4079" s="42" t="s">
        <v>582</v>
      </c>
    </row>
    <row r="4080" spans="1:13" x14ac:dyDescent="0.25">
      <c r="A4080" s="42" t="s">
        <v>190</v>
      </c>
      <c r="B4080" s="42" t="s">
        <v>45</v>
      </c>
      <c r="C4080" s="42" t="s">
        <v>2540</v>
      </c>
      <c r="D4080" s="42" t="s">
        <v>409</v>
      </c>
      <c r="E4080">
        <v>0</v>
      </c>
      <c r="F4080">
        <v>14</v>
      </c>
      <c r="G4080" s="2">
        <v>44648</v>
      </c>
      <c r="H4080" s="42" t="s">
        <v>647</v>
      </c>
      <c r="I4080" s="42" t="s">
        <v>65</v>
      </c>
      <c r="J4080" s="42" t="s">
        <v>420</v>
      </c>
      <c r="K4080" s="42" t="s">
        <v>2540</v>
      </c>
      <c r="L4080" s="2">
        <v>46106</v>
      </c>
      <c r="M4080" s="42" t="s">
        <v>582</v>
      </c>
    </row>
    <row r="4081" spans="1:13" x14ac:dyDescent="0.25">
      <c r="A4081" s="42" t="s">
        <v>190</v>
      </c>
      <c r="B4081" s="42" t="s">
        <v>45</v>
      </c>
      <c r="C4081" s="42" t="s">
        <v>716</v>
      </c>
      <c r="D4081" s="42" t="s">
        <v>409</v>
      </c>
      <c r="E4081">
        <v>0</v>
      </c>
      <c r="F4081">
        <v>11</v>
      </c>
      <c r="G4081" s="2">
        <v>44648</v>
      </c>
      <c r="H4081" s="42" t="s">
        <v>647</v>
      </c>
      <c r="I4081" s="42" t="s">
        <v>65</v>
      </c>
      <c r="J4081" s="42" t="s">
        <v>420</v>
      </c>
      <c r="K4081" s="42" t="s">
        <v>716</v>
      </c>
      <c r="L4081" s="2">
        <v>46079</v>
      </c>
      <c r="M4081" s="42" t="s">
        <v>582</v>
      </c>
    </row>
    <row r="4082" spans="1:13" x14ac:dyDescent="0.25">
      <c r="A4082" s="42" t="s">
        <v>190</v>
      </c>
      <c r="B4082" s="42" t="s">
        <v>45</v>
      </c>
      <c r="C4082" s="42" t="s">
        <v>2539</v>
      </c>
      <c r="D4082" s="42" t="s">
        <v>409</v>
      </c>
      <c r="E4082">
        <v>0</v>
      </c>
      <c r="F4082">
        <v>11</v>
      </c>
      <c r="G4082" s="2">
        <v>44648</v>
      </c>
      <c r="H4082" s="42" t="s">
        <v>647</v>
      </c>
      <c r="I4082" s="42" t="s">
        <v>65</v>
      </c>
      <c r="J4082" s="42" t="s">
        <v>420</v>
      </c>
      <c r="K4082" s="42" t="s">
        <v>2539</v>
      </c>
      <c r="L4082" s="2">
        <v>46079</v>
      </c>
      <c r="M4082" s="42" t="s">
        <v>582</v>
      </c>
    </row>
    <row r="4083" spans="1:13" x14ac:dyDescent="0.25">
      <c r="A4083" s="42" t="s">
        <v>190</v>
      </c>
      <c r="B4083" s="42" t="s">
        <v>45</v>
      </c>
      <c r="C4083" s="42" t="s">
        <v>2537</v>
      </c>
      <c r="D4083" s="42" t="s">
        <v>409</v>
      </c>
      <c r="E4083">
        <v>0</v>
      </c>
      <c r="F4083">
        <v>14</v>
      </c>
      <c r="G4083" s="2">
        <v>44648</v>
      </c>
      <c r="H4083" s="42" t="s">
        <v>647</v>
      </c>
      <c r="I4083" s="42" t="s">
        <v>65</v>
      </c>
      <c r="J4083" s="42" t="s">
        <v>420</v>
      </c>
      <c r="K4083" s="42" t="s">
        <v>2538</v>
      </c>
      <c r="L4083" s="2">
        <v>46079</v>
      </c>
      <c r="M4083" s="42" t="s">
        <v>582</v>
      </c>
    </row>
    <row r="4084" spans="1:13" x14ac:dyDescent="0.25">
      <c r="A4084" s="42" t="s">
        <v>190</v>
      </c>
      <c r="B4084" s="42" t="s">
        <v>45</v>
      </c>
      <c r="C4084" s="42" t="s">
        <v>716</v>
      </c>
      <c r="D4084" s="42" t="s">
        <v>409</v>
      </c>
      <c r="E4084">
        <v>0</v>
      </c>
      <c r="F4084">
        <v>11</v>
      </c>
      <c r="G4084" s="2">
        <v>44648</v>
      </c>
      <c r="H4084" s="42" t="s">
        <v>647</v>
      </c>
      <c r="I4084" s="42" t="s">
        <v>65</v>
      </c>
      <c r="J4084" s="42" t="s">
        <v>420</v>
      </c>
      <c r="K4084" s="42" t="s">
        <v>716</v>
      </c>
      <c r="L4084" s="2">
        <v>46052</v>
      </c>
      <c r="M4084" s="42" t="s">
        <v>582</v>
      </c>
    </row>
    <row r="4085" spans="1:13" x14ac:dyDescent="0.25">
      <c r="A4085" s="42" t="s">
        <v>190</v>
      </c>
      <c r="B4085" s="42" t="s">
        <v>45</v>
      </c>
      <c r="C4085" s="42" t="s">
        <v>2540</v>
      </c>
      <c r="D4085" s="42" t="s">
        <v>409</v>
      </c>
      <c r="E4085">
        <v>0</v>
      </c>
      <c r="F4085">
        <v>14</v>
      </c>
      <c r="G4085" s="2">
        <v>44648</v>
      </c>
      <c r="H4085" s="42" t="s">
        <v>647</v>
      </c>
      <c r="I4085" s="42" t="s">
        <v>65</v>
      </c>
      <c r="J4085" s="42" t="s">
        <v>420</v>
      </c>
      <c r="K4085" s="42" t="s">
        <v>2540</v>
      </c>
      <c r="L4085" s="2">
        <v>46052</v>
      </c>
      <c r="M4085" s="42" t="s">
        <v>582</v>
      </c>
    </row>
    <row r="4086" spans="1:13" x14ac:dyDescent="0.25">
      <c r="A4086" s="42" t="s">
        <v>190</v>
      </c>
      <c r="B4086" s="42" t="s">
        <v>45</v>
      </c>
      <c r="C4086" s="42" t="s">
        <v>2539</v>
      </c>
      <c r="D4086" s="42" t="s">
        <v>409</v>
      </c>
      <c r="E4086">
        <v>0</v>
      </c>
      <c r="F4086">
        <v>11</v>
      </c>
      <c r="G4086" s="2">
        <v>44648</v>
      </c>
      <c r="H4086" s="42" t="s">
        <v>647</v>
      </c>
      <c r="I4086" s="42" t="s">
        <v>65</v>
      </c>
      <c r="J4086" s="42" t="s">
        <v>420</v>
      </c>
      <c r="K4086" s="42" t="s">
        <v>2539</v>
      </c>
      <c r="L4086" s="2">
        <v>46052</v>
      </c>
      <c r="M4086" s="42" t="s">
        <v>582</v>
      </c>
    </row>
    <row r="4087" spans="1:13" x14ac:dyDescent="0.25">
      <c r="A4087" s="42" t="s">
        <v>190</v>
      </c>
      <c r="B4087" s="42" t="s">
        <v>45</v>
      </c>
      <c r="C4087" s="42" t="s">
        <v>2537</v>
      </c>
      <c r="D4087" s="42" t="s">
        <v>409</v>
      </c>
      <c r="E4087">
        <v>0</v>
      </c>
      <c r="F4087">
        <v>14</v>
      </c>
      <c r="G4087" s="2">
        <v>44648</v>
      </c>
      <c r="H4087" s="42" t="s">
        <v>647</v>
      </c>
      <c r="I4087" s="42" t="s">
        <v>65</v>
      </c>
      <c r="J4087" s="42" t="s">
        <v>420</v>
      </c>
      <c r="K4087" s="42" t="s">
        <v>2538</v>
      </c>
      <c r="L4087" s="2">
        <v>46052</v>
      </c>
      <c r="M4087" s="42" t="s">
        <v>582</v>
      </c>
    </row>
    <row r="4088" spans="1:13" x14ac:dyDescent="0.25">
      <c r="A4088" s="42" t="s">
        <v>190</v>
      </c>
      <c r="B4088" s="42" t="s">
        <v>45</v>
      </c>
      <c r="C4088" s="42" t="s">
        <v>684</v>
      </c>
      <c r="D4088" s="42" t="s">
        <v>409</v>
      </c>
      <c r="E4088">
        <v>0</v>
      </c>
      <c r="F4088">
        <v>13</v>
      </c>
      <c r="G4088" s="2">
        <v>44648</v>
      </c>
      <c r="H4088" s="42" t="s">
        <v>647</v>
      </c>
      <c r="I4088" s="42" t="s">
        <v>65</v>
      </c>
      <c r="J4088" s="42" t="s">
        <v>420</v>
      </c>
      <c r="K4088" s="42" t="s">
        <v>684</v>
      </c>
      <c r="L4088" s="2">
        <v>46387</v>
      </c>
      <c r="M4088" s="42" t="s">
        <v>582</v>
      </c>
    </row>
    <row r="4089" spans="1:13" x14ac:dyDescent="0.25">
      <c r="A4089" s="42" t="s">
        <v>190</v>
      </c>
      <c r="B4089" s="42" t="s">
        <v>45</v>
      </c>
      <c r="C4089" s="42" t="s">
        <v>2541</v>
      </c>
      <c r="D4089" s="42" t="s">
        <v>409</v>
      </c>
      <c r="E4089">
        <v>0</v>
      </c>
      <c r="F4089">
        <v>13</v>
      </c>
      <c r="G4089" s="2">
        <v>44648</v>
      </c>
      <c r="H4089" s="42" t="s">
        <v>647</v>
      </c>
      <c r="I4089" s="42" t="s">
        <v>65</v>
      </c>
      <c r="J4089" s="42" t="s">
        <v>420</v>
      </c>
      <c r="K4089" s="42" t="s">
        <v>2541</v>
      </c>
      <c r="L4089" s="2">
        <v>46387</v>
      </c>
      <c r="M4089" s="42" t="s">
        <v>582</v>
      </c>
    </row>
    <row r="4090" spans="1:13" x14ac:dyDescent="0.25">
      <c r="A4090" s="42" t="s">
        <v>190</v>
      </c>
      <c r="B4090" s="42" t="s">
        <v>45</v>
      </c>
      <c r="C4090" s="42" t="s">
        <v>552</v>
      </c>
      <c r="D4090" s="42" t="s">
        <v>409</v>
      </c>
      <c r="E4090">
        <v>0</v>
      </c>
      <c r="F4090">
        <v>13</v>
      </c>
      <c r="G4090" s="2">
        <v>44648</v>
      </c>
      <c r="H4090" s="42" t="s">
        <v>647</v>
      </c>
      <c r="I4090" s="42" t="s">
        <v>65</v>
      </c>
      <c r="J4090" s="42" t="s">
        <v>420</v>
      </c>
      <c r="K4090" s="42" t="s">
        <v>552</v>
      </c>
      <c r="L4090" s="2">
        <v>46387</v>
      </c>
      <c r="M4090" s="42" t="s">
        <v>582</v>
      </c>
    </row>
    <row r="4091" spans="1:13" x14ac:dyDescent="0.25">
      <c r="A4091" s="42" t="s">
        <v>190</v>
      </c>
      <c r="B4091" s="42" t="s">
        <v>45</v>
      </c>
      <c r="C4091" s="42" t="s">
        <v>2542</v>
      </c>
      <c r="D4091" s="42" t="s">
        <v>409</v>
      </c>
      <c r="E4091">
        <v>0</v>
      </c>
      <c r="F4091">
        <v>13</v>
      </c>
      <c r="G4091" s="2">
        <v>44648</v>
      </c>
      <c r="H4091" s="42" t="s">
        <v>647</v>
      </c>
      <c r="I4091" s="42" t="s">
        <v>65</v>
      </c>
      <c r="J4091" s="42" t="s">
        <v>420</v>
      </c>
      <c r="K4091" s="42" t="s">
        <v>2542</v>
      </c>
      <c r="L4091" s="2">
        <v>46386</v>
      </c>
      <c r="M4091" s="42" t="s">
        <v>582</v>
      </c>
    </row>
    <row r="4092" spans="1:13" x14ac:dyDescent="0.25">
      <c r="A4092" s="42" t="s">
        <v>190</v>
      </c>
      <c r="B4092" s="42" t="s">
        <v>45</v>
      </c>
      <c r="C4092" s="42" t="s">
        <v>2543</v>
      </c>
      <c r="D4092" s="42" t="s">
        <v>409</v>
      </c>
      <c r="E4092">
        <v>0</v>
      </c>
      <c r="F4092">
        <v>13</v>
      </c>
      <c r="G4092" s="2">
        <v>44648</v>
      </c>
      <c r="H4092" s="42" t="s">
        <v>647</v>
      </c>
      <c r="I4092" s="42" t="s">
        <v>65</v>
      </c>
      <c r="J4092" s="42" t="s">
        <v>420</v>
      </c>
      <c r="K4092" s="42" t="s">
        <v>2543</v>
      </c>
      <c r="L4092" s="2">
        <v>46353</v>
      </c>
      <c r="M4092" s="42" t="s">
        <v>582</v>
      </c>
    </row>
    <row r="4093" spans="1:13" x14ac:dyDescent="0.25">
      <c r="A4093" s="42" t="s">
        <v>190</v>
      </c>
      <c r="B4093" s="42" t="s">
        <v>45</v>
      </c>
      <c r="C4093" s="42" t="s">
        <v>715</v>
      </c>
      <c r="D4093" s="42" t="s">
        <v>409</v>
      </c>
      <c r="E4093">
        <v>0</v>
      </c>
      <c r="F4093">
        <v>13</v>
      </c>
      <c r="G4093" s="2">
        <v>44648</v>
      </c>
      <c r="H4093" s="42" t="s">
        <v>647</v>
      </c>
      <c r="I4093" s="42" t="s">
        <v>65</v>
      </c>
      <c r="J4093" s="42" t="s">
        <v>420</v>
      </c>
      <c r="K4093" s="42" t="s">
        <v>715</v>
      </c>
      <c r="L4093" s="2">
        <v>46353</v>
      </c>
      <c r="M4093" s="42" t="s">
        <v>582</v>
      </c>
    </row>
    <row r="4094" spans="1:13" x14ac:dyDescent="0.25">
      <c r="A4094" s="42" t="s">
        <v>190</v>
      </c>
      <c r="B4094" s="42" t="s">
        <v>45</v>
      </c>
      <c r="C4094" s="42" t="s">
        <v>682</v>
      </c>
      <c r="D4094" s="42" t="s">
        <v>409</v>
      </c>
      <c r="E4094">
        <v>0</v>
      </c>
      <c r="F4094">
        <v>13</v>
      </c>
      <c r="G4094" s="2">
        <v>44648</v>
      </c>
      <c r="H4094" s="42" t="s">
        <v>647</v>
      </c>
      <c r="I4094" s="42" t="s">
        <v>65</v>
      </c>
      <c r="J4094" s="42" t="s">
        <v>420</v>
      </c>
      <c r="K4094" s="42" t="s">
        <v>682</v>
      </c>
      <c r="L4094" s="2">
        <v>46353</v>
      </c>
      <c r="M4094" s="42" t="s">
        <v>582</v>
      </c>
    </row>
    <row r="4095" spans="1:13" x14ac:dyDescent="0.25">
      <c r="A4095" s="42" t="s">
        <v>190</v>
      </c>
      <c r="B4095" s="42" t="s">
        <v>45</v>
      </c>
      <c r="C4095" s="42" t="s">
        <v>2542</v>
      </c>
      <c r="D4095" s="42" t="s">
        <v>409</v>
      </c>
      <c r="E4095">
        <v>0</v>
      </c>
      <c r="F4095">
        <v>13</v>
      </c>
      <c r="G4095" s="2">
        <v>44648</v>
      </c>
      <c r="H4095" s="42" t="s">
        <v>647</v>
      </c>
      <c r="I4095" s="42" t="s">
        <v>65</v>
      </c>
      <c r="J4095" s="42" t="s">
        <v>420</v>
      </c>
      <c r="K4095" s="42" t="s">
        <v>2542</v>
      </c>
      <c r="L4095" s="2">
        <v>46352</v>
      </c>
      <c r="M4095" s="42" t="s">
        <v>582</v>
      </c>
    </row>
    <row r="4096" spans="1:13" x14ac:dyDescent="0.25">
      <c r="A4096" s="42" t="s">
        <v>190</v>
      </c>
      <c r="B4096" s="42" t="s">
        <v>45</v>
      </c>
      <c r="C4096" s="42" t="s">
        <v>683</v>
      </c>
      <c r="D4096" s="42" t="s">
        <v>409</v>
      </c>
      <c r="E4096">
        <v>0</v>
      </c>
      <c r="F4096">
        <v>13</v>
      </c>
      <c r="G4096" s="2">
        <v>44648</v>
      </c>
      <c r="H4096" s="42" t="s">
        <v>647</v>
      </c>
      <c r="I4096" s="42" t="s">
        <v>65</v>
      </c>
      <c r="J4096" s="42" t="s">
        <v>420</v>
      </c>
      <c r="K4096" s="42" t="s">
        <v>683</v>
      </c>
      <c r="L4096" s="2">
        <v>46351</v>
      </c>
      <c r="M4096" s="42" t="s">
        <v>582</v>
      </c>
    </row>
    <row r="4097" spans="1:13" x14ac:dyDescent="0.25">
      <c r="A4097" s="42" t="s">
        <v>190</v>
      </c>
      <c r="B4097" s="42" t="s">
        <v>45</v>
      </c>
      <c r="C4097" s="42" t="s">
        <v>553</v>
      </c>
      <c r="D4097" s="42" t="s">
        <v>409</v>
      </c>
      <c r="E4097">
        <v>0</v>
      </c>
      <c r="F4097">
        <v>13</v>
      </c>
      <c r="G4097" s="2">
        <v>44648</v>
      </c>
      <c r="H4097" s="42" t="s">
        <v>647</v>
      </c>
      <c r="I4097" s="42" t="s">
        <v>65</v>
      </c>
      <c r="J4097" s="42" t="s">
        <v>420</v>
      </c>
      <c r="K4097" s="42" t="s">
        <v>553</v>
      </c>
      <c r="L4097" s="2">
        <v>46351</v>
      </c>
      <c r="M4097" s="42" t="s">
        <v>582</v>
      </c>
    </row>
    <row r="4098" spans="1:13" x14ac:dyDescent="0.25">
      <c r="A4098" s="42" t="s">
        <v>190</v>
      </c>
      <c r="B4098" s="42" t="s">
        <v>45</v>
      </c>
      <c r="C4098" s="42" t="s">
        <v>2543</v>
      </c>
      <c r="D4098" s="42" t="s">
        <v>409</v>
      </c>
      <c r="E4098">
        <v>0</v>
      </c>
      <c r="F4098">
        <v>13</v>
      </c>
      <c r="G4098" s="2">
        <v>44648</v>
      </c>
      <c r="H4098" s="42" t="s">
        <v>647</v>
      </c>
      <c r="I4098" s="42" t="s">
        <v>65</v>
      </c>
      <c r="J4098" s="42" t="s">
        <v>420</v>
      </c>
      <c r="K4098" s="42" t="s">
        <v>2543</v>
      </c>
      <c r="L4098" s="2">
        <v>46325</v>
      </c>
      <c r="M4098" s="42" t="s">
        <v>582</v>
      </c>
    </row>
    <row r="4099" spans="1:13" x14ac:dyDescent="0.25">
      <c r="A4099" s="42" t="s">
        <v>190</v>
      </c>
      <c r="B4099" s="42" t="s">
        <v>45</v>
      </c>
      <c r="C4099" s="42" t="s">
        <v>2542</v>
      </c>
      <c r="D4099" s="42" t="s">
        <v>409</v>
      </c>
      <c r="E4099">
        <v>0</v>
      </c>
      <c r="F4099">
        <v>13</v>
      </c>
      <c r="G4099" s="2">
        <v>44648</v>
      </c>
      <c r="H4099" s="42" t="s">
        <v>647</v>
      </c>
      <c r="I4099" s="42" t="s">
        <v>65</v>
      </c>
      <c r="J4099" s="42" t="s">
        <v>420</v>
      </c>
      <c r="K4099" s="42" t="s">
        <v>2542</v>
      </c>
      <c r="L4099" s="2">
        <v>46325</v>
      </c>
      <c r="M4099" s="42" t="s">
        <v>582</v>
      </c>
    </row>
    <row r="4100" spans="1:13" x14ac:dyDescent="0.25">
      <c r="A4100" s="42" t="s">
        <v>190</v>
      </c>
      <c r="B4100" s="42" t="s">
        <v>45</v>
      </c>
      <c r="C4100" s="42" t="s">
        <v>682</v>
      </c>
      <c r="D4100" s="42" t="s">
        <v>409</v>
      </c>
      <c r="E4100">
        <v>0</v>
      </c>
      <c r="F4100">
        <v>13</v>
      </c>
      <c r="G4100" s="2">
        <v>44648</v>
      </c>
      <c r="H4100" s="42" t="s">
        <v>647</v>
      </c>
      <c r="I4100" s="42" t="s">
        <v>65</v>
      </c>
      <c r="J4100" s="42" t="s">
        <v>420</v>
      </c>
      <c r="K4100" s="42" t="s">
        <v>682</v>
      </c>
      <c r="L4100" s="2">
        <v>46324</v>
      </c>
      <c r="M4100" s="42" t="s">
        <v>582</v>
      </c>
    </row>
    <row r="4101" spans="1:13" x14ac:dyDescent="0.25">
      <c r="A4101" s="42" t="s">
        <v>190</v>
      </c>
      <c r="B4101" s="42" t="s">
        <v>45</v>
      </c>
      <c r="C4101" s="42" t="s">
        <v>552</v>
      </c>
      <c r="D4101" s="42" t="s">
        <v>409</v>
      </c>
      <c r="E4101">
        <v>0</v>
      </c>
      <c r="F4101">
        <v>13</v>
      </c>
      <c r="G4101" s="2">
        <v>44648</v>
      </c>
      <c r="H4101" s="42" t="s">
        <v>647</v>
      </c>
      <c r="I4101" s="42" t="s">
        <v>65</v>
      </c>
      <c r="J4101" s="42" t="s">
        <v>420</v>
      </c>
      <c r="K4101" s="42" t="s">
        <v>552</v>
      </c>
      <c r="L4101" s="2">
        <v>46295</v>
      </c>
      <c r="M4101" s="42" t="s">
        <v>582</v>
      </c>
    </row>
    <row r="4102" spans="1:13" x14ac:dyDescent="0.25">
      <c r="A4102" s="42" t="s">
        <v>190</v>
      </c>
      <c r="B4102" s="42" t="s">
        <v>45</v>
      </c>
      <c r="C4102" s="42" t="s">
        <v>2541</v>
      </c>
      <c r="D4102" s="42" t="s">
        <v>409</v>
      </c>
      <c r="E4102">
        <v>0</v>
      </c>
      <c r="F4102">
        <v>13</v>
      </c>
      <c r="G4102" s="2">
        <v>44648</v>
      </c>
      <c r="H4102" s="42" t="s">
        <v>647</v>
      </c>
      <c r="I4102" s="42" t="s">
        <v>65</v>
      </c>
      <c r="J4102" s="42" t="s">
        <v>420</v>
      </c>
      <c r="K4102" s="42" t="s">
        <v>2541</v>
      </c>
      <c r="L4102" s="2">
        <v>46295</v>
      </c>
      <c r="M4102" s="42" t="s">
        <v>582</v>
      </c>
    </row>
    <row r="4103" spans="1:13" x14ac:dyDescent="0.25">
      <c r="A4103" s="42" t="s">
        <v>190</v>
      </c>
      <c r="B4103" s="42" t="s">
        <v>45</v>
      </c>
      <c r="C4103" s="42" t="s">
        <v>2543</v>
      </c>
      <c r="D4103" s="42" t="s">
        <v>409</v>
      </c>
      <c r="E4103">
        <v>0</v>
      </c>
      <c r="F4103">
        <v>13</v>
      </c>
      <c r="G4103" s="2">
        <v>44648</v>
      </c>
      <c r="H4103" s="42" t="s">
        <v>647</v>
      </c>
      <c r="I4103" s="42" t="s">
        <v>65</v>
      </c>
      <c r="J4103" s="42" t="s">
        <v>420</v>
      </c>
      <c r="K4103" s="42" t="s">
        <v>2543</v>
      </c>
      <c r="L4103" s="2">
        <v>46290</v>
      </c>
      <c r="M4103" s="42" t="s">
        <v>582</v>
      </c>
    </row>
    <row r="4104" spans="1:13" x14ac:dyDescent="0.25">
      <c r="A4104" s="42" t="s">
        <v>190</v>
      </c>
      <c r="B4104" s="42" t="s">
        <v>45</v>
      </c>
      <c r="C4104" s="42" t="s">
        <v>682</v>
      </c>
      <c r="D4104" s="42" t="s">
        <v>409</v>
      </c>
      <c r="E4104">
        <v>0</v>
      </c>
      <c r="F4104">
        <v>13</v>
      </c>
      <c r="G4104" s="2">
        <v>44648</v>
      </c>
      <c r="H4104" s="42" t="s">
        <v>647</v>
      </c>
      <c r="I4104" s="42" t="s">
        <v>65</v>
      </c>
      <c r="J4104" s="42" t="s">
        <v>420</v>
      </c>
      <c r="K4104" s="42" t="s">
        <v>682</v>
      </c>
      <c r="L4104" s="2">
        <v>46263</v>
      </c>
      <c r="M4104" s="42" t="s">
        <v>582</v>
      </c>
    </row>
    <row r="4105" spans="1:13" x14ac:dyDescent="0.25">
      <c r="A4105" s="42" t="s">
        <v>190</v>
      </c>
      <c r="B4105" s="42" t="s">
        <v>45</v>
      </c>
      <c r="C4105" s="42" t="s">
        <v>2543</v>
      </c>
      <c r="D4105" s="42" t="s">
        <v>409</v>
      </c>
      <c r="E4105">
        <v>0</v>
      </c>
      <c r="F4105">
        <v>13</v>
      </c>
      <c r="G4105" s="2">
        <v>44648</v>
      </c>
      <c r="H4105" s="42" t="s">
        <v>647</v>
      </c>
      <c r="I4105" s="42" t="s">
        <v>65</v>
      </c>
      <c r="J4105" s="42" t="s">
        <v>420</v>
      </c>
      <c r="K4105" s="42" t="s">
        <v>2543</v>
      </c>
      <c r="L4105" s="2">
        <v>46262</v>
      </c>
      <c r="M4105" s="42" t="s">
        <v>582</v>
      </c>
    </row>
    <row r="4106" spans="1:13" x14ac:dyDescent="0.25">
      <c r="A4106" s="42" t="s">
        <v>190</v>
      </c>
      <c r="B4106" s="42" t="s">
        <v>45</v>
      </c>
      <c r="C4106" s="42" t="s">
        <v>2541</v>
      </c>
      <c r="D4106" s="42" t="s">
        <v>409</v>
      </c>
      <c r="E4106">
        <v>0</v>
      </c>
      <c r="F4106">
        <v>13</v>
      </c>
      <c r="G4106" s="2">
        <v>44648</v>
      </c>
      <c r="H4106" s="42" t="s">
        <v>647</v>
      </c>
      <c r="I4106" s="42" t="s">
        <v>65</v>
      </c>
      <c r="J4106" s="42" t="s">
        <v>420</v>
      </c>
      <c r="K4106" s="42" t="s">
        <v>2541</v>
      </c>
      <c r="L4106" s="2">
        <v>46262</v>
      </c>
      <c r="M4106" s="42" t="s">
        <v>582</v>
      </c>
    </row>
    <row r="4107" spans="1:13" x14ac:dyDescent="0.25">
      <c r="A4107" s="42" t="s">
        <v>190</v>
      </c>
      <c r="B4107" s="42" t="s">
        <v>45</v>
      </c>
      <c r="C4107" s="42" t="s">
        <v>2541</v>
      </c>
      <c r="D4107" s="42" t="s">
        <v>409</v>
      </c>
      <c r="E4107">
        <v>0</v>
      </c>
      <c r="F4107">
        <v>13</v>
      </c>
      <c r="G4107" s="2">
        <v>44648</v>
      </c>
      <c r="H4107" s="42" t="s">
        <v>647</v>
      </c>
      <c r="I4107" s="42" t="s">
        <v>65</v>
      </c>
      <c r="J4107" s="42" t="s">
        <v>420</v>
      </c>
      <c r="K4107" s="42" t="s">
        <v>2541</v>
      </c>
      <c r="L4107" s="2">
        <v>46262</v>
      </c>
      <c r="M4107" s="42" t="s">
        <v>582</v>
      </c>
    </row>
    <row r="4108" spans="1:13" x14ac:dyDescent="0.25">
      <c r="A4108" s="42" t="s">
        <v>190</v>
      </c>
      <c r="B4108" s="42" t="s">
        <v>45</v>
      </c>
      <c r="C4108" s="42" t="s">
        <v>715</v>
      </c>
      <c r="D4108" s="42" t="s">
        <v>409</v>
      </c>
      <c r="E4108">
        <v>0</v>
      </c>
      <c r="F4108">
        <v>13</v>
      </c>
      <c r="G4108" s="2">
        <v>44648</v>
      </c>
      <c r="H4108" s="42" t="s">
        <v>647</v>
      </c>
      <c r="I4108" s="42" t="s">
        <v>65</v>
      </c>
      <c r="J4108" s="42" t="s">
        <v>420</v>
      </c>
      <c r="K4108" s="42" t="s">
        <v>715</v>
      </c>
      <c r="L4108" s="2">
        <v>46262</v>
      </c>
      <c r="M4108" s="42" t="s">
        <v>582</v>
      </c>
    </row>
    <row r="4109" spans="1:13" x14ac:dyDescent="0.25">
      <c r="A4109" s="42" t="s">
        <v>190</v>
      </c>
      <c r="B4109" s="42" t="s">
        <v>45</v>
      </c>
      <c r="C4109" s="42" t="s">
        <v>2542</v>
      </c>
      <c r="D4109" s="42" t="s">
        <v>409</v>
      </c>
      <c r="E4109">
        <v>0</v>
      </c>
      <c r="F4109">
        <v>13</v>
      </c>
      <c r="G4109" s="2">
        <v>44648</v>
      </c>
      <c r="H4109" s="42" t="s">
        <v>647</v>
      </c>
      <c r="I4109" s="42" t="s">
        <v>65</v>
      </c>
      <c r="J4109" s="42" t="s">
        <v>420</v>
      </c>
      <c r="K4109" s="42" t="s">
        <v>2542</v>
      </c>
      <c r="L4109" s="2">
        <v>46262</v>
      </c>
      <c r="M4109" s="42" t="s">
        <v>582</v>
      </c>
    </row>
    <row r="4110" spans="1:13" x14ac:dyDescent="0.25">
      <c r="A4110" s="42" t="s">
        <v>190</v>
      </c>
      <c r="B4110" s="42" t="s">
        <v>45</v>
      </c>
      <c r="C4110" s="42" t="s">
        <v>552</v>
      </c>
      <c r="D4110" s="42" t="s">
        <v>409</v>
      </c>
      <c r="E4110">
        <v>0</v>
      </c>
      <c r="F4110">
        <v>13</v>
      </c>
      <c r="G4110" s="2">
        <v>44648</v>
      </c>
      <c r="H4110" s="42" t="s">
        <v>647</v>
      </c>
      <c r="I4110" s="42" t="s">
        <v>65</v>
      </c>
      <c r="J4110" s="42" t="s">
        <v>420</v>
      </c>
      <c r="K4110" s="42" t="s">
        <v>552</v>
      </c>
      <c r="L4110" s="2">
        <v>46262</v>
      </c>
      <c r="M4110" s="42" t="s">
        <v>582</v>
      </c>
    </row>
    <row r="4111" spans="1:13" x14ac:dyDescent="0.25">
      <c r="A4111" s="42" t="s">
        <v>190</v>
      </c>
      <c r="B4111" s="42" t="s">
        <v>45</v>
      </c>
      <c r="C4111" s="42" t="s">
        <v>239</v>
      </c>
      <c r="D4111" s="42" t="s">
        <v>409</v>
      </c>
      <c r="E4111">
        <v>0</v>
      </c>
      <c r="F4111">
        <v>13</v>
      </c>
      <c r="G4111" s="2">
        <v>44648</v>
      </c>
      <c r="H4111" s="42" t="s">
        <v>647</v>
      </c>
      <c r="I4111" s="42" t="s">
        <v>65</v>
      </c>
      <c r="J4111" s="42" t="s">
        <v>420</v>
      </c>
      <c r="K4111" s="42" t="s">
        <v>239</v>
      </c>
      <c r="L4111" s="2">
        <v>46261</v>
      </c>
      <c r="M4111" s="42" t="s">
        <v>582</v>
      </c>
    </row>
    <row r="4112" spans="1:13" x14ac:dyDescent="0.25">
      <c r="A4112" s="42" t="s">
        <v>190</v>
      </c>
      <c r="B4112" s="42" t="s">
        <v>45</v>
      </c>
      <c r="C4112" s="42" t="s">
        <v>2542</v>
      </c>
      <c r="D4112" s="42" t="s">
        <v>409</v>
      </c>
      <c r="E4112">
        <v>0</v>
      </c>
      <c r="F4112">
        <v>13</v>
      </c>
      <c r="G4112" s="2">
        <v>44648</v>
      </c>
      <c r="H4112" s="42" t="s">
        <v>647</v>
      </c>
      <c r="I4112" s="42" t="s">
        <v>65</v>
      </c>
      <c r="J4112" s="42" t="s">
        <v>420</v>
      </c>
      <c r="K4112" s="42" t="s">
        <v>2542</v>
      </c>
      <c r="L4112" s="2">
        <v>46234</v>
      </c>
      <c r="M4112" s="42" t="s">
        <v>582</v>
      </c>
    </row>
    <row r="4113" spans="1:13" x14ac:dyDescent="0.25">
      <c r="A4113" s="42" t="s">
        <v>190</v>
      </c>
      <c r="B4113" s="42" t="s">
        <v>45</v>
      </c>
      <c r="C4113" s="42" t="s">
        <v>684</v>
      </c>
      <c r="D4113" s="42" t="s">
        <v>409</v>
      </c>
      <c r="E4113">
        <v>0</v>
      </c>
      <c r="F4113">
        <v>13</v>
      </c>
      <c r="G4113" s="2">
        <v>44648</v>
      </c>
      <c r="H4113" s="42" t="s">
        <v>647</v>
      </c>
      <c r="I4113" s="42" t="s">
        <v>65</v>
      </c>
      <c r="J4113" s="42" t="s">
        <v>420</v>
      </c>
      <c r="K4113" s="42" t="s">
        <v>684</v>
      </c>
      <c r="L4113" s="2">
        <v>46234</v>
      </c>
      <c r="M4113" s="42" t="s">
        <v>582</v>
      </c>
    </row>
    <row r="4114" spans="1:13" x14ac:dyDescent="0.25">
      <c r="A4114" s="42" t="s">
        <v>190</v>
      </c>
      <c r="B4114" s="42" t="s">
        <v>45</v>
      </c>
      <c r="C4114" s="42" t="s">
        <v>2543</v>
      </c>
      <c r="D4114" s="42" t="s">
        <v>409</v>
      </c>
      <c r="E4114">
        <v>0</v>
      </c>
      <c r="F4114">
        <v>13</v>
      </c>
      <c r="G4114" s="2">
        <v>44648</v>
      </c>
      <c r="H4114" s="42" t="s">
        <v>647</v>
      </c>
      <c r="I4114" s="42" t="s">
        <v>65</v>
      </c>
      <c r="J4114" s="42" t="s">
        <v>420</v>
      </c>
      <c r="K4114" s="42" t="s">
        <v>2543</v>
      </c>
      <c r="L4114" s="2">
        <v>46234</v>
      </c>
      <c r="M4114" s="42" t="s">
        <v>582</v>
      </c>
    </row>
    <row r="4115" spans="1:13" x14ac:dyDescent="0.25">
      <c r="A4115" s="42" t="s">
        <v>190</v>
      </c>
      <c r="B4115" s="42" t="s">
        <v>45</v>
      </c>
      <c r="C4115" s="42" t="s">
        <v>2544</v>
      </c>
      <c r="D4115" s="42" t="s">
        <v>409</v>
      </c>
      <c r="E4115">
        <v>0</v>
      </c>
      <c r="F4115">
        <v>13</v>
      </c>
      <c r="G4115" s="2">
        <v>44648</v>
      </c>
      <c r="H4115" s="42" t="s">
        <v>647</v>
      </c>
      <c r="I4115" s="42" t="s">
        <v>65</v>
      </c>
      <c r="J4115" s="42" t="s">
        <v>420</v>
      </c>
      <c r="K4115" s="42" t="s">
        <v>2544</v>
      </c>
      <c r="L4115" s="2">
        <v>46233</v>
      </c>
      <c r="M4115" s="42" t="s">
        <v>582</v>
      </c>
    </row>
    <row r="4116" spans="1:13" x14ac:dyDescent="0.25">
      <c r="A4116" s="42" t="s">
        <v>190</v>
      </c>
      <c r="B4116" s="42" t="s">
        <v>45</v>
      </c>
      <c r="C4116" s="42" t="s">
        <v>715</v>
      </c>
      <c r="D4116" s="42" t="s">
        <v>409</v>
      </c>
      <c r="E4116">
        <v>0</v>
      </c>
      <c r="F4116">
        <v>13</v>
      </c>
      <c r="G4116" s="2">
        <v>44648</v>
      </c>
      <c r="H4116" s="42" t="s">
        <v>647</v>
      </c>
      <c r="I4116" s="42" t="s">
        <v>65</v>
      </c>
      <c r="J4116" s="42" t="s">
        <v>420</v>
      </c>
      <c r="K4116" s="42" t="s">
        <v>715</v>
      </c>
      <c r="L4116" s="2">
        <v>46233</v>
      </c>
      <c r="M4116" s="42" t="s">
        <v>582</v>
      </c>
    </row>
    <row r="4117" spans="1:13" x14ac:dyDescent="0.25">
      <c r="A4117" s="42" t="s">
        <v>190</v>
      </c>
      <c r="B4117" s="42" t="s">
        <v>45</v>
      </c>
      <c r="C4117" s="42" t="s">
        <v>2541</v>
      </c>
      <c r="D4117" s="42" t="s">
        <v>409</v>
      </c>
      <c r="E4117">
        <v>0</v>
      </c>
      <c r="F4117">
        <v>13</v>
      </c>
      <c r="G4117" s="2">
        <v>44648</v>
      </c>
      <c r="H4117" s="42" t="s">
        <v>647</v>
      </c>
      <c r="I4117" s="42" t="s">
        <v>65</v>
      </c>
      <c r="J4117" s="42" t="s">
        <v>420</v>
      </c>
      <c r="K4117" s="42" t="s">
        <v>2541</v>
      </c>
      <c r="L4117" s="2">
        <v>46227</v>
      </c>
      <c r="M4117" s="42" t="s">
        <v>582</v>
      </c>
    </row>
    <row r="4118" spans="1:13" x14ac:dyDescent="0.25">
      <c r="A4118" s="42" t="s">
        <v>190</v>
      </c>
      <c r="B4118" s="42" t="s">
        <v>45</v>
      </c>
      <c r="C4118" s="42" t="s">
        <v>683</v>
      </c>
      <c r="D4118" s="42" t="s">
        <v>409</v>
      </c>
      <c r="E4118">
        <v>0</v>
      </c>
      <c r="F4118">
        <v>13</v>
      </c>
      <c r="G4118" s="2">
        <v>44648</v>
      </c>
      <c r="H4118" s="42" t="s">
        <v>647</v>
      </c>
      <c r="I4118" s="42" t="s">
        <v>65</v>
      </c>
      <c r="J4118" s="42" t="s">
        <v>420</v>
      </c>
      <c r="K4118" s="42" t="s">
        <v>683</v>
      </c>
      <c r="L4118" s="2">
        <v>46203</v>
      </c>
      <c r="M4118" s="42" t="s">
        <v>582</v>
      </c>
    </row>
    <row r="4119" spans="1:13" x14ac:dyDescent="0.25">
      <c r="A4119" s="42" t="s">
        <v>190</v>
      </c>
      <c r="B4119" s="42" t="s">
        <v>45</v>
      </c>
      <c r="C4119" s="42" t="s">
        <v>2541</v>
      </c>
      <c r="D4119" s="42" t="s">
        <v>409</v>
      </c>
      <c r="E4119">
        <v>0</v>
      </c>
      <c r="F4119">
        <v>13</v>
      </c>
      <c r="G4119" s="2">
        <v>44648</v>
      </c>
      <c r="H4119" s="42" t="s">
        <v>647</v>
      </c>
      <c r="I4119" s="42" t="s">
        <v>65</v>
      </c>
      <c r="J4119" s="42" t="s">
        <v>420</v>
      </c>
      <c r="K4119" s="42" t="s">
        <v>2541</v>
      </c>
      <c r="L4119" s="2">
        <v>46200</v>
      </c>
      <c r="M4119" s="42" t="s">
        <v>582</v>
      </c>
    </row>
    <row r="4120" spans="1:13" x14ac:dyDescent="0.25">
      <c r="A4120" s="42" t="s">
        <v>190</v>
      </c>
      <c r="B4120" s="42" t="s">
        <v>45</v>
      </c>
      <c r="C4120" s="42" t="s">
        <v>552</v>
      </c>
      <c r="D4120" s="42" t="s">
        <v>409</v>
      </c>
      <c r="E4120">
        <v>0</v>
      </c>
      <c r="F4120">
        <v>13</v>
      </c>
      <c r="G4120" s="2">
        <v>44648</v>
      </c>
      <c r="H4120" s="42" t="s">
        <v>647</v>
      </c>
      <c r="I4120" s="42" t="s">
        <v>65</v>
      </c>
      <c r="J4120" s="42" t="s">
        <v>420</v>
      </c>
      <c r="K4120" s="42" t="s">
        <v>552</v>
      </c>
      <c r="L4120" s="2">
        <v>46199</v>
      </c>
      <c r="M4120" s="42" t="s">
        <v>582</v>
      </c>
    </row>
    <row r="4121" spans="1:13" x14ac:dyDescent="0.25">
      <c r="A4121" s="42" t="s">
        <v>190</v>
      </c>
      <c r="B4121" s="42" t="s">
        <v>45</v>
      </c>
      <c r="C4121" s="42" t="s">
        <v>2542</v>
      </c>
      <c r="D4121" s="42" t="s">
        <v>409</v>
      </c>
      <c r="E4121">
        <v>0</v>
      </c>
      <c r="F4121">
        <v>13</v>
      </c>
      <c r="G4121" s="2">
        <v>44648</v>
      </c>
      <c r="H4121" s="42" t="s">
        <v>647</v>
      </c>
      <c r="I4121" s="42" t="s">
        <v>65</v>
      </c>
      <c r="J4121" s="42" t="s">
        <v>420</v>
      </c>
      <c r="K4121" s="42" t="s">
        <v>2542</v>
      </c>
      <c r="L4121" s="2">
        <v>46199</v>
      </c>
      <c r="M4121" s="42" t="s">
        <v>582</v>
      </c>
    </row>
    <row r="4122" spans="1:13" x14ac:dyDescent="0.25">
      <c r="A4122" s="42" t="s">
        <v>190</v>
      </c>
      <c r="B4122" s="42" t="s">
        <v>45</v>
      </c>
      <c r="C4122" s="42" t="s">
        <v>239</v>
      </c>
      <c r="D4122" s="42" t="s">
        <v>409</v>
      </c>
      <c r="E4122">
        <v>0</v>
      </c>
      <c r="F4122">
        <v>13</v>
      </c>
      <c r="G4122" s="2">
        <v>44648</v>
      </c>
      <c r="H4122" s="42" t="s">
        <v>647</v>
      </c>
      <c r="I4122" s="42" t="s">
        <v>65</v>
      </c>
      <c r="J4122" s="42" t="s">
        <v>420</v>
      </c>
      <c r="K4122" s="42" t="s">
        <v>239</v>
      </c>
      <c r="L4122" s="2">
        <v>46199</v>
      </c>
      <c r="M4122" s="42" t="s">
        <v>582</v>
      </c>
    </row>
    <row r="4123" spans="1:13" x14ac:dyDescent="0.25">
      <c r="A4123" s="42" t="s">
        <v>190</v>
      </c>
      <c r="B4123" s="42" t="s">
        <v>45</v>
      </c>
      <c r="C4123" s="42" t="s">
        <v>682</v>
      </c>
      <c r="D4123" s="42" t="s">
        <v>409</v>
      </c>
      <c r="E4123">
        <v>0</v>
      </c>
      <c r="F4123">
        <v>13</v>
      </c>
      <c r="G4123" s="2">
        <v>44648</v>
      </c>
      <c r="H4123" s="42" t="s">
        <v>647</v>
      </c>
      <c r="I4123" s="42" t="s">
        <v>65</v>
      </c>
      <c r="J4123" s="42" t="s">
        <v>420</v>
      </c>
      <c r="K4123" s="42" t="s">
        <v>682</v>
      </c>
      <c r="L4123" s="2">
        <v>46199</v>
      </c>
      <c r="M4123" s="42" t="s">
        <v>582</v>
      </c>
    </row>
    <row r="4124" spans="1:13" x14ac:dyDescent="0.25">
      <c r="A4124" s="42" t="s">
        <v>190</v>
      </c>
      <c r="B4124" s="42" t="s">
        <v>45</v>
      </c>
      <c r="C4124" s="42" t="s">
        <v>684</v>
      </c>
      <c r="D4124" s="42" t="s">
        <v>409</v>
      </c>
      <c r="E4124">
        <v>0</v>
      </c>
      <c r="F4124">
        <v>13</v>
      </c>
      <c r="G4124" s="2">
        <v>44648</v>
      </c>
      <c r="H4124" s="42" t="s">
        <v>647</v>
      </c>
      <c r="I4124" s="42" t="s">
        <v>65</v>
      </c>
      <c r="J4124" s="42" t="s">
        <v>420</v>
      </c>
      <c r="K4124" s="42" t="s">
        <v>684</v>
      </c>
      <c r="L4124" s="2">
        <v>46199</v>
      </c>
      <c r="M4124" s="42" t="s">
        <v>582</v>
      </c>
    </row>
    <row r="4125" spans="1:13" x14ac:dyDescent="0.25">
      <c r="A4125" s="42" t="s">
        <v>190</v>
      </c>
      <c r="B4125" s="42" t="s">
        <v>45</v>
      </c>
      <c r="C4125" s="42" t="s">
        <v>2543</v>
      </c>
      <c r="D4125" s="42" t="s">
        <v>409</v>
      </c>
      <c r="E4125">
        <v>0</v>
      </c>
      <c r="F4125">
        <v>13</v>
      </c>
      <c r="G4125" s="2">
        <v>44648</v>
      </c>
      <c r="H4125" s="42" t="s">
        <v>647</v>
      </c>
      <c r="I4125" s="42" t="s">
        <v>65</v>
      </c>
      <c r="J4125" s="42" t="s">
        <v>420</v>
      </c>
      <c r="K4125" s="42" t="s">
        <v>2543</v>
      </c>
      <c r="L4125" s="2">
        <v>46198</v>
      </c>
      <c r="M4125" s="42" t="s">
        <v>582</v>
      </c>
    </row>
    <row r="4126" spans="1:13" x14ac:dyDescent="0.25">
      <c r="A4126" s="42" t="s">
        <v>190</v>
      </c>
      <c r="B4126" s="42" t="s">
        <v>45</v>
      </c>
      <c r="C4126" s="42" t="s">
        <v>715</v>
      </c>
      <c r="D4126" s="42" t="s">
        <v>409</v>
      </c>
      <c r="E4126">
        <v>0</v>
      </c>
      <c r="F4126">
        <v>13</v>
      </c>
      <c r="G4126" s="2">
        <v>44648</v>
      </c>
      <c r="H4126" s="42" t="s">
        <v>647</v>
      </c>
      <c r="I4126" s="42" t="s">
        <v>65</v>
      </c>
      <c r="J4126" s="42" t="s">
        <v>420</v>
      </c>
      <c r="K4126" s="42" t="s">
        <v>715</v>
      </c>
      <c r="L4126" s="2">
        <v>46198</v>
      </c>
      <c r="M4126" s="42" t="s">
        <v>582</v>
      </c>
    </row>
    <row r="4127" spans="1:13" x14ac:dyDescent="0.25">
      <c r="A4127" s="42" t="s">
        <v>190</v>
      </c>
      <c r="B4127" s="42" t="s">
        <v>45</v>
      </c>
      <c r="C4127" s="42" t="s">
        <v>715</v>
      </c>
      <c r="D4127" s="42" t="s">
        <v>409</v>
      </c>
      <c r="E4127">
        <v>0</v>
      </c>
      <c r="F4127">
        <v>13</v>
      </c>
      <c r="G4127" s="2">
        <v>44648</v>
      </c>
      <c r="H4127" s="42" t="s">
        <v>647</v>
      </c>
      <c r="I4127" s="42" t="s">
        <v>65</v>
      </c>
      <c r="J4127" s="42" t="s">
        <v>420</v>
      </c>
      <c r="K4127" s="42" t="s">
        <v>715</v>
      </c>
      <c r="L4127" s="2">
        <v>46172</v>
      </c>
      <c r="M4127" s="42" t="s">
        <v>582</v>
      </c>
    </row>
    <row r="4128" spans="1:13" x14ac:dyDescent="0.25">
      <c r="A4128" s="42" t="s">
        <v>190</v>
      </c>
      <c r="B4128" s="42" t="s">
        <v>45</v>
      </c>
      <c r="C4128" s="42" t="s">
        <v>2543</v>
      </c>
      <c r="D4128" s="42" t="s">
        <v>409</v>
      </c>
      <c r="E4128">
        <v>0</v>
      </c>
      <c r="F4128">
        <v>13</v>
      </c>
      <c r="G4128" s="2">
        <v>44648</v>
      </c>
      <c r="H4128" s="42" t="s">
        <v>647</v>
      </c>
      <c r="I4128" s="42" t="s">
        <v>65</v>
      </c>
      <c r="J4128" s="42" t="s">
        <v>420</v>
      </c>
      <c r="K4128" s="42" t="s">
        <v>2543</v>
      </c>
      <c r="L4128" s="2">
        <v>46172</v>
      </c>
      <c r="M4128" s="42" t="s">
        <v>582</v>
      </c>
    </row>
    <row r="4129" spans="1:13" x14ac:dyDescent="0.25">
      <c r="A4129" s="42" t="s">
        <v>190</v>
      </c>
      <c r="B4129" s="42" t="s">
        <v>45</v>
      </c>
      <c r="C4129" s="42" t="s">
        <v>2541</v>
      </c>
      <c r="D4129" s="42" t="s">
        <v>409</v>
      </c>
      <c r="E4129">
        <v>0</v>
      </c>
      <c r="F4129">
        <v>13</v>
      </c>
      <c r="G4129" s="2">
        <v>44648</v>
      </c>
      <c r="H4129" s="42" t="s">
        <v>647</v>
      </c>
      <c r="I4129" s="42" t="s">
        <v>65</v>
      </c>
      <c r="J4129" s="42" t="s">
        <v>420</v>
      </c>
      <c r="K4129" s="42" t="s">
        <v>2541</v>
      </c>
      <c r="L4129" s="2">
        <v>46172</v>
      </c>
      <c r="M4129" s="42" t="s">
        <v>582</v>
      </c>
    </row>
    <row r="4130" spans="1:13" x14ac:dyDescent="0.25">
      <c r="A4130" s="42" t="s">
        <v>190</v>
      </c>
      <c r="B4130" s="42" t="s">
        <v>45</v>
      </c>
      <c r="C4130" s="42" t="s">
        <v>2542</v>
      </c>
      <c r="D4130" s="42" t="s">
        <v>409</v>
      </c>
      <c r="E4130">
        <v>0</v>
      </c>
      <c r="F4130">
        <v>13</v>
      </c>
      <c r="G4130" s="2">
        <v>44648</v>
      </c>
      <c r="H4130" s="42" t="s">
        <v>647</v>
      </c>
      <c r="I4130" s="42" t="s">
        <v>65</v>
      </c>
      <c r="J4130" s="42" t="s">
        <v>420</v>
      </c>
      <c r="K4130" s="42" t="s">
        <v>2542</v>
      </c>
      <c r="L4130" s="2">
        <v>46171</v>
      </c>
      <c r="M4130" s="42" t="s">
        <v>582</v>
      </c>
    </row>
    <row r="4131" spans="1:13" x14ac:dyDescent="0.25">
      <c r="A4131" s="42" t="s">
        <v>190</v>
      </c>
      <c r="B4131" s="42" t="s">
        <v>45</v>
      </c>
      <c r="C4131" s="42" t="s">
        <v>552</v>
      </c>
      <c r="D4131" s="42" t="s">
        <v>409</v>
      </c>
      <c r="E4131">
        <v>0</v>
      </c>
      <c r="F4131">
        <v>13</v>
      </c>
      <c r="G4131" s="2">
        <v>44648</v>
      </c>
      <c r="H4131" s="42" t="s">
        <v>647</v>
      </c>
      <c r="I4131" s="42" t="s">
        <v>65</v>
      </c>
      <c r="J4131" s="42" t="s">
        <v>420</v>
      </c>
      <c r="K4131" s="42" t="s">
        <v>552</v>
      </c>
      <c r="L4131" s="2">
        <v>46171</v>
      </c>
      <c r="M4131" s="42" t="s">
        <v>582</v>
      </c>
    </row>
    <row r="4132" spans="1:13" x14ac:dyDescent="0.25">
      <c r="A4132" s="42" t="s">
        <v>190</v>
      </c>
      <c r="B4132" s="42" t="s">
        <v>45</v>
      </c>
      <c r="C4132" s="42" t="s">
        <v>682</v>
      </c>
      <c r="D4132" s="42" t="s">
        <v>409</v>
      </c>
      <c r="E4132">
        <v>0</v>
      </c>
      <c r="F4132">
        <v>13</v>
      </c>
      <c r="G4132" s="2">
        <v>44648</v>
      </c>
      <c r="H4132" s="42" t="s">
        <v>647</v>
      </c>
      <c r="I4132" s="42" t="s">
        <v>65</v>
      </c>
      <c r="J4132" s="42" t="s">
        <v>420</v>
      </c>
      <c r="K4132" s="42" t="s">
        <v>682</v>
      </c>
      <c r="L4132" s="2">
        <v>46171</v>
      </c>
      <c r="M4132" s="42" t="s">
        <v>582</v>
      </c>
    </row>
    <row r="4133" spans="1:13" x14ac:dyDescent="0.25">
      <c r="A4133" s="42" t="s">
        <v>190</v>
      </c>
      <c r="B4133" s="42" t="s">
        <v>45</v>
      </c>
      <c r="C4133" s="42" t="s">
        <v>684</v>
      </c>
      <c r="D4133" s="42" t="s">
        <v>409</v>
      </c>
      <c r="E4133">
        <v>0</v>
      </c>
      <c r="F4133">
        <v>13</v>
      </c>
      <c r="G4133" s="2">
        <v>44648</v>
      </c>
      <c r="H4133" s="42" t="s">
        <v>647</v>
      </c>
      <c r="I4133" s="42" t="s">
        <v>65</v>
      </c>
      <c r="J4133" s="42" t="s">
        <v>420</v>
      </c>
      <c r="K4133" s="42" t="s">
        <v>684</v>
      </c>
      <c r="L4133" s="2">
        <v>46170</v>
      </c>
      <c r="M4133" s="42" t="s">
        <v>582</v>
      </c>
    </row>
    <row r="4134" spans="1:13" x14ac:dyDescent="0.25">
      <c r="A4134" s="42" t="s">
        <v>190</v>
      </c>
      <c r="B4134" s="42" t="s">
        <v>45</v>
      </c>
      <c r="C4134" s="42" t="s">
        <v>683</v>
      </c>
      <c r="D4134" s="42" t="s">
        <v>409</v>
      </c>
      <c r="E4134">
        <v>0</v>
      </c>
      <c r="F4134">
        <v>13</v>
      </c>
      <c r="G4134" s="2">
        <v>44648</v>
      </c>
      <c r="H4134" s="42" t="s">
        <v>647</v>
      </c>
      <c r="I4134" s="42" t="s">
        <v>65</v>
      </c>
      <c r="J4134" s="42" t="s">
        <v>420</v>
      </c>
      <c r="K4134" s="42" t="s">
        <v>683</v>
      </c>
      <c r="L4134" s="2">
        <v>46169</v>
      </c>
      <c r="M4134" s="42" t="s">
        <v>582</v>
      </c>
    </row>
    <row r="4135" spans="1:13" x14ac:dyDescent="0.25">
      <c r="A4135" s="42" t="s">
        <v>190</v>
      </c>
      <c r="B4135" s="42" t="s">
        <v>45</v>
      </c>
      <c r="C4135" s="42" t="s">
        <v>239</v>
      </c>
      <c r="D4135" s="42" t="s">
        <v>409</v>
      </c>
      <c r="E4135">
        <v>0</v>
      </c>
      <c r="F4135">
        <v>13</v>
      </c>
      <c r="G4135" s="2">
        <v>44648</v>
      </c>
      <c r="H4135" s="42" t="s">
        <v>647</v>
      </c>
      <c r="I4135" s="42" t="s">
        <v>65</v>
      </c>
      <c r="J4135" s="42" t="s">
        <v>420</v>
      </c>
      <c r="K4135" s="42" t="s">
        <v>239</v>
      </c>
      <c r="L4135" s="2">
        <v>46142</v>
      </c>
      <c r="M4135" s="42" t="s">
        <v>582</v>
      </c>
    </row>
    <row r="4136" spans="1:13" x14ac:dyDescent="0.25">
      <c r="A4136" s="42" t="s">
        <v>190</v>
      </c>
      <c r="B4136" s="42" t="s">
        <v>45</v>
      </c>
      <c r="C4136" s="42" t="s">
        <v>2544</v>
      </c>
      <c r="D4136" s="42" t="s">
        <v>409</v>
      </c>
      <c r="E4136">
        <v>0</v>
      </c>
      <c r="F4136">
        <v>13</v>
      </c>
      <c r="G4136" s="2">
        <v>44648</v>
      </c>
      <c r="H4136" s="42" t="s">
        <v>647</v>
      </c>
      <c r="I4136" s="42" t="s">
        <v>65</v>
      </c>
      <c r="J4136" s="42" t="s">
        <v>420</v>
      </c>
      <c r="K4136" s="42" t="s">
        <v>2544</v>
      </c>
      <c r="L4136" s="2">
        <v>46142</v>
      </c>
      <c r="M4136" s="42" t="s">
        <v>582</v>
      </c>
    </row>
    <row r="4137" spans="1:13" x14ac:dyDescent="0.25">
      <c r="A4137" s="42" t="s">
        <v>190</v>
      </c>
      <c r="B4137" s="42" t="s">
        <v>45</v>
      </c>
      <c r="C4137" s="42" t="s">
        <v>2543</v>
      </c>
      <c r="D4137" s="42" t="s">
        <v>409</v>
      </c>
      <c r="E4137">
        <v>0</v>
      </c>
      <c r="F4137">
        <v>13</v>
      </c>
      <c r="G4137" s="2">
        <v>44648</v>
      </c>
      <c r="H4137" s="42" t="s">
        <v>647</v>
      </c>
      <c r="I4137" s="42" t="s">
        <v>65</v>
      </c>
      <c r="J4137" s="42" t="s">
        <v>420</v>
      </c>
      <c r="K4137" s="42" t="s">
        <v>2543</v>
      </c>
      <c r="L4137" s="2">
        <v>46142</v>
      </c>
      <c r="M4137" s="42" t="s">
        <v>582</v>
      </c>
    </row>
    <row r="4138" spans="1:13" x14ac:dyDescent="0.25">
      <c r="A4138" s="42" t="s">
        <v>190</v>
      </c>
      <c r="B4138" s="42" t="s">
        <v>45</v>
      </c>
      <c r="C4138" s="42" t="s">
        <v>2542</v>
      </c>
      <c r="D4138" s="42" t="s">
        <v>409</v>
      </c>
      <c r="E4138">
        <v>0</v>
      </c>
      <c r="F4138">
        <v>13</v>
      </c>
      <c r="G4138" s="2">
        <v>44648</v>
      </c>
      <c r="H4138" s="42" t="s">
        <v>647</v>
      </c>
      <c r="I4138" s="42" t="s">
        <v>65</v>
      </c>
      <c r="J4138" s="42" t="s">
        <v>420</v>
      </c>
      <c r="K4138" s="42" t="s">
        <v>2542</v>
      </c>
      <c r="L4138" s="2">
        <v>46142</v>
      </c>
      <c r="M4138" s="42" t="s">
        <v>582</v>
      </c>
    </row>
    <row r="4139" spans="1:13" x14ac:dyDescent="0.25">
      <c r="A4139" s="42" t="s">
        <v>190</v>
      </c>
      <c r="B4139" s="42" t="s">
        <v>45</v>
      </c>
      <c r="C4139" s="42" t="s">
        <v>682</v>
      </c>
      <c r="D4139" s="42" t="s">
        <v>409</v>
      </c>
      <c r="E4139">
        <v>0</v>
      </c>
      <c r="F4139">
        <v>13</v>
      </c>
      <c r="G4139" s="2">
        <v>44648</v>
      </c>
      <c r="H4139" s="42" t="s">
        <v>647</v>
      </c>
      <c r="I4139" s="42" t="s">
        <v>65</v>
      </c>
      <c r="J4139" s="42" t="s">
        <v>420</v>
      </c>
      <c r="K4139" s="42" t="s">
        <v>682</v>
      </c>
      <c r="L4139" s="2">
        <v>46142</v>
      </c>
      <c r="M4139" s="42" t="s">
        <v>582</v>
      </c>
    </row>
    <row r="4140" spans="1:13" x14ac:dyDescent="0.25">
      <c r="A4140" s="42" t="s">
        <v>190</v>
      </c>
      <c r="B4140" s="42" t="s">
        <v>45</v>
      </c>
      <c r="C4140" s="42" t="s">
        <v>683</v>
      </c>
      <c r="D4140" s="42" t="s">
        <v>409</v>
      </c>
      <c r="E4140">
        <v>0</v>
      </c>
      <c r="F4140">
        <v>13</v>
      </c>
      <c r="G4140" s="2">
        <v>44648</v>
      </c>
      <c r="H4140" s="42" t="s">
        <v>647</v>
      </c>
      <c r="I4140" s="42" t="s">
        <v>65</v>
      </c>
      <c r="J4140" s="42" t="s">
        <v>420</v>
      </c>
      <c r="K4140" s="42" t="s">
        <v>683</v>
      </c>
      <c r="L4140" s="2">
        <v>46142</v>
      </c>
      <c r="M4140" s="42" t="s">
        <v>582</v>
      </c>
    </row>
    <row r="4141" spans="1:13" x14ac:dyDescent="0.25">
      <c r="A4141" s="42" t="s">
        <v>190</v>
      </c>
      <c r="B4141" s="42" t="s">
        <v>45</v>
      </c>
      <c r="C4141" s="42" t="s">
        <v>553</v>
      </c>
      <c r="D4141" s="42" t="s">
        <v>409</v>
      </c>
      <c r="E4141">
        <v>0</v>
      </c>
      <c r="F4141">
        <v>13</v>
      </c>
      <c r="G4141" s="2">
        <v>44648</v>
      </c>
      <c r="H4141" s="42" t="s">
        <v>647</v>
      </c>
      <c r="I4141" s="42" t="s">
        <v>65</v>
      </c>
      <c r="J4141" s="42" t="s">
        <v>420</v>
      </c>
      <c r="K4141" s="42" t="s">
        <v>553</v>
      </c>
      <c r="L4141" s="2">
        <v>46142</v>
      </c>
      <c r="M4141" s="42" t="s">
        <v>582</v>
      </c>
    </row>
    <row r="4142" spans="1:13" x14ac:dyDescent="0.25">
      <c r="A4142" s="42" t="s">
        <v>190</v>
      </c>
      <c r="B4142" s="42" t="s">
        <v>45</v>
      </c>
      <c r="C4142" s="42" t="s">
        <v>2541</v>
      </c>
      <c r="D4142" s="42" t="s">
        <v>409</v>
      </c>
      <c r="E4142">
        <v>0</v>
      </c>
      <c r="F4142">
        <v>13</v>
      </c>
      <c r="G4142" s="2">
        <v>44648</v>
      </c>
      <c r="H4142" s="42" t="s">
        <v>647</v>
      </c>
      <c r="I4142" s="42" t="s">
        <v>65</v>
      </c>
      <c r="J4142" s="42" t="s">
        <v>420</v>
      </c>
      <c r="K4142" s="42" t="s">
        <v>2541</v>
      </c>
      <c r="L4142" s="2">
        <v>46137</v>
      </c>
      <c r="M4142" s="42" t="s">
        <v>582</v>
      </c>
    </row>
    <row r="4143" spans="1:13" x14ac:dyDescent="0.25">
      <c r="A4143" s="42" t="s">
        <v>190</v>
      </c>
      <c r="B4143" s="42" t="s">
        <v>45</v>
      </c>
      <c r="C4143" s="42" t="s">
        <v>715</v>
      </c>
      <c r="D4143" s="42" t="s">
        <v>409</v>
      </c>
      <c r="E4143">
        <v>0</v>
      </c>
      <c r="F4143">
        <v>13</v>
      </c>
      <c r="G4143" s="2">
        <v>44648</v>
      </c>
      <c r="H4143" s="42" t="s">
        <v>647</v>
      </c>
      <c r="I4143" s="42" t="s">
        <v>65</v>
      </c>
      <c r="J4143" s="42" t="s">
        <v>420</v>
      </c>
      <c r="K4143" s="42" t="s">
        <v>715</v>
      </c>
      <c r="L4143" s="2">
        <v>46137</v>
      </c>
      <c r="M4143" s="42" t="s">
        <v>582</v>
      </c>
    </row>
    <row r="4144" spans="1:13" x14ac:dyDescent="0.25">
      <c r="A4144" s="42" t="s">
        <v>190</v>
      </c>
      <c r="B4144" s="42" t="s">
        <v>45</v>
      </c>
      <c r="C4144" s="42" t="s">
        <v>239</v>
      </c>
      <c r="D4144" s="42" t="s">
        <v>409</v>
      </c>
      <c r="E4144">
        <v>0</v>
      </c>
      <c r="F4144">
        <v>13</v>
      </c>
      <c r="G4144" s="2">
        <v>44648</v>
      </c>
      <c r="H4144" s="42" t="s">
        <v>647</v>
      </c>
      <c r="I4144" s="42" t="s">
        <v>65</v>
      </c>
      <c r="J4144" s="42" t="s">
        <v>420</v>
      </c>
      <c r="K4144" s="42" t="s">
        <v>239</v>
      </c>
      <c r="L4144" s="2">
        <v>46112</v>
      </c>
      <c r="M4144" s="42" t="s">
        <v>582</v>
      </c>
    </row>
    <row r="4145" spans="1:13" x14ac:dyDescent="0.25">
      <c r="A4145" s="42" t="s">
        <v>190</v>
      </c>
      <c r="B4145" s="42" t="s">
        <v>45</v>
      </c>
      <c r="C4145" s="42" t="s">
        <v>2542</v>
      </c>
      <c r="D4145" s="42" t="s">
        <v>409</v>
      </c>
      <c r="E4145">
        <v>0</v>
      </c>
      <c r="F4145">
        <v>13</v>
      </c>
      <c r="G4145" s="2">
        <v>44648</v>
      </c>
      <c r="H4145" s="42" t="s">
        <v>647</v>
      </c>
      <c r="I4145" s="42" t="s">
        <v>65</v>
      </c>
      <c r="J4145" s="42" t="s">
        <v>420</v>
      </c>
      <c r="K4145" s="42" t="s">
        <v>2542</v>
      </c>
      <c r="L4145" s="2">
        <v>46109</v>
      </c>
      <c r="M4145" s="42" t="s">
        <v>582</v>
      </c>
    </row>
    <row r="4146" spans="1:13" x14ac:dyDescent="0.25">
      <c r="A4146" s="42" t="s">
        <v>190</v>
      </c>
      <c r="B4146" s="42" t="s">
        <v>45</v>
      </c>
      <c r="C4146" s="42" t="s">
        <v>715</v>
      </c>
      <c r="D4146" s="42" t="s">
        <v>409</v>
      </c>
      <c r="E4146">
        <v>0</v>
      </c>
      <c r="F4146">
        <v>13</v>
      </c>
      <c r="G4146" s="2">
        <v>44648</v>
      </c>
      <c r="H4146" s="42" t="s">
        <v>647</v>
      </c>
      <c r="I4146" s="42" t="s">
        <v>65</v>
      </c>
      <c r="J4146" s="42" t="s">
        <v>420</v>
      </c>
      <c r="K4146" s="42" t="s">
        <v>715</v>
      </c>
      <c r="L4146" s="2">
        <v>46109</v>
      </c>
      <c r="M4146" s="42" t="s">
        <v>582</v>
      </c>
    </row>
    <row r="4147" spans="1:13" x14ac:dyDescent="0.25">
      <c r="A4147" s="42" t="s">
        <v>190</v>
      </c>
      <c r="B4147" s="42" t="s">
        <v>45</v>
      </c>
      <c r="C4147" s="42" t="s">
        <v>682</v>
      </c>
      <c r="D4147" s="42" t="s">
        <v>409</v>
      </c>
      <c r="E4147">
        <v>0</v>
      </c>
      <c r="F4147">
        <v>13</v>
      </c>
      <c r="G4147" s="2">
        <v>44648</v>
      </c>
      <c r="H4147" s="42" t="s">
        <v>647</v>
      </c>
      <c r="I4147" s="42" t="s">
        <v>65</v>
      </c>
      <c r="J4147" s="42" t="s">
        <v>420</v>
      </c>
      <c r="K4147" s="42" t="s">
        <v>682</v>
      </c>
      <c r="L4147" s="2">
        <v>46109</v>
      </c>
      <c r="M4147" s="42" t="s">
        <v>582</v>
      </c>
    </row>
    <row r="4148" spans="1:13" x14ac:dyDescent="0.25">
      <c r="A4148" s="42" t="s">
        <v>190</v>
      </c>
      <c r="B4148" s="42" t="s">
        <v>45</v>
      </c>
      <c r="C4148" s="42" t="s">
        <v>2541</v>
      </c>
      <c r="D4148" s="42" t="s">
        <v>409</v>
      </c>
      <c r="E4148">
        <v>0</v>
      </c>
      <c r="F4148">
        <v>13</v>
      </c>
      <c r="G4148" s="2">
        <v>44648</v>
      </c>
      <c r="H4148" s="42" t="s">
        <v>647</v>
      </c>
      <c r="I4148" s="42" t="s">
        <v>65</v>
      </c>
      <c r="J4148" s="42" t="s">
        <v>420</v>
      </c>
      <c r="K4148" s="42" t="s">
        <v>2541</v>
      </c>
      <c r="L4148" s="2">
        <v>46109</v>
      </c>
      <c r="M4148" s="42" t="s">
        <v>582</v>
      </c>
    </row>
    <row r="4149" spans="1:13" x14ac:dyDescent="0.25">
      <c r="A4149" s="42" t="s">
        <v>190</v>
      </c>
      <c r="B4149" s="42" t="s">
        <v>45</v>
      </c>
      <c r="C4149" s="42" t="s">
        <v>684</v>
      </c>
      <c r="D4149" s="42" t="s">
        <v>409</v>
      </c>
      <c r="E4149">
        <v>0</v>
      </c>
      <c r="F4149">
        <v>13</v>
      </c>
      <c r="G4149" s="2">
        <v>44648</v>
      </c>
      <c r="H4149" s="42" t="s">
        <v>647</v>
      </c>
      <c r="I4149" s="42" t="s">
        <v>65</v>
      </c>
      <c r="J4149" s="42" t="s">
        <v>420</v>
      </c>
      <c r="K4149" s="42" t="s">
        <v>684</v>
      </c>
      <c r="L4149" s="2">
        <v>46108</v>
      </c>
      <c r="M4149" s="42" t="s">
        <v>582</v>
      </c>
    </row>
    <row r="4150" spans="1:13" x14ac:dyDescent="0.25">
      <c r="A4150" s="42" t="s">
        <v>190</v>
      </c>
      <c r="B4150" s="42" t="s">
        <v>45</v>
      </c>
      <c r="C4150" s="42" t="s">
        <v>553</v>
      </c>
      <c r="D4150" s="42" t="s">
        <v>409</v>
      </c>
      <c r="E4150">
        <v>0</v>
      </c>
      <c r="F4150">
        <v>13</v>
      </c>
      <c r="G4150" s="2">
        <v>44648</v>
      </c>
      <c r="H4150" s="42" t="s">
        <v>647</v>
      </c>
      <c r="I4150" s="42" t="s">
        <v>65</v>
      </c>
      <c r="J4150" s="42" t="s">
        <v>420</v>
      </c>
      <c r="K4150" s="42" t="s">
        <v>553</v>
      </c>
      <c r="L4150" s="2">
        <v>46108</v>
      </c>
      <c r="M4150" s="42" t="s">
        <v>582</v>
      </c>
    </row>
    <row r="4151" spans="1:13" x14ac:dyDescent="0.25">
      <c r="A4151" s="42" t="s">
        <v>190</v>
      </c>
      <c r="B4151" s="42" t="s">
        <v>45</v>
      </c>
      <c r="C4151" s="42" t="s">
        <v>552</v>
      </c>
      <c r="D4151" s="42" t="s">
        <v>409</v>
      </c>
      <c r="E4151">
        <v>0</v>
      </c>
      <c r="F4151">
        <v>13</v>
      </c>
      <c r="G4151" s="2">
        <v>44648</v>
      </c>
      <c r="H4151" s="42" t="s">
        <v>647</v>
      </c>
      <c r="I4151" s="42" t="s">
        <v>65</v>
      </c>
      <c r="J4151" s="42" t="s">
        <v>420</v>
      </c>
      <c r="K4151" s="42" t="s">
        <v>552</v>
      </c>
      <c r="L4151" s="2">
        <v>46108</v>
      </c>
      <c r="M4151" s="42" t="s">
        <v>582</v>
      </c>
    </row>
    <row r="4152" spans="1:13" x14ac:dyDescent="0.25">
      <c r="A4152" s="42" t="s">
        <v>190</v>
      </c>
      <c r="B4152" s="42" t="s">
        <v>45</v>
      </c>
      <c r="C4152" s="42" t="s">
        <v>2543</v>
      </c>
      <c r="D4152" s="42" t="s">
        <v>409</v>
      </c>
      <c r="E4152">
        <v>0</v>
      </c>
      <c r="F4152">
        <v>13</v>
      </c>
      <c r="G4152" s="2">
        <v>44648</v>
      </c>
      <c r="H4152" s="42" t="s">
        <v>647</v>
      </c>
      <c r="I4152" s="42" t="s">
        <v>65</v>
      </c>
      <c r="J4152" s="42" t="s">
        <v>420</v>
      </c>
      <c r="K4152" s="42" t="s">
        <v>2543</v>
      </c>
      <c r="L4152" s="2">
        <v>46108</v>
      </c>
      <c r="M4152" s="42" t="s">
        <v>582</v>
      </c>
    </row>
    <row r="4153" spans="1:13" x14ac:dyDescent="0.25">
      <c r="A4153" s="42" t="s">
        <v>190</v>
      </c>
      <c r="B4153" s="42" t="s">
        <v>45</v>
      </c>
      <c r="C4153" s="42" t="s">
        <v>683</v>
      </c>
      <c r="D4153" s="42" t="s">
        <v>409</v>
      </c>
      <c r="E4153">
        <v>0</v>
      </c>
      <c r="F4153">
        <v>13</v>
      </c>
      <c r="G4153" s="2">
        <v>44648</v>
      </c>
      <c r="H4153" s="42" t="s">
        <v>647</v>
      </c>
      <c r="I4153" s="42" t="s">
        <v>65</v>
      </c>
      <c r="J4153" s="42" t="s">
        <v>420</v>
      </c>
      <c r="K4153" s="42" t="s">
        <v>683</v>
      </c>
      <c r="L4153" s="2">
        <v>46107</v>
      </c>
      <c r="M4153" s="42" t="s">
        <v>582</v>
      </c>
    </row>
    <row r="4154" spans="1:13" x14ac:dyDescent="0.25">
      <c r="A4154" s="42" t="s">
        <v>190</v>
      </c>
      <c r="B4154" s="42" t="s">
        <v>45</v>
      </c>
      <c r="C4154" s="42" t="s">
        <v>2544</v>
      </c>
      <c r="D4154" s="42" t="s">
        <v>409</v>
      </c>
      <c r="E4154">
        <v>0</v>
      </c>
      <c r="F4154">
        <v>13</v>
      </c>
      <c r="G4154" s="2">
        <v>44648</v>
      </c>
      <c r="H4154" s="42" t="s">
        <v>647</v>
      </c>
      <c r="I4154" s="42" t="s">
        <v>65</v>
      </c>
      <c r="J4154" s="42" t="s">
        <v>420</v>
      </c>
      <c r="K4154" s="42" t="s">
        <v>2544</v>
      </c>
      <c r="L4154" s="2">
        <v>46107</v>
      </c>
      <c r="M4154" s="42" t="s">
        <v>582</v>
      </c>
    </row>
    <row r="4155" spans="1:13" x14ac:dyDescent="0.25">
      <c r="A4155" s="42" t="s">
        <v>190</v>
      </c>
      <c r="B4155" s="42" t="s">
        <v>45</v>
      </c>
      <c r="C4155" s="42" t="s">
        <v>2544</v>
      </c>
      <c r="D4155" s="42" t="s">
        <v>409</v>
      </c>
      <c r="E4155">
        <v>0</v>
      </c>
      <c r="F4155">
        <v>13</v>
      </c>
      <c r="G4155" s="2">
        <v>44648</v>
      </c>
      <c r="H4155" s="42" t="s">
        <v>647</v>
      </c>
      <c r="I4155" s="42" t="s">
        <v>65</v>
      </c>
      <c r="J4155" s="42" t="s">
        <v>420</v>
      </c>
      <c r="K4155" s="42" t="s">
        <v>2544</v>
      </c>
      <c r="L4155" s="2">
        <v>46080</v>
      </c>
      <c r="M4155" s="42" t="s">
        <v>582</v>
      </c>
    </row>
    <row r="4156" spans="1:13" x14ac:dyDescent="0.25">
      <c r="A4156" s="42" t="s">
        <v>190</v>
      </c>
      <c r="B4156" s="42" t="s">
        <v>45</v>
      </c>
      <c r="C4156" s="42" t="s">
        <v>2542</v>
      </c>
      <c r="D4156" s="42" t="s">
        <v>409</v>
      </c>
      <c r="E4156">
        <v>0</v>
      </c>
      <c r="F4156">
        <v>13</v>
      </c>
      <c r="G4156" s="2">
        <v>44648</v>
      </c>
      <c r="H4156" s="42" t="s">
        <v>647</v>
      </c>
      <c r="I4156" s="42" t="s">
        <v>65</v>
      </c>
      <c r="J4156" s="42" t="s">
        <v>420</v>
      </c>
      <c r="K4156" s="42" t="s">
        <v>2542</v>
      </c>
      <c r="L4156" s="2">
        <v>46080</v>
      </c>
      <c r="M4156" s="42" t="s">
        <v>582</v>
      </c>
    </row>
    <row r="4157" spans="1:13" x14ac:dyDescent="0.25">
      <c r="A4157" s="42" t="s">
        <v>190</v>
      </c>
      <c r="B4157" s="42" t="s">
        <v>45</v>
      </c>
      <c r="C4157" s="42" t="s">
        <v>553</v>
      </c>
      <c r="D4157" s="42" t="s">
        <v>409</v>
      </c>
      <c r="E4157">
        <v>0</v>
      </c>
      <c r="F4157">
        <v>13</v>
      </c>
      <c r="G4157" s="2">
        <v>44648</v>
      </c>
      <c r="H4157" s="42" t="s">
        <v>647</v>
      </c>
      <c r="I4157" s="42" t="s">
        <v>65</v>
      </c>
      <c r="J4157" s="42" t="s">
        <v>420</v>
      </c>
      <c r="K4157" s="42" t="s">
        <v>553</v>
      </c>
      <c r="L4157" s="2">
        <v>46080</v>
      </c>
      <c r="M4157" s="42" t="s">
        <v>582</v>
      </c>
    </row>
    <row r="4158" spans="1:13" x14ac:dyDescent="0.25">
      <c r="A4158" s="42" t="s">
        <v>190</v>
      </c>
      <c r="B4158" s="42" t="s">
        <v>45</v>
      </c>
      <c r="C4158" s="42" t="s">
        <v>2541</v>
      </c>
      <c r="D4158" s="42" t="s">
        <v>409</v>
      </c>
      <c r="E4158">
        <v>0</v>
      </c>
      <c r="F4158">
        <v>13</v>
      </c>
      <c r="G4158" s="2">
        <v>44648</v>
      </c>
      <c r="H4158" s="42" t="s">
        <v>647</v>
      </c>
      <c r="I4158" s="42" t="s">
        <v>65</v>
      </c>
      <c r="J4158" s="42" t="s">
        <v>420</v>
      </c>
      <c r="K4158" s="42" t="s">
        <v>2541</v>
      </c>
      <c r="L4158" s="2">
        <v>46080</v>
      </c>
      <c r="M4158" s="42" t="s">
        <v>582</v>
      </c>
    </row>
    <row r="4159" spans="1:13" x14ac:dyDescent="0.25">
      <c r="A4159" s="42" t="s">
        <v>190</v>
      </c>
      <c r="B4159" s="42" t="s">
        <v>45</v>
      </c>
      <c r="C4159" s="42" t="s">
        <v>552</v>
      </c>
      <c r="D4159" s="42" t="s">
        <v>409</v>
      </c>
      <c r="E4159">
        <v>0</v>
      </c>
      <c r="F4159">
        <v>13</v>
      </c>
      <c r="G4159" s="2">
        <v>44648</v>
      </c>
      <c r="H4159" s="42" t="s">
        <v>647</v>
      </c>
      <c r="I4159" s="42" t="s">
        <v>65</v>
      </c>
      <c r="J4159" s="42" t="s">
        <v>420</v>
      </c>
      <c r="K4159" s="42" t="s">
        <v>552</v>
      </c>
      <c r="L4159" s="2">
        <v>46080</v>
      </c>
      <c r="M4159" s="42" t="s">
        <v>582</v>
      </c>
    </row>
    <row r="4160" spans="1:13" x14ac:dyDescent="0.25">
      <c r="A4160" s="42" t="s">
        <v>190</v>
      </c>
      <c r="B4160" s="42" t="s">
        <v>45</v>
      </c>
      <c r="C4160" s="42" t="s">
        <v>684</v>
      </c>
      <c r="D4160" s="42" t="s">
        <v>409</v>
      </c>
      <c r="E4160">
        <v>0</v>
      </c>
      <c r="F4160">
        <v>13</v>
      </c>
      <c r="G4160" s="2">
        <v>44648</v>
      </c>
      <c r="H4160" s="42" t="s">
        <v>647</v>
      </c>
      <c r="I4160" s="42" t="s">
        <v>65</v>
      </c>
      <c r="J4160" s="42" t="s">
        <v>420</v>
      </c>
      <c r="K4160" s="42" t="s">
        <v>684</v>
      </c>
      <c r="L4160" s="2">
        <v>46080</v>
      </c>
      <c r="M4160" s="42" t="s">
        <v>582</v>
      </c>
    </row>
    <row r="4161" spans="1:13" x14ac:dyDescent="0.25">
      <c r="A4161" s="42" t="s">
        <v>190</v>
      </c>
      <c r="B4161" s="42" t="s">
        <v>45</v>
      </c>
      <c r="C4161" s="42" t="s">
        <v>2543</v>
      </c>
      <c r="D4161" s="42" t="s">
        <v>409</v>
      </c>
      <c r="E4161">
        <v>0</v>
      </c>
      <c r="F4161">
        <v>13</v>
      </c>
      <c r="G4161" s="2">
        <v>44648</v>
      </c>
      <c r="H4161" s="42" t="s">
        <v>647</v>
      </c>
      <c r="I4161" s="42" t="s">
        <v>65</v>
      </c>
      <c r="J4161" s="42" t="s">
        <v>420</v>
      </c>
      <c r="K4161" s="42" t="s">
        <v>2543</v>
      </c>
      <c r="L4161" s="2">
        <v>46080</v>
      </c>
      <c r="M4161" s="42" t="s">
        <v>582</v>
      </c>
    </row>
    <row r="4162" spans="1:13" x14ac:dyDescent="0.25">
      <c r="A4162" s="42" t="s">
        <v>190</v>
      </c>
      <c r="B4162" s="42" t="s">
        <v>45</v>
      </c>
      <c r="C4162" s="42" t="s">
        <v>682</v>
      </c>
      <c r="D4162" s="42" t="s">
        <v>409</v>
      </c>
      <c r="E4162">
        <v>0</v>
      </c>
      <c r="F4162">
        <v>13</v>
      </c>
      <c r="G4162" s="2">
        <v>44648</v>
      </c>
      <c r="H4162" s="42" t="s">
        <v>647</v>
      </c>
      <c r="I4162" s="42" t="s">
        <v>65</v>
      </c>
      <c r="J4162" s="42" t="s">
        <v>420</v>
      </c>
      <c r="K4162" s="42" t="s">
        <v>682</v>
      </c>
      <c r="L4162" s="2">
        <v>46080</v>
      </c>
      <c r="M4162" s="42" t="s">
        <v>582</v>
      </c>
    </row>
    <row r="4163" spans="1:13" x14ac:dyDescent="0.25">
      <c r="A4163" s="42" t="s">
        <v>190</v>
      </c>
      <c r="B4163" s="42" t="s">
        <v>45</v>
      </c>
      <c r="C4163" s="42" t="s">
        <v>683</v>
      </c>
      <c r="D4163" s="42" t="s">
        <v>409</v>
      </c>
      <c r="E4163">
        <v>0</v>
      </c>
      <c r="F4163">
        <v>13</v>
      </c>
      <c r="G4163" s="2">
        <v>44648</v>
      </c>
      <c r="H4163" s="42" t="s">
        <v>647</v>
      </c>
      <c r="I4163" s="42" t="s">
        <v>65</v>
      </c>
      <c r="J4163" s="42" t="s">
        <v>420</v>
      </c>
      <c r="K4163" s="42" t="s">
        <v>683</v>
      </c>
      <c r="L4163" s="2">
        <v>46080</v>
      </c>
      <c r="M4163" s="42" t="s">
        <v>582</v>
      </c>
    </row>
    <row r="4164" spans="1:13" x14ac:dyDescent="0.25">
      <c r="A4164" s="42" t="s">
        <v>190</v>
      </c>
      <c r="B4164" s="42" t="s">
        <v>45</v>
      </c>
      <c r="C4164" s="42" t="s">
        <v>715</v>
      </c>
      <c r="D4164" s="42" t="s">
        <v>409</v>
      </c>
      <c r="E4164">
        <v>0</v>
      </c>
      <c r="F4164">
        <v>13</v>
      </c>
      <c r="G4164" s="2">
        <v>44648</v>
      </c>
      <c r="H4164" s="42" t="s">
        <v>647</v>
      </c>
      <c r="I4164" s="42" t="s">
        <v>65</v>
      </c>
      <c r="J4164" s="42" t="s">
        <v>420</v>
      </c>
      <c r="K4164" s="42" t="s">
        <v>715</v>
      </c>
      <c r="L4164" s="2">
        <v>46079</v>
      </c>
      <c r="M4164" s="42" t="s">
        <v>582</v>
      </c>
    </row>
    <row r="4165" spans="1:13" x14ac:dyDescent="0.25">
      <c r="A4165" s="42" t="s">
        <v>190</v>
      </c>
      <c r="B4165" s="42" t="s">
        <v>45</v>
      </c>
      <c r="C4165" s="42" t="s">
        <v>239</v>
      </c>
      <c r="D4165" s="42" t="s">
        <v>409</v>
      </c>
      <c r="E4165">
        <v>0</v>
      </c>
      <c r="F4165">
        <v>13</v>
      </c>
      <c r="G4165" s="2">
        <v>44648</v>
      </c>
      <c r="H4165" s="42" t="s">
        <v>647</v>
      </c>
      <c r="I4165" s="42" t="s">
        <v>65</v>
      </c>
      <c r="J4165" s="42" t="s">
        <v>420</v>
      </c>
      <c r="K4165" s="42" t="s">
        <v>239</v>
      </c>
      <c r="L4165" s="2">
        <v>46079</v>
      </c>
      <c r="M4165" s="42" t="s">
        <v>582</v>
      </c>
    </row>
    <row r="4166" spans="1:13" x14ac:dyDescent="0.25">
      <c r="A4166" s="42" t="s">
        <v>190</v>
      </c>
      <c r="B4166" s="42" t="s">
        <v>45</v>
      </c>
      <c r="C4166" s="42" t="s">
        <v>553</v>
      </c>
      <c r="D4166" s="42" t="s">
        <v>409</v>
      </c>
      <c r="E4166">
        <v>0</v>
      </c>
      <c r="F4166">
        <v>13</v>
      </c>
      <c r="G4166" s="2">
        <v>44648</v>
      </c>
      <c r="H4166" s="42" t="s">
        <v>647</v>
      </c>
      <c r="I4166" s="42" t="s">
        <v>65</v>
      </c>
      <c r="J4166" s="42" t="s">
        <v>420</v>
      </c>
      <c r="K4166" s="42" t="s">
        <v>553</v>
      </c>
      <c r="L4166" s="2">
        <v>46053</v>
      </c>
      <c r="M4166" s="42" t="s">
        <v>582</v>
      </c>
    </row>
    <row r="4167" spans="1:13" x14ac:dyDescent="0.25">
      <c r="A4167" s="42" t="s">
        <v>190</v>
      </c>
      <c r="B4167" s="42" t="s">
        <v>45</v>
      </c>
      <c r="C4167" s="42" t="s">
        <v>684</v>
      </c>
      <c r="D4167" s="42" t="s">
        <v>409</v>
      </c>
      <c r="E4167">
        <v>0</v>
      </c>
      <c r="F4167">
        <v>13</v>
      </c>
      <c r="G4167" s="2">
        <v>44648</v>
      </c>
      <c r="H4167" s="42" t="s">
        <v>647</v>
      </c>
      <c r="I4167" s="42" t="s">
        <v>65</v>
      </c>
      <c r="J4167" s="42" t="s">
        <v>420</v>
      </c>
      <c r="K4167" s="42" t="s">
        <v>684</v>
      </c>
      <c r="L4167" s="2">
        <v>46052</v>
      </c>
      <c r="M4167" s="42" t="s">
        <v>582</v>
      </c>
    </row>
    <row r="4168" spans="1:13" x14ac:dyDescent="0.25">
      <c r="A4168" s="42" t="s">
        <v>190</v>
      </c>
      <c r="B4168" s="42" t="s">
        <v>45</v>
      </c>
      <c r="C4168" s="42" t="s">
        <v>239</v>
      </c>
      <c r="D4168" s="42" t="s">
        <v>409</v>
      </c>
      <c r="E4168">
        <v>0</v>
      </c>
      <c r="F4168">
        <v>13</v>
      </c>
      <c r="G4168" s="2">
        <v>44648</v>
      </c>
      <c r="H4168" s="42" t="s">
        <v>647</v>
      </c>
      <c r="I4168" s="42" t="s">
        <v>65</v>
      </c>
      <c r="J4168" s="42" t="s">
        <v>420</v>
      </c>
      <c r="K4168" s="42" t="s">
        <v>239</v>
      </c>
      <c r="L4168" s="2">
        <v>46052</v>
      </c>
      <c r="M4168" s="42" t="s">
        <v>582</v>
      </c>
    </row>
    <row r="4169" spans="1:13" x14ac:dyDescent="0.25">
      <c r="A4169" s="42" t="s">
        <v>190</v>
      </c>
      <c r="B4169" s="42" t="s">
        <v>45</v>
      </c>
      <c r="C4169" s="42" t="s">
        <v>2542</v>
      </c>
      <c r="D4169" s="42" t="s">
        <v>409</v>
      </c>
      <c r="E4169">
        <v>0</v>
      </c>
      <c r="F4169">
        <v>13</v>
      </c>
      <c r="G4169" s="2">
        <v>44648</v>
      </c>
      <c r="H4169" s="42" t="s">
        <v>647</v>
      </c>
      <c r="I4169" s="42" t="s">
        <v>65</v>
      </c>
      <c r="J4169" s="42" t="s">
        <v>420</v>
      </c>
      <c r="K4169" s="42" t="s">
        <v>2542</v>
      </c>
      <c r="L4169" s="2">
        <v>46052</v>
      </c>
      <c r="M4169" s="42" t="s">
        <v>582</v>
      </c>
    </row>
    <row r="4170" spans="1:13" x14ac:dyDescent="0.25">
      <c r="A4170" s="42" t="s">
        <v>190</v>
      </c>
      <c r="B4170" s="42" t="s">
        <v>45</v>
      </c>
      <c r="C4170" s="42" t="s">
        <v>715</v>
      </c>
      <c r="D4170" s="42" t="s">
        <v>409</v>
      </c>
      <c r="E4170">
        <v>0</v>
      </c>
      <c r="F4170">
        <v>13</v>
      </c>
      <c r="G4170" s="2">
        <v>44648</v>
      </c>
      <c r="H4170" s="42" t="s">
        <v>647</v>
      </c>
      <c r="I4170" s="42" t="s">
        <v>65</v>
      </c>
      <c r="J4170" s="42" t="s">
        <v>420</v>
      </c>
      <c r="K4170" s="42" t="s">
        <v>715</v>
      </c>
      <c r="L4170" s="2">
        <v>46052</v>
      </c>
      <c r="M4170" s="42" t="s">
        <v>582</v>
      </c>
    </row>
    <row r="4171" spans="1:13" x14ac:dyDescent="0.25">
      <c r="A4171" s="42" t="s">
        <v>190</v>
      </c>
      <c r="B4171" s="42" t="s">
        <v>45</v>
      </c>
      <c r="C4171" s="42" t="s">
        <v>2541</v>
      </c>
      <c r="D4171" s="42" t="s">
        <v>409</v>
      </c>
      <c r="E4171">
        <v>0</v>
      </c>
      <c r="F4171">
        <v>13</v>
      </c>
      <c r="G4171" s="2">
        <v>44648</v>
      </c>
      <c r="H4171" s="42" t="s">
        <v>647</v>
      </c>
      <c r="I4171" s="42" t="s">
        <v>65</v>
      </c>
      <c r="J4171" s="42" t="s">
        <v>420</v>
      </c>
      <c r="K4171" s="42" t="s">
        <v>2541</v>
      </c>
      <c r="L4171" s="2">
        <v>46052</v>
      </c>
      <c r="M4171" s="42" t="s">
        <v>582</v>
      </c>
    </row>
    <row r="4172" spans="1:13" x14ac:dyDescent="0.25">
      <c r="A4172" s="42" t="s">
        <v>190</v>
      </c>
      <c r="B4172" s="42" t="s">
        <v>45</v>
      </c>
      <c r="C4172" s="42" t="s">
        <v>552</v>
      </c>
      <c r="D4172" s="42" t="s">
        <v>409</v>
      </c>
      <c r="E4172">
        <v>0</v>
      </c>
      <c r="F4172">
        <v>13</v>
      </c>
      <c r="G4172" s="2">
        <v>44648</v>
      </c>
      <c r="H4172" s="42" t="s">
        <v>647</v>
      </c>
      <c r="I4172" s="42" t="s">
        <v>65</v>
      </c>
      <c r="J4172" s="42" t="s">
        <v>420</v>
      </c>
      <c r="K4172" s="42" t="s">
        <v>552</v>
      </c>
      <c r="L4172" s="2">
        <v>46052</v>
      </c>
      <c r="M4172" s="42" t="s">
        <v>582</v>
      </c>
    </row>
    <row r="4173" spans="1:13" x14ac:dyDescent="0.25">
      <c r="A4173" s="42" t="s">
        <v>190</v>
      </c>
      <c r="B4173" s="42" t="s">
        <v>45</v>
      </c>
      <c r="C4173" s="42" t="s">
        <v>682</v>
      </c>
      <c r="D4173" s="42" t="s">
        <v>409</v>
      </c>
      <c r="E4173">
        <v>0</v>
      </c>
      <c r="F4173">
        <v>13</v>
      </c>
      <c r="G4173" s="2">
        <v>44648</v>
      </c>
      <c r="H4173" s="42" t="s">
        <v>647</v>
      </c>
      <c r="I4173" s="42" t="s">
        <v>65</v>
      </c>
      <c r="J4173" s="42" t="s">
        <v>420</v>
      </c>
      <c r="K4173" s="42" t="s">
        <v>682</v>
      </c>
      <c r="L4173" s="2">
        <v>46052</v>
      </c>
      <c r="M4173" s="42" t="s">
        <v>582</v>
      </c>
    </row>
    <row r="4174" spans="1:13" x14ac:dyDescent="0.25">
      <c r="A4174" s="42" t="s">
        <v>190</v>
      </c>
      <c r="B4174" s="42" t="s">
        <v>45</v>
      </c>
      <c r="C4174" s="42" t="s">
        <v>683</v>
      </c>
      <c r="D4174" s="42" t="s">
        <v>409</v>
      </c>
      <c r="E4174">
        <v>0</v>
      </c>
      <c r="F4174">
        <v>13</v>
      </c>
      <c r="G4174" s="2">
        <v>44648</v>
      </c>
      <c r="H4174" s="42" t="s">
        <v>647</v>
      </c>
      <c r="I4174" s="42" t="s">
        <v>65</v>
      </c>
      <c r="J4174" s="42" t="s">
        <v>420</v>
      </c>
      <c r="K4174" s="42" t="s">
        <v>683</v>
      </c>
      <c r="L4174" s="2">
        <v>46051</v>
      </c>
      <c r="M4174" s="42" t="s">
        <v>582</v>
      </c>
    </row>
    <row r="4175" spans="1:13" x14ac:dyDescent="0.25">
      <c r="A4175" s="42" t="s">
        <v>190</v>
      </c>
      <c r="B4175" s="42" t="s">
        <v>45</v>
      </c>
      <c r="C4175" s="42" t="s">
        <v>2544</v>
      </c>
      <c r="D4175" s="42" t="s">
        <v>409</v>
      </c>
      <c r="E4175">
        <v>0</v>
      </c>
      <c r="F4175">
        <v>13</v>
      </c>
      <c r="G4175" s="2">
        <v>44648</v>
      </c>
      <c r="H4175" s="42" t="s">
        <v>647</v>
      </c>
      <c r="I4175" s="42" t="s">
        <v>65</v>
      </c>
      <c r="J4175" s="42" t="s">
        <v>420</v>
      </c>
      <c r="K4175" s="42" t="s">
        <v>2544</v>
      </c>
      <c r="L4175" s="2">
        <v>46051</v>
      </c>
      <c r="M4175" s="42" t="s">
        <v>582</v>
      </c>
    </row>
    <row r="4176" spans="1:13" x14ac:dyDescent="0.25">
      <c r="A4176" s="42" t="s">
        <v>190</v>
      </c>
      <c r="B4176" s="42" t="s">
        <v>45</v>
      </c>
      <c r="C4176" s="42" t="s">
        <v>2543</v>
      </c>
      <c r="D4176" s="42" t="s">
        <v>409</v>
      </c>
      <c r="E4176">
        <v>0</v>
      </c>
      <c r="F4176">
        <v>13</v>
      </c>
      <c r="G4176" s="2">
        <v>44648</v>
      </c>
      <c r="H4176" s="42" t="s">
        <v>647</v>
      </c>
      <c r="I4176" s="42" t="s">
        <v>65</v>
      </c>
      <c r="J4176" s="42" t="s">
        <v>420</v>
      </c>
      <c r="K4176" s="42" t="s">
        <v>2543</v>
      </c>
      <c r="L4176" s="2">
        <v>46051</v>
      </c>
      <c r="M4176" s="42" t="s">
        <v>582</v>
      </c>
    </row>
    <row r="4177" spans="1:13" x14ac:dyDescent="0.25">
      <c r="A4177" s="42" t="s">
        <v>164</v>
      </c>
      <c r="B4177" s="42" t="s">
        <v>2</v>
      </c>
      <c r="C4177" s="42" t="s">
        <v>663</v>
      </c>
      <c r="D4177" s="42" t="s">
        <v>409</v>
      </c>
      <c r="E4177">
        <v>15411036</v>
      </c>
      <c r="F4177">
        <v>9</v>
      </c>
      <c r="G4177" s="2">
        <v>45625</v>
      </c>
      <c r="H4177" s="42" t="s">
        <v>647</v>
      </c>
      <c r="I4177" s="42" t="s">
        <v>65</v>
      </c>
      <c r="J4177" s="42" t="s">
        <v>420</v>
      </c>
      <c r="K4177" s="42" t="s">
        <v>762</v>
      </c>
      <c r="L4177" s="2">
        <v>46387</v>
      </c>
      <c r="M4177" s="42" t="s">
        <v>582</v>
      </c>
    </row>
    <row r="4178" spans="1:13" x14ac:dyDescent="0.25">
      <c r="A4178" s="42" t="s">
        <v>164</v>
      </c>
      <c r="B4178" s="42" t="s">
        <v>2</v>
      </c>
      <c r="C4178" s="42" t="s">
        <v>1071</v>
      </c>
      <c r="D4178" s="42" t="s">
        <v>409</v>
      </c>
      <c r="E4178">
        <v>619092</v>
      </c>
      <c r="F4178">
        <v>23</v>
      </c>
      <c r="G4178" s="2">
        <v>45728</v>
      </c>
      <c r="H4178" s="42" t="s">
        <v>647</v>
      </c>
      <c r="I4178" s="42" t="s">
        <v>65</v>
      </c>
      <c r="J4178" s="42" t="s">
        <v>420</v>
      </c>
      <c r="K4178" s="42" t="s">
        <v>1565</v>
      </c>
      <c r="L4178" s="2">
        <v>46387</v>
      </c>
      <c r="M4178" s="42" t="s">
        <v>582</v>
      </c>
    </row>
    <row r="4179" spans="1:13" x14ac:dyDescent="0.25">
      <c r="A4179" s="42" t="s">
        <v>164</v>
      </c>
      <c r="B4179" s="42" t="s">
        <v>2</v>
      </c>
      <c r="C4179" s="42" t="s">
        <v>10049</v>
      </c>
      <c r="D4179" s="42" t="s">
        <v>409</v>
      </c>
      <c r="E4179">
        <v>804269</v>
      </c>
      <c r="F4179">
        <v>14</v>
      </c>
      <c r="G4179" s="2">
        <v>46149</v>
      </c>
      <c r="H4179" s="42" t="s">
        <v>647</v>
      </c>
      <c r="I4179" s="42" t="s">
        <v>65</v>
      </c>
      <c r="J4179" s="42" t="s">
        <v>420</v>
      </c>
      <c r="K4179" s="42" t="s">
        <v>10050</v>
      </c>
      <c r="L4179" s="2">
        <v>46387</v>
      </c>
      <c r="M4179" s="42" t="s">
        <v>582</v>
      </c>
    </row>
    <row r="4180" spans="1:13" x14ac:dyDescent="0.25">
      <c r="A4180" s="42" t="s">
        <v>164</v>
      </c>
      <c r="B4180" s="42" t="s">
        <v>2</v>
      </c>
      <c r="C4180" s="42" t="s">
        <v>2472</v>
      </c>
      <c r="D4180" s="42" t="s">
        <v>409</v>
      </c>
      <c r="E4180">
        <v>953007</v>
      </c>
      <c r="F4180">
        <v>14</v>
      </c>
      <c r="G4180" s="2">
        <v>46052</v>
      </c>
      <c r="H4180" s="42" t="s">
        <v>647</v>
      </c>
      <c r="I4180" s="42" t="s">
        <v>65</v>
      </c>
      <c r="J4180" s="42" t="s">
        <v>420</v>
      </c>
      <c r="K4180" s="42" t="s">
        <v>2473</v>
      </c>
      <c r="L4180" s="2">
        <v>46387</v>
      </c>
      <c r="M4180" s="42" t="s">
        <v>582</v>
      </c>
    </row>
    <row r="4181" spans="1:13" x14ac:dyDescent="0.25">
      <c r="A4181" s="42" t="s">
        <v>164</v>
      </c>
      <c r="B4181" s="42" t="s">
        <v>2</v>
      </c>
      <c r="C4181" s="42" t="s">
        <v>4712</v>
      </c>
      <c r="D4181" s="42" t="s">
        <v>409</v>
      </c>
      <c r="E4181">
        <v>538492</v>
      </c>
      <c r="F4181">
        <v>16</v>
      </c>
      <c r="G4181" s="2">
        <v>46079</v>
      </c>
      <c r="H4181" s="42" t="s">
        <v>647</v>
      </c>
      <c r="I4181" s="42" t="s">
        <v>65</v>
      </c>
      <c r="J4181" s="42" t="s">
        <v>420</v>
      </c>
      <c r="K4181" s="42" t="s">
        <v>5889</v>
      </c>
      <c r="L4181" s="2">
        <v>46387</v>
      </c>
      <c r="M4181" s="42" t="s">
        <v>582</v>
      </c>
    </row>
    <row r="4182" spans="1:13" x14ac:dyDescent="0.25">
      <c r="A4182" s="42" t="s">
        <v>164</v>
      </c>
      <c r="B4182" s="42" t="s">
        <v>2</v>
      </c>
      <c r="C4182" s="42" t="s">
        <v>1274</v>
      </c>
      <c r="D4182" s="42" t="s">
        <v>409</v>
      </c>
      <c r="E4182">
        <v>623856</v>
      </c>
      <c r="F4182">
        <v>18</v>
      </c>
      <c r="G4182" s="2">
        <v>45764</v>
      </c>
      <c r="H4182" s="42" t="s">
        <v>647</v>
      </c>
      <c r="I4182" s="42" t="s">
        <v>65</v>
      </c>
      <c r="J4182" s="42" t="s">
        <v>420</v>
      </c>
      <c r="K4182" s="42" t="s">
        <v>1275</v>
      </c>
      <c r="L4182" s="2">
        <v>46387</v>
      </c>
      <c r="M4182" s="42" t="s">
        <v>582</v>
      </c>
    </row>
    <row r="4183" spans="1:13" x14ac:dyDescent="0.25">
      <c r="A4183" s="42" t="s">
        <v>164</v>
      </c>
      <c r="B4183" s="42" t="s">
        <v>2</v>
      </c>
      <c r="C4183" s="42" t="s">
        <v>1274</v>
      </c>
      <c r="D4183" s="42" t="s">
        <v>409</v>
      </c>
      <c r="E4183">
        <v>623856</v>
      </c>
      <c r="F4183">
        <v>18</v>
      </c>
      <c r="G4183" s="2">
        <v>45764</v>
      </c>
      <c r="H4183" s="42" t="s">
        <v>647</v>
      </c>
      <c r="I4183" s="42" t="s">
        <v>65</v>
      </c>
      <c r="J4183" s="42" t="s">
        <v>420</v>
      </c>
      <c r="K4183" s="42" t="s">
        <v>1275</v>
      </c>
      <c r="L4183" s="2">
        <v>46387</v>
      </c>
      <c r="M4183" s="42" t="s">
        <v>582</v>
      </c>
    </row>
    <row r="4184" spans="1:13" x14ac:dyDescent="0.25">
      <c r="A4184" s="42" t="s">
        <v>164</v>
      </c>
      <c r="B4184" s="42" t="s">
        <v>2</v>
      </c>
      <c r="C4184" s="42" t="s">
        <v>1272</v>
      </c>
      <c r="D4184" s="42" t="s">
        <v>409</v>
      </c>
      <c r="E4184">
        <v>1731232</v>
      </c>
      <c r="F4184">
        <v>18</v>
      </c>
      <c r="G4184" s="2">
        <v>45764</v>
      </c>
      <c r="H4184" s="42" t="s">
        <v>647</v>
      </c>
      <c r="I4184" s="42" t="s">
        <v>65</v>
      </c>
      <c r="J4184" s="42" t="s">
        <v>420</v>
      </c>
      <c r="K4184" s="42" t="s">
        <v>1273</v>
      </c>
      <c r="L4184" s="2">
        <v>46387</v>
      </c>
      <c r="M4184" s="42" t="s">
        <v>582</v>
      </c>
    </row>
    <row r="4185" spans="1:13" x14ac:dyDescent="0.25">
      <c r="A4185" s="42" t="s">
        <v>164</v>
      </c>
      <c r="B4185" s="42" t="s">
        <v>2</v>
      </c>
      <c r="C4185" s="42" t="s">
        <v>2454</v>
      </c>
      <c r="D4185" s="42" t="s">
        <v>409</v>
      </c>
      <c r="E4185">
        <v>991089.75</v>
      </c>
      <c r="F4185">
        <v>14</v>
      </c>
      <c r="G4185" s="2">
        <v>45974</v>
      </c>
      <c r="H4185" s="42" t="s">
        <v>647</v>
      </c>
      <c r="I4185" s="42" t="s">
        <v>65</v>
      </c>
      <c r="J4185" s="42" t="s">
        <v>420</v>
      </c>
      <c r="K4185" s="42" t="s">
        <v>2455</v>
      </c>
      <c r="L4185" s="2">
        <v>46387</v>
      </c>
      <c r="M4185" s="42" t="s">
        <v>582</v>
      </c>
    </row>
    <row r="4186" spans="1:13" x14ac:dyDescent="0.25">
      <c r="A4186" s="42" t="s">
        <v>164</v>
      </c>
      <c r="B4186" s="42" t="s">
        <v>2</v>
      </c>
      <c r="C4186" s="42" t="s">
        <v>309</v>
      </c>
      <c r="D4186" s="42" t="s">
        <v>409</v>
      </c>
      <c r="E4186">
        <v>266319</v>
      </c>
      <c r="F4186">
        <v>28</v>
      </c>
      <c r="G4186" s="2">
        <v>44439</v>
      </c>
      <c r="H4186" s="42" t="s">
        <v>647</v>
      </c>
      <c r="I4186" s="42" t="s">
        <v>65</v>
      </c>
      <c r="J4186" s="42" t="s">
        <v>420</v>
      </c>
      <c r="K4186" s="42" t="s">
        <v>521</v>
      </c>
      <c r="L4186" s="2">
        <v>46387</v>
      </c>
      <c r="M4186" s="42" t="s">
        <v>582</v>
      </c>
    </row>
    <row r="4187" spans="1:13" x14ac:dyDescent="0.25">
      <c r="A4187" s="42" t="s">
        <v>164</v>
      </c>
      <c r="B4187" s="42" t="s">
        <v>2</v>
      </c>
      <c r="C4187" s="42" t="s">
        <v>51</v>
      </c>
      <c r="D4187" s="42" t="s">
        <v>409</v>
      </c>
      <c r="E4187">
        <v>1732707</v>
      </c>
      <c r="F4187">
        <v>27</v>
      </c>
      <c r="G4187" s="2">
        <v>44439</v>
      </c>
      <c r="H4187" s="42" t="s">
        <v>647</v>
      </c>
      <c r="I4187" s="42" t="s">
        <v>65</v>
      </c>
      <c r="J4187" s="42" t="s">
        <v>420</v>
      </c>
      <c r="K4187" s="42" t="s">
        <v>424</v>
      </c>
      <c r="L4187" s="2">
        <v>46387</v>
      </c>
      <c r="M4187" s="42" t="s">
        <v>582</v>
      </c>
    </row>
    <row r="4188" spans="1:13" x14ac:dyDescent="0.25">
      <c r="A4188" s="42" t="s">
        <v>164</v>
      </c>
      <c r="B4188" s="42" t="s">
        <v>2</v>
      </c>
      <c r="C4188" s="42" t="s">
        <v>564</v>
      </c>
      <c r="D4188" s="42" t="s">
        <v>409</v>
      </c>
      <c r="E4188">
        <v>598637</v>
      </c>
      <c r="F4188">
        <v>23</v>
      </c>
      <c r="G4188" s="2">
        <v>45439</v>
      </c>
      <c r="H4188" s="42" t="s">
        <v>647</v>
      </c>
      <c r="I4188" s="42" t="s">
        <v>65</v>
      </c>
      <c r="J4188" s="42" t="s">
        <v>420</v>
      </c>
      <c r="K4188" s="42" t="s">
        <v>565</v>
      </c>
      <c r="L4188" s="2">
        <v>46354</v>
      </c>
      <c r="M4188" s="42" t="s">
        <v>582</v>
      </c>
    </row>
    <row r="4189" spans="1:13" x14ac:dyDescent="0.25">
      <c r="A4189" s="42" t="s">
        <v>164</v>
      </c>
      <c r="B4189" s="42" t="s">
        <v>2</v>
      </c>
      <c r="C4189" s="42" t="s">
        <v>2454</v>
      </c>
      <c r="D4189" s="42" t="s">
        <v>409</v>
      </c>
      <c r="E4189">
        <v>991089.75</v>
      </c>
      <c r="F4189">
        <v>14</v>
      </c>
      <c r="G4189" s="2">
        <v>45974</v>
      </c>
      <c r="H4189" s="42" t="s">
        <v>647</v>
      </c>
      <c r="I4189" s="42" t="s">
        <v>65</v>
      </c>
      <c r="J4189" s="42" t="s">
        <v>420</v>
      </c>
      <c r="K4189" s="42" t="s">
        <v>2455</v>
      </c>
      <c r="L4189" s="2">
        <v>46353</v>
      </c>
      <c r="M4189" s="42" t="s">
        <v>582</v>
      </c>
    </row>
    <row r="4190" spans="1:13" x14ac:dyDescent="0.25">
      <c r="A4190" s="42" t="s">
        <v>164</v>
      </c>
      <c r="B4190" s="42" t="s">
        <v>2</v>
      </c>
      <c r="C4190" s="42" t="s">
        <v>10049</v>
      </c>
      <c r="D4190" s="42" t="s">
        <v>409</v>
      </c>
      <c r="E4190">
        <v>804269</v>
      </c>
      <c r="F4190">
        <v>14</v>
      </c>
      <c r="G4190" s="2">
        <v>46149</v>
      </c>
      <c r="H4190" s="42" t="s">
        <v>647</v>
      </c>
      <c r="I4190" s="42" t="s">
        <v>65</v>
      </c>
      <c r="J4190" s="42" t="s">
        <v>420</v>
      </c>
      <c r="K4190" s="42" t="s">
        <v>10050</v>
      </c>
      <c r="L4190" s="2">
        <v>46353</v>
      </c>
      <c r="M4190" s="42" t="s">
        <v>582</v>
      </c>
    </row>
    <row r="4191" spans="1:13" x14ac:dyDescent="0.25">
      <c r="A4191" s="42" t="s">
        <v>164</v>
      </c>
      <c r="B4191" s="42" t="s">
        <v>2</v>
      </c>
      <c r="C4191" s="42" t="s">
        <v>1272</v>
      </c>
      <c r="D4191" s="42" t="s">
        <v>409</v>
      </c>
      <c r="E4191">
        <v>4640322</v>
      </c>
      <c r="F4191">
        <v>18</v>
      </c>
      <c r="G4191" s="2">
        <v>45764</v>
      </c>
      <c r="H4191" s="42" t="s">
        <v>647</v>
      </c>
      <c r="I4191" s="42" t="s">
        <v>65</v>
      </c>
      <c r="J4191" s="42" t="s">
        <v>420</v>
      </c>
      <c r="K4191" s="42" t="s">
        <v>1273</v>
      </c>
      <c r="L4191" s="2">
        <v>46353</v>
      </c>
      <c r="M4191" s="42" t="s">
        <v>582</v>
      </c>
    </row>
    <row r="4192" spans="1:13" x14ac:dyDescent="0.25">
      <c r="A4192" s="42" t="s">
        <v>164</v>
      </c>
      <c r="B4192" s="42" t="s">
        <v>2</v>
      </c>
      <c r="C4192" s="42" t="s">
        <v>1072</v>
      </c>
      <c r="D4192" s="42" t="s">
        <v>409</v>
      </c>
      <c r="E4192">
        <v>619092</v>
      </c>
      <c r="F4192">
        <v>23</v>
      </c>
      <c r="G4192" s="2">
        <v>45720</v>
      </c>
      <c r="H4192" s="42" t="s">
        <v>647</v>
      </c>
      <c r="I4192" s="42" t="s">
        <v>65</v>
      </c>
      <c r="J4192" s="42" t="s">
        <v>420</v>
      </c>
      <c r="K4192" s="42" t="s">
        <v>1073</v>
      </c>
      <c r="L4192" s="2">
        <v>46353</v>
      </c>
      <c r="M4192" s="42" t="s">
        <v>582</v>
      </c>
    </row>
    <row r="4193" spans="1:13" x14ac:dyDescent="0.25">
      <c r="A4193" s="42" t="s">
        <v>164</v>
      </c>
      <c r="B4193" s="42" t="s">
        <v>2</v>
      </c>
      <c r="C4193" s="42" t="s">
        <v>1071</v>
      </c>
      <c r="D4193" s="42" t="s">
        <v>409</v>
      </c>
      <c r="E4193">
        <v>619092</v>
      </c>
      <c r="F4193">
        <v>23</v>
      </c>
      <c r="G4193" s="2">
        <v>45728</v>
      </c>
      <c r="H4193" s="42" t="s">
        <v>647</v>
      </c>
      <c r="I4193" s="42" t="s">
        <v>65</v>
      </c>
      <c r="J4193" s="42" t="s">
        <v>420</v>
      </c>
      <c r="K4193" s="42" t="s">
        <v>1565</v>
      </c>
      <c r="L4193" s="2">
        <v>46353</v>
      </c>
      <c r="M4193" s="42" t="s">
        <v>582</v>
      </c>
    </row>
    <row r="4194" spans="1:13" x14ac:dyDescent="0.25">
      <c r="A4194" s="42" t="s">
        <v>164</v>
      </c>
      <c r="B4194" s="42" t="s">
        <v>2</v>
      </c>
      <c r="C4194" s="42" t="s">
        <v>1072</v>
      </c>
      <c r="D4194" s="42" t="s">
        <v>409</v>
      </c>
      <c r="E4194">
        <v>619092</v>
      </c>
      <c r="F4194">
        <v>23</v>
      </c>
      <c r="G4194" s="2">
        <v>45720</v>
      </c>
      <c r="H4194" s="42" t="s">
        <v>647</v>
      </c>
      <c r="I4194" s="42" t="s">
        <v>65</v>
      </c>
      <c r="J4194" s="42" t="s">
        <v>420</v>
      </c>
      <c r="K4194" s="42" t="s">
        <v>1073</v>
      </c>
      <c r="L4194" s="2">
        <v>46353</v>
      </c>
      <c r="M4194" s="42" t="s">
        <v>582</v>
      </c>
    </row>
    <row r="4195" spans="1:13" x14ac:dyDescent="0.25">
      <c r="A4195" s="42" t="s">
        <v>164</v>
      </c>
      <c r="B4195" s="42" t="s">
        <v>2</v>
      </c>
      <c r="C4195" s="42" t="s">
        <v>1274</v>
      </c>
      <c r="D4195" s="42" t="s">
        <v>409</v>
      </c>
      <c r="E4195">
        <v>4055079</v>
      </c>
      <c r="F4195">
        <v>18</v>
      </c>
      <c r="G4195" s="2">
        <v>45764</v>
      </c>
      <c r="H4195" s="42" t="s">
        <v>647</v>
      </c>
      <c r="I4195" s="42" t="s">
        <v>65</v>
      </c>
      <c r="J4195" s="42" t="s">
        <v>420</v>
      </c>
      <c r="K4195" s="42" t="s">
        <v>1275</v>
      </c>
      <c r="L4195" s="2">
        <v>46353</v>
      </c>
      <c r="M4195" s="42" t="s">
        <v>582</v>
      </c>
    </row>
    <row r="4196" spans="1:13" x14ac:dyDescent="0.25">
      <c r="A4196" s="42" t="s">
        <v>164</v>
      </c>
      <c r="B4196" s="42" t="s">
        <v>2</v>
      </c>
      <c r="C4196" s="42" t="s">
        <v>579</v>
      </c>
      <c r="D4196" s="42" t="s">
        <v>409</v>
      </c>
      <c r="E4196">
        <v>1453005</v>
      </c>
      <c r="F4196">
        <v>28</v>
      </c>
      <c r="G4196" s="2">
        <v>45511</v>
      </c>
      <c r="H4196" s="42" t="s">
        <v>647</v>
      </c>
      <c r="I4196" s="42" t="s">
        <v>65</v>
      </c>
      <c r="J4196" s="42" t="s">
        <v>420</v>
      </c>
      <c r="K4196" s="42" t="s">
        <v>580</v>
      </c>
      <c r="L4196" s="2">
        <v>46353</v>
      </c>
      <c r="M4196" s="42" t="s">
        <v>582</v>
      </c>
    </row>
    <row r="4197" spans="1:13" x14ac:dyDescent="0.25">
      <c r="A4197" s="42" t="s">
        <v>164</v>
      </c>
      <c r="B4197" s="42" t="s">
        <v>2</v>
      </c>
      <c r="C4197" s="42" t="s">
        <v>663</v>
      </c>
      <c r="D4197" s="42" t="s">
        <v>409</v>
      </c>
      <c r="E4197">
        <v>14140000</v>
      </c>
      <c r="F4197">
        <v>9</v>
      </c>
      <c r="G4197" s="2">
        <v>45625</v>
      </c>
      <c r="H4197" s="42" t="s">
        <v>647</v>
      </c>
      <c r="I4197" s="42" t="s">
        <v>65</v>
      </c>
      <c r="J4197" s="42" t="s">
        <v>420</v>
      </c>
      <c r="K4197" s="42" t="s">
        <v>762</v>
      </c>
      <c r="L4197" s="2">
        <v>46353</v>
      </c>
      <c r="M4197" s="42" t="s">
        <v>582</v>
      </c>
    </row>
    <row r="4198" spans="1:13" x14ac:dyDescent="0.25">
      <c r="A4198" s="42" t="s">
        <v>164</v>
      </c>
      <c r="B4198" s="42" t="s">
        <v>2</v>
      </c>
      <c r="C4198" s="42" t="s">
        <v>704</v>
      </c>
      <c r="D4198" s="42" t="s">
        <v>409</v>
      </c>
      <c r="E4198">
        <v>4791686</v>
      </c>
      <c r="F4198">
        <v>4</v>
      </c>
      <c r="G4198" s="2">
        <v>45027</v>
      </c>
      <c r="H4198" s="42" t="s">
        <v>647</v>
      </c>
      <c r="I4198" s="42" t="s">
        <v>65</v>
      </c>
      <c r="J4198" s="42" t="s">
        <v>420</v>
      </c>
      <c r="K4198" s="42" t="s">
        <v>747</v>
      </c>
      <c r="L4198" s="2">
        <v>46353</v>
      </c>
      <c r="M4198" s="42" t="s">
        <v>582</v>
      </c>
    </row>
    <row r="4199" spans="1:13" x14ac:dyDescent="0.25">
      <c r="A4199" s="42" t="s">
        <v>164</v>
      </c>
      <c r="B4199" s="42" t="s">
        <v>2</v>
      </c>
      <c r="C4199" s="42" t="s">
        <v>2472</v>
      </c>
      <c r="D4199" s="42" t="s">
        <v>409</v>
      </c>
      <c r="E4199">
        <v>953007</v>
      </c>
      <c r="F4199">
        <v>14</v>
      </c>
      <c r="G4199" s="2">
        <v>46052</v>
      </c>
      <c r="H4199" s="42" t="s">
        <v>647</v>
      </c>
      <c r="I4199" s="42" t="s">
        <v>65</v>
      </c>
      <c r="J4199" s="42" t="s">
        <v>420</v>
      </c>
      <c r="K4199" s="42" t="s">
        <v>2473</v>
      </c>
      <c r="L4199" s="2">
        <v>46353</v>
      </c>
      <c r="M4199" s="42" t="s">
        <v>582</v>
      </c>
    </row>
    <row r="4200" spans="1:13" x14ac:dyDescent="0.25">
      <c r="A4200" s="42" t="s">
        <v>164</v>
      </c>
      <c r="B4200" s="42" t="s">
        <v>2</v>
      </c>
      <c r="C4200" s="42" t="s">
        <v>4712</v>
      </c>
      <c r="D4200" s="42" t="s">
        <v>409</v>
      </c>
      <c r="E4200">
        <v>538492</v>
      </c>
      <c r="F4200">
        <v>16</v>
      </c>
      <c r="G4200" s="2">
        <v>46079</v>
      </c>
      <c r="H4200" s="42" t="s">
        <v>647</v>
      </c>
      <c r="I4200" s="42" t="s">
        <v>65</v>
      </c>
      <c r="J4200" s="42" t="s">
        <v>420</v>
      </c>
      <c r="K4200" s="42" t="s">
        <v>5889</v>
      </c>
      <c r="L4200" s="2">
        <v>46353</v>
      </c>
      <c r="M4200" s="42" t="s">
        <v>582</v>
      </c>
    </row>
    <row r="4201" spans="1:13" x14ac:dyDescent="0.25">
      <c r="A4201" s="42" t="s">
        <v>164</v>
      </c>
      <c r="B4201" s="42" t="s">
        <v>2</v>
      </c>
      <c r="C4201" s="42" t="s">
        <v>575</v>
      </c>
      <c r="D4201" s="42" t="s">
        <v>409</v>
      </c>
      <c r="E4201">
        <v>300563.68</v>
      </c>
      <c r="F4201">
        <v>23</v>
      </c>
      <c r="G4201" s="2">
        <v>45511</v>
      </c>
      <c r="H4201" s="42" t="s">
        <v>647</v>
      </c>
      <c r="I4201" s="42" t="s">
        <v>65</v>
      </c>
      <c r="J4201" s="42" t="s">
        <v>420</v>
      </c>
      <c r="K4201" s="42" t="s">
        <v>576</v>
      </c>
      <c r="L4201" s="2">
        <v>46352</v>
      </c>
      <c r="M4201" s="42" t="s">
        <v>582</v>
      </c>
    </row>
    <row r="4202" spans="1:13" x14ac:dyDescent="0.25">
      <c r="A4202" s="42" t="s">
        <v>164</v>
      </c>
      <c r="B4202" s="42" t="s">
        <v>2</v>
      </c>
      <c r="C4202" s="42" t="s">
        <v>10499</v>
      </c>
      <c r="D4202" s="42" t="s">
        <v>409</v>
      </c>
      <c r="E4202">
        <v>6366935</v>
      </c>
      <c r="F4202">
        <v>4</v>
      </c>
      <c r="G4202" s="2">
        <v>46162</v>
      </c>
      <c r="H4202" s="42" t="s">
        <v>647</v>
      </c>
      <c r="I4202" s="42" t="s">
        <v>65</v>
      </c>
      <c r="J4202" s="42" t="s">
        <v>420</v>
      </c>
      <c r="K4202" s="42" t="s">
        <v>10500</v>
      </c>
      <c r="L4202" s="2">
        <v>46352</v>
      </c>
      <c r="M4202" s="42" t="s">
        <v>582</v>
      </c>
    </row>
    <row r="4203" spans="1:13" x14ac:dyDescent="0.25">
      <c r="A4203" s="42" t="s">
        <v>164</v>
      </c>
      <c r="B4203" s="42" t="s">
        <v>2</v>
      </c>
      <c r="C4203" s="42" t="s">
        <v>2472</v>
      </c>
      <c r="D4203" s="42" t="s">
        <v>409</v>
      </c>
      <c r="E4203">
        <v>953007</v>
      </c>
      <c r="F4203">
        <v>14</v>
      </c>
      <c r="G4203" s="2">
        <v>46052</v>
      </c>
      <c r="H4203" s="42" t="s">
        <v>647</v>
      </c>
      <c r="I4203" s="42" t="s">
        <v>65</v>
      </c>
      <c r="J4203" s="42" t="s">
        <v>420</v>
      </c>
      <c r="K4203" s="42" t="s">
        <v>2473</v>
      </c>
      <c r="L4203" s="2">
        <v>46325</v>
      </c>
      <c r="M4203" s="42" t="s">
        <v>582</v>
      </c>
    </row>
    <row r="4204" spans="1:13" x14ac:dyDescent="0.25">
      <c r="A4204" s="42" t="s">
        <v>164</v>
      </c>
      <c r="B4204" s="42" t="s">
        <v>2</v>
      </c>
      <c r="C4204" s="42" t="s">
        <v>1274</v>
      </c>
      <c r="D4204" s="42" t="s">
        <v>409</v>
      </c>
      <c r="E4204">
        <v>623856</v>
      </c>
      <c r="F4204">
        <v>18</v>
      </c>
      <c r="G4204" s="2">
        <v>45764</v>
      </c>
      <c r="H4204" s="42" t="s">
        <v>647</v>
      </c>
      <c r="I4204" s="42" t="s">
        <v>65</v>
      </c>
      <c r="J4204" s="42" t="s">
        <v>420</v>
      </c>
      <c r="K4204" s="42" t="s">
        <v>1275</v>
      </c>
      <c r="L4204" s="2">
        <v>46325</v>
      </c>
      <c r="M4204" s="42" t="s">
        <v>582</v>
      </c>
    </row>
    <row r="4205" spans="1:13" x14ac:dyDescent="0.25">
      <c r="A4205" s="42" t="s">
        <v>164</v>
      </c>
      <c r="B4205" s="42" t="s">
        <v>2</v>
      </c>
      <c r="C4205" s="42" t="s">
        <v>1072</v>
      </c>
      <c r="D4205" s="42" t="s">
        <v>409</v>
      </c>
      <c r="E4205">
        <v>619092</v>
      </c>
      <c r="F4205">
        <v>23</v>
      </c>
      <c r="G4205" s="2">
        <v>45720</v>
      </c>
      <c r="H4205" s="42" t="s">
        <v>647</v>
      </c>
      <c r="I4205" s="42" t="s">
        <v>65</v>
      </c>
      <c r="J4205" s="42" t="s">
        <v>420</v>
      </c>
      <c r="K4205" s="42" t="s">
        <v>1073</v>
      </c>
      <c r="L4205" s="2">
        <v>46325</v>
      </c>
      <c r="M4205" s="42" t="s">
        <v>582</v>
      </c>
    </row>
    <row r="4206" spans="1:13" x14ac:dyDescent="0.25">
      <c r="A4206" s="42" t="s">
        <v>164</v>
      </c>
      <c r="B4206" s="42" t="s">
        <v>2</v>
      </c>
      <c r="C4206" s="42" t="s">
        <v>309</v>
      </c>
      <c r="D4206" s="42" t="s">
        <v>409</v>
      </c>
      <c r="E4206">
        <v>658667</v>
      </c>
      <c r="F4206">
        <v>28</v>
      </c>
      <c r="G4206" s="2">
        <v>44439</v>
      </c>
      <c r="H4206" s="42" t="s">
        <v>647</v>
      </c>
      <c r="I4206" s="42" t="s">
        <v>65</v>
      </c>
      <c r="J4206" s="42" t="s">
        <v>420</v>
      </c>
      <c r="K4206" s="42" t="s">
        <v>521</v>
      </c>
      <c r="L4206" s="2">
        <v>46325</v>
      </c>
      <c r="M4206" s="42" t="s">
        <v>582</v>
      </c>
    </row>
    <row r="4207" spans="1:13" x14ac:dyDescent="0.25">
      <c r="A4207" s="42" t="s">
        <v>164</v>
      </c>
      <c r="B4207" s="42" t="s">
        <v>2</v>
      </c>
      <c r="C4207" s="42" t="s">
        <v>564</v>
      </c>
      <c r="D4207" s="42" t="s">
        <v>409</v>
      </c>
      <c r="E4207">
        <v>593746</v>
      </c>
      <c r="F4207">
        <v>23</v>
      </c>
      <c r="G4207" s="2">
        <v>45439</v>
      </c>
      <c r="H4207" s="42" t="s">
        <v>647</v>
      </c>
      <c r="I4207" s="42" t="s">
        <v>65</v>
      </c>
      <c r="J4207" s="42" t="s">
        <v>420</v>
      </c>
      <c r="K4207" s="42" t="s">
        <v>565</v>
      </c>
      <c r="L4207" s="2">
        <v>46325</v>
      </c>
      <c r="M4207" s="42" t="s">
        <v>582</v>
      </c>
    </row>
    <row r="4208" spans="1:13" x14ac:dyDescent="0.25">
      <c r="A4208" s="42" t="s">
        <v>164</v>
      </c>
      <c r="B4208" s="42" t="s">
        <v>2</v>
      </c>
      <c r="C4208" s="42" t="s">
        <v>575</v>
      </c>
      <c r="D4208" s="42" t="s">
        <v>409</v>
      </c>
      <c r="E4208">
        <v>300563.68</v>
      </c>
      <c r="F4208">
        <v>23</v>
      </c>
      <c r="G4208" s="2">
        <v>45511</v>
      </c>
      <c r="H4208" s="42" t="s">
        <v>647</v>
      </c>
      <c r="I4208" s="42" t="s">
        <v>65</v>
      </c>
      <c r="J4208" s="42" t="s">
        <v>420</v>
      </c>
      <c r="K4208" s="42" t="s">
        <v>576</v>
      </c>
      <c r="L4208" s="2">
        <v>46325</v>
      </c>
      <c r="M4208" s="42" t="s">
        <v>582</v>
      </c>
    </row>
    <row r="4209" spans="1:13" x14ac:dyDescent="0.25">
      <c r="A4209" s="42" t="s">
        <v>164</v>
      </c>
      <c r="B4209" s="42" t="s">
        <v>2</v>
      </c>
      <c r="C4209" s="42" t="s">
        <v>1071</v>
      </c>
      <c r="D4209" s="42" t="s">
        <v>409</v>
      </c>
      <c r="E4209">
        <v>619092</v>
      </c>
      <c r="F4209">
        <v>23</v>
      </c>
      <c r="G4209" s="2">
        <v>45728</v>
      </c>
      <c r="H4209" s="42" t="s">
        <v>647</v>
      </c>
      <c r="I4209" s="42" t="s">
        <v>65</v>
      </c>
      <c r="J4209" s="42" t="s">
        <v>420</v>
      </c>
      <c r="K4209" s="42" t="s">
        <v>1565</v>
      </c>
      <c r="L4209" s="2">
        <v>46325</v>
      </c>
      <c r="M4209" s="42" t="s">
        <v>582</v>
      </c>
    </row>
    <row r="4210" spans="1:13" x14ac:dyDescent="0.25">
      <c r="A4210" s="42" t="s">
        <v>164</v>
      </c>
      <c r="B4210" s="42" t="s">
        <v>2</v>
      </c>
      <c r="C4210" s="42" t="s">
        <v>1272</v>
      </c>
      <c r="D4210" s="42" t="s">
        <v>409</v>
      </c>
      <c r="E4210">
        <v>1169731.2</v>
      </c>
      <c r="F4210">
        <v>18</v>
      </c>
      <c r="G4210" s="2">
        <v>45764</v>
      </c>
      <c r="H4210" s="42" t="s">
        <v>647</v>
      </c>
      <c r="I4210" s="42" t="s">
        <v>65</v>
      </c>
      <c r="J4210" s="42" t="s">
        <v>420</v>
      </c>
      <c r="K4210" s="42" t="s">
        <v>1273</v>
      </c>
      <c r="L4210" s="2">
        <v>46325</v>
      </c>
      <c r="M4210" s="42" t="s">
        <v>582</v>
      </c>
    </row>
    <row r="4211" spans="1:13" x14ac:dyDescent="0.25">
      <c r="A4211" s="42" t="s">
        <v>164</v>
      </c>
      <c r="B4211" s="42" t="s">
        <v>2</v>
      </c>
      <c r="C4211" s="42" t="s">
        <v>1491</v>
      </c>
      <c r="D4211" s="42" t="s">
        <v>409</v>
      </c>
      <c r="E4211">
        <v>2574673</v>
      </c>
      <c r="F4211">
        <v>17</v>
      </c>
      <c r="G4211" s="2">
        <v>45855</v>
      </c>
      <c r="H4211" s="42" t="s">
        <v>647</v>
      </c>
      <c r="I4211" s="42" t="s">
        <v>65</v>
      </c>
      <c r="J4211" s="42" t="s">
        <v>420</v>
      </c>
      <c r="K4211" s="42" t="s">
        <v>1492</v>
      </c>
      <c r="L4211" s="2">
        <v>46325</v>
      </c>
      <c r="M4211" s="42" t="s">
        <v>582</v>
      </c>
    </row>
    <row r="4212" spans="1:13" x14ac:dyDescent="0.25">
      <c r="A4212" s="42" t="s">
        <v>164</v>
      </c>
      <c r="B4212" s="42" t="s">
        <v>2</v>
      </c>
      <c r="C4212" s="42" t="s">
        <v>1563</v>
      </c>
      <c r="D4212" s="42" t="s">
        <v>409</v>
      </c>
      <c r="E4212">
        <v>1245554</v>
      </c>
      <c r="F4212">
        <v>16</v>
      </c>
      <c r="G4212" s="2">
        <v>45875</v>
      </c>
      <c r="H4212" s="42" t="s">
        <v>647</v>
      </c>
      <c r="I4212" s="42" t="s">
        <v>65</v>
      </c>
      <c r="J4212" s="42" t="s">
        <v>420</v>
      </c>
      <c r="K4212" s="42" t="s">
        <v>1564</v>
      </c>
      <c r="L4212" s="2">
        <v>46325</v>
      </c>
      <c r="M4212" s="42" t="s">
        <v>582</v>
      </c>
    </row>
    <row r="4213" spans="1:13" x14ac:dyDescent="0.25">
      <c r="A4213" s="42" t="s">
        <v>164</v>
      </c>
      <c r="B4213" s="42" t="s">
        <v>2</v>
      </c>
      <c r="C4213" s="42" t="s">
        <v>10049</v>
      </c>
      <c r="D4213" s="42" t="s">
        <v>409</v>
      </c>
      <c r="E4213">
        <v>804269</v>
      </c>
      <c r="F4213">
        <v>14</v>
      </c>
      <c r="G4213" s="2">
        <v>46149</v>
      </c>
      <c r="H4213" s="42" t="s">
        <v>647</v>
      </c>
      <c r="I4213" s="42" t="s">
        <v>65</v>
      </c>
      <c r="J4213" s="42" t="s">
        <v>420</v>
      </c>
      <c r="K4213" s="42" t="s">
        <v>10050</v>
      </c>
      <c r="L4213" s="2">
        <v>46325</v>
      </c>
      <c r="M4213" s="42" t="s">
        <v>582</v>
      </c>
    </row>
    <row r="4214" spans="1:13" x14ac:dyDescent="0.25">
      <c r="A4214" s="42" t="s">
        <v>164</v>
      </c>
      <c r="B4214" s="42" t="s">
        <v>2</v>
      </c>
      <c r="C4214" s="42" t="s">
        <v>4712</v>
      </c>
      <c r="D4214" s="42" t="s">
        <v>409</v>
      </c>
      <c r="E4214">
        <v>538492</v>
      </c>
      <c r="F4214">
        <v>16</v>
      </c>
      <c r="G4214" s="2">
        <v>46079</v>
      </c>
      <c r="H4214" s="42" t="s">
        <v>647</v>
      </c>
      <c r="I4214" s="42" t="s">
        <v>65</v>
      </c>
      <c r="J4214" s="42" t="s">
        <v>420</v>
      </c>
      <c r="K4214" s="42" t="s">
        <v>5889</v>
      </c>
      <c r="L4214" s="2">
        <v>46325</v>
      </c>
      <c r="M4214" s="42" t="s">
        <v>582</v>
      </c>
    </row>
    <row r="4215" spans="1:13" x14ac:dyDescent="0.25">
      <c r="A4215" s="42" t="s">
        <v>164</v>
      </c>
      <c r="B4215" s="42" t="s">
        <v>2</v>
      </c>
      <c r="C4215" s="42" t="s">
        <v>2454</v>
      </c>
      <c r="D4215" s="42" t="s">
        <v>409</v>
      </c>
      <c r="E4215">
        <v>991089.75</v>
      </c>
      <c r="F4215">
        <v>14</v>
      </c>
      <c r="G4215" s="2">
        <v>45974</v>
      </c>
      <c r="H4215" s="42" t="s">
        <v>647</v>
      </c>
      <c r="I4215" s="42" t="s">
        <v>65</v>
      </c>
      <c r="J4215" s="42" t="s">
        <v>420</v>
      </c>
      <c r="K4215" s="42" t="s">
        <v>2455</v>
      </c>
      <c r="L4215" s="2">
        <v>46324</v>
      </c>
      <c r="M4215" s="42" t="s">
        <v>582</v>
      </c>
    </row>
    <row r="4216" spans="1:13" x14ac:dyDescent="0.25">
      <c r="A4216" s="42" t="s">
        <v>164</v>
      </c>
      <c r="B4216" s="42" t="s">
        <v>2</v>
      </c>
      <c r="C4216" s="42" t="s">
        <v>10049</v>
      </c>
      <c r="D4216" s="42" t="s">
        <v>409</v>
      </c>
      <c r="E4216">
        <v>804269</v>
      </c>
      <c r="F4216">
        <v>14</v>
      </c>
      <c r="G4216" s="2">
        <v>46149</v>
      </c>
      <c r="H4216" s="42" t="s">
        <v>647</v>
      </c>
      <c r="I4216" s="42" t="s">
        <v>65</v>
      </c>
      <c r="J4216" s="42" t="s">
        <v>420</v>
      </c>
      <c r="K4216" s="42" t="s">
        <v>10050</v>
      </c>
      <c r="L4216" s="2">
        <v>46295</v>
      </c>
      <c r="M4216" s="42" t="s">
        <v>582</v>
      </c>
    </row>
    <row r="4217" spans="1:13" x14ac:dyDescent="0.25">
      <c r="A4217" s="42" t="s">
        <v>164</v>
      </c>
      <c r="B4217" s="42" t="s">
        <v>2</v>
      </c>
      <c r="C4217" s="42" t="s">
        <v>4712</v>
      </c>
      <c r="D4217" s="42" t="s">
        <v>409</v>
      </c>
      <c r="E4217">
        <v>538492</v>
      </c>
      <c r="F4217">
        <v>16</v>
      </c>
      <c r="G4217" s="2">
        <v>46079</v>
      </c>
      <c r="H4217" s="42" t="s">
        <v>647</v>
      </c>
      <c r="I4217" s="42" t="s">
        <v>65</v>
      </c>
      <c r="J4217" s="42" t="s">
        <v>420</v>
      </c>
      <c r="K4217" s="42" t="s">
        <v>5889</v>
      </c>
      <c r="L4217" s="2">
        <v>46295</v>
      </c>
      <c r="M4217" s="42" t="s">
        <v>582</v>
      </c>
    </row>
    <row r="4218" spans="1:13" x14ac:dyDescent="0.25">
      <c r="A4218" s="42" t="s">
        <v>164</v>
      </c>
      <c r="B4218" s="42" t="s">
        <v>2</v>
      </c>
      <c r="C4218" s="42" t="s">
        <v>10499</v>
      </c>
      <c r="D4218" s="42" t="s">
        <v>409</v>
      </c>
      <c r="E4218">
        <v>6366935</v>
      </c>
      <c r="F4218">
        <v>4</v>
      </c>
      <c r="G4218" s="2">
        <v>46162</v>
      </c>
      <c r="H4218" s="42" t="s">
        <v>647</v>
      </c>
      <c r="I4218" s="42" t="s">
        <v>65</v>
      </c>
      <c r="J4218" s="42" t="s">
        <v>420</v>
      </c>
      <c r="K4218" s="42" t="s">
        <v>10500</v>
      </c>
      <c r="L4218" s="2">
        <v>46295</v>
      </c>
      <c r="M4218" s="42" t="s">
        <v>582</v>
      </c>
    </row>
    <row r="4219" spans="1:13" x14ac:dyDescent="0.25">
      <c r="A4219" s="42" t="s">
        <v>164</v>
      </c>
      <c r="B4219" s="42" t="s">
        <v>2</v>
      </c>
      <c r="C4219" s="42" t="s">
        <v>1563</v>
      </c>
      <c r="D4219" s="42" t="s">
        <v>409</v>
      </c>
      <c r="E4219">
        <v>776864</v>
      </c>
      <c r="F4219">
        <v>16</v>
      </c>
      <c r="G4219" s="2">
        <v>45875</v>
      </c>
      <c r="H4219" s="42" t="s">
        <v>647</v>
      </c>
      <c r="I4219" s="42" t="s">
        <v>65</v>
      </c>
      <c r="J4219" s="42" t="s">
        <v>420</v>
      </c>
      <c r="K4219" s="42" t="s">
        <v>1564</v>
      </c>
      <c r="L4219" s="2">
        <v>46295</v>
      </c>
      <c r="M4219" s="42" t="s">
        <v>582</v>
      </c>
    </row>
    <row r="4220" spans="1:13" x14ac:dyDescent="0.25">
      <c r="A4220" s="42" t="s">
        <v>164</v>
      </c>
      <c r="B4220" s="42" t="s">
        <v>2</v>
      </c>
      <c r="C4220" s="42" t="s">
        <v>575</v>
      </c>
      <c r="D4220" s="42" t="s">
        <v>409</v>
      </c>
      <c r="E4220">
        <v>300563.68</v>
      </c>
      <c r="F4220">
        <v>23</v>
      </c>
      <c r="G4220" s="2">
        <v>45511</v>
      </c>
      <c r="H4220" s="42" t="s">
        <v>647</v>
      </c>
      <c r="I4220" s="42" t="s">
        <v>65</v>
      </c>
      <c r="J4220" s="42" t="s">
        <v>420</v>
      </c>
      <c r="K4220" s="42" t="s">
        <v>576</v>
      </c>
      <c r="L4220" s="2">
        <v>46295</v>
      </c>
      <c r="M4220" s="42" t="s">
        <v>582</v>
      </c>
    </row>
    <row r="4221" spans="1:13" x14ac:dyDescent="0.25">
      <c r="A4221" s="42" t="s">
        <v>164</v>
      </c>
      <c r="B4221" s="42" t="s">
        <v>2</v>
      </c>
      <c r="C4221" s="42" t="s">
        <v>1274</v>
      </c>
      <c r="D4221" s="42" t="s">
        <v>409</v>
      </c>
      <c r="E4221">
        <v>623856</v>
      </c>
      <c r="F4221">
        <v>18</v>
      </c>
      <c r="G4221" s="2">
        <v>45764</v>
      </c>
      <c r="H4221" s="42" t="s">
        <v>647</v>
      </c>
      <c r="I4221" s="42" t="s">
        <v>65</v>
      </c>
      <c r="J4221" s="42" t="s">
        <v>420</v>
      </c>
      <c r="K4221" s="42" t="s">
        <v>1275</v>
      </c>
      <c r="L4221" s="2">
        <v>46295</v>
      </c>
      <c r="M4221" s="42" t="s">
        <v>582</v>
      </c>
    </row>
    <row r="4222" spans="1:13" x14ac:dyDescent="0.25">
      <c r="A4222" s="42" t="s">
        <v>164</v>
      </c>
      <c r="B4222" s="42" t="s">
        <v>2</v>
      </c>
      <c r="C4222" s="42" t="s">
        <v>1072</v>
      </c>
      <c r="D4222" s="42" t="s">
        <v>409</v>
      </c>
      <c r="E4222">
        <v>619092</v>
      </c>
      <c r="F4222">
        <v>23</v>
      </c>
      <c r="G4222" s="2">
        <v>45720</v>
      </c>
      <c r="H4222" s="42" t="s">
        <v>647</v>
      </c>
      <c r="I4222" s="42" t="s">
        <v>65</v>
      </c>
      <c r="J4222" s="42" t="s">
        <v>420</v>
      </c>
      <c r="K4222" s="42" t="s">
        <v>1073</v>
      </c>
      <c r="L4222" s="2">
        <v>46295</v>
      </c>
      <c r="M4222" s="42" t="s">
        <v>582</v>
      </c>
    </row>
    <row r="4223" spans="1:13" x14ac:dyDescent="0.25">
      <c r="A4223" s="42" t="s">
        <v>164</v>
      </c>
      <c r="B4223" s="42" t="s">
        <v>2</v>
      </c>
      <c r="C4223" s="42" t="s">
        <v>2454</v>
      </c>
      <c r="D4223" s="42" t="s">
        <v>409</v>
      </c>
      <c r="E4223">
        <v>991089.75</v>
      </c>
      <c r="F4223">
        <v>14</v>
      </c>
      <c r="G4223" s="2">
        <v>45974</v>
      </c>
      <c r="H4223" s="42" t="s">
        <v>647</v>
      </c>
      <c r="I4223" s="42" t="s">
        <v>65</v>
      </c>
      <c r="J4223" s="42" t="s">
        <v>420</v>
      </c>
      <c r="K4223" s="42" t="s">
        <v>2455</v>
      </c>
      <c r="L4223" s="2">
        <v>46295</v>
      </c>
      <c r="M4223" s="42" t="s">
        <v>582</v>
      </c>
    </row>
    <row r="4224" spans="1:13" x14ac:dyDescent="0.25">
      <c r="A4224" s="42" t="s">
        <v>164</v>
      </c>
      <c r="B4224" s="42" t="s">
        <v>2</v>
      </c>
      <c r="C4224" s="42" t="s">
        <v>2472</v>
      </c>
      <c r="D4224" s="42" t="s">
        <v>409</v>
      </c>
      <c r="E4224">
        <v>953007</v>
      </c>
      <c r="F4224">
        <v>14</v>
      </c>
      <c r="G4224" s="2">
        <v>46052</v>
      </c>
      <c r="H4224" s="42" t="s">
        <v>647</v>
      </c>
      <c r="I4224" s="42" t="s">
        <v>65</v>
      </c>
      <c r="J4224" s="42" t="s">
        <v>420</v>
      </c>
      <c r="K4224" s="42" t="s">
        <v>2473</v>
      </c>
      <c r="L4224" s="2">
        <v>46295</v>
      </c>
      <c r="M4224" s="42" t="s">
        <v>582</v>
      </c>
    </row>
    <row r="4225" spans="1:13" x14ac:dyDescent="0.25">
      <c r="A4225" s="42" t="s">
        <v>164</v>
      </c>
      <c r="B4225" s="42" t="s">
        <v>2</v>
      </c>
      <c r="C4225" s="42" t="s">
        <v>573</v>
      </c>
      <c r="D4225" s="42" t="s">
        <v>409</v>
      </c>
      <c r="E4225">
        <v>617066</v>
      </c>
      <c r="F4225">
        <v>17</v>
      </c>
      <c r="G4225" s="2">
        <v>45495</v>
      </c>
      <c r="H4225" s="42" t="s">
        <v>647</v>
      </c>
      <c r="I4225" s="42" t="s">
        <v>65</v>
      </c>
      <c r="J4225" s="42" t="s">
        <v>420</v>
      </c>
      <c r="K4225" s="42" t="s">
        <v>574</v>
      </c>
      <c r="L4225" s="2">
        <v>46295</v>
      </c>
      <c r="M4225" s="42" t="s">
        <v>582</v>
      </c>
    </row>
    <row r="4226" spans="1:13" x14ac:dyDescent="0.25">
      <c r="A4226" s="42" t="s">
        <v>164</v>
      </c>
      <c r="B4226" s="42" t="s">
        <v>2</v>
      </c>
      <c r="C4226" s="42" t="s">
        <v>1272</v>
      </c>
      <c r="D4226" s="42" t="s">
        <v>409</v>
      </c>
      <c r="E4226">
        <v>1169731.2</v>
      </c>
      <c r="F4226">
        <v>18</v>
      </c>
      <c r="G4226" s="2">
        <v>45764</v>
      </c>
      <c r="H4226" s="42" t="s">
        <v>647</v>
      </c>
      <c r="I4226" s="42" t="s">
        <v>65</v>
      </c>
      <c r="J4226" s="42" t="s">
        <v>420</v>
      </c>
      <c r="K4226" s="42" t="s">
        <v>1273</v>
      </c>
      <c r="L4226" s="2">
        <v>46290</v>
      </c>
      <c r="M4226" s="42" t="s">
        <v>582</v>
      </c>
    </row>
    <row r="4227" spans="1:13" x14ac:dyDescent="0.25">
      <c r="A4227" s="42" t="s">
        <v>164</v>
      </c>
      <c r="B4227" s="42" t="s">
        <v>2</v>
      </c>
      <c r="C4227" s="42" t="s">
        <v>564</v>
      </c>
      <c r="D4227" s="42" t="s">
        <v>409</v>
      </c>
      <c r="E4227">
        <v>598637</v>
      </c>
      <c r="F4227">
        <v>23</v>
      </c>
      <c r="G4227" s="2">
        <v>45439</v>
      </c>
      <c r="H4227" s="42" t="s">
        <v>647</v>
      </c>
      <c r="I4227" s="42" t="s">
        <v>65</v>
      </c>
      <c r="J4227" s="42" t="s">
        <v>420</v>
      </c>
      <c r="K4227" s="42" t="s">
        <v>565</v>
      </c>
      <c r="L4227" s="2">
        <v>46290</v>
      </c>
      <c r="M4227" s="42" t="s">
        <v>582</v>
      </c>
    </row>
    <row r="4228" spans="1:13" x14ac:dyDescent="0.25">
      <c r="A4228" s="42" t="s">
        <v>164</v>
      </c>
      <c r="B4228" s="42" t="s">
        <v>2</v>
      </c>
      <c r="C4228" s="42" t="s">
        <v>1274</v>
      </c>
      <c r="D4228" s="42" t="s">
        <v>409</v>
      </c>
      <c r="E4228">
        <v>2729372</v>
      </c>
      <c r="F4228">
        <v>18</v>
      </c>
      <c r="G4228" s="2">
        <v>45764</v>
      </c>
      <c r="H4228" s="42" t="s">
        <v>647</v>
      </c>
      <c r="I4228" s="42" t="s">
        <v>65</v>
      </c>
      <c r="J4228" s="42" t="s">
        <v>420</v>
      </c>
      <c r="K4228" s="42" t="s">
        <v>1275</v>
      </c>
      <c r="L4228" s="2">
        <v>46289</v>
      </c>
      <c r="M4228" s="42" t="s">
        <v>582</v>
      </c>
    </row>
    <row r="4229" spans="1:13" x14ac:dyDescent="0.25">
      <c r="A4229" s="42" t="s">
        <v>164</v>
      </c>
      <c r="B4229" s="42" t="s">
        <v>2</v>
      </c>
      <c r="C4229" s="42" t="s">
        <v>4712</v>
      </c>
      <c r="D4229" s="42" t="s">
        <v>409</v>
      </c>
      <c r="E4229">
        <v>538492</v>
      </c>
      <c r="F4229">
        <v>16</v>
      </c>
      <c r="G4229" s="2">
        <v>46079</v>
      </c>
      <c r="H4229" s="42" t="s">
        <v>647</v>
      </c>
      <c r="I4229" s="42" t="s">
        <v>65</v>
      </c>
      <c r="J4229" s="42" t="s">
        <v>420</v>
      </c>
      <c r="K4229" s="42" t="s">
        <v>5889</v>
      </c>
      <c r="L4229" s="2">
        <v>46262</v>
      </c>
      <c r="M4229" s="42" t="s">
        <v>582</v>
      </c>
    </row>
    <row r="4230" spans="1:13" x14ac:dyDescent="0.25">
      <c r="A4230" s="42" t="s">
        <v>164</v>
      </c>
      <c r="B4230" s="42" t="s">
        <v>2</v>
      </c>
      <c r="C4230" s="42" t="s">
        <v>1272</v>
      </c>
      <c r="D4230" s="42" t="s">
        <v>409</v>
      </c>
      <c r="E4230">
        <v>1169731.2</v>
      </c>
      <c r="F4230">
        <v>18</v>
      </c>
      <c r="G4230" s="2">
        <v>45764</v>
      </c>
      <c r="H4230" s="42" t="s">
        <v>647</v>
      </c>
      <c r="I4230" s="42" t="s">
        <v>65</v>
      </c>
      <c r="J4230" s="42" t="s">
        <v>420</v>
      </c>
      <c r="K4230" s="42" t="s">
        <v>1273</v>
      </c>
      <c r="L4230" s="2">
        <v>46262</v>
      </c>
      <c r="M4230" s="42" t="s">
        <v>582</v>
      </c>
    </row>
    <row r="4231" spans="1:13" x14ac:dyDescent="0.25">
      <c r="A4231" s="42" t="s">
        <v>164</v>
      </c>
      <c r="B4231" s="42" t="s">
        <v>2</v>
      </c>
      <c r="C4231" s="42" t="s">
        <v>4712</v>
      </c>
      <c r="D4231" s="42" t="s">
        <v>409</v>
      </c>
      <c r="E4231">
        <v>2576834</v>
      </c>
      <c r="F4231">
        <v>16</v>
      </c>
      <c r="G4231" s="2">
        <v>46079</v>
      </c>
      <c r="H4231" s="42" t="s">
        <v>647</v>
      </c>
      <c r="I4231" s="42" t="s">
        <v>65</v>
      </c>
      <c r="J4231" s="42" t="s">
        <v>420</v>
      </c>
      <c r="K4231" s="42" t="s">
        <v>5889</v>
      </c>
      <c r="L4231" s="2">
        <v>46262</v>
      </c>
      <c r="M4231" s="42" t="s">
        <v>582</v>
      </c>
    </row>
    <row r="4232" spans="1:13" x14ac:dyDescent="0.25">
      <c r="A4232" s="42" t="s">
        <v>164</v>
      </c>
      <c r="B4232" s="42" t="s">
        <v>2</v>
      </c>
      <c r="C4232" s="42" t="s">
        <v>564</v>
      </c>
      <c r="D4232" s="42" t="s">
        <v>409</v>
      </c>
      <c r="E4232">
        <v>598637</v>
      </c>
      <c r="F4232">
        <v>23</v>
      </c>
      <c r="G4232" s="2">
        <v>45439</v>
      </c>
      <c r="H4232" s="42" t="s">
        <v>647</v>
      </c>
      <c r="I4232" s="42" t="s">
        <v>65</v>
      </c>
      <c r="J4232" s="42" t="s">
        <v>420</v>
      </c>
      <c r="K4232" s="42" t="s">
        <v>565</v>
      </c>
      <c r="L4232" s="2">
        <v>46262</v>
      </c>
      <c r="M4232" s="42" t="s">
        <v>582</v>
      </c>
    </row>
    <row r="4233" spans="1:13" x14ac:dyDescent="0.25">
      <c r="A4233" s="42" t="s">
        <v>164</v>
      </c>
      <c r="B4233" s="42" t="s">
        <v>2</v>
      </c>
      <c r="C4233" s="42" t="s">
        <v>2472</v>
      </c>
      <c r="D4233" s="42" t="s">
        <v>409</v>
      </c>
      <c r="E4233">
        <v>4963578</v>
      </c>
      <c r="F4233">
        <v>14</v>
      </c>
      <c r="G4233" s="2">
        <v>46052</v>
      </c>
      <c r="H4233" s="42" t="s">
        <v>647</v>
      </c>
      <c r="I4233" s="42" t="s">
        <v>65</v>
      </c>
      <c r="J4233" s="42" t="s">
        <v>420</v>
      </c>
      <c r="K4233" s="42" t="s">
        <v>2473</v>
      </c>
      <c r="L4233" s="2">
        <v>46262</v>
      </c>
      <c r="M4233" s="42" t="s">
        <v>582</v>
      </c>
    </row>
    <row r="4234" spans="1:13" x14ac:dyDescent="0.25">
      <c r="A4234" s="42" t="s">
        <v>164</v>
      </c>
      <c r="B4234" s="42" t="s">
        <v>2</v>
      </c>
      <c r="C4234" s="42" t="s">
        <v>2454</v>
      </c>
      <c r="D4234" s="42" t="s">
        <v>409</v>
      </c>
      <c r="E4234">
        <v>991089.75</v>
      </c>
      <c r="F4234">
        <v>14</v>
      </c>
      <c r="G4234" s="2">
        <v>45974</v>
      </c>
      <c r="H4234" s="42" t="s">
        <v>647</v>
      </c>
      <c r="I4234" s="42" t="s">
        <v>65</v>
      </c>
      <c r="J4234" s="42" t="s">
        <v>420</v>
      </c>
      <c r="K4234" s="42" t="s">
        <v>2455</v>
      </c>
      <c r="L4234" s="2">
        <v>46262</v>
      </c>
      <c r="M4234" s="42" t="s">
        <v>582</v>
      </c>
    </row>
    <row r="4235" spans="1:13" x14ac:dyDescent="0.25">
      <c r="A4235" s="42" t="s">
        <v>164</v>
      </c>
      <c r="B4235" s="42" t="s">
        <v>2</v>
      </c>
      <c r="C4235" s="42" t="s">
        <v>2454</v>
      </c>
      <c r="D4235" s="42" t="s">
        <v>409</v>
      </c>
      <c r="E4235">
        <v>2061466</v>
      </c>
      <c r="F4235">
        <v>14</v>
      </c>
      <c r="G4235" s="2">
        <v>45974</v>
      </c>
      <c r="H4235" s="42" t="s">
        <v>647</v>
      </c>
      <c r="I4235" s="42" t="s">
        <v>65</v>
      </c>
      <c r="J4235" s="42" t="s">
        <v>420</v>
      </c>
      <c r="K4235" s="42" t="s">
        <v>2455</v>
      </c>
      <c r="L4235" s="2">
        <v>46262</v>
      </c>
      <c r="M4235" s="42" t="s">
        <v>582</v>
      </c>
    </row>
    <row r="4236" spans="1:13" x14ac:dyDescent="0.25">
      <c r="A4236" s="42" t="s">
        <v>164</v>
      </c>
      <c r="B4236" s="42" t="s">
        <v>2</v>
      </c>
      <c r="C4236" s="42" t="s">
        <v>663</v>
      </c>
      <c r="D4236" s="42" t="s">
        <v>409</v>
      </c>
      <c r="E4236">
        <v>10036750</v>
      </c>
      <c r="F4236">
        <v>9</v>
      </c>
      <c r="G4236" s="2">
        <v>45625</v>
      </c>
      <c r="H4236" s="42" t="s">
        <v>647</v>
      </c>
      <c r="I4236" s="42" t="s">
        <v>65</v>
      </c>
      <c r="J4236" s="42" t="s">
        <v>420</v>
      </c>
      <c r="K4236" s="42" t="s">
        <v>762</v>
      </c>
      <c r="L4236" s="2">
        <v>46262</v>
      </c>
      <c r="M4236" s="42" t="s">
        <v>582</v>
      </c>
    </row>
    <row r="4237" spans="1:13" x14ac:dyDescent="0.25">
      <c r="A4237" s="42" t="s">
        <v>164</v>
      </c>
      <c r="B4237" s="42" t="s">
        <v>2</v>
      </c>
      <c r="C4237" s="42" t="s">
        <v>10499</v>
      </c>
      <c r="D4237" s="42" t="s">
        <v>409</v>
      </c>
      <c r="E4237">
        <v>10914747</v>
      </c>
      <c r="F4237">
        <v>4</v>
      </c>
      <c r="G4237" s="2">
        <v>46162</v>
      </c>
      <c r="H4237" s="42" t="s">
        <v>647</v>
      </c>
      <c r="I4237" s="42" t="s">
        <v>65</v>
      </c>
      <c r="J4237" s="42" t="s">
        <v>420</v>
      </c>
      <c r="K4237" s="42" t="s">
        <v>10500</v>
      </c>
      <c r="L4237" s="2">
        <v>46262</v>
      </c>
      <c r="M4237" s="42" t="s">
        <v>582</v>
      </c>
    </row>
    <row r="4238" spans="1:13" x14ac:dyDescent="0.25">
      <c r="A4238" s="42" t="s">
        <v>164</v>
      </c>
      <c r="B4238" s="42" t="s">
        <v>2</v>
      </c>
      <c r="C4238" s="42" t="s">
        <v>1563</v>
      </c>
      <c r="D4238" s="42" t="s">
        <v>409</v>
      </c>
      <c r="E4238">
        <v>652477</v>
      </c>
      <c r="F4238">
        <v>16</v>
      </c>
      <c r="G4238" s="2">
        <v>45875</v>
      </c>
      <c r="H4238" s="42" t="s">
        <v>647</v>
      </c>
      <c r="I4238" s="42" t="s">
        <v>65</v>
      </c>
      <c r="J4238" s="42" t="s">
        <v>420</v>
      </c>
      <c r="K4238" s="42" t="s">
        <v>1564</v>
      </c>
      <c r="L4238" s="2">
        <v>46262</v>
      </c>
      <c r="M4238" s="42" t="s">
        <v>582</v>
      </c>
    </row>
    <row r="4239" spans="1:13" x14ac:dyDescent="0.25">
      <c r="A4239" s="42" t="s">
        <v>164</v>
      </c>
      <c r="B4239" s="42" t="s">
        <v>2</v>
      </c>
      <c r="C4239" s="42" t="s">
        <v>2472</v>
      </c>
      <c r="D4239" s="42" t="s">
        <v>409</v>
      </c>
      <c r="E4239">
        <v>953007</v>
      </c>
      <c r="F4239">
        <v>14</v>
      </c>
      <c r="G4239" s="2">
        <v>46052</v>
      </c>
      <c r="H4239" s="42" t="s">
        <v>647</v>
      </c>
      <c r="I4239" s="42" t="s">
        <v>65</v>
      </c>
      <c r="J4239" s="42" t="s">
        <v>420</v>
      </c>
      <c r="K4239" s="42" t="s">
        <v>2473</v>
      </c>
      <c r="L4239" s="2">
        <v>46262</v>
      </c>
      <c r="M4239" s="42" t="s">
        <v>582</v>
      </c>
    </row>
    <row r="4240" spans="1:13" x14ac:dyDescent="0.25">
      <c r="A4240" s="42" t="s">
        <v>164</v>
      </c>
      <c r="B4240" s="42" t="s">
        <v>2</v>
      </c>
      <c r="C4240" s="42" t="s">
        <v>10049</v>
      </c>
      <c r="D4240" s="42" t="s">
        <v>409</v>
      </c>
      <c r="E4240">
        <v>2814941</v>
      </c>
      <c r="F4240">
        <v>14</v>
      </c>
      <c r="G4240" s="2">
        <v>46149</v>
      </c>
      <c r="H4240" s="42" t="s">
        <v>647</v>
      </c>
      <c r="I4240" s="42" t="s">
        <v>65</v>
      </c>
      <c r="J4240" s="42" t="s">
        <v>420</v>
      </c>
      <c r="K4240" s="42" t="s">
        <v>10050</v>
      </c>
      <c r="L4240" s="2">
        <v>46262</v>
      </c>
      <c r="M4240" s="42" t="s">
        <v>582</v>
      </c>
    </row>
    <row r="4241" spans="1:13" x14ac:dyDescent="0.25">
      <c r="A4241" s="42" t="s">
        <v>164</v>
      </c>
      <c r="B4241" s="42" t="s">
        <v>2</v>
      </c>
      <c r="C4241" s="42" t="s">
        <v>1274</v>
      </c>
      <c r="D4241" s="42" t="s">
        <v>409</v>
      </c>
      <c r="E4241">
        <v>623856</v>
      </c>
      <c r="F4241">
        <v>18</v>
      </c>
      <c r="G4241" s="2">
        <v>45764</v>
      </c>
      <c r="H4241" s="42" t="s">
        <v>647</v>
      </c>
      <c r="I4241" s="42" t="s">
        <v>65</v>
      </c>
      <c r="J4241" s="42" t="s">
        <v>420</v>
      </c>
      <c r="K4241" s="42" t="s">
        <v>1275</v>
      </c>
      <c r="L4241" s="2">
        <v>46262</v>
      </c>
      <c r="M4241" s="42" t="s">
        <v>582</v>
      </c>
    </row>
    <row r="4242" spans="1:13" x14ac:dyDescent="0.25">
      <c r="A4242" s="42" t="s">
        <v>164</v>
      </c>
      <c r="B4242" s="42" t="s">
        <v>2</v>
      </c>
      <c r="C4242" s="42" t="s">
        <v>309</v>
      </c>
      <c r="D4242" s="42" t="s">
        <v>409</v>
      </c>
      <c r="E4242">
        <v>532707</v>
      </c>
      <c r="F4242">
        <v>28</v>
      </c>
      <c r="G4242" s="2">
        <v>44439</v>
      </c>
      <c r="H4242" s="42" t="s">
        <v>647</v>
      </c>
      <c r="I4242" s="42" t="s">
        <v>65</v>
      </c>
      <c r="J4242" s="42" t="s">
        <v>420</v>
      </c>
      <c r="K4242" s="42" t="s">
        <v>521</v>
      </c>
      <c r="L4242" s="2">
        <v>46262</v>
      </c>
      <c r="M4242" s="42" t="s">
        <v>582</v>
      </c>
    </row>
    <row r="4243" spans="1:13" x14ac:dyDescent="0.25">
      <c r="A4243" s="42" t="s">
        <v>164</v>
      </c>
      <c r="B4243" s="42" t="s">
        <v>2</v>
      </c>
      <c r="C4243" s="42" t="s">
        <v>575</v>
      </c>
      <c r="D4243" s="42" t="s">
        <v>409</v>
      </c>
      <c r="E4243">
        <v>300563.68</v>
      </c>
      <c r="F4243">
        <v>23</v>
      </c>
      <c r="G4243" s="2">
        <v>45511</v>
      </c>
      <c r="H4243" s="42" t="s">
        <v>647</v>
      </c>
      <c r="I4243" s="42" t="s">
        <v>65</v>
      </c>
      <c r="J4243" s="42" t="s">
        <v>420</v>
      </c>
      <c r="K4243" s="42" t="s">
        <v>576</v>
      </c>
      <c r="L4243" s="2">
        <v>46261</v>
      </c>
      <c r="M4243" s="42" t="s">
        <v>582</v>
      </c>
    </row>
    <row r="4244" spans="1:13" x14ac:dyDescent="0.25">
      <c r="A4244" s="42" t="s">
        <v>164</v>
      </c>
      <c r="B4244" s="42" t="s">
        <v>2</v>
      </c>
      <c r="C4244" s="42" t="s">
        <v>1272</v>
      </c>
      <c r="D4244" s="42" t="s">
        <v>409</v>
      </c>
      <c r="E4244">
        <v>3899104</v>
      </c>
      <c r="F4244">
        <v>18</v>
      </c>
      <c r="G4244" s="2">
        <v>45764</v>
      </c>
      <c r="H4244" s="42" t="s">
        <v>647</v>
      </c>
      <c r="I4244" s="42" t="s">
        <v>65</v>
      </c>
      <c r="J4244" s="42" t="s">
        <v>420</v>
      </c>
      <c r="K4244" s="42" t="s">
        <v>1273</v>
      </c>
      <c r="L4244" s="2">
        <v>46234</v>
      </c>
      <c r="M4244" s="42" t="s">
        <v>582</v>
      </c>
    </row>
    <row r="4245" spans="1:13" x14ac:dyDescent="0.25">
      <c r="A4245" s="42" t="s">
        <v>164</v>
      </c>
      <c r="B4245" s="42" t="s">
        <v>2</v>
      </c>
      <c r="C4245" s="42" t="s">
        <v>2454</v>
      </c>
      <c r="D4245" s="42" t="s">
        <v>409</v>
      </c>
      <c r="E4245">
        <v>991089.75</v>
      </c>
      <c r="F4245">
        <v>14</v>
      </c>
      <c r="G4245" s="2">
        <v>45974</v>
      </c>
      <c r="H4245" s="42" t="s">
        <v>647</v>
      </c>
      <c r="I4245" s="42" t="s">
        <v>65</v>
      </c>
      <c r="J4245" s="42" t="s">
        <v>420</v>
      </c>
      <c r="K4245" s="42" t="s">
        <v>2455</v>
      </c>
      <c r="L4245" s="2">
        <v>46234</v>
      </c>
      <c r="M4245" s="42" t="s">
        <v>582</v>
      </c>
    </row>
    <row r="4246" spans="1:13" x14ac:dyDescent="0.25">
      <c r="A4246" s="42" t="s">
        <v>164</v>
      </c>
      <c r="B4246" s="42" t="s">
        <v>2</v>
      </c>
      <c r="C4246" s="42" t="s">
        <v>4712</v>
      </c>
      <c r="D4246" s="42" t="s">
        <v>409</v>
      </c>
      <c r="E4246">
        <v>538492</v>
      </c>
      <c r="F4246">
        <v>16</v>
      </c>
      <c r="G4246" s="2">
        <v>46079</v>
      </c>
      <c r="H4246" s="42" t="s">
        <v>647</v>
      </c>
      <c r="I4246" s="42" t="s">
        <v>65</v>
      </c>
      <c r="J4246" s="42" t="s">
        <v>420</v>
      </c>
      <c r="K4246" s="42" t="s">
        <v>5889</v>
      </c>
      <c r="L4246" s="2">
        <v>46234</v>
      </c>
      <c r="M4246" s="42" t="s">
        <v>582</v>
      </c>
    </row>
    <row r="4247" spans="1:13" x14ac:dyDescent="0.25">
      <c r="A4247" s="42" t="s">
        <v>164</v>
      </c>
      <c r="B4247" s="42" t="s">
        <v>2</v>
      </c>
      <c r="C4247" s="42" t="s">
        <v>575</v>
      </c>
      <c r="D4247" s="42" t="s">
        <v>409</v>
      </c>
      <c r="E4247">
        <v>300563.68</v>
      </c>
      <c r="F4247">
        <v>23</v>
      </c>
      <c r="G4247" s="2">
        <v>45511</v>
      </c>
      <c r="H4247" s="42" t="s">
        <v>647</v>
      </c>
      <c r="I4247" s="42" t="s">
        <v>65</v>
      </c>
      <c r="J4247" s="42" t="s">
        <v>420</v>
      </c>
      <c r="K4247" s="42" t="s">
        <v>576</v>
      </c>
      <c r="L4247" s="2">
        <v>46234</v>
      </c>
      <c r="M4247" s="42" t="s">
        <v>582</v>
      </c>
    </row>
    <row r="4248" spans="1:13" x14ac:dyDescent="0.25">
      <c r="A4248" s="42" t="s">
        <v>164</v>
      </c>
      <c r="B4248" s="42" t="s">
        <v>2</v>
      </c>
      <c r="C4248" s="42" t="s">
        <v>1274</v>
      </c>
      <c r="D4248" s="42" t="s">
        <v>409</v>
      </c>
      <c r="E4248">
        <v>623856</v>
      </c>
      <c r="F4248">
        <v>18</v>
      </c>
      <c r="G4248" s="2">
        <v>45764</v>
      </c>
      <c r="H4248" s="42" t="s">
        <v>647</v>
      </c>
      <c r="I4248" s="42" t="s">
        <v>65</v>
      </c>
      <c r="J4248" s="42" t="s">
        <v>420</v>
      </c>
      <c r="K4248" s="42" t="s">
        <v>1275</v>
      </c>
      <c r="L4248" s="2">
        <v>46234</v>
      </c>
      <c r="M4248" s="42" t="s">
        <v>582</v>
      </c>
    </row>
    <row r="4249" spans="1:13" x14ac:dyDescent="0.25">
      <c r="A4249" s="42" t="s">
        <v>164</v>
      </c>
      <c r="B4249" s="42" t="s">
        <v>2</v>
      </c>
      <c r="C4249" s="42" t="s">
        <v>562</v>
      </c>
      <c r="D4249" s="42" t="s">
        <v>409</v>
      </c>
      <c r="E4249">
        <v>445065</v>
      </c>
      <c r="F4249">
        <v>24</v>
      </c>
      <c r="G4249" s="2">
        <v>45439</v>
      </c>
      <c r="H4249" s="42" t="s">
        <v>647</v>
      </c>
      <c r="I4249" s="42" t="s">
        <v>65</v>
      </c>
      <c r="J4249" s="42" t="s">
        <v>420</v>
      </c>
      <c r="K4249" s="42" t="s">
        <v>563</v>
      </c>
      <c r="L4249" s="2">
        <v>46233</v>
      </c>
      <c r="M4249" s="42" t="s">
        <v>582</v>
      </c>
    </row>
    <row r="4250" spans="1:13" x14ac:dyDescent="0.25">
      <c r="A4250" s="42" t="s">
        <v>164</v>
      </c>
      <c r="B4250" s="42" t="s">
        <v>2</v>
      </c>
      <c r="C4250" s="42" t="s">
        <v>564</v>
      </c>
      <c r="D4250" s="42" t="s">
        <v>409</v>
      </c>
      <c r="E4250">
        <v>781086</v>
      </c>
      <c r="F4250">
        <v>23</v>
      </c>
      <c r="G4250" s="2">
        <v>45439</v>
      </c>
      <c r="H4250" s="42" t="s">
        <v>647</v>
      </c>
      <c r="I4250" s="42" t="s">
        <v>65</v>
      </c>
      <c r="J4250" s="42" t="s">
        <v>420</v>
      </c>
      <c r="K4250" s="42" t="s">
        <v>565</v>
      </c>
      <c r="L4250" s="2">
        <v>46233</v>
      </c>
      <c r="M4250" s="42" t="s">
        <v>582</v>
      </c>
    </row>
    <row r="4251" spans="1:13" x14ac:dyDescent="0.25">
      <c r="A4251" s="42" t="s">
        <v>164</v>
      </c>
      <c r="B4251" s="42" t="s">
        <v>2</v>
      </c>
      <c r="C4251" s="42" t="s">
        <v>10499</v>
      </c>
      <c r="D4251" s="42" t="s">
        <v>409</v>
      </c>
      <c r="E4251">
        <v>10914747</v>
      </c>
      <c r="F4251">
        <v>4</v>
      </c>
      <c r="G4251" s="2">
        <v>46162</v>
      </c>
      <c r="H4251" s="42" t="s">
        <v>647</v>
      </c>
      <c r="I4251" s="42" t="s">
        <v>65</v>
      </c>
      <c r="J4251" s="42" t="s">
        <v>420</v>
      </c>
      <c r="K4251" s="42" t="s">
        <v>10500</v>
      </c>
      <c r="L4251" s="2">
        <v>46233</v>
      </c>
      <c r="M4251" s="42" t="s">
        <v>582</v>
      </c>
    </row>
    <row r="4252" spans="1:13" x14ac:dyDescent="0.25">
      <c r="A4252" s="42" t="s">
        <v>164</v>
      </c>
      <c r="B4252" s="42" t="s">
        <v>2</v>
      </c>
      <c r="C4252" s="42" t="s">
        <v>1563</v>
      </c>
      <c r="D4252" s="42" t="s">
        <v>409</v>
      </c>
      <c r="E4252">
        <v>753953</v>
      </c>
      <c r="F4252">
        <v>16</v>
      </c>
      <c r="G4252" s="2">
        <v>45875</v>
      </c>
      <c r="H4252" s="42" t="s">
        <v>647</v>
      </c>
      <c r="I4252" s="42" t="s">
        <v>65</v>
      </c>
      <c r="J4252" s="42" t="s">
        <v>420</v>
      </c>
      <c r="K4252" s="42" t="s">
        <v>1564</v>
      </c>
      <c r="L4252" s="2">
        <v>46233</v>
      </c>
      <c r="M4252" s="42" t="s">
        <v>582</v>
      </c>
    </row>
    <row r="4253" spans="1:13" x14ac:dyDescent="0.25">
      <c r="A4253" s="42" t="s">
        <v>164</v>
      </c>
      <c r="B4253" s="42" t="s">
        <v>2</v>
      </c>
      <c r="C4253" s="42" t="s">
        <v>701</v>
      </c>
      <c r="D4253" s="42" t="s">
        <v>409</v>
      </c>
      <c r="E4253">
        <v>1406285</v>
      </c>
      <c r="F4253">
        <v>17</v>
      </c>
      <c r="G4253" s="2">
        <v>44665</v>
      </c>
      <c r="H4253" s="42" t="s">
        <v>647</v>
      </c>
      <c r="I4253" s="42" t="s">
        <v>65</v>
      </c>
      <c r="J4253" s="42" t="s">
        <v>420</v>
      </c>
      <c r="K4253" s="42" t="s">
        <v>750</v>
      </c>
      <c r="L4253" s="2">
        <v>46203</v>
      </c>
      <c r="M4253" s="42" t="s">
        <v>582</v>
      </c>
    </row>
    <row r="4254" spans="1:13" x14ac:dyDescent="0.25">
      <c r="A4254" s="42" t="s">
        <v>164</v>
      </c>
      <c r="B4254" s="42" t="s">
        <v>2</v>
      </c>
      <c r="C4254" s="42" t="s">
        <v>53</v>
      </c>
      <c r="D4254" s="42" t="s">
        <v>409</v>
      </c>
      <c r="E4254">
        <v>1105118</v>
      </c>
      <c r="F4254">
        <v>31</v>
      </c>
      <c r="G4254" s="2">
        <v>44540</v>
      </c>
      <c r="H4254" s="42" t="s">
        <v>647</v>
      </c>
      <c r="I4254" s="42" t="s">
        <v>65</v>
      </c>
      <c r="J4254" s="42" t="s">
        <v>420</v>
      </c>
      <c r="K4254" s="42" t="s">
        <v>427</v>
      </c>
      <c r="L4254" s="2">
        <v>46199</v>
      </c>
      <c r="M4254" s="42" t="s">
        <v>582</v>
      </c>
    </row>
    <row r="4255" spans="1:13" x14ac:dyDescent="0.25">
      <c r="A4255" s="42" t="s">
        <v>164</v>
      </c>
      <c r="B4255" s="42" t="s">
        <v>2</v>
      </c>
      <c r="C4255" s="42" t="s">
        <v>1274</v>
      </c>
      <c r="D4255" s="42" t="s">
        <v>409</v>
      </c>
      <c r="E4255">
        <v>623856</v>
      </c>
      <c r="F4255">
        <v>18</v>
      </c>
      <c r="G4255" s="2">
        <v>45764</v>
      </c>
      <c r="H4255" s="42" t="s">
        <v>647</v>
      </c>
      <c r="I4255" s="42" t="s">
        <v>65</v>
      </c>
      <c r="J4255" s="42" t="s">
        <v>420</v>
      </c>
      <c r="K4255" s="42" t="s">
        <v>1275</v>
      </c>
      <c r="L4255" s="2">
        <v>46199</v>
      </c>
      <c r="M4255" s="42" t="s">
        <v>582</v>
      </c>
    </row>
    <row r="4256" spans="1:13" x14ac:dyDescent="0.25">
      <c r="A4256" s="42" t="s">
        <v>164</v>
      </c>
      <c r="B4256" s="42" t="s">
        <v>2</v>
      </c>
      <c r="C4256" s="42" t="s">
        <v>1274</v>
      </c>
      <c r="D4256" s="42" t="s">
        <v>409</v>
      </c>
      <c r="E4256">
        <v>2729372</v>
      </c>
      <c r="F4256">
        <v>18</v>
      </c>
      <c r="G4256" s="2">
        <v>45764</v>
      </c>
      <c r="H4256" s="42" t="s">
        <v>647</v>
      </c>
      <c r="I4256" s="42" t="s">
        <v>65</v>
      </c>
      <c r="J4256" s="42" t="s">
        <v>420</v>
      </c>
      <c r="K4256" s="42" t="s">
        <v>1275</v>
      </c>
      <c r="L4256" s="2">
        <v>46199</v>
      </c>
      <c r="M4256" s="42" t="s">
        <v>582</v>
      </c>
    </row>
    <row r="4257" spans="1:13" x14ac:dyDescent="0.25">
      <c r="A4257" s="42" t="s">
        <v>164</v>
      </c>
      <c r="B4257" s="42" t="s">
        <v>2</v>
      </c>
      <c r="C4257" s="42" t="s">
        <v>575</v>
      </c>
      <c r="D4257" s="42" t="s">
        <v>409</v>
      </c>
      <c r="E4257">
        <v>300563.68</v>
      </c>
      <c r="F4257">
        <v>23</v>
      </c>
      <c r="G4257" s="2">
        <v>45511</v>
      </c>
      <c r="H4257" s="42" t="s">
        <v>647</v>
      </c>
      <c r="I4257" s="42" t="s">
        <v>65</v>
      </c>
      <c r="J4257" s="42" t="s">
        <v>420</v>
      </c>
      <c r="K4257" s="42" t="s">
        <v>576</v>
      </c>
      <c r="L4257" s="2">
        <v>46199</v>
      </c>
      <c r="M4257" s="42" t="s">
        <v>582</v>
      </c>
    </row>
    <row r="4258" spans="1:13" x14ac:dyDescent="0.25">
      <c r="A4258" s="42" t="s">
        <v>164</v>
      </c>
      <c r="B4258" s="42" t="s">
        <v>2</v>
      </c>
      <c r="C4258" s="42" t="s">
        <v>2454</v>
      </c>
      <c r="D4258" s="42" t="s">
        <v>409</v>
      </c>
      <c r="E4258">
        <v>991089.75</v>
      </c>
      <c r="F4258">
        <v>14</v>
      </c>
      <c r="G4258" s="2">
        <v>45974</v>
      </c>
      <c r="H4258" s="42" t="s">
        <v>647</v>
      </c>
      <c r="I4258" s="42" t="s">
        <v>65</v>
      </c>
      <c r="J4258" s="42" t="s">
        <v>420</v>
      </c>
      <c r="K4258" s="42" t="s">
        <v>2455</v>
      </c>
      <c r="L4258" s="2">
        <v>46199</v>
      </c>
      <c r="M4258" s="42" t="s">
        <v>582</v>
      </c>
    </row>
    <row r="4259" spans="1:13" x14ac:dyDescent="0.25">
      <c r="A4259" s="42" t="s">
        <v>164</v>
      </c>
      <c r="B4259" s="42" t="s">
        <v>2</v>
      </c>
      <c r="C4259" s="42" t="s">
        <v>4712</v>
      </c>
      <c r="D4259" s="42" t="s">
        <v>409</v>
      </c>
      <c r="E4259">
        <v>538492</v>
      </c>
      <c r="F4259">
        <v>16</v>
      </c>
      <c r="G4259" s="2">
        <v>46079</v>
      </c>
      <c r="H4259" s="42" t="s">
        <v>647</v>
      </c>
      <c r="I4259" s="42" t="s">
        <v>65</v>
      </c>
      <c r="J4259" s="42" t="s">
        <v>420</v>
      </c>
      <c r="K4259" s="42" t="s">
        <v>5889</v>
      </c>
      <c r="L4259" s="2">
        <v>46199</v>
      </c>
      <c r="M4259" s="42" t="s">
        <v>582</v>
      </c>
    </row>
    <row r="4260" spans="1:13" x14ac:dyDescent="0.25">
      <c r="A4260" s="42" t="s">
        <v>164</v>
      </c>
      <c r="B4260" s="42" t="s">
        <v>2</v>
      </c>
      <c r="C4260" s="42" t="s">
        <v>309</v>
      </c>
      <c r="D4260" s="42" t="s">
        <v>409</v>
      </c>
      <c r="E4260">
        <v>532684</v>
      </c>
      <c r="F4260">
        <v>28</v>
      </c>
      <c r="G4260" s="2">
        <v>44439</v>
      </c>
      <c r="H4260" s="42" t="s">
        <v>647</v>
      </c>
      <c r="I4260" s="42" t="s">
        <v>65</v>
      </c>
      <c r="J4260" s="42" t="s">
        <v>420</v>
      </c>
      <c r="K4260" s="42" t="s">
        <v>521</v>
      </c>
      <c r="L4260" s="2">
        <v>46199</v>
      </c>
      <c r="M4260" s="42" t="s">
        <v>582</v>
      </c>
    </row>
    <row r="4261" spans="1:13" x14ac:dyDescent="0.25">
      <c r="A4261" s="42" t="s">
        <v>164</v>
      </c>
      <c r="B4261" s="42" t="s">
        <v>2</v>
      </c>
      <c r="C4261" s="42" t="s">
        <v>309</v>
      </c>
      <c r="D4261" s="42" t="s">
        <v>409</v>
      </c>
      <c r="E4261">
        <v>1597960</v>
      </c>
      <c r="F4261">
        <v>28</v>
      </c>
      <c r="G4261" s="2">
        <v>44439</v>
      </c>
      <c r="H4261" s="42" t="s">
        <v>647</v>
      </c>
      <c r="I4261" s="42" t="s">
        <v>65</v>
      </c>
      <c r="J4261" s="42" t="s">
        <v>420</v>
      </c>
      <c r="K4261" s="42" t="s">
        <v>521</v>
      </c>
      <c r="L4261" s="2">
        <v>46199</v>
      </c>
      <c r="M4261" s="42" t="s">
        <v>582</v>
      </c>
    </row>
    <row r="4262" spans="1:13" x14ac:dyDescent="0.25">
      <c r="A4262" s="42" t="s">
        <v>164</v>
      </c>
      <c r="B4262" s="42" t="s">
        <v>2</v>
      </c>
      <c r="C4262" s="42" t="s">
        <v>714</v>
      </c>
      <c r="D4262" s="42" t="s">
        <v>409</v>
      </c>
      <c r="E4262">
        <v>962894</v>
      </c>
      <c r="F4262">
        <v>14</v>
      </c>
      <c r="G4262" s="2">
        <v>45679</v>
      </c>
      <c r="H4262" s="42" t="s">
        <v>647</v>
      </c>
      <c r="I4262" s="42" t="s">
        <v>65</v>
      </c>
      <c r="J4262" s="42" t="s">
        <v>420</v>
      </c>
      <c r="K4262" s="42" t="s">
        <v>773</v>
      </c>
      <c r="L4262" s="2">
        <v>46198</v>
      </c>
      <c r="M4262" s="42" t="s">
        <v>582</v>
      </c>
    </row>
    <row r="4263" spans="1:13" x14ac:dyDescent="0.25">
      <c r="A4263" s="42" t="s">
        <v>164</v>
      </c>
      <c r="B4263" s="42" t="s">
        <v>2</v>
      </c>
      <c r="C4263" s="42" t="s">
        <v>309</v>
      </c>
      <c r="D4263" s="42" t="s">
        <v>409</v>
      </c>
      <c r="E4263">
        <v>1733749</v>
      </c>
      <c r="F4263">
        <v>28</v>
      </c>
      <c r="G4263" s="2">
        <v>44439</v>
      </c>
      <c r="H4263" s="42" t="s">
        <v>647</v>
      </c>
      <c r="I4263" s="42" t="s">
        <v>65</v>
      </c>
      <c r="J4263" s="42" t="s">
        <v>420</v>
      </c>
      <c r="K4263" s="42" t="s">
        <v>521</v>
      </c>
      <c r="L4263" s="2">
        <v>46198</v>
      </c>
      <c r="M4263" s="42" t="s">
        <v>582</v>
      </c>
    </row>
    <row r="4264" spans="1:13" x14ac:dyDescent="0.25">
      <c r="A4264" s="42" t="s">
        <v>164</v>
      </c>
      <c r="B4264" s="42" t="s">
        <v>2</v>
      </c>
      <c r="C4264" s="42" t="s">
        <v>562</v>
      </c>
      <c r="D4264" s="42" t="s">
        <v>409</v>
      </c>
      <c r="E4264">
        <v>2041267</v>
      </c>
      <c r="F4264">
        <v>24</v>
      </c>
      <c r="G4264" s="2">
        <v>45439</v>
      </c>
      <c r="H4264" s="42" t="s">
        <v>647</v>
      </c>
      <c r="I4264" s="42" t="s">
        <v>65</v>
      </c>
      <c r="J4264" s="42" t="s">
        <v>420</v>
      </c>
      <c r="K4264" s="42" t="s">
        <v>563</v>
      </c>
      <c r="L4264" s="2">
        <v>46198</v>
      </c>
      <c r="M4264" s="42" t="s">
        <v>582</v>
      </c>
    </row>
    <row r="4265" spans="1:13" x14ac:dyDescent="0.25">
      <c r="A4265" s="42" t="s">
        <v>164</v>
      </c>
      <c r="B4265" s="42" t="s">
        <v>2</v>
      </c>
      <c r="C4265" s="42" t="s">
        <v>646</v>
      </c>
      <c r="D4265" s="42" t="s">
        <v>409</v>
      </c>
      <c r="E4265">
        <v>1227744</v>
      </c>
      <c r="F4265">
        <v>23</v>
      </c>
      <c r="G4265" s="2">
        <v>45588</v>
      </c>
      <c r="H4265" s="42" t="s">
        <v>647</v>
      </c>
      <c r="I4265" s="42" t="s">
        <v>65</v>
      </c>
      <c r="J4265" s="42" t="s">
        <v>420</v>
      </c>
      <c r="K4265" s="42" t="s">
        <v>654</v>
      </c>
      <c r="L4265" s="2">
        <v>46172</v>
      </c>
      <c r="M4265" s="42" t="s">
        <v>582</v>
      </c>
    </row>
    <row r="4266" spans="1:13" x14ac:dyDescent="0.25">
      <c r="A4266" s="42" t="s">
        <v>164</v>
      </c>
      <c r="B4266" s="42" t="s">
        <v>2</v>
      </c>
      <c r="C4266" s="42" t="s">
        <v>577</v>
      </c>
      <c r="D4266" s="42" t="s">
        <v>409</v>
      </c>
      <c r="E4266">
        <v>601630</v>
      </c>
      <c r="F4266">
        <v>29</v>
      </c>
      <c r="G4266" s="2">
        <v>45511</v>
      </c>
      <c r="H4266" s="42" t="s">
        <v>647</v>
      </c>
      <c r="I4266" s="42" t="s">
        <v>65</v>
      </c>
      <c r="J4266" s="42" t="s">
        <v>420</v>
      </c>
      <c r="K4266" s="42" t="s">
        <v>578</v>
      </c>
      <c r="L4266" s="2">
        <v>46171</v>
      </c>
      <c r="M4266" s="42" t="s">
        <v>582</v>
      </c>
    </row>
    <row r="4267" spans="1:13" x14ac:dyDescent="0.25">
      <c r="A4267" s="42" t="s">
        <v>164</v>
      </c>
      <c r="B4267" s="42" t="s">
        <v>2</v>
      </c>
      <c r="C4267" s="42" t="s">
        <v>10049</v>
      </c>
      <c r="D4267" s="42" t="s">
        <v>409</v>
      </c>
      <c r="E4267">
        <v>4059380</v>
      </c>
      <c r="F4267">
        <v>14</v>
      </c>
      <c r="G4267" s="2">
        <v>46149</v>
      </c>
      <c r="H4267" s="42" t="s">
        <v>647</v>
      </c>
      <c r="I4267" s="42" t="s">
        <v>65</v>
      </c>
      <c r="J4267" s="42" t="s">
        <v>420</v>
      </c>
      <c r="K4267" s="42" t="s">
        <v>10050</v>
      </c>
      <c r="L4267" s="2">
        <v>46171</v>
      </c>
      <c r="M4267" s="42" t="s">
        <v>582</v>
      </c>
    </row>
    <row r="4268" spans="1:13" x14ac:dyDescent="0.25">
      <c r="A4268" s="42" t="s">
        <v>164</v>
      </c>
      <c r="B4268" s="42" t="s">
        <v>2</v>
      </c>
      <c r="C4268" s="42" t="s">
        <v>714</v>
      </c>
      <c r="D4268" s="42" t="s">
        <v>409</v>
      </c>
      <c r="E4268">
        <v>307135</v>
      </c>
      <c r="F4268">
        <v>14</v>
      </c>
      <c r="G4268" s="2">
        <v>45679</v>
      </c>
      <c r="H4268" s="42" t="s">
        <v>647</v>
      </c>
      <c r="I4268" s="42" t="s">
        <v>65</v>
      </c>
      <c r="J4268" s="42" t="s">
        <v>420</v>
      </c>
      <c r="K4268" s="42" t="s">
        <v>773</v>
      </c>
      <c r="L4268" s="2">
        <v>46171</v>
      </c>
      <c r="M4268" s="42" t="s">
        <v>582</v>
      </c>
    </row>
    <row r="4269" spans="1:13" x14ac:dyDescent="0.25">
      <c r="A4269" s="42" t="s">
        <v>164</v>
      </c>
      <c r="B4269" s="42" t="s">
        <v>2</v>
      </c>
      <c r="C4269" s="42" t="s">
        <v>1272</v>
      </c>
      <c r="D4269" s="42" t="s">
        <v>409</v>
      </c>
      <c r="E4269">
        <v>2351652</v>
      </c>
      <c r="F4269">
        <v>18</v>
      </c>
      <c r="G4269" s="2">
        <v>45764</v>
      </c>
      <c r="H4269" s="42" t="s">
        <v>647</v>
      </c>
      <c r="I4269" s="42" t="s">
        <v>65</v>
      </c>
      <c r="J4269" s="42" t="s">
        <v>420</v>
      </c>
      <c r="K4269" s="42" t="s">
        <v>1273</v>
      </c>
      <c r="L4269" s="2">
        <v>46171</v>
      </c>
      <c r="M4269" s="42" t="s">
        <v>582</v>
      </c>
    </row>
    <row r="4270" spans="1:13" x14ac:dyDescent="0.25">
      <c r="A4270" s="42" t="s">
        <v>164</v>
      </c>
      <c r="B4270" s="42" t="s">
        <v>2</v>
      </c>
      <c r="C4270" s="42" t="s">
        <v>2472</v>
      </c>
      <c r="D4270" s="42" t="s">
        <v>409</v>
      </c>
      <c r="E4270">
        <v>6467929</v>
      </c>
      <c r="F4270">
        <v>14</v>
      </c>
      <c r="G4270" s="2">
        <v>46052</v>
      </c>
      <c r="H4270" s="42" t="s">
        <v>647</v>
      </c>
      <c r="I4270" s="42" t="s">
        <v>65</v>
      </c>
      <c r="J4270" s="42" t="s">
        <v>420</v>
      </c>
      <c r="K4270" s="42" t="s">
        <v>2473</v>
      </c>
      <c r="L4270" s="2">
        <v>46171</v>
      </c>
      <c r="M4270" s="42" t="s">
        <v>582</v>
      </c>
    </row>
    <row r="4271" spans="1:13" x14ac:dyDescent="0.25">
      <c r="A4271" s="42" t="s">
        <v>164</v>
      </c>
      <c r="B4271" s="42" t="s">
        <v>2</v>
      </c>
      <c r="C4271" s="42" t="s">
        <v>1071</v>
      </c>
      <c r="D4271" s="42" t="s">
        <v>409</v>
      </c>
      <c r="E4271">
        <v>1567720</v>
      </c>
      <c r="F4271">
        <v>23</v>
      </c>
      <c r="G4271" s="2">
        <v>45728</v>
      </c>
      <c r="H4271" s="42" t="s">
        <v>647</v>
      </c>
      <c r="I4271" s="42" t="s">
        <v>65</v>
      </c>
      <c r="J4271" s="42" t="s">
        <v>420</v>
      </c>
      <c r="K4271" s="42" t="s">
        <v>1565</v>
      </c>
      <c r="L4271" s="2">
        <v>46171</v>
      </c>
      <c r="M4271" s="42" t="s">
        <v>582</v>
      </c>
    </row>
    <row r="4272" spans="1:13" x14ac:dyDescent="0.25">
      <c r="A4272" s="42" t="s">
        <v>164</v>
      </c>
      <c r="B4272" s="42" t="s">
        <v>2</v>
      </c>
      <c r="C4272" s="42" t="s">
        <v>558</v>
      </c>
      <c r="D4272" s="42" t="s">
        <v>409</v>
      </c>
      <c r="E4272">
        <v>1692090</v>
      </c>
      <c r="F4272">
        <v>23</v>
      </c>
      <c r="G4272" s="2">
        <v>45439</v>
      </c>
      <c r="H4272" s="42" t="s">
        <v>647</v>
      </c>
      <c r="I4272" s="42" t="s">
        <v>65</v>
      </c>
      <c r="J4272" s="42" t="s">
        <v>420</v>
      </c>
      <c r="K4272" s="42" t="s">
        <v>559</v>
      </c>
      <c r="L4272" s="2">
        <v>46171</v>
      </c>
      <c r="M4272" s="42" t="s">
        <v>582</v>
      </c>
    </row>
    <row r="4273" spans="1:13" x14ac:dyDescent="0.25">
      <c r="A4273" s="42" t="s">
        <v>164</v>
      </c>
      <c r="B4273" s="42" t="s">
        <v>2</v>
      </c>
      <c r="C4273" s="42" t="s">
        <v>564</v>
      </c>
      <c r="D4273" s="42" t="s">
        <v>409</v>
      </c>
      <c r="E4273">
        <v>905022</v>
      </c>
      <c r="F4273">
        <v>23</v>
      </c>
      <c r="G4273" s="2">
        <v>45439</v>
      </c>
      <c r="H4273" s="42" t="s">
        <v>647</v>
      </c>
      <c r="I4273" s="42" t="s">
        <v>65</v>
      </c>
      <c r="J4273" s="42" t="s">
        <v>420</v>
      </c>
      <c r="K4273" s="42" t="s">
        <v>565</v>
      </c>
      <c r="L4273" s="2">
        <v>46171</v>
      </c>
      <c r="M4273" s="42" t="s">
        <v>582</v>
      </c>
    </row>
    <row r="4274" spans="1:13" x14ac:dyDescent="0.25">
      <c r="A4274" s="42" t="s">
        <v>164</v>
      </c>
      <c r="B4274" s="42" t="s">
        <v>2</v>
      </c>
      <c r="C4274" s="42" t="s">
        <v>1100</v>
      </c>
      <c r="D4274" s="42" t="s">
        <v>409</v>
      </c>
      <c r="E4274">
        <v>613872</v>
      </c>
      <c r="F4274">
        <v>19</v>
      </c>
      <c r="G4274" s="2">
        <v>45586</v>
      </c>
      <c r="H4274" s="42" t="s">
        <v>647</v>
      </c>
      <c r="I4274" s="42" t="s">
        <v>65</v>
      </c>
      <c r="J4274" s="42" t="s">
        <v>420</v>
      </c>
      <c r="K4274" s="42" t="s">
        <v>759</v>
      </c>
      <c r="L4274" s="2">
        <v>46171</v>
      </c>
      <c r="M4274" s="42" t="s">
        <v>582</v>
      </c>
    </row>
    <row r="4275" spans="1:13" x14ac:dyDescent="0.25">
      <c r="A4275" s="42" t="s">
        <v>164</v>
      </c>
      <c r="B4275" s="42" t="s">
        <v>2</v>
      </c>
      <c r="C4275" s="42" t="s">
        <v>579</v>
      </c>
      <c r="D4275" s="42" t="s">
        <v>409</v>
      </c>
      <c r="E4275">
        <v>488824</v>
      </c>
      <c r="F4275">
        <v>28</v>
      </c>
      <c r="G4275" s="2">
        <v>45511</v>
      </c>
      <c r="H4275" s="42" t="s">
        <v>647</v>
      </c>
      <c r="I4275" s="42" t="s">
        <v>65</v>
      </c>
      <c r="J4275" s="42" t="s">
        <v>420</v>
      </c>
      <c r="K4275" s="42" t="s">
        <v>580</v>
      </c>
      <c r="L4275" s="2">
        <v>46171</v>
      </c>
      <c r="M4275" s="42" t="s">
        <v>582</v>
      </c>
    </row>
    <row r="4276" spans="1:13" x14ac:dyDescent="0.25">
      <c r="A4276" s="42" t="s">
        <v>164</v>
      </c>
      <c r="B4276" s="42" t="s">
        <v>2</v>
      </c>
      <c r="C4276" s="42" t="s">
        <v>573</v>
      </c>
      <c r="D4276" s="42" t="s">
        <v>409</v>
      </c>
      <c r="E4276">
        <v>905022</v>
      </c>
      <c r="F4276">
        <v>17</v>
      </c>
      <c r="G4276" s="2">
        <v>45495</v>
      </c>
      <c r="H4276" s="42" t="s">
        <v>647</v>
      </c>
      <c r="I4276" s="42" t="s">
        <v>65</v>
      </c>
      <c r="J4276" s="42" t="s">
        <v>420</v>
      </c>
      <c r="K4276" s="42" t="s">
        <v>574</v>
      </c>
      <c r="L4276" s="2">
        <v>46171</v>
      </c>
      <c r="M4276" s="42" t="s">
        <v>582</v>
      </c>
    </row>
    <row r="4277" spans="1:13" x14ac:dyDescent="0.25">
      <c r="A4277" s="42" t="s">
        <v>164</v>
      </c>
      <c r="B4277" s="42" t="s">
        <v>2</v>
      </c>
      <c r="C4277" s="42" t="s">
        <v>1563</v>
      </c>
      <c r="D4277" s="42" t="s">
        <v>409</v>
      </c>
      <c r="E4277">
        <v>627108</v>
      </c>
      <c r="F4277">
        <v>16</v>
      </c>
      <c r="G4277" s="2">
        <v>45875</v>
      </c>
      <c r="H4277" s="42" t="s">
        <v>647</v>
      </c>
      <c r="I4277" s="42" t="s">
        <v>65</v>
      </c>
      <c r="J4277" s="42" t="s">
        <v>420</v>
      </c>
      <c r="K4277" s="42" t="s">
        <v>1564</v>
      </c>
      <c r="L4277" s="2">
        <v>46171</v>
      </c>
      <c r="M4277" s="42" t="s">
        <v>582</v>
      </c>
    </row>
    <row r="4278" spans="1:13" x14ac:dyDescent="0.25">
      <c r="A4278" s="42" t="s">
        <v>164</v>
      </c>
      <c r="B4278" s="42" t="s">
        <v>2</v>
      </c>
      <c r="C4278" s="42" t="s">
        <v>1415</v>
      </c>
      <c r="D4278" s="42" t="s">
        <v>409</v>
      </c>
      <c r="E4278">
        <v>627688</v>
      </c>
      <c r="F4278">
        <v>19</v>
      </c>
      <c r="G4278" s="2">
        <v>45826</v>
      </c>
      <c r="H4278" s="42" t="s">
        <v>647</v>
      </c>
      <c r="I4278" s="42" t="s">
        <v>65</v>
      </c>
      <c r="J4278" s="42" t="s">
        <v>420</v>
      </c>
      <c r="K4278" s="42" t="s">
        <v>1416</v>
      </c>
      <c r="L4278" s="2">
        <v>46171</v>
      </c>
      <c r="M4278" s="42" t="s">
        <v>582</v>
      </c>
    </row>
    <row r="4279" spans="1:13" x14ac:dyDescent="0.25">
      <c r="A4279" s="42" t="s">
        <v>164</v>
      </c>
      <c r="B4279" s="42" t="s">
        <v>2</v>
      </c>
      <c r="C4279" s="42" t="s">
        <v>1413</v>
      </c>
      <c r="D4279" s="42" t="s">
        <v>409</v>
      </c>
      <c r="E4279">
        <v>2039984</v>
      </c>
      <c r="F4279">
        <v>24</v>
      </c>
      <c r="G4279" s="2">
        <v>45826</v>
      </c>
      <c r="H4279" s="42" t="s">
        <v>647</v>
      </c>
      <c r="I4279" s="42" t="s">
        <v>65</v>
      </c>
      <c r="J4279" s="42" t="s">
        <v>420</v>
      </c>
      <c r="K4279" s="42" t="s">
        <v>1414</v>
      </c>
      <c r="L4279" s="2">
        <v>46171</v>
      </c>
      <c r="M4279" s="42" t="s">
        <v>582</v>
      </c>
    </row>
    <row r="4280" spans="1:13" x14ac:dyDescent="0.25">
      <c r="A4280" s="42" t="s">
        <v>164</v>
      </c>
      <c r="B4280" s="42" t="s">
        <v>2</v>
      </c>
      <c r="C4280" s="42" t="s">
        <v>706</v>
      </c>
      <c r="D4280" s="42" t="s">
        <v>409</v>
      </c>
      <c r="E4280">
        <v>1593000</v>
      </c>
      <c r="F4280">
        <v>17</v>
      </c>
      <c r="G4280" s="2">
        <v>45546</v>
      </c>
      <c r="H4280" s="42" t="s">
        <v>647</v>
      </c>
      <c r="I4280" s="42" t="s">
        <v>65</v>
      </c>
      <c r="J4280" s="42" t="s">
        <v>420</v>
      </c>
      <c r="K4280" s="42" t="s">
        <v>752</v>
      </c>
      <c r="L4280" s="2">
        <v>46171</v>
      </c>
      <c r="M4280" s="42" t="s">
        <v>582</v>
      </c>
    </row>
    <row r="4281" spans="1:13" x14ac:dyDescent="0.25">
      <c r="A4281" s="42" t="s">
        <v>164</v>
      </c>
      <c r="B4281" s="42" t="s">
        <v>2</v>
      </c>
      <c r="C4281" s="42" t="s">
        <v>1491</v>
      </c>
      <c r="D4281" s="42" t="s">
        <v>409</v>
      </c>
      <c r="E4281">
        <v>3527478</v>
      </c>
      <c r="F4281">
        <v>17</v>
      </c>
      <c r="G4281" s="2">
        <v>45855</v>
      </c>
      <c r="H4281" s="42" t="s">
        <v>647</v>
      </c>
      <c r="I4281" s="42" t="s">
        <v>65</v>
      </c>
      <c r="J4281" s="42" t="s">
        <v>420</v>
      </c>
      <c r="K4281" s="42" t="s">
        <v>1492</v>
      </c>
      <c r="L4281" s="2">
        <v>46171</v>
      </c>
      <c r="M4281" s="42" t="s">
        <v>582</v>
      </c>
    </row>
    <row r="4282" spans="1:13" x14ac:dyDescent="0.25">
      <c r="A4282" s="42" t="s">
        <v>164</v>
      </c>
      <c r="B4282" s="42" t="s">
        <v>2</v>
      </c>
      <c r="C4282" s="42" t="s">
        <v>1072</v>
      </c>
      <c r="D4282" s="42" t="s">
        <v>409</v>
      </c>
      <c r="E4282">
        <v>1254216</v>
      </c>
      <c r="F4282">
        <v>23</v>
      </c>
      <c r="G4282" s="2">
        <v>45720</v>
      </c>
      <c r="H4282" s="42" t="s">
        <v>647</v>
      </c>
      <c r="I4282" s="42" t="s">
        <v>65</v>
      </c>
      <c r="J4282" s="42" t="s">
        <v>420</v>
      </c>
      <c r="K4282" s="42" t="s">
        <v>1073</v>
      </c>
      <c r="L4282" s="2">
        <v>46171</v>
      </c>
      <c r="M4282" s="42" t="s">
        <v>582</v>
      </c>
    </row>
    <row r="4283" spans="1:13" x14ac:dyDescent="0.25">
      <c r="A4283" s="42" t="s">
        <v>164</v>
      </c>
      <c r="B4283" s="42" t="s">
        <v>2</v>
      </c>
      <c r="C4283" s="42" t="s">
        <v>568</v>
      </c>
      <c r="D4283" s="42" t="s">
        <v>409</v>
      </c>
      <c r="E4283">
        <v>564028</v>
      </c>
      <c r="F4283">
        <v>21</v>
      </c>
      <c r="G4283" s="2">
        <v>45495</v>
      </c>
      <c r="H4283" s="42" t="s">
        <v>647</v>
      </c>
      <c r="I4283" s="42" t="s">
        <v>65</v>
      </c>
      <c r="J4283" s="42" t="s">
        <v>420</v>
      </c>
      <c r="K4283" s="42" t="s">
        <v>569</v>
      </c>
      <c r="L4283" s="2">
        <v>46171</v>
      </c>
      <c r="M4283" s="42" t="s">
        <v>582</v>
      </c>
    </row>
    <row r="4284" spans="1:13" x14ac:dyDescent="0.25">
      <c r="A4284" s="42" t="s">
        <v>164</v>
      </c>
      <c r="B4284" s="42" t="s">
        <v>2</v>
      </c>
      <c r="C4284" s="42" t="s">
        <v>1413</v>
      </c>
      <c r="D4284" s="42" t="s">
        <v>409</v>
      </c>
      <c r="E4284">
        <v>2039984</v>
      </c>
      <c r="F4284">
        <v>24</v>
      </c>
      <c r="G4284" s="2">
        <v>45826</v>
      </c>
      <c r="H4284" s="42" t="s">
        <v>647</v>
      </c>
      <c r="I4284" s="42" t="s">
        <v>65</v>
      </c>
      <c r="J4284" s="42" t="s">
        <v>420</v>
      </c>
      <c r="K4284" s="42" t="s">
        <v>1414</v>
      </c>
      <c r="L4284" s="2">
        <v>46142</v>
      </c>
      <c r="M4284" s="42" t="s">
        <v>582</v>
      </c>
    </row>
    <row r="4285" spans="1:13" x14ac:dyDescent="0.25">
      <c r="A4285" s="42" t="s">
        <v>164</v>
      </c>
      <c r="B4285" s="42" t="s">
        <v>2</v>
      </c>
      <c r="C4285" s="42" t="s">
        <v>1415</v>
      </c>
      <c r="D4285" s="42" t="s">
        <v>409</v>
      </c>
      <c r="E4285">
        <v>627688</v>
      </c>
      <c r="F4285">
        <v>19</v>
      </c>
      <c r="G4285" s="2">
        <v>45826</v>
      </c>
      <c r="H4285" s="42" t="s">
        <v>647</v>
      </c>
      <c r="I4285" s="42" t="s">
        <v>65</v>
      </c>
      <c r="J4285" s="42" t="s">
        <v>420</v>
      </c>
      <c r="K4285" s="42" t="s">
        <v>1416</v>
      </c>
      <c r="L4285" s="2">
        <v>46142</v>
      </c>
      <c r="M4285" s="42" t="s">
        <v>582</v>
      </c>
    </row>
    <row r="4286" spans="1:13" x14ac:dyDescent="0.25">
      <c r="A4286" s="42" t="s">
        <v>164</v>
      </c>
      <c r="B4286" s="42" t="s">
        <v>2</v>
      </c>
      <c r="C4286" s="42" t="s">
        <v>1071</v>
      </c>
      <c r="D4286" s="42" t="s">
        <v>409</v>
      </c>
      <c r="E4286">
        <v>940632</v>
      </c>
      <c r="F4286">
        <v>23</v>
      </c>
      <c r="G4286" s="2">
        <v>45728</v>
      </c>
      <c r="H4286" s="42" t="s">
        <v>647</v>
      </c>
      <c r="I4286" s="42" t="s">
        <v>65</v>
      </c>
      <c r="J4286" s="42" t="s">
        <v>420</v>
      </c>
      <c r="K4286" s="42" t="s">
        <v>1565</v>
      </c>
      <c r="L4286" s="2">
        <v>46142</v>
      </c>
      <c r="M4286" s="42" t="s">
        <v>582</v>
      </c>
    </row>
    <row r="4287" spans="1:13" x14ac:dyDescent="0.25">
      <c r="A4287" s="42" t="s">
        <v>164</v>
      </c>
      <c r="B4287" s="42" t="s">
        <v>2</v>
      </c>
      <c r="C4287" s="42" t="s">
        <v>1272</v>
      </c>
      <c r="D4287" s="42" t="s">
        <v>409</v>
      </c>
      <c r="E4287">
        <v>1763739</v>
      </c>
      <c r="F4287">
        <v>18</v>
      </c>
      <c r="G4287" s="2">
        <v>45764</v>
      </c>
      <c r="H4287" s="42" t="s">
        <v>647</v>
      </c>
      <c r="I4287" s="42" t="s">
        <v>65</v>
      </c>
      <c r="J4287" s="42" t="s">
        <v>420</v>
      </c>
      <c r="K4287" s="42" t="s">
        <v>1273</v>
      </c>
      <c r="L4287" s="2">
        <v>46142</v>
      </c>
      <c r="M4287" s="42" t="s">
        <v>582</v>
      </c>
    </row>
    <row r="4288" spans="1:13" x14ac:dyDescent="0.25">
      <c r="A4288" s="42" t="s">
        <v>164</v>
      </c>
      <c r="B4288" s="42" t="s">
        <v>2</v>
      </c>
      <c r="C4288" s="42" t="s">
        <v>1072</v>
      </c>
      <c r="D4288" s="42" t="s">
        <v>409</v>
      </c>
      <c r="E4288">
        <v>1254216</v>
      </c>
      <c r="F4288">
        <v>23</v>
      </c>
      <c r="G4288" s="2">
        <v>45720</v>
      </c>
      <c r="H4288" s="42" t="s">
        <v>647</v>
      </c>
      <c r="I4288" s="42" t="s">
        <v>65</v>
      </c>
      <c r="J4288" s="42" t="s">
        <v>420</v>
      </c>
      <c r="K4288" s="42" t="s">
        <v>1073</v>
      </c>
      <c r="L4288" s="2">
        <v>46142</v>
      </c>
      <c r="M4288" s="42" t="s">
        <v>582</v>
      </c>
    </row>
    <row r="4289" spans="1:13" x14ac:dyDescent="0.25">
      <c r="A4289" s="42" t="s">
        <v>164</v>
      </c>
      <c r="B4289" s="42" t="s">
        <v>2</v>
      </c>
      <c r="C4289" s="42" t="s">
        <v>1563</v>
      </c>
      <c r="D4289" s="42" t="s">
        <v>409</v>
      </c>
      <c r="E4289">
        <v>940662</v>
      </c>
      <c r="F4289">
        <v>16</v>
      </c>
      <c r="G4289" s="2">
        <v>45875</v>
      </c>
      <c r="H4289" s="42" t="s">
        <v>647</v>
      </c>
      <c r="I4289" s="42" t="s">
        <v>65</v>
      </c>
      <c r="J4289" s="42" t="s">
        <v>420</v>
      </c>
      <c r="K4289" s="42" t="s">
        <v>1564</v>
      </c>
      <c r="L4289" s="2">
        <v>46142</v>
      </c>
      <c r="M4289" s="42" t="s">
        <v>582</v>
      </c>
    </row>
    <row r="4290" spans="1:13" x14ac:dyDescent="0.25">
      <c r="A4290" s="42" t="s">
        <v>164</v>
      </c>
      <c r="B4290" s="42" t="s">
        <v>2</v>
      </c>
      <c r="C4290" s="42" t="s">
        <v>541</v>
      </c>
      <c r="D4290" s="42" t="s">
        <v>409</v>
      </c>
      <c r="E4290">
        <v>2242363</v>
      </c>
      <c r="F4290">
        <v>20</v>
      </c>
      <c r="G4290" s="2">
        <v>45383</v>
      </c>
      <c r="H4290" s="42" t="s">
        <v>647</v>
      </c>
      <c r="I4290" s="42" t="s">
        <v>65</v>
      </c>
      <c r="J4290" s="42" t="s">
        <v>420</v>
      </c>
      <c r="K4290" s="42" t="s">
        <v>542</v>
      </c>
      <c r="L4290" s="2">
        <v>46142</v>
      </c>
      <c r="M4290" s="42" t="s">
        <v>582</v>
      </c>
    </row>
    <row r="4291" spans="1:13" x14ac:dyDescent="0.25">
      <c r="A4291" s="42" t="s">
        <v>164</v>
      </c>
      <c r="B4291" s="42" t="s">
        <v>2</v>
      </c>
      <c r="C4291" s="42" t="s">
        <v>579</v>
      </c>
      <c r="D4291" s="42" t="s">
        <v>409</v>
      </c>
      <c r="E4291">
        <v>244412</v>
      </c>
      <c r="F4291">
        <v>28</v>
      </c>
      <c r="G4291" s="2">
        <v>45511</v>
      </c>
      <c r="H4291" s="42" t="s">
        <v>647</v>
      </c>
      <c r="I4291" s="42" t="s">
        <v>65</v>
      </c>
      <c r="J4291" s="42" t="s">
        <v>420</v>
      </c>
      <c r="K4291" s="42" t="s">
        <v>580</v>
      </c>
      <c r="L4291" s="2">
        <v>46142</v>
      </c>
      <c r="M4291" s="42" t="s">
        <v>582</v>
      </c>
    </row>
    <row r="4292" spans="1:13" x14ac:dyDescent="0.25">
      <c r="A4292" s="42" t="s">
        <v>164</v>
      </c>
      <c r="B4292" s="42" t="s">
        <v>2</v>
      </c>
      <c r="C4292" s="42" t="s">
        <v>564</v>
      </c>
      <c r="D4292" s="42" t="s">
        <v>409</v>
      </c>
      <c r="E4292">
        <v>905022</v>
      </c>
      <c r="F4292">
        <v>23</v>
      </c>
      <c r="G4292" s="2">
        <v>45439</v>
      </c>
      <c r="H4292" s="42" t="s">
        <v>647</v>
      </c>
      <c r="I4292" s="42" t="s">
        <v>65</v>
      </c>
      <c r="J4292" s="42" t="s">
        <v>420</v>
      </c>
      <c r="K4292" s="42" t="s">
        <v>565</v>
      </c>
      <c r="L4292" s="2">
        <v>46142</v>
      </c>
      <c r="M4292" s="42" t="s">
        <v>582</v>
      </c>
    </row>
    <row r="4293" spans="1:13" x14ac:dyDescent="0.25">
      <c r="A4293" s="42" t="s">
        <v>164</v>
      </c>
      <c r="B4293" s="42" t="s">
        <v>2</v>
      </c>
      <c r="C4293" s="42" t="s">
        <v>714</v>
      </c>
      <c r="D4293" s="42" t="s">
        <v>409</v>
      </c>
      <c r="E4293">
        <v>1228540</v>
      </c>
      <c r="F4293">
        <v>14</v>
      </c>
      <c r="G4293" s="2">
        <v>45679</v>
      </c>
      <c r="H4293" s="42" t="s">
        <v>647</v>
      </c>
      <c r="I4293" s="42" t="s">
        <v>65</v>
      </c>
      <c r="J4293" s="42" t="s">
        <v>420</v>
      </c>
      <c r="K4293" s="42" t="s">
        <v>773</v>
      </c>
      <c r="L4293" s="2">
        <v>46142</v>
      </c>
      <c r="M4293" s="42" t="s">
        <v>582</v>
      </c>
    </row>
    <row r="4294" spans="1:13" x14ac:dyDescent="0.25">
      <c r="A4294" s="42" t="s">
        <v>164</v>
      </c>
      <c r="B4294" s="42" t="s">
        <v>2</v>
      </c>
      <c r="C4294" s="42" t="s">
        <v>646</v>
      </c>
      <c r="D4294" s="42" t="s">
        <v>409</v>
      </c>
      <c r="E4294">
        <v>920808</v>
      </c>
      <c r="F4294">
        <v>23</v>
      </c>
      <c r="G4294" s="2">
        <v>45588</v>
      </c>
      <c r="H4294" s="42" t="s">
        <v>647</v>
      </c>
      <c r="I4294" s="42" t="s">
        <v>65</v>
      </c>
      <c r="J4294" s="42" t="s">
        <v>420</v>
      </c>
      <c r="K4294" s="42" t="s">
        <v>654</v>
      </c>
      <c r="L4294" s="2">
        <v>46142</v>
      </c>
      <c r="M4294" s="42" t="s">
        <v>582</v>
      </c>
    </row>
    <row r="4295" spans="1:13" x14ac:dyDescent="0.25">
      <c r="A4295" s="42" t="s">
        <v>164</v>
      </c>
      <c r="B4295" s="42" t="s">
        <v>2</v>
      </c>
      <c r="C4295" s="42" t="s">
        <v>560</v>
      </c>
      <c r="D4295" s="42" t="s">
        <v>409</v>
      </c>
      <c r="E4295">
        <v>1955297</v>
      </c>
      <c r="F4295">
        <v>23</v>
      </c>
      <c r="G4295" s="2">
        <v>45439</v>
      </c>
      <c r="H4295" s="42" t="s">
        <v>647</v>
      </c>
      <c r="I4295" s="42" t="s">
        <v>65</v>
      </c>
      <c r="J4295" s="42" t="s">
        <v>420</v>
      </c>
      <c r="K4295" s="42" t="s">
        <v>561</v>
      </c>
      <c r="L4295" s="2">
        <v>46142</v>
      </c>
      <c r="M4295" s="42" t="s">
        <v>582</v>
      </c>
    </row>
    <row r="4296" spans="1:13" x14ac:dyDescent="0.25">
      <c r="A4296" s="42" t="s">
        <v>164</v>
      </c>
      <c r="B4296" s="42" t="s">
        <v>2</v>
      </c>
      <c r="C4296" s="42" t="s">
        <v>558</v>
      </c>
      <c r="D4296" s="42" t="s">
        <v>409</v>
      </c>
      <c r="E4296">
        <v>1128060</v>
      </c>
      <c r="F4296">
        <v>23</v>
      </c>
      <c r="G4296" s="2">
        <v>45439</v>
      </c>
      <c r="H4296" s="42" t="s">
        <v>647</v>
      </c>
      <c r="I4296" s="42" t="s">
        <v>65</v>
      </c>
      <c r="J4296" s="42" t="s">
        <v>420</v>
      </c>
      <c r="K4296" s="42" t="s">
        <v>559</v>
      </c>
      <c r="L4296" s="2">
        <v>46142</v>
      </c>
      <c r="M4296" s="42" t="s">
        <v>582</v>
      </c>
    </row>
    <row r="4297" spans="1:13" x14ac:dyDescent="0.25">
      <c r="A4297" s="42" t="s">
        <v>164</v>
      </c>
      <c r="B4297" s="42" t="s">
        <v>2</v>
      </c>
      <c r="C4297" s="42" t="s">
        <v>575</v>
      </c>
      <c r="D4297" s="42" t="s">
        <v>409</v>
      </c>
      <c r="E4297">
        <v>300563.68</v>
      </c>
      <c r="F4297">
        <v>23</v>
      </c>
      <c r="G4297" s="2">
        <v>45511</v>
      </c>
      <c r="H4297" s="42" t="s">
        <v>647</v>
      </c>
      <c r="I4297" s="42" t="s">
        <v>65</v>
      </c>
      <c r="J4297" s="42" t="s">
        <v>420</v>
      </c>
      <c r="K4297" s="42" t="s">
        <v>576</v>
      </c>
      <c r="L4297" s="2">
        <v>46142</v>
      </c>
      <c r="M4297" s="42" t="s">
        <v>582</v>
      </c>
    </row>
    <row r="4298" spans="1:13" x14ac:dyDescent="0.25">
      <c r="A4298" s="42" t="s">
        <v>164</v>
      </c>
      <c r="B4298" s="42" t="s">
        <v>2</v>
      </c>
      <c r="C4298" s="42" t="s">
        <v>577</v>
      </c>
      <c r="D4298" s="42" t="s">
        <v>409</v>
      </c>
      <c r="E4298">
        <v>902445</v>
      </c>
      <c r="F4298">
        <v>29</v>
      </c>
      <c r="G4298" s="2">
        <v>45511</v>
      </c>
      <c r="H4298" s="42" t="s">
        <v>647</v>
      </c>
      <c r="I4298" s="42" t="s">
        <v>65</v>
      </c>
      <c r="J4298" s="42" t="s">
        <v>420</v>
      </c>
      <c r="K4298" s="42" t="s">
        <v>578</v>
      </c>
      <c r="L4298" s="2">
        <v>46142</v>
      </c>
      <c r="M4298" s="42" t="s">
        <v>582</v>
      </c>
    </row>
    <row r="4299" spans="1:13" x14ac:dyDescent="0.25">
      <c r="A4299" s="42" t="s">
        <v>164</v>
      </c>
      <c r="B4299" s="42" t="s">
        <v>2</v>
      </c>
      <c r="C4299" s="42" t="s">
        <v>530</v>
      </c>
      <c r="D4299" s="42" t="s">
        <v>409</v>
      </c>
      <c r="E4299">
        <v>597964</v>
      </c>
      <c r="F4299">
        <v>25</v>
      </c>
      <c r="G4299" s="2">
        <v>45421</v>
      </c>
      <c r="H4299" s="42" t="s">
        <v>647</v>
      </c>
      <c r="I4299" s="42" t="s">
        <v>65</v>
      </c>
      <c r="J4299" s="42" t="s">
        <v>420</v>
      </c>
      <c r="K4299" s="42" t="s">
        <v>543</v>
      </c>
      <c r="L4299" s="2">
        <v>46113</v>
      </c>
      <c r="M4299" s="42" t="s">
        <v>582</v>
      </c>
    </row>
    <row r="4300" spans="1:13" x14ac:dyDescent="0.25">
      <c r="A4300" s="42" t="s">
        <v>164</v>
      </c>
      <c r="B4300" s="42" t="s">
        <v>2</v>
      </c>
      <c r="C4300" s="42" t="s">
        <v>714</v>
      </c>
      <c r="D4300" s="42" t="s">
        <v>409</v>
      </c>
      <c r="E4300">
        <v>614270</v>
      </c>
      <c r="F4300">
        <v>14</v>
      </c>
      <c r="G4300" s="2">
        <v>45679</v>
      </c>
      <c r="H4300" s="42" t="s">
        <v>647</v>
      </c>
      <c r="I4300" s="42" t="s">
        <v>65</v>
      </c>
      <c r="J4300" s="42" t="s">
        <v>420</v>
      </c>
      <c r="K4300" s="42" t="s">
        <v>773</v>
      </c>
      <c r="L4300" s="2">
        <v>46112</v>
      </c>
      <c r="M4300" s="42" t="s">
        <v>582</v>
      </c>
    </row>
    <row r="4301" spans="1:13" x14ac:dyDescent="0.25">
      <c r="A4301" s="42" t="s">
        <v>164</v>
      </c>
      <c r="B4301" s="42" t="s">
        <v>2</v>
      </c>
      <c r="C4301" s="42" t="s">
        <v>1071</v>
      </c>
      <c r="D4301" s="42" t="s">
        <v>409</v>
      </c>
      <c r="E4301">
        <v>1254176</v>
      </c>
      <c r="F4301">
        <v>23</v>
      </c>
      <c r="G4301" s="2">
        <v>45728</v>
      </c>
      <c r="H4301" s="42" t="s">
        <v>647</v>
      </c>
      <c r="I4301" s="42" t="s">
        <v>65</v>
      </c>
      <c r="J4301" s="42" t="s">
        <v>420</v>
      </c>
      <c r="K4301" s="42" t="s">
        <v>1565</v>
      </c>
      <c r="L4301" s="2">
        <v>46108</v>
      </c>
      <c r="M4301" s="42" t="s">
        <v>582</v>
      </c>
    </row>
    <row r="4302" spans="1:13" x14ac:dyDescent="0.25">
      <c r="A4302" s="42" t="s">
        <v>164</v>
      </c>
      <c r="B4302" s="42" t="s">
        <v>2</v>
      </c>
      <c r="C4302" s="42" t="s">
        <v>558</v>
      </c>
      <c r="D4302" s="42" t="s">
        <v>409</v>
      </c>
      <c r="E4302">
        <v>1692090</v>
      </c>
      <c r="F4302">
        <v>23</v>
      </c>
      <c r="G4302" s="2">
        <v>45439</v>
      </c>
      <c r="H4302" s="42" t="s">
        <v>647</v>
      </c>
      <c r="I4302" s="42" t="s">
        <v>65</v>
      </c>
      <c r="J4302" s="42" t="s">
        <v>420</v>
      </c>
      <c r="K4302" s="42" t="s">
        <v>559</v>
      </c>
      <c r="L4302" s="2">
        <v>46108</v>
      </c>
      <c r="M4302" s="42" t="s">
        <v>582</v>
      </c>
    </row>
    <row r="4303" spans="1:13" x14ac:dyDescent="0.25">
      <c r="A4303" s="42" t="s">
        <v>164</v>
      </c>
      <c r="B4303" s="42" t="s">
        <v>2</v>
      </c>
      <c r="C4303" s="42" t="s">
        <v>564</v>
      </c>
      <c r="D4303" s="42" t="s">
        <v>409</v>
      </c>
      <c r="E4303">
        <v>1206696</v>
      </c>
      <c r="F4303">
        <v>23</v>
      </c>
      <c r="G4303" s="2">
        <v>45439</v>
      </c>
      <c r="H4303" s="42" t="s">
        <v>647</v>
      </c>
      <c r="I4303" s="42" t="s">
        <v>65</v>
      </c>
      <c r="J4303" s="42" t="s">
        <v>420</v>
      </c>
      <c r="K4303" s="42" t="s">
        <v>565</v>
      </c>
      <c r="L4303" s="2">
        <v>46108</v>
      </c>
      <c r="M4303" s="42" t="s">
        <v>582</v>
      </c>
    </row>
    <row r="4304" spans="1:13" x14ac:dyDescent="0.25">
      <c r="A4304" s="42" t="s">
        <v>164</v>
      </c>
      <c r="B4304" s="42" t="s">
        <v>2</v>
      </c>
      <c r="C4304" s="42" t="s">
        <v>2460</v>
      </c>
      <c r="D4304" s="42" t="s">
        <v>409</v>
      </c>
      <c r="E4304">
        <v>13107234</v>
      </c>
      <c r="F4304">
        <v>3</v>
      </c>
      <c r="G4304" s="2">
        <v>46031</v>
      </c>
      <c r="H4304" s="42" t="s">
        <v>647</v>
      </c>
      <c r="I4304" s="42" t="s">
        <v>65</v>
      </c>
      <c r="J4304" s="42" t="s">
        <v>420</v>
      </c>
      <c r="K4304" s="42" t="s">
        <v>2461</v>
      </c>
      <c r="L4304" s="2">
        <v>46108</v>
      </c>
      <c r="M4304" s="42" t="s">
        <v>582</v>
      </c>
    </row>
    <row r="4305" spans="1:13" x14ac:dyDescent="0.25">
      <c r="A4305" s="42" t="s">
        <v>164</v>
      </c>
      <c r="B4305" s="42" t="s">
        <v>2</v>
      </c>
      <c r="C4305" s="42" t="s">
        <v>1072</v>
      </c>
      <c r="D4305" s="42" t="s">
        <v>409</v>
      </c>
      <c r="E4305">
        <v>940662</v>
      </c>
      <c r="F4305">
        <v>23</v>
      </c>
      <c r="G4305" s="2">
        <v>45720</v>
      </c>
      <c r="H4305" s="42" t="s">
        <v>647</v>
      </c>
      <c r="I4305" s="42" t="s">
        <v>65</v>
      </c>
      <c r="J4305" s="42" t="s">
        <v>420</v>
      </c>
      <c r="K4305" s="42" t="s">
        <v>1073</v>
      </c>
      <c r="L4305" s="2">
        <v>46108</v>
      </c>
      <c r="M4305" s="42" t="s">
        <v>582</v>
      </c>
    </row>
    <row r="4306" spans="1:13" x14ac:dyDescent="0.25">
      <c r="A4306" s="42" t="s">
        <v>164</v>
      </c>
      <c r="B4306" s="42" t="s">
        <v>2</v>
      </c>
      <c r="C4306" s="42" t="s">
        <v>560</v>
      </c>
      <c r="D4306" s="42" t="s">
        <v>409</v>
      </c>
      <c r="E4306">
        <v>2444121</v>
      </c>
      <c r="F4306">
        <v>23</v>
      </c>
      <c r="G4306" s="2">
        <v>45439</v>
      </c>
      <c r="H4306" s="42" t="s">
        <v>647</v>
      </c>
      <c r="I4306" s="42" t="s">
        <v>65</v>
      </c>
      <c r="J4306" s="42" t="s">
        <v>420</v>
      </c>
      <c r="K4306" s="42" t="s">
        <v>561</v>
      </c>
      <c r="L4306" s="2">
        <v>46108</v>
      </c>
      <c r="M4306" s="42" t="s">
        <v>582</v>
      </c>
    </row>
    <row r="4307" spans="1:13" x14ac:dyDescent="0.25">
      <c r="A4307" s="42" t="s">
        <v>164</v>
      </c>
      <c r="B4307" s="42" t="s">
        <v>2</v>
      </c>
      <c r="C4307" s="42" t="s">
        <v>646</v>
      </c>
      <c r="D4307" s="42" t="s">
        <v>409</v>
      </c>
      <c r="E4307">
        <v>920808</v>
      </c>
      <c r="F4307">
        <v>23</v>
      </c>
      <c r="G4307" s="2">
        <v>45588</v>
      </c>
      <c r="H4307" s="42" t="s">
        <v>647</v>
      </c>
      <c r="I4307" s="42" t="s">
        <v>65</v>
      </c>
      <c r="J4307" s="42" t="s">
        <v>420</v>
      </c>
      <c r="K4307" s="42" t="s">
        <v>654</v>
      </c>
      <c r="L4307" s="2">
        <v>46108</v>
      </c>
      <c r="M4307" s="42" t="s">
        <v>582</v>
      </c>
    </row>
    <row r="4308" spans="1:13" x14ac:dyDescent="0.25">
      <c r="A4308" s="42" t="s">
        <v>164</v>
      </c>
      <c r="B4308" s="42" t="s">
        <v>2</v>
      </c>
      <c r="C4308" s="42" t="s">
        <v>2454</v>
      </c>
      <c r="D4308" s="42" t="s">
        <v>409</v>
      </c>
      <c r="E4308">
        <v>2061466</v>
      </c>
      <c r="F4308">
        <v>14</v>
      </c>
      <c r="G4308" s="2">
        <v>45974</v>
      </c>
      <c r="H4308" s="42" t="s">
        <v>647</v>
      </c>
      <c r="I4308" s="42" t="s">
        <v>65</v>
      </c>
      <c r="J4308" s="42" t="s">
        <v>420</v>
      </c>
      <c r="K4308" s="42" t="s">
        <v>2455</v>
      </c>
      <c r="L4308" s="2">
        <v>46108</v>
      </c>
      <c r="M4308" s="42" t="s">
        <v>582</v>
      </c>
    </row>
    <row r="4309" spans="1:13" x14ac:dyDescent="0.25">
      <c r="A4309" s="42" t="s">
        <v>164</v>
      </c>
      <c r="B4309" s="42" t="s">
        <v>2</v>
      </c>
      <c r="C4309" s="42" t="s">
        <v>1272</v>
      </c>
      <c r="D4309" s="42" t="s">
        <v>409</v>
      </c>
      <c r="E4309">
        <v>1763739</v>
      </c>
      <c r="F4309">
        <v>18</v>
      </c>
      <c r="G4309" s="2">
        <v>45764</v>
      </c>
      <c r="H4309" s="42" t="s">
        <v>647</v>
      </c>
      <c r="I4309" s="42" t="s">
        <v>65</v>
      </c>
      <c r="J4309" s="42" t="s">
        <v>420</v>
      </c>
      <c r="K4309" s="42" t="s">
        <v>1273</v>
      </c>
      <c r="L4309" s="2">
        <v>46108</v>
      </c>
      <c r="M4309" s="42" t="s">
        <v>582</v>
      </c>
    </row>
    <row r="4310" spans="1:13" x14ac:dyDescent="0.25">
      <c r="A4310" s="42" t="s">
        <v>164</v>
      </c>
      <c r="B4310" s="42" t="s">
        <v>2</v>
      </c>
      <c r="C4310" s="42" t="s">
        <v>577</v>
      </c>
      <c r="D4310" s="42" t="s">
        <v>409</v>
      </c>
      <c r="E4310">
        <v>902445</v>
      </c>
      <c r="F4310">
        <v>29</v>
      </c>
      <c r="G4310" s="2">
        <v>45511</v>
      </c>
      <c r="H4310" s="42" t="s">
        <v>647</v>
      </c>
      <c r="I4310" s="42" t="s">
        <v>65</v>
      </c>
      <c r="J4310" s="42" t="s">
        <v>420</v>
      </c>
      <c r="K4310" s="42" t="s">
        <v>578</v>
      </c>
      <c r="L4310" s="2">
        <v>46108</v>
      </c>
      <c r="M4310" s="42" t="s">
        <v>582</v>
      </c>
    </row>
    <row r="4311" spans="1:13" x14ac:dyDescent="0.25">
      <c r="A4311" s="42" t="s">
        <v>164</v>
      </c>
      <c r="B4311" s="42" t="s">
        <v>2</v>
      </c>
      <c r="C4311" s="42" t="s">
        <v>579</v>
      </c>
      <c r="D4311" s="42" t="s">
        <v>409</v>
      </c>
      <c r="E4311">
        <v>733236</v>
      </c>
      <c r="F4311">
        <v>28</v>
      </c>
      <c r="G4311" s="2">
        <v>45511</v>
      </c>
      <c r="H4311" s="42" t="s">
        <v>647</v>
      </c>
      <c r="I4311" s="42" t="s">
        <v>65</v>
      </c>
      <c r="J4311" s="42" t="s">
        <v>420</v>
      </c>
      <c r="K4311" s="42" t="s">
        <v>580</v>
      </c>
      <c r="L4311" s="2">
        <v>46108</v>
      </c>
      <c r="M4311" s="42" t="s">
        <v>582</v>
      </c>
    </row>
    <row r="4312" spans="1:13" x14ac:dyDescent="0.25">
      <c r="A4312" s="42" t="s">
        <v>164</v>
      </c>
      <c r="B4312" s="42" t="s">
        <v>2</v>
      </c>
      <c r="C4312" s="42" t="s">
        <v>1100</v>
      </c>
      <c r="D4312" s="42" t="s">
        <v>409</v>
      </c>
      <c r="E4312">
        <v>1841619</v>
      </c>
      <c r="F4312">
        <v>19</v>
      </c>
      <c r="G4312" s="2">
        <v>45586</v>
      </c>
      <c r="H4312" s="42" t="s">
        <v>647</v>
      </c>
      <c r="I4312" s="42" t="s">
        <v>65</v>
      </c>
      <c r="J4312" s="42" t="s">
        <v>420</v>
      </c>
      <c r="K4312" s="42" t="s">
        <v>759</v>
      </c>
      <c r="L4312" s="2">
        <v>46108</v>
      </c>
      <c r="M4312" s="42" t="s">
        <v>582</v>
      </c>
    </row>
    <row r="4313" spans="1:13" x14ac:dyDescent="0.25">
      <c r="A4313" s="42" t="s">
        <v>164</v>
      </c>
      <c r="B4313" s="42" t="s">
        <v>2</v>
      </c>
      <c r="C4313" s="42" t="s">
        <v>294</v>
      </c>
      <c r="D4313" s="42" t="s">
        <v>409</v>
      </c>
      <c r="E4313">
        <v>292706</v>
      </c>
      <c r="F4313">
        <v>20</v>
      </c>
      <c r="G4313" s="2">
        <v>45258</v>
      </c>
      <c r="H4313" s="42" t="s">
        <v>647</v>
      </c>
      <c r="I4313" s="42" t="s">
        <v>65</v>
      </c>
      <c r="J4313" s="42" t="s">
        <v>420</v>
      </c>
      <c r="K4313" s="42" t="s">
        <v>496</v>
      </c>
      <c r="L4313" s="2">
        <v>46108</v>
      </c>
      <c r="M4313" s="42" t="s">
        <v>582</v>
      </c>
    </row>
    <row r="4314" spans="1:13" x14ac:dyDescent="0.25">
      <c r="A4314" s="42" t="s">
        <v>164</v>
      </c>
      <c r="B4314" s="42" t="s">
        <v>2</v>
      </c>
      <c r="C4314" s="42" t="s">
        <v>1491</v>
      </c>
      <c r="D4314" s="42" t="s">
        <v>409</v>
      </c>
      <c r="E4314">
        <v>3527478</v>
      </c>
      <c r="F4314">
        <v>17</v>
      </c>
      <c r="G4314" s="2">
        <v>45855</v>
      </c>
      <c r="H4314" s="42" t="s">
        <v>647</v>
      </c>
      <c r="I4314" s="42" t="s">
        <v>65</v>
      </c>
      <c r="J4314" s="42" t="s">
        <v>420</v>
      </c>
      <c r="K4314" s="42" t="s">
        <v>1492</v>
      </c>
      <c r="L4314" s="2">
        <v>46108</v>
      </c>
      <c r="M4314" s="42" t="s">
        <v>582</v>
      </c>
    </row>
    <row r="4315" spans="1:13" x14ac:dyDescent="0.25">
      <c r="A4315" s="42" t="s">
        <v>164</v>
      </c>
      <c r="B4315" s="42" t="s">
        <v>2</v>
      </c>
      <c r="C4315" s="42" t="s">
        <v>6441</v>
      </c>
      <c r="D4315" s="42" t="s">
        <v>409</v>
      </c>
      <c r="E4315">
        <v>295207</v>
      </c>
      <c r="F4315">
        <v>19</v>
      </c>
      <c r="G4315" s="2">
        <v>45195</v>
      </c>
      <c r="H4315" s="42" t="s">
        <v>647</v>
      </c>
      <c r="I4315" s="42" t="s">
        <v>65</v>
      </c>
      <c r="J4315" s="42" t="s">
        <v>420</v>
      </c>
      <c r="K4315" s="42" t="s">
        <v>10053</v>
      </c>
      <c r="L4315" s="2">
        <v>46108</v>
      </c>
      <c r="M4315" s="42" t="s">
        <v>582</v>
      </c>
    </row>
    <row r="4316" spans="1:13" x14ac:dyDescent="0.25">
      <c r="A4316" s="42" t="s">
        <v>164</v>
      </c>
      <c r="B4316" s="42" t="s">
        <v>2</v>
      </c>
      <c r="C4316" s="42" t="s">
        <v>1415</v>
      </c>
      <c r="D4316" s="42" t="s">
        <v>409</v>
      </c>
      <c r="E4316">
        <v>627688</v>
      </c>
      <c r="F4316">
        <v>19</v>
      </c>
      <c r="G4316" s="2">
        <v>45826</v>
      </c>
      <c r="H4316" s="42" t="s">
        <v>647</v>
      </c>
      <c r="I4316" s="42" t="s">
        <v>65</v>
      </c>
      <c r="J4316" s="42" t="s">
        <v>420</v>
      </c>
      <c r="K4316" s="42" t="s">
        <v>1416</v>
      </c>
      <c r="L4316" s="2">
        <v>46108</v>
      </c>
      <c r="M4316" s="42" t="s">
        <v>582</v>
      </c>
    </row>
    <row r="4317" spans="1:13" x14ac:dyDescent="0.25">
      <c r="A4317" s="42" t="s">
        <v>164</v>
      </c>
      <c r="B4317" s="42" t="s">
        <v>2</v>
      </c>
      <c r="C4317" s="42" t="s">
        <v>1413</v>
      </c>
      <c r="D4317" s="42" t="s">
        <v>409</v>
      </c>
      <c r="E4317">
        <v>2039984</v>
      </c>
      <c r="F4317">
        <v>24</v>
      </c>
      <c r="G4317" s="2">
        <v>45826</v>
      </c>
      <c r="H4317" s="42" t="s">
        <v>647</v>
      </c>
      <c r="I4317" s="42" t="s">
        <v>65</v>
      </c>
      <c r="J4317" s="42" t="s">
        <v>420</v>
      </c>
      <c r="K4317" s="42" t="s">
        <v>1414</v>
      </c>
      <c r="L4317" s="2">
        <v>46108</v>
      </c>
      <c r="M4317" s="42" t="s">
        <v>582</v>
      </c>
    </row>
    <row r="4318" spans="1:13" x14ac:dyDescent="0.25">
      <c r="A4318" s="42" t="s">
        <v>164</v>
      </c>
      <c r="B4318" s="42" t="s">
        <v>2</v>
      </c>
      <c r="C4318" s="42" t="s">
        <v>1074</v>
      </c>
      <c r="D4318" s="42" t="s">
        <v>409</v>
      </c>
      <c r="E4318">
        <v>4232975</v>
      </c>
      <c r="F4318">
        <v>14</v>
      </c>
      <c r="G4318" s="2">
        <v>45720</v>
      </c>
      <c r="H4318" s="42" t="s">
        <v>647</v>
      </c>
      <c r="I4318" s="42" t="s">
        <v>65</v>
      </c>
      <c r="J4318" s="42" t="s">
        <v>420</v>
      </c>
      <c r="K4318" s="42" t="s">
        <v>1075</v>
      </c>
      <c r="L4318" s="2">
        <v>46108</v>
      </c>
      <c r="M4318" s="42" t="s">
        <v>582</v>
      </c>
    </row>
    <row r="4319" spans="1:13" x14ac:dyDescent="0.25">
      <c r="A4319" s="42" t="s">
        <v>164</v>
      </c>
      <c r="B4319" s="42" t="s">
        <v>2</v>
      </c>
      <c r="C4319" s="42" t="s">
        <v>1563</v>
      </c>
      <c r="D4319" s="42" t="s">
        <v>409</v>
      </c>
      <c r="E4319">
        <v>940662</v>
      </c>
      <c r="F4319">
        <v>16</v>
      </c>
      <c r="G4319" s="2">
        <v>45875</v>
      </c>
      <c r="H4319" s="42" t="s">
        <v>647</v>
      </c>
      <c r="I4319" s="42" t="s">
        <v>65</v>
      </c>
      <c r="J4319" s="42" t="s">
        <v>420</v>
      </c>
      <c r="K4319" s="42" t="s">
        <v>1564</v>
      </c>
      <c r="L4319" s="2">
        <v>46108</v>
      </c>
      <c r="M4319" s="42" t="s">
        <v>582</v>
      </c>
    </row>
    <row r="4320" spans="1:13" x14ac:dyDescent="0.25">
      <c r="A4320" s="42" t="s">
        <v>164</v>
      </c>
      <c r="B4320" s="42" t="s">
        <v>2</v>
      </c>
      <c r="C4320" s="42" t="s">
        <v>4712</v>
      </c>
      <c r="D4320" s="42" t="s">
        <v>409</v>
      </c>
      <c r="E4320">
        <v>2576833</v>
      </c>
      <c r="F4320">
        <v>16</v>
      </c>
      <c r="G4320" s="2">
        <v>46079</v>
      </c>
      <c r="H4320" s="42" t="s">
        <v>647</v>
      </c>
      <c r="I4320" s="42" t="s">
        <v>65</v>
      </c>
      <c r="J4320" s="42" t="s">
        <v>420</v>
      </c>
      <c r="K4320" s="42" t="s">
        <v>5889</v>
      </c>
      <c r="L4320" s="2">
        <v>46108</v>
      </c>
      <c r="M4320" s="42" t="s">
        <v>582</v>
      </c>
    </row>
    <row r="4321" spans="1:13" x14ac:dyDescent="0.25">
      <c r="A4321" s="42" t="s">
        <v>164</v>
      </c>
      <c r="B4321" s="42" t="s">
        <v>2</v>
      </c>
      <c r="C4321" s="42" t="s">
        <v>706</v>
      </c>
      <c r="D4321" s="42" t="s">
        <v>409</v>
      </c>
      <c r="E4321">
        <v>500306</v>
      </c>
      <c r="F4321">
        <v>17</v>
      </c>
      <c r="G4321" s="2">
        <v>45546</v>
      </c>
      <c r="H4321" s="42" t="s">
        <v>647</v>
      </c>
      <c r="I4321" s="42" t="s">
        <v>65</v>
      </c>
      <c r="J4321" s="42" t="s">
        <v>420</v>
      </c>
      <c r="K4321" s="42" t="s">
        <v>752</v>
      </c>
      <c r="L4321" s="2">
        <v>46107</v>
      </c>
      <c r="M4321" s="42" t="s">
        <v>582</v>
      </c>
    </row>
    <row r="4322" spans="1:13" x14ac:dyDescent="0.25">
      <c r="A4322" s="42" t="s">
        <v>164</v>
      </c>
      <c r="B4322" s="42" t="s">
        <v>2</v>
      </c>
      <c r="C4322" s="42" t="s">
        <v>52</v>
      </c>
      <c r="D4322" s="42" t="s">
        <v>409</v>
      </c>
      <c r="E4322">
        <v>1560215</v>
      </c>
      <c r="F4322">
        <v>30</v>
      </c>
      <c r="G4322" s="2">
        <v>44540</v>
      </c>
      <c r="H4322" s="42" t="s">
        <v>647</v>
      </c>
      <c r="I4322" s="42" t="s">
        <v>65</v>
      </c>
      <c r="J4322" s="42" t="s">
        <v>420</v>
      </c>
      <c r="K4322" s="42" t="s">
        <v>426</v>
      </c>
      <c r="L4322" s="2">
        <v>46107</v>
      </c>
      <c r="M4322" s="42" t="s">
        <v>582</v>
      </c>
    </row>
    <row r="4323" spans="1:13" x14ac:dyDescent="0.25">
      <c r="A4323" s="42" t="s">
        <v>164</v>
      </c>
      <c r="B4323" s="42" t="s">
        <v>2</v>
      </c>
      <c r="C4323" s="42" t="s">
        <v>1567</v>
      </c>
      <c r="D4323" s="42" t="s">
        <v>409</v>
      </c>
      <c r="E4323">
        <v>2775052</v>
      </c>
      <c r="F4323">
        <v>2</v>
      </c>
      <c r="G4323" s="2">
        <v>45875</v>
      </c>
      <c r="H4323" s="42" t="s">
        <v>647</v>
      </c>
      <c r="I4323" s="42" t="s">
        <v>65</v>
      </c>
      <c r="J4323" s="42" t="s">
        <v>420</v>
      </c>
      <c r="K4323" s="42" t="s">
        <v>1568</v>
      </c>
      <c r="L4323" s="2">
        <v>46107</v>
      </c>
      <c r="M4323" s="42" t="s">
        <v>582</v>
      </c>
    </row>
    <row r="4324" spans="1:13" x14ac:dyDescent="0.25">
      <c r="A4324" s="42" t="s">
        <v>164</v>
      </c>
      <c r="B4324" s="42" t="s">
        <v>2</v>
      </c>
      <c r="C4324" s="42" t="s">
        <v>530</v>
      </c>
      <c r="D4324" s="42" t="s">
        <v>409</v>
      </c>
      <c r="E4324">
        <v>1195928</v>
      </c>
      <c r="F4324">
        <v>25</v>
      </c>
      <c r="G4324" s="2">
        <v>45421</v>
      </c>
      <c r="H4324" s="42" t="s">
        <v>647</v>
      </c>
      <c r="I4324" s="42" t="s">
        <v>65</v>
      </c>
      <c r="J4324" s="42" t="s">
        <v>420</v>
      </c>
      <c r="K4324" s="42" t="s">
        <v>543</v>
      </c>
      <c r="L4324" s="2">
        <v>46082</v>
      </c>
      <c r="M4324" s="42" t="s">
        <v>582</v>
      </c>
    </row>
    <row r="4325" spans="1:13" x14ac:dyDescent="0.25">
      <c r="A4325" s="42" t="s">
        <v>164</v>
      </c>
      <c r="B4325" s="42" t="s">
        <v>2</v>
      </c>
      <c r="C4325" s="42" t="s">
        <v>1415</v>
      </c>
      <c r="D4325" s="42" t="s">
        <v>409</v>
      </c>
      <c r="E4325">
        <v>3373822</v>
      </c>
      <c r="F4325">
        <v>19</v>
      </c>
      <c r="G4325" s="2">
        <v>45826</v>
      </c>
      <c r="H4325" s="42" t="s">
        <v>647</v>
      </c>
      <c r="I4325" s="42" t="s">
        <v>65</v>
      </c>
      <c r="J4325" s="42" t="s">
        <v>420</v>
      </c>
      <c r="K4325" s="42" t="s">
        <v>1416</v>
      </c>
      <c r="L4325" s="2">
        <v>46081</v>
      </c>
      <c r="M4325" s="42" t="s">
        <v>582</v>
      </c>
    </row>
    <row r="4326" spans="1:13" x14ac:dyDescent="0.25">
      <c r="A4326" s="42" t="s">
        <v>164</v>
      </c>
      <c r="B4326" s="42" t="s">
        <v>2</v>
      </c>
      <c r="C4326" s="42" t="s">
        <v>1072</v>
      </c>
      <c r="D4326" s="42" t="s">
        <v>409</v>
      </c>
      <c r="E4326">
        <v>3100683</v>
      </c>
      <c r="F4326">
        <v>23</v>
      </c>
      <c r="G4326" s="2">
        <v>45720</v>
      </c>
      <c r="H4326" s="42" t="s">
        <v>647</v>
      </c>
      <c r="I4326" s="42" t="s">
        <v>65</v>
      </c>
      <c r="J4326" s="42" t="s">
        <v>420</v>
      </c>
      <c r="K4326" s="42" t="s">
        <v>1073</v>
      </c>
      <c r="L4326" s="2">
        <v>46080</v>
      </c>
      <c r="M4326" s="42" t="s">
        <v>582</v>
      </c>
    </row>
    <row r="4327" spans="1:13" x14ac:dyDescent="0.25">
      <c r="A4327" s="42" t="s">
        <v>164</v>
      </c>
      <c r="B4327" s="42" t="s">
        <v>2</v>
      </c>
      <c r="C4327" s="42" t="s">
        <v>1071</v>
      </c>
      <c r="D4327" s="42" t="s">
        <v>409</v>
      </c>
      <c r="E4327">
        <v>3370683</v>
      </c>
      <c r="F4327">
        <v>23</v>
      </c>
      <c r="G4327" s="2">
        <v>45728</v>
      </c>
      <c r="H4327" s="42" t="s">
        <v>647</v>
      </c>
      <c r="I4327" s="42" t="s">
        <v>65</v>
      </c>
      <c r="J4327" s="42" t="s">
        <v>420</v>
      </c>
      <c r="K4327" s="42" t="s">
        <v>1565</v>
      </c>
      <c r="L4327" s="2">
        <v>46080</v>
      </c>
      <c r="M4327" s="42" t="s">
        <v>582</v>
      </c>
    </row>
    <row r="4328" spans="1:13" x14ac:dyDescent="0.25">
      <c r="A4328" s="42" t="s">
        <v>164</v>
      </c>
      <c r="B4328" s="42" t="s">
        <v>2</v>
      </c>
      <c r="C4328" s="42" t="s">
        <v>1491</v>
      </c>
      <c r="D4328" s="42" t="s">
        <v>409</v>
      </c>
      <c r="E4328">
        <v>7054959</v>
      </c>
      <c r="F4328">
        <v>17</v>
      </c>
      <c r="G4328" s="2">
        <v>45855</v>
      </c>
      <c r="H4328" s="42" t="s">
        <v>647</v>
      </c>
      <c r="I4328" s="42" t="s">
        <v>65</v>
      </c>
      <c r="J4328" s="42" t="s">
        <v>420</v>
      </c>
      <c r="K4328" s="42" t="s">
        <v>1492</v>
      </c>
      <c r="L4328" s="2">
        <v>46080</v>
      </c>
      <c r="M4328" s="42" t="s">
        <v>582</v>
      </c>
    </row>
    <row r="4329" spans="1:13" x14ac:dyDescent="0.25">
      <c r="A4329" s="42" t="s">
        <v>164</v>
      </c>
      <c r="B4329" s="42" t="s">
        <v>2</v>
      </c>
      <c r="C4329" s="42" t="s">
        <v>1272</v>
      </c>
      <c r="D4329" s="42" t="s">
        <v>409</v>
      </c>
      <c r="E4329">
        <v>5095247</v>
      </c>
      <c r="F4329">
        <v>18</v>
      </c>
      <c r="G4329" s="2">
        <v>45764</v>
      </c>
      <c r="H4329" s="42" t="s">
        <v>647</v>
      </c>
      <c r="I4329" s="42" t="s">
        <v>65</v>
      </c>
      <c r="J4329" s="42" t="s">
        <v>420</v>
      </c>
      <c r="K4329" s="42" t="s">
        <v>1273</v>
      </c>
      <c r="L4329" s="2">
        <v>46080</v>
      </c>
      <c r="M4329" s="42" t="s">
        <v>582</v>
      </c>
    </row>
    <row r="4330" spans="1:13" x14ac:dyDescent="0.25">
      <c r="A4330" s="42" t="s">
        <v>164</v>
      </c>
      <c r="B4330" s="42" t="s">
        <v>2</v>
      </c>
      <c r="C4330" s="42" t="s">
        <v>1074</v>
      </c>
      <c r="D4330" s="42" t="s">
        <v>409</v>
      </c>
      <c r="E4330">
        <v>627108</v>
      </c>
      <c r="F4330">
        <v>14</v>
      </c>
      <c r="G4330" s="2">
        <v>45720</v>
      </c>
      <c r="H4330" s="42" t="s">
        <v>647</v>
      </c>
      <c r="I4330" s="42" t="s">
        <v>65</v>
      </c>
      <c r="J4330" s="42" t="s">
        <v>420</v>
      </c>
      <c r="K4330" s="42" t="s">
        <v>1075</v>
      </c>
      <c r="L4330" s="2">
        <v>46080</v>
      </c>
      <c r="M4330" s="42" t="s">
        <v>582</v>
      </c>
    </row>
    <row r="4331" spans="1:13" x14ac:dyDescent="0.25">
      <c r="A4331" s="42" t="s">
        <v>164</v>
      </c>
      <c r="B4331" s="42" t="s">
        <v>2</v>
      </c>
      <c r="C4331" s="42" t="s">
        <v>1563</v>
      </c>
      <c r="D4331" s="42" t="s">
        <v>409</v>
      </c>
      <c r="E4331">
        <v>3370702</v>
      </c>
      <c r="F4331">
        <v>16</v>
      </c>
      <c r="G4331" s="2">
        <v>45875</v>
      </c>
      <c r="H4331" s="42" t="s">
        <v>647</v>
      </c>
      <c r="I4331" s="42" t="s">
        <v>65</v>
      </c>
      <c r="J4331" s="42" t="s">
        <v>420</v>
      </c>
      <c r="K4331" s="42" t="s">
        <v>1564</v>
      </c>
      <c r="L4331" s="2">
        <v>46080</v>
      </c>
      <c r="M4331" s="42" t="s">
        <v>582</v>
      </c>
    </row>
    <row r="4332" spans="1:13" x14ac:dyDescent="0.25">
      <c r="A4332" s="42" t="s">
        <v>164</v>
      </c>
      <c r="B4332" s="42" t="s">
        <v>2</v>
      </c>
      <c r="C4332" s="42" t="s">
        <v>663</v>
      </c>
      <c r="D4332" s="42" t="s">
        <v>409</v>
      </c>
      <c r="E4332">
        <v>3494476</v>
      </c>
      <c r="F4332">
        <v>9</v>
      </c>
      <c r="G4332" s="2">
        <v>45625</v>
      </c>
      <c r="H4332" s="42" t="s">
        <v>647</v>
      </c>
      <c r="I4332" s="42" t="s">
        <v>65</v>
      </c>
      <c r="J4332" s="42" t="s">
        <v>420</v>
      </c>
      <c r="K4332" s="42" t="s">
        <v>762</v>
      </c>
      <c r="L4332" s="2">
        <v>46080</v>
      </c>
      <c r="M4332" s="42" t="s">
        <v>582</v>
      </c>
    </row>
    <row r="4333" spans="1:13" x14ac:dyDescent="0.25">
      <c r="A4333" s="42" t="s">
        <v>164</v>
      </c>
      <c r="B4333" s="42" t="s">
        <v>2</v>
      </c>
      <c r="C4333" s="42" t="s">
        <v>2454</v>
      </c>
      <c r="D4333" s="42" t="s">
        <v>409</v>
      </c>
      <c r="E4333">
        <v>3052557</v>
      </c>
      <c r="F4333">
        <v>14</v>
      </c>
      <c r="G4333" s="2">
        <v>45974</v>
      </c>
      <c r="H4333" s="42" t="s">
        <v>647</v>
      </c>
      <c r="I4333" s="42" t="s">
        <v>65</v>
      </c>
      <c r="J4333" s="42" t="s">
        <v>420</v>
      </c>
      <c r="K4333" s="42" t="s">
        <v>2455</v>
      </c>
      <c r="L4333" s="2">
        <v>46080</v>
      </c>
      <c r="M4333" s="42" t="s">
        <v>582</v>
      </c>
    </row>
    <row r="4334" spans="1:13" x14ac:dyDescent="0.25">
      <c r="A4334" s="42" t="s">
        <v>164</v>
      </c>
      <c r="B4334" s="42" t="s">
        <v>2</v>
      </c>
      <c r="C4334" s="42" t="s">
        <v>1413</v>
      </c>
      <c r="D4334" s="42" t="s">
        <v>409</v>
      </c>
      <c r="E4334">
        <v>2667673</v>
      </c>
      <c r="F4334">
        <v>24</v>
      </c>
      <c r="G4334" s="2">
        <v>45826</v>
      </c>
      <c r="H4334" s="42" t="s">
        <v>647</v>
      </c>
      <c r="I4334" s="42" t="s">
        <v>65</v>
      </c>
      <c r="J4334" s="42" t="s">
        <v>420</v>
      </c>
      <c r="K4334" s="42" t="s">
        <v>1414</v>
      </c>
      <c r="L4334" s="2">
        <v>46080</v>
      </c>
      <c r="M4334" s="42" t="s">
        <v>582</v>
      </c>
    </row>
    <row r="4335" spans="1:13" x14ac:dyDescent="0.25">
      <c r="A4335" s="42" t="s">
        <v>164</v>
      </c>
      <c r="B4335" s="42" t="s">
        <v>2</v>
      </c>
      <c r="C4335" s="42" t="s">
        <v>560</v>
      </c>
      <c r="D4335" s="42" t="s">
        <v>409</v>
      </c>
      <c r="E4335">
        <v>733236</v>
      </c>
      <c r="F4335">
        <v>23</v>
      </c>
      <c r="G4335" s="2">
        <v>45439</v>
      </c>
      <c r="H4335" s="42" t="s">
        <v>647</v>
      </c>
      <c r="I4335" s="42" t="s">
        <v>65</v>
      </c>
      <c r="J4335" s="42" t="s">
        <v>420</v>
      </c>
      <c r="K4335" s="42" t="s">
        <v>561</v>
      </c>
      <c r="L4335" s="2">
        <v>46080</v>
      </c>
      <c r="M4335" s="42" t="s">
        <v>582</v>
      </c>
    </row>
    <row r="4336" spans="1:13" x14ac:dyDescent="0.25">
      <c r="A4336" s="42" t="s">
        <v>164</v>
      </c>
      <c r="B4336" s="42" t="s">
        <v>2</v>
      </c>
      <c r="C4336" s="42" t="s">
        <v>562</v>
      </c>
      <c r="D4336" s="42" t="s">
        <v>409</v>
      </c>
      <c r="E4336">
        <v>244412</v>
      </c>
      <c r="F4336">
        <v>24</v>
      </c>
      <c r="G4336" s="2">
        <v>45439</v>
      </c>
      <c r="H4336" s="42" t="s">
        <v>647</v>
      </c>
      <c r="I4336" s="42" t="s">
        <v>65</v>
      </c>
      <c r="J4336" s="42" t="s">
        <v>420</v>
      </c>
      <c r="K4336" s="42" t="s">
        <v>563</v>
      </c>
      <c r="L4336" s="2">
        <v>46080</v>
      </c>
      <c r="M4336" s="42" t="s">
        <v>582</v>
      </c>
    </row>
    <row r="4337" spans="1:13" x14ac:dyDescent="0.25">
      <c r="A4337" s="42" t="s">
        <v>164</v>
      </c>
      <c r="B4337" s="42" t="s">
        <v>2</v>
      </c>
      <c r="C4337" s="42" t="s">
        <v>706</v>
      </c>
      <c r="D4337" s="42" t="s">
        <v>409</v>
      </c>
      <c r="E4337">
        <v>250153</v>
      </c>
      <c r="F4337">
        <v>17</v>
      </c>
      <c r="G4337" s="2">
        <v>45546</v>
      </c>
      <c r="H4337" s="42" t="s">
        <v>647</v>
      </c>
      <c r="I4337" s="42" t="s">
        <v>65</v>
      </c>
      <c r="J4337" s="42" t="s">
        <v>420</v>
      </c>
      <c r="K4337" s="42" t="s">
        <v>752</v>
      </c>
      <c r="L4337" s="2">
        <v>46080</v>
      </c>
      <c r="M4337" s="42" t="s">
        <v>582</v>
      </c>
    </row>
    <row r="4338" spans="1:13" x14ac:dyDescent="0.25">
      <c r="A4338" s="42" t="s">
        <v>164</v>
      </c>
      <c r="B4338" s="42" t="s">
        <v>2</v>
      </c>
      <c r="C4338" s="42" t="s">
        <v>564</v>
      </c>
      <c r="D4338" s="42" t="s">
        <v>409</v>
      </c>
      <c r="E4338">
        <v>603348</v>
      </c>
      <c r="F4338">
        <v>23</v>
      </c>
      <c r="G4338" s="2">
        <v>45439</v>
      </c>
      <c r="H4338" s="42" t="s">
        <v>647</v>
      </c>
      <c r="I4338" s="42" t="s">
        <v>65</v>
      </c>
      <c r="J4338" s="42" t="s">
        <v>420</v>
      </c>
      <c r="K4338" s="42" t="s">
        <v>565</v>
      </c>
      <c r="L4338" s="2">
        <v>46080</v>
      </c>
      <c r="M4338" s="42" t="s">
        <v>582</v>
      </c>
    </row>
    <row r="4339" spans="1:13" x14ac:dyDescent="0.25">
      <c r="A4339" s="42" t="s">
        <v>164</v>
      </c>
      <c r="B4339" s="42" t="s">
        <v>2</v>
      </c>
      <c r="C4339" s="42" t="s">
        <v>558</v>
      </c>
      <c r="D4339" s="42" t="s">
        <v>409</v>
      </c>
      <c r="E4339">
        <v>1128060</v>
      </c>
      <c r="F4339">
        <v>23</v>
      </c>
      <c r="G4339" s="2">
        <v>45439</v>
      </c>
      <c r="H4339" s="42" t="s">
        <v>647</v>
      </c>
      <c r="I4339" s="42" t="s">
        <v>65</v>
      </c>
      <c r="J4339" s="42" t="s">
        <v>420</v>
      </c>
      <c r="K4339" s="42" t="s">
        <v>559</v>
      </c>
      <c r="L4339" s="2">
        <v>46080</v>
      </c>
      <c r="M4339" s="42" t="s">
        <v>582</v>
      </c>
    </row>
    <row r="4340" spans="1:13" x14ac:dyDescent="0.25">
      <c r="A4340" s="42" t="s">
        <v>164</v>
      </c>
      <c r="B4340" s="42" t="s">
        <v>2</v>
      </c>
      <c r="C4340" s="42" t="s">
        <v>579</v>
      </c>
      <c r="D4340" s="42" t="s">
        <v>409</v>
      </c>
      <c r="E4340">
        <v>488824</v>
      </c>
      <c r="F4340">
        <v>28</v>
      </c>
      <c r="G4340" s="2">
        <v>45511</v>
      </c>
      <c r="H4340" s="42" t="s">
        <v>647</v>
      </c>
      <c r="I4340" s="42" t="s">
        <v>65</v>
      </c>
      <c r="J4340" s="42" t="s">
        <v>420</v>
      </c>
      <c r="K4340" s="42" t="s">
        <v>580</v>
      </c>
      <c r="L4340" s="2">
        <v>46080</v>
      </c>
      <c r="M4340" s="42" t="s">
        <v>582</v>
      </c>
    </row>
    <row r="4341" spans="1:13" x14ac:dyDescent="0.25">
      <c r="A4341" s="42" t="s">
        <v>164</v>
      </c>
      <c r="B4341" s="42" t="s">
        <v>2</v>
      </c>
      <c r="C4341" s="42" t="s">
        <v>1567</v>
      </c>
      <c r="D4341" s="42" t="s">
        <v>409</v>
      </c>
      <c r="E4341">
        <v>2740404</v>
      </c>
      <c r="F4341">
        <v>2</v>
      </c>
      <c r="G4341" s="2">
        <v>45875</v>
      </c>
      <c r="H4341" s="42" t="s">
        <v>647</v>
      </c>
      <c r="I4341" s="42" t="s">
        <v>65</v>
      </c>
      <c r="J4341" s="42" t="s">
        <v>420</v>
      </c>
      <c r="K4341" s="42" t="s">
        <v>1568</v>
      </c>
      <c r="L4341" s="2">
        <v>46079</v>
      </c>
      <c r="M4341" s="42" t="s">
        <v>582</v>
      </c>
    </row>
    <row r="4342" spans="1:13" x14ac:dyDescent="0.25">
      <c r="A4342" s="42" t="s">
        <v>164</v>
      </c>
      <c r="B4342" s="42" t="s">
        <v>2</v>
      </c>
      <c r="C4342" s="42" t="s">
        <v>242</v>
      </c>
      <c r="D4342" s="42" t="s">
        <v>409</v>
      </c>
      <c r="E4342">
        <v>1889627</v>
      </c>
      <c r="F4342">
        <v>29</v>
      </c>
      <c r="G4342" s="2">
        <v>45211</v>
      </c>
      <c r="H4342" s="42" t="s">
        <v>647</v>
      </c>
      <c r="I4342" s="42" t="s">
        <v>65</v>
      </c>
      <c r="J4342" s="42" t="s">
        <v>420</v>
      </c>
      <c r="K4342" s="42" t="s">
        <v>474</v>
      </c>
      <c r="L4342" s="2">
        <v>46079</v>
      </c>
      <c r="M4342" s="42" t="s">
        <v>582</v>
      </c>
    </row>
    <row r="4343" spans="1:13" x14ac:dyDescent="0.25">
      <c r="A4343" s="42" t="s">
        <v>164</v>
      </c>
      <c r="B4343" s="42" t="s">
        <v>2</v>
      </c>
      <c r="C4343" s="42" t="s">
        <v>530</v>
      </c>
      <c r="D4343" s="42" t="s">
        <v>409</v>
      </c>
      <c r="E4343">
        <v>298982</v>
      </c>
      <c r="F4343">
        <v>25</v>
      </c>
      <c r="G4343" s="2">
        <v>45421</v>
      </c>
      <c r="H4343" s="42" t="s">
        <v>647</v>
      </c>
      <c r="I4343" s="42" t="s">
        <v>65</v>
      </c>
      <c r="J4343" s="42" t="s">
        <v>420</v>
      </c>
      <c r="K4343" s="42" t="s">
        <v>543</v>
      </c>
      <c r="L4343" s="2">
        <v>46054</v>
      </c>
      <c r="M4343" s="42" t="s">
        <v>582</v>
      </c>
    </row>
    <row r="4344" spans="1:13" x14ac:dyDescent="0.25">
      <c r="A4344" s="42" t="s">
        <v>164</v>
      </c>
      <c r="B4344" s="42" t="s">
        <v>2</v>
      </c>
      <c r="C4344" s="42" t="s">
        <v>1491</v>
      </c>
      <c r="D4344" s="42" t="s">
        <v>409</v>
      </c>
      <c r="E4344">
        <v>402547</v>
      </c>
      <c r="F4344">
        <v>17</v>
      </c>
      <c r="G4344" s="2">
        <v>45855</v>
      </c>
      <c r="H4344" s="42" t="s">
        <v>647</v>
      </c>
      <c r="I4344" s="42" t="s">
        <v>65</v>
      </c>
      <c r="J4344" s="42" t="s">
        <v>420</v>
      </c>
      <c r="K4344" s="42" t="s">
        <v>1492</v>
      </c>
      <c r="L4344" s="2">
        <v>46052</v>
      </c>
      <c r="M4344" s="42" t="s">
        <v>582</v>
      </c>
    </row>
    <row r="4345" spans="1:13" x14ac:dyDescent="0.25">
      <c r="A4345" s="42" t="s">
        <v>164</v>
      </c>
      <c r="B4345" s="42" t="s">
        <v>2</v>
      </c>
      <c r="C4345" s="42" t="s">
        <v>714</v>
      </c>
      <c r="D4345" s="42" t="s">
        <v>409</v>
      </c>
      <c r="E4345">
        <v>1842810</v>
      </c>
      <c r="F4345">
        <v>14</v>
      </c>
      <c r="G4345" s="2">
        <v>45679</v>
      </c>
      <c r="H4345" s="42" t="s">
        <v>647</v>
      </c>
      <c r="I4345" s="42" t="s">
        <v>65</v>
      </c>
      <c r="J4345" s="42" t="s">
        <v>420</v>
      </c>
      <c r="K4345" s="42" t="s">
        <v>773</v>
      </c>
      <c r="L4345" s="2">
        <v>46052</v>
      </c>
      <c r="M4345" s="42" t="s">
        <v>582</v>
      </c>
    </row>
    <row r="4346" spans="1:13" x14ac:dyDescent="0.25">
      <c r="A4346" s="42" t="s">
        <v>164</v>
      </c>
      <c r="B4346" s="42" t="s">
        <v>2</v>
      </c>
      <c r="C4346" s="42" t="s">
        <v>1563</v>
      </c>
      <c r="D4346" s="42" t="s">
        <v>409</v>
      </c>
      <c r="E4346">
        <v>1254215</v>
      </c>
      <c r="F4346">
        <v>16</v>
      </c>
      <c r="G4346" s="2">
        <v>45875</v>
      </c>
      <c r="H4346" s="42" t="s">
        <v>647</v>
      </c>
      <c r="I4346" s="42" t="s">
        <v>65</v>
      </c>
      <c r="J4346" s="42" t="s">
        <v>420</v>
      </c>
      <c r="K4346" s="42" t="s">
        <v>1564</v>
      </c>
      <c r="L4346" s="2">
        <v>46052</v>
      </c>
      <c r="M4346" s="42" t="s">
        <v>582</v>
      </c>
    </row>
    <row r="4347" spans="1:13" x14ac:dyDescent="0.25">
      <c r="A4347" s="42" t="s">
        <v>164</v>
      </c>
      <c r="B4347" s="42" t="s">
        <v>2</v>
      </c>
      <c r="C4347" s="42" t="s">
        <v>1072</v>
      </c>
      <c r="D4347" s="42" t="s">
        <v>409</v>
      </c>
      <c r="E4347">
        <v>1254216</v>
      </c>
      <c r="F4347">
        <v>23</v>
      </c>
      <c r="G4347" s="2">
        <v>45720</v>
      </c>
      <c r="H4347" s="42" t="s">
        <v>647</v>
      </c>
      <c r="I4347" s="42" t="s">
        <v>65</v>
      </c>
      <c r="J4347" s="42" t="s">
        <v>420</v>
      </c>
      <c r="K4347" s="42" t="s">
        <v>1073</v>
      </c>
      <c r="L4347" s="2">
        <v>46052</v>
      </c>
      <c r="M4347" s="42" t="s">
        <v>582</v>
      </c>
    </row>
    <row r="4348" spans="1:13" x14ac:dyDescent="0.25">
      <c r="A4348" s="42" t="s">
        <v>164</v>
      </c>
      <c r="B4348" s="42" t="s">
        <v>2</v>
      </c>
      <c r="C4348" s="42" t="s">
        <v>1272</v>
      </c>
      <c r="D4348" s="42" t="s">
        <v>409</v>
      </c>
      <c r="E4348">
        <v>1175828</v>
      </c>
      <c r="F4348">
        <v>18</v>
      </c>
      <c r="G4348" s="2">
        <v>45764</v>
      </c>
      <c r="H4348" s="42" t="s">
        <v>647</v>
      </c>
      <c r="I4348" s="42" t="s">
        <v>65</v>
      </c>
      <c r="J4348" s="42" t="s">
        <v>420</v>
      </c>
      <c r="K4348" s="42" t="s">
        <v>1273</v>
      </c>
      <c r="L4348" s="2">
        <v>46052</v>
      </c>
      <c r="M4348" s="42" t="s">
        <v>582</v>
      </c>
    </row>
    <row r="4349" spans="1:13" x14ac:dyDescent="0.25">
      <c r="A4349" s="42" t="s">
        <v>164</v>
      </c>
      <c r="B4349" s="42" t="s">
        <v>2</v>
      </c>
      <c r="C4349" s="42" t="s">
        <v>1415</v>
      </c>
      <c r="D4349" s="42" t="s">
        <v>409</v>
      </c>
      <c r="E4349">
        <v>627768</v>
      </c>
      <c r="F4349">
        <v>19</v>
      </c>
      <c r="G4349" s="2">
        <v>45826</v>
      </c>
      <c r="H4349" s="42" t="s">
        <v>647</v>
      </c>
      <c r="I4349" s="42" t="s">
        <v>65</v>
      </c>
      <c r="J4349" s="42" t="s">
        <v>420</v>
      </c>
      <c r="K4349" s="42" t="s">
        <v>1416</v>
      </c>
      <c r="L4349" s="2">
        <v>46052</v>
      </c>
      <c r="M4349" s="42" t="s">
        <v>582</v>
      </c>
    </row>
    <row r="4350" spans="1:13" x14ac:dyDescent="0.25">
      <c r="A4350" s="42" t="s">
        <v>164</v>
      </c>
      <c r="B4350" s="42" t="s">
        <v>2</v>
      </c>
      <c r="C4350" s="42" t="s">
        <v>1413</v>
      </c>
      <c r="D4350" s="42" t="s">
        <v>409</v>
      </c>
      <c r="E4350">
        <v>5099960</v>
      </c>
      <c r="F4350">
        <v>24</v>
      </c>
      <c r="G4350" s="2">
        <v>45826</v>
      </c>
      <c r="H4350" s="42" t="s">
        <v>647</v>
      </c>
      <c r="I4350" s="42" t="s">
        <v>65</v>
      </c>
      <c r="J4350" s="42" t="s">
        <v>420</v>
      </c>
      <c r="K4350" s="42" t="s">
        <v>1414</v>
      </c>
      <c r="L4350" s="2">
        <v>46052</v>
      </c>
      <c r="M4350" s="42" t="s">
        <v>582</v>
      </c>
    </row>
    <row r="4351" spans="1:13" x14ac:dyDescent="0.25">
      <c r="A4351" s="42" t="s">
        <v>164</v>
      </c>
      <c r="B4351" s="42" t="s">
        <v>2</v>
      </c>
      <c r="C4351" s="42" t="s">
        <v>1071</v>
      </c>
      <c r="D4351" s="42" t="s">
        <v>409</v>
      </c>
      <c r="E4351">
        <v>1254196</v>
      </c>
      <c r="F4351">
        <v>23</v>
      </c>
      <c r="G4351" s="2">
        <v>45728</v>
      </c>
      <c r="H4351" s="42" t="s">
        <v>647</v>
      </c>
      <c r="I4351" s="42" t="s">
        <v>65</v>
      </c>
      <c r="J4351" s="42" t="s">
        <v>420</v>
      </c>
      <c r="K4351" s="42" t="s">
        <v>1565</v>
      </c>
      <c r="L4351" s="2">
        <v>46052</v>
      </c>
      <c r="M4351" s="42" t="s">
        <v>582</v>
      </c>
    </row>
    <row r="4352" spans="1:13" x14ac:dyDescent="0.25">
      <c r="A4352" s="42" t="s">
        <v>164</v>
      </c>
      <c r="B4352" s="42" t="s">
        <v>2</v>
      </c>
      <c r="C4352" s="42" t="s">
        <v>579</v>
      </c>
      <c r="D4352" s="42" t="s">
        <v>409</v>
      </c>
      <c r="E4352">
        <v>1222060</v>
      </c>
      <c r="F4352">
        <v>28</v>
      </c>
      <c r="G4352" s="2">
        <v>45511</v>
      </c>
      <c r="H4352" s="42" t="s">
        <v>647</v>
      </c>
      <c r="I4352" s="42" t="s">
        <v>65</v>
      </c>
      <c r="J4352" s="42" t="s">
        <v>420</v>
      </c>
      <c r="K4352" s="42" t="s">
        <v>580</v>
      </c>
      <c r="L4352" s="2">
        <v>46052</v>
      </c>
      <c r="M4352" s="42" t="s">
        <v>582</v>
      </c>
    </row>
    <row r="4353" spans="1:13" x14ac:dyDescent="0.25">
      <c r="A4353" s="42" t="s">
        <v>164</v>
      </c>
      <c r="B4353" s="42" t="s">
        <v>2</v>
      </c>
      <c r="C4353" s="42" t="s">
        <v>558</v>
      </c>
      <c r="D4353" s="42" t="s">
        <v>409</v>
      </c>
      <c r="E4353">
        <v>3384180</v>
      </c>
      <c r="F4353">
        <v>23</v>
      </c>
      <c r="G4353" s="2">
        <v>45439</v>
      </c>
      <c r="H4353" s="42" t="s">
        <v>647</v>
      </c>
      <c r="I4353" s="42" t="s">
        <v>65</v>
      </c>
      <c r="J4353" s="42" t="s">
        <v>420</v>
      </c>
      <c r="K4353" s="42" t="s">
        <v>559</v>
      </c>
      <c r="L4353" s="2">
        <v>46052</v>
      </c>
      <c r="M4353" s="42" t="s">
        <v>582</v>
      </c>
    </row>
    <row r="4354" spans="1:13" x14ac:dyDescent="0.25">
      <c r="A4354" s="42" t="s">
        <v>164</v>
      </c>
      <c r="B4354" s="42" t="s">
        <v>2</v>
      </c>
      <c r="C4354" s="42" t="s">
        <v>564</v>
      </c>
      <c r="D4354" s="42" t="s">
        <v>409</v>
      </c>
      <c r="E4354">
        <v>1810044</v>
      </c>
      <c r="F4354">
        <v>23</v>
      </c>
      <c r="G4354" s="2">
        <v>45439</v>
      </c>
      <c r="H4354" s="42" t="s">
        <v>647</v>
      </c>
      <c r="I4354" s="42" t="s">
        <v>65</v>
      </c>
      <c r="J4354" s="42" t="s">
        <v>420</v>
      </c>
      <c r="K4354" s="42" t="s">
        <v>565</v>
      </c>
      <c r="L4354" s="2">
        <v>46052</v>
      </c>
      <c r="M4354" s="42" t="s">
        <v>582</v>
      </c>
    </row>
    <row r="4355" spans="1:13" x14ac:dyDescent="0.25">
      <c r="A4355" s="42" t="s">
        <v>164</v>
      </c>
      <c r="B4355" s="42" t="s">
        <v>2</v>
      </c>
      <c r="C4355" s="42" t="s">
        <v>1100</v>
      </c>
      <c r="D4355" s="42" t="s">
        <v>409</v>
      </c>
      <c r="E4355">
        <v>2762427</v>
      </c>
      <c r="F4355">
        <v>19</v>
      </c>
      <c r="G4355" s="2">
        <v>45586</v>
      </c>
      <c r="H4355" s="42" t="s">
        <v>647</v>
      </c>
      <c r="I4355" s="42" t="s">
        <v>65</v>
      </c>
      <c r="J4355" s="42" t="s">
        <v>420</v>
      </c>
      <c r="K4355" s="42" t="s">
        <v>759</v>
      </c>
      <c r="L4355" s="2">
        <v>46052</v>
      </c>
      <c r="M4355" s="42" t="s">
        <v>582</v>
      </c>
    </row>
    <row r="4356" spans="1:13" x14ac:dyDescent="0.25">
      <c r="A4356" s="42" t="s">
        <v>164</v>
      </c>
      <c r="B4356" s="42" t="s">
        <v>2</v>
      </c>
      <c r="C4356" s="42" t="s">
        <v>577</v>
      </c>
      <c r="D4356" s="42" t="s">
        <v>409</v>
      </c>
      <c r="E4356">
        <v>1804890</v>
      </c>
      <c r="F4356">
        <v>29</v>
      </c>
      <c r="G4356" s="2">
        <v>45511</v>
      </c>
      <c r="H4356" s="42" t="s">
        <v>647</v>
      </c>
      <c r="I4356" s="42" t="s">
        <v>65</v>
      </c>
      <c r="J4356" s="42" t="s">
        <v>420</v>
      </c>
      <c r="K4356" s="42" t="s">
        <v>578</v>
      </c>
      <c r="L4356" s="2">
        <v>46052</v>
      </c>
      <c r="M4356" s="42" t="s">
        <v>582</v>
      </c>
    </row>
    <row r="4357" spans="1:13" x14ac:dyDescent="0.25">
      <c r="A4357" s="42" t="s">
        <v>164</v>
      </c>
      <c r="B4357" s="42" t="s">
        <v>2</v>
      </c>
      <c r="C4357" s="42" t="s">
        <v>562</v>
      </c>
      <c r="D4357" s="42" t="s">
        <v>409</v>
      </c>
      <c r="E4357">
        <v>2444121</v>
      </c>
      <c r="F4357">
        <v>24</v>
      </c>
      <c r="G4357" s="2">
        <v>45439</v>
      </c>
      <c r="H4357" s="42" t="s">
        <v>647</v>
      </c>
      <c r="I4357" s="42" t="s">
        <v>65</v>
      </c>
      <c r="J4357" s="42" t="s">
        <v>420</v>
      </c>
      <c r="K4357" s="42" t="s">
        <v>563</v>
      </c>
      <c r="L4357" s="2">
        <v>46052</v>
      </c>
      <c r="M4357" s="42" t="s">
        <v>582</v>
      </c>
    </row>
    <row r="4358" spans="1:13" x14ac:dyDescent="0.25">
      <c r="A4358" s="42" t="s">
        <v>164</v>
      </c>
      <c r="B4358" s="42" t="s">
        <v>2</v>
      </c>
      <c r="C4358" s="42" t="s">
        <v>560</v>
      </c>
      <c r="D4358" s="42" t="s">
        <v>409</v>
      </c>
      <c r="E4358">
        <v>1222060</v>
      </c>
      <c r="F4358">
        <v>23</v>
      </c>
      <c r="G4358" s="2">
        <v>45439</v>
      </c>
      <c r="H4358" s="42" t="s">
        <v>647</v>
      </c>
      <c r="I4358" s="42" t="s">
        <v>65</v>
      </c>
      <c r="J4358" s="42" t="s">
        <v>420</v>
      </c>
      <c r="K4358" s="42" t="s">
        <v>561</v>
      </c>
      <c r="L4358" s="2">
        <v>46052</v>
      </c>
      <c r="M4358" s="42" t="s">
        <v>582</v>
      </c>
    </row>
    <row r="4359" spans="1:13" x14ac:dyDescent="0.25">
      <c r="A4359" s="42" t="s">
        <v>164</v>
      </c>
      <c r="B4359" s="42" t="s">
        <v>2</v>
      </c>
      <c r="C4359" s="42" t="s">
        <v>646</v>
      </c>
      <c r="D4359" s="42" t="s">
        <v>409</v>
      </c>
      <c r="E4359">
        <v>2148554</v>
      </c>
      <c r="F4359">
        <v>23</v>
      </c>
      <c r="G4359" s="2">
        <v>45588</v>
      </c>
      <c r="H4359" s="42" t="s">
        <v>647</v>
      </c>
      <c r="I4359" s="42" t="s">
        <v>65</v>
      </c>
      <c r="J4359" s="42" t="s">
        <v>420</v>
      </c>
      <c r="K4359" s="42" t="s">
        <v>654</v>
      </c>
      <c r="L4359" s="2">
        <v>46052</v>
      </c>
      <c r="M4359" s="42" t="s">
        <v>582</v>
      </c>
    </row>
    <row r="4360" spans="1:13" x14ac:dyDescent="0.25">
      <c r="A4360" s="42" t="s">
        <v>164</v>
      </c>
      <c r="B4360" s="42" t="s">
        <v>2</v>
      </c>
      <c r="C4360" s="42" t="s">
        <v>706</v>
      </c>
      <c r="D4360" s="42" t="s">
        <v>409</v>
      </c>
      <c r="E4360">
        <v>750459</v>
      </c>
      <c r="F4360">
        <v>17</v>
      </c>
      <c r="G4360" s="2">
        <v>45546</v>
      </c>
      <c r="H4360" s="42" t="s">
        <v>647</v>
      </c>
      <c r="I4360" s="42" t="s">
        <v>65</v>
      </c>
      <c r="J4360" s="42" t="s">
        <v>420</v>
      </c>
      <c r="K4360" s="42" t="s">
        <v>752</v>
      </c>
      <c r="L4360" s="2">
        <v>46052</v>
      </c>
      <c r="M4360" s="42" t="s">
        <v>582</v>
      </c>
    </row>
    <row r="4361" spans="1:13" x14ac:dyDescent="0.25">
      <c r="A4361" s="42" t="s">
        <v>164</v>
      </c>
      <c r="B4361" s="42" t="s">
        <v>2</v>
      </c>
      <c r="C4361" s="42" t="s">
        <v>294</v>
      </c>
      <c r="D4361" s="42" t="s">
        <v>409</v>
      </c>
      <c r="E4361">
        <v>292706</v>
      </c>
      <c r="F4361">
        <v>20</v>
      </c>
      <c r="G4361" s="2">
        <v>45258</v>
      </c>
      <c r="H4361" s="42" t="s">
        <v>647</v>
      </c>
      <c r="I4361" s="42" t="s">
        <v>65</v>
      </c>
      <c r="J4361" s="42" t="s">
        <v>420</v>
      </c>
      <c r="K4361" s="42" t="s">
        <v>496</v>
      </c>
      <c r="L4361" s="2">
        <v>46052</v>
      </c>
      <c r="M4361" s="42" t="s">
        <v>582</v>
      </c>
    </row>
    <row r="4362" spans="1:13" x14ac:dyDescent="0.25">
      <c r="A4362" s="42" t="s">
        <v>164</v>
      </c>
      <c r="B4362" s="42" t="s">
        <v>2</v>
      </c>
      <c r="C4362" s="42" t="s">
        <v>242</v>
      </c>
      <c r="D4362" s="42" t="s">
        <v>409</v>
      </c>
      <c r="E4362">
        <v>1163348</v>
      </c>
      <c r="F4362">
        <v>29</v>
      </c>
      <c r="G4362" s="2">
        <v>45211</v>
      </c>
      <c r="H4362" s="42" t="s">
        <v>647</v>
      </c>
      <c r="I4362" s="42" t="s">
        <v>65</v>
      </c>
      <c r="J4362" s="42" t="s">
        <v>420</v>
      </c>
      <c r="K4362" s="42" t="s">
        <v>474</v>
      </c>
      <c r="L4362" s="2">
        <v>46052</v>
      </c>
      <c r="M4362" s="42" t="s">
        <v>582</v>
      </c>
    </row>
    <row r="4363" spans="1:13" x14ac:dyDescent="0.25">
      <c r="A4363" s="42" t="s">
        <v>164</v>
      </c>
      <c r="B4363" s="42" t="s">
        <v>2</v>
      </c>
      <c r="C4363" s="42" t="s">
        <v>541</v>
      </c>
      <c r="D4363" s="42" t="s">
        <v>409</v>
      </c>
      <c r="E4363">
        <v>1254215</v>
      </c>
      <c r="F4363">
        <v>20</v>
      </c>
      <c r="G4363" s="2">
        <v>45383</v>
      </c>
      <c r="H4363" s="42" t="s">
        <v>647</v>
      </c>
      <c r="I4363" s="42" t="s">
        <v>65</v>
      </c>
      <c r="J4363" s="42" t="s">
        <v>420</v>
      </c>
      <c r="K4363" s="42" t="s">
        <v>542</v>
      </c>
      <c r="L4363" s="2">
        <v>46052</v>
      </c>
      <c r="M4363" s="42" t="s">
        <v>582</v>
      </c>
    </row>
    <row r="4364" spans="1:13" x14ac:dyDescent="0.25">
      <c r="A4364" s="42" t="s">
        <v>164</v>
      </c>
      <c r="B4364" s="42" t="s">
        <v>2</v>
      </c>
      <c r="C4364" s="42" t="s">
        <v>1491</v>
      </c>
      <c r="D4364" s="42" t="s">
        <v>409</v>
      </c>
      <c r="E4364">
        <v>2351652</v>
      </c>
      <c r="F4364">
        <v>17</v>
      </c>
      <c r="G4364" s="2">
        <v>45855</v>
      </c>
      <c r="H4364" s="42" t="s">
        <v>647</v>
      </c>
      <c r="I4364" s="42" t="s">
        <v>65</v>
      </c>
      <c r="J4364" s="42" t="s">
        <v>420</v>
      </c>
      <c r="K4364" s="42" t="s">
        <v>1492</v>
      </c>
      <c r="L4364" s="2">
        <v>46051</v>
      </c>
      <c r="M4364" s="42" t="s">
        <v>582</v>
      </c>
    </row>
    <row r="4365" spans="1:13" x14ac:dyDescent="0.25">
      <c r="A4365" s="42" t="s">
        <v>164</v>
      </c>
      <c r="B4365" s="42" t="s">
        <v>2</v>
      </c>
      <c r="C4365" s="42" t="s">
        <v>556</v>
      </c>
      <c r="D4365" s="42" t="s">
        <v>409</v>
      </c>
      <c r="E4365">
        <v>5792771</v>
      </c>
      <c r="F4365">
        <v>25</v>
      </c>
      <c r="G4365" s="2">
        <v>45421</v>
      </c>
      <c r="H4365" s="42" t="s">
        <v>647</v>
      </c>
      <c r="I4365" s="42" t="s">
        <v>65</v>
      </c>
      <c r="J4365" s="42" t="s">
        <v>420</v>
      </c>
      <c r="K4365" s="42" t="s">
        <v>557</v>
      </c>
      <c r="L4365" s="2">
        <v>46023</v>
      </c>
      <c r="M4365" s="42" t="s">
        <v>582</v>
      </c>
    </row>
    <row r="4366" spans="1:13" x14ac:dyDescent="0.25">
      <c r="A4366" s="42" t="s">
        <v>164</v>
      </c>
      <c r="B4366" s="42" t="s">
        <v>2</v>
      </c>
      <c r="C4366" s="42" t="s">
        <v>530</v>
      </c>
      <c r="D4366" s="42" t="s">
        <v>409</v>
      </c>
      <c r="E4366">
        <v>4484688</v>
      </c>
      <c r="F4366">
        <v>25</v>
      </c>
      <c r="G4366" s="2">
        <v>45421</v>
      </c>
      <c r="H4366" s="42" t="s">
        <v>647</v>
      </c>
      <c r="I4366" s="42" t="s">
        <v>65</v>
      </c>
      <c r="J4366" s="42" t="s">
        <v>420</v>
      </c>
      <c r="K4366" s="42" t="s">
        <v>543</v>
      </c>
      <c r="L4366" s="2">
        <v>46023</v>
      </c>
      <c r="M4366" s="42" t="s">
        <v>582</v>
      </c>
    </row>
    <row r="4367" spans="1:13" x14ac:dyDescent="0.25">
      <c r="A4367" s="42" t="s">
        <v>164</v>
      </c>
      <c r="B4367" s="42" t="s">
        <v>2</v>
      </c>
      <c r="C4367" s="42" t="s">
        <v>1711</v>
      </c>
      <c r="D4367" s="42" t="s">
        <v>409</v>
      </c>
      <c r="E4367">
        <v>5922847.5</v>
      </c>
      <c r="F4367">
        <v>15</v>
      </c>
      <c r="G4367" s="2">
        <v>45926</v>
      </c>
      <c r="H4367" s="42" t="s">
        <v>647</v>
      </c>
      <c r="I4367" s="42" t="s">
        <v>65</v>
      </c>
      <c r="J4367" s="42" t="s">
        <v>420</v>
      </c>
      <c r="K4367" s="42" t="s">
        <v>1712</v>
      </c>
      <c r="L4367" s="2">
        <v>46387</v>
      </c>
      <c r="M4367" s="42" t="s">
        <v>582</v>
      </c>
    </row>
    <row r="4368" spans="1:13" x14ac:dyDescent="0.25">
      <c r="A4368" s="42" t="s">
        <v>164</v>
      </c>
      <c r="B4368" s="42" t="s">
        <v>2</v>
      </c>
      <c r="C4368" s="42" t="s">
        <v>1709</v>
      </c>
      <c r="D4368" s="42" t="s">
        <v>409</v>
      </c>
      <c r="E4368">
        <v>789713</v>
      </c>
      <c r="F4368">
        <v>15</v>
      </c>
      <c r="G4368" s="2">
        <v>45922</v>
      </c>
      <c r="H4368" s="42" t="s">
        <v>647</v>
      </c>
      <c r="I4368" s="42" t="s">
        <v>65</v>
      </c>
      <c r="J4368" s="42" t="s">
        <v>420</v>
      </c>
      <c r="K4368" s="42" t="s">
        <v>1710</v>
      </c>
      <c r="L4368" s="2">
        <v>46387</v>
      </c>
      <c r="M4368" s="42" t="s">
        <v>582</v>
      </c>
    </row>
    <row r="4369" spans="1:13" x14ac:dyDescent="0.25">
      <c r="A4369" s="42" t="s">
        <v>164</v>
      </c>
      <c r="B4369" s="42" t="s">
        <v>2</v>
      </c>
      <c r="C4369" s="42" t="s">
        <v>1713</v>
      </c>
      <c r="D4369" s="42" t="s">
        <v>409</v>
      </c>
      <c r="E4369">
        <v>5133134.5</v>
      </c>
      <c r="F4369">
        <v>15</v>
      </c>
      <c r="G4369" s="2">
        <v>45926</v>
      </c>
      <c r="H4369" s="42" t="s">
        <v>647</v>
      </c>
      <c r="I4369" s="42" t="s">
        <v>65</v>
      </c>
      <c r="J4369" s="42" t="s">
        <v>420</v>
      </c>
      <c r="K4369" s="42" t="s">
        <v>1714</v>
      </c>
      <c r="L4369" s="2">
        <v>46387</v>
      </c>
      <c r="M4369" s="42" t="s">
        <v>582</v>
      </c>
    </row>
    <row r="4370" spans="1:13" x14ac:dyDescent="0.25">
      <c r="A4370" s="42" t="s">
        <v>164</v>
      </c>
      <c r="B4370" s="42" t="s">
        <v>2</v>
      </c>
      <c r="C4370" s="42" t="s">
        <v>2480</v>
      </c>
      <c r="D4370" s="42" t="s">
        <v>409</v>
      </c>
      <c r="E4370">
        <v>528581</v>
      </c>
      <c r="F4370">
        <v>15</v>
      </c>
      <c r="G4370" s="2">
        <v>45994</v>
      </c>
      <c r="H4370" s="42" t="s">
        <v>647</v>
      </c>
      <c r="I4370" s="42" t="s">
        <v>65</v>
      </c>
      <c r="J4370" s="42" t="s">
        <v>420</v>
      </c>
      <c r="K4370" s="42" t="s">
        <v>2481</v>
      </c>
      <c r="L4370" s="2">
        <v>46387</v>
      </c>
      <c r="M4370" s="42" t="s">
        <v>582</v>
      </c>
    </row>
    <row r="4371" spans="1:13" x14ac:dyDescent="0.25">
      <c r="A4371" s="42" t="s">
        <v>164</v>
      </c>
      <c r="B4371" s="42" t="s">
        <v>2</v>
      </c>
      <c r="C4371" s="42" t="s">
        <v>2478</v>
      </c>
      <c r="D4371" s="42" t="s">
        <v>409</v>
      </c>
      <c r="E4371">
        <v>660726</v>
      </c>
      <c r="F4371">
        <v>15</v>
      </c>
      <c r="G4371" s="2">
        <v>45974</v>
      </c>
      <c r="H4371" s="42" t="s">
        <v>647</v>
      </c>
      <c r="I4371" s="42" t="s">
        <v>65</v>
      </c>
      <c r="J4371" s="42" t="s">
        <v>420</v>
      </c>
      <c r="K4371" s="42" t="s">
        <v>2479</v>
      </c>
      <c r="L4371" s="2">
        <v>46387</v>
      </c>
      <c r="M4371" s="42" t="s">
        <v>582</v>
      </c>
    </row>
    <row r="4372" spans="1:13" x14ac:dyDescent="0.25">
      <c r="A4372" s="42" t="s">
        <v>164</v>
      </c>
      <c r="B4372" s="42" t="s">
        <v>2</v>
      </c>
      <c r="C4372" s="42" t="s">
        <v>4711</v>
      </c>
      <c r="D4372" s="42" t="s">
        <v>409</v>
      </c>
      <c r="E4372">
        <v>858944</v>
      </c>
      <c r="F4372">
        <v>15</v>
      </c>
      <c r="G4372" s="2">
        <v>45974</v>
      </c>
      <c r="H4372" s="42" t="s">
        <v>647</v>
      </c>
      <c r="I4372" s="42" t="s">
        <v>65</v>
      </c>
      <c r="J4372" s="42" t="s">
        <v>420</v>
      </c>
      <c r="K4372" s="42" t="s">
        <v>5888</v>
      </c>
      <c r="L4372" s="2">
        <v>46387</v>
      </c>
      <c r="M4372" s="42" t="s">
        <v>582</v>
      </c>
    </row>
    <row r="4373" spans="1:13" x14ac:dyDescent="0.25">
      <c r="A4373" s="42" t="s">
        <v>164</v>
      </c>
      <c r="B4373" s="42" t="s">
        <v>2</v>
      </c>
      <c r="C4373" s="42" t="s">
        <v>4711</v>
      </c>
      <c r="D4373" s="42" t="s">
        <v>409</v>
      </c>
      <c r="E4373">
        <v>858944</v>
      </c>
      <c r="F4373">
        <v>15</v>
      </c>
      <c r="G4373" s="2">
        <v>45974</v>
      </c>
      <c r="H4373" s="42" t="s">
        <v>647</v>
      </c>
      <c r="I4373" s="42" t="s">
        <v>65</v>
      </c>
      <c r="J4373" s="42" t="s">
        <v>420</v>
      </c>
      <c r="K4373" s="42" t="s">
        <v>5888</v>
      </c>
      <c r="L4373" s="2">
        <v>46353</v>
      </c>
      <c r="M4373" s="42" t="s">
        <v>582</v>
      </c>
    </row>
    <row r="4374" spans="1:13" x14ac:dyDescent="0.25">
      <c r="A4374" s="42" t="s">
        <v>164</v>
      </c>
      <c r="B4374" s="42" t="s">
        <v>2</v>
      </c>
      <c r="C4374" s="42" t="s">
        <v>1711</v>
      </c>
      <c r="D4374" s="42" t="s">
        <v>409</v>
      </c>
      <c r="E4374">
        <v>740355.93</v>
      </c>
      <c r="F4374">
        <v>15</v>
      </c>
      <c r="G4374" s="2">
        <v>45926</v>
      </c>
      <c r="H4374" s="42" t="s">
        <v>647</v>
      </c>
      <c r="I4374" s="42" t="s">
        <v>65</v>
      </c>
      <c r="J4374" s="42" t="s">
        <v>420</v>
      </c>
      <c r="K4374" s="42" t="s">
        <v>1712</v>
      </c>
      <c r="L4374" s="2">
        <v>46353</v>
      </c>
      <c r="M4374" s="42" t="s">
        <v>582</v>
      </c>
    </row>
    <row r="4375" spans="1:13" x14ac:dyDescent="0.25">
      <c r="A4375" s="42" t="s">
        <v>164</v>
      </c>
      <c r="B4375" s="42" t="s">
        <v>2</v>
      </c>
      <c r="C4375" s="42" t="s">
        <v>2478</v>
      </c>
      <c r="D4375" s="42" t="s">
        <v>409</v>
      </c>
      <c r="E4375">
        <v>660726</v>
      </c>
      <c r="F4375">
        <v>15</v>
      </c>
      <c r="G4375" s="2">
        <v>45974</v>
      </c>
      <c r="H4375" s="42" t="s">
        <v>647</v>
      </c>
      <c r="I4375" s="42" t="s">
        <v>65</v>
      </c>
      <c r="J4375" s="42" t="s">
        <v>420</v>
      </c>
      <c r="K4375" s="42" t="s">
        <v>2479</v>
      </c>
      <c r="L4375" s="2">
        <v>46353</v>
      </c>
      <c r="M4375" s="42" t="s">
        <v>582</v>
      </c>
    </row>
    <row r="4376" spans="1:13" x14ac:dyDescent="0.25">
      <c r="A4376" s="42" t="s">
        <v>164</v>
      </c>
      <c r="B4376" s="42" t="s">
        <v>2</v>
      </c>
      <c r="C4376" s="42" t="s">
        <v>1713</v>
      </c>
      <c r="D4376" s="42" t="s">
        <v>409</v>
      </c>
      <c r="E4376">
        <v>987141</v>
      </c>
      <c r="F4376">
        <v>15</v>
      </c>
      <c r="G4376" s="2">
        <v>45926</v>
      </c>
      <c r="H4376" s="42" t="s">
        <v>647</v>
      </c>
      <c r="I4376" s="42" t="s">
        <v>65</v>
      </c>
      <c r="J4376" s="42" t="s">
        <v>420</v>
      </c>
      <c r="K4376" s="42" t="s">
        <v>1714</v>
      </c>
      <c r="L4376" s="2">
        <v>46353</v>
      </c>
      <c r="M4376" s="42" t="s">
        <v>582</v>
      </c>
    </row>
    <row r="4377" spans="1:13" x14ac:dyDescent="0.25">
      <c r="A4377" s="42" t="s">
        <v>164</v>
      </c>
      <c r="B4377" s="42" t="s">
        <v>2</v>
      </c>
      <c r="C4377" s="42" t="s">
        <v>1489</v>
      </c>
      <c r="D4377" s="42" t="s">
        <v>409</v>
      </c>
      <c r="E4377">
        <v>1103009</v>
      </c>
      <c r="F4377">
        <v>15</v>
      </c>
      <c r="G4377" s="2">
        <v>45855</v>
      </c>
      <c r="H4377" s="42" t="s">
        <v>647</v>
      </c>
      <c r="I4377" s="42" t="s">
        <v>65</v>
      </c>
      <c r="J4377" s="42" t="s">
        <v>420</v>
      </c>
      <c r="K4377" s="42" t="s">
        <v>1490</v>
      </c>
      <c r="L4377" s="2">
        <v>46353</v>
      </c>
      <c r="M4377" s="42" t="s">
        <v>582</v>
      </c>
    </row>
    <row r="4378" spans="1:13" x14ac:dyDescent="0.25">
      <c r="A4378" s="42" t="s">
        <v>164</v>
      </c>
      <c r="B4378" s="42" t="s">
        <v>2</v>
      </c>
      <c r="C4378" s="42" t="s">
        <v>2480</v>
      </c>
      <c r="D4378" s="42" t="s">
        <v>409</v>
      </c>
      <c r="E4378">
        <v>528581</v>
      </c>
      <c r="F4378">
        <v>15</v>
      </c>
      <c r="G4378" s="2">
        <v>45994</v>
      </c>
      <c r="H4378" s="42" t="s">
        <v>647</v>
      </c>
      <c r="I4378" s="42" t="s">
        <v>65</v>
      </c>
      <c r="J4378" s="42" t="s">
        <v>420</v>
      </c>
      <c r="K4378" s="42" t="s">
        <v>2481</v>
      </c>
      <c r="L4378" s="2">
        <v>46353</v>
      </c>
      <c r="M4378" s="42" t="s">
        <v>582</v>
      </c>
    </row>
    <row r="4379" spans="1:13" x14ac:dyDescent="0.25">
      <c r="A4379" s="42" t="s">
        <v>164</v>
      </c>
      <c r="B4379" s="42" t="s">
        <v>2</v>
      </c>
      <c r="C4379" s="42" t="s">
        <v>1709</v>
      </c>
      <c r="D4379" s="42" t="s">
        <v>409</v>
      </c>
      <c r="E4379">
        <v>789713</v>
      </c>
      <c r="F4379">
        <v>15</v>
      </c>
      <c r="G4379" s="2">
        <v>45922</v>
      </c>
      <c r="H4379" s="42" t="s">
        <v>647</v>
      </c>
      <c r="I4379" s="42" t="s">
        <v>65</v>
      </c>
      <c r="J4379" s="42" t="s">
        <v>420</v>
      </c>
      <c r="K4379" s="42" t="s">
        <v>1710</v>
      </c>
      <c r="L4379" s="2">
        <v>46352</v>
      </c>
      <c r="M4379" s="42" t="s">
        <v>582</v>
      </c>
    </row>
    <row r="4380" spans="1:13" x14ac:dyDescent="0.25">
      <c r="A4380" s="42" t="s">
        <v>164</v>
      </c>
      <c r="B4380" s="42" t="s">
        <v>2</v>
      </c>
      <c r="C4380" s="42" t="s">
        <v>1711</v>
      </c>
      <c r="D4380" s="42" t="s">
        <v>409</v>
      </c>
      <c r="E4380">
        <v>740355.93</v>
      </c>
      <c r="F4380">
        <v>15</v>
      </c>
      <c r="G4380" s="2">
        <v>45926</v>
      </c>
      <c r="H4380" s="42" t="s">
        <v>647</v>
      </c>
      <c r="I4380" s="42" t="s">
        <v>65</v>
      </c>
      <c r="J4380" s="42" t="s">
        <v>420</v>
      </c>
      <c r="K4380" s="42" t="s">
        <v>1712</v>
      </c>
      <c r="L4380" s="2">
        <v>46325</v>
      </c>
      <c r="M4380" s="42" t="s">
        <v>582</v>
      </c>
    </row>
    <row r="4381" spans="1:13" x14ac:dyDescent="0.25">
      <c r="A4381" s="42" t="s">
        <v>164</v>
      </c>
      <c r="B4381" s="42" t="s">
        <v>2</v>
      </c>
      <c r="C4381" s="42" t="s">
        <v>1713</v>
      </c>
      <c r="D4381" s="42" t="s">
        <v>409</v>
      </c>
      <c r="E4381">
        <v>987141</v>
      </c>
      <c r="F4381">
        <v>15</v>
      </c>
      <c r="G4381" s="2">
        <v>45926</v>
      </c>
      <c r="H4381" s="42" t="s">
        <v>647</v>
      </c>
      <c r="I4381" s="42" t="s">
        <v>65</v>
      </c>
      <c r="J4381" s="42" t="s">
        <v>420</v>
      </c>
      <c r="K4381" s="42" t="s">
        <v>1714</v>
      </c>
      <c r="L4381" s="2">
        <v>46325</v>
      </c>
      <c r="M4381" s="42" t="s">
        <v>582</v>
      </c>
    </row>
    <row r="4382" spans="1:13" x14ac:dyDescent="0.25">
      <c r="A4382" s="42" t="s">
        <v>164</v>
      </c>
      <c r="B4382" s="42" t="s">
        <v>2</v>
      </c>
      <c r="C4382" s="42" t="s">
        <v>2478</v>
      </c>
      <c r="D4382" s="42" t="s">
        <v>409</v>
      </c>
      <c r="E4382">
        <v>660726</v>
      </c>
      <c r="F4382">
        <v>15</v>
      </c>
      <c r="G4382" s="2">
        <v>45974</v>
      </c>
      <c r="H4382" s="42" t="s">
        <v>647</v>
      </c>
      <c r="I4382" s="42" t="s">
        <v>65</v>
      </c>
      <c r="J4382" s="42" t="s">
        <v>420</v>
      </c>
      <c r="K4382" s="42" t="s">
        <v>2479</v>
      </c>
      <c r="L4382" s="2">
        <v>46325</v>
      </c>
      <c r="M4382" s="42" t="s">
        <v>582</v>
      </c>
    </row>
    <row r="4383" spans="1:13" x14ac:dyDescent="0.25">
      <c r="A4383" s="42" t="s">
        <v>164</v>
      </c>
      <c r="B4383" s="42" t="s">
        <v>2</v>
      </c>
      <c r="C4383" s="42" t="s">
        <v>4711</v>
      </c>
      <c r="D4383" s="42" t="s">
        <v>409</v>
      </c>
      <c r="E4383">
        <v>858944</v>
      </c>
      <c r="F4383">
        <v>15</v>
      </c>
      <c r="G4383" s="2">
        <v>45974</v>
      </c>
      <c r="H4383" s="42" t="s">
        <v>647</v>
      </c>
      <c r="I4383" s="42" t="s">
        <v>65</v>
      </c>
      <c r="J4383" s="42" t="s">
        <v>420</v>
      </c>
      <c r="K4383" s="42" t="s">
        <v>5888</v>
      </c>
      <c r="L4383" s="2">
        <v>46325</v>
      </c>
      <c r="M4383" s="42" t="s">
        <v>582</v>
      </c>
    </row>
    <row r="4384" spans="1:13" x14ac:dyDescent="0.25">
      <c r="A4384" s="42" t="s">
        <v>164</v>
      </c>
      <c r="B4384" s="42" t="s">
        <v>2</v>
      </c>
      <c r="C4384" s="42" t="s">
        <v>1489</v>
      </c>
      <c r="D4384" s="42" t="s">
        <v>409</v>
      </c>
      <c r="E4384">
        <v>1236455</v>
      </c>
      <c r="F4384">
        <v>15</v>
      </c>
      <c r="G4384" s="2">
        <v>45855</v>
      </c>
      <c r="H4384" s="42" t="s">
        <v>647</v>
      </c>
      <c r="I4384" s="42" t="s">
        <v>65</v>
      </c>
      <c r="J4384" s="42" t="s">
        <v>420</v>
      </c>
      <c r="K4384" s="42" t="s">
        <v>1490</v>
      </c>
      <c r="L4384" s="2">
        <v>46325</v>
      </c>
      <c r="M4384" s="42" t="s">
        <v>582</v>
      </c>
    </row>
    <row r="4385" spans="1:13" x14ac:dyDescent="0.25">
      <c r="A4385" s="42" t="s">
        <v>164</v>
      </c>
      <c r="B4385" s="42" t="s">
        <v>2</v>
      </c>
      <c r="C4385" s="42" t="s">
        <v>1709</v>
      </c>
      <c r="D4385" s="42" t="s">
        <v>409</v>
      </c>
      <c r="E4385">
        <v>4106507.6</v>
      </c>
      <c r="F4385">
        <v>15</v>
      </c>
      <c r="G4385" s="2">
        <v>45922</v>
      </c>
      <c r="H4385" s="42" t="s">
        <v>647</v>
      </c>
      <c r="I4385" s="42" t="s">
        <v>65</v>
      </c>
      <c r="J4385" s="42" t="s">
        <v>420</v>
      </c>
      <c r="K4385" s="42" t="s">
        <v>1710</v>
      </c>
      <c r="L4385" s="2">
        <v>46325</v>
      </c>
      <c r="M4385" s="42" t="s">
        <v>582</v>
      </c>
    </row>
    <row r="4386" spans="1:13" x14ac:dyDescent="0.25">
      <c r="A4386" s="42" t="s">
        <v>164</v>
      </c>
      <c r="B4386" s="42" t="s">
        <v>2</v>
      </c>
      <c r="C4386" s="42" t="s">
        <v>2480</v>
      </c>
      <c r="D4386" s="42" t="s">
        <v>409</v>
      </c>
      <c r="E4386">
        <v>528581</v>
      </c>
      <c r="F4386">
        <v>15</v>
      </c>
      <c r="G4386" s="2">
        <v>45994</v>
      </c>
      <c r="H4386" s="42" t="s">
        <v>647</v>
      </c>
      <c r="I4386" s="42" t="s">
        <v>65</v>
      </c>
      <c r="J4386" s="42" t="s">
        <v>420</v>
      </c>
      <c r="K4386" s="42" t="s">
        <v>2481</v>
      </c>
      <c r="L4386" s="2">
        <v>46324</v>
      </c>
      <c r="M4386" s="42" t="s">
        <v>582</v>
      </c>
    </row>
    <row r="4387" spans="1:13" x14ac:dyDescent="0.25">
      <c r="A4387" s="42" t="s">
        <v>164</v>
      </c>
      <c r="B4387" s="42" t="s">
        <v>2</v>
      </c>
      <c r="C4387" s="42" t="s">
        <v>2480</v>
      </c>
      <c r="D4387" s="42" t="s">
        <v>409</v>
      </c>
      <c r="E4387">
        <v>528581</v>
      </c>
      <c r="F4387">
        <v>15</v>
      </c>
      <c r="G4387" s="2">
        <v>45994</v>
      </c>
      <c r="H4387" s="42" t="s">
        <v>647</v>
      </c>
      <c r="I4387" s="42" t="s">
        <v>65</v>
      </c>
      <c r="J4387" s="42" t="s">
        <v>420</v>
      </c>
      <c r="K4387" s="42" t="s">
        <v>2481</v>
      </c>
      <c r="L4387" s="2">
        <v>46295</v>
      </c>
      <c r="M4387" s="42" t="s">
        <v>582</v>
      </c>
    </row>
    <row r="4388" spans="1:13" x14ac:dyDescent="0.25">
      <c r="A4388" s="42" t="s">
        <v>164</v>
      </c>
      <c r="B4388" s="42" t="s">
        <v>2</v>
      </c>
      <c r="C4388" s="42" t="s">
        <v>1711</v>
      </c>
      <c r="D4388" s="42" t="s">
        <v>409</v>
      </c>
      <c r="E4388">
        <v>740355.93</v>
      </c>
      <c r="F4388">
        <v>15</v>
      </c>
      <c r="G4388" s="2">
        <v>45926</v>
      </c>
      <c r="H4388" s="42" t="s">
        <v>647</v>
      </c>
      <c r="I4388" s="42" t="s">
        <v>65</v>
      </c>
      <c r="J4388" s="42" t="s">
        <v>420</v>
      </c>
      <c r="K4388" s="42" t="s">
        <v>1712</v>
      </c>
      <c r="L4388" s="2">
        <v>46295</v>
      </c>
      <c r="M4388" s="42" t="s">
        <v>582</v>
      </c>
    </row>
    <row r="4389" spans="1:13" x14ac:dyDescent="0.25">
      <c r="A4389" s="42" t="s">
        <v>164</v>
      </c>
      <c r="B4389" s="42" t="s">
        <v>2</v>
      </c>
      <c r="C4389" s="42" t="s">
        <v>1711</v>
      </c>
      <c r="D4389" s="42" t="s">
        <v>409</v>
      </c>
      <c r="E4389">
        <v>722952</v>
      </c>
      <c r="F4389">
        <v>15</v>
      </c>
      <c r="G4389" s="2">
        <v>45926</v>
      </c>
      <c r="H4389" s="42" t="s">
        <v>647</v>
      </c>
      <c r="I4389" s="42" t="s">
        <v>65</v>
      </c>
      <c r="J4389" s="42" t="s">
        <v>420</v>
      </c>
      <c r="K4389" s="42" t="s">
        <v>1712</v>
      </c>
      <c r="L4389" s="2">
        <v>46295</v>
      </c>
      <c r="M4389" s="42" t="s">
        <v>582</v>
      </c>
    </row>
    <row r="4390" spans="1:13" x14ac:dyDescent="0.25">
      <c r="A4390" s="42" t="s">
        <v>164</v>
      </c>
      <c r="B4390" s="42" t="s">
        <v>2</v>
      </c>
      <c r="C4390" s="42" t="s">
        <v>1709</v>
      </c>
      <c r="D4390" s="42" t="s">
        <v>409</v>
      </c>
      <c r="E4390">
        <v>789713</v>
      </c>
      <c r="F4390">
        <v>15</v>
      </c>
      <c r="G4390" s="2">
        <v>45922</v>
      </c>
      <c r="H4390" s="42" t="s">
        <v>647</v>
      </c>
      <c r="I4390" s="42" t="s">
        <v>65</v>
      </c>
      <c r="J4390" s="42" t="s">
        <v>420</v>
      </c>
      <c r="K4390" s="42" t="s">
        <v>1710</v>
      </c>
      <c r="L4390" s="2">
        <v>46295</v>
      </c>
      <c r="M4390" s="42" t="s">
        <v>582</v>
      </c>
    </row>
    <row r="4391" spans="1:13" x14ac:dyDescent="0.25">
      <c r="A4391" s="42" t="s">
        <v>164</v>
      </c>
      <c r="B4391" s="42" t="s">
        <v>2</v>
      </c>
      <c r="C4391" s="42" t="s">
        <v>1709</v>
      </c>
      <c r="D4391" s="42" t="s">
        <v>409</v>
      </c>
      <c r="E4391">
        <v>2763995</v>
      </c>
      <c r="F4391">
        <v>15</v>
      </c>
      <c r="G4391" s="2">
        <v>45922</v>
      </c>
      <c r="H4391" s="42" t="s">
        <v>647</v>
      </c>
      <c r="I4391" s="42" t="s">
        <v>65</v>
      </c>
      <c r="J4391" s="42" t="s">
        <v>420</v>
      </c>
      <c r="K4391" s="42" t="s">
        <v>1710</v>
      </c>
      <c r="L4391" s="2">
        <v>46295</v>
      </c>
      <c r="M4391" s="42" t="s">
        <v>582</v>
      </c>
    </row>
    <row r="4392" spans="1:13" x14ac:dyDescent="0.25">
      <c r="A4392" s="42" t="s">
        <v>164</v>
      </c>
      <c r="B4392" s="42" t="s">
        <v>2</v>
      </c>
      <c r="C4392" s="42" t="s">
        <v>1489</v>
      </c>
      <c r="D4392" s="42" t="s">
        <v>409</v>
      </c>
      <c r="E4392">
        <v>3108614</v>
      </c>
      <c r="F4392">
        <v>15</v>
      </c>
      <c r="G4392" s="2">
        <v>45855</v>
      </c>
      <c r="H4392" s="42" t="s">
        <v>647</v>
      </c>
      <c r="I4392" s="42" t="s">
        <v>65</v>
      </c>
      <c r="J4392" s="42" t="s">
        <v>420</v>
      </c>
      <c r="K4392" s="42" t="s">
        <v>1490</v>
      </c>
      <c r="L4392" s="2">
        <v>46295</v>
      </c>
      <c r="M4392" s="42" t="s">
        <v>582</v>
      </c>
    </row>
    <row r="4393" spans="1:13" x14ac:dyDescent="0.25">
      <c r="A4393" s="42" t="s">
        <v>164</v>
      </c>
      <c r="B4393" s="42" t="s">
        <v>2</v>
      </c>
      <c r="C4393" s="42" t="s">
        <v>2478</v>
      </c>
      <c r="D4393" s="42" t="s">
        <v>409</v>
      </c>
      <c r="E4393">
        <v>660726</v>
      </c>
      <c r="F4393">
        <v>15</v>
      </c>
      <c r="G4393" s="2">
        <v>45974</v>
      </c>
      <c r="H4393" s="42" t="s">
        <v>647</v>
      </c>
      <c r="I4393" s="42" t="s">
        <v>65</v>
      </c>
      <c r="J4393" s="42" t="s">
        <v>420</v>
      </c>
      <c r="K4393" s="42" t="s">
        <v>2479</v>
      </c>
      <c r="L4393" s="2">
        <v>46295</v>
      </c>
      <c r="M4393" s="42" t="s">
        <v>582</v>
      </c>
    </row>
    <row r="4394" spans="1:13" x14ac:dyDescent="0.25">
      <c r="A4394" s="42" t="s">
        <v>164</v>
      </c>
      <c r="B4394" s="42" t="s">
        <v>2</v>
      </c>
      <c r="C4394" s="42" t="s">
        <v>4711</v>
      </c>
      <c r="D4394" s="42" t="s">
        <v>409</v>
      </c>
      <c r="E4394">
        <v>858944</v>
      </c>
      <c r="F4394">
        <v>15</v>
      </c>
      <c r="G4394" s="2">
        <v>45974</v>
      </c>
      <c r="H4394" s="42" t="s">
        <v>647</v>
      </c>
      <c r="I4394" s="42" t="s">
        <v>65</v>
      </c>
      <c r="J4394" s="42" t="s">
        <v>420</v>
      </c>
      <c r="K4394" s="42" t="s">
        <v>5888</v>
      </c>
      <c r="L4394" s="2">
        <v>46290</v>
      </c>
      <c r="M4394" s="42" t="s">
        <v>582</v>
      </c>
    </row>
    <row r="4395" spans="1:13" x14ac:dyDescent="0.25">
      <c r="A4395" s="42" t="s">
        <v>164</v>
      </c>
      <c r="B4395" s="42" t="s">
        <v>2</v>
      </c>
      <c r="C4395" s="42" t="s">
        <v>1713</v>
      </c>
      <c r="D4395" s="42" t="s">
        <v>409</v>
      </c>
      <c r="E4395">
        <v>974713</v>
      </c>
      <c r="F4395">
        <v>15</v>
      </c>
      <c r="G4395" s="2">
        <v>45926</v>
      </c>
      <c r="H4395" s="42" t="s">
        <v>647</v>
      </c>
      <c r="I4395" s="42" t="s">
        <v>65</v>
      </c>
      <c r="J4395" s="42" t="s">
        <v>420</v>
      </c>
      <c r="K4395" s="42" t="s">
        <v>1714</v>
      </c>
      <c r="L4395" s="2">
        <v>46290</v>
      </c>
      <c r="M4395" s="42" t="s">
        <v>582</v>
      </c>
    </row>
    <row r="4396" spans="1:13" x14ac:dyDescent="0.25">
      <c r="A4396" s="42" t="s">
        <v>164</v>
      </c>
      <c r="B4396" s="42" t="s">
        <v>2</v>
      </c>
      <c r="C4396" s="42" t="s">
        <v>1713</v>
      </c>
      <c r="D4396" s="42" t="s">
        <v>409</v>
      </c>
      <c r="E4396">
        <v>987141</v>
      </c>
      <c r="F4396">
        <v>15</v>
      </c>
      <c r="G4396" s="2">
        <v>45926</v>
      </c>
      <c r="H4396" s="42" t="s">
        <v>647</v>
      </c>
      <c r="I4396" s="42" t="s">
        <v>65</v>
      </c>
      <c r="J4396" s="42" t="s">
        <v>420</v>
      </c>
      <c r="K4396" s="42" t="s">
        <v>1714</v>
      </c>
      <c r="L4396" s="2">
        <v>46289</v>
      </c>
      <c r="M4396" s="42" t="s">
        <v>582</v>
      </c>
    </row>
    <row r="4397" spans="1:13" x14ac:dyDescent="0.25">
      <c r="A4397" s="42" t="s">
        <v>164</v>
      </c>
      <c r="B4397" s="42" t="s">
        <v>2</v>
      </c>
      <c r="C4397" s="42" t="s">
        <v>2480</v>
      </c>
      <c r="D4397" s="42" t="s">
        <v>409</v>
      </c>
      <c r="E4397">
        <v>528581</v>
      </c>
      <c r="F4397">
        <v>15</v>
      </c>
      <c r="G4397" s="2">
        <v>45994</v>
      </c>
      <c r="H4397" s="42" t="s">
        <v>647</v>
      </c>
      <c r="I4397" s="42" t="s">
        <v>65</v>
      </c>
      <c r="J4397" s="42" t="s">
        <v>420</v>
      </c>
      <c r="K4397" s="42" t="s">
        <v>2481</v>
      </c>
      <c r="L4397" s="2">
        <v>46262</v>
      </c>
      <c r="M4397" s="42" t="s">
        <v>582</v>
      </c>
    </row>
    <row r="4398" spans="1:13" x14ac:dyDescent="0.25">
      <c r="A4398" s="42" t="s">
        <v>164</v>
      </c>
      <c r="B4398" s="42" t="s">
        <v>2</v>
      </c>
      <c r="C4398" s="42" t="s">
        <v>2478</v>
      </c>
      <c r="D4398" s="42" t="s">
        <v>409</v>
      </c>
      <c r="E4398">
        <v>660726</v>
      </c>
      <c r="F4398">
        <v>15</v>
      </c>
      <c r="G4398" s="2">
        <v>45974</v>
      </c>
      <c r="H4398" s="42" t="s">
        <v>647</v>
      </c>
      <c r="I4398" s="42" t="s">
        <v>65</v>
      </c>
      <c r="J4398" s="42" t="s">
        <v>420</v>
      </c>
      <c r="K4398" s="42" t="s">
        <v>2479</v>
      </c>
      <c r="L4398" s="2">
        <v>46262</v>
      </c>
      <c r="M4398" s="42" t="s">
        <v>582</v>
      </c>
    </row>
    <row r="4399" spans="1:13" x14ac:dyDescent="0.25">
      <c r="A4399" s="42" t="s">
        <v>164</v>
      </c>
      <c r="B4399" s="42" t="s">
        <v>2</v>
      </c>
      <c r="C4399" s="42" t="s">
        <v>4711</v>
      </c>
      <c r="D4399" s="42" t="s">
        <v>409</v>
      </c>
      <c r="E4399">
        <v>858944</v>
      </c>
      <c r="F4399">
        <v>15</v>
      </c>
      <c r="G4399" s="2">
        <v>45974</v>
      </c>
      <c r="H4399" s="42" t="s">
        <v>647</v>
      </c>
      <c r="I4399" s="42" t="s">
        <v>65</v>
      </c>
      <c r="J4399" s="42" t="s">
        <v>420</v>
      </c>
      <c r="K4399" s="42" t="s">
        <v>5888</v>
      </c>
      <c r="L4399" s="2">
        <v>46262</v>
      </c>
      <c r="M4399" s="42" t="s">
        <v>582</v>
      </c>
    </row>
    <row r="4400" spans="1:13" x14ac:dyDescent="0.25">
      <c r="A4400" s="42" t="s">
        <v>164</v>
      </c>
      <c r="B4400" s="42" t="s">
        <v>2</v>
      </c>
      <c r="C4400" s="42" t="s">
        <v>1711</v>
      </c>
      <c r="D4400" s="42" t="s">
        <v>409</v>
      </c>
      <c r="E4400">
        <v>740355.93</v>
      </c>
      <c r="F4400">
        <v>15</v>
      </c>
      <c r="G4400" s="2">
        <v>45926</v>
      </c>
      <c r="H4400" s="42" t="s">
        <v>647</v>
      </c>
      <c r="I4400" s="42" t="s">
        <v>65</v>
      </c>
      <c r="J4400" s="42" t="s">
        <v>420</v>
      </c>
      <c r="K4400" s="42" t="s">
        <v>1712</v>
      </c>
      <c r="L4400" s="2">
        <v>46262</v>
      </c>
      <c r="M4400" s="42" t="s">
        <v>582</v>
      </c>
    </row>
    <row r="4401" spans="1:13" x14ac:dyDescent="0.25">
      <c r="A4401" s="42" t="s">
        <v>164</v>
      </c>
      <c r="B4401" s="42" t="s">
        <v>2</v>
      </c>
      <c r="C4401" s="42" t="s">
        <v>1713</v>
      </c>
      <c r="D4401" s="42" t="s">
        <v>409</v>
      </c>
      <c r="E4401">
        <v>987141</v>
      </c>
      <c r="F4401">
        <v>15</v>
      </c>
      <c r="G4401" s="2">
        <v>45926</v>
      </c>
      <c r="H4401" s="42" t="s">
        <v>647</v>
      </c>
      <c r="I4401" s="42" t="s">
        <v>65</v>
      </c>
      <c r="J4401" s="42" t="s">
        <v>420</v>
      </c>
      <c r="K4401" s="42" t="s">
        <v>1714</v>
      </c>
      <c r="L4401" s="2">
        <v>46262</v>
      </c>
      <c r="M4401" s="42" t="s">
        <v>582</v>
      </c>
    </row>
    <row r="4402" spans="1:13" x14ac:dyDescent="0.25">
      <c r="A4402" s="42" t="s">
        <v>164</v>
      </c>
      <c r="B4402" s="42" t="s">
        <v>2</v>
      </c>
      <c r="C4402" s="42" t="s">
        <v>1489</v>
      </c>
      <c r="D4402" s="42" t="s">
        <v>409</v>
      </c>
      <c r="E4402">
        <v>784999</v>
      </c>
      <c r="F4402">
        <v>15</v>
      </c>
      <c r="G4402" s="2">
        <v>45855</v>
      </c>
      <c r="H4402" s="42" t="s">
        <v>647</v>
      </c>
      <c r="I4402" s="42" t="s">
        <v>65</v>
      </c>
      <c r="J4402" s="42" t="s">
        <v>420</v>
      </c>
      <c r="K4402" s="42" t="s">
        <v>1490</v>
      </c>
      <c r="L4402" s="2">
        <v>46262</v>
      </c>
      <c r="M4402" s="42" t="s">
        <v>582</v>
      </c>
    </row>
    <row r="4403" spans="1:13" x14ac:dyDescent="0.25">
      <c r="A4403" s="42" t="s">
        <v>164</v>
      </c>
      <c r="B4403" s="42" t="s">
        <v>2</v>
      </c>
      <c r="C4403" s="42" t="s">
        <v>1709</v>
      </c>
      <c r="D4403" s="42" t="s">
        <v>409</v>
      </c>
      <c r="E4403">
        <v>789713</v>
      </c>
      <c r="F4403">
        <v>15</v>
      </c>
      <c r="G4403" s="2">
        <v>45922</v>
      </c>
      <c r="H4403" s="42" t="s">
        <v>647</v>
      </c>
      <c r="I4403" s="42" t="s">
        <v>65</v>
      </c>
      <c r="J4403" s="42" t="s">
        <v>420</v>
      </c>
      <c r="K4403" s="42" t="s">
        <v>1710</v>
      </c>
      <c r="L4403" s="2">
        <v>46262</v>
      </c>
      <c r="M4403" s="42" t="s">
        <v>582</v>
      </c>
    </row>
    <row r="4404" spans="1:13" x14ac:dyDescent="0.25">
      <c r="A4404" s="42" t="s">
        <v>164</v>
      </c>
      <c r="B4404" s="42" t="s">
        <v>2</v>
      </c>
      <c r="C4404" s="42" t="s">
        <v>1709</v>
      </c>
      <c r="D4404" s="42" t="s">
        <v>409</v>
      </c>
      <c r="E4404">
        <v>789713</v>
      </c>
      <c r="F4404">
        <v>15</v>
      </c>
      <c r="G4404" s="2">
        <v>45922</v>
      </c>
      <c r="H4404" s="42" t="s">
        <v>647</v>
      </c>
      <c r="I4404" s="42" t="s">
        <v>65</v>
      </c>
      <c r="J4404" s="42" t="s">
        <v>420</v>
      </c>
      <c r="K4404" s="42" t="s">
        <v>1710</v>
      </c>
      <c r="L4404" s="2">
        <v>46234</v>
      </c>
      <c r="M4404" s="42" t="s">
        <v>582</v>
      </c>
    </row>
    <row r="4405" spans="1:13" x14ac:dyDescent="0.25">
      <c r="A4405" s="42" t="s">
        <v>164</v>
      </c>
      <c r="B4405" s="42" t="s">
        <v>2</v>
      </c>
      <c r="C4405" s="42" t="s">
        <v>1713</v>
      </c>
      <c r="D4405" s="42" t="s">
        <v>409</v>
      </c>
      <c r="E4405">
        <v>1974282</v>
      </c>
      <c r="F4405">
        <v>15</v>
      </c>
      <c r="G4405" s="2">
        <v>45926</v>
      </c>
      <c r="H4405" s="42" t="s">
        <v>647</v>
      </c>
      <c r="I4405" s="42" t="s">
        <v>65</v>
      </c>
      <c r="J4405" s="42" t="s">
        <v>420</v>
      </c>
      <c r="K4405" s="42" t="s">
        <v>1714</v>
      </c>
      <c r="L4405" s="2">
        <v>46234</v>
      </c>
      <c r="M4405" s="42" t="s">
        <v>582</v>
      </c>
    </row>
    <row r="4406" spans="1:13" x14ac:dyDescent="0.25">
      <c r="A4406" s="42" t="s">
        <v>164</v>
      </c>
      <c r="B4406" s="42" t="s">
        <v>2</v>
      </c>
      <c r="C4406" s="42" t="s">
        <v>1489</v>
      </c>
      <c r="D4406" s="42" t="s">
        <v>409</v>
      </c>
      <c r="E4406">
        <v>1100781</v>
      </c>
      <c r="F4406">
        <v>15</v>
      </c>
      <c r="G4406" s="2">
        <v>45855</v>
      </c>
      <c r="H4406" s="42" t="s">
        <v>647</v>
      </c>
      <c r="I4406" s="42" t="s">
        <v>65</v>
      </c>
      <c r="J4406" s="42" t="s">
        <v>420</v>
      </c>
      <c r="K4406" s="42" t="s">
        <v>1490</v>
      </c>
      <c r="L4406" s="2">
        <v>46234</v>
      </c>
      <c r="M4406" s="42" t="s">
        <v>582</v>
      </c>
    </row>
    <row r="4407" spans="1:13" x14ac:dyDescent="0.25">
      <c r="A4407" s="42" t="s">
        <v>164</v>
      </c>
      <c r="B4407" s="42" t="s">
        <v>2</v>
      </c>
      <c r="C4407" s="42" t="s">
        <v>1711</v>
      </c>
      <c r="D4407" s="42" t="s">
        <v>409</v>
      </c>
      <c r="E4407">
        <v>740355.93</v>
      </c>
      <c r="F4407">
        <v>15</v>
      </c>
      <c r="G4407" s="2">
        <v>45926</v>
      </c>
      <c r="H4407" s="42" t="s">
        <v>647</v>
      </c>
      <c r="I4407" s="42" t="s">
        <v>65</v>
      </c>
      <c r="J4407" s="42" t="s">
        <v>420</v>
      </c>
      <c r="K4407" s="42" t="s">
        <v>1712</v>
      </c>
      <c r="L4407" s="2">
        <v>46234</v>
      </c>
      <c r="M4407" s="42" t="s">
        <v>582</v>
      </c>
    </row>
    <row r="4408" spans="1:13" x14ac:dyDescent="0.25">
      <c r="A4408" s="42" t="s">
        <v>164</v>
      </c>
      <c r="B4408" s="42" t="s">
        <v>2</v>
      </c>
      <c r="C4408" s="42" t="s">
        <v>1713</v>
      </c>
      <c r="D4408" s="42" t="s">
        <v>409</v>
      </c>
      <c r="E4408">
        <v>987141</v>
      </c>
      <c r="F4408">
        <v>15</v>
      </c>
      <c r="G4408" s="2">
        <v>45926</v>
      </c>
      <c r="H4408" s="42" t="s">
        <v>647</v>
      </c>
      <c r="I4408" s="42" t="s">
        <v>65</v>
      </c>
      <c r="J4408" s="42" t="s">
        <v>420</v>
      </c>
      <c r="K4408" s="42" t="s">
        <v>1714</v>
      </c>
      <c r="L4408" s="2">
        <v>46234</v>
      </c>
      <c r="M4408" s="42" t="s">
        <v>582</v>
      </c>
    </row>
    <row r="4409" spans="1:13" x14ac:dyDescent="0.25">
      <c r="A4409" s="42" t="s">
        <v>164</v>
      </c>
      <c r="B4409" s="42" t="s">
        <v>2</v>
      </c>
      <c r="C4409" s="42" t="s">
        <v>1709</v>
      </c>
      <c r="D4409" s="42" t="s">
        <v>409</v>
      </c>
      <c r="E4409">
        <v>2763995</v>
      </c>
      <c r="F4409">
        <v>15</v>
      </c>
      <c r="G4409" s="2">
        <v>45922</v>
      </c>
      <c r="H4409" s="42" t="s">
        <v>647</v>
      </c>
      <c r="I4409" s="42" t="s">
        <v>65</v>
      </c>
      <c r="J4409" s="42" t="s">
        <v>420</v>
      </c>
      <c r="K4409" s="42" t="s">
        <v>1710</v>
      </c>
      <c r="L4409" s="2">
        <v>46233</v>
      </c>
      <c r="M4409" s="42" t="s">
        <v>582</v>
      </c>
    </row>
    <row r="4410" spans="1:13" x14ac:dyDescent="0.25">
      <c r="A4410" s="42" t="s">
        <v>164</v>
      </c>
      <c r="B4410" s="42" t="s">
        <v>2</v>
      </c>
      <c r="C4410" s="42" t="s">
        <v>2480</v>
      </c>
      <c r="D4410" s="42" t="s">
        <v>409</v>
      </c>
      <c r="E4410">
        <v>528581</v>
      </c>
      <c r="F4410">
        <v>15</v>
      </c>
      <c r="G4410" s="2">
        <v>45994</v>
      </c>
      <c r="H4410" s="42" t="s">
        <v>647</v>
      </c>
      <c r="I4410" s="42" t="s">
        <v>65</v>
      </c>
      <c r="J4410" s="42" t="s">
        <v>420</v>
      </c>
      <c r="K4410" s="42" t="s">
        <v>2481</v>
      </c>
      <c r="L4410" s="2">
        <v>46233</v>
      </c>
      <c r="M4410" s="42" t="s">
        <v>582</v>
      </c>
    </row>
    <row r="4411" spans="1:13" x14ac:dyDescent="0.25">
      <c r="A4411" s="42" t="s">
        <v>164</v>
      </c>
      <c r="B4411" s="42" t="s">
        <v>2</v>
      </c>
      <c r="C4411" s="42" t="s">
        <v>2478</v>
      </c>
      <c r="D4411" s="42" t="s">
        <v>409</v>
      </c>
      <c r="E4411">
        <v>660726</v>
      </c>
      <c r="F4411">
        <v>15</v>
      </c>
      <c r="G4411" s="2">
        <v>45974</v>
      </c>
      <c r="H4411" s="42" t="s">
        <v>647</v>
      </c>
      <c r="I4411" s="42" t="s">
        <v>65</v>
      </c>
      <c r="J4411" s="42" t="s">
        <v>420</v>
      </c>
      <c r="K4411" s="42" t="s">
        <v>2479</v>
      </c>
      <c r="L4411" s="2">
        <v>46233</v>
      </c>
      <c r="M4411" s="42" t="s">
        <v>582</v>
      </c>
    </row>
    <row r="4412" spans="1:13" x14ac:dyDescent="0.25">
      <c r="A4412" s="42" t="s">
        <v>164</v>
      </c>
      <c r="B4412" s="42" t="s">
        <v>2</v>
      </c>
      <c r="C4412" s="42" t="s">
        <v>4711</v>
      </c>
      <c r="D4412" s="42" t="s">
        <v>409</v>
      </c>
      <c r="E4412">
        <v>858944</v>
      </c>
      <c r="F4412">
        <v>15</v>
      </c>
      <c r="G4412" s="2">
        <v>45974</v>
      </c>
      <c r="H4412" s="42" t="s">
        <v>647</v>
      </c>
      <c r="I4412" s="42" t="s">
        <v>65</v>
      </c>
      <c r="J4412" s="42" t="s">
        <v>420</v>
      </c>
      <c r="K4412" s="42" t="s">
        <v>5888</v>
      </c>
      <c r="L4412" s="2">
        <v>46227</v>
      </c>
      <c r="M4412" s="42" t="s">
        <v>582</v>
      </c>
    </row>
    <row r="4413" spans="1:13" x14ac:dyDescent="0.25">
      <c r="A4413" s="42" t="s">
        <v>164</v>
      </c>
      <c r="B4413" s="42" t="s">
        <v>2</v>
      </c>
      <c r="C4413" s="42" t="s">
        <v>2480</v>
      </c>
      <c r="D4413" s="42" t="s">
        <v>409</v>
      </c>
      <c r="E4413">
        <v>528581</v>
      </c>
      <c r="F4413">
        <v>15</v>
      </c>
      <c r="G4413" s="2">
        <v>45994</v>
      </c>
      <c r="H4413" s="42" t="s">
        <v>647</v>
      </c>
      <c r="I4413" s="42" t="s">
        <v>65</v>
      </c>
      <c r="J4413" s="42" t="s">
        <v>420</v>
      </c>
      <c r="K4413" s="42" t="s">
        <v>2481</v>
      </c>
      <c r="L4413" s="2">
        <v>46203</v>
      </c>
      <c r="M4413" s="42" t="s">
        <v>582</v>
      </c>
    </row>
    <row r="4414" spans="1:13" x14ac:dyDescent="0.25">
      <c r="A4414" s="42" t="s">
        <v>164</v>
      </c>
      <c r="B4414" s="42" t="s">
        <v>2</v>
      </c>
      <c r="C4414" s="42" t="s">
        <v>2478</v>
      </c>
      <c r="D4414" s="42" t="s">
        <v>409</v>
      </c>
      <c r="E4414">
        <v>660726</v>
      </c>
      <c r="F4414">
        <v>15</v>
      </c>
      <c r="G4414" s="2">
        <v>45974</v>
      </c>
      <c r="H4414" s="42" t="s">
        <v>647</v>
      </c>
      <c r="I4414" s="42" t="s">
        <v>65</v>
      </c>
      <c r="J4414" s="42" t="s">
        <v>420</v>
      </c>
      <c r="K4414" s="42" t="s">
        <v>2479</v>
      </c>
      <c r="L4414" s="2">
        <v>46203</v>
      </c>
      <c r="M4414" s="42" t="s">
        <v>582</v>
      </c>
    </row>
    <row r="4415" spans="1:13" x14ac:dyDescent="0.25">
      <c r="A4415" s="42" t="s">
        <v>164</v>
      </c>
      <c r="B4415" s="42" t="s">
        <v>2</v>
      </c>
      <c r="C4415" s="42" t="s">
        <v>1709</v>
      </c>
      <c r="D4415" s="42" t="s">
        <v>409</v>
      </c>
      <c r="E4415">
        <v>789713</v>
      </c>
      <c r="F4415">
        <v>15</v>
      </c>
      <c r="G4415" s="2">
        <v>45922</v>
      </c>
      <c r="H4415" s="42" t="s">
        <v>647</v>
      </c>
      <c r="I4415" s="42" t="s">
        <v>65</v>
      </c>
      <c r="J4415" s="42" t="s">
        <v>420</v>
      </c>
      <c r="K4415" s="42" t="s">
        <v>1710</v>
      </c>
      <c r="L4415" s="2">
        <v>46199</v>
      </c>
      <c r="M4415" s="42" t="s">
        <v>582</v>
      </c>
    </row>
    <row r="4416" spans="1:13" x14ac:dyDescent="0.25">
      <c r="A4416" s="42" t="s">
        <v>164</v>
      </c>
      <c r="B4416" s="42" t="s">
        <v>2</v>
      </c>
      <c r="C4416" s="42" t="s">
        <v>1711</v>
      </c>
      <c r="D4416" s="42" t="s">
        <v>409</v>
      </c>
      <c r="E4416">
        <v>740355.93</v>
      </c>
      <c r="F4416">
        <v>15</v>
      </c>
      <c r="G4416" s="2">
        <v>45926</v>
      </c>
      <c r="H4416" s="42" t="s">
        <v>647</v>
      </c>
      <c r="I4416" s="42" t="s">
        <v>65</v>
      </c>
      <c r="J4416" s="42" t="s">
        <v>420</v>
      </c>
      <c r="K4416" s="42" t="s">
        <v>1712</v>
      </c>
      <c r="L4416" s="2">
        <v>46199</v>
      </c>
      <c r="M4416" s="42" t="s">
        <v>582</v>
      </c>
    </row>
    <row r="4417" spans="1:13" x14ac:dyDescent="0.25">
      <c r="A4417" s="42" t="s">
        <v>164</v>
      </c>
      <c r="B4417" s="42" t="s">
        <v>2</v>
      </c>
      <c r="C4417" s="42" t="s">
        <v>4711</v>
      </c>
      <c r="D4417" s="42" t="s">
        <v>409</v>
      </c>
      <c r="E4417">
        <v>858944</v>
      </c>
      <c r="F4417">
        <v>15</v>
      </c>
      <c r="G4417" s="2">
        <v>45974</v>
      </c>
      <c r="H4417" s="42" t="s">
        <v>647</v>
      </c>
      <c r="I4417" s="42" t="s">
        <v>65</v>
      </c>
      <c r="J4417" s="42" t="s">
        <v>420</v>
      </c>
      <c r="K4417" s="42" t="s">
        <v>5888</v>
      </c>
      <c r="L4417" s="2">
        <v>46199</v>
      </c>
      <c r="M4417" s="42" t="s">
        <v>582</v>
      </c>
    </row>
    <row r="4418" spans="1:13" x14ac:dyDescent="0.25">
      <c r="A4418" s="42" t="s">
        <v>164</v>
      </c>
      <c r="B4418" s="42" t="s">
        <v>2</v>
      </c>
      <c r="C4418" s="42" t="s">
        <v>1713</v>
      </c>
      <c r="D4418" s="42" t="s">
        <v>409</v>
      </c>
      <c r="E4418">
        <v>987141</v>
      </c>
      <c r="F4418">
        <v>15</v>
      </c>
      <c r="G4418" s="2">
        <v>45926</v>
      </c>
      <c r="H4418" s="42" t="s">
        <v>647</v>
      </c>
      <c r="I4418" s="42" t="s">
        <v>65</v>
      </c>
      <c r="J4418" s="42" t="s">
        <v>420</v>
      </c>
      <c r="K4418" s="42" t="s">
        <v>1714</v>
      </c>
      <c r="L4418" s="2">
        <v>46198</v>
      </c>
      <c r="M4418" s="42" t="s">
        <v>582</v>
      </c>
    </row>
    <row r="4419" spans="1:13" x14ac:dyDescent="0.25">
      <c r="A4419" s="42" t="s">
        <v>164</v>
      </c>
      <c r="B4419" s="42" t="s">
        <v>2</v>
      </c>
      <c r="C4419" s="42" t="s">
        <v>713</v>
      </c>
      <c r="D4419" s="42" t="s">
        <v>409</v>
      </c>
      <c r="E4419">
        <v>603348</v>
      </c>
      <c r="F4419">
        <v>15</v>
      </c>
      <c r="G4419" s="2">
        <v>45679</v>
      </c>
      <c r="H4419" s="42" t="s">
        <v>647</v>
      </c>
      <c r="I4419" s="42" t="s">
        <v>65</v>
      </c>
      <c r="J4419" s="42" t="s">
        <v>420</v>
      </c>
      <c r="K4419" s="42" t="s">
        <v>775</v>
      </c>
      <c r="L4419" s="2">
        <v>46171</v>
      </c>
      <c r="M4419" s="42" t="s">
        <v>582</v>
      </c>
    </row>
    <row r="4420" spans="1:13" x14ac:dyDescent="0.25">
      <c r="A4420" s="42" t="s">
        <v>164</v>
      </c>
      <c r="B4420" s="42" t="s">
        <v>2</v>
      </c>
      <c r="C4420" s="42" t="s">
        <v>1489</v>
      </c>
      <c r="D4420" s="42" t="s">
        <v>409</v>
      </c>
      <c r="E4420">
        <v>1254216</v>
      </c>
      <c r="F4420">
        <v>15</v>
      </c>
      <c r="G4420" s="2">
        <v>45855</v>
      </c>
      <c r="H4420" s="42" t="s">
        <v>647</v>
      </c>
      <c r="I4420" s="42" t="s">
        <v>65</v>
      </c>
      <c r="J4420" s="42" t="s">
        <v>420</v>
      </c>
      <c r="K4420" s="42" t="s">
        <v>1490</v>
      </c>
      <c r="L4420" s="2">
        <v>46171</v>
      </c>
      <c r="M4420" s="42" t="s">
        <v>582</v>
      </c>
    </row>
    <row r="4421" spans="1:13" x14ac:dyDescent="0.25">
      <c r="A4421" s="42" t="s">
        <v>164</v>
      </c>
      <c r="B4421" s="42" t="s">
        <v>2</v>
      </c>
      <c r="C4421" s="42" t="s">
        <v>2478</v>
      </c>
      <c r="D4421" s="42" t="s">
        <v>409</v>
      </c>
      <c r="E4421">
        <v>634298</v>
      </c>
      <c r="F4421">
        <v>15</v>
      </c>
      <c r="G4421" s="2">
        <v>45974</v>
      </c>
      <c r="H4421" s="42" t="s">
        <v>647</v>
      </c>
      <c r="I4421" s="42" t="s">
        <v>65</v>
      </c>
      <c r="J4421" s="42" t="s">
        <v>420</v>
      </c>
      <c r="K4421" s="42" t="s">
        <v>2479</v>
      </c>
      <c r="L4421" s="2">
        <v>46171</v>
      </c>
      <c r="M4421" s="42" t="s">
        <v>582</v>
      </c>
    </row>
    <row r="4422" spans="1:13" x14ac:dyDescent="0.25">
      <c r="A4422" s="42" t="s">
        <v>164</v>
      </c>
      <c r="B4422" s="42" t="s">
        <v>2</v>
      </c>
      <c r="C4422" s="42" t="s">
        <v>2480</v>
      </c>
      <c r="D4422" s="42" t="s">
        <v>409</v>
      </c>
      <c r="E4422">
        <v>634298</v>
      </c>
      <c r="F4422">
        <v>15</v>
      </c>
      <c r="G4422" s="2">
        <v>45994</v>
      </c>
      <c r="H4422" s="42" t="s">
        <v>647</v>
      </c>
      <c r="I4422" s="42" t="s">
        <v>65</v>
      </c>
      <c r="J4422" s="42" t="s">
        <v>420</v>
      </c>
      <c r="K4422" s="42" t="s">
        <v>2481</v>
      </c>
      <c r="L4422" s="2">
        <v>46142</v>
      </c>
      <c r="M4422" s="42" t="s">
        <v>582</v>
      </c>
    </row>
    <row r="4423" spans="1:13" x14ac:dyDescent="0.25">
      <c r="A4423" s="42" t="s">
        <v>164</v>
      </c>
      <c r="B4423" s="42" t="s">
        <v>2</v>
      </c>
      <c r="C4423" s="42" t="s">
        <v>1489</v>
      </c>
      <c r="D4423" s="42" t="s">
        <v>409</v>
      </c>
      <c r="E4423">
        <v>627108</v>
      </c>
      <c r="F4423">
        <v>15</v>
      </c>
      <c r="G4423" s="2">
        <v>45855</v>
      </c>
      <c r="H4423" s="42" t="s">
        <v>647</v>
      </c>
      <c r="I4423" s="42" t="s">
        <v>65</v>
      </c>
      <c r="J4423" s="42" t="s">
        <v>420</v>
      </c>
      <c r="K4423" s="42" t="s">
        <v>1490</v>
      </c>
      <c r="L4423" s="2">
        <v>46142</v>
      </c>
      <c r="M4423" s="42" t="s">
        <v>582</v>
      </c>
    </row>
    <row r="4424" spans="1:13" x14ac:dyDescent="0.25">
      <c r="A4424" s="42" t="s">
        <v>164</v>
      </c>
      <c r="B4424" s="42" t="s">
        <v>2</v>
      </c>
      <c r="C4424" s="42" t="s">
        <v>713</v>
      </c>
      <c r="D4424" s="42" t="s">
        <v>409</v>
      </c>
      <c r="E4424">
        <v>920811</v>
      </c>
      <c r="F4424">
        <v>15</v>
      </c>
      <c r="G4424" s="2">
        <v>45679</v>
      </c>
      <c r="H4424" s="42" t="s">
        <v>647</v>
      </c>
      <c r="I4424" s="42" t="s">
        <v>65</v>
      </c>
      <c r="J4424" s="42" t="s">
        <v>420</v>
      </c>
      <c r="K4424" s="42" t="s">
        <v>775</v>
      </c>
      <c r="L4424" s="2">
        <v>46142</v>
      </c>
      <c r="M4424" s="42" t="s">
        <v>582</v>
      </c>
    </row>
    <row r="4425" spans="1:13" x14ac:dyDescent="0.25">
      <c r="A4425" s="42" t="s">
        <v>164</v>
      </c>
      <c r="B4425" s="42" t="s">
        <v>2</v>
      </c>
      <c r="C4425" s="42" t="s">
        <v>2478</v>
      </c>
      <c r="D4425" s="42" t="s">
        <v>409</v>
      </c>
      <c r="E4425">
        <v>2775051</v>
      </c>
      <c r="F4425">
        <v>15</v>
      </c>
      <c r="G4425" s="2">
        <v>45974</v>
      </c>
      <c r="H4425" s="42" t="s">
        <v>647</v>
      </c>
      <c r="I4425" s="42" t="s">
        <v>65</v>
      </c>
      <c r="J4425" s="42" t="s">
        <v>420</v>
      </c>
      <c r="K4425" s="42" t="s">
        <v>2479</v>
      </c>
      <c r="L4425" s="2">
        <v>46108</v>
      </c>
      <c r="M4425" s="42" t="s">
        <v>582</v>
      </c>
    </row>
    <row r="4426" spans="1:13" x14ac:dyDescent="0.25">
      <c r="A4426" s="42" t="s">
        <v>164</v>
      </c>
      <c r="B4426" s="42" t="s">
        <v>2</v>
      </c>
      <c r="C4426" s="42" t="s">
        <v>4711</v>
      </c>
      <c r="D4426" s="42" t="s">
        <v>409</v>
      </c>
      <c r="E4426">
        <v>2576833</v>
      </c>
      <c r="F4426">
        <v>15</v>
      </c>
      <c r="G4426" s="2">
        <v>45974</v>
      </c>
      <c r="H4426" s="42" t="s">
        <v>647</v>
      </c>
      <c r="I4426" s="42" t="s">
        <v>65</v>
      </c>
      <c r="J4426" s="42" t="s">
        <v>420</v>
      </c>
      <c r="K4426" s="42" t="s">
        <v>5888</v>
      </c>
      <c r="L4426" s="2">
        <v>46108</v>
      </c>
      <c r="M4426" s="42" t="s">
        <v>582</v>
      </c>
    </row>
    <row r="4427" spans="1:13" x14ac:dyDescent="0.25">
      <c r="A4427" s="42" t="s">
        <v>164</v>
      </c>
      <c r="B4427" s="42" t="s">
        <v>2</v>
      </c>
      <c r="C4427" s="42" t="s">
        <v>2480</v>
      </c>
      <c r="D4427" s="42" t="s">
        <v>409</v>
      </c>
      <c r="E4427">
        <v>634298</v>
      </c>
      <c r="F4427">
        <v>15</v>
      </c>
      <c r="G4427" s="2">
        <v>45994</v>
      </c>
      <c r="H4427" s="42" t="s">
        <v>647</v>
      </c>
      <c r="I4427" s="42" t="s">
        <v>65</v>
      </c>
      <c r="J4427" s="42" t="s">
        <v>420</v>
      </c>
      <c r="K4427" s="42" t="s">
        <v>2481</v>
      </c>
      <c r="L4427" s="2">
        <v>46108</v>
      </c>
      <c r="M4427" s="42" t="s">
        <v>582</v>
      </c>
    </row>
    <row r="4428" spans="1:13" x14ac:dyDescent="0.25">
      <c r="A4428" s="42" t="s">
        <v>164</v>
      </c>
      <c r="B4428" s="42" t="s">
        <v>2</v>
      </c>
      <c r="C4428" s="42" t="s">
        <v>1489</v>
      </c>
      <c r="D4428" s="42" t="s">
        <v>409</v>
      </c>
      <c r="E4428">
        <v>940662</v>
      </c>
      <c r="F4428">
        <v>15</v>
      </c>
      <c r="G4428" s="2">
        <v>45855</v>
      </c>
      <c r="H4428" s="42" t="s">
        <v>647</v>
      </c>
      <c r="I4428" s="42" t="s">
        <v>65</v>
      </c>
      <c r="J4428" s="42" t="s">
        <v>420</v>
      </c>
      <c r="K4428" s="42" t="s">
        <v>1490</v>
      </c>
      <c r="L4428" s="2">
        <v>46108</v>
      </c>
      <c r="M4428" s="42" t="s">
        <v>582</v>
      </c>
    </row>
    <row r="4429" spans="1:13" x14ac:dyDescent="0.25">
      <c r="A4429" s="42" t="s">
        <v>164</v>
      </c>
      <c r="B4429" s="42" t="s">
        <v>2</v>
      </c>
      <c r="C4429" s="42" t="s">
        <v>1711</v>
      </c>
      <c r="D4429" s="42" t="s">
        <v>409</v>
      </c>
      <c r="E4429">
        <v>2781400</v>
      </c>
      <c r="F4429">
        <v>15</v>
      </c>
      <c r="G4429" s="2">
        <v>45926</v>
      </c>
      <c r="H4429" s="42" t="s">
        <v>647</v>
      </c>
      <c r="I4429" s="42" t="s">
        <v>65</v>
      </c>
      <c r="J4429" s="42" t="s">
        <v>420</v>
      </c>
      <c r="K4429" s="42" t="s">
        <v>1712</v>
      </c>
      <c r="L4429" s="2">
        <v>46107</v>
      </c>
      <c r="M4429" s="42" t="s">
        <v>582</v>
      </c>
    </row>
    <row r="4430" spans="1:13" x14ac:dyDescent="0.25">
      <c r="A4430" s="42" t="s">
        <v>164</v>
      </c>
      <c r="B4430" s="42" t="s">
        <v>2</v>
      </c>
      <c r="C4430" s="42" t="s">
        <v>713</v>
      </c>
      <c r="D4430" s="42" t="s">
        <v>409</v>
      </c>
      <c r="E4430">
        <v>920811</v>
      </c>
      <c r="F4430">
        <v>15</v>
      </c>
      <c r="G4430" s="2">
        <v>45679</v>
      </c>
      <c r="H4430" s="42" t="s">
        <v>647</v>
      </c>
      <c r="I4430" s="42" t="s">
        <v>65</v>
      </c>
      <c r="J4430" s="42" t="s">
        <v>420</v>
      </c>
      <c r="K4430" s="42" t="s">
        <v>775</v>
      </c>
      <c r="L4430" s="2">
        <v>46107</v>
      </c>
      <c r="M4430" s="42" t="s">
        <v>582</v>
      </c>
    </row>
    <row r="4431" spans="1:13" x14ac:dyDescent="0.25">
      <c r="A4431" s="42" t="s">
        <v>164</v>
      </c>
      <c r="B4431" s="42" t="s">
        <v>2</v>
      </c>
      <c r="C4431" s="42" t="s">
        <v>1713</v>
      </c>
      <c r="D4431" s="42" t="s">
        <v>409</v>
      </c>
      <c r="E4431">
        <v>1986714</v>
      </c>
      <c r="F4431">
        <v>15</v>
      </c>
      <c r="G4431" s="2">
        <v>45926</v>
      </c>
      <c r="H4431" s="42" t="s">
        <v>647</v>
      </c>
      <c r="I4431" s="42" t="s">
        <v>65</v>
      </c>
      <c r="J4431" s="42" t="s">
        <v>420</v>
      </c>
      <c r="K4431" s="42" t="s">
        <v>1714</v>
      </c>
      <c r="L4431" s="2">
        <v>46107</v>
      </c>
      <c r="M4431" s="42" t="s">
        <v>582</v>
      </c>
    </row>
    <row r="4432" spans="1:13" x14ac:dyDescent="0.25">
      <c r="A4432" s="42" t="s">
        <v>164</v>
      </c>
      <c r="B4432" s="42" t="s">
        <v>2</v>
      </c>
      <c r="C4432" s="42" t="s">
        <v>2480</v>
      </c>
      <c r="D4432" s="42" t="s">
        <v>409</v>
      </c>
      <c r="E4432">
        <v>2775051</v>
      </c>
      <c r="F4432">
        <v>15</v>
      </c>
      <c r="G4432" s="2">
        <v>45994</v>
      </c>
      <c r="H4432" s="42" t="s">
        <v>647</v>
      </c>
      <c r="I4432" s="42" t="s">
        <v>65</v>
      </c>
      <c r="J4432" s="42" t="s">
        <v>420</v>
      </c>
      <c r="K4432" s="42" t="s">
        <v>2481</v>
      </c>
      <c r="L4432" s="2">
        <v>46100</v>
      </c>
      <c r="M4432" s="42" t="s">
        <v>582</v>
      </c>
    </row>
    <row r="4433" spans="1:13" x14ac:dyDescent="0.25">
      <c r="A4433" s="42" t="s">
        <v>164</v>
      </c>
      <c r="B4433" s="42" t="s">
        <v>2</v>
      </c>
      <c r="C4433" s="42" t="s">
        <v>1711</v>
      </c>
      <c r="D4433" s="42" t="s">
        <v>409</v>
      </c>
      <c r="E4433">
        <v>2781400</v>
      </c>
      <c r="F4433">
        <v>15</v>
      </c>
      <c r="G4433" s="2">
        <v>45926</v>
      </c>
      <c r="H4433" s="42" t="s">
        <v>647</v>
      </c>
      <c r="I4433" s="42" t="s">
        <v>65</v>
      </c>
      <c r="J4433" s="42" t="s">
        <v>420</v>
      </c>
      <c r="K4433" s="42" t="s">
        <v>1712</v>
      </c>
      <c r="L4433" s="2">
        <v>46080</v>
      </c>
      <c r="M4433" s="42" t="s">
        <v>582</v>
      </c>
    </row>
    <row r="4434" spans="1:13" x14ac:dyDescent="0.25">
      <c r="A4434" s="42" t="s">
        <v>164</v>
      </c>
      <c r="B4434" s="42" t="s">
        <v>2</v>
      </c>
      <c r="C4434" s="42" t="s">
        <v>1489</v>
      </c>
      <c r="D4434" s="42" t="s">
        <v>409</v>
      </c>
      <c r="E4434">
        <v>5526384</v>
      </c>
      <c r="F4434">
        <v>15</v>
      </c>
      <c r="G4434" s="2">
        <v>45855</v>
      </c>
      <c r="H4434" s="42" t="s">
        <v>647</v>
      </c>
      <c r="I4434" s="42" t="s">
        <v>65</v>
      </c>
      <c r="J4434" s="42" t="s">
        <v>420</v>
      </c>
      <c r="K4434" s="42" t="s">
        <v>1490</v>
      </c>
      <c r="L4434" s="2">
        <v>46080</v>
      </c>
      <c r="M4434" s="42" t="s">
        <v>582</v>
      </c>
    </row>
    <row r="4435" spans="1:13" x14ac:dyDescent="0.25">
      <c r="A4435" s="42" t="s">
        <v>164</v>
      </c>
      <c r="B4435" s="42" t="s">
        <v>2</v>
      </c>
      <c r="C4435" s="42" t="s">
        <v>1713</v>
      </c>
      <c r="D4435" s="42" t="s">
        <v>409</v>
      </c>
      <c r="E4435">
        <v>1986714</v>
      </c>
      <c r="F4435">
        <v>15</v>
      </c>
      <c r="G4435" s="2">
        <v>45926</v>
      </c>
      <c r="H4435" s="42" t="s">
        <v>647</v>
      </c>
      <c r="I4435" s="42" t="s">
        <v>65</v>
      </c>
      <c r="J4435" s="42" t="s">
        <v>420</v>
      </c>
      <c r="K4435" s="42" t="s">
        <v>1714</v>
      </c>
      <c r="L4435" s="2">
        <v>46079</v>
      </c>
      <c r="M4435" s="42" t="s">
        <v>582</v>
      </c>
    </row>
    <row r="4436" spans="1:13" x14ac:dyDescent="0.25">
      <c r="A4436" s="42" t="s">
        <v>164</v>
      </c>
      <c r="B4436" s="42" t="s">
        <v>2</v>
      </c>
      <c r="C4436" s="42" t="s">
        <v>2478</v>
      </c>
      <c r="D4436" s="42" t="s">
        <v>409</v>
      </c>
      <c r="E4436">
        <v>2775051</v>
      </c>
      <c r="F4436">
        <v>15</v>
      </c>
      <c r="G4436" s="2">
        <v>45974</v>
      </c>
      <c r="H4436" s="42" t="s">
        <v>647</v>
      </c>
      <c r="I4436" s="42" t="s">
        <v>65</v>
      </c>
      <c r="J4436" s="42" t="s">
        <v>420</v>
      </c>
      <c r="K4436" s="42" t="s">
        <v>2479</v>
      </c>
      <c r="L4436" s="2">
        <v>46079</v>
      </c>
      <c r="M4436" s="42" t="s">
        <v>582</v>
      </c>
    </row>
    <row r="4437" spans="1:13" x14ac:dyDescent="0.25">
      <c r="A4437" s="42" t="s">
        <v>164</v>
      </c>
      <c r="B4437" s="42" t="s">
        <v>2</v>
      </c>
      <c r="C4437" s="42" t="s">
        <v>4711</v>
      </c>
      <c r="D4437" s="42" t="s">
        <v>409</v>
      </c>
      <c r="E4437">
        <v>2576833</v>
      </c>
      <c r="F4437">
        <v>15</v>
      </c>
      <c r="G4437" s="2">
        <v>45974</v>
      </c>
      <c r="H4437" s="42" t="s">
        <v>647</v>
      </c>
      <c r="I4437" s="42" t="s">
        <v>65</v>
      </c>
      <c r="J4437" s="42" t="s">
        <v>420</v>
      </c>
      <c r="K4437" s="42" t="s">
        <v>5888</v>
      </c>
      <c r="L4437" s="2">
        <v>46079</v>
      </c>
      <c r="M4437" s="42" t="s">
        <v>582</v>
      </c>
    </row>
    <row r="4438" spans="1:13" x14ac:dyDescent="0.25">
      <c r="A4438" s="42" t="s">
        <v>164</v>
      </c>
      <c r="B4438" s="42" t="s">
        <v>2</v>
      </c>
      <c r="C4438" s="42" t="s">
        <v>2480</v>
      </c>
      <c r="D4438" s="42" t="s">
        <v>409</v>
      </c>
      <c r="E4438">
        <v>2775051</v>
      </c>
      <c r="F4438">
        <v>15</v>
      </c>
      <c r="G4438" s="2">
        <v>45994</v>
      </c>
      <c r="H4438" s="42" t="s">
        <v>647</v>
      </c>
      <c r="I4438" s="42" t="s">
        <v>65</v>
      </c>
      <c r="J4438" s="42" t="s">
        <v>420</v>
      </c>
      <c r="K4438" s="42" t="s">
        <v>2481</v>
      </c>
      <c r="L4438" s="2">
        <v>46079</v>
      </c>
      <c r="M4438" s="42" t="s">
        <v>582</v>
      </c>
    </row>
    <row r="4439" spans="1:13" x14ac:dyDescent="0.25">
      <c r="A4439" s="42" t="s">
        <v>164</v>
      </c>
      <c r="B4439" s="42" t="s">
        <v>2</v>
      </c>
      <c r="C4439" s="42" t="s">
        <v>1489</v>
      </c>
      <c r="D4439" s="42" t="s">
        <v>409</v>
      </c>
      <c r="E4439">
        <v>1254216</v>
      </c>
      <c r="F4439">
        <v>15</v>
      </c>
      <c r="G4439" s="2">
        <v>45855</v>
      </c>
      <c r="H4439" s="42" t="s">
        <v>647</v>
      </c>
      <c r="I4439" s="42" t="s">
        <v>65</v>
      </c>
      <c r="J4439" s="42" t="s">
        <v>420</v>
      </c>
      <c r="K4439" s="42" t="s">
        <v>1490</v>
      </c>
      <c r="L4439" s="2">
        <v>46052</v>
      </c>
      <c r="M4439" s="42" t="s">
        <v>582</v>
      </c>
    </row>
    <row r="4440" spans="1:13" x14ac:dyDescent="0.25">
      <c r="A4440" s="42" t="s">
        <v>164</v>
      </c>
      <c r="B4440" s="42" t="s">
        <v>2</v>
      </c>
      <c r="C4440" s="42" t="s">
        <v>713</v>
      </c>
      <c r="D4440" s="42" t="s">
        <v>409</v>
      </c>
      <c r="E4440">
        <v>2148557</v>
      </c>
      <c r="F4440">
        <v>15</v>
      </c>
      <c r="G4440" s="2">
        <v>45679</v>
      </c>
      <c r="H4440" s="42" t="s">
        <v>647</v>
      </c>
      <c r="I4440" s="42" t="s">
        <v>65</v>
      </c>
      <c r="J4440" s="42" t="s">
        <v>420</v>
      </c>
      <c r="K4440" s="42" t="s">
        <v>775</v>
      </c>
      <c r="L4440" s="2">
        <v>46052</v>
      </c>
      <c r="M4440" s="42" t="s">
        <v>582</v>
      </c>
    </row>
    <row r="4441" spans="1:13" x14ac:dyDescent="0.25">
      <c r="A4441" s="42" t="s">
        <v>164</v>
      </c>
      <c r="B4441" s="42" t="s">
        <v>2</v>
      </c>
      <c r="C4441" s="42" t="s">
        <v>4711</v>
      </c>
      <c r="D4441" s="42" t="s">
        <v>409</v>
      </c>
      <c r="E4441">
        <v>858944</v>
      </c>
      <c r="F4441">
        <v>15</v>
      </c>
      <c r="G4441" s="2">
        <v>45974</v>
      </c>
      <c r="H4441" s="42" t="s">
        <v>647</v>
      </c>
      <c r="I4441" s="42" t="s">
        <v>65</v>
      </c>
      <c r="J4441" s="42" t="s">
        <v>420</v>
      </c>
      <c r="K4441" s="42" t="s">
        <v>5888</v>
      </c>
      <c r="L4441" s="2">
        <v>46051</v>
      </c>
      <c r="M4441" s="42" t="s">
        <v>582</v>
      </c>
    </row>
    <row r="4442" spans="1:13" x14ac:dyDescent="0.25">
      <c r="A4442" s="42" t="s">
        <v>164</v>
      </c>
      <c r="B4442" s="42" t="s">
        <v>2</v>
      </c>
      <c r="C4442" s="42" t="s">
        <v>10551</v>
      </c>
      <c r="D4442" s="42" t="s">
        <v>409</v>
      </c>
      <c r="E4442">
        <v>1054558</v>
      </c>
      <c r="F4442">
        <v>13</v>
      </c>
      <c r="G4442" s="2">
        <v>46170</v>
      </c>
      <c r="H4442" s="42" t="s">
        <v>647</v>
      </c>
      <c r="I4442" s="42" t="s">
        <v>65</v>
      </c>
      <c r="J4442" s="42" t="s">
        <v>420</v>
      </c>
      <c r="K4442" s="42" t="s">
        <v>12033</v>
      </c>
      <c r="L4442" s="2">
        <v>46387</v>
      </c>
      <c r="M4442" s="42" t="s">
        <v>582</v>
      </c>
    </row>
    <row r="4443" spans="1:13" x14ac:dyDescent="0.25">
      <c r="A4443" s="42" t="s">
        <v>164</v>
      </c>
      <c r="B4443" s="42" t="s">
        <v>2</v>
      </c>
      <c r="C4443" s="42" t="s">
        <v>712</v>
      </c>
      <c r="D4443" s="42" t="s">
        <v>409</v>
      </c>
      <c r="E4443">
        <v>626029</v>
      </c>
      <c r="F4443">
        <v>13</v>
      </c>
      <c r="G4443" s="2">
        <v>45679</v>
      </c>
      <c r="H4443" s="42" t="s">
        <v>647</v>
      </c>
      <c r="I4443" s="42" t="s">
        <v>65</v>
      </c>
      <c r="J4443" s="42" t="s">
        <v>420</v>
      </c>
      <c r="K4443" s="42" t="s">
        <v>774</v>
      </c>
      <c r="L4443" s="2">
        <v>46387</v>
      </c>
      <c r="M4443" s="42" t="s">
        <v>582</v>
      </c>
    </row>
    <row r="4444" spans="1:13" x14ac:dyDescent="0.25">
      <c r="A4444" s="42" t="s">
        <v>164</v>
      </c>
      <c r="B4444" s="42" t="s">
        <v>2</v>
      </c>
      <c r="C4444" s="42" t="s">
        <v>10553</v>
      </c>
      <c r="D4444" s="42" t="s">
        <v>409</v>
      </c>
      <c r="E4444">
        <v>714782</v>
      </c>
      <c r="F4444">
        <v>13</v>
      </c>
      <c r="G4444" s="2">
        <v>46170</v>
      </c>
      <c r="H4444" s="42" t="s">
        <v>647</v>
      </c>
      <c r="I4444" s="42" t="s">
        <v>65</v>
      </c>
      <c r="J4444" s="42" t="s">
        <v>420</v>
      </c>
      <c r="K4444" s="42" t="s">
        <v>12032</v>
      </c>
      <c r="L4444" s="2">
        <v>46387</v>
      </c>
      <c r="M4444" s="42" t="s">
        <v>582</v>
      </c>
    </row>
    <row r="4445" spans="1:13" x14ac:dyDescent="0.25">
      <c r="A4445" s="42" t="s">
        <v>164</v>
      </c>
      <c r="B4445" s="42" t="s">
        <v>2</v>
      </c>
      <c r="C4445" s="42" t="s">
        <v>10051</v>
      </c>
      <c r="D4445" s="42" t="s">
        <v>409</v>
      </c>
      <c r="E4445">
        <v>965122</v>
      </c>
      <c r="F4445">
        <v>13</v>
      </c>
      <c r="G4445" s="2">
        <v>46149</v>
      </c>
      <c r="H4445" s="42" t="s">
        <v>647</v>
      </c>
      <c r="I4445" s="42" t="s">
        <v>65</v>
      </c>
      <c r="J4445" s="42" t="s">
        <v>420</v>
      </c>
      <c r="K4445" s="42" t="s">
        <v>10052</v>
      </c>
      <c r="L4445" s="2">
        <v>46387</v>
      </c>
      <c r="M4445" s="42" t="s">
        <v>582</v>
      </c>
    </row>
    <row r="4446" spans="1:13" x14ac:dyDescent="0.25">
      <c r="A4446" s="42" t="s">
        <v>164</v>
      </c>
      <c r="B4446" s="42" t="s">
        <v>2</v>
      </c>
      <c r="C4446" s="42" t="s">
        <v>10552</v>
      </c>
      <c r="D4446" s="42" t="s">
        <v>409</v>
      </c>
      <c r="E4446">
        <v>648959</v>
      </c>
      <c r="F4446">
        <v>13</v>
      </c>
      <c r="G4446" s="2">
        <v>46170</v>
      </c>
      <c r="H4446" s="42" t="s">
        <v>647</v>
      </c>
      <c r="I4446" s="42" t="s">
        <v>65</v>
      </c>
      <c r="J4446" s="42" t="s">
        <v>420</v>
      </c>
      <c r="K4446" s="42" t="s">
        <v>12034</v>
      </c>
      <c r="L4446" s="2">
        <v>46387</v>
      </c>
      <c r="M4446" s="42" t="s">
        <v>582</v>
      </c>
    </row>
    <row r="4447" spans="1:13" x14ac:dyDescent="0.25">
      <c r="A4447" s="42" t="s">
        <v>164</v>
      </c>
      <c r="B4447" s="42" t="s">
        <v>2</v>
      </c>
      <c r="C4447" s="42" t="s">
        <v>2470</v>
      </c>
      <c r="D4447" s="42" t="s">
        <v>409</v>
      </c>
      <c r="E4447">
        <v>429472</v>
      </c>
      <c r="F4447">
        <v>13</v>
      </c>
      <c r="G4447" s="2">
        <v>45974</v>
      </c>
      <c r="H4447" s="42" t="s">
        <v>647</v>
      </c>
      <c r="I4447" s="42" t="s">
        <v>65</v>
      </c>
      <c r="J4447" s="42" t="s">
        <v>420</v>
      </c>
      <c r="K4447" s="42" t="s">
        <v>2471</v>
      </c>
      <c r="L4447" s="2">
        <v>46387</v>
      </c>
      <c r="M4447" s="42" t="s">
        <v>582</v>
      </c>
    </row>
    <row r="4448" spans="1:13" x14ac:dyDescent="0.25">
      <c r="A4448" s="42" t="s">
        <v>164</v>
      </c>
      <c r="B4448" s="42" t="s">
        <v>2</v>
      </c>
      <c r="C4448" s="42" t="s">
        <v>2476</v>
      </c>
      <c r="D4448" s="42" t="s">
        <v>409</v>
      </c>
      <c r="E4448">
        <v>794172</v>
      </c>
      <c r="F4448">
        <v>13</v>
      </c>
      <c r="G4448" s="2">
        <v>46052</v>
      </c>
      <c r="H4448" s="42" t="s">
        <v>647</v>
      </c>
      <c r="I4448" s="42" t="s">
        <v>65</v>
      </c>
      <c r="J4448" s="42" t="s">
        <v>420</v>
      </c>
      <c r="K4448" s="42" t="s">
        <v>2477</v>
      </c>
      <c r="L4448" s="2">
        <v>46381</v>
      </c>
      <c r="M4448" s="42" t="s">
        <v>582</v>
      </c>
    </row>
    <row r="4449" spans="1:13" x14ac:dyDescent="0.25">
      <c r="A4449" s="42" t="s">
        <v>164</v>
      </c>
      <c r="B4449" s="42" t="s">
        <v>2</v>
      </c>
      <c r="C4449" s="42" t="s">
        <v>2474</v>
      </c>
      <c r="D4449" s="42" t="s">
        <v>409</v>
      </c>
      <c r="E4449">
        <v>794172</v>
      </c>
      <c r="F4449">
        <v>13</v>
      </c>
      <c r="G4449" s="2">
        <v>46052</v>
      </c>
      <c r="H4449" s="42" t="s">
        <v>647</v>
      </c>
      <c r="I4449" s="42" t="s">
        <v>65</v>
      </c>
      <c r="J4449" s="42" t="s">
        <v>420</v>
      </c>
      <c r="K4449" s="42" t="s">
        <v>2475</v>
      </c>
      <c r="L4449" s="2">
        <v>46381</v>
      </c>
      <c r="M4449" s="42" t="s">
        <v>582</v>
      </c>
    </row>
    <row r="4450" spans="1:13" x14ac:dyDescent="0.25">
      <c r="A4450" s="42" t="s">
        <v>164</v>
      </c>
      <c r="B4450" s="42" t="s">
        <v>2</v>
      </c>
      <c r="C4450" s="42" t="s">
        <v>10051</v>
      </c>
      <c r="D4450" s="42" t="s">
        <v>409</v>
      </c>
      <c r="E4450">
        <v>965122</v>
      </c>
      <c r="F4450">
        <v>13</v>
      </c>
      <c r="G4450" s="2">
        <v>46149</v>
      </c>
      <c r="H4450" s="42" t="s">
        <v>647</v>
      </c>
      <c r="I4450" s="42" t="s">
        <v>65</v>
      </c>
      <c r="J4450" s="42" t="s">
        <v>420</v>
      </c>
      <c r="K4450" s="42" t="s">
        <v>10052</v>
      </c>
      <c r="L4450" s="2">
        <v>46353</v>
      </c>
      <c r="M4450" s="42" t="s">
        <v>582</v>
      </c>
    </row>
    <row r="4451" spans="1:13" x14ac:dyDescent="0.25">
      <c r="A4451" s="42" t="s">
        <v>164</v>
      </c>
      <c r="B4451" s="42" t="s">
        <v>2</v>
      </c>
      <c r="C4451" s="42" t="s">
        <v>2470</v>
      </c>
      <c r="D4451" s="42" t="s">
        <v>409</v>
      </c>
      <c r="E4451">
        <v>429472</v>
      </c>
      <c r="F4451">
        <v>13</v>
      </c>
      <c r="G4451" s="2">
        <v>45974</v>
      </c>
      <c r="H4451" s="42" t="s">
        <v>647</v>
      </c>
      <c r="I4451" s="42" t="s">
        <v>65</v>
      </c>
      <c r="J4451" s="42" t="s">
        <v>420</v>
      </c>
      <c r="K4451" s="42" t="s">
        <v>2471</v>
      </c>
      <c r="L4451" s="2">
        <v>46353</v>
      </c>
      <c r="M4451" s="42" t="s">
        <v>582</v>
      </c>
    </row>
    <row r="4452" spans="1:13" x14ac:dyDescent="0.25">
      <c r="A4452" s="42" t="s">
        <v>164</v>
      </c>
      <c r="B4452" s="42" t="s">
        <v>2</v>
      </c>
      <c r="C4452" s="42" t="s">
        <v>1076</v>
      </c>
      <c r="D4452" s="42" t="s">
        <v>409</v>
      </c>
      <c r="E4452">
        <v>555357</v>
      </c>
      <c r="F4452">
        <v>13</v>
      </c>
      <c r="G4452" s="2">
        <v>45728</v>
      </c>
      <c r="H4452" s="42" t="s">
        <v>647</v>
      </c>
      <c r="I4452" s="42" t="s">
        <v>65</v>
      </c>
      <c r="J4452" s="42" t="s">
        <v>420</v>
      </c>
      <c r="K4452" s="42" t="s">
        <v>1566</v>
      </c>
      <c r="L4452" s="2">
        <v>46353</v>
      </c>
      <c r="M4452" s="42" t="s">
        <v>582</v>
      </c>
    </row>
    <row r="4453" spans="1:13" x14ac:dyDescent="0.25">
      <c r="A4453" s="42" t="s">
        <v>164</v>
      </c>
      <c r="B4453" s="42" t="s">
        <v>2</v>
      </c>
      <c r="C4453" s="42" t="s">
        <v>712</v>
      </c>
      <c r="D4453" s="42" t="s">
        <v>409</v>
      </c>
      <c r="E4453">
        <v>626029</v>
      </c>
      <c r="F4453">
        <v>13</v>
      </c>
      <c r="G4453" s="2">
        <v>45679</v>
      </c>
      <c r="H4453" s="42" t="s">
        <v>647</v>
      </c>
      <c r="I4453" s="42" t="s">
        <v>65</v>
      </c>
      <c r="J4453" s="42" t="s">
        <v>420</v>
      </c>
      <c r="K4453" s="42" t="s">
        <v>774</v>
      </c>
      <c r="L4453" s="2">
        <v>46353</v>
      </c>
      <c r="M4453" s="42" t="s">
        <v>582</v>
      </c>
    </row>
    <row r="4454" spans="1:13" x14ac:dyDescent="0.25">
      <c r="A4454" s="42" t="s">
        <v>164</v>
      </c>
      <c r="B4454" s="42" t="s">
        <v>2</v>
      </c>
      <c r="C4454" s="42" t="s">
        <v>10552</v>
      </c>
      <c r="D4454" s="42" t="s">
        <v>409</v>
      </c>
      <c r="E4454">
        <v>648959</v>
      </c>
      <c r="F4454">
        <v>13</v>
      </c>
      <c r="G4454" s="2">
        <v>46170</v>
      </c>
      <c r="H4454" s="42" t="s">
        <v>647</v>
      </c>
      <c r="I4454" s="42" t="s">
        <v>65</v>
      </c>
      <c r="J4454" s="42" t="s">
        <v>420</v>
      </c>
      <c r="K4454" s="42" t="s">
        <v>12034</v>
      </c>
      <c r="L4454" s="2">
        <v>46353</v>
      </c>
      <c r="M4454" s="42" t="s">
        <v>582</v>
      </c>
    </row>
    <row r="4455" spans="1:13" x14ac:dyDescent="0.25">
      <c r="A4455" s="42" t="s">
        <v>164</v>
      </c>
      <c r="B4455" s="42" t="s">
        <v>2</v>
      </c>
      <c r="C4455" s="42" t="s">
        <v>10553</v>
      </c>
      <c r="D4455" s="42" t="s">
        <v>409</v>
      </c>
      <c r="E4455">
        <v>714782</v>
      </c>
      <c r="F4455">
        <v>13</v>
      </c>
      <c r="G4455" s="2">
        <v>46170</v>
      </c>
      <c r="H4455" s="42" t="s">
        <v>647</v>
      </c>
      <c r="I4455" s="42" t="s">
        <v>65</v>
      </c>
      <c r="J4455" s="42" t="s">
        <v>420</v>
      </c>
      <c r="K4455" s="42" t="s">
        <v>12032</v>
      </c>
      <c r="L4455" s="2">
        <v>46353</v>
      </c>
      <c r="M4455" s="42" t="s">
        <v>582</v>
      </c>
    </row>
    <row r="4456" spans="1:13" x14ac:dyDescent="0.25">
      <c r="A4456" s="42" t="s">
        <v>164</v>
      </c>
      <c r="B4456" s="42" t="s">
        <v>2</v>
      </c>
      <c r="C4456" s="42" t="s">
        <v>2474</v>
      </c>
      <c r="D4456" s="42" t="s">
        <v>409</v>
      </c>
      <c r="E4456">
        <v>794172</v>
      </c>
      <c r="F4456">
        <v>13</v>
      </c>
      <c r="G4456" s="2">
        <v>46052</v>
      </c>
      <c r="H4456" s="42" t="s">
        <v>647</v>
      </c>
      <c r="I4456" s="42" t="s">
        <v>65</v>
      </c>
      <c r="J4456" s="42" t="s">
        <v>420</v>
      </c>
      <c r="K4456" s="42" t="s">
        <v>2475</v>
      </c>
      <c r="L4456" s="2">
        <v>46353</v>
      </c>
      <c r="M4456" s="42" t="s">
        <v>582</v>
      </c>
    </row>
    <row r="4457" spans="1:13" x14ac:dyDescent="0.25">
      <c r="A4457" s="42" t="s">
        <v>164</v>
      </c>
      <c r="B4457" s="42" t="s">
        <v>2</v>
      </c>
      <c r="C4457" s="42" t="s">
        <v>2476</v>
      </c>
      <c r="D4457" s="42" t="s">
        <v>409</v>
      </c>
      <c r="E4457">
        <v>794172</v>
      </c>
      <c r="F4457">
        <v>13</v>
      </c>
      <c r="G4457" s="2">
        <v>46052</v>
      </c>
      <c r="H4457" s="42" t="s">
        <v>647</v>
      </c>
      <c r="I4457" s="42" t="s">
        <v>65</v>
      </c>
      <c r="J4457" s="42" t="s">
        <v>420</v>
      </c>
      <c r="K4457" s="42" t="s">
        <v>2477</v>
      </c>
      <c r="L4457" s="2">
        <v>46353</v>
      </c>
      <c r="M4457" s="42" t="s">
        <v>582</v>
      </c>
    </row>
    <row r="4458" spans="1:13" x14ac:dyDescent="0.25">
      <c r="A4458" s="42" t="s">
        <v>164</v>
      </c>
      <c r="B4458" s="42" t="s">
        <v>2</v>
      </c>
      <c r="C4458" s="42" t="s">
        <v>10551</v>
      </c>
      <c r="D4458" s="42" t="s">
        <v>409</v>
      </c>
      <c r="E4458">
        <v>1054558</v>
      </c>
      <c r="F4458">
        <v>13</v>
      </c>
      <c r="G4458" s="2">
        <v>46170</v>
      </c>
      <c r="H4458" s="42" t="s">
        <v>647</v>
      </c>
      <c r="I4458" s="42" t="s">
        <v>65</v>
      </c>
      <c r="J4458" s="42" t="s">
        <v>420</v>
      </c>
      <c r="K4458" s="42" t="s">
        <v>12033</v>
      </c>
      <c r="L4458" s="2">
        <v>46353</v>
      </c>
      <c r="M4458" s="42" t="s">
        <v>582</v>
      </c>
    </row>
    <row r="4459" spans="1:13" x14ac:dyDescent="0.25">
      <c r="A4459" s="42" t="s">
        <v>164</v>
      </c>
      <c r="B4459" s="42" t="s">
        <v>2</v>
      </c>
      <c r="C4459" s="42" t="s">
        <v>2470</v>
      </c>
      <c r="D4459" s="42" t="s">
        <v>409</v>
      </c>
      <c r="E4459">
        <v>429472</v>
      </c>
      <c r="F4459">
        <v>13</v>
      </c>
      <c r="G4459" s="2">
        <v>45974</v>
      </c>
      <c r="H4459" s="42" t="s">
        <v>647</v>
      </c>
      <c r="I4459" s="42" t="s">
        <v>65</v>
      </c>
      <c r="J4459" s="42" t="s">
        <v>420</v>
      </c>
      <c r="K4459" s="42" t="s">
        <v>2471</v>
      </c>
      <c r="L4459" s="2">
        <v>46325</v>
      </c>
      <c r="M4459" s="42" t="s">
        <v>582</v>
      </c>
    </row>
    <row r="4460" spans="1:13" x14ac:dyDescent="0.25">
      <c r="A4460" s="42" t="s">
        <v>164</v>
      </c>
      <c r="B4460" s="42" t="s">
        <v>2</v>
      </c>
      <c r="C4460" s="42" t="s">
        <v>2474</v>
      </c>
      <c r="D4460" s="42" t="s">
        <v>409</v>
      </c>
      <c r="E4460">
        <v>794172</v>
      </c>
      <c r="F4460">
        <v>13</v>
      </c>
      <c r="G4460" s="2">
        <v>46052</v>
      </c>
      <c r="H4460" s="42" t="s">
        <v>647</v>
      </c>
      <c r="I4460" s="42" t="s">
        <v>65</v>
      </c>
      <c r="J4460" s="42" t="s">
        <v>420</v>
      </c>
      <c r="K4460" s="42" t="s">
        <v>2475</v>
      </c>
      <c r="L4460" s="2">
        <v>46325</v>
      </c>
      <c r="M4460" s="42" t="s">
        <v>582</v>
      </c>
    </row>
    <row r="4461" spans="1:13" x14ac:dyDescent="0.25">
      <c r="A4461" s="42" t="s">
        <v>164</v>
      </c>
      <c r="B4461" s="42" t="s">
        <v>2</v>
      </c>
      <c r="C4461" s="42" t="s">
        <v>10553</v>
      </c>
      <c r="D4461" s="42" t="s">
        <v>409</v>
      </c>
      <c r="E4461">
        <v>714782</v>
      </c>
      <c r="F4461">
        <v>13</v>
      </c>
      <c r="G4461" s="2">
        <v>46170</v>
      </c>
      <c r="H4461" s="42" t="s">
        <v>647</v>
      </c>
      <c r="I4461" s="42" t="s">
        <v>65</v>
      </c>
      <c r="J4461" s="42" t="s">
        <v>420</v>
      </c>
      <c r="K4461" s="42" t="s">
        <v>12032</v>
      </c>
      <c r="L4461" s="2">
        <v>46325</v>
      </c>
      <c r="M4461" s="42" t="s">
        <v>582</v>
      </c>
    </row>
    <row r="4462" spans="1:13" x14ac:dyDescent="0.25">
      <c r="A4462" s="42" t="s">
        <v>164</v>
      </c>
      <c r="B4462" s="42" t="s">
        <v>2</v>
      </c>
      <c r="C4462" s="42" t="s">
        <v>2476</v>
      </c>
      <c r="D4462" s="42" t="s">
        <v>409</v>
      </c>
      <c r="E4462">
        <v>794172</v>
      </c>
      <c r="F4462">
        <v>13</v>
      </c>
      <c r="G4462" s="2">
        <v>46052</v>
      </c>
      <c r="H4462" s="42" t="s">
        <v>647</v>
      </c>
      <c r="I4462" s="42" t="s">
        <v>65</v>
      </c>
      <c r="J4462" s="42" t="s">
        <v>420</v>
      </c>
      <c r="K4462" s="42" t="s">
        <v>2477</v>
      </c>
      <c r="L4462" s="2">
        <v>46325</v>
      </c>
      <c r="M4462" s="42" t="s">
        <v>582</v>
      </c>
    </row>
    <row r="4463" spans="1:13" x14ac:dyDescent="0.25">
      <c r="A4463" s="42" t="s">
        <v>164</v>
      </c>
      <c r="B4463" s="42" t="s">
        <v>2</v>
      </c>
      <c r="C4463" s="42" t="s">
        <v>1077</v>
      </c>
      <c r="D4463" s="42" t="s">
        <v>409</v>
      </c>
      <c r="E4463">
        <v>619092</v>
      </c>
      <c r="F4463">
        <v>13</v>
      </c>
      <c r="G4463" s="2">
        <v>45729</v>
      </c>
      <c r="H4463" s="42" t="s">
        <v>647</v>
      </c>
      <c r="I4463" s="42" t="s">
        <v>65</v>
      </c>
      <c r="J4463" s="42" t="s">
        <v>420</v>
      </c>
      <c r="K4463" s="42" t="s">
        <v>1078</v>
      </c>
      <c r="L4463" s="2">
        <v>46325</v>
      </c>
      <c r="M4463" s="42" t="s">
        <v>582</v>
      </c>
    </row>
    <row r="4464" spans="1:13" x14ac:dyDescent="0.25">
      <c r="A4464" s="42" t="s">
        <v>164</v>
      </c>
      <c r="B4464" s="42" t="s">
        <v>2</v>
      </c>
      <c r="C4464" s="42" t="s">
        <v>10552</v>
      </c>
      <c r="D4464" s="42" t="s">
        <v>409</v>
      </c>
      <c r="E4464">
        <v>648959</v>
      </c>
      <c r="F4464">
        <v>13</v>
      </c>
      <c r="G4464" s="2">
        <v>46170</v>
      </c>
      <c r="H4464" s="42" t="s">
        <v>647</v>
      </c>
      <c r="I4464" s="42" t="s">
        <v>65</v>
      </c>
      <c r="J4464" s="42" t="s">
        <v>420</v>
      </c>
      <c r="K4464" s="42" t="s">
        <v>12034</v>
      </c>
      <c r="L4464" s="2">
        <v>46325</v>
      </c>
      <c r="M4464" s="42" t="s">
        <v>582</v>
      </c>
    </row>
    <row r="4465" spans="1:13" x14ac:dyDescent="0.25">
      <c r="A4465" s="42" t="s">
        <v>164</v>
      </c>
      <c r="B4465" s="42" t="s">
        <v>2</v>
      </c>
      <c r="C4465" s="42" t="s">
        <v>1076</v>
      </c>
      <c r="D4465" s="42" t="s">
        <v>409</v>
      </c>
      <c r="E4465">
        <v>503012</v>
      </c>
      <c r="F4465">
        <v>13</v>
      </c>
      <c r="G4465" s="2">
        <v>45728</v>
      </c>
      <c r="H4465" s="42" t="s">
        <v>647</v>
      </c>
      <c r="I4465" s="42" t="s">
        <v>65</v>
      </c>
      <c r="J4465" s="42" t="s">
        <v>420</v>
      </c>
      <c r="K4465" s="42" t="s">
        <v>1566</v>
      </c>
      <c r="L4465" s="2">
        <v>46325</v>
      </c>
      <c r="M4465" s="42" t="s">
        <v>582</v>
      </c>
    </row>
    <row r="4466" spans="1:13" x14ac:dyDescent="0.25">
      <c r="A4466" s="42" t="s">
        <v>164</v>
      </c>
      <c r="B4466" s="42" t="s">
        <v>2</v>
      </c>
      <c r="C4466" s="42" t="s">
        <v>10551</v>
      </c>
      <c r="D4466" s="42" t="s">
        <v>409</v>
      </c>
      <c r="E4466">
        <v>1054558</v>
      </c>
      <c r="F4466">
        <v>13</v>
      </c>
      <c r="G4466" s="2">
        <v>46170</v>
      </c>
      <c r="H4466" s="42" t="s">
        <v>647</v>
      </c>
      <c r="I4466" s="42" t="s">
        <v>65</v>
      </c>
      <c r="J4466" s="42" t="s">
        <v>420</v>
      </c>
      <c r="K4466" s="42" t="s">
        <v>12033</v>
      </c>
      <c r="L4466" s="2">
        <v>46325</v>
      </c>
      <c r="M4466" s="42" t="s">
        <v>582</v>
      </c>
    </row>
    <row r="4467" spans="1:13" x14ac:dyDescent="0.25">
      <c r="A4467" s="42" t="s">
        <v>164</v>
      </c>
      <c r="B4467" s="42" t="s">
        <v>2</v>
      </c>
      <c r="C4467" s="42" t="s">
        <v>712</v>
      </c>
      <c r="D4467" s="42" t="s">
        <v>409</v>
      </c>
      <c r="E4467">
        <v>626029</v>
      </c>
      <c r="F4467">
        <v>13</v>
      </c>
      <c r="G4467" s="2">
        <v>45679</v>
      </c>
      <c r="H4467" s="42" t="s">
        <v>647</v>
      </c>
      <c r="I4467" s="42" t="s">
        <v>65</v>
      </c>
      <c r="J4467" s="42" t="s">
        <v>420</v>
      </c>
      <c r="K4467" s="42" t="s">
        <v>774</v>
      </c>
      <c r="L4467" s="2">
        <v>46325</v>
      </c>
      <c r="M4467" s="42" t="s">
        <v>582</v>
      </c>
    </row>
    <row r="4468" spans="1:13" x14ac:dyDescent="0.25">
      <c r="A4468" s="42" t="s">
        <v>164</v>
      </c>
      <c r="B4468" s="42" t="s">
        <v>2</v>
      </c>
      <c r="C4468" s="42" t="s">
        <v>10051</v>
      </c>
      <c r="D4468" s="42" t="s">
        <v>409</v>
      </c>
      <c r="E4468">
        <v>3619210</v>
      </c>
      <c r="F4468">
        <v>13</v>
      </c>
      <c r="G4468" s="2">
        <v>46149</v>
      </c>
      <c r="H4468" s="42" t="s">
        <v>647</v>
      </c>
      <c r="I4468" s="42" t="s">
        <v>65</v>
      </c>
      <c r="J4468" s="42" t="s">
        <v>420</v>
      </c>
      <c r="K4468" s="42" t="s">
        <v>10052</v>
      </c>
      <c r="L4468" s="2">
        <v>46325</v>
      </c>
      <c r="M4468" s="42" t="s">
        <v>582</v>
      </c>
    </row>
    <row r="4469" spans="1:13" x14ac:dyDescent="0.25">
      <c r="A4469" s="42" t="s">
        <v>164</v>
      </c>
      <c r="B4469" s="42" t="s">
        <v>2</v>
      </c>
      <c r="C4469" s="42" t="s">
        <v>1076</v>
      </c>
      <c r="D4469" s="42" t="s">
        <v>409</v>
      </c>
      <c r="E4469">
        <v>967331</v>
      </c>
      <c r="F4469">
        <v>13</v>
      </c>
      <c r="G4469" s="2">
        <v>45728</v>
      </c>
      <c r="H4469" s="42" t="s">
        <v>647</v>
      </c>
      <c r="I4469" s="42" t="s">
        <v>65</v>
      </c>
      <c r="J4469" s="42" t="s">
        <v>420</v>
      </c>
      <c r="K4469" s="42" t="s">
        <v>1566</v>
      </c>
      <c r="L4469" s="2">
        <v>46324</v>
      </c>
      <c r="M4469" s="42" t="s">
        <v>582</v>
      </c>
    </row>
    <row r="4470" spans="1:13" x14ac:dyDescent="0.25">
      <c r="A4470" s="42" t="s">
        <v>164</v>
      </c>
      <c r="B4470" s="42" t="s">
        <v>2</v>
      </c>
      <c r="C4470" s="42" t="s">
        <v>10051</v>
      </c>
      <c r="D4470" s="42" t="s">
        <v>409</v>
      </c>
      <c r="E4470">
        <v>965122</v>
      </c>
      <c r="F4470">
        <v>13</v>
      </c>
      <c r="G4470" s="2">
        <v>46149</v>
      </c>
      <c r="H4470" s="42" t="s">
        <v>647</v>
      </c>
      <c r="I4470" s="42" t="s">
        <v>65</v>
      </c>
      <c r="J4470" s="42" t="s">
        <v>420</v>
      </c>
      <c r="K4470" s="42" t="s">
        <v>10052</v>
      </c>
      <c r="L4470" s="2">
        <v>46324</v>
      </c>
      <c r="M4470" s="42" t="s">
        <v>582</v>
      </c>
    </row>
    <row r="4471" spans="1:13" x14ac:dyDescent="0.25">
      <c r="A4471" s="42" t="s">
        <v>164</v>
      </c>
      <c r="B4471" s="42" t="s">
        <v>2</v>
      </c>
      <c r="C4471" s="42" t="s">
        <v>10051</v>
      </c>
      <c r="D4471" s="42" t="s">
        <v>409</v>
      </c>
      <c r="E4471">
        <v>965122</v>
      </c>
      <c r="F4471">
        <v>13</v>
      </c>
      <c r="G4471" s="2">
        <v>46149</v>
      </c>
      <c r="H4471" s="42" t="s">
        <v>647</v>
      </c>
      <c r="I4471" s="42" t="s">
        <v>65</v>
      </c>
      <c r="J4471" s="42" t="s">
        <v>420</v>
      </c>
      <c r="K4471" s="42" t="s">
        <v>10052</v>
      </c>
      <c r="L4471" s="2">
        <v>46295</v>
      </c>
      <c r="M4471" s="42" t="s">
        <v>582</v>
      </c>
    </row>
    <row r="4472" spans="1:13" x14ac:dyDescent="0.25">
      <c r="A4472" s="42" t="s">
        <v>164</v>
      </c>
      <c r="B4472" s="42" t="s">
        <v>2</v>
      </c>
      <c r="C4472" s="42" t="s">
        <v>10551</v>
      </c>
      <c r="D4472" s="42" t="s">
        <v>409</v>
      </c>
      <c r="E4472">
        <v>1054558</v>
      </c>
      <c r="F4472">
        <v>13</v>
      </c>
      <c r="G4472" s="2">
        <v>46170</v>
      </c>
      <c r="H4472" s="42" t="s">
        <v>647</v>
      </c>
      <c r="I4472" s="42" t="s">
        <v>65</v>
      </c>
      <c r="J4472" s="42" t="s">
        <v>420</v>
      </c>
      <c r="K4472" s="42" t="s">
        <v>12033</v>
      </c>
      <c r="L4472" s="2">
        <v>46295</v>
      </c>
      <c r="M4472" s="42" t="s">
        <v>582</v>
      </c>
    </row>
    <row r="4473" spans="1:13" x14ac:dyDescent="0.25">
      <c r="A4473" s="42" t="s">
        <v>164</v>
      </c>
      <c r="B4473" s="42" t="s">
        <v>2</v>
      </c>
      <c r="C4473" s="42" t="s">
        <v>712</v>
      </c>
      <c r="D4473" s="42" t="s">
        <v>409</v>
      </c>
      <c r="E4473">
        <v>626029</v>
      </c>
      <c r="F4473">
        <v>13</v>
      </c>
      <c r="G4473" s="2">
        <v>45679</v>
      </c>
      <c r="H4473" s="42" t="s">
        <v>647</v>
      </c>
      <c r="I4473" s="42" t="s">
        <v>65</v>
      </c>
      <c r="J4473" s="42" t="s">
        <v>420</v>
      </c>
      <c r="K4473" s="42" t="s">
        <v>774</v>
      </c>
      <c r="L4473" s="2">
        <v>46295</v>
      </c>
      <c r="M4473" s="42" t="s">
        <v>582</v>
      </c>
    </row>
    <row r="4474" spans="1:13" x14ac:dyDescent="0.25">
      <c r="A4474" s="42" t="s">
        <v>164</v>
      </c>
      <c r="B4474" s="42" t="s">
        <v>2</v>
      </c>
      <c r="C4474" s="42" t="s">
        <v>2470</v>
      </c>
      <c r="D4474" s="42" t="s">
        <v>409</v>
      </c>
      <c r="E4474">
        <v>429472</v>
      </c>
      <c r="F4474">
        <v>13</v>
      </c>
      <c r="G4474" s="2">
        <v>45974</v>
      </c>
      <c r="H4474" s="42" t="s">
        <v>647</v>
      </c>
      <c r="I4474" s="42" t="s">
        <v>65</v>
      </c>
      <c r="J4474" s="42" t="s">
        <v>420</v>
      </c>
      <c r="K4474" s="42" t="s">
        <v>2471</v>
      </c>
      <c r="L4474" s="2">
        <v>46295</v>
      </c>
      <c r="M4474" s="42" t="s">
        <v>582</v>
      </c>
    </row>
    <row r="4475" spans="1:13" x14ac:dyDescent="0.25">
      <c r="A4475" s="42" t="s">
        <v>164</v>
      </c>
      <c r="B4475" s="42" t="s">
        <v>2</v>
      </c>
      <c r="C4475" s="42" t="s">
        <v>1077</v>
      </c>
      <c r="D4475" s="42" t="s">
        <v>409</v>
      </c>
      <c r="E4475">
        <v>954086</v>
      </c>
      <c r="F4475">
        <v>13</v>
      </c>
      <c r="G4475" s="2">
        <v>45729</v>
      </c>
      <c r="H4475" s="42" t="s">
        <v>647</v>
      </c>
      <c r="I4475" s="42" t="s">
        <v>65</v>
      </c>
      <c r="J4475" s="42" t="s">
        <v>420</v>
      </c>
      <c r="K4475" s="42" t="s">
        <v>1078</v>
      </c>
      <c r="L4475" s="2">
        <v>46295</v>
      </c>
      <c r="M4475" s="42" t="s">
        <v>582</v>
      </c>
    </row>
    <row r="4476" spans="1:13" x14ac:dyDescent="0.25">
      <c r="A4476" s="42" t="s">
        <v>164</v>
      </c>
      <c r="B4476" s="42" t="s">
        <v>2</v>
      </c>
      <c r="C4476" s="42" t="s">
        <v>10553</v>
      </c>
      <c r="D4476" s="42" t="s">
        <v>409</v>
      </c>
      <c r="E4476">
        <v>714782</v>
      </c>
      <c r="F4476">
        <v>13</v>
      </c>
      <c r="G4476" s="2">
        <v>46170</v>
      </c>
      <c r="H4476" s="42" t="s">
        <v>647</v>
      </c>
      <c r="I4476" s="42" t="s">
        <v>65</v>
      </c>
      <c r="J4476" s="42" t="s">
        <v>420</v>
      </c>
      <c r="K4476" s="42" t="s">
        <v>12032</v>
      </c>
      <c r="L4476" s="2">
        <v>46290</v>
      </c>
      <c r="M4476" s="42" t="s">
        <v>582</v>
      </c>
    </row>
    <row r="4477" spans="1:13" x14ac:dyDescent="0.25">
      <c r="A4477" s="42" t="s">
        <v>164</v>
      </c>
      <c r="B4477" s="42" t="s">
        <v>2</v>
      </c>
      <c r="C4477" s="42" t="s">
        <v>1076</v>
      </c>
      <c r="D4477" s="42" t="s">
        <v>409</v>
      </c>
      <c r="E4477">
        <v>967331</v>
      </c>
      <c r="F4477">
        <v>13</v>
      </c>
      <c r="G4477" s="2">
        <v>45728</v>
      </c>
      <c r="H4477" s="42" t="s">
        <v>647</v>
      </c>
      <c r="I4477" s="42" t="s">
        <v>65</v>
      </c>
      <c r="J4477" s="42" t="s">
        <v>420</v>
      </c>
      <c r="K4477" s="42" t="s">
        <v>1566</v>
      </c>
      <c r="L4477" s="2">
        <v>46290</v>
      </c>
      <c r="M4477" s="42" t="s">
        <v>582</v>
      </c>
    </row>
    <row r="4478" spans="1:13" x14ac:dyDescent="0.25">
      <c r="A4478" s="42" t="s">
        <v>164</v>
      </c>
      <c r="B4478" s="42" t="s">
        <v>2</v>
      </c>
      <c r="C4478" s="42" t="s">
        <v>2476</v>
      </c>
      <c r="D4478" s="42" t="s">
        <v>409</v>
      </c>
      <c r="E4478">
        <v>794172</v>
      </c>
      <c r="F4478">
        <v>13</v>
      </c>
      <c r="G4478" s="2">
        <v>46052</v>
      </c>
      <c r="H4478" s="42" t="s">
        <v>647</v>
      </c>
      <c r="I4478" s="42" t="s">
        <v>65</v>
      </c>
      <c r="J4478" s="42" t="s">
        <v>420</v>
      </c>
      <c r="K4478" s="42" t="s">
        <v>2477</v>
      </c>
      <c r="L4478" s="2">
        <v>46290</v>
      </c>
      <c r="M4478" s="42" t="s">
        <v>582</v>
      </c>
    </row>
    <row r="4479" spans="1:13" x14ac:dyDescent="0.25">
      <c r="A4479" s="42" t="s">
        <v>164</v>
      </c>
      <c r="B4479" s="42" t="s">
        <v>2</v>
      </c>
      <c r="C4479" s="42" t="s">
        <v>1076</v>
      </c>
      <c r="D4479" s="42" t="s">
        <v>409</v>
      </c>
      <c r="E4479">
        <v>503012</v>
      </c>
      <c r="F4479">
        <v>13</v>
      </c>
      <c r="G4479" s="2">
        <v>45728</v>
      </c>
      <c r="H4479" s="42" t="s">
        <v>647</v>
      </c>
      <c r="I4479" s="42" t="s">
        <v>65</v>
      </c>
      <c r="J4479" s="42" t="s">
        <v>420</v>
      </c>
      <c r="K4479" s="42" t="s">
        <v>1566</v>
      </c>
      <c r="L4479" s="2">
        <v>46289</v>
      </c>
      <c r="M4479" s="42" t="s">
        <v>582</v>
      </c>
    </row>
    <row r="4480" spans="1:13" x14ac:dyDescent="0.25">
      <c r="A4480" s="42" t="s">
        <v>164</v>
      </c>
      <c r="B4480" s="42" t="s">
        <v>2</v>
      </c>
      <c r="C4480" s="42" t="s">
        <v>2474</v>
      </c>
      <c r="D4480" s="42" t="s">
        <v>409</v>
      </c>
      <c r="E4480">
        <v>794172</v>
      </c>
      <c r="F4480">
        <v>13</v>
      </c>
      <c r="G4480" s="2">
        <v>46052</v>
      </c>
      <c r="H4480" s="42" t="s">
        <v>647</v>
      </c>
      <c r="I4480" s="42" t="s">
        <v>65</v>
      </c>
      <c r="J4480" s="42" t="s">
        <v>420</v>
      </c>
      <c r="K4480" s="42" t="s">
        <v>2475</v>
      </c>
      <c r="L4480" s="2">
        <v>46289</v>
      </c>
      <c r="M4480" s="42" t="s">
        <v>582</v>
      </c>
    </row>
    <row r="4481" spans="1:13" x14ac:dyDescent="0.25">
      <c r="A4481" s="42" t="s">
        <v>164</v>
      </c>
      <c r="B4481" s="42" t="s">
        <v>2</v>
      </c>
      <c r="C4481" s="42" t="s">
        <v>10552</v>
      </c>
      <c r="D4481" s="42" t="s">
        <v>409</v>
      </c>
      <c r="E4481">
        <v>648959</v>
      </c>
      <c r="F4481">
        <v>13</v>
      </c>
      <c r="G4481" s="2">
        <v>46170</v>
      </c>
      <c r="H4481" s="42" t="s">
        <v>647</v>
      </c>
      <c r="I4481" s="42" t="s">
        <v>65</v>
      </c>
      <c r="J4481" s="42" t="s">
        <v>420</v>
      </c>
      <c r="K4481" s="42" t="s">
        <v>12034</v>
      </c>
      <c r="L4481" s="2">
        <v>46289</v>
      </c>
      <c r="M4481" s="42" t="s">
        <v>582</v>
      </c>
    </row>
    <row r="4482" spans="1:13" x14ac:dyDescent="0.25">
      <c r="A4482" s="42" t="s">
        <v>164</v>
      </c>
      <c r="B4482" s="42" t="s">
        <v>2</v>
      </c>
      <c r="C4482" s="42" t="s">
        <v>10551</v>
      </c>
      <c r="D4482" s="42" t="s">
        <v>409</v>
      </c>
      <c r="E4482">
        <v>1054558</v>
      </c>
      <c r="F4482">
        <v>13</v>
      </c>
      <c r="G4482" s="2">
        <v>46170</v>
      </c>
      <c r="H4482" s="42" t="s">
        <v>647</v>
      </c>
      <c r="I4482" s="42" t="s">
        <v>65</v>
      </c>
      <c r="J4482" s="42" t="s">
        <v>420</v>
      </c>
      <c r="K4482" s="42" t="s">
        <v>12033</v>
      </c>
      <c r="L4482" s="2">
        <v>46262</v>
      </c>
      <c r="M4482" s="42" t="s">
        <v>582</v>
      </c>
    </row>
    <row r="4483" spans="1:13" x14ac:dyDescent="0.25">
      <c r="A4483" s="42" t="s">
        <v>164</v>
      </c>
      <c r="B4483" s="42" t="s">
        <v>2</v>
      </c>
      <c r="C4483" s="42" t="s">
        <v>1076</v>
      </c>
      <c r="D4483" s="42" t="s">
        <v>409</v>
      </c>
      <c r="E4483">
        <v>503012</v>
      </c>
      <c r="F4483">
        <v>13</v>
      </c>
      <c r="G4483" s="2">
        <v>45728</v>
      </c>
      <c r="H4483" s="42" t="s">
        <v>647</v>
      </c>
      <c r="I4483" s="42" t="s">
        <v>65</v>
      </c>
      <c r="J4483" s="42" t="s">
        <v>420</v>
      </c>
      <c r="K4483" s="42" t="s">
        <v>1566</v>
      </c>
      <c r="L4483" s="2">
        <v>46262</v>
      </c>
      <c r="M4483" s="42" t="s">
        <v>582</v>
      </c>
    </row>
    <row r="4484" spans="1:13" x14ac:dyDescent="0.25">
      <c r="A4484" s="42" t="s">
        <v>164</v>
      </c>
      <c r="B4484" s="42" t="s">
        <v>2</v>
      </c>
      <c r="C4484" s="42" t="s">
        <v>10552</v>
      </c>
      <c r="D4484" s="42" t="s">
        <v>409</v>
      </c>
      <c r="E4484">
        <v>648959</v>
      </c>
      <c r="F4484">
        <v>13</v>
      </c>
      <c r="G4484" s="2">
        <v>46170</v>
      </c>
      <c r="H4484" s="42" t="s">
        <v>647</v>
      </c>
      <c r="I4484" s="42" t="s">
        <v>65</v>
      </c>
      <c r="J4484" s="42" t="s">
        <v>420</v>
      </c>
      <c r="K4484" s="42" t="s">
        <v>12034</v>
      </c>
      <c r="L4484" s="2">
        <v>46262</v>
      </c>
      <c r="M4484" s="42" t="s">
        <v>582</v>
      </c>
    </row>
    <row r="4485" spans="1:13" x14ac:dyDescent="0.25">
      <c r="A4485" s="42" t="s">
        <v>164</v>
      </c>
      <c r="B4485" s="42" t="s">
        <v>2</v>
      </c>
      <c r="C4485" s="42" t="s">
        <v>10553</v>
      </c>
      <c r="D4485" s="42" t="s">
        <v>409</v>
      </c>
      <c r="E4485">
        <v>714782</v>
      </c>
      <c r="F4485">
        <v>13</v>
      </c>
      <c r="G4485" s="2">
        <v>46170</v>
      </c>
      <c r="H4485" s="42" t="s">
        <v>647</v>
      </c>
      <c r="I4485" s="42" t="s">
        <v>65</v>
      </c>
      <c r="J4485" s="42" t="s">
        <v>420</v>
      </c>
      <c r="K4485" s="42" t="s">
        <v>12032</v>
      </c>
      <c r="L4485" s="2">
        <v>46262</v>
      </c>
      <c r="M4485" s="42" t="s">
        <v>582</v>
      </c>
    </row>
    <row r="4486" spans="1:13" x14ac:dyDescent="0.25">
      <c r="A4486" s="42" t="s">
        <v>164</v>
      </c>
      <c r="B4486" s="42" t="s">
        <v>2</v>
      </c>
      <c r="C4486" s="42" t="s">
        <v>1077</v>
      </c>
      <c r="D4486" s="42" t="s">
        <v>409</v>
      </c>
      <c r="E4486">
        <v>619092</v>
      </c>
      <c r="F4486">
        <v>13</v>
      </c>
      <c r="G4486" s="2">
        <v>45729</v>
      </c>
      <c r="H4486" s="42" t="s">
        <v>647</v>
      </c>
      <c r="I4486" s="42" t="s">
        <v>65</v>
      </c>
      <c r="J4486" s="42" t="s">
        <v>420</v>
      </c>
      <c r="K4486" s="42" t="s">
        <v>1078</v>
      </c>
      <c r="L4486" s="2">
        <v>46262</v>
      </c>
      <c r="M4486" s="42" t="s">
        <v>582</v>
      </c>
    </row>
    <row r="4487" spans="1:13" x14ac:dyDescent="0.25">
      <c r="A4487" s="42" t="s">
        <v>164</v>
      </c>
      <c r="B4487" s="42" t="s">
        <v>2</v>
      </c>
      <c r="C4487" s="42" t="s">
        <v>2476</v>
      </c>
      <c r="D4487" s="42" t="s">
        <v>409</v>
      </c>
      <c r="E4487">
        <v>794172</v>
      </c>
      <c r="F4487">
        <v>13</v>
      </c>
      <c r="G4487" s="2">
        <v>46052</v>
      </c>
      <c r="H4487" s="42" t="s">
        <v>647</v>
      </c>
      <c r="I4487" s="42" t="s">
        <v>65</v>
      </c>
      <c r="J4487" s="42" t="s">
        <v>420</v>
      </c>
      <c r="K4487" s="42" t="s">
        <v>2477</v>
      </c>
      <c r="L4487" s="2">
        <v>46262</v>
      </c>
      <c r="M4487" s="42" t="s">
        <v>582</v>
      </c>
    </row>
    <row r="4488" spans="1:13" x14ac:dyDescent="0.25">
      <c r="A4488" s="42" t="s">
        <v>164</v>
      </c>
      <c r="B4488" s="42" t="s">
        <v>2</v>
      </c>
      <c r="C4488" s="42" t="s">
        <v>2476</v>
      </c>
      <c r="D4488" s="42" t="s">
        <v>409</v>
      </c>
      <c r="E4488">
        <v>2779604.1</v>
      </c>
      <c r="F4488">
        <v>13</v>
      </c>
      <c r="G4488" s="2">
        <v>46052</v>
      </c>
      <c r="H4488" s="42" t="s">
        <v>647</v>
      </c>
      <c r="I4488" s="42" t="s">
        <v>65</v>
      </c>
      <c r="J4488" s="42" t="s">
        <v>420</v>
      </c>
      <c r="K4488" s="42" t="s">
        <v>2477</v>
      </c>
      <c r="L4488" s="2">
        <v>46262</v>
      </c>
      <c r="M4488" s="42" t="s">
        <v>582</v>
      </c>
    </row>
    <row r="4489" spans="1:13" x14ac:dyDescent="0.25">
      <c r="A4489" s="42" t="s">
        <v>164</v>
      </c>
      <c r="B4489" s="42" t="s">
        <v>2</v>
      </c>
      <c r="C4489" s="42" t="s">
        <v>2470</v>
      </c>
      <c r="D4489" s="42" t="s">
        <v>409</v>
      </c>
      <c r="E4489">
        <v>429472</v>
      </c>
      <c r="F4489">
        <v>13</v>
      </c>
      <c r="G4489" s="2">
        <v>45974</v>
      </c>
      <c r="H4489" s="42" t="s">
        <v>647</v>
      </c>
      <c r="I4489" s="42" t="s">
        <v>65</v>
      </c>
      <c r="J4489" s="42" t="s">
        <v>420</v>
      </c>
      <c r="K4489" s="42" t="s">
        <v>2471</v>
      </c>
      <c r="L4489" s="2">
        <v>46262</v>
      </c>
      <c r="M4489" s="42" t="s">
        <v>582</v>
      </c>
    </row>
    <row r="4490" spans="1:13" x14ac:dyDescent="0.25">
      <c r="A4490" s="42" t="s">
        <v>164</v>
      </c>
      <c r="B4490" s="42" t="s">
        <v>2</v>
      </c>
      <c r="C4490" s="42" t="s">
        <v>712</v>
      </c>
      <c r="D4490" s="42" t="s">
        <v>409</v>
      </c>
      <c r="E4490">
        <v>626029</v>
      </c>
      <c r="F4490">
        <v>13</v>
      </c>
      <c r="G4490" s="2">
        <v>45679</v>
      </c>
      <c r="H4490" s="42" t="s">
        <v>647</v>
      </c>
      <c r="I4490" s="42" t="s">
        <v>65</v>
      </c>
      <c r="J4490" s="42" t="s">
        <v>420</v>
      </c>
      <c r="K4490" s="42" t="s">
        <v>774</v>
      </c>
      <c r="L4490" s="2">
        <v>46262</v>
      </c>
      <c r="M4490" s="42" t="s">
        <v>582</v>
      </c>
    </row>
    <row r="4491" spans="1:13" x14ac:dyDescent="0.25">
      <c r="A4491" s="42" t="s">
        <v>164</v>
      </c>
      <c r="B4491" s="42" t="s">
        <v>2</v>
      </c>
      <c r="C4491" s="42" t="s">
        <v>2474</v>
      </c>
      <c r="D4491" s="42" t="s">
        <v>409</v>
      </c>
      <c r="E4491">
        <v>794172</v>
      </c>
      <c r="F4491">
        <v>13</v>
      </c>
      <c r="G4491" s="2">
        <v>46052</v>
      </c>
      <c r="H4491" s="42" t="s">
        <v>647</v>
      </c>
      <c r="I4491" s="42" t="s">
        <v>65</v>
      </c>
      <c r="J4491" s="42" t="s">
        <v>420</v>
      </c>
      <c r="K4491" s="42" t="s">
        <v>2475</v>
      </c>
      <c r="L4491" s="2">
        <v>46261</v>
      </c>
      <c r="M4491" s="42" t="s">
        <v>582</v>
      </c>
    </row>
    <row r="4492" spans="1:13" x14ac:dyDescent="0.25">
      <c r="A4492" s="42" t="s">
        <v>164</v>
      </c>
      <c r="B4492" s="42" t="s">
        <v>2</v>
      </c>
      <c r="C4492" s="42" t="s">
        <v>2476</v>
      </c>
      <c r="D4492" s="42" t="s">
        <v>409</v>
      </c>
      <c r="E4492">
        <v>794172</v>
      </c>
      <c r="F4492">
        <v>13</v>
      </c>
      <c r="G4492" s="2">
        <v>46052</v>
      </c>
      <c r="H4492" s="42" t="s">
        <v>647</v>
      </c>
      <c r="I4492" s="42" t="s">
        <v>65</v>
      </c>
      <c r="J4492" s="42" t="s">
        <v>420</v>
      </c>
      <c r="K4492" s="42" t="s">
        <v>2477</v>
      </c>
      <c r="L4492" s="2">
        <v>46234</v>
      </c>
      <c r="M4492" s="42" t="s">
        <v>582</v>
      </c>
    </row>
    <row r="4493" spans="1:13" x14ac:dyDescent="0.25">
      <c r="A4493" s="42" t="s">
        <v>164</v>
      </c>
      <c r="B4493" s="42" t="s">
        <v>2</v>
      </c>
      <c r="C4493" s="42" t="s">
        <v>2470</v>
      </c>
      <c r="D4493" s="42" t="s">
        <v>409</v>
      </c>
      <c r="E4493">
        <v>429472</v>
      </c>
      <c r="F4493">
        <v>13</v>
      </c>
      <c r="G4493" s="2">
        <v>45974</v>
      </c>
      <c r="H4493" s="42" t="s">
        <v>647</v>
      </c>
      <c r="I4493" s="42" t="s">
        <v>65</v>
      </c>
      <c r="J4493" s="42" t="s">
        <v>420</v>
      </c>
      <c r="K4493" s="42" t="s">
        <v>2471</v>
      </c>
      <c r="L4493" s="2">
        <v>46234</v>
      </c>
      <c r="M4493" s="42" t="s">
        <v>582</v>
      </c>
    </row>
    <row r="4494" spans="1:13" x14ac:dyDescent="0.25">
      <c r="A4494" s="42" t="s">
        <v>164</v>
      </c>
      <c r="B4494" s="42" t="s">
        <v>2</v>
      </c>
      <c r="C4494" s="42" t="s">
        <v>10551</v>
      </c>
      <c r="D4494" s="42" t="s">
        <v>409</v>
      </c>
      <c r="E4494">
        <v>1054558</v>
      </c>
      <c r="F4494">
        <v>13</v>
      </c>
      <c r="G4494" s="2">
        <v>46170</v>
      </c>
      <c r="H4494" s="42" t="s">
        <v>647</v>
      </c>
      <c r="I4494" s="42" t="s">
        <v>65</v>
      </c>
      <c r="J4494" s="42" t="s">
        <v>420</v>
      </c>
      <c r="K4494" s="42" t="s">
        <v>12033</v>
      </c>
      <c r="L4494" s="2">
        <v>46234</v>
      </c>
      <c r="M4494" s="42" t="s">
        <v>582</v>
      </c>
    </row>
    <row r="4495" spans="1:13" x14ac:dyDescent="0.25">
      <c r="A4495" s="42" t="s">
        <v>164</v>
      </c>
      <c r="B4495" s="42" t="s">
        <v>2</v>
      </c>
      <c r="C4495" s="42" t="s">
        <v>10551</v>
      </c>
      <c r="D4495" s="42" t="s">
        <v>409</v>
      </c>
      <c r="E4495">
        <v>1622398</v>
      </c>
      <c r="F4495">
        <v>13</v>
      </c>
      <c r="G4495" s="2">
        <v>46170</v>
      </c>
      <c r="H4495" s="42" t="s">
        <v>647</v>
      </c>
      <c r="I4495" s="42" t="s">
        <v>65</v>
      </c>
      <c r="J4495" s="42" t="s">
        <v>420</v>
      </c>
      <c r="K4495" s="42" t="s">
        <v>12033</v>
      </c>
      <c r="L4495" s="2">
        <v>46234</v>
      </c>
      <c r="M4495" s="42" t="s">
        <v>582</v>
      </c>
    </row>
    <row r="4496" spans="1:13" x14ac:dyDescent="0.25">
      <c r="A4496" s="42" t="s">
        <v>164</v>
      </c>
      <c r="B4496" s="42" t="s">
        <v>2</v>
      </c>
      <c r="C4496" s="42" t="s">
        <v>10552</v>
      </c>
      <c r="D4496" s="42" t="s">
        <v>409</v>
      </c>
      <c r="E4496">
        <v>648959</v>
      </c>
      <c r="F4496">
        <v>13</v>
      </c>
      <c r="G4496" s="2">
        <v>46170</v>
      </c>
      <c r="H4496" s="42" t="s">
        <v>647</v>
      </c>
      <c r="I4496" s="42" t="s">
        <v>65</v>
      </c>
      <c r="J4496" s="42" t="s">
        <v>420</v>
      </c>
      <c r="K4496" s="42" t="s">
        <v>12034</v>
      </c>
      <c r="L4496" s="2">
        <v>46234</v>
      </c>
      <c r="M4496" s="42" t="s">
        <v>582</v>
      </c>
    </row>
    <row r="4497" spans="1:13" x14ac:dyDescent="0.25">
      <c r="A4497" s="42" t="s">
        <v>164</v>
      </c>
      <c r="B4497" s="42" t="s">
        <v>2</v>
      </c>
      <c r="C4497" s="42" t="s">
        <v>10553</v>
      </c>
      <c r="D4497" s="42" t="s">
        <v>409</v>
      </c>
      <c r="E4497">
        <v>714782</v>
      </c>
      <c r="F4497">
        <v>13</v>
      </c>
      <c r="G4497" s="2">
        <v>46170</v>
      </c>
      <c r="H4497" s="42" t="s">
        <v>647</v>
      </c>
      <c r="I4497" s="42" t="s">
        <v>65</v>
      </c>
      <c r="J4497" s="42" t="s">
        <v>420</v>
      </c>
      <c r="K4497" s="42" t="s">
        <v>12032</v>
      </c>
      <c r="L4497" s="2">
        <v>46234</v>
      </c>
      <c r="M4497" s="42" t="s">
        <v>582</v>
      </c>
    </row>
    <row r="4498" spans="1:13" x14ac:dyDescent="0.25">
      <c r="A4498" s="42" t="s">
        <v>164</v>
      </c>
      <c r="B4498" s="42" t="s">
        <v>2</v>
      </c>
      <c r="C4498" s="42" t="s">
        <v>712</v>
      </c>
      <c r="D4498" s="42" t="s">
        <v>409</v>
      </c>
      <c r="E4498">
        <v>626029</v>
      </c>
      <c r="F4498">
        <v>13</v>
      </c>
      <c r="G4498" s="2">
        <v>45679</v>
      </c>
      <c r="H4498" s="42" t="s">
        <v>647</v>
      </c>
      <c r="I4498" s="42" t="s">
        <v>65</v>
      </c>
      <c r="J4498" s="42" t="s">
        <v>420</v>
      </c>
      <c r="K4498" s="42" t="s">
        <v>774</v>
      </c>
      <c r="L4498" s="2">
        <v>46233</v>
      </c>
      <c r="M4498" s="42" t="s">
        <v>582</v>
      </c>
    </row>
    <row r="4499" spans="1:13" x14ac:dyDescent="0.25">
      <c r="A4499" s="42" t="s">
        <v>164</v>
      </c>
      <c r="B4499" s="42" t="s">
        <v>2</v>
      </c>
      <c r="C4499" s="42" t="s">
        <v>1077</v>
      </c>
      <c r="D4499" s="42" t="s">
        <v>409</v>
      </c>
      <c r="E4499">
        <v>755840</v>
      </c>
      <c r="F4499">
        <v>13</v>
      </c>
      <c r="G4499" s="2">
        <v>45729</v>
      </c>
      <c r="H4499" s="42" t="s">
        <v>647</v>
      </c>
      <c r="I4499" s="42" t="s">
        <v>65</v>
      </c>
      <c r="J4499" s="42" t="s">
        <v>420</v>
      </c>
      <c r="K4499" s="42" t="s">
        <v>1078</v>
      </c>
      <c r="L4499" s="2">
        <v>46233</v>
      </c>
      <c r="M4499" s="42" t="s">
        <v>582</v>
      </c>
    </row>
    <row r="4500" spans="1:13" x14ac:dyDescent="0.25">
      <c r="A4500" s="42" t="s">
        <v>164</v>
      </c>
      <c r="B4500" s="42" t="s">
        <v>2</v>
      </c>
      <c r="C4500" s="42" t="s">
        <v>1076</v>
      </c>
      <c r="D4500" s="42" t="s">
        <v>409</v>
      </c>
      <c r="E4500">
        <v>503012</v>
      </c>
      <c r="F4500">
        <v>13</v>
      </c>
      <c r="G4500" s="2">
        <v>45728</v>
      </c>
      <c r="H4500" s="42" t="s">
        <v>647</v>
      </c>
      <c r="I4500" s="42" t="s">
        <v>65</v>
      </c>
      <c r="J4500" s="42" t="s">
        <v>420</v>
      </c>
      <c r="K4500" s="42" t="s">
        <v>1566</v>
      </c>
      <c r="L4500" s="2">
        <v>46233</v>
      </c>
      <c r="M4500" s="42" t="s">
        <v>582</v>
      </c>
    </row>
    <row r="4501" spans="1:13" x14ac:dyDescent="0.25">
      <c r="A4501" s="42" t="s">
        <v>164</v>
      </c>
      <c r="B4501" s="42" t="s">
        <v>2</v>
      </c>
      <c r="C4501" s="42" t="s">
        <v>10553</v>
      </c>
      <c r="D4501" s="42" t="s">
        <v>409</v>
      </c>
      <c r="E4501">
        <v>3816479</v>
      </c>
      <c r="F4501">
        <v>13</v>
      </c>
      <c r="G4501" s="2">
        <v>46170</v>
      </c>
      <c r="H4501" s="42" t="s">
        <v>647</v>
      </c>
      <c r="I4501" s="42" t="s">
        <v>65</v>
      </c>
      <c r="J4501" s="42" t="s">
        <v>420</v>
      </c>
      <c r="K4501" s="42" t="s">
        <v>12032</v>
      </c>
      <c r="L4501" s="2">
        <v>46233</v>
      </c>
      <c r="M4501" s="42" t="s">
        <v>582</v>
      </c>
    </row>
    <row r="4502" spans="1:13" x14ac:dyDescent="0.25">
      <c r="A4502" s="42" t="s">
        <v>164</v>
      </c>
      <c r="B4502" s="42" t="s">
        <v>2</v>
      </c>
      <c r="C4502" s="42" t="s">
        <v>2474</v>
      </c>
      <c r="D4502" s="42" t="s">
        <v>409</v>
      </c>
      <c r="E4502">
        <v>794172</v>
      </c>
      <c r="F4502">
        <v>13</v>
      </c>
      <c r="G4502" s="2">
        <v>46052</v>
      </c>
      <c r="H4502" s="42" t="s">
        <v>647</v>
      </c>
      <c r="I4502" s="42" t="s">
        <v>65</v>
      </c>
      <c r="J4502" s="42" t="s">
        <v>420</v>
      </c>
      <c r="K4502" s="42" t="s">
        <v>2475</v>
      </c>
      <c r="L4502" s="2">
        <v>46233</v>
      </c>
      <c r="M4502" s="42" t="s">
        <v>582</v>
      </c>
    </row>
    <row r="4503" spans="1:13" x14ac:dyDescent="0.25">
      <c r="A4503" s="42" t="s">
        <v>164</v>
      </c>
      <c r="B4503" s="42" t="s">
        <v>2</v>
      </c>
      <c r="C4503" s="42" t="s">
        <v>10552</v>
      </c>
      <c r="D4503" s="42" t="s">
        <v>409</v>
      </c>
      <c r="E4503">
        <v>2839197</v>
      </c>
      <c r="F4503">
        <v>13</v>
      </c>
      <c r="G4503" s="2">
        <v>46170</v>
      </c>
      <c r="H4503" s="42" t="s">
        <v>647</v>
      </c>
      <c r="I4503" s="42" t="s">
        <v>65</v>
      </c>
      <c r="J4503" s="42" t="s">
        <v>420</v>
      </c>
      <c r="K4503" s="42" t="s">
        <v>12034</v>
      </c>
      <c r="L4503" s="2">
        <v>46233</v>
      </c>
      <c r="M4503" s="42" t="s">
        <v>582</v>
      </c>
    </row>
    <row r="4504" spans="1:13" x14ac:dyDescent="0.25">
      <c r="A4504" s="42" t="s">
        <v>164</v>
      </c>
      <c r="B4504" s="42" t="s">
        <v>2</v>
      </c>
      <c r="C4504" s="42" t="s">
        <v>1076</v>
      </c>
      <c r="D4504" s="42" t="s">
        <v>409</v>
      </c>
      <c r="E4504">
        <v>503012</v>
      </c>
      <c r="F4504">
        <v>13</v>
      </c>
      <c r="G4504" s="2">
        <v>45728</v>
      </c>
      <c r="H4504" s="42" t="s">
        <v>647</v>
      </c>
      <c r="I4504" s="42" t="s">
        <v>65</v>
      </c>
      <c r="J4504" s="42" t="s">
        <v>420</v>
      </c>
      <c r="K4504" s="42" t="s">
        <v>1566</v>
      </c>
      <c r="L4504" s="2">
        <v>46203</v>
      </c>
      <c r="M4504" s="42" t="s">
        <v>582</v>
      </c>
    </row>
    <row r="4505" spans="1:13" x14ac:dyDescent="0.25">
      <c r="A4505" s="42" t="s">
        <v>164</v>
      </c>
      <c r="B4505" s="42" t="s">
        <v>2</v>
      </c>
      <c r="C4505" s="42" t="s">
        <v>712</v>
      </c>
      <c r="D4505" s="42" t="s">
        <v>409</v>
      </c>
      <c r="E4505">
        <v>626029</v>
      </c>
      <c r="F4505">
        <v>13</v>
      </c>
      <c r="G4505" s="2">
        <v>45679</v>
      </c>
      <c r="H4505" s="42" t="s">
        <v>647</v>
      </c>
      <c r="I4505" s="42" t="s">
        <v>65</v>
      </c>
      <c r="J4505" s="42" t="s">
        <v>420</v>
      </c>
      <c r="K4505" s="42" t="s">
        <v>774</v>
      </c>
      <c r="L4505" s="2">
        <v>46203</v>
      </c>
      <c r="M4505" s="42" t="s">
        <v>582</v>
      </c>
    </row>
    <row r="4506" spans="1:13" x14ac:dyDescent="0.25">
      <c r="A4506" s="42" t="s">
        <v>164</v>
      </c>
      <c r="B4506" s="42" t="s">
        <v>2</v>
      </c>
      <c r="C4506" s="42" t="s">
        <v>10553</v>
      </c>
      <c r="D4506" s="42" t="s">
        <v>409</v>
      </c>
      <c r="E4506">
        <v>714782</v>
      </c>
      <c r="F4506">
        <v>13</v>
      </c>
      <c r="G4506" s="2">
        <v>46170</v>
      </c>
      <c r="H4506" s="42" t="s">
        <v>647</v>
      </c>
      <c r="I4506" s="42" t="s">
        <v>65</v>
      </c>
      <c r="J4506" s="42" t="s">
        <v>420</v>
      </c>
      <c r="K4506" s="42" t="s">
        <v>12032</v>
      </c>
      <c r="L4506" s="2">
        <v>46199</v>
      </c>
      <c r="M4506" s="42" t="s">
        <v>582</v>
      </c>
    </row>
    <row r="4507" spans="1:13" x14ac:dyDescent="0.25">
      <c r="A4507" s="42" t="s">
        <v>164</v>
      </c>
      <c r="B4507" s="42" t="s">
        <v>2</v>
      </c>
      <c r="C4507" s="42" t="s">
        <v>2476</v>
      </c>
      <c r="D4507" s="42" t="s">
        <v>409</v>
      </c>
      <c r="E4507">
        <v>270262</v>
      </c>
      <c r="F4507">
        <v>13</v>
      </c>
      <c r="G4507" s="2">
        <v>46052</v>
      </c>
      <c r="H4507" s="42" t="s">
        <v>647</v>
      </c>
      <c r="I4507" s="42" t="s">
        <v>65</v>
      </c>
      <c r="J4507" s="42" t="s">
        <v>420</v>
      </c>
      <c r="K4507" s="42" t="s">
        <v>2477</v>
      </c>
      <c r="L4507" s="2">
        <v>46199</v>
      </c>
      <c r="M4507" s="42" t="s">
        <v>582</v>
      </c>
    </row>
    <row r="4508" spans="1:13" x14ac:dyDescent="0.25">
      <c r="A4508" s="42" t="s">
        <v>164</v>
      </c>
      <c r="B4508" s="42" t="s">
        <v>2</v>
      </c>
      <c r="C4508" s="42" t="s">
        <v>10551</v>
      </c>
      <c r="D4508" s="42" t="s">
        <v>409</v>
      </c>
      <c r="E4508">
        <v>1054558</v>
      </c>
      <c r="F4508">
        <v>13</v>
      </c>
      <c r="G4508" s="2">
        <v>46170</v>
      </c>
      <c r="H4508" s="42" t="s">
        <v>647</v>
      </c>
      <c r="I4508" s="42" t="s">
        <v>65</v>
      </c>
      <c r="J4508" s="42" t="s">
        <v>420</v>
      </c>
      <c r="K4508" s="42" t="s">
        <v>12033</v>
      </c>
      <c r="L4508" s="2">
        <v>46199</v>
      </c>
      <c r="M4508" s="42" t="s">
        <v>582</v>
      </c>
    </row>
    <row r="4509" spans="1:13" x14ac:dyDescent="0.25">
      <c r="A4509" s="42" t="s">
        <v>164</v>
      </c>
      <c r="B4509" s="42" t="s">
        <v>2</v>
      </c>
      <c r="C4509" s="42" t="s">
        <v>2474</v>
      </c>
      <c r="D4509" s="42" t="s">
        <v>409</v>
      </c>
      <c r="E4509">
        <v>2779604</v>
      </c>
      <c r="F4509">
        <v>13</v>
      </c>
      <c r="G4509" s="2">
        <v>46052</v>
      </c>
      <c r="H4509" s="42" t="s">
        <v>647</v>
      </c>
      <c r="I4509" s="42" t="s">
        <v>65</v>
      </c>
      <c r="J4509" s="42" t="s">
        <v>420</v>
      </c>
      <c r="K4509" s="42" t="s">
        <v>2475</v>
      </c>
      <c r="L4509" s="2">
        <v>46199</v>
      </c>
      <c r="M4509" s="42" t="s">
        <v>582</v>
      </c>
    </row>
    <row r="4510" spans="1:13" x14ac:dyDescent="0.25">
      <c r="A4510" s="42" t="s">
        <v>164</v>
      </c>
      <c r="B4510" s="42" t="s">
        <v>2</v>
      </c>
      <c r="C4510" s="42" t="s">
        <v>10552</v>
      </c>
      <c r="D4510" s="42" t="s">
        <v>409</v>
      </c>
      <c r="E4510">
        <v>648959</v>
      </c>
      <c r="F4510">
        <v>13</v>
      </c>
      <c r="G4510" s="2">
        <v>46170</v>
      </c>
      <c r="H4510" s="42" t="s">
        <v>647</v>
      </c>
      <c r="I4510" s="42" t="s">
        <v>65</v>
      </c>
      <c r="J4510" s="42" t="s">
        <v>420</v>
      </c>
      <c r="K4510" s="42" t="s">
        <v>12034</v>
      </c>
      <c r="L4510" s="2">
        <v>46198</v>
      </c>
      <c r="M4510" s="42" t="s">
        <v>582</v>
      </c>
    </row>
    <row r="4511" spans="1:13" x14ac:dyDescent="0.25">
      <c r="A4511" s="42" t="s">
        <v>164</v>
      </c>
      <c r="B4511" s="42" t="s">
        <v>2</v>
      </c>
      <c r="C4511" s="42" t="s">
        <v>712</v>
      </c>
      <c r="D4511" s="42" t="s">
        <v>409</v>
      </c>
      <c r="E4511">
        <v>1709639</v>
      </c>
      <c r="F4511">
        <v>13</v>
      </c>
      <c r="G4511" s="2">
        <v>45679</v>
      </c>
      <c r="H4511" s="42" t="s">
        <v>647</v>
      </c>
      <c r="I4511" s="42" t="s">
        <v>65</v>
      </c>
      <c r="J4511" s="42" t="s">
        <v>420</v>
      </c>
      <c r="K4511" s="42" t="s">
        <v>774</v>
      </c>
      <c r="L4511" s="2">
        <v>46171</v>
      </c>
      <c r="M4511" s="42" t="s">
        <v>582</v>
      </c>
    </row>
    <row r="4512" spans="1:13" x14ac:dyDescent="0.25">
      <c r="A4512" s="42" t="s">
        <v>164</v>
      </c>
      <c r="B4512" s="42" t="s">
        <v>2</v>
      </c>
      <c r="C4512" s="42" t="s">
        <v>10051</v>
      </c>
      <c r="D4512" s="42" t="s">
        <v>409</v>
      </c>
      <c r="E4512">
        <v>3615611</v>
      </c>
      <c r="F4512">
        <v>13</v>
      </c>
      <c r="G4512" s="2">
        <v>46149</v>
      </c>
      <c r="H4512" s="42" t="s">
        <v>647</v>
      </c>
      <c r="I4512" s="42" t="s">
        <v>65</v>
      </c>
      <c r="J4512" s="42" t="s">
        <v>420</v>
      </c>
      <c r="K4512" s="42" t="s">
        <v>10052</v>
      </c>
      <c r="L4512" s="2">
        <v>46171</v>
      </c>
      <c r="M4512" s="42" t="s">
        <v>582</v>
      </c>
    </row>
    <row r="4513" spans="1:13" x14ac:dyDescent="0.25">
      <c r="A4513" s="42" t="s">
        <v>164</v>
      </c>
      <c r="B4513" s="42" t="s">
        <v>2</v>
      </c>
      <c r="C4513" s="42" t="s">
        <v>2470</v>
      </c>
      <c r="D4513" s="42" t="s">
        <v>409</v>
      </c>
      <c r="E4513">
        <v>2147364</v>
      </c>
      <c r="F4513">
        <v>13</v>
      </c>
      <c r="G4513" s="2">
        <v>45974</v>
      </c>
      <c r="H4513" s="42" t="s">
        <v>647</v>
      </c>
      <c r="I4513" s="42" t="s">
        <v>65</v>
      </c>
      <c r="J4513" s="42" t="s">
        <v>420</v>
      </c>
      <c r="K4513" s="42" t="s">
        <v>2471</v>
      </c>
      <c r="L4513" s="2">
        <v>46171</v>
      </c>
      <c r="M4513" s="42" t="s">
        <v>582</v>
      </c>
    </row>
    <row r="4514" spans="1:13" x14ac:dyDescent="0.25">
      <c r="A4514" s="42" t="s">
        <v>164</v>
      </c>
      <c r="B4514" s="42" t="s">
        <v>2</v>
      </c>
      <c r="C4514" s="42" t="s">
        <v>2474</v>
      </c>
      <c r="D4514" s="42" t="s">
        <v>409</v>
      </c>
      <c r="E4514">
        <v>4369078</v>
      </c>
      <c r="F4514">
        <v>13</v>
      </c>
      <c r="G4514" s="2">
        <v>46052</v>
      </c>
      <c r="H4514" s="42" t="s">
        <v>647</v>
      </c>
      <c r="I4514" s="42" t="s">
        <v>65</v>
      </c>
      <c r="J4514" s="42" t="s">
        <v>420</v>
      </c>
      <c r="K4514" s="42" t="s">
        <v>2475</v>
      </c>
      <c r="L4514" s="2">
        <v>46171</v>
      </c>
      <c r="M4514" s="42" t="s">
        <v>582</v>
      </c>
    </row>
    <row r="4515" spans="1:13" x14ac:dyDescent="0.25">
      <c r="A4515" s="42" t="s">
        <v>164</v>
      </c>
      <c r="B4515" s="42" t="s">
        <v>2</v>
      </c>
      <c r="C4515" s="42" t="s">
        <v>1077</v>
      </c>
      <c r="D4515" s="42" t="s">
        <v>409</v>
      </c>
      <c r="E4515">
        <v>1227748</v>
      </c>
      <c r="F4515">
        <v>13</v>
      </c>
      <c r="G4515" s="2">
        <v>45729</v>
      </c>
      <c r="H4515" s="42" t="s">
        <v>647</v>
      </c>
      <c r="I4515" s="42" t="s">
        <v>65</v>
      </c>
      <c r="J4515" s="42" t="s">
        <v>420</v>
      </c>
      <c r="K4515" s="42" t="s">
        <v>1078</v>
      </c>
      <c r="L4515" s="2">
        <v>46171</v>
      </c>
      <c r="M4515" s="42" t="s">
        <v>582</v>
      </c>
    </row>
    <row r="4516" spans="1:13" x14ac:dyDescent="0.25">
      <c r="A4516" s="42" t="s">
        <v>164</v>
      </c>
      <c r="B4516" s="42" t="s">
        <v>2</v>
      </c>
      <c r="C4516" s="42" t="s">
        <v>2476</v>
      </c>
      <c r="D4516" s="42" t="s">
        <v>409</v>
      </c>
      <c r="E4516">
        <v>4097692</v>
      </c>
      <c r="F4516">
        <v>13</v>
      </c>
      <c r="G4516" s="2">
        <v>46052</v>
      </c>
      <c r="H4516" s="42" t="s">
        <v>647</v>
      </c>
      <c r="I4516" s="42" t="s">
        <v>65</v>
      </c>
      <c r="J4516" s="42" t="s">
        <v>420</v>
      </c>
      <c r="K4516" s="42" t="s">
        <v>2477</v>
      </c>
      <c r="L4516" s="2">
        <v>46171</v>
      </c>
      <c r="M4516" s="42" t="s">
        <v>582</v>
      </c>
    </row>
    <row r="4517" spans="1:13" x14ac:dyDescent="0.25">
      <c r="A4517" s="42" t="s">
        <v>164</v>
      </c>
      <c r="B4517" s="42" t="s">
        <v>2</v>
      </c>
      <c r="C4517" s="42" t="s">
        <v>10553</v>
      </c>
      <c r="D4517" s="42" t="s">
        <v>409</v>
      </c>
      <c r="E4517">
        <v>4780643</v>
      </c>
      <c r="F4517">
        <v>13</v>
      </c>
      <c r="G4517" s="2">
        <v>46170</v>
      </c>
      <c r="H4517" s="42" t="s">
        <v>647</v>
      </c>
      <c r="I4517" s="42" t="s">
        <v>65</v>
      </c>
      <c r="J4517" s="42" t="s">
        <v>420</v>
      </c>
      <c r="K4517" s="42" t="s">
        <v>12032</v>
      </c>
      <c r="L4517" s="2">
        <v>46170</v>
      </c>
      <c r="M4517" s="42" t="s">
        <v>582</v>
      </c>
    </row>
    <row r="4518" spans="1:13" x14ac:dyDescent="0.25">
      <c r="A4518" s="42" t="s">
        <v>164</v>
      </c>
      <c r="B4518" s="42" t="s">
        <v>2</v>
      </c>
      <c r="C4518" s="42" t="s">
        <v>10551</v>
      </c>
      <c r="D4518" s="42" t="s">
        <v>409</v>
      </c>
      <c r="E4518">
        <v>1593669</v>
      </c>
      <c r="F4518">
        <v>13</v>
      </c>
      <c r="G4518" s="2">
        <v>46170</v>
      </c>
      <c r="H4518" s="42" t="s">
        <v>647</v>
      </c>
      <c r="I4518" s="42" t="s">
        <v>65</v>
      </c>
      <c r="J4518" s="42" t="s">
        <v>420</v>
      </c>
      <c r="K4518" s="42" t="s">
        <v>12033</v>
      </c>
      <c r="L4518" s="2">
        <v>46170</v>
      </c>
      <c r="M4518" s="42" t="s">
        <v>582</v>
      </c>
    </row>
    <row r="4519" spans="1:13" x14ac:dyDescent="0.25">
      <c r="A4519" s="42" t="s">
        <v>164</v>
      </c>
      <c r="B4519" s="42" t="s">
        <v>2</v>
      </c>
      <c r="C4519" s="42" t="s">
        <v>10552</v>
      </c>
      <c r="D4519" s="42" t="s">
        <v>409</v>
      </c>
      <c r="E4519">
        <v>3449064</v>
      </c>
      <c r="F4519">
        <v>13</v>
      </c>
      <c r="G4519" s="2">
        <v>46170</v>
      </c>
      <c r="H4519" s="42" t="s">
        <v>647</v>
      </c>
      <c r="I4519" s="42" t="s">
        <v>65</v>
      </c>
      <c r="J4519" s="42" t="s">
        <v>420</v>
      </c>
      <c r="K4519" s="42" t="s">
        <v>12034</v>
      </c>
      <c r="L4519" s="2">
        <v>46170</v>
      </c>
      <c r="M4519" s="42" t="s">
        <v>582</v>
      </c>
    </row>
    <row r="4520" spans="1:13" x14ac:dyDescent="0.25">
      <c r="A4520" s="42" t="s">
        <v>164</v>
      </c>
      <c r="B4520" s="42" t="s">
        <v>2</v>
      </c>
      <c r="C4520" s="42" t="s">
        <v>1077</v>
      </c>
      <c r="D4520" s="42" t="s">
        <v>409</v>
      </c>
      <c r="E4520">
        <v>920811</v>
      </c>
      <c r="F4520">
        <v>13</v>
      </c>
      <c r="G4520" s="2">
        <v>45729</v>
      </c>
      <c r="H4520" s="42" t="s">
        <v>647</v>
      </c>
      <c r="I4520" s="42" t="s">
        <v>65</v>
      </c>
      <c r="J4520" s="42" t="s">
        <v>420</v>
      </c>
      <c r="K4520" s="42" t="s">
        <v>1078</v>
      </c>
      <c r="L4520" s="2">
        <v>46142</v>
      </c>
      <c r="M4520" s="42" t="s">
        <v>582</v>
      </c>
    </row>
    <row r="4521" spans="1:13" x14ac:dyDescent="0.25">
      <c r="A4521" s="42" t="s">
        <v>164</v>
      </c>
      <c r="B4521" s="42" t="s">
        <v>2</v>
      </c>
      <c r="C4521" s="42" t="s">
        <v>712</v>
      </c>
      <c r="D4521" s="42" t="s">
        <v>409</v>
      </c>
      <c r="E4521">
        <v>1459484</v>
      </c>
      <c r="F4521">
        <v>13</v>
      </c>
      <c r="G4521" s="2">
        <v>45679</v>
      </c>
      <c r="H4521" s="42" t="s">
        <v>647</v>
      </c>
      <c r="I4521" s="42" t="s">
        <v>65</v>
      </c>
      <c r="J4521" s="42" t="s">
        <v>420</v>
      </c>
      <c r="K4521" s="42" t="s">
        <v>774</v>
      </c>
      <c r="L4521" s="2">
        <v>46142</v>
      </c>
      <c r="M4521" s="42" t="s">
        <v>582</v>
      </c>
    </row>
    <row r="4522" spans="1:13" x14ac:dyDescent="0.25">
      <c r="A4522" s="42" t="s">
        <v>164</v>
      </c>
      <c r="B4522" s="42" t="s">
        <v>2</v>
      </c>
      <c r="C4522" s="42" t="s">
        <v>1077</v>
      </c>
      <c r="D4522" s="42" t="s">
        <v>409</v>
      </c>
      <c r="E4522">
        <v>613874</v>
      </c>
      <c r="F4522">
        <v>13</v>
      </c>
      <c r="G4522" s="2">
        <v>45729</v>
      </c>
      <c r="H4522" s="42" t="s">
        <v>647</v>
      </c>
      <c r="I4522" s="42" t="s">
        <v>65</v>
      </c>
      <c r="J4522" s="42" t="s">
        <v>420</v>
      </c>
      <c r="K4522" s="42" t="s">
        <v>1078</v>
      </c>
      <c r="L4522" s="2">
        <v>46108</v>
      </c>
      <c r="M4522" s="42" t="s">
        <v>582</v>
      </c>
    </row>
    <row r="4523" spans="1:13" x14ac:dyDescent="0.25">
      <c r="A4523" s="42" t="s">
        <v>164</v>
      </c>
      <c r="B4523" s="42" t="s">
        <v>2</v>
      </c>
      <c r="C4523" s="42" t="s">
        <v>2470</v>
      </c>
      <c r="D4523" s="42" t="s">
        <v>409</v>
      </c>
      <c r="E4523">
        <v>1982179</v>
      </c>
      <c r="F4523">
        <v>13</v>
      </c>
      <c r="G4523" s="2">
        <v>45974</v>
      </c>
      <c r="H4523" s="42" t="s">
        <v>647</v>
      </c>
      <c r="I4523" s="42" t="s">
        <v>65</v>
      </c>
      <c r="J4523" s="42" t="s">
        <v>420</v>
      </c>
      <c r="K4523" s="42" t="s">
        <v>2471</v>
      </c>
      <c r="L4523" s="2">
        <v>46108</v>
      </c>
      <c r="M4523" s="42" t="s">
        <v>582</v>
      </c>
    </row>
    <row r="4524" spans="1:13" x14ac:dyDescent="0.25">
      <c r="A4524" s="42" t="s">
        <v>164</v>
      </c>
      <c r="B4524" s="42" t="s">
        <v>2</v>
      </c>
      <c r="C4524" s="42" t="s">
        <v>1076</v>
      </c>
      <c r="D4524" s="42" t="s">
        <v>409</v>
      </c>
      <c r="E4524">
        <v>979855</v>
      </c>
      <c r="F4524">
        <v>13</v>
      </c>
      <c r="G4524" s="2">
        <v>45728</v>
      </c>
      <c r="H4524" s="42" t="s">
        <v>647</v>
      </c>
      <c r="I4524" s="42" t="s">
        <v>65</v>
      </c>
      <c r="J4524" s="42" t="s">
        <v>420</v>
      </c>
      <c r="K4524" s="42" t="s">
        <v>1566</v>
      </c>
      <c r="L4524" s="2">
        <v>46080</v>
      </c>
      <c r="M4524" s="42" t="s">
        <v>582</v>
      </c>
    </row>
    <row r="4525" spans="1:13" x14ac:dyDescent="0.25">
      <c r="A4525" s="42" t="s">
        <v>164</v>
      </c>
      <c r="B4525" s="42" t="s">
        <v>2</v>
      </c>
      <c r="C4525" s="42" t="s">
        <v>1077</v>
      </c>
      <c r="D4525" s="42" t="s">
        <v>409</v>
      </c>
      <c r="E4525">
        <v>2685694</v>
      </c>
      <c r="F4525">
        <v>13</v>
      </c>
      <c r="G4525" s="2">
        <v>45729</v>
      </c>
      <c r="H4525" s="42" t="s">
        <v>647</v>
      </c>
      <c r="I4525" s="42" t="s">
        <v>65</v>
      </c>
      <c r="J4525" s="42" t="s">
        <v>420</v>
      </c>
      <c r="K4525" s="42" t="s">
        <v>1078</v>
      </c>
      <c r="L4525" s="2">
        <v>46080</v>
      </c>
      <c r="M4525" s="42" t="s">
        <v>582</v>
      </c>
    </row>
    <row r="4526" spans="1:13" x14ac:dyDescent="0.25">
      <c r="A4526" s="42" t="s">
        <v>164</v>
      </c>
      <c r="B4526" s="42" t="s">
        <v>2</v>
      </c>
      <c r="C4526" s="42" t="s">
        <v>2470</v>
      </c>
      <c r="D4526" s="42" t="s">
        <v>409</v>
      </c>
      <c r="E4526">
        <v>1982179</v>
      </c>
      <c r="F4526">
        <v>13</v>
      </c>
      <c r="G4526" s="2">
        <v>45974</v>
      </c>
      <c r="H4526" s="42" t="s">
        <v>647</v>
      </c>
      <c r="I4526" s="42" t="s">
        <v>65</v>
      </c>
      <c r="J4526" s="42" t="s">
        <v>420</v>
      </c>
      <c r="K4526" s="42" t="s">
        <v>2471</v>
      </c>
      <c r="L4526" s="2">
        <v>46080</v>
      </c>
      <c r="M4526" s="42" t="s">
        <v>582</v>
      </c>
    </row>
    <row r="4527" spans="1:13" x14ac:dyDescent="0.25">
      <c r="A4527" s="42" t="s">
        <v>164</v>
      </c>
      <c r="B4527" s="42" t="s">
        <v>2</v>
      </c>
      <c r="C4527" s="42" t="s">
        <v>1077</v>
      </c>
      <c r="D4527" s="42" t="s">
        <v>409</v>
      </c>
      <c r="E4527">
        <v>1534685</v>
      </c>
      <c r="F4527">
        <v>13</v>
      </c>
      <c r="G4527" s="2">
        <v>45729</v>
      </c>
      <c r="H4527" s="42" t="s">
        <v>647</v>
      </c>
      <c r="I4527" s="42" t="s">
        <v>65</v>
      </c>
      <c r="J4527" s="42" t="s">
        <v>420</v>
      </c>
      <c r="K4527" s="42" t="s">
        <v>1078</v>
      </c>
      <c r="L4527" s="2">
        <v>46052</v>
      </c>
      <c r="M4527" s="42" t="s">
        <v>582</v>
      </c>
    </row>
    <row r="4528" spans="1:13" x14ac:dyDescent="0.25">
      <c r="A4528" s="42" t="s">
        <v>164</v>
      </c>
      <c r="B4528" s="42" t="s">
        <v>2</v>
      </c>
      <c r="C4528" s="42" t="s">
        <v>1413</v>
      </c>
      <c r="D4528" s="42" t="s">
        <v>409</v>
      </c>
      <c r="E4528">
        <v>0</v>
      </c>
      <c r="F4528">
        <v>24</v>
      </c>
      <c r="G4528" s="2">
        <v>45826</v>
      </c>
      <c r="H4528" s="42" t="s">
        <v>647</v>
      </c>
      <c r="I4528" s="42" t="s">
        <v>65</v>
      </c>
      <c r="J4528" s="42" t="s">
        <v>420</v>
      </c>
      <c r="K4528" s="42" t="s">
        <v>1414</v>
      </c>
      <c r="L4528" s="2">
        <v>46387</v>
      </c>
      <c r="M4528" s="42" t="s">
        <v>582</v>
      </c>
    </row>
    <row r="4529" spans="1:13" x14ac:dyDescent="0.25">
      <c r="A4529" s="42" t="s">
        <v>164</v>
      </c>
      <c r="B4529" s="42" t="s">
        <v>2</v>
      </c>
      <c r="C4529" s="42" t="s">
        <v>1415</v>
      </c>
      <c r="D4529" s="42" t="s">
        <v>409</v>
      </c>
      <c r="E4529">
        <v>0</v>
      </c>
      <c r="F4529">
        <v>19</v>
      </c>
      <c r="G4529" s="2">
        <v>45826</v>
      </c>
      <c r="H4529" s="42" t="s">
        <v>647</v>
      </c>
      <c r="I4529" s="42" t="s">
        <v>65</v>
      </c>
      <c r="J4529" s="42" t="s">
        <v>420</v>
      </c>
      <c r="K4529" s="42" t="s">
        <v>1416</v>
      </c>
      <c r="L4529" s="2">
        <v>46387</v>
      </c>
      <c r="M4529" s="42" t="s">
        <v>582</v>
      </c>
    </row>
    <row r="4530" spans="1:13" x14ac:dyDescent="0.25">
      <c r="A4530" s="42" t="s">
        <v>164</v>
      </c>
      <c r="B4530" s="42" t="s">
        <v>2</v>
      </c>
      <c r="C4530" s="42" t="s">
        <v>579</v>
      </c>
      <c r="D4530" s="42" t="s">
        <v>409</v>
      </c>
      <c r="E4530">
        <v>0</v>
      </c>
      <c r="F4530">
        <v>28</v>
      </c>
      <c r="G4530" s="2">
        <v>45511</v>
      </c>
      <c r="H4530" s="42" t="s">
        <v>647</v>
      </c>
      <c r="I4530" s="42" t="s">
        <v>65</v>
      </c>
      <c r="J4530" s="42" t="s">
        <v>420</v>
      </c>
      <c r="K4530" s="42" t="s">
        <v>580</v>
      </c>
      <c r="L4530" s="2">
        <v>46387</v>
      </c>
      <c r="M4530" s="42" t="s">
        <v>582</v>
      </c>
    </row>
    <row r="4531" spans="1:13" x14ac:dyDescent="0.25">
      <c r="A4531" s="42" t="s">
        <v>164</v>
      </c>
      <c r="B4531" s="42" t="s">
        <v>2</v>
      </c>
      <c r="C4531" s="42" t="s">
        <v>646</v>
      </c>
      <c r="D4531" s="42" t="s">
        <v>409</v>
      </c>
      <c r="E4531">
        <v>0</v>
      </c>
      <c r="F4531">
        <v>23</v>
      </c>
      <c r="G4531" s="2">
        <v>45588</v>
      </c>
      <c r="H4531" s="42" t="s">
        <v>647</v>
      </c>
      <c r="I4531" s="42" t="s">
        <v>65</v>
      </c>
      <c r="J4531" s="42" t="s">
        <v>420</v>
      </c>
      <c r="K4531" s="42" t="s">
        <v>654</v>
      </c>
      <c r="L4531" s="2">
        <v>46381</v>
      </c>
      <c r="M4531" s="42" t="s">
        <v>582</v>
      </c>
    </row>
    <row r="4532" spans="1:13" x14ac:dyDescent="0.25">
      <c r="A4532" s="42" t="s">
        <v>164</v>
      </c>
      <c r="B4532" s="42" t="s">
        <v>2</v>
      </c>
      <c r="C4532" s="42" t="s">
        <v>1415</v>
      </c>
      <c r="D4532" s="42" t="s">
        <v>409</v>
      </c>
      <c r="E4532">
        <v>0</v>
      </c>
      <c r="F4532">
        <v>19</v>
      </c>
      <c r="G4532" s="2">
        <v>45826</v>
      </c>
      <c r="H4532" s="42" t="s">
        <v>647</v>
      </c>
      <c r="I4532" s="42" t="s">
        <v>65</v>
      </c>
      <c r="J4532" s="42" t="s">
        <v>420</v>
      </c>
      <c r="K4532" s="42" t="s">
        <v>1416</v>
      </c>
      <c r="L4532" s="2">
        <v>46353</v>
      </c>
      <c r="M4532" s="42" t="s">
        <v>582</v>
      </c>
    </row>
    <row r="4533" spans="1:13" x14ac:dyDescent="0.25">
      <c r="A4533" s="42" t="s">
        <v>164</v>
      </c>
      <c r="B4533" s="42" t="s">
        <v>2</v>
      </c>
      <c r="C4533" s="42" t="s">
        <v>577</v>
      </c>
      <c r="D4533" s="42" t="s">
        <v>409</v>
      </c>
      <c r="E4533">
        <v>0</v>
      </c>
      <c r="F4533">
        <v>29</v>
      </c>
      <c r="G4533" s="2">
        <v>45511</v>
      </c>
      <c r="H4533" s="42" t="s">
        <v>647</v>
      </c>
      <c r="I4533" s="42" t="s">
        <v>65</v>
      </c>
      <c r="J4533" s="42" t="s">
        <v>420</v>
      </c>
      <c r="K4533" s="42" t="s">
        <v>578</v>
      </c>
      <c r="L4533" s="2">
        <v>46353</v>
      </c>
      <c r="M4533" s="42" t="s">
        <v>582</v>
      </c>
    </row>
    <row r="4534" spans="1:13" x14ac:dyDescent="0.25">
      <c r="A4534" s="42" t="s">
        <v>164</v>
      </c>
      <c r="B4534" s="42" t="s">
        <v>2</v>
      </c>
      <c r="C4534" s="42" t="s">
        <v>646</v>
      </c>
      <c r="D4534" s="42" t="s">
        <v>409</v>
      </c>
      <c r="E4534">
        <v>0</v>
      </c>
      <c r="F4534">
        <v>23</v>
      </c>
      <c r="G4534" s="2">
        <v>45588</v>
      </c>
      <c r="H4534" s="42" t="s">
        <v>647</v>
      </c>
      <c r="I4534" s="42" t="s">
        <v>65</v>
      </c>
      <c r="J4534" s="42" t="s">
        <v>420</v>
      </c>
      <c r="K4534" s="42" t="s">
        <v>654</v>
      </c>
      <c r="L4534" s="2">
        <v>46353</v>
      </c>
      <c r="M4534" s="42" t="s">
        <v>582</v>
      </c>
    </row>
    <row r="4535" spans="1:13" x14ac:dyDescent="0.25">
      <c r="A4535" s="42" t="s">
        <v>164</v>
      </c>
      <c r="B4535" s="42" t="s">
        <v>2</v>
      </c>
      <c r="C4535" s="42" t="s">
        <v>1413</v>
      </c>
      <c r="D4535" s="42" t="s">
        <v>409</v>
      </c>
      <c r="E4535">
        <v>0</v>
      </c>
      <c r="F4535">
        <v>24</v>
      </c>
      <c r="G4535" s="2">
        <v>45826</v>
      </c>
      <c r="H4535" s="42" t="s">
        <v>647</v>
      </c>
      <c r="I4535" s="42" t="s">
        <v>65</v>
      </c>
      <c r="J4535" s="42" t="s">
        <v>420</v>
      </c>
      <c r="K4535" s="42" t="s">
        <v>1414</v>
      </c>
      <c r="L4535" s="2">
        <v>46352</v>
      </c>
      <c r="M4535" s="42" t="s">
        <v>582</v>
      </c>
    </row>
    <row r="4536" spans="1:13" x14ac:dyDescent="0.25">
      <c r="A4536" s="42" t="s">
        <v>164</v>
      </c>
      <c r="B4536" s="42" t="s">
        <v>2</v>
      </c>
      <c r="C4536" s="42" t="s">
        <v>1415</v>
      </c>
      <c r="D4536" s="42" t="s">
        <v>409</v>
      </c>
      <c r="E4536">
        <v>0</v>
      </c>
      <c r="F4536">
        <v>19</v>
      </c>
      <c r="G4536" s="2">
        <v>45826</v>
      </c>
      <c r="H4536" s="42" t="s">
        <v>647</v>
      </c>
      <c r="I4536" s="42" t="s">
        <v>65</v>
      </c>
      <c r="J4536" s="42" t="s">
        <v>420</v>
      </c>
      <c r="K4536" s="42" t="s">
        <v>1416</v>
      </c>
      <c r="L4536" s="2">
        <v>46325</v>
      </c>
      <c r="M4536" s="42" t="s">
        <v>582</v>
      </c>
    </row>
    <row r="4537" spans="1:13" x14ac:dyDescent="0.25">
      <c r="A4537" s="42" t="s">
        <v>164</v>
      </c>
      <c r="B4537" s="42" t="s">
        <v>2</v>
      </c>
      <c r="C4537" s="42" t="s">
        <v>646</v>
      </c>
      <c r="D4537" s="42" t="s">
        <v>409</v>
      </c>
      <c r="E4537">
        <v>0</v>
      </c>
      <c r="F4537">
        <v>23</v>
      </c>
      <c r="G4537" s="2">
        <v>45588</v>
      </c>
      <c r="H4537" s="42" t="s">
        <v>647</v>
      </c>
      <c r="I4537" s="42" t="s">
        <v>65</v>
      </c>
      <c r="J4537" s="42" t="s">
        <v>420</v>
      </c>
      <c r="K4537" s="42" t="s">
        <v>654</v>
      </c>
      <c r="L4537" s="2">
        <v>46325</v>
      </c>
      <c r="M4537" s="42" t="s">
        <v>582</v>
      </c>
    </row>
    <row r="4538" spans="1:13" x14ac:dyDescent="0.25">
      <c r="A4538" s="42" t="s">
        <v>164</v>
      </c>
      <c r="B4538" s="42" t="s">
        <v>2</v>
      </c>
      <c r="C4538" s="42" t="s">
        <v>577</v>
      </c>
      <c r="D4538" s="42" t="s">
        <v>409</v>
      </c>
      <c r="E4538">
        <v>0</v>
      </c>
      <c r="F4538">
        <v>29</v>
      </c>
      <c r="G4538" s="2">
        <v>45511</v>
      </c>
      <c r="H4538" s="42" t="s">
        <v>647</v>
      </c>
      <c r="I4538" s="42" t="s">
        <v>65</v>
      </c>
      <c r="J4538" s="42" t="s">
        <v>420</v>
      </c>
      <c r="K4538" s="42" t="s">
        <v>578</v>
      </c>
      <c r="L4538" s="2">
        <v>46325</v>
      </c>
      <c r="M4538" s="42" t="s">
        <v>582</v>
      </c>
    </row>
    <row r="4539" spans="1:13" x14ac:dyDescent="0.25">
      <c r="A4539" s="42" t="s">
        <v>164</v>
      </c>
      <c r="B4539" s="42" t="s">
        <v>2</v>
      </c>
      <c r="C4539" s="42" t="s">
        <v>579</v>
      </c>
      <c r="D4539" s="42" t="s">
        <v>409</v>
      </c>
      <c r="E4539">
        <v>0</v>
      </c>
      <c r="F4539">
        <v>28</v>
      </c>
      <c r="G4539" s="2">
        <v>45511</v>
      </c>
      <c r="H4539" s="42" t="s">
        <v>647</v>
      </c>
      <c r="I4539" s="42" t="s">
        <v>65</v>
      </c>
      <c r="J4539" s="42" t="s">
        <v>420</v>
      </c>
      <c r="K4539" s="42" t="s">
        <v>580</v>
      </c>
      <c r="L4539" s="2">
        <v>46325</v>
      </c>
      <c r="M4539" s="42" t="s">
        <v>582</v>
      </c>
    </row>
    <row r="4540" spans="1:13" x14ac:dyDescent="0.25">
      <c r="A4540" s="42" t="s">
        <v>164</v>
      </c>
      <c r="B4540" s="42" t="s">
        <v>2</v>
      </c>
      <c r="C4540" s="42" t="s">
        <v>1413</v>
      </c>
      <c r="D4540" s="42" t="s">
        <v>409</v>
      </c>
      <c r="E4540">
        <v>0</v>
      </c>
      <c r="F4540">
        <v>24</v>
      </c>
      <c r="G4540" s="2">
        <v>45826</v>
      </c>
      <c r="H4540" s="42" t="s">
        <v>647</v>
      </c>
      <c r="I4540" s="42" t="s">
        <v>65</v>
      </c>
      <c r="J4540" s="42" t="s">
        <v>420</v>
      </c>
      <c r="K4540" s="42" t="s">
        <v>1414</v>
      </c>
      <c r="L4540" s="2">
        <v>46325</v>
      </c>
      <c r="M4540" s="42" t="s">
        <v>582</v>
      </c>
    </row>
    <row r="4541" spans="1:13" x14ac:dyDescent="0.25">
      <c r="A4541" s="42" t="s">
        <v>164</v>
      </c>
      <c r="B4541" s="42" t="s">
        <v>2</v>
      </c>
      <c r="C4541" s="42" t="s">
        <v>646</v>
      </c>
      <c r="D4541" s="42" t="s">
        <v>409</v>
      </c>
      <c r="E4541">
        <v>0</v>
      </c>
      <c r="F4541">
        <v>23</v>
      </c>
      <c r="G4541" s="2">
        <v>45588</v>
      </c>
      <c r="H4541" s="42" t="s">
        <v>647</v>
      </c>
      <c r="I4541" s="42" t="s">
        <v>65</v>
      </c>
      <c r="J4541" s="42" t="s">
        <v>420</v>
      </c>
      <c r="K4541" s="42" t="s">
        <v>654</v>
      </c>
      <c r="L4541" s="2">
        <v>46295</v>
      </c>
      <c r="M4541" s="42" t="s">
        <v>582</v>
      </c>
    </row>
    <row r="4542" spans="1:13" x14ac:dyDescent="0.25">
      <c r="A4542" s="42" t="s">
        <v>164</v>
      </c>
      <c r="B4542" s="42" t="s">
        <v>2</v>
      </c>
      <c r="C4542" s="42" t="s">
        <v>1491</v>
      </c>
      <c r="D4542" s="42" t="s">
        <v>409</v>
      </c>
      <c r="E4542">
        <v>0</v>
      </c>
      <c r="F4542">
        <v>17</v>
      </c>
      <c r="G4542" s="2">
        <v>45855</v>
      </c>
      <c r="H4542" s="42" t="s">
        <v>647</v>
      </c>
      <c r="I4542" s="42" t="s">
        <v>65</v>
      </c>
      <c r="J4542" s="42" t="s">
        <v>420</v>
      </c>
      <c r="K4542" s="42" t="s">
        <v>1492</v>
      </c>
      <c r="L4542" s="2">
        <v>46295</v>
      </c>
      <c r="M4542" s="42" t="s">
        <v>582</v>
      </c>
    </row>
    <row r="4543" spans="1:13" x14ac:dyDescent="0.25">
      <c r="A4543" s="42" t="s">
        <v>164</v>
      </c>
      <c r="B4543" s="42" t="s">
        <v>2</v>
      </c>
      <c r="C4543" s="42" t="s">
        <v>1491</v>
      </c>
      <c r="D4543" s="42" t="s">
        <v>409</v>
      </c>
      <c r="E4543">
        <v>0</v>
      </c>
      <c r="F4543">
        <v>17</v>
      </c>
      <c r="G4543" s="2">
        <v>45855</v>
      </c>
      <c r="H4543" s="42" t="s">
        <v>647</v>
      </c>
      <c r="I4543" s="42" t="s">
        <v>65</v>
      </c>
      <c r="J4543" s="42" t="s">
        <v>420</v>
      </c>
      <c r="K4543" s="42" t="s">
        <v>1492</v>
      </c>
      <c r="L4543" s="2">
        <v>46295</v>
      </c>
      <c r="M4543" s="42" t="s">
        <v>582</v>
      </c>
    </row>
    <row r="4544" spans="1:13" x14ac:dyDescent="0.25">
      <c r="A4544" s="42" t="s">
        <v>164</v>
      </c>
      <c r="B4544" s="42" t="s">
        <v>2</v>
      </c>
      <c r="C4544" s="42" t="s">
        <v>1415</v>
      </c>
      <c r="D4544" s="42" t="s">
        <v>409</v>
      </c>
      <c r="E4544">
        <v>0</v>
      </c>
      <c r="F4544">
        <v>19</v>
      </c>
      <c r="G4544" s="2">
        <v>45826</v>
      </c>
      <c r="H4544" s="42" t="s">
        <v>647</v>
      </c>
      <c r="I4544" s="42" t="s">
        <v>65</v>
      </c>
      <c r="J4544" s="42" t="s">
        <v>420</v>
      </c>
      <c r="K4544" s="42" t="s">
        <v>1416</v>
      </c>
      <c r="L4544" s="2">
        <v>46295</v>
      </c>
      <c r="M4544" s="42" t="s">
        <v>582</v>
      </c>
    </row>
    <row r="4545" spans="1:13" x14ac:dyDescent="0.25">
      <c r="A4545" s="42" t="s">
        <v>164</v>
      </c>
      <c r="B4545" s="42" t="s">
        <v>2</v>
      </c>
      <c r="C4545" s="42" t="s">
        <v>579</v>
      </c>
      <c r="D4545" s="42" t="s">
        <v>409</v>
      </c>
      <c r="E4545">
        <v>0</v>
      </c>
      <c r="F4545">
        <v>28</v>
      </c>
      <c r="G4545" s="2">
        <v>45511</v>
      </c>
      <c r="H4545" s="42" t="s">
        <v>647</v>
      </c>
      <c r="I4545" s="42" t="s">
        <v>65</v>
      </c>
      <c r="J4545" s="42" t="s">
        <v>420</v>
      </c>
      <c r="K4545" s="42" t="s">
        <v>580</v>
      </c>
      <c r="L4545" s="2">
        <v>46295</v>
      </c>
      <c r="M4545" s="42" t="s">
        <v>582</v>
      </c>
    </row>
    <row r="4546" spans="1:13" x14ac:dyDescent="0.25">
      <c r="A4546" s="42" t="s">
        <v>164</v>
      </c>
      <c r="B4546" s="42" t="s">
        <v>2</v>
      </c>
      <c r="C4546" s="42" t="s">
        <v>1491</v>
      </c>
      <c r="D4546" s="42" t="s">
        <v>409</v>
      </c>
      <c r="E4546">
        <v>0</v>
      </c>
      <c r="F4546">
        <v>17</v>
      </c>
      <c r="G4546" s="2">
        <v>45855</v>
      </c>
      <c r="H4546" s="42" t="s">
        <v>647</v>
      </c>
      <c r="I4546" s="42" t="s">
        <v>65</v>
      </c>
      <c r="J4546" s="42" t="s">
        <v>420</v>
      </c>
      <c r="K4546" s="42" t="s">
        <v>1492</v>
      </c>
      <c r="L4546" s="2">
        <v>46295</v>
      </c>
      <c r="M4546" s="42" t="s">
        <v>582</v>
      </c>
    </row>
    <row r="4547" spans="1:13" x14ac:dyDescent="0.25">
      <c r="A4547" s="42" t="s">
        <v>164</v>
      </c>
      <c r="B4547" s="42" t="s">
        <v>2</v>
      </c>
      <c r="C4547" s="42" t="s">
        <v>1413</v>
      </c>
      <c r="D4547" s="42" t="s">
        <v>409</v>
      </c>
      <c r="E4547">
        <v>0</v>
      </c>
      <c r="F4547">
        <v>24</v>
      </c>
      <c r="G4547" s="2">
        <v>45826</v>
      </c>
      <c r="H4547" s="42" t="s">
        <v>647</v>
      </c>
      <c r="I4547" s="42" t="s">
        <v>65</v>
      </c>
      <c r="J4547" s="42" t="s">
        <v>420</v>
      </c>
      <c r="K4547" s="42" t="s">
        <v>1414</v>
      </c>
      <c r="L4547" s="2">
        <v>46295</v>
      </c>
      <c r="M4547" s="42" t="s">
        <v>582</v>
      </c>
    </row>
    <row r="4548" spans="1:13" x14ac:dyDescent="0.25">
      <c r="A4548" s="42" t="s">
        <v>164</v>
      </c>
      <c r="B4548" s="42" t="s">
        <v>2</v>
      </c>
      <c r="C4548" s="42" t="s">
        <v>577</v>
      </c>
      <c r="D4548" s="42" t="s">
        <v>409</v>
      </c>
      <c r="E4548">
        <v>0</v>
      </c>
      <c r="F4548">
        <v>29</v>
      </c>
      <c r="G4548" s="2">
        <v>45511</v>
      </c>
      <c r="H4548" s="42" t="s">
        <v>647</v>
      </c>
      <c r="I4548" s="42" t="s">
        <v>65</v>
      </c>
      <c r="J4548" s="42" t="s">
        <v>420</v>
      </c>
      <c r="K4548" s="42" t="s">
        <v>578</v>
      </c>
      <c r="L4548" s="2">
        <v>46290</v>
      </c>
      <c r="M4548" s="42" t="s">
        <v>582</v>
      </c>
    </row>
    <row r="4549" spans="1:13" x14ac:dyDescent="0.25">
      <c r="A4549" s="42" t="s">
        <v>164</v>
      </c>
      <c r="B4549" s="42" t="s">
        <v>2</v>
      </c>
      <c r="C4549" s="42" t="s">
        <v>1071</v>
      </c>
      <c r="D4549" s="42" t="s">
        <v>409</v>
      </c>
      <c r="E4549">
        <v>0</v>
      </c>
      <c r="F4549">
        <v>23</v>
      </c>
      <c r="G4549" s="2">
        <v>45728</v>
      </c>
      <c r="H4549" s="42" t="s">
        <v>647</v>
      </c>
      <c r="I4549" s="42" t="s">
        <v>65</v>
      </c>
      <c r="J4549" s="42" t="s">
        <v>420</v>
      </c>
      <c r="K4549" s="42" t="s">
        <v>1565</v>
      </c>
      <c r="L4549" s="2">
        <v>46290</v>
      </c>
      <c r="M4549" s="42" t="s">
        <v>582</v>
      </c>
    </row>
    <row r="4550" spans="1:13" x14ac:dyDescent="0.25">
      <c r="A4550" s="42" t="s">
        <v>164</v>
      </c>
      <c r="B4550" s="42" t="s">
        <v>2</v>
      </c>
      <c r="C4550" s="42" t="s">
        <v>579</v>
      </c>
      <c r="D4550" s="42" t="s">
        <v>409</v>
      </c>
      <c r="E4550">
        <v>0</v>
      </c>
      <c r="F4550">
        <v>28</v>
      </c>
      <c r="G4550" s="2">
        <v>45511</v>
      </c>
      <c r="H4550" s="42" t="s">
        <v>647</v>
      </c>
      <c r="I4550" s="42" t="s">
        <v>65</v>
      </c>
      <c r="J4550" s="42" t="s">
        <v>420</v>
      </c>
      <c r="K4550" s="42" t="s">
        <v>580</v>
      </c>
      <c r="L4550" s="2">
        <v>46262</v>
      </c>
      <c r="M4550" s="42" t="s">
        <v>582</v>
      </c>
    </row>
    <row r="4551" spans="1:13" x14ac:dyDescent="0.25">
      <c r="A4551" s="42" t="s">
        <v>164</v>
      </c>
      <c r="B4551" s="42" t="s">
        <v>2</v>
      </c>
      <c r="C4551" s="42" t="s">
        <v>577</v>
      </c>
      <c r="D4551" s="42" t="s">
        <v>409</v>
      </c>
      <c r="E4551">
        <v>0</v>
      </c>
      <c r="F4551">
        <v>29</v>
      </c>
      <c r="G4551" s="2">
        <v>45511</v>
      </c>
      <c r="H4551" s="42" t="s">
        <v>647</v>
      </c>
      <c r="I4551" s="42" t="s">
        <v>65</v>
      </c>
      <c r="J4551" s="42" t="s">
        <v>420</v>
      </c>
      <c r="K4551" s="42" t="s">
        <v>578</v>
      </c>
      <c r="L4551" s="2">
        <v>46262</v>
      </c>
      <c r="M4551" s="42" t="s">
        <v>582</v>
      </c>
    </row>
    <row r="4552" spans="1:13" x14ac:dyDescent="0.25">
      <c r="A4552" s="42" t="s">
        <v>164</v>
      </c>
      <c r="B4552" s="42" t="s">
        <v>2</v>
      </c>
      <c r="C4552" s="42" t="s">
        <v>1413</v>
      </c>
      <c r="D4552" s="42" t="s">
        <v>409</v>
      </c>
      <c r="E4552">
        <v>0</v>
      </c>
      <c r="F4552">
        <v>24</v>
      </c>
      <c r="G4552" s="2">
        <v>45826</v>
      </c>
      <c r="H4552" s="42" t="s">
        <v>647</v>
      </c>
      <c r="I4552" s="42" t="s">
        <v>65</v>
      </c>
      <c r="J4552" s="42" t="s">
        <v>420</v>
      </c>
      <c r="K4552" s="42" t="s">
        <v>1414</v>
      </c>
      <c r="L4552" s="2">
        <v>46262</v>
      </c>
      <c r="M4552" s="42" t="s">
        <v>582</v>
      </c>
    </row>
    <row r="4553" spans="1:13" x14ac:dyDescent="0.25">
      <c r="A4553" s="42" t="s">
        <v>164</v>
      </c>
      <c r="B4553" s="42" t="s">
        <v>2</v>
      </c>
      <c r="C4553" s="42" t="s">
        <v>560</v>
      </c>
      <c r="D4553" s="42" t="s">
        <v>409</v>
      </c>
      <c r="E4553">
        <v>0</v>
      </c>
      <c r="F4553">
        <v>23</v>
      </c>
      <c r="G4553" s="2">
        <v>45439</v>
      </c>
      <c r="H4553" s="42" t="s">
        <v>647</v>
      </c>
      <c r="I4553" s="42" t="s">
        <v>65</v>
      </c>
      <c r="J4553" s="42" t="s">
        <v>420</v>
      </c>
      <c r="K4553" s="42" t="s">
        <v>561</v>
      </c>
      <c r="L4553" s="2">
        <v>46262</v>
      </c>
      <c r="M4553" s="42" t="s">
        <v>582</v>
      </c>
    </row>
    <row r="4554" spans="1:13" x14ac:dyDescent="0.25">
      <c r="A4554" s="42" t="s">
        <v>164</v>
      </c>
      <c r="B4554" s="42" t="s">
        <v>2</v>
      </c>
      <c r="C4554" s="42" t="s">
        <v>1071</v>
      </c>
      <c r="D4554" s="42" t="s">
        <v>409</v>
      </c>
      <c r="E4554">
        <v>0</v>
      </c>
      <c r="F4554">
        <v>23</v>
      </c>
      <c r="G4554" s="2">
        <v>45728</v>
      </c>
      <c r="H4554" s="42" t="s">
        <v>647</v>
      </c>
      <c r="I4554" s="42" t="s">
        <v>65</v>
      </c>
      <c r="J4554" s="42" t="s">
        <v>420</v>
      </c>
      <c r="K4554" s="42" t="s">
        <v>1565</v>
      </c>
      <c r="L4554" s="2">
        <v>46262</v>
      </c>
      <c r="M4554" s="42" t="s">
        <v>582</v>
      </c>
    </row>
    <row r="4555" spans="1:13" x14ac:dyDescent="0.25">
      <c r="A4555" s="42" t="s">
        <v>164</v>
      </c>
      <c r="B4555" s="42" t="s">
        <v>2</v>
      </c>
      <c r="C4555" s="42" t="s">
        <v>1072</v>
      </c>
      <c r="D4555" s="42" t="s">
        <v>409</v>
      </c>
      <c r="E4555">
        <v>0</v>
      </c>
      <c r="F4555">
        <v>23</v>
      </c>
      <c r="G4555" s="2">
        <v>45720</v>
      </c>
      <c r="H4555" s="42" t="s">
        <v>647</v>
      </c>
      <c r="I4555" s="42" t="s">
        <v>65</v>
      </c>
      <c r="J4555" s="42" t="s">
        <v>420</v>
      </c>
      <c r="K4555" s="42" t="s">
        <v>1073</v>
      </c>
      <c r="L4555" s="2">
        <v>46262</v>
      </c>
      <c r="M4555" s="42" t="s">
        <v>582</v>
      </c>
    </row>
    <row r="4556" spans="1:13" x14ac:dyDescent="0.25">
      <c r="A4556" s="42" t="s">
        <v>164</v>
      </c>
      <c r="B4556" s="42" t="s">
        <v>2</v>
      </c>
      <c r="C4556" s="42" t="s">
        <v>10049</v>
      </c>
      <c r="D4556" s="42" t="s">
        <v>409</v>
      </c>
      <c r="E4556">
        <v>0</v>
      </c>
      <c r="F4556">
        <v>14</v>
      </c>
      <c r="G4556" s="2">
        <v>46149</v>
      </c>
      <c r="H4556" s="42" t="s">
        <v>647</v>
      </c>
      <c r="I4556" s="42" t="s">
        <v>65</v>
      </c>
      <c r="J4556" s="42" t="s">
        <v>420</v>
      </c>
      <c r="K4556" s="42" t="s">
        <v>10050</v>
      </c>
      <c r="L4556" s="2">
        <v>46262</v>
      </c>
      <c r="M4556" s="42" t="s">
        <v>582</v>
      </c>
    </row>
    <row r="4557" spans="1:13" x14ac:dyDescent="0.25">
      <c r="A4557" s="42" t="s">
        <v>164</v>
      </c>
      <c r="B4557" s="42" t="s">
        <v>2</v>
      </c>
      <c r="C4557" s="42" t="s">
        <v>1491</v>
      </c>
      <c r="D4557" s="42" t="s">
        <v>409</v>
      </c>
      <c r="E4557">
        <v>0</v>
      </c>
      <c r="F4557">
        <v>17</v>
      </c>
      <c r="G4557" s="2">
        <v>45855</v>
      </c>
      <c r="H4557" s="42" t="s">
        <v>647</v>
      </c>
      <c r="I4557" s="42" t="s">
        <v>65</v>
      </c>
      <c r="J4557" s="42" t="s">
        <v>420</v>
      </c>
      <c r="K4557" s="42" t="s">
        <v>1492</v>
      </c>
      <c r="L4557" s="2">
        <v>46262</v>
      </c>
      <c r="M4557" s="42" t="s">
        <v>582</v>
      </c>
    </row>
    <row r="4558" spans="1:13" x14ac:dyDescent="0.25">
      <c r="A4558" s="42" t="s">
        <v>164</v>
      </c>
      <c r="B4558" s="42" t="s">
        <v>2</v>
      </c>
      <c r="C4558" s="42" t="s">
        <v>646</v>
      </c>
      <c r="D4558" s="42" t="s">
        <v>409</v>
      </c>
      <c r="E4558">
        <v>0</v>
      </c>
      <c r="F4558">
        <v>23</v>
      </c>
      <c r="G4558" s="2">
        <v>45588</v>
      </c>
      <c r="H4558" s="42" t="s">
        <v>647</v>
      </c>
      <c r="I4558" s="42" t="s">
        <v>65</v>
      </c>
      <c r="J4558" s="42" t="s">
        <v>420</v>
      </c>
      <c r="K4558" s="42" t="s">
        <v>654</v>
      </c>
      <c r="L4558" s="2">
        <v>46262</v>
      </c>
      <c r="M4558" s="42" t="s">
        <v>582</v>
      </c>
    </row>
    <row r="4559" spans="1:13" x14ac:dyDescent="0.25">
      <c r="A4559" s="42" t="s">
        <v>164</v>
      </c>
      <c r="B4559" s="42" t="s">
        <v>2</v>
      </c>
      <c r="C4559" s="42" t="s">
        <v>564</v>
      </c>
      <c r="D4559" s="42" t="s">
        <v>409</v>
      </c>
      <c r="E4559">
        <v>0</v>
      </c>
      <c r="F4559">
        <v>23</v>
      </c>
      <c r="G4559" s="2">
        <v>45439</v>
      </c>
      <c r="H4559" s="42" t="s">
        <v>647</v>
      </c>
      <c r="I4559" s="42" t="s">
        <v>65</v>
      </c>
      <c r="J4559" s="42" t="s">
        <v>420</v>
      </c>
      <c r="K4559" s="42" t="s">
        <v>565</v>
      </c>
      <c r="L4559" s="2">
        <v>46262</v>
      </c>
      <c r="M4559" s="42" t="s">
        <v>582</v>
      </c>
    </row>
    <row r="4560" spans="1:13" x14ac:dyDescent="0.25">
      <c r="A4560" s="42" t="s">
        <v>164</v>
      </c>
      <c r="B4560" s="42" t="s">
        <v>2</v>
      </c>
      <c r="C4560" s="42" t="s">
        <v>1415</v>
      </c>
      <c r="D4560" s="42" t="s">
        <v>409</v>
      </c>
      <c r="E4560">
        <v>0</v>
      </c>
      <c r="F4560">
        <v>19</v>
      </c>
      <c r="G4560" s="2">
        <v>45826</v>
      </c>
      <c r="H4560" s="42" t="s">
        <v>647</v>
      </c>
      <c r="I4560" s="42" t="s">
        <v>65</v>
      </c>
      <c r="J4560" s="42" t="s">
        <v>420</v>
      </c>
      <c r="K4560" s="42" t="s">
        <v>1416</v>
      </c>
      <c r="L4560" s="2">
        <v>46262</v>
      </c>
      <c r="M4560" s="42" t="s">
        <v>582</v>
      </c>
    </row>
    <row r="4561" spans="1:13" x14ac:dyDescent="0.25">
      <c r="A4561" s="42" t="s">
        <v>164</v>
      </c>
      <c r="B4561" s="42" t="s">
        <v>2</v>
      </c>
      <c r="C4561" s="42" t="s">
        <v>1074</v>
      </c>
      <c r="D4561" s="42" t="s">
        <v>409</v>
      </c>
      <c r="E4561">
        <v>0</v>
      </c>
      <c r="F4561">
        <v>14</v>
      </c>
      <c r="G4561" s="2">
        <v>45720</v>
      </c>
      <c r="H4561" s="42" t="s">
        <v>647</v>
      </c>
      <c r="I4561" s="42" t="s">
        <v>65</v>
      </c>
      <c r="J4561" s="42" t="s">
        <v>420</v>
      </c>
      <c r="K4561" s="42" t="s">
        <v>1075</v>
      </c>
      <c r="L4561" s="2">
        <v>46261</v>
      </c>
      <c r="M4561" s="42" t="s">
        <v>582</v>
      </c>
    </row>
    <row r="4562" spans="1:13" x14ac:dyDescent="0.25">
      <c r="A4562" s="42" t="s">
        <v>164</v>
      </c>
      <c r="B4562" s="42" t="s">
        <v>2</v>
      </c>
      <c r="C4562" s="42" t="s">
        <v>2472</v>
      </c>
      <c r="D4562" s="42" t="s">
        <v>409</v>
      </c>
      <c r="E4562">
        <v>0</v>
      </c>
      <c r="F4562">
        <v>14</v>
      </c>
      <c r="G4562" s="2">
        <v>46052</v>
      </c>
      <c r="H4562" s="42" t="s">
        <v>647</v>
      </c>
      <c r="I4562" s="42" t="s">
        <v>65</v>
      </c>
      <c r="J4562" s="42" t="s">
        <v>420</v>
      </c>
      <c r="K4562" s="42" t="s">
        <v>2473</v>
      </c>
      <c r="L4562" s="2">
        <v>46234</v>
      </c>
      <c r="M4562" s="42" t="s">
        <v>582</v>
      </c>
    </row>
    <row r="4563" spans="1:13" x14ac:dyDescent="0.25">
      <c r="A4563" s="42" t="s">
        <v>164</v>
      </c>
      <c r="B4563" s="42" t="s">
        <v>2</v>
      </c>
      <c r="C4563" s="42" t="s">
        <v>1413</v>
      </c>
      <c r="D4563" s="42" t="s">
        <v>409</v>
      </c>
      <c r="E4563">
        <v>0</v>
      </c>
      <c r="F4563">
        <v>24</v>
      </c>
      <c r="G4563" s="2">
        <v>45826</v>
      </c>
      <c r="H4563" s="42" t="s">
        <v>647</v>
      </c>
      <c r="I4563" s="42" t="s">
        <v>65</v>
      </c>
      <c r="J4563" s="42" t="s">
        <v>420</v>
      </c>
      <c r="K4563" s="42" t="s">
        <v>1414</v>
      </c>
      <c r="L4563" s="2">
        <v>46234</v>
      </c>
      <c r="M4563" s="42" t="s">
        <v>582</v>
      </c>
    </row>
    <row r="4564" spans="1:13" x14ac:dyDescent="0.25">
      <c r="A4564" s="42" t="s">
        <v>164</v>
      </c>
      <c r="B4564" s="42" t="s">
        <v>2</v>
      </c>
      <c r="C4564" s="42" t="s">
        <v>1415</v>
      </c>
      <c r="D4564" s="42" t="s">
        <v>409</v>
      </c>
      <c r="E4564">
        <v>0</v>
      </c>
      <c r="F4564">
        <v>19</v>
      </c>
      <c r="G4564" s="2">
        <v>45826</v>
      </c>
      <c r="H4564" s="42" t="s">
        <v>647</v>
      </c>
      <c r="I4564" s="42" t="s">
        <v>65</v>
      </c>
      <c r="J4564" s="42" t="s">
        <v>420</v>
      </c>
      <c r="K4564" s="42" t="s">
        <v>1416</v>
      </c>
      <c r="L4564" s="2">
        <v>46234</v>
      </c>
      <c r="M4564" s="42" t="s">
        <v>582</v>
      </c>
    </row>
    <row r="4565" spans="1:13" x14ac:dyDescent="0.25">
      <c r="A4565" s="42" t="s">
        <v>164</v>
      </c>
      <c r="B4565" s="42" t="s">
        <v>2</v>
      </c>
      <c r="C4565" s="42" t="s">
        <v>1072</v>
      </c>
      <c r="D4565" s="42" t="s">
        <v>409</v>
      </c>
      <c r="E4565">
        <v>0</v>
      </c>
      <c r="F4565">
        <v>23</v>
      </c>
      <c r="G4565" s="2">
        <v>45720</v>
      </c>
      <c r="H4565" s="42" t="s">
        <v>647</v>
      </c>
      <c r="I4565" s="42" t="s">
        <v>65</v>
      </c>
      <c r="J4565" s="42" t="s">
        <v>420</v>
      </c>
      <c r="K4565" s="42" t="s">
        <v>1073</v>
      </c>
      <c r="L4565" s="2">
        <v>46234</v>
      </c>
      <c r="M4565" s="42" t="s">
        <v>582</v>
      </c>
    </row>
    <row r="4566" spans="1:13" x14ac:dyDescent="0.25">
      <c r="A4566" s="42" t="s">
        <v>164</v>
      </c>
      <c r="B4566" s="42" t="s">
        <v>2</v>
      </c>
      <c r="C4566" s="42" t="s">
        <v>2472</v>
      </c>
      <c r="D4566" s="42" t="s">
        <v>409</v>
      </c>
      <c r="E4566">
        <v>0</v>
      </c>
      <c r="F4566">
        <v>14</v>
      </c>
      <c r="G4566" s="2">
        <v>46052</v>
      </c>
      <c r="H4566" s="42" t="s">
        <v>647</v>
      </c>
      <c r="I4566" s="42" t="s">
        <v>65</v>
      </c>
      <c r="J4566" s="42" t="s">
        <v>420</v>
      </c>
      <c r="K4566" s="42" t="s">
        <v>2473</v>
      </c>
      <c r="L4566" s="2">
        <v>46234</v>
      </c>
      <c r="M4566" s="42" t="s">
        <v>582</v>
      </c>
    </row>
    <row r="4567" spans="1:13" x14ac:dyDescent="0.25">
      <c r="A4567" s="42" t="s">
        <v>164</v>
      </c>
      <c r="B4567" s="42" t="s">
        <v>2</v>
      </c>
      <c r="C4567" s="42" t="s">
        <v>10049</v>
      </c>
      <c r="D4567" s="42" t="s">
        <v>409</v>
      </c>
      <c r="E4567">
        <v>0</v>
      </c>
      <c r="F4567">
        <v>14</v>
      </c>
      <c r="G4567" s="2">
        <v>46149</v>
      </c>
      <c r="H4567" s="42" t="s">
        <v>647</v>
      </c>
      <c r="I4567" s="42" t="s">
        <v>65</v>
      </c>
      <c r="J4567" s="42" t="s">
        <v>420</v>
      </c>
      <c r="K4567" s="42" t="s">
        <v>10050</v>
      </c>
      <c r="L4567" s="2">
        <v>46234</v>
      </c>
      <c r="M4567" s="42" t="s">
        <v>582</v>
      </c>
    </row>
    <row r="4568" spans="1:13" x14ac:dyDescent="0.25">
      <c r="A4568" s="42" t="s">
        <v>164</v>
      </c>
      <c r="B4568" s="42" t="s">
        <v>2</v>
      </c>
      <c r="C4568" s="42" t="s">
        <v>577</v>
      </c>
      <c r="D4568" s="42" t="s">
        <v>409</v>
      </c>
      <c r="E4568">
        <v>0</v>
      </c>
      <c r="F4568">
        <v>29</v>
      </c>
      <c r="G4568" s="2">
        <v>45511</v>
      </c>
      <c r="H4568" s="42" t="s">
        <v>647</v>
      </c>
      <c r="I4568" s="42" t="s">
        <v>65</v>
      </c>
      <c r="J4568" s="42" t="s">
        <v>420</v>
      </c>
      <c r="K4568" s="42" t="s">
        <v>578</v>
      </c>
      <c r="L4568" s="2">
        <v>46234</v>
      </c>
      <c r="M4568" s="42" t="s">
        <v>582</v>
      </c>
    </row>
    <row r="4569" spans="1:13" x14ac:dyDescent="0.25">
      <c r="A4569" s="42" t="s">
        <v>164</v>
      </c>
      <c r="B4569" s="42" t="s">
        <v>2</v>
      </c>
      <c r="C4569" s="42" t="s">
        <v>579</v>
      </c>
      <c r="D4569" s="42" t="s">
        <v>409</v>
      </c>
      <c r="E4569">
        <v>0</v>
      </c>
      <c r="F4569">
        <v>28</v>
      </c>
      <c r="G4569" s="2">
        <v>45511</v>
      </c>
      <c r="H4569" s="42" t="s">
        <v>647</v>
      </c>
      <c r="I4569" s="42" t="s">
        <v>65</v>
      </c>
      <c r="J4569" s="42" t="s">
        <v>420</v>
      </c>
      <c r="K4569" s="42" t="s">
        <v>580</v>
      </c>
      <c r="L4569" s="2">
        <v>46234</v>
      </c>
      <c r="M4569" s="42" t="s">
        <v>582</v>
      </c>
    </row>
    <row r="4570" spans="1:13" x14ac:dyDescent="0.25">
      <c r="A4570" s="42" t="s">
        <v>164</v>
      </c>
      <c r="B4570" s="42" t="s">
        <v>2</v>
      </c>
      <c r="C4570" s="42" t="s">
        <v>1100</v>
      </c>
      <c r="D4570" s="42" t="s">
        <v>409</v>
      </c>
      <c r="E4570">
        <v>0</v>
      </c>
      <c r="F4570">
        <v>19</v>
      </c>
      <c r="G4570" s="2">
        <v>45586</v>
      </c>
      <c r="H4570" s="42" t="s">
        <v>647</v>
      </c>
      <c r="I4570" s="42" t="s">
        <v>65</v>
      </c>
      <c r="J4570" s="42" t="s">
        <v>420</v>
      </c>
      <c r="K4570" s="42" t="s">
        <v>759</v>
      </c>
      <c r="L4570" s="2">
        <v>46234</v>
      </c>
      <c r="M4570" s="42" t="s">
        <v>582</v>
      </c>
    </row>
    <row r="4571" spans="1:13" x14ac:dyDescent="0.25">
      <c r="A4571" s="42" t="s">
        <v>164</v>
      </c>
      <c r="B4571" s="42" t="s">
        <v>2</v>
      </c>
      <c r="C4571" s="42" t="s">
        <v>713</v>
      </c>
      <c r="D4571" s="42" t="s">
        <v>409</v>
      </c>
      <c r="E4571">
        <v>0</v>
      </c>
      <c r="F4571">
        <v>15</v>
      </c>
      <c r="G4571" s="2">
        <v>45679</v>
      </c>
      <c r="H4571" s="42" t="s">
        <v>647</v>
      </c>
      <c r="I4571" s="42" t="s">
        <v>65</v>
      </c>
      <c r="J4571" s="42" t="s">
        <v>420</v>
      </c>
      <c r="K4571" s="42" t="s">
        <v>775</v>
      </c>
      <c r="L4571" s="2">
        <v>46234</v>
      </c>
      <c r="M4571" s="42" t="s">
        <v>582</v>
      </c>
    </row>
    <row r="4572" spans="1:13" x14ac:dyDescent="0.25">
      <c r="A4572" s="42" t="s">
        <v>164</v>
      </c>
      <c r="B4572" s="42" t="s">
        <v>2</v>
      </c>
      <c r="C4572" s="42" t="s">
        <v>560</v>
      </c>
      <c r="D4572" s="42" t="s">
        <v>409</v>
      </c>
      <c r="E4572">
        <v>0</v>
      </c>
      <c r="F4572">
        <v>23</v>
      </c>
      <c r="G4572" s="2">
        <v>45439</v>
      </c>
      <c r="H4572" s="42" t="s">
        <v>647</v>
      </c>
      <c r="I4572" s="42" t="s">
        <v>65</v>
      </c>
      <c r="J4572" s="42" t="s">
        <v>420</v>
      </c>
      <c r="K4572" s="42" t="s">
        <v>561</v>
      </c>
      <c r="L4572" s="2">
        <v>46233</v>
      </c>
      <c r="M4572" s="42" t="s">
        <v>582</v>
      </c>
    </row>
    <row r="4573" spans="1:13" x14ac:dyDescent="0.25">
      <c r="A4573" s="42" t="s">
        <v>164</v>
      </c>
      <c r="B4573" s="42" t="s">
        <v>2</v>
      </c>
      <c r="C4573" s="42" t="s">
        <v>1491</v>
      </c>
      <c r="D4573" s="42" t="s">
        <v>409</v>
      </c>
      <c r="E4573">
        <v>0</v>
      </c>
      <c r="F4573">
        <v>17</v>
      </c>
      <c r="G4573" s="2">
        <v>45855</v>
      </c>
      <c r="H4573" s="42" t="s">
        <v>647</v>
      </c>
      <c r="I4573" s="42" t="s">
        <v>65</v>
      </c>
      <c r="J4573" s="42" t="s">
        <v>420</v>
      </c>
      <c r="K4573" s="42" t="s">
        <v>1492</v>
      </c>
      <c r="L4573" s="2">
        <v>46233</v>
      </c>
      <c r="M4573" s="42" t="s">
        <v>582</v>
      </c>
    </row>
    <row r="4574" spans="1:13" x14ac:dyDescent="0.25">
      <c r="A4574" s="42" t="s">
        <v>164</v>
      </c>
      <c r="B4574" s="42" t="s">
        <v>2</v>
      </c>
      <c r="C4574" s="42" t="s">
        <v>646</v>
      </c>
      <c r="D4574" s="42" t="s">
        <v>409</v>
      </c>
      <c r="E4574">
        <v>0</v>
      </c>
      <c r="F4574">
        <v>23</v>
      </c>
      <c r="G4574" s="2">
        <v>45588</v>
      </c>
      <c r="H4574" s="42" t="s">
        <v>647</v>
      </c>
      <c r="I4574" s="42" t="s">
        <v>65</v>
      </c>
      <c r="J4574" s="42" t="s">
        <v>420</v>
      </c>
      <c r="K4574" s="42" t="s">
        <v>654</v>
      </c>
      <c r="L4574" s="2">
        <v>46233</v>
      </c>
      <c r="M4574" s="42" t="s">
        <v>582</v>
      </c>
    </row>
    <row r="4575" spans="1:13" x14ac:dyDescent="0.25">
      <c r="A4575" s="42" t="s">
        <v>164</v>
      </c>
      <c r="B4575" s="42" t="s">
        <v>2</v>
      </c>
      <c r="C4575" s="42" t="s">
        <v>1071</v>
      </c>
      <c r="D4575" s="42" t="s">
        <v>409</v>
      </c>
      <c r="E4575">
        <v>0</v>
      </c>
      <c r="F4575">
        <v>23</v>
      </c>
      <c r="G4575" s="2">
        <v>45728</v>
      </c>
      <c r="H4575" s="42" t="s">
        <v>647</v>
      </c>
      <c r="I4575" s="42" t="s">
        <v>65</v>
      </c>
      <c r="J4575" s="42" t="s">
        <v>420</v>
      </c>
      <c r="K4575" s="42" t="s">
        <v>1565</v>
      </c>
      <c r="L4575" s="2">
        <v>46233</v>
      </c>
      <c r="M4575" s="42" t="s">
        <v>582</v>
      </c>
    </row>
    <row r="4576" spans="1:13" x14ac:dyDescent="0.25">
      <c r="A4576" s="42" t="s">
        <v>164</v>
      </c>
      <c r="B4576" s="42" t="s">
        <v>2</v>
      </c>
      <c r="C4576" s="42" t="s">
        <v>1272</v>
      </c>
      <c r="D4576" s="42" t="s">
        <v>409</v>
      </c>
      <c r="E4576">
        <v>0</v>
      </c>
      <c r="F4576">
        <v>18</v>
      </c>
      <c r="G4576" s="2">
        <v>45764</v>
      </c>
      <c r="H4576" s="42" t="s">
        <v>647</v>
      </c>
      <c r="I4576" s="42" t="s">
        <v>65</v>
      </c>
      <c r="J4576" s="42" t="s">
        <v>420</v>
      </c>
      <c r="K4576" s="42" t="s">
        <v>1273</v>
      </c>
      <c r="L4576" s="2">
        <v>46233</v>
      </c>
      <c r="M4576" s="42" t="s">
        <v>582</v>
      </c>
    </row>
    <row r="4577" spans="1:13" x14ac:dyDescent="0.25">
      <c r="A4577" s="42" t="s">
        <v>164</v>
      </c>
      <c r="B4577" s="42" t="s">
        <v>2</v>
      </c>
      <c r="C4577" s="42" t="s">
        <v>10049</v>
      </c>
      <c r="D4577" s="42" t="s">
        <v>409</v>
      </c>
      <c r="E4577">
        <v>0</v>
      </c>
      <c r="F4577">
        <v>14</v>
      </c>
      <c r="G4577" s="2">
        <v>46149</v>
      </c>
      <c r="H4577" s="42" t="s">
        <v>647</v>
      </c>
      <c r="I4577" s="42" t="s">
        <v>65</v>
      </c>
      <c r="J4577" s="42" t="s">
        <v>420</v>
      </c>
      <c r="K4577" s="42" t="s">
        <v>10050</v>
      </c>
      <c r="L4577" s="2">
        <v>46233</v>
      </c>
      <c r="M4577" s="42" t="s">
        <v>582</v>
      </c>
    </row>
    <row r="4578" spans="1:13" x14ac:dyDescent="0.25">
      <c r="A4578" s="42" t="s">
        <v>164</v>
      </c>
      <c r="B4578" s="42" t="s">
        <v>2</v>
      </c>
      <c r="C4578" s="42" t="s">
        <v>556</v>
      </c>
      <c r="D4578" s="42" t="s">
        <v>409</v>
      </c>
      <c r="E4578">
        <v>0</v>
      </c>
      <c r="F4578">
        <v>25</v>
      </c>
      <c r="G4578" s="2">
        <v>45421</v>
      </c>
      <c r="H4578" s="42" t="s">
        <v>647</v>
      </c>
      <c r="I4578" s="42" t="s">
        <v>65</v>
      </c>
      <c r="J4578" s="42" t="s">
        <v>420</v>
      </c>
      <c r="K4578" s="42" t="s">
        <v>557</v>
      </c>
      <c r="L4578" s="2">
        <v>46204</v>
      </c>
      <c r="M4578" s="42" t="s">
        <v>582</v>
      </c>
    </row>
    <row r="4579" spans="1:13" x14ac:dyDescent="0.25">
      <c r="A4579" s="42" t="s">
        <v>164</v>
      </c>
      <c r="B4579" s="42" t="s">
        <v>2</v>
      </c>
      <c r="C4579" s="42" t="s">
        <v>564</v>
      </c>
      <c r="D4579" s="42" t="s">
        <v>409</v>
      </c>
      <c r="E4579">
        <v>0</v>
      </c>
      <c r="F4579">
        <v>23</v>
      </c>
      <c r="G4579" s="2">
        <v>45439</v>
      </c>
      <c r="H4579" s="42" t="s">
        <v>647</v>
      </c>
      <c r="I4579" s="42" t="s">
        <v>65</v>
      </c>
      <c r="J4579" s="42" t="s">
        <v>420</v>
      </c>
      <c r="K4579" s="42" t="s">
        <v>565</v>
      </c>
      <c r="L4579" s="2">
        <v>46203</v>
      </c>
      <c r="M4579" s="42" t="s">
        <v>582</v>
      </c>
    </row>
    <row r="4580" spans="1:13" x14ac:dyDescent="0.25">
      <c r="A4580" s="42" t="s">
        <v>164</v>
      </c>
      <c r="B4580" s="42" t="s">
        <v>2</v>
      </c>
      <c r="C4580" s="42" t="s">
        <v>558</v>
      </c>
      <c r="D4580" s="42" t="s">
        <v>409</v>
      </c>
      <c r="E4580">
        <v>0</v>
      </c>
      <c r="F4580">
        <v>23</v>
      </c>
      <c r="G4580" s="2">
        <v>45439</v>
      </c>
      <c r="H4580" s="42" t="s">
        <v>647</v>
      </c>
      <c r="I4580" s="42" t="s">
        <v>65</v>
      </c>
      <c r="J4580" s="42" t="s">
        <v>420</v>
      </c>
      <c r="K4580" s="42" t="s">
        <v>559</v>
      </c>
      <c r="L4580" s="2">
        <v>46203</v>
      </c>
      <c r="M4580" s="42" t="s">
        <v>582</v>
      </c>
    </row>
    <row r="4581" spans="1:13" x14ac:dyDescent="0.25">
      <c r="A4581" s="42" t="s">
        <v>164</v>
      </c>
      <c r="B4581" s="42" t="s">
        <v>2</v>
      </c>
      <c r="C4581" s="42" t="s">
        <v>560</v>
      </c>
      <c r="D4581" s="42" t="s">
        <v>409</v>
      </c>
      <c r="E4581">
        <v>0</v>
      </c>
      <c r="F4581">
        <v>23</v>
      </c>
      <c r="G4581" s="2">
        <v>45439</v>
      </c>
      <c r="H4581" s="42" t="s">
        <v>647</v>
      </c>
      <c r="I4581" s="42" t="s">
        <v>65</v>
      </c>
      <c r="J4581" s="42" t="s">
        <v>420</v>
      </c>
      <c r="K4581" s="42" t="s">
        <v>561</v>
      </c>
      <c r="L4581" s="2">
        <v>46203</v>
      </c>
      <c r="M4581" s="42" t="s">
        <v>582</v>
      </c>
    </row>
    <row r="4582" spans="1:13" x14ac:dyDescent="0.25">
      <c r="A4582" s="42" t="s">
        <v>164</v>
      </c>
      <c r="B4582" s="42" t="s">
        <v>2</v>
      </c>
      <c r="C4582" s="42" t="s">
        <v>1563</v>
      </c>
      <c r="D4582" s="42" t="s">
        <v>409</v>
      </c>
      <c r="E4582">
        <v>0</v>
      </c>
      <c r="F4582">
        <v>16</v>
      </c>
      <c r="G4582" s="2">
        <v>45875</v>
      </c>
      <c r="H4582" s="42" t="s">
        <v>647</v>
      </c>
      <c r="I4582" s="42" t="s">
        <v>65</v>
      </c>
      <c r="J4582" s="42" t="s">
        <v>420</v>
      </c>
      <c r="K4582" s="42" t="s">
        <v>1564</v>
      </c>
      <c r="L4582" s="2">
        <v>46203</v>
      </c>
      <c r="M4582" s="42" t="s">
        <v>582</v>
      </c>
    </row>
    <row r="4583" spans="1:13" x14ac:dyDescent="0.25">
      <c r="A4583" s="42" t="s">
        <v>164</v>
      </c>
      <c r="B4583" s="42" t="s">
        <v>2</v>
      </c>
      <c r="C4583" s="42" t="s">
        <v>1491</v>
      </c>
      <c r="D4583" s="42" t="s">
        <v>409</v>
      </c>
      <c r="E4583">
        <v>0</v>
      </c>
      <c r="F4583">
        <v>17</v>
      </c>
      <c r="G4583" s="2">
        <v>45855</v>
      </c>
      <c r="H4583" s="42" t="s">
        <v>647</v>
      </c>
      <c r="I4583" s="42" t="s">
        <v>65</v>
      </c>
      <c r="J4583" s="42" t="s">
        <v>420</v>
      </c>
      <c r="K4583" s="42" t="s">
        <v>1492</v>
      </c>
      <c r="L4583" s="2">
        <v>46203</v>
      </c>
      <c r="M4583" s="42" t="s">
        <v>582</v>
      </c>
    </row>
    <row r="4584" spans="1:13" x14ac:dyDescent="0.25">
      <c r="A4584" s="42" t="s">
        <v>164</v>
      </c>
      <c r="B4584" s="42" t="s">
        <v>2</v>
      </c>
      <c r="C4584" s="42" t="s">
        <v>1272</v>
      </c>
      <c r="D4584" s="42" t="s">
        <v>409</v>
      </c>
      <c r="E4584">
        <v>0</v>
      </c>
      <c r="F4584">
        <v>18</v>
      </c>
      <c r="G4584" s="2">
        <v>45764</v>
      </c>
      <c r="H4584" s="42" t="s">
        <v>647</v>
      </c>
      <c r="I4584" s="42" t="s">
        <v>65</v>
      </c>
      <c r="J4584" s="42" t="s">
        <v>420</v>
      </c>
      <c r="K4584" s="42" t="s">
        <v>1273</v>
      </c>
      <c r="L4584" s="2">
        <v>46203</v>
      </c>
      <c r="M4584" s="42" t="s">
        <v>582</v>
      </c>
    </row>
    <row r="4585" spans="1:13" x14ac:dyDescent="0.25">
      <c r="A4585" s="42" t="s">
        <v>164</v>
      </c>
      <c r="B4585" s="42" t="s">
        <v>2</v>
      </c>
      <c r="C4585" s="42" t="s">
        <v>1072</v>
      </c>
      <c r="D4585" s="42" t="s">
        <v>409</v>
      </c>
      <c r="E4585">
        <v>0</v>
      </c>
      <c r="F4585">
        <v>23</v>
      </c>
      <c r="G4585" s="2">
        <v>45720</v>
      </c>
      <c r="H4585" s="42" t="s">
        <v>647</v>
      </c>
      <c r="I4585" s="42" t="s">
        <v>65</v>
      </c>
      <c r="J4585" s="42" t="s">
        <v>420</v>
      </c>
      <c r="K4585" s="42" t="s">
        <v>1073</v>
      </c>
      <c r="L4585" s="2">
        <v>46199</v>
      </c>
      <c r="M4585" s="42" t="s">
        <v>582</v>
      </c>
    </row>
    <row r="4586" spans="1:13" x14ac:dyDescent="0.25">
      <c r="A4586" s="42" t="s">
        <v>164</v>
      </c>
      <c r="B4586" s="42" t="s">
        <v>2</v>
      </c>
      <c r="C4586" s="42" t="s">
        <v>1415</v>
      </c>
      <c r="D4586" s="42" t="s">
        <v>409</v>
      </c>
      <c r="E4586">
        <v>0</v>
      </c>
      <c r="F4586">
        <v>19</v>
      </c>
      <c r="G4586" s="2">
        <v>45826</v>
      </c>
      <c r="H4586" s="42" t="s">
        <v>647</v>
      </c>
      <c r="I4586" s="42" t="s">
        <v>65</v>
      </c>
      <c r="J4586" s="42" t="s">
        <v>420</v>
      </c>
      <c r="K4586" s="42" t="s">
        <v>1416</v>
      </c>
      <c r="L4586" s="2">
        <v>46199</v>
      </c>
      <c r="M4586" s="42" t="s">
        <v>582</v>
      </c>
    </row>
    <row r="4587" spans="1:13" x14ac:dyDescent="0.25">
      <c r="A4587" s="42" t="s">
        <v>164</v>
      </c>
      <c r="B4587" s="42" t="s">
        <v>2</v>
      </c>
      <c r="C4587" s="42" t="s">
        <v>1413</v>
      </c>
      <c r="D4587" s="42" t="s">
        <v>409</v>
      </c>
      <c r="E4587">
        <v>0</v>
      </c>
      <c r="F4587">
        <v>24</v>
      </c>
      <c r="G4587" s="2">
        <v>45826</v>
      </c>
      <c r="H4587" s="42" t="s">
        <v>647</v>
      </c>
      <c r="I4587" s="42" t="s">
        <v>65</v>
      </c>
      <c r="J4587" s="42" t="s">
        <v>420</v>
      </c>
      <c r="K4587" s="42" t="s">
        <v>1414</v>
      </c>
      <c r="L4587" s="2">
        <v>46199</v>
      </c>
      <c r="M4587" s="42" t="s">
        <v>582</v>
      </c>
    </row>
    <row r="4588" spans="1:13" x14ac:dyDescent="0.25">
      <c r="A4588" s="42" t="s">
        <v>164</v>
      </c>
      <c r="B4588" s="42" t="s">
        <v>2</v>
      </c>
      <c r="C4588" s="42" t="s">
        <v>2472</v>
      </c>
      <c r="D4588" s="42" t="s">
        <v>409</v>
      </c>
      <c r="E4588">
        <v>0</v>
      </c>
      <c r="F4588">
        <v>14</v>
      </c>
      <c r="G4588" s="2">
        <v>46052</v>
      </c>
      <c r="H4588" s="42" t="s">
        <v>647</v>
      </c>
      <c r="I4588" s="42" t="s">
        <v>65</v>
      </c>
      <c r="J4588" s="42" t="s">
        <v>420</v>
      </c>
      <c r="K4588" s="42" t="s">
        <v>2473</v>
      </c>
      <c r="L4588" s="2">
        <v>46199</v>
      </c>
      <c r="M4588" s="42" t="s">
        <v>582</v>
      </c>
    </row>
    <row r="4589" spans="1:13" x14ac:dyDescent="0.25">
      <c r="A4589" s="42" t="s">
        <v>164</v>
      </c>
      <c r="B4589" s="42" t="s">
        <v>2</v>
      </c>
      <c r="C4589" s="42" t="s">
        <v>1100</v>
      </c>
      <c r="D4589" s="42" t="s">
        <v>409</v>
      </c>
      <c r="E4589">
        <v>0</v>
      </c>
      <c r="F4589">
        <v>19</v>
      </c>
      <c r="G4589" s="2">
        <v>45586</v>
      </c>
      <c r="H4589" s="42" t="s">
        <v>647</v>
      </c>
      <c r="I4589" s="42" t="s">
        <v>65</v>
      </c>
      <c r="J4589" s="42" t="s">
        <v>420</v>
      </c>
      <c r="K4589" s="42" t="s">
        <v>759</v>
      </c>
      <c r="L4589" s="2">
        <v>46199</v>
      </c>
      <c r="M4589" s="42" t="s">
        <v>582</v>
      </c>
    </row>
    <row r="4590" spans="1:13" x14ac:dyDescent="0.25">
      <c r="A4590" s="42" t="s">
        <v>164</v>
      </c>
      <c r="B4590" s="42" t="s">
        <v>2</v>
      </c>
      <c r="C4590" s="42" t="s">
        <v>646</v>
      </c>
      <c r="D4590" s="42" t="s">
        <v>409</v>
      </c>
      <c r="E4590">
        <v>0</v>
      </c>
      <c r="F4590">
        <v>23</v>
      </c>
      <c r="G4590" s="2">
        <v>45588</v>
      </c>
      <c r="H4590" s="42" t="s">
        <v>647</v>
      </c>
      <c r="I4590" s="42" t="s">
        <v>65</v>
      </c>
      <c r="J4590" s="42" t="s">
        <v>420</v>
      </c>
      <c r="K4590" s="42" t="s">
        <v>654</v>
      </c>
      <c r="L4590" s="2">
        <v>46199</v>
      </c>
      <c r="M4590" s="42" t="s">
        <v>582</v>
      </c>
    </row>
    <row r="4591" spans="1:13" x14ac:dyDescent="0.25">
      <c r="A4591" s="42" t="s">
        <v>164</v>
      </c>
      <c r="B4591" s="42" t="s">
        <v>2</v>
      </c>
      <c r="C4591" s="42" t="s">
        <v>575</v>
      </c>
      <c r="D4591" s="42" t="s">
        <v>409</v>
      </c>
      <c r="E4591">
        <v>0</v>
      </c>
      <c r="F4591">
        <v>23</v>
      </c>
      <c r="G4591" s="2">
        <v>45511</v>
      </c>
      <c r="H4591" s="42" t="s">
        <v>647</v>
      </c>
      <c r="I4591" s="42" t="s">
        <v>65</v>
      </c>
      <c r="J4591" s="42" t="s">
        <v>420</v>
      </c>
      <c r="K4591" s="42" t="s">
        <v>576</v>
      </c>
      <c r="L4591" s="2">
        <v>46199</v>
      </c>
      <c r="M4591" s="42" t="s">
        <v>582</v>
      </c>
    </row>
    <row r="4592" spans="1:13" x14ac:dyDescent="0.25">
      <c r="A4592" s="42" t="s">
        <v>164</v>
      </c>
      <c r="B4592" s="42" t="s">
        <v>2</v>
      </c>
      <c r="C4592" s="42" t="s">
        <v>2474</v>
      </c>
      <c r="D4592" s="42" t="s">
        <v>409</v>
      </c>
      <c r="E4592">
        <v>0</v>
      </c>
      <c r="F4592">
        <v>13</v>
      </c>
      <c r="G4592" s="2">
        <v>46052</v>
      </c>
      <c r="H4592" s="42" t="s">
        <v>647</v>
      </c>
      <c r="I4592" s="42" t="s">
        <v>65</v>
      </c>
      <c r="J4592" s="42" t="s">
        <v>420</v>
      </c>
      <c r="K4592" s="42" t="s">
        <v>2475</v>
      </c>
      <c r="L4592" s="2">
        <v>46199</v>
      </c>
      <c r="M4592" s="42" t="s">
        <v>582</v>
      </c>
    </row>
    <row r="4593" spans="1:13" x14ac:dyDescent="0.25">
      <c r="A4593" s="42" t="s">
        <v>164</v>
      </c>
      <c r="B4593" s="42" t="s">
        <v>2</v>
      </c>
      <c r="C4593" s="42" t="s">
        <v>2476</v>
      </c>
      <c r="D4593" s="42" t="s">
        <v>409</v>
      </c>
      <c r="E4593">
        <v>0</v>
      </c>
      <c r="F4593">
        <v>13</v>
      </c>
      <c r="G4593" s="2">
        <v>46052</v>
      </c>
      <c r="H4593" s="42" t="s">
        <v>647</v>
      </c>
      <c r="I4593" s="42" t="s">
        <v>65</v>
      </c>
      <c r="J4593" s="42" t="s">
        <v>420</v>
      </c>
      <c r="K4593" s="42" t="s">
        <v>2477</v>
      </c>
      <c r="L4593" s="2">
        <v>46199</v>
      </c>
      <c r="M4593" s="42" t="s">
        <v>582</v>
      </c>
    </row>
    <row r="4594" spans="1:13" x14ac:dyDescent="0.25">
      <c r="A4594" s="42" t="s">
        <v>164</v>
      </c>
      <c r="B4594" s="42" t="s">
        <v>2</v>
      </c>
      <c r="C4594" s="42" t="s">
        <v>579</v>
      </c>
      <c r="D4594" s="42" t="s">
        <v>409</v>
      </c>
      <c r="E4594">
        <v>0</v>
      </c>
      <c r="F4594">
        <v>28</v>
      </c>
      <c r="G4594" s="2">
        <v>45511</v>
      </c>
      <c r="H4594" s="42" t="s">
        <v>647</v>
      </c>
      <c r="I4594" s="42" t="s">
        <v>65</v>
      </c>
      <c r="J4594" s="42" t="s">
        <v>420</v>
      </c>
      <c r="K4594" s="42" t="s">
        <v>580</v>
      </c>
      <c r="L4594" s="2">
        <v>46199</v>
      </c>
      <c r="M4594" s="42" t="s">
        <v>582</v>
      </c>
    </row>
    <row r="4595" spans="1:13" x14ac:dyDescent="0.25">
      <c r="A4595" s="42" t="s">
        <v>164</v>
      </c>
      <c r="B4595" s="42" t="s">
        <v>2</v>
      </c>
      <c r="C4595" s="42" t="s">
        <v>577</v>
      </c>
      <c r="D4595" s="42" t="s">
        <v>409</v>
      </c>
      <c r="E4595">
        <v>0</v>
      </c>
      <c r="F4595">
        <v>29</v>
      </c>
      <c r="G4595" s="2">
        <v>45511</v>
      </c>
      <c r="H4595" s="42" t="s">
        <v>647</v>
      </c>
      <c r="I4595" s="42" t="s">
        <v>65</v>
      </c>
      <c r="J4595" s="42" t="s">
        <v>420</v>
      </c>
      <c r="K4595" s="42" t="s">
        <v>578</v>
      </c>
      <c r="L4595" s="2">
        <v>46199</v>
      </c>
      <c r="M4595" s="42" t="s">
        <v>582</v>
      </c>
    </row>
    <row r="4596" spans="1:13" x14ac:dyDescent="0.25">
      <c r="A4596" s="42" t="s">
        <v>164</v>
      </c>
      <c r="B4596" s="42" t="s">
        <v>2</v>
      </c>
      <c r="C4596" s="42" t="s">
        <v>2470</v>
      </c>
      <c r="D4596" s="42" t="s">
        <v>409</v>
      </c>
      <c r="E4596">
        <v>0</v>
      </c>
      <c r="F4596">
        <v>13</v>
      </c>
      <c r="G4596" s="2">
        <v>45974</v>
      </c>
      <c r="H4596" s="42" t="s">
        <v>647</v>
      </c>
      <c r="I4596" s="42" t="s">
        <v>65</v>
      </c>
      <c r="J4596" s="42" t="s">
        <v>420</v>
      </c>
      <c r="K4596" s="42" t="s">
        <v>2471</v>
      </c>
      <c r="L4596" s="2">
        <v>46199</v>
      </c>
      <c r="M4596" s="42" t="s">
        <v>582</v>
      </c>
    </row>
    <row r="4597" spans="1:13" x14ac:dyDescent="0.25">
      <c r="A4597" s="42" t="s">
        <v>164</v>
      </c>
      <c r="B4597" s="42" t="s">
        <v>2</v>
      </c>
      <c r="C4597" s="42" t="s">
        <v>560</v>
      </c>
      <c r="D4597" s="42" t="s">
        <v>409</v>
      </c>
      <c r="E4597">
        <v>0</v>
      </c>
      <c r="F4597">
        <v>23</v>
      </c>
      <c r="G4597" s="2">
        <v>45439</v>
      </c>
      <c r="H4597" s="42" t="s">
        <v>647</v>
      </c>
      <c r="I4597" s="42" t="s">
        <v>65</v>
      </c>
      <c r="J4597" s="42" t="s">
        <v>420</v>
      </c>
      <c r="K4597" s="42" t="s">
        <v>561</v>
      </c>
      <c r="L4597" s="2">
        <v>46198</v>
      </c>
      <c r="M4597" s="42" t="s">
        <v>582</v>
      </c>
    </row>
    <row r="4598" spans="1:13" x14ac:dyDescent="0.25">
      <c r="A4598" s="42" t="s">
        <v>164</v>
      </c>
      <c r="B4598" s="42" t="s">
        <v>2</v>
      </c>
      <c r="C4598" s="42" t="s">
        <v>1489</v>
      </c>
      <c r="D4598" s="42" t="s">
        <v>409</v>
      </c>
      <c r="E4598">
        <v>0</v>
      </c>
      <c r="F4598">
        <v>15</v>
      </c>
      <c r="G4598" s="2">
        <v>45855</v>
      </c>
      <c r="H4598" s="42" t="s">
        <v>647</v>
      </c>
      <c r="I4598" s="42" t="s">
        <v>65</v>
      </c>
      <c r="J4598" s="42" t="s">
        <v>420</v>
      </c>
      <c r="K4598" s="42" t="s">
        <v>1490</v>
      </c>
      <c r="L4598" s="2">
        <v>46198</v>
      </c>
      <c r="M4598" s="42" t="s">
        <v>582</v>
      </c>
    </row>
    <row r="4599" spans="1:13" x14ac:dyDescent="0.25">
      <c r="A4599" s="42" t="s">
        <v>164</v>
      </c>
      <c r="B4599" s="42" t="s">
        <v>2</v>
      </c>
      <c r="C4599" s="42" t="s">
        <v>1071</v>
      </c>
      <c r="D4599" s="42" t="s">
        <v>409</v>
      </c>
      <c r="E4599">
        <v>0</v>
      </c>
      <c r="F4599">
        <v>23</v>
      </c>
      <c r="G4599" s="2">
        <v>45728</v>
      </c>
      <c r="H4599" s="42" t="s">
        <v>647</v>
      </c>
      <c r="I4599" s="42" t="s">
        <v>65</v>
      </c>
      <c r="J4599" s="42" t="s">
        <v>420</v>
      </c>
      <c r="K4599" s="42" t="s">
        <v>1565</v>
      </c>
      <c r="L4599" s="2">
        <v>46198</v>
      </c>
      <c r="M4599" s="42" t="s">
        <v>582</v>
      </c>
    </row>
    <row r="4600" spans="1:13" x14ac:dyDescent="0.25">
      <c r="A4600" s="42" t="s">
        <v>164</v>
      </c>
      <c r="B4600" s="42" t="s">
        <v>2</v>
      </c>
      <c r="C4600" s="42" t="s">
        <v>1077</v>
      </c>
      <c r="D4600" s="42" t="s">
        <v>409</v>
      </c>
      <c r="E4600">
        <v>0</v>
      </c>
      <c r="F4600">
        <v>13</v>
      </c>
      <c r="G4600" s="2">
        <v>45729</v>
      </c>
      <c r="H4600" s="42" t="s">
        <v>647</v>
      </c>
      <c r="I4600" s="42" t="s">
        <v>65</v>
      </c>
      <c r="J4600" s="42" t="s">
        <v>420</v>
      </c>
      <c r="K4600" s="42" t="s">
        <v>1078</v>
      </c>
      <c r="L4600" s="2">
        <v>46198</v>
      </c>
      <c r="M4600" s="42" t="s">
        <v>582</v>
      </c>
    </row>
    <row r="4601" spans="1:13" x14ac:dyDescent="0.25">
      <c r="A4601" s="42" t="s">
        <v>164</v>
      </c>
      <c r="B4601" s="42" t="s">
        <v>2</v>
      </c>
      <c r="C4601" s="42" t="s">
        <v>1072</v>
      </c>
      <c r="D4601" s="42" t="s">
        <v>409</v>
      </c>
      <c r="E4601">
        <v>0</v>
      </c>
      <c r="F4601">
        <v>23</v>
      </c>
      <c r="G4601" s="2">
        <v>45720</v>
      </c>
      <c r="H4601" s="42" t="s">
        <v>647</v>
      </c>
      <c r="I4601" s="42" t="s">
        <v>65</v>
      </c>
      <c r="J4601" s="42" t="s">
        <v>420</v>
      </c>
      <c r="K4601" s="42" t="s">
        <v>1073</v>
      </c>
      <c r="L4601" s="2">
        <v>46172</v>
      </c>
      <c r="M4601" s="42" t="s">
        <v>582</v>
      </c>
    </row>
    <row r="4602" spans="1:13" x14ac:dyDescent="0.25">
      <c r="A4602" s="42" t="s">
        <v>164</v>
      </c>
      <c r="B4602" s="42" t="s">
        <v>2</v>
      </c>
      <c r="C4602" s="42" t="s">
        <v>560</v>
      </c>
      <c r="D4602" s="42" t="s">
        <v>409</v>
      </c>
      <c r="E4602">
        <v>0</v>
      </c>
      <c r="F4602">
        <v>23</v>
      </c>
      <c r="G4602" s="2">
        <v>45439</v>
      </c>
      <c r="H4602" s="42" t="s">
        <v>647</v>
      </c>
      <c r="I4602" s="42" t="s">
        <v>65</v>
      </c>
      <c r="J4602" s="42" t="s">
        <v>420</v>
      </c>
      <c r="K4602" s="42" t="s">
        <v>561</v>
      </c>
      <c r="L4602" s="2">
        <v>46171</v>
      </c>
      <c r="M4602" s="42" t="s">
        <v>582</v>
      </c>
    </row>
    <row r="4603" spans="1:13" x14ac:dyDescent="0.25">
      <c r="A4603" s="42" t="s">
        <v>164</v>
      </c>
      <c r="B4603" s="42" t="s">
        <v>2</v>
      </c>
      <c r="C4603" s="42" t="s">
        <v>2470</v>
      </c>
      <c r="D4603" s="42" t="s">
        <v>409</v>
      </c>
      <c r="E4603">
        <v>0</v>
      </c>
      <c r="F4603">
        <v>13</v>
      </c>
      <c r="G4603" s="2">
        <v>45974</v>
      </c>
      <c r="H4603" s="42" t="s">
        <v>647</v>
      </c>
      <c r="I4603" s="42" t="s">
        <v>65</v>
      </c>
      <c r="J4603" s="42" t="s">
        <v>420</v>
      </c>
      <c r="K4603" s="42" t="s">
        <v>2471</v>
      </c>
      <c r="L4603" s="2">
        <v>46171</v>
      </c>
      <c r="M4603" s="42" t="s">
        <v>582</v>
      </c>
    </row>
    <row r="4604" spans="1:13" x14ac:dyDescent="0.25">
      <c r="A4604" s="42" t="s">
        <v>164</v>
      </c>
      <c r="B4604" s="42" t="s">
        <v>2</v>
      </c>
      <c r="C4604" s="42" t="s">
        <v>1071</v>
      </c>
      <c r="D4604" s="42" t="s">
        <v>409</v>
      </c>
      <c r="E4604">
        <v>0</v>
      </c>
      <c r="F4604">
        <v>23</v>
      </c>
      <c r="G4604" s="2">
        <v>45728</v>
      </c>
      <c r="H4604" s="42" t="s">
        <v>647</v>
      </c>
      <c r="I4604" s="42" t="s">
        <v>65</v>
      </c>
      <c r="J4604" s="42" t="s">
        <v>420</v>
      </c>
      <c r="K4604" s="42" t="s">
        <v>1565</v>
      </c>
      <c r="L4604" s="2">
        <v>46171</v>
      </c>
      <c r="M4604" s="42" t="s">
        <v>582</v>
      </c>
    </row>
    <row r="4605" spans="1:13" x14ac:dyDescent="0.25">
      <c r="A4605" s="42" t="s">
        <v>164</v>
      </c>
      <c r="B4605" s="42" t="s">
        <v>2</v>
      </c>
      <c r="C4605" s="42" t="s">
        <v>2474</v>
      </c>
      <c r="D4605" s="42" t="s">
        <v>409</v>
      </c>
      <c r="E4605">
        <v>0</v>
      </c>
      <c r="F4605">
        <v>13</v>
      </c>
      <c r="G4605" s="2">
        <v>46052</v>
      </c>
      <c r="H4605" s="42" t="s">
        <v>647</v>
      </c>
      <c r="I4605" s="42" t="s">
        <v>65</v>
      </c>
      <c r="J4605" s="42" t="s">
        <v>420</v>
      </c>
      <c r="K4605" s="42" t="s">
        <v>2475</v>
      </c>
      <c r="L4605" s="2">
        <v>46171</v>
      </c>
      <c r="M4605" s="42" t="s">
        <v>582</v>
      </c>
    </row>
    <row r="4606" spans="1:13" x14ac:dyDescent="0.25">
      <c r="A4606" s="42" t="s">
        <v>164</v>
      </c>
      <c r="B4606" s="42" t="s">
        <v>2</v>
      </c>
      <c r="C4606" s="42" t="s">
        <v>10552</v>
      </c>
      <c r="D4606" s="42" t="s">
        <v>409</v>
      </c>
      <c r="E4606">
        <v>0</v>
      </c>
      <c r="F4606">
        <v>13</v>
      </c>
      <c r="G4606" s="2">
        <v>46170</v>
      </c>
      <c r="H4606" s="42" t="s">
        <v>647</v>
      </c>
      <c r="I4606" s="42" t="s">
        <v>65</v>
      </c>
      <c r="J4606" s="42" t="s">
        <v>420</v>
      </c>
      <c r="K4606" s="42" t="s">
        <v>12034</v>
      </c>
      <c r="L4606" s="2">
        <v>46170</v>
      </c>
      <c r="M4606" s="42" t="s">
        <v>582</v>
      </c>
    </row>
    <row r="4607" spans="1:13" x14ac:dyDescent="0.25">
      <c r="A4607" s="42" t="s">
        <v>164</v>
      </c>
      <c r="B4607" s="42" t="s">
        <v>2</v>
      </c>
      <c r="C4607" s="42" t="s">
        <v>2460</v>
      </c>
      <c r="D4607" s="42" t="s">
        <v>409</v>
      </c>
      <c r="E4607">
        <v>0</v>
      </c>
      <c r="F4607">
        <v>3</v>
      </c>
      <c r="G4607" s="2">
        <v>46031</v>
      </c>
      <c r="H4607" s="42" t="s">
        <v>647</v>
      </c>
      <c r="I4607" s="42" t="s">
        <v>65</v>
      </c>
      <c r="J4607" s="42" t="s">
        <v>420</v>
      </c>
      <c r="K4607" s="42" t="s">
        <v>2461</v>
      </c>
      <c r="L4607" s="2">
        <v>46170</v>
      </c>
      <c r="M4607" s="42" t="s">
        <v>582</v>
      </c>
    </row>
    <row r="4608" spans="1:13" x14ac:dyDescent="0.25">
      <c r="A4608" s="42" t="s">
        <v>164</v>
      </c>
      <c r="B4608" s="42" t="s">
        <v>2</v>
      </c>
      <c r="C4608" s="42" t="s">
        <v>4712</v>
      </c>
      <c r="D4608" s="42" t="s">
        <v>409</v>
      </c>
      <c r="E4608">
        <v>0</v>
      </c>
      <c r="F4608">
        <v>16</v>
      </c>
      <c r="G4608" s="2">
        <v>46079</v>
      </c>
      <c r="H4608" s="42" t="s">
        <v>647</v>
      </c>
      <c r="I4608" s="42" t="s">
        <v>65</v>
      </c>
      <c r="J4608" s="42" t="s">
        <v>420</v>
      </c>
      <c r="K4608" s="42" t="s">
        <v>5889</v>
      </c>
      <c r="L4608" s="2">
        <v>46170</v>
      </c>
      <c r="M4608" s="42" t="s">
        <v>582</v>
      </c>
    </row>
    <row r="4609" spans="1:13" x14ac:dyDescent="0.25">
      <c r="A4609" s="42" t="s">
        <v>164</v>
      </c>
      <c r="B4609" s="42" t="s">
        <v>2</v>
      </c>
      <c r="C4609" s="42" t="s">
        <v>530</v>
      </c>
      <c r="D4609" s="42" t="s">
        <v>409</v>
      </c>
      <c r="E4609">
        <v>0</v>
      </c>
      <c r="F4609">
        <v>25</v>
      </c>
      <c r="G4609" s="2">
        <v>45421</v>
      </c>
      <c r="H4609" s="42" t="s">
        <v>647</v>
      </c>
      <c r="I4609" s="42" t="s">
        <v>65</v>
      </c>
      <c r="J4609" s="42" t="s">
        <v>420</v>
      </c>
      <c r="K4609" s="42" t="s">
        <v>543</v>
      </c>
      <c r="L4609" s="2">
        <v>46143</v>
      </c>
      <c r="M4609" s="42" t="s">
        <v>582</v>
      </c>
    </row>
    <row r="4610" spans="1:13" x14ac:dyDescent="0.25">
      <c r="A4610" s="42" t="s">
        <v>164</v>
      </c>
      <c r="B4610" s="42" t="s">
        <v>2</v>
      </c>
      <c r="C4610" s="42" t="s">
        <v>1713</v>
      </c>
      <c r="D4610" s="42" t="s">
        <v>409</v>
      </c>
      <c r="E4610">
        <v>0</v>
      </c>
      <c r="F4610">
        <v>15</v>
      </c>
      <c r="G4610" s="2">
        <v>45926</v>
      </c>
      <c r="H4610" s="42" t="s">
        <v>647</v>
      </c>
      <c r="I4610" s="42" t="s">
        <v>65</v>
      </c>
      <c r="J4610" s="42" t="s">
        <v>420</v>
      </c>
      <c r="K4610" s="42" t="s">
        <v>1714</v>
      </c>
      <c r="L4610" s="2">
        <v>46142</v>
      </c>
      <c r="M4610" s="42" t="s">
        <v>582</v>
      </c>
    </row>
    <row r="4611" spans="1:13" x14ac:dyDescent="0.25">
      <c r="A4611" s="42" t="s">
        <v>164</v>
      </c>
      <c r="B4611" s="42" t="s">
        <v>2</v>
      </c>
      <c r="C4611" s="42" t="s">
        <v>2470</v>
      </c>
      <c r="D4611" s="42" t="s">
        <v>409</v>
      </c>
      <c r="E4611">
        <v>0</v>
      </c>
      <c r="F4611">
        <v>13</v>
      </c>
      <c r="G4611" s="2">
        <v>45974</v>
      </c>
      <c r="H4611" s="42" t="s">
        <v>647</v>
      </c>
      <c r="I4611" s="42" t="s">
        <v>65</v>
      </c>
      <c r="J4611" s="42" t="s">
        <v>420</v>
      </c>
      <c r="K4611" s="42" t="s">
        <v>2471</v>
      </c>
      <c r="L4611" s="2">
        <v>46142</v>
      </c>
      <c r="M4611" s="42" t="s">
        <v>582</v>
      </c>
    </row>
    <row r="4612" spans="1:13" x14ac:dyDescent="0.25">
      <c r="A4612" s="42" t="s">
        <v>164</v>
      </c>
      <c r="B4612" s="42" t="s">
        <v>2</v>
      </c>
      <c r="C4612" s="42" t="s">
        <v>2460</v>
      </c>
      <c r="D4612" s="42" t="s">
        <v>409</v>
      </c>
      <c r="E4612">
        <v>0</v>
      </c>
      <c r="F4612">
        <v>3</v>
      </c>
      <c r="G4612" s="2">
        <v>46031</v>
      </c>
      <c r="H4612" s="42" t="s">
        <v>647</v>
      </c>
      <c r="I4612" s="42" t="s">
        <v>65</v>
      </c>
      <c r="J4612" s="42" t="s">
        <v>420</v>
      </c>
      <c r="K4612" s="42" t="s">
        <v>2461</v>
      </c>
      <c r="L4612" s="2">
        <v>46142</v>
      </c>
      <c r="M4612" s="42" t="s">
        <v>582</v>
      </c>
    </row>
    <row r="4613" spans="1:13" x14ac:dyDescent="0.25">
      <c r="A4613" s="42" t="s">
        <v>164</v>
      </c>
      <c r="B4613" s="42" t="s">
        <v>2</v>
      </c>
      <c r="C4613" s="42" t="s">
        <v>2454</v>
      </c>
      <c r="D4613" s="42" t="s">
        <v>409</v>
      </c>
      <c r="E4613">
        <v>0</v>
      </c>
      <c r="F4613">
        <v>14</v>
      </c>
      <c r="G4613" s="2">
        <v>45974</v>
      </c>
      <c r="H4613" s="42" t="s">
        <v>647</v>
      </c>
      <c r="I4613" s="42" t="s">
        <v>65</v>
      </c>
      <c r="J4613" s="42" t="s">
        <v>420</v>
      </c>
      <c r="K4613" s="42" t="s">
        <v>2455</v>
      </c>
      <c r="L4613" s="2">
        <v>46142</v>
      </c>
      <c r="M4613" s="42" t="s">
        <v>582</v>
      </c>
    </row>
    <row r="4614" spans="1:13" x14ac:dyDescent="0.25">
      <c r="A4614" s="42" t="s">
        <v>164</v>
      </c>
      <c r="B4614" s="42" t="s">
        <v>2</v>
      </c>
      <c r="C4614" s="42" t="s">
        <v>712</v>
      </c>
      <c r="D4614" s="42" t="s">
        <v>409</v>
      </c>
      <c r="E4614">
        <v>0</v>
      </c>
      <c r="F4614">
        <v>13</v>
      </c>
      <c r="G4614" s="2">
        <v>45679</v>
      </c>
      <c r="H4614" s="42" t="s">
        <v>647</v>
      </c>
      <c r="I4614" s="42" t="s">
        <v>65</v>
      </c>
      <c r="J4614" s="42" t="s">
        <v>420</v>
      </c>
      <c r="K4614" s="42" t="s">
        <v>774</v>
      </c>
      <c r="L4614" s="2">
        <v>46142</v>
      </c>
      <c r="M4614" s="42" t="s">
        <v>582</v>
      </c>
    </row>
    <row r="4615" spans="1:13" x14ac:dyDescent="0.25">
      <c r="A4615" s="42" t="s">
        <v>164</v>
      </c>
      <c r="B4615" s="42" t="s">
        <v>2</v>
      </c>
      <c r="C4615" s="42" t="s">
        <v>1100</v>
      </c>
      <c r="D4615" s="42" t="s">
        <v>409</v>
      </c>
      <c r="E4615">
        <v>0</v>
      </c>
      <c r="F4615">
        <v>19</v>
      </c>
      <c r="G4615" s="2">
        <v>45586</v>
      </c>
      <c r="H4615" s="42" t="s">
        <v>647</v>
      </c>
      <c r="I4615" s="42" t="s">
        <v>65</v>
      </c>
      <c r="J4615" s="42" t="s">
        <v>420</v>
      </c>
      <c r="K4615" s="42" t="s">
        <v>759</v>
      </c>
      <c r="L4615" s="2">
        <v>46142</v>
      </c>
      <c r="M4615" s="42" t="s">
        <v>582</v>
      </c>
    </row>
    <row r="4616" spans="1:13" x14ac:dyDescent="0.25">
      <c r="A4616" s="42" t="s">
        <v>164</v>
      </c>
      <c r="B4616" s="42" t="s">
        <v>2</v>
      </c>
      <c r="C4616" s="42" t="s">
        <v>556</v>
      </c>
      <c r="D4616" s="42" t="s">
        <v>409</v>
      </c>
      <c r="E4616">
        <v>0</v>
      </c>
      <c r="F4616">
        <v>25</v>
      </c>
      <c r="G4616" s="2">
        <v>45421</v>
      </c>
      <c r="H4616" s="42" t="s">
        <v>647</v>
      </c>
      <c r="I4616" s="42" t="s">
        <v>65</v>
      </c>
      <c r="J4616" s="42" t="s">
        <v>420</v>
      </c>
      <c r="K4616" s="42" t="s">
        <v>557</v>
      </c>
      <c r="L4616" s="2">
        <v>46113</v>
      </c>
      <c r="M4616" s="42" t="s">
        <v>582</v>
      </c>
    </row>
    <row r="4617" spans="1:13" x14ac:dyDescent="0.25">
      <c r="A4617" s="42" t="s">
        <v>164</v>
      </c>
      <c r="B4617" s="42" t="s">
        <v>2</v>
      </c>
      <c r="C4617" s="42" t="s">
        <v>562</v>
      </c>
      <c r="D4617" s="42" t="s">
        <v>409</v>
      </c>
      <c r="E4617">
        <v>0</v>
      </c>
      <c r="F4617">
        <v>24</v>
      </c>
      <c r="G4617" s="2">
        <v>45439</v>
      </c>
      <c r="H4617" s="42" t="s">
        <v>647</v>
      </c>
      <c r="I4617" s="42" t="s">
        <v>65</v>
      </c>
      <c r="J4617" s="42" t="s">
        <v>420</v>
      </c>
      <c r="K4617" s="42" t="s">
        <v>563</v>
      </c>
      <c r="L4617" s="2">
        <v>46108</v>
      </c>
      <c r="M4617" s="42" t="s">
        <v>582</v>
      </c>
    </row>
    <row r="4618" spans="1:13" x14ac:dyDescent="0.25">
      <c r="A4618" s="42" t="s">
        <v>164</v>
      </c>
      <c r="B4618" s="42" t="s">
        <v>2</v>
      </c>
      <c r="C4618" s="42" t="s">
        <v>2478</v>
      </c>
      <c r="D4618" s="42" t="s">
        <v>409</v>
      </c>
      <c r="E4618">
        <v>0</v>
      </c>
      <c r="F4618">
        <v>15</v>
      </c>
      <c r="G4618" s="2">
        <v>45974</v>
      </c>
      <c r="H4618" s="42" t="s">
        <v>647</v>
      </c>
      <c r="I4618" s="42" t="s">
        <v>65</v>
      </c>
      <c r="J4618" s="42" t="s">
        <v>420</v>
      </c>
      <c r="K4618" s="42" t="s">
        <v>2479</v>
      </c>
      <c r="L4618" s="2">
        <v>46108</v>
      </c>
      <c r="M4618" s="42" t="s">
        <v>582</v>
      </c>
    </row>
    <row r="4619" spans="1:13" x14ac:dyDescent="0.25">
      <c r="A4619" s="42" t="s">
        <v>164</v>
      </c>
      <c r="B4619" s="42" t="s">
        <v>2</v>
      </c>
      <c r="C4619" s="42" t="s">
        <v>1076</v>
      </c>
      <c r="D4619" s="42" t="s">
        <v>409</v>
      </c>
      <c r="E4619">
        <v>0</v>
      </c>
      <c r="F4619">
        <v>13</v>
      </c>
      <c r="G4619" s="2">
        <v>45728</v>
      </c>
      <c r="H4619" s="42" t="s">
        <v>647</v>
      </c>
      <c r="I4619" s="42" t="s">
        <v>65</v>
      </c>
      <c r="J4619" s="42" t="s">
        <v>420</v>
      </c>
      <c r="K4619" s="42" t="s">
        <v>1566</v>
      </c>
      <c r="L4619" s="2">
        <v>46108</v>
      </c>
      <c r="M4619" s="42" t="s">
        <v>582</v>
      </c>
    </row>
    <row r="4620" spans="1:13" x14ac:dyDescent="0.25">
      <c r="A4620" s="42" t="s">
        <v>164</v>
      </c>
      <c r="B4620" s="42" t="s">
        <v>2</v>
      </c>
      <c r="C4620" s="42" t="s">
        <v>713</v>
      </c>
      <c r="D4620" s="42" t="s">
        <v>409</v>
      </c>
      <c r="E4620">
        <v>0</v>
      </c>
      <c r="F4620">
        <v>15</v>
      </c>
      <c r="G4620" s="2">
        <v>45679</v>
      </c>
      <c r="H4620" s="42" t="s">
        <v>647</v>
      </c>
      <c r="I4620" s="42" t="s">
        <v>65</v>
      </c>
      <c r="J4620" s="42" t="s">
        <v>420</v>
      </c>
      <c r="K4620" s="42" t="s">
        <v>775</v>
      </c>
      <c r="L4620" s="2">
        <v>46107</v>
      </c>
      <c r="M4620" s="42" t="s">
        <v>582</v>
      </c>
    </row>
    <row r="4621" spans="1:13" x14ac:dyDescent="0.25">
      <c r="A4621" s="42" t="s">
        <v>164</v>
      </c>
      <c r="B4621" s="42" t="s">
        <v>2</v>
      </c>
      <c r="C4621" s="42" t="s">
        <v>556</v>
      </c>
      <c r="D4621" s="42" t="s">
        <v>409</v>
      </c>
      <c r="E4621">
        <v>0</v>
      </c>
      <c r="F4621">
        <v>25</v>
      </c>
      <c r="G4621" s="2">
        <v>45421</v>
      </c>
      <c r="H4621" s="42" t="s">
        <v>647</v>
      </c>
      <c r="I4621" s="42" t="s">
        <v>65</v>
      </c>
      <c r="J4621" s="42" t="s">
        <v>420</v>
      </c>
      <c r="K4621" s="42" t="s">
        <v>557</v>
      </c>
      <c r="L4621" s="2">
        <v>46082</v>
      </c>
      <c r="M4621" s="42" t="s">
        <v>582</v>
      </c>
    </row>
    <row r="4622" spans="1:13" x14ac:dyDescent="0.25">
      <c r="A4622" s="42" t="s">
        <v>164</v>
      </c>
      <c r="B4622" s="42" t="s">
        <v>2</v>
      </c>
      <c r="C4622" s="42" t="s">
        <v>714</v>
      </c>
      <c r="D4622" s="42" t="s">
        <v>409</v>
      </c>
      <c r="E4622">
        <v>0</v>
      </c>
      <c r="F4622">
        <v>14</v>
      </c>
      <c r="G4622" s="2">
        <v>45679</v>
      </c>
      <c r="H4622" s="42" t="s">
        <v>647</v>
      </c>
      <c r="I4622" s="42" t="s">
        <v>65</v>
      </c>
      <c r="J4622" s="42" t="s">
        <v>420</v>
      </c>
      <c r="K4622" s="42" t="s">
        <v>773</v>
      </c>
      <c r="L4622" s="2">
        <v>46080</v>
      </c>
      <c r="M4622" s="42" t="s">
        <v>582</v>
      </c>
    </row>
    <row r="4623" spans="1:13" x14ac:dyDescent="0.25">
      <c r="A4623" s="42" t="s">
        <v>164</v>
      </c>
      <c r="B4623" s="42" t="s">
        <v>2</v>
      </c>
      <c r="C4623" s="42" t="s">
        <v>663</v>
      </c>
      <c r="D4623" s="42" t="s">
        <v>409</v>
      </c>
      <c r="E4623">
        <v>0</v>
      </c>
      <c r="F4623">
        <v>9</v>
      </c>
      <c r="G4623" s="2">
        <v>45625</v>
      </c>
      <c r="H4623" s="42" t="s">
        <v>647</v>
      </c>
      <c r="I4623" s="42" t="s">
        <v>65</v>
      </c>
      <c r="J4623" s="42" t="s">
        <v>420</v>
      </c>
      <c r="K4623" s="42" t="s">
        <v>762</v>
      </c>
      <c r="L4623" s="2">
        <v>46080</v>
      </c>
      <c r="M4623" s="42" t="s">
        <v>582</v>
      </c>
    </row>
    <row r="4624" spans="1:13" x14ac:dyDescent="0.25">
      <c r="A4624" s="42" t="s">
        <v>164</v>
      </c>
      <c r="B4624" s="42" t="s">
        <v>2</v>
      </c>
      <c r="C4624" s="42" t="s">
        <v>577</v>
      </c>
      <c r="D4624" s="42" t="s">
        <v>409</v>
      </c>
      <c r="E4624">
        <v>0</v>
      </c>
      <c r="F4624">
        <v>29</v>
      </c>
      <c r="G4624" s="2">
        <v>45511</v>
      </c>
      <c r="H4624" s="42" t="s">
        <v>647</v>
      </c>
      <c r="I4624" s="42" t="s">
        <v>65</v>
      </c>
      <c r="J4624" s="42" t="s">
        <v>420</v>
      </c>
      <c r="K4624" s="42" t="s">
        <v>578</v>
      </c>
      <c r="L4624" s="2">
        <v>46080</v>
      </c>
      <c r="M4624" s="42" t="s">
        <v>582</v>
      </c>
    </row>
    <row r="4625" spans="1:13" x14ac:dyDescent="0.25">
      <c r="A4625" s="42" t="s">
        <v>164</v>
      </c>
      <c r="B4625" s="42" t="s">
        <v>2</v>
      </c>
      <c r="C4625" s="42" t="s">
        <v>646</v>
      </c>
      <c r="D4625" s="42" t="s">
        <v>409</v>
      </c>
      <c r="E4625">
        <v>0</v>
      </c>
      <c r="F4625">
        <v>23</v>
      </c>
      <c r="G4625" s="2">
        <v>45588</v>
      </c>
      <c r="H4625" s="42" t="s">
        <v>647</v>
      </c>
      <c r="I4625" s="42" t="s">
        <v>65</v>
      </c>
      <c r="J4625" s="42" t="s">
        <v>420</v>
      </c>
      <c r="K4625" s="42" t="s">
        <v>654</v>
      </c>
      <c r="L4625" s="2">
        <v>46080</v>
      </c>
      <c r="M4625" s="42" t="s">
        <v>582</v>
      </c>
    </row>
    <row r="4626" spans="1:13" x14ac:dyDescent="0.25">
      <c r="A4626" s="42" t="s">
        <v>164</v>
      </c>
      <c r="B4626" s="42" t="s">
        <v>2</v>
      </c>
      <c r="C4626" s="42" t="s">
        <v>1100</v>
      </c>
      <c r="D4626" s="42" t="s">
        <v>409</v>
      </c>
      <c r="E4626">
        <v>0</v>
      </c>
      <c r="F4626">
        <v>19</v>
      </c>
      <c r="G4626" s="2">
        <v>45586</v>
      </c>
      <c r="H4626" s="42" t="s">
        <v>647</v>
      </c>
      <c r="I4626" s="42" t="s">
        <v>65</v>
      </c>
      <c r="J4626" s="42" t="s">
        <v>420</v>
      </c>
      <c r="K4626" s="42" t="s">
        <v>759</v>
      </c>
      <c r="L4626" s="2">
        <v>46080</v>
      </c>
      <c r="M4626" s="42" t="s">
        <v>582</v>
      </c>
    </row>
    <row r="4627" spans="1:13" x14ac:dyDescent="0.25">
      <c r="A4627" s="42" t="s">
        <v>164</v>
      </c>
      <c r="B4627" s="42" t="s">
        <v>2</v>
      </c>
      <c r="C4627" s="42" t="s">
        <v>541</v>
      </c>
      <c r="D4627" s="42" t="s">
        <v>409</v>
      </c>
      <c r="E4627">
        <v>0</v>
      </c>
      <c r="F4627">
        <v>20</v>
      </c>
      <c r="G4627" s="2">
        <v>45383</v>
      </c>
      <c r="H4627" s="42" t="s">
        <v>647</v>
      </c>
      <c r="I4627" s="42" t="s">
        <v>65</v>
      </c>
      <c r="J4627" s="42" t="s">
        <v>420</v>
      </c>
      <c r="K4627" s="42" t="s">
        <v>542</v>
      </c>
      <c r="L4627" s="2">
        <v>46079</v>
      </c>
      <c r="M4627" s="42" t="s">
        <v>582</v>
      </c>
    </row>
    <row r="4628" spans="1:13" x14ac:dyDescent="0.25">
      <c r="A4628" s="42" t="s">
        <v>164</v>
      </c>
      <c r="B4628" s="42" t="s">
        <v>2</v>
      </c>
      <c r="C4628" s="42" t="s">
        <v>556</v>
      </c>
      <c r="D4628" s="42" t="s">
        <v>409</v>
      </c>
      <c r="E4628">
        <v>0</v>
      </c>
      <c r="F4628">
        <v>25</v>
      </c>
      <c r="G4628" s="2">
        <v>45421</v>
      </c>
      <c r="H4628" s="42" t="s">
        <v>647</v>
      </c>
      <c r="I4628" s="42" t="s">
        <v>65</v>
      </c>
      <c r="J4628" s="42" t="s">
        <v>420</v>
      </c>
      <c r="K4628" s="42" t="s">
        <v>557</v>
      </c>
      <c r="L4628" s="2">
        <v>46054</v>
      </c>
      <c r="M4628" s="42" t="s">
        <v>582</v>
      </c>
    </row>
    <row r="4629" spans="1:13" x14ac:dyDescent="0.25">
      <c r="A4629" s="42" t="s">
        <v>164</v>
      </c>
      <c r="B4629" s="42" t="s">
        <v>2</v>
      </c>
      <c r="C4629" s="42" t="s">
        <v>1074</v>
      </c>
      <c r="D4629" s="42" t="s">
        <v>409</v>
      </c>
      <c r="E4629">
        <v>0</v>
      </c>
      <c r="F4629">
        <v>14</v>
      </c>
      <c r="G4629" s="2">
        <v>45720</v>
      </c>
      <c r="H4629" s="42" t="s">
        <v>647</v>
      </c>
      <c r="I4629" s="42" t="s">
        <v>65</v>
      </c>
      <c r="J4629" s="42" t="s">
        <v>420</v>
      </c>
      <c r="K4629" s="42" t="s">
        <v>1075</v>
      </c>
      <c r="L4629" s="2">
        <v>46052</v>
      </c>
      <c r="M4629" s="42" t="s">
        <v>582</v>
      </c>
    </row>
    <row r="4630" spans="1:13" x14ac:dyDescent="0.25">
      <c r="A4630" s="42" t="s">
        <v>164</v>
      </c>
      <c r="B4630" s="42" t="s">
        <v>2</v>
      </c>
      <c r="C4630" s="42" t="s">
        <v>568</v>
      </c>
      <c r="D4630" s="42" t="s">
        <v>409</v>
      </c>
      <c r="E4630">
        <v>0</v>
      </c>
      <c r="F4630">
        <v>21</v>
      </c>
      <c r="G4630" s="2">
        <v>45495</v>
      </c>
      <c r="H4630" s="42" t="s">
        <v>647</v>
      </c>
      <c r="I4630" s="42" t="s">
        <v>65</v>
      </c>
      <c r="J4630" s="42" t="s">
        <v>420</v>
      </c>
      <c r="K4630" s="42" t="s">
        <v>569</v>
      </c>
      <c r="L4630" s="2">
        <v>46052</v>
      </c>
      <c r="M4630" s="42" t="s">
        <v>582</v>
      </c>
    </row>
    <row r="4631" spans="1:13" x14ac:dyDescent="0.25">
      <c r="A4631" s="42" t="s">
        <v>790</v>
      </c>
      <c r="B4631" s="42" t="s">
        <v>382</v>
      </c>
      <c r="C4631" s="42" t="s">
        <v>13161</v>
      </c>
      <c r="D4631" s="42" t="s">
        <v>409</v>
      </c>
      <c r="E4631">
        <v>7399302</v>
      </c>
      <c r="F4631">
        <v>1</v>
      </c>
      <c r="G4631" s="2">
        <v>46174</v>
      </c>
      <c r="H4631" s="42" t="s">
        <v>488</v>
      </c>
      <c r="I4631" s="42" t="s">
        <v>69</v>
      </c>
      <c r="J4631" s="42" t="s">
        <v>471</v>
      </c>
      <c r="K4631" s="42" t="s">
        <v>13162</v>
      </c>
      <c r="L4631" s="2">
        <v>46204</v>
      </c>
      <c r="M4631" s="42" t="s">
        <v>583</v>
      </c>
    </row>
    <row r="4632" spans="1:13" x14ac:dyDescent="0.25">
      <c r="A4632" s="42" t="s">
        <v>791</v>
      </c>
      <c r="B4632" s="42" t="s">
        <v>408</v>
      </c>
      <c r="C4632" s="42" t="s">
        <v>13163</v>
      </c>
      <c r="D4632" s="42" t="s">
        <v>409</v>
      </c>
      <c r="E4632">
        <v>21328178</v>
      </c>
      <c r="F4632">
        <v>1</v>
      </c>
      <c r="G4632" s="2">
        <v>46173</v>
      </c>
      <c r="H4632" s="42" t="s">
        <v>488</v>
      </c>
      <c r="I4632" s="42" t="s">
        <v>69</v>
      </c>
      <c r="J4632" s="42" t="s">
        <v>471</v>
      </c>
      <c r="K4632" s="42" t="s">
        <v>13162</v>
      </c>
      <c r="L4632" s="2">
        <v>46203</v>
      </c>
      <c r="M4632" s="42" t="s">
        <v>583</v>
      </c>
    </row>
    <row r="4633" spans="1:13" x14ac:dyDescent="0.25">
      <c r="A4633" s="42" t="s">
        <v>788</v>
      </c>
      <c r="B4633" s="42" t="s">
        <v>374</v>
      </c>
      <c r="C4633" s="42" t="s">
        <v>13164</v>
      </c>
      <c r="D4633" s="42" t="s">
        <v>409</v>
      </c>
      <c r="E4633">
        <v>13387514</v>
      </c>
      <c r="F4633">
        <v>1</v>
      </c>
      <c r="G4633" s="2">
        <v>46174</v>
      </c>
      <c r="H4633" s="42" t="s">
        <v>488</v>
      </c>
      <c r="I4633" s="42" t="s">
        <v>69</v>
      </c>
      <c r="J4633" s="42" t="s">
        <v>471</v>
      </c>
      <c r="K4633" s="42" t="s">
        <v>13162</v>
      </c>
      <c r="L4633" s="2">
        <v>46203</v>
      </c>
      <c r="M4633" s="42" t="s">
        <v>583</v>
      </c>
    </row>
    <row r="4634" spans="1:13" x14ac:dyDescent="0.25">
      <c r="A4634" s="42" t="s">
        <v>791</v>
      </c>
      <c r="B4634" s="42" t="s">
        <v>408</v>
      </c>
      <c r="C4634" s="42" t="s">
        <v>11739</v>
      </c>
      <c r="D4634" s="42" t="s">
        <v>409</v>
      </c>
      <c r="E4634">
        <v>1936308</v>
      </c>
      <c r="F4634">
        <v>1</v>
      </c>
      <c r="G4634" s="2">
        <v>46173</v>
      </c>
      <c r="H4634" s="42" t="s">
        <v>488</v>
      </c>
      <c r="I4634" s="42" t="s">
        <v>69</v>
      </c>
      <c r="J4634" s="42" t="s">
        <v>471</v>
      </c>
      <c r="K4634" s="42" t="s">
        <v>13177</v>
      </c>
      <c r="L4634" s="2">
        <v>46173</v>
      </c>
      <c r="M4634" s="42" t="s">
        <v>583</v>
      </c>
    </row>
    <row r="4635" spans="1:13" x14ac:dyDescent="0.25">
      <c r="A4635" s="42" t="s">
        <v>788</v>
      </c>
      <c r="B4635" s="42" t="s">
        <v>374</v>
      </c>
      <c r="C4635" s="42" t="s">
        <v>11742</v>
      </c>
      <c r="D4635" s="42" t="s">
        <v>409</v>
      </c>
      <c r="E4635">
        <v>3414434</v>
      </c>
      <c r="F4635">
        <v>1</v>
      </c>
      <c r="G4635" s="2">
        <v>46173</v>
      </c>
      <c r="H4635" s="42" t="s">
        <v>488</v>
      </c>
      <c r="I4635" s="42" t="s">
        <v>69</v>
      </c>
      <c r="J4635" s="42" t="s">
        <v>471</v>
      </c>
      <c r="K4635" s="42" t="s">
        <v>13177</v>
      </c>
      <c r="L4635" s="2">
        <v>46173</v>
      </c>
      <c r="M4635" s="42" t="s">
        <v>583</v>
      </c>
    </row>
    <row r="4636" spans="1:13" x14ac:dyDescent="0.25">
      <c r="A4636" s="42" t="s">
        <v>669</v>
      </c>
      <c r="B4636" s="42" t="s">
        <v>378</v>
      </c>
      <c r="C4636" s="42" t="s">
        <v>11740</v>
      </c>
      <c r="D4636" s="42" t="s">
        <v>409</v>
      </c>
      <c r="E4636">
        <v>-381424</v>
      </c>
      <c r="F4636">
        <v>1</v>
      </c>
      <c r="G4636" s="2">
        <v>46173</v>
      </c>
      <c r="H4636" s="42" t="s">
        <v>488</v>
      </c>
      <c r="I4636" s="42" t="s">
        <v>69</v>
      </c>
      <c r="J4636" s="42" t="s">
        <v>471</v>
      </c>
      <c r="K4636" s="42" t="s">
        <v>13177</v>
      </c>
      <c r="L4636" s="2">
        <v>46173</v>
      </c>
      <c r="M4636" s="42" t="s">
        <v>583</v>
      </c>
    </row>
    <row r="4637" spans="1:13" x14ac:dyDescent="0.25">
      <c r="A4637" s="42" t="s">
        <v>789</v>
      </c>
      <c r="B4637" s="42" t="s">
        <v>373</v>
      </c>
      <c r="C4637" s="42" t="s">
        <v>11737</v>
      </c>
      <c r="D4637" s="42" t="s">
        <v>409</v>
      </c>
      <c r="E4637">
        <v>16242627</v>
      </c>
      <c r="F4637">
        <v>1</v>
      </c>
      <c r="G4637" s="2">
        <v>46173</v>
      </c>
      <c r="H4637" s="42" t="s">
        <v>488</v>
      </c>
      <c r="I4637" s="42" t="s">
        <v>69</v>
      </c>
      <c r="J4637" s="42" t="s">
        <v>471</v>
      </c>
      <c r="K4637" s="42" t="s">
        <v>13177</v>
      </c>
      <c r="L4637" s="2">
        <v>46173</v>
      </c>
      <c r="M4637" s="42" t="s">
        <v>583</v>
      </c>
    </row>
    <row r="4638" spans="1:13" x14ac:dyDescent="0.25">
      <c r="A4638" s="42" t="s">
        <v>790</v>
      </c>
      <c r="B4638" s="42" t="s">
        <v>382</v>
      </c>
      <c r="C4638" s="42" t="s">
        <v>11741</v>
      </c>
      <c r="D4638" s="42" t="s">
        <v>409</v>
      </c>
      <c r="E4638">
        <v>10232242</v>
      </c>
      <c r="F4638">
        <v>1</v>
      </c>
      <c r="G4638" s="2">
        <v>46173</v>
      </c>
      <c r="H4638" s="42" t="s">
        <v>488</v>
      </c>
      <c r="I4638" s="42" t="s">
        <v>69</v>
      </c>
      <c r="J4638" s="42" t="s">
        <v>471</v>
      </c>
      <c r="K4638" s="42" t="s">
        <v>13177</v>
      </c>
      <c r="L4638" s="2">
        <v>46173</v>
      </c>
      <c r="M4638" s="42" t="s">
        <v>583</v>
      </c>
    </row>
    <row r="4639" spans="1:13" x14ac:dyDescent="0.25">
      <c r="A4639" s="42" t="s">
        <v>795</v>
      </c>
      <c r="B4639" s="42" t="s">
        <v>375</v>
      </c>
      <c r="C4639" s="42" t="s">
        <v>11738</v>
      </c>
      <c r="D4639" s="42" t="s">
        <v>409</v>
      </c>
      <c r="E4639">
        <v>-144816</v>
      </c>
      <c r="F4639">
        <v>1</v>
      </c>
      <c r="G4639" s="2">
        <v>46173</v>
      </c>
      <c r="H4639" s="42" t="s">
        <v>488</v>
      </c>
      <c r="I4639" s="42" t="s">
        <v>69</v>
      </c>
      <c r="J4639" s="42" t="s">
        <v>471</v>
      </c>
      <c r="K4639" s="42" t="s">
        <v>13177</v>
      </c>
      <c r="L4639" s="2">
        <v>46173</v>
      </c>
      <c r="M4639" s="42" t="s">
        <v>583</v>
      </c>
    </row>
    <row r="4640" spans="1:13" x14ac:dyDescent="0.25">
      <c r="A4640" s="42" t="s">
        <v>790</v>
      </c>
      <c r="B4640" s="42" t="s">
        <v>382</v>
      </c>
      <c r="C4640" s="42" t="s">
        <v>9323</v>
      </c>
      <c r="D4640" s="42" t="s">
        <v>409</v>
      </c>
      <c r="E4640">
        <v>7806023</v>
      </c>
      <c r="F4640">
        <v>1</v>
      </c>
      <c r="G4640" s="2">
        <v>46113</v>
      </c>
      <c r="H4640" s="42" t="s">
        <v>488</v>
      </c>
      <c r="I4640" s="42" t="s">
        <v>69</v>
      </c>
      <c r="J4640" s="42" t="s">
        <v>471</v>
      </c>
      <c r="K4640" s="42" t="s">
        <v>9324</v>
      </c>
      <c r="L4640" s="2">
        <v>46146</v>
      </c>
      <c r="M4640" s="42" t="s">
        <v>583</v>
      </c>
    </row>
    <row r="4641" spans="1:13" x14ac:dyDescent="0.25">
      <c r="A4641" s="42" t="s">
        <v>789</v>
      </c>
      <c r="B4641" s="42" t="s">
        <v>373</v>
      </c>
      <c r="C4641" s="42" t="s">
        <v>9325</v>
      </c>
      <c r="D4641" s="42" t="s">
        <v>409</v>
      </c>
      <c r="E4641">
        <v>15133343</v>
      </c>
      <c r="F4641">
        <v>1</v>
      </c>
      <c r="G4641" s="2">
        <v>46113</v>
      </c>
      <c r="H4641" s="42" t="s">
        <v>488</v>
      </c>
      <c r="I4641" s="42" t="s">
        <v>69</v>
      </c>
      <c r="J4641" s="42" t="s">
        <v>471</v>
      </c>
      <c r="K4641" s="42" t="s">
        <v>9326</v>
      </c>
      <c r="L4641" s="2">
        <v>46142</v>
      </c>
      <c r="M4641" s="42" t="s">
        <v>583</v>
      </c>
    </row>
    <row r="4642" spans="1:13" x14ac:dyDescent="0.25">
      <c r="A4642" s="42" t="s">
        <v>789</v>
      </c>
      <c r="B4642" s="42" t="s">
        <v>373</v>
      </c>
      <c r="C4642" s="42" t="s">
        <v>9337</v>
      </c>
      <c r="D4642" s="42" t="s">
        <v>409</v>
      </c>
      <c r="E4642">
        <v>9572804</v>
      </c>
      <c r="F4642">
        <v>1</v>
      </c>
      <c r="G4642" s="2">
        <v>46112</v>
      </c>
      <c r="H4642" s="42" t="s">
        <v>488</v>
      </c>
      <c r="I4642" s="42" t="s">
        <v>69</v>
      </c>
      <c r="J4642" s="42" t="s">
        <v>471</v>
      </c>
      <c r="K4642" s="42" t="s">
        <v>11746</v>
      </c>
      <c r="L4642" s="2">
        <v>46112</v>
      </c>
      <c r="M4642" s="42" t="s">
        <v>583</v>
      </c>
    </row>
    <row r="4643" spans="1:13" x14ac:dyDescent="0.25">
      <c r="A4643" s="42" t="s">
        <v>791</v>
      </c>
      <c r="B4643" s="42" t="s">
        <v>408</v>
      </c>
      <c r="C4643" s="42" t="s">
        <v>9338</v>
      </c>
      <c r="D4643" s="42" t="s">
        <v>409</v>
      </c>
      <c r="E4643">
        <v>236914</v>
      </c>
      <c r="F4643">
        <v>1</v>
      </c>
      <c r="G4643" s="2">
        <v>46113</v>
      </c>
      <c r="H4643" s="42" t="s">
        <v>488</v>
      </c>
      <c r="I4643" s="42" t="s">
        <v>69</v>
      </c>
      <c r="J4643" s="42" t="s">
        <v>471</v>
      </c>
      <c r="K4643" s="42" t="s">
        <v>11746</v>
      </c>
      <c r="L4643" s="2">
        <v>46112</v>
      </c>
      <c r="M4643" s="42" t="s">
        <v>583</v>
      </c>
    </row>
    <row r="4644" spans="1:13" x14ac:dyDescent="0.25">
      <c r="A4644" s="42" t="s">
        <v>788</v>
      </c>
      <c r="B4644" s="42" t="s">
        <v>374</v>
      </c>
      <c r="C4644" s="42" t="s">
        <v>9339</v>
      </c>
      <c r="D4644" s="42" t="s">
        <v>409</v>
      </c>
      <c r="E4644">
        <v>4540322</v>
      </c>
      <c r="F4644">
        <v>1</v>
      </c>
      <c r="G4644" s="2">
        <v>46113</v>
      </c>
      <c r="H4644" s="42" t="s">
        <v>488</v>
      </c>
      <c r="I4644" s="42" t="s">
        <v>69</v>
      </c>
      <c r="J4644" s="42" t="s">
        <v>471</v>
      </c>
      <c r="K4644" s="42" t="s">
        <v>11746</v>
      </c>
      <c r="L4644" s="2">
        <v>46112</v>
      </c>
      <c r="M4644" s="42" t="s">
        <v>583</v>
      </c>
    </row>
    <row r="4645" spans="1:13" x14ac:dyDescent="0.25">
      <c r="A4645" s="42" t="s">
        <v>790</v>
      </c>
      <c r="B4645" s="42" t="s">
        <v>382</v>
      </c>
      <c r="C4645" s="42" t="s">
        <v>9336</v>
      </c>
      <c r="D4645" s="42" t="s">
        <v>409</v>
      </c>
      <c r="E4645">
        <v>4178101</v>
      </c>
      <c r="F4645">
        <v>1</v>
      </c>
      <c r="G4645" s="2">
        <v>46112</v>
      </c>
      <c r="H4645" s="42" t="s">
        <v>488</v>
      </c>
      <c r="I4645" s="42" t="s">
        <v>69</v>
      </c>
      <c r="J4645" s="42" t="s">
        <v>471</v>
      </c>
      <c r="K4645" s="42" t="s">
        <v>11746</v>
      </c>
      <c r="L4645" s="2">
        <v>46112</v>
      </c>
      <c r="M4645" s="42" t="s">
        <v>583</v>
      </c>
    </row>
    <row r="4646" spans="1:13" x14ac:dyDescent="0.25">
      <c r="A4646" s="42" t="s">
        <v>789</v>
      </c>
      <c r="B4646" s="42" t="s">
        <v>373</v>
      </c>
      <c r="C4646" s="42" t="s">
        <v>6228</v>
      </c>
      <c r="D4646" s="42" t="s">
        <v>409</v>
      </c>
      <c r="E4646">
        <v>7732260</v>
      </c>
      <c r="F4646">
        <v>1</v>
      </c>
      <c r="G4646" s="2">
        <v>46083</v>
      </c>
      <c r="H4646" s="42" t="s">
        <v>488</v>
      </c>
      <c r="I4646" s="42" t="s">
        <v>69</v>
      </c>
      <c r="J4646" s="42" t="s">
        <v>471</v>
      </c>
      <c r="K4646" s="42" t="s">
        <v>6227</v>
      </c>
      <c r="L4646" s="2">
        <v>46080</v>
      </c>
      <c r="M4646" s="42" t="s">
        <v>583</v>
      </c>
    </row>
    <row r="4647" spans="1:13" x14ac:dyDescent="0.25">
      <c r="A4647" s="42" t="s">
        <v>788</v>
      </c>
      <c r="B4647" s="42" t="s">
        <v>374</v>
      </c>
      <c r="C4647" s="42" t="s">
        <v>6226</v>
      </c>
      <c r="D4647" s="42" t="s">
        <v>409</v>
      </c>
      <c r="E4647">
        <v>8201410</v>
      </c>
      <c r="F4647">
        <v>1</v>
      </c>
      <c r="G4647" s="2">
        <v>46083</v>
      </c>
      <c r="H4647" s="42" t="s">
        <v>488</v>
      </c>
      <c r="I4647" s="42" t="s">
        <v>69</v>
      </c>
      <c r="J4647" s="42" t="s">
        <v>471</v>
      </c>
      <c r="K4647" s="42" t="s">
        <v>6227</v>
      </c>
      <c r="L4647" s="2">
        <v>46080</v>
      </c>
      <c r="M4647" s="42" t="s">
        <v>583</v>
      </c>
    </row>
    <row r="4648" spans="1:13" x14ac:dyDescent="0.25">
      <c r="A4648" s="42" t="s">
        <v>791</v>
      </c>
      <c r="B4648" s="42" t="s">
        <v>408</v>
      </c>
      <c r="C4648" s="42" t="s">
        <v>6236</v>
      </c>
      <c r="D4648" s="42" t="s">
        <v>409</v>
      </c>
      <c r="E4648">
        <v>893069</v>
      </c>
      <c r="F4648">
        <v>1</v>
      </c>
      <c r="G4648" s="2">
        <v>46083</v>
      </c>
      <c r="H4648" s="42" t="s">
        <v>488</v>
      </c>
      <c r="I4648" s="42" t="s">
        <v>69</v>
      </c>
      <c r="J4648" s="42" t="s">
        <v>471</v>
      </c>
      <c r="K4648" s="42" t="s">
        <v>6227</v>
      </c>
      <c r="L4648" s="2">
        <v>46080</v>
      </c>
      <c r="M4648" s="42" t="s">
        <v>583</v>
      </c>
    </row>
    <row r="4649" spans="1:13" x14ac:dyDescent="0.25">
      <c r="A4649" s="42" t="s">
        <v>790</v>
      </c>
      <c r="B4649" s="42" t="s">
        <v>382</v>
      </c>
      <c r="C4649" s="42" t="s">
        <v>6241</v>
      </c>
      <c r="D4649" s="42" t="s">
        <v>409</v>
      </c>
      <c r="E4649">
        <v>16958797</v>
      </c>
      <c r="F4649">
        <v>1</v>
      </c>
      <c r="G4649" s="2">
        <v>46083</v>
      </c>
      <c r="H4649" s="42" t="s">
        <v>488</v>
      </c>
      <c r="I4649" s="42" t="s">
        <v>69</v>
      </c>
      <c r="J4649" s="42" t="s">
        <v>471</v>
      </c>
      <c r="K4649" s="42" t="s">
        <v>6227</v>
      </c>
      <c r="L4649" s="2">
        <v>46080</v>
      </c>
      <c r="M4649" s="42" t="s">
        <v>583</v>
      </c>
    </row>
    <row r="4650" spans="1:13" x14ac:dyDescent="0.25">
      <c r="A4650" s="42" t="s">
        <v>789</v>
      </c>
      <c r="B4650" s="42" t="s">
        <v>373</v>
      </c>
      <c r="C4650" s="42" t="s">
        <v>3026</v>
      </c>
      <c r="D4650" s="42" t="s">
        <v>409</v>
      </c>
      <c r="E4650">
        <v>11297143</v>
      </c>
      <c r="F4650">
        <v>1</v>
      </c>
      <c r="G4650" s="2">
        <v>46055</v>
      </c>
      <c r="H4650" s="42" t="s">
        <v>488</v>
      </c>
      <c r="I4650" s="42" t="s">
        <v>69</v>
      </c>
      <c r="J4650" s="42" t="s">
        <v>471</v>
      </c>
      <c r="K4650" s="42" t="s">
        <v>3027</v>
      </c>
      <c r="L4650" s="2">
        <v>46053</v>
      </c>
      <c r="M4650" s="42" t="s">
        <v>583</v>
      </c>
    </row>
    <row r="4651" spans="1:13" x14ac:dyDescent="0.25">
      <c r="A4651" s="42" t="s">
        <v>788</v>
      </c>
      <c r="B4651" s="42" t="s">
        <v>374</v>
      </c>
      <c r="C4651" s="42" t="s">
        <v>3035</v>
      </c>
      <c r="D4651" s="42" t="s">
        <v>409</v>
      </c>
      <c r="E4651">
        <v>573915</v>
      </c>
      <c r="F4651">
        <v>1</v>
      </c>
      <c r="G4651" s="2">
        <v>46055</v>
      </c>
      <c r="H4651" s="42" t="s">
        <v>488</v>
      </c>
      <c r="I4651" s="42" t="s">
        <v>69</v>
      </c>
      <c r="J4651" s="42" t="s">
        <v>471</v>
      </c>
      <c r="K4651" s="42" t="s">
        <v>3036</v>
      </c>
      <c r="L4651" s="2">
        <v>46053</v>
      </c>
      <c r="M4651" s="42" t="s">
        <v>583</v>
      </c>
    </row>
    <row r="4652" spans="1:13" x14ac:dyDescent="0.25">
      <c r="A4652" s="42" t="s">
        <v>791</v>
      </c>
      <c r="B4652" s="42" t="s">
        <v>408</v>
      </c>
      <c r="C4652" s="42" t="s">
        <v>2991</v>
      </c>
      <c r="D4652" s="42" t="s">
        <v>409</v>
      </c>
      <c r="E4652">
        <v>829665</v>
      </c>
      <c r="F4652">
        <v>1</v>
      </c>
      <c r="G4652" s="2">
        <v>46055</v>
      </c>
      <c r="H4652" s="42" t="s">
        <v>488</v>
      </c>
      <c r="I4652" s="42" t="s">
        <v>69</v>
      </c>
      <c r="J4652" s="42" t="s">
        <v>471</v>
      </c>
      <c r="K4652" s="42" t="s">
        <v>2992</v>
      </c>
      <c r="L4652" s="2">
        <v>46053</v>
      </c>
      <c r="M4652" s="42" t="s">
        <v>583</v>
      </c>
    </row>
    <row r="4653" spans="1:13" x14ac:dyDescent="0.25">
      <c r="A4653" s="42" t="s">
        <v>790</v>
      </c>
      <c r="B4653" s="42" t="s">
        <v>382</v>
      </c>
      <c r="C4653" s="42" t="s">
        <v>2987</v>
      </c>
      <c r="D4653" s="42" t="s">
        <v>409</v>
      </c>
      <c r="E4653">
        <v>24174833</v>
      </c>
      <c r="F4653">
        <v>1</v>
      </c>
      <c r="G4653" s="2">
        <v>46055</v>
      </c>
      <c r="H4653" s="42" t="s">
        <v>488</v>
      </c>
      <c r="I4653" s="42" t="s">
        <v>69</v>
      </c>
      <c r="J4653" s="42" t="s">
        <v>471</v>
      </c>
      <c r="K4653" s="42" t="s">
        <v>2988</v>
      </c>
      <c r="L4653" s="2">
        <v>46053</v>
      </c>
      <c r="M4653" s="42" t="s">
        <v>583</v>
      </c>
    </row>
    <row r="4654" spans="1:13" x14ac:dyDescent="0.25">
      <c r="A4654" s="42" t="s">
        <v>791</v>
      </c>
      <c r="B4654" s="42" t="s">
        <v>408</v>
      </c>
      <c r="C4654" s="42" t="s">
        <v>1137</v>
      </c>
      <c r="D4654" s="42" t="s">
        <v>409</v>
      </c>
      <c r="E4654">
        <v>1944956</v>
      </c>
      <c r="F4654">
        <v>1</v>
      </c>
      <c r="G4654" s="2">
        <v>45748</v>
      </c>
      <c r="H4654" s="42" t="s">
        <v>486</v>
      </c>
      <c r="I4654" s="42" t="s">
        <v>73</v>
      </c>
      <c r="J4654" s="42" t="s">
        <v>478</v>
      </c>
      <c r="K4654" s="42" t="s">
        <v>1138</v>
      </c>
      <c r="L4654" s="2">
        <v>46203</v>
      </c>
      <c r="M4654" s="42" t="s">
        <v>583</v>
      </c>
    </row>
    <row r="4655" spans="1:13" x14ac:dyDescent="0.25">
      <c r="A4655" s="42" t="s">
        <v>795</v>
      </c>
      <c r="B4655" s="42" t="s">
        <v>375</v>
      </c>
      <c r="C4655" s="42" t="s">
        <v>13349</v>
      </c>
      <c r="D4655" s="42" t="s">
        <v>409</v>
      </c>
      <c r="E4655">
        <v>1633682.8</v>
      </c>
      <c r="F4655">
        <v>1</v>
      </c>
      <c r="G4655" s="2">
        <v>46211</v>
      </c>
      <c r="H4655" s="42" t="s">
        <v>485</v>
      </c>
      <c r="I4655" s="42" t="s">
        <v>64</v>
      </c>
      <c r="J4655" s="42" t="s">
        <v>466</v>
      </c>
      <c r="K4655" s="42" t="s">
        <v>13350</v>
      </c>
      <c r="L4655" s="2">
        <v>46234</v>
      </c>
      <c r="M4655" s="42" t="s">
        <v>583</v>
      </c>
    </row>
    <row r="4656" spans="1:13" x14ac:dyDescent="0.25">
      <c r="A4656" s="42" t="s">
        <v>111</v>
      </c>
      <c r="B4656" s="42" t="s">
        <v>377</v>
      </c>
      <c r="C4656" s="42" t="s">
        <v>13351</v>
      </c>
      <c r="D4656" s="42" t="s">
        <v>409</v>
      </c>
      <c r="E4656">
        <v>6534296</v>
      </c>
      <c r="F4656">
        <v>1</v>
      </c>
      <c r="G4656" s="2">
        <v>46210</v>
      </c>
      <c r="H4656" s="42" t="s">
        <v>465</v>
      </c>
      <c r="I4656" s="42" t="s">
        <v>64</v>
      </c>
      <c r="J4656" s="42" t="s">
        <v>466</v>
      </c>
      <c r="K4656" s="42" t="s">
        <v>13352</v>
      </c>
      <c r="L4656" s="2">
        <v>46234</v>
      </c>
      <c r="M4656" s="42" t="s">
        <v>583</v>
      </c>
    </row>
    <row r="4657" spans="1:13" x14ac:dyDescent="0.25">
      <c r="A4657" s="42" t="s">
        <v>110</v>
      </c>
      <c r="B4657" s="42" t="s">
        <v>1063</v>
      </c>
      <c r="C4657" s="42" t="s">
        <v>2208</v>
      </c>
      <c r="D4657" s="42" t="s">
        <v>409</v>
      </c>
      <c r="E4657">
        <v>222000</v>
      </c>
      <c r="F4657">
        <v>1</v>
      </c>
      <c r="G4657" s="2">
        <v>45981</v>
      </c>
      <c r="H4657" s="42" t="s">
        <v>2204</v>
      </c>
      <c r="I4657" s="42" t="s">
        <v>2205</v>
      </c>
      <c r="J4657" s="42" t="s">
        <v>2206</v>
      </c>
      <c r="K4657" s="42" t="s">
        <v>2203</v>
      </c>
      <c r="L4657" s="2">
        <v>46203</v>
      </c>
      <c r="M4657" s="42" t="s">
        <v>583</v>
      </c>
    </row>
    <row r="4658" spans="1:13" x14ac:dyDescent="0.25">
      <c r="A4658" s="42" t="s">
        <v>10164</v>
      </c>
      <c r="B4658" s="42" t="s">
        <v>10165</v>
      </c>
      <c r="C4658" s="42" t="s">
        <v>10166</v>
      </c>
      <c r="D4658" s="42" t="s">
        <v>409</v>
      </c>
      <c r="E4658">
        <v>5643016.4000000004</v>
      </c>
      <c r="F4658">
        <v>1</v>
      </c>
      <c r="G4658" s="2">
        <v>46155</v>
      </c>
      <c r="H4658" s="42" t="s">
        <v>465</v>
      </c>
      <c r="I4658" s="42" t="s">
        <v>64</v>
      </c>
      <c r="J4658" s="42" t="s">
        <v>466</v>
      </c>
      <c r="K4658" s="42" t="s">
        <v>10167</v>
      </c>
      <c r="L4658" s="2">
        <v>46203</v>
      </c>
      <c r="M4658" s="42" t="s">
        <v>583</v>
      </c>
    </row>
    <row r="4659" spans="1:13" x14ac:dyDescent="0.25">
      <c r="A4659" s="42" t="s">
        <v>9640</v>
      </c>
      <c r="B4659" s="42" t="s">
        <v>9641</v>
      </c>
      <c r="C4659" s="42" t="s">
        <v>10168</v>
      </c>
      <c r="D4659" s="42" t="s">
        <v>409</v>
      </c>
      <c r="E4659">
        <v>4039132</v>
      </c>
      <c r="F4659">
        <v>1</v>
      </c>
      <c r="G4659" s="2">
        <v>46160</v>
      </c>
      <c r="H4659" s="42" t="s">
        <v>465</v>
      </c>
      <c r="I4659" s="42" t="s">
        <v>64</v>
      </c>
      <c r="J4659" s="42" t="s">
        <v>466</v>
      </c>
      <c r="K4659" s="42" t="s">
        <v>10169</v>
      </c>
      <c r="L4659" s="2">
        <v>46203</v>
      </c>
      <c r="M4659" s="42" t="s">
        <v>583</v>
      </c>
    </row>
    <row r="4660" spans="1:13" x14ac:dyDescent="0.25">
      <c r="A4660" s="42" t="s">
        <v>793</v>
      </c>
      <c r="B4660" s="42" t="s">
        <v>381</v>
      </c>
      <c r="C4660" s="42" t="s">
        <v>13353</v>
      </c>
      <c r="D4660" s="42" t="s">
        <v>409</v>
      </c>
      <c r="E4660">
        <v>-21164985</v>
      </c>
      <c r="F4660">
        <v>1</v>
      </c>
      <c r="G4660" s="2">
        <v>46203</v>
      </c>
      <c r="H4660" s="42" t="s">
        <v>479</v>
      </c>
      <c r="I4660" s="42" t="s">
        <v>67</v>
      </c>
      <c r="J4660" s="42" t="s">
        <v>480</v>
      </c>
      <c r="K4660" s="42" t="s">
        <v>13353</v>
      </c>
      <c r="L4660" s="2">
        <v>46203</v>
      </c>
      <c r="M4660" s="42" t="s">
        <v>583</v>
      </c>
    </row>
    <row r="4661" spans="1:13" x14ac:dyDescent="0.25">
      <c r="A4661" s="42" t="s">
        <v>789</v>
      </c>
      <c r="B4661" s="42" t="s">
        <v>373</v>
      </c>
      <c r="C4661" s="42" t="s">
        <v>13354</v>
      </c>
      <c r="D4661" s="42" t="s">
        <v>409</v>
      </c>
      <c r="E4661">
        <v>2079267</v>
      </c>
      <c r="F4661">
        <v>1</v>
      </c>
      <c r="G4661" s="2">
        <v>46203</v>
      </c>
      <c r="H4661" s="42" t="s">
        <v>491</v>
      </c>
      <c r="I4661" s="42" t="s">
        <v>67</v>
      </c>
      <c r="J4661" s="42" t="s">
        <v>480</v>
      </c>
      <c r="K4661" s="42" t="s">
        <v>13354</v>
      </c>
      <c r="L4661" s="2">
        <v>46203</v>
      </c>
      <c r="M4661" s="42" t="s">
        <v>583</v>
      </c>
    </row>
    <row r="4662" spans="1:13" x14ac:dyDescent="0.25">
      <c r="A4662" s="42" t="s">
        <v>790</v>
      </c>
      <c r="B4662" s="42" t="s">
        <v>382</v>
      </c>
      <c r="C4662" s="42" t="s">
        <v>13355</v>
      </c>
      <c r="D4662" s="42" t="s">
        <v>409</v>
      </c>
      <c r="E4662">
        <v>5500000</v>
      </c>
      <c r="F4662">
        <v>1</v>
      </c>
      <c r="G4662" s="2">
        <v>46203</v>
      </c>
      <c r="H4662" s="42" t="s">
        <v>1144</v>
      </c>
      <c r="I4662" s="42" t="s">
        <v>67</v>
      </c>
      <c r="J4662" s="42" t="s">
        <v>462</v>
      </c>
      <c r="K4662" s="42" t="s">
        <v>13355</v>
      </c>
      <c r="L4662" s="2">
        <v>46203</v>
      </c>
      <c r="M4662" s="42" t="s">
        <v>583</v>
      </c>
    </row>
    <row r="4663" spans="1:13" x14ac:dyDescent="0.25">
      <c r="A4663" s="42" t="s">
        <v>790</v>
      </c>
      <c r="B4663" s="42" t="s">
        <v>382</v>
      </c>
      <c r="C4663" s="42" t="s">
        <v>13356</v>
      </c>
      <c r="D4663" s="42" t="s">
        <v>409</v>
      </c>
      <c r="E4663">
        <v>19690215</v>
      </c>
      <c r="F4663">
        <v>1</v>
      </c>
      <c r="G4663" s="2">
        <v>46203</v>
      </c>
      <c r="H4663" s="42" t="s">
        <v>479</v>
      </c>
      <c r="I4663" s="42" t="s">
        <v>67</v>
      </c>
      <c r="J4663" s="42" t="s">
        <v>480</v>
      </c>
      <c r="K4663" s="42" t="s">
        <v>13356</v>
      </c>
      <c r="L4663" s="2">
        <v>46203</v>
      </c>
      <c r="M4663" s="42" t="s">
        <v>583</v>
      </c>
    </row>
    <row r="4664" spans="1:13" x14ac:dyDescent="0.25">
      <c r="A4664" s="42" t="s">
        <v>790</v>
      </c>
      <c r="B4664" s="42" t="s">
        <v>382</v>
      </c>
      <c r="C4664" s="42" t="s">
        <v>13357</v>
      </c>
      <c r="D4664" s="42" t="s">
        <v>409</v>
      </c>
      <c r="E4664">
        <v>4418237</v>
      </c>
      <c r="F4664">
        <v>1</v>
      </c>
      <c r="G4664" s="2">
        <v>46203</v>
      </c>
      <c r="H4664" s="42" t="s">
        <v>472</v>
      </c>
      <c r="I4664" s="42" t="s">
        <v>67</v>
      </c>
      <c r="J4664" s="42" t="s">
        <v>462</v>
      </c>
      <c r="K4664" s="42" t="s">
        <v>13357</v>
      </c>
      <c r="L4664" s="2">
        <v>46203</v>
      </c>
      <c r="M4664" s="42" t="s">
        <v>583</v>
      </c>
    </row>
    <row r="4665" spans="1:13" x14ac:dyDescent="0.25">
      <c r="A4665" s="42" t="s">
        <v>790</v>
      </c>
      <c r="B4665" s="42" t="s">
        <v>382</v>
      </c>
      <c r="C4665" s="42" t="s">
        <v>13358</v>
      </c>
      <c r="D4665" s="42" t="s">
        <v>409</v>
      </c>
      <c r="E4665">
        <v>15199580</v>
      </c>
      <c r="F4665">
        <v>1</v>
      </c>
      <c r="G4665" s="2">
        <v>46203</v>
      </c>
      <c r="H4665" s="42" t="s">
        <v>491</v>
      </c>
      <c r="I4665" s="42" t="s">
        <v>67</v>
      </c>
      <c r="J4665" s="42" t="s">
        <v>480</v>
      </c>
      <c r="K4665" s="42" t="s">
        <v>13358</v>
      </c>
      <c r="L4665" s="2">
        <v>46203</v>
      </c>
      <c r="M4665" s="42" t="s">
        <v>583</v>
      </c>
    </row>
    <row r="4666" spans="1:13" x14ac:dyDescent="0.25">
      <c r="A4666" s="42" t="s">
        <v>794</v>
      </c>
      <c r="B4666" s="42" t="s">
        <v>380</v>
      </c>
      <c r="C4666" s="42" t="s">
        <v>2965</v>
      </c>
      <c r="D4666" s="42" t="s">
        <v>409</v>
      </c>
      <c r="E4666">
        <v>20555842</v>
      </c>
      <c r="F4666">
        <v>1</v>
      </c>
      <c r="G4666" s="2">
        <v>46050</v>
      </c>
      <c r="H4666" s="42" t="s">
        <v>436</v>
      </c>
      <c r="I4666" s="42" t="s">
        <v>66</v>
      </c>
      <c r="J4666" s="42" t="s">
        <v>437</v>
      </c>
      <c r="K4666" s="42" t="s">
        <v>2966</v>
      </c>
      <c r="L4666" s="2">
        <v>46180</v>
      </c>
      <c r="M4666" s="42" t="s">
        <v>583</v>
      </c>
    </row>
    <row r="4667" spans="1:13" x14ac:dyDescent="0.25">
      <c r="A4667" s="42" t="s">
        <v>791</v>
      </c>
      <c r="B4667" s="42" t="s">
        <v>408</v>
      </c>
      <c r="C4667" s="42" t="s">
        <v>9447</v>
      </c>
      <c r="D4667" s="42" t="s">
        <v>409</v>
      </c>
      <c r="E4667">
        <v>3700000</v>
      </c>
      <c r="F4667">
        <v>1</v>
      </c>
      <c r="G4667" s="2">
        <v>46120</v>
      </c>
      <c r="H4667" s="42" t="s">
        <v>485</v>
      </c>
      <c r="I4667" s="42" t="s">
        <v>64</v>
      </c>
      <c r="J4667" s="42" t="s">
        <v>466</v>
      </c>
      <c r="K4667" s="42" t="s">
        <v>9448</v>
      </c>
      <c r="L4667" s="2">
        <v>46173</v>
      </c>
      <c r="M4667" s="42" t="s">
        <v>583</v>
      </c>
    </row>
    <row r="4668" spans="1:13" x14ac:dyDescent="0.25">
      <c r="A4668" s="42" t="s">
        <v>792</v>
      </c>
      <c r="B4668" s="42" t="s">
        <v>388</v>
      </c>
      <c r="C4668" s="42" t="s">
        <v>11841</v>
      </c>
      <c r="D4668" s="42" t="s">
        <v>409</v>
      </c>
      <c r="E4668">
        <v>-261985</v>
      </c>
      <c r="F4668">
        <v>1</v>
      </c>
      <c r="G4668" s="2">
        <v>46173</v>
      </c>
      <c r="H4668" s="42" t="s">
        <v>479</v>
      </c>
      <c r="I4668" s="42" t="s">
        <v>67</v>
      </c>
      <c r="J4668" s="42" t="s">
        <v>480</v>
      </c>
      <c r="K4668" s="42" t="s">
        <v>11841</v>
      </c>
      <c r="L4668" s="2">
        <v>46173</v>
      </c>
      <c r="M4668" s="42" t="s">
        <v>583</v>
      </c>
    </row>
    <row r="4669" spans="1:13" x14ac:dyDescent="0.25">
      <c r="A4669" s="42" t="s">
        <v>792</v>
      </c>
      <c r="B4669" s="42" t="s">
        <v>388</v>
      </c>
      <c r="C4669" s="42" t="s">
        <v>9441</v>
      </c>
      <c r="D4669" s="42" t="s">
        <v>409</v>
      </c>
      <c r="E4669">
        <v>4781006.4000000004</v>
      </c>
      <c r="F4669">
        <v>1</v>
      </c>
      <c r="G4669" s="2">
        <v>46120</v>
      </c>
      <c r="H4669" s="42" t="s">
        <v>507</v>
      </c>
      <c r="I4669" s="42" t="s">
        <v>64</v>
      </c>
      <c r="J4669" s="42" t="s">
        <v>466</v>
      </c>
      <c r="K4669" s="42" t="s">
        <v>9442</v>
      </c>
      <c r="L4669" s="2">
        <v>46173</v>
      </c>
      <c r="M4669" s="42" t="s">
        <v>583</v>
      </c>
    </row>
    <row r="4670" spans="1:13" x14ac:dyDescent="0.25">
      <c r="A4670" s="42" t="s">
        <v>792</v>
      </c>
      <c r="B4670" s="42" t="s">
        <v>388</v>
      </c>
      <c r="C4670" s="42" t="s">
        <v>9443</v>
      </c>
      <c r="D4670" s="42" t="s">
        <v>409</v>
      </c>
      <c r="E4670">
        <v>1673352.24</v>
      </c>
      <c r="F4670">
        <v>1</v>
      </c>
      <c r="G4670" s="2">
        <v>46120</v>
      </c>
      <c r="H4670" s="42" t="s">
        <v>485</v>
      </c>
      <c r="I4670" s="42" t="s">
        <v>64</v>
      </c>
      <c r="J4670" s="42" t="s">
        <v>466</v>
      </c>
      <c r="K4670" s="42" t="s">
        <v>9444</v>
      </c>
      <c r="L4670" s="2">
        <v>46173</v>
      </c>
      <c r="M4670" s="42" t="s">
        <v>583</v>
      </c>
    </row>
    <row r="4671" spans="1:13" x14ac:dyDescent="0.25">
      <c r="A4671" s="42" t="s">
        <v>790</v>
      </c>
      <c r="B4671" s="42" t="s">
        <v>382</v>
      </c>
      <c r="C4671" s="42" t="s">
        <v>11838</v>
      </c>
      <c r="D4671" s="42" t="s">
        <v>409</v>
      </c>
      <c r="E4671">
        <v>12759083</v>
      </c>
      <c r="F4671">
        <v>1</v>
      </c>
      <c r="G4671" s="2">
        <v>46173</v>
      </c>
      <c r="H4671" s="42" t="s">
        <v>491</v>
      </c>
      <c r="I4671" s="42" t="s">
        <v>67</v>
      </c>
      <c r="J4671" s="42" t="s">
        <v>480</v>
      </c>
      <c r="K4671" s="42" t="s">
        <v>11838</v>
      </c>
      <c r="L4671" s="2">
        <v>46173</v>
      </c>
      <c r="M4671" s="42" t="s">
        <v>583</v>
      </c>
    </row>
    <row r="4672" spans="1:13" x14ac:dyDescent="0.25">
      <c r="A4672" s="42" t="s">
        <v>790</v>
      </c>
      <c r="B4672" s="42" t="s">
        <v>382</v>
      </c>
      <c r="C4672" s="42" t="s">
        <v>11839</v>
      </c>
      <c r="D4672" s="42" t="s">
        <v>409</v>
      </c>
      <c r="E4672">
        <v>4500000</v>
      </c>
      <c r="F4672">
        <v>1</v>
      </c>
      <c r="G4672" s="2">
        <v>46173</v>
      </c>
      <c r="H4672" s="42" t="s">
        <v>1144</v>
      </c>
      <c r="I4672" s="42" t="s">
        <v>67</v>
      </c>
      <c r="J4672" s="42" t="s">
        <v>462</v>
      </c>
      <c r="K4672" s="42" t="s">
        <v>11839</v>
      </c>
      <c r="L4672" s="2">
        <v>46173</v>
      </c>
      <c r="M4672" s="42" t="s">
        <v>583</v>
      </c>
    </row>
    <row r="4673" spans="1:13" x14ac:dyDescent="0.25">
      <c r="A4673" s="42" t="s">
        <v>792</v>
      </c>
      <c r="B4673" s="42" t="s">
        <v>388</v>
      </c>
      <c r="C4673" s="42" t="s">
        <v>9445</v>
      </c>
      <c r="D4673" s="42" t="s">
        <v>409</v>
      </c>
      <c r="E4673">
        <v>2071769.44</v>
      </c>
      <c r="F4673">
        <v>1</v>
      </c>
      <c r="G4673" s="2">
        <v>46120</v>
      </c>
      <c r="H4673" s="42" t="s">
        <v>485</v>
      </c>
      <c r="I4673" s="42" t="s">
        <v>64</v>
      </c>
      <c r="J4673" s="42" t="s">
        <v>466</v>
      </c>
      <c r="K4673" s="42" t="s">
        <v>9446</v>
      </c>
      <c r="L4673" s="2">
        <v>46173</v>
      </c>
      <c r="M4673" s="42" t="s">
        <v>583</v>
      </c>
    </row>
    <row r="4674" spans="1:13" x14ac:dyDescent="0.25">
      <c r="A4674" s="42" t="s">
        <v>790</v>
      </c>
      <c r="B4674" s="42" t="s">
        <v>382</v>
      </c>
      <c r="C4674" s="42" t="s">
        <v>11840</v>
      </c>
      <c r="D4674" s="42" t="s">
        <v>409</v>
      </c>
      <c r="E4674">
        <v>24536995</v>
      </c>
      <c r="F4674">
        <v>1</v>
      </c>
      <c r="G4674" s="2">
        <v>46173</v>
      </c>
      <c r="H4674" s="42" t="s">
        <v>479</v>
      </c>
      <c r="I4674" s="42" t="s">
        <v>67</v>
      </c>
      <c r="J4674" s="42" t="s">
        <v>480</v>
      </c>
      <c r="K4674" s="42" t="s">
        <v>11840</v>
      </c>
      <c r="L4674" s="2">
        <v>46173</v>
      </c>
      <c r="M4674" s="42" t="s">
        <v>583</v>
      </c>
    </row>
    <row r="4675" spans="1:13" x14ac:dyDescent="0.25">
      <c r="A4675" s="42" t="s">
        <v>789</v>
      </c>
      <c r="B4675" s="42" t="s">
        <v>373</v>
      </c>
      <c r="C4675" s="42" t="s">
        <v>11833</v>
      </c>
      <c r="D4675" s="42" t="s">
        <v>409</v>
      </c>
      <c r="E4675">
        <v>1628880</v>
      </c>
      <c r="F4675">
        <v>1</v>
      </c>
      <c r="G4675" s="2">
        <v>46173</v>
      </c>
      <c r="H4675" s="42" t="s">
        <v>491</v>
      </c>
      <c r="I4675" s="42" t="s">
        <v>67</v>
      </c>
      <c r="J4675" s="42" t="s">
        <v>480</v>
      </c>
      <c r="K4675" s="42" t="s">
        <v>11833</v>
      </c>
      <c r="L4675" s="2">
        <v>46173</v>
      </c>
      <c r="M4675" s="42" t="s">
        <v>583</v>
      </c>
    </row>
    <row r="4676" spans="1:13" x14ac:dyDescent="0.25">
      <c r="A4676" s="42" t="s">
        <v>789</v>
      </c>
      <c r="B4676" s="42" t="s">
        <v>373</v>
      </c>
      <c r="C4676" s="42" t="s">
        <v>9895</v>
      </c>
      <c r="D4676" s="42" t="s">
        <v>409</v>
      </c>
      <c r="E4676">
        <v>4487591</v>
      </c>
      <c r="F4676">
        <v>1</v>
      </c>
      <c r="G4676" s="2">
        <v>46142</v>
      </c>
      <c r="H4676" s="42" t="s">
        <v>491</v>
      </c>
      <c r="I4676" s="42" t="s">
        <v>67</v>
      </c>
      <c r="J4676" s="42" t="s">
        <v>480</v>
      </c>
      <c r="K4676" s="42" t="s">
        <v>9895</v>
      </c>
      <c r="L4676" s="2">
        <v>46142</v>
      </c>
      <c r="M4676" s="42" t="s">
        <v>583</v>
      </c>
    </row>
    <row r="4677" spans="1:13" x14ac:dyDescent="0.25">
      <c r="A4677" s="42" t="s">
        <v>792</v>
      </c>
      <c r="B4677" s="42" t="s">
        <v>388</v>
      </c>
      <c r="C4677" s="42" t="s">
        <v>9854</v>
      </c>
      <c r="D4677" s="42" t="s">
        <v>409</v>
      </c>
      <c r="E4677">
        <v>-359290</v>
      </c>
      <c r="F4677">
        <v>1</v>
      </c>
      <c r="G4677" s="2">
        <v>46142</v>
      </c>
      <c r="H4677" s="42" t="s">
        <v>479</v>
      </c>
      <c r="I4677" s="42" t="s">
        <v>67</v>
      </c>
      <c r="J4677" s="42" t="s">
        <v>480</v>
      </c>
      <c r="K4677" s="42" t="s">
        <v>9854</v>
      </c>
      <c r="L4677" s="2">
        <v>46142</v>
      </c>
      <c r="M4677" s="42" t="s">
        <v>583</v>
      </c>
    </row>
    <row r="4678" spans="1:13" x14ac:dyDescent="0.25">
      <c r="A4678" s="42" t="s">
        <v>792</v>
      </c>
      <c r="B4678" s="42" t="s">
        <v>388</v>
      </c>
      <c r="C4678" s="42" t="s">
        <v>9861</v>
      </c>
      <c r="D4678" s="42" t="s">
        <v>409</v>
      </c>
      <c r="E4678">
        <v>-552206</v>
      </c>
      <c r="F4678">
        <v>1</v>
      </c>
      <c r="G4678" s="2">
        <v>46142</v>
      </c>
      <c r="H4678" s="42" t="s">
        <v>479</v>
      </c>
      <c r="I4678" s="42" t="s">
        <v>67</v>
      </c>
      <c r="J4678" s="42" t="s">
        <v>480</v>
      </c>
      <c r="K4678" s="42" t="s">
        <v>9861</v>
      </c>
      <c r="L4678" s="2">
        <v>46142</v>
      </c>
      <c r="M4678" s="42" t="s">
        <v>583</v>
      </c>
    </row>
    <row r="4679" spans="1:13" x14ac:dyDescent="0.25">
      <c r="A4679" s="42" t="s">
        <v>792</v>
      </c>
      <c r="B4679" s="42" t="s">
        <v>388</v>
      </c>
      <c r="C4679" s="42" t="s">
        <v>9873</v>
      </c>
      <c r="D4679" s="42" t="s">
        <v>409</v>
      </c>
      <c r="E4679">
        <v>-865844</v>
      </c>
      <c r="F4679">
        <v>1</v>
      </c>
      <c r="G4679" s="2">
        <v>46142</v>
      </c>
      <c r="H4679" s="42" t="s">
        <v>479</v>
      </c>
      <c r="I4679" s="42" t="s">
        <v>67</v>
      </c>
      <c r="J4679" s="42" t="s">
        <v>480</v>
      </c>
      <c r="K4679" s="42" t="s">
        <v>9873</v>
      </c>
      <c r="L4679" s="2">
        <v>46142</v>
      </c>
      <c r="M4679" s="42" t="s">
        <v>583</v>
      </c>
    </row>
    <row r="4680" spans="1:13" x14ac:dyDescent="0.25">
      <c r="A4680" s="42" t="s">
        <v>9640</v>
      </c>
      <c r="B4680" s="42" t="s">
        <v>9641</v>
      </c>
      <c r="C4680" s="42" t="s">
        <v>9850</v>
      </c>
      <c r="D4680" s="42" t="s">
        <v>409</v>
      </c>
      <c r="E4680">
        <v>8008086</v>
      </c>
      <c r="F4680">
        <v>1</v>
      </c>
      <c r="G4680" s="2">
        <v>46136</v>
      </c>
      <c r="H4680" s="42" t="s">
        <v>465</v>
      </c>
      <c r="I4680" s="42" t="s">
        <v>64</v>
      </c>
      <c r="J4680" s="42" t="s">
        <v>466</v>
      </c>
      <c r="K4680" s="42" t="s">
        <v>9851</v>
      </c>
      <c r="L4680" s="2">
        <v>46142</v>
      </c>
      <c r="M4680" s="42" t="s">
        <v>583</v>
      </c>
    </row>
    <row r="4681" spans="1:13" x14ac:dyDescent="0.25">
      <c r="A4681" s="42" t="s">
        <v>790</v>
      </c>
      <c r="B4681" s="42" t="s">
        <v>382</v>
      </c>
      <c r="C4681" s="42" t="s">
        <v>9859</v>
      </c>
      <c r="D4681" s="42" t="s">
        <v>409</v>
      </c>
      <c r="E4681">
        <v>-3628016</v>
      </c>
      <c r="F4681">
        <v>1</v>
      </c>
      <c r="G4681" s="2">
        <v>46142</v>
      </c>
      <c r="H4681" s="42" t="s">
        <v>479</v>
      </c>
      <c r="I4681" s="42" t="s">
        <v>67</v>
      </c>
      <c r="J4681" s="42" t="s">
        <v>480</v>
      </c>
      <c r="K4681" s="42" t="s">
        <v>9859</v>
      </c>
      <c r="L4681" s="2">
        <v>46142</v>
      </c>
      <c r="M4681" s="42" t="s">
        <v>583</v>
      </c>
    </row>
    <row r="4682" spans="1:13" x14ac:dyDescent="0.25">
      <c r="A4682" s="42" t="s">
        <v>790</v>
      </c>
      <c r="B4682" s="42" t="s">
        <v>382</v>
      </c>
      <c r="C4682" s="42" t="s">
        <v>9884</v>
      </c>
      <c r="D4682" s="42" t="s">
        <v>409</v>
      </c>
      <c r="E4682">
        <v>13949281</v>
      </c>
      <c r="F4682">
        <v>1</v>
      </c>
      <c r="G4682" s="2">
        <v>46142</v>
      </c>
      <c r="H4682" s="42" t="s">
        <v>479</v>
      </c>
      <c r="I4682" s="42" t="s">
        <v>67</v>
      </c>
      <c r="J4682" s="42" t="s">
        <v>480</v>
      </c>
      <c r="K4682" s="42" t="s">
        <v>9884</v>
      </c>
      <c r="L4682" s="2">
        <v>46142</v>
      </c>
      <c r="M4682" s="42" t="s">
        <v>583</v>
      </c>
    </row>
    <row r="4683" spans="1:13" x14ac:dyDescent="0.25">
      <c r="A4683" s="42" t="s">
        <v>790</v>
      </c>
      <c r="B4683" s="42" t="s">
        <v>382</v>
      </c>
      <c r="C4683" s="42" t="s">
        <v>9883</v>
      </c>
      <c r="D4683" s="42" t="s">
        <v>409</v>
      </c>
      <c r="E4683">
        <v>5500000</v>
      </c>
      <c r="F4683">
        <v>1</v>
      </c>
      <c r="G4683" s="2">
        <v>46142</v>
      </c>
      <c r="H4683" s="42" t="s">
        <v>1144</v>
      </c>
      <c r="I4683" s="42" t="s">
        <v>67</v>
      </c>
      <c r="J4683" s="42" t="s">
        <v>462</v>
      </c>
      <c r="K4683" s="42" t="s">
        <v>9883</v>
      </c>
      <c r="L4683" s="2">
        <v>46142</v>
      </c>
      <c r="M4683" s="42" t="s">
        <v>583</v>
      </c>
    </row>
    <row r="4684" spans="1:13" x14ac:dyDescent="0.25">
      <c r="A4684" s="42" t="s">
        <v>790</v>
      </c>
      <c r="B4684" s="42" t="s">
        <v>382</v>
      </c>
      <c r="C4684" s="42" t="s">
        <v>9874</v>
      </c>
      <c r="D4684" s="42" t="s">
        <v>409</v>
      </c>
      <c r="E4684">
        <v>13125021</v>
      </c>
      <c r="F4684">
        <v>1</v>
      </c>
      <c r="G4684" s="2">
        <v>46142</v>
      </c>
      <c r="H4684" s="42" t="s">
        <v>491</v>
      </c>
      <c r="I4684" s="42" t="s">
        <v>67</v>
      </c>
      <c r="J4684" s="42" t="s">
        <v>480</v>
      </c>
      <c r="K4684" s="42" t="s">
        <v>9874</v>
      </c>
      <c r="L4684" s="2">
        <v>46142</v>
      </c>
      <c r="M4684" s="42" t="s">
        <v>583</v>
      </c>
    </row>
    <row r="4685" spans="1:13" x14ac:dyDescent="0.25">
      <c r="A4685" s="42" t="s">
        <v>790</v>
      </c>
      <c r="B4685" s="42" t="s">
        <v>382</v>
      </c>
      <c r="C4685" s="42" t="s">
        <v>9780</v>
      </c>
      <c r="D4685" s="42" t="s">
        <v>409</v>
      </c>
      <c r="E4685">
        <v>3359624</v>
      </c>
      <c r="F4685">
        <v>1</v>
      </c>
      <c r="G4685" s="2">
        <v>46112</v>
      </c>
      <c r="H4685" s="42" t="s">
        <v>479</v>
      </c>
      <c r="I4685" s="42" t="s">
        <v>67</v>
      </c>
      <c r="J4685" s="42" t="s">
        <v>480</v>
      </c>
      <c r="K4685" s="42" t="s">
        <v>9780</v>
      </c>
      <c r="L4685" s="2">
        <v>46112</v>
      </c>
      <c r="M4685" s="42" t="s">
        <v>583</v>
      </c>
    </row>
    <row r="4686" spans="1:13" x14ac:dyDescent="0.25">
      <c r="A4686" s="42" t="s">
        <v>789</v>
      </c>
      <c r="B4686" s="42" t="s">
        <v>373</v>
      </c>
      <c r="C4686" s="42" t="s">
        <v>9789</v>
      </c>
      <c r="D4686" s="42" t="s">
        <v>409</v>
      </c>
      <c r="E4686">
        <v>1177405</v>
      </c>
      <c r="F4686">
        <v>1</v>
      </c>
      <c r="G4686" s="2">
        <v>46112</v>
      </c>
      <c r="H4686" s="42" t="s">
        <v>491</v>
      </c>
      <c r="I4686" s="42" t="s">
        <v>67</v>
      </c>
      <c r="J4686" s="42" t="s">
        <v>480</v>
      </c>
      <c r="K4686" s="42" t="s">
        <v>9789</v>
      </c>
      <c r="L4686" s="2">
        <v>46112</v>
      </c>
      <c r="M4686" s="42" t="s">
        <v>583</v>
      </c>
    </row>
    <row r="4687" spans="1:13" x14ac:dyDescent="0.25">
      <c r="A4687" s="42" t="s">
        <v>193</v>
      </c>
      <c r="B4687" s="42" t="s">
        <v>367</v>
      </c>
      <c r="C4687" s="42" t="s">
        <v>9814</v>
      </c>
      <c r="D4687" s="42" t="s">
        <v>409</v>
      </c>
      <c r="E4687">
        <v>1800000</v>
      </c>
      <c r="F4687">
        <v>1</v>
      </c>
      <c r="G4687" s="2">
        <v>46105</v>
      </c>
      <c r="H4687" s="42" t="s">
        <v>485</v>
      </c>
      <c r="I4687" s="42" t="s">
        <v>64</v>
      </c>
      <c r="J4687" s="42" t="s">
        <v>466</v>
      </c>
      <c r="K4687" s="42" t="s">
        <v>9815</v>
      </c>
      <c r="L4687" s="2">
        <v>46112</v>
      </c>
      <c r="M4687" s="42" t="s">
        <v>583</v>
      </c>
    </row>
    <row r="4688" spans="1:13" x14ac:dyDescent="0.25">
      <c r="A4688" s="42" t="s">
        <v>792</v>
      </c>
      <c r="B4688" s="42" t="s">
        <v>388</v>
      </c>
      <c r="C4688" s="42" t="s">
        <v>9797</v>
      </c>
      <c r="D4688" s="42" t="s">
        <v>409</v>
      </c>
      <c r="E4688">
        <v>-281320</v>
      </c>
      <c r="F4688">
        <v>1</v>
      </c>
      <c r="G4688" s="2">
        <v>46112</v>
      </c>
      <c r="H4688" s="42" t="s">
        <v>479</v>
      </c>
      <c r="I4688" s="42" t="s">
        <v>67</v>
      </c>
      <c r="J4688" s="42" t="s">
        <v>480</v>
      </c>
      <c r="K4688" s="42" t="s">
        <v>9797</v>
      </c>
      <c r="L4688" s="2">
        <v>46112</v>
      </c>
      <c r="M4688" s="42" t="s">
        <v>583</v>
      </c>
    </row>
    <row r="4689" spans="1:13" x14ac:dyDescent="0.25">
      <c r="A4689" s="42" t="s">
        <v>794</v>
      </c>
      <c r="B4689" s="42" t="s">
        <v>380</v>
      </c>
      <c r="C4689" s="42" t="s">
        <v>2957</v>
      </c>
      <c r="D4689" s="42" t="s">
        <v>409</v>
      </c>
      <c r="E4689">
        <v>3367537</v>
      </c>
      <c r="F4689">
        <v>1</v>
      </c>
      <c r="G4689" s="2">
        <v>45993</v>
      </c>
      <c r="H4689" s="42" t="s">
        <v>513</v>
      </c>
      <c r="I4689" s="42" t="s">
        <v>66</v>
      </c>
      <c r="J4689" s="42" t="s">
        <v>437</v>
      </c>
      <c r="K4689" s="42" t="s">
        <v>2958</v>
      </c>
      <c r="L4689" s="2">
        <v>46112</v>
      </c>
      <c r="M4689" s="42" t="s">
        <v>583</v>
      </c>
    </row>
    <row r="4690" spans="1:13" x14ac:dyDescent="0.25">
      <c r="A4690" s="42" t="s">
        <v>792</v>
      </c>
      <c r="B4690" s="42" t="s">
        <v>388</v>
      </c>
      <c r="C4690" s="42" t="s">
        <v>9801</v>
      </c>
      <c r="D4690" s="42" t="s">
        <v>409</v>
      </c>
      <c r="E4690">
        <v>-183807</v>
      </c>
      <c r="F4690">
        <v>1</v>
      </c>
      <c r="G4690" s="2">
        <v>46112</v>
      </c>
      <c r="H4690" s="42" t="s">
        <v>479</v>
      </c>
      <c r="I4690" s="42" t="s">
        <v>67</v>
      </c>
      <c r="J4690" s="42" t="s">
        <v>480</v>
      </c>
      <c r="K4690" s="42" t="s">
        <v>9801</v>
      </c>
      <c r="L4690" s="2">
        <v>46112</v>
      </c>
      <c r="M4690" s="42" t="s">
        <v>583</v>
      </c>
    </row>
    <row r="4691" spans="1:13" x14ac:dyDescent="0.25">
      <c r="A4691" s="42" t="s">
        <v>669</v>
      </c>
      <c r="B4691" s="42" t="s">
        <v>378</v>
      </c>
      <c r="C4691" s="42" t="s">
        <v>1794</v>
      </c>
      <c r="D4691" s="42" t="s">
        <v>409</v>
      </c>
      <c r="E4691">
        <v>14023688</v>
      </c>
      <c r="F4691">
        <v>1</v>
      </c>
      <c r="G4691" s="2">
        <v>45925</v>
      </c>
      <c r="H4691" s="42" t="s">
        <v>436</v>
      </c>
      <c r="I4691" s="42" t="s">
        <v>66</v>
      </c>
      <c r="J4691" s="42" t="s">
        <v>437</v>
      </c>
      <c r="K4691" s="42" t="s">
        <v>10002</v>
      </c>
      <c r="L4691" s="2">
        <v>46112</v>
      </c>
      <c r="M4691" s="42" t="s">
        <v>583</v>
      </c>
    </row>
    <row r="4692" spans="1:13" x14ac:dyDescent="0.25">
      <c r="A4692" s="42" t="s">
        <v>790</v>
      </c>
      <c r="B4692" s="42" t="s">
        <v>382</v>
      </c>
      <c r="C4692" s="42" t="s">
        <v>9785</v>
      </c>
      <c r="D4692" s="42" t="s">
        <v>409</v>
      </c>
      <c r="E4692">
        <v>5633557</v>
      </c>
      <c r="F4692">
        <v>1</v>
      </c>
      <c r="G4692" s="2">
        <v>46112</v>
      </c>
      <c r="H4692" s="42" t="s">
        <v>491</v>
      </c>
      <c r="I4692" s="42" t="s">
        <v>67</v>
      </c>
      <c r="J4692" s="42" t="s">
        <v>480</v>
      </c>
      <c r="K4692" s="42" t="s">
        <v>9785</v>
      </c>
      <c r="L4692" s="2">
        <v>46112</v>
      </c>
      <c r="M4692" s="42" t="s">
        <v>583</v>
      </c>
    </row>
    <row r="4693" spans="1:13" x14ac:dyDescent="0.25">
      <c r="A4693" s="42" t="s">
        <v>790</v>
      </c>
      <c r="B4693" s="42" t="s">
        <v>382</v>
      </c>
      <c r="C4693" s="42" t="s">
        <v>9781</v>
      </c>
      <c r="D4693" s="42" t="s">
        <v>409</v>
      </c>
      <c r="E4693">
        <v>8870525</v>
      </c>
      <c r="F4693">
        <v>1</v>
      </c>
      <c r="G4693" s="2">
        <v>46112</v>
      </c>
      <c r="H4693" s="42" t="s">
        <v>491</v>
      </c>
      <c r="I4693" s="42" t="s">
        <v>67</v>
      </c>
      <c r="J4693" s="42" t="s">
        <v>480</v>
      </c>
      <c r="K4693" s="42" t="s">
        <v>9781</v>
      </c>
      <c r="L4693" s="2">
        <v>46112</v>
      </c>
      <c r="M4693" s="42" t="s">
        <v>583</v>
      </c>
    </row>
    <row r="4694" spans="1:13" x14ac:dyDescent="0.25">
      <c r="A4694" s="42" t="s">
        <v>790</v>
      </c>
      <c r="B4694" s="42" t="s">
        <v>382</v>
      </c>
      <c r="C4694" s="42" t="s">
        <v>9782</v>
      </c>
      <c r="D4694" s="42" t="s">
        <v>409</v>
      </c>
      <c r="E4694">
        <v>-5633557</v>
      </c>
      <c r="F4694">
        <v>1</v>
      </c>
      <c r="G4694" s="2">
        <v>46112</v>
      </c>
      <c r="H4694" s="42" t="s">
        <v>472</v>
      </c>
      <c r="I4694" s="42" t="s">
        <v>67</v>
      </c>
      <c r="J4694" s="42" t="s">
        <v>462</v>
      </c>
      <c r="K4694" s="42" t="s">
        <v>9782</v>
      </c>
      <c r="L4694" s="2">
        <v>46112</v>
      </c>
      <c r="M4694" s="42" t="s">
        <v>583</v>
      </c>
    </row>
    <row r="4695" spans="1:13" x14ac:dyDescent="0.25">
      <c r="A4695" s="42" t="s">
        <v>793</v>
      </c>
      <c r="B4695" s="42" t="s">
        <v>381</v>
      </c>
      <c r="C4695" s="42" t="s">
        <v>2600</v>
      </c>
      <c r="D4695" s="42" t="s">
        <v>409</v>
      </c>
      <c r="E4695">
        <v>-3574468.8</v>
      </c>
      <c r="F4695">
        <v>1</v>
      </c>
      <c r="G4695" s="2">
        <v>46034</v>
      </c>
      <c r="H4695" s="42" t="s">
        <v>465</v>
      </c>
      <c r="I4695" s="42" t="s">
        <v>64</v>
      </c>
      <c r="J4695" s="42" t="s">
        <v>466</v>
      </c>
      <c r="K4695" s="42" t="s">
        <v>2601</v>
      </c>
      <c r="L4695" s="2">
        <v>46081</v>
      </c>
      <c r="M4695" s="42" t="s">
        <v>583</v>
      </c>
    </row>
    <row r="4696" spans="1:13" x14ac:dyDescent="0.25">
      <c r="A4696" s="42" t="s">
        <v>111</v>
      </c>
      <c r="B4696" s="42" t="s">
        <v>377</v>
      </c>
      <c r="C4696" s="42" t="s">
        <v>2786</v>
      </c>
      <c r="D4696" s="42" t="s">
        <v>409</v>
      </c>
      <c r="E4696">
        <v>6549808.6500000004</v>
      </c>
      <c r="F4696">
        <v>1</v>
      </c>
      <c r="G4696" s="2">
        <v>46057</v>
      </c>
      <c r="H4696" s="42" t="s">
        <v>465</v>
      </c>
      <c r="I4696" s="42" t="s">
        <v>64</v>
      </c>
      <c r="J4696" s="42" t="s">
        <v>466</v>
      </c>
      <c r="K4696" s="42" t="s">
        <v>2787</v>
      </c>
      <c r="L4696" s="2">
        <v>46081</v>
      </c>
      <c r="M4696" s="42" t="s">
        <v>583</v>
      </c>
    </row>
    <row r="4697" spans="1:13" x14ac:dyDescent="0.25">
      <c r="A4697" s="42" t="s">
        <v>791</v>
      </c>
      <c r="B4697" s="42" t="s">
        <v>408</v>
      </c>
      <c r="C4697" s="42" t="s">
        <v>2815</v>
      </c>
      <c r="D4697" s="42" t="s">
        <v>409</v>
      </c>
      <c r="E4697">
        <v>1200000</v>
      </c>
      <c r="F4697">
        <v>1</v>
      </c>
      <c r="G4697" s="2">
        <v>46050</v>
      </c>
      <c r="H4697" s="42" t="s">
        <v>485</v>
      </c>
      <c r="I4697" s="42" t="s">
        <v>64</v>
      </c>
      <c r="J4697" s="42" t="s">
        <v>466</v>
      </c>
      <c r="K4697" s="42" t="s">
        <v>2816</v>
      </c>
      <c r="L4697" s="2">
        <v>46081</v>
      </c>
      <c r="M4697" s="42" t="s">
        <v>583</v>
      </c>
    </row>
    <row r="4698" spans="1:13" x14ac:dyDescent="0.25">
      <c r="A4698" s="42" t="s">
        <v>794</v>
      </c>
      <c r="B4698" s="42" t="s">
        <v>380</v>
      </c>
      <c r="C4698" s="42" t="s">
        <v>2784</v>
      </c>
      <c r="D4698" s="42" t="s">
        <v>409</v>
      </c>
      <c r="E4698">
        <v>27766606</v>
      </c>
      <c r="F4698">
        <v>1</v>
      </c>
      <c r="G4698" s="2">
        <v>46003</v>
      </c>
      <c r="H4698" s="42" t="s">
        <v>465</v>
      </c>
      <c r="I4698" s="42" t="s">
        <v>64</v>
      </c>
      <c r="J4698" s="42" t="s">
        <v>466</v>
      </c>
      <c r="K4698" s="42" t="s">
        <v>2785</v>
      </c>
      <c r="L4698" s="2">
        <v>46081</v>
      </c>
      <c r="M4698" s="42" t="s">
        <v>583</v>
      </c>
    </row>
    <row r="4699" spans="1:13" x14ac:dyDescent="0.25">
      <c r="A4699" s="42" t="s">
        <v>794</v>
      </c>
      <c r="B4699" s="42" t="s">
        <v>380</v>
      </c>
      <c r="C4699" s="42" t="s">
        <v>2600</v>
      </c>
      <c r="D4699" s="42" t="s">
        <v>409</v>
      </c>
      <c r="E4699">
        <v>-53617032</v>
      </c>
      <c r="F4699">
        <v>1</v>
      </c>
      <c r="G4699" s="2">
        <v>46034</v>
      </c>
      <c r="H4699" s="42" t="s">
        <v>465</v>
      </c>
      <c r="I4699" s="42" t="s">
        <v>64</v>
      </c>
      <c r="J4699" s="42" t="s">
        <v>466</v>
      </c>
      <c r="K4699" s="42" t="s">
        <v>2601</v>
      </c>
      <c r="L4699" s="2">
        <v>46081</v>
      </c>
      <c r="M4699" s="42" t="s">
        <v>583</v>
      </c>
    </row>
    <row r="4700" spans="1:13" x14ac:dyDescent="0.25">
      <c r="A4700" s="42" t="s">
        <v>790</v>
      </c>
      <c r="B4700" s="42" t="s">
        <v>382</v>
      </c>
      <c r="C4700" s="42" t="s">
        <v>6102</v>
      </c>
      <c r="D4700" s="42" t="s">
        <v>409</v>
      </c>
      <c r="E4700">
        <v>-17000000</v>
      </c>
      <c r="F4700">
        <v>1</v>
      </c>
      <c r="G4700" s="2">
        <v>46080</v>
      </c>
      <c r="H4700" s="42" t="s">
        <v>479</v>
      </c>
      <c r="I4700" s="42" t="s">
        <v>67</v>
      </c>
      <c r="J4700" s="42" t="s">
        <v>480</v>
      </c>
      <c r="K4700" s="42" t="s">
        <v>6102</v>
      </c>
      <c r="L4700" s="2">
        <v>46080</v>
      </c>
      <c r="M4700" s="42" t="s">
        <v>583</v>
      </c>
    </row>
    <row r="4701" spans="1:13" x14ac:dyDescent="0.25">
      <c r="A4701" s="42" t="s">
        <v>792</v>
      </c>
      <c r="B4701" s="42" t="s">
        <v>388</v>
      </c>
      <c r="C4701" s="42" t="s">
        <v>6090</v>
      </c>
      <c r="D4701" s="42" t="s">
        <v>409</v>
      </c>
      <c r="E4701">
        <v>-8298218</v>
      </c>
      <c r="F4701">
        <v>1</v>
      </c>
      <c r="G4701" s="2">
        <v>46080</v>
      </c>
      <c r="H4701" s="42" t="s">
        <v>479</v>
      </c>
      <c r="I4701" s="42" t="s">
        <v>67</v>
      </c>
      <c r="J4701" s="42" t="s">
        <v>480</v>
      </c>
      <c r="K4701" s="42" t="s">
        <v>6090</v>
      </c>
      <c r="L4701" s="2">
        <v>46080</v>
      </c>
      <c r="M4701" s="42" t="s">
        <v>583</v>
      </c>
    </row>
    <row r="4702" spans="1:13" x14ac:dyDescent="0.25">
      <c r="A4702" s="42" t="s">
        <v>792</v>
      </c>
      <c r="B4702" s="42" t="s">
        <v>388</v>
      </c>
      <c r="C4702" s="42" t="s">
        <v>6089</v>
      </c>
      <c r="D4702" s="42" t="s">
        <v>409</v>
      </c>
      <c r="E4702">
        <v>-743714</v>
      </c>
      <c r="F4702">
        <v>1</v>
      </c>
      <c r="G4702" s="2">
        <v>46080</v>
      </c>
      <c r="H4702" s="42" t="s">
        <v>479</v>
      </c>
      <c r="I4702" s="42" t="s">
        <v>67</v>
      </c>
      <c r="J4702" s="42" t="s">
        <v>480</v>
      </c>
      <c r="K4702" s="42" t="s">
        <v>6089</v>
      </c>
      <c r="L4702" s="2">
        <v>46080</v>
      </c>
      <c r="M4702" s="42" t="s">
        <v>583</v>
      </c>
    </row>
    <row r="4703" spans="1:13" x14ac:dyDescent="0.25">
      <c r="A4703" s="42" t="s">
        <v>789</v>
      </c>
      <c r="B4703" s="42" t="s">
        <v>373</v>
      </c>
      <c r="C4703" s="42" t="s">
        <v>6087</v>
      </c>
      <c r="D4703" s="42" t="s">
        <v>409</v>
      </c>
      <c r="E4703">
        <v>2116334</v>
      </c>
      <c r="F4703">
        <v>1</v>
      </c>
      <c r="G4703" s="2">
        <v>46080</v>
      </c>
      <c r="H4703" s="42" t="s">
        <v>491</v>
      </c>
      <c r="I4703" s="42" t="s">
        <v>67</v>
      </c>
      <c r="J4703" s="42" t="s">
        <v>480</v>
      </c>
      <c r="K4703" s="42" t="s">
        <v>6087</v>
      </c>
      <c r="L4703" s="2">
        <v>46080</v>
      </c>
      <c r="M4703" s="42" t="s">
        <v>583</v>
      </c>
    </row>
    <row r="4704" spans="1:13" x14ac:dyDescent="0.25">
      <c r="A4704" s="42" t="s">
        <v>790</v>
      </c>
      <c r="B4704" s="42" t="s">
        <v>382</v>
      </c>
      <c r="C4704" s="42" t="s">
        <v>6101</v>
      </c>
      <c r="D4704" s="42" t="s">
        <v>409</v>
      </c>
      <c r="E4704">
        <v>21073600</v>
      </c>
      <c r="F4704">
        <v>1</v>
      </c>
      <c r="G4704" s="2">
        <v>46080</v>
      </c>
      <c r="H4704" s="42" t="s">
        <v>491</v>
      </c>
      <c r="I4704" s="42" t="s">
        <v>67</v>
      </c>
      <c r="J4704" s="42" t="s">
        <v>480</v>
      </c>
      <c r="K4704" s="42" t="s">
        <v>6101</v>
      </c>
      <c r="L4704" s="2">
        <v>46080</v>
      </c>
      <c r="M4704" s="42" t="s">
        <v>583</v>
      </c>
    </row>
    <row r="4705" spans="1:13" x14ac:dyDescent="0.25">
      <c r="A4705" s="42" t="s">
        <v>790</v>
      </c>
      <c r="B4705" s="42" t="s">
        <v>382</v>
      </c>
      <c r="C4705" s="42" t="s">
        <v>6094</v>
      </c>
      <c r="D4705" s="42" t="s">
        <v>409</v>
      </c>
      <c r="E4705">
        <v>8531103</v>
      </c>
      <c r="F4705">
        <v>1</v>
      </c>
      <c r="G4705" s="2">
        <v>46080</v>
      </c>
      <c r="H4705" s="42" t="s">
        <v>479</v>
      </c>
      <c r="I4705" s="42" t="s">
        <v>67</v>
      </c>
      <c r="J4705" s="42" t="s">
        <v>480</v>
      </c>
      <c r="K4705" s="42" t="s">
        <v>6094</v>
      </c>
      <c r="L4705" s="2">
        <v>46080</v>
      </c>
      <c r="M4705" s="42" t="s">
        <v>583</v>
      </c>
    </row>
    <row r="4706" spans="1:13" x14ac:dyDescent="0.25">
      <c r="A4706" s="42" t="s">
        <v>790</v>
      </c>
      <c r="B4706" s="42" t="s">
        <v>382</v>
      </c>
      <c r="C4706" s="42" t="s">
        <v>6099</v>
      </c>
      <c r="D4706" s="42" t="s">
        <v>409</v>
      </c>
      <c r="E4706">
        <v>17000000</v>
      </c>
      <c r="F4706">
        <v>1</v>
      </c>
      <c r="G4706" s="2">
        <v>46080</v>
      </c>
      <c r="H4706" s="42" t="s">
        <v>472</v>
      </c>
      <c r="I4706" s="42" t="s">
        <v>67</v>
      </c>
      <c r="J4706" s="42" t="s">
        <v>462</v>
      </c>
      <c r="K4706" s="42" t="s">
        <v>6099</v>
      </c>
      <c r="L4706" s="2">
        <v>46080</v>
      </c>
      <c r="M4706" s="42" t="s">
        <v>583</v>
      </c>
    </row>
    <row r="4707" spans="1:13" x14ac:dyDescent="0.25">
      <c r="A4707" s="42" t="s">
        <v>790</v>
      </c>
      <c r="B4707" s="42" t="s">
        <v>382</v>
      </c>
      <c r="C4707" s="42" t="s">
        <v>6098</v>
      </c>
      <c r="D4707" s="42" t="s">
        <v>409</v>
      </c>
      <c r="E4707">
        <v>4124099</v>
      </c>
      <c r="F4707">
        <v>1</v>
      </c>
      <c r="G4707" s="2">
        <v>46080</v>
      </c>
      <c r="H4707" s="42" t="s">
        <v>1144</v>
      </c>
      <c r="I4707" s="42" t="s">
        <v>67</v>
      </c>
      <c r="J4707" s="42" t="s">
        <v>462</v>
      </c>
      <c r="K4707" s="42" t="s">
        <v>6098</v>
      </c>
      <c r="L4707" s="2">
        <v>46080</v>
      </c>
      <c r="M4707" s="42" t="s">
        <v>583</v>
      </c>
    </row>
    <row r="4708" spans="1:13" x14ac:dyDescent="0.25">
      <c r="A4708" s="42" t="s">
        <v>790</v>
      </c>
      <c r="B4708" s="42" t="s">
        <v>382</v>
      </c>
      <c r="C4708" s="42" t="s">
        <v>6100</v>
      </c>
      <c r="D4708" s="42" t="s">
        <v>409</v>
      </c>
      <c r="E4708">
        <v>-8759648</v>
      </c>
      <c r="F4708">
        <v>1</v>
      </c>
      <c r="G4708" s="2">
        <v>46080</v>
      </c>
      <c r="H4708" s="42" t="s">
        <v>479</v>
      </c>
      <c r="I4708" s="42" t="s">
        <v>67</v>
      </c>
      <c r="J4708" s="42" t="s">
        <v>480</v>
      </c>
      <c r="K4708" s="42" t="s">
        <v>6100</v>
      </c>
      <c r="L4708" s="2">
        <v>46080</v>
      </c>
      <c r="M4708" s="42" t="s">
        <v>583</v>
      </c>
    </row>
    <row r="4709" spans="1:13" x14ac:dyDescent="0.25">
      <c r="A4709" s="42" t="s">
        <v>1054</v>
      </c>
      <c r="B4709" s="42" t="s">
        <v>1055</v>
      </c>
      <c r="C4709" s="42" t="s">
        <v>2995</v>
      </c>
      <c r="D4709" s="42" t="s">
        <v>409</v>
      </c>
      <c r="E4709">
        <v>3952126</v>
      </c>
      <c r="F4709">
        <v>1</v>
      </c>
      <c r="G4709" s="2">
        <v>46021</v>
      </c>
      <c r="H4709" s="42" t="s">
        <v>507</v>
      </c>
      <c r="I4709" s="42" t="s">
        <v>64</v>
      </c>
      <c r="J4709" s="42" t="s">
        <v>466</v>
      </c>
      <c r="K4709" s="42" t="s">
        <v>2996</v>
      </c>
      <c r="L4709" s="2">
        <v>46053</v>
      </c>
      <c r="M4709" s="42" t="s">
        <v>583</v>
      </c>
    </row>
    <row r="4710" spans="1:13" x14ac:dyDescent="0.25">
      <c r="A4710" s="42" t="s">
        <v>791</v>
      </c>
      <c r="B4710" s="42" t="s">
        <v>408</v>
      </c>
      <c r="C4710" s="42" t="s">
        <v>2993</v>
      </c>
      <c r="D4710" s="42" t="s">
        <v>409</v>
      </c>
      <c r="E4710">
        <v>2000000</v>
      </c>
      <c r="F4710">
        <v>1</v>
      </c>
      <c r="G4710" s="2">
        <v>46030</v>
      </c>
      <c r="H4710" s="42" t="s">
        <v>485</v>
      </c>
      <c r="I4710" s="42" t="s">
        <v>64</v>
      </c>
      <c r="J4710" s="42" t="s">
        <v>466</v>
      </c>
      <c r="K4710" s="42" t="s">
        <v>2994</v>
      </c>
      <c r="L4710" s="2">
        <v>46053</v>
      </c>
      <c r="M4710" s="42" t="s">
        <v>583</v>
      </c>
    </row>
    <row r="4711" spans="1:13" x14ac:dyDescent="0.25">
      <c r="A4711" s="42" t="s">
        <v>792</v>
      </c>
      <c r="B4711" s="42" t="s">
        <v>388</v>
      </c>
      <c r="C4711" s="42" t="s">
        <v>2981</v>
      </c>
      <c r="D4711" s="42" t="s">
        <v>409</v>
      </c>
      <c r="E4711">
        <v>437387.72</v>
      </c>
      <c r="F4711">
        <v>1</v>
      </c>
      <c r="G4711" s="2">
        <v>46031</v>
      </c>
      <c r="H4711" s="42" t="s">
        <v>485</v>
      </c>
      <c r="I4711" s="42" t="s">
        <v>64</v>
      </c>
      <c r="J4711" s="42" t="s">
        <v>466</v>
      </c>
      <c r="K4711" s="42" t="s">
        <v>2982</v>
      </c>
      <c r="L4711" s="2">
        <v>46053</v>
      </c>
      <c r="M4711" s="42" t="s">
        <v>583</v>
      </c>
    </row>
    <row r="4712" spans="1:13" x14ac:dyDescent="0.25">
      <c r="A4712" s="42" t="s">
        <v>789</v>
      </c>
      <c r="B4712" s="42" t="s">
        <v>373</v>
      </c>
      <c r="C4712" s="42" t="s">
        <v>3430</v>
      </c>
      <c r="D4712" s="42" t="s">
        <v>409</v>
      </c>
      <c r="E4712">
        <v>1994344</v>
      </c>
      <c r="F4712">
        <v>1</v>
      </c>
      <c r="G4712" s="2">
        <v>46052</v>
      </c>
      <c r="H4712" s="42" t="s">
        <v>491</v>
      </c>
      <c r="I4712" s="42" t="s">
        <v>67</v>
      </c>
      <c r="J4712" s="42" t="s">
        <v>480</v>
      </c>
      <c r="K4712" s="42" t="s">
        <v>3430</v>
      </c>
      <c r="L4712" s="2">
        <v>46052</v>
      </c>
      <c r="M4712" s="42" t="s">
        <v>583</v>
      </c>
    </row>
    <row r="4713" spans="1:13" x14ac:dyDescent="0.25">
      <c r="A4713" s="42" t="s">
        <v>790</v>
      </c>
      <c r="B4713" s="42" t="s">
        <v>382</v>
      </c>
      <c r="C4713" s="42" t="s">
        <v>3408</v>
      </c>
      <c r="D4713" s="42" t="s">
        <v>409</v>
      </c>
      <c r="E4713">
        <v>3349029</v>
      </c>
      <c r="F4713">
        <v>1</v>
      </c>
      <c r="G4713" s="2">
        <v>46052</v>
      </c>
      <c r="H4713" s="42" t="s">
        <v>479</v>
      </c>
      <c r="I4713" s="42" t="s">
        <v>67</v>
      </c>
      <c r="J4713" s="42" t="s">
        <v>480</v>
      </c>
      <c r="K4713" s="42" t="s">
        <v>3408</v>
      </c>
      <c r="L4713" s="2">
        <v>46052</v>
      </c>
      <c r="M4713" s="42" t="s">
        <v>583</v>
      </c>
    </row>
    <row r="4714" spans="1:13" x14ac:dyDescent="0.25">
      <c r="A4714" s="42" t="s">
        <v>790</v>
      </c>
      <c r="B4714" s="42" t="s">
        <v>382</v>
      </c>
      <c r="C4714" s="42" t="s">
        <v>3397</v>
      </c>
      <c r="D4714" s="42" t="s">
        <v>409</v>
      </c>
      <c r="E4714">
        <v>-23412409</v>
      </c>
      <c r="F4714">
        <v>1</v>
      </c>
      <c r="G4714" s="2">
        <v>46052</v>
      </c>
      <c r="H4714" s="42" t="s">
        <v>491</v>
      </c>
      <c r="I4714" s="42" t="s">
        <v>67</v>
      </c>
      <c r="J4714" s="42" t="s">
        <v>480</v>
      </c>
      <c r="K4714" s="42" t="s">
        <v>3397</v>
      </c>
      <c r="L4714" s="2">
        <v>46052</v>
      </c>
      <c r="M4714" s="42" t="s">
        <v>583</v>
      </c>
    </row>
    <row r="4715" spans="1:13" x14ac:dyDescent="0.25">
      <c r="A4715" s="42" t="s">
        <v>790</v>
      </c>
      <c r="B4715" s="42" t="s">
        <v>382</v>
      </c>
      <c r="C4715" s="42" t="s">
        <v>3394</v>
      </c>
      <c r="D4715" s="42" t="s">
        <v>409</v>
      </c>
      <c r="E4715">
        <v>4000000</v>
      </c>
      <c r="F4715">
        <v>1</v>
      </c>
      <c r="G4715" s="2">
        <v>46052</v>
      </c>
      <c r="H4715" s="42" t="s">
        <v>1144</v>
      </c>
      <c r="I4715" s="42" t="s">
        <v>67</v>
      </c>
      <c r="J4715" s="42" t="s">
        <v>462</v>
      </c>
      <c r="K4715" s="42" t="s">
        <v>3394</v>
      </c>
      <c r="L4715" s="2">
        <v>46052</v>
      </c>
      <c r="M4715" s="42" t="s">
        <v>583</v>
      </c>
    </row>
    <row r="4716" spans="1:13" x14ac:dyDescent="0.25">
      <c r="A4716" s="42" t="s">
        <v>792</v>
      </c>
      <c r="B4716" s="42" t="s">
        <v>388</v>
      </c>
      <c r="C4716" s="42" t="s">
        <v>3405</v>
      </c>
      <c r="D4716" s="42" t="s">
        <v>409</v>
      </c>
      <c r="E4716">
        <v>-600484</v>
      </c>
      <c r="F4716">
        <v>1</v>
      </c>
      <c r="G4716" s="2">
        <v>46052</v>
      </c>
      <c r="H4716" s="42" t="s">
        <v>479</v>
      </c>
      <c r="I4716" s="42" t="s">
        <v>67</v>
      </c>
      <c r="J4716" s="42" t="s">
        <v>480</v>
      </c>
      <c r="K4716" s="42" t="s">
        <v>3405</v>
      </c>
      <c r="L4716" s="2">
        <v>46052</v>
      </c>
      <c r="M4716" s="42" t="s">
        <v>583</v>
      </c>
    </row>
    <row r="4717" spans="1:13" x14ac:dyDescent="0.25">
      <c r="A4717" s="42" t="s">
        <v>790</v>
      </c>
      <c r="B4717" s="42" t="s">
        <v>382</v>
      </c>
      <c r="C4717" s="42" t="s">
        <v>3361</v>
      </c>
      <c r="D4717" s="42" t="s">
        <v>409</v>
      </c>
      <c r="E4717">
        <v>11090111</v>
      </c>
      <c r="F4717">
        <v>1</v>
      </c>
      <c r="G4717" s="2">
        <v>46052</v>
      </c>
      <c r="H4717" s="42" t="s">
        <v>472</v>
      </c>
      <c r="I4717" s="42" t="s">
        <v>67</v>
      </c>
      <c r="J4717" s="42" t="s">
        <v>462</v>
      </c>
      <c r="K4717" s="42" t="s">
        <v>3361</v>
      </c>
      <c r="L4717" s="2">
        <v>46052</v>
      </c>
      <c r="M4717" s="42" t="s">
        <v>583</v>
      </c>
    </row>
    <row r="4718" spans="1:13" x14ac:dyDescent="0.25">
      <c r="A4718" s="42" t="s">
        <v>790</v>
      </c>
      <c r="B4718" s="42" t="s">
        <v>382</v>
      </c>
      <c r="C4718" s="42" t="s">
        <v>3374</v>
      </c>
      <c r="D4718" s="42" t="s">
        <v>409</v>
      </c>
      <c r="E4718">
        <v>-17000000</v>
      </c>
      <c r="F4718">
        <v>1</v>
      </c>
      <c r="G4718" s="2">
        <v>46052</v>
      </c>
      <c r="H4718" s="42" t="s">
        <v>472</v>
      </c>
      <c r="I4718" s="42" t="s">
        <v>67</v>
      </c>
      <c r="J4718" s="42" t="s">
        <v>462</v>
      </c>
      <c r="K4718" s="42" t="s">
        <v>3374</v>
      </c>
      <c r="L4718" s="2">
        <v>46052</v>
      </c>
      <c r="M4718" s="42" t="s">
        <v>583</v>
      </c>
    </row>
    <row r="4719" spans="1:13" x14ac:dyDescent="0.25">
      <c r="A4719" s="42" t="s">
        <v>790</v>
      </c>
      <c r="B4719" s="42" t="s">
        <v>382</v>
      </c>
      <c r="C4719" s="42" t="s">
        <v>3369</v>
      </c>
      <c r="D4719" s="42" t="s">
        <v>409</v>
      </c>
      <c r="E4719">
        <v>17000000</v>
      </c>
      <c r="F4719">
        <v>1</v>
      </c>
      <c r="G4719" s="2">
        <v>46052</v>
      </c>
      <c r="H4719" s="42" t="s">
        <v>479</v>
      </c>
      <c r="I4719" s="42" t="s">
        <v>67</v>
      </c>
      <c r="J4719" s="42" t="s">
        <v>480</v>
      </c>
      <c r="K4719" s="42" t="s">
        <v>3369</v>
      </c>
      <c r="L4719" s="2">
        <v>46052</v>
      </c>
      <c r="M4719" s="42" t="s">
        <v>583</v>
      </c>
    </row>
    <row r="4720" spans="1:13" x14ac:dyDescent="0.25">
      <c r="A4720" s="42" t="s">
        <v>790</v>
      </c>
      <c r="B4720" s="42" t="s">
        <v>382</v>
      </c>
      <c r="C4720" s="42" t="s">
        <v>3363</v>
      </c>
      <c r="D4720" s="42" t="s">
        <v>409</v>
      </c>
      <c r="E4720">
        <v>27097250</v>
      </c>
      <c r="F4720">
        <v>1</v>
      </c>
      <c r="G4720" s="2">
        <v>46052</v>
      </c>
      <c r="H4720" s="42" t="s">
        <v>491</v>
      </c>
      <c r="I4720" s="42" t="s">
        <v>67</v>
      </c>
      <c r="J4720" s="42" t="s">
        <v>480</v>
      </c>
      <c r="K4720" s="42" t="s">
        <v>3363</v>
      </c>
      <c r="L4720" s="2">
        <v>46052</v>
      </c>
      <c r="M4720" s="42" t="s">
        <v>583</v>
      </c>
    </row>
    <row r="4721" spans="1:13" x14ac:dyDescent="0.25">
      <c r="A4721" s="42" t="s">
        <v>790</v>
      </c>
      <c r="B4721" s="42" t="s">
        <v>382</v>
      </c>
      <c r="C4721" s="42" t="s">
        <v>3362</v>
      </c>
      <c r="D4721" s="42" t="s">
        <v>409</v>
      </c>
      <c r="E4721">
        <v>1993132</v>
      </c>
      <c r="F4721">
        <v>1</v>
      </c>
      <c r="G4721" s="2">
        <v>46052</v>
      </c>
      <c r="H4721" s="42" t="s">
        <v>479</v>
      </c>
      <c r="I4721" s="42" t="s">
        <v>67</v>
      </c>
      <c r="J4721" s="42" t="s">
        <v>480</v>
      </c>
      <c r="K4721" s="42" t="s">
        <v>3362</v>
      </c>
      <c r="L4721" s="2">
        <v>46052</v>
      </c>
      <c r="M4721" s="42" t="s">
        <v>583</v>
      </c>
    </row>
    <row r="4722" spans="1:13" x14ac:dyDescent="0.25">
      <c r="A4722" s="42" t="s">
        <v>791</v>
      </c>
      <c r="B4722" s="42" t="s">
        <v>408</v>
      </c>
      <c r="C4722" s="42" t="s">
        <v>13459</v>
      </c>
      <c r="D4722" s="42" t="s">
        <v>409</v>
      </c>
      <c r="E4722">
        <v>184993</v>
      </c>
      <c r="F4722">
        <v>1</v>
      </c>
      <c r="G4722" s="2">
        <v>46203</v>
      </c>
      <c r="H4722" s="42" t="s">
        <v>461</v>
      </c>
      <c r="I4722" s="42" t="s">
        <v>67</v>
      </c>
      <c r="J4722" s="42" t="s">
        <v>462</v>
      </c>
      <c r="K4722" s="42" t="s">
        <v>13459</v>
      </c>
      <c r="L4722" s="2">
        <v>46203</v>
      </c>
      <c r="M4722" s="42" t="s">
        <v>583</v>
      </c>
    </row>
    <row r="4723" spans="1:13" x14ac:dyDescent="0.25">
      <c r="A4723" s="42" t="s">
        <v>791</v>
      </c>
      <c r="B4723" s="42" t="s">
        <v>408</v>
      </c>
      <c r="C4723" s="42" t="s">
        <v>13460</v>
      </c>
      <c r="D4723" s="42" t="s">
        <v>409</v>
      </c>
      <c r="E4723">
        <v>11720755</v>
      </c>
      <c r="F4723">
        <v>1</v>
      </c>
      <c r="G4723" s="2">
        <v>46203</v>
      </c>
      <c r="H4723" s="42" t="s">
        <v>461</v>
      </c>
      <c r="I4723" s="42" t="s">
        <v>67</v>
      </c>
      <c r="J4723" s="42" t="s">
        <v>462</v>
      </c>
      <c r="K4723" s="42" t="s">
        <v>13460</v>
      </c>
      <c r="L4723" s="2">
        <v>46203</v>
      </c>
      <c r="M4723" s="42" t="s">
        <v>583</v>
      </c>
    </row>
    <row r="4724" spans="1:13" x14ac:dyDescent="0.25">
      <c r="A4724" s="42" t="s">
        <v>791</v>
      </c>
      <c r="B4724" s="42" t="s">
        <v>408</v>
      </c>
      <c r="C4724" s="42" t="s">
        <v>13461</v>
      </c>
      <c r="D4724" s="42" t="s">
        <v>409</v>
      </c>
      <c r="E4724">
        <v>5198069</v>
      </c>
      <c r="F4724">
        <v>1</v>
      </c>
      <c r="G4724" s="2">
        <v>46203</v>
      </c>
      <c r="H4724" s="42" t="s">
        <v>461</v>
      </c>
      <c r="I4724" s="42" t="s">
        <v>67</v>
      </c>
      <c r="J4724" s="42" t="s">
        <v>462</v>
      </c>
      <c r="K4724" s="42" t="s">
        <v>13461</v>
      </c>
      <c r="L4724" s="2">
        <v>46203</v>
      </c>
      <c r="M4724" s="42" t="s">
        <v>583</v>
      </c>
    </row>
    <row r="4725" spans="1:13" x14ac:dyDescent="0.25">
      <c r="A4725" s="42" t="s">
        <v>792</v>
      </c>
      <c r="B4725" s="42" t="s">
        <v>388</v>
      </c>
      <c r="C4725" s="42" t="s">
        <v>13462</v>
      </c>
      <c r="D4725" s="42" t="s">
        <v>409</v>
      </c>
      <c r="E4725">
        <v>-894180</v>
      </c>
      <c r="F4725">
        <v>1</v>
      </c>
      <c r="G4725" s="2">
        <v>46203</v>
      </c>
      <c r="H4725" s="42" t="s">
        <v>461</v>
      </c>
      <c r="I4725" s="42" t="s">
        <v>67</v>
      </c>
      <c r="J4725" s="42" t="s">
        <v>462</v>
      </c>
      <c r="K4725" s="42" t="s">
        <v>13462</v>
      </c>
      <c r="L4725" s="2">
        <v>46203</v>
      </c>
      <c r="M4725" s="42" t="s">
        <v>583</v>
      </c>
    </row>
    <row r="4726" spans="1:13" x14ac:dyDescent="0.25">
      <c r="A4726" s="42" t="s">
        <v>792</v>
      </c>
      <c r="B4726" s="42" t="s">
        <v>388</v>
      </c>
      <c r="C4726" s="42" t="s">
        <v>13463</v>
      </c>
      <c r="D4726" s="42" t="s">
        <v>409</v>
      </c>
      <c r="E4726">
        <v>-110461</v>
      </c>
      <c r="F4726">
        <v>1</v>
      </c>
      <c r="G4726" s="2">
        <v>46203</v>
      </c>
      <c r="H4726" s="42" t="s">
        <v>461</v>
      </c>
      <c r="I4726" s="42" t="s">
        <v>67</v>
      </c>
      <c r="J4726" s="42" t="s">
        <v>462</v>
      </c>
      <c r="K4726" s="42" t="s">
        <v>13463</v>
      </c>
      <c r="L4726" s="2">
        <v>46203</v>
      </c>
      <c r="M4726" s="42" t="s">
        <v>583</v>
      </c>
    </row>
    <row r="4727" spans="1:13" x14ac:dyDescent="0.25">
      <c r="A4727" s="42" t="s">
        <v>792</v>
      </c>
      <c r="B4727" s="42" t="s">
        <v>388</v>
      </c>
      <c r="C4727" s="42" t="s">
        <v>13464</v>
      </c>
      <c r="D4727" s="42" t="s">
        <v>409</v>
      </c>
      <c r="E4727">
        <v>-6394661</v>
      </c>
      <c r="F4727">
        <v>1</v>
      </c>
      <c r="G4727" s="2">
        <v>46203</v>
      </c>
      <c r="H4727" s="42" t="s">
        <v>461</v>
      </c>
      <c r="I4727" s="42" t="s">
        <v>67</v>
      </c>
      <c r="J4727" s="42" t="s">
        <v>462</v>
      </c>
      <c r="K4727" s="42" t="s">
        <v>13464</v>
      </c>
      <c r="L4727" s="2">
        <v>46203</v>
      </c>
      <c r="M4727" s="42" t="s">
        <v>583</v>
      </c>
    </row>
    <row r="4728" spans="1:13" x14ac:dyDescent="0.25">
      <c r="A4728" s="42" t="s">
        <v>793</v>
      </c>
      <c r="B4728" s="42" t="s">
        <v>381</v>
      </c>
      <c r="C4728" s="42" t="s">
        <v>13465</v>
      </c>
      <c r="D4728" s="42" t="s">
        <v>409</v>
      </c>
      <c r="E4728">
        <v>16647511</v>
      </c>
      <c r="F4728">
        <v>1</v>
      </c>
      <c r="G4728" s="2">
        <v>46203</v>
      </c>
      <c r="H4728" s="42" t="s">
        <v>461</v>
      </c>
      <c r="I4728" s="42" t="s">
        <v>67</v>
      </c>
      <c r="J4728" s="42" t="s">
        <v>462</v>
      </c>
      <c r="K4728" s="42" t="s">
        <v>13465</v>
      </c>
      <c r="L4728" s="2">
        <v>46203</v>
      </c>
      <c r="M4728" s="42" t="s">
        <v>583</v>
      </c>
    </row>
    <row r="4729" spans="1:13" x14ac:dyDescent="0.25">
      <c r="A4729" s="42" t="s">
        <v>793</v>
      </c>
      <c r="B4729" s="42" t="s">
        <v>381</v>
      </c>
      <c r="C4729" s="42" t="s">
        <v>13466</v>
      </c>
      <c r="D4729" s="42" t="s">
        <v>409</v>
      </c>
      <c r="E4729">
        <v>15115186</v>
      </c>
      <c r="F4729">
        <v>1</v>
      </c>
      <c r="G4729" s="2">
        <v>46203</v>
      </c>
      <c r="H4729" s="42" t="s">
        <v>461</v>
      </c>
      <c r="I4729" s="42" t="s">
        <v>67</v>
      </c>
      <c r="J4729" s="42" t="s">
        <v>462</v>
      </c>
      <c r="K4729" s="42" t="s">
        <v>13466</v>
      </c>
      <c r="L4729" s="2">
        <v>46203</v>
      </c>
      <c r="M4729" s="42" t="s">
        <v>583</v>
      </c>
    </row>
    <row r="4730" spans="1:13" x14ac:dyDescent="0.25">
      <c r="A4730" s="42" t="s">
        <v>791</v>
      </c>
      <c r="B4730" s="42" t="s">
        <v>408</v>
      </c>
      <c r="C4730" s="42" t="s">
        <v>13467</v>
      </c>
      <c r="D4730" s="42" t="s">
        <v>409</v>
      </c>
      <c r="E4730">
        <v>10695402</v>
      </c>
      <c r="F4730">
        <v>1</v>
      </c>
      <c r="G4730" s="2">
        <v>46203</v>
      </c>
      <c r="H4730" s="42" t="s">
        <v>461</v>
      </c>
      <c r="I4730" s="42" t="s">
        <v>67</v>
      </c>
      <c r="J4730" s="42" t="s">
        <v>462</v>
      </c>
      <c r="K4730" s="42" t="s">
        <v>13467</v>
      </c>
      <c r="L4730" s="2">
        <v>46203</v>
      </c>
      <c r="M4730" s="42" t="s">
        <v>583</v>
      </c>
    </row>
    <row r="4731" spans="1:13" x14ac:dyDescent="0.25">
      <c r="A4731" s="42" t="s">
        <v>789</v>
      </c>
      <c r="B4731" s="42" t="s">
        <v>373</v>
      </c>
      <c r="C4731" s="42" t="s">
        <v>13468</v>
      </c>
      <c r="D4731" s="42" t="s">
        <v>409</v>
      </c>
      <c r="E4731">
        <v>4954443</v>
      </c>
      <c r="F4731">
        <v>1</v>
      </c>
      <c r="G4731" s="2">
        <v>46203</v>
      </c>
      <c r="H4731" s="42" t="s">
        <v>461</v>
      </c>
      <c r="I4731" s="42" t="s">
        <v>67</v>
      </c>
      <c r="J4731" s="42" t="s">
        <v>462</v>
      </c>
      <c r="K4731" s="42" t="s">
        <v>13468</v>
      </c>
      <c r="L4731" s="2">
        <v>46203</v>
      </c>
      <c r="M4731" s="42" t="s">
        <v>583</v>
      </c>
    </row>
    <row r="4732" spans="1:13" x14ac:dyDescent="0.25">
      <c r="A4732" s="42" t="s">
        <v>789</v>
      </c>
      <c r="B4732" s="42" t="s">
        <v>373</v>
      </c>
      <c r="C4732" s="42" t="s">
        <v>13469</v>
      </c>
      <c r="D4732" s="42" t="s">
        <v>409</v>
      </c>
      <c r="E4732">
        <v>1818696</v>
      </c>
      <c r="F4732">
        <v>1</v>
      </c>
      <c r="G4732" s="2">
        <v>46203</v>
      </c>
      <c r="H4732" s="42" t="s">
        <v>461</v>
      </c>
      <c r="I4732" s="42" t="s">
        <v>67</v>
      </c>
      <c r="J4732" s="42" t="s">
        <v>462</v>
      </c>
      <c r="K4732" s="42" t="s">
        <v>13469</v>
      </c>
      <c r="L4732" s="2">
        <v>46203</v>
      </c>
      <c r="M4732" s="42" t="s">
        <v>583</v>
      </c>
    </row>
    <row r="4733" spans="1:13" x14ac:dyDescent="0.25">
      <c r="A4733" s="42" t="s">
        <v>789</v>
      </c>
      <c r="B4733" s="42" t="s">
        <v>373</v>
      </c>
      <c r="C4733" s="42" t="s">
        <v>13470</v>
      </c>
      <c r="D4733" s="42" t="s">
        <v>409</v>
      </c>
      <c r="E4733">
        <v>362050</v>
      </c>
      <c r="F4733">
        <v>1</v>
      </c>
      <c r="G4733" s="2">
        <v>46203</v>
      </c>
      <c r="H4733" s="42" t="s">
        <v>461</v>
      </c>
      <c r="I4733" s="42" t="s">
        <v>67</v>
      </c>
      <c r="J4733" s="42" t="s">
        <v>462</v>
      </c>
      <c r="K4733" s="42" t="s">
        <v>13470</v>
      </c>
      <c r="L4733" s="2">
        <v>46203</v>
      </c>
      <c r="M4733" s="42" t="s">
        <v>583</v>
      </c>
    </row>
    <row r="4734" spans="1:13" x14ac:dyDescent="0.25">
      <c r="A4734" s="42" t="s">
        <v>790</v>
      </c>
      <c r="B4734" s="42" t="s">
        <v>382</v>
      </c>
      <c r="C4734" s="42" t="s">
        <v>13471</v>
      </c>
      <c r="D4734" s="42" t="s">
        <v>409</v>
      </c>
      <c r="E4734">
        <v>-15199580</v>
      </c>
      <c r="F4734">
        <v>1</v>
      </c>
      <c r="G4734" s="2">
        <v>46203</v>
      </c>
      <c r="H4734" s="42" t="s">
        <v>461</v>
      </c>
      <c r="I4734" s="42" t="s">
        <v>67</v>
      </c>
      <c r="J4734" s="42" t="s">
        <v>462</v>
      </c>
      <c r="K4734" s="42" t="s">
        <v>13471</v>
      </c>
      <c r="L4734" s="2">
        <v>46203</v>
      </c>
      <c r="M4734" s="42" t="s">
        <v>583</v>
      </c>
    </row>
    <row r="4735" spans="1:13" x14ac:dyDescent="0.25">
      <c r="A4735" s="42" t="s">
        <v>790</v>
      </c>
      <c r="B4735" s="42" t="s">
        <v>382</v>
      </c>
      <c r="C4735" s="42" t="s">
        <v>13472</v>
      </c>
      <c r="D4735" s="42" t="s">
        <v>409</v>
      </c>
      <c r="E4735">
        <v>-4418237</v>
      </c>
      <c r="F4735">
        <v>1</v>
      </c>
      <c r="G4735" s="2">
        <v>46203</v>
      </c>
      <c r="H4735" s="42" t="s">
        <v>461</v>
      </c>
      <c r="I4735" s="42" t="s">
        <v>67</v>
      </c>
      <c r="J4735" s="42" t="s">
        <v>462</v>
      </c>
      <c r="K4735" s="42" t="s">
        <v>13472</v>
      </c>
      <c r="L4735" s="2">
        <v>46203</v>
      </c>
      <c r="M4735" s="42" t="s">
        <v>583</v>
      </c>
    </row>
    <row r="4736" spans="1:13" x14ac:dyDescent="0.25">
      <c r="A4736" s="42" t="s">
        <v>790</v>
      </c>
      <c r="B4736" s="42" t="s">
        <v>382</v>
      </c>
      <c r="C4736" s="42" t="s">
        <v>13473</v>
      </c>
      <c r="D4736" s="42" t="s">
        <v>409</v>
      </c>
      <c r="E4736">
        <v>-5500000</v>
      </c>
      <c r="F4736">
        <v>1</v>
      </c>
      <c r="G4736" s="2">
        <v>46203</v>
      </c>
      <c r="H4736" s="42" t="s">
        <v>461</v>
      </c>
      <c r="I4736" s="42" t="s">
        <v>67</v>
      </c>
      <c r="J4736" s="42" t="s">
        <v>462</v>
      </c>
      <c r="K4736" s="42" t="s">
        <v>13473</v>
      </c>
      <c r="L4736" s="2">
        <v>46203</v>
      </c>
      <c r="M4736" s="42" t="s">
        <v>583</v>
      </c>
    </row>
    <row r="4737" spans="1:13" x14ac:dyDescent="0.25">
      <c r="A4737" s="42" t="s">
        <v>790</v>
      </c>
      <c r="B4737" s="42" t="s">
        <v>382</v>
      </c>
      <c r="C4737" s="42" t="s">
        <v>13474</v>
      </c>
      <c r="D4737" s="42" t="s">
        <v>409</v>
      </c>
      <c r="E4737">
        <v>-19690215</v>
      </c>
      <c r="F4737">
        <v>1</v>
      </c>
      <c r="G4737" s="2">
        <v>46203</v>
      </c>
      <c r="H4737" s="42" t="s">
        <v>461</v>
      </c>
      <c r="I4737" s="42" t="s">
        <v>67</v>
      </c>
      <c r="J4737" s="42" t="s">
        <v>462</v>
      </c>
      <c r="K4737" s="42" t="s">
        <v>13474</v>
      </c>
      <c r="L4737" s="2">
        <v>46203</v>
      </c>
      <c r="M4737" s="42" t="s">
        <v>583</v>
      </c>
    </row>
    <row r="4738" spans="1:13" x14ac:dyDescent="0.25">
      <c r="A4738" s="42" t="s">
        <v>792</v>
      </c>
      <c r="B4738" s="42" t="s">
        <v>388</v>
      </c>
      <c r="C4738" s="42" t="s">
        <v>11869</v>
      </c>
      <c r="D4738" s="42" t="s">
        <v>409</v>
      </c>
      <c r="E4738">
        <v>-2598926</v>
      </c>
      <c r="F4738">
        <v>1</v>
      </c>
      <c r="G4738" s="2">
        <v>46173</v>
      </c>
      <c r="H4738" s="42" t="s">
        <v>461</v>
      </c>
      <c r="I4738" s="42" t="s">
        <v>67</v>
      </c>
      <c r="J4738" s="42" t="s">
        <v>462</v>
      </c>
      <c r="K4738" s="42" t="s">
        <v>11869</v>
      </c>
      <c r="L4738" s="2">
        <v>46173</v>
      </c>
      <c r="M4738" s="42" t="s">
        <v>583</v>
      </c>
    </row>
    <row r="4739" spans="1:13" x14ac:dyDescent="0.25">
      <c r="A4739" s="42" t="s">
        <v>792</v>
      </c>
      <c r="B4739" s="42" t="s">
        <v>388</v>
      </c>
      <c r="C4739" s="42" t="s">
        <v>11881</v>
      </c>
      <c r="D4739" s="42" t="s">
        <v>409</v>
      </c>
      <c r="E4739">
        <v>-1531328</v>
      </c>
      <c r="F4739">
        <v>1</v>
      </c>
      <c r="G4739" s="2">
        <v>46173</v>
      </c>
      <c r="H4739" s="42" t="s">
        <v>461</v>
      </c>
      <c r="I4739" s="42" t="s">
        <v>67</v>
      </c>
      <c r="J4739" s="42" t="s">
        <v>462</v>
      </c>
      <c r="K4739" s="42" t="s">
        <v>11881</v>
      </c>
      <c r="L4739" s="2">
        <v>46173</v>
      </c>
      <c r="M4739" s="42" t="s">
        <v>583</v>
      </c>
    </row>
    <row r="4740" spans="1:13" x14ac:dyDescent="0.25">
      <c r="A4740" s="42" t="s">
        <v>792</v>
      </c>
      <c r="B4740" s="42" t="s">
        <v>388</v>
      </c>
      <c r="C4740" s="42" t="s">
        <v>11882</v>
      </c>
      <c r="D4740" s="42" t="s">
        <v>409</v>
      </c>
      <c r="E4740">
        <v>-654762</v>
      </c>
      <c r="F4740">
        <v>1</v>
      </c>
      <c r="G4740" s="2">
        <v>46173</v>
      </c>
      <c r="H4740" s="42" t="s">
        <v>461</v>
      </c>
      <c r="I4740" s="42" t="s">
        <v>67</v>
      </c>
      <c r="J4740" s="42" t="s">
        <v>462</v>
      </c>
      <c r="K4740" s="42" t="s">
        <v>11882</v>
      </c>
      <c r="L4740" s="2">
        <v>46173</v>
      </c>
      <c r="M4740" s="42" t="s">
        <v>583</v>
      </c>
    </row>
    <row r="4741" spans="1:13" x14ac:dyDescent="0.25">
      <c r="A4741" s="42" t="s">
        <v>792</v>
      </c>
      <c r="B4741" s="42" t="s">
        <v>388</v>
      </c>
      <c r="C4741" s="42" t="s">
        <v>11870</v>
      </c>
      <c r="D4741" s="42" t="s">
        <v>409</v>
      </c>
      <c r="E4741">
        <v>-2809906</v>
      </c>
      <c r="F4741">
        <v>1</v>
      </c>
      <c r="G4741" s="2">
        <v>46173</v>
      </c>
      <c r="H4741" s="42" t="s">
        <v>461</v>
      </c>
      <c r="I4741" s="42" t="s">
        <v>67</v>
      </c>
      <c r="J4741" s="42" t="s">
        <v>462</v>
      </c>
      <c r="K4741" s="42" t="s">
        <v>11870</v>
      </c>
      <c r="L4741" s="2">
        <v>46173</v>
      </c>
      <c r="M4741" s="42" t="s">
        <v>583</v>
      </c>
    </row>
    <row r="4742" spans="1:13" x14ac:dyDescent="0.25">
      <c r="A4742" s="42" t="s">
        <v>793</v>
      </c>
      <c r="B4742" s="42" t="s">
        <v>381</v>
      </c>
      <c r="C4742" s="42" t="s">
        <v>11879</v>
      </c>
      <c r="D4742" s="42" t="s">
        <v>409</v>
      </c>
      <c r="E4742">
        <v>23060840</v>
      </c>
      <c r="F4742">
        <v>1</v>
      </c>
      <c r="G4742" s="2">
        <v>46173</v>
      </c>
      <c r="H4742" s="42" t="s">
        <v>461</v>
      </c>
      <c r="I4742" s="42" t="s">
        <v>67</v>
      </c>
      <c r="J4742" s="42" t="s">
        <v>462</v>
      </c>
      <c r="K4742" s="42" t="s">
        <v>11879</v>
      </c>
      <c r="L4742" s="2">
        <v>46173</v>
      </c>
      <c r="M4742" s="42" t="s">
        <v>583</v>
      </c>
    </row>
    <row r="4743" spans="1:13" x14ac:dyDescent="0.25">
      <c r="A4743" s="42" t="s">
        <v>792</v>
      </c>
      <c r="B4743" s="42" t="s">
        <v>388</v>
      </c>
      <c r="C4743" s="42" t="s">
        <v>11868</v>
      </c>
      <c r="D4743" s="42" t="s">
        <v>409</v>
      </c>
      <c r="E4743">
        <v>-648010</v>
      </c>
      <c r="F4743">
        <v>1</v>
      </c>
      <c r="G4743" s="2">
        <v>46173</v>
      </c>
      <c r="H4743" s="42" t="s">
        <v>461</v>
      </c>
      <c r="I4743" s="42" t="s">
        <v>67</v>
      </c>
      <c r="J4743" s="42" t="s">
        <v>462</v>
      </c>
      <c r="K4743" s="42" t="s">
        <v>11868</v>
      </c>
      <c r="L4743" s="2">
        <v>46173</v>
      </c>
      <c r="M4743" s="42" t="s">
        <v>583</v>
      </c>
    </row>
    <row r="4744" spans="1:13" x14ac:dyDescent="0.25">
      <c r="A4744" s="42" t="s">
        <v>793</v>
      </c>
      <c r="B4744" s="42" t="s">
        <v>381</v>
      </c>
      <c r="C4744" s="42" t="s">
        <v>11880</v>
      </c>
      <c r="D4744" s="42" t="s">
        <v>409</v>
      </c>
      <c r="E4744">
        <v>32986</v>
      </c>
      <c r="F4744">
        <v>1</v>
      </c>
      <c r="G4744" s="2">
        <v>46173</v>
      </c>
      <c r="H4744" s="42" t="s">
        <v>461</v>
      </c>
      <c r="I4744" s="42" t="s">
        <v>67</v>
      </c>
      <c r="J4744" s="42" t="s">
        <v>462</v>
      </c>
      <c r="K4744" s="42" t="s">
        <v>11880</v>
      </c>
      <c r="L4744" s="2">
        <v>46173</v>
      </c>
      <c r="M4744" s="42" t="s">
        <v>583</v>
      </c>
    </row>
    <row r="4745" spans="1:13" x14ac:dyDescent="0.25">
      <c r="A4745" s="42" t="s">
        <v>793</v>
      </c>
      <c r="B4745" s="42" t="s">
        <v>381</v>
      </c>
      <c r="C4745" s="42" t="s">
        <v>11883</v>
      </c>
      <c r="D4745" s="42" t="s">
        <v>409</v>
      </c>
      <c r="E4745">
        <v>203742</v>
      </c>
      <c r="F4745">
        <v>1</v>
      </c>
      <c r="G4745" s="2">
        <v>46173</v>
      </c>
      <c r="H4745" s="42" t="s">
        <v>461</v>
      </c>
      <c r="I4745" s="42" t="s">
        <v>67</v>
      </c>
      <c r="J4745" s="42" t="s">
        <v>462</v>
      </c>
      <c r="K4745" s="42" t="s">
        <v>11883</v>
      </c>
      <c r="L4745" s="2">
        <v>46173</v>
      </c>
      <c r="M4745" s="42" t="s">
        <v>583</v>
      </c>
    </row>
    <row r="4746" spans="1:13" x14ac:dyDescent="0.25">
      <c r="A4746" s="42" t="s">
        <v>791</v>
      </c>
      <c r="B4746" s="42" t="s">
        <v>408</v>
      </c>
      <c r="C4746" s="42" t="s">
        <v>11866</v>
      </c>
      <c r="D4746" s="42" t="s">
        <v>409</v>
      </c>
      <c r="E4746">
        <v>13696184</v>
      </c>
      <c r="F4746">
        <v>1</v>
      </c>
      <c r="G4746" s="2">
        <v>46173</v>
      </c>
      <c r="H4746" s="42" t="s">
        <v>461</v>
      </c>
      <c r="I4746" s="42" t="s">
        <v>67</v>
      </c>
      <c r="J4746" s="42" t="s">
        <v>462</v>
      </c>
      <c r="K4746" s="42" t="s">
        <v>11866</v>
      </c>
      <c r="L4746" s="2">
        <v>46173</v>
      </c>
      <c r="M4746" s="42" t="s">
        <v>583</v>
      </c>
    </row>
    <row r="4747" spans="1:13" x14ac:dyDescent="0.25">
      <c r="A4747" s="42" t="s">
        <v>792</v>
      </c>
      <c r="B4747" s="42" t="s">
        <v>388</v>
      </c>
      <c r="C4747" s="42" t="s">
        <v>11874</v>
      </c>
      <c r="D4747" s="42" t="s">
        <v>409</v>
      </c>
      <c r="E4747">
        <v>-651242</v>
      </c>
      <c r="F4747">
        <v>1</v>
      </c>
      <c r="G4747" s="2">
        <v>46173</v>
      </c>
      <c r="H4747" s="42" t="s">
        <v>461</v>
      </c>
      <c r="I4747" s="42" t="s">
        <v>67</v>
      </c>
      <c r="J4747" s="42" t="s">
        <v>462</v>
      </c>
      <c r="K4747" s="42" t="s">
        <v>11874</v>
      </c>
      <c r="L4747" s="2">
        <v>46173</v>
      </c>
      <c r="M4747" s="42" t="s">
        <v>583</v>
      </c>
    </row>
    <row r="4748" spans="1:13" x14ac:dyDescent="0.25">
      <c r="A4748" s="42" t="s">
        <v>793</v>
      </c>
      <c r="B4748" s="42" t="s">
        <v>381</v>
      </c>
      <c r="C4748" s="42" t="s">
        <v>11878</v>
      </c>
      <c r="D4748" s="42" t="s">
        <v>409</v>
      </c>
      <c r="E4748">
        <v>92460</v>
      </c>
      <c r="F4748">
        <v>1</v>
      </c>
      <c r="G4748" s="2">
        <v>46173</v>
      </c>
      <c r="H4748" s="42" t="s">
        <v>461</v>
      </c>
      <c r="I4748" s="42" t="s">
        <v>67</v>
      </c>
      <c r="J4748" s="42" t="s">
        <v>462</v>
      </c>
      <c r="K4748" s="42" t="s">
        <v>11878</v>
      </c>
      <c r="L4748" s="2">
        <v>46173</v>
      </c>
      <c r="M4748" s="42" t="s">
        <v>583</v>
      </c>
    </row>
    <row r="4749" spans="1:13" x14ac:dyDescent="0.25">
      <c r="A4749" s="42" t="s">
        <v>793</v>
      </c>
      <c r="B4749" s="42" t="s">
        <v>381</v>
      </c>
      <c r="C4749" s="42" t="s">
        <v>11877</v>
      </c>
      <c r="D4749" s="42" t="s">
        <v>409</v>
      </c>
      <c r="E4749">
        <v>18358455</v>
      </c>
      <c r="F4749">
        <v>1</v>
      </c>
      <c r="G4749" s="2">
        <v>46173</v>
      </c>
      <c r="H4749" s="42" t="s">
        <v>461</v>
      </c>
      <c r="I4749" s="42" t="s">
        <v>67</v>
      </c>
      <c r="J4749" s="42" t="s">
        <v>462</v>
      </c>
      <c r="K4749" s="42" t="s">
        <v>11877</v>
      </c>
      <c r="L4749" s="2">
        <v>46173</v>
      </c>
      <c r="M4749" s="42" t="s">
        <v>583</v>
      </c>
    </row>
    <row r="4750" spans="1:13" x14ac:dyDescent="0.25">
      <c r="A4750" s="42" t="s">
        <v>793</v>
      </c>
      <c r="B4750" s="42" t="s">
        <v>381</v>
      </c>
      <c r="C4750" s="42" t="s">
        <v>11876</v>
      </c>
      <c r="D4750" s="42" t="s">
        <v>409</v>
      </c>
      <c r="E4750">
        <v>1217902</v>
      </c>
      <c r="F4750">
        <v>1</v>
      </c>
      <c r="G4750" s="2">
        <v>46173</v>
      </c>
      <c r="H4750" s="42" t="s">
        <v>461</v>
      </c>
      <c r="I4750" s="42" t="s">
        <v>67</v>
      </c>
      <c r="J4750" s="42" t="s">
        <v>462</v>
      </c>
      <c r="K4750" s="42" t="s">
        <v>11876</v>
      </c>
      <c r="L4750" s="2">
        <v>46173</v>
      </c>
      <c r="M4750" s="42" t="s">
        <v>583</v>
      </c>
    </row>
    <row r="4751" spans="1:13" x14ac:dyDescent="0.25">
      <c r="A4751" s="42" t="s">
        <v>790</v>
      </c>
      <c r="B4751" s="42" t="s">
        <v>382</v>
      </c>
      <c r="C4751" s="42" t="s">
        <v>11873</v>
      </c>
      <c r="D4751" s="42" t="s">
        <v>409</v>
      </c>
      <c r="E4751">
        <v>-4500000</v>
      </c>
      <c r="F4751">
        <v>1</v>
      </c>
      <c r="G4751" s="2">
        <v>46173</v>
      </c>
      <c r="H4751" s="42" t="s">
        <v>461</v>
      </c>
      <c r="I4751" s="42" t="s">
        <v>67</v>
      </c>
      <c r="J4751" s="42" t="s">
        <v>462</v>
      </c>
      <c r="K4751" s="42" t="s">
        <v>11873</v>
      </c>
      <c r="L4751" s="2">
        <v>46173</v>
      </c>
      <c r="M4751" s="42" t="s">
        <v>583</v>
      </c>
    </row>
    <row r="4752" spans="1:13" x14ac:dyDescent="0.25">
      <c r="A4752" s="42" t="s">
        <v>790</v>
      </c>
      <c r="B4752" s="42" t="s">
        <v>382</v>
      </c>
      <c r="C4752" s="42" t="s">
        <v>11871</v>
      </c>
      <c r="D4752" s="42" t="s">
        <v>409</v>
      </c>
      <c r="E4752">
        <v>-24536995</v>
      </c>
      <c r="F4752">
        <v>1</v>
      </c>
      <c r="G4752" s="2">
        <v>46173</v>
      </c>
      <c r="H4752" s="42" t="s">
        <v>461</v>
      </c>
      <c r="I4752" s="42" t="s">
        <v>67</v>
      </c>
      <c r="J4752" s="42" t="s">
        <v>462</v>
      </c>
      <c r="K4752" s="42" t="s">
        <v>11871</v>
      </c>
      <c r="L4752" s="2">
        <v>46173</v>
      </c>
      <c r="M4752" s="42" t="s">
        <v>583</v>
      </c>
    </row>
    <row r="4753" spans="1:13" x14ac:dyDescent="0.25">
      <c r="A4753" s="42" t="s">
        <v>789</v>
      </c>
      <c r="B4753" s="42" t="s">
        <v>373</v>
      </c>
      <c r="C4753" s="42" t="s">
        <v>11863</v>
      </c>
      <c r="D4753" s="42" t="s">
        <v>409</v>
      </c>
      <c r="E4753">
        <v>5131614</v>
      </c>
      <c r="F4753">
        <v>1</v>
      </c>
      <c r="G4753" s="2">
        <v>46173</v>
      </c>
      <c r="H4753" s="42" t="s">
        <v>461</v>
      </c>
      <c r="I4753" s="42" t="s">
        <v>67</v>
      </c>
      <c r="J4753" s="42" t="s">
        <v>462</v>
      </c>
      <c r="K4753" s="42" t="s">
        <v>11863</v>
      </c>
      <c r="L4753" s="2">
        <v>46173</v>
      </c>
      <c r="M4753" s="42" t="s">
        <v>583</v>
      </c>
    </row>
    <row r="4754" spans="1:13" x14ac:dyDescent="0.25">
      <c r="A4754" s="42" t="s">
        <v>789</v>
      </c>
      <c r="B4754" s="42" t="s">
        <v>373</v>
      </c>
      <c r="C4754" s="42" t="s">
        <v>11864</v>
      </c>
      <c r="D4754" s="42" t="s">
        <v>409</v>
      </c>
      <c r="E4754">
        <v>360845</v>
      </c>
      <c r="F4754">
        <v>1</v>
      </c>
      <c r="G4754" s="2">
        <v>46173</v>
      </c>
      <c r="H4754" s="42" t="s">
        <v>461</v>
      </c>
      <c r="I4754" s="42" t="s">
        <v>67</v>
      </c>
      <c r="J4754" s="42" t="s">
        <v>462</v>
      </c>
      <c r="K4754" s="42" t="s">
        <v>11864</v>
      </c>
      <c r="L4754" s="2">
        <v>46173</v>
      </c>
      <c r="M4754" s="42" t="s">
        <v>583</v>
      </c>
    </row>
    <row r="4755" spans="1:13" x14ac:dyDescent="0.25">
      <c r="A4755" s="42" t="s">
        <v>790</v>
      </c>
      <c r="B4755" s="42" t="s">
        <v>382</v>
      </c>
      <c r="C4755" s="42" t="s">
        <v>11872</v>
      </c>
      <c r="D4755" s="42" t="s">
        <v>409</v>
      </c>
      <c r="E4755">
        <v>-12759083</v>
      </c>
      <c r="F4755">
        <v>1</v>
      </c>
      <c r="G4755" s="2">
        <v>46173</v>
      </c>
      <c r="H4755" s="42" t="s">
        <v>461</v>
      </c>
      <c r="I4755" s="42" t="s">
        <v>67</v>
      </c>
      <c r="J4755" s="42" t="s">
        <v>462</v>
      </c>
      <c r="K4755" s="42" t="s">
        <v>11872</v>
      </c>
      <c r="L4755" s="2">
        <v>46173</v>
      </c>
      <c r="M4755" s="42" t="s">
        <v>583</v>
      </c>
    </row>
    <row r="4756" spans="1:13" x14ac:dyDescent="0.25">
      <c r="A4756" s="42" t="s">
        <v>789</v>
      </c>
      <c r="B4756" s="42" t="s">
        <v>373</v>
      </c>
      <c r="C4756" s="42" t="s">
        <v>11865</v>
      </c>
      <c r="D4756" s="42" t="s">
        <v>409</v>
      </c>
      <c r="E4756">
        <v>1082534</v>
      </c>
      <c r="F4756">
        <v>1</v>
      </c>
      <c r="G4756" s="2">
        <v>46173</v>
      </c>
      <c r="H4756" s="42" t="s">
        <v>461</v>
      </c>
      <c r="I4756" s="42" t="s">
        <v>67</v>
      </c>
      <c r="J4756" s="42" t="s">
        <v>462</v>
      </c>
      <c r="K4756" s="42" t="s">
        <v>11865</v>
      </c>
      <c r="L4756" s="2">
        <v>46173</v>
      </c>
      <c r="M4756" s="42" t="s">
        <v>583</v>
      </c>
    </row>
    <row r="4757" spans="1:13" x14ac:dyDescent="0.25">
      <c r="A4757" s="42" t="s">
        <v>792</v>
      </c>
      <c r="B4757" s="42" t="s">
        <v>388</v>
      </c>
      <c r="C4757" s="42" t="s">
        <v>11875</v>
      </c>
      <c r="D4757" s="42" t="s">
        <v>409</v>
      </c>
      <c r="E4757">
        <v>-1076083</v>
      </c>
      <c r="F4757">
        <v>1</v>
      </c>
      <c r="G4757" s="2">
        <v>46173</v>
      </c>
      <c r="H4757" s="42" t="s">
        <v>461</v>
      </c>
      <c r="I4757" s="42" t="s">
        <v>67</v>
      </c>
      <c r="J4757" s="42" t="s">
        <v>462</v>
      </c>
      <c r="K4757" s="42" t="s">
        <v>11875</v>
      </c>
      <c r="L4757" s="2">
        <v>46173</v>
      </c>
      <c r="M4757" s="42" t="s">
        <v>583</v>
      </c>
    </row>
    <row r="4758" spans="1:13" x14ac:dyDescent="0.25">
      <c r="A4758" s="42" t="s">
        <v>791</v>
      </c>
      <c r="B4758" s="42" t="s">
        <v>408</v>
      </c>
      <c r="C4758" s="42" t="s">
        <v>11867</v>
      </c>
      <c r="D4758" s="42" t="s">
        <v>409</v>
      </c>
      <c r="E4758">
        <v>92093</v>
      </c>
      <c r="F4758">
        <v>1</v>
      </c>
      <c r="G4758" s="2">
        <v>46173</v>
      </c>
      <c r="H4758" s="42" t="s">
        <v>461</v>
      </c>
      <c r="I4758" s="42" t="s">
        <v>67</v>
      </c>
      <c r="J4758" s="42" t="s">
        <v>462</v>
      </c>
      <c r="K4758" s="42" t="s">
        <v>11867</v>
      </c>
      <c r="L4758" s="2">
        <v>46173</v>
      </c>
      <c r="M4758" s="42" t="s">
        <v>583</v>
      </c>
    </row>
    <row r="4759" spans="1:13" x14ac:dyDescent="0.25">
      <c r="A4759" s="42" t="s">
        <v>792</v>
      </c>
      <c r="B4759" s="42" t="s">
        <v>388</v>
      </c>
      <c r="C4759" s="42" t="s">
        <v>9857</v>
      </c>
      <c r="D4759" s="42" t="s">
        <v>409</v>
      </c>
      <c r="E4759">
        <v>-5595205</v>
      </c>
      <c r="F4759">
        <v>1</v>
      </c>
      <c r="G4759" s="2">
        <v>46142</v>
      </c>
      <c r="H4759" s="42" t="s">
        <v>461</v>
      </c>
      <c r="I4759" s="42" t="s">
        <v>67</v>
      </c>
      <c r="J4759" s="42" t="s">
        <v>462</v>
      </c>
      <c r="K4759" s="42" t="s">
        <v>9858</v>
      </c>
      <c r="L4759" s="2">
        <v>46142</v>
      </c>
      <c r="M4759" s="42" t="s">
        <v>583</v>
      </c>
    </row>
    <row r="4760" spans="1:13" x14ac:dyDescent="0.25">
      <c r="A4760" s="42" t="s">
        <v>792</v>
      </c>
      <c r="B4760" s="42" t="s">
        <v>388</v>
      </c>
      <c r="C4760" s="42" t="s">
        <v>9852</v>
      </c>
      <c r="D4760" s="42" t="s">
        <v>409</v>
      </c>
      <c r="E4760">
        <v>-433478</v>
      </c>
      <c r="F4760">
        <v>1</v>
      </c>
      <c r="G4760" s="2">
        <v>46142</v>
      </c>
      <c r="H4760" s="42" t="s">
        <v>461</v>
      </c>
      <c r="I4760" s="42" t="s">
        <v>67</v>
      </c>
      <c r="J4760" s="42" t="s">
        <v>462</v>
      </c>
      <c r="K4760" s="42" t="s">
        <v>9852</v>
      </c>
      <c r="L4760" s="2">
        <v>46142</v>
      </c>
      <c r="M4760" s="42" t="s">
        <v>583</v>
      </c>
    </row>
    <row r="4761" spans="1:13" x14ac:dyDescent="0.25">
      <c r="A4761" s="42" t="s">
        <v>793</v>
      </c>
      <c r="B4761" s="42" t="s">
        <v>381</v>
      </c>
      <c r="C4761" s="42" t="s">
        <v>9871</v>
      </c>
      <c r="D4761" s="42" t="s">
        <v>409</v>
      </c>
      <c r="E4761">
        <v>24221285</v>
      </c>
      <c r="F4761">
        <v>1</v>
      </c>
      <c r="G4761" s="2">
        <v>46142</v>
      </c>
      <c r="H4761" s="42" t="s">
        <v>461</v>
      </c>
      <c r="I4761" s="42" t="s">
        <v>67</v>
      </c>
      <c r="J4761" s="42" t="s">
        <v>462</v>
      </c>
      <c r="K4761" s="42" t="s">
        <v>9872</v>
      </c>
      <c r="L4761" s="2">
        <v>46142</v>
      </c>
      <c r="M4761" s="42" t="s">
        <v>583</v>
      </c>
    </row>
    <row r="4762" spans="1:13" x14ac:dyDescent="0.25">
      <c r="A4762" s="42" t="s">
        <v>789</v>
      </c>
      <c r="B4762" s="42" t="s">
        <v>373</v>
      </c>
      <c r="C4762" s="42" t="s">
        <v>9894</v>
      </c>
      <c r="D4762" s="42" t="s">
        <v>409</v>
      </c>
      <c r="E4762">
        <v>-798422</v>
      </c>
      <c r="F4762">
        <v>1</v>
      </c>
      <c r="G4762" s="2">
        <v>46142</v>
      </c>
      <c r="H4762" s="42" t="s">
        <v>461</v>
      </c>
      <c r="I4762" s="42" t="s">
        <v>67</v>
      </c>
      <c r="J4762" s="42" t="s">
        <v>462</v>
      </c>
      <c r="K4762" s="42" t="s">
        <v>9894</v>
      </c>
      <c r="L4762" s="2">
        <v>46142</v>
      </c>
      <c r="M4762" s="42" t="s">
        <v>583</v>
      </c>
    </row>
    <row r="4763" spans="1:13" x14ac:dyDescent="0.25">
      <c r="A4763" s="42" t="s">
        <v>791</v>
      </c>
      <c r="B4763" s="42" t="s">
        <v>408</v>
      </c>
      <c r="C4763" s="42" t="s">
        <v>9887</v>
      </c>
      <c r="D4763" s="42" t="s">
        <v>409</v>
      </c>
      <c r="E4763">
        <v>8384961</v>
      </c>
      <c r="F4763">
        <v>1</v>
      </c>
      <c r="G4763" s="2">
        <v>46142</v>
      </c>
      <c r="H4763" s="42" t="s">
        <v>461</v>
      </c>
      <c r="I4763" s="42" t="s">
        <v>67</v>
      </c>
      <c r="J4763" s="42" t="s">
        <v>462</v>
      </c>
      <c r="K4763" s="42" t="s">
        <v>9887</v>
      </c>
      <c r="L4763" s="2">
        <v>46142</v>
      </c>
      <c r="M4763" s="42" t="s">
        <v>583</v>
      </c>
    </row>
    <row r="4764" spans="1:13" x14ac:dyDescent="0.25">
      <c r="A4764" s="42" t="s">
        <v>789</v>
      </c>
      <c r="B4764" s="42" t="s">
        <v>373</v>
      </c>
      <c r="C4764" s="42" t="s">
        <v>9893</v>
      </c>
      <c r="D4764" s="42" t="s">
        <v>409</v>
      </c>
      <c r="E4764">
        <v>3071398</v>
      </c>
      <c r="F4764">
        <v>1</v>
      </c>
      <c r="G4764" s="2">
        <v>46142</v>
      </c>
      <c r="H4764" s="42" t="s">
        <v>461</v>
      </c>
      <c r="I4764" s="42" t="s">
        <v>67</v>
      </c>
      <c r="J4764" s="42" t="s">
        <v>462</v>
      </c>
      <c r="K4764" s="42" t="s">
        <v>9893</v>
      </c>
      <c r="L4764" s="2">
        <v>46142</v>
      </c>
      <c r="M4764" s="42" t="s">
        <v>583</v>
      </c>
    </row>
    <row r="4765" spans="1:13" x14ac:dyDescent="0.25">
      <c r="A4765" s="42" t="s">
        <v>790</v>
      </c>
      <c r="B4765" s="42" t="s">
        <v>382</v>
      </c>
      <c r="C4765" s="42" t="s">
        <v>9886</v>
      </c>
      <c r="D4765" s="42" t="s">
        <v>409</v>
      </c>
      <c r="E4765">
        <v>-13125021</v>
      </c>
      <c r="F4765">
        <v>1</v>
      </c>
      <c r="G4765" s="2">
        <v>46142</v>
      </c>
      <c r="H4765" s="42" t="s">
        <v>461</v>
      </c>
      <c r="I4765" s="42" t="s">
        <v>67</v>
      </c>
      <c r="J4765" s="42" t="s">
        <v>462</v>
      </c>
      <c r="K4765" s="42" t="s">
        <v>9886</v>
      </c>
      <c r="L4765" s="2">
        <v>46142</v>
      </c>
      <c r="M4765" s="42" t="s">
        <v>583</v>
      </c>
    </row>
    <row r="4766" spans="1:13" x14ac:dyDescent="0.25">
      <c r="A4766" s="42" t="s">
        <v>790</v>
      </c>
      <c r="B4766" s="42" t="s">
        <v>382</v>
      </c>
      <c r="C4766" s="42" t="s">
        <v>9892</v>
      </c>
      <c r="D4766" s="42" t="s">
        <v>409</v>
      </c>
      <c r="E4766">
        <v>3628016</v>
      </c>
      <c r="F4766">
        <v>1</v>
      </c>
      <c r="G4766" s="2">
        <v>46142</v>
      </c>
      <c r="H4766" s="42" t="s">
        <v>461</v>
      </c>
      <c r="I4766" s="42" t="s">
        <v>67</v>
      </c>
      <c r="J4766" s="42" t="s">
        <v>462</v>
      </c>
      <c r="K4766" s="42" t="s">
        <v>9892</v>
      </c>
      <c r="L4766" s="2">
        <v>46142</v>
      </c>
      <c r="M4766" s="42" t="s">
        <v>583</v>
      </c>
    </row>
    <row r="4767" spans="1:13" x14ac:dyDescent="0.25">
      <c r="A4767" s="42" t="s">
        <v>790</v>
      </c>
      <c r="B4767" s="42" t="s">
        <v>382</v>
      </c>
      <c r="C4767" s="42" t="s">
        <v>9885</v>
      </c>
      <c r="D4767" s="42" t="s">
        <v>409</v>
      </c>
      <c r="E4767">
        <v>-5500000</v>
      </c>
      <c r="F4767">
        <v>1</v>
      </c>
      <c r="G4767" s="2">
        <v>46142</v>
      </c>
      <c r="H4767" s="42" t="s">
        <v>461</v>
      </c>
      <c r="I4767" s="42" t="s">
        <v>67</v>
      </c>
      <c r="J4767" s="42" t="s">
        <v>462</v>
      </c>
      <c r="K4767" s="42" t="s">
        <v>9885</v>
      </c>
      <c r="L4767" s="2">
        <v>46142</v>
      </c>
      <c r="M4767" s="42" t="s">
        <v>583</v>
      </c>
    </row>
    <row r="4768" spans="1:13" x14ac:dyDescent="0.25">
      <c r="A4768" s="42" t="s">
        <v>790</v>
      </c>
      <c r="B4768" s="42" t="s">
        <v>382</v>
      </c>
      <c r="C4768" s="42" t="s">
        <v>9860</v>
      </c>
      <c r="D4768" s="42" t="s">
        <v>409</v>
      </c>
      <c r="E4768">
        <v>-13949281</v>
      </c>
      <c r="F4768">
        <v>1</v>
      </c>
      <c r="G4768" s="2">
        <v>46142</v>
      </c>
      <c r="H4768" s="42" t="s">
        <v>461</v>
      </c>
      <c r="I4768" s="42" t="s">
        <v>67</v>
      </c>
      <c r="J4768" s="42" t="s">
        <v>462</v>
      </c>
      <c r="K4768" s="42" t="s">
        <v>9860</v>
      </c>
      <c r="L4768" s="2">
        <v>46142</v>
      </c>
      <c r="M4768" s="42" t="s">
        <v>583</v>
      </c>
    </row>
    <row r="4769" spans="1:13" x14ac:dyDescent="0.25">
      <c r="A4769" s="42" t="s">
        <v>790</v>
      </c>
      <c r="B4769" s="42" t="s">
        <v>382</v>
      </c>
      <c r="C4769" s="42" t="s">
        <v>9779</v>
      </c>
      <c r="D4769" s="42" t="s">
        <v>409</v>
      </c>
      <c r="E4769">
        <v>-3359624</v>
      </c>
      <c r="F4769">
        <v>1</v>
      </c>
      <c r="G4769" s="2">
        <v>46112</v>
      </c>
      <c r="H4769" s="42" t="s">
        <v>461</v>
      </c>
      <c r="I4769" s="42" t="s">
        <v>67</v>
      </c>
      <c r="J4769" s="42" t="s">
        <v>462</v>
      </c>
      <c r="K4769" s="42" t="s">
        <v>9779</v>
      </c>
      <c r="L4769" s="2">
        <v>46112</v>
      </c>
      <c r="M4769" s="42" t="s">
        <v>583</v>
      </c>
    </row>
    <row r="4770" spans="1:13" x14ac:dyDescent="0.25">
      <c r="A4770" s="42" t="s">
        <v>792</v>
      </c>
      <c r="B4770" s="42" t="s">
        <v>388</v>
      </c>
      <c r="C4770" s="42" t="s">
        <v>9794</v>
      </c>
      <c r="D4770" s="42" t="s">
        <v>409</v>
      </c>
      <c r="E4770">
        <v>-1132753</v>
      </c>
      <c r="F4770">
        <v>1</v>
      </c>
      <c r="G4770" s="2">
        <v>46112</v>
      </c>
      <c r="H4770" s="42" t="s">
        <v>461</v>
      </c>
      <c r="I4770" s="42" t="s">
        <v>67</v>
      </c>
      <c r="J4770" s="42" t="s">
        <v>462</v>
      </c>
      <c r="K4770" s="42" t="s">
        <v>9794</v>
      </c>
      <c r="L4770" s="2">
        <v>46112</v>
      </c>
      <c r="M4770" s="42" t="s">
        <v>583</v>
      </c>
    </row>
    <row r="4771" spans="1:13" x14ac:dyDescent="0.25">
      <c r="A4771" s="42" t="s">
        <v>792</v>
      </c>
      <c r="B4771" s="42" t="s">
        <v>388</v>
      </c>
      <c r="C4771" s="42" t="s">
        <v>9795</v>
      </c>
      <c r="D4771" s="42" t="s">
        <v>409</v>
      </c>
      <c r="E4771">
        <v>-2580221</v>
      </c>
      <c r="F4771">
        <v>1</v>
      </c>
      <c r="G4771" s="2">
        <v>46112</v>
      </c>
      <c r="H4771" s="42" t="s">
        <v>461</v>
      </c>
      <c r="I4771" s="42" t="s">
        <v>67</v>
      </c>
      <c r="J4771" s="42" t="s">
        <v>462</v>
      </c>
      <c r="K4771" s="42" t="s">
        <v>9795</v>
      </c>
      <c r="L4771" s="2">
        <v>46112</v>
      </c>
      <c r="M4771" s="42" t="s">
        <v>583</v>
      </c>
    </row>
    <row r="4772" spans="1:13" x14ac:dyDescent="0.25">
      <c r="A4772" s="42" t="s">
        <v>791</v>
      </c>
      <c r="B4772" s="42" t="s">
        <v>408</v>
      </c>
      <c r="C4772" s="42" t="s">
        <v>9798</v>
      </c>
      <c r="D4772" s="42" t="s">
        <v>409</v>
      </c>
      <c r="E4772">
        <v>36212531</v>
      </c>
      <c r="F4772">
        <v>1</v>
      </c>
      <c r="G4772" s="2">
        <v>46112</v>
      </c>
      <c r="H4772" s="42" t="s">
        <v>461</v>
      </c>
      <c r="I4772" s="42" t="s">
        <v>67</v>
      </c>
      <c r="J4772" s="42" t="s">
        <v>462</v>
      </c>
      <c r="K4772" s="42" t="s">
        <v>9798</v>
      </c>
      <c r="L4772" s="2">
        <v>46112</v>
      </c>
      <c r="M4772" s="42" t="s">
        <v>583</v>
      </c>
    </row>
    <row r="4773" spans="1:13" x14ac:dyDescent="0.25">
      <c r="A4773" s="42" t="s">
        <v>790</v>
      </c>
      <c r="B4773" s="42" t="s">
        <v>382</v>
      </c>
      <c r="C4773" s="42" t="s">
        <v>9786</v>
      </c>
      <c r="D4773" s="42" t="s">
        <v>409</v>
      </c>
      <c r="E4773">
        <v>-4500000</v>
      </c>
      <c r="F4773">
        <v>1</v>
      </c>
      <c r="G4773" s="2">
        <v>46112</v>
      </c>
      <c r="H4773" s="42" t="s">
        <v>461</v>
      </c>
      <c r="I4773" s="42" t="s">
        <v>67</v>
      </c>
      <c r="J4773" s="42" t="s">
        <v>462</v>
      </c>
      <c r="K4773" s="42" t="s">
        <v>9786</v>
      </c>
      <c r="L4773" s="2">
        <v>46112</v>
      </c>
      <c r="M4773" s="42" t="s">
        <v>583</v>
      </c>
    </row>
    <row r="4774" spans="1:13" x14ac:dyDescent="0.25">
      <c r="A4774" s="42" t="s">
        <v>790</v>
      </c>
      <c r="B4774" s="42" t="s">
        <v>382</v>
      </c>
      <c r="C4774" s="42" t="s">
        <v>9783</v>
      </c>
      <c r="D4774" s="42" t="s">
        <v>409</v>
      </c>
      <c r="E4774">
        <v>4500000</v>
      </c>
      <c r="F4774">
        <v>1</v>
      </c>
      <c r="G4774" s="2">
        <v>46112</v>
      </c>
      <c r="H4774" s="42" t="s">
        <v>461</v>
      </c>
      <c r="I4774" s="42" t="s">
        <v>67</v>
      </c>
      <c r="J4774" s="42" t="s">
        <v>462</v>
      </c>
      <c r="K4774" s="42" t="s">
        <v>9783</v>
      </c>
      <c r="L4774" s="2">
        <v>46112</v>
      </c>
      <c r="M4774" s="42" t="s">
        <v>583</v>
      </c>
    </row>
    <row r="4775" spans="1:13" x14ac:dyDescent="0.25">
      <c r="A4775" s="42" t="s">
        <v>790</v>
      </c>
      <c r="B4775" s="42" t="s">
        <v>382</v>
      </c>
      <c r="C4775" s="42" t="s">
        <v>9788</v>
      </c>
      <c r="D4775" s="42" t="s">
        <v>409</v>
      </c>
      <c r="E4775">
        <v>-8870525</v>
      </c>
      <c r="F4775">
        <v>1</v>
      </c>
      <c r="G4775" s="2">
        <v>46112</v>
      </c>
      <c r="H4775" s="42" t="s">
        <v>461</v>
      </c>
      <c r="I4775" s="42" t="s">
        <v>67</v>
      </c>
      <c r="J4775" s="42" t="s">
        <v>462</v>
      </c>
      <c r="K4775" s="42" t="s">
        <v>9788</v>
      </c>
      <c r="L4775" s="2">
        <v>46112</v>
      </c>
      <c r="M4775" s="42" t="s">
        <v>583</v>
      </c>
    </row>
    <row r="4776" spans="1:13" x14ac:dyDescent="0.25">
      <c r="A4776" s="42" t="s">
        <v>793</v>
      </c>
      <c r="B4776" s="42" t="s">
        <v>381</v>
      </c>
      <c r="C4776" s="42" t="s">
        <v>9802</v>
      </c>
      <c r="D4776" s="42" t="s">
        <v>409</v>
      </c>
      <c r="E4776">
        <v>20962094</v>
      </c>
      <c r="F4776">
        <v>1</v>
      </c>
      <c r="G4776" s="2">
        <v>46112</v>
      </c>
      <c r="H4776" s="42" t="s">
        <v>461</v>
      </c>
      <c r="I4776" s="42" t="s">
        <v>67</v>
      </c>
      <c r="J4776" s="42" t="s">
        <v>462</v>
      </c>
      <c r="K4776" s="42" t="s">
        <v>9802</v>
      </c>
      <c r="L4776" s="2">
        <v>46112</v>
      </c>
      <c r="M4776" s="42" t="s">
        <v>583</v>
      </c>
    </row>
    <row r="4777" spans="1:13" x14ac:dyDescent="0.25">
      <c r="A4777" s="42" t="s">
        <v>790</v>
      </c>
      <c r="B4777" s="42" t="s">
        <v>382</v>
      </c>
      <c r="C4777" s="42" t="s">
        <v>6103</v>
      </c>
      <c r="D4777" s="42" t="s">
        <v>409</v>
      </c>
      <c r="E4777">
        <v>-4124099</v>
      </c>
      <c r="F4777">
        <v>1</v>
      </c>
      <c r="G4777" s="2">
        <v>46080</v>
      </c>
      <c r="H4777" s="42" t="s">
        <v>461</v>
      </c>
      <c r="I4777" s="42" t="s">
        <v>67</v>
      </c>
      <c r="J4777" s="42" t="s">
        <v>462</v>
      </c>
      <c r="K4777" s="42" t="s">
        <v>6103</v>
      </c>
      <c r="L4777" s="2">
        <v>46080</v>
      </c>
      <c r="M4777" s="42" t="s">
        <v>583</v>
      </c>
    </row>
    <row r="4778" spans="1:13" x14ac:dyDescent="0.25">
      <c r="A4778" s="42" t="s">
        <v>789</v>
      </c>
      <c r="B4778" s="42" t="s">
        <v>373</v>
      </c>
      <c r="C4778" s="42" t="s">
        <v>6086</v>
      </c>
      <c r="D4778" s="42" t="s">
        <v>409</v>
      </c>
      <c r="E4778">
        <v>11714840</v>
      </c>
      <c r="F4778">
        <v>1</v>
      </c>
      <c r="G4778" s="2">
        <v>46080</v>
      </c>
      <c r="H4778" s="42" t="s">
        <v>461</v>
      </c>
      <c r="I4778" s="42" t="s">
        <v>67</v>
      </c>
      <c r="J4778" s="42" t="s">
        <v>462</v>
      </c>
      <c r="K4778" s="42" t="s">
        <v>6086</v>
      </c>
      <c r="L4778" s="2">
        <v>46080</v>
      </c>
      <c r="M4778" s="42" t="s">
        <v>583</v>
      </c>
    </row>
    <row r="4779" spans="1:13" x14ac:dyDescent="0.25">
      <c r="A4779" s="42" t="s">
        <v>792</v>
      </c>
      <c r="B4779" s="42" t="s">
        <v>388</v>
      </c>
      <c r="C4779" s="42" t="s">
        <v>6092</v>
      </c>
      <c r="D4779" s="42" t="s">
        <v>409</v>
      </c>
      <c r="E4779">
        <v>-366908</v>
      </c>
      <c r="F4779">
        <v>1</v>
      </c>
      <c r="G4779" s="2">
        <v>46080</v>
      </c>
      <c r="H4779" s="42" t="s">
        <v>461</v>
      </c>
      <c r="I4779" s="42" t="s">
        <v>67</v>
      </c>
      <c r="J4779" s="42" t="s">
        <v>462</v>
      </c>
      <c r="K4779" s="42" t="s">
        <v>6092</v>
      </c>
      <c r="L4779" s="2">
        <v>46080</v>
      </c>
      <c r="M4779" s="42" t="s">
        <v>583</v>
      </c>
    </row>
    <row r="4780" spans="1:13" x14ac:dyDescent="0.25">
      <c r="A4780" s="42" t="s">
        <v>792</v>
      </c>
      <c r="B4780" s="42" t="s">
        <v>388</v>
      </c>
      <c r="C4780" s="42" t="s">
        <v>6091</v>
      </c>
      <c r="D4780" s="42" t="s">
        <v>409</v>
      </c>
      <c r="E4780">
        <v>-7549957</v>
      </c>
      <c r="F4780">
        <v>1</v>
      </c>
      <c r="G4780" s="2">
        <v>46080</v>
      </c>
      <c r="H4780" s="42" t="s">
        <v>461</v>
      </c>
      <c r="I4780" s="42" t="s">
        <v>67</v>
      </c>
      <c r="J4780" s="42" t="s">
        <v>462</v>
      </c>
      <c r="K4780" s="42" t="s">
        <v>6091</v>
      </c>
      <c r="L4780" s="2">
        <v>46080</v>
      </c>
      <c r="M4780" s="42" t="s">
        <v>583</v>
      </c>
    </row>
    <row r="4781" spans="1:13" x14ac:dyDescent="0.25">
      <c r="A4781" s="42" t="s">
        <v>791</v>
      </c>
      <c r="B4781" s="42" t="s">
        <v>408</v>
      </c>
      <c r="C4781" s="42" t="s">
        <v>6093</v>
      </c>
      <c r="D4781" s="42" t="s">
        <v>409</v>
      </c>
      <c r="E4781">
        <v>7955355</v>
      </c>
      <c r="F4781">
        <v>1</v>
      </c>
      <c r="G4781" s="2">
        <v>46080</v>
      </c>
      <c r="H4781" s="42" t="s">
        <v>461</v>
      </c>
      <c r="I4781" s="42" t="s">
        <v>67</v>
      </c>
      <c r="J4781" s="42" t="s">
        <v>462</v>
      </c>
      <c r="K4781" s="42" t="s">
        <v>6093</v>
      </c>
      <c r="L4781" s="2">
        <v>46080</v>
      </c>
      <c r="M4781" s="42" t="s">
        <v>583</v>
      </c>
    </row>
    <row r="4782" spans="1:13" x14ac:dyDescent="0.25">
      <c r="A4782" s="42" t="s">
        <v>793</v>
      </c>
      <c r="B4782" s="42" t="s">
        <v>381</v>
      </c>
      <c r="C4782" s="42" t="s">
        <v>6085</v>
      </c>
      <c r="D4782" s="42" t="s">
        <v>409</v>
      </c>
      <c r="E4782">
        <v>67899215</v>
      </c>
      <c r="F4782">
        <v>1</v>
      </c>
      <c r="G4782" s="2">
        <v>46080</v>
      </c>
      <c r="H4782" s="42" t="s">
        <v>461</v>
      </c>
      <c r="I4782" s="42" t="s">
        <v>67</v>
      </c>
      <c r="J4782" s="42" t="s">
        <v>462</v>
      </c>
      <c r="K4782" s="42" t="s">
        <v>6085</v>
      </c>
      <c r="L4782" s="2">
        <v>46080</v>
      </c>
      <c r="M4782" s="42" t="s">
        <v>583</v>
      </c>
    </row>
    <row r="4783" spans="1:13" x14ac:dyDescent="0.25">
      <c r="A4783" s="42" t="s">
        <v>790</v>
      </c>
      <c r="B4783" s="42" t="s">
        <v>382</v>
      </c>
      <c r="C4783" s="42" t="s">
        <v>6095</v>
      </c>
      <c r="D4783" s="42" t="s">
        <v>409</v>
      </c>
      <c r="E4783">
        <v>8759648</v>
      </c>
      <c r="F4783">
        <v>1</v>
      </c>
      <c r="G4783" s="2">
        <v>46080</v>
      </c>
      <c r="H4783" s="42" t="s">
        <v>461</v>
      </c>
      <c r="I4783" s="42" t="s">
        <v>67</v>
      </c>
      <c r="J4783" s="42" t="s">
        <v>462</v>
      </c>
      <c r="K4783" s="42" t="s">
        <v>6095</v>
      </c>
      <c r="L4783" s="2">
        <v>46080</v>
      </c>
      <c r="M4783" s="42" t="s">
        <v>583</v>
      </c>
    </row>
    <row r="4784" spans="1:13" x14ac:dyDescent="0.25">
      <c r="A4784" s="42" t="s">
        <v>790</v>
      </c>
      <c r="B4784" s="42" t="s">
        <v>382</v>
      </c>
      <c r="C4784" s="42" t="s">
        <v>6096</v>
      </c>
      <c r="D4784" s="42" t="s">
        <v>409</v>
      </c>
      <c r="E4784">
        <v>-8531103</v>
      </c>
      <c r="F4784">
        <v>1</v>
      </c>
      <c r="G4784" s="2">
        <v>46080</v>
      </c>
      <c r="H4784" s="42" t="s">
        <v>461</v>
      </c>
      <c r="I4784" s="42" t="s">
        <v>67</v>
      </c>
      <c r="J4784" s="42" t="s">
        <v>462</v>
      </c>
      <c r="K4784" s="42" t="s">
        <v>6096</v>
      </c>
      <c r="L4784" s="2">
        <v>46080</v>
      </c>
      <c r="M4784" s="42" t="s">
        <v>583</v>
      </c>
    </row>
    <row r="4785" spans="1:13" x14ac:dyDescent="0.25">
      <c r="A4785" s="42" t="s">
        <v>790</v>
      </c>
      <c r="B4785" s="42" t="s">
        <v>382</v>
      </c>
      <c r="C4785" s="42" t="s">
        <v>6097</v>
      </c>
      <c r="D4785" s="42" t="s">
        <v>409</v>
      </c>
      <c r="E4785">
        <v>-21073600</v>
      </c>
      <c r="F4785">
        <v>1</v>
      </c>
      <c r="G4785" s="2">
        <v>46080</v>
      </c>
      <c r="H4785" s="42" t="s">
        <v>461</v>
      </c>
      <c r="I4785" s="42" t="s">
        <v>67</v>
      </c>
      <c r="J4785" s="42" t="s">
        <v>462</v>
      </c>
      <c r="K4785" s="42" t="s">
        <v>6097</v>
      </c>
      <c r="L4785" s="2">
        <v>46080</v>
      </c>
      <c r="M4785" s="42" t="s">
        <v>583</v>
      </c>
    </row>
    <row r="4786" spans="1:13" x14ac:dyDescent="0.25">
      <c r="A4786" s="42" t="s">
        <v>789</v>
      </c>
      <c r="B4786" s="42" t="s">
        <v>373</v>
      </c>
      <c r="C4786" s="42" t="s">
        <v>3439</v>
      </c>
      <c r="D4786" s="42" t="s">
        <v>409</v>
      </c>
      <c r="E4786">
        <v>6261524</v>
      </c>
      <c r="F4786">
        <v>1</v>
      </c>
      <c r="G4786" s="2">
        <v>46052</v>
      </c>
      <c r="H4786" s="42" t="s">
        <v>461</v>
      </c>
      <c r="I4786" s="42" t="s">
        <v>67</v>
      </c>
      <c r="J4786" s="42" t="s">
        <v>462</v>
      </c>
      <c r="K4786" s="42" t="s">
        <v>3439</v>
      </c>
      <c r="L4786" s="2">
        <v>46052</v>
      </c>
      <c r="M4786" s="42" t="s">
        <v>583</v>
      </c>
    </row>
    <row r="4787" spans="1:13" x14ac:dyDescent="0.25">
      <c r="A4787" s="42" t="s">
        <v>791</v>
      </c>
      <c r="B4787" s="42" t="s">
        <v>408</v>
      </c>
      <c r="C4787" s="42" t="s">
        <v>3358</v>
      </c>
      <c r="D4787" s="42" t="s">
        <v>409</v>
      </c>
      <c r="E4787">
        <v>520180</v>
      </c>
      <c r="F4787">
        <v>1</v>
      </c>
      <c r="G4787" s="2">
        <v>46052</v>
      </c>
      <c r="H4787" s="42" t="s">
        <v>461</v>
      </c>
      <c r="I4787" s="42" t="s">
        <v>67</v>
      </c>
      <c r="J4787" s="42" t="s">
        <v>462</v>
      </c>
      <c r="K4787" s="42" t="s">
        <v>3359</v>
      </c>
      <c r="L4787" s="2">
        <v>46052</v>
      </c>
      <c r="M4787" s="42" t="s">
        <v>583</v>
      </c>
    </row>
    <row r="4788" spans="1:13" x14ac:dyDescent="0.25">
      <c r="A4788" s="42" t="s">
        <v>792</v>
      </c>
      <c r="B4788" s="42" t="s">
        <v>388</v>
      </c>
      <c r="C4788" s="42" t="s">
        <v>3403</v>
      </c>
      <c r="D4788" s="42" t="s">
        <v>409</v>
      </c>
      <c r="E4788">
        <v>-23250169</v>
      </c>
      <c r="F4788">
        <v>1</v>
      </c>
      <c r="G4788" s="2">
        <v>46052</v>
      </c>
      <c r="H4788" s="42" t="s">
        <v>461</v>
      </c>
      <c r="I4788" s="42" t="s">
        <v>67</v>
      </c>
      <c r="J4788" s="42" t="s">
        <v>462</v>
      </c>
      <c r="K4788" s="42" t="s">
        <v>3403</v>
      </c>
      <c r="L4788" s="2">
        <v>46052</v>
      </c>
      <c r="M4788" s="42" t="s">
        <v>583</v>
      </c>
    </row>
    <row r="4789" spans="1:13" x14ac:dyDescent="0.25">
      <c r="A4789" s="42" t="s">
        <v>792</v>
      </c>
      <c r="B4789" s="42" t="s">
        <v>388</v>
      </c>
      <c r="C4789" s="42" t="s">
        <v>3402</v>
      </c>
      <c r="D4789" s="42" t="s">
        <v>409</v>
      </c>
      <c r="E4789">
        <v>-324180</v>
      </c>
      <c r="F4789">
        <v>1</v>
      </c>
      <c r="G4789" s="2">
        <v>46052</v>
      </c>
      <c r="H4789" s="42" t="s">
        <v>461</v>
      </c>
      <c r="I4789" s="42" t="s">
        <v>67</v>
      </c>
      <c r="J4789" s="42" t="s">
        <v>462</v>
      </c>
      <c r="K4789" s="42" t="s">
        <v>3402</v>
      </c>
      <c r="L4789" s="2">
        <v>46052</v>
      </c>
      <c r="M4789" s="42" t="s">
        <v>583</v>
      </c>
    </row>
    <row r="4790" spans="1:13" x14ac:dyDescent="0.25">
      <c r="A4790" s="42" t="s">
        <v>790</v>
      </c>
      <c r="B4790" s="42" t="s">
        <v>382</v>
      </c>
      <c r="C4790" s="42" t="s">
        <v>3360</v>
      </c>
      <c r="D4790" s="42" t="s">
        <v>409</v>
      </c>
      <c r="E4790">
        <v>-27097250</v>
      </c>
      <c r="F4790">
        <v>1</v>
      </c>
      <c r="G4790" s="2">
        <v>46052</v>
      </c>
      <c r="H4790" s="42" t="s">
        <v>461</v>
      </c>
      <c r="I4790" s="42" t="s">
        <v>67</v>
      </c>
      <c r="J4790" s="42" t="s">
        <v>462</v>
      </c>
      <c r="K4790" s="42" t="s">
        <v>3360</v>
      </c>
      <c r="L4790" s="2">
        <v>46052</v>
      </c>
      <c r="M4790" s="42" t="s">
        <v>583</v>
      </c>
    </row>
    <row r="4791" spans="1:13" x14ac:dyDescent="0.25">
      <c r="A4791" s="42" t="s">
        <v>790</v>
      </c>
      <c r="B4791" s="42" t="s">
        <v>382</v>
      </c>
      <c r="C4791" s="42" t="s">
        <v>3378</v>
      </c>
      <c r="D4791" s="42" t="s">
        <v>409</v>
      </c>
      <c r="E4791">
        <v>-11090111</v>
      </c>
      <c r="F4791">
        <v>1</v>
      </c>
      <c r="G4791" s="2">
        <v>46052</v>
      </c>
      <c r="H4791" s="42" t="s">
        <v>461</v>
      </c>
      <c r="I4791" s="42" t="s">
        <v>67</v>
      </c>
      <c r="J4791" s="42" t="s">
        <v>462</v>
      </c>
      <c r="K4791" s="42" t="s">
        <v>3378</v>
      </c>
      <c r="L4791" s="2">
        <v>46052</v>
      </c>
      <c r="M4791" s="42" t="s">
        <v>583</v>
      </c>
    </row>
    <row r="4792" spans="1:13" x14ac:dyDescent="0.25">
      <c r="A4792" s="42" t="s">
        <v>790</v>
      </c>
      <c r="B4792" s="42" t="s">
        <v>382</v>
      </c>
      <c r="C4792" s="42" t="s">
        <v>3364</v>
      </c>
      <c r="D4792" s="42" t="s">
        <v>409</v>
      </c>
      <c r="E4792">
        <v>23412409</v>
      </c>
      <c r="F4792">
        <v>1</v>
      </c>
      <c r="G4792" s="2">
        <v>46052</v>
      </c>
      <c r="H4792" s="42" t="s">
        <v>461</v>
      </c>
      <c r="I4792" s="42" t="s">
        <v>67</v>
      </c>
      <c r="J4792" s="42" t="s">
        <v>462</v>
      </c>
      <c r="K4792" s="42" t="s">
        <v>3364</v>
      </c>
      <c r="L4792" s="2">
        <v>46052</v>
      </c>
      <c r="M4792" s="42" t="s">
        <v>583</v>
      </c>
    </row>
    <row r="4793" spans="1:13" x14ac:dyDescent="0.25">
      <c r="A4793" s="42" t="s">
        <v>790</v>
      </c>
      <c r="B4793" s="42" t="s">
        <v>382</v>
      </c>
      <c r="C4793" s="42" t="s">
        <v>3404</v>
      </c>
      <c r="D4793" s="42" t="s">
        <v>409</v>
      </c>
      <c r="E4793">
        <v>-4000000</v>
      </c>
      <c r="F4793">
        <v>1</v>
      </c>
      <c r="G4793" s="2">
        <v>46052</v>
      </c>
      <c r="H4793" s="42" t="s">
        <v>461</v>
      </c>
      <c r="I4793" s="42" t="s">
        <v>67</v>
      </c>
      <c r="J4793" s="42" t="s">
        <v>462</v>
      </c>
      <c r="K4793" s="42" t="s">
        <v>3404</v>
      </c>
      <c r="L4793" s="2">
        <v>46052</v>
      </c>
      <c r="M4793" s="42" t="s">
        <v>583</v>
      </c>
    </row>
    <row r="4794" spans="1:13" x14ac:dyDescent="0.25">
      <c r="A4794" s="42" t="s">
        <v>790</v>
      </c>
      <c r="B4794" s="42" t="s">
        <v>382</v>
      </c>
      <c r="C4794" s="42" t="s">
        <v>3376</v>
      </c>
      <c r="D4794" s="42" t="s">
        <v>409</v>
      </c>
      <c r="E4794">
        <v>-3349029</v>
      </c>
      <c r="F4794">
        <v>1</v>
      </c>
      <c r="G4794" s="2">
        <v>46052</v>
      </c>
      <c r="H4794" s="42" t="s">
        <v>461</v>
      </c>
      <c r="I4794" s="42" t="s">
        <v>67</v>
      </c>
      <c r="J4794" s="42" t="s">
        <v>462</v>
      </c>
      <c r="K4794" s="42" t="s">
        <v>3376</v>
      </c>
      <c r="L4794" s="2">
        <v>46052</v>
      </c>
      <c r="M4794" s="42" t="s">
        <v>583</v>
      </c>
    </row>
    <row r="4795" spans="1:13" x14ac:dyDescent="0.25">
      <c r="A4795" s="42" t="s">
        <v>793</v>
      </c>
      <c r="B4795" s="42" t="s">
        <v>381</v>
      </c>
      <c r="C4795" s="42" t="s">
        <v>3406</v>
      </c>
      <c r="D4795" s="42" t="s">
        <v>409</v>
      </c>
      <c r="E4795">
        <v>54287151</v>
      </c>
      <c r="F4795">
        <v>1</v>
      </c>
      <c r="G4795" s="2">
        <v>46052</v>
      </c>
      <c r="H4795" s="42" t="s">
        <v>461</v>
      </c>
      <c r="I4795" s="42" t="s">
        <v>67</v>
      </c>
      <c r="J4795" s="42" t="s">
        <v>462</v>
      </c>
      <c r="K4795" s="42" t="s">
        <v>3406</v>
      </c>
      <c r="L4795" s="2">
        <v>46052</v>
      </c>
      <c r="M4795" s="42" t="s">
        <v>583</v>
      </c>
    </row>
    <row r="4796" spans="1:13" x14ac:dyDescent="0.25">
      <c r="A4796" s="42" t="s">
        <v>790</v>
      </c>
      <c r="B4796" s="42" t="s">
        <v>382</v>
      </c>
      <c r="C4796" s="42" t="s">
        <v>3375</v>
      </c>
      <c r="D4796" s="42" t="s">
        <v>409</v>
      </c>
      <c r="E4796">
        <v>-1993132</v>
      </c>
      <c r="F4796">
        <v>1</v>
      </c>
      <c r="G4796" s="2">
        <v>46052</v>
      </c>
      <c r="H4796" s="42" t="s">
        <v>461</v>
      </c>
      <c r="I4796" s="42" t="s">
        <v>67</v>
      </c>
      <c r="J4796" s="42" t="s">
        <v>462</v>
      </c>
      <c r="K4796" s="42" t="s">
        <v>3375</v>
      </c>
      <c r="L4796" s="2">
        <v>46052</v>
      </c>
      <c r="M4796" s="42" t="s">
        <v>583</v>
      </c>
    </row>
    <row r="4797" spans="1:13" x14ac:dyDescent="0.25">
      <c r="A4797" s="42" t="s">
        <v>795</v>
      </c>
      <c r="B4797" s="42" t="s">
        <v>375</v>
      </c>
      <c r="C4797" s="42" t="s">
        <v>2560</v>
      </c>
      <c r="D4797" s="42" t="s">
        <v>409</v>
      </c>
      <c r="E4797">
        <v>6129691</v>
      </c>
      <c r="F4797">
        <v>2</v>
      </c>
      <c r="G4797" s="2">
        <v>45866</v>
      </c>
      <c r="H4797" s="42" t="s">
        <v>436</v>
      </c>
      <c r="I4797" s="42" t="s">
        <v>66</v>
      </c>
      <c r="J4797" s="42" t="s">
        <v>437</v>
      </c>
      <c r="K4797" s="42" t="s">
        <v>2561</v>
      </c>
      <c r="L4797" s="2">
        <v>46325</v>
      </c>
      <c r="M4797" s="42" t="s">
        <v>583</v>
      </c>
    </row>
    <row r="4798" spans="1:13" x14ac:dyDescent="0.25">
      <c r="A4798" s="42" t="s">
        <v>794</v>
      </c>
      <c r="B4798" s="42" t="s">
        <v>380</v>
      </c>
      <c r="C4798" s="42" t="s">
        <v>2828</v>
      </c>
      <c r="D4798" s="42" t="s">
        <v>409</v>
      </c>
      <c r="E4798">
        <v>20448784</v>
      </c>
      <c r="F4798">
        <v>2</v>
      </c>
      <c r="G4798" s="2">
        <v>46045</v>
      </c>
      <c r="H4798" s="42" t="s">
        <v>436</v>
      </c>
      <c r="I4798" s="42" t="s">
        <v>66</v>
      </c>
      <c r="J4798" s="42" t="s">
        <v>437</v>
      </c>
      <c r="K4798" s="42" t="s">
        <v>2829</v>
      </c>
      <c r="L4798" s="2">
        <v>46173</v>
      </c>
      <c r="M4798" s="42" t="s">
        <v>583</v>
      </c>
    </row>
    <row r="4799" spans="1:13" x14ac:dyDescent="0.25">
      <c r="A4799" s="42" t="s">
        <v>794</v>
      </c>
      <c r="B4799" s="42" t="s">
        <v>380</v>
      </c>
      <c r="C4799" s="42" t="s">
        <v>2276</v>
      </c>
      <c r="D4799" s="42" t="s">
        <v>409</v>
      </c>
      <c r="E4799">
        <v>2589165</v>
      </c>
      <c r="F4799">
        <v>2</v>
      </c>
      <c r="G4799" s="2">
        <v>45993</v>
      </c>
      <c r="H4799" s="42" t="s">
        <v>436</v>
      </c>
      <c r="I4799" s="42" t="s">
        <v>66</v>
      </c>
      <c r="J4799" s="42" t="s">
        <v>437</v>
      </c>
      <c r="K4799" s="42" t="s">
        <v>2277</v>
      </c>
      <c r="L4799" s="2">
        <v>46173</v>
      </c>
      <c r="M4799" s="42" t="s">
        <v>583</v>
      </c>
    </row>
    <row r="4800" spans="1:13" x14ac:dyDescent="0.25">
      <c r="A4800" s="42" t="s">
        <v>795</v>
      </c>
      <c r="B4800" s="42" t="s">
        <v>375</v>
      </c>
      <c r="C4800" s="42" t="s">
        <v>2560</v>
      </c>
      <c r="D4800" s="42" t="s">
        <v>409</v>
      </c>
      <c r="E4800">
        <v>116464101</v>
      </c>
      <c r="F4800">
        <v>2</v>
      </c>
      <c r="G4800" s="2">
        <v>45866</v>
      </c>
      <c r="H4800" s="42" t="s">
        <v>436</v>
      </c>
      <c r="I4800" s="42" t="s">
        <v>66</v>
      </c>
      <c r="J4800" s="42" t="s">
        <v>437</v>
      </c>
      <c r="K4800" s="42" t="s">
        <v>2561</v>
      </c>
      <c r="L4800" s="2">
        <v>46142</v>
      </c>
      <c r="M4800" s="42" t="s">
        <v>583</v>
      </c>
    </row>
    <row r="4801" spans="1:13" x14ac:dyDescent="0.25">
      <c r="A4801" s="42" t="s">
        <v>794</v>
      </c>
      <c r="B4801" s="42" t="s">
        <v>380</v>
      </c>
      <c r="C4801" s="42" t="s">
        <v>2828</v>
      </c>
      <c r="D4801" s="42" t="s">
        <v>409</v>
      </c>
      <c r="E4801">
        <v>-1346650</v>
      </c>
      <c r="F4801">
        <v>2</v>
      </c>
      <c r="G4801" s="2">
        <v>46045</v>
      </c>
      <c r="H4801" s="42" t="s">
        <v>436</v>
      </c>
      <c r="I4801" s="42" t="s">
        <v>66</v>
      </c>
      <c r="J4801" s="42" t="s">
        <v>437</v>
      </c>
      <c r="K4801" s="42" t="s">
        <v>2829</v>
      </c>
      <c r="L4801" s="2">
        <v>46112</v>
      </c>
      <c r="M4801" s="42" t="s">
        <v>583</v>
      </c>
    </row>
    <row r="4802" spans="1:13" x14ac:dyDescent="0.25">
      <c r="A4802" s="42" t="s">
        <v>346</v>
      </c>
      <c r="B4802" s="42" t="s">
        <v>368</v>
      </c>
      <c r="C4802" s="42" t="s">
        <v>2624</v>
      </c>
      <c r="D4802" s="42" t="s">
        <v>409</v>
      </c>
      <c r="E4802">
        <v>6592484</v>
      </c>
      <c r="F4802">
        <v>2</v>
      </c>
      <c r="G4802" s="2">
        <v>46050</v>
      </c>
      <c r="H4802" s="42" t="s">
        <v>485</v>
      </c>
      <c r="I4802" s="42" t="s">
        <v>64</v>
      </c>
      <c r="J4802" s="42" t="s">
        <v>466</v>
      </c>
      <c r="K4802" s="42" t="s">
        <v>2625</v>
      </c>
      <c r="L4802" s="2">
        <v>46081</v>
      </c>
      <c r="M4802" s="42" t="s">
        <v>583</v>
      </c>
    </row>
    <row r="4803" spans="1:13" x14ac:dyDescent="0.25">
      <c r="A4803" s="42" t="s">
        <v>346</v>
      </c>
      <c r="B4803" s="42" t="s">
        <v>368</v>
      </c>
      <c r="C4803" s="42" t="s">
        <v>2624</v>
      </c>
      <c r="D4803" s="42" t="s">
        <v>409</v>
      </c>
      <c r="E4803">
        <v>6592484</v>
      </c>
      <c r="F4803">
        <v>2</v>
      </c>
      <c r="G4803" s="2">
        <v>46050</v>
      </c>
      <c r="H4803" s="42" t="s">
        <v>485</v>
      </c>
      <c r="I4803" s="42" t="s">
        <v>64</v>
      </c>
      <c r="J4803" s="42" t="s">
        <v>466</v>
      </c>
      <c r="K4803" s="42" t="s">
        <v>2625</v>
      </c>
      <c r="L4803" s="2">
        <v>46053</v>
      </c>
      <c r="M4803" s="42" t="s">
        <v>583</v>
      </c>
    </row>
    <row r="4804" spans="1:13" x14ac:dyDescent="0.25">
      <c r="A4804" s="42" t="s">
        <v>794</v>
      </c>
      <c r="B4804" s="42" t="s">
        <v>380</v>
      </c>
      <c r="C4804" s="42" t="s">
        <v>9972</v>
      </c>
      <c r="D4804" s="42" t="s">
        <v>409</v>
      </c>
      <c r="E4804">
        <v>4428407</v>
      </c>
      <c r="F4804">
        <v>12</v>
      </c>
      <c r="G4804" s="2">
        <v>46106</v>
      </c>
      <c r="H4804" s="42" t="s">
        <v>465</v>
      </c>
      <c r="I4804" s="42" t="s">
        <v>64</v>
      </c>
      <c r="J4804" s="42" t="s">
        <v>466</v>
      </c>
      <c r="K4804" s="42" t="s">
        <v>9973</v>
      </c>
      <c r="L4804" s="2">
        <v>46387</v>
      </c>
      <c r="M4804" s="42" t="s">
        <v>583</v>
      </c>
    </row>
    <row r="4805" spans="1:13" x14ac:dyDescent="0.25">
      <c r="A4805" s="42" t="s">
        <v>193</v>
      </c>
      <c r="B4805" s="42" t="s">
        <v>367</v>
      </c>
      <c r="C4805" s="42" t="s">
        <v>295</v>
      </c>
      <c r="D4805" s="42" t="s">
        <v>409</v>
      </c>
      <c r="E4805">
        <v>1753929</v>
      </c>
      <c r="F4805">
        <v>35</v>
      </c>
      <c r="G4805" s="2">
        <v>45275</v>
      </c>
      <c r="H4805" s="42" t="s">
        <v>465</v>
      </c>
      <c r="I4805" s="42" t="s">
        <v>64</v>
      </c>
      <c r="J4805" s="42" t="s">
        <v>466</v>
      </c>
      <c r="K4805" s="42" t="s">
        <v>295</v>
      </c>
      <c r="L4805" s="2">
        <v>46387</v>
      </c>
      <c r="M4805" s="42" t="s">
        <v>583</v>
      </c>
    </row>
    <row r="4806" spans="1:13" x14ac:dyDescent="0.25">
      <c r="A4806" s="42" t="s">
        <v>193</v>
      </c>
      <c r="B4806" s="42" t="s">
        <v>367</v>
      </c>
      <c r="C4806" s="42" t="s">
        <v>295</v>
      </c>
      <c r="D4806" s="42" t="s">
        <v>409</v>
      </c>
      <c r="E4806">
        <v>1753929</v>
      </c>
      <c r="F4806">
        <v>35</v>
      </c>
      <c r="G4806" s="2">
        <v>45275</v>
      </c>
      <c r="H4806" s="42" t="s">
        <v>465</v>
      </c>
      <c r="I4806" s="42" t="s">
        <v>64</v>
      </c>
      <c r="J4806" s="42" t="s">
        <v>466</v>
      </c>
      <c r="K4806" s="42" t="s">
        <v>295</v>
      </c>
      <c r="L4806" s="2">
        <v>46356</v>
      </c>
      <c r="M4806" s="42" t="s">
        <v>583</v>
      </c>
    </row>
    <row r="4807" spans="1:13" x14ac:dyDescent="0.25">
      <c r="A4807" s="42" t="s">
        <v>794</v>
      </c>
      <c r="B4807" s="42" t="s">
        <v>380</v>
      </c>
      <c r="C4807" s="42" t="s">
        <v>9972</v>
      </c>
      <c r="D4807" s="42" t="s">
        <v>409</v>
      </c>
      <c r="E4807">
        <v>4428407</v>
      </c>
      <c r="F4807">
        <v>12</v>
      </c>
      <c r="G4807" s="2">
        <v>46106</v>
      </c>
      <c r="H4807" s="42" t="s">
        <v>465</v>
      </c>
      <c r="I4807" s="42" t="s">
        <v>64</v>
      </c>
      <c r="J4807" s="42" t="s">
        <v>466</v>
      </c>
      <c r="K4807" s="42" t="s">
        <v>9973</v>
      </c>
      <c r="L4807" s="2">
        <v>46356</v>
      </c>
      <c r="M4807" s="42" t="s">
        <v>583</v>
      </c>
    </row>
    <row r="4808" spans="1:13" x14ac:dyDescent="0.25">
      <c r="A4808" s="42" t="s">
        <v>794</v>
      </c>
      <c r="B4808" s="42" t="s">
        <v>380</v>
      </c>
      <c r="C4808" s="42" t="s">
        <v>9972</v>
      </c>
      <c r="D4808" s="42" t="s">
        <v>409</v>
      </c>
      <c r="E4808">
        <v>4428407</v>
      </c>
      <c r="F4808">
        <v>12</v>
      </c>
      <c r="G4808" s="2">
        <v>46106</v>
      </c>
      <c r="H4808" s="42" t="s">
        <v>465</v>
      </c>
      <c r="I4808" s="42" t="s">
        <v>64</v>
      </c>
      <c r="J4808" s="42" t="s">
        <v>466</v>
      </c>
      <c r="K4808" s="42" t="s">
        <v>9973</v>
      </c>
      <c r="L4808" s="2">
        <v>46326</v>
      </c>
      <c r="M4808" s="42" t="s">
        <v>583</v>
      </c>
    </row>
    <row r="4809" spans="1:13" x14ac:dyDescent="0.25">
      <c r="A4809" s="42" t="s">
        <v>193</v>
      </c>
      <c r="B4809" s="42" t="s">
        <v>367</v>
      </c>
      <c r="C4809" s="42" t="s">
        <v>295</v>
      </c>
      <c r="D4809" s="42" t="s">
        <v>409</v>
      </c>
      <c r="E4809">
        <v>1753929</v>
      </c>
      <c r="F4809">
        <v>35</v>
      </c>
      <c r="G4809" s="2">
        <v>45275</v>
      </c>
      <c r="H4809" s="42" t="s">
        <v>465</v>
      </c>
      <c r="I4809" s="42" t="s">
        <v>64</v>
      </c>
      <c r="J4809" s="42" t="s">
        <v>466</v>
      </c>
      <c r="K4809" s="42" t="s">
        <v>295</v>
      </c>
      <c r="L4809" s="2">
        <v>46325</v>
      </c>
      <c r="M4809" s="42" t="s">
        <v>583</v>
      </c>
    </row>
    <row r="4810" spans="1:13" x14ac:dyDescent="0.25">
      <c r="A4810" s="42" t="s">
        <v>794</v>
      </c>
      <c r="B4810" s="42" t="s">
        <v>380</v>
      </c>
      <c r="C4810" s="42" t="s">
        <v>9972</v>
      </c>
      <c r="D4810" s="42" t="s">
        <v>409</v>
      </c>
      <c r="E4810">
        <v>4428407</v>
      </c>
      <c r="F4810">
        <v>12</v>
      </c>
      <c r="G4810" s="2">
        <v>46106</v>
      </c>
      <c r="H4810" s="42" t="s">
        <v>465</v>
      </c>
      <c r="I4810" s="42" t="s">
        <v>64</v>
      </c>
      <c r="J4810" s="42" t="s">
        <v>466</v>
      </c>
      <c r="K4810" s="42" t="s">
        <v>9973</v>
      </c>
      <c r="L4810" s="2">
        <v>46295</v>
      </c>
      <c r="M4810" s="42" t="s">
        <v>583</v>
      </c>
    </row>
    <row r="4811" spans="1:13" x14ac:dyDescent="0.25">
      <c r="A4811" s="42" t="s">
        <v>193</v>
      </c>
      <c r="B4811" s="42" t="s">
        <v>367</v>
      </c>
      <c r="C4811" s="42" t="s">
        <v>295</v>
      </c>
      <c r="D4811" s="42" t="s">
        <v>409</v>
      </c>
      <c r="E4811">
        <v>1753929</v>
      </c>
      <c r="F4811">
        <v>35</v>
      </c>
      <c r="G4811" s="2">
        <v>45275</v>
      </c>
      <c r="H4811" s="42" t="s">
        <v>465</v>
      </c>
      <c r="I4811" s="42" t="s">
        <v>64</v>
      </c>
      <c r="J4811" s="42" t="s">
        <v>466</v>
      </c>
      <c r="K4811" s="42" t="s">
        <v>295</v>
      </c>
      <c r="L4811" s="2">
        <v>46295</v>
      </c>
      <c r="M4811" s="42" t="s">
        <v>583</v>
      </c>
    </row>
    <row r="4812" spans="1:13" x14ac:dyDescent="0.25">
      <c r="A4812" s="42" t="s">
        <v>794</v>
      </c>
      <c r="B4812" s="42" t="s">
        <v>380</v>
      </c>
      <c r="C4812" s="42" t="s">
        <v>9972</v>
      </c>
      <c r="D4812" s="42" t="s">
        <v>409</v>
      </c>
      <c r="E4812">
        <v>4428407</v>
      </c>
      <c r="F4812">
        <v>12</v>
      </c>
      <c r="G4812" s="2">
        <v>46106</v>
      </c>
      <c r="H4812" s="42" t="s">
        <v>465</v>
      </c>
      <c r="I4812" s="42" t="s">
        <v>64</v>
      </c>
      <c r="J4812" s="42" t="s">
        <v>466</v>
      </c>
      <c r="K4812" s="42" t="s">
        <v>9973</v>
      </c>
      <c r="L4812" s="2">
        <v>46265</v>
      </c>
      <c r="M4812" s="42" t="s">
        <v>583</v>
      </c>
    </row>
    <row r="4813" spans="1:13" x14ac:dyDescent="0.25">
      <c r="A4813" s="42" t="s">
        <v>193</v>
      </c>
      <c r="B4813" s="42" t="s">
        <v>367</v>
      </c>
      <c r="C4813" s="42" t="s">
        <v>295</v>
      </c>
      <c r="D4813" s="42" t="s">
        <v>409</v>
      </c>
      <c r="E4813">
        <v>1753929</v>
      </c>
      <c r="F4813">
        <v>35</v>
      </c>
      <c r="G4813" s="2">
        <v>45275</v>
      </c>
      <c r="H4813" s="42" t="s">
        <v>465</v>
      </c>
      <c r="I4813" s="42" t="s">
        <v>64</v>
      </c>
      <c r="J4813" s="42" t="s">
        <v>466</v>
      </c>
      <c r="K4813" s="42" t="s">
        <v>295</v>
      </c>
      <c r="L4813" s="2">
        <v>46265</v>
      </c>
      <c r="M4813" s="42" t="s">
        <v>583</v>
      </c>
    </row>
    <row r="4814" spans="1:13" x14ac:dyDescent="0.25">
      <c r="A4814" s="42" t="s">
        <v>193</v>
      </c>
      <c r="B4814" s="42" t="s">
        <v>367</v>
      </c>
      <c r="C4814" s="42" t="s">
        <v>295</v>
      </c>
      <c r="D4814" s="42" t="s">
        <v>409</v>
      </c>
      <c r="E4814">
        <v>1753929</v>
      </c>
      <c r="F4814">
        <v>35</v>
      </c>
      <c r="G4814" s="2">
        <v>45275</v>
      </c>
      <c r="H4814" s="42" t="s">
        <v>465</v>
      </c>
      <c r="I4814" s="42" t="s">
        <v>64</v>
      </c>
      <c r="J4814" s="42" t="s">
        <v>466</v>
      </c>
      <c r="K4814" s="42" t="s">
        <v>295</v>
      </c>
      <c r="L4814" s="2">
        <v>46234</v>
      </c>
      <c r="M4814" s="42" t="s">
        <v>583</v>
      </c>
    </row>
    <row r="4815" spans="1:13" x14ac:dyDescent="0.25">
      <c r="A4815" s="42" t="s">
        <v>794</v>
      </c>
      <c r="B4815" s="42" t="s">
        <v>380</v>
      </c>
      <c r="C4815" s="42" t="s">
        <v>9972</v>
      </c>
      <c r="D4815" s="42" t="s">
        <v>409</v>
      </c>
      <c r="E4815">
        <v>4428407</v>
      </c>
      <c r="F4815">
        <v>12</v>
      </c>
      <c r="G4815" s="2">
        <v>46106</v>
      </c>
      <c r="H4815" s="42" t="s">
        <v>465</v>
      </c>
      <c r="I4815" s="42" t="s">
        <v>64</v>
      </c>
      <c r="J4815" s="42" t="s">
        <v>466</v>
      </c>
      <c r="K4815" s="42" t="s">
        <v>9973</v>
      </c>
      <c r="L4815" s="2">
        <v>46234</v>
      </c>
      <c r="M4815" s="42" t="s">
        <v>583</v>
      </c>
    </row>
    <row r="4816" spans="1:13" x14ac:dyDescent="0.25">
      <c r="A4816" s="42" t="s">
        <v>193</v>
      </c>
      <c r="B4816" s="42" t="s">
        <v>367</v>
      </c>
      <c r="C4816" s="42" t="s">
        <v>295</v>
      </c>
      <c r="D4816" s="42" t="s">
        <v>409</v>
      </c>
      <c r="E4816">
        <v>1753929</v>
      </c>
      <c r="F4816">
        <v>35</v>
      </c>
      <c r="G4816" s="2">
        <v>45275</v>
      </c>
      <c r="H4816" s="42" t="s">
        <v>465</v>
      </c>
      <c r="I4816" s="42" t="s">
        <v>64</v>
      </c>
      <c r="J4816" s="42" t="s">
        <v>466</v>
      </c>
      <c r="K4816" s="42" t="s">
        <v>295</v>
      </c>
      <c r="L4816" s="2">
        <v>46203</v>
      </c>
      <c r="M4816" s="42" t="s">
        <v>583</v>
      </c>
    </row>
    <row r="4817" spans="1:13" x14ac:dyDescent="0.25">
      <c r="A4817" s="42" t="s">
        <v>794</v>
      </c>
      <c r="B4817" s="42" t="s">
        <v>380</v>
      </c>
      <c r="C4817" s="42" t="s">
        <v>9972</v>
      </c>
      <c r="D4817" s="42" t="s">
        <v>409</v>
      </c>
      <c r="E4817">
        <v>3985566</v>
      </c>
      <c r="F4817">
        <v>12</v>
      </c>
      <c r="G4817" s="2">
        <v>46106</v>
      </c>
      <c r="H4817" s="42" t="s">
        <v>465</v>
      </c>
      <c r="I4817" s="42" t="s">
        <v>64</v>
      </c>
      <c r="J4817" s="42" t="s">
        <v>466</v>
      </c>
      <c r="K4817" s="42" t="s">
        <v>9973</v>
      </c>
      <c r="L4817" s="2">
        <v>46203</v>
      </c>
      <c r="M4817" s="42" t="s">
        <v>583</v>
      </c>
    </row>
    <row r="4818" spans="1:13" x14ac:dyDescent="0.25">
      <c r="A4818" s="42" t="s">
        <v>794</v>
      </c>
      <c r="B4818" s="42" t="s">
        <v>380</v>
      </c>
      <c r="C4818" s="42" t="s">
        <v>9972</v>
      </c>
      <c r="D4818" s="42" t="s">
        <v>409</v>
      </c>
      <c r="E4818">
        <v>3985566</v>
      </c>
      <c r="F4818">
        <v>12</v>
      </c>
      <c r="G4818" s="2">
        <v>46106</v>
      </c>
      <c r="H4818" s="42" t="s">
        <v>465</v>
      </c>
      <c r="I4818" s="42" t="s">
        <v>64</v>
      </c>
      <c r="J4818" s="42" t="s">
        <v>466</v>
      </c>
      <c r="K4818" s="42" t="s">
        <v>9973</v>
      </c>
      <c r="L4818" s="2">
        <v>46173</v>
      </c>
      <c r="M4818" s="42" t="s">
        <v>583</v>
      </c>
    </row>
    <row r="4819" spans="1:13" x14ac:dyDescent="0.25">
      <c r="A4819" s="42" t="s">
        <v>795</v>
      </c>
      <c r="B4819" s="42" t="s">
        <v>375</v>
      </c>
      <c r="C4819" s="42" t="s">
        <v>1479</v>
      </c>
      <c r="D4819" s="42" t="s">
        <v>409</v>
      </c>
      <c r="E4819">
        <v>13926140</v>
      </c>
      <c r="F4819">
        <v>3</v>
      </c>
      <c r="G4819" s="2">
        <v>45866</v>
      </c>
      <c r="H4819" s="42" t="s">
        <v>513</v>
      </c>
      <c r="I4819" s="42" t="s">
        <v>66</v>
      </c>
      <c r="J4819" s="42" t="s">
        <v>437</v>
      </c>
      <c r="K4819" s="42" t="s">
        <v>1480</v>
      </c>
      <c r="L4819" s="2">
        <v>46173</v>
      </c>
      <c r="M4819" s="42" t="s">
        <v>583</v>
      </c>
    </row>
    <row r="4820" spans="1:13" x14ac:dyDescent="0.25">
      <c r="A4820" s="42" t="s">
        <v>795</v>
      </c>
      <c r="B4820" s="42" t="s">
        <v>375</v>
      </c>
      <c r="C4820" s="42" t="s">
        <v>623</v>
      </c>
      <c r="D4820" s="42" t="s">
        <v>409</v>
      </c>
      <c r="E4820">
        <v>4905047</v>
      </c>
      <c r="F4820">
        <v>3</v>
      </c>
      <c r="G4820" s="2">
        <v>45594</v>
      </c>
      <c r="H4820" s="42" t="s">
        <v>436</v>
      </c>
      <c r="I4820" s="42" t="s">
        <v>66</v>
      </c>
      <c r="J4820" s="42" t="s">
        <v>437</v>
      </c>
      <c r="K4820" s="42" t="s">
        <v>506</v>
      </c>
      <c r="L4820" s="2">
        <v>46173</v>
      </c>
      <c r="M4820" s="42" t="s">
        <v>583</v>
      </c>
    </row>
    <row r="4821" spans="1:13" x14ac:dyDescent="0.25">
      <c r="A4821" s="42" t="s">
        <v>193</v>
      </c>
      <c r="B4821" s="42" t="s">
        <v>367</v>
      </c>
      <c r="C4821" s="42" t="s">
        <v>295</v>
      </c>
      <c r="D4821" s="42" t="s">
        <v>409</v>
      </c>
      <c r="E4821">
        <v>1753929</v>
      </c>
      <c r="F4821">
        <v>35</v>
      </c>
      <c r="G4821" s="2">
        <v>45275</v>
      </c>
      <c r="H4821" s="42" t="s">
        <v>465</v>
      </c>
      <c r="I4821" s="42" t="s">
        <v>64</v>
      </c>
      <c r="J4821" s="42" t="s">
        <v>466</v>
      </c>
      <c r="K4821" s="42" t="s">
        <v>295</v>
      </c>
      <c r="L4821" s="2">
        <v>46171</v>
      </c>
      <c r="M4821" s="42" t="s">
        <v>583</v>
      </c>
    </row>
    <row r="4822" spans="1:13" x14ac:dyDescent="0.25">
      <c r="A4822" s="42" t="s">
        <v>795</v>
      </c>
      <c r="B4822" s="42" t="s">
        <v>375</v>
      </c>
      <c r="C4822" s="42" t="s">
        <v>1479</v>
      </c>
      <c r="D4822" s="42" t="s">
        <v>409</v>
      </c>
      <c r="E4822">
        <v>6496806</v>
      </c>
      <c r="F4822">
        <v>3</v>
      </c>
      <c r="G4822" s="2">
        <v>45866</v>
      </c>
      <c r="H4822" s="42" t="s">
        <v>513</v>
      </c>
      <c r="I4822" s="42" t="s">
        <v>66</v>
      </c>
      <c r="J4822" s="42" t="s">
        <v>437</v>
      </c>
      <c r="K4822" s="42" t="s">
        <v>1480</v>
      </c>
      <c r="L4822" s="2">
        <v>46142</v>
      </c>
      <c r="M4822" s="42" t="s">
        <v>583</v>
      </c>
    </row>
    <row r="4823" spans="1:13" x14ac:dyDescent="0.25">
      <c r="A4823" s="42" t="s">
        <v>824</v>
      </c>
      <c r="B4823" s="42" t="s">
        <v>772</v>
      </c>
      <c r="C4823" s="42" t="s">
        <v>2440</v>
      </c>
      <c r="D4823" s="42" t="s">
        <v>409</v>
      </c>
      <c r="E4823">
        <v>520333</v>
      </c>
      <c r="F4823">
        <v>5</v>
      </c>
      <c r="G4823" s="2">
        <v>45751</v>
      </c>
      <c r="H4823" s="42" t="s">
        <v>607</v>
      </c>
      <c r="I4823" s="42" t="s">
        <v>73</v>
      </c>
      <c r="J4823" s="42" t="s">
        <v>449</v>
      </c>
      <c r="K4823" s="42" t="s">
        <v>1136</v>
      </c>
      <c r="L4823" s="2">
        <v>46142</v>
      </c>
      <c r="M4823" s="42" t="s">
        <v>583</v>
      </c>
    </row>
    <row r="4824" spans="1:13" x14ac:dyDescent="0.25">
      <c r="A4824" s="42" t="s">
        <v>193</v>
      </c>
      <c r="B4824" s="42" t="s">
        <v>367</v>
      </c>
      <c r="C4824" s="42" t="s">
        <v>295</v>
      </c>
      <c r="D4824" s="42" t="s">
        <v>409</v>
      </c>
      <c r="E4824">
        <v>1753929</v>
      </c>
      <c r="F4824">
        <v>35</v>
      </c>
      <c r="G4824" s="2">
        <v>45275</v>
      </c>
      <c r="H4824" s="42" t="s">
        <v>465</v>
      </c>
      <c r="I4824" s="42" t="s">
        <v>64</v>
      </c>
      <c r="J4824" s="42" t="s">
        <v>466</v>
      </c>
      <c r="K4824" s="42" t="s">
        <v>295</v>
      </c>
      <c r="L4824" s="2">
        <v>46142</v>
      </c>
      <c r="M4824" s="42" t="s">
        <v>583</v>
      </c>
    </row>
    <row r="4825" spans="1:13" x14ac:dyDescent="0.25">
      <c r="A4825" s="42" t="s">
        <v>794</v>
      </c>
      <c r="B4825" s="42" t="s">
        <v>380</v>
      </c>
      <c r="C4825" s="42" t="s">
        <v>9972</v>
      </c>
      <c r="D4825" s="42" t="s">
        <v>409</v>
      </c>
      <c r="E4825">
        <v>3985566</v>
      </c>
      <c r="F4825">
        <v>12</v>
      </c>
      <c r="G4825" s="2">
        <v>46106</v>
      </c>
      <c r="H4825" s="42" t="s">
        <v>465</v>
      </c>
      <c r="I4825" s="42" t="s">
        <v>64</v>
      </c>
      <c r="J4825" s="42" t="s">
        <v>466</v>
      </c>
      <c r="K4825" s="42" t="s">
        <v>9973</v>
      </c>
      <c r="L4825" s="2">
        <v>46142</v>
      </c>
      <c r="M4825" s="42" t="s">
        <v>583</v>
      </c>
    </row>
    <row r="4826" spans="1:13" x14ac:dyDescent="0.25">
      <c r="A4826" s="42" t="s">
        <v>794</v>
      </c>
      <c r="B4826" s="42" t="s">
        <v>380</v>
      </c>
      <c r="C4826" s="42" t="s">
        <v>9972</v>
      </c>
      <c r="D4826" s="42" t="s">
        <v>409</v>
      </c>
      <c r="E4826">
        <v>3985566</v>
      </c>
      <c r="F4826">
        <v>12</v>
      </c>
      <c r="G4826" s="2">
        <v>46106</v>
      </c>
      <c r="H4826" s="42" t="s">
        <v>465</v>
      </c>
      <c r="I4826" s="42" t="s">
        <v>64</v>
      </c>
      <c r="J4826" s="42" t="s">
        <v>466</v>
      </c>
      <c r="K4826" s="42" t="s">
        <v>9973</v>
      </c>
      <c r="L4826" s="2">
        <v>46112</v>
      </c>
      <c r="M4826" s="42" t="s">
        <v>583</v>
      </c>
    </row>
    <row r="4827" spans="1:13" x14ac:dyDescent="0.25">
      <c r="A4827" s="42" t="s">
        <v>193</v>
      </c>
      <c r="B4827" s="42" t="s">
        <v>367</v>
      </c>
      <c r="C4827" s="42" t="s">
        <v>295</v>
      </c>
      <c r="D4827" s="42" t="s">
        <v>409</v>
      </c>
      <c r="E4827">
        <v>1753929</v>
      </c>
      <c r="F4827">
        <v>35</v>
      </c>
      <c r="G4827" s="2">
        <v>45275</v>
      </c>
      <c r="H4827" s="42" t="s">
        <v>465</v>
      </c>
      <c r="I4827" s="42" t="s">
        <v>64</v>
      </c>
      <c r="J4827" s="42" t="s">
        <v>466</v>
      </c>
      <c r="K4827" s="42" t="s">
        <v>295</v>
      </c>
      <c r="L4827" s="2">
        <v>46112</v>
      </c>
      <c r="M4827" s="42" t="s">
        <v>583</v>
      </c>
    </row>
    <row r="4828" spans="1:13" x14ac:dyDescent="0.25">
      <c r="A4828" s="42" t="s">
        <v>794</v>
      </c>
      <c r="B4828" s="42" t="s">
        <v>380</v>
      </c>
      <c r="C4828" s="42" t="s">
        <v>9972</v>
      </c>
      <c r="D4828" s="42" t="s">
        <v>409</v>
      </c>
      <c r="E4828">
        <v>3980456</v>
      </c>
      <c r="F4828">
        <v>12</v>
      </c>
      <c r="G4828" s="2">
        <v>46106</v>
      </c>
      <c r="H4828" s="42" t="s">
        <v>465</v>
      </c>
      <c r="I4828" s="42" t="s">
        <v>64</v>
      </c>
      <c r="J4828" s="42" t="s">
        <v>466</v>
      </c>
      <c r="K4828" s="42" t="s">
        <v>9973</v>
      </c>
      <c r="L4828" s="2">
        <v>46081</v>
      </c>
      <c r="M4828" s="42" t="s">
        <v>583</v>
      </c>
    </row>
    <row r="4829" spans="1:13" x14ac:dyDescent="0.25">
      <c r="A4829" s="42" t="s">
        <v>193</v>
      </c>
      <c r="B4829" s="42" t="s">
        <v>367</v>
      </c>
      <c r="C4829" s="42" t="s">
        <v>295</v>
      </c>
      <c r="D4829" s="42" t="s">
        <v>409</v>
      </c>
      <c r="E4829">
        <v>1753929</v>
      </c>
      <c r="F4829">
        <v>35</v>
      </c>
      <c r="G4829" s="2">
        <v>45275</v>
      </c>
      <c r="H4829" s="42" t="s">
        <v>465</v>
      </c>
      <c r="I4829" s="42" t="s">
        <v>64</v>
      </c>
      <c r="J4829" s="42" t="s">
        <v>466</v>
      </c>
      <c r="K4829" s="42" t="s">
        <v>295</v>
      </c>
      <c r="L4829" s="2">
        <v>46081</v>
      </c>
      <c r="M4829" s="42" t="s">
        <v>583</v>
      </c>
    </row>
    <row r="4830" spans="1:13" x14ac:dyDescent="0.25">
      <c r="A4830" s="42" t="s">
        <v>193</v>
      </c>
      <c r="B4830" s="42" t="s">
        <v>367</v>
      </c>
      <c r="C4830" s="42" t="s">
        <v>295</v>
      </c>
      <c r="D4830" s="42" t="s">
        <v>409</v>
      </c>
      <c r="E4830">
        <v>1753929</v>
      </c>
      <c r="F4830">
        <v>35</v>
      </c>
      <c r="G4830" s="2">
        <v>45275</v>
      </c>
      <c r="H4830" s="42" t="s">
        <v>465</v>
      </c>
      <c r="I4830" s="42" t="s">
        <v>64</v>
      </c>
      <c r="J4830" s="42" t="s">
        <v>466</v>
      </c>
      <c r="K4830" s="42" t="s">
        <v>295</v>
      </c>
      <c r="L4830" s="2">
        <v>46052</v>
      </c>
      <c r="M4830" s="42" t="s">
        <v>583</v>
      </c>
    </row>
    <row r="4831" spans="1:13" x14ac:dyDescent="0.25">
      <c r="A4831" s="42" t="s">
        <v>794</v>
      </c>
      <c r="B4831" s="42" t="s">
        <v>380</v>
      </c>
      <c r="C4831" s="42" t="s">
        <v>9972</v>
      </c>
      <c r="D4831" s="42" t="s">
        <v>409</v>
      </c>
      <c r="E4831">
        <v>3971997</v>
      </c>
      <c r="F4831">
        <v>12</v>
      </c>
      <c r="G4831" s="2">
        <v>46106</v>
      </c>
      <c r="H4831" s="42" t="s">
        <v>465</v>
      </c>
      <c r="I4831" s="42" t="s">
        <v>64</v>
      </c>
      <c r="J4831" s="42" t="s">
        <v>466</v>
      </c>
      <c r="K4831" s="42" t="s">
        <v>9973</v>
      </c>
      <c r="L4831" s="2">
        <v>46023</v>
      </c>
      <c r="M4831" s="42" t="s">
        <v>583</v>
      </c>
    </row>
    <row r="4832" spans="1:13" x14ac:dyDescent="0.25">
      <c r="A4832" s="42" t="s">
        <v>796</v>
      </c>
      <c r="B4832" s="42" t="s">
        <v>379</v>
      </c>
      <c r="C4832" s="42" t="s">
        <v>78</v>
      </c>
      <c r="D4832" s="42" t="s">
        <v>409</v>
      </c>
      <c r="E4832">
        <v>-8319015</v>
      </c>
      <c r="F4832">
        <v>41</v>
      </c>
      <c r="G4832" s="2">
        <v>43434</v>
      </c>
      <c r="H4832" s="42" t="s">
        <v>647</v>
      </c>
      <c r="I4832" s="42" t="s">
        <v>65</v>
      </c>
      <c r="J4832" s="42" t="s">
        <v>420</v>
      </c>
      <c r="K4832" s="42" t="s">
        <v>508</v>
      </c>
      <c r="L4832" s="2">
        <v>46164</v>
      </c>
      <c r="M4832" s="42" t="s">
        <v>583</v>
      </c>
    </row>
    <row r="4833" spans="1:13" x14ac:dyDescent="0.25">
      <c r="A4833" s="42" t="s">
        <v>796</v>
      </c>
      <c r="B4833" s="42" t="s">
        <v>379</v>
      </c>
      <c r="C4833" s="42" t="s">
        <v>78</v>
      </c>
      <c r="D4833" s="42" t="s">
        <v>409</v>
      </c>
      <c r="E4833">
        <v>-39898338</v>
      </c>
      <c r="F4833">
        <v>41</v>
      </c>
      <c r="G4833" s="2">
        <v>43434</v>
      </c>
      <c r="H4833" s="42" t="s">
        <v>647</v>
      </c>
      <c r="I4833" s="42" t="s">
        <v>65</v>
      </c>
      <c r="J4833" s="42" t="s">
        <v>420</v>
      </c>
      <c r="K4833" s="42" t="s">
        <v>508</v>
      </c>
      <c r="L4833" s="2">
        <v>46142</v>
      </c>
      <c r="M4833" s="42" t="s">
        <v>583</v>
      </c>
    </row>
    <row r="4834" spans="1:13" x14ac:dyDescent="0.25">
      <c r="A4834" s="42" t="s">
        <v>796</v>
      </c>
      <c r="B4834" s="42" t="s">
        <v>379</v>
      </c>
      <c r="C4834" s="42" t="s">
        <v>78</v>
      </c>
      <c r="D4834" s="42" t="s">
        <v>409</v>
      </c>
      <c r="E4834">
        <v>25291687</v>
      </c>
      <c r="F4834">
        <v>41</v>
      </c>
      <c r="G4834" s="2">
        <v>43434</v>
      </c>
      <c r="H4834" s="42" t="s">
        <v>647</v>
      </c>
      <c r="I4834" s="42" t="s">
        <v>65</v>
      </c>
      <c r="J4834" s="42" t="s">
        <v>420</v>
      </c>
      <c r="K4834" s="42" t="s">
        <v>508</v>
      </c>
      <c r="L4834" s="2">
        <v>46108</v>
      </c>
      <c r="M4834" s="42" t="s">
        <v>583</v>
      </c>
    </row>
    <row r="4835" spans="1:13" x14ac:dyDescent="0.25">
      <c r="A4835" s="42" t="s">
        <v>796</v>
      </c>
      <c r="B4835" s="42" t="s">
        <v>379</v>
      </c>
      <c r="C4835" s="42" t="s">
        <v>78</v>
      </c>
      <c r="D4835" s="42" t="s">
        <v>409</v>
      </c>
      <c r="E4835">
        <v>-21794350</v>
      </c>
      <c r="F4835">
        <v>41</v>
      </c>
      <c r="G4835" s="2">
        <v>43434</v>
      </c>
      <c r="H4835" s="42" t="s">
        <v>647</v>
      </c>
      <c r="I4835" s="42" t="s">
        <v>65</v>
      </c>
      <c r="J4835" s="42" t="s">
        <v>420</v>
      </c>
      <c r="K4835" s="42" t="s">
        <v>508</v>
      </c>
      <c r="L4835" s="2">
        <v>46108</v>
      </c>
      <c r="M4835" s="42" t="s">
        <v>583</v>
      </c>
    </row>
    <row r="4836" spans="1:13" x14ac:dyDescent="0.25">
      <c r="A4836" s="42" t="s">
        <v>796</v>
      </c>
      <c r="B4836" s="42" t="s">
        <v>379</v>
      </c>
      <c r="C4836" s="42" t="s">
        <v>78</v>
      </c>
      <c r="D4836" s="42" t="s">
        <v>409</v>
      </c>
      <c r="E4836">
        <v>-34425800</v>
      </c>
      <c r="F4836">
        <v>41</v>
      </c>
      <c r="G4836" s="2">
        <v>43434</v>
      </c>
      <c r="H4836" s="42" t="s">
        <v>647</v>
      </c>
      <c r="I4836" s="42" t="s">
        <v>65</v>
      </c>
      <c r="J4836" s="42" t="s">
        <v>420</v>
      </c>
      <c r="K4836" s="42" t="s">
        <v>508</v>
      </c>
      <c r="L4836" s="2">
        <v>46108</v>
      </c>
      <c r="M4836" s="42" t="s">
        <v>583</v>
      </c>
    </row>
    <row r="4837" spans="1:13" x14ac:dyDescent="0.25">
      <c r="A4837" s="42" t="s">
        <v>796</v>
      </c>
      <c r="B4837" s="42" t="s">
        <v>379</v>
      </c>
      <c r="C4837" s="42" t="s">
        <v>78</v>
      </c>
      <c r="D4837" s="42" t="s">
        <v>409</v>
      </c>
      <c r="E4837">
        <v>1421975</v>
      </c>
      <c r="F4837">
        <v>41</v>
      </c>
      <c r="G4837" s="2">
        <v>43434</v>
      </c>
      <c r="H4837" s="42" t="s">
        <v>647</v>
      </c>
      <c r="I4837" s="42" t="s">
        <v>65</v>
      </c>
      <c r="J4837" s="42" t="s">
        <v>420</v>
      </c>
      <c r="K4837" s="42" t="s">
        <v>508</v>
      </c>
      <c r="L4837" s="2">
        <v>46107</v>
      </c>
      <c r="M4837" s="42" t="s">
        <v>583</v>
      </c>
    </row>
    <row r="4838" spans="1:13" x14ac:dyDescent="0.25">
      <c r="A4838" s="42" t="s">
        <v>796</v>
      </c>
      <c r="B4838" s="42" t="s">
        <v>379</v>
      </c>
      <c r="C4838" s="42" t="s">
        <v>78</v>
      </c>
      <c r="D4838" s="42" t="s">
        <v>409</v>
      </c>
      <c r="E4838">
        <v>-8509908</v>
      </c>
      <c r="F4838">
        <v>41</v>
      </c>
      <c r="G4838" s="2">
        <v>43434</v>
      </c>
      <c r="H4838" s="42" t="s">
        <v>647</v>
      </c>
      <c r="I4838" s="42" t="s">
        <v>65</v>
      </c>
      <c r="J4838" s="42" t="s">
        <v>420</v>
      </c>
      <c r="K4838" s="42" t="s">
        <v>508</v>
      </c>
      <c r="L4838" s="2">
        <v>46079</v>
      </c>
      <c r="M4838" s="42" t="s">
        <v>583</v>
      </c>
    </row>
    <row r="4839" spans="1:13" x14ac:dyDescent="0.25">
      <c r="A4839" s="42" t="s">
        <v>796</v>
      </c>
      <c r="B4839" s="42" t="s">
        <v>379</v>
      </c>
      <c r="C4839" s="42" t="s">
        <v>78</v>
      </c>
      <c r="D4839" s="42" t="s">
        <v>409</v>
      </c>
      <c r="E4839">
        <v>-7884235.5999999996</v>
      </c>
      <c r="F4839">
        <v>41</v>
      </c>
      <c r="G4839" s="2">
        <v>43434</v>
      </c>
      <c r="H4839" s="42" t="s">
        <v>647</v>
      </c>
      <c r="I4839" s="42" t="s">
        <v>65</v>
      </c>
      <c r="J4839" s="42" t="s">
        <v>420</v>
      </c>
      <c r="K4839" s="42" t="s">
        <v>508</v>
      </c>
      <c r="L4839" s="2">
        <v>46079</v>
      </c>
      <c r="M4839" s="42" t="s">
        <v>583</v>
      </c>
    </row>
    <row r="4840" spans="1:13" x14ac:dyDescent="0.25">
      <c r="A4840" s="42" t="s">
        <v>796</v>
      </c>
      <c r="B4840" s="42" t="s">
        <v>379</v>
      </c>
      <c r="C4840" s="42" t="s">
        <v>78</v>
      </c>
      <c r="D4840" s="42" t="s">
        <v>409</v>
      </c>
      <c r="E4840">
        <v>-11205034.4</v>
      </c>
      <c r="F4840">
        <v>41</v>
      </c>
      <c r="G4840" s="2">
        <v>43434</v>
      </c>
      <c r="H4840" s="42" t="s">
        <v>647</v>
      </c>
      <c r="I4840" s="42" t="s">
        <v>65</v>
      </c>
      <c r="J4840" s="42" t="s">
        <v>420</v>
      </c>
      <c r="K4840" s="42" t="s">
        <v>508</v>
      </c>
      <c r="L4840" s="2">
        <v>46079</v>
      </c>
      <c r="M4840" s="42" t="s">
        <v>583</v>
      </c>
    </row>
    <row r="4841" spans="1:13" x14ac:dyDescent="0.25">
      <c r="A4841" s="42" t="s">
        <v>796</v>
      </c>
      <c r="B4841" s="42" t="s">
        <v>379</v>
      </c>
      <c r="C4841" s="42" t="s">
        <v>78</v>
      </c>
      <c r="D4841" s="42" t="s">
        <v>409</v>
      </c>
      <c r="E4841">
        <v>8509908</v>
      </c>
      <c r="F4841">
        <v>41</v>
      </c>
      <c r="G4841" s="2">
        <v>43434</v>
      </c>
      <c r="H4841" s="42" t="s">
        <v>647</v>
      </c>
      <c r="I4841" s="42" t="s">
        <v>65</v>
      </c>
      <c r="J4841" s="42" t="s">
        <v>420</v>
      </c>
      <c r="K4841" s="42" t="s">
        <v>508</v>
      </c>
      <c r="L4841" s="2">
        <v>46078</v>
      </c>
      <c r="M4841" s="42" t="s">
        <v>583</v>
      </c>
    </row>
    <row r="4842" spans="1:13" x14ac:dyDescent="0.25">
      <c r="A4842" s="42" t="s">
        <v>796</v>
      </c>
      <c r="B4842" s="42" t="s">
        <v>379</v>
      </c>
      <c r="C4842" s="42" t="s">
        <v>78</v>
      </c>
      <c r="D4842" s="42" t="s">
        <v>409</v>
      </c>
      <c r="E4842">
        <v>-7945390</v>
      </c>
      <c r="F4842">
        <v>41</v>
      </c>
      <c r="G4842" s="2">
        <v>43434</v>
      </c>
      <c r="H4842" s="42" t="s">
        <v>647</v>
      </c>
      <c r="I4842" s="42" t="s">
        <v>65</v>
      </c>
      <c r="J4842" s="42" t="s">
        <v>420</v>
      </c>
      <c r="K4842" s="42" t="s">
        <v>508</v>
      </c>
      <c r="L4842" s="2">
        <v>46052</v>
      </c>
      <c r="M4842" s="42" t="s">
        <v>583</v>
      </c>
    </row>
    <row r="4843" spans="1:13" x14ac:dyDescent="0.25">
      <c r="A4843" s="42" t="s">
        <v>796</v>
      </c>
      <c r="B4843" s="42" t="s">
        <v>379</v>
      </c>
      <c r="C4843" s="42" t="s">
        <v>78</v>
      </c>
      <c r="D4843" s="42" t="s">
        <v>409</v>
      </c>
      <c r="E4843">
        <v>-44118039</v>
      </c>
      <c r="F4843">
        <v>41</v>
      </c>
      <c r="G4843" s="2">
        <v>43434</v>
      </c>
      <c r="H4843" s="42" t="s">
        <v>647</v>
      </c>
      <c r="I4843" s="42" t="s">
        <v>65</v>
      </c>
      <c r="J4843" s="42" t="s">
        <v>420</v>
      </c>
      <c r="K4843" s="42" t="s">
        <v>508</v>
      </c>
      <c r="L4843" s="2">
        <v>46052</v>
      </c>
      <c r="M4843" s="42" t="s">
        <v>583</v>
      </c>
    </row>
    <row r="4844" spans="1:13" x14ac:dyDescent="0.25">
      <c r="A4844" s="42" t="s">
        <v>796</v>
      </c>
      <c r="B4844" s="42" t="s">
        <v>379</v>
      </c>
      <c r="C4844" s="42" t="s">
        <v>78</v>
      </c>
      <c r="D4844" s="42" t="s">
        <v>409</v>
      </c>
      <c r="E4844">
        <v>0</v>
      </c>
      <c r="F4844">
        <v>41</v>
      </c>
      <c r="G4844" s="2">
        <v>43434</v>
      </c>
      <c r="H4844" s="42" t="s">
        <v>647</v>
      </c>
      <c r="I4844" s="42" t="s">
        <v>65</v>
      </c>
      <c r="J4844" s="42" t="s">
        <v>420</v>
      </c>
      <c r="K4844" s="42" t="s">
        <v>508</v>
      </c>
      <c r="L4844" s="2">
        <v>46078</v>
      </c>
      <c r="M4844" s="42" t="s">
        <v>583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0151-887C-4F03-8FB7-14158A016B6D}">
  <sheetPr>
    <tabColor rgb="FFFFC000"/>
  </sheetPr>
  <dimension ref="A1:B2"/>
  <sheetViews>
    <sheetView workbookViewId="0">
      <selection activeCell="A3" sqref="A3"/>
    </sheetView>
  </sheetViews>
  <sheetFormatPr baseColWidth="10" defaultRowHeight="15" x14ac:dyDescent="0.25"/>
  <cols>
    <col min="2" max="2" width="72.85546875" bestFit="1" customWidth="1"/>
  </cols>
  <sheetData>
    <row r="1" spans="1:2" x14ac:dyDescent="0.25">
      <c r="A1" s="36" t="s">
        <v>797</v>
      </c>
      <c r="B1" s="36" t="s">
        <v>798</v>
      </c>
    </row>
    <row r="2" spans="1:2" x14ac:dyDescent="0.25">
      <c r="A2" s="34">
        <v>46387</v>
      </c>
      <c r="B2" s="35" t="s">
        <v>1005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AC21"/>
  <sheetViews>
    <sheetView zoomScale="80" zoomScaleNormal="80" workbookViewId="0">
      <selection activeCell="I1" sqref="I1"/>
    </sheetView>
  </sheetViews>
  <sheetFormatPr baseColWidth="10" defaultRowHeight="15" x14ac:dyDescent="0.25"/>
  <cols>
    <col min="2" max="3" width="14.85546875" style="5" bestFit="1" customWidth="1"/>
    <col min="4" max="4" width="12" style="5" bestFit="1" customWidth="1"/>
    <col min="7" max="8" width="14.85546875" bestFit="1" customWidth="1"/>
    <col min="9" max="9" width="14.28515625" bestFit="1" customWidth="1"/>
    <col min="10" max="10" width="11.85546875" bestFit="1" customWidth="1"/>
    <col min="12" max="14" width="14.42578125" bestFit="1" customWidth="1"/>
    <col min="17" max="18" width="14.85546875" bestFit="1" customWidth="1"/>
    <col min="19" max="19" width="12.42578125" bestFit="1" customWidth="1"/>
    <col min="22" max="22" width="19.42578125" customWidth="1"/>
    <col min="23" max="23" width="14.85546875" bestFit="1" customWidth="1"/>
    <col min="24" max="24" width="14.28515625" bestFit="1" customWidth="1"/>
    <col min="27" max="28" width="14.85546875" bestFit="1" customWidth="1"/>
    <col min="29" max="29" width="15.28515625" bestFit="1" customWidth="1"/>
  </cols>
  <sheetData>
    <row r="1" spans="1:29" x14ac:dyDescent="0.25">
      <c r="A1" s="23" t="s">
        <v>126</v>
      </c>
      <c r="B1" s="24"/>
      <c r="C1" s="24"/>
      <c r="D1" s="25">
        <f>SUM(D3:D19)</f>
        <v>0</v>
      </c>
      <c r="E1" s="23"/>
      <c r="F1" s="23" t="s">
        <v>127</v>
      </c>
      <c r="G1" s="24"/>
      <c r="H1" s="24"/>
      <c r="I1" s="25">
        <f>SUM(I3:I19)</f>
        <v>0</v>
      </c>
      <c r="J1" s="23"/>
      <c r="K1" s="23" t="s">
        <v>128</v>
      </c>
      <c r="L1" s="24"/>
      <c r="M1" s="24"/>
      <c r="N1" s="25">
        <f>SUM(N3:N19)</f>
        <v>-4.5299530029296875E-6</v>
      </c>
      <c r="P1" t="s">
        <v>129</v>
      </c>
      <c r="Q1" s="5"/>
      <c r="R1" s="5"/>
      <c r="S1" s="25">
        <f>SUM(S3:S19)</f>
        <v>0</v>
      </c>
      <c r="U1" t="s">
        <v>130</v>
      </c>
      <c r="V1" s="5"/>
      <c r="W1" s="5"/>
      <c r="X1" s="25">
        <f>SUM(X3:X19)</f>
        <v>0</v>
      </c>
      <c r="Z1" t="s">
        <v>264</v>
      </c>
      <c r="AA1" s="5"/>
      <c r="AB1" s="5"/>
      <c r="AC1" s="5"/>
    </row>
    <row r="2" spans="1:29" x14ac:dyDescent="0.25">
      <c r="B2" s="5" t="s">
        <v>123</v>
      </c>
      <c r="C2" s="5" t="s">
        <v>124</v>
      </c>
      <c r="D2" s="5" t="s">
        <v>102</v>
      </c>
      <c r="G2" s="5" t="s">
        <v>123</v>
      </c>
      <c r="H2" s="5" t="s">
        <v>124</v>
      </c>
      <c r="I2" s="5" t="s">
        <v>102</v>
      </c>
      <c r="L2" s="5" t="s">
        <v>123</v>
      </c>
      <c r="M2" s="5" t="s">
        <v>124</v>
      </c>
      <c r="N2" s="5" t="s">
        <v>102</v>
      </c>
      <c r="Q2" s="5" t="s">
        <v>123</v>
      </c>
      <c r="R2" s="5" t="s">
        <v>124</v>
      </c>
      <c r="S2" s="5" t="s">
        <v>102</v>
      </c>
      <c r="V2" s="5" t="s">
        <v>972</v>
      </c>
      <c r="W2" s="5" t="s">
        <v>124</v>
      </c>
      <c r="X2" s="5" t="s">
        <v>102</v>
      </c>
      <c r="AA2" s="5">
        <f>GETPIVOTDATA("[Measures].[Ingreso]",IDIEM!$I$1)</f>
        <v>22940610337</v>
      </c>
      <c r="AB2" s="5">
        <f>GETPIVOTDATA("[Measures].[Ingreso]",'Reporte Facturación sin TI'!$A$3)</f>
        <v>22940610337</v>
      </c>
      <c r="AC2" s="25">
        <f t="shared" ref="AC2" si="0">AB2-AA2</f>
        <v>0</v>
      </c>
    </row>
    <row r="3" spans="1:29" x14ac:dyDescent="0.25">
      <c r="A3" s="22" t="s">
        <v>62</v>
      </c>
      <c r="B3" s="5">
        <f>GETPIVOTDATA("[Measures].[Ingreso]",IDIEM!$I$1,"[Resultado].[Div]","[Resultado].[Div].&amp;[DAC]")</f>
        <v>854485347</v>
      </c>
      <c r="C3" s="5">
        <f>GETPIVOTDATA("[Measures].[Ingreso]",DAC!$I$1,"[Resultado].[Div]","[Resultado].[Div].&amp;[DAC]")</f>
        <v>854485347</v>
      </c>
      <c r="D3" s="5">
        <f t="shared" ref="D3:D18" si="1">C3-B3</f>
        <v>0</v>
      </c>
      <c r="F3" s="22" t="s">
        <v>62</v>
      </c>
      <c r="G3" s="5">
        <f>GETPIVOTDATA("[Measures].[Ingreso_Salesforce]",IDIEM!$I$25,"[TBD_Reporte_Salesforce].[División]","[TBD_Reporte_Salesforce].[División].&amp;[DAC]")</f>
        <v>1279768866.1800001</v>
      </c>
      <c r="H3" s="5">
        <f>DAC!V63</f>
        <v>1279768866.1800001</v>
      </c>
      <c r="I3" s="5">
        <f>H3-G3</f>
        <v>0</v>
      </c>
      <c r="K3" s="22" t="s">
        <v>62</v>
      </c>
      <c r="L3" s="5">
        <f t="shared" ref="L3:L18" si="2">B3-G3</f>
        <v>-425283519.18000007</v>
      </c>
      <c r="M3" s="5">
        <f>DAC!V84</f>
        <v>-425283519.18000001</v>
      </c>
      <c r="N3" s="5">
        <f>L3-M3</f>
        <v>0</v>
      </c>
      <c r="P3" s="22" t="s">
        <v>62</v>
      </c>
      <c r="Q3" s="5">
        <f>GETPIVOTDATA("[Measures].[Ingreso]",DAC!$I$88)</f>
        <v>854485347</v>
      </c>
      <c r="R3" s="5">
        <f>GETPIVOTDATA("[Measures].[Ingreso]",DAC!$I$1,"[Resultado].[Div]","[Resultado].[Div].&amp;[DAC]")</f>
        <v>854485347</v>
      </c>
      <c r="S3" s="5">
        <f t="shared" ref="S3:S19" si="3">R3-Q3</f>
        <v>0</v>
      </c>
      <c r="U3" s="22" t="s">
        <v>62</v>
      </c>
      <c r="V3" s="5">
        <f>GETPIVOTDATA("[Measures].[Ingreso_Salesforce]",DAC!$Z$88)</f>
        <v>1279768866.1800001</v>
      </c>
      <c r="W3" s="5">
        <f>DAC!V63</f>
        <v>1279768866.1800001</v>
      </c>
      <c r="X3" s="5">
        <f>W3-V3</f>
        <v>0</v>
      </c>
    </row>
    <row r="4" spans="1:29" x14ac:dyDescent="0.25">
      <c r="A4" s="22" t="s">
        <v>63</v>
      </c>
      <c r="B4" s="5">
        <f>GETPIVOTDATA("[Measures].[Ingreso]",IDIEM!$I$1,"[Resultado].[Div]","[Resultado].[Div].&amp;[DCO]")</f>
        <v>2375406406</v>
      </c>
      <c r="C4" s="5">
        <f>GETPIVOTDATA("[Measures].[Ingreso]",DCO!$I$1,"[Resultado].[Div]","[Resultado].[Div].&amp;[DCO]")</f>
        <v>2375406406</v>
      </c>
      <c r="D4" s="5">
        <f t="shared" si="1"/>
        <v>0</v>
      </c>
      <c r="F4" s="22" t="s">
        <v>63</v>
      </c>
      <c r="G4" s="5">
        <f>GETPIVOTDATA("[Measures].[Ingreso_Salesforce]",IDIEM!$I$25,"[TBD_Reporte_Salesforce].[División]","[TBD_Reporte_Salesforce].[División].&amp;[DCO]")</f>
        <v>3595466848.4000001</v>
      </c>
      <c r="H4" s="5">
        <f>DCO!V63</f>
        <v>3595466848.4000001</v>
      </c>
      <c r="I4" s="5">
        <f t="shared" ref="I4:I17" si="4">H4-G4</f>
        <v>0</v>
      </c>
      <c r="K4" s="22" t="s">
        <v>63</v>
      </c>
      <c r="L4" s="5">
        <f t="shared" si="2"/>
        <v>-1220060442.4000001</v>
      </c>
      <c r="M4" s="5">
        <f>DCO!V84</f>
        <v>-1220060442.4000001</v>
      </c>
      <c r="N4" s="5">
        <f t="shared" ref="N4:N19" si="5">L4-M4</f>
        <v>0</v>
      </c>
      <c r="P4" s="22" t="s">
        <v>63</v>
      </c>
      <c r="Q4" s="5">
        <f>GETPIVOTDATA("[Measures].[Ingreso]",DCO!$I$88)</f>
        <v>2375406406</v>
      </c>
      <c r="R4" s="5">
        <f>GETPIVOTDATA("[Measures].[Ingreso]",DCO!$I$1,"[Resultado].[Div]","[Resultado].[Div].&amp;[DCO]")</f>
        <v>2375406406</v>
      </c>
      <c r="S4" s="5">
        <f t="shared" si="3"/>
        <v>0</v>
      </c>
      <c r="U4" s="22" t="s">
        <v>63</v>
      </c>
      <c r="V4" s="5">
        <f>GETPIVOTDATA("[Measures].[Ingreso_Salesforce]",DCO!$Z$88)</f>
        <v>3595466848.4000001</v>
      </c>
      <c r="W4" s="5">
        <f>DCO!V63</f>
        <v>3595466848.4000001</v>
      </c>
      <c r="X4" s="5">
        <f t="shared" ref="X4:X19" si="6">W4-V4</f>
        <v>0</v>
      </c>
    </row>
    <row r="5" spans="1:29" x14ac:dyDescent="0.25">
      <c r="A5" s="22" t="s">
        <v>1816</v>
      </c>
      <c r="B5" s="5">
        <f>GETPIVOTDATA("[Measures].[Ingreso]",IDIEM!$I$1,"[Resultado].[Div]","[Resultado].[Div].&amp;[DDA]")</f>
        <v>1611234147</v>
      </c>
      <c r="C5" s="5">
        <f>GETPIVOTDATA("[Measures].[Ingreso]",DDA!$I$1)</f>
        <v>1611234147</v>
      </c>
      <c r="D5" s="5">
        <f t="shared" si="1"/>
        <v>0</v>
      </c>
      <c r="F5" s="22" t="s">
        <v>1816</v>
      </c>
      <c r="G5" s="5">
        <f>GETPIVOTDATA("[Measures].[Ingreso_Salesforce]",IDIEM!$I$25,"[TBD_Reporte_Salesforce].[División]","[TBD_Reporte_Salesforce].[División].&amp;[DDA]")</f>
        <v>772668938</v>
      </c>
      <c r="H5" s="5">
        <f>DDA!V63</f>
        <v>772668938</v>
      </c>
      <c r="I5" s="5">
        <f t="shared" si="4"/>
        <v>0</v>
      </c>
      <c r="K5" s="22" t="s">
        <v>1816</v>
      </c>
      <c r="L5" s="5">
        <f>B5-G5</f>
        <v>838565209</v>
      </c>
      <c r="M5" s="5">
        <f>DDA!V84</f>
        <v>838565209</v>
      </c>
      <c r="N5" s="5">
        <f t="shared" si="5"/>
        <v>0</v>
      </c>
      <c r="P5" s="22" t="s">
        <v>1816</v>
      </c>
      <c r="Q5" s="5">
        <f>GETPIVOTDATA("[Measures].[Ingreso]",DDA!$I$88)</f>
        <v>1611234147</v>
      </c>
      <c r="R5" s="5">
        <f>GETPIVOTDATA("[Measures].[Ingreso]",DDA!$I$1)</f>
        <v>1611234147</v>
      </c>
      <c r="S5" s="5">
        <f t="shared" si="3"/>
        <v>0</v>
      </c>
      <c r="U5" s="22" t="s">
        <v>1816</v>
      </c>
      <c r="V5" s="5">
        <f>GETPIVOTDATA("[Measures].[Ingreso_Salesforce]",DDA!$Z$88)</f>
        <v>772668938</v>
      </c>
      <c r="W5" s="5">
        <f>DDA!V63</f>
        <v>772668938</v>
      </c>
      <c r="X5" s="5">
        <f t="shared" si="6"/>
        <v>0</v>
      </c>
    </row>
    <row r="6" spans="1:29" x14ac:dyDescent="0.25">
      <c r="A6" s="22" t="s">
        <v>64</v>
      </c>
      <c r="B6" s="5">
        <f>GETPIVOTDATA("[Measures].[Ingreso]",IDIEM!$I$1,"[Resultado].[Div]","[Resultado].[Div].&amp;[DEP]")</f>
        <v>777676470</v>
      </c>
      <c r="C6" s="5">
        <f>GETPIVOTDATA("[Measures].[Ingreso]",DEP!$I$1,"[Resultado].[Div]","[Resultado].[Div].&amp;[DEP]")</f>
        <v>777676470</v>
      </c>
      <c r="D6" s="5">
        <f t="shared" si="1"/>
        <v>0</v>
      </c>
      <c r="F6" s="22" t="s">
        <v>64</v>
      </c>
      <c r="G6" s="5">
        <f>GETPIVOTDATA("[Measures].[Ingreso_Salesforce]",IDIEM!$I$25,"[TBD_Reporte_Salesforce].[División]","[TBD_Reporte_Salesforce].[División].&amp;[DEP]")</f>
        <v>713436422.20999992</v>
      </c>
      <c r="H6" s="5">
        <f>DEP!V63</f>
        <v>713436422.21000004</v>
      </c>
      <c r="I6" s="5">
        <f>H6-G6</f>
        <v>0</v>
      </c>
      <c r="K6" s="22" t="s">
        <v>64</v>
      </c>
      <c r="L6" s="5">
        <f t="shared" si="2"/>
        <v>64240047.790000081</v>
      </c>
      <c r="M6" s="5">
        <f>DEP!V84</f>
        <v>64240047.790000021</v>
      </c>
      <c r="N6" s="5">
        <f t="shared" si="5"/>
        <v>5.9604644775390625E-8</v>
      </c>
      <c r="P6" s="22" t="s">
        <v>64</v>
      </c>
      <c r="Q6" s="5">
        <f>GETPIVOTDATA("[Measures].[Ingreso]",DEP!$I$88)</f>
        <v>777676470</v>
      </c>
      <c r="R6" s="5">
        <f>GETPIVOTDATA("[Measures].[Ingreso]",DEP!$I$1,"[Resultado].[Div]","[Resultado].[Div].&amp;[DEP]")</f>
        <v>777676470</v>
      </c>
      <c r="S6" s="5">
        <f t="shared" si="3"/>
        <v>0</v>
      </c>
      <c r="U6" s="22" t="s">
        <v>64</v>
      </c>
      <c r="V6" s="5">
        <f>GETPIVOTDATA("[Measures].[Ingreso_Salesforce]",DEP!$Z$88)</f>
        <v>713436422.20999992</v>
      </c>
      <c r="W6" s="5">
        <f>DEP!V63</f>
        <v>713436422.21000004</v>
      </c>
      <c r="X6" s="5">
        <f t="shared" si="6"/>
        <v>0</v>
      </c>
    </row>
    <row r="7" spans="1:29" x14ac:dyDescent="0.25">
      <c r="A7" s="22" t="s">
        <v>65</v>
      </c>
      <c r="B7" s="5">
        <f>GETPIVOTDATA("[Measures].[Ingreso]",IDIEM!$I$1,"[Resultado].[Div]","[Resultado].[Div].&amp;[DES]")</f>
        <v>1544101259</v>
      </c>
      <c r="C7" s="5">
        <f>GETPIVOTDATA("[Measures].[Ingreso]",DES!$I$1)</f>
        <v>1544101259</v>
      </c>
      <c r="D7" s="5">
        <f t="shared" si="1"/>
        <v>0</v>
      </c>
      <c r="F7" s="22" t="s">
        <v>65</v>
      </c>
      <c r="G7" s="5">
        <f>GETPIVOTDATA("[Measures].[Ingreso_Salesforce]",IDIEM!$I$25,"[TBD_Reporte_Salesforce].[División]","[TBD_Reporte_Salesforce].[División].&amp;[DES]")</f>
        <v>1552138456.1599998</v>
      </c>
      <c r="H7" s="5">
        <f>DES!V63</f>
        <v>1552138456.1600001</v>
      </c>
      <c r="I7" s="5">
        <f t="shared" si="4"/>
        <v>0</v>
      </c>
      <c r="K7" s="22" t="s">
        <v>65</v>
      </c>
      <c r="L7" s="5">
        <f t="shared" si="2"/>
        <v>-8037197.1599998474</v>
      </c>
      <c r="M7" s="5">
        <f>DES!V84</f>
        <v>-8037197.1599999666</v>
      </c>
      <c r="N7" s="5">
        <f t="shared" si="5"/>
        <v>1.1920928955078125E-7</v>
      </c>
      <c r="P7" s="22" t="s">
        <v>65</v>
      </c>
      <c r="Q7" s="5">
        <f>GETPIVOTDATA("[Measures].[Ingreso]",DES!$I$88)</f>
        <v>1544101259</v>
      </c>
      <c r="R7" s="5">
        <f>GETPIVOTDATA("[Measures].[Ingreso]",DES!$I$1)</f>
        <v>1544101259</v>
      </c>
      <c r="S7" s="5">
        <f t="shared" si="3"/>
        <v>0</v>
      </c>
      <c r="U7" s="22" t="s">
        <v>65</v>
      </c>
      <c r="V7" s="5">
        <f>GETPIVOTDATA("[Measures].[Ingreso_Salesforce]",DES!$Z$88)</f>
        <v>1552138456.1599998</v>
      </c>
      <c r="W7" s="5">
        <f>DES!V63</f>
        <v>1552138456.1600001</v>
      </c>
      <c r="X7" s="5">
        <f t="shared" si="6"/>
        <v>0</v>
      </c>
    </row>
    <row r="8" spans="1:29" x14ac:dyDescent="0.25">
      <c r="A8" s="22" t="s">
        <v>66</v>
      </c>
      <c r="B8" s="5">
        <f>GETPIVOTDATA("[Measures].[Ingreso]",IDIEM!$I$1,"[Resultado].[Div]","[Resultado].[Div].&amp;[DGI]")</f>
        <v>7773506377</v>
      </c>
      <c r="C8" s="5">
        <f>GETPIVOTDATA("[Measures].[Ingreso]",DGI!$I$1)</f>
        <v>7773506377</v>
      </c>
      <c r="D8" s="5">
        <f t="shared" si="1"/>
        <v>0</v>
      </c>
      <c r="F8" s="22" t="s">
        <v>66</v>
      </c>
      <c r="G8" s="5">
        <f>GETPIVOTDATA("[Measures].[Ingreso_Salesforce]",IDIEM!$I$25,"[TBD_Reporte_Salesforce].[División]","[TBD_Reporte_Salesforce].[División].&amp;[DGI]")</f>
        <v>8526059472</v>
      </c>
      <c r="H8" s="5">
        <f>DGI!V63</f>
        <v>8526059472</v>
      </c>
      <c r="I8" s="5">
        <f t="shared" si="4"/>
        <v>0</v>
      </c>
      <c r="K8" s="22" t="s">
        <v>66</v>
      </c>
      <c r="L8" s="5">
        <f t="shared" si="2"/>
        <v>-752553095</v>
      </c>
      <c r="M8" s="5">
        <f>DGI!V84</f>
        <v>-752553095</v>
      </c>
      <c r="N8" s="5">
        <f t="shared" si="5"/>
        <v>0</v>
      </c>
      <c r="P8" s="22" t="s">
        <v>66</v>
      </c>
      <c r="Q8" s="5">
        <f>GETPIVOTDATA("[Measures].[Ingreso]",DGI!$I$88)</f>
        <v>7773506377</v>
      </c>
      <c r="R8" s="5">
        <f>GETPIVOTDATA("[Measures].[Ingreso]",DGI!$I$1)</f>
        <v>7773506377</v>
      </c>
      <c r="S8" s="5">
        <f t="shared" si="3"/>
        <v>0</v>
      </c>
      <c r="U8" s="22" t="s">
        <v>66</v>
      </c>
      <c r="V8" s="5">
        <f>GETPIVOTDATA("[Measures].[Ingreso_Salesforce]",DGI!$Z$88)</f>
        <v>8526059472</v>
      </c>
      <c r="W8" s="5">
        <f>DGI!V63</f>
        <v>8526059472</v>
      </c>
      <c r="X8" s="5">
        <f t="shared" si="6"/>
        <v>0</v>
      </c>
    </row>
    <row r="9" spans="1:29" x14ac:dyDescent="0.25">
      <c r="A9" s="22" t="s">
        <v>67</v>
      </c>
      <c r="B9" s="5">
        <f>GETPIVOTDATA("[Measures].[Ingreso]",IDIEM!$I$1,"[Resultado].[Div]","[Resultado].[Div].&amp;[DGL]")</f>
        <v>1996413912</v>
      </c>
      <c r="C9" s="5">
        <f>GETPIVOTDATA("[Measures].[Ingreso]",DGL!$I$1)</f>
        <v>1996413912</v>
      </c>
      <c r="D9" s="5">
        <f t="shared" si="1"/>
        <v>0</v>
      </c>
      <c r="F9" s="22" t="s">
        <v>67</v>
      </c>
      <c r="G9" s="5">
        <f>GETPIVOTDATA("[Measures].[Ingreso_Salesforce]",IDIEM!$I$25,"[TBD_Reporte_Salesforce].[División]","[TBD_Reporte_Salesforce].[División].&amp;[DGL]")</f>
        <v>2084836477</v>
      </c>
      <c r="H9" s="5">
        <f>DGL!V63</f>
        <v>2084836477</v>
      </c>
      <c r="I9" s="5">
        <f t="shared" si="4"/>
        <v>0</v>
      </c>
      <c r="K9" s="22" t="s">
        <v>67</v>
      </c>
      <c r="L9" s="5">
        <f t="shared" si="2"/>
        <v>-88422565</v>
      </c>
      <c r="M9" s="5">
        <f>DGL!V84</f>
        <v>-88422565</v>
      </c>
      <c r="N9" s="5">
        <f t="shared" si="5"/>
        <v>0</v>
      </c>
      <c r="P9" s="22" t="s">
        <v>67</v>
      </c>
      <c r="Q9" s="5">
        <f>GETPIVOTDATA("[Measures].[Ingreso]",DGL!$I$88)</f>
        <v>1996413912</v>
      </c>
      <c r="R9" s="5">
        <f>GETPIVOTDATA("[Measures].[Ingreso]",DGL!$I$1)</f>
        <v>1996413912</v>
      </c>
      <c r="S9" s="5">
        <f t="shared" si="3"/>
        <v>0</v>
      </c>
      <c r="U9" s="22" t="s">
        <v>67</v>
      </c>
      <c r="V9" s="5">
        <f>GETPIVOTDATA("[Measures].[Ingreso_Salesforce]",DGL!$Z$88)</f>
        <v>2084836477</v>
      </c>
      <c r="W9" s="5">
        <f>DGL!V63</f>
        <v>2084836477</v>
      </c>
      <c r="X9" s="5">
        <f t="shared" si="6"/>
        <v>0</v>
      </c>
    </row>
    <row r="10" spans="1:29" x14ac:dyDescent="0.25">
      <c r="A10" s="22" t="s">
        <v>68</v>
      </c>
      <c r="B10" s="5">
        <f>GETPIVOTDATA("[Measures].[Ingreso]",IDIEM!$I$1,"[Resultado].[Div]","[Resultado].[Div].&amp;[DHC]")</f>
        <v>1647253291</v>
      </c>
      <c r="C10" s="5">
        <f>GETPIVOTDATA("[Measures].[Ingreso]",DHC!$I$1)</f>
        <v>1647253291</v>
      </c>
      <c r="D10" s="5">
        <f t="shared" si="1"/>
        <v>0</v>
      </c>
      <c r="F10" s="22" t="s">
        <v>68</v>
      </c>
      <c r="G10" s="5">
        <f>GETPIVOTDATA("[Measures].[Ingreso_Salesforce]",IDIEM!$I$25,"[TBD_Reporte_Salesforce].[División]","[TBD_Reporte_Salesforce].[División].&amp;[DHC]")</f>
        <v>542858276</v>
      </c>
      <c r="H10" s="5">
        <f>DHC!V63</f>
        <v>542858276</v>
      </c>
      <c r="I10" s="5">
        <f t="shared" si="4"/>
        <v>0</v>
      </c>
      <c r="K10" s="22" t="s">
        <v>68</v>
      </c>
      <c r="L10" s="5">
        <f t="shared" si="2"/>
        <v>1104395015</v>
      </c>
      <c r="M10" s="5">
        <f>DHC!V84</f>
        <v>1104395015</v>
      </c>
      <c r="N10" s="5">
        <f t="shared" si="5"/>
        <v>0</v>
      </c>
      <c r="P10" s="22" t="s">
        <v>68</v>
      </c>
      <c r="Q10" s="5">
        <f>GETPIVOTDATA("[Measures].[Ingreso]",DHC!$I$88)</f>
        <v>1647253291</v>
      </c>
      <c r="R10" s="5">
        <f>GETPIVOTDATA("[Measures].[Ingreso]",DHC!$I$1)</f>
        <v>1647253291</v>
      </c>
      <c r="S10" s="5">
        <f t="shared" si="3"/>
        <v>0</v>
      </c>
      <c r="U10" s="22" t="s">
        <v>68</v>
      </c>
      <c r="V10" s="5">
        <f>GETPIVOTDATA("[Measures].[Ingreso_Salesforce]",DHC!$Z$88)</f>
        <v>542858276</v>
      </c>
      <c r="W10" s="5">
        <f>DHC!V63</f>
        <v>542858276</v>
      </c>
      <c r="X10" s="5">
        <f t="shared" si="6"/>
        <v>0</v>
      </c>
    </row>
    <row r="11" spans="1:29" x14ac:dyDescent="0.25">
      <c r="A11" s="22" t="s">
        <v>69</v>
      </c>
      <c r="B11" s="5">
        <f>GETPIVOTDATA("[Measures].[Ingreso]",IDIEM!$I$1,"[Resultado].[Div]","[Resultado].[Div].&amp;[DHI]")</f>
        <v>1467179760</v>
      </c>
      <c r="C11" s="5">
        <f>GETPIVOTDATA("[Measures].[Ingreso]",DHI!$I$1)</f>
        <v>1467179760</v>
      </c>
      <c r="D11" s="5">
        <f t="shared" si="1"/>
        <v>0</v>
      </c>
      <c r="F11" s="22" t="s">
        <v>69</v>
      </c>
      <c r="G11" s="5">
        <f>GETPIVOTDATA("[Measures].[Ingreso_Salesforce]",IDIEM!$I$25,"[TBD_Reporte_Salesforce].[División]","[TBD_Reporte_Salesforce].[División].&amp;[DHI]")</f>
        <v>1076834468</v>
      </c>
      <c r="H11" s="5">
        <f>DHI!V63</f>
        <v>1076834468</v>
      </c>
      <c r="I11" s="5">
        <f t="shared" si="4"/>
        <v>0</v>
      </c>
      <c r="K11" s="22" t="s">
        <v>69</v>
      </c>
      <c r="L11" s="5">
        <f t="shared" si="2"/>
        <v>390345292</v>
      </c>
      <c r="M11" s="5">
        <f>DHI!V84</f>
        <v>390345292</v>
      </c>
      <c r="N11" s="5">
        <f t="shared" si="5"/>
        <v>0</v>
      </c>
      <c r="P11" s="22" t="s">
        <v>69</v>
      </c>
      <c r="Q11" s="5">
        <f>GETPIVOTDATA("[Measures].[Ingreso]",DHI!$I$88)</f>
        <v>1467179760</v>
      </c>
      <c r="R11" s="5">
        <f>GETPIVOTDATA("[Measures].[Ingreso]",DHI!$I$1)</f>
        <v>1467179760</v>
      </c>
      <c r="S11" s="5">
        <f t="shared" si="3"/>
        <v>0</v>
      </c>
      <c r="U11" s="22" t="s">
        <v>69</v>
      </c>
      <c r="V11" s="5">
        <f>GETPIVOTDATA("[Measures].[Ingreso_Salesforce]",DHI!$Z$88)</f>
        <v>1076834468</v>
      </c>
      <c r="W11" s="5">
        <f>DHI!V63</f>
        <v>1076834468</v>
      </c>
      <c r="X11" s="5">
        <f t="shared" si="6"/>
        <v>0</v>
      </c>
    </row>
    <row r="12" spans="1:29" x14ac:dyDescent="0.25">
      <c r="A12" s="22" t="s">
        <v>70</v>
      </c>
      <c r="B12" s="5">
        <f>GETPIVOTDATA("[Measures].[Ingreso]",IDIEM!$I$1,"[Resultado].[Div]","[Resultado].[Div].&amp;[DIC]")</f>
        <v>312889501</v>
      </c>
      <c r="C12" s="5">
        <f>GETPIVOTDATA("[Measures].[Ingreso]",DIC!$I$1)</f>
        <v>312889501</v>
      </c>
      <c r="D12" s="5">
        <f t="shared" si="1"/>
        <v>0</v>
      </c>
      <c r="F12" s="22" t="s">
        <v>70</v>
      </c>
      <c r="G12" s="5">
        <f>GETPIVOTDATA("[Measures].[Ingreso_Salesforce]",IDIEM!$I$25,"[TBD_Reporte_Salesforce].[División]","[TBD_Reporte_Salesforce].[División].&amp;[DIC]")</f>
        <v>312889501</v>
      </c>
      <c r="H12" s="5">
        <f>DIC!V63</f>
        <v>312889501</v>
      </c>
      <c r="I12" s="5">
        <f t="shared" si="4"/>
        <v>0</v>
      </c>
      <c r="K12" s="22" t="s">
        <v>70</v>
      </c>
      <c r="L12" s="5">
        <f t="shared" si="2"/>
        <v>0</v>
      </c>
      <c r="M12" s="5">
        <f>DIC!V84</f>
        <v>0</v>
      </c>
      <c r="N12" s="5">
        <f t="shared" si="5"/>
        <v>0</v>
      </c>
      <c r="P12" s="22" t="s">
        <v>70</v>
      </c>
      <c r="Q12" s="5">
        <f>GETPIVOTDATA("[Measures].[Ingreso]",DIC!$I$88)</f>
        <v>312889501</v>
      </c>
      <c r="R12" s="5">
        <f>GETPIVOTDATA("[Measures].[Ingreso]",DIC!$I$1)</f>
        <v>312889501</v>
      </c>
      <c r="S12" s="5">
        <f t="shared" si="3"/>
        <v>0</v>
      </c>
      <c r="U12" s="22" t="s">
        <v>70</v>
      </c>
      <c r="V12" s="5">
        <f>GETPIVOTDATA("[Measures].[Ingreso_Salesforce]",DIC!$Z$88)</f>
        <v>312889501</v>
      </c>
      <c r="W12" s="5">
        <f>DIC!V63</f>
        <v>312889501</v>
      </c>
      <c r="X12" s="5">
        <f t="shared" si="6"/>
        <v>0</v>
      </c>
    </row>
    <row r="13" spans="1:29" x14ac:dyDescent="0.25">
      <c r="A13" s="22" t="s">
        <v>71</v>
      </c>
      <c r="B13" s="5">
        <f>GETPIVOTDATA("[Measures].[Ingreso]",IDIEM!$I$1,"[Resultado].[Div]","[Resultado].[Div].&amp;[DIO]")</f>
        <v>211266786</v>
      </c>
      <c r="C13" s="5">
        <f>GETPIVOTDATA("[Measures].[Ingreso]",DIO!$I$1)</f>
        <v>211266786</v>
      </c>
      <c r="D13" s="5">
        <f t="shared" si="1"/>
        <v>0</v>
      </c>
      <c r="F13" s="22" t="s">
        <v>71</v>
      </c>
      <c r="G13" s="5">
        <f>GETPIVOTDATA("[Measures].[Ingreso_Salesforce]",IDIEM!$I$25,"[TBD_Reporte_Salesforce].[División]","[TBD_Reporte_Salesforce].[División].&amp;[DIO]")</f>
        <v>324140668</v>
      </c>
      <c r="H13" s="5">
        <f>DIO!V63</f>
        <v>324140668</v>
      </c>
      <c r="I13" s="5">
        <f t="shared" si="4"/>
        <v>0</v>
      </c>
      <c r="K13" s="22" t="s">
        <v>71</v>
      </c>
      <c r="L13" s="5">
        <f t="shared" si="2"/>
        <v>-112873882</v>
      </c>
      <c r="M13" s="5">
        <f>DIO!V84</f>
        <v>-112873882</v>
      </c>
      <c r="N13" s="5">
        <f t="shared" si="5"/>
        <v>0</v>
      </c>
      <c r="P13" s="22" t="s">
        <v>71</v>
      </c>
      <c r="Q13" s="5">
        <f>GETPIVOTDATA("[Measures].[Ingreso]",DIO!$I$88)</f>
        <v>211266786</v>
      </c>
      <c r="R13" s="5">
        <f>GETPIVOTDATA("[Measures].[Ingreso]",DIO!$I$1)</f>
        <v>211266786</v>
      </c>
      <c r="S13" s="5">
        <f t="shared" si="3"/>
        <v>0</v>
      </c>
      <c r="U13" s="22" t="s">
        <v>71</v>
      </c>
      <c r="V13" s="5">
        <f>GETPIVOTDATA("[Measures].[Ingreso_Salesforce]",DIO!$Z$88)</f>
        <v>324140668</v>
      </c>
      <c r="W13" s="5">
        <f>DIO!V63</f>
        <v>324140668</v>
      </c>
      <c r="X13" s="5">
        <f t="shared" si="6"/>
        <v>0</v>
      </c>
    </row>
    <row r="14" spans="1:29" x14ac:dyDescent="0.25">
      <c r="A14" s="22" t="s">
        <v>72</v>
      </c>
      <c r="B14" s="5">
        <f>GETPIVOTDATA("[Measures].[Ingreso]",IDIEM!$I$1,"[Resultado].[Div]","[Resultado].[Div].&amp;[DPR]")</f>
        <v>1614959968</v>
      </c>
      <c r="C14" s="5">
        <f>GETPIVOTDATA("[Measures].[Ingreso]",DPR!$I$1)</f>
        <v>1614959968</v>
      </c>
      <c r="D14" s="5">
        <f t="shared" si="1"/>
        <v>0</v>
      </c>
      <c r="F14" s="22" t="s">
        <v>72</v>
      </c>
      <c r="G14" s="5">
        <f>GETPIVOTDATA("[Measures].[Ingreso_Salesforce]",IDIEM!$I$25,"[TBD_Reporte_Salesforce].[División]","[TBD_Reporte_Salesforce].[División].&amp;[DPR]")</f>
        <v>2980799873</v>
      </c>
      <c r="H14" s="5">
        <f>DPR!V63</f>
        <v>2980799873</v>
      </c>
      <c r="I14" s="5">
        <f t="shared" si="4"/>
        <v>0</v>
      </c>
      <c r="K14" s="22" t="s">
        <v>72</v>
      </c>
      <c r="L14" s="5">
        <f t="shared" si="2"/>
        <v>-1365839905</v>
      </c>
      <c r="M14" s="5">
        <f>DPR!V84</f>
        <v>-1365839905</v>
      </c>
      <c r="N14" s="5">
        <f t="shared" si="5"/>
        <v>0</v>
      </c>
      <c r="P14" s="22" t="s">
        <v>72</v>
      </c>
      <c r="Q14" s="5">
        <f>GETPIVOTDATA("[Measures].[Ingreso]",DPR!$I$88)</f>
        <v>1614959968</v>
      </c>
      <c r="R14" s="5">
        <f>GETPIVOTDATA("[Measures].[Ingreso]",DPR!$I$1)</f>
        <v>1614959968</v>
      </c>
      <c r="S14" s="5">
        <f t="shared" si="3"/>
        <v>0</v>
      </c>
      <c r="U14" s="22" t="s">
        <v>72</v>
      </c>
      <c r="V14" s="5">
        <f>GETPIVOTDATA("[Measures].[Ingreso_Salesforce]",DPR!$Z$88)</f>
        <v>2980799873</v>
      </c>
      <c r="W14" s="5">
        <f>DPR!V63</f>
        <v>2980799873</v>
      </c>
      <c r="X14" s="5">
        <f t="shared" si="6"/>
        <v>0</v>
      </c>
    </row>
    <row r="15" spans="1:29" x14ac:dyDescent="0.25">
      <c r="A15" s="22" t="s">
        <v>73</v>
      </c>
      <c r="B15" s="5">
        <f>GETPIVOTDATA("[Measures].[Ingreso]",IDIEM!$I$1,"[Resultado].[Div]","[Resultado].[Div].&amp;[DTC]")</f>
        <v>1004760047</v>
      </c>
      <c r="C15" s="5">
        <f>GETPIVOTDATA("[Measures].[Ingreso]",DTC!$I$1)</f>
        <v>1004760047</v>
      </c>
      <c r="D15" s="5">
        <f t="shared" si="1"/>
        <v>0</v>
      </c>
      <c r="F15" s="22" t="s">
        <v>73</v>
      </c>
      <c r="G15" s="5">
        <f>GETPIVOTDATA("[Measures].[Ingreso_Salesforce]",IDIEM!$I$25,"[TBD_Reporte_Salesforce].[División]","[TBD_Reporte_Salesforce].[División].&amp;[DTC]")</f>
        <v>1108803633.0900002</v>
      </c>
      <c r="H15" s="5">
        <f>DTC!V63</f>
        <v>1108803633.0899999</v>
      </c>
      <c r="I15" s="5">
        <f t="shared" si="4"/>
        <v>0</v>
      </c>
      <c r="K15" s="22" t="s">
        <v>73</v>
      </c>
      <c r="L15" s="5">
        <f t="shared" si="2"/>
        <v>-104043586.09000015</v>
      </c>
      <c r="M15" s="5">
        <f>DTC!V84</f>
        <v>-104043586.08999997</v>
      </c>
      <c r="N15" s="5">
        <f t="shared" si="5"/>
        <v>-1.7881393432617188E-7</v>
      </c>
      <c r="P15" s="22" t="s">
        <v>73</v>
      </c>
      <c r="Q15" s="5">
        <f>GETPIVOTDATA("[Measures].[Ingreso]",DTC!$I$88)</f>
        <v>1004760047</v>
      </c>
      <c r="R15" s="5">
        <f>GETPIVOTDATA("[Measures].[Ingreso]",DTC!$I$1)</f>
        <v>1004760047</v>
      </c>
      <c r="S15" s="5">
        <f t="shared" si="3"/>
        <v>0</v>
      </c>
      <c r="U15" s="22" t="s">
        <v>73</v>
      </c>
      <c r="V15" s="5">
        <f>GETPIVOTDATA("[Measures].[Ingreso_Salesforce]",DTC!$Z$88)</f>
        <v>1108803633.0900002</v>
      </c>
      <c r="W15" s="5">
        <f>DTC!V63</f>
        <v>1108803633.0899999</v>
      </c>
      <c r="X15" s="5">
        <f t="shared" si="6"/>
        <v>0</v>
      </c>
    </row>
    <row r="16" spans="1:29" x14ac:dyDescent="0.25">
      <c r="A16" s="22" t="s">
        <v>1623</v>
      </c>
      <c r="B16" s="5">
        <f>GETPIVOTDATA("[Measures].[Ingreso]",IDIEM!$I$1,"[Resultado].[Div]","[Resultado].[Div].&amp;[EQM]")</f>
        <v>-288986146</v>
      </c>
      <c r="C16" s="5">
        <f>GETPIVOTDATA("[Measures].[Suma de Monto 2]",EQM!$I$1)</f>
        <v>-288986146</v>
      </c>
      <c r="D16" s="5">
        <f t="shared" si="1"/>
        <v>0</v>
      </c>
      <c r="F16" s="22" t="s">
        <v>1623</v>
      </c>
      <c r="G16" s="5">
        <f>IFERROR(GETPIVOTDATA("[Measures].[Ingreso_Salesforce]",IDIEM!$I$25,"[TBD_Reporte_Salesforce].[División]","[TBD_Reporte_Salesforce].[División].&amp;[EQM]"),0)</f>
        <v>0</v>
      </c>
      <c r="H16" s="5">
        <f>EQM!V63</f>
        <v>0</v>
      </c>
      <c r="I16" s="5">
        <f t="shared" si="4"/>
        <v>0</v>
      </c>
      <c r="K16" s="22" t="s">
        <v>1623</v>
      </c>
      <c r="L16" s="5">
        <f t="shared" si="2"/>
        <v>-288986146</v>
      </c>
      <c r="M16" s="5">
        <f>EQM!V84</f>
        <v>-288986146</v>
      </c>
      <c r="N16" s="5">
        <f t="shared" si="5"/>
        <v>0</v>
      </c>
      <c r="P16" s="22" t="s">
        <v>1623</v>
      </c>
      <c r="Q16" s="5">
        <f>GETPIVOTDATA("[Measures].[Suma de Monto 2]",EQM!$I$88)</f>
        <v>-288986146</v>
      </c>
      <c r="R16" s="5">
        <f>GETPIVOTDATA("[Measures].[Suma de Monto 2]",EQM!$I$1)</f>
        <v>-288986146</v>
      </c>
      <c r="S16" s="5">
        <f t="shared" si="3"/>
        <v>0</v>
      </c>
      <c r="U16" s="22" t="s">
        <v>1623</v>
      </c>
      <c r="V16" s="39">
        <v>0</v>
      </c>
      <c r="W16" s="5">
        <f>EQM!V63</f>
        <v>0</v>
      </c>
      <c r="X16" s="5"/>
    </row>
    <row r="17" spans="1:24" x14ac:dyDescent="0.25">
      <c r="A17" s="22" t="s">
        <v>74</v>
      </c>
      <c r="B17" s="5">
        <f>GETPIVOTDATA("[Measures].[Ingreso]",IDIEM!$I$1,"[Resultado].[Div]","[Resultado].[Div].&amp;[MDQ]")</f>
        <v>0</v>
      </c>
      <c r="C17" s="5">
        <f>GETPIVOTDATA("[Measures].[Suma de Monto 2]",MDQ!$I$1)</f>
        <v>0</v>
      </c>
      <c r="D17" s="5">
        <f t="shared" si="1"/>
        <v>0</v>
      </c>
      <c r="F17" s="22" t="s">
        <v>74</v>
      </c>
      <c r="G17" s="5">
        <f>IFERROR(GETPIVOTDATA("[Measures].[Ingreso_Salesforce]",IDIEM!$I$25,"[TBD_Reporte_Salesforce].[División]","[TBD_Reporte_Salesforce].[División].&amp;[MDQ]"),0)</f>
        <v>0</v>
      </c>
      <c r="H17" s="5">
        <f>MDQ!V63</f>
        <v>0</v>
      </c>
      <c r="I17" s="5">
        <f t="shared" si="4"/>
        <v>0</v>
      </c>
      <c r="K17" s="22" t="s">
        <v>74</v>
      </c>
      <c r="L17" s="5">
        <f t="shared" si="2"/>
        <v>0</v>
      </c>
      <c r="M17" s="5">
        <f>MDQ!V84</f>
        <v>0</v>
      </c>
      <c r="N17" s="5">
        <f t="shared" si="5"/>
        <v>0</v>
      </c>
      <c r="P17" s="22" t="s">
        <v>74</v>
      </c>
      <c r="Q17" s="5">
        <f>GETPIVOTDATA("[Measures].[Suma de Monto 2]",MDQ!$I$88)</f>
        <v>0</v>
      </c>
      <c r="R17" s="5">
        <f>GETPIVOTDATA("[Measures].[Suma de Monto 2]",MDQ!$I$1)</f>
        <v>0</v>
      </c>
      <c r="S17" s="5">
        <f t="shared" si="3"/>
        <v>0</v>
      </c>
      <c r="U17" s="22" t="s">
        <v>74</v>
      </c>
      <c r="V17" s="39">
        <v>0</v>
      </c>
      <c r="W17" s="5">
        <f>MDQ!V63</f>
        <v>0</v>
      </c>
      <c r="X17" s="5">
        <f t="shared" si="6"/>
        <v>0</v>
      </c>
    </row>
    <row r="18" spans="1:24" x14ac:dyDescent="0.25">
      <c r="A18" s="22" t="s">
        <v>76</v>
      </c>
      <c r="B18" s="5">
        <f>GETPIVOTDATA("[Measures].[Ingreso]",IDIEM!$I$1,"[Resultado].[Div]","[Resultado].[Div].&amp;[SDO]")</f>
        <v>38463212</v>
      </c>
      <c r="C18" s="5">
        <f>B18</f>
        <v>38463212</v>
      </c>
      <c r="D18" s="5">
        <f t="shared" si="1"/>
        <v>0</v>
      </c>
      <c r="F18" s="22" t="s">
        <v>76</v>
      </c>
      <c r="G18" s="5"/>
      <c r="H18" s="5"/>
      <c r="I18" s="5"/>
      <c r="K18" s="22" t="s">
        <v>76</v>
      </c>
      <c r="L18" s="5">
        <f t="shared" si="2"/>
        <v>38463212</v>
      </c>
      <c r="M18" s="5">
        <f>L18</f>
        <v>38463212</v>
      </c>
      <c r="N18" s="5">
        <f t="shared" si="5"/>
        <v>0</v>
      </c>
      <c r="P18" s="22"/>
      <c r="Q18" s="5"/>
      <c r="R18" s="5"/>
      <c r="S18" s="5"/>
      <c r="U18" s="22"/>
      <c r="V18" s="5"/>
      <c r="W18" s="5"/>
      <c r="X18" s="5"/>
    </row>
    <row r="19" spans="1:24" x14ac:dyDescent="0.25">
      <c r="A19" s="22" t="s">
        <v>125</v>
      </c>
      <c r="B19" s="5">
        <f>GETPIVOTDATA("[Measures].[Ingreso]",IDIEM!$I$1)</f>
        <v>22940610337</v>
      </c>
      <c r="C19" s="5">
        <f>SUM(C3:C18)</f>
        <v>22940610337</v>
      </c>
      <c r="D19" s="5">
        <f>C19-B19</f>
        <v>0</v>
      </c>
      <c r="F19" s="22" t="s">
        <v>0</v>
      </c>
      <c r="G19" s="5">
        <f>GETPIVOTDATA("[Measures].[Ingreso_Salesforce]",IDIEM!$I$25)-GETPIVOTDATA("[Measures].[Ingreso_Salesforce]",IDIEM!$I$25,"[TBD_Reporte_Salesforce].[División]","[TBD_Reporte_Salesforce].[División].&amp;[SDO]")</f>
        <v>24870701899.040005</v>
      </c>
      <c r="H19" s="5">
        <f>SUM(H3:H17)</f>
        <v>24870701899.040001</v>
      </c>
      <c r="I19" s="5">
        <f>H19-G19</f>
        <v>0</v>
      </c>
      <c r="K19" s="22" t="s">
        <v>125</v>
      </c>
      <c r="L19" s="5">
        <f>B19-G19</f>
        <v>-1930091562.0400047</v>
      </c>
      <c r="M19" s="5">
        <f>SUM(M3:M18)</f>
        <v>-1930091562.0400002</v>
      </c>
      <c r="N19" s="5">
        <f t="shared" si="5"/>
        <v>-4.5299530029296875E-6</v>
      </c>
      <c r="P19" s="22" t="s">
        <v>125</v>
      </c>
      <c r="Q19" s="5">
        <f>SUM(Q3:Q17)</f>
        <v>22902147125</v>
      </c>
      <c r="R19" s="5">
        <f>SUM(R3:R17)</f>
        <v>22902147125</v>
      </c>
      <c r="S19" s="5">
        <f t="shared" si="3"/>
        <v>0</v>
      </c>
      <c r="U19" s="22" t="s">
        <v>125</v>
      </c>
      <c r="V19" s="5">
        <f>SUM(V3:V17)</f>
        <v>24870701899.040001</v>
      </c>
      <c r="W19" s="5">
        <f>SUM(W3:W17)</f>
        <v>24870701899.040001</v>
      </c>
      <c r="X19" s="5">
        <f t="shared" si="6"/>
        <v>0</v>
      </c>
    </row>
    <row r="20" spans="1:24" x14ac:dyDescent="0.25">
      <c r="B20"/>
      <c r="C20"/>
      <c r="D20"/>
    </row>
    <row r="21" spans="1:24" x14ac:dyDescent="0.25">
      <c r="V21" t="s">
        <v>4655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L41"/>
  <sheetViews>
    <sheetView topLeftCell="A19" workbookViewId="0">
      <selection activeCell="K26" sqref="K26"/>
    </sheetView>
  </sheetViews>
  <sheetFormatPr baseColWidth="10" defaultRowHeight="15" x14ac:dyDescent="0.25"/>
  <cols>
    <col min="2" max="2" width="17.5703125" bestFit="1" customWidth="1"/>
    <col min="3" max="3" width="15" bestFit="1" customWidth="1"/>
    <col min="4" max="4" width="13.7109375" customWidth="1"/>
    <col min="5" max="5" width="17.5703125" bestFit="1" customWidth="1"/>
    <col min="6" max="6" width="12.7109375" bestFit="1" customWidth="1"/>
    <col min="9" max="9" width="13.42578125" bestFit="1" customWidth="1"/>
    <col min="12" max="12" width="12.7109375" bestFit="1" customWidth="1"/>
    <col min="13" max="13" width="17.5703125" bestFit="1" customWidth="1"/>
    <col min="14" max="14" width="16.28515625" bestFit="1" customWidth="1"/>
    <col min="15" max="15" width="12.7109375" bestFit="1" customWidth="1"/>
    <col min="17" max="17" width="12.7109375" bestFit="1" customWidth="1"/>
    <col min="20" max="20" width="22.42578125" bestFit="1" customWidth="1"/>
    <col min="23" max="23" width="13.42578125" bestFit="1" customWidth="1"/>
  </cols>
  <sheetData>
    <row r="1" spans="1:12" x14ac:dyDescent="0.25">
      <c r="A1" s="28" t="s">
        <v>255</v>
      </c>
    </row>
    <row r="2" spans="1:12" x14ac:dyDescent="0.25">
      <c r="B2" t="s">
        <v>256</v>
      </c>
      <c r="C2" t="s">
        <v>258</v>
      </c>
      <c r="E2" t="s">
        <v>259</v>
      </c>
      <c r="F2" t="s">
        <v>260</v>
      </c>
      <c r="H2" t="s">
        <v>109</v>
      </c>
      <c r="I2" t="s">
        <v>260</v>
      </c>
      <c r="K2" t="s">
        <v>257</v>
      </c>
    </row>
    <row r="3" spans="1:12" x14ac:dyDescent="0.25">
      <c r="B3" s="1" t="s">
        <v>86</v>
      </c>
      <c r="C3" t="s">
        <v>825</v>
      </c>
      <c r="E3" s="1" t="s">
        <v>86</v>
      </c>
      <c r="F3" t="s">
        <v>104</v>
      </c>
      <c r="H3" s="1" t="s">
        <v>86</v>
      </c>
      <c r="I3" t="s">
        <v>104</v>
      </c>
      <c r="K3" s="1" t="s">
        <v>86</v>
      </c>
      <c r="L3" t="s">
        <v>104</v>
      </c>
    </row>
    <row r="4" spans="1:12" x14ac:dyDescent="0.25">
      <c r="B4" s="4" t="s">
        <v>62</v>
      </c>
      <c r="C4" s="5">
        <v>363325639.09999996</v>
      </c>
      <c r="E4" s="4" t="s">
        <v>62</v>
      </c>
      <c r="F4" s="5">
        <v>501144778</v>
      </c>
      <c r="H4" s="4" t="s">
        <v>62</v>
      </c>
      <c r="I4" s="5">
        <v>1844000</v>
      </c>
      <c r="K4" s="4" t="s">
        <v>62</v>
      </c>
      <c r="L4" s="5">
        <v>502988778</v>
      </c>
    </row>
    <row r="5" spans="1:12" x14ac:dyDescent="0.25">
      <c r="B5" s="4" t="s">
        <v>63</v>
      </c>
      <c r="C5" s="5">
        <v>486320169</v>
      </c>
      <c r="E5" s="4" t="s">
        <v>63</v>
      </c>
      <c r="F5" s="5">
        <v>202280197</v>
      </c>
      <c r="H5" s="4" t="s">
        <v>63</v>
      </c>
      <c r="I5" s="5">
        <v>-32848612</v>
      </c>
      <c r="K5" s="4" t="s">
        <v>63</v>
      </c>
      <c r="L5" s="5">
        <v>169431585</v>
      </c>
    </row>
    <row r="6" spans="1:12" x14ac:dyDescent="0.25">
      <c r="B6" s="4" t="s">
        <v>1816</v>
      </c>
      <c r="C6" s="5">
        <v>130045454</v>
      </c>
      <c r="E6" s="4" t="s">
        <v>1816</v>
      </c>
      <c r="F6" s="5">
        <v>268536935</v>
      </c>
      <c r="H6" s="4" t="s">
        <v>64</v>
      </c>
      <c r="I6" s="5">
        <v>9419648</v>
      </c>
      <c r="K6" s="4" t="s">
        <v>1816</v>
      </c>
      <c r="L6" s="5">
        <v>268536935</v>
      </c>
    </row>
    <row r="7" spans="1:12" x14ac:dyDescent="0.25">
      <c r="B7" s="4" t="s">
        <v>64</v>
      </c>
      <c r="C7" s="5">
        <v>79488857.700000003</v>
      </c>
      <c r="E7" s="4" t="s">
        <v>64</v>
      </c>
      <c r="F7" s="5">
        <v>151372459</v>
      </c>
      <c r="H7" s="4" t="s">
        <v>65</v>
      </c>
      <c r="I7" s="5">
        <v>-71496509</v>
      </c>
      <c r="K7" s="4" t="s">
        <v>64</v>
      </c>
      <c r="L7" s="5">
        <v>160792107</v>
      </c>
    </row>
    <row r="8" spans="1:12" x14ac:dyDescent="0.25">
      <c r="B8" s="4" t="s">
        <v>65</v>
      </c>
      <c r="C8" s="5">
        <v>327427694.75999999</v>
      </c>
      <c r="E8" s="4" t="s">
        <v>65</v>
      </c>
      <c r="F8" s="5">
        <v>319390498</v>
      </c>
      <c r="H8" s="4" t="s">
        <v>66</v>
      </c>
      <c r="I8" s="5">
        <v>38839886</v>
      </c>
      <c r="K8" s="4" t="s">
        <v>65</v>
      </c>
      <c r="L8" s="5">
        <v>247893989</v>
      </c>
    </row>
    <row r="9" spans="1:12" x14ac:dyDescent="0.25">
      <c r="B9" s="4" t="s">
        <v>66</v>
      </c>
      <c r="C9" s="5">
        <v>1229933471</v>
      </c>
      <c r="E9" s="4" t="s">
        <v>66</v>
      </c>
      <c r="F9" s="5">
        <v>1585394898</v>
      </c>
      <c r="H9" s="4" t="s">
        <v>67</v>
      </c>
      <c r="I9" s="5">
        <v>40212085</v>
      </c>
      <c r="K9" s="4" t="s">
        <v>66</v>
      </c>
      <c r="L9" s="5">
        <v>1624234784</v>
      </c>
    </row>
    <row r="10" spans="1:12" x14ac:dyDescent="0.25">
      <c r="B10" s="4" t="s">
        <v>67</v>
      </c>
      <c r="C10" s="5">
        <v>436919745</v>
      </c>
      <c r="E10" s="4" t="s">
        <v>67</v>
      </c>
      <c r="F10" s="5">
        <v>337161507</v>
      </c>
      <c r="H10" s="4" t="s">
        <v>68</v>
      </c>
      <c r="I10" s="5">
        <v>-3120929</v>
      </c>
      <c r="K10" s="4" t="s">
        <v>67</v>
      </c>
      <c r="L10" s="5">
        <v>377373592</v>
      </c>
    </row>
    <row r="11" spans="1:12" x14ac:dyDescent="0.25">
      <c r="B11" s="4" t="s">
        <v>68</v>
      </c>
      <c r="C11" s="5">
        <v>146170041</v>
      </c>
      <c r="E11" s="4" t="s">
        <v>68</v>
      </c>
      <c r="F11" s="5">
        <v>339732550</v>
      </c>
      <c r="H11" s="4" t="s">
        <v>69</v>
      </c>
      <c r="I11" s="5">
        <v>53055793</v>
      </c>
      <c r="K11" s="4" t="s">
        <v>68</v>
      </c>
      <c r="L11" s="5">
        <v>336611621</v>
      </c>
    </row>
    <row r="12" spans="1:12" x14ac:dyDescent="0.25">
      <c r="B12" s="4" t="s">
        <v>69</v>
      </c>
      <c r="C12" s="5">
        <v>125279423</v>
      </c>
      <c r="E12" s="4" t="s">
        <v>69</v>
      </c>
      <c r="F12" s="5">
        <v>243547684</v>
      </c>
      <c r="H12" s="4" t="s">
        <v>70</v>
      </c>
      <c r="I12" s="5">
        <v>-1608004</v>
      </c>
      <c r="K12" s="4" t="s">
        <v>69</v>
      </c>
      <c r="L12" s="5">
        <v>296603477</v>
      </c>
    </row>
    <row r="13" spans="1:12" x14ac:dyDescent="0.25">
      <c r="B13" s="4" t="s">
        <v>70</v>
      </c>
      <c r="C13" s="5">
        <v>41091978</v>
      </c>
      <c r="E13" s="4" t="s">
        <v>70</v>
      </c>
      <c r="F13" s="5">
        <v>41091978</v>
      </c>
      <c r="H13" s="4" t="s">
        <v>72</v>
      </c>
      <c r="I13" s="5">
        <v>-51606392</v>
      </c>
      <c r="K13" s="4" t="s">
        <v>70</v>
      </c>
      <c r="L13" s="5">
        <v>39483974</v>
      </c>
    </row>
    <row r="14" spans="1:12" x14ac:dyDescent="0.25">
      <c r="B14" s="4" t="s">
        <v>71</v>
      </c>
      <c r="C14" s="5">
        <v>47567549</v>
      </c>
      <c r="E14" s="4" t="s">
        <v>71</v>
      </c>
      <c r="F14" s="5">
        <v>44774892</v>
      </c>
      <c r="H14" s="4" t="s">
        <v>73</v>
      </c>
      <c r="I14" s="5">
        <v>17309034</v>
      </c>
      <c r="K14" s="4" t="s">
        <v>71</v>
      </c>
      <c r="L14" s="5">
        <v>44774892</v>
      </c>
    </row>
    <row r="15" spans="1:12" x14ac:dyDescent="0.25">
      <c r="B15" s="4" t="s">
        <v>72</v>
      </c>
      <c r="C15" s="5">
        <v>492863760</v>
      </c>
      <c r="E15" s="4" t="s">
        <v>72</v>
      </c>
      <c r="F15" s="5">
        <v>442422045</v>
      </c>
      <c r="H15" s="4" t="s">
        <v>0</v>
      </c>
      <c r="I15" s="5">
        <v>0</v>
      </c>
      <c r="K15" s="4" t="s">
        <v>72</v>
      </c>
      <c r="L15" s="5">
        <v>390815653</v>
      </c>
    </row>
    <row r="16" spans="1:12" x14ac:dyDescent="0.25">
      <c r="B16" s="4" t="s">
        <v>73</v>
      </c>
      <c r="C16" s="5">
        <v>212207687.09999999</v>
      </c>
      <c r="E16" s="4" t="s">
        <v>73</v>
      </c>
      <c r="F16" s="5">
        <v>159210040</v>
      </c>
      <c r="K16" s="4" t="s">
        <v>73</v>
      </c>
      <c r="L16" s="5">
        <v>176519074</v>
      </c>
    </row>
    <row r="17" spans="1:12" x14ac:dyDescent="0.25">
      <c r="B17" s="4" t="s">
        <v>2205</v>
      </c>
      <c r="C17" s="5">
        <v>444000</v>
      </c>
      <c r="E17" s="4" t="s">
        <v>1623</v>
      </c>
      <c r="F17" s="5">
        <v>-206156436</v>
      </c>
      <c r="K17" s="4" t="s">
        <v>1623</v>
      </c>
      <c r="L17" s="5">
        <v>-206156436</v>
      </c>
    </row>
    <row r="18" spans="1:12" x14ac:dyDescent="0.25">
      <c r="B18" s="4" t="s">
        <v>76</v>
      </c>
      <c r="C18" s="5">
        <v>4465971</v>
      </c>
      <c r="E18" s="4" t="s">
        <v>76</v>
      </c>
      <c r="F18" s="5">
        <v>7007326</v>
      </c>
      <c r="K18" s="4" t="s">
        <v>76</v>
      </c>
      <c r="L18" s="5">
        <v>7007326</v>
      </c>
    </row>
    <row r="19" spans="1:12" x14ac:dyDescent="0.25">
      <c r="B19" s="4" t="s">
        <v>0</v>
      </c>
      <c r="C19" s="5">
        <v>4123551439.6600003</v>
      </c>
      <c r="E19" s="4" t="s">
        <v>0</v>
      </c>
      <c r="F19" s="5">
        <v>4436911351</v>
      </c>
      <c r="K19" s="4" t="s">
        <v>0</v>
      </c>
      <c r="L19" s="5">
        <v>4436911351</v>
      </c>
    </row>
    <row r="22" spans="1:12" x14ac:dyDescent="0.25">
      <c r="A22" t="s">
        <v>1166</v>
      </c>
      <c r="F22" s="28"/>
    </row>
    <row r="23" spans="1:12" x14ac:dyDescent="0.25">
      <c r="B23" t="s">
        <v>256</v>
      </c>
      <c r="C23" t="s">
        <v>259</v>
      </c>
      <c r="D23" t="s">
        <v>109</v>
      </c>
      <c r="E23" t="s">
        <v>257</v>
      </c>
      <c r="F23" t="s">
        <v>102</v>
      </c>
    </row>
    <row r="24" spans="1:12" x14ac:dyDescent="0.25">
      <c r="A24" t="s">
        <v>62</v>
      </c>
      <c r="B24" s="5">
        <f>IFERROR(VLOOKUP($A24,$B$4:$C$19,2,0),0)</f>
        <v>363325639.09999996</v>
      </c>
      <c r="C24" s="5">
        <f>IFERROR(VLOOKUP($A24,$E$4:$F$19,2,0),0)</f>
        <v>501144778</v>
      </c>
      <c r="D24" s="5">
        <f>IFERROR(VLOOKUP($A24,$H$4:$I$19,2,0),0)</f>
        <v>1844000</v>
      </c>
      <c r="E24" s="31">
        <f>IFERROR(VLOOKUP($A24,$K$4:$L$19,2,0),0)</f>
        <v>502988778</v>
      </c>
      <c r="F24" s="31">
        <f>B24-C24</f>
        <v>-137819138.90000004</v>
      </c>
    </row>
    <row r="25" spans="1:12" x14ac:dyDescent="0.25">
      <c r="A25" t="s">
        <v>63</v>
      </c>
      <c r="B25" s="5">
        <f t="shared" ref="B25:B39" si="0">IFERROR(VLOOKUP($A25,$B$4:$C$19,2,0),0)</f>
        <v>486320169</v>
      </c>
      <c r="C25" s="5">
        <f t="shared" ref="C25:C39" si="1">IFERROR(VLOOKUP($A25,$E$4:$F$19,2,0),0)</f>
        <v>202280197</v>
      </c>
      <c r="D25" s="5">
        <f t="shared" ref="D25:D39" si="2">IFERROR(VLOOKUP($A25,$H$4:$I$19,2,0),0)</f>
        <v>-32848612</v>
      </c>
      <c r="E25" s="31">
        <f t="shared" ref="E25:E39" si="3">IFERROR(VLOOKUP($A25,$K$4:$L$19,2,0),0)</f>
        <v>169431585</v>
      </c>
      <c r="F25" s="31">
        <f t="shared" ref="F25:F41" si="4">B25-C25</f>
        <v>284039972</v>
      </c>
    </row>
    <row r="26" spans="1:12" x14ac:dyDescent="0.25">
      <c r="A26" t="s">
        <v>64</v>
      </c>
      <c r="B26" s="5">
        <f t="shared" si="0"/>
        <v>79488857.700000003</v>
      </c>
      <c r="C26" s="5">
        <f t="shared" si="1"/>
        <v>151372459</v>
      </c>
      <c r="D26" s="5">
        <f t="shared" si="2"/>
        <v>9419648</v>
      </c>
      <c r="E26" s="31">
        <f t="shared" si="3"/>
        <v>160792107</v>
      </c>
      <c r="F26" s="31">
        <f t="shared" si="4"/>
        <v>-71883601.299999997</v>
      </c>
    </row>
    <row r="27" spans="1:12" x14ac:dyDescent="0.25">
      <c r="A27" t="s">
        <v>65</v>
      </c>
      <c r="B27" s="5">
        <f t="shared" si="0"/>
        <v>327427694.75999999</v>
      </c>
      <c r="C27" s="5">
        <f t="shared" si="1"/>
        <v>319390498</v>
      </c>
      <c r="D27" s="5">
        <f t="shared" si="2"/>
        <v>-71496509</v>
      </c>
      <c r="E27" s="31">
        <f t="shared" si="3"/>
        <v>247893989</v>
      </c>
      <c r="F27" s="31">
        <f t="shared" si="4"/>
        <v>8037196.7599999905</v>
      </c>
    </row>
    <row r="28" spans="1:12" x14ac:dyDescent="0.25">
      <c r="A28" t="s">
        <v>66</v>
      </c>
      <c r="B28" s="5">
        <f t="shared" si="0"/>
        <v>1229933471</v>
      </c>
      <c r="C28" s="5">
        <f t="shared" si="1"/>
        <v>1585394898</v>
      </c>
      <c r="D28" s="5">
        <f t="shared" si="2"/>
        <v>38839886</v>
      </c>
      <c r="E28" s="31">
        <f t="shared" si="3"/>
        <v>1624234784</v>
      </c>
      <c r="F28" s="31">
        <f t="shared" si="4"/>
        <v>-355461427</v>
      </c>
    </row>
    <row r="29" spans="1:12" x14ac:dyDescent="0.25">
      <c r="A29" t="s">
        <v>67</v>
      </c>
      <c r="B29" s="5">
        <f t="shared" si="0"/>
        <v>436919745</v>
      </c>
      <c r="C29" s="5">
        <f t="shared" si="1"/>
        <v>337161507</v>
      </c>
      <c r="D29" s="5">
        <f t="shared" si="2"/>
        <v>40212085</v>
      </c>
      <c r="E29" s="31">
        <f t="shared" si="3"/>
        <v>377373592</v>
      </c>
      <c r="F29" s="31">
        <f t="shared" si="4"/>
        <v>99758238</v>
      </c>
    </row>
    <row r="30" spans="1:12" x14ac:dyDescent="0.25">
      <c r="A30" t="s">
        <v>68</v>
      </c>
      <c r="B30" s="5">
        <f t="shared" si="0"/>
        <v>146170041</v>
      </c>
      <c r="C30" s="5">
        <f t="shared" si="1"/>
        <v>339732550</v>
      </c>
      <c r="D30" s="5">
        <f t="shared" si="2"/>
        <v>-3120929</v>
      </c>
      <c r="E30" s="31">
        <f t="shared" si="3"/>
        <v>336611621</v>
      </c>
      <c r="F30" s="31">
        <f t="shared" si="4"/>
        <v>-193562509</v>
      </c>
    </row>
    <row r="31" spans="1:12" x14ac:dyDescent="0.25">
      <c r="A31" t="s">
        <v>69</v>
      </c>
      <c r="B31" s="5">
        <f t="shared" si="0"/>
        <v>125279423</v>
      </c>
      <c r="C31" s="5">
        <f t="shared" si="1"/>
        <v>243547684</v>
      </c>
      <c r="D31" s="5">
        <f t="shared" si="2"/>
        <v>53055793</v>
      </c>
      <c r="E31" s="31">
        <f t="shared" si="3"/>
        <v>296603477</v>
      </c>
      <c r="F31" s="31">
        <f t="shared" si="4"/>
        <v>-118268261</v>
      </c>
    </row>
    <row r="32" spans="1:12" x14ac:dyDescent="0.25">
      <c r="A32" t="s">
        <v>70</v>
      </c>
      <c r="B32" s="5">
        <f t="shared" si="0"/>
        <v>41091978</v>
      </c>
      <c r="C32" s="5">
        <f t="shared" si="1"/>
        <v>41091978</v>
      </c>
      <c r="D32" s="5">
        <f t="shared" si="2"/>
        <v>-1608004</v>
      </c>
      <c r="E32" s="31">
        <f t="shared" si="3"/>
        <v>39483974</v>
      </c>
      <c r="F32" s="31">
        <f t="shared" si="4"/>
        <v>0</v>
      </c>
    </row>
    <row r="33" spans="1:6" x14ac:dyDescent="0.25">
      <c r="A33" t="s">
        <v>71</v>
      </c>
      <c r="B33" s="5">
        <f t="shared" si="0"/>
        <v>47567549</v>
      </c>
      <c r="C33" s="5">
        <f t="shared" si="1"/>
        <v>44774892</v>
      </c>
      <c r="D33" s="5">
        <f t="shared" si="2"/>
        <v>0</v>
      </c>
      <c r="E33" s="31">
        <f t="shared" si="3"/>
        <v>44774892</v>
      </c>
      <c r="F33" s="31">
        <f t="shared" si="4"/>
        <v>2792657</v>
      </c>
    </row>
    <row r="34" spans="1:6" x14ac:dyDescent="0.25">
      <c r="A34" t="s">
        <v>1816</v>
      </c>
      <c r="B34" s="5">
        <f t="shared" si="0"/>
        <v>130045454</v>
      </c>
      <c r="C34" s="5">
        <f t="shared" si="1"/>
        <v>268536935</v>
      </c>
      <c r="D34" s="5">
        <f t="shared" si="2"/>
        <v>0</v>
      </c>
      <c r="E34" s="31">
        <f t="shared" si="3"/>
        <v>268536935</v>
      </c>
      <c r="F34" s="31">
        <f t="shared" ref="F34" si="5">B34-C34</f>
        <v>-138491481</v>
      </c>
    </row>
    <row r="35" spans="1:6" x14ac:dyDescent="0.25">
      <c r="A35" t="s">
        <v>72</v>
      </c>
      <c r="B35" s="5">
        <f t="shared" si="0"/>
        <v>492863760</v>
      </c>
      <c r="C35" s="5">
        <f t="shared" si="1"/>
        <v>442422045</v>
      </c>
      <c r="D35" s="5">
        <f t="shared" si="2"/>
        <v>-51606392</v>
      </c>
      <c r="E35" s="31">
        <f t="shared" si="3"/>
        <v>390815653</v>
      </c>
      <c r="F35" s="31">
        <f t="shared" si="4"/>
        <v>50441715</v>
      </c>
    </row>
    <row r="36" spans="1:6" x14ac:dyDescent="0.25">
      <c r="A36" t="s">
        <v>73</v>
      </c>
      <c r="B36" s="5">
        <f t="shared" si="0"/>
        <v>212207687.09999999</v>
      </c>
      <c r="C36" s="5">
        <f t="shared" si="1"/>
        <v>159210040</v>
      </c>
      <c r="D36" s="5">
        <f t="shared" si="2"/>
        <v>17309034</v>
      </c>
      <c r="E36" s="31">
        <f t="shared" si="3"/>
        <v>176519074</v>
      </c>
      <c r="F36" s="31">
        <f t="shared" si="4"/>
        <v>52997647.099999994</v>
      </c>
    </row>
    <row r="37" spans="1:6" x14ac:dyDescent="0.25">
      <c r="A37" t="s">
        <v>74</v>
      </c>
      <c r="B37" s="5">
        <f>IFERROR(VLOOKUP($A37,$B$4:$C$19,2,0),0)</f>
        <v>0</v>
      </c>
      <c r="C37" s="5">
        <f t="shared" si="1"/>
        <v>0</v>
      </c>
      <c r="D37" s="5">
        <f t="shared" si="2"/>
        <v>0</v>
      </c>
      <c r="E37" s="31">
        <f t="shared" si="3"/>
        <v>0</v>
      </c>
      <c r="F37" s="31">
        <f t="shared" si="4"/>
        <v>0</v>
      </c>
    </row>
    <row r="38" spans="1:6" x14ac:dyDescent="0.25">
      <c r="A38" t="s">
        <v>76</v>
      </c>
      <c r="B38" s="5">
        <f t="shared" si="0"/>
        <v>4465971</v>
      </c>
      <c r="C38" s="5">
        <f t="shared" si="1"/>
        <v>7007326</v>
      </c>
      <c r="D38" s="5">
        <f t="shared" si="2"/>
        <v>0</v>
      </c>
      <c r="E38" s="31">
        <f t="shared" si="3"/>
        <v>7007326</v>
      </c>
      <c r="F38" s="31">
        <f t="shared" si="4"/>
        <v>-2541355</v>
      </c>
    </row>
    <row r="39" spans="1:6" x14ac:dyDescent="0.25">
      <c r="A39" t="s">
        <v>1623</v>
      </c>
      <c r="B39" s="5">
        <f t="shared" si="0"/>
        <v>0</v>
      </c>
      <c r="C39" s="5">
        <f t="shared" si="1"/>
        <v>-206156436</v>
      </c>
      <c r="D39" s="5">
        <f t="shared" si="2"/>
        <v>0</v>
      </c>
      <c r="E39" s="31">
        <f t="shared" si="3"/>
        <v>-206156436</v>
      </c>
      <c r="F39" s="31">
        <f t="shared" si="4"/>
        <v>206156436</v>
      </c>
    </row>
    <row r="40" spans="1:6" x14ac:dyDescent="0.25">
      <c r="A40" t="s">
        <v>125</v>
      </c>
      <c r="B40" s="30">
        <f>SUM(B24:B39)</f>
        <v>4123107439.6599998</v>
      </c>
      <c r="C40" s="30">
        <f>SUM(C24:C39)</f>
        <v>4436911351</v>
      </c>
      <c r="D40" s="30">
        <f>SUM(D24:D39)</f>
        <v>0</v>
      </c>
      <c r="E40" s="33">
        <f>SUM(E24:E39)</f>
        <v>4436911351</v>
      </c>
      <c r="F40" s="31">
        <f t="shared" si="4"/>
        <v>-313803911.34000015</v>
      </c>
    </row>
    <row r="41" spans="1:6" x14ac:dyDescent="0.25">
      <c r="B41" s="25">
        <f>B40-C18</f>
        <v>4118641468.6599998</v>
      </c>
      <c r="C41" s="25">
        <f>C40-GETPIVOTDATA("[Measures].[Ingreso]",$E$3)</f>
        <v>0</v>
      </c>
      <c r="D41" s="25">
        <f>D40-GETPIVOTDATA("[Measures].[Ingreso]",$H$3)</f>
        <v>0</v>
      </c>
      <c r="E41" s="25">
        <f>E40-GETPIVOTDATA("[Measures].[Ingreso]",$K$3)</f>
        <v>0</v>
      </c>
      <c r="F41" s="31">
        <f t="shared" si="4"/>
        <v>4118641468.6599998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W88"/>
  <sheetViews>
    <sheetView showGridLines="0" tabSelected="1" zoomScale="80" zoomScaleNormal="80" workbookViewId="0">
      <selection activeCell="O74" sqref="O74"/>
    </sheetView>
  </sheetViews>
  <sheetFormatPr baseColWidth="10" defaultRowHeight="15" x14ac:dyDescent="0.25"/>
  <cols>
    <col min="1" max="8" width="7.28515625" customWidth="1"/>
    <col min="9" max="9" width="24.140625" bestFit="1" customWidth="1"/>
    <col min="10" max="22" width="17.28515625" customWidth="1"/>
    <col min="23" max="23" width="15.7109375" bestFit="1" customWidth="1"/>
    <col min="24" max="35" width="10.42578125" customWidth="1"/>
    <col min="36" max="36" width="9.28515625" customWidth="1"/>
    <col min="37" max="60" width="10.42578125" customWidth="1"/>
    <col min="61" max="61" width="8.85546875" customWidth="1"/>
    <col min="62" max="86" width="10.42578125" customWidth="1"/>
    <col min="87" max="87" width="9.28515625" customWidth="1"/>
    <col min="88" max="88" width="12.5703125" bestFit="1" customWidth="1"/>
  </cols>
  <sheetData>
    <row r="1" spans="9:22" ht="23.25" x14ac:dyDescent="0.35">
      <c r="I1" s="18" t="s">
        <v>292</v>
      </c>
      <c r="J1" s="1" t="s">
        <v>85</v>
      </c>
    </row>
    <row r="2" spans="9:22" x14ac:dyDescent="0.25">
      <c r="I2" s="1" t="s">
        <v>86</v>
      </c>
      <c r="J2" s="37" t="s">
        <v>87</v>
      </c>
      <c r="K2" s="37" t="s">
        <v>88</v>
      </c>
      <c r="L2" s="37" t="s">
        <v>89</v>
      </c>
      <c r="M2" s="37" t="s">
        <v>117</v>
      </c>
      <c r="N2" s="37" t="s">
        <v>121</v>
      </c>
      <c r="O2" s="37" t="s">
        <v>132</v>
      </c>
      <c r="P2" s="37" t="s">
        <v>135</v>
      </c>
      <c r="Q2" s="37" t="s">
        <v>138</v>
      </c>
      <c r="R2" s="37" t="s">
        <v>826</v>
      </c>
      <c r="S2" s="37" t="s">
        <v>141</v>
      </c>
      <c r="T2" s="37" t="s">
        <v>232</v>
      </c>
      <c r="U2" s="37" t="s">
        <v>238</v>
      </c>
      <c r="V2" s="37" t="s">
        <v>0</v>
      </c>
    </row>
    <row r="3" spans="9:22" x14ac:dyDescent="0.25">
      <c r="I3" s="4" t="s">
        <v>62</v>
      </c>
      <c r="J3" s="5">
        <v>-171901206</v>
      </c>
      <c r="K3" s="5">
        <v>229661282</v>
      </c>
      <c r="L3" s="5">
        <v>169799213</v>
      </c>
      <c r="M3" s="5">
        <v>202455970</v>
      </c>
      <c r="N3" s="5">
        <v>-76674690</v>
      </c>
      <c r="O3" s="5">
        <v>501144778</v>
      </c>
      <c r="P3" s="5"/>
      <c r="Q3" s="5"/>
      <c r="R3" s="5"/>
      <c r="S3" s="5"/>
      <c r="T3" s="5"/>
      <c r="U3" s="5"/>
      <c r="V3" s="5">
        <v>854485347</v>
      </c>
    </row>
    <row r="4" spans="9:22" x14ac:dyDescent="0.25">
      <c r="I4" s="4" t="s">
        <v>63</v>
      </c>
      <c r="J4" s="5">
        <v>206690743</v>
      </c>
      <c r="K4" s="5">
        <v>512465962</v>
      </c>
      <c r="L4" s="5">
        <v>555906372</v>
      </c>
      <c r="M4" s="5">
        <v>323393211</v>
      </c>
      <c r="N4" s="5">
        <v>574669921</v>
      </c>
      <c r="O4" s="5">
        <v>202280197</v>
      </c>
      <c r="P4" s="5"/>
      <c r="Q4" s="5"/>
      <c r="R4" s="5"/>
      <c r="S4" s="5"/>
      <c r="T4" s="5"/>
      <c r="U4" s="5"/>
      <c r="V4" s="5">
        <v>2375406406</v>
      </c>
    </row>
    <row r="5" spans="9:22" x14ac:dyDescent="0.25">
      <c r="I5" s="4" t="s">
        <v>1816</v>
      </c>
      <c r="J5" s="5">
        <v>253505267</v>
      </c>
      <c r="K5" s="5">
        <v>260928783</v>
      </c>
      <c r="L5" s="5">
        <v>243506035</v>
      </c>
      <c r="M5" s="5">
        <v>317466070</v>
      </c>
      <c r="N5" s="5">
        <v>267291057</v>
      </c>
      <c r="O5" s="5">
        <v>268536935</v>
      </c>
      <c r="P5" s="5"/>
      <c r="Q5" s="5"/>
      <c r="R5" s="5"/>
      <c r="S5" s="5"/>
      <c r="T5" s="5"/>
      <c r="U5" s="5"/>
      <c r="V5" s="5">
        <v>1611234147</v>
      </c>
    </row>
    <row r="6" spans="9:22" x14ac:dyDescent="0.25">
      <c r="I6" s="4" t="s">
        <v>64</v>
      </c>
      <c r="J6" s="5">
        <v>100713842</v>
      </c>
      <c r="K6" s="5">
        <v>103734301</v>
      </c>
      <c r="L6" s="5">
        <v>148678005</v>
      </c>
      <c r="M6" s="5">
        <v>137835819</v>
      </c>
      <c r="N6" s="5">
        <v>135342044</v>
      </c>
      <c r="O6" s="5">
        <v>151372459</v>
      </c>
      <c r="P6" s="5"/>
      <c r="Q6" s="5"/>
      <c r="R6" s="5"/>
      <c r="S6" s="5"/>
      <c r="T6" s="5"/>
      <c r="U6" s="5"/>
      <c r="V6" s="5">
        <v>777676470</v>
      </c>
    </row>
    <row r="7" spans="9:22" x14ac:dyDescent="0.25">
      <c r="I7" s="4" t="s">
        <v>65</v>
      </c>
      <c r="J7" s="5">
        <v>289140060</v>
      </c>
      <c r="K7" s="5">
        <v>257502742</v>
      </c>
      <c r="L7" s="5">
        <v>270815880</v>
      </c>
      <c r="M7" s="5">
        <v>267801174</v>
      </c>
      <c r="N7" s="5">
        <v>139450905</v>
      </c>
      <c r="O7" s="5">
        <v>319390498</v>
      </c>
      <c r="P7" s="5"/>
      <c r="Q7" s="5"/>
      <c r="R7" s="5"/>
      <c r="S7" s="5"/>
      <c r="T7" s="5"/>
      <c r="U7" s="5"/>
      <c r="V7" s="5">
        <v>1544101259</v>
      </c>
    </row>
    <row r="8" spans="9:22" x14ac:dyDescent="0.25">
      <c r="I8" s="4" t="s">
        <v>66</v>
      </c>
      <c r="J8" s="5">
        <v>1271029488</v>
      </c>
      <c r="K8" s="5">
        <v>1406463891</v>
      </c>
      <c r="L8" s="5">
        <v>1338014616</v>
      </c>
      <c r="M8" s="5">
        <v>-14883670</v>
      </c>
      <c r="N8" s="5">
        <v>2187487154</v>
      </c>
      <c r="O8" s="5">
        <v>1585394898</v>
      </c>
      <c r="P8" s="5"/>
      <c r="Q8" s="5"/>
      <c r="R8" s="5"/>
      <c r="S8" s="5"/>
      <c r="T8" s="5"/>
      <c r="U8" s="5"/>
      <c r="V8" s="5">
        <v>7773506377</v>
      </c>
    </row>
    <row r="9" spans="9:22" x14ac:dyDescent="0.25">
      <c r="I9" s="4" t="s">
        <v>67</v>
      </c>
      <c r="J9" s="5">
        <v>286168992</v>
      </c>
      <c r="K9" s="5">
        <v>338984671</v>
      </c>
      <c r="L9" s="5">
        <v>241489944</v>
      </c>
      <c r="M9" s="5">
        <v>451087812</v>
      </c>
      <c r="N9" s="5">
        <v>341520986</v>
      </c>
      <c r="O9" s="5">
        <v>337161507</v>
      </c>
      <c r="P9" s="5"/>
      <c r="Q9" s="5"/>
      <c r="R9" s="5"/>
      <c r="S9" s="5"/>
      <c r="T9" s="5"/>
      <c r="U9" s="5"/>
      <c r="V9" s="5">
        <v>1996413912</v>
      </c>
    </row>
    <row r="10" spans="9:22" x14ac:dyDescent="0.25">
      <c r="I10" s="4" t="s">
        <v>68</v>
      </c>
      <c r="J10" s="5">
        <v>243964570</v>
      </c>
      <c r="K10" s="5">
        <v>254759929</v>
      </c>
      <c r="L10" s="5">
        <v>270545544</v>
      </c>
      <c r="M10" s="5">
        <v>278000887</v>
      </c>
      <c r="N10" s="5">
        <v>260249811</v>
      </c>
      <c r="O10" s="5">
        <v>339732550</v>
      </c>
      <c r="P10" s="5"/>
      <c r="Q10" s="5"/>
      <c r="R10" s="5"/>
      <c r="S10" s="5"/>
      <c r="T10" s="5"/>
      <c r="U10" s="5"/>
      <c r="V10" s="5">
        <v>1647253291</v>
      </c>
    </row>
    <row r="11" spans="9:22" x14ac:dyDescent="0.25">
      <c r="I11" s="4" t="s">
        <v>69</v>
      </c>
      <c r="J11" s="5">
        <v>247050882</v>
      </c>
      <c r="K11" s="5">
        <v>233153774</v>
      </c>
      <c r="L11" s="5">
        <v>266744910</v>
      </c>
      <c r="M11" s="5">
        <v>257612262</v>
      </c>
      <c r="N11" s="5">
        <v>219070248</v>
      </c>
      <c r="O11" s="5">
        <v>243547684</v>
      </c>
      <c r="P11" s="5"/>
      <c r="Q11" s="5"/>
      <c r="R11" s="5"/>
      <c r="S11" s="5"/>
      <c r="T11" s="5"/>
      <c r="U11" s="5"/>
      <c r="V11" s="5">
        <v>1467179760</v>
      </c>
    </row>
    <row r="12" spans="9:22" x14ac:dyDescent="0.25">
      <c r="I12" s="4" t="s">
        <v>70</v>
      </c>
      <c r="J12" s="5">
        <v>16026670</v>
      </c>
      <c r="K12" s="5">
        <v>57914174</v>
      </c>
      <c r="L12" s="5">
        <v>25901536</v>
      </c>
      <c r="M12" s="5">
        <v>90119211</v>
      </c>
      <c r="N12" s="5">
        <v>81835932</v>
      </c>
      <c r="O12" s="5">
        <v>41091978</v>
      </c>
      <c r="P12" s="5"/>
      <c r="Q12" s="5"/>
      <c r="R12" s="5"/>
      <c r="S12" s="5"/>
      <c r="T12" s="5"/>
      <c r="U12" s="5"/>
      <c r="V12" s="5">
        <v>312889501</v>
      </c>
    </row>
    <row r="13" spans="9:22" x14ac:dyDescent="0.25">
      <c r="I13" s="4" t="s">
        <v>71</v>
      </c>
      <c r="J13" s="5">
        <v>55747322</v>
      </c>
      <c r="K13" s="5">
        <v>55969812</v>
      </c>
      <c r="L13" s="5">
        <v>55377307</v>
      </c>
      <c r="M13" s="5">
        <v>48320406</v>
      </c>
      <c r="N13" s="5">
        <v>-48922953</v>
      </c>
      <c r="O13" s="5">
        <v>44774892</v>
      </c>
      <c r="P13" s="5"/>
      <c r="Q13" s="5"/>
      <c r="R13" s="5"/>
      <c r="S13" s="5"/>
      <c r="T13" s="5"/>
      <c r="U13" s="5"/>
      <c r="V13" s="5">
        <v>211266786</v>
      </c>
    </row>
    <row r="14" spans="9:22" x14ac:dyDescent="0.25">
      <c r="I14" s="4" t="s">
        <v>72</v>
      </c>
      <c r="J14" s="5">
        <v>-78263649</v>
      </c>
      <c r="K14" s="5">
        <v>344738594</v>
      </c>
      <c r="L14" s="5">
        <v>360099288</v>
      </c>
      <c r="M14" s="5">
        <v>185834816</v>
      </c>
      <c r="N14" s="5">
        <v>360128874</v>
      </c>
      <c r="O14" s="5">
        <v>442422045</v>
      </c>
      <c r="P14" s="5"/>
      <c r="Q14" s="5"/>
      <c r="R14" s="5"/>
      <c r="S14" s="5"/>
      <c r="T14" s="5"/>
      <c r="U14" s="5"/>
      <c r="V14" s="5">
        <v>1614959968</v>
      </c>
    </row>
    <row r="15" spans="9:22" x14ac:dyDescent="0.25">
      <c r="I15" s="4" t="s">
        <v>73</v>
      </c>
      <c r="J15" s="5">
        <v>92713016</v>
      </c>
      <c r="K15" s="5">
        <v>176835443</v>
      </c>
      <c r="L15" s="5">
        <v>186979178</v>
      </c>
      <c r="M15" s="5">
        <v>209145563</v>
      </c>
      <c r="N15" s="5">
        <v>179876807</v>
      </c>
      <c r="O15" s="5">
        <v>159210040</v>
      </c>
      <c r="P15" s="5"/>
      <c r="Q15" s="5"/>
      <c r="R15" s="5"/>
      <c r="S15" s="5"/>
      <c r="T15" s="5"/>
      <c r="U15" s="5"/>
      <c r="V15" s="5">
        <v>1004760047</v>
      </c>
    </row>
    <row r="16" spans="9:22" x14ac:dyDescent="0.25">
      <c r="I16" s="4" t="s">
        <v>1623</v>
      </c>
      <c r="J16" s="5">
        <v>-288986146</v>
      </c>
      <c r="K16" s="5">
        <v>288986146</v>
      </c>
      <c r="L16" s="5">
        <v>0</v>
      </c>
      <c r="M16" s="5">
        <v>0</v>
      </c>
      <c r="N16" s="5">
        <v>-82829710</v>
      </c>
      <c r="O16" s="5">
        <v>-206156436</v>
      </c>
      <c r="P16" s="5"/>
      <c r="Q16" s="5"/>
      <c r="R16" s="5"/>
      <c r="S16" s="5"/>
      <c r="T16" s="5"/>
      <c r="U16" s="5"/>
      <c r="V16" s="5">
        <v>-288986146</v>
      </c>
    </row>
    <row r="17" spans="1:22" x14ac:dyDescent="0.25">
      <c r="I17" s="4" t="s">
        <v>74</v>
      </c>
      <c r="J17" s="5">
        <v>45730726</v>
      </c>
      <c r="K17" s="5">
        <v>0</v>
      </c>
      <c r="L17" s="5">
        <v>0</v>
      </c>
      <c r="M17" s="5">
        <v>0</v>
      </c>
      <c r="N17" s="5">
        <v>-45730726</v>
      </c>
      <c r="O17" s="5"/>
      <c r="P17" s="5"/>
      <c r="Q17" s="5"/>
      <c r="R17" s="5"/>
      <c r="S17" s="5"/>
      <c r="T17" s="5"/>
      <c r="U17" s="5"/>
      <c r="V17" s="5">
        <v>0</v>
      </c>
    </row>
    <row r="18" spans="1:22" x14ac:dyDescent="0.25">
      <c r="A18" s="32" t="s">
        <v>262</v>
      </c>
      <c r="I18" s="4" t="s">
        <v>76</v>
      </c>
      <c r="J18" s="5">
        <v>4150871</v>
      </c>
      <c r="K18" s="5">
        <v>2970636</v>
      </c>
      <c r="L18" s="5">
        <v>10337952</v>
      </c>
      <c r="M18" s="5">
        <v>7262276</v>
      </c>
      <c r="N18" s="5">
        <v>6734151</v>
      </c>
      <c r="O18" s="5">
        <v>7007326</v>
      </c>
      <c r="P18" s="5"/>
      <c r="Q18" s="5"/>
      <c r="R18" s="5"/>
      <c r="S18" s="5"/>
      <c r="T18" s="5"/>
      <c r="U18" s="5"/>
      <c r="V18" s="5">
        <v>38463212</v>
      </c>
    </row>
    <row r="19" spans="1:22" x14ac:dyDescent="0.25">
      <c r="A19" s="32" t="s">
        <v>261</v>
      </c>
      <c r="I19" s="4" t="s">
        <v>0</v>
      </c>
      <c r="J19" s="5">
        <v>2573481448</v>
      </c>
      <c r="K19" s="5">
        <v>4525070140</v>
      </c>
      <c r="L19" s="5">
        <v>4144195780</v>
      </c>
      <c r="M19" s="5">
        <v>2761451807</v>
      </c>
      <c r="N19" s="5">
        <v>4499499811</v>
      </c>
      <c r="O19" s="5">
        <v>4436911351</v>
      </c>
      <c r="P19" s="5"/>
      <c r="Q19" s="5"/>
      <c r="R19" s="5"/>
      <c r="S19" s="5"/>
      <c r="T19" s="5"/>
      <c r="U19" s="5"/>
      <c r="V19" s="5">
        <v>22940610337</v>
      </c>
    </row>
    <row r="20" spans="1:22" x14ac:dyDescent="0.25">
      <c r="A20" s="32" t="s">
        <v>263</v>
      </c>
    </row>
    <row r="23" spans="1:22" hidden="1" x14ac:dyDescent="0.25"/>
    <row r="24" spans="1:22" hidden="1" x14ac:dyDescent="0.25">
      <c r="I24" t="s">
        <v>537</v>
      </c>
    </row>
    <row r="25" spans="1:22" hidden="1" x14ac:dyDescent="0.25">
      <c r="I25" s="1" t="s">
        <v>825</v>
      </c>
      <c r="J25" s="1" t="s">
        <v>85</v>
      </c>
    </row>
    <row r="26" spans="1:22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1:22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1:22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1:22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1:22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1:22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1:22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1:23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1:23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1:23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1:23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1:23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1:23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1:23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1:23" hidden="1" x14ac:dyDescent="0.25">
      <c r="I40" s="4" t="s">
        <v>76</v>
      </c>
      <c r="J40" s="5">
        <v>3594914</v>
      </c>
      <c r="K40" s="5">
        <v>198466</v>
      </c>
      <c r="L40" s="5">
        <v>5612144</v>
      </c>
      <c r="M40" s="5">
        <v>3876374</v>
      </c>
      <c r="N40" s="5">
        <v>3868251</v>
      </c>
      <c r="O40" s="5">
        <v>4465971</v>
      </c>
      <c r="P40" s="5">
        <v>21616120</v>
      </c>
    </row>
    <row r="41" spans="1:23" hidden="1" x14ac:dyDescent="0.25">
      <c r="I41" s="4" t="s">
        <v>0</v>
      </c>
      <c r="J41" s="5">
        <v>3715092853.54</v>
      </c>
      <c r="K41" s="5">
        <v>4117361564.3700004</v>
      </c>
      <c r="L41" s="5">
        <v>3639679666.21</v>
      </c>
      <c r="M41" s="5">
        <v>2713503521.4499998</v>
      </c>
      <c r="N41" s="5">
        <v>6583572973.8100004</v>
      </c>
      <c r="O41" s="5">
        <v>4123107439.6599998</v>
      </c>
      <c r="P41" s="5">
        <v>24892318019.040005</v>
      </c>
    </row>
    <row r="42" spans="1:23" hidden="1" x14ac:dyDescent="0.25"/>
    <row r="43" spans="1:23" hidden="1" x14ac:dyDescent="0.25"/>
    <row r="44" spans="1:23" hidden="1" x14ac:dyDescent="0.25"/>
    <row r="45" spans="1:23" x14ac:dyDescent="0.25"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3" x14ac:dyDescent="0.25">
      <c r="A46" s="32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3" ht="23.25" x14ac:dyDescent="0.35">
      <c r="I47" s="17" t="s">
        <v>103</v>
      </c>
      <c r="J47" s="38" t="s">
        <v>90</v>
      </c>
      <c r="K47" s="38" t="s">
        <v>91</v>
      </c>
      <c r="L47" s="38" t="s">
        <v>92</v>
      </c>
      <c r="M47" s="38" t="s">
        <v>93</v>
      </c>
      <c r="N47" s="38" t="s">
        <v>94</v>
      </c>
      <c r="O47" s="38" t="s">
        <v>95</v>
      </c>
      <c r="P47" s="38" t="s">
        <v>96</v>
      </c>
      <c r="Q47" s="38" t="s">
        <v>97</v>
      </c>
      <c r="R47" s="38" t="s">
        <v>827</v>
      </c>
      <c r="S47" s="38" t="s">
        <v>98</v>
      </c>
      <c r="T47" s="38" t="s">
        <v>99</v>
      </c>
      <c r="U47" s="38" t="s">
        <v>100</v>
      </c>
      <c r="V47" s="38" t="s">
        <v>101</v>
      </c>
    </row>
    <row r="48" spans="1:23" x14ac:dyDescent="0.25">
      <c r="I48" s="6" t="s">
        <v>62</v>
      </c>
      <c r="J48" s="3">
        <f>IFERROR(VLOOKUP($I48,$I$26:$V$42,MATCH(J$47,$I$26:$V$26,0),0),0)</f>
        <v>-169531556</v>
      </c>
      <c r="K48" s="3">
        <f t="shared" ref="K48:U57" si="0">IFERROR(VLOOKUP($I48,$I$26:$V$42,MATCH(K$47,$I$26:$V$26,0),0),0)</f>
        <v>229661282</v>
      </c>
      <c r="L48" s="3">
        <f t="shared" si="0"/>
        <v>132474079</v>
      </c>
      <c r="M48" s="3">
        <f t="shared" si="0"/>
        <v>254268998</v>
      </c>
      <c r="N48" s="3">
        <f t="shared" si="0"/>
        <v>469570424.08000004</v>
      </c>
      <c r="O48" s="3">
        <f t="shared" si="0"/>
        <v>363325639.09999996</v>
      </c>
      <c r="P48" s="3">
        <f t="shared" si="0"/>
        <v>0</v>
      </c>
      <c r="Q48" s="3">
        <f t="shared" si="0"/>
        <v>0</v>
      </c>
      <c r="R48" s="3">
        <f t="shared" si="0"/>
        <v>0</v>
      </c>
      <c r="S48" s="3">
        <f t="shared" si="0"/>
        <v>0</v>
      </c>
      <c r="T48" s="3">
        <f t="shared" si="0"/>
        <v>0</v>
      </c>
      <c r="U48" s="3">
        <f t="shared" si="0"/>
        <v>0</v>
      </c>
      <c r="V48" s="16">
        <f>SUM(J48:U48)</f>
        <v>1279768866.1800001</v>
      </c>
      <c r="W48" s="16"/>
    </row>
    <row r="49" spans="9:23" x14ac:dyDescent="0.25">
      <c r="I49" s="6" t="s">
        <v>63</v>
      </c>
      <c r="J49" s="3">
        <f t="shared" ref="J49:U63" si="1">IFERROR(VLOOKUP($I49,$I$26:$V$42,MATCH(J$47,$I$26:$V$26,0),0),0)</f>
        <v>842635563</v>
      </c>
      <c r="K49" s="3">
        <f t="shared" si="0"/>
        <v>592333115</v>
      </c>
      <c r="L49" s="3">
        <f t="shared" si="0"/>
        <v>354793861</v>
      </c>
      <c r="M49" s="3">
        <f t="shared" si="0"/>
        <v>427074732.39999998</v>
      </c>
      <c r="N49" s="3">
        <f t="shared" si="0"/>
        <v>892309408</v>
      </c>
      <c r="O49" s="3">
        <f t="shared" si="0"/>
        <v>486320169</v>
      </c>
      <c r="P49" s="3">
        <f t="shared" si="0"/>
        <v>0</v>
      </c>
      <c r="Q49" s="3">
        <f t="shared" si="0"/>
        <v>0</v>
      </c>
      <c r="R49" s="3">
        <f t="shared" si="0"/>
        <v>0</v>
      </c>
      <c r="S49" s="3">
        <f t="shared" si="0"/>
        <v>0</v>
      </c>
      <c r="T49" s="3">
        <f t="shared" si="0"/>
        <v>0</v>
      </c>
      <c r="U49" s="3">
        <f t="shared" si="0"/>
        <v>0</v>
      </c>
      <c r="V49" s="16">
        <f>SUM(J49:U49)</f>
        <v>3595466848.4000001</v>
      </c>
      <c r="W49" s="16"/>
    </row>
    <row r="50" spans="9:23" x14ac:dyDescent="0.25">
      <c r="I50" s="6" t="s">
        <v>64</v>
      </c>
      <c r="J50" s="3">
        <f t="shared" si="1"/>
        <v>27617921.379999999</v>
      </c>
      <c r="K50" s="3">
        <f t="shared" si="0"/>
        <v>171193217.03999999</v>
      </c>
      <c r="L50" s="3">
        <f t="shared" si="0"/>
        <v>252303812.10999998</v>
      </c>
      <c r="M50" s="3">
        <f t="shared" si="0"/>
        <v>120676039.15000001</v>
      </c>
      <c r="N50" s="3">
        <f t="shared" si="0"/>
        <v>62156574.829999998</v>
      </c>
      <c r="O50" s="3">
        <f t="shared" si="0"/>
        <v>79488857.700000003</v>
      </c>
      <c r="P50" s="3">
        <f t="shared" si="0"/>
        <v>0</v>
      </c>
      <c r="Q50" s="3">
        <f t="shared" si="0"/>
        <v>0</v>
      </c>
      <c r="R50" s="3">
        <f t="shared" si="0"/>
        <v>0</v>
      </c>
      <c r="S50" s="3">
        <f t="shared" si="0"/>
        <v>0</v>
      </c>
      <c r="T50" s="3">
        <f t="shared" si="0"/>
        <v>0</v>
      </c>
      <c r="U50" s="3">
        <f t="shared" si="0"/>
        <v>0</v>
      </c>
      <c r="V50" s="16">
        <f t="shared" ref="V50:V64" si="2">SUM(J50:U50)</f>
        <v>713436422.21000004</v>
      </c>
      <c r="W50" s="16"/>
    </row>
    <row r="51" spans="9:23" x14ac:dyDescent="0.25">
      <c r="I51" s="6" t="s">
        <v>65</v>
      </c>
      <c r="J51" s="3">
        <f t="shared" si="1"/>
        <v>289140060</v>
      </c>
      <c r="K51" s="3">
        <f t="shared" si="0"/>
        <v>257502742.00000003</v>
      </c>
      <c r="L51" s="3">
        <f t="shared" si="0"/>
        <v>270815880</v>
      </c>
      <c r="M51" s="3">
        <f t="shared" si="0"/>
        <v>267801174</v>
      </c>
      <c r="N51" s="3">
        <f t="shared" si="0"/>
        <v>139450905.39999998</v>
      </c>
      <c r="O51" s="3">
        <f t="shared" si="0"/>
        <v>327427694.75999999</v>
      </c>
      <c r="P51" s="3">
        <f t="shared" si="0"/>
        <v>0</v>
      </c>
      <c r="Q51" s="3">
        <f t="shared" si="0"/>
        <v>0</v>
      </c>
      <c r="R51" s="3">
        <f t="shared" si="0"/>
        <v>0</v>
      </c>
      <c r="S51" s="3">
        <f t="shared" si="0"/>
        <v>0</v>
      </c>
      <c r="T51" s="3">
        <f t="shared" si="0"/>
        <v>0</v>
      </c>
      <c r="U51" s="3">
        <f t="shared" si="0"/>
        <v>0</v>
      </c>
      <c r="V51" s="16">
        <f t="shared" si="2"/>
        <v>1552138456.1600001</v>
      </c>
      <c r="W51" s="16"/>
    </row>
    <row r="52" spans="9:23" x14ac:dyDescent="0.25">
      <c r="I52" s="6" t="s">
        <v>66</v>
      </c>
      <c r="J52" s="3">
        <f t="shared" si="1"/>
        <v>1271029488</v>
      </c>
      <c r="K52" s="3">
        <f t="shared" si="0"/>
        <v>1406463891</v>
      </c>
      <c r="L52" s="3">
        <f t="shared" si="0"/>
        <v>1321970041</v>
      </c>
      <c r="M52" s="3">
        <f t="shared" si="0"/>
        <v>-137844577</v>
      </c>
      <c r="N52" s="3">
        <f t="shared" si="0"/>
        <v>3434507158</v>
      </c>
      <c r="O52" s="3">
        <f t="shared" si="0"/>
        <v>1229933471</v>
      </c>
      <c r="P52" s="3">
        <f t="shared" si="0"/>
        <v>0</v>
      </c>
      <c r="Q52" s="3">
        <f t="shared" si="0"/>
        <v>0</v>
      </c>
      <c r="R52" s="3">
        <f t="shared" si="0"/>
        <v>0</v>
      </c>
      <c r="S52" s="3">
        <f t="shared" si="0"/>
        <v>0</v>
      </c>
      <c r="T52" s="3">
        <f t="shared" si="0"/>
        <v>0</v>
      </c>
      <c r="U52" s="3">
        <f t="shared" si="0"/>
        <v>0</v>
      </c>
      <c r="V52" s="16">
        <f t="shared" si="2"/>
        <v>8526059472</v>
      </c>
      <c r="W52" s="16"/>
    </row>
    <row r="53" spans="9:23" x14ac:dyDescent="0.25">
      <c r="I53" s="6" t="s">
        <v>67</v>
      </c>
      <c r="J53" s="3">
        <f t="shared" si="1"/>
        <v>286168992</v>
      </c>
      <c r="K53" s="3">
        <f t="shared" si="0"/>
        <v>338984671</v>
      </c>
      <c r="L53" s="3">
        <f t="shared" si="0"/>
        <v>230154271</v>
      </c>
      <c r="M53" s="3">
        <f t="shared" si="0"/>
        <v>451087812</v>
      </c>
      <c r="N53" s="3">
        <f t="shared" si="0"/>
        <v>341520986</v>
      </c>
      <c r="O53" s="3">
        <f t="shared" si="0"/>
        <v>436919745</v>
      </c>
      <c r="P53" s="3">
        <f t="shared" si="0"/>
        <v>0</v>
      </c>
      <c r="Q53" s="3">
        <f t="shared" si="0"/>
        <v>0</v>
      </c>
      <c r="R53" s="3">
        <f t="shared" si="0"/>
        <v>0</v>
      </c>
      <c r="S53" s="3">
        <f t="shared" si="0"/>
        <v>0</v>
      </c>
      <c r="T53" s="3">
        <f t="shared" si="0"/>
        <v>0</v>
      </c>
      <c r="U53" s="3">
        <f t="shared" si="0"/>
        <v>0</v>
      </c>
      <c r="V53" s="16">
        <f t="shared" si="2"/>
        <v>2084836477</v>
      </c>
      <c r="W53" s="16"/>
    </row>
    <row r="54" spans="9:23" x14ac:dyDescent="0.25">
      <c r="I54" s="6" t="s">
        <v>68</v>
      </c>
      <c r="J54" s="3">
        <f t="shared" si="1"/>
        <v>73086361</v>
      </c>
      <c r="K54" s="3">
        <f t="shared" si="0"/>
        <v>73231017</v>
      </c>
      <c r="L54" s="3">
        <f t="shared" si="0"/>
        <v>80734296</v>
      </c>
      <c r="M54" s="3">
        <f t="shared" si="0"/>
        <v>85650722</v>
      </c>
      <c r="N54" s="3">
        <f t="shared" si="0"/>
        <v>83985839</v>
      </c>
      <c r="O54" s="3">
        <f t="shared" si="0"/>
        <v>146170041</v>
      </c>
      <c r="P54" s="3">
        <f t="shared" si="0"/>
        <v>0</v>
      </c>
      <c r="Q54" s="3">
        <f t="shared" si="0"/>
        <v>0</v>
      </c>
      <c r="R54" s="3">
        <f t="shared" si="0"/>
        <v>0</v>
      </c>
      <c r="S54" s="3">
        <f t="shared" si="0"/>
        <v>0</v>
      </c>
      <c r="T54" s="3">
        <f t="shared" si="0"/>
        <v>0</v>
      </c>
      <c r="U54" s="3">
        <f t="shared" si="0"/>
        <v>0</v>
      </c>
      <c r="V54" s="16">
        <f t="shared" si="2"/>
        <v>542858276</v>
      </c>
      <c r="W54" s="16"/>
    </row>
    <row r="55" spans="9:23" x14ac:dyDescent="0.25">
      <c r="I55" s="6" t="s">
        <v>69</v>
      </c>
      <c r="J55" s="3">
        <f t="shared" si="1"/>
        <v>218731800</v>
      </c>
      <c r="K55" s="3">
        <f t="shared" si="0"/>
        <v>172601844</v>
      </c>
      <c r="L55" s="3">
        <f t="shared" si="0"/>
        <v>161539048</v>
      </c>
      <c r="M55" s="3">
        <f t="shared" si="0"/>
        <v>196879192</v>
      </c>
      <c r="N55" s="3">
        <f t="shared" si="0"/>
        <v>201803161</v>
      </c>
      <c r="O55" s="3">
        <f t="shared" si="0"/>
        <v>125279423</v>
      </c>
      <c r="P55" s="3">
        <f t="shared" si="0"/>
        <v>0</v>
      </c>
      <c r="Q55" s="3">
        <f t="shared" si="0"/>
        <v>0</v>
      </c>
      <c r="R55" s="3">
        <f t="shared" si="0"/>
        <v>0</v>
      </c>
      <c r="S55" s="3">
        <f t="shared" si="0"/>
        <v>0</v>
      </c>
      <c r="T55" s="3">
        <f t="shared" si="0"/>
        <v>0</v>
      </c>
      <c r="U55" s="3">
        <f t="shared" si="0"/>
        <v>0</v>
      </c>
      <c r="V55" s="16">
        <f t="shared" si="2"/>
        <v>1076834468</v>
      </c>
      <c r="W55" s="16"/>
    </row>
    <row r="56" spans="9:23" x14ac:dyDescent="0.25">
      <c r="I56" s="6" t="s">
        <v>70</v>
      </c>
      <c r="J56" s="3">
        <f t="shared" si="1"/>
        <v>16026670</v>
      </c>
      <c r="K56" s="3">
        <f t="shared" si="0"/>
        <v>57914174</v>
      </c>
      <c r="L56" s="3">
        <f t="shared" si="0"/>
        <v>25901536</v>
      </c>
      <c r="M56" s="3">
        <f t="shared" si="0"/>
        <v>90119211</v>
      </c>
      <c r="N56" s="3">
        <f t="shared" si="0"/>
        <v>81835932</v>
      </c>
      <c r="O56" s="3">
        <f t="shared" si="0"/>
        <v>41091978</v>
      </c>
      <c r="P56" s="3">
        <f t="shared" si="0"/>
        <v>0</v>
      </c>
      <c r="Q56" s="3">
        <f t="shared" si="0"/>
        <v>0</v>
      </c>
      <c r="R56" s="3">
        <f t="shared" si="0"/>
        <v>0</v>
      </c>
      <c r="S56" s="3">
        <f t="shared" si="0"/>
        <v>0</v>
      </c>
      <c r="T56" s="3">
        <f t="shared" si="0"/>
        <v>0</v>
      </c>
      <c r="U56" s="3">
        <f t="shared" si="0"/>
        <v>0</v>
      </c>
      <c r="V56" s="16">
        <f t="shared" si="2"/>
        <v>312889501</v>
      </c>
      <c r="W56" s="16"/>
    </row>
    <row r="57" spans="9:23" x14ac:dyDescent="0.25">
      <c r="I57" s="6" t="s">
        <v>71</v>
      </c>
      <c r="J57" s="3">
        <f t="shared" si="1"/>
        <v>50982594</v>
      </c>
      <c r="K57" s="3">
        <f t="shared" si="0"/>
        <v>54985753</v>
      </c>
      <c r="L57" s="3">
        <f t="shared" si="0"/>
        <v>42216285</v>
      </c>
      <c r="M57" s="3">
        <f t="shared" si="0"/>
        <v>80987512</v>
      </c>
      <c r="N57" s="3">
        <f t="shared" si="0"/>
        <v>47400975</v>
      </c>
      <c r="O57" s="3">
        <f t="shared" si="0"/>
        <v>47567549</v>
      </c>
      <c r="P57" s="3">
        <f t="shared" si="0"/>
        <v>0</v>
      </c>
      <c r="Q57" s="3">
        <f t="shared" si="0"/>
        <v>0</v>
      </c>
      <c r="R57" s="3">
        <f t="shared" si="0"/>
        <v>0</v>
      </c>
      <c r="S57" s="3">
        <f t="shared" si="0"/>
        <v>0</v>
      </c>
      <c r="T57" s="3">
        <f t="shared" si="0"/>
        <v>0</v>
      </c>
      <c r="U57" s="3">
        <f t="shared" si="0"/>
        <v>0</v>
      </c>
      <c r="V57" s="16">
        <f t="shared" si="2"/>
        <v>324140668</v>
      </c>
      <c r="W57" s="16"/>
    </row>
    <row r="58" spans="9:23" x14ac:dyDescent="0.25">
      <c r="I58" s="6" t="s">
        <v>1816</v>
      </c>
      <c r="J58" s="3">
        <f>IFERROR(VLOOKUP($I58,$I$26:$V$42,MATCH(J$47,$I$26:$V$26,0),0),0)+IFERROR(VLOOKUP("DOH",$I$26:$V$42,MATCH(J$47,$I$26:$V$26,0),0),0)</f>
        <v>181228409</v>
      </c>
      <c r="K58" s="3">
        <f t="shared" ref="K58:U58" si="3">IFERROR(VLOOKUP($I58,$I$26:$V$42,MATCH(K$47,$I$26:$V$26,0),0),0)+IFERROR(VLOOKUP("DOH",$I$26:$V$42,MATCH(K$47,$I$26:$V$26,0),0),0)</f>
        <v>129936364</v>
      </c>
      <c r="L58" s="3">
        <f t="shared" si="3"/>
        <v>134027273</v>
      </c>
      <c r="M58" s="3">
        <f t="shared" si="3"/>
        <v>157001893</v>
      </c>
      <c r="N58" s="3">
        <f t="shared" si="3"/>
        <v>40429545</v>
      </c>
      <c r="O58" s="3">
        <f t="shared" si="3"/>
        <v>130045454</v>
      </c>
      <c r="P58" s="3">
        <f t="shared" si="3"/>
        <v>0</v>
      </c>
      <c r="Q58" s="3">
        <f t="shared" si="3"/>
        <v>0</v>
      </c>
      <c r="R58" s="3">
        <f t="shared" si="3"/>
        <v>0</v>
      </c>
      <c r="S58" s="3">
        <f t="shared" si="3"/>
        <v>0</v>
      </c>
      <c r="T58" s="3">
        <f t="shared" si="3"/>
        <v>0</v>
      </c>
      <c r="U58" s="3">
        <f t="shared" si="3"/>
        <v>0</v>
      </c>
      <c r="V58" s="16">
        <f>SUM(J58:U58)</f>
        <v>772668938</v>
      </c>
      <c r="W58" s="16"/>
    </row>
    <row r="59" spans="9:23" x14ac:dyDescent="0.25">
      <c r="I59" s="6" t="s">
        <v>72</v>
      </c>
      <c r="J59" s="3">
        <f t="shared" si="1"/>
        <v>522514884</v>
      </c>
      <c r="K59" s="3">
        <f t="shared" si="1"/>
        <v>478946114</v>
      </c>
      <c r="L59" s="3">
        <f t="shared" si="1"/>
        <v>409566318.5</v>
      </c>
      <c r="M59" s="3">
        <f t="shared" si="1"/>
        <v>546763660.5</v>
      </c>
      <c r="N59" s="3">
        <f t="shared" si="1"/>
        <v>530145136</v>
      </c>
      <c r="O59" s="3">
        <f t="shared" si="1"/>
        <v>492863760</v>
      </c>
      <c r="P59" s="3">
        <f t="shared" si="1"/>
        <v>0</v>
      </c>
      <c r="Q59" s="3">
        <f t="shared" si="1"/>
        <v>0</v>
      </c>
      <c r="R59" s="3">
        <f t="shared" si="1"/>
        <v>0</v>
      </c>
      <c r="S59" s="3">
        <f t="shared" si="1"/>
        <v>0</v>
      </c>
      <c r="T59" s="3">
        <f t="shared" si="1"/>
        <v>0</v>
      </c>
      <c r="U59" s="3">
        <f t="shared" si="1"/>
        <v>0</v>
      </c>
      <c r="V59" s="16">
        <f t="shared" si="2"/>
        <v>2980799873</v>
      </c>
      <c r="W59" s="16"/>
    </row>
    <row r="60" spans="9:23" x14ac:dyDescent="0.25">
      <c r="I60" s="6" t="s">
        <v>73</v>
      </c>
      <c r="J60" s="3">
        <f t="shared" si="1"/>
        <v>101866753.16</v>
      </c>
      <c r="K60" s="3">
        <f t="shared" si="1"/>
        <v>153408914.32999998</v>
      </c>
      <c r="L60" s="3">
        <f t="shared" si="1"/>
        <v>217570821.59999999</v>
      </c>
      <c r="M60" s="3">
        <f t="shared" si="1"/>
        <v>169160778.40000001</v>
      </c>
      <c r="N60" s="3">
        <f t="shared" si="1"/>
        <v>254588678.5</v>
      </c>
      <c r="O60" s="3">
        <f t="shared" si="1"/>
        <v>212207687.09999999</v>
      </c>
      <c r="P60" s="3">
        <f t="shared" si="1"/>
        <v>0</v>
      </c>
      <c r="Q60" s="3">
        <f t="shared" si="1"/>
        <v>0</v>
      </c>
      <c r="R60" s="3">
        <f t="shared" si="1"/>
        <v>0</v>
      </c>
      <c r="S60" s="3">
        <f t="shared" si="1"/>
        <v>0</v>
      </c>
      <c r="T60" s="3">
        <f t="shared" si="1"/>
        <v>0</v>
      </c>
      <c r="U60" s="3">
        <f t="shared" si="1"/>
        <v>0</v>
      </c>
      <c r="V60" s="16">
        <f t="shared" si="2"/>
        <v>1108803633.0899999</v>
      </c>
      <c r="W60" s="16"/>
    </row>
    <row r="61" spans="9:23" x14ac:dyDescent="0.25">
      <c r="I61" s="6" t="s">
        <v>1623</v>
      </c>
      <c r="J61" s="3">
        <f t="shared" si="1"/>
        <v>0</v>
      </c>
      <c r="K61" s="3">
        <f t="shared" si="1"/>
        <v>0</v>
      </c>
      <c r="L61" s="3">
        <f t="shared" si="1"/>
        <v>0</v>
      </c>
      <c r="M61" s="3">
        <f t="shared" si="1"/>
        <v>0</v>
      </c>
      <c r="N61" s="3">
        <f t="shared" si="1"/>
        <v>0</v>
      </c>
      <c r="O61" s="3">
        <f t="shared" si="1"/>
        <v>0</v>
      </c>
      <c r="P61" s="3">
        <f t="shared" si="1"/>
        <v>0</v>
      </c>
      <c r="Q61" s="3">
        <f t="shared" si="1"/>
        <v>0</v>
      </c>
      <c r="R61" s="3">
        <f t="shared" si="1"/>
        <v>0</v>
      </c>
      <c r="S61" s="3">
        <f t="shared" si="1"/>
        <v>0</v>
      </c>
      <c r="T61" s="3">
        <f t="shared" si="1"/>
        <v>0</v>
      </c>
      <c r="U61" s="3">
        <f t="shared" si="1"/>
        <v>0</v>
      </c>
      <c r="V61" s="16">
        <f t="shared" si="2"/>
        <v>0</v>
      </c>
      <c r="W61" s="16"/>
    </row>
    <row r="62" spans="9:23" x14ac:dyDescent="0.25">
      <c r="I62" s="6" t="s">
        <v>74</v>
      </c>
      <c r="J62" s="3">
        <f t="shared" si="1"/>
        <v>0</v>
      </c>
      <c r="K62" s="3">
        <f t="shared" si="1"/>
        <v>0</v>
      </c>
      <c r="L62" s="3">
        <f t="shared" si="1"/>
        <v>0</v>
      </c>
      <c r="M62" s="3">
        <f t="shared" si="1"/>
        <v>0</v>
      </c>
      <c r="N62" s="3">
        <f t="shared" si="1"/>
        <v>0</v>
      </c>
      <c r="O62" s="3">
        <f t="shared" si="1"/>
        <v>0</v>
      </c>
      <c r="P62" s="3">
        <f t="shared" si="1"/>
        <v>0</v>
      </c>
      <c r="Q62" s="3">
        <f t="shared" si="1"/>
        <v>0</v>
      </c>
      <c r="R62" s="3">
        <f t="shared" si="1"/>
        <v>0</v>
      </c>
      <c r="S62" s="3">
        <f t="shared" si="1"/>
        <v>0</v>
      </c>
      <c r="T62" s="3">
        <f t="shared" si="1"/>
        <v>0</v>
      </c>
      <c r="U62" s="3">
        <f t="shared" si="1"/>
        <v>0</v>
      </c>
      <c r="V62" s="16">
        <f t="shared" ref="V62" si="4">SUM(J62:U62)</f>
        <v>0</v>
      </c>
      <c r="W62" s="16"/>
    </row>
    <row r="63" spans="9:23" x14ac:dyDescent="0.25">
      <c r="I63" s="6" t="s">
        <v>76</v>
      </c>
      <c r="J63" s="3">
        <f t="shared" si="1"/>
        <v>3594914</v>
      </c>
      <c r="K63" s="3">
        <f t="shared" si="1"/>
        <v>198466</v>
      </c>
      <c r="L63" s="3">
        <f t="shared" si="1"/>
        <v>5612144</v>
      </c>
      <c r="M63" s="3">
        <f t="shared" si="1"/>
        <v>3876374</v>
      </c>
      <c r="N63" s="3">
        <f t="shared" si="1"/>
        <v>3868251</v>
      </c>
      <c r="O63" s="3">
        <f t="shared" si="1"/>
        <v>4465971</v>
      </c>
      <c r="P63" s="3">
        <f t="shared" si="1"/>
        <v>0</v>
      </c>
      <c r="Q63" s="3">
        <f t="shared" si="1"/>
        <v>0</v>
      </c>
      <c r="R63" s="3">
        <f t="shared" si="1"/>
        <v>0</v>
      </c>
      <c r="S63" s="3">
        <f t="shared" si="1"/>
        <v>0</v>
      </c>
      <c r="T63" s="3">
        <f t="shared" si="1"/>
        <v>0</v>
      </c>
      <c r="U63" s="3">
        <f t="shared" si="1"/>
        <v>0</v>
      </c>
      <c r="V63" s="16">
        <f t="shared" si="2"/>
        <v>21616120</v>
      </c>
      <c r="W63" s="16"/>
    </row>
    <row r="64" spans="9:23" x14ac:dyDescent="0.25">
      <c r="I64" s="6" t="s">
        <v>101</v>
      </c>
      <c r="J64" s="15">
        <f>SUM(J48:J63)</f>
        <v>3715092853.54</v>
      </c>
      <c r="K64" s="15">
        <f>SUM(K48:K63)</f>
        <v>4117361564.3699999</v>
      </c>
      <c r="L64" s="15">
        <f>SUM(L48:L63)</f>
        <v>3639679666.21</v>
      </c>
      <c r="M64" s="15">
        <f t="shared" ref="M64:U64" si="5">SUM(M48:M63)</f>
        <v>2713503521.4500003</v>
      </c>
      <c r="N64" s="15">
        <f t="shared" si="5"/>
        <v>6583572973.8099995</v>
      </c>
      <c r="O64" s="15">
        <f t="shared" si="5"/>
        <v>4123107439.6599998</v>
      </c>
      <c r="P64" s="15">
        <f t="shared" si="5"/>
        <v>0</v>
      </c>
      <c r="Q64" s="15">
        <f t="shared" si="5"/>
        <v>0</v>
      </c>
      <c r="R64" s="15">
        <f t="shared" si="5"/>
        <v>0</v>
      </c>
      <c r="S64" s="15">
        <f t="shared" si="5"/>
        <v>0</v>
      </c>
      <c r="T64" s="15">
        <f t="shared" si="5"/>
        <v>0</v>
      </c>
      <c r="U64" s="15">
        <f t="shared" si="5"/>
        <v>0</v>
      </c>
      <c r="V64" s="15">
        <f t="shared" si="2"/>
        <v>24892318019.039997</v>
      </c>
    </row>
    <row r="65" spans="7:22" x14ac:dyDescent="0.25"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7:22" x14ac:dyDescent="0.25">
      <c r="T66" s="16"/>
    </row>
    <row r="67" spans="7:22" x14ac:dyDescent="0.25"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7:22" ht="23.25" x14ac:dyDescent="0.35">
      <c r="I68" s="17" t="s">
        <v>102</v>
      </c>
      <c r="J68" s="38" t="s">
        <v>90</v>
      </c>
      <c r="K68" s="38" t="s">
        <v>91</v>
      </c>
      <c r="L68" s="38" t="s">
        <v>92</v>
      </c>
      <c r="M68" s="38" t="s">
        <v>93</v>
      </c>
      <c r="N68" s="38" t="s">
        <v>94</v>
      </c>
      <c r="O68" s="38" t="s">
        <v>95</v>
      </c>
      <c r="P68" s="38" t="s">
        <v>96</v>
      </c>
      <c r="Q68" s="38" t="s">
        <v>97</v>
      </c>
      <c r="R68" s="38" t="s">
        <v>827</v>
      </c>
      <c r="S68" s="38" t="s">
        <v>98</v>
      </c>
      <c r="T68" s="38" t="s">
        <v>99</v>
      </c>
      <c r="U68" s="38" t="s">
        <v>100</v>
      </c>
      <c r="V68" s="38" t="s">
        <v>101</v>
      </c>
    </row>
    <row r="69" spans="7:22" x14ac:dyDescent="0.25">
      <c r="I69" s="6" t="s">
        <v>62</v>
      </c>
      <c r="J69" s="3">
        <f t="shared" ref="J69:U78" si="6">-IFERROR(VLOOKUP($I69,$I$47:$U$67,MATCH(J$68,$I$47:$U$47,0),0),0)+IFERROR(VLOOKUP($I69,$I$2:$U$23,MATCH(J$68,$I$2:$U$2,0),0),0)</f>
        <v>-2369650</v>
      </c>
      <c r="K69" s="3">
        <f t="shared" si="6"/>
        <v>0</v>
      </c>
      <c r="L69" s="3">
        <f t="shared" si="6"/>
        <v>37325134</v>
      </c>
      <c r="M69" s="3">
        <f t="shared" si="6"/>
        <v>-51813028</v>
      </c>
      <c r="N69" s="3">
        <f t="shared" si="6"/>
        <v>-546245114.08000004</v>
      </c>
      <c r="O69" s="3">
        <f t="shared" si="6"/>
        <v>137819138.90000004</v>
      </c>
      <c r="P69" s="3">
        <f t="shared" si="6"/>
        <v>0</v>
      </c>
      <c r="Q69" s="3">
        <f t="shared" si="6"/>
        <v>0</v>
      </c>
      <c r="R69" s="3">
        <f t="shared" si="6"/>
        <v>0</v>
      </c>
      <c r="S69" s="3">
        <f t="shared" si="6"/>
        <v>0</v>
      </c>
      <c r="T69" s="3">
        <f t="shared" si="6"/>
        <v>0</v>
      </c>
      <c r="U69" s="3">
        <f t="shared" si="6"/>
        <v>0</v>
      </c>
      <c r="V69" s="3">
        <f>SUM(J69:U69)</f>
        <v>-425283519.18000001</v>
      </c>
    </row>
    <row r="70" spans="7:22" x14ac:dyDescent="0.25">
      <c r="I70" s="6" t="s">
        <v>63</v>
      </c>
      <c r="J70" s="3">
        <f t="shared" si="6"/>
        <v>-635944820</v>
      </c>
      <c r="K70" s="3">
        <f t="shared" si="6"/>
        <v>-79867153</v>
      </c>
      <c r="L70" s="3">
        <f t="shared" si="6"/>
        <v>201112511</v>
      </c>
      <c r="M70" s="3">
        <f t="shared" si="6"/>
        <v>-103681521.39999998</v>
      </c>
      <c r="N70" s="3">
        <f t="shared" si="6"/>
        <v>-317639487</v>
      </c>
      <c r="O70" s="3">
        <f t="shared" si="6"/>
        <v>-284039972</v>
      </c>
      <c r="P70" s="3">
        <f t="shared" si="6"/>
        <v>0</v>
      </c>
      <c r="Q70" s="3">
        <f t="shared" si="6"/>
        <v>0</v>
      </c>
      <c r="R70" s="3">
        <f t="shared" si="6"/>
        <v>0</v>
      </c>
      <c r="S70" s="3">
        <f t="shared" si="6"/>
        <v>0</v>
      </c>
      <c r="T70" s="3">
        <f t="shared" si="6"/>
        <v>0</v>
      </c>
      <c r="U70" s="3">
        <f t="shared" si="6"/>
        <v>0</v>
      </c>
      <c r="V70" s="3">
        <f t="shared" ref="V70:V73" si="7">SUM(J70:U70)</f>
        <v>-1220060442.4000001</v>
      </c>
    </row>
    <row r="71" spans="7:22" x14ac:dyDescent="0.25">
      <c r="I71" s="6" t="s">
        <v>64</v>
      </c>
      <c r="J71" s="3">
        <f t="shared" si="6"/>
        <v>73095920.620000005</v>
      </c>
      <c r="K71" s="3">
        <f t="shared" si="6"/>
        <v>-67458916.039999992</v>
      </c>
      <c r="L71" s="3">
        <f t="shared" si="6"/>
        <v>-103625807.10999998</v>
      </c>
      <c r="M71" s="3">
        <f t="shared" si="6"/>
        <v>17159779.849999994</v>
      </c>
      <c r="N71" s="3">
        <f t="shared" si="6"/>
        <v>73185469.170000002</v>
      </c>
      <c r="O71" s="3">
        <f t="shared" si="6"/>
        <v>71883601.299999997</v>
      </c>
      <c r="P71" s="3">
        <f t="shared" si="6"/>
        <v>0</v>
      </c>
      <c r="Q71" s="3">
        <f t="shared" si="6"/>
        <v>0</v>
      </c>
      <c r="R71" s="3">
        <f t="shared" si="6"/>
        <v>0</v>
      </c>
      <c r="S71" s="3">
        <f t="shared" si="6"/>
        <v>0</v>
      </c>
      <c r="T71" s="3">
        <f t="shared" si="6"/>
        <v>0</v>
      </c>
      <c r="U71" s="3">
        <f t="shared" si="6"/>
        <v>0</v>
      </c>
      <c r="V71" s="3">
        <f t="shared" si="7"/>
        <v>64240047.790000021</v>
      </c>
    </row>
    <row r="72" spans="7:22" x14ac:dyDescent="0.25">
      <c r="I72" s="6" t="s">
        <v>65</v>
      </c>
      <c r="J72" s="3">
        <f t="shared" si="6"/>
        <v>0</v>
      </c>
      <c r="K72" s="3">
        <f t="shared" si="6"/>
        <v>0</v>
      </c>
      <c r="L72" s="3">
        <f t="shared" si="6"/>
        <v>0</v>
      </c>
      <c r="M72" s="3">
        <f t="shared" si="6"/>
        <v>0</v>
      </c>
      <c r="N72" s="3">
        <f t="shared" si="6"/>
        <v>-0.39999997615814209</v>
      </c>
      <c r="O72" s="3">
        <f t="shared" si="6"/>
        <v>-8037196.7599999905</v>
      </c>
      <c r="P72" s="3">
        <f t="shared" si="6"/>
        <v>0</v>
      </c>
      <c r="Q72" s="3">
        <f t="shared" si="6"/>
        <v>0</v>
      </c>
      <c r="R72" s="3">
        <f t="shared" si="6"/>
        <v>0</v>
      </c>
      <c r="S72" s="3">
        <f t="shared" si="6"/>
        <v>0</v>
      </c>
      <c r="T72" s="3">
        <f t="shared" si="6"/>
        <v>0</v>
      </c>
      <c r="U72" s="3">
        <f t="shared" si="6"/>
        <v>0</v>
      </c>
      <c r="V72" s="3">
        <f t="shared" si="7"/>
        <v>-8037197.1599999666</v>
      </c>
    </row>
    <row r="73" spans="7:22" x14ac:dyDescent="0.25">
      <c r="I73" s="6" t="s">
        <v>66</v>
      </c>
      <c r="J73" s="3">
        <f t="shared" si="6"/>
        <v>0</v>
      </c>
      <c r="K73" s="3">
        <f t="shared" si="6"/>
        <v>0</v>
      </c>
      <c r="L73" s="3">
        <f t="shared" si="6"/>
        <v>16044575</v>
      </c>
      <c r="M73" s="3">
        <f t="shared" si="6"/>
        <v>122960907</v>
      </c>
      <c r="N73" s="3">
        <f t="shared" si="6"/>
        <v>-1247020004</v>
      </c>
      <c r="O73" s="3">
        <f t="shared" si="6"/>
        <v>355461427</v>
      </c>
      <c r="P73" s="3">
        <f t="shared" si="6"/>
        <v>0</v>
      </c>
      <c r="Q73" s="3">
        <f t="shared" si="6"/>
        <v>0</v>
      </c>
      <c r="R73" s="3">
        <f t="shared" si="6"/>
        <v>0</v>
      </c>
      <c r="S73" s="3">
        <f t="shared" si="6"/>
        <v>0</v>
      </c>
      <c r="T73" s="3">
        <f t="shared" si="6"/>
        <v>0</v>
      </c>
      <c r="U73" s="3">
        <f t="shared" si="6"/>
        <v>0</v>
      </c>
      <c r="V73" s="3">
        <f t="shared" si="7"/>
        <v>-752553095</v>
      </c>
    </row>
    <row r="74" spans="7:22" x14ac:dyDescent="0.25">
      <c r="I74" s="6" t="s">
        <v>67</v>
      </c>
      <c r="J74" s="3">
        <f t="shared" si="6"/>
        <v>0</v>
      </c>
      <c r="K74" s="3">
        <f t="shared" si="6"/>
        <v>0</v>
      </c>
      <c r="L74" s="3">
        <f t="shared" si="6"/>
        <v>11335673</v>
      </c>
      <c r="M74" s="3">
        <f t="shared" si="6"/>
        <v>0</v>
      </c>
      <c r="N74" s="3">
        <f t="shared" si="6"/>
        <v>0</v>
      </c>
      <c r="O74" s="3">
        <f t="shared" si="6"/>
        <v>-99758238</v>
      </c>
      <c r="P74" s="3">
        <f t="shared" si="6"/>
        <v>0</v>
      </c>
      <c r="Q74" s="3">
        <f t="shared" si="6"/>
        <v>0</v>
      </c>
      <c r="R74" s="3">
        <f t="shared" si="6"/>
        <v>0</v>
      </c>
      <c r="S74" s="3">
        <f t="shared" si="6"/>
        <v>0</v>
      </c>
      <c r="T74" s="3">
        <f t="shared" si="6"/>
        <v>0</v>
      </c>
      <c r="U74" s="3">
        <f t="shared" si="6"/>
        <v>0</v>
      </c>
      <c r="V74" s="3">
        <f t="shared" ref="V74:V85" si="8">SUM(J74:U74)</f>
        <v>-88422565</v>
      </c>
    </row>
    <row r="75" spans="7:22" x14ac:dyDescent="0.25">
      <c r="I75" s="6" t="s">
        <v>68</v>
      </c>
      <c r="J75" s="3">
        <f t="shared" si="6"/>
        <v>170878209</v>
      </c>
      <c r="K75" s="3">
        <f t="shared" si="6"/>
        <v>181528912</v>
      </c>
      <c r="L75" s="3">
        <f t="shared" si="6"/>
        <v>189811248</v>
      </c>
      <c r="M75" s="3">
        <f t="shared" si="6"/>
        <v>192350165</v>
      </c>
      <c r="N75" s="3">
        <f t="shared" si="6"/>
        <v>176263972</v>
      </c>
      <c r="O75" s="3">
        <f t="shared" si="6"/>
        <v>193562509</v>
      </c>
      <c r="P75" s="3">
        <f t="shared" si="6"/>
        <v>0</v>
      </c>
      <c r="Q75" s="3">
        <f t="shared" si="6"/>
        <v>0</v>
      </c>
      <c r="R75" s="3">
        <f t="shared" si="6"/>
        <v>0</v>
      </c>
      <c r="S75" s="3">
        <f t="shared" si="6"/>
        <v>0</v>
      </c>
      <c r="T75" s="3">
        <f t="shared" si="6"/>
        <v>0</v>
      </c>
      <c r="U75" s="3">
        <f t="shared" si="6"/>
        <v>0</v>
      </c>
      <c r="V75" s="3">
        <f t="shared" si="8"/>
        <v>1104395015</v>
      </c>
    </row>
    <row r="76" spans="7:22" x14ac:dyDescent="0.25">
      <c r="I76" s="6" t="s">
        <v>69</v>
      </c>
      <c r="J76" s="3">
        <f t="shared" si="6"/>
        <v>28319082</v>
      </c>
      <c r="K76" s="3">
        <f t="shared" si="6"/>
        <v>60551930</v>
      </c>
      <c r="L76" s="3">
        <f t="shared" si="6"/>
        <v>105205862</v>
      </c>
      <c r="M76" s="3">
        <f t="shared" si="6"/>
        <v>60733070</v>
      </c>
      <c r="N76" s="3">
        <f t="shared" si="6"/>
        <v>17267087</v>
      </c>
      <c r="O76" s="3">
        <f t="shared" si="6"/>
        <v>118268261</v>
      </c>
      <c r="P76" s="3">
        <f t="shared" si="6"/>
        <v>0</v>
      </c>
      <c r="Q76" s="3">
        <f t="shared" si="6"/>
        <v>0</v>
      </c>
      <c r="R76" s="3">
        <f t="shared" si="6"/>
        <v>0</v>
      </c>
      <c r="S76" s="3">
        <f t="shared" si="6"/>
        <v>0</v>
      </c>
      <c r="T76" s="3">
        <f t="shared" si="6"/>
        <v>0</v>
      </c>
      <c r="U76" s="3">
        <f t="shared" si="6"/>
        <v>0</v>
      </c>
      <c r="V76" s="3">
        <f t="shared" si="8"/>
        <v>390345292</v>
      </c>
    </row>
    <row r="77" spans="7:22" x14ac:dyDescent="0.25">
      <c r="I77" s="6" t="s">
        <v>70</v>
      </c>
      <c r="J77" s="3">
        <f t="shared" si="6"/>
        <v>0</v>
      </c>
      <c r="K77" s="3">
        <f t="shared" si="6"/>
        <v>0</v>
      </c>
      <c r="L77" s="3">
        <f t="shared" si="6"/>
        <v>0</v>
      </c>
      <c r="M77" s="3">
        <f t="shared" si="6"/>
        <v>0</v>
      </c>
      <c r="N77" s="3">
        <f t="shared" si="6"/>
        <v>0</v>
      </c>
      <c r="O77" s="3">
        <f t="shared" si="6"/>
        <v>0</v>
      </c>
      <c r="P77" s="3">
        <f t="shared" si="6"/>
        <v>0</v>
      </c>
      <c r="Q77" s="3">
        <f t="shared" si="6"/>
        <v>0</v>
      </c>
      <c r="R77" s="3">
        <f t="shared" si="6"/>
        <v>0</v>
      </c>
      <c r="S77" s="3">
        <f t="shared" si="6"/>
        <v>0</v>
      </c>
      <c r="T77" s="3">
        <f t="shared" si="6"/>
        <v>0</v>
      </c>
      <c r="U77" s="3">
        <f t="shared" si="6"/>
        <v>0</v>
      </c>
      <c r="V77" s="3">
        <f t="shared" si="8"/>
        <v>0</v>
      </c>
    </row>
    <row r="78" spans="7:22" x14ac:dyDescent="0.25">
      <c r="I78" s="6" t="s">
        <v>71</v>
      </c>
      <c r="J78" s="3">
        <f t="shared" si="6"/>
        <v>4764728</v>
      </c>
      <c r="K78" s="3">
        <f t="shared" si="6"/>
        <v>984059</v>
      </c>
      <c r="L78" s="3">
        <f t="shared" si="6"/>
        <v>13161022</v>
      </c>
      <c r="M78" s="3">
        <f t="shared" si="6"/>
        <v>-32667106</v>
      </c>
      <c r="N78" s="3">
        <f t="shared" si="6"/>
        <v>-96323928</v>
      </c>
      <c r="O78" s="3">
        <f t="shared" si="6"/>
        <v>-2792657</v>
      </c>
      <c r="P78" s="3">
        <f t="shared" si="6"/>
        <v>0</v>
      </c>
      <c r="Q78" s="3">
        <f t="shared" si="6"/>
        <v>0</v>
      </c>
      <c r="R78" s="3">
        <f t="shared" si="6"/>
        <v>0</v>
      </c>
      <c r="S78" s="3">
        <f t="shared" si="6"/>
        <v>0</v>
      </c>
      <c r="T78" s="3">
        <f t="shared" si="6"/>
        <v>0</v>
      </c>
      <c r="U78" s="3">
        <f t="shared" si="6"/>
        <v>0</v>
      </c>
      <c r="V78" s="3">
        <f t="shared" si="8"/>
        <v>-112873882</v>
      </c>
    </row>
    <row r="79" spans="7:22" x14ac:dyDescent="0.25">
      <c r="G79" t="s">
        <v>2142</v>
      </c>
      <c r="I79" s="6" t="s">
        <v>1816</v>
      </c>
      <c r="J79" s="3">
        <f>-IFERROR(VLOOKUP($I79,$I$47:$U$67,MATCH(J$68,$I$47:$U$47,0),0),0)+IFERROR(VLOOKUP($I79,$I$2:$U$23,MATCH(J$68,$I$2:$U$2,0),0),0)+IFERROR(VLOOKUP("DOH",$I$2:$U$23,MATCH(J$68,$I$2:$U$2,0),0),0)</f>
        <v>72276858</v>
      </c>
      <c r="K79" s="3">
        <f t="shared" ref="K79:U79" si="9">-IFERROR(VLOOKUP($I79,$I$47:$U$67,MATCH(K$68,$I$47:$U$47,0),0),0)+IFERROR(VLOOKUP($I79,$I$2:$U$23,MATCH(K$68,$I$2:$U$2,0),0),0)+IFERROR(VLOOKUP("DOH",$I$2:$U$23,MATCH(K$68,$I$2:$U$2,0),0),0)</f>
        <v>130992419</v>
      </c>
      <c r="L79" s="3">
        <f t="shared" si="9"/>
        <v>109478762</v>
      </c>
      <c r="M79" s="3">
        <f t="shared" si="9"/>
        <v>160464177</v>
      </c>
      <c r="N79" s="3">
        <f t="shared" si="9"/>
        <v>226861512</v>
      </c>
      <c r="O79" s="3">
        <f t="shared" si="9"/>
        <v>138491481</v>
      </c>
      <c r="P79" s="3">
        <f t="shared" si="9"/>
        <v>0</v>
      </c>
      <c r="Q79" s="3">
        <f t="shared" si="9"/>
        <v>0</v>
      </c>
      <c r="R79" s="3">
        <f t="shared" si="9"/>
        <v>0</v>
      </c>
      <c r="S79" s="3">
        <f t="shared" si="9"/>
        <v>0</v>
      </c>
      <c r="T79" s="3">
        <f t="shared" si="9"/>
        <v>0</v>
      </c>
      <c r="U79" s="3">
        <f t="shared" si="9"/>
        <v>0</v>
      </c>
      <c r="V79" s="3">
        <f t="shared" ref="V79" si="10">SUM(J79:U79)</f>
        <v>838565209</v>
      </c>
    </row>
    <row r="80" spans="7:22" x14ac:dyDescent="0.25">
      <c r="I80" s="6" t="s">
        <v>72</v>
      </c>
      <c r="J80" s="3">
        <f t="shared" ref="J80:U84" si="11">-IFERROR(VLOOKUP($I80,$I$47:$U$67,MATCH(J$68,$I$47:$U$47,0),0),0)+IFERROR(VLOOKUP($I80,$I$2:$U$23,MATCH(J$68,$I$2:$U$2,0),0),0)</f>
        <v>-600778533</v>
      </c>
      <c r="K80" s="3">
        <f t="shared" si="11"/>
        <v>-134207520</v>
      </c>
      <c r="L80" s="3">
        <f t="shared" si="11"/>
        <v>-49467030.5</v>
      </c>
      <c r="M80" s="3">
        <f t="shared" si="11"/>
        <v>-360928844.5</v>
      </c>
      <c r="N80" s="3">
        <f t="shared" si="11"/>
        <v>-170016262</v>
      </c>
      <c r="O80" s="3">
        <f t="shared" si="11"/>
        <v>-50441715</v>
      </c>
      <c r="P80" s="3">
        <f t="shared" si="11"/>
        <v>0</v>
      </c>
      <c r="Q80" s="3">
        <f t="shared" si="11"/>
        <v>0</v>
      </c>
      <c r="R80" s="3">
        <f t="shared" si="11"/>
        <v>0</v>
      </c>
      <c r="S80" s="3">
        <f t="shared" si="11"/>
        <v>0</v>
      </c>
      <c r="T80" s="3">
        <f t="shared" si="11"/>
        <v>0</v>
      </c>
      <c r="U80" s="3">
        <f t="shared" si="11"/>
        <v>0</v>
      </c>
      <c r="V80" s="3">
        <f t="shared" si="8"/>
        <v>-1365839905</v>
      </c>
    </row>
    <row r="81" spans="9:22" x14ac:dyDescent="0.25">
      <c r="I81" s="6" t="s">
        <v>73</v>
      </c>
      <c r="J81" s="3">
        <f t="shared" si="11"/>
        <v>-9153737.1599999964</v>
      </c>
      <c r="K81" s="3">
        <f t="shared" si="11"/>
        <v>23426528.670000017</v>
      </c>
      <c r="L81" s="3">
        <f t="shared" si="11"/>
        <v>-30591643.599999994</v>
      </c>
      <c r="M81" s="3">
        <f t="shared" si="11"/>
        <v>39984784.599999994</v>
      </c>
      <c r="N81" s="3">
        <f t="shared" si="11"/>
        <v>-74711871.5</v>
      </c>
      <c r="O81" s="3">
        <f t="shared" si="11"/>
        <v>-52997647.099999994</v>
      </c>
      <c r="P81" s="3">
        <f t="shared" si="11"/>
        <v>0</v>
      </c>
      <c r="Q81" s="3">
        <f t="shared" si="11"/>
        <v>0</v>
      </c>
      <c r="R81" s="3">
        <f t="shared" si="11"/>
        <v>0</v>
      </c>
      <c r="S81" s="3">
        <f t="shared" si="11"/>
        <v>0</v>
      </c>
      <c r="T81" s="3">
        <f t="shared" si="11"/>
        <v>0</v>
      </c>
      <c r="U81" s="3">
        <f t="shared" si="11"/>
        <v>0</v>
      </c>
      <c r="V81" s="3">
        <f t="shared" si="8"/>
        <v>-104043586.08999997</v>
      </c>
    </row>
    <row r="82" spans="9:22" x14ac:dyDescent="0.25">
      <c r="I82" s="6" t="s">
        <v>1623</v>
      </c>
      <c r="J82" s="3">
        <f t="shared" si="11"/>
        <v>-288986146</v>
      </c>
      <c r="K82" s="3">
        <f t="shared" si="11"/>
        <v>288986146</v>
      </c>
      <c r="L82" s="3">
        <f t="shared" si="11"/>
        <v>0</v>
      </c>
      <c r="M82" s="3">
        <f t="shared" si="11"/>
        <v>0</v>
      </c>
      <c r="N82" s="3">
        <f t="shared" si="11"/>
        <v>-82829710</v>
      </c>
      <c r="O82" s="3">
        <f t="shared" si="11"/>
        <v>-206156436</v>
      </c>
      <c r="P82" s="3">
        <f t="shared" si="11"/>
        <v>0</v>
      </c>
      <c r="Q82" s="3">
        <f t="shared" si="11"/>
        <v>0</v>
      </c>
      <c r="R82" s="3">
        <f t="shared" si="11"/>
        <v>0</v>
      </c>
      <c r="S82" s="3">
        <f t="shared" si="11"/>
        <v>0</v>
      </c>
      <c r="T82" s="3">
        <f t="shared" si="11"/>
        <v>0</v>
      </c>
      <c r="U82" s="3">
        <f t="shared" si="11"/>
        <v>0</v>
      </c>
      <c r="V82" s="3">
        <f t="shared" si="8"/>
        <v>-288986146</v>
      </c>
    </row>
    <row r="83" spans="9:22" x14ac:dyDescent="0.25">
      <c r="I83" s="6" t="s">
        <v>74</v>
      </c>
      <c r="J83" s="3">
        <f t="shared" si="11"/>
        <v>45730726</v>
      </c>
      <c r="K83" s="3">
        <f t="shared" si="11"/>
        <v>0</v>
      </c>
      <c r="L83" s="3">
        <f t="shared" si="11"/>
        <v>0</v>
      </c>
      <c r="M83" s="3">
        <f t="shared" si="11"/>
        <v>0</v>
      </c>
      <c r="N83" s="3">
        <f t="shared" si="11"/>
        <v>-45730726</v>
      </c>
      <c r="O83" s="3">
        <f t="shared" si="11"/>
        <v>0</v>
      </c>
      <c r="P83" s="3">
        <f t="shared" si="11"/>
        <v>0</v>
      </c>
      <c r="Q83" s="3">
        <f t="shared" si="11"/>
        <v>0</v>
      </c>
      <c r="R83" s="3">
        <f t="shared" si="11"/>
        <v>0</v>
      </c>
      <c r="S83" s="3">
        <f t="shared" si="11"/>
        <v>0</v>
      </c>
      <c r="T83" s="3">
        <f t="shared" si="11"/>
        <v>0</v>
      </c>
      <c r="U83" s="3">
        <f t="shared" si="11"/>
        <v>0</v>
      </c>
      <c r="V83" s="3">
        <f t="shared" ref="V83" si="12">SUM(J83:U83)</f>
        <v>0</v>
      </c>
    </row>
    <row r="84" spans="9:22" x14ac:dyDescent="0.25">
      <c r="I84" s="6" t="s">
        <v>76</v>
      </c>
      <c r="J84" s="3">
        <f t="shared" si="11"/>
        <v>555957</v>
      </c>
      <c r="K84" s="3">
        <f t="shared" si="11"/>
        <v>2772170</v>
      </c>
      <c r="L84" s="3">
        <f t="shared" si="11"/>
        <v>4725808</v>
      </c>
      <c r="M84" s="3">
        <f t="shared" si="11"/>
        <v>3385902</v>
      </c>
      <c r="N84" s="3">
        <f t="shared" si="11"/>
        <v>2865900</v>
      </c>
      <c r="O84" s="3">
        <f t="shared" si="11"/>
        <v>2541355</v>
      </c>
      <c r="P84" s="3">
        <f t="shared" si="11"/>
        <v>0</v>
      </c>
      <c r="Q84" s="3">
        <f t="shared" si="11"/>
        <v>0</v>
      </c>
      <c r="R84" s="3">
        <f t="shared" si="11"/>
        <v>0</v>
      </c>
      <c r="S84" s="3">
        <f t="shared" si="11"/>
        <v>0</v>
      </c>
      <c r="T84" s="3">
        <f t="shared" si="11"/>
        <v>0</v>
      </c>
      <c r="U84" s="3">
        <f t="shared" si="11"/>
        <v>0</v>
      </c>
      <c r="V84" s="3">
        <f t="shared" si="8"/>
        <v>16847092</v>
      </c>
    </row>
    <row r="85" spans="9:22" x14ac:dyDescent="0.25">
      <c r="I85" s="6" t="s">
        <v>101</v>
      </c>
      <c r="J85" s="15">
        <f>SUM(J69:J84)</f>
        <v>-1141611405.54</v>
      </c>
      <c r="K85" s="15">
        <f t="shared" ref="K85:U85" si="13">SUM(K69:K84)</f>
        <v>407708575.63</v>
      </c>
      <c r="L85" s="15">
        <f t="shared" si="13"/>
        <v>504516113.78999996</v>
      </c>
      <c r="M85" s="15">
        <f t="shared" si="13"/>
        <v>47948285.550000042</v>
      </c>
      <c r="N85" s="15">
        <f t="shared" si="13"/>
        <v>-2084073162.8099999</v>
      </c>
      <c r="O85" s="15">
        <f t="shared" si="13"/>
        <v>313803911.34000003</v>
      </c>
      <c r="P85" s="15">
        <f t="shared" si="13"/>
        <v>0</v>
      </c>
      <c r="Q85" s="15">
        <f t="shared" si="13"/>
        <v>0</v>
      </c>
      <c r="R85" s="15">
        <f t="shared" si="13"/>
        <v>0</v>
      </c>
      <c r="S85" s="15">
        <f t="shared" si="13"/>
        <v>0</v>
      </c>
      <c r="T85" s="15">
        <f t="shared" si="13"/>
        <v>0</v>
      </c>
      <c r="U85" s="15">
        <f t="shared" si="13"/>
        <v>0</v>
      </c>
      <c r="V85" s="15">
        <f t="shared" si="8"/>
        <v>-1951707682.04</v>
      </c>
    </row>
    <row r="86" spans="9:22" x14ac:dyDescent="0.25"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9:22" x14ac:dyDescent="0.25">
      <c r="J87" s="16"/>
      <c r="K87" s="16"/>
      <c r="L87" s="16"/>
      <c r="M87" s="16"/>
      <c r="N87" s="16"/>
      <c r="O87" s="16"/>
      <c r="P87" s="16"/>
      <c r="Q87" s="16"/>
      <c r="R87" s="16"/>
    </row>
    <row r="88" spans="9:22" x14ac:dyDescent="0.25">
      <c r="J88" s="16"/>
      <c r="K88" s="16"/>
      <c r="L88" s="16"/>
      <c r="M88" s="16"/>
      <c r="N88" s="16"/>
    </row>
  </sheetData>
  <pageMargins left="0.7" right="0.7" top="0.75" bottom="0.75" header="0.3" footer="0.3"/>
  <pageSetup orientation="portrait" r:id="rId3"/>
  <ignoredErrors>
    <ignoredError sqref="J79:U79" formula="1"/>
  </ignoredError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AG708"/>
  <sheetViews>
    <sheetView showGridLines="0" zoomScale="90" zoomScaleNormal="90" workbookViewId="0">
      <selection activeCell="K85" sqref="K85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22" width="13.140625" customWidth="1"/>
    <col min="23" max="23" width="14.7109375" bestFit="1" customWidth="1"/>
    <col min="24" max="24" width="20.85546875" customWidth="1"/>
    <col min="25" max="25" width="10.42578125" customWidth="1"/>
    <col min="26" max="26" width="40.140625" customWidth="1"/>
    <col min="27" max="27" width="29.7109375" bestFit="1" customWidth="1"/>
    <col min="28" max="29" width="16.28515625" bestFit="1" customWidth="1"/>
    <col min="30" max="30" width="17.28515625" bestFit="1" customWidth="1"/>
    <col min="31" max="31" width="17.7109375" bestFit="1" customWidth="1"/>
    <col min="32" max="32" width="18.140625" bestFit="1" customWidth="1"/>
    <col min="33" max="33" width="15.42578125" bestFit="1" customWidth="1"/>
    <col min="34" max="34" width="16.28515625" bestFit="1" customWidth="1"/>
    <col min="35" max="35" width="15.85546875" bestFit="1" customWidth="1"/>
    <col min="36" max="38" width="16.28515625" bestFit="1" customWidth="1"/>
    <col min="39" max="39" width="18.140625" bestFit="1" customWidth="1"/>
    <col min="40" max="62" width="10.42578125" customWidth="1"/>
    <col min="63" max="63" width="8.85546875" customWidth="1"/>
    <col min="64" max="88" width="10.42578125" customWidth="1"/>
    <col min="89" max="89" width="9.28515625" customWidth="1"/>
    <col min="90" max="90" width="12.5703125" bestFit="1" customWidth="1"/>
  </cols>
  <sheetData>
    <row r="1" spans="9:22" ht="23.25" x14ac:dyDescent="0.35">
      <c r="I1" s="19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62</v>
      </c>
      <c r="J3" s="5">
        <v>-171901206</v>
      </c>
      <c r="K3" s="5">
        <v>229661282</v>
      </c>
      <c r="L3" s="5">
        <v>169799213</v>
      </c>
      <c r="M3" s="5">
        <v>202455970</v>
      </c>
      <c r="N3" s="5">
        <v>-76674690</v>
      </c>
      <c r="O3" s="5">
        <v>501144778</v>
      </c>
      <c r="P3" s="5"/>
      <c r="Q3" s="5"/>
      <c r="R3" s="5"/>
      <c r="S3" s="5"/>
      <c r="T3" s="5"/>
      <c r="U3" s="5"/>
      <c r="V3" s="5">
        <v>854485347</v>
      </c>
    </row>
    <row r="4" spans="9:22" x14ac:dyDescent="0.25">
      <c r="I4" s="4" t="s">
        <v>0</v>
      </c>
      <c r="J4" s="5">
        <v>-171901206</v>
      </c>
      <c r="K4" s="5">
        <v>229661282</v>
      </c>
      <c r="L4" s="5">
        <v>169799213</v>
      </c>
      <c r="M4" s="5">
        <v>202455970</v>
      </c>
      <c r="N4" s="5">
        <v>-76674690</v>
      </c>
      <c r="O4" s="5">
        <v>501144778</v>
      </c>
      <c r="P4" s="5"/>
      <c r="Q4" s="5"/>
      <c r="R4" s="5"/>
      <c r="S4" s="5"/>
      <c r="T4" s="5"/>
      <c r="U4" s="5"/>
      <c r="V4" s="5">
        <v>854485347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62</v>
      </c>
      <c r="J63" s="13">
        <f>IFERROR(VLOOKUP($I63,$I$26:$V$42,MATCH(J$62,$I$26:$V$26,0),0),0)</f>
        <v>-169531556</v>
      </c>
      <c r="K63" s="13">
        <f>IFERROR(VLOOKUP($I63,$I$26:$V$42,MATCH(K$62,$I$26:$V$26,0),0),0)</f>
        <v>229661282</v>
      </c>
      <c r="L63" s="13">
        <f t="shared" ref="L63:U63" si="0">IFERROR(VLOOKUP($I63,$I$26:$V$42,MATCH(L$62,$I$26:$V$26,0),0),0)</f>
        <v>132474079</v>
      </c>
      <c r="M63" s="13">
        <f t="shared" si="0"/>
        <v>254268998</v>
      </c>
      <c r="N63" s="13">
        <f t="shared" si="0"/>
        <v>469570424.08000004</v>
      </c>
      <c r="O63" s="13">
        <f t="shared" si="0"/>
        <v>363325639.09999996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1279768866.1800001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62</v>
      </c>
      <c r="J84" s="13">
        <f>-IFERROR(VLOOKUP($I84,$I$62:$U$80,MATCH(J$83,$I$62:$U$62,0),0),0)+IFERROR(VLOOKUP($I84,$I$2:$U$23,MATCH(J$83,$I$2:$U$2,0),0),0)</f>
        <v>-2369650</v>
      </c>
      <c r="K84" s="13">
        <f t="shared" ref="K84:U84" si="1">-IFERROR(VLOOKUP($I84,$I$62:$U$80,MATCH(K$83,$I$62:$U$62,0),0),0)+IFERROR(VLOOKUP($I84,$I$2:$U$23,MATCH(K$83,$I$2:$U$2,0),0),0)</f>
        <v>0</v>
      </c>
      <c r="L84" s="13">
        <f t="shared" si="1"/>
        <v>37325134</v>
      </c>
      <c r="M84" s="13">
        <f t="shared" si="1"/>
        <v>-51813028</v>
      </c>
      <c r="N84" s="13">
        <f t="shared" si="1"/>
        <v>-546245114.08000004</v>
      </c>
      <c r="O84" s="13">
        <f t="shared" si="1"/>
        <v>137819138.90000004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-425283519.18000001</v>
      </c>
    </row>
    <row r="86" spans="1:33" x14ac:dyDescent="0.25">
      <c r="I86" s="1" t="s">
        <v>105</v>
      </c>
      <c r="J86" t="s" vm="1">
        <v>62</v>
      </c>
      <c r="Z86" s="1" t="s">
        <v>75</v>
      </c>
      <c r="AA86" t="s" vm="16">
        <v>62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9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40" t="s">
        <v>902</v>
      </c>
      <c r="J90" t="s">
        <v>838</v>
      </c>
      <c r="K90" t="s">
        <v>3352</v>
      </c>
      <c r="L90" s="26"/>
      <c r="M90" s="5">
        <v>3550450</v>
      </c>
      <c r="N90" s="5"/>
      <c r="O90" s="5"/>
      <c r="P90" s="5"/>
      <c r="Q90" s="5"/>
      <c r="R90" s="5">
        <v>3550450</v>
      </c>
      <c r="Z90" s="4" t="s">
        <v>10331</v>
      </c>
      <c r="AA90" s="5"/>
      <c r="AB90" s="5"/>
      <c r="AC90" s="5"/>
      <c r="AD90" s="5"/>
      <c r="AE90" s="5">
        <v>1454693</v>
      </c>
      <c r="AF90" s="5"/>
      <c r="AG90" s="5">
        <v>1454693</v>
      </c>
    </row>
    <row r="91" spans="1:33" x14ac:dyDescent="0.25">
      <c r="A91" s="32" t="s">
        <v>263</v>
      </c>
      <c r="I91" s="40" t="s">
        <v>902</v>
      </c>
      <c r="J91" s="40" t="s">
        <v>56</v>
      </c>
      <c r="K91" s="27"/>
      <c r="L91" s="26">
        <v>4501515</v>
      </c>
      <c r="M91" s="5"/>
      <c r="N91" s="5">
        <v>78527700</v>
      </c>
      <c r="O91" s="5">
        <v>69916467</v>
      </c>
      <c r="P91" s="5">
        <v>8785334</v>
      </c>
      <c r="Q91" s="5">
        <v>82356400</v>
      </c>
      <c r="R91" s="5">
        <v>244087416</v>
      </c>
      <c r="Z91" s="4" t="s">
        <v>1343</v>
      </c>
      <c r="AA91" s="5">
        <v>2879620</v>
      </c>
      <c r="AB91" s="5">
        <v>0</v>
      </c>
      <c r="AC91" s="5">
        <v>8625735</v>
      </c>
      <c r="AD91" s="5">
        <v>2907750</v>
      </c>
      <c r="AE91" s="5">
        <v>2938148</v>
      </c>
      <c r="AF91" s="5">
        <v>2958094</v>
      </c>
      <c r="AG91" s="5">
        <v>20309347</v>
      </c>
    </row>
    <row r="92" spans="1:33" x14ac:dyDescent="0.25">
      <c r="I92" s="40" t="s">
        <v>902</v>
      </c>
      <c r="J92" s="40" t="s">
        <v>56</v>
      </c>
      <c r="K92" t="s">
        <v>10331</v>
      </c>
      <c r="L92" s="26"/>
      <c r="M92" s="5"/>
      <c r="N92" s="5"/>
      <c r="O92" s="5"/>
      <c r="P92" s="5">
        <v>1451666</v>
      </c>
      <c r="Q92" s="5"/>
      <c r="R92" s="5">
        <v>1451666</v>
      </c>
      <c r="Z92" s="4" t="s">
        <v>6311</v>
      </c>
      <c r="AA92" s="5"/>
      <c r="AB92" s="5"/>
      <c r="AC92" s="5"/>
      <c r="AD92" s="5"/>
      <c r="AE92" s="5">
        <v>8024040</v>
      </c>
      <c r="AF92" s="5"/>
      <c r="AG92" s="5">
        <v>8024040</v>
      </c>
    </row>
    <row r="93" spans="1:33" x14ac:dyDescent="0.25">
      <c r="I93" s="40" t="s">
        <v>902</v>
      </c>
      <c r="J93" s="40" t="s">
        <v>56</v>
      </c>
      <c r="K93" t="s">
        <v>1343</v>
      </c>
      <c r="L93" s="26">
        <v>5753880</v>
      </c>
      <c r="M93" s="5">
        <v>2879620</v>
      </c>
      <c r="N93" s="5">
        <v>-2870293</v>
      </c>
      <c r="O93" s="5">
        <v>11496028</v>
      </c>
      <c r="P93" s="5">
        <v>54127</v>
      </c>
      <c r="Q93" s="5">
        <v>2938148</v>
      </c>
      <c r="R93" s="5">
        <v>20251510</v>
      </c>
      <c r="Z93" s="4" t="s">
        <v>2879</v>
      </c>
      <c r="AA93" s="5">
        <v>0</v>
      </c>
      <c r="AB93" s="5">
        <v>0</v>
      </c>
      <c r="AC93" s="5"/>
      <c r="AD93" s="5"/>
      <c r="AE93" s="5"/>
      <c r="AF93" s="5"/>
      <c r="AG93" s="5">
        <v>0</v>
      </c>
    </row>
    <row r="94" spans="1:33" x14ac:dyDescent="0.25">
      <c r="I94" s="40" t="s">
        <v>902</v>
      </c>
      <c r="J94" s="40" t="s">
        <v>56</v>
      </c>
      <c r="K94" t="s">
        <v>6311</v>
      </c>
      <c r="L94" s="26"/>
      <c r="M94" s="5"/>
      <c r="N94" s="5"/>
      <c r="O94" s="5"/>
      <c r="P94" s="5">
        <v>8024040</v>
      </c>
      <c r="Q94" s="5"/>
      <c r="R94" s="5">
        <v>8024040</v>
      </c>
      <c r="Z94" s="4" t="s">
        <v>4668</v>
      </c>
      <c r="AA94" s="5"/>
      <c r="AB94" s="5">
        <v>7958126</v>
      </c>
      <c r="AC94" s="5">
        <v>0</v>
      </c>
      <c r="AD94" s="5"/>
      <c r="AE94" s="5"/>
      <c r="AF94" s="5"/>
      <c r="AG94" s="5">
        <v>7958126</v>
      </c>
    </row>
    <row r="95" spans="1:33" x14ac:dyDescent="0.25">
      <c r="I95" s="40" t="s">
        <v>902</v>
      </c>
      <c r="J95" s="40" t="s">
        <v>56</v>
      </c>
      <c r="K95" t="s">
        <v>2301</v>
      </c>
      <c r="L95" s="26">
        <v>7945592</v>
      </c>
      <c r="M95" s="5"/>
      <c r="N95" s="5"/>
      <c r="O95" s="5"/>
      <c r="P95" s="5"/>
      <c r="Q95" s="5"/>
      <c r="R95" s="5">
        <v>7945592</v>
      </c>
      <c r="Z95" s="4" t="s">
        <v>6266</v>
      </c>
      <c r="AA95" s="5"/>
      <c r="AB95" s="5"/>
      <c r="AC95" s="5">
        <v>7968344</v>
      </c>
      <c r="AD95" s="5"/>
      <c r="AE95" s="5"/>
      <c r="AF95" s="5"/>
      <c r="AG95" s="5">
        <v>7968344</v>
      </c>
    </row>
    <row r="96" spans="1:33" x14ac:dyDescent="0.25">
      <c r="I96" s="40" t="s">
        <v>902</v>
      </c>
      <c r="J96" s="40" t="s">
        <v>56</v>
      </c>
      <c r="K96" t="s">
        <v>2879</v>
      </c>
      <c r="L96" s="26"/>
      <c r="M96" s="5">
        <v>7941214</v>
      </c>
      <c r="N96" s="5"/>
      <c r="O96" s="5"/>
      <c r="P96" s="5"/>
      <c r="Q96" s="5"/>
      <c r="R96" s="5">
        <v>7941214</v>
      </c>
      <c r="Z96" s="4" t="s">
        <v>10520</v>
      </c>
      <c r="AA96" s="5"/>
      <c r="AB96" s="5"/>
      <c r="AC96" s="5"/>
      <c r="AD96" s="5"/>
      <c r="AE96" s="5"/>
      <c r="AF96" s="5">
        <v>8122138</v>
      </c>
      <c r="AG96" s="5">
        <v>8122138</v>
      </c>
    </row>
    <row r="97" spans="9:33" x14ac:dyDescent="0.25">
      <c r="I97" s="40" t="s">
        <v>902</v>
      </c>
      <c r="J97" s="40" t="s">
        <v>56</v>
      </c>
      <c r="K97" t="s">
        <v>4668</v>
      </c>
      <c r="L97" s="26"/>
      <c r="M97" s="5"/>
      <c r="N97" s="5">
        <v>7958126</v>
      </c>
      <c r="O97" s="5"/>
      <c r="P97" s="5"/>
      <c r="Q97" s="5"/>
      <c r="R97" s="5">
        <v>7958126</v>
      </c>
      <c r="Z97" s="4" t="s">
        <v>1602</v>
      </c>
      <c r="AA97" s="5">
        <v>1351276</v>
      </c>
      <c r="AB97" s="5">
        <v>16659278</v>
      </c>
      <c r="AC97" s="5">
        <v>6898195</v>
      </c>
      <c r="AD97" s="5">
        <v>10802700</v>
      </c>
      <c r="AE97" s="5"/>
      <c r="AF97" s="5"/>
      <c r="AG97" s="5">
        <v>35711449</v>
      </c>
    </row>
    <row r="98" spans="9:33" x14ac:dyDescent="0.25">
      <c r="I98" s="40" t="s">
        <v>902</v>
      </c>
      <c r="J98" s="40" t="s">
        <v>56</v>
      </c>
      <c r="K98" t="s">
        <v>6266</v>
      </c>
      <c r="L98" s="26"/>
      <c r="M98" s="5"/>
      <c r="N98" s="5"/>
      <c r="O98" s="5">
        <v>7968344</v>
      </c>
      <c r="P98" s="5"/>
      <c r="Q98" s="5"/>
      <c r="R98" s="5">
        <v>7968344</v>
      </c>
      <c r="Z98" s="4" t="s">
        <v>1019</v>
      </c>
      <c r="AA98" s="5">
        <v>-4910984</v>
      </c>
      <c r="AB98" s="5"/>
      <c r="AC98" s="5"/>
      <c r="AD98" s="5"/>
      <c r="AE98" s="5"/>
      <c r="AF98" s="5"/>
      <c r="AG98" s="5">
        <v>-4910984</v>
      </c>
    </row>
    <row r="99" spans="9:33" x14ac:dyDescent="0.25">
      <c r="I99" s="40" t="s">
        <v>902</v>
      </c>
      <c r="J99" s="40" t="s">
        <v>56</v>
      </c>
      <c r="K99" t="s">
        <v>10520</v>
      </c>
      <c r="L99" s="26"/>
      <c r="M99" s="5"/>
      <c r="N99" s="5"/>
      <c r="O99" s="5"/>
      <c r="P99" s="5"/>
      <c r="Q99" s="5">
        <v>8122138</v>
      </c>
      <c r="R99" s="5">
        <v>8122138</v>
      </c>
      <c r="Z99" s="4" t="s">
        <v>1172</v>
      </c>
      <c r="AA99" s="5">
        <v>-2498748</v>
      </c>
      <c r="AB99" s="5"/>
      <c r="AC99" s="5"/>
      <c r="AD99" s="5"/>
      <c r="AE99" s="5"/>
      <c r="AF99" s="5"/>
      <c r="AG99" s="5">
        <v>-2498748</v>
      </c>
    </row>
    <row r="100" spans="9:33" x14ac:dyDescent="0.25">
      <c r="I100" s="40" t="s">
        <v>902</v>
      </c>
      <c r="J100" s="40" t="s">
        <v>56</v>
      </c>
      <c r="K100" t="s">
        <v>1602</v>
      </c>
      <c r="L100" s="26"/>
      <c r="M100" s="5">
        <v>20533796</v>
      </c>
      <c r="N100" s="5">
        <v>5739776</v>
      </c>
      <c r="O100" s="5">
        <v>0</v>
      </c>
      <c r="P100" s="5"/>
      <c r="Q100" s="5"/>
      <c r="R100" s="5">
        <v>26273572</v>
      </c>
      <c r="Z100" s="4" t="s">
        <v>1419</v>
      </c>
      <c r="AA100" s="5">
        <v>-1256714</v>
      </c>
      <c r="AB100" s="5"/>
      <c r="AC100" s="5"/>
      <c r="AD100" s="5"/>
      <c r="AE100" s="5"/>
      <c r="AF100" s="5"/>
      <c r="AG100" s="5">
        <v>-1256714</v>
      </c>
    </row>
    <row r="101" spans="9:33" x14ac:dyDescent="0.25">
      <c r="I101" s="40" t="s">
        <v>902</v>
      </c>
      <c r="J101" s="40" t="s">
        <v>56</v>
      </c>
      <c r="K101" t="s">
        <v>6267</v>
      </c>
      <c r="L101" s="26"/>
      <c r="M101" s="5"/>
      <c r="N101" s="5"/>
      <c r="O101" s="5">
        <v>-1535674</v>
      </c>
      <c r="P101" s="5"/>
      <c r="Q101" s="5"/>
      <c r="R101" s="5">
        <v>-1535674</v>
      </c>
      <c r="Z101" s="4" t="s">
        <v>1521</v>
      </c>
      <c r="AA101" s="5">
        <v>-4391556</v>
      </c>
      <c r="AB101" s="5"/>
      <c r="AC101" s="5"/>
      <c r="AD101" s="5"/>
      <c r="AE101" s="5"/>
      <c r="AF101" s="5"/>
      <c r="AG101" s="5">
        <v>-4391556</v>
      </c>
    </row>
    <row r="102" spans="9:33" x14ac:dyDescent="0.25">
      <c r="I102" s="40" t="s">
        <v>902</v>
      </c>
      <c r="J102" s="40" t="s">
        <v>56</v>
      </c>
      <c r="K102" t="s">
        <v>1419</v>
      </c>
      <c r="L102" s="26"/>
      <c r="M102" s="5"/>
      <c r="N102" s="5"/>
      <c r="O102" s="5">
        <v>-1257216</v>
      </c>
      <c r="P102" s="5"/>
      <c r="Q102" s="5"/>
      <c r="R102" s="5">
        <v>-1257216</v>
      </c>
      <c r="Z102" s="4" t="s">
        <v>1770</v>
      </c>
      <c r="AA102" s="5">
        <v>-1267697</v>
      </c>
      <c r="AB102" s="5">
        <v>634298</v>
      </c>
      <c r="AC102" s="5"/>
      <c r="AD102" s="5"/>
      <c r="AE102" s="5"/>
      <c r="AF102" s="5"/>
      <c r="AG102" s="5">
        <v>-633399</v>
      </c>
    </row>
    <row r="103" spans="9:33" x14ac:dyDescent="0.25">
      <c r="I103" s="40" t="s">
        <v>902</v>
      </c>
      <c r="J103" s="40" t="s">
        <v>56</v>
      </c>
      <c r="K103" t="s">
        <v>1770</v>
      </c>
      <c r="L103" s="26"/>
      <c r="M103" s="5">
        <v>634298</v>
      </c>
      <c r="N103" s="5"/>
      <c r="O103" s="5">
        <v>-1896776</v>
      </c>
      <c r="P103" s="5"/>
      <c r="Q103" s="5"/>
      <c r="R103" s="5">
        <v>-1262478</v>
      </c>
      <c r="Z103" s="4" t="s">
        <v>2298</v>
      </c>
      <c r="AA103" s="5">
        <v>-951998</v>
      </c>
      <c r="AB103" s="5">
        <v>634849</v>
      </c>
      <c r="AC103" s="5"/>
      <c r="AD103" s="5"/>
      <c r="AE103" s="5"/>
      <c r="AF103" s="5"/>
      <c r="AG103" s="5">
        <v>-317149</v>
      </c>
    </row>
    <row r="104" spans="9:33" x14ac:dyDescent="0.25">
      <c r="I104" s="40" t="s">
        <v>902</v>
      </c>
      <c r="J104" s="40" t="s">
        <v>56</v>
      </c>
      <c r="K104" t="s">
        <v>2298</v>
      </c>
      <c r="L104" s="26">
        <v>635586</v>
      </c>
      <c r="M104" s="5">
        <v>634849</v>
      </c>
      <c r="N104" s="5"/>
      <c r="O104" s="5"/>
      <c r="P104" s="5"/>
      <c r="Q104" s="5"/>
      <c r="R104" s="5">
        <v>1270435</v>
      </c>
      <c r="Z104" s="4" t="s">
        <v>3198</v>
      </c>
      <c r="AA104" s="5">
        <v>4766897</v>
      </c>
      <c r="AB104" s="5">
        <v>-3813042</v>
      </c>
      <c r="AC104" s="5">
        <v>4766472</v>
      </c>
      <c r="AD104" s="5"/>
      <c r="AE104" s="5"/>
      <c r="AF104" s="5"/>
      <c r="AG104" s="5">
        <v>5720327</v>
      </c>
    </row>
    <row r="105" spans="9:33" x14ac:dyDescent="0.25">
      <c r="I105" s="40" t="s">
        <v>902</v>
      </c>
      <c r="J105" s="40" t="s">
        <v>56</v>
      </c>
      <c r="K105" t="s">
        <v>3198</v>
      </c>
      <c r="L105" s="26">
        <v>635954</v>
      </c>
      <c r="M105" s="5">
        <v>953855</v>
      </c>
      <c r="N105" s="5">
        <v>4766472</v>
      </c>
      <c r="O105" s="5"/>
      <c r="P105" s="5"/>
      <c r="Q105" s="5"/>
      <c r="R105" s="5">
        <v>6356281</v>
      </c>
      <c r="Z105" s="4" t="s">
        <v>3065</v>
      </c>
      <c r="AA105" s="5">
        <v>953444</v>
      </c>
      <c r="AB105" s="5">
        <v>-953444</v>
      </c>
      <c r="AC105" s="5"/>
      <c r="AD105" s="5"/>
      <c r="AE105" s="5"/>
      <c r="AF105" s="5"/>
      <c r="AG105" s="5">
        <v>0</v>
      </c>
    </row>
    <row r="106" spans="9:33" x14ac:dyDescent="0.25">
      <c r="I106" s="40" t="s">
        <v>902</v>
      </c>
      <c r="J106" s="40" t="s">
        <v>56</v>
      </c>
      <c r="K106" t="s">
        <v>6268</v>
      </c>
      <c r="L106" s="26"/>
      <c r="M106" s="5"/>
      <c r="N106" s="5">
        <v>636196</v>
      </c>
      <c r="O106" s="5">
        <v>2868605</v>
      </c>
      <c r="P106" s="5">
        <v>2548416</v>
      </c>
      <c r="Q106" s="5">
        <v>3055755</v>
      </c>
      <c r="R106" s="5">
        <v>9108972</v>
      </c>
      <c r="Z106" s="4" t="s">
        <v>6268</v>
      </c>
      <c r="AA106" s="5"/>
      <c r="AB106" s="5"/>
      <c r="AC106" s="5">
        <v>7742625</v>
      </c>
      <c r="AD106" s="5"/>
      <c r="AE106" s="5"/>
      <c r="AF106" s="5"/>
      <c r="AG106" s="5">
        <v>7742625</v>
      </c>
    </row>
    <row r="107" spans="9:33" x14ac:dyDescent="0.25">
      <c r="I107" s="40" t="s">
        <v>902</v>
      </c>
      <c r="J107" s="40" t="s">
        <v>56</v>
      </c>
      <c r="K107" t="s">
        <v>6269</v>
      </c>
      <c r="L107" s="26"/>
      <c r="M107" s="5"/>
      <c r="N107" s="5"/>
      <c r="O107" s="5">
        <v>3510733</v>
      </c>
      <c r="P107" s="5">
        <v>1921303</v>
      </c>
      <c r="Q107" s="5"/>
      <c r="R107" s="5">
        <v>5432036</v>
      </c>
      <c r="Z107" s="4" t="s">
        <v>9816</v>
      </c>
      <c r="AA107" s="5"/>
      <c r="AB107" s="5"/>
      <c r="AC107" s="5">
        <v>1366346</v>
      </c>
      <c r="AD107" s="5"/>
      <c r="AE107" s="5"/>
      <c r="AF107" s="5"/>
      <c r="AG107" s="5">
        <v>1366346</v>
      </c>
    </row>
    <row r="108" spans="9:33" x14ac:dyDescent="0.25">
      <c r="I108" s="40" t="s">
        <v>902</v>
      </c>
      <c r="J108" s="40" t="s">
        <v>56</v>
      </c>
      <c r="K108" t="s">
        <v>10521</v>
      </c>
      <c r="L108" s="26"/>
      <c r="M108" s="5"/>
      <c r="N108" s="5"/>
      <c r="O108" s="5"/>
      <c r="P108" s="5"/>
      <c r="Q108" s="5">
        <v>3423997</v>
      </c>
      <c r="R108" s="5">
        <v>3423997</v>
      </c>
      <c r="Z108" s="4" t="s">
        <v>6269</v>
      </c>
      <c r="AA108" s="5"/>
      <c r="AB108" s="5"/>
      <c r="AC108" s="5"/>
      <c r="AD108" s="5">
        <v>4617229</v>
      </c>
      <c r="AE108" s="5"/>
      <c r="AF108" s="5"/>
      <c r="AG108" s="5">
        <v>4617229</v>
      </c>
    </row>
    <row r="109" spans="9:33" x14ac:dyDescent="0.25">
      <c r="I109" s="40" t="s">
        <v>902</v>
      </c>
      <c r="J109" s="40" t="s">
        <v>56</v>
      </c>
      <c r="K109" t="s">
        <v>880</v>
      </c>
      <c r="L109" s="26">
        <v>881301</v>
      </c>
      <c r="M109" s="5"/>
      <c r="N109" s="5"/>
      <c r="O109" s="5"/>
      <c r="P109" s="5"/>
      <c r="Q109" s="5"/>
      <c r="R109" s="5">
        <v>881301</v>
      </c>
      <c r="Z109" s="4" t="s">
        <v>10521</v>
      </c>
      <c r="AA109" s="5"/>
      <c r="AB109" s="5"/>
      <c r="AC109" s="5"/>
      <c r="AD109" s="5"/>
      <c r="AE109" s="5">
        <v>2938897</v>
      </c>
      <c r="AF109" s="5"/>
      <c r="AG109" s="5">
        <v>2938897</v>
      </c>
    </row>
    <row r="110" spans="9:33" x14ac:dyDescent="0.25">
      <c r="I110" s="40" t="s">
        <v>902</v>
      </c>
      <c r="J110" s="40" t="s">
        <v>56</v>
      </c>
      <c r="K110" t="s">
        <v>881</v>
      </c>
      <c r="L110" s="26">
        <v>2089221</v>
      </c>
      <c r="M110" s="5"/>
      <c r="N110" s="5"/>
      <c r="O110" s="5"/>
      <c r="P110" s="5"/>
      <c r="Q110" s="5"/>
      <c r="R110" s="5">
        <v>2089221</v>
      </c>
      <c r="Z110" s="4" t="s">
        <v>11933</v>
      </c>
      <c r="AA110" s="5"/>
      <c r="AB110" s="5"/>
      <c r="AC110" s="5"/>
      <c r="AD110" s="5"/>
      <c r="AE110" s="5">
        <v>485100</v>
      </c>
      <c r="AF110" s="5"/>
      <c r="AG110" s="5">
        <v>485100</v>
      </c>
    </row>
    <row r="111" spans="9:33" x14ac:dyDescent="0.25">
      <c r="I111" s="40" t="s">
        <v>902</v>
      </c>
      <c r="J111" s="40" t="s">
        <v>56</v>
      </c>
      <c r="K111" t="s">
        <v>6312</v>
      </c>
      <c r="L111" s="26"/>
      <c r="M111" s="5"/>
      <c r="N111" s="5"/>
      <c r="O111" s="5"/>
      <c r="P111" s="5">
        <v>3548997</v>
      </c>
      <c r="Q111" s="5"/>
      <c r="R111" s="5">
        <v>3548997</v>
      </c>
      <c r="Z111" s="4" t="s">
        <v>12052</v>
      </c>
      <c r="AA111" s="5"/>
      <c r="AB111" s="5"/>
      <c r="AC111" s="5"/>
      <c r="AD111" s="5"/>
      <c r="AE111" s="5"/>
      <c r="AF111" s="5">
        <v>1941181</v>
      </c>
      <c r="AG111" s="5">
        <v>1941181</v>
      </c>
    </row>
    <row r="112" spans="9:33" x14ac:dyDescent="0.25">
      <c r="I112" s="40" t="s">
        <v>902</v>
      </c>
      <c r="J112" s="40" t="s">
        <v>56</v>
      </c>
      <c r="K112" t="s">
        <v>4669</v>
      </c>
      <c r="L112" s="26"/>
      <c r="M112" s="5"/>
      <c r="N112" s="5">
        <v>15378904</v>
      </c>
      <c r="O112" s="5"/>
      <c r="P112" s="5"/>
      <c r="Q112" s="5"/>
      <c r="R112" s="5">
        <v>15378904</v>
      </c>
      <c r="Z112" s="4" t="s">
        <v>13537</v>
      </c>
      <c r="AA112" s="5"/>
      <c r="AB112" s="5"/>
      <c r="AC112" s="5"/>
      <c r="AD112" s="5"/>
      <c r="AE112" s="5"/>
      <c r="AF112" s="5">
        <v>342561</v>
      </c>
      <c r="AG112" s="5">
        <v>342561</v>
      </c>
    </row>
    <row r="113" spans="9:33" x14ac:dyDescent="0.25">
      <c r="I113" s="40" t="s">
        <v>902</v>
      </c>
      <c r="J113" s="40" t="s">
        <v>56</v>
      </c>
      <c r="K113" t="s">
        <v>10501</v>
      </c>
      <c r="L113" s="26"/>
      <c r="M113" s="5"/>
      <c r="N113" s="5"/>
      <c r="O113" s="5"/>
      <c r="P113" s="5">
        <v>-3445860</v>
      </c>
      <c r="Q113" s="5"/>
      <c r="R113" s="5">
        <v>-3445860</v>
      </c>
      <c r="Z113" s="4" t="s">
        <v>880</v>
      </c>
      <c r="AA113" s="5">
        <v>0</v>
      </c>
      <c r="AB113" s="5"/>
      <c r="AC113" s="5"/>
      <c r="AD113" s="5"/>
      <c r="AE113" s="5"/>
      <c r="AF113" s="5"/>
      <c r="AG113" s="5">
        <v>0</v>
      </c>
    </row>
    <row r="114" spans="9:33" x14ac:dyDescent="0.25">
      <c r="I114" s="40" t="s">
        <v>902</v>
      </c>
      <c r="J114" s="40" t="s">
        <v>56</v>
      </c>
      <c r="K114" t="s">
        <v>1768</v>
      </c>
      <c r="L114" s="26">
        <v>671256</v>
      </c>
      <c r="M114" s="5">
        <v>5034766</v>
      </c>
      <c r="N114" s="5"/>
      <c r="O114" s="5">
        <v>-2013768</v>
      </c>
      <c r="P114" s="5"/>
      <c r="Q114" s="5"/>
      <c r="R114" s="5">
        <v>3692254</v>
      </c>
      <c r="Z114" s="4" t="s">
        <v>881</v>
      </c>
      <c r="AA114" s="5">
        <v>-3884262</v>
      </c>
      <c r="AB114" s="5"/>
      <c r="AC114" s="5"/>
      <c r="AD114" s="5"/>
      <c r="AE114" s="5"/>
      <c r="AF114" s="5"/>
      <c r="AG114" s="5">
        <v>-3884262</v>
      </c>
    </row>
    <row r="115" spans="9:33" x14ac:dyDescent="0.25">
      <c r="I115" s="40" t="s">
        <v>902</v>
      </c>
      <c r="J115" s="40" t="s">
        <v>56</v>
      </c>
      <c r="K115" t="s">
        <v>2194</v>
      </c>
      <c r="L115" s="26">
        <v>4379276</v>
      </c>
      <c r="M115" s="5"/>
      <c r="N115" s="5"/>
      <c r="O115" s="5"/>
      <c r="P115" s="5"/>
      <c r="Q115" s="5"/>
      <c r="R115" s="5">
        <v>4379276</v>
      </c>
      <c r="Z115" s="4" t="s">
        <v>882</v>
      </c>
      <c r="AA115" s="5">
        <v>-3275803</v>
      </c>
      <c r="AB115" s="5"/>
      <c r="AC115" s="5"/>
      <c r="AD115" s="5"/>
      <c r="AE115" s="5"/>
      <c r="AF115" s="5"/>
      <c r="AG115" s="5">
        <v>-3275803</v>
      </c>
    </row>
    <row r="116" spans="9:33" x14ac:dyDescent="0.25">
      <c r="I116" s="40" t="s">
        <v>902</v>
      </c>
      <c r="J116" s="40" t="s">
        <v>56</v>
      </c>
      <c r="K116" t="s">
        <v>2302</v>
      </c>
      <c r="L116" s="26">
        <v>7077553</v>
      </c>
      <c r="M116" s="5">
        <v>2696024</v>
      </c>
      <c r="N116" s="5"/>
      <c r="O116" s="5"/>
      <c r="P116" s="5"/>
      <c r="Q116" s="5"/>
      <c r="R116" s="5">
        <v>9773577</v>
      </c>
      <c r="Z116" s="4" t="s">
        <v>883</v>
      </c>
      <c r="AA116" s="5">
        <v>2505664</v>
      </c>
      <c r="AB116" s="5">
        <v>-4910984</v>
      </c>
      <c r="AC116" s="5"/>
      <c r="AD116" s="5"/>
      <c r="AE116" s="5"/>
      <c r="AF116" s="5"/>
      <c r="AG116" s="5">
        <v>-2405320</v>
      </c>
    </row>
    <row r="117" spans="9:33" x14ac:dyDescent="0.25">
      <c r="I117" s="40" t="s">
        <v>902</v>
      </c>
      <c r="J117" s="40" t="s">
        <v>56</v>
      </c>
      <c r="K117" t="s">
        <v>2303</v>
      </c>
      <c r="L117" s="26">
        <v>7419638</v>
      </c>
      <c r="M117" s="5">
        <v>1349055</v>
      </c>
      <c r="N117" s="5">
        <v>2360389</v>
      </c>
      <c r="O117" s="5"/>
      <c r="P117" s="5"/>
      <c r="Q117" s="5"/>
      <c r="R117" s="5">
        <v>11129082</v>
      </c>
      <c r="Z117" s="4" t="s">
        <v>1344</v>
      </c>
      <c r="AA117" s="5">
        <v>-10143703</v>
      </c>
      <c r="AB117" s="5"/>
      <c r="AC117" s="5"/>
      <c r="AD117" s="5"/>
      <c r="AE117" s="5"/>
      <c r="AF117" s="5"/>
      <c r="AG117" s="5">
        <v>-10143703</v>
      </c>
    </row>
    <row r="118" spans="9:33" x14ac:dyDescent="0.25">
      <c r="I118" s="40" t="s">
        <v>902</v>
      </c>
      <c r="J118" s="40" t="s">
        <v>56</v>
      </c>
      <c r="K118" t="s">
        <v>3091</v>
      </c>
      <c r="L118" s="26">
        <v>337916</v>
      </c>
      <c r="M118" s="5">
        <v>3714937</v>
      </c>
      <c r="N118" s="5"/>
      <c r="O118" s="5"/>
      <c r="P118" s="5"/>
      <c r="Q118" s="5"/>
      <c r="R118" s="5">
        <v>4052853</v>
      </c>
      <c r="Z118" s="4" t="s">
        <v>6312</v>
      </c>
      <c r="AA118" s="5"/>
      <c r="AB118" s="5"/>
      <c r="AC118" s="5"/>
      <c r="AD118" s="5">
        <v>3630878</v>
      </c>
      <c r="AE118" s="5"/>
      <c r="AF118" s="5"/>
      <c r="AG118" s="5">
        <v>3630878</v>
      </c>
    </row>
    <row r="119" spans="9:33" x14ac:dyDescent="0.25">
      <c r="I119" s="40" t="s">
        <v>902</v>
      </c>
      <c r="J119" s="40" t="s">
        <v>56</v>
      </c>
      <c r="K119" t="s">
        <v>4656</v>
      </c>
      <c r="L119" s="26"/>
      <c r="M119" s="5">
        <v>675056</v>
      </c>
      <c r="N119" s="5">
        <v>4726087</v>
      </c>
      <c r="O119" s="5"/>
      <c r="P119" s="5"/>
      <c r="Q119" s="5"/>
      <c r="R119" s="5">
        <v>5401143</v>
      </c>
      <c r="Z119" s="4" t="s">
        <v>4669</v>
      </c>
      <c r="AA119" s="5"/>
      <c r="AB119" s="5">
        <v>1670968</v>
      </c>
      <c r="AC119" s="5">
        <v>13707936</v>
      </c>
      <c r="AD119" s="5"/>
      <c r="AE119" s="5"/>
      <c r="AF119" s="5"/>
      <c r="AG119" s="5">
        <v>15378904</v>
      </c>
    </row>
    <row r="120" spans="9:33" x14ac:dyDescent="0.25">
      <c r="I120" s="40" t="s">
        <v>902</v>
      </c>
      <c r="J120" s="40" t="s">
        <v>56</v>
      </c>
      <c r="K120" t="s">
        <v>6021</v>
      </c>
      <c r="L120" s="26"/>
      <c r="M120" s="5"/>
      <c r="N120" s="5">
        <v>3046154</v>
      </c>
      <c r="O120" s="5">
        <v>3724814</v>
      </c>
      <c r="P120" s="5">
        <v>338655</v>
      </c>
      <c r="Q120" s="5"/>
      <c r="R120" s="5">
        <v>7109623</v>
      </c>
      <c r="Z120" s="4" t="s">
        <v>1645</v>
      </c>
      <c r="AA120" s="5">
        <v>-52713343</v>
      </c>
      <c r="AB120" s="5"/>
      <c r="AC120" s="5"/>
      <c r="AD120" s="5"/>
      <c r="AE120" s="5"/>
      <c r="AF120" s="5"/>
      <c r="AG120" s="5">
        <v>-52713343</v>
      </c>
    </row>
    <row r="121" spans="9:33" x14ac:dyDescent="0.25">
      <c r="I121" s="40" t="s">
        <v>902</v>
      </c>
      <c r="J121" s="40" t="s">
        <v>56</v>
      </c>
      <c r="K121" t="s">
        <v>6270</v>
      </c>
      <c r="L121" s="26"/>
      <c r="M121" s="5"/>
      <c r="N121" s="5"/>
      <c r="O121" s="5">
        <v>1354618</v>
      </c>
      <c r="P121" s="5">
        <v>6449295</v>
      </c>
      <c r="Q121" s="5"/>
      <c r="R121" s="5">
        <v>7803913</v>
      </c>
      <c r="Z121" s="4" t="s">
        <v>1421</v>
      </c>
      <c r="AA121" s="5">
        <v>-1335681</v>
      </c>
      <c r="AB121" s="5"/>
      <c r="AC121" s="5"/>
      <c r="AD121" s="5"/>
      <c r="AE121" s="5"/>
      <c r="AF121" s="5"/>
      <c r="AG121" s="5">
        <v>-1335681</v>
      </c>
    </row>
    <row r="122" spans="9:33" x14ac:dyDescent="0.25">
      <c r="I122" s="40" t="s">
        <v>902</v>
      </c>
      <c r="J122" s="40" t="s">
        <v>56</v>
      </c>
      <c r="K122" t="s">
        <v>10320</v>
      </c>
      <c r="L122" s="26"/>
      <c r="M122" s="5"/>
      <c r="N122" s="5"/>
      <c r="O122" s="5"/>
      <c r="P122" s="5">
        <v>1707597</v>
      </c>
      <c r="Q122" s="5">
        <v>343326</v>
      </c>
      <c r="R122" s="5">
        <v>2050923</v>
      </c>
      <c r="Z122" s="4" t="s">
        <v>1523</v>
      </c>
      <c r="AA122" s="5">
        <v>-8352285</v>
      </c>
      <c r="AB122" s="5"/>
      <c r="AC122" s="5"/>
      <c r="AD122" s="5"/>
      <c r="AE122" s="5"/>
      <c r="AF122" s="5"/>
      <c r="AG122" s="5">
        <v>-8352285</v>
      </c>
    </row>
    <row r="123" spans="9:33" x14ac:dyDescent="0.25">
      <c r="I123" s="40" t="s">
        <v>902</v>
      </c>
      <c r="J123" s="40" t="s">
        <v>56</v>
      </c>
      <c r="K123" t="s">
        <v>12035</v>
      </c>
      <c r="L123" s="26"/>
      <c r="M123" s="5"/>
      <c r="N123" s="5"/>
      <c r="O123" s="5"/>
      <c r="P123" s="5"/>
      <c r="Q123" s="5">
        <v>1724518</v>
      </c>
      <c r="R123" s="5">
        <v>1724518</v>
      </c>
      <c r="Z123" s="4" t="s">
        <v>1603</v>
      </c>
      <c r="AA123" s="5">
        <v>-4697629</v>
      </c>
      <c r="AB123" s="5"/>
      <c r="AC123" s="5"/>
      <c r="AD123" s="5"/>
      <c r="AE123" s="5"/>
      <c r="AF123" s="5"/>
      <c r="AG123" s="5">
        <v>-4697629</v>
      </c>
    </row>
    <row r="124" spans="9:33" x14ac:dyDescent="0.25">
      <c r="I124" s="40" t="s">
        <v>902</v>
      </c>
      <c r="J124" s="40" t="s">
        <v>56</v>
      </c>
      <c r="K124" t="s">
        <v>1420</v>
      </c>
      <c r="L124" s="26">
        <v>0</v>
      </c>
      <c r="M124" s="5"/>
      <c r="N124" s="5"/>
      <c r="O124" s="5"/>
      <c r="P124" s="5"/>
      <c r="Q124" s="5"/>
      <c r="R124" s="5">
        <v>0</v>
      </c>
      <c r="Z124" s="4" t="s">
        <v>1768</v>
      </c>
      <c r="AA124" s="5">
        <v>-6043207</v>
      </c>
      <c r="AB124" s="5">
        <v>5034766</v>
      </c>
      <c r="AC124" s="5"/>
      <c r="AD124" s="5"/>
      <c r="AE124" s="5"/>
      <c r="AF124" s="5"/>
      <c r="AG124" s="5">
        <v>-1008441</v>
      </c>
    </row>
    <row r="125" spans="9:33" x14ac:dyDescent="0.25">
      <c r="I125" s="40" t="s">
        <v>902</v>
      </c>
      <c r="J125" s="40" t="s">
        <v>56</v>
      </c>
      <c r="K125" t="s">
        <v>2190</v>
      </c>
      <c r="L125" s="26"/>
      <c r="M125" s="5"/>
      <c r="N125" s="5">
        <v>3032766</v>
      </c>
      <c r="O125" s="5"/>
      <c r="P125" s="5"/>
      <c r="Q125" s="5"/>
      <c r="R125" s="5">
        <v>3032766</v>
      </c>
      <c r="Z125" s="4" t="s">
        <v>2194</v>
      </c>
      <c r="AA125" s="5">
        <v>1</v>
      </c>
      <c r="AB125" s="5"/>
      <c r="AC125" s="5"/>
      <c r="AD125" s="5"/>
      <c r="AE125" s="5"/>
      <c r="AF125" s="5"/>
      <c r="AG125" s="5">
        <v>1</v>
      </c>
    </row>
    <row r="126" spans="9:33" x14ac:dyDescent="0.25">
      <c r="I126" s="40" t="s">
        <v>902</v>
      </c>
      <c r="J126" s="40" t="s">
        <v>56</v>
      </c>
      <c r="K126" t="s">
        <v>2299</v>
      </c>
      <c r="L126" s="26">
        <v>675991</v>
      </c>
      <c r="M126" s="5"/>
      <c r="N126" s="5"/>
      <c r="O126" s="5"/>
      <c r="P126" s="5"/>
      <c r="Q126" s="5"/>
      <c r="R126" s="5">
        <v>675991</v>
      </c>
      <c r="Z126" s="4" t="s">
        <v>2302</v>
      </c>
      <c r="AA126" s="5">
        <v>-4044103</v>
      </c>
      <c r="AB126" s="5">
        <v>2696024</v>
      </c>
      <c r="AC126" s="5"/>
      <c r="AD126" s="5"/>
      <c r="AE126" s="5"/>
      <c r="AF126" s="5"/>
      <c r="AG126" s="5">
        <v>-1348079</v>
      </c>
    </row>
    <row r="127" spans="9:33" x14ac:dyDescent="0.25">
      <c r="I127" s="40" t="s">
        <v>902</v>
      </c>
      <c r="J127" s="40" t="s">
        <v>56</v>
      </c>
      <c r="K127" t="s">
        <v>6313</v>
      </c>
      <c r="L127" s="26"/>
      <c r="M127" s="5"/>
      <c r="N127" s="5"/>
      <c r="O127" s="5"/>
      <c r="P127" s="5">
        <v>1354617</v>
      </c>
      <c r="Q127" s="5"/>
      <c r="R127" s="5">
        <v>1354617</v>
      </c>
      <c r="Z127" s="4" t="s">
        <v>2303</v>
      </c>
      <c r="AA127" s="5">
        <v>-1348499</v>
      </c>
      <c r="AB127" s="5">
        <v>1349055</v>
      </c>
      <c r="AC127" s="5">
        <v>2360389</v>
      </c>
      <c r="AD127" s="5"/>
      <c r="AE127" s="5"/>
      <c r="AF127" s="5"/>
      <c r="AG127" s="5">
        <v>2360945</v>
      </c>
    </row>
    <row r="128" spans="9:33" x14ac:dyDescent="0.25">
      <c r="I128" s="40" t="s">
        <v>902</v>
      </c>
      <c r="J128" s="40" t="s">
        <v>56</v>
      </c>
      <c r="K128" t="s">
        <v>3125</v>
      </c>
      <c r="L128" s="26">
        <v>1954674</v>
      </c>
      <c r="M128" s="5"/>
      <c r="N128" s="5"/>
      <c r="O128" s="5"/>
      <c r="P128" s="5"/>
      <c r="Q128" s="5"/>
      <c r="R128" s="5">
        <v>1954674</v>
      </c>
      <c r="Z128" s="4" t="s">
        <v>3091</v>
      </c>
      <c r="AA128" s="5">
        <v>3107008</v>
      </c>
      <c r="AB128" s="5">
        <v>1</v>
      </c>
      <c r="AC128" s="5"/>
      <c r="AD128" s="5"/>
      <c r="AE128" s="5"/>
      <c r="AF128" s="5"/>
      <c r="AG128" s="5">
        <v>3107009</v>
      </c>
    </row>
    <row r="129" spans="9:33" x14ac:dyDescent="0.25">
      <c r="I129" s="40" t="s">
        <v>902</v>
      </c>
      <c r="J129" s="40" t="s">
        <v>56</v>
      </c>
      <c r="K129" t="s">
        <v>5986</v>
      </c>
      <c r="L129" s="26"/>
      <c r="M129" s="5"/>
      <c r="N129" s="5">
        <v>1958816</v>
      </c>
      <c r="O129" s="5"/>
      <c r="P129" s="5"/>
      <c r="Q129" s="5"/>
      <c r="R129" s="5">
        <v>1958816</v>
      </c>
      <c r="Z129" s="4" t="s">
        <v>2967</v>
      </c>
      <c r="AA129" s="5">
        <v>607928</v>
      </c>
      <c r="AB129" s="5">
        <v>0</v>
      </c>
      <c r="AC129" s="5"/>
      <c r="AD129" s="5"/>
      <c r="AE129" s="5"/>
      <c r="AF129" s="5"/>
      <c r="AG129" s="5">
        <v>607928</v>
      </c>
    </row>
    <row r="130" spans="9:33" x14ac:dyDescent="0.25">
      <c r="I130" s="40" t="s">
        <v>902</v>
      </c>
      <c r="J130" s="40" t="s">
        <v>56</v>
      </c>
      <c r="K130" t="s">
        <v>6271</v>
      </c>
      <c r="L130" s="26"/>
      <c r="M130" s="5"/>
      <c r="N130" s="5"/>
      <c r="O130" s="5">
        <v>1962815</v>
      </c>
      <c r="P130" s="5"/>
      <c r="Q130" s="5"/>
      <c r="R130" s="5">
        <v>1962815</v>
      </c>
      <c r="Z130" s="4" t="s">
        <v>4656</v>
      </c>
      <c r="AA130" s="5"/>
      <c r="AB130" s="5">
        <v>4928614</v>
      </c>
      <c r="AC130" s="5">
        <v>-337642</v>
      </c>
      <c r="AD130" s="5"/>
      <c r="AE130" s="5"/>
      <c r="AF130" s="5"/>
      <c r="AG130" s="5">
        <v>4590972</v>
      </c>
    </row>
    <row r="131" spans="9:33" x14ac:dyDescent="0.25">
      <c r="I131" s="40" t="s">
        <v>902</v>
      </c>
      <c r="J131" s="40" t="s">
        <v>56</v>
      </c>
      <c r="K131" t="s">
        <v>11930</v>
      </c>
      <c r="L131" s="26"/>
      <c r="M131" s="5"/>
      <c r="N131" s="5"/>
      <c r="O131" s="5"/>
      <c r="P131" s="5"/>
      <c r="Q131" s="5">
        <v>2005686</v>
      </c>
      <c r="R131" s="5">
        <v>2005686</v>
      </c>
      <c r="Z131" s="4" t="s">
        <v>6010</v>
      </c>
      <c r="AA131" s="5"/>
      <c r="AB131" s="5">
        <v>810171</v>
      </c>
      <c r="AC131" s="5"/>
      <c r="AD131" s="5"/>
      <c r="AE131" s="5"/>
      <c r="AF131" s="5"/>
      <c r="AG131" s="5">
        <v>810171</v>
      </c>
    </row>
    <row r="132" spans="9:33" x14ac:dyDescent="0.25">
      <c r="I132" s="40" t="s">
        <v>902</v>
      </c>
      <c r="J132" s="40" t="s">
        <v>56</v>
      </c>
      <c r="K132" s="27" t="s">
        <v>1342</v>
      </c>
      <c r="L132" s="26"/>
      <c r="M132" s="5">
        <v>4886067</v>
      </c>
      <c r="N132" s="5">
        <v>358575</v>
      </c>
      <c r="O132" s="5"/>
      <c r="P132" s="5"/>
      <c r="Q132" s="5"/>
      <c r="R132" s="5">
        <v>5244642</v>
      </c>
      <c r="Z132" s="4" t="s">
        <v>6021</v>
      </c>
      <c r="AA132" s="5"/>
      <c r="AB132" s="5"/>
      <c r="AC132" s="5">
        <v>6043180</v>
      </c>
      <c r="AD132" s="5"/>
      <c r="AE132" s="5"/>
      <c r="AF132" s="5"/>
      <c r="AG132" s="5">
        <v>6043180</v>
      </c>
    </row>
    <row r="133" spans="9:33" x14ac:dyDescent="0.25">
      <c r="I133" s="40" t="s">
        <v>902</v>
      </c>
      <c r="J133" s="40" t="s">
        <v>56</v>
      </c>
      <c r="K133" t="s">
        <v>630</v>
      </c>
      <c r="L133" s="26">
        <v>1480131</v>
      </c>
      <c r="M133" s="5">
        <v>1469599</v>
      </c>
      <c r="N133" s="5">
        <v>-1464839</v>
      </c>
      <c r="O133" s="5">
        <v>4410607</v>
      </c>
      <c r="P133" s="5">
        <v>2940287</v>
      </c>
      <c r="Q133" s="5">
        <v>1499469</v>
      </c>
      <c r="R133" s="5">
        <v>10335254</v>
      </c>
      <c r="Z133" s="4" t="s">
        <v>9804</v>
      </c>
      <c r="AA133" s="5"/>
      <c r="AB133" s="5"/>
      <c r="AC133" s="5">
        <v>1066443</v>
      </c>
      <c r="AD133" s="5"/>
      <c r="AE133" s="5"/>
      <c r="AF133" s="5"/>
      <c r="AG133" s="5">
        <v>1066443</v>
      </c>
    </row>
    <row r="134" spans="9:33" x14ac:dyDescent="0.25">
      <c r="I134" s="40" t="s">
        <v>902</v>
      </c>
      <c r="J134" s="40" t="s">
        <v>56</v>
      </c>
      <c r="K134" t="s">
        <v>1771</v>
      </c>
      <c r="L134" s="26"/>
      <c r="M134" s="5"/>
      <c r="N134" s="5"/>
      <c r="O134" s="5"/>
      <c r="P134" s="5"/>
      <c r="Q134" s="5">
        <v>1342685</v>
      </c>
      <c r="R134" s="5">
        <v>1342685</v>
      </c>
      <c r="Z134" s="4" t="s">
        <v>6270</v>
      </c>
      <c r="AA134" s="5"/>
      <c r="AB134" s="5"/>
      <c r="AC134" s="5"/>
      <c r="AD134" s="5">
        <v>6625676</v>
      </c>
      <c r="AE134" s="5"/>
      <c r="AF134" s="5"/>
      <c r="AG134" s="5">
        <v>6625676</v>
      </c>
    </row>
    <row r="135" spans="9:33" x14ac:dyDescent="0.25">
      <c r="I135" s="40" t="s">
        <v>902</v>
      </c>
      <c r="J135" s="40" t="s">
        <v>56</v>
      </c>
      <c r="K135" t="s">
        <v>2304</v>
      </c>
      <c r="L135" s="26"/>
      <c r="M135" s="5"/>
      <c r="N135" s="5"/>
      <c r="O135" s="5"/>
      <c r="P135" s="5"/>
      <c r="Q135" s="5">
        <v>1015964</v>
      </c>
      <c r="R135" s="5">
        <v>1015964</v>
      </c>
      <c r="Z135" s="4" t="s">
        <v>10320</v>
      </c>
      <c r="AA135" s="5"/>
      <c r="AB135" s="5"/>
      <c r="AC135" s="5"/>
      <c r="AD135" s="5"/>
      <c r="AE135" s="5">
        <v>3201659</v>
      </c>
      <c r="AF135" s="5"/>
      <c r="AG135" s="5">
        <v>3201659</v>
      </c>
    </row>
    <row r="136" spans="9:33" x14ac:dyDescent="0.25">
      <c r="I136" s="40" t="s">
        <v>902</v>
      </c>
      <c r="J136" s="40" t="s">
        <v>56</v>
      </c>
      <c r="K136" t="s">
        <v>1113</v>
      </c>
      <c r="L136" s="26">
        <v>344639</v>
      </c>
      <c r="M136" s="5"/>
      <c r="N136" s="5"/>
      <c r="O136" s="5"/>
      <c r="P136" s="5"/>
      <c r="Q136" s="5"/>
      <c r="R136" s="5">
        <v>344639</v>
      </c>
      <c r="Z136" s="4" t="s">
        <v>12035</v>
      </c>
      <c r="AA136" s="5"/>
      <c r="AB136" s="5"/>
      <c r="AC136" s="5"/>
      <c r="AD136" s="5"/>
      <c r="AE136" s="5"/>
      <c r="AF136" s="5">
        <v>1465840</v>
      </c>
      <c r="AG136" s="5">
        <v>1465840</v>
      </c>
    </row>
    <row r="137" spans="9:33" x14ac:dyDescent="0.25">
      <c r="I137" s="40" t="s">
        <v>902</v>
      </c>
      <c r="J137" s="40" t="s">
        <v>56</v>
      </c>
      <c r="K137" t="s">
        <v>1277</v>
      </c>
      <c r="L137" s="26">
        <v>1741908</v>
      </c>
      <c r="M137" s="5"/>
      <c r="N137" s="5"/>
      <c r="O137" s="5"/>
      <c r="P137" s="5"/>
      <c r="Q137" s="5"/>
      <c r="R137" s="5">
        <v>1741908</v>
      </c>
      <c r="Z137" s="4" t="s">
        <v>13546</v>
      </c>
      <c r="AA137" s="5"/>
      <c r="AB137" s="5"/>
      <c r="AC137" s="5"/>
      <c r="AD137" s="5"/>
      <c r="AE137" s="5"/>
      <c r="AF137" s="5">
        <v>258678</v>
      </c>
      <c r="AG137" s="5">
        <v>258678</v>
      </c>
    </row>
    <row r="138" spans="9:33" x14ac:dyDescent="0.25">
      <c r="I138" s="40" t="s">
        <v>902</v>
      </c>
      <c r="J138" s="40" t="s">
        <v>56</v>
      </c>
      <c r="K138" t="s">
        <v>1345</v>
      </c>
      <c r="L138" s="26">
        <v>1395414</v>
      </c>
      <c r="M138" s="5"/>
      <c r="N138" s="5"/>
      <c r="O138" s="5"/>
      <c r="P138" s="5"/>
      <c r="Q138" s="5"/>
      <c r="R138" s="5">
        <v>1395414</v>
      </c>
      <c r="Z138" s="4" t="s">
        <v>2190</v>
      </c>
      <c r="AA138" s="5">
        <v>-3032735</v>
      </c>
      <c r="AB138" s="5"/>
      <c r="AC138" s="5">
        <v>3032766</v>
      </c>
      <c r="AD138" s="5"/>
      <c r="AE138" s="5"/>
      <c r="AF138" s="5"/>
      <c r="AG138" s="5">
        <v>31</v>
      </c>
    </row>
    <row r="139" spans="9:33" x14ac:dyDescent="0.25">
      <c r="I139" s="40" t="s">
        <v>902</v>
      </c>
      <c r="J139" s="40" t="s">
        <v>56</v>
      </c>
      <c r="K139" t="s">
        <v>1772</v>
      </c>
      <c r="L139" s="26">
        <v>2108533</v>
      </c>
      <c r="M139" s="5"/>
      <c r="N139" s="5"/>
      <c r="O139" s="5"/>
      <c r="P139" s="5"/>
      <c r="Q139" s="5"/>
      <c r="R139" s="5">
        <v>2108533</v>
      </c>
      <c r="Z139" s="4" t="s">
        <v>2299</v>
      </c>
      <c r="AA139" s="5">
        <v>-2540201</v>
      </c>
      <c r="AB139" s="5"/>
      <c r="AC139" s="5"/>
      <c r="AD139" s="5"/>
      <c r="AE139" s="5"/>
      <c r="AF139" s="5"/>
      <c r="AG139" s="5">
        <v>-2540201</v>
      </c>
    </row>
    <row r="140" spans="9:33" x14ac:dyDescent="0.25">
      <c r="I140" s="40" t="s">
        <v>902</v>
      </c>
      <c r="J140" s="40" t="s">
        <v>56</v>
      </c>
      <c r="K140" t="s">
        <v>2305</v>
      </c>
      <c r="L140" s="26">
        <v>2469796</v>
      </c>
      <c r="M140" s="5"/>
      <c r="N140" s="5"/>
      <c r="O140" s="5">
        <v>2469796</v>
      </c>
      <c r="P140" s="5"/>
      <c r="Q140" s="5">
        <v>352828</v>
      </c>
      <c r="R140" s="5">
        <v>5292420</v>
      </c>
      <c r="Z140" s="4" t="s">
        <v>3092</v>
      </c>
      <c r="AA140" s="5">
        <v>101394</v>
      </c>
      <c r="AB140" s="5"/>
      <c r="AC140" s="5"/>
      <c r="AD140" s="5"/>
      <c r="AE140" s="5"/>
      <c r="AF140" s="5"/>
      <c r="AG140" s="5">
        <v>101394</v>
      </c>
    </row>
    <row r="141" spans="9:33" x14ac:dyDescent="0.25">
      <c r="I141" s="40" t="s">
        <v>902</v>
      </c>
      <c r="J141" s="40" t="s">
        <v>56</v>
      </c>
      <c r="K141" t="s">
        <v>3111</v>
      </c>
      <c r="L141" s="26"/>
      <c r="M141" s="5"/>
      <c r="N141" s="5"/>
      <c r="O141" s="5"/>
      <c r="P141" s="5"/>
      <c r="Q141" s="5">
        <v>707636</v>
      </c>
      <c r="R141" s="5">
        <v>707636</v>
      </c>
      <c r="Z141" s="4" t="s">
        <v>6313</v>
      </c>
      <c r="AA141" s="5"/>
      <c r="AB141" s="5"/>
      <c r="AC141" s="5">
        <v>1151425</v>
      </c>
      <c r="AD141" s="5"/>
      <c r="AE141" s="5"/>
      <c r="AF141" s="5"/>
      <c r="AG141" s="5">
        <v>1151425</v>
      </c>
    </row>
    <row r="142" spans="9:33" x14ac:dyDescent="0.25">
      <c r="I142" s="40" t="s">
        <v>902</v>
      </c>
      <c r="J142" s="40" t="s">
        <v>56</v>
      </c>
      <c r="K142" t="s">
        <v>4670</v>
      </c>
      <c r="L142" s="26"/>
      <c r="M142" s="5"/>
      <c r="N142" s="5"/>
      <c r="O142" s="5"/>
      <c r="P142" s="5"/>
      <c r="Q142" s="5">
        <v>353531</v>
      </c>
      <c r="R142" s="5">
        <v>353531</v>
      </c>
      <c r="Z142" s="4" t="s">
        <v>9805</v>
      </c>
      <c r="AA142" s="5"/>
      <c r="AB142" s="5"/>
      <c r="AC142" s="5">
        <v>203193</v>
      </c>
      <c r="AD142" s="5"/>
      <c r="AE142" s="5"/>
      <c r="AF142" s="5"/>
      <c r="AG142" s="5">
        <v>203193</v>
      </c>
    </row>
    <row r="143" spans="9:33" x14ac:dyDescent="0.25">
      <c r="I143" s="40" t="s">
        <v>902</v>
      </c>
      <c r="J143" s="40" t="s">
        <v>56</v>
      </c>
      <c r="K143" t="s">
        <v>6314</v>
      </c>
      <c r="L143" s="26"/>
      <c r="M143" s="5"/>
      <c r="N143" s="5"/>
      <c r="O143" s="5"/>
      <c r="P143" s="5"/>
      <c r="Q143" s="5">
        <v>1060289</v>
      </c>
      <c r="R143" s="5">
        <v>1060289</v>
      </c>
      <c r="Z143" s="4" t="s">
        <v>12053</v>
      </c>
      <c r="AA143" s="5"/>
      <c r="AB143" s="5"/>
      <c r="AC143" s="5"/>
      <c r="AD143" s="5"/>
      <c r="AE143" s="5"/>
      <c r="AF143" s="5">
        <v>3536293</v>
      </c>
      <c r="AG143" s="5">
        <v>3536293</v>
      </c>
    </row>
    <row r="144" spans="9:33" x14ac:dyDescent="0.25">
      <c r="I144" s="40" t="s">
        <v>902</v>
      </c>
      <c r="J144" s="40" t="s">
        <v>56</v>
      </c>
      <c r="K144" t="s">
        <v>10522</v>
      </c>
      <c r="L144" s="26"/>
      <c r="M144" s="5"/>
      <c r="N144" s="5"/>
      <c r="O144" s="5"/>
      <c r="P144" s="5"/>
      <c r="Q144" s="5">
        <v>712483</v>
      </c>
      <c r="R144" s="5">
        <v>712483</v>
      </c>
      <c r="Z144" s="4" t="s">
        <v>13544</v>
      </c>
      <c r="AA144" s="5"/>
      <c r="AB144" s="5"/>
      <c r="AC144" s="5"/>
      <c r="AD144" s="5"/>
      <c r="AE144" s="5"/>
      <c r="AF144" s="5">
        <v>624052</v>
      </c>
      <c r="AG144" s="5">
        <v>624052</v>
      </c>
    </row>
    <row r="145" spans="9:33" x14ac:dyDescent="0.25">
      <c r="I145" s="40" t="s">
        <v>902</v>
      </c>
      <c r="J145" s="40" t="s">
        <v>56</v>
      </c>
      <c r="K145" t="s">
        <v>6034</v>
      </c>
      <c r="L145" s="26"/>
      <c r="M145" s="5"/>
      <c r="N145" s="5"/>
      <c r="O145" s="5">
        <v>6369917</v>
      </c>
      <c r="P145" s="5"/>
      <c r="Q145" s="5"/>
      <c r="R145" s="5">
        <v>6369917</v>
      </c>
      <c r="Z145" s="4" t="s">
        <v>3125</v>
      </c>
      <c r="AA145" s="5">
        <v>1954674</v>
      </c>
      <c r="AB145" s="5"/>
      <c r="AC145" s="5"/>
      <c r="AD145" s="5"/>
      <c r="AE145" s="5"/>
      <c r="AF145" s="5"/>
      <c r="AG145" s="5">
        <v>1954674</v>
      </c>
    </row>
    <row r="146" spans="9:33" x14ac:dyDescent="0.25">
      <c r="I146" s="40" t="s">
        <v>902</v>
      </c>
      <c r="J146" s="40" t="s">
        <v>56</v>
      </c>
      <c r="K146" t="s">
        <v>4657</v>
      </c>
      <c r="L146" s="26"/>
      <c r="M146" s="5">
        <v>0</v>
      </c>
      <c r="N146" s="5"/>
      <c r="O146" s="5"/>
      <c r="P146" s="5"/>
      <c r="Q146" s="5"/>
      <c r="R146" s="5">
        <v>0</v>
      </c>
      <c r="Z146" s="4" t="s">
        <v>5986</v>
      </c>
      <c r="AA146" s="5"/>
      <c r="AB146" s="5"/>
      <c r="AC146" s="5">
        <v>1958816</v>
      </c>
      <c r="AD146" s="5"/>
      <c r="AE146" s="5"/>
      <c r="AF146" s="5"/>
      <c r="AG146" s="5">
        <v>1958816</v>
      </c>
    </row>
    <row r="147" spans="9:33" x14ac:dyDescent="0.25">
      <c r="I147" s="40" t="s">
        <v>902</v>
      </c>
      <c r="J147" s="40" t="s">
        <v>56</v>
      </c>
      <c r="K147" t="s">
        <v>1604</v>
      </c>
      <c r="L147" s="26">
        <v>8737490</v>
      </c>
      <c r="M147" s="5"/>
      <c r="N147" s="5"/>
      <c r="O147" s="5"/>
      <c r="P147" s="5"/>
      <c r="Q147" s="5"/>
      <c r="R147" s="5">
        <v>8737490</v>
      </c>
      <c r="Z147" s="4" t="s">
        <v>6271</v>
      </c>
      <c r="AA147" s="5"/>
      <c r="AB147" s="5"/>
      <c r="AC147" s="5"/>
      <c r="AD147" s="5">
        <v>1962815</v>
      </c>
      <c r="AE147" s="5"/>
      <c r="AF147" s="5"/>
      <c r="AG147" s="5">
        <v>1962815</v>
      </c>
    </row>
    <row r="148" spans="9:33" x14ac:dyDescent="0.25">
      <c r="I148" s="40" t="s">
        <v>902</v>
      </c>
      <c r="J148" s="40" t="s">
        <v>56</v>
      </c>
      <c r="K148" t="s">
        <v>6316</v>
      </c>
      <c r="L148" s="26"/>
      <c r="M148" s="5"/>
      <c r="N148" s="5"/>
      <c r="O148" s="5"/>
      <c r="P148" s="5"/>
      <c r="Q148" s="5">
        <v>3542377</v>
      </c>
      <c r="R148" s="5">
        <v>3542377</v>
      </c>
      <c r="Z148" s="4" t="s">
        <v>11930</v>
      </c>
      <c r="AA148" s="5"/>
      <c r="AB148" s="5"/>
      <c r="AC148" s="5"/>
      <c r="AD148" s="5"/>
      <c r="AE148" s="5"/>
      <c r="AF148" s="5">
        <v>2005686</v>
      </c>
      <c r="AG148" s="5">
        <v>2005686</v>
      </c>
    </row>
    <row r="149" spans="9:33" x14ac:dyDescent="0.25">
      <c r="I149" s="40" t="s">
        <v>902</v>
      </c>
      <c r="J149" s="40" t="s">
        <v>56</v>
      </c>
      <c r="K149" t="s">
        <v>970</v>
      </c>
      <c r="L149" s="26"/>
      <c r="M149" s="5"/>
      <c r="N149" s="5"/>
      <c r="O149" s="5">
        <v>8450488</v>
      </c>
      <c r="P149" s="5">
        <v>10968128</v>
      </c>
      <c r="Q149" s="5"/>
      <c r="R149" s="5">
        <v>19418616</v>
      </c>
      <c r="Z149" s="4" t="s">
        <v>1342</v>
      </c>
      <c r="AA149" s="5">
        <v>-4886067</v>
      </c>
      <c r="AB149" s="5">
        <v>4886067</v>
      </c>
      <c r="AC149" s="5">
        <v>358575</v>
      </c>
      <c r="AD149" s="5"/>
      <c r="AE149" s="5"/>
      <c r="AF149" s="5"/>
      <c r="AG149" s="5">
        <v>358575</v>
      </c>
    </row>
    <row r="150" spans="9:33" x14ac:dyDescent="0.25">
      <c r="I150" s="40" t="s">
        <v>902</v>
      </c>
      <c r="J150" s="40" t="s">
        <v>56</v>
      </c>
      <c r="K150" t="s">
        <v>1578</v>
      </c>
      <c r="L150" s="26"/>
      <c r="M150" s="5"/>
      <c r="N150" s="5"/>
      <c r="O150" s="5"/>
      <c r="P150" s="5">
        <v>20336680</v>
      </c>
      <c r="Q150" s="5"/>
      <c r="R150" s="5">
        <v>20336680</v>
      </c>
      <c r="Z150" s="4" t="s">
        <v>630</v>
      </c>
      <c r="AA150" s="5">
        <v>13267</v>
      </c>
      <c r="AB150" s="5">
        <v>0</v>
      </c>
      <c r="AC150" s="5">
        <v>2945768</v>
      </c>
      <c r="AD150" s="5">
        <v>1483955</v>
      </c>
      <c r="AE150" s="5">
        <v>1499469</v>
      </c>
      <c r="AF150" s="5">
        <v>1509648</v>
      </c>
      <c r="AG150" s="5">
        <v>7452107</v>
      </c>
    </row>
    <row r="151" spans="9:33" x14ac:dyDescent="0.25">
      <c r="I151" s="40" t="s">
        <v>902</v>
      </c>
      <c r="J151" s="40" t="s">
        <v>56</v>
      </c>
      <c r="K151" t="s">
        <v>6317</v>
      </c>
      <c r="L151" s="26"/>
      <c r="M151" s="5"/>
      <c r="N151" s="5"/>
      <c r="O151" s="5"/>
      <c r="P151" s="5"/>
      <c r="Q151" s="5">
        <v>3152402</v>
      </c>
      <c r="R151" s="5">
        <v>3152402</v>
      </c>
      <c r="Z151" s="4" t="s">
        <v>1771</v>
      </c>
      <c r="AA151" s="5">
        <v>-1342685</v>
      </c>
      <c r="AB151" s="5"/>
      <c r="AC151" s="5"/>
      <c r="AD151" s="5"/>
      <c r="AE151" s="5"/>
      <c r="AF151" s="5"/>
      <c r="AG151" s="5">
        <v>-1342685</v>
      </c>
    </row>
    <row r="152" spans="9:33" x14ac:dyDescent="0.25">
      <c r="I152" s="40" t="s">
        <v>902</v>
      </c>
      <c r="J152" s="40" t="s">
        <v>56</v>
      </c>
      <c r="K152" t="s">
        <v>1542</v>
      </c>
      <c r="L152" s="26"/>
      <c r="M152" s="5">
        <v>16853544</v>
      </c>
      <c r="N152" s="5"/>
      <c r="O152" s="5"/>
      <c r="P152" s="5"/>
      <c r="Q152" s="5"/>
      <c r="R152" s="5">
        <v>16853544</v>
      </c>
      <c r="Z152" s="4" t="s">
        <v>2304</v>
      </c>
      <c r="AA152" s="5">
        <v>-1010912</v>
      </c>
      <c r="AB152" s="5"/>
      <c r="AC152" s="5">
        <v>863569</v>
      </c>
      <c r="AD152" s="5"/>
      <c r="AE152" s="5"/>
      <c r="AF152" s="5"/>
      <c r="AG152" s="5">
        <v>-147343</v>
      </c>
    </row>
    <row r="153" spans="9:33" x14ac:dyDescent="0.25">
      <c r="I153" s="40" t="s">
        <v>902</v>
      </c>
      <c r="J153" s="40" t="s">
        <v>56</v>
      </c>
      <c r="K153" t="s">
        <v>4671</v>
      </c>
      <c r="L153" s="26"/>
      <c r="M153" s="5"/>
      <c r="N153" s="5">
        <v>8718029</v>
      </c>
      <c r="O153" s="5"/>
      <c r="P153" s="5"/>
      <c r="Q153" s="5"/>
      <c r="R153" s="5">
        <v>8718029</v>
      </c>
      <c r="Z153" s="4" t="s">
        <v>9810</v>
      </c>
      <c r="AA153" s="5"/>
      <c r="AB153" s="5"/>
      <c r="AC153" s="5">
        <v>152395</v>
      </c>
      <c r="AD153" s="5"/>
      <c r="AE153" s="5"/>
      <c r="AF153" s="5"/>
      <c r="AG153" s="5">
        <v>152395</v>
      </c>
    </row>
    <row r="154" spans="9:33" x14ac:dyDescent="0.25">
      <c r="I154" s="40" t="s">
        <v>902</v>
      </c>
      <c r="J154" s="40" t="s">
        <v>56</v>
      </c>
      <c r="K154" t="s">
        <v>6318</v>
      </c>
      <c r="L154" s="26"/>
      <c r="M154" s="5"/>
      <c r="N154" s="5"/>
      <c r="O154" s="5"/>
      <c r="P154" s="5">
        <v>4123060</v>
      </c>
      <c r="Q154" s="5"/>
      <c r="R154" s="5">
        <v>4123060</v>
      </c>
      <c r="Z154" s="4" t="s">
        <v>1113</v>
      </c>
      <c r="AA154" s="5">
        <v>0</v>
      </c>
      <c r="AB154" s="5"/>
      <c r="AC154" s="5"/>
      <c r="AD154" s="5"/>
      <c r="AE154" s="5"/>
      <c r="AF154" s="5"/>
      <c r="AG154" s="5">
        <v>0</v>
      </c>
    </row>
    <row r="155" spans="9:33" x14ac:dyDescent="0.25">
      <c r="I155" s="40" t="s">
        <v>902</v>
      </c>
      <c r="J155" s="40" t="s">
        <v>56</v>
      </c>
      <c r="K155" t="s">
        <v>12036</v>
      </c>
      <c r="L155" s="26"/>
      <c r="M155" s="5"/>
      <c r="N155" s="5"/>
      <c r="O155" s="5"/>
      <c r="P155" s="5"/>
      <c r="Q155" s="5">
        <v>3152402</v>
      </c>
      <c r="R155" s="5">
        <v>3152402</v>
      </c>
      <c r="Z155" s="4" t="s">
        <v>1277</v>
      </c>
      <c r="AA155" s="5">
        <v>0</v>
      </c>
      <c r="AB155" s="5"/>
      <c r="AC155" s="5"/>
      <c r="AD155" s="5"/>
      <c r="AE155" s="5"/>
      <c r="AF155" s="5"/>
      <c r="AG155" s="5">
        <v>0</v>
      </c>
    </row>
    <row r="156" spans="9:33" x14ac:dyDescent="0.25">
      <c r="I156" s="40" t="s">
        <v>902</v>
      </c>
      <c r="J156" s="40" t="s">
        <v>56</v>
      </c>
      <c r="K156" t="s">
        <v>12037</v>
      </c>
      <c r="L156" s="26"/>
      <c r="M156" s="5"/>
      <c r="N156" s="5"/>
      <c r="O156" s="5"/>
      <c r="P156" s="5"/>
      <c r="Q156" s="5">
        <v>-10850600</v>
      </c>
      <c r="R156" s="5">
        <v>-10850600</v>
      </c>
      <c r="Z156" s="4" t="s">
        <v>1345</v>
      </c>
      <c r="AA156" s="5">
        <v>0</v>
      </c>
      <c r="AB156" s="5"/>
      <c r="AC156" s="5"/>
      <c r="AD156" s="5"/>
      <c r="AE156" s="5"/>
      <c r="AF156" s="5"/>
      <c r="AG156" s="5">
        <v>0</v>
      </c>
    </row>
    <row r="157" spans="9:33" x14ac:dyDescent="0.25">
      <c r="I157" s="40" t="s">
        <v>902</v>
      </c>
      <c r="J157" s="40" t="s">
        <v>56</v>
      </c>
      <c r="K157" t="s">
        <v>9825</v>
      </c>
      <c r="L157" s="26"/>
      <c r="M157" s="5"/>
      <c r="N157" s="5"/>
      <c r="O157" s="5"/>
      <c r="P157" s="5">
        <v>-7567837</v>
      </c>
      <c r="Q157" s="5"/>
      <c r="R157" s="5">
        <v>-7567837</v>
      </c>
      <c r="Z157" s="4" t="s">
        <v>1772</v>
      </c>
      <c r="AA157" s="5">
        <v>0</v>
      </c>
      <c r="AB157" s="5"/>
      <c r="AC157" s="5"/>
      <c r="AD157" s="5"/>
      <c r="AE157" s="5"/>
      <c r="AF157" s="5"/>
      <c r="AG157" s="5">
        <v>0</v>
      </c>
    </row>
    <row r="158" spans="9:33" x14ac:dyDescent="0.25">
      <c r="I158" s="40" t="s">
        <v>902</v>
      </c>
      <c r="J158" s="40" t="s">
        <v>56</v>
      </c>
      <c r="K158" t="s">
        <v>10502</v>
      </c>
      <c r="L158" s="26"/>
      <c r="M158" s="5"/>
      <c r="N158" s="5"/>
      <c r="O158" s="5"/>
      <c r="P158" s="5">
        <v>-7195900</v>
      </c>
      <c r="Q158" s="5"/>
      <c r="R158" s="5">
        <v>-7195900</v>
      </c>
      <c r="Z158" s="4" t="s">
        <v>2193</v>
      </c>
      <c r="AA158" s="5">
        <v>-655573</v>
      </c>
      <c r="AB158" s="5"/>
      <c r="AC158" s="5"/>
      <c r="AD158" s="5"/>
      <c r="AE158" s="5"/>
      <c r="AF158" s="5"/>
      <c r="AG158" s="5">
        <v>-655573</v>
      </c>
    </row>
    <row r="159" spans="9:33" x14ac:dyDescent="0.25">
      <c r="I159" s="40" t="s">
        <v>902</v>
      </c>
      <c r="J159" s="40" t="s">
        <v>56</v>
      </c>
      <c r="K159" t="s">
        <v>2306</v>
      </c>
      <c r="L159" s="26"/>
      <c r="M159" s="5"/>
      <c r="N159" s="5">
        <v>2116968</v>
      </c>
      <c r="O159" s="5"/>
      <c r="P159" s="5"/>
      <c r="Q159" s="5"/>
      <c r="R159" s="5">
        <v>2116968</v>
      </c>
      <c r="Z159" s="4" t="s">
        <v>2305</v>
      </c>
      <c r="AA159" s="5">
        <v>-352828</v>
      </c>
      <c r="AB159" s="5"/>
      <c r="AC159" s="5"/>
      <c r="AD159" s="5"/>
      <c r="AE159" s="5"/>
      <c r="AF159" s="5"/>
      <c r="AG159" s="5">
        <v>-352828</v>
      </c>
    </row>
    <row r="160" spans="9:33" x14ac:dyDescent="0.25">
      <c r="I160" s="40" t="s">
        <v>902</v>
      </c>
      <c r="J160" s="40" t="s">
        <v>56</v>
      </c>
      <c r="K160" t="s">
        <v>3353</v>
      </c>
      <c r="L160" s="26"/>
      <c r="M160" s="5"/>
      <c r="N160" s="5">
        <v>2122770</v>
      </c>
      <c r="O160" s="5"/>
      <c r="P160" s="5"/>
      <c r="Q160" s="5"/>
      <c r="R160" s="5">
        <v>2122770</v>
      </c>
      <c r="Z160" s="4" t="s">
        <v>3111</v>
      </c>
      <c r="AA160" s="5">
        <v>2405729</v>
      </c>
      <c r="AB160" s="5">
        <v>-2405729</v>
      </c>
      <c r="AC160" s="5"/>
      <c r="AD160" s="5"/>
      <c r="AE160" s="5"/>
      <c r="AF160" s="5"/>
      <c r="AG160" s="5">
        <v>0</v>
      </c>
    </row>
    <row r="161" spans="9:33" x14ac:dyDescent="0.25">
      <c r="I161" s="40" t="s">
        <v>902</v>
      </c>
      <c r="J161" s="40" t="s">
        <v>56</v>
      </c>
      <c r="K161" t="s">
        <v>6320</v>
      </c>
      <c r="L161" s="26"/>
      <c r="M161" s="5"/>
      <c r="N161" s="5"/>
      <c r="O161" s="5"/>
      <c r="P161" s="5">
        <v>2483552</v>
      </c>
      <c r="Q161" s="5"/>
      <c r="R161" s="5">
        <v>2483552</v>
      </c>
      <c r="Z161" s="4" t="s">
        <v>3113</v>
      </c>
      <c r="AA161" s="5">
        <v>424540</v>
      </c>
      <c r="AB161" s="5">
        <v>-424540</v>
      </c>
      <c r="AC161" s="5"/>
      <c r="AD161" s="5"/>
      <c r="AE161" s="5"/>
      <c r="AF161" s="5"/>
      <c r="AG161" s="5">
        <v>0</v>
      </c>
    </row>
    <row r="162" spans="9:33" x14ac:dyDescent="0.25">
      <c r="I162" s="40" t="s">
        <v>902</v>
      </c>
      <c r="J162" s="40" t="s">
        <v>56</v>
      </c>
      <c r="K162" t="s">
        <v>10503</v>
      </c>
      <c r="L162" s="26"/>
      <c r="M162" s="5"/>
      <c r="N162" s="5"/>
      <c r="O162" s="5"/>
      <c r="P162" s="5">
        <v>2841451</v>
      </c>
      <c r="Q162" s="5"/>
      <c r="R162" s="5">
        <v>2841451</v>
      </c>
      <c r="Z162" s="4" t="s">
        <v>4670</v>
      </c>
      <c r="AA162" s="5"/>
      <c r="AB162" s="5">
        <v>1197917</v>
      </c>
      <c r="AC162" s="5">
        <v>-1409314</v>
      </c>
      <c r="AD162" s="5"/>
      <c r="AE162" s="5"/>
      <c r="AF162" s="5"/>
      <c r="AG162" s="5">
        <v>-211397</v>
      </c>
    </row>
    <row r="163" spans="9:33" x14ac:dyDescent="0.25">
      <c r="I163" s="40" t="s">
        <v>902</v>
      </c>
      <c r="J163" s="40" t="s">
        <v>56</v>
      </c>
      <c r="K163" t="s">
        <v>298</v>
      </c>
      <c r="L163" s="26">
        <v>52007287</v>
      </c>
      <c r="M163" s="5">
        <v>41489694</v>
      </c>
      <c r="N163" s="5">
        <v>50746003</v>
      </c>
      <c r="O163" s="5">
        <v>48907609</v>
      </c>
      <c r="P163" s="5">
        <v>52580365</v>
      </c>
      <c r="Q163" s="5">
        <v>36268518</v>
      </c>
      <c r="R163" s="5">
        <v>281999476</v>
      </c>
      <c r="Z163" s="4" t="s">
        <v>6009</v>
      </c>
      <c r="AA163" s="5"/>
      <c r="AB163" s="5">
        <v>211397</v>
      </c>
      <c r="AC163" s="5"/>
      <c r="AD163" s="5"/>
      <c r="AE163" s="5"/>
      <c r="AF163" s="5"/>
      <c r="AG163" s="5">
        <v>211397</v>
      </c>
    </row>
    <row r="164" spans="9:33" x14ac:dyDescent="0.25">
      <c r="I164" s="40" t="s">
        <v>902</v>
      </c>
      <c r="J164" s="40" t="s">
        <v>56</v>
      </c>
      <c r="K164" t="s">
        <v>10504</v>
      </c>
      <c r="L164" s="26"/>
      <c r="M164" s="5"/>
      <c r="N164" s="5"/>
      <c r="O164" s="5"/>
      <c r="P164" s="5">
        <v>-17948871</v>
      </c>
      <c r="Q164" s="5"/>
      <c r="R164" s="5">
        <v>-17948871</v>
      </c>
      <c r="Z164" s="4" t="s">
        <v>6314</v>
      </c>
      <c r="AA164" s="5"/>
      <c r="AB164" s="5"/>
      <c r="AC164" s="5">
        <v>2104796</v>
      </c>
      <c r="AD164" s="5"/>
      <c r="AE164" s="5"/>
      <c r="AF164" s="5"/>
      <c r="AG164" s="5">
        <v>2104796</v>
      </c>
    </row>
    <row r="165" spans="9:33" x14ac:dyDescent="0.25">
      <c r="I165" s="40" t="s">
        <v>902</v>
      </c>
      <c r="J165" s="40" t="s">
        <v>56</v>
      </c>
      <c r="K165" t="s">
        <v>6272</v>
      </c>
      <c r="L165" s="26"/>
      <c r="M165" s="5"/>
      <c r="N165" s="5">
        <v>4843740</v>
      </c>
      <c r="O165" s="5"/>
      <c r="P165" s="5"/>
      <c r="Q165" s="5"/>
      <c r="R165" s="5">
        <v>4843740</v>
      </c>
      <c r="Z165" s="4" t="s">
        <v>9768</v>
      </c>
      <c r="AA165" s="5"/>
      <c r="AB165" s="5"/>
      <c r="AC165" s="5">
        <v>371435</v>
      </c>
      <c r="AD165" s="5"/>
      <c r="AE165" s="5"/>
      <c r="AF165" s="5"/>
      <c r="AG165" s="5">
        <v>371435</v>
      </c>
    </row>
    <row r="166" spans="9:33" x14ac:dyDescent="0.25">
      <c r="I166" s="40" t="s">
        <v>902</v>
      </c>
      <c r="J166" s="40" t="s">
        <v>56</v>
      </c>
      <c r="K166" t="s">
        <v>6273</v>
      </c>
      <c r="L166" s="26"/>
      <c r="M166" s="5"/>
      <c r="N166" s="5">
        <v>-5114695</v>
      </c>
      <c r="O166" s="5"/>
      <c r="P166" s="5"/>
      <c r="Q166" s="5"/>
      <c r="R166" s="5">
        <v>-5114695</v>
      </c>
      <c r="Z166" s="4" t="s">
        <v>10522</v>
      </c>
      <c r="AA166" s="5"/>
      <c r="AB166" s="5"/>
      <c r="AC166" s="5"/>
      <c r="AD166" s="5"/>
      <c r="AE166" s="5">
        <v>1829026</v>
      </c>
      <c r="AF166" s="5"/>
      <c r="AG166" s="5">
        <v>1829026</v>
      </c>
    </row>
    <row r="167" spans="9:33" x14ac:dyDescent="0.25">
      <c r="I167" s="40" t="s">
        <v>902</v>
      </c>
      <c r="J167" s="40" t="s">
        <v>56</v>
      </c>
      <c r="K167" t="s">
        <v>2188</v>
      </c>
      <c r="L167" s="26">
        <v>352828</v>
      </c>
      <c r="M167" s="5"/>
      <c r="N167" s="5"/>
      <c r="O167" s="5"/>
      <c r="P167" s="5"/>
      <c r="Q167" s="5"/>
      <c r="R167" s="5">
        <v>352828</v>
      </c>
      <c r="Z167" s="4" t="s">
        <v>11934</v>
      </c>
      <c r="AA167" s="5"/>
      <c r="AB167" s="5"/>
      <c r="AC167" s="5"/>
      <c r="AD167" s="5"/>
      <c r="AE167" s="5">
        <v>322769</v>
      </c>
      <c r="AF167" s="5"/>
      <c r="AG167" s="5">
        <v>322769</v>
      </c>
    </row>
    <row r="168" spans="9:33" x14ac:dyDescent="0.25">
      <c r="I168" s="40" t="s">
        <v>902</v>
      </c>
      <c r="J168" s="40" t="s">
        <v>56</v>
      </c>
      <c r="K168" t="s">
        <v>3108</v>
      </c>
      <c r="L168" s="26">
        <v>2829451</v>
      </c>
      <c r="M168" s="5"/>
      <c r="N168" s="5"/>
      <c r="O168" s="5"/>
      <c r="P168" s="5"/>
      <c r="Q168" s="5"/>
      <c r="R168" s="5">
        <v>2829451</v>
      </c>
      <c r="Z168" s="4" t="s">
        <v>12054</v>
      </c>
      <c r="AA168" s="5"/>
      <c r="AB168" s="5"/>
      <c r="AC168" s="5"/>
      <c r="AD168" s="5"/>
      <c r="AE168" s="5"/>
      <c r="AF168" s="5">
        <v>1514814</v>
      </c>
      <c r="AG168" s="5">
        <v>1514814</v>
      </c>
    </row>
    <row r="169" spans="9:33" x14ac:dyDescent="0.25">
      <c r="I169" s="40" t="s">
        <v>902</v>
      </c>
      <c r="J169" s="40" t="s">
        <v>56</v>
      </c>
      <c r="K169" t="s">
        <v>871</v>
      </c>
      <c r="L169" s="26"/>
      <c r="M169" s="5"/>
      <c r="N169" s="5">
        <v>-33886708</v>
      </c>
      <c r="O169" s="5"/>
      <c r="P169" s="5"/>
      <c r="Q169" s="5"/>
      <c r="R169" s="5">
        <v>-33886708</v>
      </c>
      <c r="Z169" s="4" t="s">
        <v>13549</v>
      </c>
      <c r="AA169" s="5"/>
      <c r="AB169" s="5"/>
      <c r="AC169" s="5"/>
      <c r="AD169" s="5"/>
      <c r="AE169" s="5"/>
      <c r="AF169" s="5">
        <v>267320</v>
      </c>
      <c r="AG169" s="5">
        <v>267320</v>
      </c>
    </row>
    <row r="170" spans="9:33" x14ac:dyDescent="0.25">
      <c r="I170" s="40" t="s">
        <v>902</v>
      </c>
      <c r="J170" s="40" t="s">
        <v>56</v>
      </c>
      <c r="K170" t="s">
        <v>2990</v>
      </c>
      <c r="L170" s="26">
        <v>707453</v>
      </c>
      <c r="M170" s="5"/>
      <c r="N170" s="5"/>
      <c r="O170" s="5"/>
      <c r="P170" s="5"/>
      <c r="Q170" s="5"/>
      <c r="R170" s="5">
        <v>707453</v>
      </c>
      <c r="Z170" s="4" t="s">
        <v>6034</v>
      </c>
      <c r="AA170" s="5"/>
      <c r="AB170" s="5"/>
      <c r="AC170" s="5"/>
      <c r="AD170" s="5">
        <v>5414429</v>
      </c>
      <c r="AE170" s="5"/>
      <c r="AF170" s="5"/>
      <c r="AG170" s="5">
        <v>5414429</v>
      </c>
    </row>
    <row r="171" spans="9:33" x14ac:dyDescent="0.25">
      <c r="I171" s="40" t="s">
        <v>902</v>
      </c>
      <c r="J171" s="40" t="s">
        <v>56</v>
      </c>
      <c r="K171" t="s">
        <v>6321</v>
      </c>
      <c r="L171" s="26"/>
      <c r="M171" s="5"/>
      <c r="N171" s="5"/>
      <c r="O171" s="5"/>
      <c r="P171" s="5">
        <v>-17738329</v>
      </c>
      <c r="Q171" s="5"/>
      <c r="R171" s="5">
        <v>-17738329</v>
      </c>
      <c r="Z171" s="4" t="s">
        <v>6008</v>
      </c>
      <c r="AA171" s="5"/>
      <c r="AB171" s="5"/>
      <c r="AC171" s="5"/>
      <c r="AD171" s="5">
        <v>955488</v>
      </c>
      <c r="AE171" s="5"/>
      <c r="AF171" s="5"/>
      <c r="AG171" s="5">
        <v>955488</v>
      </c>
    </row>
    <row r="172" spans="9:33" x14ac:dyDescent="0.25">
      <c r="I172" s="40" t="s">
        <v>902</v>
      </c>
      <c r="J172" s="40" t="s">
        <v>56</v>
      </c>
      <c r="K172" t="s">
        <v>6274</v>
      </c>
      <c r="L172" s="26"/>
      <c r="M172" s="5"/>
      <c r="N172" s="5"/>
      <c r="O172" s="5">
        <v>-36337357</v>
      </c>
      <c r="P172" s="5">
        <v>-13151292</v>
      </c>
      <c r="Q172" s="5"/>
      <c r="R172" s="5">
        <v>-49488649</v>
      </c>
      <c r="Z172" s="4" t="s">
        <v>6315</v>
      </c>
      <c r="AA172" s="5"/>
      <c r="AB172" s="5"/>
      <c r="AC172" s="5"/>
      <c r="AD172" s="5">
        <v>2728866</v>
      </c>
      <c r="AE172" s="5"/>
      <c r="AF172" s="5"/>
      <c r="AG172" s="5">
        <v>2728866</v>
      </c>
    </row>
    <row r="173" spans="9:33" x14ac:dyDescent="0.25">
      <c r="I173" s="40" t="s">
        <v>902</v>
      </c>
      <c r="J173" s="40" t="s">
        <v>56</v>
      </c>
      <c r="K173" t="s">
        <v>6275</v>
      </c>
      <c r="L173" s="26"/>
      <c r="M173" s="5"/>
      <c r="N173" s="5"/>
      <c r="O173" s="5">
        <v>-26062338</v>
      </c>
      <c r="P173" s="5">
        <v>-19482094</v>
      </c>
      <c r="Q173" s="5"/>
      <c r="R173" s="5">
        <v>-45544432</v>
      </c>
      <c r="Z173" s="4" t="s">
        <v>9875</v>
      </c>
      <c r="AA173" s="5"/>
      <c r="AB173" s="5"/>
      <c r="AC173" s="5"/>
      <c r="AD173" s="5">
        <v>481565</v>
      </c>
      <c r="AE173" s="5"/>
      <c r="AF173" s="5"/>
      <c r="AG173" s="5">
        <v>481565</v>
      </c>
    </row>
    <row r="174" spans="9:33" x14ac:dyDescent="0.25">
      <c r="I174" s="40" t="s">
        <v>902</v>
      </c>
      <c r="J174" s="40" t="s">
        <v>56</v>
      </c>
      <c r="K174" t="s">
        <v>1773</v>
      </c>
      <c r="L174" s="26"/>
      <c r="M174" s="5"/>
      <c r="N174" s="5"/>
      <c r="O174" s="5"/>
      <c r="P174" s="5">
        <v>-40865197</v>
      </c>
      <c r="Q174" s="5"/>
      <c r="R174" s="5">
        <v>-40865197</v>
      </c>
      <c r="Z174" s="4" t="s">
        <v>1604</v>
      </c>
      <c r="AA174" s="5">
        <v>0</v>
      </c>
      <c r="AB174" s="5"/>
      <c r="AC174" s="5"/>
      <c r="AD174" s="5"/>
      <c r="AE174" s="5"/>
      <c r="AF174" s="5"/>
      <c r="AG174" s="5">
        <v>0</v>
      </c>
    </row>
    <row r="175" spans="9:33" x14ac:dyDescent="0.25">
      <c r="I175" s="40" t="s">
        <v>902</v>
      </c>
      <c r="J175" s="40" t="s">
        <v>56</v>
      </c>
      <c r="K175" t="s">
        <v>10505</v>
      </c>
      <c r="L175" s="26"/>
      <c r="M175" s="5"/>
      <c r="N175" s="5"/>
      <c r="O175" s="5"/>
      <c r="P175" s="5">
        <v>-24220304</v>
      </c>
      <c r="Q175" s="5">
        <v>-20764700</v>
      </c>
      <c r="R175" s="5">
        <v>-44985004</v>
      </c>
      <c r="Z175" s="4" t="s">
        <v>6316</v>
      </c>
      <c r="AA175" s="5"/>
      <c r="AB175" s="5"/>
      <c r="AC175" s="5"/>
      <c r="AD175" s="5">
        <v>3011020</v>
      </c>
      <c r="AE175" s="5"/>
      <c r="AF175" s="5"/>
      <c r="AG175" s="5">
        <v>3011020</v>
      </c>
    </row>
    <row r="176" spans="9:33" x14ac:dyDescent="0.25">
      <c r="I176" s="40" t="s">
        <v>902</v>
      </c>
      <c r="J176" s="40" t="s">
        <v>56</v>
      </c>
      <c r="K176" t="s">
        <v>6276</v>
      </c>
      <c r="L176" s="26"/>
      <c r="M176" s="5"/>
      <c r="N176" s="5">
        <v>-20319866</v>
      </c>
      <c r="O176" s="5"/>
      <c r="P176" s="5">
        <v>-32697694</v>
      </c>
      <c r="Q176" s="5">
        <v>-32697694</v>
      </c>
      <c r="R176" s="5">
        <v>-85715254</v>
      </c>
      <c r="Z176" s="4" t="s">
        <v>9594</v>
      </c>
      <c r="AA176" s="5"/>
      <c r="AB176" s="5"/>
      <c r="AC176" s="5"/>
      <c r="AD176" s="5">
        <v>531357</v>
      </c>
      <c r="AE176" s="5"/>
      <c r="AF176" s="5"/>
      <c r="AG176" s="5">
        <v>531357</v>
      </c>
    </row>
    <row r="177" spans="9:33" x14ac:dyDescent="0.25">
      <c r="I177" s="40" t="s">
        <v>902</v>
      </c>
      <c r="J177" s="40" t="s">
        <v>56</v>
      </c>
      <c r="K177" t="s">
        <v>10506</v>
      </c>
      <c r="L177" s="26"/>
      <c r="M177" s="5"/>
      <c r="N177" s="5"/>
      <c r="O177" s="5"/>
      <c r="P177" s="5">
        <v>-14750000</v>
      </c>
      <c r="Q177" s="5">
        <v>-14750000</v>
      </c>
      <c r="R177" s="5">
        <v>-29500000</v>
      </c>
      <c r="Z177" s="4" t="s">
        <v>970</v>
      </c>
      <c r="AA177" s="5">
        <v>-7368894</v>
      </c>
      <c r="AB177" s="5">
        <v>9464546</v>
      </c>
      <c r="AC177" s="5">
        <v>-1014058</v>
      </c>
      <c r="AD177" s="5"/>
      <c r="AE177" s="5">
        <v>10968144</v>
      </c>
      <c r="AF177" s="5"/>
      <c r="AG177" s="5">
        <v>12049738</v>
      </c>
    </row>
    <row r="178" spans="9:33" x14ac:dyDescent="0.25">
      <c r="I178" s="40" t="s">
        <v>902</v>
      </c>
      <c r="J178" s="40" t="s">
        <v>56</v>
      </c>
      <c r="K178" t="s">
        <v>662</v>
      </c>
      <c r="L178" s="26">
        <v>0</v>
      </c>
      <c r="M178" s="5"/>
      <c r="N178" s="5"/>
      <c r="O178" s="5"/>
      <c r="P178" s="5"/>
      <c r="Q178" s="5"/>
      <c r="R178" s="5">
        <v>0</v>
      </c>
      <c r="Z178" s="4" t="s">
        <v>1578</v>
      </c>
      <c r="AA178" s="5">
        <v>-10168340</v>
      </c>
      <c r="AB178" s="5"/>
      <c r="AC178" s="5"/>
      <c r="AD178" s="5"/>
      <c r="AE178" s="5"/>
      <c r="AF178" s="5"/>
      <c r="AG178" s="5">
        <v>-10168340</v>
      </c>
    </row>
    <row r="179" spans="9:33" x14ac:dyDescent="0.25">
      <c r="I179" s="40" t="s">
        <v>902</v>
      </c>
      <c r="J179" s="40" t="s">
        <v>56</v>
      </c>
      <c r="K179" t="s">
        <v>3413</v>
      </c>
      <c r="L179" s="26"/>
      <c r="M179" s="5"/>
      <c r="N179" s="5"/>
      <c r="O179" s="5"/>
      <c r="P179" s="5">
        <v>3881108</v>
      </c>
      <c r="Q179" s="5"/>
      <c r="R179" s="5">
        <v>3881108</v>
      </c>
      <c r="Z179" s="4" t="s">
        <v>6317</v>
      </c>
      <c r="AA179" s="5"/>
      <c r="AB179" s="5"/>
      <c r="AC179" s="5"/>
      <c r="AD179" s="5">
        <v>3152402</v>
      </c>
      <c r="AE179" s="5"/>
      <c r="AF179" s="5"/>
      <c r="AG179" s="5">
        <v>3152402</v>
      </c>
    </row>
    <row r="180" spans="9:33" x14ac:dyDescent="0.25">
      <c r="I180" s="40" t="s">
        <v>902</v>
      </c>
      <c r="J180" s="40" t="s">
        <v>56</v>
      </c>
      <c r="K180" t="s">
        <v>10507</v>
      </c>
      <c r="L180" s="26"/>
      <c r="M180" s="5"/>
      <c r="N180" s="5"/>
      <c r="O180" s="5"/>
      <c r="P180" s="5">
        <v>-5013494</v>
      </c>
      <c r="Q180" s="5"/>
      <c r="R180" s="5">
        <v>-5013494</v>
      </c>
      <c r="Z180" s="4" t="s">
        <v>1542</v>
      </c>
      <c r="AA180" s="5">
        <v>-9605863</v>
      </c>
      <c r="AB180" s="5">
        <v>16853544</v>
      </c>
      <c r="AC180" s="5"/>
      <c r="AD180" s="5"/>
      <c r="AE180" s="5"/>
      <c r="AF180" s="5"/>
      <c r="AG180" s="5">
        <v>7247681</v>
      </c>
    </row>
    <row r="181" spans="9:33" x14ac:dyDescent="0.25">
      <c r="I181" s="40" t="s">
        <v>902</v>
      </c>
      <c r="J181" s="40" t="s">
        <v>56</v>
      </c>
      <c r="K181" t="s">
        <v>10508</v>
      </c>
      <c r="L181" s="26"/>
      <c r="M181" s="5"/>
      <c r="N181" s="5"/>
      <c r="O181" s="5"/>
      <c r="P181" s="5">
        <v>-8976339</v>
      </c>
      <c r="Q181" s="5"/>
      <c r="R181" s="5">
        <v>-8976339</v>
      </c>
      <c r="Z181" s="4" t="s">
        <v>4671</v>
      </c>
      <c r="AA181" s="5"/>
      <c r="AB181" s="5">
        <v>8718029</v>
      </c>
      <c r="AC181" s="5">
        <v>0</v>
      </c>
      <c r="AD181" s="5"/>
      <c r="AE181" s="5"/>
      <c r="AF181" s="5"/>
      <c r="AG181" s="5">
        <v>8718029</v>
      </c>
    </row>
    <row r="182" spans="9:33" x14ac:dyDescent="0.25">
      <c r="I182" s="40" t="s">
        <v>902</v>
      </c>
      <c r="J182" s="40" t="s">
        <v>56</v>
      </c>
      <c r="K182" t="s">
        <v>10509</v>
      </c>
      <c r="L182" s="26"/>
      <c r="M182" s="5"/>
      <c r="N182" s="5"/>
      <c r="O182" s="5"/>
      <c r="P182" s="5">
        <v>-3044934</v>
      </c>
      <c r="Q182" s="5"/>
      <c r="R182" s="5">
        <v>-3044934</v>
      </c>
      <c r="Z182" s="4" t="s">
        <v>6318</v>
      </c>
      <c r="AA182" s="5"/>
      <c r="AB182" s="5"/>
      <c r="AC182" s="5">
        <v>4116600</v>
      </c>
      <c r="AD182" s="5"/>
      <c r="AE182" s="5"/>
      <c r="AF182" s="5"/>
      <c r="AG182" s="5">
        <v>4116600</v>
      </c>
    </row>
    <row r="183" spans="9:33" x14ac:dyDescent="0.25">
      <c r="I183" s="40" t="s">
        <v>902</v>
      </c>
      <c r="J183" s="40" t="s">
        <v>56</v>
      </c>
      <c r="K183" t="s">
        <v>672</v>
      </c>
      <c r="L183" s="26">
        <v>3216192</v>
      </c>
      <c r="M183" s="5"/>
      <c r="N183" s="5"/>
      <c r="O183" s="5"/>
      <c r="P183" s="5"/>
      <c r="Q183" s="5"/>
      <c r="R183" s="5">
        <v>3216192</v>
      </c>
      <c r="Z183" s="4" t="s">
        <v>12036</v>
      </c>
      <c r="AA183" s="5"/>
      <c r="AB183" s="5"/>
      <c r="AC183" s="5"/>
      <c r="AD183" s="5"/>
      <c r="AE183" s="5"/>
      <c r="AF183" s="5">
        <v>3152402</v>
      </c>
      <c r="AG183" s="5">
        <v>3152402</v>
      </c>
    </row>
    <row r="184" spans="9:33" x14ac:dyDescent="0.25">
      <c r="I184" s="40" t="s">
        <v>902</v>
      </c>
      <c r="J184" s="40" t="s">
        <v>56</v>
      </c>
      <c r="K184" t="s">
        <v>6277</v>
      </c>
      <c r="L184" s="26"/>
      <c r="M184" s="5"/>
      <c r="N184" s="5">
        <v>-57909270</v>
      </c>
      <c r="O184" s="5"/>
      <c r="P184" s="5"/>
      <c r="Q184" s="5"/>
      <c r="R184" s="5">
        <v>-57909270</v>
      </c>
      <c r="Z184" s="4" t="s">
        <v>9825</v>
      </c>
      <c r="AA184" s="5"/>
      <c r="AB184" s="5"/>
      <c r="AC184" s="5">
        <v>34832505</v>
      </c>
      <c r="AD184" s="5"/>
      <c r="AE184" s="5"/>
      <c r="AF184" s="5"/>
      <c r="AG184" s="5">
        <v>34832505</v>
      </c>
    </row>
    <row r="185" spans="9:33" x14ac:dyDescent="0.25">
      <c r="I185" s="40" t="s">
        <v>902</v>
      </c>
      <c r="J185" s="40" t="s">
        <v>56</v>
      </c>
      <c r="K185" t="s">
        <v>1346</v>
      </c>
      <c r="L185" s="26"/>
      <c r="M185" s="5"/>
      <c r="N185" s="5">
        <v>18253743</v>
      </c>
      <c r="O185" s="5"/>
      <c r="P185" s="5"/>
      <c r="Q185" s="5"/>
      <c r="R185" s="5">
        <v>18253743</v>
      </c>
      <c r="Z185" s="4" t="s">
        <v>6319</v>
      </c>
      <c r="AA185" s="5"/>
      <c r="AB185" s="5"/>
      <c r="AC185" s="5"/>
      <c r="AD185" s="5">
        <v>948480</v>
      </c>
      <c r="AE185" s="5"/>
      <c r="AF185" s="5"/>
      <c r="AG185" s="5">
        <v>948480</v>
      </c>
    </row>
    <row r="186" spans="9:33" x14ac:dyDescent="0.25">
      <c r="I186" s="40" t="s">
        <v>902</v>
      </c>
      <c r="J186" s="40" t="s">
        <v>56</v>
      </c>
      <c r="K186" t="s">
        <v>6279</v>
      </c>
      <c r="L186" s="26"/>
      <c r="M186" s="5"/>
      <c r="N186" s="5">
        <v>-7581254</v>
      </c>
      <c r="O186" s="5">
        <v>-1889550</v>
      </c>
      <c r="P186" s="5"/>
      <c r="Q186" s="5"/>
      <c r="R186" s="5">
        <v>-9470804</v>
      </c>
      <c r="Z186" s="4" t="s">
        <v>9829</v>
      </c>
      <c r="AA186" s="5"/>
      <c r="AB186" s="5"/>
      <c r="AC186" s="5"/>
      <c r="AD186" s="5">
        <v>7736441</v>
      </c>
      <c r="AE186" s="5"/>
      <c r="AF186" s="5"/>
      <c r="AG186" s="5">
        <v>7736441</v>
      </c>
    </row>
    <row r="187" spans="9:33" x14ac:dyDescent="0.25">
      <c r="I187" s="40" t="s">
        <v>902</v>
      </c>
      <c r="J187" s="40" t="s">
        <v>56</v>
      </c>
      <c r="K187" t="s">
        <v>10510</v>
      </c>
      <c r="L187" s="26"/>
      <c r="M187" s="5"/>
      <c r="N187" s="5"/>
      <c r="O187" s="5"/>
      <c r="P187" s="5">
        <v>-851400</v>
      </c>
      <c r="Q187" s="5"/>
      <c r="R187" s="5">
        <v>-851400</v>
      </c>
      <c r="Z187" s="4" t="s">
        <v>10523</v>
      </c>
      <c r="AA187" s="5"/>
      <c r="AB187" s="5"/>
      <c r="AC187" s="5"/>
      <c r="AD187" s="5"/>
      <c r="AE187" s="5">
        <v>1892800</v>
      </c>
      <c r="AF187" s="5"/>
      <c r="AG187" s="5">
        <v>1892800</v>
      </c>
    </row>
    <row r="188" spans="9:33" x14ac:dyDescent="0.25">
      <c r="I188" s="40" t="s">
        <v>902</v>
      </c>
      <c r="J188" s="40" t="s">
        <v>56</v>
      </c>
      <c r="K188" t="s">
        <v>1050</v>
      </c>
      <c r="L188" s="26"/>
      <c r="M188" s="5"/>
      <c r="N188" s="5"/>
      <c r="O188" s="5">
        <v>21156116</v>
      </c>
      <c r="P188" s="5"/>
      <c r="Q188" s="5"/>
      <c r="R188" s="5">
        <v>21156116</v>
      </c>
      <c r="Z188" s="4" t="s">
        <v>11939</v>
      </c>
      <c r="AA188" s="5"/>
      <c r="AB188" s="5"/>
      <c r="AC188" s="5"/>
      <c r="AD188" s="5"/>
      <c r="AE188" s="5">
        <v>10083653</v>
      </c>
      <c r="AF188" s="5"/>
      <c r="AG188" s="5">
        <v>10083653</v>
      </c>
    </row>
    <row r="189" spans="9:33" x14ac:dyDescent="0.25">
      <c r="I189" s="40" t="s">
        <v>902</v>
      </c>
      <c r="J189" s="40" t="s">
        <v>56</v>
      </c>
      <c r="K189" t="s">
        <v>10511</v>
      </c>
      <c r="L189" s="26"/>
      <c r="M189" s="5"/>
      <c r="N189" s="5"/>
      <c r="O189" s="5"/>
      <c r="P189" s="5">
        <v>-5101281</v>
      </c>
      <c r="Q189" s="5"/>
      <c r="R189" s="5">
        <v>-5101281</v>
      </c>
      <c r="Z189" s="4" t="s">
        <v>2306</v>
      </c>
      <c r="AA189" s="5">
        <v>-2434117</v>
      </c>
      <c r="AB189" s="5"/>
      <c r="AC189" s="5">
        <v>2116968</v>
      </c>
      <c r="AD189" s="5"/>
      <c r="AE189" s="5"/>
      <c r="AF189" s="5"/>
      <c r="AG189" s="5">
        <v>-317149</v>
      </c>
    </row>
    <row r="190" spans="9:33" x14ac:dyDescent="0.25">
      <c r="I190" s="40" t="s">
        <v>902</v>
      </c>
      <c r="J190" s="40" t="s">
        <v>56</v>
      </c>
      <c r="K190" t="s">
        <v>10512</v>
      </c>
      <c r="L190" s="26"/>
      <c r="M190" s="5"/>
      <c r="N190" s="5"/>
      <c r="O190" s="5"/>
      <c r="P190" s="5">
        <v>-4478026</v>
      </c>
      <c r="Q190" s="5"/>
      <c r="R190" s="5">
        <v>-4478026</v>
      </c>
      <c r="Z190" s="4" t="s">
        <v>3353</v>
      </c>
      <c r="AA190" s="5">
        <v>1804355</v>
      </c>
      <c r="AB190" s="5">
        <v>-1804335</v>
      </c>
      <c r="AC190" s="5">
        <v>2122770</v>
      </c>
      <c r="AD190" s="5"/>
      <c r="AE190" s="5"/>
      <c r="AF190" s="5"/>
      <c r="AG190" s="5">
        <v>2122790</v>
      </c>
    </row>
    <row r="191" spans="9:33" x14ac:dyDescent="0.25">
      <c r="I191" s="40" t="s">
        <v>902</v>
      </c>
      <c r="J191" s="40" t="s">
        <v>56</v>
      </c>
      <c r="K191" t="s">
        <v>1482</v>
      </c>
      <c r="L191" s="26"/>
      <c r="M191" s="5">
        <v>4799520</v>
      </c>
      <c r="N191" s="5">
        <v>64224</v>
      </c>
      <c r="O191" s="5"/>
      <c r="P191" s="5">
        <v>6867432</v>
      </c>
      <c r="Q191" s="5"/>
      <c r="R191" s="5">
        <v>11731176</v>
      </c>
      <c r="Z191" s="4" t="s">
        <v>3039</v>
      </c>
      <c r="AA191" s="5">
        <v>318416</v>
      </c>
      <c r="AB191" s="5">
        <v>-318435</v>
      </c>
      <c r="AC191" s="5"/>
      <c r="AD191" s="5"/>
      <c r="AE191" s="5"/>
      <c r="AF191" s="5"/>
      <c r="AG191" s="5">
        <v>-19</v>
      </c>
    </row>
    <row r="192" spans="9:33" x14ac:dyDescent="0.25">
      <c r="I192" s="40" t="s">
        <v>902</v>
      </c>
      <c r="J192" s="40" t="s">
        <v>56</v>
      </c>
      <c r="K192" t="s">
        <v>10513</v>
      </c>
      <c r="L192" s="26"/>
      <c r="M192" s="5"/>
      <c r="N192" s="5"/>
      <c r="O192" s="5"/>
      <c r="P192" s="5">
        <v>-9230300</v>
      </c>
      <c r="Q192" s="5"/>
      <c r="R192" s="5">
        <v>-9230300</v>
      </c>
      <c r="Z192" s="4" t="s">
        <v>6320</v>
      </c>
      <c r="AA192" s="5"/>
      <c r="AB192" s="5"/>
      <c r="AC192" s="5"/>
      <c r="AD192" s="5">
        <v>2111019</v>
      </c>
      <c r="AE192" s="5"/>
      <c r="AF192" s="5"/>
      <c r="AG192" s="5">
        <v>2111019</v>
      </c>
    </row>
    <row r="193" spans="9:33" x14ac:dyDescent="0.25">
      <c r="I193" s="40" t="s">
        <v>902</v>
      </c>
      <c r="J193" s="40" t="s">
        <v>56</v>
      </c>
      <c r="K193" t="s">
        <v>6324</v>
      </c>
      <c r="L193" s="26"/>
      <c r="M193" s="5"/>
      <c r="N193" s="5"/>
      <c r="O193" s="5"/>
      <c r="P193" s="5">
        <v>641710</v>
      </c>
      <c r="Q193" s="5"/>
      <c r="R193" s="5">
        <v>641710</v>
      </c>
      <c r="Z193" s="4" t="s">
        <v>9596</v>
      </c>
      <c r="AA193" s="5"/>
      <c r="AB193" s="5"/>
      <c r="AC193" s="5"/>
      <c r="AD193" s="5">
        <v>372533</v>
      </c>
      <c r="AE193" s="5"/>
      <c r="AF193" s="5"/>
      <c r="AG193" s="5">
        <v>372533</v>
      </c>
    </row>
    <row r="194" spans="9:33" x14ac:dyDescent="0.25">
      <c r="I194" s="40" t="s">
        <v>902</v>
      </c>
      <c r="J194" s="40" t="s">
        <v>56</v>
      </c>
      <c r="K194" t="s">
        <v>1774</v>
      </c>
      <c r="L194" s="26"/>
      <c r="M194" s="5">
        <v>16339975</v>
      </c>
      <c r="N194" s="5"/>
      <c r="O194" s="5"/>
      <c r="P194" s="5"/>
      <c r="Q194" s="5"/>
      <c r="R194" s="5">
        <v>16339975</v>
      </c>
      <c r="Z194" s="4" t="s">
        <v>10503</v>
      </c>
      <c r="AA194" s="5"/>
      <c r="AB194" s="5"/>
      <c r="AC194" s="5"/>
      <c r="AD194" s="5"/>
      <c r="AE194" s="5">
        <v>2415233</v>
      </c>
      <c r="AF194" s="5"/>
      <c r="AG194" s="5">
        <v>2415233</v>
      </c>
    </row>
    <row r="195" spans="9:33" x14ac:dyDescent="0.25">
      <c r="I195" s="40" t="s">
        <v>902</v>
      </c>
      <c r="J195" s="40" t="s">
        <v>56</v>
      </c>
      <c r="K195" t="s">
        <v>10524</v>
      </c>
      <c r="L195" s="26"/>
      <c r="M195" s="5"/>
      <c r="N195" s="5"/>
      <c r="O195" s="5"/>
      <c r="P195" s="5"/>
      <c r="Q195" s="5">
        <v>38707479</v>
      </c>
      <c r="R195" s="5">
        <v>38707479</v>
      </c>
      <c r="Z195" s="4" t="s">
        <v>11937</v>
      </c>
      <c r="AA195" s="5"/>
      <c r="AB195" s="5"/>
      <c r="AC195" s="5"/>
      <c r="AD195" s="5"/>
      <c r="AE195" s="5">
        <v>426218</v>
      </c>
      <c r="AF195" s="5"/>
      <c r="AG195" s="5">
        <v>426218</v>
      </c>
    </row>
    <row r="196" spans="9:33" x14ac:dyDescent="0.25">
      <c r="I196" s="40" t="s">
        <v>902</v>
      </c>
      <c r="J196" s="40" t="s">
        <v>56</v>
      </c>
      <c r="K196" t="s">
        <v>1605</v>
      </c>
      <c r="L196" s="26"/>
      <c r="M196" s="5">
        <v>6396675</v>
      </c>
      <c r="N196" s="5"/>
      <c r="O196" s="5"/>
      <c r="P196" s="5"/>
      <c r="Q196" s="5"/>
      <c r="R196" s="5">
        <v>6396675</v>
      </c>
      <c r="Z196" s="4" t="s">
        <v>298</v>
      </c>
      <c r="AA196" s="5">
        <v>48508084</v>
      </c>
      <c r="AB196" s="5">
        <v>39098834</v>
      </c>
      <c r="AC196" s="5">
        <v>49555642</v>
      </c>
      <c r="AD196" s="5">
        <v>57168689</v>
      </c>
      <c r="AE196" s="5">
        <v>33675286</v>
      </c>
      <c r="AF196" s="5">
        <v>47700585</v>
      </c>
      <c r="AG196" s="5">
        <v>275707120</v>
      </c>
    </row>
    <row r="197" spans="9:33" x14ac:dyDescent="0.25">
      <c r="I197" s="40" t="s">
        <v>902</v>
      </c>
      <c r="J197" s="40" t="s">
        <v>56</v>
      </c>
      <c r="K197" t="s">
        <v>1522</v>
      </c>
      <c r="L197" s="26"/>
      <c r="M197" s="5"/>
      <c r="N197" s="5"/>
      <c r="O197" s="5"/>
      <c r="P197" s="5"/>
      <c r="Q197" s="5">
        <v>2440233</v>
      </c>
      <c r="R197" s="5">
        <v>2440233</v>
      </c>
      <c r="Z197" s="4" t="s">
        <v>6013</v>
      </c>
      <c r="AA197" s="5"/>
      <c r="AB197" s="5"/>
      <c r="AC197" s="5"/>
      <c r="AD197" s="5"/>
      <c r="AE197" s="5">
        <v>69009368</v>
      </c>
      <c r="AF197" s="5"/>
      <c r="AG197" s="5">
        <v>69009368</v>
      </c>
    </row>
    <row r="198" spans="9:33" x14ac:dyDescent="0.25">
      <c r="I198" s="40" t="s">
        <v>902</v>
      </c>
      <c r="J198" s="40" t="s">
        <v>56</v>
      </c>
      <c r="K198" t="s">
        <v>1775</v>
      </c>
      <c r="L198" s="26"/>
      <c r="M198" s="5"/>
      <c r="N198" s="5"/>
      <c r="O198" s="5"/>
      <c r="P198" s="5"/>
      <c r="Q198" s="5">
        <v>1405689</v>
      </c>
      <c r="R198" s="5">
        <v>1405689</v>
      </c>
      <c r="Z198" s="4" t="s">
        <v>6272</v>
      </c>
      <c r="AA198" s="5"/>
      <c r="AB198" s="5"/>
      <c r="AC198" s="5">
        <v>4843740</v>
      </c>
      <c r="AD198" s="5"/>
      <c r="AE198" s="5"/>
      <c r="AF198" s="5"/>
      <c r="AG198" s="5">
        <v>4843740</v>
      </c>
    </row>
    <row r="199" spans="9:33" x14ac:dyDescent="0.25">
      <c r="I199" s="40" t="s">
        <v>902</v>
      </c>
      <c r="J199" s="40" t="s">
        <v>56</v>
      </c>
      <c r="K199" t="s">
        <v>3343</v>
      </c>
      <c r="L199" s="26"/>
      <c r="M199" s="5">
        <v>2121947</v>
      </c>
      <c r="N199" s="5"/>
      <c r="O199" s="5"/>
      <c r="P199" s="5"/>
      <c r="Q199" s="5">
        <v>1060768</v>
      </c>
      <c r="R199" s="5">
        <v>3182715</v>
      </c>
      <c r="Z199" s="4" t="s">
        <v>6273</v>
      </c>
      <c r="AA199" s="5"/>
      <c r="AB199" s="5"/>
      <c r="AC199" s="5">
        <v>-5114695</v>
      </c>
      <c r="AD199" s="5"/>
      <c r="AE199" s="5"/>
      <c r="AF199" s="5"/>
      <c r="AG199" s="5">
        <v>-5114695</v>
      </c>
    </row>
    <row r="200" spans="9:33" x14ac:dyDescent="0.25">
      <c r="I200" s="40" t="s">
        <v>902</v>
      </c>
      <c r="J200" s="40" t="s">
        <v>56</v>
      </c>
      <c r="K200" t="s">
        <v>6280</v>
      </c>
      <c r="L200" s="26"/>
      <c r="M200" s="5"/>
      <c r="N200" s="5">
        <v>354439</v>
      </c>
      <c r="O200" s="5"/>
      <c r="P200" s="5"/>
      <c r="Q200" s="5">
        <v>1061804</v>
      </c>
      <c r="R200" s="5">
        <v>1416243</v>
      </c>
      <c r="Z200" s="4" t="s">
        <v>2188</v>
      </c>
      <c r="AA200" s="5">
        <v>0</v>
      </c>
      <c r="AB200" s="5"/>
      <c r="AC200" s="5"/>
      <c r="AD200" s="5"/>
      <c r="AE200" s="5"/>
      <c r="AF200" s="5"/>
      <c r="AG200" s="5">
        <v>0</v>
      </c>
    </row>
    <row r="201" spans="9:33" x14ac:dyDescent="0.25">
      <c r="I201" s="40" t="s">
        <v>902</v>
      </c>
      <c r="J201" s="40" t="s">
        <v>56</v>
      </c>
      <c r="K201" t="s">
        <v>6325</v>
      </c>
      <c r="L201" s="26"/>
      <c r="M201" s="5"/>
      <c r="N201" s="5"/>
      <c r="O201" s="5"/>
      <c r="P201" s="5"/>
      <c r="Q201" s="5">
        <v>356005</v>
      </c>
      <c r="R201" s="5">
        <v>356005</v>
      </c>
      <c r="Z201" s="4" t="s">
        <v>3108</v>
      </c>
      <c r="AA201" s="5">
        <v>2405033</v>
      </c>
      <c r="AB201" s="5"/>
      <c r="AC201" s="5"/>
      <c r="AD201" s="5"/>
      <c r="AE201" s="5"/>
      <c r="AF201" s="5"/>
      <c r="AG201" s="5">
        <v>2405033</v>
      </c>
    </row>
    <row r="202" spans="9:33" x14ac:dyDescent="0.25">
      <c r="I202" s="40" t="s">
        <v>902</v>
      </c>
      <c r="J202" s="40" t="s">
        <v>56</v>
      </c>
      <c r="K202" t="s">
        <v>10525</v>
      </c>
      <c r="L202" s="26"/>
      <c r="M202" s="5"/>
      <c r="N202" s="5"/>
      <c r="O202" s="5"/>
      <c r="P202" s="5"/>
      <c r="Q202" s="5">
        <v>709183</v>
      </c>
      <c r="R202" s="5">
        <v>709183</v>
      </c>
      <c r="Z202" s="4" t="s">
        <v>3106</v>
      </c>
      <c r="AA202" s="5">
        <v>424418</v>
      </c>
      <c r="AB202" s="5"/>
      <c r="AC202" s="5"/>
      <c r="AD202" s="5"/>
      <c r="AE202" s="5"/>
      <c r="AF202" s="5"/>
      <c r="AG202" s="5">
        <v>424418</v>
      </c>
    </row>
    <row r="203" spans="9:33" x14ac:dyDescent="0.25">
      <c r="I203" s="40" t="s">
        <v>902</v>
      </c>
      <c r="J203" s="40" t="s">
        <v>56</v>
      </c>
      <c r="K203" t="s">
        <v>6281</v>
      </c>
      <c r="L203" s="26"/>
      <c r="M203" s="5"/>
      <c r="N203" s="5"/>
      <c r="O203" s="5">
        <v>-626864</v>
      </c>
      <c r="P203" s="5"/>
      <c r="Q203" s="5"/>
      <c r="R203" s="5">
        <v>-626864</v>
      </c>
      <c r="Z203" s="4" t="s">
        <v>871</v>
      </c>
      <c r="AA203" s="5">
        <v>180</v>
      </c>
      <c r="AB203" s="5"/>
      <c r="AC203" s="5">
        <v>-25006708</v>
      </c>
      <c r="AD203" s="5"/>
      <c r="AE203" s="5"/>
      <c r="AF203" s="5"/>
      <c r="AG203" s="5">
        <v>-25006528</v>
      </c>
    </row>
    <row r="204" spans="9:33" x14ac:dyDescent="0.25">
      <c r="I204" s="40" t="s">
        <v>902</v>
      </c>
      <c r="J204" s="40" t="s">
        <v>56</v>
      </c>
      <c r="K204" t="s">
        <v>1422</v>
      </c>
      <c r="L204" s="26">
        <v>51224676</v>
      </c>
      <c r="M204" s="5">
        <v>10612893</v>
      </c>
      <c r="N204" s="5"/>
      <c r="O204" s="5"/>
      <c r="P204" s="5"/>
      <c r="Q204" s="5"/>
      <c r="R204" s="5">
        <v>61837569</v>
      </c>
      <c r="Z204" s="4" t="s">
        <v>1173</v>
      </c>
      <c r="AA204" s="5">
        <v>-210692</v>
      </c>
      <c r="AB204" s="5"/>
      <c r="AC204" s="5"/>
      <c r="AD204" s="5"/>
      <c r="AE204" s="5"/>
      <c r="AF204" s="5"/>
      <c r="AG204" s="5">
        <v>-210692</v>
      </c>
    </row>
    <row r="205" spans="9:33" x14ac:dyDescent="0.25">
      <c r="I205" s="40" t="s">
        <v>902</v>
      </c>
      <c r="J205" s="40" t="s">
        <v>56</v>
      </c>
      <c r="K205" t="s">
        <v>3391</v>
      </c>
      <c r="L205" s="26"/>
      <c r="M205" s="5"/>
      <c r="N205" s="5">
        <v>8924511</v>
      </c>
      <c r="O205" s="5"/>
      <c r="P205" s="5"/>
      <c r="Q205" s="5"/>
      <c r="R205" s="5">
        <v>8924511</v>
      </c>
      <c r="Z205" s="4" t="s">
        <v>2940</v>
      </c>
      <c r="AA205" s="5"/>
      <c r="AB205" s="5"/>
      <c r="AC205" s="5"/>
      <c r="AD205" s="5"/>
      <c r="AE205" s="5">
        <v>643031</v>
      </c>
      <c r="AF205" s="5"/>
      <c r="AG205" s="5">
        <v>643031</v>
      </c>
    </row>
    <row r="206" spans="9:33" x14ac:dyDescent="0.25">
      <c r="I206" s="40" t="s">
        <v>902</v>
      </c>
      <c r="J206" s="40" t="s">
        <v>56</v>
      </c>
      <c r="K206" t="s">
        <v>4672</v>
      </c>
      <c r="L206" s="26"/>
      <c r="M206" s="5"/>
      <c r="N206" s="5">
        <v>3867096</v>
      </c>
      <c r="O206" s="5"/>
      <c r="P206" s="5"/>
      <c r="Q206" s="5"/>
      <c r="R206" s="5">
        <v>3867096</v>
      </c>
      <c r="Z206" s="4" t="s">
        <v>2990</v>
      </c>
      <c r="AA206" s="5">
        <v>601335</v>
      </c>
      <c r="AB206" s="5"/>
      <c r="AC206" s="5"/>
      <c r="AD206" s="5"/>
      <c r="AE206" s="5"/>
      <c r="AF206" s="5"/>
      <c r="AG206" s="5">
        <v>601335</v>
      </c>
    </row>
    <row r="207" spans="9:33" x14ac:dyDescent="0.25">
      <c r="I207" s="40" t="s">
        <v>902</v>
      </c>
      <c r="J207" s="40" t="s">
        <v>56</v>
      </c>
      <c r="K207" t="s">
        <v>6326</v>
      </c>
      <c r="L207" s="26"/>
      <c r="M207" s="5"/>
      <c r="N207" s="5"/>
      <c r="O207" s="5"/>
      <c r="P207" s="5">
        <v>10076862</v>
      </c>
      <c r="Q207" s="5"/>
      <c r="R207" s="5">
        <v>10076862</v>
      </c>
      <c r="Z207" s="4" t="s">
        <v>2989</v>
      </c>
      <c r="AA207" s="5">
        <v>106118</v>
      </c>
      <c r="AB207" s="5"/>
      <c r="AC207" s="5"/>
      <c r="AD207" s="5"/>
      <c r="AE207" s="5"/>
      <c r="AF207" s="5"/>
      <c r="AG207" s="5">
        <v>106118</v>
      </c>
    </row>
    <row r="208" spans="9:33" x14ac:dyDescent="0.25">
      <c r="I208" s="40" t="s">
        <v>902</v>
      </c>
      <c r="J208" s="40" t="s">
        <v>56</v>
      </c>
      <c r="K208" t="s">
        <v>2307</v>
      </c>
      <c r="L208" s="26"/>
      <c r="M208" s="5"/>
      <c r="N208" s="5">
        <v>12858996</v>
      </c>
      <c r="O208" s="5"/>
      <c r="P208" s="5"/>
      <c r="Q208" s="5"/>
      <c r="R208" s="5">
        <v>12858996</v>
      </c>
      <c r="Z208" s="4" t="s">
        <v>6321</v>
      </c>
      <c r="AA208" s="5"/>
      <c r="AB208" s="5"/>
      <c r="AC208" s="5"/>
      <c r="AD208" s="5">
        <v>5221024</v>
      </c>
      <c r="AE208" s="5"/>
      <c r="AF208" s="5"/>
      <c r="AG208" s="5">
        <v>5221024</v>
      </c>
    </row>
    <row r="209" spans="9:33" x14ac:dyDescent="0.25">
      <c r="I209" s="40" t="s">
        <v>902</v>
      </c>
      <c r="J209" s="40" t="s">
        <v>56</v>
      </c>
      <c r="K209" t="s">
        <v>1776</v>
      </c>
      <c r="L209" s="26"/>
      <c r="M209" s="5"/>
      <c r="N209" s="5"/>
      <c r="O209" s="5">
        <v>10292745</v>
      </c>
      <c r="P209" s="5"/>
      <c r="Q209" s="5"/>
      <c r="R209" s="5">
        <v>10292745</v>
      </c>
      <c r="Z209" s="4" t="s">
        <v>1773</v>
      </c>
      <c r="AA209" s="5">
        <v>7911192</v>
      </c>
      <c r="AB209" s="5">
        <v>8602346</v>
      </c>
      <c r="AC209" s="5">
        <v>-8602346</v>
      </c>
      <c r="AD209" s="5"/>
      <c r="AE209" s="5"/>
      <c r="AF209" s="5"/>
      <c r="AG209" s="5">
        <v>7911192</v>
      </c>
    </row>
    <row r="210" spans="9:33" x14ac:dyDescent="0.25">
      <c r="I210" s="40" t="s">
        <v>902</v>
      </c>
      <c r="J210" s="40" t="s">
        <v>56</v>
      </c>
      <c r="K210" t="s">
        <v>4658</v>
      </c>
      <c r="L210" s="26"/>
      <c r="M210" s="5">
        <v>-916974</v>
      </c>
      <c r="N210" s="5"/>
      <c r="O210" s="5"/>
      <c r="P210" s="5"/>
      <c r="Q210" s="5"/>
      <c r="R210" s="5">
        <v>-916974</v>
      </c>
      <c r="Z210" s="4" t="s">
        <v>5999</v>
      </c>
      <c r="AA210" s="5"/>
      <c r="AB210" s="5"/>
      <c r="AC210" s="5"/>
      <c r="AD210" s="5"/>
      <c r="AE210" s="5">
        <v>3530163</v>
      </c>
      <c r="AF210" s="5"/>
      <c r="AG210" s="5">
        <v>3530163</v>
      </c>
    </row>
    <row r="211" spans="9:33" x14ac:dyDescent="0.25">
      <c r="I211" s="40" t="s">
        <v>902</v>
      </c>
      <c r="J211" s="40" t="s">
        <v>56</v>
      </c>
      <c r="K211" t="s">
        <v>10514</v>
      </c>
      <c r="L211" s="26"/>
      <c r="M211" s="5"/>
      <c r="N211" s="5"/>
      <c r="O211" s="5"/>
      <c r="P211" s="5">
        <v>-3415725</v>
      </c>
      <c r="Q211" s="5"/>
      <c r="R211" s="5">
        <v>-3415725</v>
      </c>
      <c r="Z211" s="4" t="s">
        <v>6322</v>
      </c>
      <c r="AA211" s="5"/>
      <c r="AB211" s="5"/>
      <c r="AC211" s="5"/>
      <c r="AD211" s="5">
        <v>8145362</v>
      </c>
      <c r="AE211" s="5">
        <v>6568380</v>
      </c>
      <c r="AF211" s="5"/>
      <c r="AG211" s="5">
        <v>14713742</v>
      </c>
    </row>
    <row r="212" spans="9:33" x14ac:dyDescent="0.25">
      <c r="I212" s="40" t="s">
        <v>902</v>
      </c>
      <c r="J212" s="40" t="s">
        <v>56</v>
      </c>
      <c r="K212" t="s">
        <v>2182</v>
      </c>
      <c r="L212" s="26"/>
      <c r="M212" s="5"/>
      <c r="N212" s="5"/>
      <c r="O212" s="5"/>
      <c r="P212" s="5"/>
      <c r="Q212" s="5">
        <v>412293</v>
      </c>
      <c r="R212" s="5">
        <v>412293</v>
      </c>
      <c r="Z212" s="4" t="s">
        <v>665</v>
      </c>
      <c r="AA212" s="5">
        <v>-616541</v>
      </c>
      <c r="AB212" s="5"/>
      <c r="AC212" s="5"/>
      <c r="AD212" s="5"/>
      <c r="AE212" s="5"/>
      <c r="AF212" s="5"/>
      <c r="AG212" s="5">
        <v>-616541</v>
      </c>
    </row>
    <row r="213" spans="9:33" x14ac:dyDescent="0.25">
      <c r="I213" s="40" t="s">
        <v>902</v>
      </c>
      <c r="J213" s="40" t="s">
        <v>56</v>
      </c>
      <c r="K213" t="s">
        <v>1769</v>
      </c>
      <c r="L213" s="26">
        <v>664605</v>
      </c>
      <c r="M213" s="5"/>
      <c r="N213" s="5">
        <v>1196289</v>
      </c>
      <c r="O213" s="5">
        <v>7975260</v>
      </c>
      <c r="P213" s="5">
        <v>10234917</v>
      </c>
      <c r="Q213" s="5">
        <v>2392578</v>
      </c>
      <c r="R213" s="5">
        <v>22463649</v>
      </c>
      <c r="Z213" s="4" t="s">
        <v>671</v>
      </c>
      <c r="AA213" s="5">
        <v>-622229</v>
      </c>
      <c r="AB213" s="5"/>
      <c r="AC213" s="5"/>
      <c r="AD213" s="5"/>
      <c r="AE213" s="5"/>
      <c r="AF213" s="5"/>
      <c r="AG213" s="5">
        <v>-622229</v>
      </c>
    </row>
    <row r="214" spans="9:33" x14ac:dyDescent="0.25">
      <c r="I214" s="40" t="s">
        <v>902</v>
      </c>
      <c r="J214" s="40" t="s">
        <v>56</v>
      </c>
      <c r="K214" t="s">
        <v>2308</v>
      </c>
      <c r="L214" s="26"/>
      <c r="M214" s="5">
        <v>13008187</v>
      </c>
      <c r="N214" s="5"/>
      <c r="O214" s="5"/>
      <c r="P214" s="5"/>
      <c r="Q214" s="5"/>
      <c r="R214" s="5">
        <v>13008187</v>
      </c>
      <c r="Z214" s="4" t="s">
        <v>1278</v>
      </c>
      <c r="AA214" s="5">
        <v>-1269084</v>
      </c>
      <c r="AB214" s="5"/>
      <c r="AC214" s="5"/>
      <c r="AD214" s="5"/>
      <c r="AE214" s="5"/>
      <c r="AF214" s="5"/>
      <c r="AG214" s="5">
        <v>-1269084</v>
      </c>
    </row>
    <row r="215" spans="9:33" x14ac:dyDescent="0.25">
      <c r="I215" s="40" t="s">
        <v>902</v>
      </c>
      <c r="J215" s="40" t="s">
        <v>56</v>
      </c>
      <c r="K215" t="s">
        <v>3412</v>
      </c>
      <c r="L215" s="26"/>
      <c r="M215" s="5">
        <v>634928</v>
      </c>
      <c r="N215" s="5"/>
      <c r="O215" s="5"/>
      <c r="P215" s="5"/>
      <c r="Q215" s="5">
        <v>7946549</v>
      </c>
      <c r="R215" s="5">
        <v>8581477</v>
      </c>
      <c r="Z215" s="4" t="s">
        <v>876</v>
      </c>
      <c r="AA215" s="5">
        <v>-818947</v>
      </c>
      <c r="AB215" s="5"/>
      <c r="AC215" s="5"/>
      <c r="AD215" s="5"/>
      <c r="AE215" s="5"/>
      <c r="AF215" s="5"/>
      <c r="AG215" s="5">
        <v>-818947</v>
      </c>
    </row>
    <row r="216" spans="9:33" x14ac:dyDescent="0.25">
      <c r="I216" s="40" t="s">
        <v>902</v>
      </c>
      <c r="J216" s="40" t="s">
        <v>56</v>
      </c>
      <c r="K216" t="s">
        <v>4673</v>
      </c>
      <c r="L216" s="26"/>
      <c r="M216" s="5"/>
      <c r="N216" s="5"/>
      <c r="O216" s="5"/>
      <c r="P216" s="5"/>
      <c r="Q216" s="5">
        <v>2848791</v>
      </c>
      <c r="R216" s="5">
        <v>2848791</v>
      </c>
      <c r="Z216" s="4" t="s">
        <v>1111</v>
      </c>
      <c r="AA216" s="5">
        <v>-8989494</v>
      </c>
      <c r="AB216" s="5"/>
      <c r="AC216" s="5"/>
      <c r="AD216" s="5"/>
      <c r="AE216" s="5"/>
      <c r="AF216" s="5"/>
      <c r="AG216" s="5">
        <v>-8989494</v>
      </c>
    </row>
    <row r="217" spans="9:33" x14ac:dyDescent="0.25">
      <c r="I217" s="40" t="s">
        <v>902</v>
      </c>
      <c r="J217" s="40" t="s">
        <v>56</v>
      </c>
      <c r="K217" t="s">
        <v>6282</v>
      </c>
      <c r="L217" s="26"/>
      <c r="M217" s="5"/>
      <c r="N217" s="5">
        <v>2827320</v>
      </c>
      <c r="O217" s="5"/>
      <c r="P217" s="5"/>
      <c r="Q217" s="5"/>
      <c r="R217" s="5">
        <v>2827320</v>
      </c>
      <c r="Z217" s="4" t="s">
        <v>6276</v>
      </c>
      <c r="AA217" s="5"/>
      <c r="AB217" s="5"/>
      <c r="AC217" s="5">
        <v>-20319866</v>
      </c>
      <c r="AD217" s="5"/>
      <c r="AE217" s="5"/>
      <c r="AF217" s="5"/>
      <c r="AG217" s="5">
        <v>-20319866</v>
      </c>
    </row>
    <row r="218" spans="9:33" x14ac:dyDescent="0.25">
      <c r="I218" s="40" t="s">
        <v>902</v>
      </c>
      <c r="J218" s="40" t="s">
        <v>56</v>
      </c>
      <c r="K218" t="s">
        <v>1607</v>
      </c>
      <c r="L218" s="26"/>
      <c r="M218" s="5"/>
      <c r="N218" s="5"/>
      <c r="O218" s="5"/>
      <c r="P218" s="5"/>
      <c r="Q218" s="5">
        <v>852890</v>
      </c>
      <c r="R218" s="5">
        <v>852890</v>
      </c>
      <c r="Z218" s="4" t="s">
        <v>3413</v>
      </c>
      <c r="AA218" s="5">
        <v>3298942</v>
      </c>
      <c r="AB218" s="5">
        <v>-3298942</v>
      </c>
      <c r="AC218" s="5"/>
      <c r="AD218" s="5"/>
      <c r="AE218" s="5"/>
      <c r="AF218" s="5"/>
      <c r="AG218" s="5">
        <v>0</v>
      </c>
    </row>
    <row r="219" spans="9:33" x14ac:dyDescent="0.25">
      <c r="I219" s="40" t="s">
        <v>902</v>
      </c>
      <c r="J219" s="40" t="s">
        <v>56</v>
      </c>
      <c r="K219" t="s">
        <v>2309</v>
      </c>
      <c r="L219" s="26">
        <v>3534900</v>
      </c>
      <c r="M219" s="5"/>
      <c r="N219" s="5"/>
      <c r="O219" s="5">
        <v>2470205</v>
      </c>
      <c r="P219" s="5">
        <v>0</v>
      </c>
      <c r="Q219" s="5"/>
      <c r="R219" s="5">
        <v>6005105</v>
      </c>
      <c r="Z219" s="4" t="s">
        <v>2946</v>
      </c>
      <c r="AA219" s="5">
        <v>582166</v>
      </c>
      <c r="AB219" s="5">
        <v>-582166</v>
      </c>
      <c r="AC219" s="5"/>
      <c r="AD219" s="5"/>
      <c r="AE219" s="5"/>
      <c r="AF219" s="5"/>
      <c r="AG219" s="5">
        <v>0</v>
      </c>
    </row>
    <row r="220" spans="9:33" x14ac:dyDescent="0.25">
      <c r="I220" s="40" t="s">
        <v>902</v>
      </c>
      <c r="J220" s="40" t="s">
        <v>56</v>
      </c>
      <c r="K220" t="s">
        <v>3407</v>
      </c>
      <c r="L220" s="26"/>
      <c r="M220" s="5"/>
      <c r="N220" s="5"/>
      <c r="O220" s="5">
        <v>353772</v>
      </c>
      <c r="P220" s="5">
        <v>0</v>
      </c>
      <c r="Q220" s="5"/>
      <c r="R220" s="5">
        <v>353772</v>
      </c>
      <c r="Z220" s="4" t="s">
        <v>672</v>
      </c>
      <c r="AA220" s="5">
        <v>3216192</v>
      </c>
      <c r="AB220" s="5"/>
      <c r="AC220" s="5"/>
      <c r="AD220" s="5"/>
      <c r="AE220" s="5"/>
      <c r="AF220" s="5"/>
      <c r="AG220" s="5">
        <v>3216192</v>
      </c>
    </row>
    <row r="221" spans="9:33" x14ac:dyDescent="0.25">
      <c r="I221" s="40" t="s">
        <v>902</v>
      </c>
      <c r="J221" s="40" t="s">
        <v>56</v>
      </c>
      <c r="K221" t="s">
        <v>4674</v>
      </c>
      <c r="L221" s="26"/>
      <c r="M221" s="5"/>
      <c r="N221" s="5"/>
      <c r="O221" s="5"/>
      <c r="P221" s="5">
        <v>3514449</v>
      </c>
      <c r="Q221" s="5"/>
      <c r="R221" s="5">
        <v>3514449</v>
      </c>
      <c r="Z221" s="4" t="s">
        <v>664</v>
      </c>
      <c r="AA221" s="5">
        <v>-275659</v>
      </c>
      <c r="AB221" s="5"/>
      <c r="AC221" s="5"/>
      <c r="AD221" s="5"/>
      <c r="AE221" s="5"/>
      <c r="AF221" s="5"/>
      <c r="AG221" s="5">
        <v>-275659</v>
      </c>
    </row>
    <row r="222" spans="9:33" x14ac:dyDescent="0.25">
      <c r="I222" s="40" t="s">
        <v>902</v>
      </c>
      <c r="J222" s="40" t="s">
        <v>56</v>
      </c>
      <c r="K222" t="s">
        <v>6327</v>
      </c>
      <c r="L222" s="26"/>
      <c r="M222" s="5"/>
      <c r="N222" s="5"/>
      <c r="O222" s="5"/>
      <c r="P222" s="5">
        <v>1416952</v>
      </c>
      <c r="Q222" s="5"/>
      <c r="R222" s="5">
        <v>1416952</v>
      </c>
      <c r="Z222" s="4" t="s">
        <v>6277</v>
      </c>
      <c r="AA222" s="5"/>
      <c r="AB222" s="5"/>
      <c r="AC222" s="5">
        <v>-57909270</v>
      </c>
      <c r="AD222" s="5"/>
      <c r="AE222" s="5"/>
      <c r="AF222" s="5"/>
      <c r="AG222" s="5">
        <v>-57909270</v>
      </c>
    </row>
    <row r="223" spans="9:33" x14ac:dyDescent="0.25">
      <c r="I223" s="40" t="s">
        <v>902</v>
      </c>
      <c r="J223" s="40" t="s">
        <v>56</v>
      </c>
      <c r="K223" t="s">
        <v>6283</v>
      </c>
      <c r="L223" s="26"/>
      <c r="M223" s="5"/>
      <c r="N223" s="5"/>
      <c r="O223" s="5">
        <v>3195558</v>
      </c>
      <c r="P223" s="5">
        <v>1772956</v>
      </c>
      <c r="Q223" s="5"/>
      <c r="R223" s="5">
        <v>4968514</v>
      </c>
      <c r="Z223" s="4" t="s">
        <v>673</v>
      </c>
      <c r="AA223" s="5">
        <v>-414927</v>
      </c>
      <c r="AB223" s="5"/>
      <c r="AC223" s="5"/>
      <c r="AD223" s="5"/>
      <c r="AE223" s="5"/>
      <c r="AF223" s="5"/>
      <c r="AG223" s="5">
        <v>-414927</v>
      </c>
    </row>
    <row r="224" spans="9:33" x14ac:dyDescent="0.25">
      <c r="I224" s="40" t="s">
        <v>902</v>
      </c>
      <c r="J224" s="40" t="s">
        <v>56</v>
      </c>
      <c r="K224" t="s">
        <v>10526</v>
      </c>
      <c r="L224" s="26"/>
      <c r="M224" s="5"/>
      <c r="N224" s="5"/>
      <c r="O224" s="5"/>
      <c r="P224" s="5"/>
      <c r="Q224" s="5">
        <v>714140</v>
      </c>
      <c r="R224" s="5">
        <v>714140</v>
      </c>
      <c r="Z224" s="4" t="s">
        <v>1174</v>
      </c>
      <c r="AA224" s="5">
        <v>-14473969</v>
      </c>
      <c r="AB224" s="5"/>
      <c r="AC224" s="5"/>
      <c r="AD224" s="5"/>
      <c r="AE224" s="5"/>
      <c r="AF224" s="5"/>
      <c r="AG224" s="5">
        <v>-14473969</v>
      </c>
    </row>
    <row r="225" spans="9:33" x14ac:dyDescent="0.25">
      <c r="I225" s="40" t="s">
        <v>902</v>
      </c>
      <c r="J225" s="40" t="s">
        <v>56</v>
      </c>
      <c r="K225" t="s">
        <v>10515</v>
      </c>
      <c r="L225" s="26"/>
      <c r="M225" s="5"/>
      <c r="N225" s="5"/>
      <c r="O225" s="5"/>
      <c r="P225" s="5">
        <v>-10858357</v>
      </c>
      <c r="Q225" s="5"/>
      <c r="R225" s="5">
        <v>-10858357</v>
      </c>
      <c r="Z225" s="4" t="s">
        <v>1175</v>
      </c>
      <c r="AA225" s="5">
        <v>-4521373</v>
      </c>
      <c r="AB225" s="5"/>
      <c r="AC225" s="5"/>
      <c r="AD225" s="5"/>
      <c r="AE225" s="5"/>
      <c r="AF225" s="5"/>
      <c r="AG225" s="5">
        <v>-4521373</v>
      </c>
    </row>
    <row r="226" spans="9:33" x14ac:dyDescent="0.25">
      <c r="I226" s="40" t="s">
        <v>902</v>
      </c>
      <c r="J226" s="40" t="s">
        <v>56</v>
      </c>
      <c r="K226" t="s">
        <v>1778</v>
      </c>
      <c r="L226" s="26"/>
      <c r="M226" s="5">
        <v>791647</v>
      </c>
      <c r="N226" s="5"/>
      <c r="O226" s="5"/>
      <c r="P226" s="5"/>
      <c r="Q226" s="5"/>
      <c r="R226" s="5">
        <v>791647</v>
      </c>
      <c r="Z226" s="4" t="s">
        <v>1346</v>
      </c>
      <c r="AA226" s="5"/>
      <c r="AB226" s="5"/>
      <c r="AC226" s="5">
        <v>-647303</v>
      </c>
      <c r="AD226" s="5"/>
      <c r="AE226" s="5"/>
      <c r="AF226" s="5"/>
      <c r="AG226" s="5">
        <v>-647303</v>
      </c>
    </row>
    <row r="227" spans="9:33" x14ac:dyDescent="0.25">
      <c r="I227" s="40" t="s">
        <v>902</v>
      </c>
      <c r="J227" s="40" t="s">
        <v>56</v>
      </c>
      <c r="K227" t="s">
        <v>1608</v>
      </c>
      <c r="L227" s="26"/>
      <c r="M227" s="5"/>
      <c r="N227" s="5"/>
      <c r="O227" s="5"/>
      <c r="P227" s="5">
        <v>631766</v>
      </c>
      <c r="Q227" s="5"/>
      <c r="R227" s="5">
        <v>631766</v>
      </c>
      <c r="Z227" s="4" t="s">
        <v>6278</v>
      </c>
      <c r="AA227" s="5"/>
      <c r="AB227" s="5"/>
      <c r="AC227" s="5">
        <v>18901046</v>
      </c>
      <c r="AD227" s="5"/>
      <c r="AE227" s="5"/>
      <c r="AF227" s="5"/>
      <c r="AG227" s="5">
        <v>18901046</v>
      </c>
    </row>
    <row r="228" spans="9:33" x14ac:dyDescent="0.25">
      <c r="I228" s="40" t="s">
        <v>902</v>
      </c>
      <c r="J228" s="40" t="s">
        <v>56</v>
      </c>
      <c r="K228" t="s">
        <v>1609</v>
      </c>
      <c r="L228" s="26"/>
      <c r="M228" s="5"/>
      <c r="N228" s="5"/>
      <c r="O228" s="5"/>
      <c r="P228" s="5">
        <v>631776</v>
      </c>
      <c r="Q228" s="5"/>
      <c r="R228" s="5">
        <v>631776</v>
      </c>
      <c r="Z228" s="4" t="s">
        <v>6279</v>
      </c>
      <c r="AA228" s="5"/>
      <c r="AB228" s="5"/>
      <c r="AC228" s="5">
        <v>-7581254</v>
      </c>
      <c r="AD228" s="5"/>
      <c r="AE228" s="5"/>
      <c r="AF228" s="5"/>
      <c r="AG228" s="5">
        <v>-7581254</v>
      </c>
    </row>
    <row r="229" spans="9:33" x14ac:dyDescent="0.25">
      <c r="I229" s="40" t="s">
        <v>902</v>
      </c>
      <c r="J229" s="40" t="s">
        <v>56</v>
      </c>
      <c r="K229" t="s">
        <v>6329</v>
      </c>
      <c r="L229" s="26"/>
      <c r="M229" s="5"/>
      <c r="N229" s="5"/>
      <c r="O229" s="5"/>
      <c r="P229" s="5">
        <v>795480</v>
      </c>
      <c r="Q229" s="5"/>
      <c r="R229" s="5">
        <v>795480</v>
      </c>
      <c r="Z229" s="4" t="s">
        <v>6323</v>
      </c>
      <c r="AA229" s="5"/>
      <c r="AB229" s="5"/>
      <c r="AC229" s="5">
        <v>7462818</v>
      </c>
      <c r="AD229" s="5"/>
      <c r="AE229" s="5"/>
      <c r="AF229" s="5"/>
      <c r="AG229" s="5">
        <v>7462818</v>
      </c>
    </row>
    <row r="230" spans="9:33" x14ac:dyDescent="0.25">
      <c r="I230" s="40" t="s">
        <v>902</v>
      </c>
      <c r="J230" s="40" t="s">
        <v>56</v>
      </c>
      <c r="K230" t="s">
        <v>6330</v>
      </c>
      <c r="L230" s="26"/>
      <c r="M230" s="5"/>
      <c r="N230" s="5"/>
      <c r="O230" s="5"/>
      <c r="P230" s="5">
        <v>3295770</v>
      </c>
      <c r="Q230" s="5"/>
      <c r="R230" s="5">
        <v>3295770</v>
      </c>
      <c r="Z230" s="4" t="s">
        <v>1279</v>
      </c>
      <c r="AA230" s="5">
        <v>-1331154</v>
      </c>
      <c r="AB230" s="5"/>
      <c r="AC230" s="5"/>
      <c r="AD230" s="5"/>
      <c r="AE230" s="5"/>
      <c r="AF230" s="5"/>
      <c r="AG230" s="5">
        <v>-1331154</v>
      </c>
    </row>
    <row r="231" spans="9:33" x14ac:dyDescent="0.25">
      <c r="I231" s="40" t="s">
        <v>902</v>
      </c>
      <c r="J231" s="40" t="s">
        <v>56</v>
      </c>
      <c r="K231" t="s">
        <v>4659</v>
      </c>
      <c r="L231" s="26"/>
      <c r="M231" s="5">
        <v>814126</v>
      </c>
      <c r="N231" s="5"/>
      <c r="O231" s="5"/>
      <c r="P231" s="5"/>
      <c r="Q231" s="5"/>
      <c r="R231" s="5">
        <v>814126</v>
      </c>
      <c r="Z231" s="4" t="s">
        <v>1050</v>
      </c>
      <c r="AA231" s="5">
        <v>21093000</v>
      </c>
      <c r="AB231" s="5">
        <v>63116</v>
      </c>
      <c r="AC231" s="5">
        <v>0</v>
      </c>
      <c r="AD231" s="5"/>
      <c r="AE231" s="5"/>
      <c r="AF231" s="5"/>
      <c r="AG231" s="5">
        <v>21156116</v>
      </c>
    </row>
    <row r="232" spans="9:33" x14ac:dyDescent="0.25">
      <c r="I232" s="40" t="s">
        <v>902</v>
      </c>
      <c r="J232" s="40" t="s">
        <v>56</v>
      </c>
      <c r="K232" t="s">
        <v>1779</v>
      </c>
      <c r="L232" s="26"/>
      <c r="M232" s="5"/>
      <c r="N232" s="5">
        <v>2462174</v>
      </c>
      <c r="O232" s="5"/>
      <c r="P232" s="5"/>
      <c r="Q232" s="5"/>
      <c r="R232" s="5">
        <v>2462174</v>
      </c>
      <c r="Z232" s="4" t="s">
        <v>1482</v>
      </c>
      <c r="AA232" s="5">
        <v>-6749520</v>
      </c>
      <c r="AB232" s="5">
        <v>16375720</v>
      </c>
      <c r="AC232" s="5">
        <v>-4644544</v>
      </c>
      <c r="AD232" s="5">
        <v>15900000</v>
      </c>
      <c r="AE232" s="5">
        <v>15900000</v>
      </c>
      <c r="AF232" s="5">
        <v>34838826</v>
      </c>
      <c r="AG232" s="5">
        <v>71620482</v>
      </c>
    </row>
    <row r="233" spans="9:33" x14ac:dyDescent="0.25">
      <c r="I233" s="40" t="s">
        <v>902</v>
      </c>
      <c r="J233" s="40" t="s">
        <v>56</v>
      </c>
      <c r="K233" t="s">
        <v>3350</v>
      </c>
      <c r="L233" s="26"/>
      <c r="M233" s="5">
        <v>992844</v>
      </c>
      <c r="N233" s="5"/>
      <c r="O233" s="5"/>
      <c r="P233" s="5"/>
      <c r="Q233" s="5"/>
      <c r="R233" s="5">
        <v>992844</v>
      </c>
      <c r="Z233" s="4" t="s">
        <v>1176</v>
      </c>
      <c r="AA233" s="5">
        <v>-3528025</v>
      </c>
      <c r="AB233" s="5"/>
      <c r="AC233" s="5"/>
      <c r="AD233" s="5"/>
      <c r="AE233" s="5"/>
      <c r="AF233" s="5"/>
      <c r="AG233" s="5">
        <v>-3528025</v>
      </c>
    </row>
    <row r="234" spans="9:33" x14ac:dyDescent="0.25">
      <c r="I234" s="40" t="s">
        <v>902</v>
      </c>
      <c r="J234" s="40" t="s">
        <v>56</v>
      </c>
      <c r="K234" t="s">
        <v>2191</v>
      </c>
      <c r="L234" s="26"/>
      <c r="M234" s="5"/>
      <c r="N234" s="5"/>
      <c r="O234" s="5"/>
      <c r="P234" s="5"/>
      <c r="Q234" s="5">
        <v>1058484</v>
      </c>
      <c r="R234" s="5">
        <v>1058484</v>
      </c>
      <c r="Z234" s="4" t="s">
        <v>3333</v>
      </c>
      <c r="AA234" s="5"/>
      <c r="AB234" s="5"/>
      <c r="AC234" s="5"/>
      <c r="AD234" s="5"/>
      <c r="AE234" s="5"/>
      <c r="AF234" s="5">
        <v>33125860</v>
      </c>
      <c r="AG234" s="5">
        <v>33125860</v>
      </c>
    </row>
    <row r="235" spans="9:33" x14ac:dyDescent="0.25">
      <c r="I235" s="40" t="s">
        <v>902</v>
      </c>
      <c r="J235" s="40" t="s">
        <v>56</v>
      </c>
      <c r="K235" t="s">
        <v>2183</v>
      </c>
      <c r="L235" s="26"/>
      <c r="M235" s="5">
        <v>6296406</v>
      </c>
      <c r="N235" s="5">
        <v>-4390336</v>
      </c>
      <c r="O235" s="5">
        <v>4390336</v>
      </c>
      <c r="P235" s="5"/>
      <c r="Q235" s="5">
        <v>1906070</v>
      </c>
      <c r="R235" s="5">
        <v>8202476</v>
      </c>
      <c r="Z235" s="4" t="s">
        <v>3334</v>
      </c>
      <c r="AA235" s="5"/>
      <c r="AB235" s="5"/>
      <c r="AC235" s="5"/>
      <c r="AD235" s="5"/>
      <c r="AE235" s="5"/>
      <c r="AF235" s="5">
        <v>21220036</v>
      </c>
      <c r="AG235" s="5">
        <v>21220036</v>
      </c>
    </row>
    <row r="236" spans="9:33" x14ac:dyDescent="0.25">
      <c r="I236" s="40" t="s">
        <v>902</v>
      </c>
      <c r="J236" s="40" t="s">
        <v>56</v>
      </c>
      <c r="K236" t="s">
        <v>3162</v>
      </c>
      <c r="L236" s="26"/>
      <c r="M236" s="5">
        <v>653210</v>
      </c>
      <c r="N236" s="5"/>
      <c r="O236" s="5"/>
      <c r="P236" s="5"/>
      <c r="Q236" s="5"/>
      <c r="R236" s="5">
        <v>653210</v>
      </c>
      <c r="Z236" s="4" t="s">
        <v>6324</v>
      </c>
      <c r="AA236" s="5"/>
      <c r="AB236" s="5"/>
      <c r="AC236" s="5"/>
      <c r="AD236" s="5"/>
      <c r="AE236" s="5">
        <v>641600</v>
      </c>
      <c r="AF236" s="5"/>
      <c r="AG236" s="5">
        <v>641600</v>
      </c>
    </row>
    <row r="237" spans="9:33" x14ac:dyDescent="0.25">
      <c r="I237" s="40" t="s">
        <v>902</v>
      </c>
      <c r="J237" s="40" t="s">
        <v>56</v>
      </c>
      <c r="K237" t="s">
        <v>2187</v>
      </c>
      <c r="L237" s="26"/>
      <c r="M237" s="5"/>
      <c r="N237" s="5"/>
      <c r="O237" s="5"/>
      <c r="P237" s="5"/>
      <c r="Q237" s="5">
        <v>315885</v>
      </c>
      <c r="R237" s="5">
        <v>315885</v>
      </c>
      <c r="Z237" s="4" t="s">
        <v>1774</v>
      </c>
      <c r="AA237" s="5">
        <v>-16348759</v>
      </c>
      <c r="AB237" s="5">
        <v>16339975</v>
      </c>
      <c r="AC237" s="5"/>
      <c r="AD237" s="5"/>
      <c r="AE237" s="5"/>
      <c r="AF237" s="5"/>
      <c r="AG237" s="5">
        <v>-8784</v>
      </c>
    </row>
    <row r="238" spans="9:33" x14ac:dyDescent="0.25">
      <c r="I238" s="40" t="s">
        <v>902</v>
      </c>
      <c r="J238" s="40" t="s">
        <v>56</v>
      </c>
      <c r="K238" t="s">
        <v>4675</v>
      </c>
      <c r="L238" s="26"/>
      <c r="M238" s="5"/>
      <c r="N238" s="5"/>
      <c r="O238" s="5"/>
      <c r="P238" s="5">
        <v>4988863</v>
      </c>
      <c r="Q238" s="5">
        <v>6866375</v>
      </c>
      <c r="R238" s="5">
        <v>11855238</v>
      </c>
      <c r="Z238" s="4" t="s">
        <v>10524</v>
      </c>
      <c r="AA238" s="5"/>
      <c r="AB238" s="5"/>
      <c r="AC238" s="5"/>
      <c r="AD238" s="5"/>
      <c r="AE238" s="5"/>
      <c r="AF238" s="5">
        <v>39427000</v>
      </c>
      <c r="AG238" s="5">
        <v>39427000</v>
      </c>
    </row>
    <row r="239" spans="9:33" x14ac:dyDescent="0.25">
      <c r="I239" s="40" t="s">
        <v>902</v>
      </c>
      <c r="J239" s="40" t="s">
        <v>56</v>
      </c>
      <c r="K239" t="s">
        <v>2186</v>
      </c>
      <c r="L239" s="26"/>
      <c r="M239" s="5">
        <v>1585744</v>
      </c>
      <c r="N239" s="5"/>
      <c r="O239" s="5"/>
      <c r="P239" s="5"/>
      <c r="Q239" s="5"/>
      <c r="R239" s="5">
        <v>1585744</v>
      </c>
      <c r="Z239" s="4" t="s">
        <v>1605</v>
      </c>
      <c r="AA239" s="5">
        <v>-6396675</v>
      </c>
      <c r="AB239" s="5">
        <v>6396675</v>
      </c>
      <c r="AC239" s="5"/>
      <c r="AD239" s="5"/>
      <c r="AE239" s="5"/>
      <c r="AF239" s="5"/>
      <c r="AG239" s="5">
        <v>0</v>
      </c>
    </row>
    <row r="240" spans="9:33" x14ac:dyDescent="0.25">
      <c r="I240" s="40" t="s">
        <v>902</v>
      </c>
      <c r="J240" s="40" t="s">
        <v>56</v>
      </c>
      <c r="K240" t="s">
        <v>2998</v>
      </c>
      <c r="L240" s="26"/>
      <c r="M240" s="5">
        <v>432824</v>
      </c>
      <c r="N240" s="5"/>
      <c r="O240" s="5"/>
      <c r="P240" s="5"/>
      <c r="Q240" s="5"/>
      <c r="R240" s="5">
        <v>432824</v>
      </c>
      <c r="Z240" s="4" t="s">
        <v>1522</v>
      </c>
      <c r="AA240" s="5">
        <v>-2440233</v>
      </c>
      <c r="AB240" s="5"/>
      <c r="AC240" s="5"/>
      <c r="AD240" s="5"/>
      <c r="AE240" s="5"/>
      <c r="AF240" s="5"/>
      <c r="AG240" s="5">
        <v>-2440233</v>
      </c>
    </row>
    <row r="241" spans="9:33" x14ac:dyDescent="0.25">
      <c r="I241" s="40" t="s">
        <v>902</v>
      </c>
      <c r="J241" s="40" t="s">
        <v>56</v>
      </c>
      <c r="K241" t="s">
        <v>2179</v>
      </c>
      <c r="L241" s="26"/>
      <c r="M241" s="5"/>
      <c r="N241" s="5">
        <v>1569886</v>
      </c>
      <c r="O241" s="5"/>
      <c r="P241" s="5"/>
      <c r="Q241" s="5"/>
      <c r="R241" s="5">
        <v>1569886</v>
      </c>
      <c r="Z241" s="4" t="s">
        <v>1775</v>
      </c>
      <c r="AA241" s="5">
        <v>-2110165</v>
      </c>
      <c r="AB241" s="5"/>
      <c r="AC241" s="5"/>
      <c r="AD241" s="5"/>
      <c r="AE241" s="5"/>
      <c r="AF241" s="5"/>
      <c r="AG241" s="5">
        <v>-2110165</v>
      </c>
    </row>
    <row r="242" spans="9:33" x14ac:dyDescent="0.25">
      <c r="I242" s="40" t="s">
        <v>902</v>
      </c>
      <c r="J242" s="40" t="s">
        <v>56</v>
      </c>
      <c r="K242" t="s">
        <v>6284</v>
      </c>
      <c r="L242" s="26"/>
      <c r="M242" s="5"/>
      <c r="N242" s="5"/>
      <c r="O242" s="5">
        <v>9304470</v>
      </c>
      <c r="P242" s="5"/>
      <c r="Q242" s="5"/>
      <c r="R242" s="5">
        <v>9304470</v>
      </c>
      <c r="Z242" s="4" t="s">
        <v>2192</v>
      </c>
      <c r="AA242" s="5">
        <v>-352828</v>
      </c>
      <c r="AB242" s="5"/>
      <c r="AC242" s="5"/>
      <c r="AD242" s="5"/>
      <c r="AE242" s="5"/>
      <c r="AF242" s="5"/>
      <c r="AG242" s="5">
        <v>-352828</v>
      </c>
    </row>
    <row r="243" spans="9:33" x14ac:dyDescent="0.25">
      <c r="I243" s="40" t="s">
        <v>902</v>
      </c>
      <c r="J243" s="40" t="s">
        <v>56</v>
      </c>
      <c r="K243" t="s">
        <v>6285</v>
      </c>
      <c r="L243" s="26"/>
      <c r="M243" s="5"/>
      <c r="N243" s="5"/>
      <c r="O243" s="5">
        <v>398763</v>
      </c>
      <c r="P243" s="5"/>
      <c r="Q243" s="5"/>
      <c r="R243" s="5">
        <v>398763</v>
      </c>
      <c r="Z243" s="4" t="s">
        <v>3343</v>
      </c>
      <c r="AA243" s="5">
        <v>2705308</v>
      </c>
      <c r="AB243" s="5">
        <v>-1060768</v>
      </c>
      <c r="AC243" s="5"/>
      <c r="AD243" s="5"/>
      <c r="AE243" s="5"/>
      <c r="AF243" s="5"/>
      <c r="AG243" s="5">
        <v>1644540</v>
      </c>
    </row>
    <row r="244" spans="9:33" x14ac:dyDescent="0.25">
      <c r="I244" s="40" t="s">
        <v>902</v>
      </c>
      <c r="J244" s="40" t="s">
        <v>56</v>
      </c>
      <c r="K244" t="s">
        <v>3388</v>
      </c>
      <c r="L244" s="26">
        <v>1390610</v>
      </c>
      <c r="M244" s="5"/>
      <c r="N244" s="5"/>
      <c r="O244" s="5"/>
      <c r="P244" s="5"/>
      <c r="Q244" s="5"/>
      <c r="R244" s="5">
        <v>1390610</v>
      </c>
      <c r="Z244" s="4" t="s">
        <v>3018</v>
      </c>
      <c r="AA244" s="5">
        <v>477407</v>
      </c>
      <c r="AB244" s="5">
        <v>0</v>
      </c>
      <c r="AC244" s="5"/>
      <c r="AD244" s="5"/>
      <c r="AE244" s="5"/>
      <c r="AF244" s="5"/>
      <c r="AG244" s="5">
        <v>477407</v>
      </c>
    </row>
    <row r="245" spans="9:33" x14ac:dyDescent="0.25">
      <c r="I245" s="40" t="s">
        <v>902</v>
      </c>
      <c r="J245" s="40" t="s">
        <v>56</v>
      </c>
      <c r="K245" t="s">
        <v>4660</v>
      </c>
      <c r="L245" s="26"/>
      <c r="M245" s="5">
        <v>515466</v>
      </c>
      <c r="N245" s="5"/>
      <c r="O245" s="5"/>
      <c r="P245" s="5"/>
      <c r="Q245" s="5"/>
      <c r="R245" s="5">
        <v>515466</v>
      </c>
      <c r="Z245" s="4" t="s">
        <v>6280</v>
      </c>
      <c r="AA245" s="5"/>
      <c r="AB245" s="5"/>
      <c r="AC245" s="5">
        <v>1505096</v>
      </c>
      <c r="AD245" s="5"/>
      <c r="AE245" s="5"/>
      <c r="AF245" s="5"/>
      <c r="AG245" s="5">
        <v>1505096</v>
      </c>
    </row>
    <row r="246" spans="9:33" x14ac:dyDescent="0.25">
      <c r="I246" s="40" t="s">
        <v>902</v>
      </c>
      <c r="J246" s="40" t="s">
        <v>56</v>
      </c>
      <c r="K246" t="s">
        <v>2310</v>
      </c>
      <c r="L246" s="26"/>
      <c r="M246" s="5"/>
      <c r="N246" s="5"/>
      <c r="O246" s="5"/>
      <c r="P246" s="5">
        <v>3805785</v>
      </c>
      <c r="Q246" s="5"/>
      <c r="R246" s="5">
        <v>3805785</v>
      </c>
      <c r="Z246" s="4" t="s">
        <v>9603</v>
      </c>
      <c r="AA246" s="5"/>
      <c r="AB246" s="5"/>
      <c r="AC246" s="5">
        <v>265587</v>
      </c>
      <c r="AD246" s="5"/>
      <c r="AE246" s="5"/>
      <c r="AF246" s="5"/>
      <c r="AG246" s="5">
        <v>265587</v>
      </c>
    </row>
    <row r="247" spans="9:33" x14ac:dyDescent="0.25">
      <c r="I247" s="40" t="s">
        <v>902</v>
      </c>
      <c r="J247" s="40" t="s">
        <v>56</v>
      </c>
      <c r="K247" t="s">
        <v>2742</v>
      </c>
      <c r="L247" s="26"/>
      <c r="M247" s="5"/>
      <c r="N247" s="5"/>
      <c r="O247" s="5">
        <v>1011065</v>
      </c>
      <c r="P247" s="5"/>
      <c r="Q247" s="5"/>
      <c r="R247" s="5">
        <v>1011065</v>
      </c>
      <c r="Z247" s="4" t="s">
        <v>6325</v>
      </c>
      <c r="AA247" s="5"/>
      <c r="AB247" s="5"/>
      <c r="AC247" s="5"/>
      <c r="AD247" s="5">
        <v>302604</v>
      </c>
      <c r="AE247" s="5"/>
      <c r="AF247" s="5"/>
      <c r="AG247" s="5">
        <v>302604</v>
      </c>
    </row>
    <row r="248" spans="9:33" x14ac:dyDescent="0.25">
      <c r="I248" s="40" t="s">
        <v>902</v>
      </c>
      <c r="J248" s="40" t="s">
        <v>56</v>
      </c>
      <c r="K248" t="s">
        <v>2189</v>
      </c>
      <c r="L248" s="26"/>
      <c r="M248" s="5"/>
      <c r="N248" s="5">
        <v>5889191</v>
      </c>
      <c r="O248" s="5"/>
      <c r="P248" s="5"/>
      <c r="Q248" s="5"/>
      <c r="R248" s="5">
        <v>5889191</v>
      </c>
      <c r="Z248" s="4" t="s">
        <v>9597</v>
      </c>
      <c r="AA248" s="5"/>
      <c r="AB248" s="5"/>
      <c r="AC248" s="5"/>
      <c r="AD248" s="5">
        <v>53401</v>
      </c>
      <c r="AE248" s="5"/>
      <c r="AF248" s="5"/>
      <c r="AG248" s="5">
        <v>53401</v>
      </c>
    </row>
    <row r="249" spans="9:33" x14ac:dyDescent="0.25">
      <c r="I249" s="40" t="s">
        <v>902</v>
      </c>
      <c r="J249" s="40" t="s">
        <v>56</v>
      </c>
      <c r="K249" t="s">
        <v>10527</v>
      </c>
      <c r="L249" s="26"/>
      <c r="M249" s="5"/>
      <c r="N249" s="5"/>
      <c r="O249" s="5"/>
      <c r="P249" s="5"/>
      <c r="Q249" s="5">
        <v>7265788</v>
      </c>
      <c r="R249" s="5">
        <v>7265788</v>
      </c>
      <c r="Z249" s="4" t="s">
        <v>10525</v>
      </c>
      <c r="AA249" s="5"/>
      <c r="AB249" s="5"/>
      <c r="AC249" s="5"/>
      <c r="AD249" s="5"/>
      <c r="AE249" s="5">
        <v>1210630</v>
      </c>
      <c r="AF249" s="5"/>
      <c r="AG249" s="5">
        <v>1210630</v>
      </c>
    </row>
    <row r="250" spans="9:33" x14ac:dyDescent="0.25">
      <c r="I250" s="40" t="s">
        <v>902</v>
      </c>
      <c r="J250" s="40" t="s">
        <v>56</v>
      </c>
      <c r="K250" t="s">
        <v>2410</v>
      </c>
      <c r="L250" s="26">
        <v>794686</v>
      </c>
      <c r="M250" s="5"/>
      <c r="N250" s="5"/>
      <c r="O250" s="5"/>
      <c r="P250" s="5"/>
      <c r="Q250" s="5"/>
      <c r="R250" s="5">
        <v>794686</v>
      </c>
      <c r="Z250" s="4" t="s">
        <v>12055</v>
      </c>
      <c r="AA250" s="5"/>
      <c r="AB250" s="5"/>
      <c r="AC250" s="5"/>
      <c r="AD250" s="5"/>
      <c r="AE250" s="5"/>
      <c r="AF250" s="5">
        <v>1542322</v>
      </c>
      <c r="AG250" s="5">
        <v>1542322</v>
      </c>
    </row>
    <row r="251" spans="9:33" x14ac:dyDescent="0.25">
      <c r="I251" s="40" t="s">
        <v>902</v>
      </c>
      <c r="J251" s="40" t="s">
        <v>56</v>
      </c>
      <c r="K251" t="s">
        <v>2826</v>
      </c>
      <c r="L251" s="26"/>
      <c r="M251" s="5">
        <v>5956295</v>
      </c>
      <c r="N251" s="5"/>
      <c r="O251" s="5"/>
      <c r="P251" s="5"/>
      <c r="Q251" s="5"/>
      <c r="R251" s="5">
        <v>5956295</v>
      </c>
      <c r="Z251" s="4" t="s">
        <v>13550</v>
      </c>
      <c r="AA251" s="5"/>
      <c r="AB251" s="5"/>
      <c r="AC251" s="5"/>
      <c r="AD251" s="5"/>
      <c r="AE251" s="5"/>
      <c r="AF251" s="5">
        <v>272175</v>
      </c>
      <c r="AG251" s="5">
        <v>272175</v>
      </c>
    </row>
    <row r="252" spans="9:33" x14ac:dyDescent="0.25">
      <c r="I252" s="40" t="s">
        <v>902</v>
      </c>
      <c r="J252" s="40" t="s">
        <v>56</v>
      </c>
      <c r="K252" t="s">
        <v>1520</v>
      </c>
      <c r="L252" s="26"/>
      <c r="M252" s="5"/>
      <c r="N252" s="5"/>
      <c r="O252" s="5"/>
      <c r="P252" s="5"/>
      <c r="Q252" s="5">
        <v>512539</v>
      </c>
      <c r="R252" s="5">
        <v>512539</v>
      </c>
      <c r="Z252" s="4" t="s">
        <v>1422</v>
      </c>
      <c r="AA252" s="5">
        <v>-10612060</v>
      </c>
      <c r="AB252" s="5">
        <v>10612893</v>
      </c>
      <c r="AC252" s="5"/>
      <c r="AD252" s="5"/>
      <c r="AE252" s="5"/>
      <c r="AF252" s="5"/>
      <c r="AG252" s="5">
        <v>833</v>
      </c>
    </row>
    <row r="253" spans="9:33" x14ac:dyDescent="0.25">
      <c r="I253" s="40" t="s">
        <v>902</v>
      </c>
      <c r="J253" s="40" t="s">
        <v>56</v>
      </c>
      <c r="K253" t="s">
        <v>2311</v>
      </c>
      <c r="L253" s="26">
        <v>565220</v>
      </c>
      <c r="M253" s="5"/>
      <c r="N253" s="5"/>
      <c r="O253" s="5"/>
      <c r="P253" s="5"/>
      <c r="Q253" s="5"/>
      <c r="R253" s="5">
        <v>565220</v>
      </c>
      <c r="Z253" s="4" t="s">
        <v>3391</v>
      </c>
      <c r="AA253" s="5">
        <v>8924511</v>
      </c>
      <c r="AB253" s="5">
        <v>0</v>
      </c>
      <c r="AC253" s="5">
        <v>0</v>
      </c>
      <c r="AD253" s="5"/>
      <c r="AE253" s="5"/>
      <c r="AF253" s="5"/>
      <c r="AG253" s="5">
        <v>8924511</v>
      </c>
    </row>
    <row r="254" spans="9:33" x14ac:dyDescent="0.25">
      <c r="I254" s="40" t="s">
        <v>902</v>
      </c>
      <c r="J254" s="40" t="s">
        <v>56</v>
      </c>
      <c r="K254" t="s">
        <v>2411</v>
      </c>
      <c r="L254" s="26">
        <v>795020</v>
      </c>
      <c r="M254" s="5"/>
      <c r="N254" s="5"/>
      <c r="O254" s="5"/>
      <c r="P254" s="5"/>
      <c r="Q254" s="5"/>
      <c r="R254" s="5">
        <v>795020</v>
      </c>
      <c r="Z254" s="4" t="s">
        <v>4672</v>
      </c>
      <c r="AA254" s="5"/>
      <c r="AB254" s="5">
        <v>3866751</v>
      </c>
      <c r="AC254" s="5">
        <v>345</v>
      </c>
      <c r="AD254" s="5"/>
      <c r="AE254" s="5"/>
      <c r="AF254" s="5"/>
      <c r="AG254" s="5">
        <v>3867096</v>
      </c>
    </row>
    <row r="255" spans="9:33" x14ac:dyDescent="0.25">
      <c r="I255" s="40" t="s">
        <v>902</v>
      </c>
      <c r="J255" s="40" t="s">
        <v>56</v>
      </c>
      <c r="K255" t="s">
        <v>2312</v>
      </c>
      <c r="L255" s="26">
        <v>793332</v>
      </c>
      <c r="M255" s="5"/>
      <c r="N255" s="5"/>
      <c r="O255" s="5"/>
      <c r="P255" s="5"/>
      <c r="Q255" s="5"/>
      <c r="R255" s="5">
        <v>793332</v>
      </c>
      <c r="Z255" s="4" t="s">
        <v>6326</v>
      </c>
      <c r="AA255" s="5"/>
      <c r="AB255" s="5"/>
      <c r="AC255" s="5">
        <v>10052581</v>
      </c>
      <c r="AD255" s="5"/>
      <c r="AE255" s="5"/>
      <c r="AF255" s="5"/>
      <c r="AG255" s="5">
        <v>10052581</v>
      </c>
    </row>
    <row r="256" spans="9:33" x14ac:dyDescent="0.25">
      <c r="I256" s="40" t="s">
        <v>902</v>
      </c>
      <c r="J256" s="40" t="s">
        <v>56</v>
      </c>
      <c r="K256" t="s">
        <v>2432</v>
      </c>
      <c r="L256" s="26"/>
      <c r="M256" s="5">
        <v>1930338</v>
      </c>
      <c r="N256" s="5"/>
      <c r="O256" s="5"/>
      <c r="P256" s="5"/>
      <c r="Q256" s="5"/>
      <c r="R256" s="5">
        <v>1930338</v>
      </c>
      <c r="Z256" s="4" t="s">
        <v>2307</v>
      </c>
      <c r="AA256" s="5">
        <v>-12858877</v>
      </c>
      <c r="AB256" s="5">
        <v>12858877</v>
      </c>
      <c r="AC256" s="5">
        <v>119</v>
      </c>
      <c r="AD256" s="5"/>
      <c r="AE256" s="5"/>
      <c r="AF256" s="5"/>
      <c r="AG256" s="5">
        <v>119</v>
      </c>
    </row>
    <row r="257" spans="9:33" x14ac:dyDescent="0.25">
      <c r="I257" s="40" t="s">
        <v>902</v>
      </c>
      <c r="J257" s="40" t="s">
        <v>56</v>
      </c>
      <c r="K257" t="s">
        <v>3409</v>
      </c>
      <c r="L257" s="26"/>
      <c r="M257" s="5">
        <v>2382518</v>
      </c>
      <c r="N257" s="5"/>
      <c r="O257" s="5"/>
      <c r="P257" s="5"/>
      <c r="Q257" s="5"/>
      <c r="R257" s="5">
        <v>2382518</v>
      </c>
      <c r="Z257" s="4" t="s">
        <v>1776</v>
      </c>
      <c r="AA257" s="5">
        <v>-10292745</v>
      </c>
      <c r="AB257" s="5"/>
      <c r="AC257" s="5"/>
      <c r="AD257" s="5"/>
      <c r="AE257" s="5"/>
      <c r="AF257" s="5"/>
      <c r="AG257" s="5">
        <v>-10292745</v>
      </c>
    </row>
    <row r="258" spans="9:33" x14ac:dyDescent="0.25">
      <c r="I258" s="40" t="s">
        <v>902</v>
      </c>
      <c r="J258" s="40" t="s">
        <v>56</v>
      </c>
      <c r="K258" t="s">
        <v>3306</v>
      </c>
      <c r="L258" s="26">
        <v>1590194</v>
      </c>
      <c r="M258" s="5"/>
      <c r="N258" s="5"/>
      <c r="O258" s="5"/>
      <c r="P258" s="5"/>
      <c r="Q258" s="5"/>
      <c r="R258" s="5">
        <v>1590194</v>
      </c>
      <c r="Z258" s="4" t="s">
        <v>4658</v>
      </c>
      <c r="AA258" s="5"/>
      <c r="AB258" s="5">
        <v>-916974</v>
      </c>
      <c r="AC258" s="5"/>
      <c r="AD258" s="5"/>
      <c r="AE258" s="5"/>
      <c r="AF258" s="5"/>
      <c r="AG258" s="5">
        <v>-916974</v>
      </c>
    </row>
    <row r="259" spans="9:33" x14ac:dyDescent="0.25">
      <c r="I259" s="40" t="s">
        <v>902</v>
      </c>
      <c r="J259" s="40" t="s">
        <v>56</v>
      </c>
      <c r="K259" t="s">
        <v>4676</v>
      </c>
      <c r="L259" s="26"/>
      <c r="M259" s="5"/>
      <c r="N259" s="5">
        <v>914924</v>
      </c>
      <c r="O259" s="5"/>
      <c r="P259" s="5"/>
      <c r="Q259" s="5"/>
      <c r="R259" s="5">
        <v>914924</v>
      </c>
      <c r="Z259" s="4" t="s">
        <v>1606</v>
      </c>
      <c r="AA259" s="5">
        <v>-2673470</v>
      </c>
      <c r="AB259" s="5"/>
      <c r="AC259" s="5"/>
      <c r="AD259" s="5"/>
      <c r="AE259" s="5"/>
      <c r="AF259" s="5"/>
      <c r="AG259" s="5">
        <v>-2673470</v>
      </c>
    </row>
    <row r="260" spans="9:33" x14ac:dyDescent="0.25">
      <c r="I260" s="40" t="s">
        <v>902</v>
      </c>
      <c r="J260" s="40" t="s">
        <v>56</v>
      </c>
      <c r="K260" t="s">
        <v>4661</v>
      </c>
      <c r="L260" s="26"/>
      <c r="M260" s="5">
        <v>631928</v>
      </c>
      <c r="N260" s="5"/>
      <c r="O260" s="5"/>
      <c r="P260" s="5"/>
      <c r="Q260" s="5"/>
      <c r="R260" s="5">
        <v>631928</v>
      </c>
      <c r="Z260" s="4" t="s">
        <v>1519</v>
      </c>
      <c r="AA260" s="5">
        <v>-1112997</v>
      </c>
      <c r="AB260" s="5"/>
      <c r="AC260" s="5"/>
      <c r="AD260" s="5"/>
      <c r="AE260" s="5"/>
      <c r="AF260" s="5"/>
      <c r="AG260" s="5">
        <v>-1112997</v>
      </c>
    </row>
    <row r="261" spans="9:33" x14ac:dyDescent="0.25">
      <c r="I261" s="40" t="s">
        <v>902</v>
      </c>
      <c r="J261" s="40" t="s">
        <v>56</v>
      </c>
      <c r="K261" t="s">
        <v>2313</v>
      </c>
      <c r="L261" s="26">
        <v>706542</v>
      </c>
      <c r="M261" s="5"/>
      <c r="N261" s="5"/>
      <c r="O261" s="5"/>
      <c r="P261" s="5"/>
      <c r="Q261" s="5"/>
      <c r="R261" s="5">
        <v>706542</v>
      </c>
      <c r="Z261" s="4" t="s">
        <v>2182</v>
      </c>
      <c r="AA261" s="5">
        <v>-412293</v>
      </c>
      <c r="AB261" s="5"/>
      <c r="AC261" s="5"/>
      <c r="AD261" s="5"/>
      <c r="AE261" s="5"/>
      <c r="AF261" s="5"/>
      <c r="AG261" s="5">
        <v>-412293</v>
      </c>
    </row>
    <row r="262" spans="9:33" x14ac:dyDescent="0.25">
      <c r="I262" s="40" t="s">
        <v>902</v>
      </c>
      <c r="J262" s="40" t="s">
        <v>56</v>
      </c>
      <c r="K262" t="s">
        <v>3390</v>
      </c>
      <c r="L262" s="26"/>
      <c r="M262" s="5"/>
      <c r="N262" s="5"/>
      <c r="O262" s="5">
        <v>33036200</v>
      </c>
      <c r="P262" s="5"/>
      <c r="Q262" s="5"/>
      <c r="R262" s="5">
        <v>33036200</v>
      </c>
      <c r="Z262" s="4" t="s">
        <v>1769</v>
      </c>
      <c r="AA262" s="5">
        <v>664605</v>
      </c>
      <c r="AB262" s="5"/>
      <c r="AC262" s="5">
        <v>1196289</v>
      </c>
      <c r="AD262" s="5">
        <v>7975260</v>
      </c>
      <c r="AE262" s="5">
        <v>10234917</v>
      </c>
      <c r="AF262" s="5">
        <v>2392578</v>
      </c>
      <c r="AG262" s="5">
        <v>22463649</v>
      </c>
    </row>
    <row r="263" spans="9:33" x14ac:dyDescent="0.25">
      <c r="I263" s="40" t="s">
        <v>902</v>
      </c>
      <c r="J263" s="40" t="s">
        <v>56</v>
      </c>
      <c r="K263" t="s">
        <v>4662</v>
      </c>
      <c r="L263" s="26"/>
      <c r="M263" s="5">
        <v>715449</v>
      </c>
      <c r="N263" s="5"/>
      <c r="O263" s="5"/>
      <c r="P263" s="5"/>
      <c r="Q263" s="5"/>
      <c r="R263" s="5">
        <v>715449</v>
      </c>
      <c r="Z263" s="4" t="s">
        <v>2308</v>
      </c>
      <c r="AA263" s="5">
        <v>-13007726</v>
      </c>
      <c r="AB263" s="5">
        <v>13008187</v>
      </c>
      <c r="AC263" s="5"/>
      <c r="AD263" s="5"/>
      <c r="AE263" s="5"/>
      <c r="AF263" s="5"/>
      <c r="AG263" s="5">
        <v>461</v>
      </c>
    </row>
    <row r="264" spans="9:33" x14ac:dyDescent="0.25">
      <c r="I264" s="40" t="s">
        <v>902</v>
      </c>
      <c r="J264" s="40" t="s">
        <v>56</v>
      </c>
      <c r="K264" t="s">
        <v>5991</v>
      </c>
      <c r="L264" s="26"/>
      <c r="M264" s="5"/>
      <c r="N264" s="5"/>
      <c r="O264" s="5"/>
      <c r="P264" s="5"/>
      <c r="Q264" s="5">
        <v>6419232</v>
      </c>
      <c r="R264" s="5">
        <v>6419232</v>
      </c>
      <c r="Z264" s="4" t="s">
        <v>3412</v>
      </c>
      <c r="AA264" s="5">
        <v>5671665</v>
      </c>
      <c r="AB264" s="5">
        <v>0</v>
      </c>
      <c r="AC264" s="5">
        <v>-4443847</v>
      </c>
      <c r="AD264" s="5"/>
      <c r="AE264" s="5"/>
      <c r="AF264" s="5"/>
      <c r="AG264" s="5">
        <v>1227818</v>
      </c>
    </row>
    <row r="265" spans="9:33" x14ac:dyDescent="0.25">
      <c r="I265" s="40" t="s">
        <v>902</v>
      </c>
      <c r="J265" s="40" t="s">
        <v>56</v>
      </c>
      <c r="K265" t="s">
        <v>2300</v>
      </c>
      <c r="L265" s="26"/>
      <c r="M265" s="5">
        <v>15551757</v>
      </c>
      <c r="N265" s="5">
        <v>3190104</v>
      </c>
      <c r="O265" s="5"/>
      <c r="P265" s="5"/>
      <c r="Q265" s="5"/>
      <c r="R265" s="5">
        <v>18741861</v>
      </c>
      <c r="Z265" s="4" t="s">
        <v>3411</v>
      </c>
      <c r="AA265" s="5">
        <v>1000882</v>
      </c>
      <c r="AB265" s="5">
        <v>-318837</v>
      </c>
      <c r="AC265" s="5"/>
      <c r="AD265" s="5"/>
      <c r="AE265" s="5"/>
      <c r="AF265" s="5"/>
      <c r="AG265" s="5">
        <v>682045</v>
      </c>
    </row>
    <row r="266" spans="9:33" x14ac:dyDescent="0.25">
      <c r="I266" s="40" t="s">
        <v>902</v>
      </c>
      <c r="J266" s="40" t="s">
        <v>56</v>
      </c>
      <c r="K266" t="s">
        <v>10516</v>
      </c>
      <c r="L266" s="26"/>
      <c r="M266" s="5"/>
      <c r="N266" s="5"/>
      <c r="O266" s="5"/>
      <c r="P266" s="5">
        <v>-4823700</v>
      </c>
      <c r="Q266" s="5"/>
      <c r="R266" s="5">
        <v>-4823700</v>
      </c>
      <c r="Z266" s="4" t="s">
        <v>4673</v>
      </c>
      <c r="AA266" s="5"/>
      <c r="AB266" s="5">
        <v>3329610</v>
      </c>
      <c r="AC266" s="5">
        <v>-3811306</v>
      </c>
      <c r="AD266" s="5"/>
      <c r="AE266" s="5"/>
      <c r="AF266" s="5"/>
      <c r="AG266" s="5">
        <v>-481696</v>
      </c>
    </row>
    <row r="267" spans="9:33" x14ac:dyDescent="0.25">
      <c r="I267" s="40" t="s">
        <v>902</v>
      </c>
      <c r="J267" s="40" t="s">
        <v>56</v>
      </c>
      <c r="K267" t="s">
        <v>2959</v>
      </c>
      <c r="L267" s="26"/>
      <c r="M267" s="5">
        <v>794452</v>
      </c>
      <c r="N267" s="5"/>
      <c r="O267" s="5"/>
      <c r="P267" s="5"/>
      <c r="Q267" s="5"/>
      <c r="R267" s="5">
        <v>794452</v>
      </c>
      <c r="Z267" s="4" t="s">
        <v>6005</v>
      </c>
      <c r="AA267" s="5"/>
      <c r="AB267" s="5">
        <v>481696</v>
      </c>
      <c r="AC267" s="5"/>
      <c r="AD267" s="5"/>
      <c r="AE267" s="5"/>
      <c r="AF267" s="5"/>
      <c r="AG267" s="5">
        <v>481696</v>
      </c>
    </row>
    <row r="268" spans="9:33" x14ac:dyDescent="0.25">
      <c r="I268" s="40" t="s">
        <v>902</v>
      </c>
      <c r="J268" s="40" t="s">
        <v>56</v>
      </c>
      <c r="K268" t="s">
        <v>3249</v>
      </c>
      <c r="L268" s="26">
        <v>1415000</v>
      </c>
      <c r="M268" s="5"/>
      <c r="N268" s="5"/>
      <c r="O268" s="5"/>
      <c r="P268" s="5"/>
      <c r="Q268" s="5"/>
      <c r="R268" s="5">
        <v>1415000</v>
      </c>
      <c r="Z268" s="4" t="s">
        <v>6282</v>
      </c>
      <c r="AA268" s="5"/>
      <c r="AB268" s="5"/>
      <c r="AC268" s="5">
        <v>2827320</v>
      </c>
      <c r="AD268" s="5"/>
      <c r="AE268" s="5"/>
      <c r="AF268" s="5"/>
      <c r="AG268" s="5">
        <v>2827320</v>
      </c>
    </row>
    <row r="269" spans="9:33" x14ac:dyDescent="0.25">
      <c r="I269" s="40" t="s">
        <v>902</v>
      </c>
      <c r="J269" s="40" t="s">
        <v>56</v>
      </c>
      <c r="K269" t="s">
        <v>3002</v>
      </c>
      <c r="L269" s="26"/>
      <c r="M269" s="5">
        <v>794224</v>
      </c>
      <c r="N269" s="5"/>
      <c r="O269" s="5"/>
      <c r="P269" s="5"/>
      <c r="Q269" s="5"/>
      <c r="R269" s="5">
        <v>794224</v>
      </c>
      <c r="Z269" s="4" t="s">
        <v>1607</v>
      </c>
      <c r="AA269" s="5">
        <v>-852890</v>
      </c>
      <c r="AB269" s="5"/>
      <c r="AC269" s="5"/>
      <c r="AD269" s="5"/>
      <c r="AE269" s="5"/>
      <c r="AF269" s="5"/>
      <c r="AG269" s="5">
        <v>-852890</v>
      </c>
    </row>
    <row r="270" spans="9:33" x14ac:dyDescent="0.25">
      <c r="I270" s="40" t="s">
        <v>902</v>
      </c>
      <c r="J270" s="40" t="s">
        <v>56</v>
      </c>
      <c r="K270" t="s">
        <v>5984</v>
      </c>
      <c r="L270" s="26"/>
      <c r="M270" s="5"/>
      <c r="N270" s="5"/>
      <c r="O270" s="5"/>
      <c r="P270" s="5">
        <v>3427545</v>
      </c>
      <c r="Q270" s="5"/>
      <c r="R270" s="5">
        <v>3427545</v>
      </c>
      <c r="Z270" s="4" t="s">
        <v>2309</v>
      </c>
      <c r="AA270" s="5">
        <v>-2470205</v>
      </c>
      <c r="AB270" s="5"/>
      <c r="AC270" s="5"/>
      <c r="AD270" s="5"/>
      <c r="AE270" s="5"/>
      <c r="AF270" s="5"/>
      <c r="AG270" s="5">
        <v>-2470205</v>
      </c>
    </row>
    <row r="271" spans="9:33" x14ac:dyDescent="0.25">
      <c r="I271" s="40" t="s">
        <v>902</v>
      </c>
      <c r="J271" s="40" t="s">
        <v>56</v>
      </c>
      <c r="K271" t="s">
        <v>2771</v>
      </c>
      <c r="L271" s="26"/>
      <c r="M271" s="5"/>
      <c r="N271" s="5">
        <v>2709237</v>
      </c>
      <c r="O271" s="5"/>
      <c r="P271" s="5"/>
      <c r="Q271" s="5"/>
      <c r="R271" s="5">
        <v>2709237</v>
      </c>
      <c r="Z271" s="4" t="s">
        <v>3407</v>
      </c>
      <c r="AA271" s="5">
        <v>300706</v>
      </c>
      <c r="AB271" s="5">
        <v>-300706</v>
      </c>
      <c r="AC271" s="5"/>
      <c r="AD271" s="5"/>
      <c r="AE271" s="5"/>
      <c r="AF271" s="5"/>
      <c r="AG271" s="5">
        <v>0</v>
      </c>
    </row>
    <row r="272" spans="9:33" x14ac:dyDescent="0.25">
      <c r="I272" s="40" t="s">
        <v>902</v>
      </c>
      <c r="J272" s="40" t="s">
        <v>56</v>
      </c>
      <c r="K272" t="s">
        <v>2574</v>
      </c>
      <c r="L272" s="26"/>
      <c r="M272" s="5"/>
      <c r="N272" s="5">
        <v>4612237</v>
      </c>
      <c r="O272" s="5">
        <v>11809073</v>
      </c>
      <c r="P272" s="5"/>
      <c r="Q272" s="5"/>
      <c r="R272" s="5">
        <v>16421310</v>
      </c>
      <c r="Z272" s="4" t="s">
        <v>3044</v>
      </c>
      <c r="AA272" s="5">
        <v>53066</v>
      </c>
      <c r="AB272" s="5">
        <v>-53066</v>
      </c>
      <c r="AC272" s="5"/>
      <c r="AD272" s="5"/>
      <c r="AE272" s="5"/>
      <c r="AF272" s="5"/>
      <c r="AG272" s="5">
        <v>0</v>
      </c>
    </row>
    <row r="273" spans="9:33" x14ac:dyDescent="0.25">
      <c r="I273" s="40" t="s">
        <v>902</v>
      </c>
      <c r="J273" s="40" t="s">
        <v>56</v>
      </c>
      <c r="K273" t="s">
        <v>3083</v>
      </c>
      <c r="L273" s="26">
        <v>353795</v>
      </c>
      <c r="M273" s="5"/>
      <c r="N273" s="5"/>
      <c r="O273" s="5"/>
      <c r="P273" s="5"/>
      <c r="Q273" s="5"/>
      <c r="R273" s="5">
        <v>353795</v>
      </c>
      <c r="Z273" s="4" t="s">
        <v>4674</v>
      </c>
      <c r="AA273" s="5"/>
      <c r="AB273" s="5">
        <v>2987282</v>
      </c>
      <c r="AC273" s="5">
        <v>-3514449</v>
      </c>
      <c r="AD273" s="5"/>
      <c r="AE273" s="5"/>
      <c r="AF273" s="5"/>
      <c r="AG273" s="5">
        <v>-527167</v>
      </c>
    </row>
    <row r="274" spans="9:33" x14ac:dyDescent="0.25">
      <c r="I274" s="40" t="s">
        <v>902</v>
      </c>
      <c r="J274" s="40" t="s">
        <v>56</v>
      </c>
      <c r="K274" t="s">
        <v>6286</v>
      </c>
      <c r="L274" s="26"/>
      <c r="M274" s="5"/>
      <c r="N274" s="5">
        <v>1992086</v>
      </c>
      <c r="O274" s="5"/>
      <c r="P274" s="5"/>
      <c r="Q274" s="5"/>
      <c r="R274" s="5">
        <v>1992086</v>
      </c>
      <c r="Z274" s="4" t="s">
        <v>6004</v>
      </c>
      <c r="AA274" s="5"/>
      <c r="AB274" s="5">
        <v>527167</v>
      </c>
      <c r="AC274" s="5"/>
      <c r="AD274" s="5"/>
      <c r="AE274" s="5"/>
      <c r="AF274" s="5"/>
      <c r="AG274" s="5">
        <v>527167</v>
      </c>
    </row>
    <row r="275" spans="9:33" x14ac:dyDescent="0.25">
      <c r="I275" s="40" t="s">
        <v>902</v>
      </c>
      <c r="J275" s="40" t="s">
        <v>56</v>
      </c>
      <c r="K275" t="s">
        <v>2778</v>
      </c>
      <c r="L275" s="26"/>
      <c r="M275" s="5">
        <v>357701</v>
      </c>
      <c r="N275" s="5"/>
      <c r="O275" s="5"/>
      <c r="P275" s="5"/>
      <c r="Q275" s="5"/>
      <c r="R275" s="5">
        <v>357701</v>
      </c>
      <c r="Z275" s="4" t="s">
        <v>6327</v>
      </c>
      <c r="AA275" s="5"/>
      <c r="AB275" s="5"/>
      <c r="AC275" s="5">
        <v>1204409</v>
      </c>
      <c r="AD275" s="5"/>
      <c r="AE275" s="5"/>
      <c r="AF275" s="5"/>
      <c r="AG275" s="5">
        <v>1204409</v>
      </c>
    </row>
    <row r="276" spans="9:33" x14ac:dyDescent="0.25">
      <c r="I276" s="40" t="s">
        <v>902</v>
      </c>
      <c r="J276" s="40" t="s">
        <v>56</v>
      </c>
      <c r="K276" t="s">
        <v>2805</v>
      </c>
      <c r="L276" s="26"/>
      <c r="M276" s="5"/>
      <c r="N276" s="5"/>
      <c r="O276" s="5"/>
      <c r="P276" s="5"/>
      <c r="Q276" s="5">
        <v>793960</v>
      </c>
      <c r="R276" s="5">
        <v>793960</v>
      </c>
      <c r="Z276" s="4" t="s">
        <v>9807</v>
      </c>
      <c r="AA276" s="5"/>
      <c r="AB276" s="5"/>
      <c r="AC276" s="5">
        <v>212543</v>
      </c>
      <c r="AD276" s="5"/>
      <c r="AE276" s="5"/>
      <c r="AF276" s="5"/>
      <c r="AG276" s="5">
        <v>212543</v>
      </c>
    </row>
    <row r="277" spans="9:33" x14ac:dyDescent="0.25">
      <c r="I277" s="40" t="s">
        <v>902</v>
      </c>
      <c r="J277" s="40" t="s">
        <v>56</v>
      </c>
      <c r="K277" t="s">
        <v>3021</v>
      </c>
      <c r="L277" s="26"/>
      <c r="M277" s="5">
        <v>1271251</v>
      </c>
      <c r="N277" s="5"/>
      <c r="O277" s="5"/>
      <c r="P277" s="5"/>
      <c r="Q277" s="5"/>
      <c r="R277" s="5">
        <v>1271251</v>
      </c>
      <c r="Z277" s="4" t="s">
        <v>6283</v>
      </c>
      <c r="AA277" s="5"/>
      <c r="AB277" s="5"/>
      <c r="AC277" s="5"/>
      <c r="AD277" s="5">
        <v>4223237</v>
      </c>
      <c r="AE277" s="5"/>
      <c r="AF277" s="5"/>
      <c r="AG277" s="5">
        <v>4223237</v>
      </c>
    </row>
    <row r="278" spans="9:33" x14ac:dyDescent="0.25">
      <c r="I278" s="40" t="s">
        <v>902</v>
      </c>
      <c r="J278" s="40" t="s">
        <v>56</v>
      </c>
      <c r="K278" t="s">
        <v>2813</v>
      </c>
      <c r="L278" s="26"/>
      <c r="M278" s="5">
        <v>142979</v>
      </c>
      <c r="N278" s="5"/>
      <c r="O278" s="5"/>
      <c r="P278" s="5"/>
      <c r="Q278" s="5"/>
      <c r="R278" s="5">
        <v>142979</v>
      </c>
      <c r="Z278" s="4" t="s">
        <v>9598</v>
      </c>
      <c r="AA278" s="5"/>
      <c r="AB278" s="5"/>
      <c r="AC278" s="5"/>
      <c r="AD278" s="5">
        <v>745277</v>
      </c>
      <c r="AE278" s="5"/>
      <c r="AF278" s="5"/>
      <c r="AG278" s="5">
        <v>745277</v>
      </c>
    </row>
    <row r="279" spans="9:33" x14ac:dyDescent="0.25">
      <c r="I279" s="40" t="s">
        <v>902</v>
      </c>
      <c r="J279" s="40" t="s">
        <v>56</v>
      </c>
      <c r="K279" t="s">
        <v>3029</v>
      </c>
      <c r="L279" s="26"/>
      <c r="M279" s="5">
        <v>353498</v>
      </c>
      <c r="N279" s="5"/>
      <c r="O279" s="5"/>
      <c r="P279" s="5"/>
      <c r="Q279" s="5"/>
      <c r="R279" s="5">
        <v>353498</v>
      </c>
      <c r="Z279" s="4" t="s">
        <v>10526</v>
      </c>
      <c r="AA279" s="5"/>
      <c r="AB279" s="5"/>
      <c r="AC279" s="5"/>
      <c r="AD279" s="5"/>
      <c r="AE279" s="5">
        <v>607825</v>
      </c>
      <c r="AF279" s="5"/>
      <c r="AG279" s="5">
        <v>607825</v>
      </c>
    </row>
    <row r="280" spans="9:33" x14ac:dyDescent="0.25">
      <c r="I280" s="40" t="s">
        <v>902</v>
      </c>
      <c r="J280" s="40" t="s">
        <v>56</v>
      </c>
      <c r="K280" t="s">
        <v>2774</v>
      </c>
      <c r="L280" s="26"/>
      <c r="M280" s="5"/>
      <c r="N280" s="5"/>
      <c r="O280" s="5"/>
      <c r="P280" s="5"/>
      <c r="Q280" s="5">
        <v>643114</v>
      </c>
      <c r="R280" s="5">
        <v>643114</v>
      </c>
      <c r="Z280" s="4" t="s">
        <v>11938</v>
      </c>
      <c r="AA280" s="5"/>
      <c r="AB280" s="5"/>
      <c r="AC280" s="5"/>
      <c r="AD280" s="5"/>
      <c r="AE280" s="5">
        <v>107121</v>
      </c>
      <c r="AF280" s="5"/>
      <c r="AG280" s="5">
        <v>107121</v>
      </c>
    </row>
    <row r="281" spans="9:33" x14ac:dyDescent="0.25">
      <c r="I281" s="40" t="s">
        <v>902</v>
      </c>
      <c r="J281" s="40" t="s">
        <v>56</v>
      </c>
      <c r="K281" t="s">
        <v>6287</v>
      </c>
      <c r="L281" s="26"/>
      <c r="M281" s="5"/>
      <c r="N281" s="5"/>
      <c r="O281" s="5">
        <v>643832</v>
      </c>
      <c r="P281" s="5"/>
      <c r="Q281" s="5"/>
      <c r="R281" s="5">
        <v>643832</v>
      </c>
      <c r="Z281" s="4" t="s">
        <v>12056</v>
      </c>
      <c r="AA281" s="5"/>
      <c r="AB281" s="5"/>
      <c r="AC281" s="5"/>
      <c r="AD281" s="5"/>
      <c r="AE281" s="5"/>
      <c r="AF281" s="5">
        <v>308518</v>
      </c>
      <c r="AG281" s="5">
        <v>308518</v>
      </c>
    </row>
    <row r="282" spans="9:33" x14ac:dyDescent="0.25">
      <c r="I282" s="40" t="s">
        <v>902</v>
      </c>
      <c r="J282" s="40" t="s">
        <v>56</v>
      </c>
      <c r="K282" t="s">
        <v>6288</v>
      </c>
      <c r="L282" s="26"/>
      <c r="M282" s="5"/>
      <c r="N282" s="5"/>
      <c r="O282" s="5">
        <v>743321</v>
      </c>
      <c r="P282" s="5"/>
      <c r="Q282" s="5"/>
      <c r="R282" s="5">
        <v>743321</v>
      </c>
      <c r="Z282" s="4" t="s">
        <v>1777</v>
      </c>
      <c r="AA282" s="5">
        <v>-18033133</v>
      </c>
      <c r="AB282" s="5"/>
      <c r="AC282" s="5"/>
      <c r="AD282" s="5"/>
      <c r="AE282" s="5">
        <v>7165982</v>
      </c>
      <c r="AF282" s="5">
        <v>3751800</v>
      </c>
      <c r="AG282" s="5">
        <v>-7115351</v>
      </c>
    </row>
    <row r="283" spans="9:33" x14ac:dyDescent="0.25">
      <c r="I283" s="40" t="s">
        <v>902</v>
      </c>
      <c r="J283" s="40" t="s">
        <v>56</v>
      </c>
      <c r="K283" t="s">
        <v>10064</v>
      </c>
      <c r="L283" s="26"/>
      <c r="M283" s="5"/>
      <c r="N283" s="5"/>
      <c r="O283" s="5"/>
      <c r="P283" s="5">
        <v>657724</v>
      </c>
      <c r="Q283" s="5"/>
      <c r="R283" s="5">
        <v>657724</v>
      </c>
      <c r="Z283" s="4" t="s">
        <v>6328</v>
      </c>
      <c r="AA283" s="5"/>
      <c r="AB283" s="5"/>
      <c r="AC283" s="5">
        <v>16987800</v>
      </c>
      <c r="AD283" s="5"/>
      <c r="AE283" s="5"/>
      <c r="AF283" s="5"/>
      <c r="AG283" s="5">
        <v>16987800</v>
      </c>
    </row>
    <row r="284" spans="9:33" x14ac:dyDescent="0.25">
      <c r="I284" s="40" t="s">
        <v>902</v>
      </c>
      <c r="J284" s="40" t="s">
        <v>56</v>
      </c>
      <c r="K284" t="s">
        <v>10528</v>
      </c>
      <c r="L284" s="26"/>
      <c r="M284" s="5"/>
      <c r="N284" s="5"/>
      <c r="O284" s="5"/>
      <c r="P284" s="5"/>
      <c r="Q284" s="5">
        <v>664889</v>
      </c>
      <c r="R284" s="5">
        <v>664889</v>
      </c>
      <c r="Z284" s="4" t="s">
        <v>9605</v>
      </c>
      <c r="AA284" s="5"/>
      <c r="AB284" s="5"/>
      <c r="AC284" s="5">
        <v>7555546</v>
      </c>
      <c r="AD284" s="5"/>
      <c r="AE284" s="5"/>
      <c r="AF284" s="5"/>
      <c r="AG284" s="5">
        <v>7555546</v>
      </c>
    </row>
    <row r="285" spans="9:33" x14ac:dyDescent="0.25">
      <c r="I285" s="40" t="s">
        <v>902</v>
      </c>
      <c r="J285" s="40" t="s">
        <v>56</v>
      </c>
      <c r="K285" t="s">
        <v>10529</v>
      </c>
      <c r="L285" s="26"/>
      <c r="M285" s="5"/>
      <c r="N285" s="5"/>
      <c r="O285" s="5"/>
      <c r="P285" s="5"/>
      <c r="Q285" s="5">
        <v>552205</v>
      </c>
      <c r="R285" s="5">
        <v>552205</v>
      </c>
      <c r="Z285" s="4" t="s">
        <v>1778</v>
      </c>
      <c r="AA285" s="5">
        <v>0</v>
      </c>
      <c r="AB285" s="5">
        <v>469879</v>
      </c>
      <c r="AC285" s="5"/>
      <c r="AD285" s="5"/>
      <c r="AE285" s="5"/>
      <c r="AF285" s="5"/>
      <c r="AG285" s="5">
        <v>469879</v>
      </c>
    </row>
    <row r="286" spans="9:33" x14ac:dyDescent="0.25">
      <c r="I286" s="40" t="s">
        <v>902</v>
      </c>
      <c r="J286" s="40" t="s">
        <v>56</v>
      </c>
      <c r="K286" t="s">
        <v>11929</v>
      </c>
      <c r="L286" s="26"/>
      <c r="M286" s="5"/>
      <c r="N286" s="5"/>
      <c r="O286" s="5"/>
      <c r="P286" s="5"/>
      <c r="Q286" s="5">
        <v>774347</v>
      </c>
      <c r="R286" s="5">
        <v>774347</v>
      </c>
      <c r="Z286" s="4" t="s">
        <v>1608</v>
      </c>
      <c r="AA286" s="5">
        <v>-631776</v>
      </c>
      <c r="AB286" s="5"/>
      <c r="AC286" s="5"/>
      <c r="AD286" s="5"/>
      <c r="AE286" s="5"/>
      <c r="AF286" s="5"/>
      <c r="AG286" s="5">
        <v>-631776</v>
      </c>
    </row>
    <row r="287" spans="9:33" x14ac:dyDescent="0.25">
      <c r="I287" s="40" t="s">
        <v>902</v>
      </c>
      <c r="J287" s="40" t="s">
        <v>56</v>
      </c>
      <c r="K287" t="s">
        <v>12038</v>
      </c>
      <c r="L287" s="26"/>
      <c r="M287" s="5"/>
      <c r="N287" s="5"/>
      <c r="O287" s="5"/>
      <c r="P287" s="5"/>
      <c r="Q287" s="5">
        <v>585432</v>
      </c>
      <c r="R287" s="5">
        <v>585432</v>
      </c>
      <c r="Z287" s="4" t="s">
        <v>1609</v>
      </c>
      <c r="AA287" s="5">
        <v>-631776</v>
      </c>
      <c r="AB287" s="5"/>
      <c r="AC287" s="5"/>
      <c r="AD287" s="5"/>
      <c r="AE287" s="5"/>
      <c r="AF287" s="5"/>
      <c r="AG287" s="5">
        <v>-631776</v>
      </c>
    </row>
    <row r="288" spans="9:33" x14ac:dyDescent="0.25">
      <c r="I288" s="40" t="s">
        <v>902</v>
      </c>
      <c r="J288" s="40" t="s">
        <v>56</v>
      </c>
      <c r="K288" t="s">
        <v>2919</v>
      </c>
      <c r="L288" s="26"/>
      <c r="M288" s="5">
        <v>706950</v>
      </c>
      <c r="N288" s="5"/>
      <c r="O288" s="5"/>
      <c r="P288" s="5"/>
      <c r="Q288" s="5"/>
      <c r="R288" s="5">
        <v>706950</v>
      </c>
      <c r="Z288" s="4" t="s">
        <v>6330</v>
      </c>
      <c r="AA288" s="5"/>
      <c r="AB288" s="5"/>
      <c r="AC288" s="5"/>
      <c r="AD288" s="5"/>
      <c r="AE288" s="5">
        <v>3295770</v>
      </c>
      <c r="AF288" s="5"/>
      <c r="AG288" s="5">
        <v>3295770</v>
      </c>
    </row>
    <row r="289" spans="9:33" x14ac:dyDescent="0.25">
      <c r="I289" s="40" t="s">
        <v>902</v>
      </c>
      <c r="J289" s="40" t="s">
        <v>56</v>
      </c>
      <c r="K289" t="s">
        <v>2949</v>
      </c>
      <c r="L289" s="26"/>
      <c r="M289" s="5"/>
      <c r="N289" s="5"/>
      <c r="O289" s="5"/>
      <c r="P289" s="5">
        <v>154574</v>
      </c>
      <c r="Q289" s="5"/>
      <c r="R289" s="5">
        <v>154574</v>
      </c>
      <c r="Z289" s="4" t="s">
        <v>4659</v>
      </c>
      <c r="AA289" s="5"/>
      <c r="AB289" s="5">
        <v>814126</v>
      </c>
      <c r="AC289" s="5"/>
      <c r="AD289" s="5"/>
      <c r="AE289" s="5"/>
      <c r="AF289" s="5"/>
      <c r="AG289" s="5">
        <v>814126</v>
      </c>
    </row>
    <row r="290" spans="9:33" x14ac:dyDescent="0.25">
      <c r="I290" s="40" t="s">
        <v>902</v>
      </c>
      <c r="J290" s="40" t="s">
        <v>56</v>
      </c>
      <c r="K290" t="s">
        <v>5973</v>
      </c>
      <c r="L290" s="26"/>
      <c r="M290" s="5"/>
      <c r="N290" s="5"/>
      <c r="O290" s="5">
        <v>3227179</v>
      </c>
      <c r="P290" s="5"/>
      <c r="Q290" s="5"/>
      <c r="R290" s="5">
        <v>3227179</v>
      </c>
      <c r="Z290" s="4" t="s">
        <v>6331</v>
      </c>
      <c r="AA290" s="5"/>
      <c r="AB290" s="5"/>
      <c r="AC290" s="5"/>
      <c r="AD290" s="5">
        <v>31714009</v>
      </c>
      <c r="AE290" s="5"/>
      <c r="AF290" s="5"/>
      <c r="AG290" s="5">
        <v>31714009</v>
      </c>
    </row>
    <row r="291" spans="9:33" x14ac:dyDescent="0.25">
      <c r="I291" s="40" t="s">
        <v>902</v>
      </c>
      <c r="J291" s="40" t="s">
        <v>56</v>
      </c>
      <c r="K291" t="s">
        <v>6289</v>
      </c>
      <c r="L291" s="26"/>
      <c r="M291" s="5"/>
      <c r="N291" s="5">
        <v>474107</v>
      </c>
      <c r="O291" s="5"/>
      <c r="P291" s="5"/>
      <c r="Q291" s="5"/>
      <c r="R291" s="5">
        <v>474107</v>
      </c>
      <c r="Z291" s="4" t="s">
        <v>9876</v>
      </c>
      <c r="AA291" s="5"/>
      <c r="AB291" s="5"/>
      <c r="AC291" s="5"/>
      <c r="AD291" s="5"/>
      <c r="AE291" s="5">
        <v>9044814</v>
      </c>
      <c r="AF291" s="5"/>
      <c r="AG291" s="5">
        <v>9044814</v>
      </c>
    </row>
    <row r="292" spans="9:33" x14ac:dyDescent="0.25">
      <c r="I292" s="40" t="s">
        <v>902</v>
      </c>
      <c r="J292" s="40" t="s">
        <v>56</v>
      </c>
      <c r="K292" t="s">
        <v>3352</v>
      </c>
      <c r="L292" s="26"/>
      <c r="M292" s="5">
        <v>186799</v>
      </c>
      <c r="N292" s="5">
        <v>186799</v>
      </c>
      <c r="O292" s="5"/>
      <c r="P292" s="5"/>
      <c r="Q292" s="5"/>
      <c r="R292" s="5">
        <v>373598</v>
      </c>
      <c r="Z292" s="4" t="s">
        <v>1779</v>
      </c>
      <c r="AA292" s="5">
        <v>-2462174</v>
      </c>
      <c r="AB292" s="5"/>
      <c r="AC292" s="5">
        <v>2462174</v>
      </c>
      <c r="AD292" s="5"/>
      <c r="AE292" s="5"/>
      <c r="AF292" s="5"/>
      <c r="AG292" s="5">
        <v>0</v>
      </c>
    </row>
    <row r="293" spans="9:33" x14ac:dyDescent="0.25">
      <c r="I293" s="40" t="s">
        <v>902</v>
      </c>
      <c r="J293" s="40" t="s">
        <v>56</v>
      </c>
      <c r="K293" t="s">
        <v>6290</v>
      </c>
      <c r="L293" s="26"/>
      <c r="M293" s="5"/>
      <c r="N293" s="5">
        <v>559711</v>
      </c>
      <c r="O293" s="5">
        <v>187149</v>
      </c>
      <c r="P293" s="5">
        <v>374512</v>
      </c>
      <c r="Q293" s="5">
        <v>561768</v>
      </c>
      <c r="R293" s="5">
        <v>1683140</v>
      </c>
      <c r="Z293" s="4" t="s">
        <v>1780</v>
      </c>
      <c r="AA293" s="5">
        <v>-21142432</v>
      </c>
      <c r="AB293" s="5"/>
      <c r="AC293" s="5"/>
      <c r="AD293" s="5"/>
      <c r="AE293" s="5"/>
      <c r="AF293" s="5"/>
      <c r="AG293" s="5">
        <v>-21142432</v>
      </c>
    </row>
    <row r="294" spans="9:33" x14ac:dyDescent="0.25">
      <c r="I294" s="40" t="s">
        <v>902</v>
      </c>
      <c r="J294" s="40" t="s">
        <v>56</v>
      </c>
      <c r="K294" t="s">
        <v>4677</v>
      </c>
      <c r="L294" s="26"/>
      <c r="M294" s="5"/>
      <c r="N294" s="5">
        <v>746619</v>
      </c>
      <c r="O294" s="5"/>
      <c r="P294" s="5"/>
      <c r="Q294" s="5"/>
      <c r="R294" s="5">
        <v>746619</v>
      </c>
      <c r="Z294" s="4" t="s">
        <v>12057</v>
      </c>
      <c r="AA294" s="5"/>
      <c r="AB294" s="5"/>
      <c r="AC294" s="5"/>
      <c r="AD294" s="5"/>
      <c r="AE294" s="5"/>
      <c r="AF294" s="5">
        <v>588900</v>
      </c>
      <c r="AG294" s="5">
        <v>588900</v>
      </c>
    </row>
    <row r="295" spans="9:33" x14ac:dyDescent="0.25">
      <c r="I295" s="40" t="s">
        <v>902</v>
      </c>
      <c r="J295" s="40" t="s">
        <v>56</v>
      </c>
      <c r="K295" t="s">
        <v>10321</v>
      </c>
      <c r="L295" s="26"/>
      <c r="M295" s="5"/>
      <c r="N295" s="5"/>
      <c r="O295" s="5"/>
      <c r="P295" s="5">
        <v>187941</v>
      </c>
      <c r="Q295" s="5">
        <v>1324497</v>
      </c>
      <c r="R295" s="5">
        <v>1512438</v>
      </c>
      <c r="Z295" s="4" t="s">
        <v>13547</v>
      </c>
      <c r="AA295" s="5"/>
      <c r="AB295" s="5"/>
      <c r="AC295" s="5"/>
      <c r="AD295" s="5"/>
      <c r="AE295" s="5"/>
      <c r="AF295" s="5">
        <v>1093528</v>
      </c>
      <c r="AG295" s="5">
        <v>1093528</v>
      </c>
    </row>
    <row r="296" spans="9:33" x14ac:dyDescent="0.25">
      <c r="I296" s="40" t="s">
        <v>902</v>
      </c>
      <c r="J296" s="40" t="s">
        <v>56</v>
      </c>
      <c r="K296" t="s">
        <v>12039</v>
      </c>
      <c r="L296" s="26"/>
      <c r="M296" s="5"/>
      <c r="N296" s="5"/>
      <c r="O296" s="5"/>
      <c r="P296" s="5"/>
      <c r="Q296" s="5">
        <v>187256</v>
      </c>
      <c r="R296" s="5">
        <v>187256</v>
      </c>
      <c r="Z296" s="4" t="s">
        <v>3350</v>
      </c>
      <c r="AA296" s="5">
        <v>992844</v>
      </c>
      <c r="AB296" s="5">
        <v>0</v>
      </c>
      <c r="AC296" s="5"/>
      <c r="AD296" s="5"/>
      <c r="AE296" s="5"/>
      <c r="AF296" s="5"/>
      <c r="AG296" s="5">
        <v>992844</v>
      </c>
    </row>
    <row r="297" spans="9:33" x14ac:dyDescent="0.25">
      <c r="I297" s="40" t="s">
        <v>902</v>
      </c>
      <c r="J297" s="40" t="s">
        <v>56</v>
      </c>
      <c r="K297" t="s">
        <v>5899</v>
      </c>
      <c r="L297" s="26"/>
      <c r="M297" s="5"/>
      <c r="N297" s="5"/>
      <c r="O297" s="5">
        <v>6898195</v>
      </c>
      <c r="P297" s="5">
        <v>3194514</v>
      </c>
      <c r="Q297" s="5">
        <v>6900601</v>
      </c>
      <c r="R297" s="5">
        <v>16993310</v>
      </c>
      <c r="Z297" s="4" t="s">
        <v>2191</v>
      </c>
      <c r="AA297" s="5">
        <v>-1058484</v>
      </c>
      <c r="AB297" s="5"/>
      <c r="AC297" s="5"/>
      <c r="AD297" s="5"/>
      <c r="AE297" s="5"/>
      <c r="AF297" s="5"/>
      <c r="AG297" s="5">
        <v>-1058484</v>
      </c>
    </row>
    <row r="298" spans="9:33" x14ac:dyDescent="0.25">
      <c r="I298" s="40" t="s">
        <v>902</v>
      </c>
      <c r="J298" s="40" t="s">
        <v>56</v>
      </c>
      <c r="K298" t="s">
        <v>5971</v>
      </c>
      <c r="L298" s="26"/>
      <c r="M298" s="5"/>
      <c r="N298" s="5">
        <v>214931</v>
      </c>
      <c r="O298" s="5"/>
      <c r="P298" s="5"/>
      <c r="Q298" s="5"/>
      <c r="R298" s="5">
        <v>214931</v>
      </c>
      <c r="Z298" s="4" t="s">
        <v>1781</v>
      </c>
      <c r="AA298" s="5">
        <v>-15858867</v>
      </c>
      <c r="AB298" s="5"/>
      <c r="AC298" s="5"/>
      <c r="AD298" s="5"/>
      <c r="AE298" s="5"/>
      <c r="AF298" s="5"/>
      <c r="AG298" s="5">
        <v>-15858867</v>
      </c>
    </row>
    <row r="299" spans="9:33" x14ac:dyDescent="0.25">
      <c r="I299" s="40" t="s">
        <v>902</v>
      </c>
      <c r="J299" s="40" t="s">
        <v>56</v>
      </c>
      <c r="K299" t="s">
        <v>9766</v>
      </c>
      <c r="L299" s="26"/>
      <c r="M299" s="5"/>
      <c r="N299" s="5"/>
      <c r="O299" s="5"/>
      <c r="P299" s="5">
        <v>144817</v>
      </c>
      <c r="Q299" s="5"/>
      <c r="R299" s="5">
        <v>144817</v>
      </c>
      <c r="Z299" s="4" t="s">
        <v>2183</v>
      </c>
      <c r="AA299" s="5">
        <v>-8202476</v>
      </c>
      <c r="AB299" s="5">
        <v>6296406</v>
      </c>
      <c r="AC299" s="5">
        <v>1906070</v>
      </c>
      <c r="AD299" s="5"/>
      <c r="AE299" s="5"/>
      <c r="AF299" s="5"/>
      <c r="AG299" s="5">
        <v>0</v>
      </c>
    </row>
    <row r="300" spans="9:33" x14ac:dyDescent="0.25">
      <c r="I300" s="40" t="s">
        <v>902</v>
      </c>
      <c r="J300" s="40" t="s">
        <v>56</v>
      </c>
      <c r="K300" t="s">
        <v>5980</v>
      </c>
      <c r="L300" s="26"/>
      <c r="M300" s="5"/>
      <c r="N300" s="5">
        <v>796834</v>
      </c>
      <c r="O300" s="5"/>
      <c r="P300" s="5"/>
      <c r="Q300" s="5"/>
      <c r="R300" s="5">
        <v>796834</v>
      </c>
      <c r="Z300" s="4" t="s">
        <v>3162</v>
      </c>
      <c r="AA300" s="5">
        <v>555228</v>
      </c>
      <c r="AB300" s="5">
        <v>0</v>
      </c>
      <c r="AC300" s="5"/>
      <c r="AD300" s="5"/>
      <c r="AE300" s="5"/>
      <c r="AF300" s="5"/>
      <c r="AG300" s="5">
        <v>555228</v>
      </c>
    </row>
    <row r="301" spans="9:33" x14ac:dyDescent="0.25">
      <c r="I301" s="40" t="s">
        <v>902</v>
      </c>
      <c r="J301" s="40" t="s">
        <v>56</v>
      </c>
      <c r="K301" t="s">
        <v>4663</v>
      </c>
      <c r="L301" s="26"/>
      <c r="M301" s="5">
        <v>1113344</v>
      </c>
      <c r="N301" s="5"/>
      <c r="O301" s="5"/>
      <c r="P301" s="5"/>
      <c r="Q301" s="5"/>
      <c r="R301" s="5">
        <v>1113344</v>
      </c>
      <c r="Z301" s="4" t="s">
        <v>3025</v>
      </c>
      <c r="AA301" s="5">
        <v>97982</v>
      </c>
      <c r="AB301" s="5">
        <v>0</v>
      </c>
      <c r="AC301" s="5"/>
      <c r="AD301" s="5"/>
      <c r="AE301" s="5"/>
      <c r="AF301" s="5"/>
      <c r="AG301" s="5">
        <v>97982</v>
      </c>
    </row>
    <row r="302" spans="9:33" x14ac:dyDescent="0.25">
      <c r="I302" s="40" t="s">
        <v>902</v>
      </c>
      <c r="J302" s="40" t="s">
        <v>56</v>
      </c>
      <c r="K302" t="s">
        <v>4664</v>
      </c>
      <c r="L302" s="26"/>
      <c r="M302" s="5">
        <v>353632</v>
      </c>
      <c r="N302" s="5"/>
      <c r="O302" s="5"/>
      <c r="P302" s="5"/>
      <c r="Q302" s="5"/>
      <c r="R302" s="5">
        <v>353632</v>
      </c>
      <c r="Z302" s="4" t="s">
        <v>2187</v>
      </c>
      <c r="AA302" s="5">
        <v>-315885</v>
      </c>
      <c r="AB302" s="5"/>
      <c r="AC302" s="5"/>
      <c r="AD302" s="5"/>
      <c r="AE302" s="5"/>
      <c r="AF302" s="5"/>
      <c r="AG302" s="5">
        <v>-315885</v>
      </c>
    </row>
    <row r="303" spans="9:33" x14ac:dyDescent="0.25">
      <c r="I303" s="40" t="s">
        <v>902</v>
      </c>
      <c r="J303" s="40" t="s">
        <v>56</v>
      </c>
      <c r="K303" t="s">
        <v>4665</v>
      </c>
      <c r="L303" s="26"/>
      <c r="M303" s="5">
        <v>353532</v>
      </c>
      <c r="N303" s="5"/>
      <c r="O303" s="5"/>
      <c r="P303" s="5"/>
      <c r="Q303" s="5"/>
      <c r="R303" s="5">
        <v>353532</v>
      </c>
      <c r="Z303" s="4" t="s">
        <v>4675</v>
      </c>
      <c r="AA303" s="5"/>
      <c r="AB303" s="5">
        <v>4591977</v>
      </c>
      <c r="AC303" s="5">
        <v>-5448191</v>
      </c>
      <c r="AD303" s="5"/>
      <c r="AE303" s="5"/>
      <c r="AF303" s="5"/>
      <c r="AG303" s="5">
        <v>-856214</v>
      </c>
    </row>
    <row r="304" spans="9:33" x14ac:dyDescent="0.25">
      <c r="I304" s="40" t="s">
        <v>902</v>
      </c>
      <c r="J304" s="40" t="s">
        <v>56</v>
      </c>
      <c r="K304" t="s">
        <v>5997</v>
      </c>
      <c r="L304" s="26"/>
      <c r="M304" s="5"/>
      <c r="N304" s="5"/>
      <c r="O304" s="5">
        <v>445210</v>
      </c>
      <c r="P304" s="5"/>
      <c r="Q304" s="5"/>
      <c r="R304" s="5">
        <v>445210</v>
      </c>
      <c r="Z304" s="4" t="s">
        <v>6003</v>
      </c>
      <c r="AA304" s="5"/>
      <c r="AB304" s="5">
        <v>856214</v>
      </c>
      <c r="AC304" s="5"/>
      <c r="AD304" s="5"/>
      <c r="AE304" s="5"/>
      <c r="AF304" s="5"/>
      <c r="AG304" s="5">
        <v>856214</v>
      </c>
    </row>
    <row r="305" spans="9:33" x14ac:dyDescent="0.25">
      <c r="I305" s="40" t="s">
        <v>902</v>
      </c>
      <c r="J305" s="40" t="s">
        <v>56</v>
      </c>
      <c r="K305" t="s">
        <v>6031</v>
      </c>
      <c r="L305" s="26"/>
      <c r="M305" s="5"/>
      <c r="N305" s="5"/>
      <c r="O305" s="5"/>
      <c r="P305" s="5">
        <v>810186</v>
      </c>
      <c r="Q305" s="5"/>
      <c r="R305" s="5">
        <v>810186</v>
      </c>
      <c r="Z305" s="4" t="s">
        <v>2186</v>
      </c>
      <c r="AA305" s="5">
        <v>-80052</v>
      </c>
      <c r="AB305" s="5">
        <v>872924</v>
      </c>
      <c r="AC305" s="5"/>
      <c r="AD305" s="5"/>
      <c r="AE305" s="5"/>
      <c r="AF305" s="5"/>
      <c r="AG305" s="5">
        <v>792872</v>
      </c>
    </row>
    <row r="306" spans="9:33" x14ac:dyDescent="0.25">
      <c r="I306" s="40" t="s">
        <v>902</v>
      </c>
      <c r="J306" s="40" t="s">
        <v>56</v>
      </c>
      <c r="K306" t="s">
        <v>4666</v>
      </c>
      <c r="L306" s="26"/>
      <c r="M306" s="5">
        <v>353179</v>
      </c>
      <c r="N306" s="5"/>
      <c r="O306" s="5"/>
      <c r="P306" s="5"/>
      <c r="Q306" s="5"/>
      <c r="R306" s="5">
        <v>353179</v>
      </c>
      <c r="Z306" s="4" t="s">
        <v>2998</v>
      </c>
      <c r="AA306" s="5">
        <v>754464</v>
      </c>
      <c r="AB306" s="5">
        <v>-321640</v>
      </c>
      <c r="AC306" s="5"/>
      <c r="AD306" s="5"/>
      <c r="AE306" s="5"/>
      <c r="AF306" s="5"/>
      <c r="AG306" s="5">
        <v>432824</v>
      </c>
    </row>
    <row r="307" spans="9:33" x14ac:dyDescent="0.25">
      <c r="I307" s="40" t="s">
        <v>902</v>
      </c>
      <c r="J307" s="40" t="s">
        <v>56</v>
      </c>
      <c r="K307" t="s">
        <v>6291</v>
      </c>
      <c r="L307" s="26"/>
      <c r="M307" s="5"/>
      <c r="N307" s="5">
        <v>522471</v>
      </c>
      <c r="O307" s="5"/>
      <c r="P307" s="5"/>
      <c r="Q307" s="5"/>
      <c r="R307" s="5">
        <v>522471</v>
      </c>
      <c r="Z307" s="4" t="s">
        <v>2179</v>
      </c>
      <c r="AA307" s="5">
        <v>-784943</v>
      </c>
      <c r="AB307" s="5"/>
      <c r="AC307" s="5">
        <v>784943</v>
      </c>
      <c r="AD307" s="5"/>
      <c r="AE307" s="5"/>
      <c r="AF307" s="5"/>
      <c r="AG307" s="5">
        <v>0</v>
      </c>
    </row>
    <row r="308" spans="9:33" x14ac:dyDescent="0.25">
      <c r="I308" s="40" t="s">
        <v>902</v>
      </c>
      <c r="J308" s="40" t="s">
        <v>56</v>
      </c>
      <c r="K308" t="s">
        <v>4667</v>
      </c>
      <c r="L308" s="26"/>
      <c r="M308" s="5">
        <v>636287</v>
      </c>
      <c r="N308" s="5"/>
      <c r="O308" s="5"/>
      <c r="P308" s="5"/>
      <c r="Q308" s="5"/>
      <c r="R308" s="5">
        <v>636287</v>
      </c>
      <c r="Z308" s="4" t="s">
        <v>6284</v>
      </c>
      <c r="AA308" s="5"/>
      <c r="AB308" s="5"/>
      <c r="AC308" s="5">
        <v>7975260</v>
      </c>
      <c r="AD308" s="5">
        <v>1329210</v>
      </c>
      <c r="AE308" s="5"/>
      <c r="AF308" s="5"/>
      <c r="AG308" s="5">
        <v>9304470</v>
      </c>
    </row>
    <row r="309" spans="9:33" x14ac:dyDescent="0.25">
      <c r="I309" s="40" t="s">
        <v>902</v>
      </c>
      <c r="J309" s="40" t="s">
        <v>56</v>
      </c>
      <c r="K309" t="s">
        <v>5978</v>
      </c>
      <c r="L309" s="26"/>
      <c r="M309" s="5"/>
      <c r="N309" s="5"/>
      <c r="O309" s="5"/>
      <c r="P309" s="5"/>
      <c r="Q309" s="5">
        <v>9744525</v>
      </c>
      <c r="R309" s="5">
        <v>9744525</v>
      </c>
      <c r="Z309" s="4" t="s">
        <v>6285</v>
      </c>
      <c r="AA309" s="5"/>
      <c r="AB309" s="5"/>
      <c r="AC309" s="5"/>
      <c r="AD309" s="5">
        <v>398763</v>
      </c>
      <c r="AE309" s="5"/>
      <c r="AF309" s="5"/>
      <c r="AG309" s="5">
        <v>398763</v>
      </c>
    </row>
    <row r="310" spans="9:33" x14ac:dyDescent="0.25">
      <c r="I310" s="40" t="s">
        <v>902</v>
      </c>
      <c r="J310" s="40" t="s">
        <v>56</v>
      </c>
      <c r="K310" t="s">
        <v>12040</v>
      </c>
      <c r="L310" s="26"/>
      <c r="M310" s="5"/>
      <c r="N310" s="5"/>
      <c r="O310" s="5"/>
      <c r="P310" s="5"/>
      <c r="Q310" s="5">
        <v>1215278</v>
      </c>
      <c r="R310" s="5">
        <v>1215278</v>
      </c>
      <c r="Z310" s="4" t="s">
        <v>3388</v>
      </c>
      <c r="AA310" s="5">
        <v>1390610</v>
      </c>
      <c r="AB310" s="5"/>
      <c r="AC310" s="5"/>
      <c r="AD310" s="5"/>
      <c r="AE310" s="5"/>
      <c r="AF310" s="5"/>
      <c r="AG310" s="5">
        <v>1390610</v>
      </c>
    </row>
    <row r="311" spans="9:33" x14ac:dyDescent="0.25">
      <c r="I311" s="40" t="s">
        <v>902</v>
      </c>
      <c r="J311" s="40" t="s">
        <v>56</v>
      </c>
      <c r="K311" t="s">
        <v>4678</v>
      </c>
      <c r="L311" s="26"/>
      <c r="M311" s="5"/>
      <c r="N311" s="5"/>
      <c r="O311" s="5"/>
      <c r="P311" s="5"/>
      <c r="Q311" s="5">
        <v>12231912</v>
      </c>
      <c r="R311" s="5">
        <v>12231912</v>
      </c>
      <c r="Z311" s="4" t="s">
        <v>4660</v>
      </c>
      <c r="AA311" s="5"/>
      <c r="AB311" s="5">
        <v>515466</v>
      </c>
      <c r="AC311" s="5"/>
      <c r="AD311" s="5"/>
      <c r="AE311" s="5"/>
      <c r="AF311" s="5"/>
      <c r="AG311" s="5">
        <v>515466</v>
      </c>
    </row>
    <row r="312" spans="9:33" x14ac:dyDescent="0.25">
      <c r="I312" s="40" t="s">
        <v>902</v>
      </c>
      <c r="J312" s="40" t="s">
        <v>56</v>
      </c>
      <c r="K312" t="s">
        <v>5968</v>
      </c>
      <c r="L312" s="26"/>
      <c r="M312" s="5"/>
      <c r="N312" s="5"/>
      <c r="O312" s="5">
        <v>2788920</v>
      </c>
      <c r="P312" s="5"/>
      <c r="Q312" s="5"/>
      <c r="R312" s="5">
        <v>2788920</v>
      </c>
      <c r="Z312" s="4" t="s">
        <v>2310</v>
      </c>
      <c r="AA312" s="5">
        <v>-2540624</v>
      </c>
      <c r="AB312" s="5"/>
      <c r="AC312" s="5"/>
      <c r="AD312" s="5"/>
      <c r="AE312" s="5"/>
      <c r="AF312" s="5"/>
      <c r="AG312" s="5">
        <v>-2540624</v>
      </c>
    </row>
    <row r="313" spans="9:33" x14ac:dyDescent="0.25">
      <c r="I313" s="40" t="s">
        <v>902</v>
      </c>
      <c r="J313" s="40" t="s">
        <v>56</v>
      </c>
      <c r="K313" t="s">
        <v>6292</v>
      </c>
      <c r="L313" s="26"/>
      <c r="M313" s="5"/>
      <c r="N313" s="5"/>
      <c r="O313" s="5">
        <v>996043</v>
      </c>
      <c r="P313" s="5"/>
      <c r="Q313" s="5"/>
      <c r="R313" s="5">
        <v>996043</v>
      </c>
      <c r="Z313" s="4" t="s">
        <v>3372</v>
      </c>
      <c r="AA313" s="5"/>
      <c r="AB313" s="5"/>
      <c r="AC313" s="5"/>
      <c r="AD313" s="5"/>
      <c r="AE313" s="5">
        <v>4884161.49</v>
      </c>
      <c r="AF313" s="5"/>
      <c r="AG313" s="5">
        <v>4884161.49</v>
      </c>
    </row>
    <row r="314" spans="9:33" x14ac:dyDescent="0.25">
      <c r="I314" s="40" t="s">
        <v>902</v>
      </c>
      <c r="J314" s="40" t="s">
        <v>56</v>
      </c>
      <c r="K314" t="s">
        <v>6293</v>
      </c>
      <c r="L314" s="26"/>
      <c r="M314" s="5"/>
      <c r="N314" s="5"/>
      <c r="O314" s="5">
        <v>498022</v>
      </c>
      <c r="P314" s="5"/>
      <c r="Q314" s="5"/>
      <c r="R314" s="5">
        <v>498022</v>
      </c>
      <c r="Z314" s="4" t="s">
        <v>2742</v>
      </c>
      <c r="AA314" s="5"/>
      <c r="AB314" s="5"/>
      <c r="AC314" s="5"/>
      <c r="AD314" s="5">
        <v>1329053</v>
      </c>
      <c r="AE314" s="5"/>
      <c r="AF314" s="5"/>
      <c r="AG314" s="5">
        <v>1329053</v>
      </c>
    </row>
    <row r="315" spans="9:33" x14ac:dyDescent="0.25">
      <c r="I315" s="40" t="s">
        <v>902</v>
      </c>
      <c r="J315" s="40" t="s">
        <v>56</v>
      </c>
      <c r="K315" t="s">
        <v>6017</v>
      </c>
      <c r="L315" s="26"/>
      <c r="M315" s="5"/>
      <c r="N315" s="5"/>
      <c r="O315" s="5"/>
      <c r="P315" s="5">
        <v>1273844</v>
      </c>
      <c r="Q315" s="5"/>
      <c r="R315" s="5">
        <v>1273844</v>
      </c>
      <c r="Z315" s="4" t="s">
        <v>2189</v>
      </c>
      <c r="AA315" s="5">
        <v>0</v>
      </c>
      <c r="AB315" s="5">
        <v>-6248052</v>
      </c>
      <c r="AC315" s="5">
        <v>5889191</v>
      </c>
      <c r="AD315" s="5"/>
      <c r="AE315" s="5"/>
      <c r="AF315" s="5"/>
      <c r="AG315" s="5">
        <v>-358861</v>
      </c>
    </row>
    <row r="316" spans="9:33" x14ac:dyDescent="0.25">
      <c r="I316" s="40" t="s">
        <v>902</v>
      </c>
      <c r="J316" s="40" t="s">
        <v>56</v>
      </c>
      <c r="K316" t="s">
        <v>6019</v>
      </c>
      <c r="L316" s="26"/>
      <c r="M316" s="5"/>
      <c r="N316" s="5">
        <v>354288</v>
      </c>
      <c r="O316" s="5"/>
      <c r="P316" s="5"/>
      <c r="Q316" s="5"/>
      <c r="R316" s="5">
        <v>354288</v>
      </c>
      <c r="Z316" s="4" t="s">
        <v>10527</v>
      </c>
      <c r="AA316" s="5"/>
      <c r="AB316" s="5"/>
      <c r="AC316" s="5"/>
      <c r="AD316" s="5"/>
      <c r="AE316" s="5">
        <v>3171487</v>
      </c>
      <c r="AF316" s="5"/>
      <c r="AG316" s="5">
        <v>3171487</v>
      </c>
    </row>
    <row r="317" spans="9:33" x14ac:dyDescent="0.25">
      <c r="I317" s="40" t="s">
        <v>902</v>
      </c>
      <c r="J317" s="40" t="s">
        <v>56</v>
      </c>
      <c r="K317" t="s">
        <v>6294</v>
      </c>
      <c r="L317" s="26"/>
      <c r="M317" s="5"/>
      <c r="N317" s="5">
        <v>645436</v>
      </c>
      <c r="O317" s="5"/>
      <c r="P317" s="5"/>
      <c r="Q317" s="5"/>
      <c r="R317" s="5">
        <v>645436</v>
      </c>
      <c r="Z317" s="4" t="s">
        <v>11941</v>
      </c>
      <c r="AA317" s="5"/>
      <c r="AB317" s="5"/>
      <c r="AC317" s="5"/>
      <c r="AD317" s="5"/>
      <c r="AE317" s="5">
        <v>4094301</v>
      </c>
      <c r="AF317" s="5"/>
      <c r="AG317" s="5">
        <v>4094301</v>
      </c>
    </row>
    <row r="318" spans="9:33" x14ac:dyDescent="0.25">
      <c r="I318" s="40" t="s">
        <v>902</v>
      </c>
      <c r="J318" s="40" t="s">
        <v>56</v>
      </c>
      <c r="K318" t="s">
        <v>6336</v>
      </c>
      <c r="L318" s="26"/>
      <c r="M318" s="5"/>
      <c r="N318" s="5"/>
      <c r="O318" s="5"/>
      <c r="P318" s="5"/>
      <c r="Q318" s="5">
        <v>478101</v>
      </c>
      <c r="R318" s="5">
        <v>478101</v>
      </c>
      <c r="Z318" s="4" t="s">
        <v>2410</v>
      </c>
      <c r="AA318" s="5">
        <v>794686</v>
      </c>
      <c r="AB318" s="5"/>
      <c r="AC318" s="5"/>
      <c r="AD318" s="5"/>
      <c r="AE318" s="5"/>
      <c r="AF318" s="5"/>
      <c r="AG318" s="5">
        <v>794686</v>
      </c>
    </row>
    <row r="319" spans="9:33" x14ac:dyDescent="0.25">
      <c r="I319" s="40" t="s">
        <v>902</v>
      </c>
      <c r="J319" s="40" t="s">
        <v>56</v>
      </c>
      <c r="K319" t="s">
        <v>6337</v>
      </c>
      <c r="L319" s="26"/>
      <c r="M319" s="5"/>
      <c r="N319" s="5"/>
      <c r="O319" s="5"/>
      <c r="P319" s="5"/>
      <c r="Q319" s="5">
        <v>797892</v>
      </c>
      <c r="R319" s="5">
        <v>797892</v>
      </c>
      <c r="Z319" s="4" t="s">
        <v>6332</v>
      </c>
      <c r="AA319" s="5"/>
      <c r="AB319" s="5"/>
      <c r="AC319" s="5"/>
      <c r="AD319" s="5">
        <v>1075726</v>
      </c>
      <c r="AE319" s="5"/>
      <c r="AF319" s="5"/>
      <c r="AG319" s="5">
        <v>1075726</v>
      </c>
    </row>
    <row r="320" spans="9:33" x14ac:dyDescent="0.25">
      <c r="I320" s="40" t="s">
        <v>902</v>
      </c>
      <c r="J320" s="40" t="s">
        <v>56</v>
      </c>
      <c r="K320" t="s">
        <v>6295</v>
      </c>
      <c r="L320" s="26"/>
      <c r="M320" s="5"/>
      <c r="N320" s="5">
        <v>4980215</v>
      </c>
      <c r="O320" s="5"/>
      <c r="P320" s="5"/>
      <c r="Q320" s="5"/>
      <c r="R320" s="5">
        <v>4980215</v>
      </c>
      <c r="Z320" s="4" t="s">
        <v>2826</v>
      </c>
      <c r="AA320" s="5">
        <v>5956295</v>
      </c>
      <c r="AB320" s="5">
        <v>0</v>
      </c>
      <c r="AC320" s="5"/>
      <c r="AD320" s="5"/>
      <c r="AE320" s="5"/>
      <c r="AF320" s="5"/>
      <c r="AG320" s="5">
        <v>5956295</v>
      </c>
    </row>
    <row r="321" spans="9:33" x14ac:dyDescent="0.25">
      <c r="I321" s="40" t="s">
        <v>902</v>
      </c>
      <c r="J321" s="40" t="s">
        <v>56</v>
      </c>
      <c r="K321" t="s">
        <v>6296</v>
      </c>
      <c r="L321" s="26"/>
      <c r="M321" s="5"/>
      <c r="N321" s="5">
        <v>3187338</v>
      </c>
      <c r="O321" s="5"/>
      <c r="P321" s="5"/>
      <c r="Q321" s="5"/>
      <c r="R321" s="5">
        <v>3187338</v>
      </c>
      <c r="Z321" s="4" t="s">
        <v>2823</v>
      </c>
      <c r="AA321" s="5"/>
      <c r="AB321" s="5"/>
      <c r="AC321" s="5"/>
      <c r="AD321" s="5"/>
      <c r="AE321" s="5">
        <v>1768920</v>
      </c>
      <c r="AF321" s="5"/>
      <c r="AG321" s="5">
        <v>1768920</v>
      </c>
    </row>
    <row r="322" spans="9:33" x14ac:dyDescent="0.25">
      <c r="I322" s="40" t="s">
        <v>902</v>
      </c>
      <c r="J322" s="40" t="s">
        <v>56</v>
      </c>
      <c r="K322" t="s">
        <v>9923</v>
      </c>
      <c r="L322" s="26"/>
      <c r="M322" s="5"/>
      <c r="N322" s="5"/>
      <c r="O322" s="5"/>
      <c r="P322" s="5"/>
      <c r="Q322" s="5">
        <v>593642</v>
      </c>
      <c r="R322" s="5">
        <v>593642</v>
      </c>
      <c r="Z322" s="4" t="s">
        <v>2997</v>
      </c>
      <c r="AA322" s="5"/>
      <c r="AB322" s="5"/>
      <c r="AC322" s="5"/>
      <c r="AD322" s="5"/>
      <c r="AE322" s="5">
        <v>845351</v>
      </c>
      <c r="AF322" s="5"/>
      <c r="AG322" s="5">
        <v>845351</v>
      </c>
    </row>
    <row r="323" spans="9:33" x14ac:dyDescent="0.25">
      <c r="I323" s="40" t="s">
        <v>902</v>
      </c>
      <c r="J323" s="40" t="s">
        <v>56</v>
      </c>
      <c r="K323" t="s">
        <v>6297</v>
      </c>
      <c r="L323" s="26"/>
      <c r="M323" s="5"/>
      <c r="N323" s="5">
        <v>318734</v>
      </c>
      <c r="O323" s="5"/>
      <c r="P323" s="5"/>
      <c r="Q323" s="5"/>
      <c r="R323" s="5">
        <v>318734</v>
      </c>
      <c r="Z323" s="4" t="s">
        <v>5965</v>
      </c>
      <c r="AA323" s="5"/>
      <c r="AB323" s="5"/>
      <c r="AC323" s="5"/>
      <c r="AD323" s="5"/>
      <c r="AE323" s="5">
        <v>1111411</v>
      </c>
      <c r="AF323" s="5"/>
      <c r="AG323" s="5">
        <v>1111411</v>
      </c>
    </row>
    <row r="324" spans="9:33" x14ac:dyDescent="0.25">
      <c r="I324" s="40" t="s">
        <v>902</v>
      </c>
      <c r="J324" s="40" t="s">
        <v>56</v>
      </c>
      <c r="K324" t="s">
        <v>6338</v>
      </c>
      <c r="L324" s="26"/>
      <c r="M324" s="5"/>
      <c r="N324" s="5"/>
      <c r="O324" s="5"/>
      <c r="P324" s="5">
        <v>1274935</v>
      </c>
      <c r="Q324" s="5"/>
      <c r="R324" s="5">
        <v>1274935</v>
      </c>
      <c r="Z324" s="4" t="s">
        <v>1520</v>
      </c>
      <c r="AA324" s="5">
        <v>-495575</v>
      </c>
      <c r="AB324" s="5"/>
      <c r="AC324" s="5"/>
      <c r="AD324" s="5"/>
      <c r="AE324" s="5"/>
      <c r="AF324" s="5"/>
      <c r="AG324" s="5">
        <v>-495575</v>
      </c>
    </row>
    <row r="325" spans="9:33" x14ac:dyDescent="0.25">
      <c r="I325" s="40" t="s">
        <v>902</v>
      </c>
      <c r="J325" s="40" t="s">
        <v>56</v>
      </c>
      <c r="K325" t="s">
        <v>6298</v>
      </c>
      <c r="L325" s="26"/>
      <c r="M325" s="5"/>
      <c r="N325" s="5"/>
      <c r="O325" s="5">
        <v>642723</v>
      </c>
      <c r="P325" s="5"/>
      <c r="Q325" s="5"/>
      <c r="R325" s="5">
        <v>642723</v>
      </c>
      <c r="Z325" s="4" t="s">
        <v>2311</v>
      </c>
      <c r="AA325" s="5">
        <v>0</v>
      </c>
      <c r="AB325" s="5"/>
      <c r="AC325" s="5"/>
      <c r="AD325" s="5"/>
      <c r="AE325" s="5"/>
      <c r="AF325" s="5"/>
      <c r="AG325" s="5">
        <v>0</v>
      </c>
    </row>
    <row r="326" spans="9:33" x14ac:dyDescent="0.25">
      <c r="I326" s="40" t="s">
        <v>902</v>
      </c>
      <c r="J326" s="40" t="s">
        <v>56</v>
      </c>
      <c r="K326" t="s">
        <v>6299</v>
      </c>
      <c r="L326" s="26"/>
      <c r="M326" s="5"/>
      <c r="N326" s="5"/>
      <c r="O326" s="5">
        <v>637467</v>
      </c>
      <c r="P326" s="5"/>
      <c r="Q326" s="5"/>
      <c r="R326" s="5">
        <v>637467</v>
      </c>
      <c r="Z326" s="4" t="s">
        <v>2411</v>
      </c>
      <c r="AA326" s="5">
        <v>795020</v>
      </c>
      <c r="AB326" s="5"/>
      <c r="AC326" s="5"/>
      <c r="AD326" s="5"/>
      <c r="AE326" s="5"/>
      <c r="AF326" s="5"/>
      <c r="AG326" s="5">
        <v>795020</v>
      </c>
    </row>
    <row r="327" spans="9:33" x14ac:dyDescent="0.25">
      <c r="I327" s="40" t="s">
        <v>902</v>
      </c>
      <c r="J327" s="40" t="s">
        <v>56</v>
      </c>
      <c r="K327" t="s">
        <v>6300</v>
      </c>
      <c r="L327" s="26"/>
      <c r="M327" s="5"/>
      <c r="N327" s="5"/>
      <c r="O327" s="5">
        <v>799747</v>
      </c>
      <c r="P327" s="5">
        <v>-799747</v>
      </c>
      <c r="Q327" s="5"/>
      <c r="R327" s="5">
        <v>0</v>
      </c>
      <c r="Z327" s="4" t="s">
        <v>2312</v>
      </c>
      <c r="AA327" s="5">
        <v>317333</v>
      </c>
      <c r="AB327" s="5"/>
      <c r="AC327" s="5"/>
      <c r="AD327" s="5"/>
      <c r="AE327" s="5"/>
      <c r="AF327" s="5"/>
      <c r="AG327" s="5">
        <v>317333</v>
      </c>
    </row>
    <row r="328" spans="9:33" x14ac:dyDescent="0.25">
      <c r="I328" s="40" t="s">
        <v>902</v>
      </c>
      <c r="J328" s="40" t="s">
        <v>56</v>
      </c>
      <c r="K328" t="s">
        <v>10312</v>
      </c>
      <c r="L328" s="26"/>
      <c r="M328" s="5"/>
      <c r="N328" s="5"/>
      <c r="O328" s="5"/>
      <c r="P328" s="5">
        <v>405000</v>
      </c>
      <c r="Q328" s="5">
        <v>405000</v>
      </c>
      <c r="R328" s="5">
        <v>810000</v>
      </c>
      <c r="Z328" s="4" t="s">
        <v>2432</v>
      </c>
      <c r="AA328" s="5">
        <v>1930338</v>
      </c>
      <c r="AB328" s="5">
        <v>0</v>
      </c>
      <c r="AC328" s="5"/>
      <c r="AD328" s="5"/>
      <c r="AE328" s="5"/>
      <c r="AF328" s="5"/>
      <c r="AG328" s="5">
        <v>1930338</v>
      </c>
    </row>
    <row r="329" spans="9:33" x14ac:dyDescent="0.25">
      <c r="I329" s="40" t="s">
        <v>902</v>
      </c>
      <c r="J329" s="40" t="s">
        <v>56</v>
      </c>
      <c r="K329" t="s">
        <v>6339</v>
      </c>
      <c r="L329" s="26"/>
      <c r="M329" s="5"/>
      <c r="N329" s="5"/>
      <c r="O329" s="5"/>
      <c r="P329" s="5">
        <v>354591</v>
      </c>
      <c r="Q329" s="5"/>
      <c r="R329" s="5">
        <v>354591</v>
      </c>
      <c r="Z329" s="4" t="s">
        <v>3409</v>
      </c>
      <c r="AA329" s="5">
        <v>2382518</v>
      </c>
      <c r="AB329" s="5">
        <v>0</v>
      </c>
      <c r="AC329" s="5"/>
      <c r="AD329" s="5"/>
      <c r="AE329" s="5"/>
      <c r="AF329" s="5"/>
      <c r="AG329" s="5">
        <v>2382518</v>
      </c>
    </row>
    <row r="330" spans="9:33" x14ac:dyDescent="0.25">
      <c r="I330" s="40" t="s">
        <v>902</v>
      </c>
      <c r="J330" s="40" t="s">
        <v>56</v>
      </c>
      <c r="K330" t="s">
        <v>6301</v>
      </c>
      <c r="L330" s="26"/>
      <c r="M330" s="5"/>
      <c r="N330" s="5"/>
      <c r="O330" s="5">
        <v>798687</v>
      </c>
      <c r="P330" s="5"/>
      <c r="Q330" s="5"/>
      <c r="R330" s="5">
        <v>798687</v>
      </c>
      <c r="Z330" s="4" t="s">
        <v>9903</v>
      </c>
      <c r="AA330" s="5"/>
      <c r="AB330" s="5"/>
      <c r="AC330" s="5"/>
      <c r="AD330" s="5"/>
      <c r="AE330" s="5">
        <v>317956</v>
      </c>
      <c r="AF330" s="5"/>
      <c r="AG330" s="5">
        <v>317956</v>
      </c>
    </row>
    <row r="331" spans="9:33" x14ac:dyDescent="0.25">
      <c r="I331" s="40" t="s">
        <v>902</v>
      </c>
      <c r="J331" s="40" t="s">
        <v>56</v>
      </c>
      <c r="K331" t="s">
        <v>6302</v>
      </c>
      <c r="L331" s="26"/>
      <c r="M331" s="5"/>
      <c r="N331" s="5"/>
      <c r="O331" s="5">
        <v>798160</v>
      </c>
      <c r="P331" s="5"/>
      <c r="Q331" s="5"/>
      <c r="R331" s="5">
        <v>798160</v>
      </c>
      <c r="Z331" s="4" t="s">
        <v>3306</v>
      </c>
      <c r="AA331" s="5">
        <v>1590194</v>
      </c>
      <c r="AB331" s="5"/>
      <c r="AC331" s="5"/>
      <c r="AD331" s="5"/>
      <c r="AE331" s="5"/>
      <c r="AF331" s="5"/>
      <c r="AG331" s="5">
        <v>1590194</v>
      </c>
    </row>
    <row r="332" spans="9:33" x14ac:dyDescent="0.25">
      <c r="I332" s="40" t="s">
        <v>902</v>
      </c>
      <c r="J332" s="40" t="s">
        <v>56</v>
      </c>
      <c r="K332" t="s">
        <v>10329</v>
      </c>
      <c r="L332" s="26"/>
      <c r="M332" s="5"/>
      <c r="N332" s="5"/>
      <c r="O332" s="5"/>
      <c r="P332" s="5">
        <v>1822918</v>
      </c>
      <c r="Q332" s="5"/>
      <c r="R332" s="5">
        <v>1822918</v>
      </c>
      <c r="Z332" s="4" t="s">
        <v>4676</v>
      </c>
      <c r="AA332" s="5"/>
      <c r="AB332" s="5">
        <v>914924</v>
      </c>
      <c r="AC332" s="5">
        <v>0</v>
      </c>
      <c r="AD332" s="5"/>
      <c r="AE332" s="5"/>
      <c r="AF332" s="5"/>
      <c r="AG332" s="5">
        <v>914924</v>
      </c>
    </row>
    <row r="333" spans="9:33" x14ac:dyDescent="0.25">
      <c r="I333" s="40" t="s">
        <v>902</v>
      </c>
      <c r="J333" s="40" t="s">
        <v>56</v>
      </c>
      <c r="K333" t="s">
        <v>6303</v>
      </c>
      <c r="L333" s="26"/>
      <c r="M333" s="5"/>
      <c r="N333" s="5"/>
      <c r="O333" s="5">
        <v>798160</v>
      </c>
      <c r="P333" s="5"/>
      <c r="Q333" s="5"/>
      <c r="R333" s="5">
        <v>798160</v>
      </c>
      <c r="Z333" s="4" t="s">
        <v>4661</v>
      </c>
      <c r="AA333" s="5"/>
      <c r="AB333" s="5">
        <v>631928</v>
      </c>
      <c r="AC333" s="5"/>
      <c r="AD333" s="5"/>
      <c r="AE333" s="5"/>
      <c r="AF333" s="5"/>
      <c r="AG333" s="5">
        <v>631928</v>
      </c>
    </row>
    <row r="334" spans="9:33" x14ac:dyDescent="0.25">
      <c r="I334" s="40" t="s">
        <v>902</v>
      </c>
      <c r="J334" s="40" t="s">
        <v>56</v>
      </c>
      <c r="K334" t="s">
        <v>6304</v>
      </c>
      <c r="L334" s="26"/>
      <c r="M334" s="5"/>
      <c r="N334" s="5"/>
      <c r="O334" s="5">
        <v>4272065</v>
      </c>
      <c r="P334" s="5"/>
      <c r="Q334" s="5"/>
      <c r="R334" s="5">
        <v>4272065</v>
      </c>
      <c r="Z334" s="4" t="s">
        <v>2313</v>
      </c>
      <c r="AA334" s="5">
        <v>409</v>
      </c>
      <c r="AB334" s="5"/>
      <c r="AC334" s="5"/>
      <c r="AD334" s="5"/>
      <c r="AE334" s="5"/>
      <c r="AF334" s="5"/>
      <c r="AG334" s="5">
        <v>409</v>
      </c>
    </row>
    <row r="335" spans="9:33" x14ac:dyDescent="0.25">
      <c r="I335" s="40" t="s">
        <v>902</v>
      </c>
      <c r="J335" s="40" t="s">
        <v>56</v>
      </c>
      <c r="K335" t="s">
        <v>6305</v>
      </c>
      <c r="L335" s="26"/>
      <c r="M335" s="5"/>
      <c r="N335" s="5"/>
      <c r="O335" s="5">
        <v>554903</v>
      </c>
      <c r="P335" s="5"/>
      <c r="Q335" s="5"/>
      <c r="R335" s="5">
        <v>554903</v>
      </c>
      <c r="Z335" s="4" t="s">
        <v>2314</v>
      </c>
      <c r="AA335" s="5">
        <v>-18325000</v>
      </c>
      <c r="AB335" s="5"/>
      <c r="AC335" s="5"/>
      <c r="AD335" s="5"/>
      <c r="AE335" s="5"/>
      <c r="AF335" s="5"/>
      <c r="AG335" s="5">
        <v>-18325000</v>
      </c>
    </row>
    <row r="336" spans="9:33" x14ac:dyDescent="0.25">
      <c r="I336" s="40" t="s">
        <v>902</v>
      </c>
      <c r="J336" s="40" t="s">
        <v>56</v>
      </c>
      <c r="K336" t="s">
        <v>6306</v>
      </c>
      <c r="L336" s="26"/>
      <c r="M336" s="5"/>
      <c r="N336" s="5"/>
      <c r="O336" s="5">
        <v>320323</v>
      </c>
      <c r="P336" s="5"/>
      <c r="Q336" s="5"/>
      <c r="R336" s="5">
        <v>320323</v>
      </c>
      <c r="Z336" s="4" t="s">
        <v>3390</v>
      </c>
      <c r="AA336" s="5">
        <v>36983000</v>
      </c>
      <c r="AB336" s="5">
        <v>-3946800</v>
      </c>
      <c r="AC336" s="5">
        <v>0</v>
      </c>
      <c r="AD336" s="5"/>
      <c r="AE336" s="5"/>
      <c r="AF336" s="5"/>
      <c r="AG336" s="5">
        <v>33036200</v>
      </c>
    </row>
    <row r="337" spans="9:33" x14ac:dyDescent="0.25">
      <c r="I337" s="40" t="s">
        <v>902</v>
      </c>
      <c r="J337" s="40" t="s">
        <v>56</v>
      </c>
      <c r="K337" t="s">
        <v>9613</v>
      </c>
      <c r="L337" s="26"/>
      <c r="M337" s="5"/>
      <c r="N337" s="5"/>
      <c r="O337" s="5"/>
      <c r="P337" s="5"/>
      <c r="Q337" s="5">
        <v>189066</v>
      </c>
      <c r="R337" s="5">
        <v>189066</v>
      </c>
      <c r="Z337" s="4" t="s">
        <v>4662</v>
      </c>
      <c r="AA337" s="5"/>
      <c r="AB337" s="5">
        <v>715449</v>
      </c>
      <c r="AC337" s="5"/>
      <c r="AD337" s="5"/>
      <c r="AE337" s="5"/>
      <c r="AF337" s="5"/>
      <c r="AG337" s="5">
        <v>715449</v>
      </c>
    </row>
    <row r="338" spans="9:33" x14ac:dyDescent="0.25">
      <c r="I338" s="40" t="s">
        <v>902</v>
      </c>
      <c r="J338" s="40" t="s">
        <v>56</v>
      </c>
      <c r="K338" t="s">
        <v>6307</v>
      </c>
      <c r="L338" s="26"/>
      <c r="M338" s="5"/>
      <c r="N338" s="5"/>
      <c r="O338" s="5">
        <v>1035885</v>
      </c>
      <c r="P338" s="5"/>
      <c r="Q338" s="5"/>
      <c r="R338" s="5">
        <v>1035885</v>
      </c>
      <c r="Z338" s="4" t="s">
        <v>5991</v>
      </c>
      <c r="AA338" s="5"/>
      <c r="AB338" s="5"/>
      <c r="AC338" s="5"/>
      <c r="AD338" s="5">
        <v>6362003</v>
      </c>
      <c r="AE338" s="5"/>
      <c r="AF338" s="5"/>
      <c r="AG338" s="5">
        <v>6362003</v>
      </c>
    </row>
    <row r="339" spans="9:33" x14ac:dyDescent="0.25">
      <c r="I339" s="40" t="s">
        <v>902</v>
      </c>
      <c r="J339" s="40" t="s">
        <v>56</v>
      </c>
      <c r="K339" t="s">
        <v>9833</v>
      </c>
      <c r="L339" s="26"/>
      <c r="M339" s="5"/>
      <c r="N339" s="5"/>
      <c r="O339" s="5"/>
      <c r="P339" s="5"/>
      <c r="Q339" s="5">
        <v>612101</v>
      </c>
      <c r="R339" s="5">
        <v>612101</v>
      </c>
      <c r="Z339" s="4" t="s">
        <v>2300</v>
      </c>
      <c r="AA339" s="5">
        <v>7177734</v>
      </c>
      <c r="AB339" s="5">
        <v>8374023</v>
      </c>
      <c r="AC339" s="5">
        <v>3190104</v>
      </c>
      <c r="AD339" s="5"/>
      <c r="AE339" s="5"/>
      <c r="AF339" s="5"/>
      <c r="AG339" s="5">
        <v>18741861</v>
      </c>
    </row>
    <row r="340" spans="9:33" x14ac:dyDescent="0.25">
      <c r="I340" s="40" t="s">
        <v>902</v>
      </c>
      <c r="J340" s="40" t="s">
        <v>56</v>
      </c>
      <c r="K340" t="s">
        <v>6308</v>
      </c>
      <c r="L340" s="26"/>
      <c r="M340" s="5"/>
      <c r="N340" s="5"/>
      <c r="O340" s="5">
        <v>1120389</v>
      </c>
      <c r="P340" s="5"/>
      <c r="Q340" s="5"/>
      <c r="R340" s="5">
        <v>1120389</v>
      </c>
      <c r="Z340" s="4" t="s">
        <v>2959</v>
      </c>
      <c r="AA340" s="5"/>
      <c r="AB340" s="5">
        <v>794452</v>
      </c>
      <c r="AC340" s="5"/>
      <c r="AD340" s="5"/>
      <c r="AE340" s="5"/>
      <c r="AF340" s="5"/>
      <c r="AG340" s="5">
        <v>794452</v>
      </c>
    </row>
    <row r="341" spans="9:33" x14ac:dyDescent="0.25">
      <c r="I341" s="40" t="s">
        <v>902</v>
      </c>
      <c r="J341" s="40" t="s">
        <v>56</v>
      </c>
      <c r="K341" t="s">
        <v>9586</v>
      </c>
      <c r="L341" s="26"/>
      <c r="M341" s="5"/>
      <c r="N341" s="5"/>
      <c r="O341" s="5"/>
      <c r="P341" s="5">
        <v>6484189</v>
      </c>
      <c r="Q341" s="5"/>
      <c r="R341" s="5">
        <v>6484189</v>
      </c>
      <c r="Z341" s="4" t="s">
        <v>3249</v>
      </c>
      <c r="AA341" s="5">
        <v>1202750</v>
      </c>
      <c r="AB341" s="5"/>
      <c r="AC341" s="5"/>
      <c r="AD341" s="5"/>
      <c r="AE341" s="5"/>
      <c r="AF341" s="5"/>
      <c r="AG341" s="5">
        <v>1202750</v>
      </c>
    </row>
    <row r="342" spans="9:33" x14ac:dyDescent="0.25">
      <c r="I342" s="40" t="s">
        <v>902</v>
      </c>
      <c r="J342" s="40" t="s">
        <v>56</v>
      </c>
      <c r="K342" t="s">
        <v>6309</v>
      </c>
      <c r="L342" s="26"/>
      <c r="M342" s="5"/>
      <c r="N342" s="5"/>
      <c r="O342" s="5">
        <v>450887</v>
      </c>
      <c r="P342" s="5"/>
      <c r="Q342" s="5"/>
      <c r="R342" s="5">
        <v>450887</v>
      </c>
      <c r="Z342" s="4" t="s">
        <v>3248</v>
      </c>
      <c r="AA342" s="5">
        <v>212250</v>
      </c>
      <c r="AB342" s="5"/>
      <c r="AC342" s="5"/>
      <c r="AD342" s="5"/>
      <c r="AE342" s="5"/>
      <c r="AF342" s="5"/>
      <c r="AG342" s="5">
        <v>212250</v>
      </c>
    </row>
    <row r="343" spans="9:33" x14ac:dyDescent="0.25">
      <c r="I343" s="40" t="s">
        <v>902</v>
      </c>
      <c r="J343" s="40" t="s">
        <v>56</v>
      </c>
      <c r="K343" t="s">
        <v>6310</v>
      </c>
      <c r="L343" s="26"/>
      <c r="M343" s="5"/>
      <c r="N343" s="5"/>
      <c r="O343" s="5">
        <v>920014</v>
      </c>
      <c r="P343" s="5"/>
      <c r="Q343" s="5"/>
      <c r="R343" s="5">
        <v>920014</v>
      </c>
      <c r="Z343" s="4" t="s">
        <v>3002</v>
      </c>
      <c r="AA343" s="5">
        <v>794224</v>
      </c>
      <c r="AB343" s="5">
        <v>0</v>
      </c>
      <c r="AC343" s="5"/>
      <c r="AD343" s="5"/>
      <c r="AE343" s="5"/>
      <c r="AF343" s="5"/>
      <c r="AG343" s="5">
        <v>794224</v>
      </c>
    </row>
    <row r="344" spans="9:33" x14ac:dyDescent="0.25">
      <c r="I344" s="40" t="s">
        <v>902</v>
      </c>
      <c r="J344" s="40" t="s">
        <v>56</v>
      </c>
      <c r="K344" t="s">
        <v>10310</v>
      </c>
      <c r="L344" s="26"/>
      <c r="M344" s="5"/>
      <c r="N344" s="5"/>
      <c r="O344" s="5"/>
      <c r="P344" s="5">
        <v>943452</v>
      </c>
      <c r="Q344" s="5">
        <v>-471726</v>
      </c>
      <c r="R344" s="5">
        <v>471726</v>
      </c>
      <c r="Z344" s="4" t="s">
        <v>5994</v>
      </c>
      <c r="AA344" s="5"/>
      <c r="AB344" s="5"/>
      <c r="AC344" s="5"/>
      <c r="AD344" s="5"/>
      <c r="AE344" s="5">
        <v>1509903</v>
      </c>
      <c r="AF344" s="5"/>
      <c r="AG344" s="5">
        <v>1509903</v>
      </c>
    </row>
    <row r="345" spans="9:33" x14ac:dyDescent="0.25">
      <c r="I345" s="40" t="s">
        <v>902</v>
      </c>
      <c r="J345" s="40" t="s">
        <v>56</v>
      </c>
      <c r="K345" t="s">
        <v>10333</v>
      </c>
      <c r="L345" s="26"/>
      <c r="M345" s="5"/>
      <c r="N345" s="5"/>
      <c r="O345" s="5"/>
      <c r="P345" s="5">
        <v>869912</v>
      </c>
      <c r="Q345" s="5"/>
      <c r="R345" s="5">
        <v>869912</v>
      </c>
      <c r="Z345" s="4" t="s">
        <v>5984</v>
      </c>
      <c r="AA345" s="5"/>
      <c r="AB345" s="5"/>
      <c r="AC345" s="5"/>
      <c r="AD345" s="5"/>
      <c r="AE345" s="5">
        <v>3377414</v>
      </c>
      <c r="AF345" s="5"/>
      <c r="AG345" s="5">
        <v>3377414</v>
      </c>
    </row>
    <row r="346" spans="9:33" x14ac:dyDescent="0.25">
      <c r="I346" s="40" t="s">
        <v>902</v>
      </c>
      <c r="J346" s="40" t="s">
        <v>56</v>
      </c>
      <c r="K346" t="s">
        <v>10530</v>
      </c>
      <c r="L346" s="26"/>
      <c r="M346" s="5"/>
      <c r="N346" s="5"/>
      <c r="O346" s="5"/>
      <c r="P346" s="5"/>
      <c r="Q346" s="5">
        <v>732996</v>
      </c>
      <c r="R346" s="5">
        <v>732996</v>
      </c>
      <c r="Z346" s="4" t="s">
        <v>2771</v>
      </c>
      <c r="AA346" s="5"/>
      <c r="AB346" s="5"/>
      <c r="AC346" s="5">
        <v>2709237</v>
      </c>
      <c r="AD346" s="5"/>
      <c r="AE346" s="5"/>
      <c r="AF346" s="5"/>
      <c r="AG346" s="5">
        <v>2709237</v>
      </c>
    </row>
    <row r="347" spans="9:33" x14ac:dyDescent="0.25">
      <c r="I347" s="40" t="s">
        <v>902</v>
      </c>
      <c r="J347" s="40" t="s">
        <v>56</v>
      </c>
      <c r="K347" t="s">
        <v>12041</v>
      </c>
      <c r="L347" s="26"/>
      <c r="M347" s="5"/>
      <c r="N347" s="5"/>
      <c r="O347" s="5"/>
      <c r="P347" s="5"/>
      <c r="Q347" s="5">
        <v>737084</v>
      </c>
      <c r="R347" s="5">
        <v>737084</v>
      </c>
      <c r="Z347" s="4" t="s">
        <v>2574</v>
      </c>
      <c r="AA347" s="5"/>
      <c r="AB347" s="5"/>
      <c r="AC347" s="5">
        <v>4612237</v>
      </c>
      <c r="AD347" s="5">
        <v>4612237</v>
      </c>
      <c r="AE347" s="5">
        <v>16341113</v>
      </c>
      <c r="AF347" s="5">
        <v>17103731</v>
      </c>
      <c r="AG347" s="5">
        <v>42669318</v>
      </c>
    </row>
    <row r="348" spans="9:33" x14ac:dyDescent="0.25">
      <c r="I348" s="40" t="s">
        <v>902</v>
      </c>
      <c r="J348" s="40" t="s">
        <v>56</v>
      </c>
      <c r="K348" t="s">
        <v>12042</v>
      </c>
      <c r="L348" s="26"/>
      <c r="M348" s="5"/>
      <c r="N348" s="5"/>
      <c r="O348" s="5"/>
      <c r="P348" s="5"/>
      <c r="Q348" s="5">
        <v>737084</v>
      </c>
      <c r="R348" s="5">
        <v>737084</v>
      </c>
      <c r="Z348" s="4" t="s">
        <v>3054</v>
      </c>
      <c r="AA348" s="5"/>
      <c r="AB348" s="5"/>
      <c r="AC348" s="5"/>
      <c r="AD348" s="5"/>
      <c r="AE348" s="5">
        <v>214634</v>
      </c>
      <c r="AF348" s="5"/>
      <c r="AG348" s="5">
        <v>214634</v>
      </c>
    </row>
    <row r="349" spans="9:33" x14ac:dyDescent="0.25">
      <c r="I349" s="40" t="s">
        <v>902</v>
      </c>
      <c r="J349" s="40" t="s">
        <v>56</v>
      </c>
      <c r="K349" t="s">
        <v>9584</v>
      </c>
      <c r="L349" s="26"/>
      <c r="M349" s="5"/>
      <c r="N349" s="5"/>
      <c r="O349" s="5"/>
      <c r="P349" s="5">
        <v>521390</v>
      </c>
      <c r="Q349" s="5"/>
      <c r="R349" s="5">
        <v>521390</v>
      </c>
      <c r="Z349" s="4" t="s">
        <v>3083</v>
      </c>
      <c r="AA349" s="5">
        <v>300726</v>
      </c>
      <c r="AB349" s="5"/>
      <c r="AC349" s="5"/>
      <c r="AD349" s="5"/>
      <c r="AE349" s="5"/>
      <c r="AF349" s="5"/>
      <c r="AG349" s="5">
        <v>300726</v>
      </c>
    </row>
    <row r="350" spans="9:33" x14ac:dyDescent="0.25">
      <c r="I350" s="40" t="s">
        <v>902</v>
      </c>
      <c r="J350" s="40" t="s">
        <v>56</v>
      </c>
      <c r="K350" t="s">
        <v>9578</v>
      </c>
      <c r="L350" s="26"/>
      <c r="M350" s="5"/>
      <c r="N350" s="5"/>
      <c r="O350" s="5"/>
      <c r="P350" s="5"/>
      <c r="Q350" s="5">
        <v>524651</v>
      </c>
      <c r="R350" s="5">
        <v>524651</v>
      </c>
      <c r="Z350" s="4" t="s">
        <v>3074</v>
      </c>
      <c r="AA350" s="5">
        <v>53069</v>
      </c>
      <c r="AB350" s="5"/>
      <c r="AC350" s="5"/>
      <c r="AD350" s="5"/>
      <c r="AE350" s="5"/>
      <c r="AF350" s="5"/>
      <c r="AG350" s="5">
        <v>53069</v>
      </c>
    </row>
    <row r="351" spans="9:33" x14ac:dyDescent="0.25">
      <c r="I351" s="40" t="s">
        <v>902</v>
      </c>
      <c r="J351" s="40" t="s">
        <v>56</v>
      </c>
      <c r="K351" t="s">
        <v>9590</v>
      </c>
      <c r="L351" s="26"/>
      <c r="M351" s="5"/>
      <c r="N351" s="5"/>
      <c r="O351" s="5"/>
      <c r="P351" s="5">
        <v>602602</v>
      </c>
      <c r="Q351" s="5"/>
      <c r="R351" s="5">
        <v>602602</v>
      </c>
      <c r="Z351" s="4" t="s">
        <v>9610</v>
      </c>
      <c r="AA351" s="5"/>
      <c r="AB351" s="5"/>
      <c r="AC351" s="5"/>
      <c r="AD351" s="5"/>
      <c r="AE351" s="5">
        <v>556064</v>
      </c>
      <c r="AF351" s="5"/>
      <c r="AG351" s="5">
        <v>556064</v>
      </c>
    </row>
    <row r="352" spans="9:33" x14ac:dyDescent="0.25">
      <c r="I352" s="40" t="s">
        <v>902</v>
      </c>
      <c r="J352" s="40" t="s">
        <v>56</v>
      </c>
      <c r="K352" t="s">
        <v>11925</v>
      </c>
      <c r="L352" s="26"/>
      <c r="M352" s="5"/>
      <c r="N352" s="5"/>
      <c r="O352" s="5"/>
      <c r="P352" s="5"/>
      <c r="Q352" s="5">
        <v>1591356</v>
      </c>
      <c r="R352" s="5">
        <v>1591356</v>
      </c>
      <c r="Z352" s="4" t="s">
        <v>6286</v>
      </c>
      <c r="AA352" s="5"/>
      <c r="AB352" s="5"/>
      <c r="AC352" s="5">
        <v>1992086</v>
      </c>
      <c r="AD352" s="5"/>
      <c r="AE352" s="5"/>
      <c r="AF352" s="5"/>
      <c r="AG352" s="5">
        <v>1992086</v>
      </c>
    </row>
    <row r="353" spans="9:33" x14ac:dyDescent="0.25">
      <c r="I353" s="40" t="s">
        <v>902</v>
      </c>
      <c r="J353" s="40" t="s">
        <v>56</v>
      </c>
      <c r="K353" t="s">
        <v>9617</v>
      </c>
      <c r="L353" s="26"/>
      <c r="M353" s="5"/>
      <c r="N353" s="5"/>
      <c r="O353" s="5"/>
      <c r="P353" s="5">
        <v>1125603</v>
      </c>
      <c r="Q353" s="5"/>
      <c r="R353" s="5">
        <v>1125603</v>
      </c>
      <c r="Z353" s="4" t="s">
        <v>2778</v>
      </c>
      <c r="AA353" s="5"/>
      <c r="AB353" s="5">
        <v>357701</v>
      </c>
      <c r="AC353" s="5"/>
      <c r="AD353" s="5"/>
      <c r="AE353" s="5"/>
      <c r="AF353" s="5"/>
      <c r="AG353" s="5">
        <v>357701</v>
      </c>
    </row>
    <row r="354" spans="9:33" x14ac:dyDescent="0.25">
      <c r="I354" s="40" t="s">
        <v>902</v>
      </c>
      <c r="J354" s="40" t="s">
        <v>56</v>
      </c>
      <c r="K354" t="s">
        <v>10517</v>
      </c>
      <c r="L354" s="26"/>
      <c r="M354" s="5"/>
      <c r="N354" s="5"/>
      <c r="O354" s="5"/>
      <c r="P354" s="5">
        <v>501889</v>
      </c>
      <c r="Q354" s="5"/>
      <c r="R354" s="5">
        <v>501889</v>
      </c>
      <c r="Z354" s="4" t="s">
        <v>2805</v>
      </c>
      <c r="AA354" s="5"/>
      <c r="AB354" s="5"/>
      <c r="AC354" s="5"/>
      <c r="AD354" s="5"/>
      <c r="AE354" s="5">
        <v>794378</v>
      </c>
      <c r="AF354" s="5"/>
      <c r="AG354" s="5">
        <v>794378</v>
      </c>
    </row>
    <row r="355" spans="9:33" x14ac:dyDescent="0.25">
      <c r="I355" s="40" t="s">
        <v>902</v>
      </c>
      <c r="J355" s="40" t="s">
        <v>56</v>
      </c>
      <c r="K355" t="s">
        <v>10453</v>
      </c>
      <c r="L355" s="26"/>
      <c r="M355" s="5"/>
      <c r="N355" s="5"/>
      <c r="O355" s="5"/>
      <c r="P355" s="5">
        <v>2258147</v>
      </c>
      <c r="Q355" s="5"/>
      <c r="R355" s="5">
        <v>2258147</v>
      </c>
      <c r="Z355" s="4" t="s">
        <v>3021</v>
      </c>
      <c r="AA355" s="5">
        <v>1271251</v>
      </c>
      <c r="AB355" s="5">
        <v>0</v>
      </c>
      <c r="AC355" s="5"/>
      <c r="AD355" s="5"/>
      <c r="AE355" s="5"/>
      <c r="AF355" s="5"/>
      <c r="AG355" s="5">
        <v>1271251</v>
      </c>
    </row>
    <row r="356" spans="9:33" x14ac:dyDescent="0.25">
      <c r="I356" s="40" t="s">
        <v>902</v>
      </c>
      <c r="J356" s="40" t="s">
        <v>56</v>
      </c>
      <c r="K356" t="s">
        <v>11927</v>
      </c>
      <c r="L356" s="26"/>
      <c r="M356" s="5"/>
      <c r="N356" s="5"/>
      <c r="O356" s="5"/>
      <c r="P356" s="5"/>
      <c r="Q356" s="5">
        <v>644648</v>
      </c>
      <c r="R356" s="5">
        <v>644648</v>
      </c>
      <c r="Z356" s="4" t="s">
        <v>2813</v>
      </c>
      <c r="AA356" s="5"/>
      <c r="AB356" s="5">
        <v>142979</v>
      </c>
      <c r="AC356" s="5"/>
      <c r="AD356" s="5"/>
      <c r="AE356" s="5"/>
      <c r="AF356" s="5"/>
      <c r="AG356" s="5">
        <v>142979</v>
      </c>
    </row>
    <row r="357" spans="9:33" x14ac:dyDescent="0.25">
      <c r="I357" s="40" t="s">
        <v>902</v>
      </c>
      <c r="J357" s="40" t="s">
        <v>56</v>
      </c>
      <c r="K357" t="s">
        <v>10318</v>
      </c>
      <c r="L357" s="26"/>
      <c r="M357" s="5"/>
      <c r="N357" s="5"/>
      <c r="O357" s="5"/>
      <c r="P357" s="5"/>
      <c r="Q357" s="5">
        <v>403241</v>
      </c>
      <c r="R357" s="5">
        <v>403241</v>
      </c>
      <c r="Z357" s="4" t="s">
        <v>3037</v>
      </c>
      <c r="AA357" s="5"/>
      <c r="AB357" s="5"/>
      <c r="AC357" s="5"/>
      <c r="AD357" s="5"/>
      <c r="AE357" s="5">
        <v>651390</v>
      </c>
      <c r="AF357" s="5"/>
      <c r="AG357" s="5">
        <v>651390</v>
      </c>
    </row>
    <row r="358" spans="9:33" x14ac:dyDescent="0.25">
      <c r="I358" s="40" t="s">
        <v>902</v>
      </c>
      <c r="J358" s="40" t="s">
        <v>56</v>
      </c>
      <c r="K358" t="s">
        <v>10314</v>
      </c>
      <c r="L358" s="26"/>
      <c r="M358" s="5"/>
      <c r="N358" s="5"/>
      <c r="O358" s="5"/>
      <c r="P358" s="5">
        <v>1292522</v>
      </c>
      <c r="Q358" s="5"/>
      <c r="R358" s="5">
        <v>1292522</v>
      </c>
      <c r="Z358" s="4" t="s">
        <v>6333</v>
      </c>
      <c r="AA358" s="5"/>
      <c r="AB358" s="5"/>
      <c r="AC358" s="5">
        <v>471726</v>
      </c>
      <c r="AD358" s="5"/>
      <c r="AE358" s="5"/>
      <c r="AF358" s="5"/>
      <c r="AG358" s="5">
        <v>471726</v>
      </c>
    </row>
    <row r="359" spans="9:33" x14ac:dyDescent="0.25">
      <c r="I359" s="40" t="s">
        <v>902</v>
      </c>
      <c r="J359" s="40" t="s">
        <v>56</v>
      </c>
      <c r="K359" t="s">
        <v>11918</v>
      </c>
      <c r="L359" s="26"/>
      <c r="M359" s="5"/>
      <c r="N359" s="5"/>
      <c r="O359" s="5"/>
      <c r="P359" s="5"/>
      <c r="Q359" s="5">
        <v>3233999</v>
      </c>
      <c r="R359" s="5">
        <v>3233999</v>
      </c>
      <c r="Z359" s="4" t="s">
        <v>3029</v>
      </c>
      <c r="AA359" s="5">
        <v>300473</v>
      </c>
      <c r="AB359" s="5">
        <v>0</v>
      </c>
      <c r="AC359" s="5"/>
      <c r="AD359" s="5"/>
      <c r="AE359" s="5"/>
      <c r="AF359" s="5"/>
      <c r="AG359" s="5">
        <v>300473</v>
      </c>
    </row>
    <row r="360" spans="9:33" x14ac:dyDescent="0.25">
      <c r="I360" s="40" t="s">
        <v>902</v>
      </c>
      <c r="J360" s="40" t="s">
        <v>56</v>
      </c>
      <c r="K360" t="s">
        <v>10316</v>
      </c>
      <c r="L360" s="26"/>
      <c r="M360" s="5"/>
      <c r="N360" s="5"/>
      <c r="O360" s="5"/>
      <c r="P360" s="5">
        <v>1034488</v>
      </c>
      <c r="Q360" s="5"/>
      <c r="R360" s="5">
        <v>1034488</v>
      </c>
      <c r="Z360" s="4" t="s">
        <v>6016</v>
      </c>
      <c r="AA360" s="5">
        <v>53025</v>
      </c>
      <c r="AB360" s="5"/>
      <c r="AC360" s="5"/>
      <c r="AD360" s="5"/>
      <c r="AE360" s="5"/>
      <c r="AF360" s="5"/>
      <c r="AG360" s="5">
        <v>53025</v>
      </c>
    </row>
    <row r="361" spans="9:33" x14ac:dyDescent="0.25">
      <c r="I361" s="40" t="s">
        <v>902</v>
      </c>
      <c r="J361" s="40" t="s">
        <v>56</v>
      </c>
      <c r="K361" t="s">
        <v>12043</v>
      </c>
      <c r="L361" s="26"/>
      <c r="M361" s="5"/>
      <c r="N361" s="5"/>
      <c r="O361" s="5"/>
      <c r="P361" s="5"/>
      <c r="Q361" s="5">
        <v>652343</v>
      </c>
      <c r="R361" s="5">
        <v>652343</v>
      </c>
      <c r="Z361" s="4" t="s">
        <v>6037</v>
      </c>
      <c r="AA361" s="5"/>
      <c r="AB361" s="5"/>
      <c r="AC361" s="5"/>
      <c r="AD361" s="5"/>
      <c r="AE361" s="5">
        <v>794326</v>
      </c>
      <c r="AF361" s="5"/>
      <c r="AG361" s="5">
        <v>794326</v>
      </c>
    </row>
    <row r="362" spans="9:33" x14ac:dyDescent="0.25">
      <c r="I362" s="40" t="s">
        <v>902</v>
      </c>
      <c r="J362" s="40" t="s">
        <v>56</v>
      </c>
      <c r="K362" t="s">
        <v>11908</v>
      </c>
      <c r="L362" s="26"/>
      <c r="M362" s="5"/>
      <c r="N362" s="5"/>
      <c r="O362" s="5"/>
      <c r="P362" s="5"/>
      <c r="Q362" s="5">
        <v>1215278</v>
      </c>
      <c r="R362" s="5">
        <v>1215278</v>
      </c>
      <c r="Z362" s="4" t="s">
        <v>2774</v>
      </c>
      <c r="AA362" s="5"/>
      <c r="AB362" s="5"/>
      <c r="AC362" s="5"/>
      <c r="AD362" s="5"/>
      <c r="AE362" s="5">
        <v>428853</v>
      </c>
      <c r="AF362" s="5"/>
      <c r="AG362" s="5">
        <v>428853</v>
      </c>
    </row>
    <row r="363" spans="9:33" x14ac:dyDescent="0.25">
      <c r="I363" s="40" t="s">
        <v>902</v>
      </c>
      <c r="J363" s="40" t="s">
        <v>56</v>
      </c>
      <c r="K363" t="s">
        <v>10518</v>
      </c>
      <c r="L363" s="26"/>
      <c r="M363" s="5"/>
      <c r="N363" s="5"/>
      <c r="O363" s="5"/>
      <c r="P363" s="5">
        <v>561496</v>
      </c>
      <c r="Q363" s="5"/>
      <c r="R363" s="5">
        <v>561496</v>
      </c>
      <c r="Z363" s="4" t="s">
        <v>6287</v>
      </c>
      <c r="AA363" s="5"/>
      <c r="AB363" s="5"/>
      <c r="AC363" s="5">
        <v>682090</v>
      </c>
      <c r="AD363" s="5"/>
      <c r="AE363" s="5"/>
      <c r="AF363" s="5"/>
      <c r="AG363" s="5">
        <v>682090</v>
      </c>
    </row>
    <row r="364" spans="9:33" x14ac:dyDescent="0.25">
      <c r="I364" s="40" t="s">
        <v>902</v>
      </c>
      <c r="J364" s="40" t="s">
        <v>56</v>
      </c>
      <c r="K364" t="s">
        <v>11915</v>
      </c>
      <c r="L364" s="26"/>
      <c r="M364" s="5"/>
      <c r="N364" s="5"/>
      <c r="O364" s="5"/>
      <c r="P364" s="5"/>
      <c r="Q364" s="5">
        <v>9280523</v>
      </c>
      <c r="R364" s="5">
        <v>9280523</v>
      </c>
      <c r="Z364" s="4" t="s">
        <v>6288</v>
      </c>
      <c r="AA364" s="5"/>
      <c r="AB364" s="5"/>
      <c r="AC364" s="5"/>
      <c r="AD364" s="5">
        <v>743321</v>
      </c>
      <c r="AE364" s="5"/>
      <c r="AF364" s="5"/>
      <c r="AG364" s="5">
        <v>743321</v>
      </c>
    </row>
    <row r="365" spans="9:33" x14ac:dyDescent="0.25">
      <c r="I365" s="40" t="s">
        <v>902</v>
      </c>
      <c r="J365" s="40" t="s">
        <v>56</v>
      </c>
      <c r="K365" t="s">
        <v>10519</v>
      </c>
      <c r="L365" s="26"/>
      <c r="M365" s="5"/>
      <c r="N365" s="5"/>
      <c r="O365" s="5"/>
      <c r="P365" s="5">
        <v>810861</v>
      </c>
      <c r="Q365" s="5"/>
      <c r="R365" s="5">
        <v>810861</v>
      </c>
      <c r="Z365" s="4" t="s">
        <v>10064</v>
      </c>
      <c r="AA365" s="5"/>
      <c r="AB365" s="5"/>
      <c r="AC365" s="5"/>
      <c r="AD365" s="5"/>
      <c r="AE365" s="5">
        <v>657724</v>
      </c>
      <c r="AF365" s="5"/>
      <c r="AG365" s="5">
        <v>657724</v>
      </c>
    </row>
    <row r="366" spans="9:33" x14ac:dyDescent="0.25">
      <c r="I366" s="40" t="s">
        <v>902</v>
      </c>
      <c r="J366" s="40" t="s">
        <v>56</v>
      </c>
      <c r="K366" t="s">
        <v>12044</v>
      </c>
      <c r="L366" s="26"/>
      <c r="M366" s="5"/>
      <c r="N366" s="5"/>
      <c r="O366" s="5"/>
      <c r="P366" s="5"/>
      <c r="Q366" s="5">
        <v>611775</v>
      </c>
      <c r="R366" s="5">
        <v>611775</v>
      </c>
      <c r="Z366" s="4" t="s">
        <v>10528</v>
      </c>
      <c r="AA366" s="5"/>
      <c r="AB366" s="5"/>
      <c r="AC366" s="5"/>
      <c r="AD366" s="5"/>
      <c r="AE366" s="5">
        <v>665183</v>
      </c>
      <c r="AF366" s="5"/>
      <c r="AG366" s="5">
        <v>665183</v>
      </c>
    </row>
    <row r="367" spans="9:33" x14ac:dyDescent="0.25">
      <c r="I367" s="40" t="s">
        <v>902</v>
      </c>
      <c r="J367" s="40" t="s">
        <v>56</v>
      </c>
      <c r="K367" t="s">
        <v>12045</v>
      </c>
      <c r="L367" s="26"/>
      <c r="M367" s="5"/>
      <c r="N367" s="5"/>
      <c r="O367" s="5"/>
      <c r="P367" s="5"/>
      <c r="Q367" s="5">
        <v>880956</v>
      </c>
      <c r="R367" s="5">
        <v>880956</v>
      </c>
      <c r="Z367" s="4" t="s">
        <v>10529</v>
      </c>
      <c r="AA367" s="5"/>
      <c r="AB367" s="5"/>
      <c r="AC367" s="5"/>
      <c r="AD367" s="5"/>
      <c r="AE367" s="5">
        <v>555671</v>
      </c>
      <c r="AF367" s="5"/>
      <c r="AG367" s="5">
        <v>555671</v>
      </c>
    </row>
    <row r="368" spans="9:33" x14ac:dyDescent="0.25">
      <c r="I368" s="40" t="s">
        <v>902</v>
      </c>
      <c r="J368" s="40" t="s">
        <v>56</v>
      </c>
      <c r="K368" t="s">
        <v>12046</v>
      </c>
      <c r="L368" s="26"/>
      <c r="M368" s="5"/>
      <c r="N368" s="5"/>
      <c r="O368" s="5"/>
      <c r="P368" s="5"/>
      <c r="Q368" s="5">
        <v>2773563</v>
      </c>
      <c r="R368" s="5">
        <v>2773563</v>
      </c>
      <c r="Z368" s="4" t="s">
        <v>11929</v>
      </c>
      <c r="AA368" s="5"/>
      <c r="AB368" s="5"/>
      <c r="AC368" s="5"/>
      <c r="AD368" s="5"/>
      <c r="AE368" s="5"/>
      <c r="AF368" s="5">
        <v>774347</v>
      </c>
      <c r="AG368" s="5">
        <v>774347</v>
      </c>
    </row>
    <row r="369" spans="9:33" x14ac:dyDescent="0.25">
      <c r="I369" s="40" t="s">
        <v>902</v>
      </c>
      <c r="J369" s="40" t="s">
        <v>56</v>
      </c>
      <c r="K369" t="s">
        <v>12047</v>
      </c>
      <c r="L369" s="26"/>
      <c r="M369" s="5"/>
      <c r="N369" s="5"/>
      <c r="O369" s="5"/>
      <c r="P369" s="5"/>
      <c r="Q369" s="5">
        <v>3161258</v>
      </c>
      <c r="R369" s="5">
        <v>3161258</v>
      </c>
      <c r="Z369" s="4" t="s">
        <v>12038</v>
      </c>
      <c r="AA369" s="5"/>
      <c r="AB369" s="5"/>
      <c r="AC369" s="5"/>
      <c r="AD369" s="5"/>
      <c r="AE369" s="5"/>
      <c r="AF369" s="5">
        <v>585432</v>
      </c>
      <c r="AG369" s="5">
        <v>585432</v>
      </c>
    </row>
    <row r="370" spans="9:33" x14ac:dyDescent="0.25">
      <c r="I370" s="40" t="s">
        <v>902</v>
      </c>
      <c r="J370" s="40" t="s">
        <v>56</v>
      </c>
      <c r="K370" t="s">
        <v>12048</v>
      </c>
      <c r="L370" s="26"/>
      <c r="M370" s="5"/>
      <c r="N370" s="5"/>
      <c r="O370" s="5"/>
      <c r="P370" s="5"/>
      <c r="Q370" s="5">
        <v>428299</v>
      </c>
      <c r="R370" s="5">
        <v>428299</v>
      </c>
      <c r="Z370" s="4" t="s">
        <v>2919</v>
      </c>
      <c r="AA370" s="5"/>
      <c r="AB370" s="5">
        <v>603708</v>
      </c>
      <c r="AC370" s="5"/>
      <c r="AD370" s="5"/>
      <c r="AE370" s="5"/>
      <c r="AF370" s="5"/>
      <c r="AG370" s="5">
        <v>603708</v>
      </c>
    </row>
    <row r="371" spans="9:33" x14ac:dyDescent="0.25">
      <c r="I371" s="40" t="s">
        <v>902</v>
      </c>
      <c r="J371" s="40" t="s">
        <v>56</v>
      </c>
      <c r="K371" t="s">
        <v>12049</v>
      </c>
      <c r="L371" s="26"/>
      <c r="M371" s="5"/>
      <c r="N371" s="5"/>
      <c r="O371" s="5"/>
      <c r="P371" s="5"/>
      <c r="Q371" s="5">
        <v>612101</v>
      </c>
      <c r="R371" s="5">
        <v>612101</v>
      </c>
      <c r="Z371" s="4" t="s">
        <v>3028</v>
      </c>
      <c r="AA371" s="5"/>
      <c r="AB371" s="5">
        <v>103242</v>
      </c>
      <c r="AC371" s="5"/>
      <c r="AD371" s="5"/>
      <c r="AE371" s="5"/>
      <c r="AF371" s="5"/>
      <c r="AG371" s="5">
        <v>103242</v>
      </c>
    </row>
    <row r="372" spans="9:33" x14ac:dyDescent="0.25">
      <c r="I372" s="40" t="s">
        <v>902</v>
      </c>
      <c r="J372" s="40" t="s">
        <v>56</v>
      </c>
      <c r="K372" t="s">
        <v>12050</v>
      </c>
      <c r="L372" s="26"/>
      <c r="M372" s="5"/>
      <c r="N372" s="5"/>
      <c r="O372" s="5"/>
      <c r="P372" s="5"/>
      <c r="Q372" s="5">
        <v>1095105</v>
      </c>
      <c r="R372" s="5">
        <v>1095105</v>
      </c>
      <c r="Z372" s="4" t="s">
        <v>2798</v>
      </c>
      <c r="AA372" s="5"/>
      <c r="AB372" s="5"/>
      <c r="AC372" s="5"/>
      <c r="AD372" s="5"/>
      <c r="AE372" s="5">
        <v>3621427</v>
      </c>
      <c r="AF372" s="5"/>
      <c r="AG372" s="5">
        <v>3621427</v>
      </c>
    </row>
    <row r="373" spans="9:33" x14ac:dyDescent="0.25">
      <c r="I373" s="27" t="s">
        <v>903</v>
      </c>
      <c r="J373" t="s">
        <v>838</v>
      </c>
      <c r="K373" t="s">
        <v>3352</v>
      </c>
      <c r="L373" s="26">
        <v>3549188</v>
      </c>
      <c r="M373" s="5"/>
      <c r="N373" s="5"/>
      <c r="O373" s="5"/>
      <c r="P373" s="5"/>
      <c r="Q373" s="5"/>
      <c r="R373" s="5">
        <v>3549188</v>
      </c>
      <c r="Z373" s="4" t="s">
        <v>6001</v>
      </c>
      <c r="AA373" s="5"/>
      <c r="AB373" s="5"/>
      <c r="AC373" s="5"/>
      <c r="AD373" s="5"/>
      <c r="AE373" s="5">
        <v>51621</v>
      </c>
      <c r="AF373" s="5"/>
      <c r="AG373" s="5">
        <v>51621</v>
      </c>
    </row>
    <row r="374" spans="9:33" x14ac:dyDescent="0.25">
      <c r="I374" s="27" t="s">
        <v>903</v>
      </c>
      <c r="J374" t="s">
        <v>56</v>
      </c>
      <c r="K374" t="s">
        <v>1343</v>
      </c>
      <c r="L374" s="26">
        <v>2879620</v>
      </c>
      <c r="M374" s="5"/>
      <c r="N374" s="5">
        <v>11496028</v>
      </c>
      <c r="O374" s="5">
        <v>2907750</v>
      </c>
      <c r="P374" s="5">
        <v>2938148</v>
      </c>
      <c r="Q374" s="5">
        <v>2958094</v>
      </c>
      <c r="R374" s="5">
        <v>23179640</v>
      </c>
      <c r="Z374" s="4" t="s">
        <v>2949</v>
      </c>
      <c r="AA374" s="5">
        <v>154574</v>
      </c>
      <c r="AB374" s="5">
        <v>-154574</v>
      </c>
      <c r="AC374" s="5"/>
      <c r="AD374" s="5"/>
      <c r="AE374" s="5"/>
      <c r="AF374" s="5"/>
      <c r="AG374" s="5">
        <v>0</v>
      </c>
    </row>
    <row r="375" spans="9:33" x14ac:dyDescent="0.25">
      <c r="I375" s="27" t="s">
        <v>903</v>
      </c>
      <c r="J375" t="s">
        <v>56</v>
      </c>
      <c r="K375" t="s">
        <v>6311</v>
      </c>
      <c r="L375" s="26"/>
      <c r="M375" s="5"/>
      <c r="N375" s="5"/>
      <c r="O375" s="5">
        <v>8024040</v>
      </c>
      <c r="P375" s="5"/>
      <c r="Q375" s="5"/>
      <c r="R375" s="5">
        <v>8024040</v>
      </c>
      <c r="Z375" s="4" t="s">
        <v>5973</v>
      </c>
      <c r="AA375" s="5"/>
      <c r="AB375" s="5"/>
      <c r="AC375" s="5">
        <v>3227179</v>
      </c>
      <c r="AD375" s="5"/>
      <c r="AE375" s="5"/>
      <c r="AF375" s="5"/>
      <c r="AG375" s="5">
        <v>3227179</v>
      </c>
    </row>
    <row r="376" spans="9:33" x14ac:dyDescent="0.25">
      <c r="I376" s="27" t="s">
        <v>903</v>
      </c>
      <c r="J376" t="s">
        <v>56</v>
      </c>
      <c r="K376" t="s">
        <v>2879</v>
      </c>
      <c r="L376" s="26">
        <v>7941214</v>
      </c>
      <c r="M376" s="5"/>
      <c r="N376" s="5"/>
      <c r="O376" s="5"/>
      <c r="P376" s="5"/>
      <c r="Q376" s="5"/>
      <c r="R376" s="5">
        <v>7941214</v>
      </c>
      <c r="Z376" s="4" t="s">
        <v>6289</v>
      </c>
      <c r="AA376" s="5"/>
      <c r="AB376" s="5"/>
      <c r="AC376" s="5">
        <v>474107</v>
      </c>
      <c r="AD376" s="5"/>
      <c r="AE376" s="5"/>
      <c r="AF376" s="5"/>
      <c r="AG376" s="5">
        <v>474107</v>
      </c>
    </row>
    <row r="377" spans="9:33" x14ac:dyDescent="0.25">
      <c r="I377" s="27" t="s">
        <v>903</v>
      </c>
      <c r="J377" t="s">
        <v>56</v>
      </c>
      <c r="K377" t="s">
        <v>4668</v>
      </c>
      <c r="L377" s="26"/>
      <c r="M377" s="5">
        <v>7958126</v>
      </c>
      <c r="N377" s="5"/>
      <c r="O377" s="5"/>
      <c r="P377" s="5"/>
      <c r="Q377" s="5"/>
      <c r="R377" s="5">
        <v>7958126</v>
      </c>
      <c r="Z377" s="4" t="s">
        <v>3352</v>
      </c>
      <c r="AA377" s="5">
        <v>4109585</v>
      </c>
      <c r="AB377" s="5">
        <v>-372336</v>
      </c>
      <c r="AC377" s="5">
        <v>186799</v>
      </c>
      <c r="AD377" s="5"/>
      <c r="AE377" s="5"/>
      <c r="AF377" s="5"/>
      <c r="AG377" s="5">
        <v>3924048</v>
      </c>
    </row>
    <row r="378" spans="9:33" x14ac:dyDescent="0.25">
      <c r="I378" s="27" t="s">
        <v>903</v>
      </c>
      <c r="J378" t="s">
        <v>56</v>
      </c>
      <c r="K378" t="s">
        <v>12051</v>
      </c>
      <c r="L378" s="26"/>
      <c r="M378" s="5"/>
      <c r="N378" s="5"/>
      <c r="O378" s="5"/>
      <c r="P378" s="5"/>
      <c r="Q378" s="5">
        <v>8164062</v>
      </c>
      <c r="R378" s="5">
        <v>8164062</v>
      </c>
      <c r="Z378" s="4" t="s">
        <v>6290</v>
      </c>
      <c r="AA378" s="5"/>
      <c r="AB378" s="5"/>
      <c r="AC378" s="5">
        <v>1683140</v>
      </c>
      <c r="AD378" s="5"/>
      <c r="AE378" s="5"/>
      <c r="AF378" s="5"/>
      <c r="AG378" s="5">
        <v>1683140</v>
      </c>
    </row>
    <row r="379" spans="9:33" x14ac:dyDescent="0.25">
      <c r="I379" s="27" t="s">
        <v>903</v>
      </c>
      <c r="J379" t="s">
        <v>56</v>
      </c>
      <c r="K379" t="s">
        <v>6266</v>
      </c>
      <c r="L379" s="26"/>
      <c r="M379" s="5"/>
      <c r="N379" s="5">
        <v>7968344</v>
      </c>
      <c r="O379" s="5"/>
      <c r="P379" s="5"/>
      <c r="Q379" s="5"/>
      <c r="R379" s="5">
        <v>7968344</v>
      </c>
      <c r="Z379" s="4" t="s">
        <v>4677</v>
      </c>
      <c r="AA379" s="5"/>
      <c r="AB379" s="5">
        <v>1512663</v>
      </c>
      <c r="AC379" s="5">
        <v>-766044</v>
      </c>
      <c r="AD379" s="5"/>
      <c r="AE379" s="5"/>
      <c r="AF379" s="5"/>
      <c r="AG379" s="5">
        <v>746619</v>
      </c>
    </row>
    <row r="380" spans="9:33" x14ac:dyDescent="0.25">
      <c r="I380" s="27" t="s">
        <v>903</v>
      </c>
      <c r="J380" t="s">
        <v>56</v>
      </c>
      <c r="K380" t="s">
        <v>10520</v>
      </c>
      <c r="L380" s="26"/>
      <c r="M380" s="5"/>
      <c r="N380" s="5"/>
      <c r="O380" s="5"/>
      <c r="P380" s="5">
        <v>8122138</v>
      </c>
      <c r="Q380" s="5"/>
      <c r="R380" s="5">
        <v>8122138</v>
      </c>
      <c r="Z380" s="4" t="s">
        <v>10321</v>
      </c>
      <c r="AA380" s="5"/>
      <c r="AB380" s="5"/>
      <c r="AC380" s="5"/>
      <c r="AD380" s="5"/>
      <c r="AE380" s="5">
        <v>1512440</v>
      </c>
      <c r="AF380" s="5"/>
      <c r="AG380" s="5">
        <v>1512440</v>
      </c>
    </row>
    <row r="381" spans="9:33" x14ac:dyDescent="0.25">
      <c r="I381" s="27" t="s">
        <v>903</v>
      </c>
      <c r="J381" t="s">
        <v>56</v>
      </c>
      <c r="K381" t="s">
        <v>1602</v>
      </c>
      <c r="L381" s="26">
        <v>9614294</v>
      </c>
      <c r="M381" s="5">
        <v>5739776</v>
      </c>
      <c r="N381" s="5">
        <v>6898195</v>
      </c>
      <c r="O381" s="5"/>
      <c r="P381" s="5"/>
      <c r="Q381" s="5"/>
      <c r="R381" s="5">
        <v>22252265</v>
      </c>
      <c r="Z381" s="4" t="s">
        <v>12039</v>
      </c>
      <c r="AA381" s="5"/>
      <c r="AB381" s="5"/>
      <c r="AC381" s="5"/>
      <c r="AD381" s="5"/>
      <c r="AE381" s="5"/>
      <c r="AF381" s="5">
        <v>187256</v>
      </c>
      <c r="AG381" s="5">
        <v>187256</v>
      </c>
    </row>
    <row r="382" spans="9:33" x14ac:dyDescent="0.25">
      <c r="I382" s="27" t="s">
        <v>903</v>
      </c>
      <c r="J382" t="s">
        <v>56</v>
      </c>
      <c r="K382" t="s">
        <v>3198</v>
      </c>
      <c r="L382" s="26">
        <v>5720341</v>
      </c>
      <c r="M382" s="5"/>
      <c r="N382" s="5"/>
      <c r="O382" s="5"/>
      <c r="P382" s="5"/>
      <c r="Q382" s="5"/>
      <c r="R382" s="5">
        <v>5720341</v>
      </c>
      <c r="Z382" s="4" t="s">
        <v>2794</v>
      </c>
      <c r="AA382" s="5"/>
      <c r="AB382" s="5"/>
      <c r="AC382" s="5"/>
      <c r="AD382" s="5"/>
      <c r="AE382" s="5">
        <v>198492</v>
      </c>
      <c r="AF382" s="5"/>
      <c r="AG382" s="5">
        <v>198492</v>
      </c>
    </row>
    <row r="383" spans="9:33" x14ac:dyDescent="0.25">
      <c r="I383" s="27" t="s">
        <v>903</v>
      </c>
      <c r="J383" t="s">
        <v>56</v>
      </c>
      <c r="K383" t="s">
        <v>6268</v>
      </c>
      <c r="L383" s="26"/>
      <c r="M383" s="5"/>
      <c r="N383" s="5">
        <v>8472774</v>
      </c>
      <c r="O383" s="5"/>
      <c r="P383" s="5"/>
      <c r="Q383" s="5"/>
      <c r="R383" s="5">
        <v>8472774</v>
      </c>
      <c r="Z383" s="4" t="s">
        <v>11911</v>
      </c>
      <c r="AA383" s="5"/>
      <c r="AB383" s="5"/>
      <c r="AC383" s="5"/>
      <c r="AD383" s="5"/>
      <c r="AE383" s="5">
        <v>78900000</v>
      </c>
      <c r="AF383" s="5"/>
      <c r="AG383" s="5">
        <v>78900000</v>
      </c>
    </row>
    <row r="384" spans="9:33" x14ac:dyDescent="0.25">
      <c r="I384" s="27" t="s">
        <v>903</v>
      </c>
      <c r="J384" t="s">
        <v>56</v>
      </c>
      <c r="K384" t="s">
        <v>6269</v>
      </c>
      <c r="L384" s="26"/>
      <c r="M384" s="5"/>
      <c r="N384" s="5"/>
      <c r="O384" s="5">
        <v>1921303</v>
      </c>
      <c r="P384" s="5"/>
      <c r="Q384" s="5"/>
      <c r="R384" s="5">
        <v>1921303</v>
      </c>
      <c r="Z384" s="4" t="s">
        <v>11922</v>
      </c>
      <c r="AA384" s="5"/>
      <c r="AB384" s="5"/>
      <c r="AC384" s="5"/>
      <c r="AD384" s="5"/>
      <c r="AE384" s="5"/>
      <c r="AF384" s="5">
        <v>19191608</v>
      </c>
      <c r="AG384" s="5">
        <v>19191608</v>
      </c>
    </row>
    <row r="385" spans="9:33" x14ac:dyDescent="0.25">
      <c r="I385" s="27" t="s">
        <v>903</v>
      </c>
      <c r="J385" t="s">
        <v>56</v>
      </c>
      <c r="K385" t="s">
        <v>10521</v>
      </c>
      <c r="L385" s="26"/>
      <c r="M385" s="5"/>
      <c r="N385" s="5"/>
      <c r="O385" s="5"/>
      <c r="P385" s="5">
        <v>3423997</v>
      </c>
      <c r="Q385" s="5"/>
      <c r="R385" s="5">
        <v>3423997</v>
      </c>
      <c r="Z385" s="4" t="s">
        <v>5899</v>
      </c>
      <c r="AA385" s="5"/>
      <c r="AB385" s="5"/>
      <c r="AC385" s="5"/>
      <c r="AD385" s="5">
        <v>15824143</v>
      </c>
      <c r="AE385" s="5">
        <v>15824143</v>
      </c>
      <c r="AF385" s="5">
        <v>15824143</v>
      </c>
      <c r="AG385" s="5">
        <v>47472429</v>
      </c>
    </row>
    <row r="386" spans="9:33" x14ac:dyDescent="0.25">
      <c r="I386" s="27" t="s">
        <v>903</v>
      </c>
      <c r="J386" t="s">
        <v>56</v>
      </c>
      <c r="K386" t="s">
        <v>12052</v>
      </c>
      <c r="L386" s="26"/>
      <c r="M386" s="5"/>
      <c r="N386" s="5"/>
      <c r="O386" s="5"/>
      <c r="P386" s="5"/>
      <c r="Q386" s="5">
        <v>2283742</v>
      </c>
      <c r="R386" s="5">
        <v>2283742</v>
      </c>
      <c r="Z386" s="4" t="s">
        <v>5971</v>
      </c>
      <c r="AA386" s="5"/>
      <c r="AB386" s="5"/>
      <c r="AC386" s="5">
        <v>214931</v>
      </c>
      <c r="AD386" s="5"/>
      <c r="AE386" s="5"/>
      <c r="AF386" s="5"/>
      <c r="AG386" s="5">
        <v>214931</v>
      </c>
    </row>
    <row r="387" spans="9:33" x14ac:dyDescent="0.25">
      <c r="I387" s="27" t="s">
        <v>903</v>
      </c>
      <c r="J387" t="s">
        <v>56</v>
      </c>
      <c r="K387" t="s">
        <v>883</v>
      </c>
      <c r="L387" s="26">
        <v>4910984</v>
      </c>
      <c r="M387" s="5"/>
      <c r="N387" s="5"/>
      <c r="O387" s="5"/>
      <c r="P387" s="5"/>
      <c r="Q387" s="5"/>
      <c r="R387" s="5">
        <v>4910984</v>
      </c>
      <c r="Z387" s="4" t="s">
        <v>9766</v>
      </c>
      <c r="AA387" s="5"/>
      <c r="AB387" s="5"/>
      <c r="AC387" s="5"/>
      <c r="AD387" s="5"/>
      <c r="AE387" s="5">
        <v>71470</v>
      </c>
      <c r="AF387" s="5"/>
      <c r="AG387" s="5">
        <v>71470</v>
      </c>
    </row>
    <row r="388" spans="9:33" x14ac:dyDescent="0.25">
      <c r="I388" s="27" t="s">
        <v>903</v>
      </c>
      <c r="J388" t="s">
        <v>56</v>
      </c>
      <c r="K388" t="s">
        <v>6312</v>
      </c>
      <c r="L388" s="26"/>
      <c r="M388" s="5"/>
      <c r="N388" s="5"/>
      <c r="O388" s="5">
        <v>3630878</v>
      </c>
      <c r="P388" s="5"/>
      <c r="Q388" s="5"/>
      <c r="R388" s="5">
        <v>3630878</v>
      </c>
      <c r="Z388" s="4" t="s">
        <v>5980</v>
      </c>
      <c r="AA388" s="5"/>
      <c r="AB388" s="5"/>
      <c r="AC388" s="5">
        <v>796834</v>
      </c>
      <c r="AD388" s="5"/>
      <c r="AE388" s="5"/>
      <c r="AF388" s="5"/>
      <c r="AG388" s="5">
        <v>796834</v>
      </c>
    </row>
    <row r="389" spans="9:33" x14ac:dyDescent="0.25">
      <c r="I389" s="27" t="s">
        <v>903</v>
      </c>
      <c r="J389" t="s">
        <v>56</v>
      </c>
      <c r="K389" t="s">
        <v>4669</v>
      </c>
      <c r="L389" s="26"/>
      <c r="M389" s="5">
        <v>1670968</v>
      </c>
      <c r="N389" s="5"/>
      <c r="O389" s="5"/>
      <c r="P389" s="5"/>
      <c r="Q389" s="5"/>
      <c r="R389" s="5">
        <v>1670968</v>
      </c>
      <c r="Z389" s="4" t="s">
        <v>4663</v>
      </c>
      <c r="AA389" s="5"/>
      <c r="AB389" s="5">
        <v>1113344</v>
      </c>
      <c r="AC389" s="5"/>
      <c r="AD389" s="5"/>
      <c r="AE389" s="5"/>
      <c r="AF389" s="5"/>
      <c r="AG389" s="5">
        <v>1113344</v>
      </c>
    </row>
    <row r="390" spans="9:33" x14ac:dyDescent="0.25">
      <c r="I390" s="27" t="s">
        <v>903</v>
      </c>
      <c r="J390" t="s">
        <v>56</v>
      </c>
      <c r="K390" t="s">
        <v>3091</v>
      </c>
      <c r="L390" s="26">
        <v>3714936</v>
      </c>
      <c r="M390" s="5"/>
      <c r="N390" s="5"/>
      <c r="O390" s="5"/>
      <c r="P390" s="5"/>
      <c r="Q390" s="5"/>
      <c r="R390" s="5">
        <v>3714936</v>
      </c>
      <c r="Z390" s="4" t="s">
        <v>4664</v>
      </c>
      <c r="AA390" s="5"/>
      <c r="AB390" s="5">
        <v>301985</v>
      </c>
      <c r="AC390" s="5"/>
      <c r="AD390" s="5"/>
      <c r="AE390" s="5"/>
      <c r="AF390" s="5"/>
      <c r="AG390" s="5">
        <v>301985</v>
      </c>
    </row>
    <row r="391" spans="9:33" x14ac:dyDescent="0.25">
      <c r="I391" s="27" t="s">
        <v>903</v>
      </c>
      <c r="J391" t="s">
        <v>56</v>
      </c>
      <c r="K391" t="s">
        <v>4656</v>
      </c>
      <c r="L391" s="26"/>
      <c r="M391" s="5">
        <v>5063729</v>
      </c>
      <c r="N391" s="5"/>
      <c r="O391" s="5"/>
      <c r="P391" s="5"/>
      <c r="Q391" s="5"/>
      <c r="R391" s="5">
        <v>5063729</v>
      </c>
      <c r="Z391" s="4" t="s">
        <v>5990</v>
      </c>
      <c r="AA391" s="5"/>
      <c r="AB391" s="5">
        <v>51647</v>
      </c>
      <c r="AC391" s="5"/>
      <c r="AD391" s="5"/>
      <c r="AE391" s="5"/>
      <c r="AF391" s="5"/>
      <c r="AG391" s="5">
        <v>51647</v>
      </c>
    </row>
    <row r="392" spans="9:33" x14ac:dyDescent="0.25">
      <c r="I392" s="27" t="s">
        <v>903</v>
      </c>
      <c r="J392" t="s">
        <v>56</v>
      </c>
      <c r="K392" t="s">
        <v>6021</v>
      </c>
      <c r="L392" s="26"/>
      <c r="M392" s="5"/>
      <c r="N392" s="5">
        <v>4063469</v>
      </c>
      <c r="O392" s="5"/>
      <c r="P392" s="5"/>
      <c r="Q392" s="5"/>
      <c r="R392" s="5">
        <v>4063469</v>
      </c>
      <c r="Z392" s="4" t="s">
        <v>4665</v>
      </c>
      <c r="AA392" s="5"/>
      <c r="AB392" s="5">
        <v>301885</v>
      </c>
      <c r="AC392" s="5"/>
      <c r="AD392" s="5"/>
      <c r="AE392" s="5"/>
      <c r="AF392" s="5"/>
      <c r="AG392" s="5">
        <v>301885</v>
      </c>
    </row>
    <row r="393" spans="9:33" x14ac:dyDescent="0.25">
      <c r="I393" s="27" t="s">
        <v>903</v>
      </c>
      <c r="J393" t="s">
        <v>56</v>
      </c>
      <c r="K393" t="s">
        <v>6270</v>
      </c>
      <c r="L393" s="26"/>
      <c r="M393" s="5"/>
      <c r="N393" s="5"/>
      <c r="O393" s="5">
        <v>6449295</v>
      </c>
      <c r="P393" s="5"/>
      <c r="Q393" s="5"/>
      <c r="R393" s="5">
        <v>6449295</v>
      </c>
      <c r="Z393" s="4" t="s">
        <v>5993</v>
      </c>
      <c r="AA393" s="5"/>
      <c r="AB393" s="5">
        <v>51647</v>
      </c>
      <c r="AC393" s="5"/>
      <c r="AD393" s="5"/>
      <c r="AE393" s="5"/>
      <c r="AF393" s="5"/>
      <c r="AG393" s="5">
        <v>51647</v>
      </c>
    </row>
    <row r="394" spans="9:33" x14ac:dyDescent="0.25">
      <c r="I394" s="27" t="s">
        <v>903</v>
      </c>
      <c r="J394" t="s">
        <v>56</v>
      </c>
      <c r="K394" t="s">
        <v>10320</v>
      </c>
      <c r="L394" s="26"/>
      <c r="M394" s="5"/>
      <c r="N394" s="5"/>
      <c r="O394" s="5"/>
      <c r="P394" s="5">
        <v>343326</v>
      </c>
      <c r="Q394" s="5"/>
      <c r="R394" s="5">
        <v>343326</v>
      </c>
      <c r="Z394" s="4" t="s">
        <v>5997</v>
      </c>
      <c r="AA394" s="5"/>
      <c r="AB394" s="5"/>
      <c r="AC394" s="5"/>
      <c r="AD394" s="5">
        <v>449314</v>
      </c>
      <c r="AE394" s="5"/>
      <c r="AF394" s="5"/>
      <c r="AG394" s="5">
        <v>449314</v>
      </c>
    </row>
    <row r="395" spans="9:33" x14ac:dyDescent="0.25">
      <c r="I395" s="27" t="s">
        <v>903</v>
      </c>
      <c r="J395" t="s">
        <v>56</v>
      </c>
      <c r="K395" t="s">
        <v>6313</v>
      </c>
      <c r="L395" s="26"/>
      <c r="M395" s="5"/>
      <c r="N395" s="5">
        <v>1354618</v>
      </c>
      <c r="O395" s="5"/>
      <c r="P395" s="5"/>
      <c r="Q395" s="5"/>
      <c r="R395" s="5">
        <v>1354618</v>
      </c>
      <c r="Z395" s="4" t="s">
        <v>6031</v>
      </c>
      <c r="AA395" s="5"/>
      <c r="AB395" s="5"/>
      <c r="AC395" s="5"/>
      <c r="AD395" s="5"/>
      <c r="AE395" s="5">
        <v>795359</v>
      </c>
      <c r="AF395" s="5"/>
      <c r="AG395" s="5">
        <v>795359</v>
      </c>
    </row>
    <row r="396" spans="9:33" x14ac:dyDescent="0.25">
      <c r="I396" s="27" t="s">
        <v>903</v>
      </c>
      <c r="J396" t="s">
        <v>56</v>
      </c>
      <c r="K396" t="s">
        <v>12053</v>
      </c>
      <c r="L396" s="26"/>
      <c r="M396" s="5"/>
      <c r="N396" s="5"/>
      <c r="O396" s="5"/>
      <c r="P396" s="5"/>
      <c r="Q396" s="5">
        <v>4160345</v>
      </c>
      <c r="R396" s="5">
        <v>4160345</v>
      </c>
      <c r="Z396" s="4" t="s">
        <v>6334</v>
      </c>
      <c r="AA396" s="5"/>
      <c r="AB396" s="5"/>
      <c r="AC396" s="5"/>
      <c r="AD396" s="5">
        <v>286329</v>
      </c>
      <c r="AE396" s="5"/>
      <c r="AF396" s="5"/>
      <c r="AG396" s="5">
        <v>286329</v>
      </c>
    </row>
    <row r="397" spans="9:33" x14ac:dyDescent="0.25">
      <c r="I397" s="27" t="s">
        <v>903</v>
      </c>
      <c r="J397" t="s">
        <v>56</v>
      </c>
      <c r="K397" t="s">
        <v>630</v>
      </c>
      <c r="L397" s="26">
        <v>1469599</v>
      </c>
      <c r="M397" s="5"/>
      <c r="N397" s="5">
        <v>4410607</v>
      </c>
      <c r="O397" s="5">
        <v>1483955</v>
      </c>
      <c r="P397" s="5">
        <v>1499469</v>
      </c>
      <c r="Q397" s="5">
        <v>1509648</v>
      </c>
      <c r="R397" s="5">
        <v>10373278</v>
      </c>
      <c r="Z397" s="4" t="s">
        <v>4666</v>
      </c>
      <c r="AA397" s="5"/>
      <c r="AB397" s="5">
        <v>301481</v>
      </c>
      <c r="AC397" s="5"/>
      <c r="AD397" s="5"/>
      <c r="AE397" s="5"/>
      <c r="AF397" s="5"/>
      <c r="AG397" s="5">
        <v>301481</v>
      </c>
    </row>
    <row r="398" spans="9:33" x14ac:dyDescent="0.25">
      <c r="I398" s="27" t="s">
        <v>903</v>
      </c>
      <c r="J398" t="s">
        <v>56</v>
      </c>
      <c r="K398" t="s">
        <v>2304</v>
      </c>
      <c r="L398" s="26"/>
      <c r="M398" s="5"/>
      <c r="N398" s="5">
        <v>1015964</v>
      </c>
      <c r="O398" s="5"/>
      <c r="P398" s="5"/>
      <c r="Q398" s="5"/>
      <c r="R398" s="5">
        <v>1015964</v>
      </c>
      <c r="Z398" s="4" t="s">
        <v>5989</v>
      </c>
      <c r="AA398" s="5"/>
      <c r="AB398" s="5">
        <v>51698</v>
      </c>
      <c r="AC398" s="5"/>
      <c r="AD398" s="5"/>
      <c r="AE398" s="5"/>
      <c r="AF398" s="5"/>
      <c r="AG398" s="5">
        <v>51698</v>
      </c>
    </row>
    <row r="399" spans="9:33" x14ac:dyDescent="0.25">
      <c r="I399" s="27" t="s">
        <v>903</v>
      </c>
      <c r="J399" t="s">
        <v>56</v>
      </c>
      <c r="K399" t="s">
        <v>3111</v>
      </c>
      <c r="L399" s="26">
        <v>2830269</v>
      </c>
      <c r="M399" s="5"/>
      <c r="N399" s="5"/>
      <c r="O399" s="5"/>
      <c r="P399" s="5"/>
      <c r="Q399" s="5"/>
      <c r="R399" s="5">
        <v>2830269</v>
      </c>
      <c r="Z399" s="4" t="s">
        <v>6291</v>
      </c>
      <c r="AA399" s="5"/>
      <c r="AB399" s="5"/>
      <c r="AC399" s="5">
        <v>522471</v>
      </c>
      <c r="AD399" s="5"/>
      <c r="AE399" s="5"/>
      <c r="AF399" s="5"/>
      <c r="AG399" s="5">
        <v>522471</v>
      </c>
    </row>
    <row r="400" spans="9:33" x14ac:dyDescent="0.25">
      <c r="I400" s="27" t="s">
        <v>903</v>
      </c>
      <c r="J400" t="s">
        <v>56</v>
      </c>
      <c r="K400" t="s">
        <v>4670</v>
      </c>
      <c r="L400" s="26"/>
      <c r="M400" s="5">
        <v>1409314</v>
      </c>
      <c r="N400" s="5"/>
      <c r="O400" s="5"/>
      <c r="P400" s="5"/>
      <c r="Q400" s="5"/>
      <c r="R400" s="5">
        <v>1409314</v>
      </c>
      <c r="Z400" s="4" t="s">
        <v>4667</v>
      </c>
      <c r="AA400" s="5"/>
      <c r="AB400" s="5">
        <v>636287</v>
      </c>
      <c r="AC400" s="5"/>
      <c r="AD400" s="5"/>
      <c r="AE400" s="5"/>
      <c r="AF400" s="5"/>
      <c r="AG400" s="5">
        <v>636287</v>
      </c>
    </row>
    <row r="401" spans="9:33" x14ac:dyDescent="0.25">
      <c r="I401" s="27" t="s">
        <v>903</v>
      </c>
      <c r="J401" t="s">
        <v>56</v>
      </c>
      <c r="K401" t="s">
        <v>6314</v>
      </c>
      <c r="L401" s="26"/>
      <c r="M401" s="5"/>
      <c r="N401" s="5">
        <v>2476230</v>
      </c>
      <c r="O401" s="5"/>
      <c r="P401" s="5"/>
      <c r="Q401" s="5"/>
      <c r="R401" s="5">
        <v>2476230</v>
      </c>
      <c r="Z401" s="4" t="s">
        <v>5978</v>
      </c>
      <c r="AA401" s="5"/>
      <c r="AB401" s="5"/>
      <c r="AC401" s="5"/>
      <c r="AD401" s="5"/>
      <c r="AE401" s="5">
        <v>9795230.3399999999</v>
      </c>
      <c r="AF401" s="5"/>
      <c r="AG401" s="5">
        <v>9795230.3399999999</v>
      </c>
    </row>
    <row r="402" spans="9:33" x14ac:dyDescent="0.25">
      <c r="I402" s="27" t="s">
        <v>903</v>
      </c>
      <c r="J402" t="s">
        <v>56</v>
      </c>
      <c r="K402" t="s">
        <v>10522</v>
      </c>
      <c r="L402" s="26"/>
      <c r="M402" s="5"/>
      <c r="N402" s="5"/>
      <c r="O402" s="5"/>
      <c r="P402" s="5">
        <v>2151795</v>
      </c>
      <c r="Q402" s="5"/>
      <c r="R402" s="5">
        <v>2151795</v>
      </c>
      <c r="Z402" s="4" t="s">
        <v>12040</v>
      </c>
      <c r="AA402" s="5"/>
      <c r="AB402" s="5"/>
      <c r="AC402" s="5">
        <v>1215278</v>
      </c>
      <c r="AD402" s="5"/>
      <c r="AE402" s="5"/>
      <c r="AF402" s="5"/>
      <c r="AG402" s="5">
        <v>1215278</v>
      </c>
    </row>
    <row r="403" spans="9:33" x14ac:dyDescent="0.25">
      <c r="I403" s="27" t="s">
        <v>903</v>
      </c>
      <c r="J403" t="s">
        <v>56</v>
      </c>
      <c r="K403" t="s">
        <v>12054</v>
      </c>
      <c r="L403" s="26"/>
      <c r="M403" s="5"/>
      <c r="N403" s="5"/>
      <c r="O403" s="5"/>
      <c r="P403" s="5"/>
      <c r="Q403" s="5">
        <v>1782134</v>
      </c>
      <c r="R403" s="5">
        <v>1782134</v>
      </c>
      <c r="Z403" s="4" t="s">
        <v>4678</v>
      </c>
      <c r="AA403" s="5"/>
      <c r="AB403" s="5">
        <v>12231838</v>
      </c>
      <c r="AC403" s="5">
        <v>-12231838</v>
      </c>
      <c r="AD403" s="5"/>
      <c r="AE403" s="5"/>
      <c r="AF403" s="5"/>
      <c r="AG403" s="5">
        <v>0</v>
      </c>
    </row>
    <row r="404" spans="9:33" x14ac:dyDescent="0.25">
      <c r="I404" s="27" t="s">
        <v>903</v>
      </c>
      <c r="J404" t="s">
        <v>56</v>
      </c>
      <c r="K404" t="s">
        <v>6315</v>
      </c>
      <c r="L404" s="26"/>
      <c r="M404" s="5"/>
      <c r="N404" s="5"/>
      <c r="O404" s="5">
        <v>3210431</v>
      </c>
      <c r="P404" s="5"/>
      <c r="Q404" s="5"/>
      <c r="R404" s="5">
        <v>3210431</v>
      </c>
      <c r="Z404" s="4" t="s">
        <v>5968</v>
      </c>
      <c r="AA404" s="5"/>
      <c r="AB404" s="5"/>
      <c r="AC404" s="5">
        <v>2788920</v>
      </c>
      <c r="AD404" s="5"/>
      <c r="AE404" s="5"/>
      <c r="AF404" s="5"/>
      <c r="AG404" s="5">
        <v>2788920</v>
      </c>
    </row>
    <row r="405" spans="9:33" x14ac:dyDescent="0.25">
      <c r="I405" s="27" t="s">
        <v>903</v>
      </c>
      <c r="J405" t="s">
        <v>56</v>
      </c>
      <c r="K405" t="s">
        <v>6316</v>
      </c>
      <c r="L405" s="26"/>
      <c r="M405" s="5"/>
      <c r="N405" s="5"/>
      <c r="O405" s="5">
        <v>2480119</v>
      </c>
      <c r="P405" s="5"/>
      <c r="Q405" s="5"/>
      <c r="R405" s="5">
        <v>2480119</v>
      </c>
      <c r="Z405" s="4" t="s">
        <v>5975</v>
      </c>
      <c r="AA405" s="5"/>
      <c r="AB405" s="5"/>
      <c r="AC405" s="5"/>
      <c r="AD405" s="5"/>
      <c r="AE405" s="5">
        <v>61000000</v>
      </c>
      <c r="AF405" s="5"/>
      <c r="AG405" s="5">
        <v>61000000</v>
      </c>
    </row>
    <row r="406" spans="9:33" x14ac:dyDescent="0.25">
      <c r="I406" s="27" t="s">
        <v>903</v>
      </c>
      <c r="J406" t="s">
        <v>56</v>
      </c>
      <c r="K406" t="s">
        <v>970</v>
      </c>
      <c r="L406" s="26"/>
      <c r="M406" s="5">
        <v>9464546</v>
      </c>
      <c r="N406" s="5"/>
      <c r="O406" s="5"/>
      <c r="P406" s="5"/>
      <c r="Q406" s="5"/>
      <c r="R406" s="5">
        <v>9464546</v>
      </c>
      <c r="Z406" s="4" t="s">
        <v>5963</v>
      </c>
      <c r="AA406" s="5"/>
      <c r="AB406" s="5"/>
      <c r="AC406" s="5"/>
      <c r="AD406" s="5"/>
      <c r="AE406" s="5">
        <v>2788920</v>
      </c>
      <c r="AF406" s="5"/>
      <c r="AG406" s="5">
        <v>2788920</v>
      </c>
    </row>
    <row r="407" spans="9:33" x14ac:dyDescent="0.25">
      <c r="I407" s="27" t="s">
        <v>903</v>
      </c>
      <c r="J407" t="s">
        <v>56</v>
      </c>
      <c r="K407" t="s">
        <v>6317</v>
      </c>
      <c r="L407" s="26"/>
      <c r="M407" s="5"/>
      <c r="N407" s="5"/>
      <c r="O407" s="5">
        <v>3152402</v>
      </c>
      <c r="P407" s="5">
        <v>3152402</v>
      </c>
      <c r="Q407" s="5"/>
      <c r="R407" s="5">
        <v>6304804</v>
      </c>
      <c r="Z407" s="4" t="s">
        <v>9574</v>
      </c>
      <c r="AA407" s="5"/>
      <c r="AB407" s="5"/>
      <c r="AC407" s="5"/>
      <c r="AD407" s="5"/>
      <c r="AE407" s="5"/>
      <c r="AF407" s="5">
        <v>31196067</v>
      </c>
      <c r="AG407" s="5">
        <v>31196067</v>
      </c>
    </row>
    <row r="408" spans="9:33" x14ac:dyDescent="0.25">
      <c r="I408" s="27" t="s">
        <v>903</v>
      </c>
      <c r="J408" t="s">
        <v>56</v>
      </c>
      <c r="K408" t="s">
        <v>4671</v>
      </c>
      <c r="L408" s="26"/>
      <c r="M408" s="5">
        <v>8718029</v>
      </c>
      <c r="N408" s="5"/>
      <c r="O408" s="5"/>
      <c r="P408" s="5"/>
      <c r="Q408" s="5"/>
      <c r="R408" s="5">
        <v>8718029</v>
      </c>
      <c r="Z408" s="4" t="s">
        <v>6292</v>
      </c>
      <c r="AA408" s="5"/>
      <c r="AB408" s="5"/>
      <c r="AC408" s="5">
        <v>645436</v>
      </c>
      <c r="AD408" s="5"/>
      <c r="AE408" s="5"/>
      <c r="AF408" s="5"/>
      <c r="AG408" s="5">
        <v>645436</v>
      </c>
    </row>
    <row r="409" spans="9:33" x14ac:dyDescent="0.25">
      <c r="I409" s="27" t="s">
        <v>903</v>
      </c>
      <c r="J409" t="s">
        <v>56</v>
      </c>
      <c r="K409" t="s">
        <v>6318</v>
      </c>
      <c r="L409" s="26"/>
      <c r="M409" s="5"/>
      <c r="N409" s="5">
        <v>4116600</v>
      </c>
      <c r="O409" s="5"/>
      <c r="P409" s="5"/>
      <c r="Q409" s="5"/>
      <c r="R409" s="5">
        <v>4116600</v>
      </c>
      <c r="Z409" s="4" t="s">
        <v>6293</v>
      </c>
      <c r="AA409" s="5"/>
      <c r="AB409" s="5"/>
      <c r="AC409" s="5"/>
      <c r="AD409" s="5">
        <v>498022</v>
      </c>
      <c r="AE409" s="5"/>
      <c r="AF409" s="5"/>
      <c r="AG409" s="5">
        <v>498022</v>
      </c>
    </row>
    <row r="410" spans="9:33" x14ac:dyDescent="0.25">
      <c r="I410" s="27" t="s">
        <v>903</v>
      </c>
      <c r="J410" t="s">
        <v>56</v>
      </c>
      <c r="K410" t="s">
        <v>6319</v>
      </c>
      <c r="L410" s="26"/>
      <c r="M410" s="5"/>
      <c r="N410" s="5"/>
      <c r="O410" s="5">
        <v>8684921</v>
      </c>
      <c r="P410" s="5"/>
      <c r="Q410" s="5"/>
      <c r="R410" s="5">
        <v>8684921</v>
      </c>
      <c r="Z410" s="4" t="s">
        <v>6017</v>
      </c>
      <c r="AA410" s="5"/>
      <c r="AB410" s="5"/>
      <c r="AC410" s="5">
        <v>1274935</v>
      </c>
      <c r="AD410" s="5"/>
      <c r="AE410" s="5"/>
      <c r="AF410" s="5"/>
      <c r="AG410" s="5">
        <v>1274935</v>
      </c>
    </row>
    <row r="411" spans="9:33" x14ac:dyDescent="0.25">
      <c r="I411" s="27" t="s">
        <v>903</v>
      </c>
      <c r="J411" t="s">
        <v>56</v>
      </c>
      <c r="K411" t="s">
        <v>10523</v>
      </c>
      <c r="L411" s="26"/>
      <c r="M411" s="5"/>
      <c r="N411" s="5"/>
      <c r="O411" s="5"/>
      <c r="P411" s="5">
        <v>11976453</v>
      </c>
      <c r="Q411" s="5"/>
      <c r="R411" s="5">
        <v>11976453</v>
      </c>
      <c r="Z411" s="4" t="s">
        <v>6335</v>
      </c>
      <c r="AA411" s="5"/>
      <c r="AB411" s="5"/>
      <c r="AC411" s="5"/>
      <c r="AD411" s="5">
        <v>12954525</v>
      </c>
      <c r="AE411" s="5"/>
      <c r="AF411" s="5"/>
      <c r="AG411" s="5">
        <v>12954525</v>
      </c>
    </row>
    <row r="412" spans="9:33" x14ac:dyDescent="0.25">
      <c r="I412" s="27" t="s">
        <v>903</v>
      </c>
      <c r="J412" t="s">
        <v>56</v>
      </c>
      <c r="K412" t="s">
        <v>3353</v>
      </c>
      <c r="L412" s="26">
        <v>2122770</v>
      </c>
      <c r="M412" s="5"/>
      <c r="N412" s="5"/>
      <c r="O412" s="5"/>
      <c r="P412" s="5"/>
      <c r="Q412" s="5"/>
      <c r="R412" s="5">
        <v>2122770</v>
      </c>
      <c r="Z412" s="4" t="s">
        <v>12058</v>
      </c>
      <c r="AA412" s="5"/>
      <c r="AB412" s="5"/>
      <c r="AC412" s="5"/>
      <c r="AD412" s="5"/>
      <c r="AE412" s="5"/>
      <c r="AF412" s="5">
        <v>13361857</v>
      </c>
      <c r="AG412" s="5">
        <v>13361857</v>
      </c>
    </row>
    <row r="413" spans="9:33" x14ac:dyDescent="0.25">
      <c r="I413" s="27" t="s">
        <v>903</v>
      </c>
      <c r="J413" t="s">
        <v>56</v>
      </c>
      <c r="K413" t="s">
        <v>6320</v>
      </c>
      <c r="L413" s="26"/>
      <c r="M413" s="5"/>
      <c r="N413" s="5"/>
      <c r="O413" s="5">
        <v>2483552</v>
      </c>
      <c r="P413" s="5"/>
      <c r="Q413" s="5"/>
      <c r="R413" s="5">
        <v>2483552</v>
      </c>
      <c r="Z413" s="4" t="s">
        <v>6019</v>
      </c>
      <c r="AA413" s="5"/>
      <c r="AB413" s="5"/>
      <c r="AC413" s="5">
        <v>302494</v>
      </c>
      <c r="AD413" s="5"/>
      <c r="AE413" s="5"/>
      <c r="AF413" s="5"/>
      <c r="AG413" s="5">
        <v>302494</v>
      </c>
    </row>
    <row r="414" spans="9:33" x14ac:dyDescent="0.25">
      <c r="I414" s="27" t="s">
        <v>903</v>
      </c>
      <c r="J414" t="s">
        <v>56</v>
      </c>
      <c r="K414" t="s">
        <v>298</v>
      </c>
      <c r="L414" s="26">
        <v>52445652</v>
      </c>
      <c r="M414" s="5">
        <v>50054792</v>
      </c>
      <c r="N414" s="5">
        <v>48864431</v>
      </c>
      <c r="O414" s="5">
        <v>52776984</v>
      </c>
      <c r="P414" s="5">
        <v>42154096</v>
      </c>
      <c r="Q414" s="5">
        <v>53143776</v>
      </c>
      <c r="R414" s="5">
        <v>299439731</v>
      </c>
      <c r="Z414" s="4" t="s">
        <v>5960</v>
      </c>
      <c r="AA414" s="5"/>
      <c r="AB414" s="5"/>
      <c r="AC414" s="5">
        <v>51794</v>
      </c>
      <c r="AD414" s="5"/>
      <c r="AE414" s="5"/>
      <c r="AF414" s="5"/>
      <c r="AG414" s="5">
        <v>51794</v>
      </c>
    </row>
    <row r="415" spans="9:33" x14ac:dyDescent="0.25">
      <c r="I415" s="27" t="s">
        <v>903</v>
      </c>
      <c r="J415" t="s">
        <v>56</v>
      </c>
      <c r="K415" t="s">
        <v>871</v>
      </c>
      <c r="L415" s="26">
        <v>4738203</v>
      </c>
      <c r="M415" s="5"/>
      <c r="N415" s="5">
        <v>8880000</v>
      </c>
      <c r="O415" s="5">
        <v>8880000</v>
      </c>
      <c r="P415" s="5"/>
      <c r="Q415" s="5"/>
      <c r="R415" s="5">
        <v>22498203</v>
      </c>
      <c r="Z415" s="4" t="s">
        <v>6294</v>
      </c>
      <c r="AA415" s="5"/>
      <c r="AB415" s="5"/>
      <c r="AC415" s="5">
        <v>645436</v>
      </c>
      <c r="AD415" s="5"/>
      <c r="AE415" s="5"/>
      <c r="AF415" s="5"/>
      <c r="AG415" s="5">
        <v>645436</v>
      </c>
    </row>
    <row r="416" spans="9:33" x14ac:dyDescent="0.25">
      <c r="I416" s="27" t="s">
        <v>903</v>
      </c>
      <c r="J416" t="s">
        <v>56</v>
      </c>
      <c r="K416" t="s">
        <v>6321</v>
      </c>
      <c r="L416" s="26"/>
      <c r="M416" s="5"/>
      <c r="N416" s="5"/>
      <c r="O416" s="5">
        <v>2432304</v>
      </c>
      <c r="P416" s="5"/>
      <c r="Q416" s="5">
        <v>17738329</v>
      </c>
      <c r="R416" s="5">
        <v>20170633</v>
      </c>
      <c r="Z416" s="4" t="s">
        <v>6336</v>
      </c>
      <c r="AA416" s="5"/>
      <c r="AB416" s="5"/>
      <c r="AC416" s="5"/>
      <c r="AD416" s="5">
        <v>478101</v>
      </c>
      <c r="AE416" s="5"/>
      <c r="AF416" s="5"/>
      <c r="AG416" s="5">
        <v>478101</v>
      </c>
    </row>
    <row r="417" spans="9:33" x14ac:dyDescent="0.25">
      <c r="I417" s="27" t="s">
        <v>903</v>
      </c>
      <c r="J417" t="s">
        <v>56</v>
      </c>
      <c r="K417" t="s">
        <v>6275</v>
      </c>
      <c r="L417" s="26"/>
      <c r="M417" s="5"/>
      <c r="N417" s="5"/>
      <c r="O417" s="5"/>
      <c r="P417" s="5"/>
      <c r="Q417" s="5">
        <v>19482094</v>
      </c>
      <c r="R417" s="5">
        <v>19482094</v>
      </c>
      <c r="Z417" s="4" t="s">
        <v>6337</v>
      </c>
      <c r="AA417" s="5"/>
      <c r="AB417" s="5"/>
      <c r="AC417" s="5"/>
      <c r="AD417" s="5">
        <v>802138</v>
      </c>
      <c r="AE417" s="5"/>
      <c r="AF417" s="5"/>
      <c r="AG417" s="5">
        <v>802138</v>
      </c>
    </row>
    <row r="418" spans="9:33" x14ac:dyDescent="0.25">
      <c r="I418" s="27" t="s">
        <v>903</v>
      </c>
      <c r="J418" t="s">
        <v>56</v>
      </c>
      <c r="K418" t="s">
        <v>1773</v>
      </c>
      <c r="L418" s="26">
        <v>7911192</v>
      </c>
      <c r="M418" s="5">
        <v>8602346</v>
      </c>
      <c r="N418" s="5"/>
      <c r="O418" s="5"/>
      <c r="P418" s="5"/>
      <c r="Q418" s="5">
        <v>5441049</v>
      </c>
      <c r="R418" s="5">
        <v>21954587</v>
      </c>
      <c r="Z418" s="4" t="s">
        <v>6295</v>
      </c>
      <c r="AA418" s="5"/>
      <c r="AB418" s="5"/>
      <c r="AC418" s="5">
        <v>4980215</v>
      </c>
      <c r="AD418" s="5"/>
      <c r="AE418" s="5"/>
      <c r="AF418" s="5"/>
      <c r="AG418" s="5">
        <v>4980215</v>
      </c>
    </row>
    <row r="419" spans="9:33" x14ac:dyDescent="0.25">
      <c r="I419" s="27" t="s">
        <v>903</v>
      </c>
      <c r="J419" t="s">
        <v>56</v>
      </c>
      <c r="K419" t="s">
        <v>6322</v>
      </c>
      <c r="L419" s="26"/>
      <c r="M419" s="5"/>
      <c r="N419" s="5"/>
      <c r="O419" s="5">
        <v>8343888</v>
      </c>
      <c r="P419" s="5"/>
      <c r="Q419" s="5">
        <v>6568380</v>
      </c>
      <c r="R419" s="5">
        <v>14912268</v>
      </c>
      <c r="Z419" s="4" t="s">
        <v>6296</v>
      </c>
      <c r="AA419" s="5"/>
      <c r="AB419" s="5"/>
      <c r="AC419" s="5">
        <v>3187338</v>
      </c>
      <c r="AD419" s="5"/>
      <c r="AE419" s="5"/>
      <c r="AF419" s="5"/>
      <c r="AG419" s="5">
        <v>3187338</v>
      </c>
    </row>
    <row r="420" spans="9:33" x14ac:dyDescent="0.25">
      <c r="I420" s="27" t="s">
        <v>903</v>
      </c>
      <c r="J420" t="s">
        <v>56</v>
      </c>
      <c r="K420" t="s">
        <v>10505</v>
      </c>
      <c r="L420" s="26"/>
      <c r="M420" s="5"/>
      <c r="N420" s="5"/>
      <c r="O420" s="5"/>
      <c r="P420" s="5"/>
      <c r="Q420" s="5">
        <v>20764700</v>
      </c>
      <c r="R420" s="5">
        <v>20764700</v>
      </c>
      <c r="Z420" s="4" t="s">
        <v>9923</v>
      </c>
      <c r="AA420" s="5"/>
      <c r="AB420" s="5"/>
      <c r="AC420" s="5"/>
      <c r="AD420" s="5"/>
      <c r="AE420" s="5">
        <v>354591</v>
      </c>
      <c r="AF420" s="5"/>
      <c r="AG420" s="5">
        <v>354591</v>
      </c>
    </row>
    <row r="421" spans="9:33" x14ac:dyDescent="0.25">
      <c r="I421" s="27" t="s">
        <v>903</v>
      </c>
      <c r="J421" t="s">
        <v>56</v>
      </c>
      <c r="K421" t="s">
        <v>6276</v>
      </c>
      <c r="L421" s="26"/>
      <c r="M421" s="5"/>
      <c r="N421" s="5"/>
      <c r="O421" s="5"/>
      <c r="P421" s="5"/>
      <c r="Q421" s="5">
        <v>32697694</v>
      </c>
      <c r="R421" s="5">
        <v>32697694</v>
      </c>
      <c r="Z421" s="4" t="s">
        <v>9925</v>
      </c>
      <c r="AA421" s="5"/>
      <c r="AB421" s="5"/>
      <c r="AC421" s="5"/>
      <c r="AD421" s="5"/>
      <c r="AE421" s="5">
        <v>239050</v>
      </c>
      <c r="AF421" s="5"/>
      <c r="AG421" s="5">
        <v>239050</v>
      </c>
    </row>
    <row r="422" spans="9:33" x14ac:dyDescent="0.25">
      <c r="I422" s="27" t="s">
        <v>903</v>
      </c>
      <c r="J422" t="s">
        <v>56</v>
      </c>
      <c r="K422" t="s">
        <v>10506</v>
      </c>
      <c r="L422" s="26"/>
      <c r="M422" s="5"/>
      <c r="N422" s="5"/>
      <c r="O422" s="5"/>
      <c r="P422" s="5"/>
      <c r="Q422" s="5">
        <v>14750000</v>
      </c>
      <c r="R422" s="5">
        <v>14750000</v>
      </c>
      <c r="Z422" s="4" t="s">
        <v>6297</v>
      </c>
      <c r="AA422" s="5"/>
      <c r="AB422" s="5"/>
      <c r="AC422" s="5">
        <v>318734</v>
      </c>
      <c r="AD422" s="5"/>
      <c r="AE422" s="5"/>
      <c r="AF422" s="5"/>
      <c r="AG422" s="5">
        <v>318734</v>
      </c>
    </row>
    <row r="423" spans="9:33" x14ac:dyDescent="0.25">
      <c r="I423" s="27" t="s">
        <v>903</v>
      </c>
      <c r="J423" t="s">
        <v>56</v>
      </c>
      <c r="K423" t="s">
        <v>3413</v>
      </c>
      <c r="L423" s="26">
        <v>3881108</v>
      </c>
      <c r="M423" s="5"/>
      <c r="N423" s="5"/>
      <c r="O423" s="5"/>
      <c r="P423" s="5"/>
      <c r="Q423" s="5"/>
      <c r="R423" s="5">
        <v>3881108</v>
      </c>
      <c r="Z423" s="4" t="s">
        <v>6338</v>
      </c>
      <c r="AA423" s="5"/>
      <c r="AB423" s="5"/>
      <c r="AC423" s="5"/>
      <c r="AD423" s="5">
        <v>1274935</v>
      </c>
      <c r="AE423" s="5"/>
      <c r="AF423" s="5"/>
      <c r="AG423" s="5">
        <v>1274935</v>
      </c>
    </row>
    <row r="424" spans="9:33" x14ac:dyDescent="0.25">
      <c r="I424" s="27" t="s">
        <v>903</v>
      </c>
      <c r="J424" t="s">
        <v>56</v>
      </c>
      <c r="K424" t="s">
        <v>672</v>
      </c>
      <c r="L424" s="26">
        <v>3216192</v>
      </c>
      <c r="M424" s="5"/>
      <c r="N424" s="5"/>
      <c r="O424" s="5"/>
      <c r="P424" s="5"/>
      <c r="Q424" s="5"/>
      <c r="R424" s="5">
        <v>3216192</v>
      </c>
      <c r="Z424" s="4" t="s">
        <v>6298</v>
      </c>
      <c r="AA424" s="5"/>
      <c r="AB424" s="5"/>
      <c r="AC424" s="5"/>
      <c r="AD424" s="5">
        <v>1092934</v>
      </c>
      <c r="AE424" s="5"/>
      <c r="AF424" s="5"/>
      <c r="AG424" s="5">
        <v>1092934</v>
      </c>
    </row>
    <row r="425" spans="9:33" x14ac:dyDescent="0.25">
      <c r="I425" s="27" t="s">
        <v>903</v>
      </c>
      <c r="J425" t="s">
        <v>56</v>
      </c>
      <c r="K425" t="s">
        <v>6278</v>
      </c>
      <c r="L425" s="26"/>
      <c r="M425" s="5"/>
      <c r="N425" s="5">
        <v>18901046</v>
      </c>
      <c r="O425" s="5"/>
      <c r="P425" s="5"/>
      <c r="Q425" s="5"/>
      <c r="R425" s="5">
        <v>18901046</v>
      </c>
      <c r="Z425" s="4" t="s">
        <v>6299</v>
      </c>
      <c r="AA425" s="5"/>
      <c r="AB425" s="5"/>
      <c r="AC425" s="5">
        <v>637468</v>
      </c>
      <c r="AD425" s="5"/>
      <c r="AE425" s="5"/>
      <c r="AF425" s="5"/>
      <c r="AG425" s="5">
        <v>637468</v>
      </c>
    </row>
    <row r="426" spans="9:33" x14ac:dyDescent="0.25">
      <c r="I426" s="27" t="s">
        <v>903</v>
      </c>
      <c r="J426" t="s">
        <v>56</v>
      </c>
      <c r="K426" t="s">
        <v>6323</v>
      </c>
      <c r="L426" s="26"/>
      <c r="M426" s="5"/>
      <c r="N426" s="5">
        <v>7462818</v>
      </c>
      <c r="O426" s="5"/>
      <c r="P426" s="5"/>
      <c r="Q426" s="5"/>
      <c r="R426" s="5">
        <v>7462818</v>
      </c>
      <c r="Z426" s="4" t="s">
        <v>12059</v>
      </c>
      <c r="AA426" s="5"/>
      <c r="AB426" s="5"/>
      <c r="AC426" s="5"/>
      <c r="AD426" s="5"/>
      <c r="AE426" s="5"/>
      <c r="AF426" s="5">
        <v>1223261</v>
      </c>
      <c r="AG426" s="5">
        <v>1223261</v>
      </c>
    </row>
    <row r="427" spans="9:33" x14ac:dyDescent="0.25">
      <c r="I427" s="27" t="s">
        <v>903</v>
      </c>
      <c r="J427" t="s">
        <v>56</v>
      </c>
      <c r="K427" t="s">
        <v>1050</v>
      </c>
      <c r="L427" s="26">
        <v>21093000</v>
      </c>
      <c r="M427" s="5">
        <v>21156116</v>
      </c>
      <c r="N427" s="5">
        <v>21156116</v>
      </c>
      <c r="O427" s="5"/>
      <c r="P427" s="5"/>
      <c r="Q427" s="5"/>
      <c r="R427" s="5">
        <v>63405232</v>
      </c>
      <c r="Z427" s="4" t="s">
        <v>13528</v>
      </c>
      <c r="AA427" s="5"/>
      <c r="AB427" s="5"/>
      <c r="AC427" s="5"/>
      <c r="AD427" s="5"/>
      <c r="AE427" s="5"/>
      <c r="AF427" s="5">
        <v>215870</v>
      </c>
      <c r="AG427" s="5">
        <v>215870</v>
      </c>
    </row>
    <row r="428" spans="9:33" x14ac:dyDescent="0.25">
      <c r="I428" s="27" t="s">
        <v>903</v>
      </c>
      <c r="J428" t="s">
        <v>56</v>
      </c>
      <c r="K428" t="s">
        <v>1482</v>
      </c>
      <c r="L428" s="26"/>
      <c r="M428" s="5">
        <v>11576200</v>
      </c>
      <c r="N428" s="5">
        <v>6867432</v>
      </c>
      <c r="O428" s="5">
        <v>6867432</v>
      </c>
      <c r="P428" s="5"/>
      <c r="Q428" s="5">
        <v>34838826</v>
      </c>
      <c r="R428" s="5">
        <v>60149890</v>
      </c>
      <c r="Z428" s="4" t="s">
        <v>6300</v>
      </c>
      <c r="AA428" s="5"/>
      <c r="AB428" s="5"/>
      <c r="AC428" s="5"/>
      <c r="AD428" s="5">
        <v>796834</v>
      </c>
      <c r="AE428" s="5"/>
      <c r="AF428" s="5"/>
      <c r="AG428" s="5">
        <v>796834</v>
      </c>
    </row>
    <row r="429" spans="9:33" x14ac:dyDescent="0.25">
      <c r="I429" s="27" t="s">
        <v>903</v>
      </c>
      <c r="J429" t="s">
        <v>56</v>
      </c>
      <c r="K429" t="s">
        <v>6324</v>
      </c>
      <c r="L429" s="26"/>
      <c r="M429" s="5"/>
      <c r="N429" s="5"/>
      <c r="O429" s="5">
        <v>641710</v>
      </c>
      <c r="P429" s="5"/>
      <c r="Q429" s="5"/>
      <c r="R429" s="5">
        <v>641710</v>
      </c>
      <c r="Z429" s="4" t="s">
        <v>10312</v>
      </c>
      <c r="AA429" s="5"/>
      <c r="AB429" s="5"/>
      <c r="AC429" s="5"/>
      <c r="AD429" s="5"/>
      <c r="AE429" s="5">
        <v>797099</v>
      </c>
      <c r="AF429" s="5"/>
      <c r="AG429" s="5">
        <v>797099</v>
      </c>
    </row>
    <row r="430" spans="9:33" x14ac:dyDescent="0.25">
      <c r="I430" s="27" t="s">
        <v>903</v>
      </c>
      <c r="J430" t="s">
        <v>56</v>
      </c>
      <c r="K430" t="s">
        <v>10524</v>
      </c>
      <c r="L430" s="26"/>
      <c r="M430" s="5"/>
      <c r="N430" s="5"/>
      <c r="O430" s="5"/>
      <c r="P430" s="5">
        <v>39427200</v>
      </c>
      <c r="Q430" s="5"/>
      <c r="R430" s="5">
        <v>39427200</v>
      </c>
      <c r="Z430" s="4" t="s">
        <v>6339</v>
      </c>
      <c r="AA430" s="5"/>
      <c r="AB430" s="5"/>
      <c r="AC430" s="5"/>
      <c r="AD430" s="5">
        <v>301402</v>
      </c>
      <c r="AE430" s="5"/>
      <c r="AF430" s="5"/>
      <c r="AG430" s="5">
        <v>301402</v>
      </c>
    </row>
    <row r="431" spans="9:33" x14ac:dyDescent="0.25">
      <c r="I431" s="27" t="s">
        <v>903</v>
      </c>
      <c r="J431" t="s">
        <v>56</v>
      </c>
      <c r="K431" t="s">
        <v>3343</v>
      </c>
      <c r="L431" s="26">
        <v>3182715</v>
      </c>
      <c r="M431" s="5"/>
      <c r="N431" s="5"/>
      <c r="O431" s="5"/>
      <c r="P431" s="5"/>
      <c r="Q431" s="5"/>
      <c r="R431" s="5">
        <v>3182715</v>
      </c>
      <c r="Z431" s="4" t="s">
        <v>9599</v>
      </c>
      <c r="AA431" s="5"/>
      <c r="AB431" s="5"/>
      <c r="AC431" s="5"/>
      <c r="AD431" s="5">
        <v>53189</v>
      </c>
      <c r="AE431" s="5"/>
      <c r="AF431" s="5"/>
      <c r="AG431" s="5">
        <v>53189</v>
      </c>
    </row>
    <row r="432" spans="9:33" x14ac:dyDescent="0.25">
      <c r="I432" s="27" t="s">
        <v>903</v>
      </c>
      <c r="J432" t="s">
        <v>56</v>
      </c>
      <c r="K432" t="s">
        <v>6280</v>
      </c>
      <c r="L432" s="26"/>
      <c r="M432" s="5"/>
      <c r="N432" s="5">
        <v>1416244</v>
      </c>
      <c r="O432" s="5"/>
      <c r="P432" s="5"/>
      <c r="Q432" s="5"/>
      <c r="R432" s="5">
        <v>1416244</v>
      </c>
      <c r="Z432" s="4" t="s">
        <v>6301</v>
      </c>
      <c r="AA432" s="5"/>
      <c r="AB432" s="5"/>
      <c r="AC432" s="5"/>
      <c r="AD432" s="5">
        <v>798687</v>
      </c>
      <c r="AE432" s="5"/>
      <c r="AF432" s="5"/>
      <c r="AG432" s="5">
        <v>798687</v>
      </c>
    </row>
    <row r="433" spans="9:33" x14ac:dyDescent="0.25">
      <c r="I433" s="27" t="s">
        <v>903</v>
      </c>
      <c r="J433" t="s">
        <v>56</v>
      </c>
      <c r="K433" t="s">
        <v>6325</v>
      </c>
      <c r="L433" s="26"/>
      <c r="M433" s="5"/>
      <c r="N433" s="5"/>
      <c r="O433" s="5">
        <v>356005</v>
      </c>
      <c r="P433" s="5"/>
      <c r="Q433" s="5"/>
      <c r="R433" s="5">
        <v>356005</v>
      </c>
      <c r="Z433" s="4" t="s">
        <v>6302</v>
      </c>
      <c r="AA433" s="5"/>
      <c r="AB433" s="5"/>
      <c r="AC433" s="5"/>
      <c r="AD433" s="5">
        <v>798160</v>
      </c>
      <c r="AE433" s="5"/>
      <c r="AF433" s="5"/>
      <c r="AG433" s="5">
        <v>798160</v>
      </c>
    </row>
    <row r="434" spans="9:33" x14ac:dyDescent="0.25">
      <c r="I434" s="27" t="s">
        <v>903</v>
      </c>
      <c r="J434" t="s">
        <v>56</v>
      </c>
      <c r="K434" t="s">
        <v>10525</v>
      </c>
      <c r="L434" s="26"/>
      <c r="M434" s="5"/>
      <c r="N434" s="5"/>
      <c r="O434" s="5"/>
      <c r="P434" s="5">
        <v>1424271</v>
      </c>
      <c r="Q434" s="5"/>
      <c r="R434" s="5">
        <v>1424271</v>
      </c>
      <c r="Z434" s="4" t="s">
        <v>10329</v>
      </c>
      <c r="AA434" s="5"/>
      <c r="AB434" s="5"/>
      <c r="AC434" s="5"/>
      <c r="AD434" s="5"/>
      <c r="AE434" s="5">
        <v>2473466</v>
      </c>
      <c r="AF434" s="5"/>
      <c r="AG434" s="5">
        <v>2473466</v>
      </c>
    </row>
    <row r="435" spans="9:33" x14ac:dyDescent="0.25">
      <c r="I435" s="27" t="s">
        <v>903</v>
      </c>
      <c r="J435" t="s">
        <v>56</v>
      </c>
      <c r="K435" t="s">
        <v>12055</v>
      </c>
      <c r="L435" s="26"/>
      <c r="M435" s="5"/>
      <c r="N435" s="5"/>
      <c r="O435" s="5"/>
      <c r="P435" s="5"/>
      <c r="Q435" s="5">
        <v>1814497</v>
      </c>
      <c r="R435" s="5">
        <v>1814497</v>
      </c>
      <c r="Z435" s="4" t="s">
        <v>6303</v>
      </c>
      <c r="AA435" s="5"/>
      <c r="AB435" s="5"/>
      <c r="AC435" s="5"/>
      <c r="AD435" s="5">
        <v>798160</v>
      </c>
      <c r="AE435" s="5"/>
      <c r="AF435" s="5"/>
      <c r="AG435" s="5">
        <v>798160</v>
      </c>
    </row>
    <row r="436" spans="9:33" x14ac:dyDescent="0.25">
      <c r="I436" s="27" t="s">
        <v>903</v>
      </c>
      <c r="J436" t="s">
        <v>56</v>
      </c>
      <c r="K436" t="s">
        <v>3391</v>
      </c>
      <c r="L436" s="26">
        <v>8924511</v>
      </c>
      <c r="M436" s="5">
        <v>8924511</v>
      </c>
      <c r="N436" s="5"/>
      <c r="O436" s="5"/>
      <c r="P436" s="5"/>
      <c r="Q436" s="5"/>
      <c r="R436" s="5">
        <v>17849022</v>
      </c>
      <c r="Z436" s="4" t="s">
        <v>6304</v>
      </c>
      <c r="AA436" s="5"/>
      <c r="AB436" s="5"/>
      <c r="AC436" s="5"/>
      <c r="AD436" s="5">
        <v>3631255</v>
      </c>
      <c r="AE436" s="5"/>
      <c r="AF436" s="5"/>
      <c r="AG436" s="5">
        <v>3631255</v>
      </c>
    </row>
    <row r="437" spans="9:33" x14ac:dyDescent="0.25">
      <c r="I437" s="27" t="s">
        <v>903</v>
      </c>
      <c r="J437" t="s">
        <v>56</v>
      </c>
      <c r="K437" t="s">
        <v>4672</v>
      </c>
      <c r="L437" s="26"/>
      <c r="M437" s="5">
        <v>3866751</v>
      </c>
      <c r="N437" s="5"/>
      <c r="O437" s="5"/>
      <c r="P437" s="5"/>
      <c r="Q437" s="5"/>
      <c r="R437" s="5">
        <v>3866751</v>
      </c>
      <c r="Z437" s="4" t="s">
        <v>9848</v>
      </c>
      <c r="AA437" s="5"/>
      <c r="AB437" s="5"/>
      <c r="AC437" s="5"/>
      <c r="AD437" s="5">
        <v>311178</v>
      </c>
      <c r="AE437" s="5"/>
      <c r="AF437" s="5"/>
      <c r="AG437" s="5">
        <v>311178</v>
      </c>
    </row>
    <row r="438" spans="9:33" x14ac:dyDescent="0.25">
      <c r="I438" s="27" t="s">
        <v>903</v>
      </c>
      <c r="J438" t="s">
        <v>56</v>
      </c>
      <c r="K438" t="s">
        <v>6326</v>
      </c>
      <c r="L438" s="26"/>
      <c r="M438" s="5"/>
      <c r="N438" s="5">
        <v>10052581</v>
      </c>
      <c r="O438" s="5">
        <v>10077066</v>
      </c>
      <c r="P438" s="5"/>
      <c r="Q438" s="5"/>
      <c r="R438" s="5">
        <v>20129647</v>
      </c>
      <c r="Z438" s="4" t="s">
        <v>12060</v>
      </c>
      <c r="AA438" s="5"/>
      <c r="AB438" s="5"/>
      <c r="AC438" s="5"/>
      <c r="AD438" s="5"/>
      <c r="AE438" s="5"/>
      <c r="AF438" s="5">
        <v>3087028</v>
      </c>
      <c r="AG438" s="5">
        <v>3087028</v>
      </c>
    </row>
    <row r="439" spans="9:33" x14ac:dyDescent="0.25">
      <c r="I439" s="27" t="s">
        <v>903</v>
      </c>
      <c r="J439" t="s">
        <v>56</v>
      </c>
      <c r="K439" t="s">
        <v>2307</v>
      </c>
      <c r="L439" s="26"/>
      <c r="M439" s="5">
        <v>12858877</v>
      </c>
      <c r="N439" s="5"/>
      <c r="O439" s="5"/>
      <c r="P439" s="5"/>
      <c r="Q439" s="5"/>
      <c r="R439" s="5">
        <v>12858877</v>
      </c>
      <c r="Z439" s="4" t="s">
        <v>13543</v>
      </c>
      <c r="AA439" s="5"/>
      <c r="AB439" s="5"/>
      <c r="AC439" s="5"/>
      <c r="AD439" s="5"/>
      <c r="AE439" s="5"/>
      <c r="AF439" s="5">
        <v>544770</v>
      </c>
      <c r="AG439" s="5">
        <v>544770</v>
      </c>
    </row>
    <row r="440" spans="9:33" x14ac:dyDescent="0.25">
      <c r="I440" s="27" t="s">
        <v>903</v>
      </c>
      <c r="J440" t="s">
        <v>56</v>
      </c>
      <c r="K440" t="s">
        <v>1769</v>
      </c>
      <c r="L440" s="26">
        <v>664605</v>
      </c>
      <c r="M440" s="5"/>
      <c r="N440" s="5"/>
      <c r="O440" s="5"/>
      <c r="P440" s="5"/>
      <c r="Q440" s="5"/>
      <c r="R440" s="5">
        <v>664605</v>
      </c>
      <c r="Z440" s="4" t="s">
        <v>6305</v>
      </c>
      <c r="AA440" s="5"/>
      <c r="AB440" s="5"/>
      <c r="AC440" s="5"/>
      <c r="AD440" s="5">
        <v>450809</v>
      </c>
      <c r="AE440" s="5"/>
      <c r="AF440" s="5"/>
      <c r="AG440" s="5">
        <v>450809</v>
      </c>
    </row>
    <row r="441" spans="9:33" x14ac:dyDescent="0.25">
      <c r="I441" s="27" t="s">
        <v>903</v>
      </c>
      <c r="J441" t="s">
        <v>56</v>
      </c>
      <c r="K441" t="s">
        <v>3412</v>
      </c>
      <c r="L441" s="26">
        <v>6672547</v>
      </c>
      <c r="M441" s="5">
        <v>5718782</v>
      </c>
      <c r="N441" s="5">
        <v>1274935</v>
      </c>
      <c r="O441" s="5"/>
      <c r="P441" s="5">
        <v>7946549</v>
      </c>
      <c r="Q441" s="5"/>
      <c r="R441" s="5">
        <v>21612813</v>
      </c>
      <c r="Z441" s="4" t="s">
        <v>9919</v>
      </c>
      <c r="AA441" s="5"/>
      <c r="AB441" s="5"/>
      <c r="AC441" s="5"/>
      <c r="AD441" s="5"/>
      <c r="AE441" s="5">
        <v>682198</v>
      </c>
      <c r="AF441" s="5"/>
      <c r="AG441" s="5">
        <v>682198</v>
      </c>
    </row>
    <row r="442" spans="9:33" x14ac:dyDescent="0.25">
      <c r="I442" s="27" t="s">
        <v>903</v>
      </c>
      <c r="J442" t="s">
        <v>56</v>
      </c>
      <c r="K442" t="s">
        <v>4673</v>
      </c>
      <c r="L442" s="26"/>
      <c r="M442" s="5">
        <v>3811306</v>
      </c>
      <c r="N442" s="5"/>
      <c r="O442" s="5"/>
      <c r="P442" s="5">
        <v>2540572</v>
      </c>
      <c r="Q442" s="5"/>
      <c r="R442" s="5">
        <v>6351878</v>
      </c>
      <c r="Z442" s="4" t="s">
        <v>6306</v>
      </c>
      <c r="AA442" s="5"/>
      <c r="AB442" s="5"/>
      <c r="AC442" s="5"/>
      <c r="AD442" s="5">
        <v>320323</v>
      </c>
      <c r="AE442" s="5"/>
      <c r="AF442" s="5"/>
      <c r="AG442" s="5">
        <v>320323</v>
      </c>
    </row>
    <row r="443" spans="9:33" x14ac:dyDescent="0.25">
      <c r="I443" s="27" t="s">
        <v>903</v>
      </c>
      <c r="J443" t="s">
        <v>56</v>
      </c>
      <c r="K443" t="s">
        <v>3407</v>
      </c>
      <c r="L443" s="26">
        <v>353772</v>
      </c>
      <c r="M443" s="5"/>
      <c r="N443" s="5"/>
      <c r="O443" s="5"/>
      <c r="P443" s="5"/>
      <c r="Q443" s="5"/>
      <c r="R443" s="5">
        <v>353772</v>
      </c>
      <c r="Z443" s="4" t="s">
        <v>12061</v>
      </c>
      <c r="AA443" s="5"/>
      <c r="AB443" s="5"/>
      <c r="AC443" s="5"/>
      <c r="AD443" s="5"/>
      <c r="AE443" s="5"/>
      <c r="AF443" s="5">
        <v>2491500</v>
      </c>
      <c r="AG443" s="5">
        <v>2491500</v>
      </c>
    </row>
    <row r="444" spans="9:33" x14ac:dyDescent="0.25">
      <c r="I444" s="27" t="s">
        <v>903</v>
      </c>
      <c r="J444" t="s">
        <v>56</v>
      </c>
      <c r="K444" t="s">
        <v>4674</v>
      </c>
      <c r="L444" s="26"/>
      <c r="M444" s="5">
        <v>3514449</v>
      </c>
      <c r="N444" s="5"/>
      <c r="O444" s="5"/>
      <c r="P444" s="5"/>
      <c r="Q444" s="5"/>
      <c r="R444" s="5">
        <v>3514449</v>
      </c>
      <c r="Z444" s="4" t="s">
        <v>13525</v>
      </c>
      <c r="AA444" s="5"/>
      <c r="AB444" s="5"/>
      <c r="AC444" s="5"/>
      <c r="AD444" s="5"/>
      <c r="AE444" s="5"/>
      <c r="AF444" s="5">
        <v>4740355</v>
      </c>
      <c r="AG444" s="5">
        <v>4740355</v>
      </c>
    </row>
    <row r="445" spans="9:33" x14ac:dyDescent="0.25">
      <c r="I445" s="27" t="s">
        <v>903</v>
      </c>
      <c r="J445" t="s">
        <v>56</v>
      </c>
      <c r="K445" t="s">
        <v>6327</v>
      </c>
      <c r="L445" s="26"/>
      <c r="M445" s="5"/>
      <c r="N445" s="5">
        <v>1416952</v>
      </c>
      <c r="O445" s="5"/>
      <c r="P445" s="5"/>
      <c r="Q445" s="5"/>
      <c r="R445" s="5">
        <v>1416952</v>
      </c>
      <c r="Z445" s="4" t="s">
        <v>9613</v>
      </c>
      <c r="AA445" s="5"/>
      <c r="AB445" s="5"/>
      <c r="AC445" s="5"/>
      <c r="AD445" s="5"/>
      <c r="AE445" s="5">
        <v>187505</v>
      </c>
      <c r="AF445" s="5"/>
      <c r="AG445" s="5">
        <v>187505</v>
      </c>
    </row>
    <row r="446" spans="9:33" x14ac:dyDescent="0.25">
      <c r="I446" s="27" t="s">
        <v>903</v>
      </c>
      <c r="J446" t="s">
        <v>56</v>
      </c>
      <c r="K446" t="s">
        <v>6283</v>
      </c>
      <c r="L446" s="26"/>
      <c r="M446" s="5"/>
      <c r="N446" s="5"/>
      <c r="O446" s="5">
        <v>1772956</v>
      </c>
      <c r="P446" s="5"/>
      <c r="Q446" s="5"/>
      <c r="R446" s="5">
        <v>1772956</v>
      </c>
      <c r="Z446" s="4" t="s">
        <v>6307</v>
      </c>
      <c r="AA446" s="5"/>
      <c r="AB446" s="5"/>
      <c r="AC446" s="5"/>
      <c r="AD446" s="5">
        <v>1035885</v>
      </c>
      <c r="AE446" s="5"/>
      <c r="AF446" s="5"/>
      <c r="AG446" s="5">
        <v>1035885</v>
      </c>
    </row>
    <row r="447" spans="9:33" x14ac:dyDescent="0.25">
      <c r="I447" s="27" t="s">
        <v>903</v>
      </c>
      <c r="J447" t="s">
        <v>56</v>
      </c>
      <c r="K447" t="s">
        <v>10526</v>
      </c>
      <c r="L447" s="26"/>
      <c r="M447" s="5"/>
      <c r="N447" s="5"/>
      <c r="O447" s="5"/>
      <c r="P447" s="5">
        <v>714140</v>
      </c>
      <c r="Q447" s="5"/>
      <c r="R447" s="5">
        <v>714140</v>
      </c>
      <c r="Z447" s="4" t="s">
        <v>9833</v>
      </c>
      <c r="AA447" s="5"/>
      <c r="AB447" s="5"/>
      <c r="AC447" s="5"/>
      <c r="AD447" s="5"/>
      <c r="AE447" s="5">
        <v>199672</v>
      </c>
      <c r="AF447" s="5"/>
      <c r="AG447" s="5">
        <v>199672</v>
      </c>
    </row>
    <row r="448" spans="9:33" x14ac:dyDescent="0.25">
      <c r="I448" s="27" t="s">
        <v>903</v>
      </c>
      <c r="J448" t="s">
        <v>56</v>
      </c>
      <c r="K448" t="s">
        <v>12056</v>
      </c>
      <c r="L448" s="26"/>
      <c r="M448" s="5"/>
      <c r="N448" s="5"/>
      <c r="O448" s="5"/>
      <c r="P448" s="5"/>
      <c r="Q448" s="5">
        <v>362962</v>
      </c>
      <c r="R448" s="5">
        <v>362962</v>
      </c>
      <c r="Z448" s="4" t="s">
        <v>6340</v>
      </c>
      <c r="AA448" s="5"/>
      <c r="AB448" s="5"/>
      <c r="AC448" s="5"/>
      <c r="AD448" s="5">
        <v>1684200</v>
      </c>
      <c r="AE448" s="5"/>
      <c r="AF448" s="5"/>
      <c r="AG448" s="5">
        <v>1684200</v>
      </c>
    </row>
    <row r="449" spans="9:33" x14ac:dyDescent="0.25">
      <c r="I449" s="27" t="s">
        <v>903</v>
      </c>
      <c r="J449" t="s">
        <v>56</v>
      </c>
      <c r="K449" t="s">
        <v>6328</v>
      </c>
      <c r="L449" s="26"/>
      <c r="M449" s="5"/>
      <c r="N449" s="5">
        <v>24543346</v>
      </c>
      <c r="O449" s="5"/>
      <c r="P449" s="5"/>
      <c r="Q449" s="5"/>
      <c r="R449" s="5">
        <v>24543346</v>
      </c>
      <c r="Z449" s="4" t="s">
        <v>6308</v>
      </c>
      <c r="AA449" s="5"/>
      <c r="AB449" s="5"/>
      <c r="AC449" s="5"/>
      <c r="AD449" s="5">
        <v>1120389</v>
      </c>
      <c r="AE449" s="5"/>
      <c r="AF449" s="5"/>
      <c r="AG449" s="5">
        <v>1120389</v>
      </c>
    </row>
    <row r="450" spans="9:33" x14ac:dyDescent="0.25">
      <c r="I450" s="27" t="s">
        <v>903</v>
      </c>
      <c r="J450" t="s">
        <v>56</v>
      </c>
      <c r="K450" t="s">
        <v>10515</v>
      </c>
      <c r="L450" s="26"/>
      <c r="M450" s="5"/>
      <c r="N450" s="5"/>
      <c r="O450" s="5"/>
      <c r="P450" s="5"/>
      <c r="Q450" s="5">
        <v>10858357</v>
      </c>
      <c r="R450" s="5">
        <v>10858357</v>
      </c>
      <c r="Z450" s="4" t="s">
        <v>13533</v>
      </c>
      <c r="AA450" s="5"/>
      <c r="AB450" s="5"/>
      <c r="AC450" s="5"/>
      <c r="AD450" s="5"/>
      <c r="AE450" s="5"/>
      <c r="AF450" s="5">
        <v>326606</v>
      </c>
      <c r="AG450" s="5">
        <v>326606</v>
      </c>
    </row>
    <row r="451" spans="9:33" x14ac:dyDescent="0.25">
      <c r="I451" s="27" t="s">
        <v>903</v>
      </c>
      <c r="J451" t="s">
        <v>56</v>
      </c>
      <c r="K451" t="s">
        <v>1778</v>
      </c>
      <c r="L451" s="26">
        <v>321768</v>
      </c>
      <c r="M451" s="5"/>
      <c r="N451" s="5"/>
      <c r="O451" s="5"/>
      <c r="P451" s="5"/>
      <c r="Q451" s="5"/>
      <c r="R451" s="5">
        <v>321768</v>
      </c>
      <c r="Z451" s="4" t="s">
        <v>9586</v>
      </c>
      <c r="AA451" s="5"/>
      <c r="AB451" s="5"/>
      <c r="AC451" s="5"/>
      <c r="AD451" s="5"/>
      <c r="AE451" s="5">
        <v>6412846</v>
      </c>
      <c r="AF451" s="5"/>
      <c r="AG451" s="5">
        <v>6412846</v>
      </c>
    </row>
    <row r="452" spans="9:33" x14ac:dyDescent="0.25">
      <c r="I452" s="27" t="s">
        <v>903</v>
      </c>
      <c r="J452" t="s">
        <v>56</v>
      </c>
      <c r="K452" t="s">
        <v>6329</v>
      </c>
      <c r="L452" s="26"/>
      <c r="M452" s="5"/>
      <c r="N452" s="5"/>
      <c r="O452" s="5">
        <v>795480</v>
      </c>
      <c r="P452" s="5"/>
      <c r="Q452" s="5"/>
      <c r="R452" s="5">
        <v>795480</v>
      </c>
      <c r="Z452" s="4" t="s">
        <v>6309</v>
      </c>
      <c r="AA452" s="5"/>
      <c r="AB452" s="5"/>
      <c r="AC452" s="5"/>
      <c r="AD452" s="5">
        <v>450887</v>
      </c>
      <c r="AE452" s="5"/>
      <c r="AF452" s="5"/>
      <c r="AG452" s="5">
        <v>450887</v>
      </c>
    </row>
    <row r="453" spans="9:33" x14ac:dyDescent="0.25">
      <c r="I453" s="27" t="s">
        <v>903</v>
      </c>
      <c r="J453" t="s">
        <v>56</v>
      </c>
      <c r="K453" t="s">
        <v>6330</v>
      </c>
      <c r="L453" s="26"/>
      <c r="M453" s="5"/>
      <c r="N453" s="5">
        <v>3295707</v>
      </c>
      <c r="O453" s="5"/>
      <c r="P453" s="5"/>
      <c r="Q453" s="5"/>
      <c r="R453" s="5">
        <v>3295707</v>
      </c>
      <c r="Z453" s="4" t="s">
        <v>6310</v>
      </c>
      <c r="AA453" s="5"/>
      <c r="AB453" s="5"/>
      <c r="AC453" s="5"/>
      <c r="AD453" s="5"/>
      <c r="AE453" s="5">
        <v>921847</v>
      </c>
      <c r="AF453" s="5"/>
      <c r="AG453" s="5">
        <v>921847</v>
      </c>
    </row>
    <row r="454" spans="9:33" x14ac:dyDescent="0.25">
      <c r="I454" s="27" t="s">
        <v>903</v>
      </c>
      <c r="J454" t="s">
        <v>56</v>
      </c>
      <c r="K454" t="s">
        <v>6331</v>
      </c>
      <c r="L454" s="26"/>
      <c r="M454" s="5"/>
      <c r="N454" s="5"/>
      <c r="O454" s="5">
        <v>40758823</v>
      </c>
      <c r="P454" s="5"/>
      <c r="Q454" s="5">
        <v>40322498</v>
      </c>
      <c r="R454" s="5">
        <v>81081321</v>
      </c>
      <c r="Z454" s="4" t="s">
        <v>9582</v>
      </c>
      <c r="AA454" s="5"/>
      <c r="AB454" s="5"/>
      <c r="AC454" s="5"/>
      <c r="AD454" s="5"/>
      <c r="AE454" s="5">
        <v>8746204</v>
      </c>
      <c r="AF454" s="5"/>
      <c r="AG454" s="5">
        <v>8746204</v>
      </c>
    </row>
    <row r="455" spans="9:33" x14ac:dyDescent="0.25">
      <c r="I455" s="27" t="s">
        <v>903</v>
      </c>
      <c r="J455" t="s">
        <v>56</v>
      </c>
      <c r="K455" t="s">
        <v>12057</v>
      </c>
      <c r="L455" s="26"/>
      <c r="M455" s="5"/>
      <c r="N455" s="5"/>
      <c r="O455" s="5"/>
      <c r="P455" s="5"/>
      <c r="Q455" s="5">
        <v>1682428</v>
      </c>
      <c r="R455" s="5">
        <v>1682428</v>
      </c>
      <c r="Z455" s="4" t="s">
        <v>10310</v>
      </c>
      <c r="AA455" s="5"/>
      <c r="AB455" s="5"/>
      <c r="AC455" s="5"/>
      <c r="AD455" s="5"/>
      <c r="AE455" s="5"/>
      <c r="AF455" s="5">
        <v>681591</v>
      </c>
      <c r="AG455" s="5">
        <v>681591</v>
      </c>
    </row>
    <row r="456" spans="9:33" x14ac:dyDescent="0.25">
      <c r="I456" s="27" t="s">
        <v>903</v>
      </c>
      <c r="J456" t="s">
        <v>56</v>
      </c>
      <c r="K456" t="s">
        <v>3350</v>
      </c>
      <c r="L456" s="26">
        <v>992844</v>
      </c>
      <c r="M456" s="5"/>
      <c r="N456" s="5"/>
      <c r="O456" s="5"/>
      <c r="P456" s="5"/>
      <c r="Q456" s="5"/>
      <c r="R456" s="5">
        <v>992844</v>
      </c>
      <c r="Z456" s="4" t="s">
        <v>10333</v>
      </c>
      <c r="AA456" s="5"/>
      <c r="AB456" s="5"/>
      <c r="AC456" s="5"/>
      <c r="AD456" s="5"/>
      <c r="AE456" s="5">
        <v>288674</v>
      </c>
      <c r="AF456" s="5"/>
      <c r="AG456" s="5">
        <v>288674</v>
      </c>
    </row>
    <row r="457" spans="9:33" x14ac:dyDescent="0.25">
      <c r="I457" s="27" t="s">
        <v>903</v>
      </c>
      <c r="J457" t="s">
        <v>56</v>
      </c>
      <c r="K457" t="s">
        <v>2183</v>
      </c>
      <c r="L457" s="26"/>
      <c r="M457" s="5"/>
      <c r="N457" s="5">
        <v>6296406</v>
      </c>
      <c r="O457" s="5">
        <v>1906070</v>
      </c>
      <c r="P457" s="5"/>
      <c r="Q457" s="5"/>
      <c r="R457" s="5">
        <v>8202476</v>
      </c>
      <c r="Z457" s="4" t="s">
        <v>10530</v>
      </c>
      <c r="AA457" s="5"/>
      <c r="AB457" s="5"/>
      <c r="AC457" s="5"/>
      <c r="AD457" s="5"/>
      <c r="AE457" s="5">
        <v>762527</v>
      </c>
      <c r="AF457" s="5"/>
      <c r="AG457" s="5">
        <v>762527</v>
      </c>
    </row>
    <row r="458" spans="9:33" x14ac:dyDescent="0.25">
      <c r="I458" s="27" t="s">
        <v>903</v>
      </c>
      <c r="J458" t="s">
        <v>56</v>
      </c>
      <c r="K458" t="s">
        <v>3162</v>
      </c>
      <c r="L458" s="26">
        <v>653210</v>
      </c>
      <c r="M458" s="5"/>
      <c r="N458" s="5"/>
      <c r="O458" s="5"/>
      <c r="P458" s="5"/>
      <c r="Q458" s="5"/>
      <c r="R458" s="5">
        <v>653210</v>
      </c>
      <c r="Z458" s="4" t="s">
        <v>12041</v>
      </c>
      <c r="AA458" s="5"/>
      <c r="AB458" s="5"/>
      <c r="AC458" s="5"/>
      <c r="AD458" s="5"/>
      <c r="AE458" s="5"/>
      <c r="AF458" s="5">
        <v>737084</v>
      </c>
      <c r="AG458" s="5">
        <v>737084</v>
      </c>
    </row>
    <row r="459" spans="9:33" x14ac:dyDescent="0.25">
      <c r="I459" s="27" t="s">
        <v>903</v>
      </c>
      <c r="J459" t="s">
        <v>56</v>
      </c>
      <c r="K459" t="s">
        <v>4675</v>
      </c>
      <c r="L459" s="26"/>
      <c r="M459" s="5">
        <v>5448191</v>
      </c>
      <c r="N459" s="5"/>
      <c r="O459" s="5"/>
      <c r="P459" s="5"/>
      <c r="Q459" s="5"/>
      <c r="R459" s="5">
        <v>5448191</v>
      </c>
      <c r="Z459" s="4" t="s">
        <v>12042</v>
      </c>
      <c r="AA459" s="5"/>
      <c r="AB459" s="5"/>
      <c r="AC459" s="5"/>
      <c r="AD459" s="5"/>
      <c r="AE459" s="5"/>
      <c r="AF459" s="5">
        <v>737084</v>
      </c>
      <c r="AG459" s="5">
        <v>737084</v>
      </c>
    </row>
    <row r="460" spans="9:33" x14ac:dyDescent="0.25">
      <c r="I460" s="27" t="s">
        <v>903</v>
      </c>
      <c r="J460" t="s">
        <v>56</v>
      </c>
      <c r="K460" t="s">
        <v>2186</v>
      </c>
      <c r="L460" s="26">
        <v>712820</v>
      </c>
      <c r="M460" s="5"/>
      <c r="N460" s="5"/>
      <c r="O460" s="5"/>
      <c r="P460" s="5"/>
      <c r="Q460" s="5"/>
      <c r="R460" s="5">
        <v>712820</v>
      </c>
      <c r="Z460" s="4" t="s">
        <v>12062</v>
      </c>
      <c r="AA460" s="5"/>
      <c r="AB460" s="5"/>
      <c r="AC460" s="5"/>
      <c r="AD460" s="5"/>
      <c r="AE460" s="5">
        <v>962565</v>
      </c>
      <c r="AF460" s="5"/>
      <c r="AG460" s="5">
        <v>962565</v>
      </c>
    </row>
    <row r="461" spans="9:33" x14ac:dyDescent="0.25">
      <c r="I461" s="27" t="s">
        <v>903</v>
      </c>
      <c r="J461" t="s">
        <v>56</v>
      </c>
      <c r="K461" t="s">
        <v>2998</v>
      </c>
      <c r="L461" s="26">
        <v>754464</v>
      </c>
      <c r="M461" s="5"/>
      <c r="N461" s="5"/>
      <c r="O461" s="5"/>
      <c r="P461" s="5"/>
      <c r="Q461" s="5"/>
      <c r="R461" s="5">
        <v>754464</v>
      </c>
      <c r="Z461" s="4" t="s">
        <v>9584</v>
      </c>
      <c r="AA461" s="5"/>
      <c r="AB461" s="5"/>
      <c r="AC461" s="5"/>
      <c r="AD461" s="5"/>
      <c r="AE461" s="5">
        <v>521390</v>
      </c>
      <c r="AF461" s="5"/>
      <c r="AG461" s="5">
        <v>521390</v>
      </c>
    </row>
    <row r="462" spans="9:33" x14ac:dyDescent="0.25">
      <c r="I462" s="27" t="s">
        <v>903</v>
      </c>
      <c r="J462" t="s">
        <v>56</v>
      </c>
      <c r="K462" t="s">
        <v>6284</v>
      </c>
      <c r="L462" s="26"/>
      <c r="M462" s="5"/>
      <c r="N462" s="5">
        <v>7975260</v>
      </c>
      <c r="O462" s="5"/>
      <c r="P462" s="5"/>
      <c r="Q462" s="5"/>
      <c r="R462" s="5">
        <v>7975260</v>
      </c>
      <c r="Z462" s="4" t="s">
        <v>6341</v>
      </c>
      <c r="AA462" s="5"/>
      <c r="AB462" s="5"/>
      <c r="AC462" s="5"/>
      <c r="AD462" s="5">
        <v>1283420</v>
      </c>
      <c r="AE462" s="5"/>
      <c r="AF462" s="5"/>
      <c r="AG462" s="5">
        <v>1283420</v>
      </c>
    </row>
    <row r="463" spans="9:33" x14ac:dyDescent="0.25">
      <c r="I463" s="27" t="s">
        <v>903</v>
      </c>
      <c r="J463" t="s">
        <v>56</v>
      </c>
      <c r="K463" t="s">
        <v>2189</v>
      </c>
      <c r="L463" s="26">
        <v>6248052</v>
      </c>
      <c r="M463" s="5"/>
      <c r="N463" s="5"/>
      <c r="O463" s="5"/>
      <c r="P463" s="5"/>
      <c r="Q463" s="5"/>
      <c r="R463" s="5">
        <v>6248052</v>
      </c>
      <c r="Z463" s="4" t="s">
        <v>9578</v>
      </c>
      <c r="AA463" s="5"/>
      <c r="AB463" s="5"/>
      <c r="AC463" s="5"/>
      <c r="AD463" s="5"/>
      <c r="AE463" s="5">
        <v>524651</v>
      </c>
      <c r="AF463" s="5"/>
      <c r="AG463" s="5">
        <v>524651</v>
      </c>
    </row>
    <row r="464" spans="9:33" x14ac:dyDescent="0.25">
      <c r="I464" s="27" t="s">
        <v>903</v>
      </c>
      <c r="J464" t="s">
        <v>56</v>
      </c>
      <c r="K464" t="s">
        <v>10527</v>
      </c>
      <c r="L464" s="26"/>
      <c r="M464" s="5"/>
      <c r="N464" s="5"/>
      <c r="O464" s="5"/>
      <c r="P464" s="5">
        <v>7265788</v>
      </c>
      <c r="Q464" s="5"/>
      <c r="R464" s="5">
        <v>7265788</v>
      </c>
      <c r="Z464" s="4" t="s">
        <v>9590</v>
      </c>
      <c r="AA464" s="5"/>
      <c r="AB464" s="5"/>
      <c r="AC464" s="5"/>
      <c r="AD464" s="5"/>
      <c r="AE464" s="5">
        <v>602802</v>
      </c>
      <c r="AF464" s="5"/>
      <c r="AG464" s="5">
        <v>602802</v>
      </c>
    </row>
    <row r="465" spans="9:33" x14ac:dyDescent="0.25">
      <c r="I465" s="27" t="s">
        <v>903</v>
      </c>
      <c r="J465" t="s">
        <v>56</v>
      </c>
      <c r="K465" t="s">
        <v>6332</v>
      </c>
      <c r="L465" s="26"/>
      <c r="M465" s="5"/>
      <c r="N465" s="5"/>
      <c r="O465" s="5">
        <v>1075726</v>
      </c>
      <c r="P465" s="5"/>
      <c r="Q465" s="5"/>
      <c r="R465" s="5">
        <v>1075726</v>
      </c>
      <c r="Z465" s="4" t="s">
        <v>11925</v>
      </c>
      <c r="AA465" s="5"/>
      <c r="AB465" s="5"/>
      <c r="AC465" s="5"/>
      <c r="AD465" s="5"/>
      <c r="AE465" s="5"/>
      <c r="AF465" s="5">
        <v>604105</v>
      </c>
      <c r="AG465" s="5">
        <v>604105</v>
      </c>
    </row>
    <row r="466" spans="9:33" x14ac:dyDescent="0.25">
      <c r="I466" s="27" t="s">
        <v>903</v>
      </c>
      <c r="J466" t="s">
        <v>56</v>
      </c>
      <c r="K466" t="s">
        <v>2826</v>
      </c>
      <c r="L466" s="26">
        <v>5956295</v>
      </c>
      <c r="M466" s="5"/>
      <c r="N466" s="5"/>
      <c r="O466" s="5"/>
      <c r="P466" s="5"/>
      <c r="Q466" s="5"/>
      <c r="R466" s="5">
        <v>5956295</v>
      </c>
      <c r="Z466" s="4" t="s">
        <v>9617</v>
      </c>
      <c r="AA466" s="5"/>
      <c r="AB466" s="5"/>
      <c r="AC466" s="5"/>
      <c r="AD466" s="5"/>
      <c r="AE466" s="5">
        <v>1125603</v>
      </c>
      <c r="AF466" s="5"/>
      <c r="AG466" s="5">
        <v>1125603</v>
      </c>
    </row>
    <row r="467" spans="9:33" x14ac:dyDescent="0.25">
      <c r="I467" s="27" t="s">
        <v>903</v>
      </c>
      <c r="J467" t="s">
        <v>56</v>
      </c>
      <c r="K467" t="s">
        <v>2432</v>
      </c>
      <c r="L467" s="26">
        <v>1930338</v>
      </c>
      <c r="M467" s="5"/>
      <c r="N467" s="5"/>
      <c r="O467" s="5"/>
      <c r="P467" s="5"/>
      <c r="Q467" s="5"/>
      <c r="R467" s="5">
        <v>1930338</v>
      </c>
      <c r="Z467" s="4" t="s">
        <v>10517</v>
      </c>
      <c r="AA467" s="5"/>
      <c r="AB467" s="5"/>
      <c r="AC467" s="5"/>
      <c r="AD467" s="5"/>
      <c r="AE467" s="5">
        <v>501889</v>
      </c>
      <c r="AF467" s="5"/>
      <c r="AG467" s="5">
        <v>501889</v>
      </c>
    </row>
    <row r="468" spans="9:33" x14ac:dyDescent="0.25">
      <c r="I468" s="27" t="s">
        <v>903</v>
      </c>
      <c r="J468" t="s">
        <v>56</v>
      </c>
      <c r="K468" t="s">
        <v>3409</v>
      </c>
      <c r="L468" s="26">
        <v>2382518</v>
      </c>
      <c r="M468" s="5"/>
      <c r="N468" s="5"/>
      <c r="O468" s="5"/>
      <c r="P468" s="5"/>
      <c r="Q468" s="5"/>
      <c r="R468" s="5">
        <v>2382518</v>
      </c>
      <c r="Z468" s="4" t="s">
        <v>10327</v>
      </c>
      <c r="AA468" s="5"/>
      <c r="AB468" s="5"/>
      <c r="AC468" s="5"/>
      <c r="AD468" s="5"/>
      <c r="AE468" s="5"/>
      <c r="AF468" s="5">
        <v>966971</v>
      </c>
      <c r="AG468" s="5">
        <v>966971</v>
      </c>
    </row>
    <row r="469" spans="9:33" x14ac:dyDescent="0.25">
      <c r="I469" s="27" t="s">
        <v>903</v>
      </c>
      <c r="J469" t="s">
        <v>56</v>
      </c>
      <c r="K469" t="s">
        <v>4676</v>
      </c>
      <c r="L469" s="26"/>
      <c r="M469" s="5">
        <v>914924</v>
      </c>
      <c r="N469" s="5"/>
      <c r="O469" s="5"/>
      <c r="P469" s="5"/>
      <c r="Q469" s="5"/>
      <c r="R469" s="5">
        <v>914924</v>
      </c>
      <c r="Z469" s="4" t="s">
        <v>10453</v>
      </c>
      <c r="AA469" s="5"/>
      <c r="AB469" s="5"/>
      <c r="AC469" s="5"/>
      <c r="AD469" s="5"/>
      <c r="AE469" s="5">
        <v>2256266.25</v>
      </c>
      <c r="AF469" s="5">
        <v>3384399.4</v>
      </c>
      <c r="AG469" s="5">
        <v>5640665.6500000004</v>
      </c>
    </row>
    <row r="470" spans="9:33" x14ac:dyDescent="0.25">
      <c r="I470" s="27" t="s">
        <v>903</v>
      </c>
      <c r="J470" t="s">
        <v>56</v>
      </c>
      <c r="K470" t="s">
        <v>3390</v>
      </c>
      <c r="L470" s="26">
        <v>36983000</v>
      </c>
      <c r="M470" s="5">
        <v>33036200</v>
      </c>
      <c r="N470" s="5">
        <v>33036200</v>
      </c>
      <c r="O470" s="5"/>
      <c r="P470" s="5"/>
      <c r="Q470" s="5"/>
      <c r="R470" s="5">
        <v>103055400</v>
      </c>
      <c r="Z470" s="4" t="s">
        <v>13526</v>
      </c>
      <c r="AA470" s="5"/>
      <c r="AB470" s="5"/>
      <c r="AC470" s="5"/>
      <c r="AD470" s="5"/>
      <c r="AE470" s="5"/>
      <c r="AF470" s="5">
        <v>2821508</v>
      </c>
      <c r="AG470" s="5">
        <v>2821508</v>
      </c>
    </row>
    <row r="471" spans="9:33" x14ac:dyDescent="0.25">
      <c r="I471" s="27" t="s">
        <v>903</v>
      </c>
      <c r="J471" t="s">
        <v>56</v>
      </c>
      <c r="K471" t="s">
        <v>5991</v>
      </c>
      <c r="L471" s="26"/>
      <c r="M471" s="5"/>
      <c r="N471" s="5"/>
      <c r="O471" s="5">
        <v>6419232</v>
      </c>
      <c r="P471" s="5"/>
      <c r="Q471" s="5"/>
      <c r="R471" s="5">
        <v>6419232</v>
      </c>
      <c r="Z471" s="4" t="s">
        <v>11902</v>
      </c>
      <c r="AA471" s="5"/>
      <c r="AB471" s="5"/>
      <c r="AC471" s="5"/>
      <c r="AD471" s="5"/>
      <c r="AE471" s="5"/>
      <c r="AF471" s="5">
        <v>306335</v>
      </c>
      <c r="AG471" s="5">
        <v>306335</v>
      </c>
    </row>
    <row r="472" spans="9:33" x14ac:dyDescent="0.25">
      <c r="I472" s="27" t="s">
        <v>903</v>
      </c>
      <c r="J472" t="s">
        <v>56</v>
      </c>
      <c r="K472" t="s">
        <v>2300</v>
      </c>
      <c r="L472" s="26">
        <v>7177734</v>
      </c>
      <c r="M472" s="5"/>
      <c r="N472" s="5"/>
      <c r="O472" s="5"/>
      <c r="P472" s="5"/>
      <c r="Q472" s="5"/>
      <c r="R472" s="5">
        <v>7177734</v>
      </c>
      <c r="Z472" s="4" t="s">
        <v>11932</v>
      </c>
      <c r="AA472" s="5"/>
      <c r="AB472" s="5"/>
      <c r="AC472" s="5"/>
      <c r="AD472" s="5"/>
      <c r="AE472" s="5">
        <v>209598</v>
      </c>
      <c r="AF472" s="5"/>
      <c r="AG472" s="5">
        <v>209598</v>
      </c>
    </row>
    <row r="473" spans="9:33" x14ac:dyDescent="0.25">
      <c r="I473" s="27" t="s">
        <v>903</v>
      </c>
      <c r="J473" t="s">
        <v>56</v>
      </c>
      <c r="K473" t="s">
        <v>3002</v>
      </c>
      <c r="L473" s="26">
        <v>794224</v>
      </c>
      <c r="M473" s="5"/>
      <c r="N473" s="5"/>
      <c r="O473" s="5"/>
      <c r="P473" s="5"/>
      <c r="Q473" s="5"/>
      <c r="R473" s="5">
        <v>794224</v>
      </c>
      <c r="Z473" s="4" t="s">
        <v>10323</v>
      </c>
      <c r="AA473" s="5"/>
      <c r="AB473" s="5"/>
      <c r="AC473" s="5"/>
      <c r="AD473" s="5"/>
      <c r="AE473" s="5"/>
      <c r="AF473" s="5">
        <v>2015363</v>
      </c>
      <c r="AG473" s="5">
        <v>2015363</v>
      </c>
    </row>
    <row r="474" spans="9:33" x14ac:dyDescent="0.25">
      <c r="I474" s="27" t="s">
        <v>903</v>
      </c>
      <c r="J474" t="s">
        <v>56</v>
      </c>
      <c r="K474" t="s">
        <v>2574</v>
      </c>
      <c r="L474" s="26"/>
      <c r="M474" s="5"/>
      <c r="N474" s="5"/>
      <c r="O474" s="5"/>
      <c r="P474" s="5">
        <v>16341113</v>
      </c>
      <c r="Q474" s="5">
        <v>33444844</v>
      </c>
      <c r="R474" s="5">
        <v>49785957</v>
      </c>
      <c r="Z474" s="4" t="s">
        <v>11927</v>
      </c>
      <c r="AA474" s="5"/>
      <c r="AB474" s="5"/>
      <c r="AC474" s="5"/>
      <c r="AD474" s="5"/>
      <c r="AE474" s="5"/>
      <c r="AF474" s="5">
        <v>644916</v>
      </c>
      <c r="AG474" s="5">
        <v>644916</v>
      </c>
    </row>
    <row r="475" spans="9:33" x14ac:dyDescent="0.25">
      <c r="I475" s="27" t="s">
        <v>903</v>
      </c>
      <c r="J475" t="s">
        <v>56</v>
      </c>
      <c r="K475" t="s">
        <v>2805</v>
      </c>
      <c r="L475" s="26"/>
      <c r="M475" s="5"/>
      <c r="N475" s="5"/>
      <c r="O475" s="5"/>
      <c r="P475" s="5">
        <v>811537</v>
      </c>
      <c r="Q475" s="5"/>
      <c r="R475" s="5">
        <v>811537</v>
      </c>
      <c r="Z475" s="4" t="s">
        <v>10318</v>
      </c>
      <c r="AA475" s="5"/>
      <c r="AB475" s="5"/>
      <c r="AC475" s="5"/>
      <c r="AD475" s="5"/>
      <c r="AE475" s="5">
        <v>403073</v>
      </c>
      <c r="AF475" s="5"/>
      <c r="AG475" s="5">
        <v>403073</v>
      </c>
    </row>
    <row r="476" spans="9:33" x14ac:dyDescent="0.25">
      <c r="I476" s="27" t="s">
        <v>903</v>
      </c>
      <c r="J476" t="s">
        <v>56</v>
      </c>
      <c r="K476" t="s">
        <v>3021</v>
      </c>
      <c r="L476" s="26">
        <v>1271251</v>
      </c>
      <c r="M476" s="5"/>
      <c r="N476" s="5"/>
      <c r="O476" s="5"/>
      <c r="P476" s="5"/>
      <c r="Q476" s="5"/>
      <c r="R476" s="5">
        <v>1271251</v>
      </c>
      <c r="Z476" s="4" t="s">
        <v>11920</v>
      </c>
      <c r="AA476" s="5"/>
      <c r="AB476" s="5"/>
      <c r="AC476" s="5"/>
      <c r="AD476" s="5"/>
      <c r="AE476" s="5"/>
      <c r="AF476" s="5">
        <v>457946</v>
      </c>
      <c r="AG476" s="5">
        <v>457946</v>
      </c>
    </row>
    <row r="477" spans="9:33" x14ac:dyDescent="0.25">
      <c r="I477" s="27" t="s">
        <v>903</v>
      </c>
      <c r="J477" t="s">
        <v>56</v>
      </c>
      <c r="K477" t="s">
        <v>6333</v>
      </c>
      <c r="L477" s="26"/>
      <c r="M477" s="5"/>
      <c r="N477" s="5">
        <v>471726</v>
      </c>
      <c r="O477" s="5"/>
      <c r="P477" s="5"/>
      <c r="Q477" s="5"/>
      <c r="R477" s="5">
        <v>471726</v>
      </c>
      <c r="Z477" s="4" t="s">
        <v>11906</v>
      </c>
      <c r="AA477" s="5"/>
      <c r="AB477" s="5"/>
      <c r="AC477" s="5"/>
      <c r="AD477" s="5"/>
      <c r="AE477" s="5"/>
      <c r="AF477" s="5">
        <v>307999</v>
      </c>
      <c r="AG477" s="5">
        <v>307999</v>
      </c>
    </row>
    <row r="478" spans="9:33" x14ac:dyDescent="0.25">
      <c r="I478" s="27" t="s">
        <v>903</v>
      </c>
      <c r="J478" t="s">
        <v>56</v>
      </c>
      <c r="K478" t="s">
        <v>3029</v>
      </c>
      <c r="L478" s="26">
        <v>353498</v>
      </c>
      <c r="M478" s="5"/>
      <c r="N478" s="5"/>
      <c r="O478" s="5"/>
      <c r="P478" s="5"/>
      <c r="Q478" s="5"/>
      <c r="R478" s="5">
        <v>353498</v>
      </c>
      <c r="Z478" s="4" t="s">
        <v>10314</v>
      </c>
      <c r="AA478" s="5"/>
      <c r="AB478" s="5"/>
      <c r="AC478" s="5"/>
      <c r="AD478" s="5"/>
      <c r="AE478" s="5">
        <v>1292522</v>
      </c>
      <c r="AF478" s="5"/>
      <c r="AG478" s="5">
        <v>1292522</v>
      </c>
    </row>
    <row r="479" spans="9:33" x14ac:dyDescent="0.25">
      <c r="I479" s="27" t="s">
        <v>903</v>
      </c>
      <c r="J479" t="s">
        <v>56</v>
      </c>
      <c r="K479" t="s">
        <v>6287</v>
      </c>
      <c r="L479" s="26"/>
      <c r="M479" s="5"/>
      <c r="N479" s="5">
        <v>682090</v>
      </c>
      <c r="O479" s="5"/>
      <c r="P479" s="5"/>
      <c r="Q479" s="5"/>
      <c r="R479" s="5">
        <v>682090</v>
      </c>
      <c r="Z479" s="4" t="s">
        <v>11918</v>
      </c>
      <c r="AA479" s="5"/>
      <c r="AB479" s="5"/>
      <c r="AC479" s="5"/>
      <c r="AD479" s="5"/>
      <c r="AE479" s="5"/>
      <c r="AF479" s="5">
        <v>3242094</v>
      </c>
      <c r="AG479" s="5">
        <v>3242094</v>
      </c>
    </row>
    <row r="480" spans="9:33" x14ac:dyDescent="0.25">
      <c r="I480" s="27" t="s">
        <v>903</v>
      </c>
      <c r="J480" t="s">
        <v>56</v>
      </c>
      <c r="K480" t="s">
        <v>10528</v>
      </c>
      <c r="L480" s="26"/>
      <c r="M480" s="5"/>
      <c r="N480" s="5"/>
      <c r="O480" s="5"/>
      <c r="P480" s="5">
        <v>665183</v>
      </c>
      <c r="Q480" s="5"/>
      <c r="R480" s="5">
        <v>665183</v>
      </c>
      <c r="Z480" s="4" t="s">
        <v>10316</v>
      </c>
      <c r="AA480" s="5"/>
      <c r="AB480" s="5"/>
      <c r="AC480" s="5"/>
      <c r="AD480" s="5"/>
      <c r="AE480" s="5">
        <v>1034449</v>
      </c>
      <c r="AF480" s="5"/>
      <c r="AG480" s="5">
        <v>1034449</v>
      </c>
    </row>
    <row r="481" spans="9:33" x14ac:dyDescent="0.25">
      <c r="I481" s="27" t="s">
        <v>903</v>
      </c>
      <c r="J481" t="s">
        <v>56</v>
      </c>
      <c r="K481" t="s">
        <v>10529</v>
      </c>
      <c r="L481" s="26"/>
      <c r="M481" s="5"/>
      <c r="N481" s="5"/>
      <c r="O481" s="5"/>
      <c r="P481" s="5">
        <v>555671</v>
      </c>
      <c r="Q481" s="5"/>
      <c r="R481" s="5">
        <v>555671</v>
      </c>
      <c r="Z481" s="4" t="s">
        <v>13520</v>
      </c>
      <c r="AA481" s="5"/>
      <c r="AB481" s="5"/>
      <c r="AC481" s="5"/>
      <c r="AD481" s="5"/>
      <c r="AE481" s="5"/>
      <c r="AF481" s="5">
        <v>405769</v>
      </c>
      <c r="AG481" s="5">
        <v>405769</v>
      </c>
    </row>
    <row r="482" spans="9:33" x14ac:dyDescent="0.25">
      <c r="I482" s="27" t="s">
        <v>903</v>
      </c>
      <c r="J482" t="s">
        <v>56</v>
      </c>
      <c r="K482" t="s">
        <v>2949</v>
      </c>
      <c r="L482" s="26">
        <v>154574</v>
      </c>
      <c r="M482" s="5"/>
      <c r="N482" s="5"/>
      <c r="O482" s="5"/>
      <c r="P482" s="5"/>
      <c r="Q482" s="5"/>
      <c r="R482" s="5">
        <v>154574</v>
      </c>
      <c r="Z482" s="4" t="s">
        <v>12063</v>
      </c>
      <c r="AA482" s="5"/>
      <c r="AB482" s="5"/>
      <c r="AC482" s="5"/>
      <c r="AD482" s="5"/>
      <c r="AE482" s="5"/>
      <c r="AF482" s="5">
        <v>2936714</v>
      </c>
      <c r="AG482" s="5">
        <v>2936714</v>
      </c>
    </row>
    <row r="483" spans="9:33" x14ac:dyDescent="0.25">
      <c r="I483" s="27" t="s">
        <v>903</v>
      </c>
      <c r="J483" t="s">
        <v>56</v>
      </c>
      <c r="K483" t="s">
        <v>5973</v>
      </c>
      <c r="L483" s="26"/>
      <c r="M483" s="5"/>
      <c r="N483" s="5">
        <v>3227179</v>
      </c>
      <c r="O483" s="5"/>
      <c r="P483" s="5"/>
      <c r="Q483" s="5"/>
      <c r="R483" s="5">
        <v>3227179</v>
      </c>
      <c r="Z483" s="4" t="s">
        <v>13548</v>
      </c>
      <c r="AA483" s="5"/>
      <c r="AB483" s="5"/>
      <c r="AC483" s="5"/>
      <c r="AD483" s="5"/>
      <c r="AE483" s="5"/>
      <c r="AF483" s="5">
        <v>4923794</v>
      </c>
      <c r="AG483" s="5">
        <v>4923794</v>
      </c>
    </row>
    <row r="484" spans="9:33" x14ac:dyDescent="0.25">
      <c r="I484" s="27" t="s">
        <v>903</v>
      </c>
      <c r="J484" t="s">
        <v>56</v>
      </c>
      <c r="K484" t="s">
        <v>3352</v>
      </c>
      <c r="L484" s="26">
        <v>560397</v>
      </c>
      <c r="M484" s="5"/>
      <c r="N484" s="5"/>
      <c r="O484" s="5"/>
      <c r="P484" s="5"/>
      <c r="Q484" s="5"/>
      <c r="R484" s="5">
        <v>560397</v>
      </c>
      <c r="Z484" s="4" t="s">
        <v>11908</v>
      </c>
      <c r="AA484" s="5"/>
      <c r="AB484" s="5"/>
      <c r="AC484" s="5"/>
      <c r="AD484" s="5"/>
      <c r="AE484" s="5"/>
      <c r="AF484" s="5">
        <v>1215278</v>
      </c>
      <c r="AG484" s="5">
        <v>1215278</v>
      </c>
    </row>
    <row r="485" spans="9:33" x14ac:dyDescent="0.25">
      <c r="I485" s="27" t="s">
        <v>903</v>
      </c>
      <c r="J485" t="s">
        <v>56</v>
      </c>
      <c r="K485" t="s">
        <v>6290</v>
      </c>
      <c r="L485" s="26"/>
      <c r="M485" s="5"/>
      <c r="N485" s="5">
        <v>1123429</v>
      </c>
      <c r="O485" s="5"/>
      <c r="P485" s="5"/>
      <c r="Q485" s="5"/>
      <c r="R485" s="5">
        <v>1123429</v>
      </c>
      <c r="Z485" s="4" t="s">
        <v>10518</v>
      </c>
      <c r="AA485" s="5"/>
      <c r="AB485" s="5"/>
      <c r="AC485" s="5"/>
      <c r="AD485" s="5"/>
      <c r="AE485" s="5">
        <v>561496</v>
      </c>
      <c r="AF485" s="5"/>
      <c r="AG485" s="5">
        <v>561496</v>
      </c>
    </row>
    <row r="486" spans="9:33" x14ac:dyDescent="0.25">
      <c r="I486" s="27" t="s">
        <v>903</v>
      </c>
      <c r="J486" t="s">
        <v>56</v>
      </c>
      <c r="K486" t="s">
        <v>4677</v>
      </c>
      <c r="L486" s="26"/>
      <c r="M486" s="5">
        <v>1512663</v>
      </c>
      <c r="N486" s="5"/>
      <c r="O486" s="5"/>
      <c r="P486" s="5"/>
      <c r="Q486" s="5"/>
      <c r="R486" s="5">
        <v>1512663</v>
      </c>
      <c r="Z486" s="4" t="s">
        <v>11915</v>
      </c>
      <c r="AA486" s="5"/>
      <c r="AB486" s="5"/>
      <c r="AC486" s="5"/>
      <c r="AD486" s="5"/>
      <c r="AE486" s="5">
        <v>5157180</v>
      </c>
      <c r="AF486" s="5"/>
      <c r="AG486" s="5">
        <v>5157180</v>
      </c>
    </row>
    <row r="487" spans="9:33" x14ac:dyDescent="0.25">
      <c r="I487" s="27" t="s">
        <v>903</v>
      </c>
      <c r="J487" t="s">
        <v>56</v>
      </c>
      <c r="K487" t="s">
        <v>10321</v>
      </c>
      <c r="L487" s="26"/>
      <c r="M487" s="5"/>
      <c r="N487" s="5"/>
      <c r="O487" s="5"/>
      <c r="P487" s="5">
        <v>1324499</v>
      </c>
      <c r="Q487" s="5"/>
      <c r="R487" s="5">
        <v>1324499</v>
      </c>
      <c r="Z487" s="4" t="s">
        <v>11940</v>
      </c>
      <c r="AA487" s="5"/>
      <c r="AB487" s="5"/>
      <c r="AC487" s="5"/>
      <c r="AD487" s="5"/>
      <c r="AE487" s="5">
        <v>4126321</v>
      </c>
      <c r="AF487" s="5"/>
      <c r="AG487" s="5">
        <v>4126321</v>
      </c>
    </row>
    <row r="488" spans="9:33" x14ac:dyDescent="0.25">
      <c r="I488" s="27" t="s">
        <v>903</v>
      </c>
      <c r="J488" t="s">
        <v>56</v>
      </c>
      <c r="K488" t="s">
        <v>11911</v>
      </c>
      <c r="L488" s="26"/>
      <c r="M488" s="5"/>
      <c r="N488" s="5"/>
      <c r="O488" s="5"/>
      <c r="P488" s="5"/>
      <c r="Q488" s="5">
        <v>75085881</v>
      </c>
      <c r="R488" s="5">
        <v>75085881</v>
      </c>
      <c r="Z488" s="4" t="s">
        <v>10519</v>
      </c>
      <c r="AA488" s="5"/>
      <c r="AB488" s="5"/>
      <c r="AC488" s="5"/>
      <c r="AD488" s="5"/>
      <c r="AE488" s="5">
        <v>810861</v>
      </c>
      <c r="AF488" s="5"/>
      <c r="AG488" s="5">
        <v>810861</v>
      </c>
    </row>
    <row r="489" spans="9:33" x14ac:dyDescent="0.25">
      <c r="I489" s="27" t="s">
        <v>903</v>
      </c>
      <c r="J489" t="s">
        <v>56</v>
      </c>
      <c r="K489" t="s">
        <v>5899</v>
      </c>
      <c r="L489" s="26"/>
      <c r="M489" s="5"/>
      <c r="N489" s="5"/>
      <c r="O489" s="5">
        <v>3194514</v>
      </c>
      <c r="P489" s="5">
        <v>6886240</v>
      </c>
      <c r="Q489" s="5">
        <v>10657530</v>
      </c>
      <c r="R489" s="5">
        <v>20738284</v>
      </c>
      <c r="Z489" s="4" t="s">
        <v>13540</v>
      </c>
      <c r="AA489" s="5"/>
      <c r="AB489" s="5"/>
      <c r="AC489" s="5"/>
      <c r="AD489" s="5"/>
      <c r="AE489" s="5"/>
      <c r="AF489" s="5">
        <v>122371</v>
      </c>
      <c r="AG489" s="5">
        <v>122371</v>
      </c>
    </row>
    <row r="490" spans="9:33" x14ac:dyDescent="0.25">
      <c r="I490" s="27" t="s">
        <v>903</v>
      </c>
      <c r="J490" t="s">
        <v>56</v>
      </c>
      <c r="K490" t="s">
        <v>6334</v>
      </c>
      <c r="L490" s="26"/>
      <c r="M490" s="5"/>
      <c r="N490" s="5"/>
      <c r="O490" s="5">
        <v>573721</v>
      </c>
      <c r="P490" s="5"/>
      <c r="Q490" s="5"/>
      <c r="R490" s="5">
        <v>573721</v>
      </c>
      <c r="Z490" s="4" t="s">
        <v>13523</v>
      </c>
      <c r="AA490" s="5"/>
      <c r="AB490" s="5"/>
      <c r="AC490" s="5"/>
      <c r="AD490" s="5"/>
      <c r="AE490" s="5"/>
      <c r="AF490" s="5">
        <v>2161892</v>
      </c>
      <c r="AG490" s="5">
        <v>2161892</v>
      </c>
    </row>
    <row r="491" spans="9:33" x14ac:dyDescent="0.25">
      <c r="I491" s="27" t="s">
        <v>903</v>
      </c>
      <c r="J491" t="s">
        <v>56</v>
      </c>
      <c r="K491" t="s">
        <v>5978</v>
      </c>
      <c r="L491" s="26"/>
      <c r="M491" s="5"/>
      <c r="N491" s="5"/>
      <c r="O491" s="5"/>
      <c r="P491" s="5">
        <v>9744525</v>
      </c>
      <c r="Q491" s="5"/>
      <c r="R491" s="5">
        <v>9744525</v>
      </c>
      <c r="Z491" s="4" t="s">
        <v>12044</v>
      </c>
      <c r="AA491" s="5"/>
      <c r="AB491" s="5"/>
      <c r="AC491" s="5"/>
      <c r="AD491" s="5"/>
      <c r="AE491" s="5"/>
      <c r="AF491" s="5">
        <v>611774.69999999995</v>
      </c>
      <c r="AG491" s="5">
        <v>611774.69999999995</v>
      </c>
    </row>
    <row r="492" spans="9:33" x14ac:dyDescent="0.25">
      <c r="I492" s="27" t="s">
        <v>903</v>
      </c>
      <c r="J492" t="s">
        <v>56</v>
      </c>
      <c r="K492" t="s">
        <v>4678</v>
      </c>
      <c r="L492" s="26"/>
      <c r="M492" s="5">
        <v>12231838</v>
      </c>
      <c r="N492" s="5"/>
      <c r="O492" s="5"/>
      <c r="P492" s="5">
        <v>12231912</v>
      </c>
      <c r="Q492" s="5"/>
      <c r="R492" s="5">
        <v>24463750</v>
      </c>
      <c r="Z492" s="4" t="s">
        <v>12045</v>
      </c>
      <c r="AA492" s="5"/>
      <c r="AB492" s="5"/>
      <c r="AC492" s="5"/>
      <c r="AD492" s="5"/>
      <c r="AE492" s="5"/>
      <c r="AF492" s="5">
        <v>1174607</v>
      </c>
      <c r="AG492" s="5">
        <v>1174607</v>
      </c>
    </row>
    <row r="493" spans="9:33" x14ac:dyDescent="0.25">
      <c r="I493" s="27" t="s">
        <v>903</v>
      </c>
      <c r="J493" t="s">
        <v>56</v>
      </c>
      <c r="K493" t="s">
        <v>5968</v>
      </c>
      <c r="L493" s="26"/>
      <c r="M493" s="5"/>
      <c r="N493" s="5">
        <v>2788920</v>
      </c>
      <c r="O493" s="5"/>
      <c r="P493" s="5"/>
      <c r="Q493" s="5"/>
      <c r="R493" s="5">
        <v>2788920</v>
      </c>
      <c r="Z493" s="4" t="s">
        <v>13538</v>
      </c>
      <c r="AA493" s="5"/>
      <c r="AB493" s="5"/>
      <c r="AC493" s="5"/>
      <c r="AD493" s="5"/>
      <c r="AE493" s="5"/>
      <c r="AF493" s="5">
        <v>530205</v>
      </c>
      <c r="AG493" s="5">
        <v>530205</v>
      </c>
    </row>
    <row r="494" spans="9:33" x14ac:dyDescent="0.25">
      <c r="I494" s="27" t="s">
        <v>903</v>
      </c>
      <c r="J494" t="s">
        <v>56</v>
      </c>
      <c r="K494" t="s">
        <v>6292</v>
      </c>
      <c r="L494" s="26"/>
      <c r="M494" s="5"/>
      <c r="N494" s="5">
        <v>645436</v>
      </c>
      <c r="O494" s="5"/>
      <c r="P494" s="5"/>
      <c r="Q494" s="5"/>
      <c r="R494" s="5">
        <v>645436</v>
      </c>
      <c r="Z494" s="4" t="s">
        <v>12046</v>
      </c>
      <c r="AA494" s="5"/>
      <c r="AB494" s="5"/>
      <c r="AC494" s="5"/>
      <c r="AD494" s="5"/>
      <c r="AE494" s="5"/>
      <c r="AF494" s="5">
        <v>2773563</v>
      </c>
      <c r="AG494" s="5">
        <v>2773563</v>
      </c>
    </row>
    <row r="495" spans="9:33" x14ac:dyDescent="0.25">
      <c r="I495" s="27" t="s">
        <v>903</v>
      </c>
      <c r="J495" t="s">
        <v>56</v>
      </c>
      <c r="K495" t="s">
        <v>6017</v>
      </c>
      <c r="L495" s="26"/>
      <c r="M495" s="5"/>
      <c r="N495" s="5">
        <v>1274935</v>
      </c>
      <c r="O495" s="5">
        <v>1274935</v>
      </c>
      <c r="P495" s="5"/>
      <c r="Q495" s="5"/>
      <c r="R495" s="5">
        <v>2549870</v>
      </c>
      <c r="Z495" s="4" t="s">
        <v>13490</v>
      </c>
      <c r="AA495" s="5"/>
      <c r="AB495" s="5"/>
      <c r="AC495" s="5"/>
      <c r="AD495" s="5"/>
      <c r="AE495" s="5"/>
      <c r="AF495" s="5">
        <v>85620</v>
      </c>
      <c r="AG495" s="5">
        <v>85620</v>
      </c>
    </row>
    <row r="496" spans="9:33" x14ac:dyDescent="0.25">
      <c r="I496" s="27" t="s">
        <v>903</v>
      </c>
      <c r="J496" t="s">
        <v>56</v>
      </c>
      <c r="K496" t="s">
        <v>6335</v>
      </c>
      <c r="L496" s="26"/>
      <c r="M496" s="5"/>
      <c r="N496" s="5"/>
      <c r="O496" s="5">
        <v>12907348</v>
      </c>
      <c r="P496" s="5"/>
      <c r="Q496" s="5"/>
      <c r="R496" s="5">
        <v>12907348</v>
      </c>
      <c r="Z496" s="4" t="s">
        <v>12064</v>
      </c>
      <c r="AA496" s="5"/>
      <c r="AB496" s="5"/>
      <c r="AC496" s="5"/>
      <c r="AD496" s="5"/>
      <c r="AE496" s="5"/>
      <c r="AF496" s="5">
        <v>1473886</v>
      </c>
      <c r="AG496" s="5">
        <v>1473886</v>
      </c>
    </row>
    <row r="497" spans="9:33" x14ac:dyDescent="0.25">
      <c r="I497" s="27" t="s">
        <v>903</v>
      </c>
      <c r="J497" t="s">
        <v>56</v>
      </c>
      <c r="K497" t="s">
        <v>12058</v>
      </c>
      <c r="L497" s="26"/>
      <c r="M497" s="5"/>
      <c r="N497" s="5"/>
      <c r="O497" s="5"/>
      <c r="P497" s="5"/>
      <c r="Q497" s="5">
        <v>13361857</v>
      </c>
      <c r="R497" s="5">
        <v>13361857</v>
      </c>
      <c r="Z497" s="4" t="s">
        <v>13542</v>
      </c>
      <c r="AA497" s="5"/>
      <c r="AB497" s="5"/>
      <c r="AC497" s="5"/>
      <c r="AD497" s="5"/>
      <c r="AE497" s="5"/>
      <c r="AF497" s="5">
        <v>258898</v>
      </c>
      <c r="AG497" s="5">
        <v>258898</v>
      </c>
    </row>
    <row r="498" spans="9:33" x14ac:dyDescent="0.25">
      <c r="I498" s="27" t="s">
        <v>903</v>
      </c>
      <c r="J498" t="s">
        <v>56</v>
      </c>
      <c r="K498" t="s">
        <v>6336</v>
      </c>
      <c r="L498" s="26"/>
      <c r="M498" s="5"/>
      <c r="N498" s="5"/>
      <c r="O498" s="5">
        <v>478101</v>
      </c>
      <c r="P498" s="5"/>
      <c r="Q498" s="5"/>
      <c r="R498" s="5">
        <v>478101</v>
      </c>
      <c r="Z498" s="4" t="s">
        <v>12048</v>
      </c>
      <c r="AA498" s="5"/>
      <c r="AB498" s="5"/>
      <c r="AC498" s="5"/>
      <c r="AD498" s="5"/>
      <c r="AE498" s="5"/>
      <c r="AF498" s="5">
        <v>142766</v>
      </c>
      <c r="AG498" s="5">
        <v>142766</v>
      </c>
    </row>
    <row r="499" spans="9:33" x14ac:dyDescent="0.25">
      <c r="I499" s="27" t="s">
        <v>903</v>
      </c>
      <c r="J499" t="s">
        <v>56</v>
      </c>
      <c r="K499" t="s">
        <v>6337</v>
      </c>
      <c r="L499" s="26"/>
      <c r="M499" s="5"/>
      <c r="N499" s="5"/>
      <c r="O499" s="5">
        <v>797892</v>
      </c>
      <c r="P499" s="5"/>
      <c r="Q499" s="5"/>
      <c r="R499" s="5">
        <v>797892</v>
      </c>
      <c r="Z499" s="4" t="s">
        <v>12049</v>
      </c>
      <c r="AA499" s="5"/>
      <c r="AB499" s="5"/>
      <c r="AC499" s="5"/>
      <c r="AD499" s="5"/>
      <c r="AE499" s="5"/>
      <c r="AF499" s="5">
        <v>612101</v>
      </c>
      <c r="AG499" s="5">
        <v>612101</v>
      </c>
    </row>
    <row r="500" spans="9:33" x14ac:dyDescent="0.25">
      <c r="I500" s="27" t="s">
        <v>903</v>
      </c>
      <c r="J500" t="s">
        <v>56</v>
      </c>
      <c r="K500" t="s">
        <v>9923</v>
      </c>
      <c r="L500" s="26"/>
      <c r="M500" s="5"/>
      <c r="N500" s="5"/>
      <c r="O500" s="5"/>
      <c r="P500" s="5"/>
      <c r="Q500" s="5">
        <v>593642</v>
      </c>
      <c r="R500" s="5">
        <v>593642</v>
      </c>
      <c r="Z500" s="4" t="s">
        <v>12050</v>
      </c>
      <c r="AA500" s="5"/>
      <c r="AB500" s="5"/>
      <c r="AC500" s="5"/>
      <c r="AD500" s="5"/>
      <c r="AE500" s="5"/>
      <c r="AF500" s="5">
        <v>925739</v>
      </c>
      <c r="AG500" s="5">
        <v>925739</v>
      </c>
    </row>
    <row r="501" spans="9:33" x14ac:dyDescent="0.25">
      <c r="I501" s="27" t="s">
        <v>903</v>
      </c>
      <c r="J501" t="s">
        <v>56</v>
      </c>
      <c r="K501" t="s">
        <v>6338</v>
      </c>
      <c r="L501" s="26"/>
      <c r="M501" s="5"/>
      <c r="N501" s="5"/>
      <c r="O501" s="5">
        <v>1274935</v>
      </c>
      <c r="P501" s="5"/>
      <c r="Q501" s="5"/>
      <c r="R501" s="5">
        <v>1274935</v>
      </c>
      <c r="Z501" s="4" t="s">
        <v>13539</v>
      </c>
      <c r="AA501" s="5"/>
      <c r="AB501" s="5"/>
      <c r="AC501" s="5"/>
      <c r="AD501" s="5"/>
      <c r="AE501" s="5"/>
      <c r="AF501" s="5">
        <v>159061</v>
      </c>
      <c r="AG501" s="5">
        <v>159061</v>
      </c>
    </row>
    <row r="502" spans="9:33" x14ac:dyDescent="0.25">
      <c r="I502" s="27" t="s">
        <v>903</v>
      </c>
      <c r="J502" t="s">
        <v>56</v>
      </c>
      <c r="K502" t="s">
        <v>6299</v>
      </c>
      <c r="L502" s="26"/>
      <c r="M502" s="5"/>
      <c r="N502" s="5">
        <v>637468</v>
      </c>
      <c r="O502" s="5"/>
      <c r="P502" s="5"/>
      <c r="Q502" s="5"/>
      <c r="R502" s="5">
        <v>637468</v>
      </c>
      <c r="Z502" s="4" t="s">
        <v>12065</v>
      </c>
      <c r="AA502" s="5"/>
      <c r="AB502" s="5"/>
      <c r="AC502" s="5"/>
      <c r="AD502" s="5"/>
      <c r="AE502" s="5"/>
      <c r="AF502" s="5">
        <v>930393</v>
      </c>
      <c r="AG502" s="5">
        <v>930393</v>
      </c>
    </row>
    <row r="503" spans="9:33" x14ac:dyDescent="0.25">
      <c r="I503" s="27" t="s">
        <v>903</v>
      </c>
      <c r="J503" t="s">
        <v>56</v>
      </c>
      <c r="K503" t="s">
        <v>12059</v>
      </c>
      <c r="L503" s="26"/>
      <c r="M503" s="5"/>
      <c r="N503" s="5"/>
      <c r="O503" s="5"/>
      <c r="P503" s="5"/>
      <c r="Q503" s="5">
        <v>1439130</v>
      </c>
      <c r="R503" s="5">
        <v>1439130</v>
      </c>
      <c r="Z503" s="4" t="s">
        <v>13530</v>
      </c>
      <c r="AA503" s="5"/>
      <c r="AB503" s="5"/>
      <c r="AC503" s="5"/>
      <c r="AD503" s="5"/>
      <c r="AE503" s="5"/>
      <c r="AF503" s="5">
        <v>159146</v>
      </c>
      <c r="AG503" s="5">
        <v>159146</v>
      </c>
    </row>
    <row r="504" spans="9:33" x14ac:dyDescent="0.25">
      <c r="I504" s="27" t="s">
        <v>903</v>
      </c>
      <c r="J504" t="s">
        <v>56</v>
      </c>
      <c r="K504" t="s">
        <v>6339</v>
      </c>
      <c r="L504" s="26"/>
      <c r="M504" s="5"/>
      <c r="N504" s="5"/>
      <c r="O504" s="5">
        <v>354591</v>
      </c>
      <c r="P504" s="5"/>
      <c r="Q504" s="5"/>
      <c r="R504" s="5">
        <v>354591</v>
      </c>
      <c r="Z504" s="4" t="s">
        <v>0</v>
      </c>
      <c r="AA504" s="5">
        <v>-169531556</v>
      </c>
      <c r="AB504" s="5">
        <v>229661282</v>
      </c>
      <c r="AC504" s="5">
        <v>132474079</v>
      </c>
      <c r="AD504" s="5">
        <v>254268998</v>
      </c>
      <c r="AE504" s="5">
        <v>469570424.08000004</v>
      </c>
      <c r="AF504" s="5">
        <v>363325639.09999996</v>
      </c>
      <c r="AG504" s="5">
        <v>1279768866.1800001</v>
      </c>
    </row>
    <row r="505" spans="9:33" x14ac:dyDescent="0.25">
      <c r="I505" s="27" t="s">
        <v>903</v>
      </c>
      <c r="J505" t="s">
        <v>56</v>
      </c>
      <c r="K505" t="s">
        <v>12060</v>
      </c>
      <c r="L505" s="26"/>
      <c r="M505" s="5"/>
      <c r="N505" s="5"/>
      <c r="O505" s="5"/>
      <c r="P505" s="5"/>
      <c r="Q505" s="5">
        <v>3631798</v>
      </c>
      <c r="R505" s="5">
        <v>3631798</v>
      </c>
    </row>
    <row r="506" spans="9:33" x14ac:dyDescent="0.25">
      <c r="I506" s="27" t="s">
        <v>903</v>
      </c>
      <c r="J506" t="s">
        <v>56</v>
      </c>
      <c r="K506" t="s">
        <v>12061</v>
      </c>
      <c r="L506" s="26"/>
      <c r="M506" s="5"/>
      <c r="N506" s="5"/>
      <c r="O506" s="5"/>
      <c r="P506" s="5"/>
      <c r="Q506" s="5">
        <v>7231855</v>
      </c>
      <c r="R506" s="5">
        <v>7231855</v>
      </c>
    </row>
    <row r="507" spans="9:33" x14ac:dyDescent="0.25">
      <c r="I507" s="27" t="s">
        <v>903</v>
      </c>
      <c r="J507" t="s">
        <v>56</v>
      </c>
      <c r="K507" t="s">
        <v>6340</v>
      </c>
      <c r="L507" s="26"/>
      <c r="M507" s="5"/>
      <c r="N507" s="5"/>
      <c r="O507" s="5">
        <v>1684489</v>
      </c>
      <c r="P507" s="5"/>
      <c r="Q507" s="5"/>
      <c r="R507" s="5">
        <v>1684489</v>
      </c>
    </row>
    <row r="508" spans="9:33" x14ac:dyDescent="0.25">
      <c r="I508" s="27" t="s">
        <v>903</v>
      </c>
      <c r="J508" t="s">
        <v>56</v>
      </c>
      <c r="K508" t="s">
        <v>9582</v>
      </c>
      <c r="L508" s="26"/>
      <c r="M508" s="5"/>
      <c r="N508" s="5"/>
      <c r="O508" s="5"/>
      <c r="P508" s="5"/>
      <c r="Q508" s="5">
        <v>8021320</v>
      </c>
      <c r="R508" s="5">
        <v>8021320</v>
      </c>
    </row>
    <row r="509" spans="9:33" x14ac:dyDescent="0.25">
      <c r="I509" s="27" t="s">
        <v>903</v>
      </c>
      <c r="J509" t="s">
        <v>56</v>
      </c>
      <c r="K509" t="s">
        <v>10530</v>
      </c>
      <c r="L509" s="26"/>
      <c r="M509" s="5"/>
      <c r="N509" s="5"/>
      <c r="O509" s="5"/>
      <c r="P509" s="5">
        <v>762527</v>
      </c>
      <c r="Q509" s="5"/>
      <c r="R509" s="5">
        <v>762527</v>
      </c>
    </row>
    <row r="510" spans="9:33" x14ac:dyDescent="0.25">
      <c r="I510" s="27" t="s">
        <v>903</v>
      </c>
      <c r="J510" t="s">
        <v>56</v>
      </c>
      <c r="K510" t="s">
        <v>12062</v>
      </c>
      <c r="L510" s="26"/>
      <c r="M510" s="5"/>
      <c r="N510" s="5"/>
      <c r="O510" s="5"/>
      <c r="P510" s="5"/>
      <c r="Q510" s="5">
        <v>979687</v>
      </c>
      <c r="R510" s="5">
        <v>979687</v>
      </c>
    </row>
    <row r="511" spans="9:33" x14ac:dyDescent="0.25">
      <c r="I511" s="27" t="s">
        <v>903</v>
      </c>
      <c r="J511" t="s">
        <v>56</v>
      </c>
      <c r="K511" t="s">
        <v>6341</v>
      </c>
      <c r="L511" s="26"/>
      <c r="M511" s="5"/>
      <c r="N511" s="5"/>
      <c r="O511" s="5">
        <v>1283420</v>
      </c>
      <c r="P511" s="5"/>
      <c r="Q511" s="5"/>
      <c r="R511" s="5">
        <v>1283420</v>
      </c>
    </row>
    <row r="512" spans="9:33" x14ac:dyDescent="0.25">
      <c r="I512" s="27" t="s">
        <v>903</v>
      </c>
      <c r="J512" t="s">
        <v>56</v>
      </c>
      <c r="K512" t="s">
        <v>12063</v>
      </c>
      <c r="L512" s="26"/>
      <c r="M512" s="5"/>
      <c r="N512" s="5"/>
      <c r="O512" s="5"/>
      <c r="P512" s="5"/>
      <c r="Q512" s="5">
        <v>7860508</v>
      </c>
      <c r="R512" s="5">
        <v>7860508</v>
      </c>
    </row>
    <row r="513" spans="9:18" x14ac:dyDescent="0.25">
      <c r="I513" s="27" t="s">
        <v>903</v>
      </c>
      <c r="J513" t="s">
        <v>56</v>
      </c>
      <c r="K513" t="s">
        <v>12064</v>
      </c>
      <c r="L513" s="26"/>
      <c r="M513" s="5"/>
      <c r="N513" s="5"/>
      <c r="O513" s="5"/>
      <c r="P513" s="5"/>
      <c r="Q513" s="5">
        <v>1732669</v>
      </c>
      <c r="R513" s="5">
        <v>1732669</v>
      </c>
    </row>
    <row r="514" spans="9:18" x14ac:dyDescent="0.25">
      <c r="I514" s="27" t="s">
        <v>903</v>
      </c>
      <c r="J514" t="s">
        <v>56</v>
      </c>
      <c r="K514" t="s">
        <v>12065</v>
      </c>
      <c r="L514" s="26"/>
      <c r="M514" s="5"/>
      <c r="N514" s="5"/>
      <c r="O514" s="5"/>
      <c r="P514" s="5"/>
      <c r="Q514" s="5">
        <v>1075022</v>
      </c>
      <c r="R514" s="5">
        <v>1075022</v>
      </c>
    </row>
    <row r="515" spans="9:18" x14ac:dyDescent="0.25">
      <c r="I515" s="27" t="s">
        <v>904</v>
      </c>
      <c r="J515" t="s">
        <v>838</v>
      </c>
      <c r="K515" t="s">
        <v>3352</v>
      </c>
      <c r="L515" s="26"/>
      <c r="M515" s="5">
        <v>-3549188</v>
      </c>
      <c r="N515" s="5"/>
      <c r="O515" s="5"/>
      <c r="P515" s="5"/>
      <c r="Q515" s="5"/>
      <c r="R515" s="5">
        <v>-3549188</v>
      </c>
    </row>
    <row r="516" spans="9:18" x14ac:dyDescent="0.25">
      <c r="I516" s="27" t="s">
        <v>904</v>
      </c>
      <c r="J516" t="s">
        <v>56</v>
      </c>
      <c r="K516" t="s">
        <v>1343</v>
      </c>
      <c r="L516" s="26">
        <v>-5753880</v>
      </c>
      <c r="M516" s="5">
        <v>-2879620</v>
      </c>
      <c r="N516" s="5"/>
      <c r="O516" s="5">
        <v>-11496028</v>
      </c>
      <c r="P516" s="5">
        <v>-2907750</v>
      </c>
      <c r="Q516" s="5">
        <v>-2938148</v>
      </c>
      <c r="R516" s="5">
        <v>-25975426</v>
      </c>
    </row>
    <row r="517" spans="9:18" x14ac:dyDescent="0.25">
      <c r="I517" s="27" t="s">
        <v>904</v>
      </c>
      <c r="J517" t="s">
        <v>56</v>
      </c>
      <c r="K517" t="s">
        <v>6311</v>
      </c>
      <c r="L517" s="26"/>
      <c r="M517" s="5"/>
      <c r="N517" s="5"/>
      <c r="O517" s="5"/>
      <c r="P517" s="5">
        <v>-8024040</v>
      </c>
      <c r="Q517" s="5"/>
      <c r="R517" s="5">
        <v>-8024040</v>
      </c>
    </row>
    <row r="518" spans="9:18" x14ac:dyDescent="0.25">
      <c r="I518" s="27" t="s">
        <v>904</v>
      </c>
      <c r="J518" t="s">
        <v>56</v>
      </c>
      <c r="K518" t="s">
        <v>2301</v>
      </c>
      <c r="L518" s="26">
        <v>-7945592</v>
      </c>
      <c r="M518" s="5"/>
      <c r="N518" s="5"/>
      <c r="O518" s="5"/>
      <c r="P518" s="5"/>
      <c r="Q518" s="5"/>
      <c r="R518" s="5">
        <v>-7945592</v>
      </c>
    </row>
    <row r="519" spans="9:18" x14ac:dyDescent="0.25">
      <c r="I519" s="27" t="s">
        <v>904</v>
      </c>
      <c r="J519" t="s">
        <v>56</v>
      </c>
      <c r="K519" t="s">
        <v>2879</v>
      </c>
      <c r="L519" s="26"/>
      <c r="M519" s="5">
        <v>-7941214</v>
      </c>
      <c r="N519" s="5"/>
      <c r="O519" s="5"/>
      <c r="P519" s="5"/>
      <c r="Q519" s="5"/>
      <c r="R519" s="5">
        <v>-7941214</v>
      </c>
    </row>
    <row r="520" spans="9:18" x14ac:dyDescent="0.25">
      <c r="I520" s="27" t="s">
        <v>904</v>
      </c>
      <c r="J520" t="s">
        <v>56</v>
      </c>
      <c r="K520" t="s">
        <v>4668</v>
      </c>
      <c r="L520" s="26"/>
      <c r="M520" s="5"/>
      <c r="N520" s="5">
        <v>-7958126</v>
      </c>
      <c r="O520" s="5"/>
      <c r="P520" s="5"/>
      <c r="Q520" s="5"/>
      <c r="R520" s="5">
        <v>-7958126</v>
      </c>
    </row>
    <row r="521" spans="9:18" x14ac:dyDescent="0.25">
      <c r="I521" s="27" t="s">
        <v>904</v>
      </c>
      <c r="J521" t="s">
        <v>56</v>
      </c>
      <c r="K521" t="s">
        <v>6266</v>
      </c>
      <c r="L521" s="26"/>
      <c r="M521" s="5"/>
      <c r="N521" s="5"/>
      <c r="O521" s="5">
        <v>-7968344</v>
      </c>
      <c r="P521" s="5"/>
      <c r="Q521" s="5"/>
      <c r="R521" s="5">
        <v>-7968344</v>
      </c>
    </row>
    <row r="522" spans="9:18" x14ac:dyDescent="0.25">
      <c r="I522" s="27" t="s">
        <v>904</v>
      </c>
      <c r="J522" t="s">
        <v>56</v>
      </c>
      <c r="K522" t="s">
        <v>10520</v>
      </c>
      <c r="L522" s="26"/>
      <c r="M522" s="5"/>
      <c r="N522" s="5"/>
      <c r="O522" s="5"/>
      <c r="P522" s="5"/>
      <c r="Q522" s="5">
        <v>-8122138</v>
      </c>
      <c r="R522" s="5">
        <v>-8122138</v>
      </c>
    </row>
    <row r="523" spans="9:18" x14ac:dyDescent="0.25">
      <c r="I523" s="27" t="s">
        <v>904</v>
      </c>
      <c r="J523" t="s">
        <v>56</v>
      </c>
      <c r="K523" t="s">
        <v>1602</v>
      </c>
      <c r="L523" s="26">
        <v>-8263018</v>
      </c>
      <c r="M523" s="5">
        <v>-9614294</v>
      </c>
      <c r="N523" s="5">
        <v>-5739776</v>
      </c>
      <c r="O523" s="5">
        <v>-6898195</v>
      </c>
      <c r="P523" s="5"/>
      <c r="Q523" s="5"/>
      <c r="R523" s="5">
        <v>-30515283</v>
      </c>
    </row>
    <row r="524" spans="9:18" x14ac:dyDescent="0.25">
      <c r="I524" s="27" t="s">
        <v>904</v>
      </c>
      <c r="J524" t="s">
        <v>56</v>
      </c>
      <c r="K524" t="s">
        <v>1019</v>
      </c>
      <c r="L524" s="26">
        <v>-4910984</v>
      </c>
      <c r="M524" s="5"/>
      <c r="N524" s="5"/>
      <c r="O524" s="5"/>
      <c r="P524" s="5"/>
      <c r="Q524" s="5"/>
      <c r="R524" s="5">
        <v>-4910984</v>
      </c>
    </row>
    <row r="525" spans="9:18" x14ac:dyDescent="0.25">
      <c r="I525" s="27" t="s">
        <v>904</v>
      </c>
      <c r="J525" t="s">
        <v>56</v>
      </c>
      <c r="K525" t="s">
        <v>1172</v>
      </c>
      <c r="L525" s="26">
        <v>-2498748</v>
      </c>
      <c r="M525" s="5"/>
      <c r="N525" s="5"/>
      <c r="O525" s="5"/>
      <c r="P525" s="5"/>
      <c r="Q525" s="5"/>
      <c r="R525" s="5">
        <v>-2498748</v>
      </c>
    </row>
    <row r="526" spans="9:18" x14ac:dyDescent="0.25">
      <c r="I526" s="27" t="s">
        <v>904</v>
      </c>
      <c r="J526" t="s">
        <v>56</v>
      </c>
      <c r="K526" t="s">
        <v>1419</v>
      </c>
      <c r="L526" s="26">
        <v>-1256714</v>
      </c>
      <c r="M526" s="5"/>
      <c r="N526" s="5"/>
      <c r="O526" s="5"/>
      <c r="P526" s="5"/>
      <c r="Q526" s="5"/>
      <c r="R526" s="5">
        <v>-1256714</v>
      </c>
    </row>
    <row r="527" spans="9:18" x14ac:dyDescent="0.25">
      <c r="I527" s="27" t="s">
        <v>904</v>
      </c>
      <c r="J527" t="s">
        <v>56</v>
      </c>
      <c r="K527" t="s">
        <v>1521</v>
      </c>
      <c r="L527" s="26">
        <v>-4391556</v>
      </c>
      <c r="M527" s="5"/>
      <c r="N527" s="5"/>
      <c r="O527" s="5"/>
      <c r="P527" s="5"/>
      <c r="Q527" s="5"/>
      <c r="R527" s="5">
        <v>-4391556</v>
      </c>
    </row>
    <row r="528" spans="9:18" x14ac:dyDescent="0.25">
      <c r="I528" s="27" t="s">
        <v>904</v>
      </c>
      <c r="J528" t="s">
        <v>56</v>
      </c>
      <c r="K528" t="s">
        <v>1770</v>
      </c>
      <c r="L528" s="26">
        <v>-1267697</v>
      </c>
      <c r="M528" s="5"/>
      <c r="N528" s="5"/>
      <c r="O528" s="5"/>
      <c r="P528" s="5"/>
      <c r="Q528" s="5"/>
      <c r="R528" s="5">
        <v>-1267697</v>
      </c>
    </row>
    <row r="529" spans="9:18" x14ac:dyDescent="0.25">
      <c r="I529" s="27" t="s">
        <v>904</v>
      </c>
      <c r="J529" t="s">
        <v>56</v>
      </c>
      <c r="K529" t="s">
        <v>2298</v>
      </c>
      <c r="L529" s="26">
        <v>-1587584</v>
      </c>
      <c r="M529" s="5"/>
      <c r="N529" s="5"/>
      <c r="O529" s="5"/>
      <c r="P529" s="5"/>
      <c r="Q529" s="5"/>
      <c r="R529" s="5">
        <v>-1587584</v>
      </c>
    </row>
    <row r="530" spans="9:18" x14ac:dyDescent="0.25">
      <c r="I530" s="27" t="s">
        <v>904</v>
      </c>
      <c r="J530" t="s">
        <v>56</v>
      </c>
      <c r="K530" t="s">
        <v>3198</v>
      </c>
      <c r="L530" s="26"/>
      <c r="M530" s="5">
        <v>-5720341</v>
      </c>
      <c r="N530" s="5"/>
      <c r="O530" s="5"/>
      <c r="P530" s="5"/>
      <c r="Q530" s="5"/>
      <c r="R530" s="5">
        <v>-5720341</v>
      </c>
    </row>
    <row r="531" spans="9:18" x14ac:dyDescent="0.25">
      <c r="I531" s="27" t="s">
        <v>904</v>
      </c>
      <c r="J531" t="s">
        <v>56</v>
      </c>
      <c r="K531" t="s">
        <v>6268</v>
      </c>
      <c r="L531" s="26"/>
      <c r="M531" s="5"/>
      <c r="N531" s="5"/>
      <c r="O531" s="5">
        <v>-8472774</v>
      </c>
      <c r="P531" s="5"/>
      <c r="Q531" s="5"/>
      <c r="R531" s="5">
        <v>-8472774</v>
      </c>
    </row>
    <row r="532" spans="9:18" x14ac:dyDescent="0.25">
      <c r="I532" s="27" t="s">
        <v>904</v>
      </c>
      <c r="J532" t="s">
        <v>56</v>
      </c>
      <c r="K532" t="s">
        <v>6269</v>
      </c>
      <c r="L532" s="26"/>
      <c r="M532" s="5"/>
      <c r="N532" s="5"/>
      <c r="O532" s="5"/>
      <c r="P532" s="5">
        <v>-1921303</v>
      </c>
      <c r="Q532" s="5"/>
      <c r="R532" s="5">
        <v>-1921303</v>
      </c>
    </row>
    <row r="533" spans="9:18" x14ac:dyDescent="0.25">
      <c r="I533" s="27" t="s">
        <v>904</v>
      </c>
      <c r="J533" t="s">
        <v>56</v>
      </c>
      <c r="K533" t="s">
        <v>10521</v>
      </c>
      <c r="L533" s="26"/>
      <c r="M533" s="5"/>
      <c r="N533" s="5"/>
      <c r="O533" s="5"/>
      <c r="P533" s="5"/>
      <c r="Q533" s="5">
        <v>-3423997</v>
      </c>
      <c r="R533" s="5">
        <v>-3423997</v>
      </c>
    </row>
    <row r="534" spans="9:18" x14ac:dyDescent="0.25">
      <c r="I534" s="27" t="s">
        <v>904</v>
      </c>
      <c r="J534" t="s">
        <v>56</v>
      </c>
      <c r="K534" t="s">
        <v>880</v>
      </c>
      <c r="L534" s="26">
        <v>-881301</v>
      </c>
      <c r="M534" s="5"/>
      <c r="N534" s="5"/>
      <c r="O534" s="5"/>
      <c r="P534" s="5"/>
      <c r="Q534" s="5"/>
      <c r="R534" s="5">
        <v>-881301</v>
      </c>
    </row>
    <row r="535" spans="9:18" x14ac:dyDescent="0.25">
      <c r="I535" s="27" t="s">
        <v>904</v>
      </c>
      <c r="J535" t="s">
        <v>56</v>
      </c>
      <c r="K535" t="s">
        <v>881</v>
      </c>
      <c r="L535" s="26">
        <v>-5973483</v>
      </c>
      <c r="M535" s="5"/>
      <c r="N535" s="5"/>
      <c r="O535" s="5"/>
      <c r="P535" s="5"/>
      <c r="Q535" s="5"/>
      <c r="R535" s="5">
        <v>-5973483</v>
      </c>
    </row>
    <row r="536" spans="9:18" x14ac:dyDescent="0.25">
      <c r="I536" s="27" t="s">
        <v>904</v>
      </c>
      <c r="J536" t="s">
        <v>56</v>
      </c>
      <c r="K536" t="s">
        <v>882</v>
      </c>
      <c r="L536" s="26">
        <v>-3275803</v>
      </c>
      <c r="M536" s="5"/>
      <c r="N536" s="5"/>
      <c r="O536" s="5"/>
      <c r="P536" s="5"/>
      <c r="Q536" s="5"/>
      <c r="R536" s="5">
        <v>-3275803</v>
      </c>
    </row>
    <row r="537" spans="9:18" x14ac:dyDescent="0.25">
      <c r="I537" s="27" t="s">
        <v>904</v>
      </c>
      <c r="J537" t="s">
        <v>56</v>
      </c>
      <c r="K537" t="s">
        <v>883</v>
      </c>
      <c r="L537" s="26">
        <v>-2405320</v>
      </c>
      <c r="M537" s="5">
        <v>-4910984</v>
      </c>
      <c r="N537" s="5"/>
      <c r="O537" s="5"/>
      <c r="P537" s="5"/>
      <c r="Q537" s="5"/>
      <c r="R537" s="5">
        <v>-7316304</v>
      </c>
    </row>
    <row r="538" spans="9:18" x14ac:dyDescent="0.25">
      <c r="I538" s="27" t="s">
        <v>904</v>
      </c>
      <c r="J538" t="s">
        <v>56</v>
      </c>
      <c r="K538" t="s">
        <v>1344</v>
      </c>
      <c r="L538" s="26">
        <v>-10143703</v>
      </c>
      <c r="M538" s="5"/>
      <c r="N538" s="5"/>
      <c r="O538" s="5"/>
      <c r="P538" s="5"/>
      <c r="Q538" s="5"/>
      <c r="R538" s="5">
        <v>-10143703</v>
      </c>
    </row>
    <row r="539" spans="9:18" x14ac:dyDescent="0.25">
      <c r="I539" s="27" t="s">
        <v>904</v>
      </c>
      <c r="J539" t="s">
        <v>56</v>
      </c>
      <c r="K539" t="s">
        <v>6312</v>
      </c>
      <c r="L539" s="26"/>
      <c r="M539" s="5"/>
      <c r="N539" s="5"/>
      <c r="O539" s="5"/>
      <c r="P539" s="5">
        <v>-3630878</v>
      </c>
      <c r="Q539" s="5"/>
      <c r="R539" s="5">
        <v>-3630878</v>
      </c>
    </row>
    <row r="540" spans="9:18" x14ac:dyDescent="0.25">
      <c r="I540" s="27" t="s">
        <v>904</v>
      </c>
      <c r="J540" t="s">
        <v>56</v>
      </c>
      <c r="K540" t="s">
        <v>4669</v>
      </c>
      <c r="L540" s="26"/>
      <c r="M540" s="5"/>
      <c r="N540" s="5">
        <v>-1670968</v>
      </c>
      <c r="O540" s="5"/>
      <c r="P540" s="5"/>
      <c r="Q540" s="5"/>
      <c r="R540" s="5">
        <v>-1670968</v>
      </c>
    </row>
    <row r="541" spans="9:18" x14ac:dyDescent="0.25">
      <c r="I541" s="27" t="s">
        <v>904</v>
      </c>
      <c r="J541" t="s">
        <v>56</v>
      </c>
      <c r="K541" t="s">
        <v>1645</v>
      </c>
      <c r="L541" s="26">
        <v>-52713343</v>
      </c>
      <c r="M541" s="5"/>
      <c r="N541" s="5"/>
      <c r="O541" s="5"/>
      <c r="P541" s="5"/>
      <c r="Q541" s="5"/>
      <c r="R541" s="5">
        <v>-52713343</v>
      </c>
    </row>
    <row r="542" spans="9:18" x14ac:dyDescent="0.25">
      <c r="I542" s="27" t="s">
        <v>904</v>
      </c>
      <c r="J542" t="s">
        <v>56</v>
      </c>
      <c r="K542" t="s">
        <v>1421</v>
      </c>
      <c r="L542" s="26">
        <v>-1335681</v>
      </c>
      <c r="M542" s="5"/>
      <c r="N542" s="5"/>
      <c r="O542" s="5"/>
      <c r="P542" s="5"/>
      <c r="Q542" s="5"/>
      <c r="R542" s="5">
        <v>-1335681</v>
      </c>
    </row>
    <row r="543" spans="9:18" x14ac:dyDescent="0.25">
      <c r="I543" s="27" t="s">
        <v>904</v>
      </c>
      <c r="J543" t="s">
        <v>56</v>
      </c>
      <c r="K543" t="s">
        <v>1523</v>
      </c>
      <c r="L543" s="26">
        <v>-8352285</v>
      </c>
      <c r="M543" s="5"/>
      <c r="N543" s="5"/>
      <c r="O543" s="5"/>
      <c r="P543" s="5"/>
      <c r="Q543" s="5"/>
      <c r="R543" s="5">
        <v>-8352285</v>
      </c>
    </row>
    <row r="544" spans="9:18" x14ac:dyDescent="0.25">
      <c r="I544" s="27" t="s">
        <v>904</v>
      </c>
      <c r="J544" t="s">
        <v>56</v>
      </c>
      <c r="K544" t="s">
        <v>1603</v>
      </c>
      <c r="L544" s="26">
        <v>-4697629</v>
      </c>
      <c r="M544" s="5"/>
      <c r="N544" s="5"/>
      <c r="O544" s="5"/>
      <c r="P544" s="5"/>
      <c r="Q544" s="5"/>
      <c r="R544" s="5">
        <v>-4697629</v>
      </c>
    </row>
    <row r="545" spans="9:18" x14ac:dyDescent="0.25">
      <c r="I545" s="27" t="s">
        <v>904</v>
      </c>
      <c r="J545" t="s">
        <v>56</v>
      </c>
      <c r="K545" t="s">
        <v>1768</v>
      </c>
      <c r="L545" s="26">
        <v>-6714463</v>
      </c>
      <c r="M545" s="5"/>
      <c r="N545" s="5"/>
      <c r="O545" s="5"/>
      <c r="P545" s="5"/>
      <c r="Q545" s="5"/>
      <c r="R545" s="5">
        <v>-6714463</v>
      </c>
    </row>
    <row r="546" spans="9:18" x14ac:dyDescent="0.25">
      <c r="I546" s="27" t="s">
        <v>904</v>
      </c>
      <c r="J546" t="s">
        <v>56</v>
      </c>
      <c r="K546" t="s">
        <v>2194</v>
      </c>
      <c r="L546" s="26">
        <v>-4379275</v>
      </c>
      <c r="M546" s="5"/>
      <c r="N546" s="5"/>
      <c r="O546" s="5"/>
      <c r="P546" s="5"/>
      <c r="Q546" s="5"/>
      <c r="R546" s="5">
        <v>-4379275</v>
      </c>
    </row>
    <row r="547" spans="9:18" x14ac:dyDescent="0.25">
      <c r="I547" s="27" t="s">
        <v>904</v>
      </c>
      <c r="J547" t="s">
        <v>56</v>
      </c>
      <c r="K547" t="s">
        <v>2302</v>
      </c>
      <c r="L547" s="26">
        <v>-11121656</v>
      </c>
      <c r="M547" s="5"/>
      <c r="N547" s="5"/>
      <c r="O547" s="5"/>
      <c r="P547" s="5"/>
      <c r="Q547" s="5"/>
      <c r="R547" s="5">
        <v>-11121656</v>
      </c>
    </row>
    <row r="548" spans="9:18" x14ac:dyDescent="0.25">
      <c r="I548" s="27" t="s">
        <v>904</v>
      </c>
      <c r="J548" t="s">
        <v>56</v>
      </c>
      <c r="K548" t="s">
        <v>2303</v>
      </c>
      <c r="L548" s="26">
        <v>-8768137</v>
      </c>
      <c r="M548" s="5"/>
      <c r="N548" s="5"/>
      <c r="O548" s="5"/>
      <c r="P548" s="5"/>
      <c r="Q548" s="5"/>
      <c r="R548" s="5">
        <v>-8768137</v>
      </c>
    </row>
    <row r="549" spans="9:18" x14ac:dyDescent="0.25">
      <c r="I549" s="27" t="s">
        <v>904</v>
      </c>
      <c r="J549" t="s">
        <v>56</v>
      </c>
      <c r="K549" t="s">
        <v>3091</v>
      </c>
      <c r="L549" s="26"/>
      <c r="M549" s="5">
        <v>-3714936</v>
      </c>
      <c r="N549" s="5"/>
      <c r="O549" s="5"/>
      <c r="P549" s="5"/>
      <c r="Q549" s="5"/>
      <c r="R549" s="5">
        <v>-3714936</v>
      </c>
    </row>
    <row r="550" spans="9:18" x14ac:dyDescent="0.25">
      <c r="I550" s="27" t="s">
        <v>904</v>
      </c>
      <c r="J550" t="s">
        <v>56</v>
      </c>
      <c r="K550" t="s">
        <v>4656</v>
      </c>
      <c r="L550" s="26"/>
      <c r="M550" s="5"/>
      <c r="N550" s="5">
        <v>-5063729</v>
      </c>
      <c r="O550" s="5"/>
      <c r="P550" s="5"/>
      <c r="Q550" s="5"/>
      <c r="R550" s="5">
        <v>-5063729</v>
      </c>
    </row>
    <row r="551" spans="9:18" x14ac:dyDescent="0.25">
      <c r="I551" s="27" t="s">
        <v>904</v>
      </c>
      <c r="J551" t="s">
        <v>56</v>
      </c>
      <c r="K551" t="s">
        <v>6021</v>
      </c>
      <c r="L551" s="26"/>
      <c r="M551" s="5"/>
      <c r="N551" s="5"/>
      <c r="O551" s="5">
        <v>-4063469</v>
      </c>
      <c r="P551" s="5"/>
      <c r="Q551" s="5"/>
      <c r="R551" s="5">
        <v>-4063469</v>
      </c>
    </row>
    <row r="552" spans="9:18" x14ac:dyDescent="0.25">
      <c r="I552" s="27" t="s">
        <v>904</v>
      </c>
      <c r="J552" t="s">
        <v>56</v>
      </c>
      <c r="K552" t="s">
        <v>6270</v>
      </c>
      <c r="L552" s="26"/>
      <c r="M552" s="5"/>
      <c r="N552" s="5"/>
      <c r="O552" s="5"/>
      <c r="P552" s="5">
        <v>-6449295</v>
      </c>
      <c r="Q552" s="5"/>
      <c r="R552" s="5">
        <v>-6449295</v>
      </c>
    </row>
    <row r="553" spans="9:18" x14ac:dyDescent="0.25">
      <c r="I553" s="27" t="s">
        <v>904</v>
      </c>
      <c r="J553" t="s">
        <v>56</v>
      </c>
      <c r="K553" t="s">
        <v>10320</v>
      </c>
      <c r="L553" s="26"/>
      <c r="M553" s="5"/>
      <c r="N553" s="5"/>
      <c r="O553" s="5"/>
      <c r="P553" s="5"/>
      <c r="Q553" s="5">
        <v>-343326</v>
      </c>
      <c r="R553" s="5">
        <v>-343326</v>
      </c>
    </row>
    <row r="554" spans="9:18" x14ac:dyDescent="0.25">
      <c r="I554" s="27" t="s">
        <v>904</v>
      </c>
      <c r="J554" t="s">
        <v>56</v>
      </c>
      <c r="K554" t="s">
        <v>2190</v>
      </c>
      <c r="L554" s="26">
        <v>-3032735</v>
      </c>
      <c r="M554" s="5"/>
      <c r="N554" s="5"/>
      <c r="O554" s="5"/>
      <c r="P554" s="5"/>
      <c r="Q554" s="5"/>
      <c r="R554" s="5">
        <v>-3032735</v>
      </c>
    </row>
    <row r="555" spans="9:18" x14ac:dyDescent="0.25">
      <c r="I555" s="27" t="s">
        <v>904</v>
      </c>
      <c r="J555" t="s">
        <v>56</v>
      </c>
      <c r="K555" t="s">
        <v>6313</v>
      </c>
      <c r="L555" s="26"/>
      <c r="M555" s="5"/>
      <c r="N555" s="5"/>
      <c r="O555" s="5">
        <v>-1354618</v>
      </c>
      <c r="P555" s="5"/>
      <c r="Q555" s="5"/>
      <c r="R555" s="5">
        <v>-1354618</v>
      </c>
    </row>
    <row r="556" spans="9:18" x14ac:dyDescent="0.25">
      <c r="I556" s="27" t="s">
        <v>904</v>
      </c>
      <c r="J556" t="s">
        <v>56</v>
      </c>
      <c r="K556" s="27" t="s">
        <v>1342</v>
      </c>
      <c r="L556" s="26">
        <v>-4886067</v>
      </c>
      <c r="M556" s="5">
        <v>0</v>
      </c>
      <c r="N556" s="5"/>
      <c r="O556" s="5"/>
      <c r="P556" s="5"/>
      <c r="Q556" s="5"/>
      <c r="R556" s="5">
        <v>-4886067</v>
      </c>
    </row>
    <row r="557" spans="9:18" x14ac:dyDescent="0.25">
      <c r="I557" s="27" t="s">
        <v>904</v>
      </c>
      <c r="J557" t="s">
        <v>56</v>
      </c>
      <c r="K557" t="s">
        <v>630</v>
      </c>
      <c r="L557" s="26">
        <v>-2936463</v>
      </c>
      <c r="M557" s="5">
        <v>-1469599</v>
      </c>
      <c r="N557" s="5"/>
      <c r="O557" s="5">
        <v>-4410607</v>
      </c>
      <c r="P557" s="5">
        <v>-1483955</v>
      </c>
      <c r="Q557" s="5">
        <v>-1499469</v>
      </c>
      <c r="R557" s="5">
        <v>-11800093</v>
      </c>
    </row>
    <row r="558" spans="9:18" x14ac:dyDescent="0.25">
      <c r="I558" s="27" t="s">
        <v>904</v>
      </c>
      <c r="J558" t="s">
        <v>56</v>
      </c>
      <c r="K558" t="s">
        <v>1771</v>
      </c>
      <c r="L558" s="26">
        <v>-1342685</v>
      </c>
      <c r="M558" s="5"/>
      <c r="N558" s="5"/>
      <c r="O558" s="5"/>
      <c r="P558" s="5"/>
      <c r="Q558" s="5"/>
      <c r="R558" s="5">
        <v>-1342685</v>
      </c>
    </row>
    <row r="559" spans="9:18" x14ac:dyDescent="0.25">
      <c r="I559" s="27" t="s">
        <v>904</v>
      </c>
      <c r="J559" t="s">
        <v>56</v>
      </c>
      <c r="K559" t="s">
        <v>2304</v>
      </c>
      <c r="L559" s="26">
        <v>-1010912</v>
      </c>
      <c r="M559" s="5"/>
      <c r="N559" s="5"/>
      <c r="O559" s="5">
        <v>-1015964</v>
      </c>
      <c r="P559" s="5"/>
      <c r="Q559" s="5"/>
      <c r="R559" s="5">
        <v>-2026876</v>
      </c>
    </row>
    <row r="560" spans="9:18" x14ac:dyDescent="0.25">
      <c r="I560" s="27" t="s">
        <v>904</v>
      </c>
      <c r="J560" t="s">
        <v>56</v>
      </c>
      <c r="K560" t="s">
        <v>1113</v>
      </c>
      <c r="L560" s="26">
        <v>-344639</v>
      </c>
      <c r="M560" s="5"/>
      <c r="N560" s="5"/>
      <c r="O560" s="5"/>
      <c r="P560" s="5"/>
      <c r="Q560" s="5"/>
      <c r="R560" s="5">
        <v>-344639</v>
      </c>
    </row>
    <row r="561" spans="9:18" x14ac:dyDescent="0.25">
      <c r="I561" s="27" t="s">
        <v>904</v>
      </c>
      <c r="J561" t="s">
        <v>56</v>
      </c>
      <c r="K561" t="s">
        <v>1277</v>
      </c>
      <c r="L561" s="26">
        <v>-1741908</v>
      </c>
      <c r="M561" s="5"/>
      <c r="N561" s="5"/>
      <c r="O561" s="5"/>
      <c r="P561" s="5"/>
      <c r="Q561" s="5"/>
      <c r="R561" s="5">
        <v>-1741908</v>
      </c>
    </row>
    <row r="562" spans="9:18" x14ac:dyDescent="0.25">
      <c r="I562" s="27" t="s">
        <v>904</v>
      </c>
      <c r="J562" t="s">
        <v>56</v>
      </c>
      <c r="K562" t="s">
        <v>1345</v>
      </c>
      <c r="L562" s="26">
        <v>-1395414</v>
      </c>
      <c r="M562" s="5"/>
      <c r="N562" s="5"/>
      <c r="O562" s="5"/>
      <c r="P562" s="5"/>
      <c r="Q562" s="5"/>
      <c r="R562" s="5">
        <v>-1395414</v>
      </c>
    </row>
    <row r="563" spans="9:18" x14ac:dyDescent="0.25">
      <c r="I563" s="27" t="s">
        <v>904</v>
      </c>
      <c r="J563" t="s">
        <v>56</v>
      </c>
      <c r="K563" t="s">
        <v>1772</v>
      </c>
      <c r="L563" s="26">
        <v>-2108533</v>
      </c>
      <c r="M563" s="5"/>
      <c r="N563" s="5"/>
      <c r="O563" s="5"/>
      <c r="P563" s="5"/>
      <c r="Q563" s="5"/>
      <c r="R563" s="5">
        <v>-2108533</v>
      </c>
    </row>
    <row r="564" spans="9:18" x14ac:dyDescent="0.25">
      <c r="I564" s="27" t="s">
        <v>904</v>
      </c>
      <c r="J564" t="s">
        <v>56</v>
      </c>
      <c r="K564" t="s">
        <v>2193</v>
      </c>
      <c r="L564" s="26">
        <v>-655573</v>
      </c>
      <c r="M564" s="5"/>
      <c r="N564" s="5"/>
      <c r="O564" s="5"/>
      <c r="P564" s="5"/>
      <c r="Q564" s="5"/>
      <c r="R564" s="5">
        <v>-655573</v>
      </c>
    </row>
    <row r="565" spans="9:18" x14ac:dyDescent="0.25">
      <c r="I565" s="27" t="s">
        <v>904</v>
      </c>
      <c r="J565" t="s">
        <v>56</v>
      </c>
      <c r="K565" t="s">
        <v>2305</v>
      </c>
      <c r="L565" s="26">
        <v>-2822624</v>
      </c>
      <c r="M565" s="5"/>
      <c r="N565" s="5"/>
      <c r="O565" s="5"/>
      <c r="P565" s="5"/>
      <c r="Q565" s="5"/>
      <c r="R565" s="5">
        <v>-2822624</v>
      </c>
    </row>
    <row r="566" spans="9:18" x14ac:dyDescent="0.25">
      <c r="I566" s="27" t="s">
        <v>904</v>
      </c>
      <c r="J566" t="s">
        <v>56</v>
      </c>
      <c r="K566" t="s">
        <v>3111</v>
      </c>
      <c r="L566" s="26"/>
      <c r="M566" s="5">
        <v>-2830269</v>
      </c>
      <c r="N566" s="5"/>
      <c r="O566" s="5"/>
      <c r="P566" s="5"/>
      <c r="Q566" s="5"/>
      <c r="R566" s="5">
        <v>-2830269</v>
      </c>
    </row>
    <row r="567" spans="9:18" x14ac:dyDescent="0.25">
      <c r="I567" s="27" t="s">
        <v>904</v>
      </c>
      <c r="J567" t="s">
        <v>56</v>
      </c>
      <c r="K567" t="s">
        <v>4670</v>
      </c>
      <c r="L567" s="26"/>
      <c r="M567" s="5"/>
      <c r="N567" s="5">
        <v>-1409314</v>
      </c>
      <c r="O567" s="5"/>
      <c r="P567" s="5"/>
      <c r="Q567" s="5"/>
      <c r="R567" s="5">
        <v>-1409314</v>
      </c>
    </row>
    <row r="568" spans="9:18" x14ac:dyDescent="0.25">
      <c r="I568" s="27" t="s">
        <v>904</v>
      </c>
      <c r="J568" t="s">
        <v>56</v>
      </c>
      <c r="K568" t="s">
        <v>6314</v>
      </c>
      <c r="L568" s="26"/>
      <c r="M568" s="5"/>
      <c r="N568" s="5"/>
      <c r="O568" s="5">
        <v>-2476230</v>
      </c>
      <c r="P568" s="5"/>
      <c r="Q568" s="5"/>
      <c r="R568" s="5">
        <v>-2476230</v>
      </c>
    </row>
    <row r="569" spans="9:18" x14ac:dyDescent="0.25">
      <c r="I569" s="27" t="s">
        <v>904</v>
      </c>
      <c r="J569" t="s">
        <v>56</v>
      </c>
      <c r="K569" t="s">
        <v>10522</v>
      </c>
      <c r="L569" s="26"/>
      <c r="M569" s="5"/>
      <c r="N569" s="5"/>
      <c r="O569" s="5"/>
      <c r="P569" s="5"/>
      <c r="Q569" s="5">
        <v>-2151795</v>
      </c>
      <c r="R569" s="5">
        <v>-2151795</v>
      </c>
    </row>
    <row r="570" spans="9:18" x14ac:dyDescent="0.25">
      <c r="I570" s="27" t="s">
        <v>904</v>
      </c>
      <c r="J570" t="s">
        <v>56</v>
      </c>
      <c r="K570" t="s">
        <v>6315</v>
      </c>
      <c r="L570" s="26"/>
      <c r="M570" s="5"/>
      <c r="N570" s="5"/>
      <c r="O570" s="5"/>
      <c r="P570" s="5">
        <v>-3210431</v>
      </c>
      <c r="Q570" s="5"/>
      <c r="R570" s="5">
        <v>-3210431</v>
      </c>
    </row>
    <row r="571" spans="9:18" x14ac:dyDescent="0.25">
      <c r="I571" s="27" t="s">
        <v>904</v>
      </c>
      <c r="J571" t="s">
        <v>56</v>
      </c>
      <c r="K571" t="s">
        <v>1604</v>
      </c>
      <c r="L571" s="26">
        <v>-8737490</v>
      </c>
      <c r="M571" s="5"/>
      <c r="N571" s="5"/>
      <c r="O571" s="5"/>
      <c r="P571" s="5"/>
      <c r="Q571" s="5"/>
      <c r="R571" s="5">
        <v>-8737490</v>
      </c>
    </row>
    <row r="572" spans="9:18" x14ac:dyDescent="0.25">
      <c r="I572" s="27" t="s">
        <v>904</v>
      </c>
      <c r="J572" t="s">
        <v>56</v>
      </c>
      <c r="K572" t="s">
        <v>6316</v>
      </c>
      <c r="L572" s="26"/>
      <c r="M572" s="5"/>
      <c r="N572" s="5"/>
      <c r="O572" s="5"/>
      <c r="P572" s="5">
        <v>-2480119</v>
      </c>
      <c r="Q572" s="5"/>
      <c r="R572" s="5">
        <v>-2480119</v>
      </c>
    </row>
    <row r="573" spans="9:18" x14ac:dyDescent="0.25">
      <c r="I573" s="27" t="s">
        <v>904</v>
      </c>
      <c r="J573" t="s">
        <v>56</v>
      </c>
      <c r="K573" t="s">
        <v>970</v>
      </c>
      <c r="L573" s="26">
        <v>-7368894</v>
      </c>
      <c r="M573" s="5"/>
      <c r="N573" s="5">
        <v>-9464546</v>
      </c>
      <c r="O573" s="5"/>
      <c r="P573" s="5"/>
      <c r="Q573" s="5"/>
      <c r="R573" s="5">
        <v>-16833440</v>
      </c>
    </row>
    <row r="574" spans="9:18" x14ac:dyDescent="0.25">
      <c r="I574" s="27" t="s">
        <v>904</v>
      </c>
      <c r="J574" t="s">
        <v>56</v>
      </c>
      <c r="K574" t="s">
        <v>1578</v>
      </c>
      <c r="L574" s="26">
        <v>-10168340</v>
      </c>
      <c r="M574" s="5"/>
      <c r="N574" s="5"/>
      <c r="O574" s="5"/>
      <c r="P574" s="5">
        <v>-10168340</v>
      </c>
      <c r="Q574" s="5"/>
      <c r="R574" s="5">
        <v>-20336680</v>
      </c>
    </row>
    <row r="575" spans="9:18" x14ac:dyDescent="0.25">
      <c r="I575" s="27" t="s">
        <v>904</v>
      </c>
      <c r="J575" t="s">
        <v>56</v>
      </c>
      <c r="K575" t="s">
        <v>6317</v>
      </c>
      <c r="L575" s="26"/>
      <c r="M575" s="5"/>
      <c r="N575" s="5"/>
      <c r="O575" s="5"/>
      <c r="P575" s="5">
        <v>-3152402</v>
      </c>
      <c r="Q575" s="5">
        <v>-3152402</v>
      </c>
      <c r="R575" s="5">
        <v>-6304804</v>
      </c>
    </row>
    <row r="576" spans="9:18" x14ac:dyDescent="0.25">
      <c r="I576" s="27" t="s">
        <v>904</v>
      </c>
      <c r="J576" t="s">
        <v>56</v>
      </c>
      <c r="K576" t="s">
        <v>1542</v>
      </c>
      <c r="L576" s="26">
        <v>-9605863</v>
      </c>
      <c r="M576" s="5">
        <v>0</v>
      </c>
      <c r="N576" s="5"/>
      <c r="O576" s="5"/>
      <c r="P576" s="5"/>
      <c r="Q576" s="5"/>
      <c r="R576" s="5">
        <v>-9605863</v>
      </c>
    </row>
    <row r="577" spans="9:18" x14ac:dyDescent="0.25">
      <c r="I577" s="27" t="s">
        <v>904</v>
      </c>
      <c r="J577" t="s">
        <v>56</v>
      </c>
      <c r="K577" t="s">
        <v>4671</v>
      </c>
      <c r="L577" s="26"/>
      <c r="M577" s="5"/>
      <c r="N577" s="5">
        <v>-8718029</v>
      </c>
      <c r="O577" s="5"/>
      <c r="P577" s="5"/>
      <c r="Q577" s="5"/>
      <c r="R577" s="5">
        <v>-8718029</v>
      </c>
    </row>
    <row r="578" spans="9:18" x14ac:dyDescent="0.25">
      <c r="I578" s="27" t="s">
        <v>904</v>
      </c>
      <c r="J578" t="s">
        <v>56</v>
      </c>
      <c r="K578" t="s">
        <v>6318</v>
      </c>
      <c r="L578" s="26"/>
      <c r="M578" s="5"/>
      <c r="N578" s="5"/>
      <c r="O578" s="5">
        <v>-4116600</v>
      </c>
      <c r="P578" s="5"/>
      <c r="Q578" s="5"/>
      <c r="R578" s="5">
        <v>-4116600</v>
      </c>
    </row>
    <row r="579" spans="9:18" x14ac:dyDescent="0.25">
      <c r="I579" s="27" t="s">
        <v>904</v>
      </c>
      <c r="J579" t="s">
        <v>56</v>
      </c>
      <c r="K579" t="s">
        <v>6319</v>
      </c>
      <c r="L579" s="26"/>
      <c r="M579" s="5"/>
      <c r="N579" s="5"/>
      <c r="O579" s="5"/>
      <c r="P579" s="5">
        <v>-8684921</v>
      </c>
      <c r="Q579" s="5"/>
      <c r="R579" s="5">
        <v>-8684921</v>
      </c>
    </row>
    <row r="580" spans="9:18" x14ac:dyDescent="0.25">
      <c r="I580" s="27" t="s">
        <v>904</v>
      </c>
      <c r="J580" t="s">
        <v>56</v>
      </c>
      <c r="K580" t="s">
        <v>10523</v>
      </c>
      <c r="L580" s="26"/>
      <c r="M580" s="5"/>
      <c r="N580" s="5"/>
      <c r="O580" s="5"/>
      <c r="P580" s="5"/>
      <c r="Q580" s="5">
        <v>-11976453</v>
      </c>
      <c r="R580" s="5">
        <v>-11976453</v>
      </c>
    </row>
    <row r="581" spans="9:18" x14ac:dyDescent="0.25">
      <c r="I581" s="27" t="s">
        <v>904</v>
      </c>
      <c r="J581" t="s">
        <v>56</v>
      </c>
      <c r="K581" t="s">
        <v>2306</v>
      </c>
      <c r="L581" s="26">
        <v>-2434117</v>
      </c>
      <c r="M581" s="5"/>
      <c r="N581" s="5"/>
      <c r="O581" s="5"/>
      <c r="P581" s="5"/>
      <c r="Q581" s="5"/>
      <c r="R581" s="5">
        <v>-2434117</v>
      </c>
    </row>
    <row r="582" spans="9:18" x14ac:dyDescent="0.25">
      <c r="I582" s="27" t="s">
        <v>904</v>
      </c>
      <c r="J582" t="s">
        <v>56</v>
      </c>
      <c r="K582" t="s">
        <v>3353</v>
      </c>
      <c r="L582" s="26"/>
      <c r="M582" s="5">
        <v>-2122770</v>
      </c>
      <c r="N582" s="5"/>
      <c r="O582" s="5"/>
      <c r="P582" s="5"/>
      <c r="Q582" s="5"/>
      <c r="R582" s="5">
        <v>-2122770</v>
      </c>
    </row>
    <row r="583" spans="9:18" x14ac:dyDescent="0.25">
      <c r="I583" s="27" t="s">
        <v>904</v>
      </c>
      <c r="J583" t="s">
        <v>56</v>
      </c>
      <c r="K583" t="s">
        <v>6320</v>
      </c>
      <c r="L583" s="26"/>
      <c r="M583" s="5"/>
      <c r="N583" s="5"/>
      <c r="O583" s="5"/>
      <c r="P583" s="5">
        <v>-2483552</v>
      </c>
      <c r="Q583" s="5"/>
      <c r="R583" s="5">
        <v>-2483552</v>
      </c>
    </row>
    <row r="584" spans="9:18" x14ac:dyDescent="0.25">
      <c r="I584" s="27" t="s">
        <v>904</v>
      </c>
      <c r="J584" t="s">
        <v>56</v>
      </c>
      <c r="K584" t="s">
        <v>298</v>
      </c>
      <c r="L584" s="26">
        <v>-55944855</v>
      </c>
      <c r="M584" s="5">
        <v>-52445652</v>
      </c>
      <c r="N584" s="5">
        <v>-50054792</v>
      </c>
      <c r="O584" s="5">
        <v>-48864431</v>
      </c>
      <c r="P584" s="5">
        <v>-52776984</v>
      </c>
      <c r="Q584" s="5">
        <v>-33871936</v>
      </c>
      <c r="R584" s="5">
        <v>-293958650</v>
      </c>
    </row>
    <row r="585" spans="9:18" x14ac:dyDescent="0.25">
      <c r="I585" s="27" t="s">
        <v>904</v>
      </c>
      <c r="J585" t="s">
        <v>56</v>
      </c>
      <c r="K585" t="s">
        <v>2188</v>
      </c>
      <c r="L585" s="26">
        <v>-352828</v>
      </c>
      <c r="M585" s="5"/>
      <c r="N585" s="5"/>
      <c r="O585" s="5"/>
      <c r="P585" s="5"/>
      <c r="Q585" s="5"/>
      <c r="R585" s="5">
        <v>-352828</v>
      </c>
    </row>
    <row r="586" spans="9:18" x14ac:dyDescent="0.25">
      <c r="I586" s="27" t="s">
        <v>904</v>
      </c>
      <c r="J586" t="s">
        <v>56</v>
      </c>
      <c r="K586" t="s">
        <v>871</v>
      </c>
      <c r="L586" s="26">
        <v>-4738023</v>
      </c>
      <c r="M586" s="5"/>
      <c r="N586" s="5"/>
      <c r="O586" s="5">
        <v>-8880000</v>
      </c>
      <c r="P586" s="5">
        <v>-8880000</v>
      </c>
      <c r="Q586" s="5"/>
      <c r="R586" s="5">
        <v>-22498023</v>
      </c>
    </row>
    <row r="587" spans="9:18" x14ac:dyDescent="0.25">
      <c r="I587" s="27" t="s">
        <v>904</v>
      </c>
      <c r="J587" t="s">
        <v>56</v>
      </c>
      <c r="K587" t="s">
        <v>1173</v>
      </c>
      <c r="L587" s="26">
        <v>-210692</v>
      </c>
      <c r="M587" s="5"/>
      <c r="N587" s="5"/>
      <c r="O587" s="5"/>
      <c r="P587" s="5"/>
      <c r="Q587" s="5"/>
      <c r="R587" s="5">
        <v>-210692</v>
      </c>
    </row>
    <row r="588" spans="9:18" x14ac:dyDescent="0.25">
      <c r="I588" s="27" t="s">
        <v>904</v>
      </c>
      <c r="J588" t="s">
        <v>56</v>
      </c>
      <c r="K588" t="s">
        <v>6321</v>
      </c>
      <c r="L588" s="26"/>
      <c r="M588" s="5"/>
      <c r="N588" s="5"/>
      <c r="O588" s="5"/>
      <c r="P588" s="5">
        <v>-2432304</v>
      </c>
      <c r="Q588" s="5"/>
      <c r="R588" s="5">
        <v>-2432304</v>
      </c>
    </row>
    <row r="589" spans="9:18" x14ac:dyDescent="0.25">
      <c r="I589" s="27" t="s">
        <v>904</v>
      </c>
      <c r="J589" t="s">
        <v>56</v>
      </c>
      <c r="K589" t="s">
        <v>1773</v>
      </c>
      <c r="L589" s="26"/>
      <c r="M589" s="5"/>
      <c r="N589" s="5">
        <v>-8602346</v>
      </c>
      <c r="O589" s="5"/>
      <c r="P589" s="5"/>
      <c r="Q589" s="5"/>
      <c r="R589" s="5">
        <v>-8602346</v>
      </c>
    </row>
    <row r="590" spans="9:18" x14ac:dyDescent="0.25">
      <c r="I590" s="27" t="s">
        <v>904</v>
      </c>
      <c r="J590" t="s">
        <v>56</v>
      </c>
      <c r="K590" t="s">
        <v>6322</v>
      </c>
      <c r="L590" s="26"/>
      <c r="M590" s="5"/>
      <c r="N590" s="5"/>
      <c r="O590" s="5"/>
      <c r="P590" s="5">
        <v>-8343888</v>
      </c>
      <c r="Q590" s="5"/>
      <c r="R590" s="5">
        <v>-8343888</v>
      </c>
    </row>
    <row r="591" spans="9:18" x14ac:dyDescent="0.25">
      <c r="I591" s="27" t="s">
        <v>904</v>
      </c>
      <c r="J591" t="s">
        <v>56</v>
      </c>
      <c r="K591" t="s">
        <v>665</v>
      </c>
      <c r="L591" s="26">
        <v>-616541</v>
      </c>
      <c r="M591" s="5"/>
      <c r="N591" s="5"/>
      <c r="O591" s="5"/>
      <c r="P591" s="5"/>
      <c r="Q591" s="5"/>
      <c r="R591" s="5">
        <v>-616541</v>
      </c>
    </row>
    <row r="592" spans="9:18" x14ac:dyDescent="0.25">
      <c r="I592" s="27" t="s">
        <v>904</v>
      </c>
      <c r="J592" t="s">
        <v>56</v>
      </c>
      <c r="K592" t="s">
        <v>671</v>
      </c>
      <c r="L592" s="26">
        <v>-622229</v>
      </c>
      <c r="M592" s="5"/>
      <c r="N592" s="5"/>
      <c r="O592" s="5"/>
      <c r="P592" s="5"/>
      <c r="Q592" s="5"/>
      <c r="R592" s="5">
        <v>-622229</v>
      </c>
    </row>
    <row r="593" spans="9:18" x14ac:dyDescent="0.25">
      <c r="I593" s="27" t="s">
        <v>904</v>
      </c>
      <c r="J593" t="s">
        <v>56</v>
      </c>
      <c r="K593" t="s">
        <v>1278</v>
      </c>
      <c r="L593" s="26">
        <v>-1269084</v>
      </c>
      <c r="M593" s="5"/>
      <c r="N593" s="5"/>
      <c r="O593" s="5"/>
      <c r="P593" s="5"/>
      <c r="Q593" s="5"/>
      <c r="R593" s="5">
        <v>-1269084</v>
      </c>
    </row>
    <row r="594" spans="9:18" x14ac:dyDescent="0.25">
      <c r="I594" s="27" t="s">
        <v>904</v>
      </c>
      <c r="J594" t="s">
        <v>56</v>
      </c>
      <c r="K594" t="s">
        <v>876</v>
      </c>
      <c r="L594" s="26">
        <v>-818947</v>
      </c>
      <c r="M594" s="5"/>
      <c r="N594" s="5"/>
      <c r="O594" s="5"/>
      <c r="P594" s="5"/>
      <c r="Q594" s="5"/>
      <c r="R594" s="5">
        <v>-818947</v>
      </c>
    </row>
    <row r="595" spans="9:18" x14ac:dyDescent="0.25">
      <c r="I595" s="27" t="s">
        <v>904</v>
      </c>
      <c r="J595" t="s">
        <v>56</v>
      </c>
      <c r="K595" t="s">
        <v>1111</v>
      </c>
      <c r="L595" s="26">
        <v>-8989494</v>
      </c>
      <c r="M595" s="5"/>
      <c r="N595" s="5"/>
      <c r="O595" s="5"/>
      <c r="P595" s="5"/>
      <c r="Q595" s="5"/>
      <c r="R595" s="5">
        <v>-8989494</v>
      </c>
    </row>
    <row r="596" spans="9:18" x14ac:dyDescent="0.25">
      <c r="I596" s="27" t="s">
        <v>904</v>
      </c>
      <c r="J596" t="s">
        <v>56</v>
      </c>
      <c r="K596" t="s">
        <v>3413</v>
      </c>
      <c r="L596" s="26"/>
      <c r="M596" s="5">
        <v>-3881108</v>
      </c>
      <c r="N596" s="5"/>
      <c r="O596" s="5"/>
      <c r="P596" s="5"/>
      <c r="Q596" s="5"/>
      <c r="R596" s="5">
        <v>-3881108</v>
      </c>
    </row>
    <row r="597" spans="9:18" x14ac:dyDescent="0.25">
      <c r="I597" s="27" t="s">
        <v>904</v>
      </c>
      <c r="J597" t="s">
        <v>56</v>
      </c>
      <c r="K597" t="s">
        <v>672</v>
      </c>
      <c r="L597" s="26">
        <v>-3216192</v>
      </c>
      <c r="M597" s="5"/>
      <c r="N597" s="5"/>
      <c r="O597" s="5"/>
      <c r="P597" s="5"/>
      <c r="Q597" s="5"/>
      <c r="R597" s="5">
        <v>-3216192</v>
      </c>
    </row>
    <row r="598" spans="9:18" x14ac:dyDescent="0.25">
      <c r="I598" s="27" t="s">
        <v>904</v>
      </c>
      <c r="J598" t="s">
        <v>56</v>
      </c>
      <c r="K598" t="s">
        <v>664</v>
      </c>
      <c r="L598" s="26">
        <v>-275659</v>
      </c>
      <c r="M598" s="5"/>
      <c r="N598" s="5"/>
      <c r="O598" s="5"/>
      <c r="P598" s="5"/>
      <c r="Q598" s="5"/>
      <c r="R598" s="5">
        <v>-275659</v>
      </c>
    </row>
    <row r="599" spans="9:18" x14ac:dyDescent="0.25">
      <c r="I599" s="27" t="s">
        <v>904</v>
      </c>
      <c r="J599" t="s">
        <v>56</v>
      </c>
      <c r="K599" t="s">
        <v>673</v>
      </c>
      <c r="L599" s="26">
        <v>-414927</v>
      </c>
      <c r="M599" s="5"/>
      <c r="N599" s="5"/>
      <c r="O599" s="5"/>
      <c r="P599" s="5"/>
      <c r="Q599" s="5"/>
      <c r="R599" s="5">
        <v>-414927</v>
      </c>
    </row>
    <row r="600" spans="9:18" x14ac:dyDescent="0.25">
      <c r="I600" s="27" t="s">
        <v>904</v>
      </c>
      <c r="J600" t="s">
        <v>56</v>
      </c>
      <c r="K600" t="s">
        <v>1174</v>
      </c>
      <c r="L600" s="26">
        <v>-14473969</v>
      </c>
      <c r="M600" s="5"/>
      <c r="N600" s="5"/>
      <c r="O600" s="5"/>
      <c r="P600" s="5"/>
      <c r="Q600" s="5"/>
      <c r="R600" s="5">
        <v>-14473969</v>
      </c>
    </row>
    <row r="601" spans="9:18" x14ac:dyDescent="0.25">
      <c r="I601" s="27" t="s">
        <v>904</v>
      </c>
      <c r="J601" t="s">
        <v>56</v>
      </c>
      <c r="K601" t="s">
        <v>1175</v>
      </c>
      <c r="L601" s="26">
        <v>-4521373</v>
      </c>
      <c r="M601" s="5"/>
      <c r="N601" s="5"/>
      <c r="O601" s="5"/>
      <c r="P601" s="5"/>
      <c r="Q601" s="5"/>
      <c r="R601" s="5">
        <v>-4521373</v>
      </c>
    </row>
    <row r="602" spans="9:18" x14ac:dyDescent="0.25">
      <c r="I602" s="27" t="s">
        <v>904</v>
      </c>
      <c r="J602" t="s">
        <v>56</v>
      </c>
      <c r="K602" t="s">
        <v>1346</v>
      </c>
      <c r="L602" s="26">
        <v>-18901046</v>
      </c>
      <c r="M602" s="5"/>
      <c r="N602" s="5">
        <v>-18901046</v>
      </c>
      <c r="O602" s="5"/>
      <c r="P602" s="5"/>
      <c r="Q602" s="5"/>
      <c r="R602" s="5">
        <v>-37802092</v>
      </c>
    </row>
    <row r="603" spans="9:18" x14ac:dyDescent="0.25">
      <c r="I603" s="27" t="s">
        <v>904</v>
      </c>
      <c r="J603" t="s">
        <v>56</v>
      </c>
      <c r="K603" t="s">
        <v>6323</v>
      </c>
      <c r="L603" s="26"/>
      <c r="M603" s="5"/>
      <c r="N603" s="5"/>
      <c r="O603" s="5">
        <v>-7462818</v>
      </c>
      <c r="P603" s="5"/>
      <c r="Q603" s="5"/>
      <c r="R603" s="5">
        <v>-7462818</v>
      </c>
    </row>
    <row r="604" spans="9:18" x14ac:dyDescent="0.25">
      <c r="I604" s="27" t="s">
        <v>904</v>
      </c>
      <c r="J604" t="s">
        <v>56</v>
      </c>
      <c r="K604" t="s">
        <v>1279</v>
      </c>
      <c r="L604" s="26">
        <v>-1331154</v>
      </c>
      <c r="M604" s="5"/>
      <c r="N604" s="5"/>
      <c r="O604" s="5"/>
      <c r="P604" s="5"/>
      <c r="Q604" s="5"/>
      <c r="R604" s="5">
        <v>-1331154</v>
      </c>
    </row>
    <row r="605" spans="9:18" x14ac:dyDescent="0.25">
      <c r="I605" s="27" t="s">
        <v>904</v>
      </c>
      <c r="J605" t="s">
        <v>56</v>
      </c>
      <c r="K605" t="s">
        <v>1050</v>
      </c>
      <c r="L605" s="26"/>
      <c r="M605" s="5">
        <v>-21093000</v>
      </c>
      <c r="N605" s="5">
        <v>-21156116</v>
      </c>
      <c r="O605" s="5">
        <v>-21156116</v>
      </c>
      <c r="P605" s="5"/>
      <c r="Q605" s="5"/>
      <c r="R605" s="5">
        <v>-63405232</v>
      </c>
    </row>
    <row r="606" spans="9:18" x14ac:dyDescent="0.25">
      <c r="I606" s="27" t="s">
        <v>904</v>
      </c>
      <c r="J606" t="s">
        <v>56</v>
      </c>
      <c r="K606" t="s">
        <v>1482</v>
      </c>
      <c r="L606" s="26">
        <v>-6749520</v>
      </c>
      <c r="M606" s="5"/>
      <c r="N606" s="5">
        <v>-11576200</v>
      </c>
      <c r="O606" s="5">
        <v>-6867432</v>
      </c>
      <c r="P606" s="5">
        <v>-6867432</v>
      </c>
      <c r="Q606" s="5"/>
      <c r="R606" s="5">
        <v>-32060584</v>
      </c>
    </row>
    <row r="607" spans="9:18" x14ac:dyDescent="0.25">
      <c r="I607" s="27" t="s">
        <v>904</v>
      </c>
      <c r="J607" t="s">
        <v>56</v>
      </c>
      <c r="K607" t="s">
        <v>1176</v>
      </c>
      <c r="L607" s="26">
        <v>-3528025</v>
      </c>
      <c r="M607" s="5"/>
      <c r="N607" s="5"/>
      <c r="O607" s="5"/>
      <c r="P607" s="5"/>
      <c r="Q607" s="5"/>
      <c r="R607" s="5">
        <v>-3528025</v>
      </c>
    </row>
    <row r="608" spans="9:18" x14ac:dyDescent="0.25">
      <c r="I608" s="27" t="s">
        <v>904</v>
      </c>
      <c r="J608" t="s">
        <v>56</v>
      </c>
      <c r="K608" t="s">
        <v>6324</v>
      </c>
      <c r="L608" s="26"/>
      <c r="M608" s="5"/>
      <c r="N608" s="5"/>
      <c r="O608" s="5"/>
      <c r="P608" s="5">
        <v>-641710</v>
      </c>
      <c r="Q608" s="5"/>
      <c r="R608" s="5">
        <v>-641710</v>
      </c>
    </row>
    <row r="609" spans="9:18" x14ac:dyDescent="0.25">
      <c r="I609" s="27" t="s">
        <v>904</v>
      </c>
      <c r="J609" t="s">
        <v>56</v>
      </c>
      <c r="K609" t="s">
        <v>1774</v>
      </c>
      <c r="L609" s="26">
        <v>-16348759</v>
      </c>
      <c r="M609" s="5"/>
      <c r="N609" s="5"/>
      <c r="O609" s="5"/>
      <c r="P609" s="5"/>
      <c r="Q609" s="5"/>
      <c r="R609" s="5">
        <v>-16348759</v>
      </c>
    </row>
    <row r="610" spans="9:18" x14ac:dyDescent="0.25">
      <c r="I610" s="27" t="s">
        <v>904</v>
      </c>
      <c r="J610" t="s">
        <v>56</v>
      </c>
      <c r="K610" t="s">
        <v>10524</v>
      </c>
      <c r="L610" s="26"/>
      <c r="M610" s="5"/>
      <c r="N610" s="5"/>
      <c r="O610" s="5"/>
      <c r="P610" s="5"/>
      <c r="Q610" s="5">
        <v>-39427200</v>
      </c>
      <c r="R610" s="5">
        <v>-39427200</v>
      </c>
    </row>
    <row r="611" spans="9:18" x14ac:dyDescent="0.25">
      <c r="I611" s="27" t="s">
        <v>904</v>
      </c>
      <c r="J611" t="s">
        <v>56</v>
      </c>
      <c r="K611" t="s">
        <v>1605</v>
      </c>
      <c r="L611" s="26">
        <v>-6396675</v>
      </c>
      <c r="M611" s="5">
        <v>0</v>
      </c>
      <c r="N611" s="5"/>
      <c r="O611" s="5"/>
      <c r="P611" s="5"/>
      <c r="Q611" s="5"/>
      <c r="R611" s="5">
        <v>-6396675</v>
      </c>
    </row>
    <row r="612" spans="9:18" x14ac:dyDescent="0.25">
      <c r="I612" s="27" t="s">
        <v>904</v>
      </c>
      <c r="J612" t="s">
        <v>56</v>
      </c>
      <c r="K612" t="s">
        <v>1522</v>
      </c>
      <c r="L612" s="26">
        <v>-2440233</v>
      </c>
      <c r="M612" s="5"/>
      <c r="N612" s="5"/>
      <c r="O612" s="5"/>
      <c r="P612" s="5"/>
      <c r="Q612" s="5"/>
      <c r="R612" s="5">
        <v>-2440233</v>
      </c>
    </row>
    <row r="613" spans="9:18" x14ac:dyDescent="0.25">
      <c r="I613" s="27" t="s">
        <v>904</v>
      </c>
      <c r="J613" t="s">
        <v>56</v>
      </c>
      <c r="K613" t="s">
        <v>1775</v>
      </c>
      <c r="L613" s="26">
        <v>-2110165</v>
      </c>
      <c r="M613" s="5"/>
      <c r="N613" s="5"/>
      <c r="O613" s="5"/>
      <c r="P613" s="5"/>
      <c r="Q613" s="5"/>
      <c r="R613" s="5">
        <v>-2110165</v>
      </c>
    </row>
    <row r="614" spans="9:18" x14ac:dyDescent="0.25">
      <c r="I614" s="27" t="s">
        <v>904</v>
      </c>
      <c r="J614" t="s">
        <v>56</v>
      </c>
      <c r="K614" t="s">
        <v>2192</v>
      </c>
      <c r="L614" s="26">
        <v>-352828</v>
      </c>
      <c r="M614" s="5"/>
      <c r="N614" s="5"/>
      <c r="O614" s="5"/>
      <c r="P614" s="5"/>
      <c r="Q614" s="5"/>
      <c r="R614" s="5">
        <v>-352828</v>
      </c>
    </row>
    <row r="615" spans="9:18" x14ac:dyDescent="0.25">
      <c r="I615" s="27" t="s">
        <v>904</v>
      </c>
      <c r="J615" t="s">
        <v>56</v>
      </c>
      <c r="K615" t="s">
        <v>3343</v>
      </c>
      <c r="L615" s="26"/>
      <c r="M615" s="5">
        <v>-3182715</v>
      </c>
      <c r="N615" s="5"/>
      <c r="O615" s="5"/>
      <c r="P615" s="5"/>
      <c r="Q615" s="5"/>
      <c r="R615" s="5">
        <v>-3182715</v>
      </c>
    </row>
    <row r="616" spans="9:18" x14ac:dyDescent="0.25">
      <c r="I616" s="27" t="s">
        <v>904</v>
      </c>
      <c r="J616" t="s">
        <v>56</v>
      </c>
      <c r="K616" t="s">
        <v>6280</v>
      </c>
      <c r="L616" s="26"/>
      <c r="M616" s="5"/>
      <c r="N616" s="5"/>
      <c r="O616" s="5">
        <v>-1416244</v>
      </c>
      <c r="P616" s="5"/>
      <c r="Q616" s="5"/>
      <c r="R616" s="5">
        <v>-1416244</v>
      </c>
    </row>
    <row r="617" spans="9:18" x14ac:dyDescent="0.25">
      <c r="I617" s="27" t="s">
        <v>904</v>
      </c>
      <c r="J617" t="s">
        <v>56</v>
      </c>
      <c r="K617" t="s">
        <v>6325</v>
      </c>
      <c r="L617" s="26"/>
      <c r="M617" s="5"/>
      <c r="N617" s="5"/>
      <c r="O617" s="5"/>
      <c r="P617" s="5">
        <v>-356005</v>
      </c>
      <c r="Q617" s="5"/>
      <c r="R617" s="5">
        <v>-356005</v>
      </c>
    </row>
    <row r="618" spans="9:18" x14ac:dyDescent="0.25">
      <c r="I618" s="27" t="s">
        <v>904</v>
      </c>
      <c r="J618" t="s">
        <v>56</v>
      </c>
      <c r="K618" t="s">
        <v>10525</v>
      </c>
      <c r="L618" s="26"/>
      <c r="M618" s="5"/>
      <c r="N618" s="5"/>
      <c r="O618" s="5"/>
      <c r="P618" s="5"/>
      <c r="Q618" s="5">
        <v>-1424271</v>
      </c>
      <c r="R618" s="5">
        <v>-1424271</v>
      </c>
    </row>
    <row r="619" spans="9:18" x14ac:dyDescent="0.25">
      <c r="I619" s="27" t="s">
        <v>904</v>
      </c>
      <c r="J619" t="s">
        <v>56</v>
      </c>
      <c r="K619" t="s">
        <v>1422</v>
      </c>
      <c r="L619" s="26">
        <v>-61836736</v>
      </c>
      <c r="M619" s="5"/>
      <c r="N619" s="5"/>
      <c r="O619" s="5"/>
      <c r="P619" s="5"/>
      <c r="Q619" s="5"/>
      <c r="R619" s="5">
        <v>-61836736</v>
      </c>
    </row>
    <row r="620" spans="9:18" x14ac:dyDescent="0.25">
      <c r="I620" s="27" t="s">
        <v>904</v>
      </c>
      <c r="J620" t="s">
        <v>56</v>
      </c>
      <c r="K620" t="s">
        <v>3391</v>
      </c>
      <c r="L620" s="26"/>
      <c r="M620" s="5">
        <v>-8924511</v>
      </c>
      <c r="N620" s="5">
        <v>-8924511</v>
      </c>
      <c r="O620" s="5"/>
      <c r="P620" s="5"/>
      <c r="Q620" s="5"/>
      <c r="R620" s="5">
        <v>-17849022</v>
      </c>
    </row>
    <row r="621" spans="9:18" x14ac:dyDescent="0.25">
      <c r="I621" s="27" t="s">
        <v>904</v>
      </c>
      <c r="J621" t="s">
        <v>56</v>
      </c>
      <c r="K621" t="s">
        <v>4672</v>
      </c>
      <c r="L621" s="26"/>
      <c r="M621" s="5"/>
      <c r="N621" s="5">
        <v>-3866751</v>
      </c>
      <c r="O621" s="5"/>
      <c r="P621" s="5"/>
      <c r="Q621" s="5"/>
      <c r="R621" s="5">
        <v>-3866751</v>
      </c>
    </row>
    <row r="622" spans="9:18" x14ac:dyDescent="0.25">
      <c r="I622" s="27" t="s">
        <v>904</v>
      </c>
      <c r="J622" t="s">
        <v>56</v>
      </c>
      <c r="K622" t="s">
        <v>6326</v>
      </c>
      <c r="L622" s="26"/>
      <c r="M622" s="5"/>
      <c r="N622" s="5"/>
      <c r="O622" s="5">
        <v>-10052581</v>
      </c>
      <c r="P622" s="5">
        <v>-10077066</v>
      </c>
      <c r="Q622" s="5"/>
      <c r="R622" s="5">
        <v>-20129647</v>
      </c>
    </row>
    <row r="623" spans="9:18" x14ac:dyDescent="0.25">
      <c r="I623" s="27" t="s">
        <v>904</v>
      </c>
      <c r="J623" t="s">
        <v>56</v>
      </c>
      <c r="K623" t="s">
        <v>2307</v>
      </c>
      <c r="L623" s="26">
        <v>-12858877</v>
      </c>
      <c r="M623" s="5"/>
      <c r="N623" s="5">
        <v>-12858877</v>
      </c>
      <c r="O623" s="5"/>
      <c r="P623" s="5"/>
      <c r="Q623" s="5"/>
      <c r="R623" s="5">
        <v>-25717754</v>
      </c>
    </row>
    <row r="624" spans="9:18" x14ac:dyDescent="0.25">
      <c r="I624" s="27" t="s">
        <v>904</v>
      </c>
      <c r="J624" t="s">
        <v>56</v>
      </c>
      <c r="K624" t="s">
        <v>1776</v>
      </c>
      <c r="L624" s="26">
        <v>-10292745</v>
      </c>
      <c r="M624" s="5"/>
      <c r="N624" s="5"/>
      <c r="O624" s="5"/>
      <c r="P624" s="5"/>
      <c r="Q624" s="5"/>
      <c r="R624" s="5">
        <v>-10292745</v>
      </c>
    </row>
    <row r="625" spans="9:18" x14ac:dyDescent="0.25">
      <c r="I625" s="27" t="s">
        <v>904</v>
      </c>
      <c r="J625" t="s">
        <v>56</v>
      </c>
      <c r="K625" t="s">
        <v>1606</v>
      </c>
      <c r="L625" s="26">
        <v>-2673470</v>
      </c>
      <c r="M625" s="5"/>
      <c r="N625" s="5"/>
      <c r="O625" s="5"/>
      <c r="P625" s="5"/>
      <c r="Q625" s="5"/>
      <c r="R625" s="5">
        <v>-2673470</v>
      </c>
    </row>
    <row r="626" spans="9:18" x14ac:dyDescent="0.25">
      <c r="I626" s="27" t="s">
        <v>904</v>
      </c>
      <c r="J626" t="s">
        <v>56</v>
      </c>
      <c r="K626" t="s">
        <v>1519</v>
      </c>
      <c r="L626" s="26">
        <v>-1112997</v>
      </c>
      <c r="M626" s="5"/>
      <c r="N626" s="5"/>
      <c r="O626" s="5"/>
      <c r="P626" s="5"/>
      <c r="Q626" s="5"/>
      <c r="R626" s="5">
        <v>-1112997</v>
      </c>
    </row>
    <row r="627" spans="9:18" x14ac:dyDescent="0.25">
      <c r="I627" s="27" t="s">
        <v>904</v>
      </c>
      <c r="J627" t="s">
        <v>56</v>
      </c>
      <c r="K627" t="s">
        <v>2182</v>
      </c>
      <c r="L627" s="26">
        <v>-412293</v>
      </c>
      <c r="M627" s="5"/>
      <c r="N627" s="5"/>
      <c r="O627" s="5"/>
      <c r="P627" s="5"/>
      <c r="Q627" s="5"/>
      <c r="R627" s="5">
        <v>-412293</v>
      </c>
    </row>
    <row r="628" spans="9:18" x14ac:dyDescent="0.25">
      <c r="I628" s="27" t="s">
        <v>904</v>
      </c>
      <c r="J628" t="s">
        <v>56</v>
      </c>
      <c r="K628" t="s">
        <v>1769</v>
      </c>
      <c r="L628" s="26">
        <v>-664605</v>
      </c>
      <c r="M628" s="5"/>
      <c r="N628" s="5"/>
      <c r="O628" s="5"/>
      <c r="P628" s="5"/>
      <c r="Q628" s="5"/>
      <c r="R628" s="5">
        <v>-664605</v>
      </c>
    </row>
    <row r="629" spans="9:18" x14ac:dyDescent="0.25">
      <c r="I629" s="27" t="s">
        <v>904</v>
      </c>
      <c r="J629" t="s">
        <v>56</v>
      </c>
      <c r="K629" t="s">
        <v>2308</v>
      </c>
      <c r="L629" s="26">
        <v>-13007726</v>
      </c>
      <c r="M629" s="5"/>
      <c r="N629" s="5"/>
      <c r="O629" s="5"/>
      <c r="P629" s="5"/>
      <c r="Q629" s="5"/>
      <c r="R629" s="5">
        <v>-13007726</v>
      </c>
    </row>
    <row r="630" spans="9:18" x14ac:dyDescent="0.25">
      <c r="I630" s="27" t="s">
        <v>904</v>
      </c>
      <c r="J630" t="s">
        <v>56</v>
      </c>
      <c r="K630" t="s">
        <v>3412</v>
      </c>
      <c r="L630" s="26"/>
      <c r="M630" s="5">
        <v>-6672547</v>
      </c>
      <c r="N630" s="5">
        <v>-5718782</v>
      </c>
      <c r="O630" s="5">
        <v>-1274935</v>
      </c>
      <c r="P630" s="5"/>
      <c r="Q630" s="5">
        <v>-7946549</v>
      </c>
      <c r="R630" s="5">
        <v>-21612813</v>
      </c>
    </row>
    <row r="631" spans="9:18" x14ac:dyDescent="0.25">
      <c r="I631" s="27" t="s">
        <v>904</v>
      </c>
      <c r="J631" t="s">
        <v>56</v>
      </c>
      <c r="K631" t="s">
        <v>4673</v>
      </c>
      <c r="L631" s="26"/>
      <c r="M631" s="5"/>
      <c r="N631" s="5">
        <v>-3811306</v>
      </c>
      <c r="O631" s="5"/>
      <c r="P631" s="5"/>
      <c r="Q631" s="5">
        <v>-2540572</v>
      </c>
      <c r="R631" s="5">
        <v>-6351878</v>
      </c>
    </row>
    <row r="632" spans="9:18" x14ac:dyDescent="0.25">
      <c r="I632" s="27" t="s">
        <v>904</v>
      </c>
      <c r="J632" t="s">
        <v>56</v>
      </c>
      <c r="K632" t="s">
        <v>1607</v>
      </c>
      <c r="L632" s="26">
        <v>-852890</v>
      </c>
      <c r="M632" s="5"/>
      <c r="N632" s="5"/>
      <c r="O632" s="5"/>
      <c r="P632" s="5"/>
      <c r="Q632" s="5"/>
      <c r="R632" s="5">
        <v>-852890</v>
      </c>
    </row>
    <row r="633" spans="9:18" x14ac:dyDescent="0.25">
      <c r="I633" s="27" t="s">
        <v>904</v>
      </c>
      <c r="J633" t="s">
        <v>56</v>
      </c>
      <c r="K633" t="s">
        <v>2309</v>
      </c>
      <c r="L633" s="26">
        <v>-6005105</v>
      </c>
      <c r="M633" s="5"/>
      <c r="N633" s="5"/>
      <c r="O633" s="5"/>
      <c r="P633" s="5"/>
      <c r="Q633" s="5"/>
      <c r="R633" s="5">
        <v>-6005105</v>
      </c>
    </row>
    <row r="634" spans="9:18" x14ac:dyDescent="0.25">
      <c r="I634" s="27" t="s">
        <v>904</v>
      </c>
      <c r="J634" t="s">
        <v>56</v>
      </c>
      <c r="K634" t="s">
        <v>3407</v>
      </c>
      <c r="L634" s="26"/>
      <c r="M634" s="5">
        <v>-353772</v>
      </c>
      <c r="N634" s="5"/>
      <c r="O634" s="5"/>
      <c r="P634" s="5"/>
      <c r="Q634" s="5"/>
      <c r="R634" s="5">
        <v>-353772</v>
      </c>
    </row>
    <row r="635" spans="9:18" x14ac:dyDescent="0.25">
      <c r="I635" s="27" t="s">
        <v>904</v>
      </c>
      <c r="J635" t="s">
        <v>56</v>
      </c>
      <c r="K635" t="s">
        <v>4674</v>
      </c>
      <c r="L635" s="26"/>
      <c r="M635" s="5"/>
      <c r="N635" s="5">
        <v>-3514449</v>
      </c>
      <c r="O635" s="5"/>
      <c r="P635" s="5"/>
      <c r="Q635" s="5"/>
      <c r="R635" s="5">
        <v>-3514449</v>
      </c>
    </row>
    <row r="636" spans="9:18" x14ac:dyDescent="0.25">
      <c r="I636" s="27" t="s">
        <v>904</v>
      </c>
      <c r="J636" t="s">
        <v>56</v>
      </c>
      <c r="K636" t="s">
        <v>6327</v>
      </c>
      <c r="L636" s="26"/>
      <c r="M636" s="5"/>
      <c r="N636" s="5"/>
      <c r="O636" s="5">
        <v>-1416952</v>
      </c>
      <c r="P636" s="5"/>
      <c r="Q636" s="5"/>
      <c r="R636" s="5">
        <v>-1416952</v>
      </c>
    </row>
    <row r="637" spans="9:18" x14ac:dyDescent="0.25">
      <c r="I637" s="27" t="s">
        <v>904</v>
      </c>
      <c r="J637" t="s">
        <v>56</v>
      </c>
      <c r="K637" t="s">
        <v>6283</v>
      </c>
      <c r="L637" s="26"/>
      <c r="M637" s="5"/>
      <c r="N637" s="5"/>
      <c r="O637" s="5"/>
      <c r="P637" s="5">
        <v>-1772956</v>
      </c>
      <c r="Q637" s="5"/>
      <c r="R637" s="5">
        <v>-1772956</v>
      </c>
    </row>
    <row r="638" spans="9:18" x14ac:dyDescent="0.25">
      <c r="I638" s="27" t="s">
        <v>904</v>
      </c>
      <c r="J638" t="s">
        <v>56</v>
      </c>
      <c r="K638" t="s">
        <v>10526</v>
      </c>
      <c r="L638" s="26"/>
      <c r="M638" s="5"/>
      <c r="N638" s="5"/>
      <c r="O638" s="5"/>
      <c r="P638" s="5"/>
      <c r="Q638" s="5">
        <v>-714140</v>
      </c>
      <c r="R638" s="5">
        <v>-714140</v>
      </c>
    </row>
    <row r="639" spans="9:18" x14ac:dyDescent="0.25">
      <c r="I639" s="27" t="s">
        <v>904</v>
      </c>
      <c r="J639" t="s">
        <v>56</v>
      </c>
      <c r="K639" t="s">
        <v>1777</v>
      </c>
      <c r="L639" s="26">
        <v>-18033133</v>
      </c>
      <c r="M639" s="5"/>
      <c r="N639" s="5"/>
      <c r="O639" s="5"/>
      <c r="P639" s="5"/>
      <c r="Q639" s="5"/>
      <c r="R639" s="5">
        <v>-18033133</v>
      </c>
    </row>
    <row r="640" spans="9:18" x14ac:dyDescent="0.25">
      <c r="I640" s="27" t="s">
        <v>904</v>
      </c>
      <c r="J640" t="s">
        <v>56</v>
      </c>
      <c r="K640" t="s">
        <v>6328</v>
      </c>
      <c r="L640" s="26"/>
      <c r="M640" s="5"/>
      <c r="N640" s="5"/>
      <c r="O640" s="5">
        <v>-24543346</v>
      </c>
      <c r="P640" s="5"/>
      <c r="Q640" s="5"/>
      <c r="R640" s="5">
        <v>-24543346</v>
      </c>
    </row>
    <row r="641" spans="9:18" x14ac:dyDescent="0.25">
      <c r="I641" s="27" t="s">
        <v>904</v>
      </c>
      <c r="J641" t="s">
        <v>56</v>
      </c>
      <c r="K641" t="s">
        <v>1778</v>
      </c>
      <c r="L641" s="26">
        <v>-321768</v>
      </c>
      <c r="M641" s="5">
        <v>-321768</v>
      </c>
      <c r="N641" s="5"/>
      <c r="O641" s="5"/>
      <c r="P641" s="5"/>
      <c r="Q641" s="5"/>
      <c r="R641" s="5">
        <v>-643536</v>
      </c>
    </row>
    <row r="642" spans="9:18" x14ac:dyDescent="0.25">
      <c r="I642" s="27" t="s">
        <v>904</v>
      </c>
      <c r="J642" t="s">
        <v>56</v>
      </c>
      <c r="K642" t="s">
        <v>1608</v>
      </c>
      <c r="L642" s="26">
        <v>-631776</v>
      </c>
      <c r="M642" s="5"/>
      <c r="N642" s="5"/>
      <c r="O642" s="5"/>
      <c r="P642" s="5"/>
      <c r="Q642" s="5"/>
      <c r="R642" s="5">
        <v>-631776</v>
      </c>
    </row>
    <row r="643" spans="9:18" x14ac:dyDescent="0.25">
      <c r="I643" s="27" t="s">
        <v>904</v>
      </c>
      <c r="J643" t="s">
        <v>56</v>
      </c>
      <c r="K643" t="s">
        <v>1609</v>
      </c>
      <c r="L643" s="26">
        <v>-631776</v>
      </c>
      <c r="M643" s="5"/>
      <c r="N643" s="5"/>
      <c r="O643" s="5"/>
      <c r="P643" s="5"/>
      <c r="Q643" s="5"/>
      <c r="R643" s="5">
        <v>-631776</v>
      </c>
    </row>
    <row r="644" spans="9:18" x14ac:dyDescent="0.25">
      <c r="I644" s="27" t="s">
        <v>904</v>
      </c>
      <c r="J644" t="s">
        <v>56</v>
      </c>
      <c r="K644" t="s">
        <v>6329</v>
      </c>
      <c r="L644" s="26"/>
      <c r="M644" s="5"/>
      <c r="N644" s="5"/>
      <c r="O644" s="5"/>
      <c r="P644" s="5">
        <v>-795480</v>
      </c>
      <c r="Q644" s="5"/>
      <c r="R644" s="5">
        <v>-795480</v>
      </c>
    </row>
    <row r="645" spans="9:18" x14ac:dyDescent="0.25">
      <c r="I645" s="27" t="s">
        <v>904</v>
      </c>
      <c r="J645" t="s">
        <v>56</v>
      </c>
      <c r="K645" t="s">
        <v>6330</v>
      </c>
      <c r="L645" s="26"/>
      <c r="M645" s="5"/>
      <c r="N645" s="5"/>
      <c r="O645" s="5">
        <v>-3295707</v>
      </c>
      <c r="P645" s="5"/>
      <c r="Q645" s="5"/>
      <c r="R645" s="5">
        <v>-3295707</v>
      </c>
    </row>
    <row r="646" spans="9:18" x14ac:dyDescent="0.25">
      <c r="I646" s="27" t="s">
        <v>904</v>
      </c>
      <c r="J646" t="s">
        <v>56</v>
      </c>
      <c r="K646" t="s">
        <v>6331</v>
      </c>
      <c r="L646" s="26"/>
      <c r="M646" s="5"/>
      <c r="N646" s="5"/>
      <c r="O646" s="5"/>
      <c r="P646" s="5">
        <v>-40758823</v>
      </c>
      <c r="Q646" s="5"/>
      <c r="R646" s="5">
        <v>-40758823</v>
      </c>
    </row>
    <row r="647" spans="9:18" x14ac:dyDescent="0.25">
      <c r="I647" s="27" t="s">
        <v>904</v>
      </c>
      <c r="J647" t="s">
        <v>56</v>
      </c>
      <c r="K647" t="s">
        <v>1779</v>
      </c>
      <c r="L647" s="26">
        <v>-2462174</v>
      </c>
      <c r="M647" s="5"/>
      <c r="N647" s="5"/>
      <c r="O647" s="5"/>
      <c r="P647" s="5"/>
      <c r="Q647" s="5"/>
      <c r="R647" s="5">
        <v>-2462174</v>
      </c>
    </row>
    <row r="648" spans="9:18" x14ac:dyDescent="0.25">
      <c r="I648" s="27" t="s">
        <v>904</v>
      </c>
      <c r="J648" t="s">
        <v>56</v>
      </c>
      <c r="K648" t="s">
        <v>1780</v>
      </c>
      <c r="L648" s="26">
        <v>-21142432</v>
      </c>
      <c r="M648" s="5"/>
      <c r="N648" s="5"/>
      <c r="O648" s="5"/>
      <c r="P648" s="5"/>
      <c r="Q648" s="5"/>
      <c r="R648" s="5">
        <v>-21142432</v>
      </c>
    </row>
    <row r="649" spans="9:18" x14ac:dyDescent="0.25">
      <c r="I649" s="27" t="s">
        <v>904</v>
      </c>
      <c r="J649" t="s">
        <v>56</v>
      </c>
      <c r="K649" t="s">
        <v>3350</v>
      </c>
      <c r="L649" s="26"/>
      <c r="M649" s="5">
        <v>-992844</v>
      </c>
      <c r="N649" s="5"/>
      <c r="O649" s="5"/>
      <c r="P649" s="5"/>
      <c r="Q649" s="5"/>
      <c r="R649" s="5">
        <v>-992844</v>
      </c>
    </row>
    <row r="650" spans="9:18" x14ac:dyDescent="0.25">
      <c r="I650" s="27" t="s">
        <v>904</v>
      </c>
      <c r="J650" t="s">
        <v>56</v>
      </c>
      <c r="K650" t="s">
        <v>2191</v>
      </c>
      <c r="L650" s="26">
        <v>-1058484</v>
      </c>
      <c r="M650" s="5"/>
      <c r="N650" s="5"/>
      <c r="O650" s="5"/>
      <c r="P650" s="5"/>
      <c r="Q650" s="5"/>
      <c r="R650" s="5">
        <v>-1058484</v>
      </c>
    </row>
    <row r="651" spans="9:18" x14ac:dyDescent="0.25">
      <c r="I651" s="27" t="s">
        <v>904</v>
      </c>
      <c r="J651" t="s">
        <v>56</v>
      </c>
      <c r="K651" t="s">
        <v>1781</v>
      </c>
      <c r="L651" s="26">
        <v>-15858867</v>
      </c>
      <c r="M651" s="5"/>
      <c r="N651" s="5"/>
      <c r="O651" s="5"/>
      <c r="P651" s="5"/>
      <c r="Q651" s="5"/>
      <c r="R651" s="5">
        <v>-15858867</v>
      </c>
    </row>
    <row r="652" spans="9:18" x14ac:dyDescent="0.25">
      <c r="I652" s="27" t="s">
        <v>904</v>
      </c>
      <c r="J652" t="s">
        <v>56</v>
      </c>
      <c r="K652" t="s">
        <v>2183</v>
      </c>
      <c r="L652" s="26">
        <v>-8202476</v>
      </c>
      <c r="M652" s="5"/>
      <c r="N652" s="5"/>
      <c r="O652" s="5">
        <v>-6296406</v>
      </c>
      <c r="P652" s="5">
        <v>-1906070</v>
      </c>
      <c r="Q652" s="5"/>
      <c r="R652" s="5">
        <v>-16404952</v>
      </c>
    </row>
    <row r="653" spans="9:18" x14ac:dyDescent="0.25">
      <c r="I653" s="27" t="s">
        <v>904</v>
      </c>
      <c r="J653" t="s">
        <v>56</v>
      </c>
      <c r="K653" t="s">
        <v>3162</v>
      </c>
      <c r="L653" s="26"/>
      <c r="M653" s="5">
        <v>-653210</v>
      </c>
      <c r="N653" s="5"/>
      <c r="O653" s="5"/>
      <c r="P653" s="5"/>
      <c r="Q653" s="5"/>
      <c r="R653" s="5">
        <v>-653210</v>
      </c>
    </row>
    <row r="654" spans="9:18" x14ac:dyDescent="0.25">
      <c r="I654" s="27" t="s">
        <v>904</v>
      </c>
      <c r="J654" t="s">
        <v>56</v>
      </c>
      <c r="K654" t="s">
        <v>2187</v>
      </c>
      <c r="L654" s="26">
        <v>-315885</v>
      </c>
      <c r="M654" s="5"/>
      <c r="N654" s="5"/>
      <c r="O654" s="5"/>
      <c r="P654" s="5"/>
      <c r="Q654" s="5"/>
      <c r="R654" s="5">
        <v>-315885</v>
      </c>
    </row>
    <row r="655" spans="9:18" x14ac:dyDescent="0.25">
      <c r="I655" s="27" t="s">
        <v>904</v>
      </c>
      <c r="J655" t="s">
        <v>56</v>
      </c>
      <c r="K655" t="s">
        <v>4675</v>
      </c>
      <c r="L655" s="26"/>
      <c r="M655" s="5"/>
      <c r="N655" s="5">
        <v>-5448191</v>
      </c>
      <c r="O655" s="5"/>
      <c r="P655" s="5"/>
      <c r="Q655" s="5"/>
      <c r="R655" s="5">
        <v>-5448191</v>
      </c>
    </row>
    <row r="656" spans="9:18" x14ac:dyDescent="0.25">
      <c r="I656" s="27" t="s">
        <v>904</v>
      </c>
      <c r="J656" t="s">
        <v>56</v>
      </c>
      <c r="K656" t="s">
        <v>2186</v>
      </c>
      <c r="L656" s="26">
        <v>-792872</v>
      </c>
      <c r="M656" s="5">
        <v>-712820</v>
      </c>
      <c r="N656" s="5"/>
      <c r="O656" s="5"/>
      <c r="P656" s="5"/>
      <c r="Q656" s="5"/>
      <c r="R656" s="5">
        <v>-1505692</v>
      </c>
    </row>
    <row r="657" spans="9:18" x14ac:dyDescent="0.25">
      <c r="I657" s="27" t="s">
        <v>904</v>
      </c>
      <c r="J657" t="s">
        <v>56</v>
      </c>
      <c r="K657" t="s">
        <v>2998</v>
      </c>
      <c r="L657" s="26"/>
      <c r="M657" s="5">
        <v>-754464</v>
      </c>
      <c r="N657" s="5"/>
      <c r="O657" s="5"/>
      <c r="P657" s="5"/>
      <c r="Q657" s="5"/>
      <c r="R657" s="5">
        <v>-754464</v>
      </c>
    </row>
    <row r="658" spans="9:18" x14ac:dyDescent="0.25">
      <c r="I658" s="27" t="s">
        <v>904</v>
      </c>
      <c r="J658" t="s">
        <v>56</v>
      </c>
      <c r="K658" t="s">
        <v>2179</v>
      </c>
      <c r="L658" s="26">
        <v>-784943</v>
      </c>
      <c r="M658" s="5"/>
      <c r="N658" s="5">
        <v>-784943</v>
      </c>
      <c r="O658" s="5"/>
      <c r="P658" s="5"/>
      <c r="Q658" s="5"/>
      <c r="R658" s="5">
        <v>-1569886</v>
      </c>
    </row>
    <row r="659" spans="9:18" x14ac:dyDescent="0.25">
      <c r="I659" s="27" t="s">
        <v>904</v>
      </c>
      <c r="J659" t="s">
        <v>56</v>
      </c>
      <c r="K659" t="s">
        <v>6284</v>
      </c>
      <c r="L659" s="26"/>
      <c r="M659" s="5"/>
      <c r="N659" s="5"/>
      <c r="O659" s="5">
        <v>-7975260</v>
      </c>
      <c r="P659" s="5"/>
      <c r="Q659" s="5"/>
      <c r="R659" s="5">
        <v>-7975260</v>
      </c>
    </row>
    <row r="660" spans="9:18" x14ac:dyDescent="0.25">
      <c r="I660" s="27" t="s">
        <v>904</v>
      </c>
      <c r="J660" t="s">
        <v>56</v>
      </c>
      <c r="K660" t="s">
        <v>2310</v>
      </c>
      <c r="L660" s="26">
        <v>-2540624</v>
      </c>
      <c r="M660" s="5"/>
      <c r="N660" s="5"/>
      <c r="O660" s="5"/>
      <c r="P660" s="5"/>
      <c r="Q660" s="5"/>
      <c r="R660" s="5">
        <v>-2540624</v>
      </c>
    </row>
    <row r="661" spans="9:18" x14ac:dyDescent="0.25">
      <c r="I661" s="27" t="s">
        <v>904</v>
      </c>
      <c r="J661" t="s">
        <v>56</v>
      </c>
      <c r="K661" t="s">
        <v>2189</v>
      </c>
      <c r="L661" s="26">
        <v>-6248052</v>
      </c>
      <c r="M661" s="5">
        <v>-6248052</v>
      </c>
      <c r="N661" s="5"/>
      <c r="O661" s="5"/>
      <c r="P661" s="5"/>
      <c r="Q661" s="5"/>
      <c r="R661" s="5">
        <v>-12496104</v>
      </c>
    </row>
    <row r="662" spans="9:18" x14ac:dyDescent="0.25">
      <c r="I662" s="27" t="s">
        <v>904</v>
      </c>
      <c r="J662" t="s">
        <v>56</v>
      </c>
      <c r="K662" t="s">
        <v>10527</v>
      </c>
      <c r="L662" s="26"/>
      <c r="M662" s="5"/>
      <c r="N662" s="5"/>
      <c r="O662" s="5"/>
      <c r="P662" s="5"/>
      <c r="Q662" s="5">
        <v>-7265788</v>
      </c>
      <c r="R662" s="5">
        <v>-7265788</v>
      </c>
    </row>
    <row r="663" spans="9:18" x14ac:dyDescent="0.25">
      <c r="I663" s="27" t="s">
        <v>904</v>
      </c>
      <c r="J663" t="s">
        <v>56</v>
      </c>
      <c r="K663" t="s">
        <v>6332</v>
      </c>
      <c r="L663" s="26"/>
      <c r="M663" s="5"/>
      <c r="N663" s="5"/>
      <c r="O663" s="5"/>
      <c r="P663" s="5">
        <v>-1075726</v>
      </c>
      <c r="Q663" s="5"/>
      <c r="R663" s="5">
        <v>-1075726</v>
      </c>
    </row>
    <row r="664" spans="9:18" x14ac:dyDescent="0.25">
      <c r="I664" s="27" t="s">
        <v>904</v>
      </c>
      <c r="J664" t="s">
        <v>56</v>
      </c>
      <c r="K664" t="s">
        <v>2826</v>
      </c>
      <c r="L664" s="26"/>
      <c r="M664" s="5">
        <v>-5956295</v>
      </c>
      <c r="N664" s="5"/>
      <c r="O664" s="5"/>
      <c r="P664" s="5"/>
      <c r="Q664" s="5"/>
      <c r="R664" s="5">
        <v>-5956295</v>
      </c>
    </row>
    <row r="665" spans="9:18" x14ac:dyDescent="0.25">
      <c r="I665" s="27" t="s">
        <v>904</v>
      </c>
      <c r="J665" t="s">
        <v>56</v>
      </c>
      <c r="K665" t="s">
        <v>1520</v>
      </c>
      <c r="L665" s="26">
        <v>-495575</v>
      </c>
      <c r="M665" s="5"/>
      <c r="N665" s="5"/>
      <c r="O665" s="5"/>
      <c r="P665" s="5"/>
      <c r="Q665" s="5"/>
      <c r="R665" s="5">
        <v>-495575</v>
      </c>
    </row>
    <row r="666" spans="9:18" x14ac:dyDescent="0.25">
      <c r="I666" s="27" t="s">
        <v>904</v>
      </c>
      <c r="J666" t="s">
        <v>56</v>
      </c>
      <c r="K666" t="s">
        <v>2311</v>
      </c>
      <c r="L666" s="26">
        <v>-565220</v>
      </c>
      <c r="M666" s="5"/>
      <c r="N666" s="5"/>
      <c r="O666" s="5"/>
      <c r="P666" s="5"/>
      <c r="Q666" s="5"/>
      <c r="R666" s="5">
        <v>-565220</v>
      </c>
    </row>
    <row r="667" spans="9:18" x14ac:dyDescent="0.25">
      <c r="I667" s="27" t="s">
        <v>904</v>
      </c>
      <c r="J667" t="s">
        <v>56</v>
      </c>
      <c r="K667" t="s">
        <v>2312</v>
      </c>
      <c r="L667" s="26">
        <v>-475999</v>
      </c>
      <c r="M667" s="5"/>
      <c r="N667" s="5"/>
      <c r="O667" s="5"/>
      <c r="P667" s="5"/>
      <c r="Q667" s="5"/>
      <c r="R667" s="5">
        <v>-475999</v>
      </c>
    </row>
    <row r="668" spans="9:18" x14ac:dyDescent="0.25">
      <c r="I668" s="27" t="s">
        <v>904</v>
      </c>
      <c r="J668" t="s">
        <v>56</v>
      </c>
      <c r="K668" t="s">
        <v>2432</v>
      </c>
      <c r="L668" s="26"/>
      <c r="M668" s="5">
        <v>-1930338</v>
      </c>
      <c r="N668" s="5"/>
      <c r="O668" s="5"/>
      <c r="P668" s="5"/>
      <c r="Q668" s="5"/>
      <c r="R668" s="5">
        <v>-1930338</v>
      </c>
    </row>
    <row r="669" spans="9:18" x14ac:dyDescent="0.25">
      <c r="I669" s="27" t="s">
        <v>904</v>
      </c>
      <c r="J669" t="s">
        <v>56</v>
      </c>
      <c r="K669" t="s">
        <v>3409</v>
      </c>
      <c r="L669" s="26"/>
      <c r="M669" s="5">
        <v>-2382518</v>
      </c>
      <c r="N669" s="5"/>
      <c r="O669" s="5"/>
      <c r="P669" s="5"/>
      <c r="Q669" s="5"/>
      <c r="R669" s="5">
        <v>-2382518</v>
      </c>
    </row>
    <row r="670" spans="9:18" x14ac:dyDescent="0.25">
      <c r="I670" s="27" t="s">
        <v>904</v>
      </c>
      <c r="J670" t="s">
        <v>56</v>
      </c>
      <c r="K670" t="s">
        <v>4676</v>
      </c>
      <c r="L670" s="26"/>
      <c r="M670" s="5"/>
      <c r="N670" s="5">
        <v>-914924</v>
      </c>
      <c r="O670" s="5"/>
      <c r="P670" s="5"/>
      <c r="Q670" s="5"/>
      <c r="R670" s="5">
        <v>-914924</v>
      </c>
    </row>
    <row r="671" spans="9:18" x14ac:dyDescent="0.25">
      <c r="I671" s="27" t="s">
        <v>904</v>
      </c>
      <c r="J671" t="s">
        <v>56</v>
      </c>
      <c r="K671" t="s">
        <v>2313</v>
      </c>
      <c r="L671" s="26">
        <v>-706133</v>
      </c>
      <c r="M671" s="5"/>
      <c r="N671" s="5"/>
      <c r="O671" s="5"/>
      <c r="P671" s="5"/>
      <c r="Q671" s="5"/>
      <c r="R671" s="5">
        <v>-706133</v>
      </c>
    </row>
    <row r="672" spans="9:18" x14ac:dyDescent="0.25">
      <c r="I672" s="27" t="s">
        <v>904</v>
      </c>
      <c r="J672" t="s">
        <v>56</v>
      </c>
      <c r="K672" t="s">
        <v>2314</v>
      </c>
      <c r="L672" s="26">
        <v>-18325000</v>
      </c>
      <c r="M672" s="5"/>
      <c r="N672" s="5"/>
      <c r="O672" s="5"/>
      <c r="P672" s="5"/>
      <c r="Q672" s="5"/>
      <c r="R672" s="5">
        <v>-18325000</v>
      </c>
    </row>
    <row r="673" spans="9:18" x14ac:dyDescent="0.25">
      <c r="I673" s="27" t="s">
        <v>904</v>
      </c>
      <c r="J673" t="s">
        <v>56</v>
      </c>
      <c r="K673" t="s">
        <v>3390</v>
      </c>
      <c r="L673" s="26"/>
      <c r="M673" s="5">
        <v>-36983000</v>
      </c>
      <c r="N673" s="5">
        <v>-33036200</v>
      </c>
      <c r="O673" s="5">
        <v>-33036200</v>
      </c>
      <c r="P673" s="5"/>
      <c r="Q673" s="5"/>
      <c r="R673" s="5">
        <v>-103055400</v>
      </c>
    </row>
    <row r="674" spans="9:18" x14ac:dyDescent="0.25">
      <c r="I674" s="27" t="s">
        <v>904</v>
      </c>
      <c r="J674" t="s">
        <v>56</v>
      </c>
      <c r="K674" t="s">
        <v>5991</v>
      </c>
      <c r="L674" s="26"/>
      <c r="M674" s="5"/>
      <c r="N674" s="5"/>
      <c r="O674" s="5"/>
      <c r="P674" s="5">
        <v>-6419232</v>
      </c>
      <c r="Q674" s="5"/>
      <c r="R674" s="5">
        <v>-6419232</v>
      </c>
    </row>
    <row r="675" spans="9:18" x14ac:dyDescent="0.25">
      <c r="I675" s="27" t="s">
        <v>904</v>
      </c>
      <c r="J675" t="s">
        <v>56</v>
      </c>
      <c r="K675" t="s">
        <v>2300</v>
      </c>
      <c r="L675" s="26"/>
      <c r="M675" s="5">
        <v>-7177734</v>
      </c>
      <c r="N675" s="5"/>
      <c r="O675" s="5"/>
      <c r="P675" s="5"/>
      <c r="Q675" s="5"/>
      <c r="R675" s="5">
        <v>-7177734</v>
      </c>
    </row>
    <row r="676" spans="9:18" x14ac:dyDescent="0.25">
      <c r="I676" s="27" t="s">
        <v>904</v>
      </c>
      <c r="J676" t="s">
        <v>56</v>
      </c>
      <c r="K676" t="s">
        <v>3002</v>
      </c>
      <c r="L676" s="26"/>
      <c r="M676" s="5">
        <v>-794224</v>
      </c>
      <c r="N676" s="5"/>
      <c r="O676" s="5"/>
      <c r="P676" s="5"/>
      <c r="Q676" s="5"/>
      <c r="R676" s="5">
        <v>-794224</v>
      </c>
    </row>
    <row r="677" spans="9:18" x14ac:dyDescent="0.25">
      <c r="I677" s="27" t="s">
        <v>904</v>
      </c>
      <c r="J677" t="s">
        <v>56</v>
      </c>
      <c r="K677" t="s">
        <v>2574</v>
      </c>
      <c r="L677" s="26"/>
      <c r="M677" s="5"/>
      <c r="N677" s="5"/>
      <c r="O677" s="5"/>
      <c r="P677" s="5"/>
      <c r="Q677" s="5">
        <v>-16341113</v>
      </c>
      <c r="R677" s="5">
        <v>-16341113</v>
      </c>
    </row>
    <row r="678" spans="9:18" x14ac:dyDescent="0.25">
      <c r="I678" s="27" t="s">
        <v>904</v>
      </c>
      <c r="J678" t="s">
        <v>56</v>
      </c>
      <c r="K678" t="s">
        <v>2805</v>
      </c>
      <c r="L678" s="26"/>
      <c r="M678" s="5"/>
      <c r="N678" s="5"/>
      <c r="O678" s="5"/>
      <c r="P678" s="5"/>
      <c r="Q678" s="5">
        <v>-811537</v>
      </c>
      <c r="R678" s="5">
        <v>-811537</v>
      </c>
    </row>
    <row r="679" spans="9:18" x14ac:dyDescent="0.25">
      <c r="I679" s="27" t="s">
        <v>904</v>
      </c>
      <c r="J679" t="s">
        <v>56</v>
      </c>
      <c r="K679" t="s">
        <v>3021</v>
      </c>
      <c r="L679" s="26"/>
      <c r="M679" s="5">
        <v>-1271251</v>
      </c>
      <c r="N679" s="5"/>
      <c r="O679" s="5"/>
      <c r="P679" s="5"/>
      <c r="Q679" s="5"/>
      <c r="R679" s="5">
        <v>-1271251</v>
      </c>
    </row>
    <row r="680" spans="9:18" x14ac:dyDescent="0.25">
      <c r="I680" s="27" t="s">
        <v>904</v>
      </c>
      <c r="J680" t="s">
        <v>56</v>
      </c>
      <c r="K680" t="s">
        <v>6333</v>
      </c>
      <c r="L680" s="26"/>
      <c r="M680" s="5"/>
      <c r="N680" s="5"/>
      <c r="O680" s="5">
        <v>-471726</v>
      </c>
      <c r="P680" s="5"/>
      <c r="Q680" s="5"/>
      <c r="R680" s="5">
        <v>-471726</v>
      </c>
    </row>
    <row r="681" spans="9:18" x14ac:dyDescent="0.25">
      <c r="I681" s="27" t="s">
        <v>904</v>
      </c>
      <c r="J681" t="s">
        <v>56</v>
      </c>
      <c r="K681" t="s">
        <v>3029</v>
      </c>
      <c r="L681" s="26"/>
      <c r="M681" s="5">
        <v>-353498</v>
      </c>
      <c r="N681" s="5"/>
      <c r="O681" s="5"/>
      <c r="P681" s="5"/>
      <c r="Q681" s="5"/>
      <c r="R681" s="5">
        <v>-353498</v>
      </c>
    </row>
    <row r="682" spans="9:18" x14ac:dyDescent="0.25">
      <c r="I682" s="27" t="s">
        <v>904</v>
      </c>
      <c r="J682" t="s">
        <v>56</v>
      </c>
      <c r="K682" t="s">
        <v>6287</v>
      </c>
      <c r="L682" s="26"/>
      <c r="M682" s="5"/>
      <c r="N682" s="5"/>
      <c r="O682" s="5">
        <v>-682090</v>
      </c>
      <c r="P682" s="5"/>
      <c r="Q682" s="5"/>
      <c r="R682" s="5">
        <v>-682090</v>
      </c>
    </row>
    <row r="683" spans="9:18" x14ac:dyDescent="0.25">
      <c r="I683" s="27" t="s">
        <v>904</v>
      </c>
      <c r="J683" t="s">
        <v>56</v>
      </c>
      <c r="K683" t="s">
        <v>10528</v>
      </c>
      <c r="L683" s="26"/>
      <c r="M683" s="5"/>
      <c r="N683" s="5"/>
      <c r="O683" s="5"/>
      <c r="P683" s="5"/>
      <c r="Q683" s="5">
        <v>-665183</v>
      </c>
      <c r="R683" s="5">
        <v>-665183</v>
      </c>
    </row>
    <row r="684" spans="9:18" x14ac:dyDescent="0.25">
      <c r="I684" s="27" t="s">
        <v>904</v>
      </c>
      <c r="J684" t="s">
        <v>56</v>
      </c>
      <c r="K684" t="s">
        <v>10529</v>
      </c>
      <c r="L684" s="26"/>
      <c r="M684" s="5"/>
      <c r="N684" s="5"/>
      <c r="O684" s="5"/>
      <c r="P684" s="5"/>
      <c r="Q684" s="5">
        <v>-555671</v>
      </c>
      <c r="R684" s="5">
        <v>-555671</v>
      </c>
    </row>
    <row r="685" spans="9:18" x14ac:dyDescent="0.25">
      <c r="I685" s="27" t="s">
        <v>904</v>
      </c>
      <c r="J685" t="s">
        <v>56</v>
      </c>
      <c r="K685" t="s">
        <v>2949</v>
      </c>
      <c r="L685" s="26"/>
      <c r="M685" s="5">
        <v>-154574</v>
      </c>
      <c r="N685" s="5"/>
      <c r="O685" s="5"/>
      <c r="P685" s="5"/>
      <c r="Q685" s="5"/>
      <c r="R685" s="5">
        <v>-154574</v>
      </c>
    </row>
    <row r="686" spans="9:18" x14ac:dyDescent="0.25">
      <c r="I686" s="27" t="s">
        <v>904</v>
      </c>
      <c r="J686" t="s">
        <v>56</v>
      </c>
      <c r="K686" t="s">
        <v>5973</v>
      </c>
      <c r="L686" s="26"/>
      <c r="M686" s="5"/>
      <c r="N686" s="5"/>
      <c r="O686" s="5">
        <v>-3227179</v>
      </c>
      <c r="P686" s="5"/>
      <c r="Q686" s="5"/>
      <c r="R686" s="5">
        <v>-3227179</v>
      </c>
    </row>
    <row r="687" spans="9:18" x14ac:dyDescent="0.25">
      <c r="I687" s="27" t="s">
        <v>904</v>
      </c>
      <c r="J687" t="s">
        <v>56</v>
      </c>
      <c r="K687" t="s">
        <v>3352</v>
      </c>
      <c r="L687" s="26"/>
      <c r="M687" s="5">
        <v>-560397</v>
      </c>
      <c r="N687" s="5"/>
      <c r="O687" s="5"/>
      <c r="P687" s="5"/>
      <c r="Q687" s="5"/>
      <c r="R687" s="5">
        <v>-560397</v>
      </c>
    </row>
    <row r="688" spans="9:18" x14ac:dyDescent="0.25">
      <c r="I688" s="27" t="s">
        <v>904</v>
      </c>
      <c r="J688" t="s">
        <v>56</v>
      </c>
      <c r="K688" t="s">
        <v>6290</v>
      </c>
      <c r="L688" s="26"/>
      <c r="M688" s="5"/>
      <c r="N688" s="5"/>
      <c r="O688" s="5">
        <v>-1123429</v>
      </c>
      <c r="P688" s="5"/>
      <c r="Q688" s="5"/>
      <c r="R688" s="5">
        <v>-1123429</v>
      </c>
    </row>
    <row r="689" spans="9:18" x14ac:dyDescent="0.25">
      <c r="I689" s="27" t="s">
        <v>904</v>
      </c>
      <c r="J689" t="s">
        <v>56</v>
      </c>
      <c r="K689" t="s">
        <v>4677</v>
      </c>
      <c r="L689" s="26"/>
      <c r="M689" s="5"/>
      <c r="N689" s="5">
        <v>-1512663</v>
      </c>
      <c r="O689" s="5"/>
      <c r="P689" s="5"/>
      <c r="Q689" s="5"/>
      <c r="R689" s="5">
        <v>-1512663</v>
      </c>
    </row>
    <row r="690" spans="9:18" x14ac:dyDescent="0.25">
      <c r="I690" s="27" t="s">
        <v>904</v>
      </c>
      <c r="J690" t="s">
        <v>56</v>
      </c>
      <c r="K690" t="s">
        <v>10321</v>
      </c>
      <c r="L690" s="26"/>
      <c r="M690" s="5"/>
      <c r="N690" s="5"/>
      <c r="O690" s="5"/>
      <c r="P690" s="5"/>
      <c r="Q690" s="5">
        <v>-1324499</v>
      </c>
      <c r="R690" s="5">
        <v>-1324499</v>
      </c>
    </row>
    <row r="691" spans="9:18" x14ac:dyDescent="0.25">
      <c r="I691" s="27" t="s">
        <v>904</v>
      </c>
      <c r="J691" t="s">
        <v>56</v>
      </c>
      <c r="K691" t="s">
        <v>5899</v>
      </c>
      <c r="L691" s="26"/>
      <c r="M691" s="5"/>
      <c r="N691" s="5"/>
      <c r="O691" s="5"/>
      <c r="P691" s="5">
        <v>-3194514</v>
      </c>
      <c r="Q691" s="5">
        <v>-6886240</v>
      </c>
      <c r="R691" s="5">
        <v>-10080754</v>
      </c>
    </row>
    <row r="692" spans="9:18" x14ac:dyDescent="0.25">
      <c r="I692" s="27" t="s">
        <v>904</v>
      </c>
      <c r="J692" t="s">
        <v>56</v>
      </c>
      <c r="K692" t="s">
        <v>6334</v>
      </c>
      <c r="L692" s="26"/>
      <c r="M692" s="5"/>
      <c r="N692" s="5"/>
      <c r="O692" s="5"/>
      <c r="P692" s="5">
        <v>-573721</v>
      </c>
      <c r="Q692" s="5"/>
      <c r="R692" s="5">
        <v>-573721</v>
      </c>
    </row>
    <row r="693" spans="9:18" x14ac:dyDescent="0.25">
      <c r="I693" s="27" t="s">
        <v>904</v>
      </c>
      <c r="J693" t="s">
        <v>56</v>
      </c>
      <c r="K693" t="s">
        <v>5978</v>
      </c>
      <c r="L693" s="26"/>
      <c r="M693" s="5"/>
      <c r="N693" s="5"/>
      <c r="O693" s="5"/>
      <c r="P693" s="5"/>
      <c r="Q693" s="5">
        <v>-9744525</v>
      </c>
      <c r="R693" s="5">
        <v>-9744525</v>
      </c>
    </row>
    <row r="694" spans="9:18" x14ac:dyDescent="0.25">
      <c r="I694" s="27" t="s">
        <v>904</v>
      </c>
      <c r="J694" t="s">
        <v>56</v>
      </c>
      <c r="K694" t="s">
        <v>4678</v>
      </c>
      <c r="L694" s="26"/>
      <c r="M694" s="5"/>
      <c r="N694" s="5">
        <v>-12231838</v>
      </c>
      <c r="O694" s="5"/>
      <c r="P694" s="5"/>
      <c r="Q694" s="5">
        <v>-12231912</v>
      </c>
      <c r="R694" s="5">
        <v>-24463750</v>
      </c>
    </row>
    <row r="695" spans="9:18" x14ac:dyDescent="0.25">
      <c r="I695" s="27" t="s">
        <v>904</v>
      </c>
      <c r="J695" t="s">
        <v>56</v>
      </c>
      <c r="K695" t="s">
        <v>5968</v>
      </c>
      <c r="L695" s="26"/>
      <c r="M695" s="5"/>
      <c r="N695" s="5"/>
      <c r="O695" s="5">
        <v>-2788920</v>
      </c>
      <c r="P695" s="5"/>
      <c r="Q695" s="5"/>
      <c r="R695" s="5">
        <v>-2788920</v>
      </c>
    </row>
    <row r="696" spans="9:18" x14ac:dyDescent="0.25">
      <c r="I696" s="27" t="s">
        <v>904</v>
      </c>
      <c r="J696" t="s">
        <v>56</v>
      </c>
      <c r="K696" t="s">
        <v>6292</v>
      </c>
      <c r="L696" s="26"/>
      <c r="M696" s="5"/>
      <c r="N696" s="5"/>
      <c r="O696" s="5">
        <v>-645436</v>
      </c>
      <c r="P696" s="5"/>
      <c r="Q696" s="5"/>
      <c r="R696" s="5">
        <v>-645436</v>
      </c>
    </row>
    <row r="697" spans="9:18" x14ac:dyDescent="0.25">
      <c r="I697" s="27" t="s">
        <v>904</v>
      </c>
      <c r="J697" t="s">
        <v>56</v>
      </c>
      <c r="K697" t="s">
        <v>6017</v>
      </c>
      <c r="L697" s="26"/>
      <c r="M697" s="5"/>
      <c r="N697" s="5"/>
      <c r="O697" s="5">
        <v>-1274935</v>
      </c>
      <c r="P697" s="5">
        <v>-1274935</v>
      </c>
      <c r="Q697" s="5"/>
      <c r="R697" s="5">
        <v>-2549870</v>
      </c>
    </row>
    <row r="698" spans="9:18" x14ac:dyDescent="0.25">
      <c r="I698" s="27" t="s">
        <v>904</v>
      </c>
      <c r="J698" t="s">
        <v>56</v>
      </c>
      <c r="K698" t="s">
        <v>6335</v>
      </c>
      <c r="L698" s="26"/>
      <c r="M698" s="5"/>
      <c r="N698" s="5"/>
      <c r="O698" s="5"/>
      <c r="P698" s="5">
        <v>-12907348</v>
      </c>
      <c r="Q698" s="5"/>
      <c r="R698" s="5">
        <v>-12907348</v>
      </c>
    </row>
    <row r="699" spans="9:18" x14ac:dyDescent="0.25">
      <c r="I699" s="27" t="s">
        <v>904</v>
      </c>
      <c r="J699" t="s">
        <v>56</v>
      </c>
      <c r="K699" t="s">
        <v>6336</v>
      </c>
      <c r="L699" s="26"/>
      <c r="M699" s="5"/>
      <c r="N699" s="5"/>
      <c r="O699" s="5"/>
      <c r="P699" s="5">
        <v>-478101</v>
      </c>
      <c r="Q699" s="5"/>
      <c r="R699" s="5">
        <v>-478101</v>
      </c>
    </row>
    <row r="700" spans="9:18" x14ac:dyDescent="0.25">
      <c r="I700" s="27" t="s">
        <v>904</v>
      </c>
      <c r="J700" t="s">
        <v>56</v>
      </c>
      <c r="K700" t="s">
        <v>6337</v>
      </c>
      <c r="L700" s="26"/>
      <c r="M700" s="5"/>
      <c r="N700" s="5"/>
      <c r="O700" s="5"/>
      <c r="P700" s="5">
        <v>-797892</v>
      </c>
      <c r="Q700" s="5"/>
      <c r="R700" s="5">
        <v>-797892</v>
      </c>
    </row>
    <row r="701" spans="9:18" x14ac:dyDescent="0.25">
      <c r="I701" s="27" t="s">
        <v>904</v>
      </c>
      <c r="J701" t="s">
        <v>56</v>
      </c>
      <c r="K701" t="s">
        <v>9923</v>
      </c>
      <c r="L701" s="26"/>
      <c r="M701" s="5"/>
      <c r="N701" s="5"/>
      <c r="O701" s="5"/>
      <c r="P701" s="5"/>
      <c r="Q701" s="5">
        <v>-593642</v>
      </c>
      <c r="R701" s="5">
        <v>-593642</v>
      </c>
    </row>
    <row r="702" spans="9:18" x14ac:dyDescent="0.25">
      <c r="I702" s="27" t="s">
        <v>904</v>
      </c>
      <c r="J702" t="s">
        <v>56</v>
      </c>
      <c r="K702" t="s">
        <v>6338</v>
      </c>
      <c r="L702" s="26"/>
      <c r="M702" s="5"/>
      <c r="N702" s="5"/>
      <c r="O702" s="5"/>
      <c r="P702" s="5">
        <v>-1274935</v>
      </c>
      <c r="Q702" s="5"/>
      <c r="R702" s="5">
        <v>-1274935</v>
      </c>
    </row>
    <row r="703" spans="9:18" x14ac:dyDescent="0.25">
      <c r="I703" s="27" t="s">
        <v>904</v>
      </c>
      <c r="J703" t="s">
        <v>56</v>
      </c>
      <c r="K703" t="s">
        <v>6299</v>
      </c>
      <c r="L703" s="26"/>
      <c r="M703" s="5"/>
      <c r="N703" s="5"/>
      <c r="O703" s="5">
        <v>-637468</v>
      </c>
      <c r="P703" s="5"/>
      <c r="Q703" s="5"/>
      <c r="R703" s="5">
        <v>-637468</v>
      </c>
    </row>
    <row r="704" spans="9:18" x14ac:dyDescent="0.25">
      <c r="I704" s="27" t="s">
        <v>904</v>
      </c>
      <c r="J704" t="s">
        <v>56</v>
      </c>
      <c r="K704" t="s">
        <v>6339</v>
      </c>
      <c r="L704" s="26"/>
      <c r="M704" s="5"/>
      <c r="N704" s="5"/>
      <c r="O704" s="5"/>
      <c r="P704" s="5">
        <v>-354591</v>
      </c>
      <c r="Q704" s="5"/>
      <c r="R704" s="5">
        <v>-354591</v>
      </c>
    </row>
    <row r="705" spans="9:18" x14ac:dyDescent="0.25">
      <c r="I705" s="27" t="s">
        <v>904</v>
      </c>
      <c r="J705" t="s">
        <v>56</v>
      </c>
      <c r="K705" t="s">
        <v>6340</v>
      </c>
      <c r="L705" s="26"/>
      <c r="M705" s="5"/>
      <c r="N705" s="5"/>
      <c r="O705" s="5"/>
      <c r="P705" s="5">
        <v>-1684489</v>
      </c>
      <c r="Q705" s="5"/>
      <c r="R705" s="5">
        <v>-1684489</v>
      </c>
    </row>
    <row r="706" spans="9:18" x14ac:dyDescent="0.25">
      <c r="I706" s="27" t="s">
        <v>904</v>
      </c>
      <c r="J706" t="s">
        <v>56</v>
      </c>
      <c r="K706" t="s">
        <v>10530</v>
      </c>
      <c r="L706" s="26"/>
      <c r="M706" s="5"/>
      <c r="N706" s="5"/>
      <c r="O706" s="5"/>
      <c r="P706" s="5"/>
      <c r="Q706" s="5">
        <v>-762527</v>
      </c>
      <c r="R706" s="5">
        <v>-762527</v>
      </c>
    </row>
    <row r="707" spans="9:18" x14ac:dyDescent="0.25">
      <c r="I707" s="27" t="s">
        <v>904</v>
      </c>
      <c r="J707" t="s">
        <v>56</v>
      </c>
      <c r="K707" t="s">
        <v>6341</v>
      </c>
      <c r="L707" s="26"/>
      <c r="M707" s="5"/>
      <c r="N707" s="5"/>
      <c r="O707" s="5"/>
      <c r="P707" s="5">
        <v>-1283420</v>
      </c>
      <c r="Q707" s="5"/>
      <c r="R707" s="5">
        <v>-1283420</v>
      </c>
    </row>
    <row r="708" spans="9:18" x14ac:dyDescent="0.25">
      <c r="I708" s="27" t="s">
        <v>0</v>
      </c>
      <c r="J708" s="27"/>
      <c r="K708" s="27"/>
      <c r="L708" s="26">
        <v>-171901206</v>
      </c>
      <c r="M708" s="5">
        <v>229661282</v>
      </c>
      <c r="N708" s="5">
        <v>169799213</v>
      </c>
      <c r="O708" s="5">
        <v>202455970</v>
      </c>
      <c r="P708" s="5">
        <v>-76674690</v>
      </c>
      <c r="Q708" s="5">
        <v>501144778</v>
      </c>
      <c r="R708" s="5">
        <v>854485347</v>
      </c>
    </row>
  </sheetData>
  <pageMargins left="0.7" right="0.7" top="0.75" bottom="0.75" header="0.3" footer="0.3"/>
  <pageSetup orientation="portrait" r:id="rId5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637"/>
  <sheetViews>
    <sheetView showGridLines="0" zoomScale="90" zoomScaleNormal="90" workbookViewId="0">
      <selection activeCell="V84" sqref="V8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4" width="18.85546875" customWidth="1"/>
    <col min="25" max="25" width="10.42578125" customWidth="1"/>
    <col min="26" max="26" width="40.140625" customWidth="1"/>
    <col min="27" max="31" width="19.5703125" customWidth="1"/>
    <col min="32" max="32" width="16.7109375" bestFit="1" customWidth="1"/>
    <col min="33" max="36" width="14.85546875" bestFit="1" customWidth="1"/>
    <col min="37" max="37" width="15.85546875" bestFit="1" customWidth="1"/>
    <col min="38" max="38" width="15.42578125" bestFit="1" customWidth="1"/>
    <col min="39" max="39" width="16.7109375" bestFit="1" customWidth="1"/>
    <col min="40" max="62" width="10.42578125" customWidth="1"/>
    <col min="63" max="63" width="8.85546875" customWidth="1"/>
    <col min="64" max="88" width="10.42578125" customWidth="1"/>
    <col min="89" max="89" width="9.28515625" customWidth="1"/>
    <col min="90" max="90" width="12.5703125" bestFit="1" customWidth="1"/>
  </cols>
  <sheetData>
    <row r="1" spans="9:22" ht="23.25" x14ac:dyDescent="0.35">
      <c r="I1" s="19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63</v>
      </c>
      <c r="J3" s="5">
        <v>206690743</v>
      </c>
      <c r="K3" s="5">
        <v>512465962</v>
      </c>
      <c r="L3" s="5">
        <v>555906372</v>
      </c>
      <c r="M3" s="5">
        <v>323393211</v>
      </c>
      <c r="N3" s="5">
        <v>574669921</v>
      </c>
      <c r="O3" s="5">
        <v>202280197</v>
      </c>
      <c r="P3" s="5"/>
      <c r="Q3" s="5"/>
      <c r="R3" s="5"/>
      <c r="S3" s="5"/>
      <c r="T3" s="5"/>
      <c r="U3" s="5"/>
      <c r="V3" s="5">
        <v>2375406406</v>
      </c>
    </row>
    <row r="4" spans="9:22" x14ac:dyDescent="0.25">
      <c r="I4" s="4" t="s">
        <v>0</v>
      </c>
      <c r="J4" s="5">
        <v>206690743</v>
      </c>
      <c r="K4" s="5">
        <v>512465962</v>
      </c>
      <c r="L4" s="5">
        <v>555906372</v>
      </c>
      <c r="M4" s="5">
        <v>323393211</v>
      </c>
      <c r="N4" s="5">
        <v>574669921</v>
      </c>
      <c r="O4" s="5">
        <v>202280197</v>
      </c>
      <c r="P4" s="5"/>
      <c r="Q4" s="5"/>
      <c r="R4" s="5"/>
      <c r="S4" s="5"/>
      <c r="T4" s="5"/>
      <c r="U4" s="5"/>
      <c r="V4" s="5">
        <v>2375406406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63</v>
      </c>
      <c r="J63" s="13">
        <f>IFERROR(VLOOKUP($I63,$I$26:$V$42,MATCH(J$62,$I$26:$V$26,0),0),0)</f>
        <v>842635563</v>
      </c>
      <c r="K63" s="13">
        <f t="shared" ref="K63:U63" si="0">IFERROR(VLOOKUP($I63,$I$26:$V$42,MATCH(K$62,$I$26:$V$26,0),0),0)</f>
        <v>592333115</v>
      </c>
      <c r="L63" s="13">
        <f t="shared" si="0"/>
        <v>354793861</v>
      </c>
      <c r="M63" s="13">
        <f t="shared" si="0"/>
        <v>427074732.39999998</v>
      </c>
      <c r="N63" s="13">
        <f t="shared" si="0"/>
        <v>892309408</v>
      </c>
      <c r="O63" s="13">
        <f t="shared" si="0"/>
        <v>486320169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3595466848.4000001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63</v>
      </c>
      <c r="J84" s="13">
        <f>-IFERROR(VLOOKUP($I84,$I$62:$U$80,MATCH(J$83,$I$62:$U$62,0),0),0)+IFERROR(VLOOKUP($I84,$I$2:$U$23,MATCH(J$83,$I$2:$U$2,0),0),0)</f>
        <v>-635944820</v>
      </c>
      <c r="K84" s="13">
        <f t="shared" ref="K84:U84" si="1">-IFERROR(VLOOKUP($I84,$I$62:$U$80,MATCH(K$83,$I$62:$U$62,0),0),0)+IFERROR(VLOOKUP($I84,$I$2:$U$23,MATCH(K$83,$I$2:$U$2,0),0),0)</f>
        <v>-79867153</v>
      </c>
      <c r="L84" s="13">
        <f t="shared" si="1"/>
        <v>201112511</v>
      </c>
      <c r="M84" s="13">
        <f t="shared" si="1"/>
        <v>-103681521.39999998</v>
      </c>
      <c r="N84" s="13">
        <f t="shared" si="1"/>
        <v>-317639487</v>
      </c>
      <c r="O84" s="13">
        <f t="shared" si="1"/>
        <v>-284039972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-1220060442.4000001</v>
      </c>
    </row>
    <row r="86" spans="1:33" x14ac:dyDescent="0.25">
      <c r="I86" s="1" t="s">
        <v>105</v>
      </c>
      <c r="J86" t="s" vm="3">
        <v>63</v>
      </c>
      <c r="Z86" s="1" t="s">
        <v>75</v>
      </c>
      <c r="AA86" t="s" vm="15">
        <v>63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s="27" t="s">
        <v>56</v>
      </c>
      <c r="K90" s="27"/>
      <c r="L90" s="26">
        <v>3974932</v>
      </c>
      <c r="M90" s="5">
        <v>1641121</v>
      </c>
      <c r="N90" s="5"/>
      <c r="O90" s="5">
        <v>1578203</v>
      </c>
      <c r="P90" s="5"/>
      <c r="Q90" s="5">
        <v>119602</v>
      </c>
      <c r="R90" s="5">
        <v>7313858</v>
      </c>
      <c r="Z90" s="4" t="s">
        <v>3181</v>
      </c>
      <c r="AA90" s="5">
        <v>121616</v>
      </c>
      <c r="AB90" s="5"/>
      <c r="AC90" s="5"/>
      <c r="AD90" s="5"/>
      <c r="AE90" s="5"/>
      <c r="AF90" s="5"/>
      <c r="AG90" s="5">
        <v>121616</v>
      </c>
    </row>
    <row r="91" spans="1:33" x14ac:dyDescent="0.25">
      <c r="A91" s="32" t="s">
        <v>263</v>
      </c>
      <c r="I91" s="27" t="s">
        <v>902</v>
      </c>
      <c r="J91" s="27" t="s">
        <v>56</v>
      </c>
      <c r="K91" t="s">
        <v>3181</v>
      </c>
      <c r="L91" s="26">
        <v>121616</v>
      </c>
      <c r="M91" s="5">
        <v>-121616</v>
      </c>
      <c r="N91" s="5"/>
      <c r="O91" s="5"/>
      <c r="P91" s="5"/>
      <c r="Q91" s="5"/>
      <c r="R91" s="5">
        <v>0</v>
      </c>
      <c r="Z91" s="4" t="s">
        <v>12009</v>
      </c>
      <c r="AA91" s="5"/>
      <c r="AB91" s="5"/>
      <c r="AC91" s="5"/>
      <c r="AD91" s="5"/>
      <c r="AE91" s="5">
        <v>102940866</v>
      </c>
      <c r="AF91" s="5">
        <v>37000000</v>
      </c>
      <c r="AG91" s="5">
        <v>139940866</v>
      </c>
    </row>
    <row r="92" spans="1:33" x14ac:dyDescent="0.25">
      <c r="I92" s="27" t="s">
        <v>902</v>
      </c>
      <c r="J92" s="27" t="s">
        <v>56</v>
      </c>
      <c r="K92" t="s">
        <v>1263</v>
      </c>
      <c r="L92" s="26">
        <v>9789343</v>
      </c>
      <c r="M92" s="5"/>
      <c r="N92" s="5">
        <v>897033</v>
      </c>
      <c r="O92" s="5"/>
      <c r="P92" s="5"/>
      <c r="Q92" s="5"/>
      <c r="R92" s="5">
        <v>10686376</v>
      </c>
      <c r="Z92" s="4" t="s">
        <v>1263</v>
      </c>
      <c r="AA92" s="5"/>
      <c r="AB92" s="5"/>
      <c r="AC92" s="5"/>
      <c r="AD92" s="5">
        <v>62063028</v>
      </c>
      <c r="AE92" s="5"/>
      <c r="AF92" s="5"/>
      <c r="AG92" s="5">
        <v>62063028</v>
      </c>
    </row>
    <row r="93" spans="1:33" x14ac:dyDescent="0.25">
      <c r="I93" s="27" t="s">
        <v>902</v>
      </c>
      <c r="J93" s="27" t="s">
        <v>56</v>
      </c>
      <c r="K93" t="s">
        <v>137</v>
      </c>
      <c r="L93" s="26">
        <v>5742478</v>
      </c>
      <c r="M93" s="5"/>
      <c r="N93" s="5"/>
      <c r="O93" s="5"/>
      <c r="P93" s="5"/>
      <c r="Q93" s="5"/>
      <c r="R93" s="5">
        <v>5742478</v>
      </c>
      <c r="Z93" s="4" t="s">
        <v>137</v>
      </c>
      <c r="AA93" s="5"/>
      <c r="AB93" s="5">
        <v>76214541</v>
      </c>
      <c r="AC93" s="5"/>
      <c r="AD93" s="5"/>
      <c r="AE93" s="5"/>
      <c r="AF93" s="5"/>
      <c r="AG93" s="5">
        <v>76214541</v>
      </c>
    </row>
    <row r="94" spans="1:33" x14ac:dyDescent="0.25">
      <c r="I94" s="27" t="s">
        <v>902</v>
      </c>
      <c r="J94" s="27" t="s">
        <v>56</v>
      </c>
      <c r="K94" t="s">
        <v>1539</v>
      </c>
      <c r="L94" s="26">
        <v>399682</v>
      </c>
      <c r="M94" s="5"/>
      <c r="N94" s="5"/>
      <c r="O94" s="5"/>
      <c r="P94" s="5"/>
      <c r="Q94" s="5"/>
      <c r="R94" s="5">
        <v>399682</v>
      </c>
      <c r="Z94" s="4" t="s">
        <v>369</v>
      </c>
      <c r="AA94" s="5">
        <v>2785097</v>
      </c>
      <c r="AB94" s="5"/>
      <c r="AC94" s="5"/>
      <c r="AD94" s="5"/>
      <c r="AE94" s="5"/>
      <c r="AF94" s="5"/>
      <c r="AG94" s="5">
        <v>2785097</v>
      </c>
    </row>
    <row r="95" spans="1:33" x14ac:dyDescent="0.25">
      <c r="I95" s="27" t="s">
        <v>902</v>
      </c>
      <c r="J95" s="27" t="s">
        <v>56</v>
      </c>
      <c r="K95" t="s">
        <v>1537</v>
      </c>
      <c r="L95" s="26">
        <v>905797</v>
      </c>
      <c r="M95" s="5">
        <v>810004</v>
      </c>
      <c r="N95" s="5"/>
      <c r="O95" s="5">
        <v>3575327</v>
      </c>
      <c r="P95" s="5">
        <v>859910</v>
      </c>
      <c r="Q95" s="5">
        <v>280214</v>
      </c>
      <c r="R95" s="5">
        <v>6431252</v>
      </c>
      <c r="Z95" s="4" t="s">
        <v>1537</v>
      </c>
      <c r="AA95" s="5">
        <v>10000000</v>
      </c>
      <c r="AB95" s="5"/>
      <c r="AC95" s="5">
        <v>13501393</v>
      </c>
      <c r="AD95" s="5"/>
      <c r="AE95" s="5"/>
      <c r="AF95" s="5"/>
      <c r="AG95" s="5">
        <v>23501393</v>
      </c>
    </row>
    <row r="96" spans="1:33" x14ac:dyDescent="0.25">
      <c r="I96" s="27" t="s">
        <v>902</v>
      </c>
      <c r="J96" s="27" t="s">
        <v>56</v>
      </c>
      <c r="K96" t="s">
        <v>4679</v>
      </c>
      <c r="L96" s="26"/>
      <c r="M96" s="5">
        <v>79195</v>
      </c>
      <c r="N96" s="5"/>
      <c r="O96" s="5"/>
      <c r="P96" s="5"/>
      <c r="Q96" s="5"/>
      <c r="R96" s="5">
        <v>79195</v>
      </c>
      <c r="Z96" s="4" t="s">
        <v>1135</v>
      </c>
      <c r="AA96" s="5">
        <v>6120060</v>
      </c>
      <c r="AB96" s="5"/>
      <c r="AC96" s="5"/>
      <c r="AD96" s="5"/>
      <c r="AE96" s="5"/>
      <c r="AF96" s="5"/>
      <c r="AG96" s="5">
        <v>6120060</v>
      </c>
    </row>
    <row r="97" spans="9:33" x14ac:dyDescent="0.25">
      <c r="I97" s="27" t="s">
        <v>902</v>
      </c>
      <c r="J97" s="27" t="s">
        <v>56</v>
      </c>
      <c r="K97" t="s">
        <v>6342</v>
      </c>
      <c r="L97" s="26"/>
      <c r="M97" s="5"/>
      <c r="N97" s="5"/>
      <c r="O97" s="5">
        <v>310765</v>
      </c>
      <c r="P97" s="5">
        <v>-310765</v>
      </c>
      <c r="Q97" s="5">
        <v>310765</v>
      </c>
      <c r="R97" s="5">
        <v>310765</v>
      </c>
      <c r="Z97" s="4" t="s">
        <v>674</v>
      </c>
      <c r="AA97" s="5">
        <v>907332</v>
      </c>
      <c r="AB97" s="5"/>
      <c r="AC97" s="5"/>
      <c r="AD97" s="5"/>
      <c r="AE97" s="5"/>
      <c r="AF97" s="5"/>
      <c r="AG97" s="5">
        <v>907332</v>
      </c>
    </row>
    <row r="98" spans="9:33" x14ac:dyDescent="0.25">
      <c r="I98" s="27" t="s">
        <v>902</v>
      </c>
      <c r="J98" s="27" t="s">
        <v>56</v>
      </c>
      <c r="K98" t="s">
        <v>6343</v>
      </c>
      <c r="L98" s="26"/>
      <c r="M98" s="5"/>
      <c r="N98" s="5">
        <v>525236</v>
      </c>
      <c r="O98" s="5">
        <v>1075726</v>
      </c>
      <c r="P98" s="5">
        <v>300902</v>
      </c>
      <c r="Q98" s="5">
        <v>319606</v>
      </c>
      <c r="R98" s="5">
        <v>2221470</v>
      </c>
      <c r="Z98" s="4" t="s">
        <v>675</v>
      </c>
      <c r="AA98" s="5">
        <v>949102</v>
      </c>
      <c r="AB98" s="5"/>
      <c r="AC98" s="5"/>
      <c r="AD98" s="5"/>
      <c r="AE98" s="5"/>
      <c r="AF98" s="5"/>
      <c r="AG98" s="5">
        <v>949102</v>
      </c>
    </row>
    <row r="99" spans="9:33" x14ac:dyDescent="0.25">
      <c r="I99" s="27" t="s">
        <v>902</v>
      </c>
      <c r="J99" s="27" t="s">
        <v>56</v>
      </c>
      <c r="K99" t="s">
        <v>864</v>
      </c>
      <c r="L99" s="26">
        <v>190694</v>
      </c>
      <c r="M99" s="5"/>
      <c r="N99" s="5"/>
      <c r="O99" s="5"/>
      <c r="P99" s="5">
        <v>601803</v>
      </c>
      <c r="Q99" s="5">
        <v>146198</v>
      </c>
      <c r="R99" s="5">
        <v>938695</v>
      </c>
      <c r="Z99" s="4" t="s">
        <v>12081</v>
      </c>
      <c r="AA99" s="5"/>
      <c r="AB99" s="5"/>
      <c r="AC99" s="5"/>
      <c r="AD99" s="5"/>
      <c r="AE99" s="5"/>
      <c r="AF99" s="5">
        <v>1500000</v>
      </c>
      <c r="AG99" s="5">
        <v>1500000</v>
      </c>
    </row>
    <row r="100" spans="9:33" x14ac:dyDescent="0.25">
      <c r="I100" s="27" t="s">
        <v>902</v>
      </c>
      <c r="J100" s="27" t="s">
        <v>56</v>
      </c>
      <c r="K100" t="s">
        <v>1310</v>
      </c>
      <c r="L100" s="26">
        <v>15179012</v>
      </c>
      <c r="M100" s="5"/>
      <c r="N100" s="5"/>
      <c r="O100" s="5">
        <v>3760271</v>
      </c>
      <c r="P100" s="5"/>
      <c r="Q100" s="5"/>
      <c r="R100" s="5">
        <v>18939283</v>
      </c>
      <c r="Z100" s="4" t="s">
        <v>1083</v>
      </c>
      <c r="AA100" s="5">
        <v>19493</v>
      </c>
      <c r="AB100" s="5"/>
      <c r="AC100" s="5"/>
      <c r="AD100" s="5"/>
      <c r="AE100" s="5"/>
      <c r="AF100" s="5"/>
      <c r="AG100" s="5">
        <v>19493</v>
      </c>
    </row>
    <row r="101" spans="9:33" x14ac:dyDescent="0.25">
      <c r="I101" s="27" t="s">
        <v>902</v>
      </c>
      <c r="J101" s="27" t="s">
        <v>56</v>
      </c>
      <c r="K101" t="s">
        <v>1158</v>
      </c>
      <c r="L101" s="26">
        <v>896528</v>
      </c>
      <c r="M101" s="5"/>
      <c r="N101" s="5"/>
      <c r="O101" s="5">
        <v>2657992</v>
      </c>
      <c r="P101" s="5"/>
      <c r="Q101" s="5"/>
      <c r="R101" s="5">
        <v>3554520</v>
      </c>
      <c r="Z101" s="4" t="s">
        <v>1158</v>
      </c>
      <c r="AA101" s="5">
        <v>3497526</v>
      </c>
      <c r="AB101" s="5"/>
      <c r="AC101" s="5"/>
      <c r="AD101" s="5"/>
      <c r="AE101" s="5"/>
      <c r="AF101" s="5"/>
      <c r="AG101" s="5">
        <v>3497526</v>
      </c>
    </row>
    <row r="102" spans="9:33" x14ac:dyDescent="0.25">
      <c r="I102" s="27" t="s">
        <v>902</v>
      </c>
      <c r="J102" s="27" t="s">
        <v>56</v>
      </c>
      <c r="K102" t="s">
        <v>1460</v>
      </c>
      <c r="L102" s="26">
        <v>4301157</v>
      </c>
      <c r="M102" s="5">
        <v>-1582440</v>
      </c>
      <c r="N102" s="5"/>
      <c r="O102" s="5">
        <v>7095683</v>
      </c>
      <c r="P102" s="5">
        <v>682043</v>
      </c>
      <c r="Q102" s="5">
        <v>345191</v>
      </c>
      <c r="R102" s="5">
        <v>10841634</v>
      </c>
      <c r="Z102" s="4" t="s">
        <v>1223</v>
      </c>
      <c r="AA102" s="5">
        <v>6369865</v>
      </c>
      <c r="AB102" s="5"/>
      <c r="AC102" s="5"/>
      <c r="AD102" s="5"/>
      <c r="AE102" s="5"/>
      <c r="AF102" s="5"/>
      <c r="AG102" s="5">
        <v>6369865</v>
      </c>
    </row>
    <row r="103" spans="9:33" x14ac:dyDescent="0.25">
      <c r="I103" s="27" t="s">
        <v>902</v>
      </c>
      <c r="J103" s="27" t="s">
        <v>56</v>
      </c>
      <c r="K103" t="s">
        <v>1223</v>
      </c>
      <c r="L103" s="26">
        <v>238368</v>
      </c>
      <c r="M103" s="5"/>
      <c r="N103" s="5"/>
      <c r="O103" s="5"/>
      <c r="P103" s="5"/>
      <c r="Q103" s="5"/>
      <c r="R103" s="5">
        <v>238368</v>
      </c>
      <c r="Z103" s="4" t="s">
        <v>10482</v>
      </c>
      <c r="AA103" s="5"/>
      <c r="AB103" s="5"/>
      <c r="AC103" s="5"/>
      <c r="AD103" s="5"/>
      <c r="AE103" s="5">
        <v>4000000</v>
      </c>
      <c r="AF103" s="5">
        <v>4000000</v>
      </c>
      <c r="AG103" s="5">
        <v>8000000</v>
      </c>
    </row>
    <row r="104" spans="9:33" x14ac:dyDescent="0.25">
      <c r="I104" s="27" t="s">
        <v>902</v>
      </c>
      <c r="J104" s="27" t="s">
        <v>56</v>
      </c>
      <c r="K104" t="s">
        <v>1463</v>
      </c>
      <c r="L104" s="26">
        <v>365497</v>
      </c>
      <c r="M104" s="5"/>
      <c r="N104" s="5"/>
      <c r="O104" s="5">
        <v>381990</v>
      </c>
      <c r="P104" s="5"/>
      <c r="Q104" s="5"/>
      <c r="R104" s="5">
        <v>747487</v>
      </c>
      <c r="Z104" s="4" t="s">
        <v>1385</v>
      </c>
      <c r="AA104" s="5"/>
      <c r="AB104" s="5"/>
      <c r="AC104" s="5"/>
      <c r="AD104" s="5">
        <v>180673</v>
      </c>
      <c r="AE104" s="5"/>
      <c r="AF104" s="5"/>
      <c r="AG104" s="5">
        <v>180673</v>
      </c>
    </row>
    <row r="105" spans="9:33" x14ac:dyDescent="0.25">
      <c r="I105" s="27" t="s">
        <v>902</v>
      </c>
      <c r="J105" s="27" t="s">
        <v>56</v>
      </c>
      <c r="K105" t="s">
        <v>1305</v>
      </c>
      <c r="L105" s="26">
        <v>1229404</v>
      </c>
      <c r="M105" s="5"/>
      <c r="N105" s="5"/>
      <c r="O105" s="5"/>
      <c r="P105" s="5"/>
      <c r="Q105" s="5"/>
      <c r="R105" s="5">
        <v>1229404</v>
      </c>
      <c r="Z105" s="4" t="s">
        <v>1309</v>
      </c>
      <c r="AA105" s="5">
        <v>2413359</v>
      </c>
      <c r="AB105" s="5"/>
      <c r="AC105" s="5"/>
      <c r="AD105" s="5"/>
      <c r="AE105" s="5"/>
      <c r="AF105" s="5"/>
      <c r="AG105" s="5">
        <v>2413359</v>
      </c>
    </row>
    <row r="106" spans="9:33" x14ac:dyDescent="0.25">
      <c r="I106" s="27" t="s">
        <v>902</v>
      </c>
      <c r="J106" s="27" t="s">
        <v>56</v>
      </c>
      <c r="K106" t="s">
        <v>1308</v>
      </c>
      <c r="L106" s="26">
        <v>1420065</v>
      </c>
      <c r="M106" s="5"/>
      <c r="N106" s="5"/>
      <c r="O106" s="5"/>
      <c r="P106" s="5"/>
      <c r="Q106" s="5"/>
      <c r="R106" s="5">
        <v>1420065</v>
      </c>
      <c r="Z106" s="4" t="s">
        <v>1306</v>
      </c>
      <c r="AA106" s="5"/>
      <c r="AB106" s="5"/>
      <c r="AC106" s="5">
        <v>1485008</v>
      </c>
      <c r="AD106" s="5"/>
      <c r="AE106" s="5"/>
      <c r="AF106" s="5"/>
      <c r="AG106" s="5">
        <v>1485008</v>
      </c>
    </row>
    <row r="107" spans="9:33" x14ac:dyDescent="0.25">
      <c r="I107" s="27" t="s">
        <v>902</v>
      </c>
      <c r="J107" s="27" t="s">
        <v>56</v>
      </c>
      <c r="K107" t="s">
        <v>1306</v>
      </c>
      <c r="L107" s="26"/>
      <c r="M107" s="5"/>
      <c r="N107" s="5"/>
      <c r="O107" s="5">
        <v>314750</v>
      </c>
      <c r="P107" s="5"/>
      <c r="Q107" s="5"/>
      <c r="R107" s="5">
        <v>314750</v>
      </c>
      <c r="Z107" s="4" t="s">
        <v>1466</v>
      </c>
      <c r="AA107" s="5">
        <v>200000</v>
      </c>
      <c r="AB107" s="5"/>
      <c r="AC107" s="5"/>
      <c r="AD107" s="5"/>
      <c r="AE107" s="5"/>
      <c r="AF107" s="5"/>
      <c r="AG107" s="5">
        <v>200000</v>
      </c>
    </row>
    <row r="108" spans="9:33" x14ac:dyDescent="0.25">
      <c r="I108" s="27" t="s">
        <v>902</v>
      </c>
      <c r="J108" s="27" t="s">
        <v>56</v>
      </c>
      <c r="K108" t="s">
        <v>6344</v>
      </c>
      <c r="L108" s="26"/>
      <c r="M108" s="5"/>
      <c r="N108" s="5"/>
      <c r="O108" s="5">
        <v>71715</v>
      </c>
      <c r="P108" s="5"/>
      <c r="Q108" s="5">
        <v>73099</v>
      </c>
      <c r="R108" s="5">
        <v>144814</v>
      </c>
      <c r="Z108" s="4" t="s">
        <v>2224</v>
      </c>
      <c r="AA108" s="5">
        <v>5000000</v>
      </c>
      <c r="AB108" s="5"/>
      <c r="AC108" s="5">
        <v>5000000</v>
      </c>
      <c r="AD108" s="5"/>
      <c r="AE108" s="5"/>
      <c r="AF108" s="5"/>
      <c r="AG108" s="5">
        <v>10000000</v>
      </c>
    </row>
    <row r="109" spans="9:33" x14ac:dyDescent="0.25">
      <c r="I109" s="27" t="s">
        <v>902</v>
      </c>
      <c r="J109" s="27" t="s">
        <v>56</v>
      </c>
      <c r="K109" t="s">
        <v>6345</v>
      </c>
      <c r="L109" s="26"/>
      <c r="M109" s="5"/>
      <c r="N109" s="5"/>
      <c r="O109" s="5">
        <v>406386</v>
      </c>
      <c r="P109" s="5"/>
      <c r="Q109" s="5"/>
      <c r="R109" s="5">
        <v>406386</v>
      </c>
      <c r="Z109" s="4" t="s">
        <v>1538</v>
      </c>
      <c r="AA109" s="5">
        <v>1500000</v>
      </c>
      <c r="AB109" s="5">
        <v>2039569</v>
      </c>
      <c r="AC109" s="5"/>
      <c r="AD109" s="5"/>
      <c r="AE109" s="5"/>
      <c r="AF109" s="5"/>
      <c r="AG109" s="5">
        <v>3539569</v>
      </c>
    </row>
    <row r="110" spans="9:33" x14ac:dyDescent="0.25">
      <c r="I110" s="27" t="s">
        <v>902</v>
      </c>
      <c r="J110" s="27" t="s">
        <v>56</v>
      </c>
      <c r="K110" t="s">
        <v>6346</v>
      </c>
      <c r="L110" s="26"/>
      <c r="M110" s="5"/>
      <c r="N110" s="5">
        <v>405864</v>
      </c>
      <c r="O110" s="5"/>
      <c r="P110" s="5"/>
      <c r="Q110" s="5"/>
      <c r="R110" s="5">
        <v>405864</v>
      </c>
      <c r="Z110" s="4" t="s">
        <v>1653</v>
      </c>
      <c r="AA110" s="5">
        <v>5000000</v>
      </c>
      <c r="AB110" s="5"/>
      <c r="AC110" s="5"/>
      <c r="AD110" s="5"/>
      <c r="AE110" s="5"/>
      <c r="AF110" s="5"/>
      <c r="AG110" s="5">
        <v>5000000</v>
      </c>
    </row>
    <row r="111" spans="9:33" x14ac:dyDescent="0.25">
      <c r="I111" s="27" t="s">
        <v>902</v>
      </c>
      <c r="J111" s="27" t="s">
        <v>56</v>
      </c>
      <c r="K111" t="s">
        <v>1465</v>
      </c>
      <c r="L111" s="26">
        <v>0</v>
      </c>
      <c r="M111" s="5"/>
      <c r="N111" s="5"/>
      <c r="O111" s="5"/>
      <c r="P111" s="5"/>
      <c r="Q111" s="5"/>
      <c r="R111" s="5">
        <v>0</v>
      </c>
      <c r="Z111" s="4" t="s">
        <v>2228</v>
      </c>
      <c r="AA111" s="5">
        <v>7255480</v>
      </c>
      <c r="AB111" s="5"/>
      <c r="AC111" s="5">
        <v>5854140</v>
      </c>
      <c r="AD111" s="5"/>
      <c r="AE111" s="5"/>
      <c r="AF111" s="5"/>
      <c r="AG111" s="5">
        <v>13109620</v>
      </c>
    </row>
    <row r="112" spans="9:33" x14ac:dyDescent="0.25">
      <c r="I112" s="27" t="s">
        <v>902</v>
      </c>
      <c r="J112" s="27" t="s">
        <v>56</v>
      </c>
      <c r="K112" t="s">
        <v>1468</v>
      </c>
      <c r="L112" s="26">
        <v>969362</v>
      </c>
      <c r="M112" s="5"/>
      <c r="N112" s="5">
        <v>393927</v>
      </c>
      <c r="O112" s="5">
        <v>585673</v>
      </c>
      <c r="P112" s="5">
        <v>914741</v>
      </c>
      <c r="Q112" s="5"/>
      <c r="R112" s="5">
        <v>2863703</v>
      </c>
      <c r="Z112" s="4" t="s">
        <v>2315</v>
      </c>
      <c r="AA112" s="5">
        <v>1000000</v>
      </c>
      <c r="AB112" s="5">
        <v>1000000</v>
      </c>
      <c r="AC112" s="5">
        <v>2000000</v>
      </c>
      <c r="AD112" s="5">
        <v>20000000</v>
      </c>
      <c r="AE112" s="5">
        <v>20000000</v>
      </c>
      <c r="AF112" s="5">
        <v>20000000</v>
      </c>
      <c r="AG112" s="5">
        <v>64000000</v>
      </c>
    </row>
    <row r="113" spans="9:33" x14ac:dyDescent="0.25">
      <c r="I113" s="27" t="s">
        <v>902</v>
      </c>
      <c r="J113" s="27" t="s">
        <v>56</v>
      </c>
      <c r="K113" t="s">
        <v>1538</v>
      </c>
      <c r="L113" s="26"/>
      <c r="M113" s="5"/>
      <c r="N113" s="5">
        <v>238744</v>
      </c>
      <c r="O113" s="5">
        <v>95620</v>
      </c>
      <c r="P113" s="5">
        <v>385154</v>
      </c>
      <c r="Q113" s="5">
        <v>194931</v>
      </c>
      <c r="R113" s="5">
        <v>914449</v>
      </c>
      <c r="Z113" s="4" t="s">
        <v>2316</v>
      </c>
      <c r="AA113" s="5">
        <v>400000</v>
      </c>
      <c r="AB113" s="5">
        <v>300000</v>
      </c>
      <c r="AC113" s="5"/>
      <c r="AD113" s="5"/>
      <c r="AE113" s="5"/>
      <c r="AF113" s="5"/>
      <c r="AG113" s="5">
        <v>700000</v>
      </c>
    </row>
    <row r="114" spans="9:33" x14ac:dyDescent="0.25">
      <c r="I114" s="27" t="s">
        <v>902</v>
      </c>
      <c r="J114" s="27" t="s">
        <v>56</v>
      </c>
      <c r="K114" t="s">
        <v>1782</v>
      </c>
      <c r="L114" s="26">
        <v>654849</v>
      </c>
      <c r="M114" s="5"/>
      <c r="N114" s="5"/>
      <c r="O114" s="5"/>
      <c r="P114" s="5">
        <v>4018815</v>
      </c>
      <c r="Q114" s="5">
        <v>961120</v>
      </c>
      <c r="R114" s="5">
        <v>5634784</v>
      </c>
      <c r="Z114" s="4" t="s">
        <v>1747</v>
      </c>
      <c r="AA114" s="5">
        <v>8700000</v>
      </c>
      <c r="AB114" s="5">
        <v>0</v>
      </c>
      <c r="AC114" s="5"/>
      <c r="AD114" s="5"/>
      <c r="AE114" s="5"/>
      <c r="AF114" s="5"/>
      <c r="AG114" s="5">
        <v>8700000</v>
      </c>
    </row>
    <row r="115" spans="9:33" x14ac:dyDescent="0.25">
      <c r="I115" s="27" t="s">
        <v>902</v>
      </c>
      <c r="J115" s="27" t="s">
        <v>56</v>
      </c>
      <c r="K115" t="s">
        <v>6347</v>
      </c>
      <c r="L115" s="26"/>
      <c r="M115" s="5"/>
      <c r="N115" s="5"/>
      <c r="O115" s="5">
        <v>179287</v>
      </c>
      <c r="P115" s="5"/>
      <c r="Q115" s="5"/>
      <c r="R115" s="5">
        <v>179287</v>
      </c>
      <c r="Z115" s="4" t="s">
        <v>2699</v>
      </c>
      <c r="AA115" s="5">
        <v>1500000</v>
      </c>
      <c r="AB115" s="5">
        <v>3000000</v>
      </c>
      <c r="AC115" s="5">
        <v>2031934</v>
      </c>
      <c r="AD115" s="5"/>
      <c r="AE115" s="5"/>
      <c r="AF115" s="5"/>
      <c r="AG115" s="5">
        <v>6531934</v>
      </c>
    </row>
    <row r="116" spans="9:33" x14ac:dyDescent="0.25">
      <c r="I116" s="27" t="s">
        <v>902</v>
      </c>
      <c r="J116" s="27" t="s">
        <v>56</v>
      </c>
      <c r="K116" t="s">
        <v>2228</v>
      </c>
      <c r="L116" s="26">
        <v>2151392</v>
      </c>
      <c r="M116" s="5"/>
      <c r="N116" s="5"/>
      <c r="O116" s="5">
        <v>6053150</v>
      </c>
      <c r="P116" s="5">
        <v>5968290</v>
      </c>
      <c r="Q116" s="5">
        <v>2838504</v>
      </c>
      <c r="R116" s="5">
        <v>17011336</v>
      </c>
      <c r="Z116" s="4" t="s">
        <v>9549</v>
      </c>
      <c r="AA116" s="5"/>
      <c r="AB116" s="5"/>
      <c r="AC116" s="5"/>
      <c r="AD116" s="5"/>
      <c r="AE116" s="5">
        <v>1115568</v>
      </c>
      <c r="AF116" s="5"/>
      <c r="AG116" s="5">
        <v>1115568</v>
      </c>
    </row>
    <row r="117" spans="9:33" x14ac:dyDescent="0.25">
      <c r="I117" s="27" t="s">
        <v>902</v>
      </c>
      <c r="J117" s="27" t="s">
        <v>56</v>
      </c>
      <c r="K117" t="s">
        <v>2315</v>
      </c>
      <c r="L117" s="26">
        <v>4188169</v>
      </c>
      <c r="M117" s="5">
        <v>913240</v>
      </c>
      <c r="N117" s="5">
        <v>1742830</v>
      </c>
      <c r="O117" s="5"/>
      <c r="P117" s="5">
        <v>3169475</v>
      </c>
      <c r="Q117" s="5"/>
      <c r="R117" s="5">
        <v>10013714</v>
      </c>
      <c r="Z117" s="4" t="s">
        <v>10281</v>
      </c>
      <c r="AA117" s="5"/>
      <c r="AB117" s="5"/>
      <c r="AC117" s="5"/>
      <c r="AD117" s="5"/>
      <c r="AE117" s="5"/>
      <c r="AF117" s="5">
        <v>989687</v>
      </c>
      <c r="AG117" s="5">
        <v>989687</v>
      </c>
    </row>
    <row r="118" spans="9:33" x14ac:dyDescent="0.25">
      <c r="I118" s="27" t="s">
        <v>902</v>
      </c>
      <c r="J118" s="27" t="s">
        <v>56</v>
      </c>
      <c r="K118" t="s">
        <v>1654</v>
      </c>
      <c r="L118" s="26">
        <v>143021</v>
      </c>
      <c r="M118" s="5">
        <v>214413</v>
      </c>
      <c r="N118" s="5"/>
      <c r="O118" s="5"/>
      <c r="P118" s="5"/>
      <c r="Q118" s="5"/>
      <c r="R118" s="5">
        <v>357434</v>
      </c>
      <c r="Z118" s="4" t="s">
        <v>6348</v>
      </c>
      <c r="AA118" s="5"/>
      <c r="AB118" s="5"/>
      <c r="AC118" s="5"/>
      <c r="AD118" s="5">
        <v>500000</v>
      </c>
      <c r="AE118" s="5"/>
      <c r="AF118" s="5"/>
      <c r="AG118" s="5">
        <v>500000</v>
      </c>
    </row>
    <row r="119" spans="9:33" x14ac:dyDescent="0.25">
      <c r="I119" s="27" t="s">
        <v>902</v>
      </c>
      <c r="J119" s="27" t="s">
        <v>56</v>
      </c>
      <c r="K119" t="s">
        <v>2316</v>
      </c>
      <c r="L119" s="26">
        <v>382051</v>
      </c>
      <c r="M119" s="5"/>
      <c r="N119" s="5">
        <v>412496</v>
      </c>
      <c r="O119" s="5"/>
      <c r="P119" s="5"/>
      <c r="Q119" s="5"/>
      <c r="R119" s="5">
        <v>794547</v>
      </c>
      <c r="Z119" s="4" t="s">
        <v>2226</v>
      </c>
      <c r="AA119" s="5"/>
      <c r="AB119" s="5">
        <v>5900000</v>
      </c>
      <c r="AC119" s="5"/>
      <c r="AD119" s="5"/>
      <c r="AE119" s="5"/>
      <c r="AF119" s="5"/>
      <c r="AG119" s="5">
        <v>5900000</v>
      </c>
    </row>
    <row r="120" spans="9:33" x14ac:dyDescent="0.25">
      <c r="I120" s="27" t="s">
        <v>902</v>
      </c>
      <c r="J120" s="27" t="s">
        <v>56</v>
      </c>
      <c r="K120" t="s">
        <v>1747</v>
      </c>
      <c r="L120" s="26">
        <v>95347</v>
      </c>
      <c r="M120" s="5">
        <v>190589</v>
      </c>
      <c r="N120" s="5"/>
      <c r="O120" s="5"/>
      <c r="P120" s="5"/>
      <c r="Q120" s="5"/>
      <c r="R120" s="5">
        <v>285936</v>
      </c>
      <c r="Z120" s="4" t="s">
        <v>2697</v>
      </c>
      <c r="AA120" s="5">
        <v>900000</v>
      </c>
      <c r="AB120" s="5">
        <v>700000</v>
      </c>
      <c r="AC120" s="5">
        <v>737432</v>
      </c>
      <c r="AD120" s="5"/>
      <c r="AE120" s="5"/>
      <c r="AF120" s="5"/>
      <c r="AG120" s="5">
        <v>2337432</v>
      </c>
    </row>
    <row r="121" spans="9:33" x14ac:dyDescent="0.25">
      <c r="I121" s="27" t="s">
        <v>902</v>
      </c>
      <c r="J121" s="27" t="s">
        <v>56</v>
      </c>
      <c r="K121" t="s">
        <v>2175</v>
      </c>
      <c r="L121" s="26">
        <v>308862</v>
      </c>
      <c r="M121" s="5"/>
      <c r="N121" s="5"/>
      <c r="O121" s="5"/>
      <c r="P121" s="5"/>
      <c r="Q121" s="5"/>
      <c r="R121" s="5">
        <v>308862</v>
      </c>
      <c r="Z121" s="4" t="s">
        <v>10019</v>
      </c>
      <c r="AA121" s="5"/>
      <c r="AB121" s="5"/>
      <c r="AC121" s="5"/>
      <c r="AD121" s="5">
        <v>180000</v>
      </c>
      <c r="AE121" s="5">
        <v>1800000</v>
      </c>
      <c r="AF121" s="5"/>
      <c r="AG121" s="5">
        <v>1980000</v>
      </c>
    </row>
    <row r="122" spans="9:33" x14ac:dyDescent="0.25">
      <c r="I122" s="27" t="s">
        <v>902</v>
      </c>
      <c r="J122" s="27" t="s">
        <v>56</v>
      </c>
      <c r="K122" t="s">
        <v>4680</v>
      </c>
      <c r="L122" s="26"/>
      <c r="M122" s="5">
        <v>174655</v>
      </c>
      <c r="N122" s="5">
        <v>151399</v>
      </c>
      <c r="O122" s="5"/>
      <c r="P122" s="5">
        <v>869586</v>
      </c>
      <c r="Q122" s="5"/>
      <c r="R122" s="5">
        <v>1195640</v>
      </c>
      <c r="Z122" s="4" t="s">
        <v>10283</v>
      </c>
      <c r="AA122" s="5"/>
      <c r="AB122" s="5"/>
      <c r="AC122" s="5"/>
      <c r="AD122" s="5"/>
      <c r="AE122" s="5">
        <v>523000</v>
      </c>
      <c r="AF122" s="5"/>
      <c r="AG122" s="5">
        <v>523000</v>
      </c>
    </row>
    <row r="123" spans="9:33" x14ac:dyDescent="0.25">
      <c r="I123" s="27" t="s">
        <v>902</v>
      </c>
      <c r="J123" s="27" t="s">
        <v>56</v>
      </c>
      <c r="K123" t="s">
        <v>6348</v>
      </c>
      <c r="L123" s="26"/>
      <c r="M123" s="5"/>
      <c r="N123" s="5"/>
      <c r="O123" s="5">
        <v>170467</v>
      </c>
      <c r="P123" s="5"/>
      <c r="Q123" s="5"/>
      <c r="R123" s="5">
        <v>170467</v>
      </c>
      <c r="Z123" s="4" t="s">
        <v>3048</v>
      </c>
      <c r="AA123" s="5">
        <v>400000</v>
      </c>
      <c r="AB123" s="5"/>
      <c r="AC123" s="5"/>
      <c r="AD123" s="5"/>
      <c r="AE123" s="5"/>
      <c r="AF123" s="5"/>
      <c r="AG123" s="5">
        <v>400000</v>
      </c>
    </row>
    <row r="124" spans="9:33" x14ac:dyDescent="0.25">
      <c r="I124" s="27" t="s">
        <v>902</v>
      </c>
      <c r="J124" s="27" t="s">
        <v>56</v>
      </c>
      <c r="K124" t="s">
        <v>2226</v>
      </c>
      <c r="L124" s="26">
        <v>103293</v>
      </c>
      <c r="M124" s="5"/>
      <c r="N124" s="5"/>
      <c r="O124" s="5"/>
      <c r="P124" s="5"/>
      <c r="Q124" s="5"/>
      <c r="R124" s="5">
        <v>103293</v>
      </c>
      <c r="Z124" s="4" t="s">
        <v>3371</v>
      </c>
      <c r="AA124" s="5">
        <v>485009</v>
      </c>
      <c r="AB124" s="5"/>
      <c r="AC124" s="5"/>
      <c r="AD124" s="5"/>
      <c r="AE124" s="5"/>
      <c r="AF124" s="5"/>
      <c r="AG124" s="5">
        <v>485009</v>
      </c>
    </row>
    <row r="125" spans="9:33" x14ac:dyDescent="0.25">
      <c r="I125" s="27" t="s">
        <v>902</v>
      </c>
      <c r="J125" s="27" t="s">
        <v>56</v>
      </c>
      <c r="K125" t="s">
        <v>2697</v>
      </c>
      <c r="L125" s="26"/>
      <c r="M125" s="5"/>
      <c r="N125" s="5"/>
      <c r="O125" s="5"/>
      <c r="P125" s="5">
        <v>1056923</v>
      </c>
      <c r="Q125" s="5"/>
      <c r="R125" s="5">
        <v>1056923</v>
      </c>
      <c r="Z125" s="4" t="s">
        <v>6104</v>
      </c>
      <c r="AA125" s="5"/>
      <c r="AB125" s="5">
        <v>350000</v>
      </c>
      <c r="AC125" s="5"/>
      <c r="AD125" s="5"/>
      <c r="AE125" s="5"/>
      <c r="AF125" s="5"/>
      <c r="AG125" s="5">
        <v>350000</v>
      </c>
    </row>
    <row r="126" spans="9:33" x14ac:dyDescent="0.25">
      <c r="I126" s="27" t="s">
        <v>902</v>
      </c>
      <c r="J126" s="27" t="s">
        <v>56</v>
      </c>
      <c r="K126" t="s">
        <v>6056</v>
      </c>
      <c r="L126" s="26"/>
      <c r="M126" s="5"/>
      <c r="N126" s="5"/>
      <c r="O126" s="5">
        <v>1736861</v>
      </c>
      <c r="P126" s="5"/>
      <c r="Q126" s="5">
        <v>4278819</v>
      </c>
      <c r="R126" s="5">
        <v>6015680</v>
      </c>
      <c r="Z126" s="4" t="s">
        <v>10487</v>
      </c>
      <c r="AA126" s="5"/>
      <c r="AB126" s="5"/>
      <c r="AC126" s="5"/>
      <c r="AD126" s="5"/>
      <c r="AE126" s="5">
        <v>460000</v>
      </c>
      <c r="AF126" s="5">
        <v>460000</v>
      </c>
      <c r="AG126" s="5">
        <v>920000</v>
      </c>
    </row>
    <row r="127" spans="9:33" x14ac:dyDescent="0.25">
      <c r="I127" s="27" t="s">
        <v>902</v>
      </c>
      <c r="J127" s="27" t="s">
        <v>56</v>
      </c>
      <c r="K127" t="s">
        <v>3048</v>
      </c>
      <c r="L127" s="26"/>
      <c r="M127" s="5">
        <v>170830</v>
      </c>
      <c r="N127" s="5">
        <v>743071</v>
      </c>
      <c r="O127" s="5"/>
      <c r="P127" s="5">
        <v>967900</v>
      </c>
      <c r="Q127" s="5">
        <v>341130</v>
      </c>
      <c r="R127" s="5">
        <v>2222931</v>
      </c>
      <c r="Z127" s="4" t="s">
        <v>3223</v>
      </c>
      <c r="AA127" s="5">
        <v>450000</v>
      </c>
      <c r="AB127" s="5"/>
      <c r="AC127" s="5"/>
      <c r="AD127" s="5"/>
      <c r="AE127" s="5"/>
      <c r="AF127" s="5"/>
      <c r="AG127" s="5">
        <v>450000</v>
      </c>
    </row>
    <row r="128" spans="9:33" x14ac:dyDescent="0.25">
      <c r="I128" s="27" t="s">
        <v>902</v>
      </c>
      <c r="J128" s="27" t="s">
        <v>56</v>
      </c>
      <c r="K128" t="s">
        <v>3371</v>
      </c>
      <c r="L128" s="26"/>
      <c r="M128" s="5"/>
      <c r="N128" s="5">
        <v>441676</v>
      </c>
      <c r="O128" s="5">
        <v>170830</v>
      </c>
      <c r="P128" s="5">
        <v>1030590</v>
      </c>
      <c r="Q128" s="5">
        <v>262662</v>
      </c>
      <c r="R128" s="5">
        <v>1905758</v>
      </c>
      <c r="Z128" s="4" t="s">
        <v>2686</v>
      </c>
      <c r="AA128" s="5">
        <v>200000</v>
      </c>
      <c r="AB128" s="5">
        <v>800000</v>
      </c>
      <c r="AC128" s="5">
        <v>800000</v>
      </c>
      <c r="AD128" s="5">
        <v>900000</v>
      </c>
      <c r="AE128" s="5">
        <v>900000</v>
      </c>
      <c r="AF128" s="5">
        <v>900000</v>
      </c>
      <c r="AG128" s="5">
        <v>4500000</v>
      </c>
    </row>
    <row r="129" spans="9:33" x14ac:dyDescent="0.25">
      <c r="I129" s="27" t="s">
        <v>902</v>
      </c>
      <c r="J129" s="27" t="s">
        <v>56</v>
      </c>
      <c r="K129" t="s">
        <v>6104</v>
      </c>
      <c r="L129" s="26"/>
      <c r="M129" s="5"/>
      <c r="N129" s="5">
        <v>341231</v>
      </c>
      <c r="O129" s="5"/>
      <c r="P129" s="5"/>
      <c r="Q129" s="5">
        <v>174626</v>
      </c>
      <c r="R129" s="5">
        <v>515857</v>
      </c>
      <c r="Z129" s="4" t="s">
        <v>10018</v>
      </c>
      <c r="AA129" s="5"/>
      <c r="AB129" s="5"/>
      <c r="AC129" s="5"/>
      <c r="AD129" s="5"/>
      <c r="AE129" s="5"/>
      <c r="AF129" s="5">
        <v>6000000</v>
      </c>
      <c r="AG129" s="5">
        <v>6000000</v>
      </c>
    </row>
    <row r="130" spans="9:33" x14ac:dyDescent="0.25">
      <c r="I130" s="27" t="s">
        <v>902</v>
      </c>
      <c r="J130" s="27" t="s">
        <v>56</v>
      </c>
      <c r="K130" t="s">
        <v>3223</v>
      </c>
      <c r="L130" s="26">
        <v>285037</v>
      </c>
      <c r="M130" s="5"/>
      <c r="N130" s="5"/>
      <c r="O130" s="5"/>
      <c r="P130" s="5"/>
      <c r="Q130" s="5"/>
      <c r="R130" s="5">
        <v>285037</v>
      </c>
      <c r="Z130" s="4" t="s">
        <v>2689</v>
      </c>
      <c r="AA130" s="5"/>
      <c r="AB130" s="5">
        <v>2500000</v>
      </c>
      <c r="AC130" s="5">
        <v>3000000</v>
      </c>
      <c r="AD130" s="5">
        <v>3000000</v>
      </c>
      <c r="AE130" s="5">
        <v>3000000</v>
      </c>
      <c r="AF130" s="5">
        <v>2165947</v>
      </c>
      <c r="AG130" s="5">
        <v>13665947</v>
      </c>
    </row>
    <row r="131" spans="9:33" x14ac:dyDescent="0.25">
      <c r="I131" s="27" t="s">
        <v>902</v>
      </c>
      <c r="J131" s="27" t="s">
        <v>56</v>
      </c>
      <c r="K131" t="s">
        <v>2686</v>
      </c>
      <c r="L131" s="26"/>
      <c r="M131" s="5"/>
      <c r="N131" s="5">
        <v>874643</v>
      </c>
      <c r="O131" s="5">
        <v>370528</v>
      </c>
      <c r="P131" s="5">
        <v>365094</v>
      </c>
      <c r="Q131" s="5">
        <v>609160</v>
      </c>
      <c r="R131" s="5">
        <v>2219425</v>
      </c>
      <c r="Z131" s="4" t="s">
        <v>3216</v>
      </c>
      <c r="AA131" s="5">
        <v>400000</v>
      </c>
      <c r="AB131" s="5"/>
      <c r="AC131" s="5"/>
      <c r="AD131" s="5"/>
      <c r="AE131" s="5"/>
      <c r="AF131" s="5"/>
      <c r="AG131" s="5">
        <v>400000</v>
      </c>
    </row>
    <row r="132" spans="9:33" x14ac:dyDescent="0.25">
      <c r="I132" s="27" t="s">
        <v>902</v>
      </c>
      <c r="J132" s="27" t="s">
        <v>56</v>
      </c>
      <c r="K132" t="s">
        <v>2689</v>
      </c>
      <c r="L132" s="26"/>
      <c r="M132" s="5"/>
      <c r="N132" s="5">
        <v>990787</v>
      </c>
      <c r="O132" s="5">
        <v>302797</v>
      </c>
      <c r="P132" s="5">
        <v>280841</v>
      </c>
      <c r="Q132" s="5"/>
      <c r="R132" s="5">
        <v>1574425</v>
      </c>
      <c r="Z132" s="4" t="s">
        <v>6349</v>
      </c>
      <c r="AA132" s="5"/>
      <c r="AB132" s="5"/>
      <c r="AC132" s="5">
        <v>11885549</v>
      </c>
      <c r="AD132" s="5"/>
      <c r="AE132" s="5"/>
      <c r="AF132" s="5"/>
      <c r="AG132" s="5">
        <v>11885549</v>
      </c>
    </row>
    <row r="133" spans="9:33" x14ac:dyDescent="0.25">
      <c r="I133" s="27" t="s">
        <v>902</v>
      </c>
      <c r="J133" s="27" t="s">
        <v>56</v>
      </c>
      <c r="K133" t="s">
        <v>3216</v>
      </c>
      <c r="L133" s="26">
        <v>333971</v>
      </c>
      <c r="M133" s="5"/>
      <c r="N133" s="5"/>
      <c r="O133" s="5"/>
      <c r="P133" s="5"/>
      <c r="Q133" s="5"/>
      <c r="R133" s="5">
        <v>333971</v>
      </c>
      <c r="Z133" s="4" t="s">
        <v>3309</v>
      </c>
      <c r="AA133" s="5">
        <v>174887</v>
      </c>
      <c r="AB133" s="5"/>
      <c r="AC133" s="5"/>
      <c r="AD133" s="5"/>
      <c r="AE133" s="5"/>
      <c r="AF133" s="5"/>
      <c r="AG133" s="5">
        <v>174887</v>
      </c>
    </row>
    <row r="134" spans="9:33" x14ac:dyDescent="0.25">
      <c r="I134" s="27" t="s">
        <v>902</v>
      </c>
      <c r="J134" s="27" t="s">
        <v>56</v>
      </c>
      <c r="K134" t="s">
        <v>6349</v>
      </c>
      <c r="L134" s="26"/>
      <c r="M134" s="5"/>
      <c r="N134" s="5">
        <v>11933787</v>
      </c>
      <c r="O134" s="5"/>
      <c r="P134" s="5"/>
      <c r="Q134" s="5"/>
      <c r="R134" s="5">
        <v>11933787</v>
      </c>
      <c r="Z134" s="4" t="s">
        <v>2693</v>
      </c>
      <c r="AA134" s="5"/>
      <c r="AB134" s="5">
        <v>6000000</v>
      </c>
      <c r="AC134" s="5">
        <v>8000000</v>
      </c>
      <c r="AD134" s="5">
        <v>8000000</v>
      </c>
      <c r="AE134" s="5">
        <v>5139807</v>
      </c>
      <c r="AF134" s="5"/>
      <c r="AG134" s="5">
        <v>27139807</v>
      </c>
    </row>
    <row r="135" spans="9:33" x14ac:dyDescent="0.25">
      <c r="I135" s="27" t="s">
        <v>902</v>
      </c>
      <c r="J135" s="27" t="s">
        <v>56</v>
      </c>
      <c r="K135" t="s">
        <v>3309</v>
      </c>
      <c r="L135" s="26"/>
      <c r="M135" s="5"/>
      <c r="N135" s="5"/>
      <c r="O135" s="5"/>
      <c r="P135" s="5">
        <v>0</v>
      </c>
      <c r="Q135" s="5"/>
      <c r="R135" s="5">
        <v>0</v>
      </c>
      <c r="Z135" s="4" t="s">
        <v>9792</v>
      </c>
      <c r="AA135" s="5"/>
      <c r="AB135" s="5"/>
      <c r="AC135" s="5">
        <v>1000027</v>
      </c>
      <c r="AD135" s="5"/>
      <c r="AE135" s="5"/>
      <c r="AF135" s="5"/>
      <c r="AG135" s="5">
        <v>1000027</v>
      </c>
    </row>
    <row r="136" spans="9:33" x14ac:dyDescent="0.25">
      <c r="I136" s="27" t="s">
        <v>902</v>
      </c>
      <c r="J136" s="27" t="s">
        <v>56</v>
      </c>
      <c r="K136" t="s">
        <v>2693</v>
      </c>
      <c r="L136" s="26"/>
      <c r="M136" s="5"/>
      <c r="N136" s="5"/>
      <c r="O136" s="5">
        <v>7294420</v>
      </c>
      <c r="P136" s="5">
        <v>4959860</v>
      </c>
      <c r="Q136" s="5">
        <v>3092504</v>
      </c>
      <c r="R136" s="5">
        <v>15346784</v>
      </c>
      <c r="Z136" s="4" t="s">
        <v>6417</v>
      </c>
      <c r="AA136" s="5"/>
      <c r="AB136" s="5"/>
      <c r="AC136" s="5"/>
      <c r="AD136" s="5">
        <v>400000</v>
      </c>
      <c r="AE136" s="5"/>
      <c r="AF136" s="5"/>
      <c r="AG136" s="5">
        <v>400000</v>
      </c>
    </row>
    <row r="137" spans="9:33" x14ac:dyDescent="0.25">
      <c r="I137" s="27" t="s">
        <v>902</v>
      </c>
      <c r="J137" s="27" t="s">
        <v>56</v>
      </c>
      <c r="K137" t="s">
        <v>9792</v>
      </c>
      <c r="L137" s="26"/>
      <c r="M137" s="5"/>
      <c r="N137" s="5"/>
      <c r="O137" s="5"/>
      <c r="P137" s="5"/>
      <c r="Q137" s="5">
        <v>1000027</v>
      </c>
      <c r="R137" s="5">
        <v>1000027</v>
      </c>
      <c r="Z137" s="4" t="s">
        <v>2691</v>
      </c>
      <c r="AA137" s="5"/>
      <c r="AB137" s="5">
        <v>1600000</v>
      </c>
      <c r="AC137" s="5">
        <v>1600000</v>
      </c>
      <c r="AD137" s="5">
        <v>1600000</v>
      </c>
      <c r="AE137" s="5">
        <v>1754887</v>
      </c>
      <c r="AF137" s="5"/>
      <c r="AG137" s="5">
        <v>6554887</v>
      </c>
    </row>
    <row r="138" spans="9:33" x14ac:dyDescent="0.25">
      <c r="I138" s="27" t="s">
        <v>902</v>
      </c>
      <c r="J138" s="27" t="s">
        <v>56</v>
      </c>
      <c r="K138" t="s">
        <v>6417</v>
      </c>
      <c r="L138" s="26"/>
      <c r="M138" s="5"/>
      <c r="N138" s="5"/>
      <c r="O138" s="5"/>
      <c r="P138" s="5">
        <v>171100</v>
      </c>
      <c r="Q138" s="5"/>
      <c r="R138" s="5">
        <v>171100</v>
      </c>
      <c r="Z138" s="4" t="s">
        <v>6418</v>
      </c>
      <c r="AA138" s="5"/>
      <c r="AB138" s="5"/>
      <c r="AC138" s="5"/>
      <c r="AD138" s="5">
        <v>170000</v>
      </c>
      <c r="AE138" s="5"/>
      <c r="AF138" s="5"/>
      <c r="AG138" s="5">
        <v>170000</v>
      </c>
    </row>
    <row r="139" spans="9:33" x14ac:dyDescent="0.25">
      <c r="I139" s="27" t="s">
        <v>902</v>
      </c>
      <c r="J139" s="27" t="s">
        <v>56</v>
      </c>
      <c r="K139" t="s">
        <v>2691</v>
      </c>
      <c r="L139" s="26"/>
      <c r="M139" s="5"/>
      <c r="N139" s="5">
        <v>198953</v>
      </c>
      <c r="O139" s="5">
        <v>764961</v>
      </c>
      <c r="P139" s="5">
        <v>840518</v>
      </c>
      <c r="Q139" s="5">
        <v>292397</v>
      </c>
      <c r="R139" s="5">
        <v>2096829</v>
      </c>
      <c r="Z139" s="4" t="s">
        <v>2846</v>
      </c>
      <c r="AA139" s="5"/>
      <c r="AB139" s="5">
        <v>208033</v>
      </c>
      <c r="AC139" s="5"/>
      <c r="AD139" s="5"/>
      <c r="AE139" s="5"/>
      <c r="AF139" s="5"/>
      <c r="AG139" s="5">
        <v>208033</v>
      </c>
    </row>
    <row r="140" spans="9:33" x14ac:dyDescent="0.25">
      <c r="I140" s="27" t="s">
        <v>902</v>
      </c>
      <c r="J140" s="27" t="s">
        <v>56</v>
      </c>
      <c r="K140" t="s">
        <v>2846</v>
      </c>
      <c r="L140" s="26"/>
      <c r="M140" s="5"/>
      <c r="N140" s="5"/>
      <c r="O140" s="5">
        <v>175079</v>
      </c>
      <c r="P140" s="5"/>
      <c r="Q140" s="5"/>
      <c r="R140" s="5">
        <v>175079</v>
      </c>
      <c r="Z140" s="4" t="s">
        <v>2863</v>
      </c>
      <c r="AA140" s="5"/>
      <c r="AB140" s="5">
        <v>170714</v>
      </c>
      <c r="AC140" s="5"/>
      <c r="AD140" s="5"/>
      <c r="AE140" s="5"/>
      <c r="AF140" s="5"/>
      <c r="AG140" s="5">
        <v>170714</v>
      </c>
    </row>
    <row r="141" spans="9:33" x14ac:dyDescent="0.25">
      <c r="I141" s="27" t="s">
        <v>902</v>
      </c>
      <c r="J141" s="27" t="s">
        <v>56</v>
      </c>
      <c r="K141" t="s">
        <v>2863</v>
      </c>
      <c r="L141" s="26"/>
      <c r="M141" s="5"/>
      <c r="N141" s="5"/>
      <c r="O141" s="5">
        <v>171100</v>
      </c>
      <c r="P141" s="5">
        <v>-171100</v>
      </c>
      <c r="Q141" s="5"/>
      <c r="R141" s="5">
        <v>0</v>
      </c>
      <c r="Z141" s="4" t="s">
        <v>6350</v>
      </c>
      <c r="AA141" s="5"/>
      <c r="AB141" s="5"/>
      <c r="AC141" s="5"/>
      <c r="AD141" s="5">
        <v>800000</v>
      </c>
      <c r="AE141" s="5"/>
      <c r="AF141" s="5"/>
      <c r="AG141" s="5">
        <v>800000</v>
      </c>
    </row>
    <row r="142" spans="9:33" x14ac:dyDescent="0.25">
      <c r="I142" s="27" t="s">
        <v>902</v>
      </c>
      <c r="J142" s="27" t="s">
        <v>56</v>
      </c>
      <c r="K142" t="s">
        <v>6350</v>
      </c>
      <c r="L142" s="26"/>
      <c r="M142" s="5"/>
      <c r="N142" s="5"/>
      <c r="O142" s="5">
        <v>746074</v>
      </c>
      <c r="P142" s="5"/>
      <c r="Q142" s="5"/>
      <c r="R142" s="5">
        <v>746074</v>
      </c>
      <c r="Z142" s="4" t="s">
        <v>6351</v>
      </c>
      <c r="AA142" s="5"/>
      <c r="AB142" s="5"/>
      <c r="AC142" s="5"/>
      <c r="AD142" s="5">
        <v>3000000</v>
      </c>
      <c r="AE142" s="5"/>
      <c r="AF142" s="5"/>
      <c r="AG142" s="5">
        <v>3000000</v>
      </c>
    </row>
    <row r="143" spans="9:33" x14ac:dyDescent="0.25">
      <c r="I143" s="27" t="s">
        <v>902</v>
      </c>
      <c r="J143" s="27" t="s">
        <v>56</v>
      </c>
      <c r="K143" t="s">
        <v>6351</v>
      </c>
      <c r="L143" s="26"/>
      <c r="M143" s="5"/>
      <c r="N143" s="5"/>
      <c r="O143" s="5">
        <v>262955</v>
      </c>
      <c r="P143" s="5">
        <v>184553</v>
      </c>
      <c r="Q143" s="5">
        <v>938107</v>
      </c>
      <c r="R143" s="5">
        <v>1385615</v>
      </c>
      <c r="Z143" s="4" t="s">
        <v>10531</v>
      </c>
      <c r="AA143" s="5"/>
      <c r="AB143" s="5"/>
      <c r="AC143" s="5"/>
      <c r="AD143" s="5"/>
      <c r="AE143" s="5">
        <v>500000</v>
      </c>
      <c r="AF143" s="5"/>
      <c r="AG143" s="5">
        <v>500000</v>
      </c>
    </row>
    <row r="144" spans="9:33" x14ac:dyDescent="0.25">
      <c r="I144" s="27" t="s">
        <v>902</v>
      </c>
      <c r="J144" s="27" t="s">
        <v>56</v>
      </c>
      <c r="K144" t="s">
        <v>10531</v>
      </c>
      <c r="L144" s="26"/>
      <c r="M144" s="5"/>
      <c r="N144" s="5"/>
      <c r="O144" s="5"/>
      <c r="P144" s="5">
        <v>418338</v>
      </c>
      <c r="Q144" s="5"/>
      <c r="R144" s="5">
        <v>418338</v>
      </c>
      <c r="Z144" s="4" t="s">
        <v>9560</v>
      </c>
      <c r="AA144" s="5"/>
      <c r="AB144" s="5"/>
      <c r="AC144" s="5"/>
      <c r="AD144" s="5">
        <v>140000</v>
      </c>
      <c r="AE144" s="5"/>
      <c r="AF144" s="5"/>
      <c r="AG144" s="5">
        <v>140000</v>
      </c>
    </row>
    <row r="145" spans="9:33" x14ac:dyDescent="0.25">
      <c r="I145" s="27" t="s">
        <v>902</v>
      </c>
      <c r="J145" s="27" t="s">
        <v>56</v>
      </c>
      <c r="K145" t="s">
        <v>6352</v>
      </c>
      <c r="L145" s="26"/>
      <c r="M145" s="5"/>
      <c r="N145" s="5"/>
      <c r="O145" s="5">
        <v>625515</v>
      </c>
      <c r="P145" s="5">
        <v>328986</v>
      </c>
      <c r="Q145" s="5">
        <v>331992</v>
      </c>
      <c r="R145" s="5">
        <v>1286493</v>
      </c>
      <c r="Z145" s="4" t="s">
        <v>6352</v>
      </c>
      <c r="AA145" s="5"/>
      <c r="AB145" s="5"/>
      <c r="AC145" s="5"/>
      <c r="AD145" s="5">
        <v>2500000</v>
      </c>
      <c r="AE145" s="5"/>
      <c r="AF145" s="5">
        <v>577841</v>
      </c>
      <c r="AG145" s="5">
        <v>3077841</v>
      </c>
    </row>
    <row r="146" spans="9:33" x14ac:dyDescent="0.25">
      <c r="I146" s="27" t="s">
        <v>902</v>
      </c>
      <c r="J146" s="27" t="s">
        <v>56</v>
      </c>
      <c r="K146" t="s">
        <v>6353</v>
      </c>
      <c r="L146" s="26"/>
      <c r="M146" s="5"/>
      <c r="N146" s="5"/>
      <c r="O146" s="5">
        <v>278892</v>
      </c>
      <c r="P146" s="5">
        <v>581743</v>
      </c>
      <c r="Q146" s="5"/>
      <c r="R146" s="5">
        <v>860635</v>
      </c>
      <c r="Z146" s="4" t="s">
        <v>6353</v>
      </c>
      <c r="AA146" s="5"/>
      <c r="AB146" s="5"/>
      <c r="AC146" s="5"/>
      <c r="AD146" s="5">
        <v>2500000</v>
      </c>
      <c r="AE146" s="5"/>
      <c r="AF146" s="5">
        <v>3077841</v>
      </c>
      <c r="AG146" s="5">
        <v>5577841</v>
      </c>
    </row>
    <row r="147" spans="9:33" x14ac:dyDescent="0.25">
      <c r="I147" s="27" t="s">
        <v>902</v>
      </c>
      <c r="J147" s="27" t="s">
        <v>56</v>
      </c>
      <c r="K147" t="s">
        <v>6354</v>
      </c>
      <c r="L147" s="26"/>
      <c r="M147" s="5"/>
      <c r="N147" s="5"/>
      <c r="O147" s="5">
        <v>382481</v>
      </c>
      <c r="P147" s="5"/>
      <c r="Q147" s="5"/>
      <c r="R147" s="5">
        <v>382481</v>
      </c>
      <c r="Z147" s="4" t="s">
        <v>6354</v>
      </c>
      <c r="AA147" s="5"/>
      <c r="AB147" s="5"/>
      <c r="AC147" s="5"/>
      <c r="AD147" s="5">
        <v>1000000</v>
      </c>
      <c r="AE147" s="5"/>
      <c r="AF147" s="5"/>
      <c r="AG147" s="5">
        <v>1000000</v>
      </c>
    </row>
    <row r="148" spans="9:33" x14ac:dyDescent="0.25">
      <c r="I148" s="27" t="s">
        <v>902</v>
      </c>
      <c r="J148" s="27" t="s">
        <v>56</v>
      </c>
      <c r="K148" t="s">
        <v>6355</v>
      </c>
      <c r="L148" s="26"/>
      <c r="M148" s="5"/>
      <c r="N148" s="5">
        <v>478101</v>
      </c>
      <c r="O148" s="5"/>
      <c r="P148" s="5"/>
      <c r="Q148" s="5"/>
      <c r="R148" s="5">
        <v>478101</v>
      </c>
      <c r="Z148" s="4" t="s">
        <v>6355</v>
      </c>
      <c r="AA148" s="5"/>
      <c r="AB148" s="5"/>
      <c r="AC148" s="5">
        <v>30</v>
      </c>
      <c r="AD148" s="5"/>
      <c r="AE148" s="5"/>
      <c r="AF148" s="5"/>
      <c r="AG148" s="5">
        <v>30</v>
      </c>
    </row>
    <row r="149" spans="9:33" x14ac:dyDescent="0.25">
      <c r="I149" s="27" t="s">
        <v>902</v>
      </c>
      <c r="J149" s="27" t="s">
        <v>56</v>
      </c>
      <c r="K149" t="s">
        <v>9547</v>
      </c>
      <c r="L149" s="26"/>
      <c r="M149" s="5"/>
      <c r="N149" s="5"/>
      <c r="O149" s="5"/>
      <c r="P149" s="5">
        <v>660667</v>
      </c>
      <c r="Q149" s="5"/>
      <c r="R149" s="5">
        <v>660667</v>
      </c>
      <c r="Z149" s="4" t="s">
        <v>9547</v>
      </c>
      <c r="AA149" s="5"/>
      <c r="AB149" s="5"/>
      <c r="AC149" s="5"/>
      <c r="AD149" s="5"/>
      <c r="AE149" s="5">
        <v>661325</v>
      </c>
      <c r="AF149" s="5"/>
      <c r="AG149" s="5">
        <v>661325</v>
      </c>
    </row>
    <row r="150" spans="9:33" x14ac:dyDescent="0.25">
      <c r="I150" s="27" t="s">
        <v>902</v>
      </c>
      <c r="J150" s="27" t="s">
        <v>56</v>
      </c>
      <c r="K150" t="s">
        <v>10532</v>
      </c>
      <c r="L150" s="26"/>
      <c r="M150" s="5"/>
      <c r="N150" s="5"/>
      <c r="O150" s="5"/>
      <c r="P150" s="5">
        <v>385154</v>
      </c>
      <c r="Q150" s="5">
        <v>97466</v>
      </c>
      <c r="R150" s="5">
        <v>482620</v>
      </c>
      <c r="Z150" s="4" t="s">
        <v>10532</v>
      </c>
      <c r="AA150" s="5"/>
      <c r="AB150" s="5"/>
      <c r="AC150" s="5"/>
      <c r="AD150" s="5"/>
      <c r="AE150" s="5">
        <v>450000</v>
      </c>
      <c r="AF150" s="5"/>
      <c r="AG150" s="5">
        <v>450000</v>
      </c>
    </row>
    <row r="151" spans="9:33" x14ac:dyDescent="0.25">
      <c r="I151" s="27" t="s">
        <v>902</v>
      </c>
      <c r="J151" s="27" t="s">
        <v>56</v>
      </c>
      <c r="K151" t="s">
        <v>6356</v>
      </c>
      <c r="L151" s="26"/>
      <c r="M151" s="5"/>
      <c r="N151" s="5"/>
      <c r="O151" s="5">
        <v>470132</v>
      </c>
      <c r="P151" s="5"/>
      <c r="Q151" s="5">
        <v>1277168</v>
      </c>
      <c r="R151" s="5">
        <v>1747300</v>
      </c>
      <c r="Z151" s="4" t="s">
        <v>10020</v>
      </c>
      <c r="AA151" s="5"/>
      <c r="AB151" s="5"/>
      <c r="AC151" s="5"/>
      <c r="AD151" s="5">
        <v>1747299</v>
      </c>
      <c r="AE151" s="5"/>
      <c r="AF151" s="5"/>
      <c r="AG151" s="5">
        <v>1747299</v>
      </c>
    </row>
    <row r="152" spans="9:33" x14ac:dyDescent="0.25">
      <c r="I152" s="27" t="s">
        <v>902</v>
      </c>
      <c r="J152" s="27" t="s">
        <v>56</v>
      </c>
      <c r="K152" t="s">
        <v>6357</v>
      </c>
      <c r="L152" s="26"/>
      <c r="M152" s="5"/>
      <c r="N152" s="5"/>
      <c r="O152" s="5">
        <v>951226</v>
      </c>
      <c r="P152" s="5">
        <v>501336</v>
      </c>
      <c r="Q152" s="5"/>
      <c r="R152" s="5">
        <v>1452562</v>
      </c>
      <c r="Z152" s="4" t="s">
        <v>12012</v>
      </c>
      <c r="AA152" s="5"/>
      <c r="AB152" s="5"/>
      <c r="AC152" s="5"/>
      <c r="AD152" s="5"/>
      <c r="AE152" s="5"/>
      <c r="AF152" s="5">
        <v>1750000</v>
      </c>
      <c r="AG152" s="5">
        <v>1750000</v>
      </c>
    </row>
    <row r="153" spans="9:33" x14ac:dyDescent="0.25">
      <c r="I153" s="27" t="s">
        <v>902</v>
      </c>
      <c r="J153" s="27" t="s">
        <v>56</v>
      </c>
      <c r="K153" t="s">
        <v>10285</v>
      </c>
      <c r="L153" s="26"/>
      <c r="M153" s="5"/>
      <c r="N153" s="5"/>
      <c r="O153" s="5"/>
      <c r="P153" s="5"/>
      <c r="Q153" s="5">
        <v>316763</v>
      </c>
      <c r="R153" s="5">
        <v>316763</v>
      </c>
      <c r="Z153" s="4" t="s">
        <v>9552</v>
      </c>
      <c r="AA153" s="5"/>
      <c r="AB153" s="5"/>
      <c r="AC153" s="5"/>
      <c r="AD153" s="5">
        <v>475219</v>
      </c>
      <c r="AE153" s="5"/>
      <c r="AF153" s="5"/>
      <c r="AG153" s="5">
        <v>475219</v>
      </c>
    </row>
    <row r="154" spans="9:33" x14ac:dyDescent="0.25">
      <c r="I154" s="27" t="s">
        <v>902</v>
      </c>
      <c r="J154" s="27" t="s">
        <v>56</v>
      </c>
      <c r="K154" t="s">
        <v>12066</v>
      </c>
      <c r="L154" s="26"/>
      <c r="M154" s="5"/>
      <c r="N154" s="5"/>
      <c r="O154" s="5"/>
      <c r="P154" s="5"/>
      <c r="Q154" s="5">
        <v>304580</v>
      </c>
      <c r="R154" s="5">
        <v>304580</v>
      </c>
      <c r="Z154" s="4" t="s">
        <v>6357</v>
      </c>
      <c r="AA154" s="5"/>
      <c r="AB154" s="5"/>
      <c r="AC154" s="5"/>
      <c r="AD154" s="5">
        <v>1000000</v>
      </c>
      <c r="AE154" s="5"/>
      <c r="AF154" s="5"/>
      <c r="AG154" s="5">
        <v>1000000</v>
      </c>
    </row>
    <row r="155" spans="9:33" x14ac:dyDescent="0.25">
      <c r="I155" s="27" t="s">
        <v>902</v>
      </c>
      <c r="J155" s="27" t="s">
        <v>56</v>
      </c>
      <c r="K155" t="s">
        <v>6358</v>
      </c>
      <c r="L155" s="26"/>
      <c r="M155" s="5"/>
      <c r="N155" s="5"/>
      <c r="O155" s="5">
        <v>53858</v>
      </c>
      <c r="P155" s="5"/>
      <c r="Q155" s="5"/>
      <c r="R155" s="5">
        <v>53858</v>
      </c>
      <c r="Z155" s="4" t="s">
        <v>10486</v>
      </c>
      <c r="AA155" s="5"/>
      <c r="AB155" s="5"/>
      <c r="AC155" s="5"/>
      <c r="AD155" s="5"/>
      <c r="AE155" s="5"/>
      <c r="AF155" s="5">
        <v>2000000</v>
      </c>
      <c r="AG155" s="5">
        <v>2000000</v>
      </c>
    </row>
    <row r="156" spans="9:33" x14ac:dyDescent="0.25">
      <c r="I156" s="27" t="s">
        <v>902</v>
      </c>
      <c r="J156" s="27" t="s">
        <v>56</v>
      </c>
      <c r="K156" t="s">
        <v>1767</v>
      </c>
      <c r="L156" s="26">
        <v>1441043</v>
      </c>
      <c r="M156" s="5"/>
      <c r="N156" s="5">
        <v>1710215</v>
      </c>
      <c r="O156" s="5">
        <v>1368563</v>
      </c>
      <c r="P156" s="5">
        <v>667765</v>
      </c>
      <c r="Q156" s="5"/>
      <c r="R156" s="5">
        <v>5187586</v>
      </c>
      <c r="Z156" s="4" t="s">
        <v>10285</v>
      </c>
      <c r="AA156" s="5"/>
      <c r="AB156" s="5"/>
      <c r="AC156" s="5"/>
      <c r="AD156" s="5"/>
      <c r="AE156" s="5">
        <v>590942</v>
      </c>
      <c r="AF156" s="5"/>
      <c r="AG156" s="5">
        <v>590942</v>
      </c>
    </row>
    <row r="157" spans="9:33" x14ac:dyDescent="0.25">
      <c r="I157" s="27" t="s">
        <v>902</v>
      </c>
      <c r="J157" s="27" t="s">
        <v>56</v>
      </c>
      <c r="K157" t="s">
        <v>1766</v>
      </c>
      <c r="L157" s="26">
        <v>535913</v>
      </c>
      <c r="M157" s="5">
        <v>1052768</v>
      </c>
      <c r="N157" s="5"/>
      <c r="O157" s="5"/>
      <c r="P157" s="5">
        <v>1449961</v>
      </c>
      <c r="Q157" s="5">
        <v>466051</v>
      </c>
      <c r="R157" s="5">
        <v>3504693</v>
      </c>
      <c r="Z157" s="4" t="s">
        <v>12066</v>
      </c>
      <c r="AA157" s="5"/>
      <c r="AB157" s="5"/>
      <c r="AC157" s="5"/>
      <c r="AD157" s="5"/>
      <c r="AE157" s="5"/>
      <c r="AF157" s="5">
        <v>1000000</v>
      </c>
      <c r="AG157" s="5">
        <v>1000000</v>
      </c>
    </row>
    <row r="158" spans="9:33" x14ac:dyDescent="0.25">
      <c r="I158" s="27" t="s">
        <v>902</v>
      </c>
      <c r="J158" s="27" t="s">
        <v>56</v>
      </c>
      <c r="K158" t="s">
        <v>10533</v>
      </c>
      <c r="L158" s="26"/>
      <c r="M158" s="5"/>
      <c r="N158" s="5"/>
      <c r="O158" s="5"/>
      <c r="P158" s="5">
        <v>147079</v>
      </c>
      <c r="Q158" s="5"/>
      <c r="R158" s="5">
        <v>147079</v>
      </c>
      <c r="Z158" s="4" t="s">
        <v>6358</v>
      </c>
      <c r="AA158" s="5"/>
      <c r="AB158" s="5"/>
      <c r="AC158" s="5"/>
      <c r="AD158" s="5">
        <v>53858</v>
      </c>
      <c r="AE158" s="5"/>
      <c r="AF158" s="5"/>
      <c r="AG158" s="5">
        <v>53858</v>
      </c>
    </row>
    <row r="159" spans="9:33" x14ac:dyDescent="0.25">
      <c r="I159" s="27" t="s">
        <v>902</v>
      </c>
      <c r="J159" s="27" t="s">
        <v>56</v>
      </c>
      <c r="K159" t="s">
        <v>3274</v>
      </c>
      <c r="L159" s="26">
        <v>522776</v>
      </c>
      <c r="M159" s="5"/>
      <c r="N159" s="5"/>
      <c r="O159" s="5"/>
      <c r="P159" s="5"/>
      <c r="Q159" s="5"/>
      <c r="R159" s="5">
        <v>522776</v>
      </c>
      <c r="Z159" s="4" t="s">
        <v>13333</v>
      </c>
      <c r="AA159" s="5"/>
      <c r="AB159" s="5"/>
      <c r="AC159" s="5"/>
      <c r="AD159" s="5"/>
      <c r="AE159" s="5"/>
      <c r="AF159" s="5">
        <v>55052</v>
      </c>
      <c r="AG159" s="5">
        <v>55052</v>
      </c>
    </row>
    <row r="160" spans="9:33" x14ac:dyDescent="0.25">
      <c r="I160" s="27" t="s">
        <v>902</v>
      </c>
      <c r="J160" s="27" t="s">
        <v>56</v>
      </c>
      <c r="K160" t="s">
        <v>3080</v>
      </c>
      <c r="L160" s="26">
        <v>1025368</v>
      </c>
      <c r="M160" s="5"/>
      <c r="N160" s="5"/>
      <c r="O160" s="5"/>
      <c r="P160" s="5"/>
      <c r="Q160" s="5"/>
      <c r="R160" s="5">
        <v>1025368</v>
      </c>
      <c r="Z160" s="4" t="s">
        <v>1767</v>
      </c>
      <c r="AA160" s="5">
        <v>1500000</v>
      </c>
      <c r="AB160" s="5">
        <v>1500000</v>
      </c>
      <c r="AC160" s="5">
        <v>1500000</v>
      </c>
      <c r="AD160" s="5">
        <v>1500000</v>
      </c>
      <c r="AE160" s="5">
        <v>1500000</v>
      </c>
      <c r="AF160" s="5"/>
      <c r="AG160" s="5">
        <v>7500000</v>
      </c>
    </row>
    <row r="161" spans="9:33" x14ac:dyDescent="0.25">
      <c r="I161" s="27" t="s">
        <v>902</v>
      </c>
      <c r="J161" s="27" t="s">
        <v>56</v>
      </c>
      <c r="K161" t="s">
        <v>10303</v>
      </c>
      <c r="L161" s="26"/>
      <c r="M161" s="5"/>
      <c r="N161" s="5"/>
      <c r="O161" s="5"/>
      <c r="P161" s="5">
        <v>122886</v>
      </c>
      <c r="Q161" s="5"/>
      <c r="R161" s="5">
        <v>122886</v>
      </c>
      <c r="Z161" s="4" t="s">
        <v>1749</v>
      </c>
      <c r="AA161" s="5">
        <v>2419457</v>
      </c>
      <c r="AB161" s="5"/>
      <c r="AC161" s="5"/>
      <c r="AD161" s="5"/>
      <c r="AE161" s="5"/>
      <c r="AF161" s="5"/>
      <c r="AG161" s="5">
        <v>2419457</v>
      </c>
    </row>
    <row r="162" spans="9:33" x14ac:dyDescent="0.25">
      <c r="I162" s="27" t="s">
        <v>902</v>
      </c>
      <c r="J162" s="27" t="s">
        <v>56</v>
      </c>
      <c r="K162" t="s">
        <v>6359</v>
      </c>
      <c r="L162" s="26"/>
      <c r="M162" s="5"/>
      <c r="N162" s="5">
        <v>138890</v>
      </c>
      <c r="O162" s="5"/>
      <c r="P162" s="5"/>
      <c r="Q162" s="5"/>
      <c r="R162" s="5">
        <v>138890</v>
      </c>
      <c r="Z162" s="4" t="s">
        <v>1766</v>
      </c>
      <c r="AA162" s="5">
        <v>1295459</v>
      </c>
      <c r="AB162" s="5">
        <v>700000</v>
      </c>
      <c r="AC162" s="5">
        <v>700000</v>
      </c>
      <c r="AD162" s="5">
        <v>1400000</v>
      </c>
      <c r="AE162" s="5">
        <v>700000</v>
      </c>
      <c r="AF162" s="5"/>
      <c r="AG162" s="5">
        <v>4795459</v>
      </c>
    </row>
    <row r="163" spans="9:33" x14ac:dyDescent="0.25">
      <c r="I163" s="27" t="s">
        <v>902</v>
      </c>
      <c r="J163" s="27" t="s">
        <v>56</v>
      </c>
      <c r="K163" t="s">
        <v>4681</v>
      </c>
      <c r="L163" s="26"/>
      <c r="M163" s="5">
        <v>262357</v>
      </c>
      <c r="N163" s="5"/>
      <c r="O163" s="5"/>
      <c r="P163" s="5"/>
      <c r="Q163" s="5">
        <v>285799</v>
      </c>
      <c r="R163" s="5">
        <v>548156</v>
      </c>
      <c r="Z163" s="4" t="s">
        <v>3274</v>
      </c>
      <c r="AA163" s="5">
        <v>522776</v>
      </c>
      <c r="AB163" s="5"/>
      <c r="AC163" s="5"/>
      <c r="AD163" s="5"/>
      <c r="AE163" s="5"/>
      <c r="AF163" s="5"/>
      <c r="AG163" s="5">
        <v>522776</v>
      </c>
    </row>
    <row r="164" spans="9:33" x14ac:dyDescent="0.25">
      <c r="I164" s="27" t="s">
        <v>902</v>
      </c>
      <c r="J164" s="27" t="s">
        <v>56</v>
      </c>
      <c r="K164" t="s">
        <v>3172</v>
      </c>
      <c r="L164" s="26">
        <v>2451869</v>
      </c>
      <c r="M164" s="5">
        <v>3608024</v>
      </c>
      <c r="N164" s="5">
        <v>1745067</v>
      </c>
      <c r="O164" s="5"/>
      <c r="P164" s="5">
        <v>2067785</v>
      </c>
      <c r="Q164" s="5">
        <v>4312893</v>
      </c>
      <c r="R164" s="5">
        <v>14185638</v>
      </c>
      <c r="Z164" s="4" t="s">
        <v>3080</v>
      </c>
      <c r="AA164" s="5">
        <v>1025368</v>
      </c>
      <c r="AB164" s="5"/>
      <c r="AC164" s="5"/>
      <c r="AD164" s="5"/>
      <c r="AE164" s="5"/>
      <c r="AF164" s="5"/>
      <c r="AG164" s="5">
        <v>1025368</v>
      </c>
    </row>
    <row r="165" spans="9:33" x14ac:dyDescent="0.25">
      <c r="I165" s="27" t="s">
        <v>902</v>
      </c>
      <c r="J165" s="27" t="s">
        <v>56</v>
      </c>
      <c r="K165" t="s">
        <v>12067</v>
      </c>
      <c r="L165" s="26"/>
      <c r="M165" s="5"/>
      <c r="N165" s="5"/>
      <c r="O165" s="5"/>
      <c r="P165" s="5"/>
      <c r="Q165" s="5">
        <v>688945</v>
      </c>
      <c r="R165" s="5">
        <v>688945</v>
      </c>
      <c r="Z165" s="4" t="s">
        <v>10303</v>
      </c>
      <c r="AA165" s="5"/>
      <c r="AB165" s="5"/>
      <c r="AC165" s="5"/>
      <c r="AD165" s="5"/>
      <c r="AE165" s="5">
        <v>122886</v>
      </c>
      <c r="AF165" s="5"/>
      <c r="AG165" s="5">
        <v>122886</v>
      </c>
    </row>
    <row r="166" spans="9:33" x14ac:dyDescent="0.25">
      <c r="I166" s="27" t="s">
        <v>902</v>
      </c>
      <c r="J166" s="27" t="s">
        <v>56</v>
      </c>
      <c r="K166" t="s">
        <v>4682</v>
      </c>
      <c r="L166" s="26"/>
      <c r="M166" s="5">
        <v>55572</v>
      </c>
      <c r="N166" s="5"/>
      <c r="O166" s="5"/>
      <c r="P166" s="5"/>
      <c r="Q166" s="5"/>
      <c r="R166" s="5">
        <v>55572</v>
      </c>
      <c r="Z166" s="4" t="s">
        <v>3172</v>
      </c>
      <c r="AA166" s="5">
        <v>2451869</v>
      </c>
      <c r="AB166" s="5"/>
      <c r="AC166" s="5"/>
      <c r="AD166" s="5"/>
      <c r="AE166" s="5"/>
      <c r="AF166" s="5"/>
      <c r="AG166" s="5">
        <v>2451869</v>
      </c>
    </row>
    <row r="167" spans="9:33" x14ac:dyDescent="0.25">
      <c r="I167" s="27" t="s">
        <v>902</v>
      </c>
      <c r="J167" s="27" t="s">
        <v>56</v>
      </c>
      <c r="K167" t="s">
        <v>2262</v>
      </c>
      <c r="L167" s="26">
        <v>214058</v>
      </c>
      <c r="M167" s="5">
        <v>285828</v>
      </c>
      <c r="N167" s="5"/>
      <c r="O167" s="5"/>
      <c r="P167" s="5"/>
      <c r="Q167" s="5"/>
      <c r="R167" s="5">
        <v>499886</v>
      </c>
      <c r="Z167" s="4" t="s">
        <v>12067</v>
      </c>
      <c r="AA167" s="5"/>
      <c r="AB167" s="5"/>
      <c r="AC167" s="5"/>
      <c r="AD167" s="5"/>
      <c r="AE167" s="5"/>
      <c r="AF167" s="5">
        <v>688945</v>
      </c>
      <c r="AG167" s="5">
        <v>688945</v>
      </c>
    </row>
    <row r="168" spans="9:33" x14ac:dyDescent="0.25">
      <c r="I168" s="27" t="s">
        <v>902</v>
      </c>
      <c r="J168" s="27" t="s">
        <v>56</v>
      </c>
      <c r="K168" t="s">
        <v>3284</v>
      </c>
      <c r="L168" s="26">
        <v>499020</v>
      </c>
      <c r="M168" s="5"/>
      <c r="N168" s="5"/>
      <c r="O168" s="5"/>
      <c r="P168" s="5"/>
      <c r="Q168" s="5"/>
      <c r="R168" s="5">
        <v>499020</v>
      </c>
      <c r="Z168" s="4" t="s">
        <v>4682</v>
      </c>
      <c r="AA168" s="5"/>
      <c r="AB168" s="5">
        <v>55572</v>
      </c>
      <c r="AC168" s="5"/>
      <c r="AD168" s="5"/>
      <c r="AE168" s="5"/>
      <c r="AF168" s="5"/>
      <c r="AG168" s="5">
        <v>55572</v>
      </c>
    </row>
    <row r="169" spans="9:33" x14ac:dyDescent="0.25">
      <c r="I169" s="27" t="s">
        <v>902</v>
      </c>
      <c r="J169" s="27" t="s">
        <v>56</v>
      </c>
      <c r="K169" t="s">
        <v>6360</v>
      </c>
      <c r="L169" s="26"/>
      <c r="M169" s="5"/>
      <c r="N169" s="5"/>
      <c r="O169" s="5">
        <v>10330958</v>
      </c>
      <c r="P169" s="5"/>
      <c r="Q169" s="5"/>
      <c r="R169" s="5">
        <v>10330958</v>
      </c>
      <c r="Z169" s="4" t="s">
        <v>3284</v>
      </c>
      <c r="AA169" s="5">
        <v>499020</v>
      </c>
      <c r="AB169" s="5"/>
      <c r="AC169" s="5"/>
      <c r="AD169" s="5"/>
      <c r="AE169" s="5"/>
      <c r="AF169" s="5"/>
      <c r="AG169" s="5">
        <v>499020</v>
      </c>
    </row>
    <row r="170" spans="9:33" x14ac:dyDescent="0.25">
      <c r="I170" s="27" t="s">
        <v>902</v>
      </c>
      <c r="J170" s="27" t="s">
        <v>56</v>
      </c>
      <c r="K170" t="s">
        <v>10023</v>
      </c>
      <c r="L170" s="26"/>
      <c r="M170" s="5"/>
      <c r="N170" s="5"/>
      <c r="O170" s="5"/>
      <c r="P170" s="5">
        <v>7039041</v>
      </c>
      <c r="Q170" s="5"/>
      <c r="R170" s="5">
        <v>7039041</v>
      </c>
      <c r="Z170" s="4" t="s">
        <v>6360</v>
      </c>
      <c r="AA170" s="5"/>
      <c r="AB170" s="5"/>
      <c r="AC170" s="5"/>
      <c r="AD170" s="5">
        <v>10330958</v>
      </c>
      <c r="AE170" s="5"/>
      <c r="AF170" s="5"/>
      <c r="AG170" s="5">
        <v>10330958</v>
      </c>
    </row>
    <row r="171" spans="9:33" x14ac:dyDescent="0.25">
      <c r="I171" s="27" t="s">
        <v>902</v>
      </c>
      <c r="J171" s="27" t="s">
        <v>56</v>
      </c>
      <c r="K171" t="s">
        <v>6361</v>
      </c>
      <c r="L171" s="26"/>
      <c r="M171" s="5"/>
      <c r="N171" s="5">
        <v>366615</v>
      </c>
      <c r="O171" s="5"/>
      <c r="P171" s="5"/>
      <c r="Q171" s="5"/>
      <c r="R171" s="5">
        <v>366615</v>
      </c>
      <c r="Z171" s="4" t="s">
        <v>10023</v>
      </c>
      <c r="AA171" s="5"/>
      <c r="AB171" s="5"/>
      <c r="AC171" s="5"/>
      <c r="AD171" s="5">
        <v>55797</v>
      </c>
      <c r="AE171" s="5">
        <v>7039041</v>
      </c>
      <c r="AF171" s="5"/>
      <c r="AG171" s="5">
        <v>7094838</v>
      </c>
    </row>
    <row r="172" spans="9:33" x14ac:dyDescent="0.25">
      <c r="I172" s="27" t="s">
        <v>902</v>
      </c>
      <c r="J172" s="27" t="s">
        <v>56</v>
      </c>
      <c r="K172" t="s">
        <v>6362</v>
      </c>
      <c r="L172" s="26"/>
      <c r="M172" s="5"/>
      <c r="N172" s="5"/>
      <c r="O172" s="5">
        <v>67600</v>
      </c>
      <c r="P172" s="5"/>
      <c r="Q172" s="5"/>
      <c r="R172" s="5">
        <v>67600</v>
      </c>
      <c r="Z172" s="4" t="s">
        <v>6361</v>
      </c>
      <c r="AA172" s="5"/>
      <c r="AB172" s="5"/>
      <c r="AC172" s="5">
        <v>366615</v>
      </c>
      <c r="AD172" s="5"/>
      <c r="AE172" s="5"/>
      <c r="AF172" s="5"/>
      <c r="AG172" s="5">
        <v>366615</v>
      </c>
    </row>
    <row r="173" spans="9:33" x14ac:dyDescent="0.25">
      <c r="I173" s="27" t="s">
        <v>902</v>
      </c>
      <c r="J173" s="27" t="s">
        <v>56</v>
      </c>
      <c r="K173" t="s">
        <v>11898</v>
      </c>
      <c r="L173" s="26"/>
      <c r="M173" s="5"/>
      <c r="N173" s="5"/>
      <c r="O173" s="5"/>
      <c r="P173" s="5"/>
      <c r="Q173" s="5">
        <v>498187</v>
      </c>
      <c r="R173" s="5">
        <v>498187</v>
      </c>
      <c r="Z173" s="4" t="s">
        <v>6362</v>
      </c>
      <c r="AA173" s="5"/>
      <c r="AB173" s="5"/>
      <c r="AC173" s="5"/>
      <c r="AD173" s="5">
        <v>67660</v>
      </c>
      <c r="AE173" s="5"/>
      <c r="AF173" s="5"/>
      <c r="AG173" s="5">
        <v>67660</v>
      </c>
    </row>
    <row r="174" spans="9:33" x14ac:dyDescent="0.25">
      <c r="I174" s="27" t="s">
        <v>902</v>
      </c>
      <c r="J174" s="27" t="s">
        <v>56</v>
      </c>
      <c r="K174" t="s">
        <v>4683</v>
      </c>
      <c r="L174" s="26"/>
      <c r="M174" s="5">
        <v>421936</v>
      </c>
      <c r="N174" s="5"/>
      <c r="O174" s="5"/>
      <c r="P174" s="5"/>
      <c r="Q174" s="5"/>
      <c r="R174" s="5">
        <v>421936</v>
      </c>
      <c r="Z174" s="4" t="s">
        <v>11898</v>
      </c>
      <c r="AA174" s="5"/>
      <c r="AB174" s="5"/>
      <c r="AC174" s="5"/>
      <c r="AD174" s="5"/>
      <c r="AE174" s="5"/>
      <c r="AF174" s="5">
        <v>498187</v>
      </c>
      <c r="AG174" s="5">
        <v>498187</v>
      </c>
    </row>
    <row r="175" spans="9:33" x14ac:dyDescent="0.25">
      <c r="I175" s="27" t="s">
        <v>902</v>
      </c>
      <c r="J175" s="27" t="s">
        <v>56</v>
      </c>
      <c r="K175" t="s">
        <v>4684</v>
      </c>
      <c r="L175" s="26"/>
      <c r="M175" s="5">
        <v>327758</v>
      </c>
      <c r="N175" s="5"/>
      <c r="O175" s="5"/>
      <c r="P175" s="5"/>
      <c r="Q175" s="5"/>
      <c r="R175" s="5">
        <v>327758</v>
      </c>
      <c r="Z175" s="4" t="s">
        <v>4684</v>
      </c>
      <c r="AA175" s="5"/>
      <c r="AB175" s="5">
        <v>327758</v>
      </c>
      <c r="AC175" s="5"/>
      <c r="AD175" s="5"/>
      <c r="AE175" s="5"/>
      <c r="AF175" s="5"/>
      <c r="AG175" s="5">
        <v>327758</v>
      </c>
    </row>
    <row r="176" spans="9:33" x14ac:dyDescent="0.25">
      <c r="I176" s="27" t="s">
        <v>902</v>
      </c>
      <c r="J176" s="27" t="s">
        <v>56</v>
      </c>
      <c r="K176" t="s">
        <v>3281</v>
      </c>
      <c r="L176" s="26">
        <v>276349</v>
      </c>
      <c r="M176" s="5">
        <v>374657</v>
      </c>
      <c r="N176" s="5"/>
      <c r="O176" s="5"/>
      <c r="P176" s="5"/>
      <c r="Q176" s="5"/>
      <c r="R176" s="5">
        <v>651006</v>
      </c>
      <c r="Z176" s="4" t="s">
        <v>3281</v>
      </c>
      <c r="AA176" s="5">
        <v>276349</v>
      </c>
      <c r="AB176" s="5"/>
      <c r="AC176" s="5"/>
      <c r="AD176" s="5"/>
      <c r="AE176" s="5"/>
      <c r="AF176" s="5"/>
      <c r="AG176" s="5">
        <v>276349</v>
      </c>
    </row>
    <row r="177" spans="9:33" x14ac:dyDescent="0.25">
      <c r="I177" s="27" t="s">
        <v>902</v>
      </c>
      <c r="J177" s="27" t="s">
        <v>56</v>
      </c>
      <c r="K177" t="s">
        <v>4685</v>
      </c>
      <c r="L177" s="26"/>
      <c r="M177" s="5">
        <v>597383</v>
      </c>
      <c r="N177" s="5"/>
      <c r="O177" s="5"/>
      <c r="P177" s="5"/>
      <c r="Q177" s="5"/>
      <c r="R177" s="5">
        <v>597383</v>
      </c>
      <c r="Z177" s="4" t="s">
        <v>4685</v>
      </c>
      <c r="AA177" s="5"/>
      <c r="AB177" s="5">
        <v>597383</v>
      </c>
      <c r="AC177" s="5"/>
      <c r="AD177" s="5"/>
      <c r="AE177" s="5"/>
      <c r="AF177" s="5"/>
      <c r="AG177" s="5">
        <v>597383</v>
      </c>
    </row>
    <row r="178" spans="9:33" x14ac:dyDescent="0.25">
      <c r="I178" s="27" t="s">
        <v>902</v>
      </c>
      <c r="J178" s="27" t="s">
        <v>56</v>
      </c>
      <c r="K178" t="s">
        <v>2700</v>
      </c>
      <c r="L178" s="26">
        <v>3269999</v>
      </c>
      <c r="M178" s="5"/>
      <c r="N178" s="5"/>
      <c r="O178" s="5"/>
      <c r="P178" s="5"/>
      <c r="Q178" s="5"/>
      <c r="R178" s="5">
        <v>3269999</v>
      </c>
      <c r="Z178" s="4" t="s">
        <v>2700</v>
      </c>
      <c r="AA178" s="5">
        <v>3269999</v>
      </c>
      <c r="AB178" s="5"/>
      <c r="AC178" s="5"/>
      <c r="AD178" s="5"/>
      <c r="AE178" s="5"/>
      <c r="AF178" s="5"/>
      <c r="AG178" s="5">
        <v>3269999</v>
      </c>
    </row>
    <row r="179" spans="9:33" x14ac:dyDescent="0.25">
      <c r="I179" s="27" t="s">
        <v>902</v>
      </c>
      <c r="J179" s="27" t="s">
        <v>56</v>
      </c>
      <c r="K179" t="s">
        <v>3295</v>
      </c>
      <c r="L179" s="26">
        <v>2401523</v>
      </c>
      <c r="M179" s="5"/>
      <c r="N179" s="5"/>
      <c r="O179" s="5"/>
      <c r="P179" s="5"/>
      <c r="Q179" s="5"/>
      <c r="R179" s="5">
        <v>2401523</v>
      </c>
      <c r="Z179" s="4" t="s">
        <v>3295</v>
      </c>
      <c r="AA179" s="5">
        <v>2401523</v>
      </c>
      <c r="AB179" s="5"/>
      <c r="AC179" s="5"/>
      <c r="AD179" s="5"/>
      <c r="AE179" s="5"/>
      <c r="AF179" s="5"/>
      <c r="AG179" s="5">
        <v>2401523</v>
      </c>
    </row>
    <row r="180" spans="9:33" x14ac:dyDescent="0.25">
      <c r="I180" s="27" t="s">
        <v>902</v>
      </c>
      <c r="J180" s="27" t="s">
        <v>56</v>
      </c>
      <c r="K180" t="s">
        <v>4686</v>
      </c>
      <c r="L180" s="26"/>
      <c r="M180" s="5">
        <v>887156</v>
      </c>
      <c r="N180" s="5">
        <v>374512</v>
      </c>
      <c r="O180" s="5"/>
      <c r="P180" s="5"/>
      <c r="Q180" s="5"/>
      <c r="R180" s="5">
        <v>1261668</v>
      </c>
      <c r="Z180" s="4" t="s">
        <v>2904</v>
      </c>
      <c r="AA180" s="5"/>
      <c r="AB180" s="5">
        <v>422733</v>
      </c>
      <c r="AC180" s="5"/>
      <c r="AD180" s="5"/>
      <c r="AE180" s="5"/>
      <c r="AF180" s="5"/>
      <c r="AG180" s="5">
        <v>422733</v>
      </c>
    </row>
    <row r="181" spans="9:33" x14ac:dyDescent="0.25">
      <c r="I181" s="27" t="s">
        <v>902</v>
      </c>
      <c r="J181" s="27" t="s">
        <v>56</v>
      </c>
      <c r="K181" t="s">
        <v>6067</v>
      </c>
      <c r="L181" s="26"/>
      <c r="M181" s="5"/>
      <c r="N181" s="5">
        <v>1228735</v>
      </c>
      <c r="O181" s="5"/>
      <c r="P181" s="5"/>
      <c r="Q181" s="5"/>
      <c r="R181" s="5">
        <v>1228735</v>
      </c>
      <c r="Z181" s="4" t="s">
        <v>6067</v>
      </c>
      <c r="AA181" s="5"/>
      <c r="AB181" s="5"/>
      <c r="AC181" s="5">
        <v>639078</v>
      </c>
      <c r="AD181" s="5"/>
      <c r="AE181" s="5"/>
      <c r="AF181" s="5"/>
      <c r="AG181" s="5">
        <v>639078</v>
      </c>
    </row>
    <row r="182" spans="9:33" x14ac:dyDescent="0.25">
      <c r="I182" s="27" t="s">
        <v>902</v>
      </c>
      <c r="J182" s="27" t="s">
        <v>56</v>
      </c>
      <c r="K182" t="s">
        <v>4687</v>
      </c>
      <c r="L182" s="26"/>
      <c r="M182" s="5">
        <v>986544</v>
      </c>
      <c r="N182" s="5">
        <v>300805</v>
      </c>
      <c r="O182" s="5"/>
      <c r="P182" s="5"/>
      <c r="Q182" s="5"/>
      <c r="R182" s="5">
        <v>1287349</v>
      </c>
      <c r="Z182" s="4" t="s">
        <v>4687</v>
      </c>
      <c r="AA182" s="5"/>
      <c r="AB182" s="5">
        <v>986544</v>
      </c>
      <c r="AC182" s="5"/>
      <c r="AD182" s="5"/>
      <c r="AE182" s="5"/>
      <c r="AF182" s="5"/>
      <c r="AG182" s="5">
        <v>986544</v>
      </c>
    </row>
    <row r="183" spans="9:33" x14ac:dyDescent="0.25">
      <c r="I183" s="27" t="s">
        <v>902</v>
      </c>
      <c r="J183" s="27" t="s">
        <v>56</v>
      </c>
      <c r="K183" t="s">
        <v>6363</v>
      </c>
      <c r="L183" s="26"/>
      <c r="M183" s="5"/>
      <c r="N183" s="5"/>
      <c r="O183" s="5">
        <v>235456</v>
      </c>
      <c r="P183" s="5">
        <v>0</v>
      </c>
      <c r="Q183" s="5"/>
      <c r="R183" s="5">
        <v>235456</v>
      </c>
      <c r="Z183" s="4" t="s">
        <v>6363</v>
      </c>
      <c r="AA183" s="5"/>
      <c r="AB183" s="5"/>
      <c r="AC183" s="5"/>
      <c r="AD183" s="5">
        <v>235456</v>
      </c>
      <c r="AE183" s="5"/>
      <c r="AF183" s="5"/>
      <c r="AG183" s="5">
        <v>235456</v>
      </c>
    </row>
    <row r="184" spans="9:33" x14ac:dyDescent="0.25">
      <c r="I184" s="27" t="s">
        <v>902</v>
      </c>
      <c r="J184" s="27" t="s">
        <v>56</v>
      </c>
      <c r="K184" t="s">
        <v>6364</v>
      </c>
      <c r="L184" s="26"/>
      <c r="M184" s="5"/>
      <c r="N184" s="5">
        <v>537864</v>
      </c>
      <c r="O184" s="5"/>
      <c r="P184" s="5"/>
      <c r="Q184" s="5"/>
      <c r="R184" s="5">
        <v>537864</v>
      </c>
      <c r="Z184" s="4" t="s">
        <v>6364</v>
      </c>
      <c r="AA184" s="5"/>
      <c r="AB184" s="5"/>
      <c r="AC184" s="5">
        <v>537864</v>
      </c>
      <c r="AD184" s="5"/>
      <c r="AE184" s="5"/>
      <c r="AF184" s="5"/>
      <c r="AG184" s="5">
        <v>537864</v>
      </c>
    </row>
    <row r="185" spans="9:33" x14ac:dyDescent="0.25">
      <c r="I185" s="27" t="s">
        <v>902</v>
      </c>
      <c r="J185" s="27" t="s">
        <v>56</v>
      </c>
      <c r="K185" t="s">
        <v>10300</v>
      </c>
      <c r="L185" s="26"/>
      <c r="M185" s="5"/>
      <c r="N185" s="5"/>
      <c r="O185" s="5"/>
      <c r="P185" s="5">
        <v>515730</v>
      </c>
      <c r="Q185" s="5"/>
      <c r="R185" s="5">
        <v>515730</v>
      </c>
      <c r="Z185" s="4" t="s">
        <v>10300</v>
      </c>
      <c r="AA185" s="5"/>
      <c r="AB185" s="5"/>
      <c r="AC185" s="5"/>
      <c r="AD185" s="5"/>
      <c r="AE185" s="5">
        <v>515730</v>
      </c>
      <c r="AF185" s="5"/>
      <c r="AG185" s="5">
        <v>515730</v>
      </c>
    </row>
    <row r="186" spans="9:33" x14ac:dyDescent="0.25">
      <c r="I186" s="27" t="s">
        <v>902</v>
      </c>
      <c r="J186" s="27" t="s">
        <v>56</v>
      </c>
      <c r="K186" t="s">
        <v>2891</v>
      </c>
      <c r="L186" s="26"/>
      <c r="M186" s="5">
        <v>529939</v>
      </c>
      <c r="N186" s="5"/>
      <c r="O186" s="5"/>
      <c r="P186" s="5"/>
      <c r="Q186" s="5"/>
      <c r="R186" s="5">
        <v>529939</v>
      </c>
      <c r="Z186" s="4" t="s">
        <v>2891</v>
      </c>
      <c r="AA186" s="5"/>
      <c r="AB186" s="5">
        <v>529939</v>
      </c>
      <c r="AC186" s="5"/>
      <c r="AD186" s="5"/>
      <c r="AE186" s="5"/>
      <c r="AF186" s="5"/>
      <c r="AG186" s="5">
        <v>529939</v>
      </c>
    </row>
    <row r="187" spans="9:33" x14ac:dyDescent="0.25">
      <c r="I187" s="27" t="s">
        <v>902</v>
      </c>
      <c r="J187" s="27" t="s">
        <v>56</v>
      </c>
      <c r="K187" t="s">
        <v>3213</v>
      </c>
      <c r="L187" s="26">
        <v>1894161</v>
      </c>
      <c r="M187" s="5"/>
      <c r="N187" s="5"/>
      <c r="O187" s="5"/>
      <c r="P187" s="5"/>
      <c r="Q187" s="5"/>
      <c r="R187" s="5">
        <v>1894161</v>
      </c>
      <c r="Z187" s="4" t="s">
        <v>3213</v>
      </c>
      <c r="AA187" s="5">
        <v>1894161</v>
      </c>
      <c r="AB187" s="5"/>
      <c r="AC187" s="5"/>
      <c r="AD187" s="5"/>
      <c r="AE187" s="5"/>
      <c r="AF187" s="5"/>
      <c r="AG187" s="5">
        <v>1894161</v>
      </c>
    </row>
    <row r="188" spans="9:33" x14ac:dyDescent="0.25">
      <c r="I188" s="27" t="s">
        <v>902</v>
      </c>
      <c r="J188" s="27" t="s">
        <v>56</v>
      </c>
      <c r="K188" t="s">
        <v>3117</v>
      </c>
      <c r="L188" s="26">
        <v>333703</v>
      </c>
      <c r="M188" s="5"/>
      <c r="N188" s="5"/>
      <c r="O188" s="5"/>
      <c r="P188" s="5"/>
      <c r="Q188" s="5"/>
      <c r="R188" s="5">
        <v>333703</v>
      </c>
      <c r="Z188" s="4" t="s">
        <v>3117</v>
      </c>
      <c r="AA188" s="5">
        <v>333703</v>
      </c>
      <c r="AB188" s="5"/>
      <c r="AC188" s="5"/>
      <c r="AD188" s="5"/>
      <c r="AE188" s="5"/>
      <c r="AF188" s="5"/>
      <c r="AG188" s="5">
        <v>333703</v>
      </c>
    </row>
    <row r="189" spans="9:33" x14ac:dyDescent="0.25">
      <c r="I189" s="27" t="s">
        <v>902</v>
      </c>
      <c r="J189" s="27" t="s">
        <v>56</v>
      </c>
      <c r="K189" t="s">
        <v>3075</v>
      </c>
      <c r="L189" s="26">
        <v>1859001</v>
      </c>
      <c r="M189" s="5"/>
      <c r="N189" s="5"/>
      <c r="O189" s="5"/>
      <c r="P189" s="5"/>
      <c r="Q189" s="5"/>
      <c r="R189" s="5">
        <v>1859001</v>
      </c>
      <c r="Z189" s="4" t="s">
        <v>3075</v>
      </c>
      <c r="AA189" s="5">
        <v>1859001</v>
      </c>
      <c r="AB189" s="5"/>
      <c r="AC189" s="5"/>
      <c r="AD189" s="5"/>
      <c r="AE189" s="5"/>
      <c r="AF189" s="5"/>
      <c r="AG189" s="5">
        <v>1859001</v>
      </c>
    </row>
    <row r="190" spans="9:33" x14ac:dyDescent="0.25">
      <c r="I190" s="27" t="s">
        <v>902</v>
      </c>
      <c r="J190" s="27" t="s">
        <v>56</v>
      </c>
      <c r="K190" t="s">
        <v>6064</v>
      </c>
      <c r="L190" s="26"/>
      <c r="M190" s="5"/>
      <c r="N190" s="5">
        <v>3351725</v>
      </c>
      <c r="O190" s="5"/>
      <c r="P190" s="5"/>
      <c r="Q190" s="5"/>
      <c r="R190" s="5">
        <v>3351725</v>
      </c>
      <c r="Z190" s="4" t="s">
        <v>6064</v>
      </c>
      <c r="AA190" s="5"/>
      <c r="AB190" s="5"/>
      <c r="AC190" s="5">
        <v>3351725</v>
      </c>
      <c r="AD190" s="5"/>
      <c r="AE190" s="5"/>
      <c r="AF190" s="5"/>
      <c r="AG190" s="5">
        <v>3351725</v>
      </c>
    </row>
    <row r="191" spans="9:33" x14ac:dyDescent="0.25">
      <c r="I191" s="27" t="s">
        <v>902</v>
      </c>
      <c r="J191" s="27" t="s">
        <v>56</v>
      </c>
      <c r="K191" t="s">
        <v>10534</v>
      </c>
      <c r="L191" s="26"/>
      <c r="M191" s="5"/>
      <c r="N191" s="5"/>
      <c r="O191" s="5"/>
      <c r="P191" s="5">
        <v>1350780</v>
      </c>
      <c r="Q191" s="5"/>
      <c r="R191" s="5">
        <v>1350780</v>
      </c>
      <c r="Z191" s="4" t="s">
        <v>10534</v>
      </c>
      <c r="AA191" s="5"/>
      <c r="AB191" s="5"/>
      <c r="AC191" s="5"/>
      <c r="AD191" s="5"/>
      <c r="AE191" s="5">
        <v>1350780</v>
      </c>
      <c r="AF191" s="5"/>
      <c r="AG191" s="5">
        <v>1350780</v>
      </c>
    </row>
    <row r="192" spans="9:33" x14ac:dyDescent="0.25">
      <c r="I192" s="27" t="s">
        <v>902</v>
      </c>
      <c r="J192" s="27" t="s">
        <v>56</v>
      </c>
      <c r="K192" t="s">
        <v>6365</v>
      </c>
      <c r="L192" s="26"/>
      <c r="M192" s="5"/>
      <c r="N192" s="5"/>
      <c r="O192" s="5">
        <v>386465</v>
      </c>
      <c r="P192" s="5"/>
      <c r="Q192" s="5"/>
      <c r="R192" s="5">
        <v>386465</v>
      </c>
      <c r="Z192" s="4" t="s">
        <v>6365</v>
      </c>
      <c r="AA192" s="5"/>
      <c r="AB192" s="5"/>
      <c r="AC192" s="5"/>
      <c r="AD192" s="5">
        <v>385465</v>
      </c>
      <c r="AE192" s="5"/>
      <c r="AF192" s="5"/>
      <c r="AG192" s="5">
        <v>385465</v>
      </c>
    </row>
    <row r="193" spans="9:33" x14ac:dyDescent="0.25">
      <c r="I193" s="27" t="s">
        <v>902</v>
      </c>
      <c r="J193" s="27" t="s">
        <v>56</v>
      </c>
      <c r="K193" t="s">
        <v>10309</v>
      </c>
      <c r="L193" s="26"/>
      <c r="M193" s="5"/>
      <c r="N193" s="5"/>
      <c r="O193" s="5"/>
      <c r="P193" s="5">
        <v>472351</v>
      </c>
      <c r="Q193" s="5"/>
      <c r="R193" s="5">
        <v>472351</v>
      </c>
      <c r="Z193" s="4" t="s">
        <v>10309</v>
      </c>
      <c r="AA193" s="5"/>
      <c r="AB193" s="5"/>
      <c r="AC193" s="5"/>
      <c r="AD193" s="5"/>
      <c r="AE193" s="5">
        <v>472351</v>
      </c>
      <c r="AF193" s="5"/>
      <c r="AG193" s="5">
        <v>472351</v>
      </c>
    </row>
    <row r="194" spans="9:33" x14ac:dyDescent="0.25">
      <c r="I194" s="27" t="s">
        <v>902</v>
      </c>
      <c r="J194" s="27" t="s">
        <v>56</v>
      </c>
      <c r="K194" t="s">
        <v>2905</v>
      </c>
      <c r="L194" s="26"/>
      <c r="M194" s="5">
        <v>507732</v>
      </c>
      <c r="N194" s="5"/>
      <c r="O194" s="5"/>
      <c r="P194" s="5"/>
      <c r="Q194" s="5"/>
      <c r="R194" s="5">
        <v>507732</v>
      </c>
      <c r="Z194" s="4" t="s">
        <v>2905</v>
      </c>
      <c r="AA194" s="5"/>
      <c r="AB194" s="5">
        <v>507732</v>
      </c>
      <c r="AC194" s="5"/>
      <c r="AD194" s="5"/>
      <c r="AE194" s="5"/>
      <c r="AF194" s="5"/>
      <c r="AG194" s="5">
        <v>507732</v>
      </c>
    </row>
    <row r="195" spans="9:33" x14ac:dyDescent="0.25">
      <c r="I195" s="27" t="s">
        <v>902</v>
      </c>
      <c r="J195" s="27" t="s">
        <v>56</v>
      </c>
      <c r="K195" t="s">
        <v>2918</v>
      </c>
      <c r="L195" s="26"/>
      <c r="M195" s="5">
        <v>749302</v>
      </c>
      <c r="N195" s="5"/>
      <c r="O195" s="5"/>
      <c r="P195" s="5"/>
      <c r="Q195" s="5"/>
      <c r="R195" s="5">
        <v>749302</v>
      </c>
      <c r="Z195" s="4" t="s">
        <v>2918</v>
      </c>
      <c r="AA195" s="5"/>
      <c r="AB195" s="5">
        <v>749302</v>
      </c>
      <c r="AC195" s="5"/>
      <c r="AD195" s="5"/>
      <c r="AE195" s="5"/>
      <c r="AF195" s="5"/>
      <c r="AG195" s="5">
        <v>749302</v>
      </c>
    </row>
    <row r="196" spans="9:33" x14ac:dyDescent="0.25">
      <c r="I196" s="27" t="s">
        <v>902</v>
      </c>
      <c r="J196" s="27" t="s">
        <v>56</v>
      </c>
      <c r="K196" t="s">
        <v>2917</v>
      </c>
      <c r="L196" s="26"/>
      <c r="M196" s="5">
        <v>1332797</v>
      </c>
      <c r="N196" s="5"/>
      <c r="O196" s="5"/>
      <c r="P196" s="5"/>
      <c r="Q196" s="5"/>
      <c r="R196" s="5">
        <v>1332797</v>
      </c>
      <c r="Z196" s="4" t="s">
        <v>2917</v>
      </c>
      <c r="AA196" s="5"/>
      <c r="AB196" s="5">
        <v>1332797</v>
      </c>
      <c r="AC196" s="5"/>
      <c r="AD196" s="5"/>
      <c r="AE196" s="5"/>
      <c r="AF196" s="5"/>
      <c r="AG196" s="5">
        <v>1332797</v>
      </c>
    </row>
    <row r="197" spans="9:33" x14ac:dyDescent="0.25">
      <c r="I197" s="27" t="s">
        <v>902</v>
      </c>
      <c r="J197" s="27" t="s">
        <v>56</v>
      </c>
      <c r="K197" t="s">
        <v>6366</v>
      </c>
      <c r="L197" s="26"/>
      <c r="M197" s="5"/>
      <c r="N197" s="5">
        <v>1207204</v>
      </c>
      <c r="O197" s="5"/>
      <c r="P197" s="5">
        <v>71810</v>
      </c>
      <c r="Q197" s="5">
        <v>122339</v>
      </c>
      <c r="R197" s="5">
        <v>1401353</v>
      </c>
      <c r="Z197" s="4" t="s">
        <v>6366</v>
      </c>
      <c r="AA197" s="5"/>
      <c r="AB197" s="5"/>
      <c r="AC197" s="5">
        <v>1207204</v>
      </c>
      <c r="AD197" s="5"/>
      <c r="AE197" s="5"/>
      <c r="AF197" s="5"/>
      <c r="AG197" s="5">
        <v>1207204</v>
      </c>
    </row>
    <row r="198" spans="9:33" x14ac:dyDescent="0.25">
      <c r="I198" s="27" t="s">
        <v>902</v>
      </c>
      <c r="J198" s="27" t="s">
        <v>56</v>
      </c>
      <c r="K198" t="s">
        <v>2887</v>
      </c>
      <c r="L198" s="26"/>
      <c r="M198" s="5">
        <v>655955</v>
      </c>
      <c r="N198" s="5"/>
      <c r="O198" s="5"/>
      <c r="P198" s="5"/>
      <c r="Q198" s="5"/>
      <c r="R198" s="5">
        <v>655955</v>
      </c>
      <c r="Z198" s="4" t="s">
        <v>2887</v>
      </c>
      <c r="AA198" s="5"/>
      <c r="AB198" s="5">
        <v>655955</v>
      </c>
      <c r="AC198" s="5"/>
      <c r="AD198" s="5"/>
      <c r="AE198" s="5"/>
      <c r="AF198" s="5"/>
      <c r="AG198" s="5">
        <v>655955</v>
      </c>
    </row>
    <row r="199" spans="9:33" x14ac:dyDescent="0.25">
      <c r="I199" s="27" t="s">
        <v>902</v>
      </c>
      <c r="J199" s="27" t="s">
        <v>56</v>
      </c>
      <c r="K199" t="s">
        <v>6367</v>
      </c>
      <c r="L199" s="26"/>
      <c r="M199" s="5"/>
      <c r="N199" s="5">
        <v>992059</v>
      </c>
      <c r="O199" s="5"/>
      <c r="P199" s="5"/>
      <c r="Q199" s="5"/>
      <c r="R199" s="5">
        <v>992059</v>
      </c>
      <c r="Z199" s="4" t="s">
        <v>6367</v>
      </c>
      <c r="AA199" s="5"/>
      <c r="AB199" s="5"/>
      <c r="AC199" s="5">
        <v>992059</v>
      </c>
      <c r="AD199" s="5"/>
      <c r="AE199" s="5"/>
      <c r="AF199" s="5"/>
      <c r="AG199" s="5">
        <v>992059</v>
      </c>
    </row>
    <row r="200" spans="9:33" x14ac:dyDescent="0.25">
      <c r="I200" s="27" t="s">
        <v>902</v>
      </c>
      <c r="J200" s="27" t="s">
        <v>56</v>
      </c>
      <c r="K200" t="s">
        <v>6368</v>
      </c>
      <c r="L200" s="26"/>
      <c r="M200" s="5"/>
      <c r="N200" s="5">
        <v>2657443</v>
      </c>
      <c r="O200" s="5">
        <v>6965528</v>
      </c>
      <c r="P200" s="5">
        <v>7801863</v>
      </c>
      <c r="Q200" s="5">
        <v>5459045</v>
      </c>
      <c r="R200" s="5">
        <v>22883879</v>
      </c>
      <c r="Z200" s="4" t="s">
        <v>6368</v>
      </c>
      <c r="AA200" s="5"/>
      <c r="AB200" s="5"/>
      <c r="AC200" s="5">
        <v>2681266</v>
      </c>
      <c r="AD200" s="5"/>
      <c r="AE200" s="5"/>
      <c r="AF200" s="5"/>
      <c r="AG200" s="5">
        <v>2681266</v>
      </c>
    </row>
    <row r="201" spans="9:33" x14ac:dyDescent="0.25">
      <c r="I201" s="27" t="s">
        <v>902</v>
      </c>
      <c r="J201" s="27" t="s">
        <v>56</v>
      </c>
      <c r="K201" t="s">
        <v>6369</v>
      </c>
      <c r="L201" s="26"/>
      <c r="M201" s="5"/>
      <c r="N201" s="5">
        <v>199209</v>
      </c>
      <c r="O201" s="5"/>
      <c r="P201" s="5"/>
      <c r="Q201" s="5"/>
      <c r="R201" s="5">
        <v>199209</v>
      </c>
      <c r="Z201" s="4" t="s">
        <v>6369</v>
      </c>
      <c r="AA201" s="5"/>
      <c r="AB201" s="5"/>
      <c r="AC201" s="5">
        <v>199209</v>
      </c>
      <c r="AD201" s="5"/>
      <c r="AE201" s="5"/>
      <c r="AF201" s="5"/>
      <c r="AG201" s="5">
        <v>199209</v>
      </c>
    </row>
    <row r="202" spans="9:33" x14ac:dyDescent="0.25">
      <c r="I202" s="27" t="s">
        <v>902</v>
      </c>
      <c r="J202" s="27" t="s">
        <v>56</v>
      </c>
      <c r="K202" t="s">
        <v>6075</v>
      </c>
      <c r="L202" s="26"/>
      <c r="M202" s="5"/>
      <c r="N202" s="5">
        <v>183307</v>
      </c>
      <c r="O202" s="5">
        <v>189213</v>
      </c>
      <c r="P202" s="5"/>
      <c r="Q202" s="5"/>
      <c r="R202" s="5">
        <v>372520</v>
      </c>
      <c r="Z202" s="4" t="s">
        <v>10022</v>
      </c>
      <c r="AA202" s="5"/>
      <c r="AB202" s="5"/>
      <c r="AC202" s="5"/>
      <c r="AD202" s="5"/>
      <c r="AE202" s="5">
        <v>0</v>
      </c>
      <c r="AF202" s="5"/>
      <c r="AG202" s="5">
        <v>0</v>
      </c>
    </row>
    <row r="203" spans="9:33" x14ac:dyDescent="0.25">
      <c r="I203" s="27" t="s">
        <v>902</v>
      </c>
      <c r="J203" s="27" t="s">
        <v>56</v>
      </c>
      <c r="K203" t="s">
        <v>10307</v>
      </c>
      <c r="L203" s="26"/>
      <c r="M203" s="5"/>
      <c r="N203" s="5"/>
      <c r="O203" s="5"/>
      <c r="P203" s="5">
        <v>846637</v>
      </c>
      <c r="Q203" s="5"/>
      <c r="R203" s="5">
        <v>846637</v>
      </c>
      <c r="Z203" s="4" t="s">
        <v>6075</v>
      </c>
      <c r="AA203" s="5"/>
      <c r="AB203" s="5"/>
      <c r="AC203" s="5">
        <v>366614</v>
      </c>
      <c r="AD203" s="5">
        <v>5906</v>
      </c>
      <c r="AE203" s="5"/>
      <c r="AF203" s="5"/>
      <c r="AG203" s="5">
        <v>372520</v>
      </c>
    </row>
    <row r="204" spans="9:33" x14ac:dyDescent="0.25">
      <c r="I204" s="27" t="s">
        <v>902</v>
      </c>
      <c r="J204" s="27" t="s">
        <v>56</v>
      </c>
      <c r="K204" t="s">
        <v>10304</v>
      </c>
      <c r="L204" s="26"/>
      <c r="M204" s="5"/>
      <c r="N204" s="5"/>
      <c r="O204" s="5"/>
      <c r="P204" s="5">
        <v>431863</v>
      </c>
      <c r="Q204" s="5"/>
      <c r="R204" s="5">
        <v>431863</v>
      </c>
      <c r="Z204" s="4" t="s">
        <v>9572</v>
      </c>
      <c r="AA204" s="5"/>
      <c r="AB204" s="5"/>
      <c r="AC204" s="5"/>
      <c r="AD204" s="5">
        <v>0</v>
      </c>
      <c r="AE204" s="5"/>
      <c r="AF204" s="5"/>
      <c r="AG204" s="5">
        <v>0</v>
      </c>
    </row>
    <row r="205" spans="9:33" x14ac:dyDescent="0.25">
      <c r="I205" s="27" t="s">
        <v>902</v>
      </c>
      <c r="J205" s="27" t="s">
        <v>56</v>
      </c>
      <c r="K205" t="s">
        <v>6370</v>
      </c>
      <c r="L205" s="26"/>
      <c r="M205" s="5"/>
      <c r="N205" s="5">
        <v>355388</v>
      </c>
      <c r="O205" s="5"/>
      <c r="P205" s="5"/>
      <c r="Q205" s="5"/>
      <c r="R205" s="5">
        <v>355388</v>
      </c>
      <c r="Z205" s="4" t="s">
        <v>10307</v>
      </c>
      <c r="AA205" s="5"/>
      <c r="AB205" s="5"/>
      <c r="AC205" s="5"/>
      <c r="AD205" s="5"/>
      <c r="AE205" s="5">
        <v>846637</v>
      </c>
      <c r="AF205" s="5"/>
      <c r="AG205" s="5">
        <v>846637</v>
      </c>
    </row>
    <row r="206" spans="9:33" x14ac:dyDescent="0.25">
      <c r="I206" s="27" t="s">
        <v>902</v>
      </c>
      <c r="J206" s="27" t="s">
        <v>56</v>
      </c>
      <c r="K206" t="s">
        <v>6371</v>
      </c>
      <c r="L206" s="26"/>
      <c r="M206" s="5"/>
      <c r="N206" s="5">
        <v>229488</v>
      </c>
      <c r="O206" s="5"/>
      <c r="P206" s="5"/>
      <c r="Q206" s="5"/>
      <c r="R206" s="5">
        <v>229488</v>
      </c>
      <c r="Z206" s="4" t="s">
        <v>10304</v>
      </c>
      <c r="AA206" s="5"/>
      <c r="AB206" s="5"/>
      <c r="AC206" s="5"/>
      <c r="AD206" s="5"/>
      <c r="AE206" s="5">
        <v>431863</v>
      </c>
      <c r="AF206" s="5"/>
      <c r="AG206" s="5">
        <v>431863</v>
      </c>
    </row>
    <row r="207" spans="9:33" x14ac:dyDescent="0.25">
      <c r="I207" s="27" t="s">
        <v>902</v>
      </c>
      <c r="J207" s="27" t="s">
        <v>56</v>
      </c>
      <c r="K207" t="s">
        <v>6372</v>
      </c>
      <c r="L207" s="26"/>
      <c r="M207" s="5"/>
      <c r="N207" s="5">
        <v>1152223</v>
      </c>
      <c r="O207" s="5"/>
      <c r="P207" s="5"/>
      <c r="Q207" s="5"/>
      <c r="R207" s="5">
        <v>1152223</v>
      </c>
      <c r="Z207" s="4" t="s">
        <v>6370</v>
      </c>
      <c r="AA207" s="5"/>
      <c r="AB207" s="5"/>
      <c r="AC207" s="5">
        <v>355388</v>
      </c>
      <c r="AD207" s="5"/>
      <c r="AE207" s="5"/>
      <c r="AF207" s="5"/>
      <c r="AG207" s="5">
        <v>355388</v>
      </c>
    </row>
    <row r="208" spans="9:33" x14ac:dyDescent="0.25">
      <c r="I208" s="27" t="s">
        <v>902</v>
      </c>
      <c r="J208" s="27" t="s">
        <v>56</v>
      </c>
      <c r="K208" t="s">
        <v>6373</v>
      </c>
      <c r="L208" s="26"/>
      <c r="M208" s="5"/>
      <c r="N208" s="5"/>
      <c r="O208" s="5">
        <v>639798</v>
      </c>
      <c r="P208" s="5"/>
      <c r="Q208" s="5"/>
      <c r="R208" s="5">
        <v>639798</v>
      </c>
      <c r="Z208" s="4" t="s">
        <v>6371</v>
      </c>
      <c r="AA208" s="5"/>
      <c r="AB208" s="5"/>
      <c r="AC208" s="5">
        <v>229488</v>
      </c>
      <c r="AD208" s="5"/>
      <c r="AE208" s="5"/>
      <c r="AF208" s="5"/>
      <c r="AG208" s="5">
        <v>229488</v>
      </c>
    </row>
    <row r="209" spans="9:33" x14ac:dyDescent="0.25">
      <c r="I209" s="27" t="s">
        <v>902</v>
      </c>
      <c r="J209" s="27" t="s">
        <v>56</v>
      </c>
      <c r="K209" t="s">
        <v>6374</v>
      </c>
      <c r="L209" s="26"/>
      <c r="M209" s="5"/>
      <c r="N209" s="5"/>
      <c r="O209" s="5">
        <v>749024</v>
      </c>
      <c r="P209" s="5"/>
      <c r="Q209" s="5"/>
      <c r="R209" s="5">
        <v>749024</v>
      </c>
      <c r="Z209" s="4" t="s">
        <v>6372</v>
      </c>
      <c r="AA209" s="5"/>
      <c r="AB209" s="5"/>
      <c r="AC209" s="5">
        <v>1152223</v>
      </c>
      <c r="AD209" s="5"/>
      <c r="AE209" s="5"/>
      <c r="AF209" s="5"/>
      <c r="AG209" s="5">
        <v>1152223</v>
      </c>
    </row>
    <row r="210" spans="9:33" x14ac:dyDescent="0.25">
      <c r="I210" s="27" t="s">
        <v>902</v>
      </c>
      <c r="J210" s="27" t="s">
        <v>56</v>
      </c>
      <c r="K210" t="s">
        <v>6375</v>
      </c>
      <c r="L210" s="26"/>
      <c r="M210" s="5"/>
      <c r="N210" s="5">
        <v>330686</v>
      </c>
      <c r="O210" s="5"/>
      <c r="P210" s="5"/>
      <c r="Q210" s="5"/>
      <c r="R210" s="5">
        <v>330686</v>
      </c>
      <c r="Z210" s="4" t="s">
        <v>6373</v>
      </c>
      <c r="AA210" s="5"/>
      <c r="AB210" s="5"/>
      <c r="AC210" s="5"/>
      <c r="AD210" s="5">
        <v>639798</v>
      </c>
      <c r="AE210" s="5"/>
      <c r="AF210" s="5"/>
      <c r="AG210" s="5">
        <v>639798</v>
      </c>
    </row>
    <row r="211" spans="9:33" x14ac:dyDescent="0.25">
      <c r="I211" s="27" t="s">
        <v>902</v>
      </c>
      <c r="J211" s="27" t="s">
        <v>56</v>
      </c>
      <c r="K211" t="s">
        <v>6376</v>
      </c>
      <c r="L211" s="26"/>
      <c r="M211" s="5"/>
      <c r="N211" s="5">
        <v>937238</v>
      </c>
      <c r="O211" s="5"/>
      <c r="P211" s="5"/>
      <c r="Q211" s="5"/>
      <c r="R211" s="5">
        <v>937238</v>
      </c>
      <c r="Z211" s="4" t="s">
        <v>6374</v>
      </c>
      <c r="AA211" s="5"/>
      <c r="AB211" s="5"/>
      <c r="AC211" s="5"/>
      <c r="AD211" s="5">
        <v>749024</v>
      </c>
      <c r="AE211" s="5"/>
      <c r="AF211" s="5"/>
      <c r="AG211" s="5">
        <v>749024</v>
      </c>
    </row>
    <row r="212" spans="9:33" x14ac:dyDescent="0.25">
      <c r="I212" s="27" t="s">
        <v>902</v>
      </c>
      <c r="J212" s="27" t="s">
        <v>56</v>
      </c>
      <c r="K212" t="s">
        <v>6377</v>
      </c>
      <c r="L212" s="26"/>
      <c r="M212" s="5"/>
      <c r="N212" s="5">
        <v>1402279</v>
      </c>
      <c r="O212" s="5"/>
      <c r="P212" s="5"/>
      <c r="Q212" s="5"/>
      <c r="R212" s="5">
        <v>1402279</v>
      </c>
      <c r="Z212" s="4" t="s">
        <v>6375</v>
      </c>
      <c r="AA212" s="5"/>
      <c r="AB212" s="5"/>
      <c r="AC212" s="5">
        <v>330686</v>
      </c>
      <c r="AD212" s="5"/>
      <c r="AE212" s="5"/>
      <c r="AF212" s="5"/>
      <c r="AG212" s="5">
        <v>330686</v>
      </c>
    </row>
    <row r="213" spans="9:33" x14ac:dyDescent="0.25">
      <c r="I213" s="27" t="s">
        <v>902</v>
      </c>
      <c r="J213" s="27" t="s">
        <v>56</v>
      </c>
      <c r="K213" t="s">
        <v>6378</v>
      </c>
      <c r="L213" s="26"/>
      <c r="M213" s="5"/>
      <c r="N213" s="5"/>
      <c r="O213" s="5">
        <v>210551</v>
      </c>
      <c r="P213" s="5">
        <v>109421</v>
      </c>
      <c r="Q213" s="5"/>
      <c r="R213" s="5">
        <v>319972</v>
      </c>
      <c r="Z213" s="4" t="s">
        <v>6376</v>
      </c>
      <c r="AA213" s="5"/>
      <c r="AB213" s="5"/>
      <c r="AC213" s="5">
        <v>937238</v>
      </c>
      <c r="AD213" s="5"/>
      <c r="AE213" s="5"/>
      <c r="AF213" s="5"/>
      <c r="AG213" s="5">
        <v>937238</v>
      </c>
    </row>
    <row r="214" spans="9:33" x14ac:dyDescent="0.25">
      <c r="I214" s="27" t="s">
        <v>902</v>
      </c>
      <c r="J214" s="27" t="s">
        <v>56</v>
      </c>
      <c r="K214" t="s">
        <v>6379</v>
      </c>
      <c r="L214" s="26"/>
      <c r="M214" s="5"/>
      <c r="N214" s="5">
        <v>5182611</v>
      </c>
      <c r="O214" s="5"/>
      <c r="P214" s="5"/>
      <c r="Q214" s="5"/>
      <c r="R214" s="5">
        <v>5182611</v>
      </c>
      <c r="Z214" s="4" t="s">
        <v>6377</v>
      </c>
      <c r="AA214" s="5"/>
      <c r="AB214" s="5"/>
      <c r="AC214" s="5">
        <v>1402279</v>
      </c>
      <c r="AD214" s="5"/>
      <c r="AE214" s="5"/>
      <c r="AF214" s="5"/>
      <c r="AG214" s="5">
        <v>1402279</v>
      </c>
    </row>
    <row r="215" spans="9:33" x14ac:dyDescent="0.25">
      <c r="I215" s="27" t="s">
        <v>902</v>
      </c>
      <c r="J215" s="27" t="s">
        <v>56</v>
      </c>
      <c r="K215" t="s">
        <v>6380</v>
      </c>
      <c r="L215" s="26"/>
      <c r="M215" s="5"/>
      <c r="N215" s="5"/>
      <c r="O215" s="5">
        <v>263567</v>
      </c>
      <c r="P215" s="5"/>
      <c r="Q215" s="5"/>
      <c r="R215" s="5">
        <v>263567</v>
      </c>
      <c r="Z215" s="4" t="s">
        <v>6378</v>
      </c>
      <c r="AA215" s="5"/>
      <c r="AB215" s="5"/>
      <c r="AC215" s="5"/>
      <c r="AD215" s="5">
        <v>210551</v>
      </c>
      <c r="AE215" s="5"/>
      <c r="AF215" s="5"/>
      <c r="AG215" s="5">
        <v>210551</v>
      </c>
    </row>
    <row r="216" spans="9:33" x14ac:dyDescent="0.25">
      <c r="I216" s="27" t="s">
        <v>902</v>
      </c>
      <c r="J216" s="27" t="s">
        <v>56</v>
      </c>
      <c r="K216" t="s">
        <v>10297</v>
      </c>
      <c r="L216" s="26"/>
      <c r="M216" s="5"/>
      <c r="N216" s="5"/>
      <c r="O216" s="5"/>
      <c r="P216" s="5">
        <v>473610</v>
      </c>
      <c r="Q216" s="5"/>
      <c r="R216" s="5">
        <v>473610</v>
      </c>
      <c r="Z216" s="4" t="s">
        <v>9573</v>
      </c>
      <c r="AA216" s="5"/>
      <c r="AB216" s="5"/>
      <c r="AC216" s="5">
        <v>5182611</v>
      </c>
      <c r="AD216" s="5"/>
      <c r="AE216" s="5"/>
      <c r="AF216" s="5"/>
      <c r="AG216" s="5">
        <v>5182611</v>
      </c>
    </row>
    <row r="217" spans="9:33" x14ac:dyDescent="0.25">
      <c r="I217" s="27" t="s">
        <v>902</v>
      </c>
      <c r="J217" s="27" t="s">
        <v>56</v>
      </c>
      <c r="K217" t="s">
        <v>9567</v>
      </c>
      <c r="L217" s="26"/>
      <c r="M217" s="5"/>
      <c r="N217" s="5"/>
      <c r="O217" s="5"/>
      <c r="P217" s="5">
        <v>396000</v>
      </c>
      <c r="Q217" s="5">
        <v>231557</v>
      </c>
      <c r="R217" s="5">
        <v>627557</v>
      </c>
      <c r="Z217" s="4" t="s">
        <v>6380</v>
      </c>
      <c r="AA217" s="5"/>
      <c r="AB217" s="5"/>
      <c r="AC217" s="5"/>
      <c r="AD217" s="5">
        <v>114543</v>
      </c>
      <c r="AE217" s="5"/>
      <c r="AF217" s="5"/>
      <c r="AG217" s="5">
        <v>114543</v>
      </c>
    </row>
    <row r="218" spans="9:33" x14ac:dyDescent="0.25">
      <c r="I218" s="27" t="s">
        <v>902</v>
      </c>
      <c r="J218" s="27" t="s">
        <v>56</v>
      </c>
      <c r="K218" t="s">
        <v>6381</v>
      </c>
      <c r="L218" s="26"/>
      <c r="M218" s="5"/>
      <c r="N218" s="5"/>
      <c r="O218" s="5">
        <v>353794</v>
      </c>
      <c r="P218" s="5"/>
      <c r="Q218" s="5"/>
      <c r="R218" s="5">
        <v>353794</v>
      </c>
      <c r="Z218" s="4" t="s">
        <v>10297</v>
      </c>
      <c r="AA218" s="5"/>
      <c r="AB218" s="5"/>
      <c r="AC218" s="5"/>
      <c r="AD218" s="5"/>
      <c r="AE218" s="5">
        <v>473610</v>
      </c>
      <c r="AF218" s="5"/>
      <c r="AG218" s="5">
        <v>473610</v>
      </c>
    </row>
    <row r="219" spans="9:33" x14ac:dyDescent="0.25">
      <c r="I219" s="27" t="s">
        <v>902</v>
      </c>
      <c r="J219" s="27" t="s">
        <v>56</v>
      </c>
      <c r="K219" t="s">
        <v>6382</v>
      </c>
      <c r="L219" s="26"/>
      <c r="M219" s="5"/>
      <c r="N219" s="5"/>
      <c r="O219" s="5">
        <v>151399</v>
      </c>
      <c r="P219" s="5"/>
      <c r="Q219" s="5"/>
      <c r="R219" s="5">
        <v>151399</v>
      </c>
      <c r="Z219" s="4" t="s">
        <v>9567</v>
      </c>
      <c r="AA219" s="5"/>
      <c r="AB219" s="5"/>
      <c r="AC219" s="5"/>
      <c r="AD219" s="5"/>
      <c r="AE219" s="5">
        <v>396000</v>
      </c>
      <c r="AF219" s="5"/>
      <c r="AG219" s="5">
        <v>396000</v>
      </c>
    </row>
    <row r="220" spans="9:33" x14ac:dyDescent="0.25">
      <c r="I220" s="27" t="s">
        <v>902</v>
      </c>
      <c r="J220" s="27" t="s">
        <v>56</v>
      </c>
      <c r="K220" t="s">
        <v>6383</v>
      </c>
      <c r="L220" s="26"/>
      <c r="M220" s="5"/>
      <c r="N220" s="5"/>
      <c r="O220" s="5">
        <v>207974</v>
      </c>
      <c r="P220" s="5"/>
      <c r="Q220" s="5"/>
      <c r="R220" s="5">
        <v>207974</v>
      </c>
      <c r="Z220" s="4" t="s">
        <v>6381</v>
      </c>
      <c r="AA220" s="5"/>
      <c r="AB220" s="5"/>
      <c r="AC220" s="5"/>
      <c r="AD220" s="5">
        <v>353794</v>
      </c>
      <c r="AE220" s="5"/>
      <c r="AF220" s="5"/>
      <c r="AG220" s="5">
        <v>353794</v>
      </c>
    </row>
    <row r="221" spans="9:33" x14ac:dyDescent="0.25">
      <c r="I221" s="27" t="s">
        <v>902</v>
      </c>
      <c r="J221" s="27" t="s">
        <v>56</v>
      </c>
      <c r="K221" t="s">
        <v>6384</v>
      </c>
      <c r="L221" s="26"/>
      <c r="M221" s="5"/>
      <c r="N221" s="5"/>
      <c r="O221" s="5">
        <v>207974</v>
      </c>
      <c r="P221" s="5"/>
      <c r="Q221" s="5"/>
      <c r="R221" s="5">
        <v>207974</v>
      </c>
      <c r="Z221" s="4" t="s">
        <v>6382</v>
      </c>
      <c r="AA221" s="5"/>
      <c r="AB221" s="5"/>
      <c r="AC221" s="5"/>
      <c r="AD221" s="5">
        <v>151399</v>
      </c>
      <c r="AE221" s="5"/>
      <c r="AF221" s="5"/>
      <c r="AG221" s="5">
        <v>151399</v>
      </c>
    </row>
    <row r="222" spans="9:33" x14ac:dyDescent="0.25">
      <c r="I222" s="27" t="s">
        <v>902</v>
      </c>
      <c r="J222" s="27" t="s">
        <v>56</v>
      </c>
      <c r="K222" t="s">
        <v>6385</v>
      </c>
      <c r="L222" s="26"/>
      <c r="M222" s="5"/>
      <c r="N222" s="5"/>
      <c r="O222" s="5">
        <v>1247843</v>
      </c>
      <c r="P222" s="5"/>
      <c r="Q222" s="5"/>
      <c r="R222" s="5">
        <v>1247843</v>
      </c>
      <c r="Z222" s="4" t="s">
        <v>6383</v>
      </c>
      <c r="AA222" s="5"/>
      <c r="AB222" s="5"/>
      <c r="AC222" s="5"/>
      <c r="AD222" s="5">
        <v>207974</v>
      </c>
      <c r="AE222" s="5"/>
      <c r="AF222" s="5"/>
      <c r="AG222" s="5">
        <v>207974</v>
      </c>
    </row>
    <row r="223" spans="9:33" x14ac:dyDescent="0.25">
      <c r="I223" s="27" t="s">
        <v>902</v>
      </c>
      <c r="J223" s="27" t="s">
        <v>56</v>
      </c>
      <c r="K223" t="s">
        <v>10535</v>
      </c>
      <c r="L223" s="26"/>
      <c r="M223" s="5"/>
      <c r="N223" s="5"/>
      <c r="O223" s="5"/>
      <c r="P223" s="5">
        <v>290818</v>
      </c>
      <c r="Q223" s="5"/>
      <c r="R223" s="5">
        <v>290818</v>
      </c>
      <c r="Z223" s="4" t="s">
        <v>6384</v>
      </c>
      <c r="AA223" s="5"/>
      <c r="AB223" s="5"/>
      <c r="AC223" s="5"/>
      <c r="AD223" s="5">
        <v>207974</v>
      </c>
      <c r="AE223" s="5"/>
      <c r="AF223" s="5"/>
      <c r="AG223" s="5">
        <v>207974</v>
      </c>
    </row>
    <row r="224" spans="9:33" x14ac:dyDescent="0.25">
      <c r="I224" s="27" t="s">
        <v>902</v>
      </c>
      <c r="J224" s="27" t="s">
        <v>56</v>
      </c>
      <c r="K224" t="s">
        <v>10296</v>
      </c>
      <c r="L224" s="26"/>
      <c r="M224" s="5"/>
      <c r="N224" s="5"/>
      <c r="O224" s="5"/>
      <c r="P224" s="5">
        <v>400723</v>
      </c>
      <c r="Q224" s="5"/>
      <c r="R224" s="5">
        <v>400723</v>
      </c>
      <c r="Z224" s="4" t="s">
        <v>6385</v>
      </c>
      <c r="AA224" s="5"/>
      <c r="AB224" s="5"/>
      <c r="AC224" s="5"/>
      <c r="AD224" s="5">
        <v>1247843</v>
      </c>
      <c r="AE224" s="5"/>
      <c r="AF224" s="5"/>
      <c r="AG224" s="5">
        <v>1247843</v>
      </c>
    </row>
    <row r="225" spans="9:33" x14ac:dyDescent="0.25">
      <c r="I225" s="27" t="s">
        <v>902</v>
      </c>
      <c r="J225" s="27" t="s">
        <v>56</v>
      </c>
      <c r="K225" t="s">
        <v>6386</v>
      </c>
      <c r="L225" s="26"/>
      <c r="M225" s="5"/>
      <c r="N225" s="5"/>
      <c r="O225" s="5">
        <v>55797</v>
      </c>
      <c r="P225" s="5"/>
      <c r="Q225" s="5"/>
      <c r="R225" s="5">
        <v>55797</v>
      </c>
      <c r="Z225" s="4" t="s">
        <v>10535</v>
      </c>
      <c r="AA225" s="5"/>
      <c r="AB225" s="5"/>
      <c r="AC225" s="5"/>
      <c r="AD225" s="5"/>
      <c r="AE225" s="5">
        <v>290818</v>
      </c>
      <c r="AF225" s="5"/>
      <c r="AG225" s="5">
        <v>290818</v>
      </c>
    </row>
    <row r="226" spans="9:33" x14ac:dyDescent="0.25">
      <c r="I226" s="27" t="s">
        <v>902</v>
      </c>
      <c r="J226" s="27" t="s">
        <v>56</v>
      </c>
      <c r="K226" t="s">
        <v>11893</v>
      </c>
      <c r="L226" s="26"/>
      <c r="M226" s="5"/>
      <c r="N226" s="5"/>
      <c r="O226" s="5"/>
      <c r="P226" s="5"/>
      <c r="Q226" s="5">
        <v>441361</v>
      </c>
      <c r="R226" s="5">
        <v>441361</v>
      </c>
      <c r="Z226" s="4" t="s">
        <v>10296</v>
      </c>
      <c r="AA226" s="5"/>
      <c r="AB226" s="5"/>
      <c r="AC226" s="5"/>
      <c r="AD226" s="5"/>
      <c r="AE226" s="5">
        <v>400723</v>
      </c>
      <c r="AF226" s="5"/>
      <c r="AG226" s="5">
        <v>400723</v>
      </c>
    </row>
    <row r="227" spans="9:33" x14ac:dyDescent="0.25">
      <c r="I227" s="27" t="s">
        <v>902</v>
      </c>
      <c r="J227" s="27" t="s">
        <v>56</v>
      </c>
      <c r="K227" t="s">
        <v>6387</v>
      </c>
      <c r="L227" s="26"/>
      <c r="M227" s="5"/>
      <c r="N227" s="5"/>
      <c r="O227" s="5">
        <v>936450</v>
      </c>
      <c r="P227" s="5"/>
      <c r="Q227" s="5"/>
      <c r="R227" s="5">
        <v>936450</v>
      </c>
      <c r="Z227" s="4" t="s">
        <v>9570</v>
      </c>
      <c r="AA227" s="5"/>
      <c r="AB227" s="5"/>
      <c r="AC227" s="5"/>
      <c r="AD227" s="5">
        <v>55797</v>
      </c>
      <c r="AE227" s="5"/>
      <c r="AF227" s="5"/>
      <c r="AG227" s="5">
        <v>55797</v>
      </c>
    </row>
    <row r="228" spans="9:33" x14ac:dyDescent="0.25">
      <c r="I228" s="27" t="s">
        <v>902</v>
      </c>
      <c r="J228" s="27" t="s">
        <v>56</v>
      </c>
      <c r="K228" t="s">
        <v>6388</v>
      </c>
      <c r="L228" s="26"/>
      <c r="M228" s="5"/>
      <c r="N228" s="5"/>
      <c r="O228" s="5">
        <v>152557</v>
      </c>
      <c r="P228" s="5"/>
      <c r="Q228" s="5"/>
      <c r="R228" s="5">
        <v>152557</v>
      </c>
      <c r="Z228" s="4" t="s">
        <v>11893</v>
      </c>
      <c r="AA228" s="5"/>
      <c r="AB228" s="5"/>
      <c r="AC228" s="5"/>
      <c r="AD228" s="5"/>
      <c r="AE228" s="5"/>
      <c r="AF228" s="5">
        <v>441361</v>
      </c>
      <c r="AG228" s="5">
        <v>441361</v>
      </c>
    </row>
    <row r="229" spans="9:33" x14ac:dyDescent="0.25">
      <c r="I229" s="27" t="s">
        <v>902</v>
      </c>
      <c r="J229" s="27" t="s">
        <v>56</v>
      </c>
      <c r="K229" t="s">
        <v>6389</v>
      </c>
      <c r="L229" s="26"/>
      <c r="M229" s="5"/>
      <c r="N229" s="5"/>
      <c r="O229" s="5">
        <v>494201</v>
      </c>
      <c r="P229" s="5"/>
      <c r="Q229" s="5"/>
      <c r="R229" s="5">
        <v>494201</v>
      </c>
      <c r="Z229" s="4" t="s">
        <v>6387</v>
      </c>
      <c r="AA229" s="5"/>
      <c r="AB229" s="5"/>
      <c r="AC229" s="5"/>
      <c r="AD229" s="5">
        <v>936450</v>
      </c>
      <c r="AE229" s="5"/>
      <c r="AF229" s="5"/>
      <c r="AG229" s="5">
        <v>936450</v>
      </c>
    </row>
    <row r="230" spans="9:33" x14ac:dyDescent="0.25">
      <c r="I230" s="27" t="s">
        <v>902</v>
      </c>
      <c r="J230" s="27" t="s">
        <v>56</v>
      </c>
      <c r="K230" t="s">
        <v>6390</v>
      </c>
      <c r="L230" s="26"/>
      <c r="M230" s="5"/>
      <c r="N230" s="5"/>
      <c r="O230" s="5">
        <v>1325136</v>
      </c>
      <c r="P230" s="5"/>
      <c r="Q230" s="5"/>
      <c r="R230" s="5">
        <v>1325136</v>
      </c>
      <c r="Z230" s="4" t="s">
        <v>6388</v>
      </c>
      <c r="AA230" s="5"/>
      <c r="AB230" s="5"/>
      <c r="AC230" s="5"/>
      <c r="AD230" s="5">
        <v>152557</v>
      </c>
      <c r="AE230" s="5"/>
      <c r="AF230" s="5"/>
      <c r="AG230" s="5">
        <v>152557</v>
      </c>
    </row>
    <row r="231" spans="9:33" x14ac:dyDescent="0.25">
      <c r="I231" s="27" t="s">
        <v>902</v>
      </c>
      <c r="J231" s="27" t="s">
        <v>56</v>
      </c>
      <c r="K231" t="s">
        <v>10308</v>
      </c>
      <c r="L231" s="26"/>
      <c r="M231" s="5"/>
      <c r="N231" s="5"/>
      <c r="O231" s="5"/>
      <c r="P231" s="5">
        <v>288865</v>
      </c>
      <c r="Q231" s="5">
        <v>208624</v>
      </c>
      <c r="R231" s="5">
        <v>497489</v>
      </c>
      <c r="Z231" s="4" t="s">
        <v>6389</v>
      </c>
      <c r="AA231" s="5"/>
      <c r="AB231" s="5"/>
      <c r="AC231" s="5"/>
      <c r="AD231" s="5">
        <v>494201</v>
      </c>
      <c r="AE231" s="5"/>
      <c r="AF231" s="5"/>
      <c r="AG231" s="5">
        <v>494201</v>
      </c>
    </row>
    <row r="232" spans="9:33" x14ac:dyDescent="0.25">
      <c r="I232" s="27" t="s">
        <v>902</v>
      </c>
      <c r="J232" s="27" t="s">
        <v>56</v>
      </c>
      <c r="K232" t="s">
        <v>9566</v>
      </c>
      <c r="L232" s="26"/>
      <c r="M232" s="5"/>
      <c r="N232" s="5"/>
      <c r="O232" s="5"/>
      <c r="P232" s="5">
        <v>1675420</v>
      </c>
      <c r="Q232" s="5"/>
      <c r="R232" s="5">
        <v>1675420</v>
      </c>
      <c r="Z232" s="4" t="s">
        <v>6390</v>
      </c>
      <c r="AA232" s="5"/>
      <c r="AB232" s="5"/>
      <c r="AC232" s="5"/>
      <c r="AD232" s="5">
        <v>1325136</v>
      </c>
      <c r="AE232" s="5"/>
      <c r="AF232" s="5"/>
      <c r="AG232" s="5">
        <v>1325136</v>
      </c>
    </row>
    <row r="233" spans="9:33" x14ac:dyDescent="0.25">
      <c r="I233" s="27" t="s">
        <v>902</v>
      </c>
      <c r="J233" s="27" t="s">
        <v>56</v>
      </c>
      <c r="K233" t="s">
        <v>9565</v>
      </c>
      <c r="L233" s="26"/>
      <c r="M233" s="5"/>
      <c r="N233" s="5"/>
      <c r="O233" s="5"/>
      <c r="P233" s="5">
        <v>154062</v>
      </c>
      <c r="Q233" s="5"/>
      <c r="R233" s="5">
        <v>154062</v>
      </c>
      <c r="Z233" s="4" t="s">
        <v>10308</v>
      </c>
      <c r="AA233" s="5"/>
      <c r="AB233" s="5"/>
      <c r="AC233" s="5"/>
      <c r="AD233" s="5"/>
      <c r="AE233" s="5">
        <v>289633</v>
      </c>
      <c r="AF233" s="5"/>
      <c r="AG233" s="5">
        <v>289633</v>
      </c>
    </row>
    <row r="234" spans="9:33" x14ac:dyDescent="0.25">
      <c r="I234" s="27" t="s">
        <v>902</v>
      </c>
      <c r="J234" s="27" t="s">
        <v>56</v>
      </c>
      <c r="K234" t="s">
        <v>9564</v>
      </c>
      <c r="L234" s="26"/>
      <c r="M234" s="5"/>
      <c r="N234" s="5"/>
      <c r="O234" s="5"/>
      <c r="P234" s="5">
        <v>308123</v>
      </c>
      <c r="Q234" s="5"/>
      <c r="R234" s="5">
        <v>308123</v>
      </c>
      <c r="Z234" s="4" t="s">
        <v>9568</v>
      </c>
      <c r="AA234" s="5"/>
      <c r="AB234" s="5"/>
      <c r="AC234" s="5"/>
      <c r="AD234" s="5"/>
      <c r="AE234" s="5">
        <v>844931</v>
      </c>
      <c r="AF234" s="5"/>
      <c r="AG234" s="5">
        <v>844931</v>
      </c>
    </row>
    <row r="235" spans="9:33" x14ac:dyDescent="0.25">
      <c r="I235" s="27" t="s">
        <v>902</v>
      </c>
      <c r="J235" s="27" t="s">
        <v>56</v>
      </c>
      <c r="K235" t="s">
        <v>11890</v>
      </c>
      <c r="L235" s="26"/>
      <c r="M235" s="5"/>
      <c r="N235" s="5"/>
      <c r="O235" s="5"/>
      <c r="P235" s="5"/>
      <c r="Q235" s="5">
        <v>244071</v>
      </c>
      <c r="R235" s="5">
        <v>244071</v>
      </c>
      <c r="Z235" s="4" t="s">
        <v>9566</v>
      </c>
      <c r="AA235" s="5"/>
      <c r="AB235" s="5"/>
      <c r="AC235" s="5"/>
      <c r="AD235" s="5"/>
      <c r="AE235" s="5">
        <v>1675420</v>
      </c>
      <c r="AF235" s="5"/>
      <c r="AG235" s="5">
        <v>1675420</v>
      </c>
    </row>
    <row r="236" spans="9:33" x14ac:dyDescent="0.25">
      <c r="I236" s="27" t="s">
        <v>902</v>
      </c>
      <c r="J236" s="27" t="s">
        <v>56</v>
      </c>
      <c r="K236" t="s">
        <v>9563</v>
      </c>
      <c r="L236" s="26"/>
      <c r="M236" s="5"/>
      <c r="N236" s="5"/>
      <c r="O236" s="5"/>
      <c r="P236" s="5">
        <v>1351172</v>
      </c>
      <c r="Q236" s="5"/>
      <c r="R236" s="5">
        <v>1351172</v>
      </c>
      <c r="Z236" s="4" t="s">
        <v>9565</v>
      </c>
      <c r="AA236" s="5"/>
      <c r="AB236" s="5"/>
      <c r="AC236" s="5"/>
      <c r="AD236" s="5"/>
      <c r="AE236" s="5">
        <v>154062</v>
      </c>
      <c r="AF236" s="5"/>
      <c r="AG236" s="5">
        <v>154062</v>
      </c>
    </row>
    <row r="237" spans="9:33" x14ac:dyDescent="0.25">
      <c r="I237" s="27" t="s">
        <v>902</v>
      </c>
      <c r="J237" s="27" t="s">
        <v>56</v>
      </c>
      <c r="K237" t="s">
        <v>12068</v>
      </c>
      <c r="L237" s="26"/>
      <c r="M237" s="5"/>
      <c r="N237" s="5"/>
      <c r="O237" s="5"/>
      <c r="P237" s="5"/>
      <c r="Q237" s="5">
        <v>752433</v>
      </c>
      <c r="R237" s="5">
        <v>752433</v>
      </c>
      <c r="Z237" s="4" t="s">
        <v>9564</v>
      </c>
      <c r="AA237" s="5"/>
      <c r="AB237" s="5"/>
      <c r="AC237" s="5"/>
      <c r="AD237" s="5"/>
      <c r="AE237" s="5">
        <v>308123</v>
      </c>
      <c r="AF237" s="5"/>
      <c r="AG237" s="5">
        <v>308123</v>
      </c>
    </row>
    <row r="238" spans="9:33" x14ac:dyDescent="0.25">
      <c r="I238" s="27" t="s">
        <v>902</v>
      </c>
      <c r="J238" s="27" t="s">
        <v>56</v>
      </c>
      <c r="K238" t="s">
        <v>11896</v>
      </c>
      <c r="L238" s="26"/>
      <c r="M238" s="5"/>
      <c r="N238" s="5"/>
      <c r="O238" s="5"/>
      <c r="P238" s="5"/>
      <c r="Q238" s="5">
        <v>327461</v>
      </c>
      <c r="R238" s="5">
        <v>327461</v>
      </c>
      <c r="Z238" s="4" t="s">
        <v>11890</v>
      </c>
      <c r="AA238" s="5"/>
      <c r="AB238" s="5"/>
      <c r="AC238" s="5"/>
      <c r="AD238" s="5"/>
      <c r="AE238" s="5"/>
      <c r="AF238" s="5">
        <v>244071</v>
      </c>
      <c r="AG238" s="5">
        <v>244071</v>
      </c>
    </row>
    <row r="239" spans="9:33" x14ac:dyDescent="0.25">
      <c r="I239" s="27" t="s">
        <v>902</v>
      </c>
      <c r="J239" s="27" t="s">
        <v>56</v>
      </c>
      <c r="K239" t="s">
        <v>12016</v>
      </c>
      <c r="L239" s="26"/>
      <c r="M239" s="5"/>
      <c r="N239" s="5"/>
      <c r="O239" s="5"/>
      <c r="P239" s="5"/>
      <c r="Q239" s="5">
        <v>573685</v>
      </c>
      <c r="R239" s="5">
        <v>573685</v>
      </c>
      <c r="Z239" s="4" t="s">
        <v>9563</v>
      </c>
      <c r="AA239" s="5"/>
      <c r="AB239" s="5"/>
      <c r="AC239" s="5"/>
      <c r="AD239" s="5"/>
      <c r="AE239" s="5">
        <v>1351172</v>
      </c>
      <c r="AF239" s="5"/>
      <c r="AG239" s="5">
        <v>1351172</v>
      </c>
    </row>
    <row r="240" spans="9:33" x14ac:dyDescent="0.25">
      <c r="I240" s="27" t="s">
        <v>902</v>
      </c>
      <c r="J240" s="27" t="s">
        <v>56</v>
      </c>
      <c r="K240" t="s">
        <v>10293</v>
      </c>
      <c r="L240" s="26"/>
      <c r="M240" s="5"/>
      <c r="N240" s="5"/>
      <c r="O240" s="5"/>
      <c r="P240" s="5">
        <v>315184</v>
      </c>
      <c r="Q240" s="5"/>
      <c r="R240" s="5">
        <v>315184</v>
      </c>
      <c r="Z240" s="4" t="s">
        <v>13329</v>
      </c>
      <c r="AA240" s="5"/>
      <c r="AB240" s="5"/>
      <c r="AC240" s="5"/>
      <c r="AD240" s="5"/>
      <c r="AE240" s="5"/>
      <c r="AF240" s="5">
        <v>752433</v>
      </c>
      <c r="AG240" s="5">
        <v>752433</v>
      </c>
    </row>
    <row r="241" spans="9:33" x14ac:dyDescent="0.25">
      <c r="I241" s="27" t="s">
        <v>902</v>
      </c>
      <c r="J241" s="27" t="s">
        <v>56</v>
      </c>
      <c r="K241" t="s">
        <v>10291</v>
      </c>
      <c r="L241" s="26"/>
      <c r="M241" s="5"/>
      <c r="N241" s="5"/>
      <c r="O241" s="5"/>
      <c r="P241" s="5">
        <v>1013436</v>
      </c>
      <c r="Q241" s="5"/>
      <c r="R241" s="5">
        <v>1013436</v>
      </c>
      <c r="Z241" s="4" t="s">
        <v>11896</v>
      </c>
      <c r="AA241" s="5"/>
      <c r="AB241" s="5"/>
      <c r="AC241" s="5"/>
      <c r="AD241" s="5"/>
      <c r="AE241" s="5"/>
      <c r="AF241" s="5">
        <v>327461</v>
      </c>
      <c r="AG241" s="5">
        <v>327461</v>
      </c>
    </row>
    <row r="242" spans="9:33" x14ac:dyDescent="0.25">
      <c r="I242" s="27" t="s">
        <v>902</v>
      </c>
      <c r="J242" s="27" t="s">
        <v>56</v>
      </c>
      <c r="K242" t="s">
        <v>10292</v>
      </c>
      <c r="L242" s="26"/>
      <c r="M242" s="5"/>
      <c r="N242" s="5"/>
      <c r="O242" s="5"/>
      <c r="P242" s="5">
        <v>421861</v>
      </c>
      <c r="Q242" s="5"/>
      <c r="R242" s="5">
        <v>421861</v>
      </c>
      <c r="Z242" s="4" t="s">
        <v>12016</v>
      </c>
      <c r="AA242" s="5"/>
      <c r="AB242" s="5"/>
      <c r="AC242" s="5"/>
      <c r="AD242" s="5"/>
      <c r="AE242" s="5"/>
      <c r="AF242" s="5">
        <v>573685</v>
      </c>
      <c r="AG242" s="5">
        <v>573685</v>
      </c>
    </row>
    <row r="243" spans="9:33" x14ac:dyDescent="0.25">
      <c r="I243" s="27" t="s">
        <v>902</v>
      </c>
      <c r="J243" s="27" t="s">
        <v>56</v>
      </c>
      <c r="K243" t="s">
        <v>11888</v>
      </c>
      <c r="L243" s="26"/>
      <c r="M243" s="5"/>
      <c r="N243" s="5"/>
      <c r="O243" s="5"/>
      <c r="P243" s="5"/>
      <c r="Q243" s="5">
        <v>122035</v>
      </c>
      <c r="R243" s="5">
        <v>122035</v>
      </c>
      <c r="Z243" s="4" t="s">
        <v>10293</v>
      </c>
      <c r="AA243" s="5"/>
      <c r="AB243" s="5"/>
      <c r="AC243" s="5"/>
      <c r="AD243" s="5"/>
      <c r="AE243" s="5">
        <v>315184</v>
      </c>
      <c r="AF243" s="5"/>
      <c r="AG243" s="5">
        <v>315184</v>
      </c>
    </row>
    <row r="244" spans="9:33" x14ac:dyDescent="0.25">
      <c r="I244" s="27" t="s">
        <v>902</v>
      </c>
      <c r="J244" s="27" t="s">
        <v>56</v>
      </c>
      <c r="K244" t="s">
        <v>11897</v>
      </c>
      <c r="L244" s="26"/>
      <c r="M244" s="5"/>
      <c r="N244" s="5"/>
      <c r="O244" s="5"/>
      <c r="P244" s="5"/>
      <c r="Q244" s="5">
        <v>4765867</v>
      </c>
      <c r="R244" s="5">
        <v>4765867</v>
      </c>
      <c r="Z244" s="4" t="s">
        <v>10291</v>
      </c>
      <c r="AA244" s="5"/>
      <c r="AB244" s="5"/>
      <c r="AC244" s="5"/>
      <c r="AD244" s="5"/>
      <c r="AE244" s="5">
        <v>1013436</v>
      </c>
      <c r="AF244" s="5"/>
      <c r="AG244" s="5">
        <v>1013436</v>
      </c>
    </row>
    <row r="245" spans="9:33" x14ac:dyDescent="0.25">
      <c r="I245" s="27" t="s">
        <v>902</v>
      </c>
      <c r="J245" s="27" t="s">
        <v>56</v>
      </c>
      <c r="K245" t="s">
        <v>11894</v>
      </c>
      <c r="L245" s="26"/>
      <c r="M245" s="5"/>
      <c r="N245" s="5"/>
      <c r="O245" s="5"/>
      <c r="P245" s="5"/>
      <c r="Q245" s="5">
        <v>844931</v>
      </c>
      <c r="R245" s="5">
        <v>844931</v>
      </c>
      <c r="Z245" s="4" t="s">
        <v>10292</v>
      </c>
      <c r="AA245" s="5"/>
      <c r="AB245" s="5"/>
      <c r="AC245" s="5"/>
      <c r="AD245" s="5"/>
      <c r="AE245" s="5">
        <v>421861</v>
      </c>
      <c r="AF245" s="5"/>
      <c r="AG245" s="5">
        <v>421861</v>
      </c>
    </row>
    <row r="246" spans="9:33" x14ac:dyDescent="0.25">
      <c r="I246" s="27" t="s">
        <v>902</v>
      </c>
      <c r="J246" s="27" t="s">
        <v>56</v>
      </c>
      <c r="K246" t="s">
        <v>11891</v>
      </c>
      <c r="L246" s="26"/>
      <c r="M246" s="5"/>
      <c r="N246" s="5"/>
      <c r="O246" s="5"/>
      <c r="P246" s="5"/>
      <c r="Q246" s="5">
        <v>351551</v>
      </c>
      <c r="R246" s="5">
        <v>351551</v>
      </c>
      <c r="Z246" s="4" t="s">
        <v>11888</v>
      </c>
      <c r="AA246" s="5"/>
      <c r="AB246" s="5"/>
      <c r="AC246" s="5"/>
      <c r="AD246" s="5"/>
      <c r="AE246" s="5"/>
      <c r="AF246" s="5">
        <v>122035</v>
      </c>
      <c r="AG246" s="5">
        <v>122035</v>
      </c>
    </row>
    <row r="247" spans="9:33" x14ac:dyDescent="0.25">
      <c r="I247" s="27" t="s">
        <v>902</v>
      </c>
      <c r="J247" s="27" t="s">
        <v>56</v>
      </c>
      <c r="K247" t="s">
        <v>11889</v>
      </c>
      <c r="L247" s="26"/>
      <c r="M247" s="5"/>
      <c r="N247" s="5"/>
      <c r="O247" s="5"/>
      <c r="P247" s="5"/>
      <c r="Q247" s="5">
        <v>164816</v>
      </c>
      <c r="R247" s="5">
        <v>164816</v>
      </c>
      <c r="Z247" s="4" t="s">
        <v>11897</v>
      </c>
      <c r="AA247" s="5"/>
      <c r="AB247" s="5"/>
      <c r="AC247" s="5"/>
      <c r="AD247" s="5"/>
      <c r="AE247" s="5"/>
      <c r="AF247" s="5">
        <v>4765876</v>
      </c>
      <c r="AG247" s="5">
        <v>4765876</v>
      </c>
    </row>
    <row r="248" spans="9:33" x14ac:dyDescent="0.25">
      <c r="I248" s="27" t="s">
        <v>902</v>
      </c>
      <c r="J248" s="27" t="s">
        <v>56</v>
      </c>
      <c r="K248" t="s">
        <v>12069</v>
      </c>
      <c r="L248" s="26"/>
      <c r="M248" s="5"/>
      <c r="N248" s="5"/>
      <c r="O248" s="5"/>
      <c r="P248" s="5"/>
      <c r="Q248" s="5">
        <v>342434</v>
      </c>
      <c r="R248" s="5">
        <v>342434</v>
      </c>
      <c r="Z248" s="4" t="s">
        <v>11894</v>
      </c>
      <c r="AA248" s="5"/>
      <c r="AB248" s="5"/>
      <c r="AC248" s="5"/>
      <c r="AD248" s="5"/>
      <c r="AE248" s="5"/>
      <c r="AF248" s="5">
        <v>844931</v>
      </c>
      <c r="AG248" s="5">
        <v>844931</v>
      </c>
    </row>
    <row r="249" spans="9:33" x14ac:dyDescent="0.25">
      <c r="I249" s="27" t="s">
        <v>902</v>
      </c>
      <c r="J249" s="27" t="s">
        <v>56</v>
      </c>
      <c r="K249" t="s">
        <v>12070</v>
      </c>
      <c r="L249" s="26"/>
      <c r="M249" s="5"/>
      <c r="N249" s="5"/>
      <c r="O249" s="5"/>
      <c r="P249" s="5"/>
      <c r="Q249" s="5">
        <v>1168127</v>
      </c>
      <c r="R249" s="5">
        <v>1168127</v>
      </c>
      <c r="Z249" s="4" t="s">
        <v>11891</v>
      </c>
      <c r="AA249" s="5"/>
      <c r="AB249" s="5"/>
      <c r="AC249" s="5"/>
      <c r="AD249" s="5"/>
      <c r="AE249" s="5"/>
      <c r="AF249" s="5">
        <v>351551</v>
      </c>
      <c r="AG249" s="5">
        <v>351551</v>
      </c>
    </row>
    <row r="250" spans="9:33" x14ac:dyDescent="0.25">
      <c r="I250" s="27" t="s">
        <v>902</v>
      </c>
      <c r="J250" s="27" t="s">
        <v>56</v>
      </c>
      <c r="K250" t="s">
        <v>12071</v>
      </c>
      <c r="L250" s="26"/>
      <c r="M250" s="5"/>
      <c r="N250" s="5"/>
      <c r="O250" s="5"/>
      <c r="P250" s="5"/>
      <c r="Q250" s="5">
        <v>77875</v>
      </c>
      <c r="R250" s="5">
        <v>77875</v>
      </c>
      <c r="Z250" s="4" t="s">
        <v>11889</v>
      </c>
      <c r="AA250" s="5"/>
      <c r="AB250" s="5"/>
      <c r="AC250" s="5"/>
      <c r="AD250" s="5"/>
      <c r="AE250" s="5"/>
      <c r="AF250" s="5">
        <v>164816</v>
      </c>
      <c r="AG250" s="5">
        <v>164816</v>
      </c>
    </row>
    <row r="251" spans="9:33" x14ac:dyDescent="0.25">
      <c r="I251" s="27" t="s">
        <v>902</v>
      </c>
      <c r="J251" s="27" t="s">
        <v>56</v>
      </c>
      <c r="K251" t="s">
        <v>12072</v>
      </c>
      <c r="L251" s="26"/>
      <c r="M251" s="5"/>
      <c r="N251" s="5"/>
      <c r="O251" s="5"/>
      <c r="P251" s="5"/>
      <c r="Q251" s="5">
        <v>311500</v>
      </c>
      <c r="R251" s="5">
        <v>311500</v>
      </c>
      <c r="Z251" s="4" t="s">
        <v>12069</v>
      </c>
      <c r="AA251" s="5"/>
      <c r="AB251" s="5"/>
      <c r="AC251" s="5"/>
      <c r="AD251" s="5"/>
      <c r="AE251" s="5"/>
      <c r="AF251" s="5">
        <v>342434</v>
      </c>
      <c r="AG251" s="5">
        <v>342434</v>
      </c>
    </row>
    <row r="252" spans="9:33" x14ac:dyDescent="0.25">
      <c r="I252" s="27" t="s">
        <v>902</v>
      </c>
      <c r="J252" s="27" t="s">
        <v>56</v>
      </c>
      <c r="K252" t="s">
        <v>12073</v>
      </c>
      <c r="L252" s="26"/>
      <c r="M252" s="5"/>
      <c r="N252" s="5"/>
      <c r="O252" s="5"/>
      <c r="P252" s="5"/>
      <c r="Q252" s="5">
        <v>812058</v>
      </c>
      <c r="R252" s="5">
        <v>812058</v>
      </c>
      <c r="Z252" s="4" t="s">
        <v>12070</v>
      </c>
      <c r="AA252" s="5"/>
      <c r="AB252" s="5"/>
      <c r="AC252" s="5"/>
      <c r="AD252" s="5"/>
      <c r="AE252" s="5"/>
      <c r="AF252" s="5">
        <v>1168127</v>
      </c>
      <c r="AG252" s="5">
        <v>1168127</v>
      </c>
    </row>
    <row r="253" spans="9:33" x14ac:dyDescent="0.25">
      <c r="I253" s="27" t="s">
        <v>902</v>
      </c>
      <c r="J253" s="27" t="s">
        <v>56</v>
      </c>
      <c r="K253" t="s">
        <v>12074</v>
      </c>
      <c r="L253" s="26"/>
      <c r="M253" s="5"/>
      <c r="N253" s="5"/>
      <c r="O253" s="5"/>
      <c r="P253" s="5"/>
      <c r="Q253" s="5">
        <v>812058</v>
      </c>
      <c r="R253" s="5">
        <v>812058</v>
      </c>
      <c r="Z253" s="4" t="s">
        <v>12071</v>
      </c>
      <c r="AA253" s="5"/>
      <c r="AB253" s="5"/>
      <c r="AC253" s="5"/>
      <c r="AD253" s="5"/>
      <c r="AE253" s="5"/>
      <c r="AF253" s="5">
        <v>77875</v>
      </c>
      <c r="AG253" s="5">
        <v>77875</v>
      </c>
    </row>
    <row r="254" spans="9:33" x14ac:dyDescent="0.25">
      <c r="I254" s="27" t="s">
        <v>902</v>
      </c>
      <c r="J254" s="27" t="s">
        <v>56</v>
      </c>
      <c r="K254" t="s">
        <v>12075</v>
      </c>
      <c r="L254" s="26"/>
      <c r="M254" s="5"/>
      <c r="N254" s="5"/>
      <c r="O254" s="5"/>
      <c r="P254" s="5"/>
      <c r="Q254" s="5">
        <v>247042</v>
      </c>
      <c r="R254" s="5">
        <v>247042</v>
      </c>
      <c r="Z254" s="4" t="s">
        <v>12072</v>
      </c>
      <c r="AA254" s="5"/>
      <c r="AB254" s="5"/>
      <c r="AC254" s="5"/>
      <c r="AD254" s="5"/>
      <c r="AE254" s="5"/>
      <c r="AF254" s="5">
        <v>311500</v>
      </c>
      <c r="AG254" s="5">
        <v>311500</v>
      </c>
    </row>
    <row r="255" spans="9:33" x14ac:dyDescent="0.25">
      <c r="I255" s="27" t="s">
        <v>902</v>
      </c>
      <c r="J255" s="27" t="s">
        <v>56</v>
      </c>
      <c r="K255" t="s">
        <v>12076</v>
      </c>
      <c r="L255" s="26"/>
      <c r="M255" s="5"/>
      <c r="N255" s="5"/>
      <c r="O255" s="5"/>
      <c r="P255" s="5"/>
      <c r="Q255" s="5">
        <v>2858102</v>
      </c>
      <c r="R255" s="5">
        <v>2858102</v>
      </c>
      <c r="Z255" s="4" t="s">
        <v>13332</v>
      </c>
      <c r="AA255" s="5"/>
      <c r="AB255" s="5"/>
      <c r="AC255" s="5"/>
      <c r="AD255" s="5"/>
      <c r="AE255" s="5"/>
      <c r="AF255" s="5">
        <v>812058</v>
      </c>
      <c r="AG255" s="5">
        <v>812058</v>
      </c>
    </row>
    <row r="256" spans="9:33" x14ac:dyDescent="0.25">
      <c r="I256" s="27" t="s">
        <v>902</v>
      </c>
      <c r="J256" s="27" t="s">
        <v>56</v>
      </c>
      <c r="K256" t="s">
        <v>6391</v>
      </c>
      <c r="L256" s="26"/>
      <c r="M256" s="5"/>
      <c r="N256" s="5">
        <v>119525</v>
      </c>
      <c r="O256" s="5"/>
      <c r="P256" s="5"/>
      <c r="Q256" s="5"/>
      <c r="R256" s="5">
        <v>119525</v>
      </c>
      <c r="Z256" s="4" t="s">
        <v>13330</v>
      </c>
      <c r="AA256" s="5"/>
      <c r="AB256" s="5"/>
      <c r="AC256" s="5"/>
      <c r="AD256" s="5"/>
      <c r="AE256" s="5"/>
      <c r="AF256" s="5">
        <v>812058</v>
      </c>
      <c r="AG256" s="5">
        <v>812058</v>
      </c>
    </row>
    <row r="257" spans="9:33" x14ac:dyDescent="0.25">
      <c r="I257" s="27" t="s">
        <v>902</v>
      </c>
      <c r="J257" s="27" t="s">
        <v>56</v>
      </c>
      <c r="K257" t="s">
        <v>6392</v>
      </c>
      <c r="L257" s="26"/>
      <c r="M257" s="5"/>
      <c r="N257" s="5"/>
      <c r="O257" s="5">
        <v>239260</v>
      </c>
      <c r="P257" s="5"/>
      <c r="Q257" s="5"/>
      <c r="R257" s="5">
        <v>239260</v>
      </c>
      <c r="Z257" s="4" t="s">
        <v>13331</v>
      </c>
      <c r="AA257" s="5"/>
      <c r="AB257" s="5"/>
      <c r="AC257" s="5"/>
      <c r="AD257" s="5"/>
      <c r="AE257" s="5"/>
      <c r="AF257" s="5">
        <v>247042</v>
      </c>
      <c r="AG257" s="5">
        <v>247042</v>
      </c>
    </row>
    <row r="258" spans="9:33" x14ac:dyDescent="0.25">
      <c r="I258" s="27" t="s">
        <v>902</v>
      </c>
      <c r="J258" s="27" t="s">
        <v>56</v>
      </c>
      <c r="K258" t="s">
        <v>2321</v>
      </c>
      <c r="L258" s="26">
        <v>2134417</v>
      </c>
      <c r="M258" s="5"/>
      <c r="N258" s="5"/>
      <c r="O258" s="5"/>
      <c r="P258" s="5"/>
      <c r="Q258" s="5"/>
      <c r="R258" s="5">
        <v>2134417</v>
      </c>
      <c r="Z258" s="4" t="s">
        <v>12076</v>
      </c>
      <c r="AA258" s="5"/>
      <c r="AB258" s="5"/>
      <c r="AC258" s="5"/>
      <c r="AD258" s="5"/>
      <c r="AE258" s="5"/>
      <c r="AF258" s="5">
        <v>2858102</v>
      </c>
      <c r="AG258" s="5">
        <v>2858102</v>
      </c>
    </row>
    <row r="259" spans="9:33" x14ac:dyDescent="0.25">
      <c r="I259" s="27" t="s">
        <v>902</v>
      </c>
      <c r="J259" s="27" t="s">
        <v>56</v>
      </c>
      <c r="K259" t="s">
        <v>6071</v>
      </c>
      <c r="L259" s="26"/>
      <c r="M259" s="5"/>
      <c r="N259" s="5">
        <v>1858802</v>
      </c>
      <c r="O259" s="5"/>
      <c r="P259" s="5"/>
      <c r="Q259" s="5"/>
      <c r="R259" s="5">
        <v>1858802</v>
      </c>
      <c r="Z259" s="4" t="s">
        <v>6391</v>
      </c>
      <c r="AA259" s="5"/>
      <c r="AB259" s="5"/>
      <c r="AC259" s="5">
        <v>119525</v>
      </c>
      <c r="AD259" s="5"/>
      <c r="AE259" s="5"/>
      <c r="AF259" s="5"/>
      <c r="AG259" s="5">
        <v>119525</v>
      </c>
    </row>
    <row r="260" spans="9:33" x14ac:dyDescent="0.25">
      <c r="I260" s="27" t="s">
        <v>902</v>
      </c>
      <c r="J260" s="27" t="s">
        <v>56</v>
      </c>
      <c r="K260" t="s">
        <v>3499</v>
      </c>
      <c r="L260" s="26">
        <v>112648</v>
      </c>
      <c r="M260" s="5"/>
      <c r="N260" s="5"/>
      <c r="O260" s="5"/>
      <c r="P260" s="5"/>
      <c r="Q260" s="5"/>
      <c r="R260" s="5">
        <v>112648</v>
      </c>
      <c r="Z260" s="4" t="s">
        <v>6392</v>
      </c>
      <c r="AA260" s="5"/>
      <c r="AB260" s="5"/>
      <c r="AC260" s="5"/>
      <c r="AD260" s="5">
        <v>239260</v>
      </c>
      <c r="AE260" s="5"/>
      <c r="AF260" s="5"/>
      <c r="AG260" s="5">
        <v>239260</v>
      </c>
    </row>
    <row r="261" spans="9:33" x14ac:dyDescent="0.25">
      <c r="I261" s="27" t="s">
        <v>902</v>
      </c>
      <c r="J261" s="27" t="s">
        <v>56</v>
      </c>
      <c r="K261" t="s">
        <v>4688</v>
      </c>
      <c r="L261" s="26"/>
      <c r="M261" s="5">
        <v>1161109</v>
      </c>
      <c r="N261" s="5"/>
      <c r="O261" s="5"/>
      <c r="P261" s="5"/>
      <c r="Q261" s="5"/>
      <c r="R261" s="5">
        <v>1161109</v>
      </c>
      <c r="Z261" s="4" t="s">
        <v>567</v>
      </c>
      <c r="AA261" s="5">
        <v>2183181</v>
      </c>
      <c r="AB261" s="5">
        <v>1000000</v>
      </c>
      <c r="AC261" s="5"/>
      <c r="AD261" s="5"/>
      <c r="AE261" s="5"/>
      <c r="AF261" s="5"/>
      <c r="AG261" s="5">
        <v>3183181</v>
      </c>
    </row>
    <row r="262" spans="9:33" x14ac:dyDescent="0.25">
      <c r="I262" s="27" t="s">
        <v>902</v>
      </c>
      <c r="J262" s="27" t="s">
        <v>56</v>
      </c>
      <c r="K262" t="s">
        <v>342</v>
      </c>
      <c r="L262" s="26"/>
      <c r="M262" s="5">
        <v>462307</v>
      </c>
      <c r="N262" s="5"/>
      <c r="O262" s="5">
        <v>1344658</v>
      </c>
      <c r="P262" s="5">
        <v>238855</v>
      </c>
      <c r="Q262" s="5">
        <v>1188702</v>
      </c>
      <c r="R262" s="5">
        <v>3234522</v>
      </c>
      <c r="Z262" s="4" t="s">
        <v>6071</v>
      </c>
      <c r="AA262" s="5"/>
      <c r="AB262" s="5"/>
      <c r="AC262" s="5">
        <v>1082619</v>
      </c>
      <c r="AD262" s="5"/>
      <c r="AE262" s="5"/>
      <c r="AF262" s="5"/>
      <c r="AG262" s="5">
        <v>1082619</v>
      </c>
    </row>
    <row r="263" spans="9:33" x14ac:dyDescent="0.25">
      <c r="I263" s="27" t="s">
        <v>902</v>
      </c>
      <c r="J263" s="27" t="s">
        <v>56</v>
      </c>
      <c r="K263" t="s">
        <v>642</v>
      </c>
      <c r="L263" s="26">
        <v>245861</v>
      </c>
      <c r="M263" s="5"/>
      <c r="N263" s="5"/>
      <c r="O263" s="5"/>
      <c r="P263" s="5"/>
      <c r="Q263" s="5"/>
      <c r="R263" s="5">
        <v>245861</v>
      </c>
      <c r="Z263" s="4" t="s">
        <v>337</v>
      </c>
      <c r="AA263" s="5">
        <v>580469</v>
      </c>
      <c r="AB263" s="5"/>
      <c r="AC263" s="5"/>
      <c r="AD263" s="5"/>
      <c r="AE263" s="5"/>
      <c r="AF263" s="5"/>
      <c r="AG263" s="5">
        <v>580469</v>
      </c>
    </row>
    <row r="264" spans="9:33" x14ac:dyDescent="0.25">
      <c r="I264" s="27" t="s">
        <v>902</v>
      </c>
      <c r="J264" s="27" t="s">
        <v>56</v>
      </c>
      <c r="K264" t="s">
        <v>3135</v>
      </c>
      <c r="L264" s="26">
        <v>655531</v>
      </c>
      <c r="M264" s="5"/>
      <c r="N264" s="5"/>
      <c r="O264" s="5"/>
      <c r="P264" s="5"/>
      <c r="Q264" s="5"/>
      <c r="R264" s="5">
        <v>655531</v>
      </c>
      <c r="Z264" s="4" t="s">
        <v>342</v>
      </c>
      <c r="AA264" s="5">
        <v>1500000</v>
      </c>
      <c r="AB264" s="5"/>
      <c r="AC264" s="5"/>
      <c r="AD264" s="5"/>
      <c r="AE264" s="5"/>
      <c r="AF264" s="5"/>
      <c r="AG264" s="5">
        <v>1500000</v>
      </c>
    </row>
    <row r="265" spans="9:33" x14ac:dyDescent="0.25">
      <c r="I265" s="27" t="s">
        <v>902</v>
      </c>
      <c r="J265" s="27" t="s">
        <v>56</v>
      </c>
      <c r="K265" t="s">
        <v>548</v>
      </c>
      <c r="L265" s="26">
        <v>728222</v>
      </c>
      <c r="M265" s="5"/>
      <c r="N265" s="5"/>
      <c r="O265" s="5"/>
      <c r="P265" s="5"/>
      <c r="Q265" s="5"/>
      <c r="R265" s="5">
        <v>728222</v>
      </c>
      <c r="Z265" s="4" t="s">
        <v>642</v>
      </c>
      <c r="AA265" s="5">
        <v>2200000</v>
      </c>
      <c r="AB265" s="5">
        <v>627339</v>
      </c>
      <c r="AC265" s="5">
        <v>2273632</v>
      </c>
      <c r="AD265" s="5"/>
      <c r="AE265" s="5"/>
      <c r="AF265" s="5"/>
      <c r="AG265" s="5">
        <v>5100971</v>
      </c>
    </row>
    <row r="266" spans="9:33" x14ac:dyDescent="0.25">
      <c r="I266" s="27" t="s">
        <v>902</v>
      </c>
      <c r="J266" s="27" t="s">
        <v>56</v>
      </c>
      <c r="K266" t="s">
        <v>4689</v>
      </c>
      <c r="L266" s="26"/>
      <c r="M266" s="5">
        <v>1880887</v>
      </c>
      <c r="N266" s="5"/>
      <c r="O266" s="5"/>
      <c r="P266" s="5"/>
      <c r="Q266" s="5"/>
      <c r="R266" s="5">
        <v>1880887</v>
      </c>
      <c r="Z266" s="4" t="s">
        <v>3135</v>
      </c>
      <c r="AA266" s="5">
        <v>655531</v>
      </c>
      <c r="AB266" s="5"/>
      <c r="AC266" s="5"/>
      <c r="AD266" s="5"/>
      <c r="AE266" s="5"/>
      <c r="AF266" s="5"/>
      <c r="AG266" s="5">
        <v>655531</v>
      </c>
    </row>
    <row r="267" spans="9:33" x14ac:dyDescent="0.25">
      <c r="I267" s="27" t="s">
        <v>902</v>
      </c>
      <c r="J267" s="27" t="s">
        <v>56</v>
      </c>
      <c r="K267" t="s">
        <v>604</v>
      </c>
      <c r="L267" s="26">
        <v>1173694</v>
      </c>
      <c r="M267" s="5"/>
      <c r="N267" s="5"/>
      <c r="O267" s="5"/>
      <c r="P267" s="5"/>
      <c r="Q267" s="5"/>
      <c r="R267" s="5">
        <v>1173694</v>
      </c>
      <c r="Z267" s="4" t="s">
        <v>676</v>
      </c>
      <c r="AA267" s="5">
        <v>1518710</v>
      </c>
      <c r="AB267" s="5">
        <v>1518710</v>
      </c>
      <c r="AC267" s="5">
        <v>1518710</v>
      </c>
      <c r="AD267" s="5"/>
      <c r="AE267" s="5"/>
      <c r="AF267" s="5">
        <v>1518710</v>
      </c>
      <c r="AG267" s="5">
        <v>6074840</v>
      </c>
    </row>
    <row r="268" spans="9:33" x14ac:dyDescent="0.25">
      <c r="I268" s="27" t="s">
        <v>902</v>
      </c>
      <c r="J268" s="27" t="s">
        <v>56</v>
      </c>
      <c r="K268" t="s">
        <v>6393</v>
      </c>
      <c r="L268" s="26"/>
      <c r="M268" s="5"/>
      <c r="N268" s="5"/>
      <c r="O268" s="5">
        <v>1425111</v>
      </c>
      <c r="P268" s="5"/>
      <c r="Q268" s="5"/>
      <c r="R268" s="5">
        <v>1425111</v>
      </c>
      <c r="Z268" s="4" t="s">
        <v>643</v>
      </c>
      <c r="AA268" s="5"/>
      <c r="AB268" s="5"/>
      <c r="AC268" s="5"/>
      <c r="AD268" s="5"/>
      <c r="AE268" s="5"/>
      <c r="AF268" s="5">
        <v>2304359</v>
      </c>
      <c r="AG268" s="5">
        <v>2304359</v>
      </c>
    </row>
    <row r="269" spans="9:33" x14ac:dyDescent="0.25">
      <c r="I269" s="27" t="s">
        <v>902</v>
      </c>
      <c r="J269" s="27" t="s">
        <v>56</v>
      </c>
      <c r="K269" t="s">
        <v>677</v>
      </c>
      <c r="L269" s="26"/>
      <c r="M269" s="5"/>
      <c r="N269" s="5"/>
      <c r="O269" s="5">
        <v>81676</v>
      </c>
      <c r="P269" s="5"/>
      <c r="Q269" s="5"/>
      <c r="R269" s="5">
        <v>81676</v>
      </c>
      <c r="Z269" s="4" t="s">
        <v>677</v>
      </c>
      <c r="AA269" s="5">
        <v>1000000</v>
      </c>
      <c r="AB269" s="5">
        <v>3070188</v>
      </c>
      <c r="AC269" s="5"/>
      <c r="AD269" s="5"/>
      <c r="AE269" s="5"/>
      <c r="AF269" s="5"/>
      <c r="AG269" s="5">
        <v>4070188</v>
      </c>
    </row>
    <row r="270" spans="9:33" x14ac:dyDescent="0.25">
      <c r="I270" s="27" t="s">
        <v>902</v>
      </c>
      <c r="J270" s="27" t="s">
        <v>56</v>
      </c>
      <c r="K270" t="s">
        <v>4690</v>
      </c>
      <c r="L270" s="26"/>
      <c r="M270" s="5">
        <v>138926</v>
      </c>
      <c r="N270" s="5"/>
      <c r="O270" s="5"/>
      <c r="P270" s="5"/>
      <c r="Q270" s="5"/>
      <c r="R270" s="5">
        <v>138926</v>
      </c>
      <c r="Z270" s="4" t="s">
        <v>644</v>
      </c>
      <c r="AA270" s="5">
        <v>1142879</v>
      </c>
      <c r="AB270" s="5">
        <v>4864370</v>
      </c>
      <c r="AC270" s="5"/>
      <c r="AD270" s="5"/>
      <c r="AE270" s="5"/>
      <c r="AF270" s="5"/>
      <c r="AG270" s="5">
        <v>6007249</v>
      </c>
    </row>
    <row r="271" spans="9:33" x14ac:dyDescent="0.25">
      <c r="I271" s="27" t="s">
        <v>902</v>
      </c>
      <c r="J271" s="27" t="s">
        <v>56</v>
      </c>
      <c r="K271" t="s">
        <v>678</v>
      </c>
      <c r="L271" s="26"/>
      <c r="M271" s="5"/>
      <c r="N271" s="5"/>
      <c r="O271" s="5">
        <v>252133</v>
      </c>
      <c r="P271" s="5"/>
      <c r="Q271" s="5">
        <v>1110947</v>
      </c>
      <c r="R271" s="5">
        <v>1363080</v>
      </c>
      <c r="Z271" s="4" t="s">
        <v>678</v>
      </c>
      <c r="AA271" s="5">
        <v>2625000</v>
      </c>
      <c r="AB271" s="5">
        <v>875000</v>
      </c>
      <c r="AC271" s="5">
        <v>875000</v>
      </c>
      <c r="AD271" s="5">
        <v>875000</v>
      </c>
      <c r="AE271" s="5">
        <v>875000</v>
      </c>
      <c r="AF271" s="5">
        <v>875000</v>
      </c>
      <c r="AG271" s="5">
        <v>7000000</v>
      </c>
    </row>
    <row r="272" spans="9:33" x14ac:dyDescent="0.25">
      <c r="I272" s="27" t="s">
        <v>902</v>
      </c>
      <c r="J272" s="27" t="s">
        <v>56</v>
      </c>
      <c r="K272" t="s">
        <v>680</v>
      </c>
      <c r="L272" s="26"/>
      <c r="M272" s="5">
        <v>119049</v>
      </c>
      <c r="N272" s="5"/>
      <c r="O272" s="5"/>
      <c r="P272" s="5"/>
      <c r="Q272" s="5"/>
      <c r="R272" s="5">
        <v>119049</v>
      </c>
      <c r="Z272" s="4" t="s">
        <v>679</v>
      </c>
      <c r="AA272" s="5">
        <v>3069178</v>
      </c>
      <c r="AB272" s="5"/>
      <c r="AC272" s="5"/>
      <c r="AD272" s="5"/>
      <c r="AE272" s="5"/>
      <c r="AF272" s="5"/>
      <c r="AG272" s="5">
        <v>3069178</v>
      </c>
    </row>
    <row r="273" spans="9:33" x14ac:dyDescent="0.25">
      <c r="I273" s="27" t="s">
        <v>902</v>
      </c>
      <c r="J273" s="27" t="s">
        <v>56</v>
      </c>
      <c r="K273" t="s">
        <v>3159</v>
      </c>
      <c r="L273" s="26">
        <v>403511</v>
      </c>
      <c r="M273" s="5"/>
      <c r="N273" s="5"/>
      <c r="O273" s="5"/>
      <c r="P273" s="5"/>
      <c r="Q273" s="5"/>
      <c r="R273" s="5">
        <v>403511</v>
      </c>
      <c r="Z273" s="4" t="s">
        <v>680</v>
      </c>
      <c r="AA273" s="5">
        <v>644766</v>
      </c>
      <c r="AB273" s="5">
        <v>480000</v>
      </c>
      <c r="AC273" s="5">
        <v>5172530</v>
      </c>
      <c r="AD273" s="5"/>
      <c r="AE273" s="5"/>
      <c r="AF273" s="5"/>
      <c r="AG273" s="5">
        <v>6297296</v>
      </c>
    </row>
    <row r="274" spans="9:33" x14ac:dyDescent="0.25">
      <c r="I274" s="27" t="s">
        <v>902</v>
      </c>
      <c r="J274" s="27" t="s">
        <v>56</v>
      </c>
      <c r="K274" t="s">
        <v>1070</v>
      </c>
      <c r="L274" s="26"/>
      <c r="M274" s="5">
        <v>301291</v>
      </c>
      <c r="N274" s="5"/>
      <c r="O274" s="5"/>
      <c r="P274" s="5">
        <v>407871</v>
      </c>
      <c r="Q274" s="5"/>
      <c r="R274" s="5">
        <v>709162</v>
      </c>
      <c r="Z274" s="4" t="s">
        <v>3159</v>
      </c>
      <c r="AA274" s="5">
        <v>403511</v>
      </c>
      <c r="AB274" s="5"/>
      <c r="AC274" s="5"/>
      <c r="AD274" s="5"/>
      <c r="AE274" s="5"/>
      <c r="AF274" s="5"/>
      <c r="AG274" s="5">
        <v>403511</v>
      </c>
    </row>
    <row r="275" spans="9:33" x14ac:dyDescent="0.25">
      <c r="I275" s="27" t="s">
        <v>902</v>
      </c>
      <c r="J275" s="27" t="s">
        <v>56</v>
      </c>
      <c r="K275" t="s">
        <v>6394</v>
      </c>
      <c r="L275" s="26"/>
      <c r="M275" s="5"/>
      <c r="N275" s="5"/>
      <c r="O275" s="5">
        <v>123152</v>
      </c>
      <c r="P275" s="5">
        <v>125631</v>
      </c>
      <c r="Q275" s="5"/>
      <c r="R275" s="5">
        <v>248783</v>
      </c>
      <c r="Z275" s="4" t="s">
        <v>1069</v>
      </c>
      <c r="AA275" s="5">
        <v>1032807</v>
      </c>
      <c r="AB275" s="5">
        <v>1032807</v>
      </c>
      <c r="AC275" s="5">
        <v>1032807</v>
      </c>
      <c r="AD275" s="5">
        <v>1032807</v>
      </c>
      <c r="AE275" s="5">
        <v>1032807</v>
      </c>
      <c r="AF275" s="5">
        <v>2065614</v>
      </c>
      <c r="AG275" s="5">
        <v>7229649</v>
      </c>
    </row>
    <row r="276" spans="9:33" x14ac:dyDescent="0.25">
      <c r="I276" s="27" t="s">
        <v>902</v>
      </c>
      <c r="J276" s="27" t="s">
        <v>56</v>
      </c>
      <c r="K276" t="s">
        <v>1145</v>
      </c>
      <c r="L276" s="26">
        <v>152799</v>
      </c>
      <c r="M276" s="5"/>
      <c r="N276" s="5"/>
      <c r="O276" s="5"/>
      <c r="P276" s="5"/>
      <c r="Q276" s="5"/>
      <c r="R276" s="5">
        <v>152799</v>
      </c>
      <c r="Z276" s="4" t="s">
        <v>1070</v>
      </c>
      <c r="AA276" s="5">
        <v>0</v>
      </c>
      <c r="AB276" s="5">
        <v>0</v>
      </c>
      <c r="AC276" s="5">
        <v>0</v>
      </c>
      <c r="AD276" s="5"/>
      <c r="AE276" s="5"/>
      <c r="AF276" s="5"/>
      <c r="AG276" s="5">
        <v>0</v>
      </c>
    </row>
    <row r="277" spans="9:33" x14ac:dyDescent="0.25">
      <c r="I277" s="27" t="s">
        <v>902</v>
      </c>
      <c r="J277" s="27" t="s">
        <v>56</v>
      </c>
      <c r="K277" t="s">
        <v>1335</v>
      </c>
      <c r="L277" s="26">
        <v>2824989</v>
      </c>
      <c r="M277" s="5">
        <v>841154</v>
      </c>
      <c r="N277" s="5"/>
      <c r="O277" s="5"/>
      <c r="P277" s="5"/>
      <c r="Q277" s="5"/>
      <c r="R277" s="5">
        <v>3666143</v>
      </c>
      <c r="Z277" s="4" t="s">
        <v>988</v>
      </c>
      <c r="AA277" s="5"/>
      <c r="AB277" s="5"/>
      <c r="AC277" s="5"/>
      <c r="AD277" s="5"/>
      <c r="AE277" s="5"/>
      <c r="AF277" s="5">
        <v>928882</v>
      </c>
      <c r="AG277" s="5">
        <v>928882</v>
      </c>
    </row>
    <row r="278" spans="9:33" x14ac:dyDescent="0.25">
      <c r="I278" s="27" t="s">
        <v>902</v>
      </c>
      <c r="J278" s="27" t="s">
        <v>56</v>
      </c>
      <c r="K278" t="s">
        <v>1338</v>
      </c>
      <c r="L278" s="26"/>
      <c r="M278" s="5"/>
      <c r="N278" s="5">
        <v>143022</v>
      </c>
      <c r="O278" s="5">
        <v>2195474</v>
      </c>
      <c r="P278" s="5"/>
      <c r="Q278" s="5"/>
      <c r="R278" s="5">
        <v>2338496</v>
      </c>
      <c r="Z278" s="4" t="s">
        <v>1098</v>
      </c>
      <c r="AA278" s="5">
        <v>100000</v>
      </c>
      <c r="AB278" s="5">
        <v>70640</v>
      </c>
      <c r="AC278" s="5"/>
      <c r="AD278" s="5"/>
      <c r="AE278" s="5"/>
      <c r="AF278" s="5"/>
      <c r="AG278" s="5">
        <v>170640</v>
      </c>
    </row>
    <row r="279" spans="9:33" x14ac:dyDescent="0.25">
      <c r="I279" s="27" t="s">
        <v>902</v>
      </c>
      <c r="J279" s="27" t="s">
        <v>56</v>
      </c>
      <c r="K279" t="s">
        <v>1418</v>
      </c>
      <c r="L279" s="26">
        <v>13821091</v>
      </c>
      <c r="M279" s="5">
        <v>9378521</v>
      </c>
      <c r="N279" s="5"/>
      <c r="O279" s="5">
        <v>11035920</v>
      </c>
      <c r="P279" s="5">
        <v>6693409</v>
      </c>
      <c r="Q279" s="5">
        <v>991146</v>
      </c>
      <c r="R279" s="5">
        <v>41920087</v>
      </c>
      <c r="Z279" s="4" t="s">
        <v>1099</v>
      </c>
      <c r="AA279" s="5">
        <v>3887408</v>
      </c>
      <c r="AB279" s="5">
        <v>11662224</v>
      </c>
      <c r="AC279" s="5"/>
      <c r="AD279" s="5"/>
      <c r="AE279" s="5"/>
      <c r="AF279" s="5"/>
      <c r="AG279" s="5">
        <v>15549632</v>
      </c>
    </row>
    <row r="280" spans="9:33" x14ac:dyDescent="0.25">
      <c r="I280" s="27" t="s">
        <v>902</v>
      </c>
      <c r="J280" s="27" t="s">
        <v>56</v>
      </c>
      <c r="K280" t="s">
        <v>1423</v>
      </c>
      <c r="L280" s="26">
        <v>755342</v>
      </c>
      <c r="M280" s="5">
        <v>910725</v>
      </c>
      <c r="N280" s="5">
        <v>430291</v>
      </c>
      <c r="O280" s="5"/>
      <c r="P280" s="5">
        <v>318745</v>
      </c>
      <c r="Q280" s="5"/>
      <c r="R280" s="5">
        <v>2415103</v>
      </c>
      <c r="Z280" s="4" t="s">
        <v>6394</v>
      </c>
      <c r="AA280" s="5"/>
      <c r="AB280" s="5"/>
      <c r="AC280" s="5"/>
      <c r="AD280" s="5">
        <v>123152</v>
      </c>
      <c r="AE280" s="5"/>
      <c r="AF280" s="5"/>
      <c r="AG280" s="5">
        <v>123152</v>
      </c>
    </row>
    <row r="281" spans="9:33" x14ac:dyDescent="0.25">
      <c r="I281" s="27" t="s">
        <v>902</v>
      </c>
      <c r="J281" s="27" t="s">
        <v>56</v>
      </c>
      <c r="K281" t="s">
        <v>1493</v>
      </c>
      <c r="L281" s="26"/>
      <c r="M281" s="5">
        <v>3263628</v>
      </c>
      <c r="N281" s="5">
        <v>1462191</v>
      </c>
      <c r="O281" s="5">
        <v>2091690</v>
      </c>
      <c r="P281" s="5"/>
      <c r="Q281" s="5">
        <v>2597113</v>
      </c>
      <c r="R281" s="5">
        <v>9414622</v>
      </c>
      <c r="Z281" s="4" t="s">
        <v>1335</v>
      </c>
      <c r="AA281" s="5">
        <v>584574</v>
      </c>
      <c r="AB281" s="5">
        <v>584574</v>
      </c>
      <c r="AC281" s="5">
        <v>584574</v>
      </c>
      <c r="AD281" s="5">
        <v>584574</v>
      </c>
      <c r="AE281" s="5">
        <v>208262</v>
      </c>
      <c r="AF281" s="5">
        <v>119618</v>
      </c>
      <c r="AG281" s="5">
        <v>2666176</v>
      </c>
    </row>
    <row r="282" spans="9:33" x14ac:dyDescent="0.25">
      <c r="I282" s="27" t="s">
        <v>902</v>
      </c>
      <c r="J282" s="27" t="s">
        <v>56</v>
      </c>
      <c r="K282" t="s">
        <v>3502</v>
      </c>
      <c r="L282" s="26"/>
      <c r="M282" s="5">
        <v>336920</v>
      </c>
      <c r="N282" s="5"/>
      <c r="O282" s="5"/>
      <c r="P282" s="5"/>
      <c r="Q282" s="5"/>
      <c r="R282" s="5">
        <v>336920</v>
      </c>
      <c r="Z282" s="4" t="s">
        <v>1338</v>
      </c>
      <c r="AA282" s="5">
        <v>974614</v>
      </c>
      <c r="AB282" s="5">
        <v>2277489</v>
      </c>
      <c r="AC282" s="5"/>
      <c r="AD282" s="5"/>
      <c r="AE282" s="5"/>
      <c r="AF282" s="5"/>
      <c r="AG282" s="5">
        <v>3252103</v>
      </c>
    </row>
    <row r="283" spans="9:33" x14ac:dyDescent="0.25">
      <c r="I283" s="27" t="s">
        <v>902</v>
      </c>
      <c r="J283" s="27" t="s">
        <v>56</v>
      </c>
      <c r="K283" t="s">
        <v>1424</v>
      </c>
      <c r="L283" s="26">
        <v>162539</v>
      </c>
      <c r="M283" s="5"/>
      <c r="N283" s="5"/>
      <c r="O283" s="5"/>
      <c r="P283" s="5"/>
      <c r="Q283" s="5"/>
      <c r="R283" s="5">
        <v>162539</v>
      </c>
      <c r="Z283" s="4" t="s">
        <v>1334</v>
      </c>
      <c r="AA283" s="5">
        <v>1600000</v>
      </c>
      <c r="AB283" s="5">
        <v>1000000</v>
      </c>
      <c r="AC283" s="5">
        <v>1000000</v>
      </c>
      <c r="AD283" s="5"/>
      <c r="AE283" s="5"/>
      <c r="AF283" s="5"/>
      <c r="AG283" s="5">
        <v>3600000</v>
      </c>
    </row>
    <row r="284" spans="9:33" x14ac:dyDescent="0.25">
      <c r="I284" s="27" t="s">
        <v>902</v>
      </c>
      <c r="J284" s="27" t="s">
        <v>56</v>
      </c>
      <c r="K284" t="s">
        <v>12077</v>
      </c>
      <c r="L284" s="26"/>
      <c r="M284" s="5"/>
      <c r="N284" s="5"/>
      <c r="O284" s="5"/>
      <c r="P284" s="5"/>
      <c r="Q284" s="5">
        <v>348716</v>
      </c>
      <c r="R284" s="5">
        <v>348716</v>
      </c>
      <c r="Z284" s="4" t="s">
        <v>1418</v>
      </c>
      <c r="AA284" s="5">
        <v>5000000</v>
      </c>
      <c r="AB284" s="5">
        <v>2000000</v>
      </c>
      <c r="AC284" s="5">
        <v>8000000</v>
      </c>
      <c r="AD284" s="5">
        <v>10000000</v>
      </c>
      <c r="AE284" s="5">
        <v>5000000</v>
      </c>
      <c r="AF284" s="5">
        <v>5000000</v>
      </c>
      <c r="AG284" s="5">
        <v>35000000</v>
      </c>
    </row>
    <row r="285" spans="9:33" x14ac:dyDescent="0.25">
      <c r="I285" s="27" t="s">
        <v>902</v>
      </c>
      <c r="J285" s="27" t="s">
        <v>56</v>
      </c>
      <c r="K285" t="s">
        <v>6395</v>
      </c>
      <c r="L285" s="26"/>
      <c r="M285" s="5"/>
      <c r="N285" s="5">
        <v>774922</v>
      </c>
      <c r="O285" s="5">
        <v>703812</v>
      </c>
      <c r="P285" s="5"/>
      <c r="Q285" s="5"/>
      <c r="R285" s="5">
        <v>1478734</v>
      </c>
      <c r="Z285" s="4" t="s">
        <v>1720</v>
      </c>
      <c r="AA285" s="5">
        <v>350000</v>
      </c>
      <c r="AB285" s="5">
        <v>350000</v>
      </c>
      <c r="AC285" s="5">
        <v>366640</v>
      </c>
      <c r="AD285" s="5"/>
      <c r="AE285" s="5"/>
      <c r="AF285" s="5"/>
      <c r="AG285" s="5">
        <v>1066640</v>
      </c>
    </row>
    <row r="286" spans="9:33" x14ac:dyDescent="0.25">
      <c r="I286" s="27" t="s">
        <v>902</v>
      </c>
      <c r="J286" s="27" t="s">
        <v>56</v>
      </c>
      <c r="K286" t="s">
        <v>1723</v>
      </c>
      <c r="L286" s="26">
        <v>219082</v>
      </c>
      <c r="M286" s="5">
        <v>178396</v>
      </c>
      <c r="N286" s="5"/>
      <c r="O286" s="5"/>
      <c r="P286" s="5"/>
      <c r="Q286" s="5"/>
      <c r="R286" s="5">
        <v>397478</v>
      </c>
      <c r="Z286" s="4" t="s">
        <v>1493</v>
      </c>
      <c r="AA286" s="5">
        <v>1153495</v>
      </c>
      <c r="AB286" s="5">
        <v>1153495</v>
      </c>
      <c r="AC286" s="5">
        <v>1153495</v>
      </c>
      <c r="AD286" s="5">
        <v>1153495</v>
      </c>
      <c r="AE286" s="5">
        <v>1153495</v>
      </c>
      <c r="AF286" s="5">
        <v>1153495</v>
      </c>
      <c r="AG286" s="5">
        <v>6920970</v>
      </c>
    </row>
    <row r="287" spans="9:33" x14ac:dyDescent="0.25">
      <c r="I287" s="27" t="s">
        <v>902</v>
      </c>
      <c r="J287" s="27" t="s">
        <v>56</v>
      </c>
      <c r="K287" t="s">
        <v>4691</v>
      </c>
      <c r="L287" s="26"/>
      <c r="M287" s="5">
        <v>174432</v>
      </c>
      <c r="N287" s="5"/>
      <c r="O287" s="5"/>
      <c r="P287" s="5"/>
      <c r="Q287" s="5"/>
      <c r="R287" s="5">
        <v>174432</v>
      </c>
      <c r="Z287" s="4" t="s">
        <v>1574</v>
      </c>
      <c r="AA287" s="5">
        <v>423042</v>
      </c>
      <c r="AB287" s="5">
        <v>777767</v>
      </c>
      <c r="AC287" s="5">
        <v>800000</v>
      </c>
      <c r="AD287" s="5"/>
      <c r="AE287" s="5"/>
      <c r="AF287" s="5"/>
      <c r="AG287" s="5">
        <v>2000809</v>
      </c>
    </row>
    <row r="288" spans="9:33" x14ac:dyDescent="0.25">
      <c r="I288" s="27" t="s">
        <v>902</v>
      </c>
      <c r="J288" s="27" t="s">
        <v>56</v>
      </c>
      <c r="K288" t="s">
        <v>4692</v>
      </c>
      <c r="L288" s="26"/>
      <c r="M288" s="5">
        <v>384925</v>
      </c>
      <c r="N288" s="5"/>
      <c r="O288" s="5"/>
      <c r="P288" s="5"/>
      <c r="Q288" s="5"/>
      <c r="R288" s="5">
        <v>384925</v>
      </c>
      <c r="Z288" s="4" t="s">
        <v>1576</v>
      </c>
      <c r="AA288" s="5">
        <v>5873561</v>
      </c>
      <c r="AB288" s="5">
        <v>2122692</v>
      </c>
      <c r="AC288" s="5"/>
      <c r="AD288" s="5"/>
      <c r="AE288" s="5"/>
      <c r="AF288" s="5"/>
      <c r="AG288" s="5">
        <v>7996253</v>
      </c>
    </row>
    <row r="289" spans="9:33" x14ac:dyDescent="0.25">
      <c r="I289" s="27" t="s">
        <v>902</v>
      </c>
      <c r="J289" s="27" t="s">
        <v>56</v>
      </c>
      <c r="K289" t="s">
        <v>1589</v>
      </c>
      <c r="L289" s="26"/>
      <c r="M289" s="5">
        <v>53519</v>
      </c>
      <c r="N289" s="5"/>
      <c r="O289" s="5"/>
      <c r="P289" s="5"/>
      <c r="Q289" s="5"/>
      <c r="R289" s="5">
        <v>53519</v>
      </c>
      <c r="Z289" s="4" t="s">
        <v>1718</v>
      </c>
      <c r="AA289" s="5">
        <v>900000</v>
      </c>
      <c r="AB289" s="5">
        <v>900000</v>
      </c>
      <c r="AC289" s="5">
        <v>1800000</v>
      </c>
      <c r="AD289" s="5">
        <v>900000</v>
      </c>
      <c r="AE289" s="5">
        <v>900000</v>
      </c>
      <c r="AF289" s="5">
        <v>900000</v>
      </c>
      <c r="AG289" s="5">
        <v>6300000</v>
      </c>
    </row>
    <row r="290" spans="9:33" x14ac:dyDescent="0.25">
      <c r="I290" s="27" t="s">
        <v>902</v>
      </c>
      <c r="J290" s="27" t="s">
        <v>56</v>
      </c>
      <c r="K290" t="s">
        <v>4693</v>
      </c>
      <c r="L290" s="26"/>
      <c r="M290" s="5">
        <v>1248773</v>
      </c>
      <c r="N290" s="5"/>
      <c r="O290" s="5"/>
      <c r="P290" s="5"/>
      <c r="Q290" s="5"/>
      <c r="R290" s="5">
        <v>1248773</v>
      </c>
      <c r="Z290" s="4" t="s">
        <v>1723</v>
      </c>
      <c r="AA290" s="5">
        <v>400000</v>
      </c>
      <c r="AB290" s="5"/>
      <c r="AC290" s="5"/>
      <c r="AD290" s="5"/>
      <c r="AE290" s="5"/>
      <c r="AF290" s="5"/>
      <c r="AG290" s="5">
        <v>400000</v>
      </c>
    </row>
    <row r="291" spans="9:33" x14ac:dyDescent="0.25">
      <c r="I291" s="27" t="s">
        <v>902</v>
      </c>
      <c r="J291" s="27" t="s">
        <v>56</v>
      </c>
      <c r="K291" t="s">
        <v>1575</v>
      </c>
      <c r="L291" s="26">
        <v>675897</v>
      </c>
      <c r="M291" s="5">
        <v>206440</v>
      </c>
      <c r="N291" s="5"/>
      <c r="O291" s="5">
        <v>167724</v>
      </c>
      <c r="P291" s="5"/>
      <c r="Q291" s="5"/>
      <c r="R291" s="5">
        <v>1050061</v>
      </c>
      <c r="Z291" s="4" t="s">
        <v>1589</v>
      </c>
      <c r="AA291" s="5">
        <v>109218</v>
      </c>
      <c r="AB291" s="5"/>
      <c r="AC291" s="5"/>
      <c r="AD291" s="5"/>
      <c r="AE291" s="5"/>
      <c r="AF291" s="5"/>
      <c r="AG291" s="5">
        <v>109218</v>
      </c>
    </row>
    <row r="292" spans="9:33" x14ac:dyDescent="0.25">
      <c r="I292" s="27" t="s">
        <v>902</v>
      </c>
      <c r="J292" s="27" t="s">
        <v>56</v>
      </c>
      <c r="K292" t="s">
        <v>2174</v>
      </c>
      <c r="L292" s="26"/>
      <c r="M292" s="5">
        <v>1034673</v>
      </c>
      <c r="N292" s="5"/>
      <c r="O292" s="5"/>
      <c r="P292" s="5"/>
      <c r="Q292" s="5"/>
      <c r="R292" s="5">
        <v>1034673</v>
      </c>
      <c r="Z292" s="4" t="s">
        <v>1610</v>
      </c>
      <c r="AA292" s="5">
        <v>1173088</v>
      </c>
      <c r="AB292" s="5"/>
      <c r="AC292" s="5"/>
      <c r="AD292" s="5"/>
      <c r="AE292" s="5"/>
      <c r="AF292" s="5"/>
      <c r="AG292" s="5">
        <v>1173088</v>
      </c>
    </row>
    <row r="293" spans="9:33" x14ac:dyDescent="0.25">
      <c r="I293" s="27" t="s">
        <v>902</v>
      </c>
      <c r="J293" s="27" t="s">
        <v>56</v>
      </c>
      <c r="K293" t="s">
        <v>5946</v>
      </c>
      <c r="L293" s="26"/>
      <c r="M293" s="5"/>
      <c r="N293" s="5">
        <v>748277</v>
      </c>
      <c r="O293" s="5"/>
      <c r="P293" s="5"/>
      <c r="Q293" s="5"/>
      <c r="R293" s="5">
        <v>748277</v>
      </c>
      <c r="Z293" s="4" t="s">
        <v>1601</v>
      </c>
      <c r="AA293" s="5">
        <v>984008</v>
      </c>
      <c r="AB293" s="5">
        <v>984008</v>
      </c>
      <c r="AC293" s="5">
        <v>984008</v>
      </c>
      <c r="AD293" s="5">
        <v>984008</v>
      </c>
      <c r="AE293" s="5">
        <v>344011</v>
      </c>
      <c r="AF293" s="5"/>
      <c r="AG293" s="5">
        <v>4280043</v>
      </c>
    </row>
    <row r="294" spans="9:33" x14ac:dyDescent="0.25">
      <c r="I294" s="27" t="s">
        <v>902</v>
      </c>
      <c r="J294" s="27" t="s">
        <v>56</v>
      </c>
      <c r="K294" t="s">
        <v>1660</v>
      </c>
      <c r="L294" s="26">
        <v>626369</v>
      </c>
      <c r="M294" s="5"/>
      <c r="N294" s="5"/>
      <c r="O294" s="5"/>
      <c r="P294" s="5"/>
      <c r="Q294" s="5"/>
      <c r="R294" s="5">
        <v>626369</v>
      </c>
      <c r="Z294" s="4" t="s">
        <v>1575</v>
      </c>
      <c r="AA294" s="5">
        <v>314607</v>
      </c>
      <c r="AB294" s="5"/>
      <c r="AC294" s="5"/>
      <c r="AD294" s="5"/>
      <c r="AE294" s="5"/>
      <c r="AF294" s="5"/>
      <c r="AG294" s="5">
        <v>314607</v>
      </c>
    </row>
    <row r="295" spans="9:33" x14ac:dyDescent="0.25">
      <c r="I295" s="27" t="s">
        <v>902</v>
      </c>
      <c r="J295" s="27" t="s">
        <v>56</v>
      </c>
      <c r="K295" t="s">
        <v>1715</v>
      </c>
      <c r="L295" s="26">
        <v>-4313411</v>
      </c>
      <c r="M295" s="5">
        <v>5714963</v>
      </c>
      <c r="N295" s="5"/>
      <c r="O295" s="5">
        <v>436513</v>
      </c>
      <c r="P295" s="5">
        <v>-436513</v>
      </c>
      <c r="Q295" s="5"/>
      <c r="R295" s="5">
        <v>1401552</v>
      </c>
      <c r="Z295" s="4" t="s">
        <v>5946</v>
      </c>
      <c r="AA295" s="5"/>
      <c r="AB295" s="5"/>
      <c r="AC295" s="5">
        <v>748277</v>
      </c>
      <c r="AD295" s="5"/>
      <c r="AE295" s="5"/>
      <c r="AF295" s="5"/>
      <c r="AG295" s="5">
        <v>748277</v>
      </c>
    </row>
    <row r="296" spans="9:33" x14ac:dyDescent="0.25">
      <c r="I296" s="27" t="s">
        <v>902</v>
      </c>
      <c r="J296" s="27" t="s">
        <v>56</v>
      </c>
      <c r="K296" t="s">
        <v>1765</v>
      </c>
      <c r="L296" s="26">
        <v>955424</v>
      </c>
      <c r="M296" s="5">
        <v>281870</v>
      </c>
      <c r="N296" s="5">
        <v>643444</v>
      </c>
      <c r="O296" s="5"/>
      <c r="P296" s="5"/>
      <c r="Q296" s="5">
        <v>210015</v>
      </c>
      <c r="R296" s="5">
        <v>2090753</v>
      </c>
      <c r="Z296" s="4" t="s">
        <v>3237</v>
      </c>
      <c r="AA296" s="5">
        <v>222257</v>
      </c>
      <c r="AB296" s="5"/>
      <c r="AC296" s="5"/>
      <c r="AD296" s="5"/>
      <c r="AE296" s="5"/>
      <c r="AF296" s="5"/>
      <c r="AG296" s="5">
        <v>222257</v>
      </c>
    </row>
    <row r="297" spans="9:33" x14ac:dyDescent="0.25">
      <c r="I297" s="27" t="s">
        <v>902</v>
      </c>
      <c r="J297" s="27" t="s">
        <v>56</v>
      </c>
      <c r="K297" t="s">
        <v>10536</v>
      </c>
      <c r="L297" s="26"/>
      <c r="M297" s="5"/>
      <c r="N297" s="5"/>
      <c r="O297" s="5"/>
      <c r="P297" s="5">
        <v>1123366</v>
      </c>
      <c r="Q297" s="5">
        <v>8590176</v>
      </c>
      <c r="R297" s="5">
        <v>9713542</v>
      </c>
      <c r="Z297" s="4" t="s">
        <v>1715</v>
      </c>
      <c r="AA297" s="5">
        <v>984861</v>
      </c>
      <c r="AB297" s="5">
        <v>984861</v>
      </c>
      <c r="AC297" s="5">
        <v>984861</v>
      </c>
      <c r="AD297" s="5">
        <v>984861</v>
      </c>
      <c r="AE297" s="5">
        <v>984861</v>
      </c>
      <c r="AF297" s="5">
        <v>984861</v>
      </c>
      <c r="AG297" s="5">
        <v>5909166</v>
      </c>
    </row>
    <row r="298" spans="9:33" x14ac:dyDescent="0.25">
      <c r="I298" s="27" t="s">
        <v>902</v>
      </c>
      <c r="J298" s="27" t="s">
        <v>56</v>
      </c>
      <c r="K298" t="s">
        <v>6396</v>
      </c>
      <c r="L298" s="26"/>
      <c r="M298" s="5"/>
      <c r="N298" s="5"/>
      <c r="O298" s="5">
        <v>350289</v>
      </c>
      <c r="P298" s="5"/>
      <c r="Q298" s="5">
        <v>131783</v>
      </c>
      <c r="R298" s="5">
        <v>482072</v>
      </c>
      <c r="Z298" s="4" t="s">
        <v>2297</v>
      </c>
      <c r="AA298" s="5">
        <v>800000</v>
      </c>
      <c r="AB298" s="5">
        <v>1500000</v>
      </c>
      <c r="AC298" s="5">
        <v>1500000</v>
      </c>
      <c r="AD298" s="5">
        <v>1500000</v>
      </c>
      <c r="AE298" s="5">
        <v>800000</v>
      </c>
      <c r="AF298" s="5"/>
      <c r="AG298" s="5">
        <v>6100000</v>
      </c>
    </row>
    <row r="299" spans="9:33" x14ac:dyDescent="0.25">
      <c r="I299" s="27" t="s">
        <v>902</v>
      </c>
      <c r="J299" s="27" t="s">
        <v>56</v>
      </c>
      <c r="K299" t="s">
        <v>1762</v>
      </c>
      <c r="L299" s="26"/>
      <c r="M299" s="5">
        <v>1600983</v>
      </c>
      <c r="N299" s="5">
        <v>792850</v>
      </c>
      <c r="O299" s="5">
        <v>235456</v>
      </c>
      <c r="P299" s="5"/>
      <c r="Q299" s="5">
        <v>513651</v>
      </c>
      <c r="R299" s="5">
        <v>3142940</v>
      </c>
      <c r="Z299" s="4" t="s">
        <v>1765</v>
      </c>
      <c r="AA299" s="5">
        <v>1237294</v>
      </c>
      <c r="AB299" s="5">
        <v>643444</v>
      </c>
      <c r="AC299" s="5"/>
      <c r="AD299" s="5"/>
      <c r="AE299" s="5"/>
      <c r="AF299" s="5"/>
      <c r="AG299" s="5">
        <v>1880738</v>
      </c>
    </row>
    <row r="300" spans="9:33" x14ac:dyDescent="0.25">
      <c r="I300" s="27" t="s">
        <v>902</v>
      </c>
      <c r="J300" s="27" t="s">
        <v>56</v>
      </c>
      <c r="K300" t="s">
        <v>6397</v>
      </c>
      <c r="L300" s="26"/>
      <c r="M300" s="5"/>
      <c r="N300" s="5">
        <v>278892</v>
      </c>
      <c r="O300" s="5"/>
      <c r="P300" s="5"/>
      <c r="Q300" s="5"/>
      <c r="R300" s="5">
        <v>278892</v>
      </c>
      <c r="Z300" s="4" t="s">
        <v>10536</v>
      </c>
      <c r="AA300" s="5"/>
      <c r="AB300" s="5"/>
      <c r="AC300" s="5"/>
      <c r="AD300" s="5"/>
      <c r="AE300" s="5">
        <v>1123366</v>
      </c>
      <c r="AF300" s="5">
        <v>20000000</v>
      </c>
      <c r="AG300" s="5">
        <v>21123366</v>
      </c>
    </row>
    <row r="301" spans="9:33" x14ac:dyDescent="0.25">
      <c r="I301" s="27" t="s">
        <v>902</v>
      </c>
      <c r="J301" s="27" t="s">
        <v>56</v>
      </c>
      <c r="K301" t="s">
        <v>10290</v>
      </c>
      <c r="L301" s="26"/>
      <c r="M301" s="5"/>
      <c r="N301" s="5"/>
      <c r="O301" s="5"/>
      <c r="P301" s="5">
        <v>491544</v>
      </c>
      <c r="Q301" s="5"/>
      <c r="R301" s="5">
        <v>491544</v>
      </c>
      <c r="Z301" s="4" t="s">
        <v>6396</v>
      </c>
      <c r="AA301" s="5"/>
      <c r="AB301" s="5"/>
      <c r="AC301" s="5"/>
      <c r="AD301" s="5">
        <v>349984</v>
      </c>
      <c r="AE301" s="5"/>
      <c r="AF301" s="5"/>
      <c r="AG301" s="5">
        <v>349984</v>
      </c>
    </row>
    <row r="302" spans="9:33" x14ac:dyDescent="0.25">
      <c r="I302" s="27" t="s">
        <v>902</v>
      </c>
      <c r="J302" s="27" t="s">
        <v>56</v>
      </c>
      <c r="K302" t="s">
        <v>12078</v>
      </c>
      <c r="L302" s="26"/>
      <c r="M302" s="5"/>
      <c r="N302" s="5"/>
      <c r="O302" s="5"/>
      <c r="P302" s="5"/>
      <c r="Q302" s="5">
        <v>3677298</v>
      </c>
      <c r="R302" s="5">
        <v>3677298</v>
      </c>
      <c r="Z302" s="4" t="s">
        <v>1762</v>
      </c>
      <c r="AA302" s="5">
        <v>900000</v>
      </c>
      <c r="AB302" s="5">
        <v>900000</v>
      </c>
      <c r="AC302" s="5">
        <v>900000</v>
      </c>
      <c r="AD302" s="5">
        <v>900000</v>
      </c>
      <c r="AE302" s="5">
        <v>820498</v>
      </c>
      <c r="AF302" s="5"/>
      <c r="AG302" s="5">
        <v>4420498</v>
      </c>
    </row>
    <row r="303" spans="9:33" x14ac:dyDescent="0.25">
      <c r="I303" s="27" t="s">
        <v>902</v>
      </c>
      <c r="J303" s="27" t="s">
        <v>56</v>
      </c>
      <c r="K303" t="s">
        <v>1459</v>
      </c>
      <c r="L303" s="26">
        <v>2612295</v>
      </c>
      <c r="M303" s="5">
        <v>440737</v>
      </c>
      <c r="N303" s="5">
        <v>2351626</v>
      </c>
      <c r="O303" s="5">
        <v>3609660</v>
      </c>
      <c r="P303" s="5">
        <v>3549635</v>
      </c>
      <c r="Q303" s="5"/>
      <c r="R303" s="5">
        <v>12563953</v>
      </c>
      <c r="Z303" s="4" t="s">
        <v>6397</v>
      </c>
      <c r="AA303" s="5"/>
      <c r="AB303" s="5"/>
      <c r="AC303" s="5">
        <v>278892</v>
      </c>
      <c r="AD303" s="5"/>
      <c r="AE303" s="5"/>
      <c r="AF303" s="5"/>
      <c r="AG303" s="5">
        <v>278892</v>
      </c>
    </row>
    <row r="304" spans="9:33" x14ac:dyDescent="0.25">
      <c r="I304" s="27" t="s">
        <v>902</v>
      </c>
      <c r="J304" s="27" t="s">
        <v>56</v>
      </c>
      <c r="K304" t="s">
        <v>1229</v>
      </c>
      <c r="L304" s="26">
        <v>2320113</v>
      </c>
      <c r="M304" s="5">
        <v>2823102</v>
      </c>
      <c r="N304" s="5"/>
      <c r="O304" s="5"/>
      <c r="P304" s="5"/>
      <c r="Q304" s="5"/>
      <c r="R304" s="5">
        <v>5143215</v>
      </c>
      <c r="Z304" s="4" t="s">
        <v>10290</v>
      </c>
      <c r="AA304" s="5"/>
      <c r="AB304" s="5"/>
      <c r="AC304" s="5"/>
      <c r="AD304" s="5"/>
      <c r="AE304" s="5">
        <v>491544</v>
      </c>
      <c r="AF304" s="5"/>
      <c r="AG304" s="5">
        <v>491544</v>
      </c>
    </row>
    <row r="305" spans="9:33" x14ac:dyDescent="0.25">
      <c r="I305" s="27" t="s">
        <v>902</v>
      </c>
      <c r="J305" s="27" t="s">
        <v>56</v>
      </c>
      <c r="K305" t="s">
        <v>10024</v>
      </c>
      <c r="L305" s="26"/>
      <c r="M305" s="5"/>
      <c r="N305" s="5"/>
      <c r="O305" s="5"/>
      <c r="P305" s="5"/>
      <c r="Q305" s="5">
        <v>1072122</v>
      </c>
      <c r="R305" s="5">
        <v>1072122</v>
      </c>
      <c r="Z305" s="4" t="s">
        <v>10491</v>
      </c>
      <c r="AA305" s="5"/>
      <c r="AB305" s="5"/>
      <c r="AC305" s="5"/>
      <c r="AD305" s="5"/>
      <c r="AE305" s="5">
        <v>4154468</v>
      </c>
      <c r="AF305" s="5"/>
      <c r="AG305" s="5">
        <v>4154468</v>
      </c>
    </row>
    <row r="306" spans="9:33" x14ac:dyDescent="0.25">
      <c r="I306" s="27" t="s">
        <v>902</v>
      </c>
      <c r="J306" s="27" t="s">
        <v>56</v>
      </c>
      <c r="K306" t="s">
        <v>1232</v>
      </c>
      <c r="L306" s="26"/>
      <c r="M306" s="5"/>
      <c r="N306" s="5">
        <v>2119487</v>
      </c>
      <c r="O306" s="5">
        <v>725383</v>
      </c>
      <c r="P306" s="5">
        <v>1533761</v>
      </c>
      <c r="Q306" s="5"/>
      <c r="R306" s="5">
        <v>4378631</v>
      </c>
      <c r="Z306" s="4" t="s">
        <v>10024</v>
      </c>
      <c r="AA306" s="5"/>
      <c r="AB306" s="5"/>
      <c r="AC306" s="5"/>
      <c r="AD306" s="5">
        <v>6522359</v>
      </c>
      <c r="AE306" s="5">
        <v>6522359</v>
      </c>
      <c r="AF306" s="5">
        <v>6522359</v>
      </c>
      <c r="AG306" s="5">
        <v>19567077</v>
      </c>
    </row>
    <row r="307" spans="9:33" x14ac:dyDescent="0.25">
      <c r="I307" s="27" t="s">
        <v>902</v>
      </c>
      <c r="J307" s="27" t="s">
        <v>56</v>
      </c>
      <c r="K307" t="s">
        <v>1162</v>
      </c>
      <c r="L307" s="26">
        <v>1270633</v>
      </c>
      <c r="M307" s="5">
        <v>1291109</v>
      </c>
      <c r="N307" s="5"/>
      <c r="O307" s="5">
        <v>1196979</v>
      </c>
      <c r="P307" s="5">
        <v>998592</v>
      </c>
      <c r="Q307" s="5">
        <v>2377079</v>
      </c>
      <c r="R307" s="5">
        <v>7134392</v>
      </c>
      <c r="Z307" s="4" t="s">
        <v>571</v>
      </c>
      <c r="AA307" s="5">
        <v>3898246</v>
      </c>
      <c r="AB307" s="5"/>
      <c r="AC307" s="5"/>
      <c r="AD307" s="5"/>
      <c r="AE307" s="5"/>
      <c r="AF307" s="5"/>
      <c r="AG307" s="5">
        <v>3898246</v>
      </c>
    </row>
    <row r="308" spans="9:33" x14ac:dyDescent="0.25">
      <c r="I308" s="27" t="s">
        <v>902</v>
      </c>
      <c r="J308" s="27" t="s">
        <v>56</v>
      </c>
      <c r="K308" t="s">
        <v>1528</v>
      </c>
      <c r="L308" s="26">
        <v>26439783</v>
      </c>
      <c r="M308" s="5"/>
      <c r="N308" s="5">
        <v>14400000</v>
      </c>
      <c r="O308" s="5"/>
      <c r="P308" s="5"/>
      <c r="Q308" s="5"/>
      <c r="R308" s="5">
        <v>40839783</v>
      </c>
      <c r="Z308" s="4" t="s">
        <v>1612</v>
      </c>
      <c r="AA308" s="5">
        <v>11535864</v>
      </c>
      <c r="AB308" s="5"/>
      <c r="AC308" s="5"/>
      <c r="AD308" s="5"/>
      <c r="AE308" s="5"/>
      <c r="AF308" s="5"/>
      <c r="AG308" s="5">
        <v>11535864</v>
      </c>
    </row>
    <row r="309" spans="9:33" x14ac:dyDescent="0.25">
      <c r="I309" s="27" t="s">
        <v>902</v>
      </c>
      <c r="J309" s="27" t="s">
        <v>56</v>
      </c>
      <c r="K309" t="s">
        <v>370</v>
      </c>
      <c r="L309" s="26">
        <v>757193</v>
      </c>
      <c r="M309" s="5"/>
      <c r="N309" s="5"/>
      <c r="O309" s="5"/>
      <c r="P309" s="5"/>
      <c r="Q309" s="5"/>
      <c r="R309" s="5">
        <v>757193</v>
      </c>
      <c r="Z309" s="4" t="s">
        <v>2231</v>
      </c>
      <c r="AA309" s="5">
        <v>1000000</v>
      </c>
      <c r="AB309" s="5"/>
      <c r="AC309" s="5"/>
      <c r="AD309" s="5"/>
      <c r="AE309" s="5"/>
      <c r="AF309" s="5"/>
      <c r="AG309" s="5">
        <v>1000000</v>
      </c>
    </row>
    <row r="310" spans="9:33" x14ac:dyDescent="0.25">
      <c r="I310" s="27" t="s">
        <v>902</v>
      </c>
      <c r="J310" s="27" t="s">
        <v>56</v>
      </c>
      <c r="K310" t="s">
        <v>2221</v>
      </c>
      <c r="L310" s="26">
        <v>3244582</v>
      </c>
      <c r="M310" s="5"/>
      <c r="N310" s="5"/>
      <c r="O310" s="5"/>
      <c r="P310" s="5"/>
      <c r="Q310" s="5"/>
      <c r="R310" s="5">
        <v>3244582</v>
      </c>
      <c r="Z310" s="4" t="s">
        <v>1458</v>
      </c>
      <c r="AA310" s="5">
        <v>29196793</v>
      </c>
      <c r="AB310" s="5"/>
      <c r="AC310" s="5"/>
      <c r="AD310" s="5"/>
      <c r="AE310" s="5"/>
      <c r="AF310" s="5"/>
      <c r="AG310" s="5">
        <v>29196793</v>
      </c>
    </row>
    <row r="311" spans="9:33" x14ac:dyDescent="0.25">
      <c r="I311" s="27" t="s">
        <v>902</v>
      </c>
      <c r="J311" s="27" t="s">
        <v>56</v>
      </c>
      <c r="K311" t="s">
        <v>2708</v>
      </c>
      <c r="L311" s="26">
        <v>9454334</v>
      </c>
      <c r="M311" s="5">
        <v>6356942</v>
      </c>
      <c r="N311" s="5">
        <v>8517826</v>
      </c>
      <c r="O311" s="5">
        <v>6283040</v>
      </c>
      <c r="P311" s="5">
        <v>18194236</v>
      </c>
      <c r="Q311" s="5">
        <v>5506809</v>
      </c>
      <c r="R311" s="5">
        <v>54313187</v>
      </c>
      <c r="Z311" s="4" t="s">
        <v>1233</v>
      </c>
      <c r="AA311" s="5"/>
      <c r="AB311" s="5"/>
      <c r="AC311" s="5"/>
      <c r="AD311" s="5"/>
      <c r="AE311" s="5">
        <v>0</v>
      </c>
      <c r="AF311" s="5"/>
      <c r="AG311" s="5">
        <v>0</v>
      </c>
    </row>
    <row r="312" spans="9:33" x14ac:dyDescent="0.25">
      <c r="I312" s="27" t="s">
        <v>902</v>
      </c>
      <c r="J312" s="27" t="s">
        <v>56</v>
      </c>
      <c r="K312" t="s">
        <v>1384</v>
      </c>
      <c r="L312" s="26">
        <v>1465822</v>
      </c>
      <c r="M312" s="5"/>
      <c r="N312" s="5"/>
      <c r="O312" s="5"/>
      <c r="P312" s="5"/>
      <c r="Q312" s="5"/>
      <c r="R312" s="5">
        <v>1465822</v>
      </c>
      <c r="Z312" s="4" t="s">
        <v>854</v>
      </c>
      <c r="AA312" s="5"/>
      <c r="AB312" s="5"/>
      <c r="AC312" s="5"/>
      <c r="AD312" s="5"/>
      <c r="AE312" s="5">
        <v>25520210</v>
      </c>
      <c r="AF312" s="5"/>
      <c r="AG312" s="5">
        <v>25520210</v>
      </c>
    </row>
    <row r="313" spans="9:33" x14ac:dyDescent="0.25">
      <c r="I313" s="27" t="s">
        <v>902</v>
      </c>
      <c r="J313" s="27" t="s">
        <v>56</v>
      </c>
      <c r="K313" t="s">
        <v>10269</v>
      </c>
      <c r="L313" s="26"/>
      <c r="M313" s="5"/>
      <c r="N313" s="5"/>
      <c r="O313" s="5"/>
      <c r="P313" s="5"/>
      <c r="Q313" s="5">
        <v>3606390</v>
      </c>
      <c r="R313" s="5">
        <v>3606390</v>
      </c>
      <c r="Z313" s="4" t="s">
        <v>645</v>
      </c>
      <c r="AA313" s="5"/>
      <c r="AB313" s="5"/>
      <c r="AC313" s="5"/>
      <c r="AD313" s="5">
        <v>-1823878</v>
      </c>
      <c r="AE313" s="5"/>
      <c r="AF313" s="5"/>
      <c r="AG313" s="5">
        <v>-1823878</v>
      </c>
    </row>
    <row r="314" spans="9:33" x14ac:dyDescent="0.25">
      <c r="I314" s="27" t="s">
        <v>902</v>
      </c>
      <c r="J314" s="27" t="s">
        <v>56</v>
      </c>
      <c r="K314" t="s">
        <v>1529</v>
      </c>
      <c r="L314" s="26">
        <v>6302942</v>
      </c>
      <c r="M314" s="5"/>
      <c r="N314" s="5">
        <v>2673410</v>
      </c>
      <c r="O314" s="5">
        <v>3502372</v>
      </c>
      <c r="P314" s="5">
        <v>2900737</v>
      </c>
      <c r="Q314" s="5"/>
      <c r="R314" s="5">
        <v>15379461</v>
      </c>
      <c r="Z314" s="4" t="s">
        <v>1262</v>
      </c>
      <c r="AA314" s="5"/>
      <c r="AB314" s="5"/>
      <c r="AC314" s="5"/>
      <c r="AD314" s="5"/>
      <c r="AE314" s="5"/>
      <c r="AF314" s="5">
        <v>-50000000</v>
      </c>
      <c r="AG314" s="5">
        <v>-50000000</v>
      </c>
    </row>
    <row r="315" spans="9:33" x14ac:dyDescent="0.25">
      <c r="I315" s="27" t="s">
        <v>902</v>
      </c>
      <c r="J315" s="27" t="s">
        <v>56</v>
      </c>
      <c r="K315" t="s">
        <v>1579</v>
      </c>
      <c r="L315" s="26">
        <v>6938488</v>
      </c>
      <c r="M315" s="5">
        <v>4815817</v>
      </c>
      <c r="N315" s="5">
        <v>7392038</v>
      </c>
      <c r="O315" s="5"/>
      <c r="P315" s="5">
        <v>16697531</v>
      </c>
      <c r="Q315" s="5">
        <v>5594935</v>
      </c>
      <c r="R315" s="5">
        <v>41438809</v>
      </c>
      <c r="Z315" s="4" t="s">
        <v>2221</v>
      </c>
      <c r="AA315" s="5">
        <v>10000000</v>
      </c>
      <c r="AB315" s="5"/>
      <c r="AC315" s="5"/>
      <c r="AD315" s="5"/>
      <c r="AE315" s="5"/>
      <c r="AF315" s="5"/>
      <c r="AG315" s="5">
        <v>10000000</v>
      </c>
    </row>
    <row r="316" spans="9:33" x14ac:dyDescent="0.25">
      <c r="I316" s="27" t="s">
        <v>902</v>
      </c>
      <c r="J316" s="27" t="s">
        <v>56</v>
      </c>
      <c r="K316" t="s">
        <v>1743</v>
      </c>
      <c r="L316" s="26"/>
      <c r="M316" s="5"/>
      <c r="N316" s="5">
        <v>2294815</v>
      </c>
      <c r="O316" s="5"/>
      <c r="P316" s="5"/>
      <c r="Q316" s="5"/>
      <c r="R316" s="5">
        <v>2294815</v>
      </c>
      <c r="Z316" s="4" t="s">
        <v>2708</v>
      </c>
      <c r="AA316" s="5">
        <v>5000000</v>
      </c>
      <c r="AB316" s="5">
        <v>5000000</v>
      </c>
      <c r="AC316" s="5"/>
      <c r="AD316" s="5"/>
      <c r="AE316" s="5"/>
      <c r="AF316" s="5"/>
      <c r="AG316" s="5">
        <v>10000000</v>
      </c>
    </row>
    <row r="317" spans="9:33" x14ac:dyDescent="0.25">
      <c r="I317" s="27" t="s">
        <v>902</v>
      </c>
      <c r="J317" s="27" t="s">
        <v>56</v>
      </c>
      <c r="K317" t="s">
        <v>4694</v>
      </c>
      <c r="L317" s="26"/>
      <c r="M317" s="5">
        <v>475480</v>
      </c>
      <c r="N317" s="5"/>
      <c r="O317" s="5">
        <v>697230</v>
      </c>
      <c r="P317" s="5"/>
      <c r="Q317" s="5"/>
      <c r="R317" s="5">
        <v>1172710</v>
      </c>
      <c r="Z317" s="4" t="s">
        <v>681</v>
      </c>
      <c r="AA317" s="5">
        <v>46061292</v>
      </c>
      <c r="AB317" s="5"/>
      <c r="AC317" s="5"/>
      <c r="AD317" s="5"/>
      <c r="AE317" s="5"/>
      <c r="AF317" s="5"/>
      <c r="AG317" s="5">
        <v>46061292</v>
      </c>
    </row>
    <row r="318" spans="9:33" x14ac:dyDescent="0.25">
      <c r="I318" s="27" t="s">
        <v>902</v>
      </c>
      <c r="J318" s="27" t="s">
        <v>56</v>
      </c>
      <c r="K318" t="s">
        <v>12079</v>
      </c>
      <c r="L318" s="26"/>
      <c r="M318" s="5"/>
      <c r="N318" s="5"/>
      <c r="O318" s="5"/>
      <c r="P318" s="5"/>
      <c r="Q318" s="5">
        <v>1187050</v>
      </c>
      <c r="R318" s="5">
        <v>1187050</v>
      </c>
      <c r="Z318" s="4" t="s">
        <v>1379</v>
      </c>
      <c r="AA318" s="5">
        <v>10809774</v>
      </c>
      <c r="AB318" s="5"/>
      <c r="AC318" s="5"/>
      <c r="AD318" s="5"/>
      <c r="AE318" s="5"/>
      <c r="AF318" s="5"/>
      <c r="AG318" s="5">
        <v>10809774</v>
      </c>
    </row>
    <row r="319" spans="9:33" x14ac:dyDescent="0.25">
      <c r="I319" s="27" t="s">
        <v>902</v>
      </c>
      <c r="J319" s="27" t="s">
        <v>56</v>
      </c>
      <c r="K319" t="s">
        <v>3136</v>
      </c>
      <c r="L319" s="26">
        <v>3245774</v>
      </c>
      <c r="M319" s="5">
        <v>3085162</v>
      </c>
      <c r="N319" s="5">
        <v>3012151</v>
      </c>
      <c r="O319" s="5">
        <v>2856651</v>
      </c>
      <c r="P319" s="5">
        <v>1444327</v>
      </c>
      <c r="Q319" s="5">
        <v>0</v>
      </c>
      <c r="R319" s="5">
        <v>13644065</v>
      </c>
      <c r="Z319" s="4" t="s">
        <v>1384</v>
      </c>
      <c r="AA319" s="5">
        <v>9625170</v>
      </c>
      <c r="AB319" s="5"/>
      <c r="AC319" s="5"/>
      <c r="AD319" s="5"/>
      <c r="AE319" s="5"/>
      <c r="AF319" s="5"/>
      <c r="AG319" s="5">
        <v>9625170</v>
      </c>
    </row>
    <row r="320" spans="9:33" x14ac:dyDescent="0.25">
      <c r="I320" s="27" t="s">
        <v>902</v>
      </c>
      <c r="J320" s="27" t="s">
        <v>56</v>
      </c>
      <c r="K320" t="s">
        <v>1742</v>
      </c>
      <c r="L320" s="26">
        <v>683321</v>
      </c>
      <c r="M320" s="5"/>
      <c r="N320" s="5"/>
      <c r="O320" s="5"/>
      <c r="P320" s="5"/>
      <c r="Q320" s="5"/>
      <c r="R320" s="5">
        <v>683321</v>
      </c>
      <c r="Z320" s="4" t="s">
        <v>10269</v>
      </c>
      <c r="AA320" s="5"/>
      <c r="AB320" s="5"/>
      <c r="AC320" s="5"/>
      <c r="AD320" s="5"/>
      <c r="AE320" s="5">
        <v>15387016</v>
      </c>
      <c r="AF320" s="5"/>
      <c r="AG320" s="5">
        <v>15387016</v>
      </c>
    </row>
    <row r="321" spans="9:33" x14ac:dyDescent="0.25">
      <c r="I321" s="27" t="s">
        <v>902</v>
      </c>
      <c r="J321" s="27" t="s">
        <v>56</v>
      </c>
      <c r="K321" t="s">
        <v>10543</v>
      </c>
      <c r="L321" s="26"/>
      <c r="M321" s="5"/>
      <c r="N321" s="5"/>
      <c r="O321" s="5"/>
      <c r="P321" s="5"/>
      <c r="Q321" s="5">
        <v>4209218</v>
      </c>
      <c r="R321" s="5">
        <v>4209218</v>
      </c>
      <c r="Z321" s="4" t="s">
        <v>4704</v>
      </c>
      <c r="AA321" s="5"/>
      <c r="AB321" s="5"/>
      <c r="AC321" s="5"/>
      <c r="AD321" s="5"/>
      <c r="AE321" s="5">
        <v>50000000</v>
      </c>
      <c r="AF321" s="5">
        <v>50000000</v>
      </c>
      <c r="AG321" s="5">
        <v>100000000</v>
      </c>
    </row>
    <row r="322" spans="9:33" x14ac:dyDescent="0.25">
      <c r="I322" s="27" t="s">
        <v>902</v>
      </c>
      <c r="J322" s="27" t="s">
        <v>56</v>
      </c>
      <c r="K322" t="s">
        <v>1800</v>
      </c>
      <c r="L322" s="26">
        <v>7254777</v>
      </c>
      <c r="M322" s="5"/>
      <c r="N322" s="5">
        <v>23870224</v>
      </c>
      <c r="O322" s="5">
        <v>19411412</v>
      </c>
      <c r="P322" s="5">
        <v>35596959</v>
      </c>
      <c r="Q322" s="5"/>
      <c r="R322" s="5">
        <v>86133372</v>
      </c>
      <c r="Z322" s="4" t="s">
        <v>3136</v>
      </c>
      <c r="AA322" s="5">
        <v>3245774</v>
      </c>
      <c r="AB322" s="5"/>
      <c r="AC322" s="5"/>
      <c r="AD322" s="5"/>
      <c r="AE322" s="5"/>
      <c r="AF322" s="5"/>
      <c r="AG322" s="5">
        <v>3245774</v>
      </c>
    </row>
    <row r="323" spans="9:33" x14ac:dyDescent="0.25">
      <c r="I323" s="27" t="s">
        <v>902</v>
      </c>
      <c r="J323" s="27" t="s">
        <v>56</v>
      </c>
      <c r="K323" t="s">
        <v>2232</v>
      </c>
      <c r="L323" s="26"/>
      <c r="M323" s="5">
        <v>206585</v>
      </c>
      <c r="N323" s="5"/>
      <c r="O323" s="5"/>
      <c r="P323" s="5"/>
      <c r="Q323" s="5"/>
      <c r="R323" s="5">
        <v>206585</v>
      </c>
      <c r="Z323" s="4" t="s">
        <v>10271</v>
      </c>
      <c r="AA323" s="5"/>
      <c r="AB323" s="5"/>
      <c r="AC323" s="5"/>
      <c r="AD323" s="5"/>
      <c r="AE323" s="5">
        <v>96870972</v>
      </c>
      <c r="AF323" s="5"/>
      <c r="AG323" s="5">
        <v>96870972</v>
      </c>
    </row>
    <row r="324" spans="9:33" x14ac:dyDescent="0.25">
      <c r="I324" s="27" t="s">
        <v>902</v>
      </c>
      <c r="J324" s="27" t="s">
        <v>56</v>
      </c>
      <c r="K324" t="s">
        <v>6398</v>
      </c>
      <c r="L324" s="26"/>
      <c r="M324" s="5"/>
      <c r="N324" s="5">
        <v>2529689</v>
      </c>
      <c r="O324" s="5">
        <v>1203220</v>
      </c>
      <c r="P324" s="5">
        <v>2304237</v>
      </c>
      <c r="Q324" s="5"/>
      <c r="R324" s="5">
        <v>6037146</v>
      </c>
      <c r="Z324" s="4" t="s">
        <v>1800</v>
      </c>
      <c r="AA324" s="5">
        <v>87260359</v>
      </c>
      <c r="AB324" s="5"/>
      <c r="AC324" s="5"/>
      <c r="AD324" s="5"/>
      <c r="AE324" s="5"/>
      <c r="AF324" s="5"/>
      <c r="AG324" s="5">
        <v>87260359</v>
      </c>
    </row>
    <row r="325" spans="9:33" x14ac:dyDescent="0.25">
      <c r="I325" s="27" t="s">
        <v>902</v>
      </c>
      <c r="J325" s="27" t="s">
        <v>56</v>
      </c>
      <c r="K325" t="s">
        <v>2322</v>
      </c>
      <c r="L325" s="26">
        <v>206147</v>
      </c>
      <c r="M325" s="5"/>
      <c r="N325" s="5"/>
      <c r="O325" s="5"/>
      <c r="P325" s="5"/>
      <c r="Q325" s="5"/>
      <c r="R325" s="5">
        <v>206147</v>
      </c>
      <c r="Z325" s="4" t="s">
        <v>2232</v>
      </c>
      <c r="AA325" s="5"/>
      <c r="AB325" s="5">
        <v>643590</v>
      </c>
      <c r="AC325" s="5">
        <v>33402390</v>
      </c>
      <c r="AD325" s="5"/>
      <c r="AE325" s="5"/>
      <c r="AF325" s="5"/>
      <c r="AG325" s="5">
        <v>34045980</v>
      </c>
    </row>
    <row r="326" spans="9:33" x14ac:dyDescent="0.25">
      <c r="I326" s="27" t="s">
        <v>902</v>
      </c>
      <c r="J326" s="27" t="s">
        <v>56</v>
      </c>
      <c r="K326" t="s">
        <v>2705</v>
      </c>
      <c r="L326" s="26">
        <v>878981</v>
      </c>
      <c r="M326" s="5">
        <v>341472</v>
      </c>
      <c r="N326" s="5">
        <v>687383</v>
      </c>
      <c r="O326" s="5">
        <v>2987133</v>
      </c>
      <c r="P326" s="5"/>
      <c r="Q326" s="5">
        <v>1552344</v>
      </c>
      <c r="R326" s="5">
        <v>6447313</v>
      </c>
      <c r="Z326" s="4" t="s">
        <v>2235</v>
      </c>
      <c r="AA326" s="5"/>
      <c r="AB326" s="5">
        <v>0</v>
      </c>
      <c r="AC326" s="5">
        <v>0</v>
      </c>
      <c r="AD326" s="5"/>
      <c r="AE326" s="5"/>
      <c r="AF326" s="5"/>
      <c r="AG326" s="5">
        <v>0</v>
      </c>
    </row>
    <row r="327" spans="9:33" x14ac:dyDescent="0.25">
      <c r="I327" s="27" t="s">
        <v>902</v>
      </c>
      <c r="J327" s="27" t="s">
        <v>56</v>
      </c>
      <c r="K327" t="s">
        <v>5947</v>
      </c>
      <c r="L327" s="26"/>
      <c r="M327" s="5"/>
      <c r="N327" s="5"/>
      <c r="O327" s="5"/>
      <c r="P327" s="5"/>
      <c r="Q327" s="5">
        <v>9684816</v>
      </c>
      <c r="R327" s="5">
        <v>9684816</v>
      </c>
      <c r="Z327" s="4" t="s">
        <v>10277</v>
      </c>
      <c r="AA327" s="5"/>
      <c r="AB327" s="5"/>
      <c r="AC327" s="5"/>
      <c r="AD327" s="5"/>
      <c r="AE327" s="5">
        <v>2894969</v>
      </c>
      <c r="AF327" s="5"/>
      <c r="AG327" s="5">
        <v>2894969</v>
      </c>
    </row>
    <row r="328" spans="9:33" x14ac:dyDescent="0.25">
      <c r="I328" s="27" t="s">
        <v>902</v>
      </c>
      <c r="J328" s="27" t="s">
        <v>56</v>
      </c>
      <c r="K328" t="s">
        <v>10025</v>
      </c>
      <c r="L328" s="26"/>
      <c r="M328" s="5"/>
      <c r="N328" s="5"/>
      <c r="O328" s="5"/>
      <c r="P328" s="5">
        <v>4734184</v>
      </c>
      <c r="Q328" s="5"/>
      <c r="R328" s="5">
        <v>4734184</v>
      </c>
      <c r="Z328" s="4" t="s">
        <v>2705</v>
      </c>
      <c r="AA328" s="5">
        <v>879500</v>
      </c>
      <c r="AB328" s="5">
        <v>1120500</v>
      </c>
      <c r="AC328" s="5"/>
      <c r="AD328" s="5"/>
      <c r="AE328" s="5"/>
      <c r="AF328" s="5"/>
      <c r="AG328" s="5">
        <v>2000000</v>
      </c>
    </row>
    <row r="329" spans="9:33" x14ac:dyDescent="0.25">
      <c r="I329" s="27" t="s">
        <v>902</v>
      </c>
      <c r="J329" s="27" t="s">
        <v>56</v>
      </c>
      <c r="K329" t="s">
        <v>4695</v>
      </c>
      <c r="L329" s="26"/>
      <c r="M329" s="5">
        <v>667062</v>
      </c>
      <c r="N329" s="5"/>
      <c r="O329" s="5"/>
      <c r="P329" s="5"/>
      <c r="Q329" s="5"/>
      <c r="R329" s="5">
        <v>667062</v>
      </c>
      <c r="Z329" s="4" t="s">
        <v>5947</v>
      </c>
      <c r="AA329" s="5"/>
      <c r="AB329" s="5"/>
      <c r="AC329" s="5"/>
      <c r="AD329" s="5">
        <v>10000000</v>
      </c>
      <c r="AE329" s="5">
        <v>10000000</v>
      </c>
      <c r="AF329" s="5"/>
      <c r="AG329" s="5">
        <v>20000000</v>
      </c>
    </row>
    <row r="330" spans="9:33" x14ac:dyDescent="0.25">
      <c r="I330" s="27" t="s">
        <v>902</v>
      </c>
      <c r="J330" s="27" t="s">
        <v>56</v>
      </c>
      <c r="K330" t="s">
        <v>6399</v>
      </c>
      <c r="L330" s="26"/>
      <c r="M330" s="5"/>
      <c r="N330" s="5"/>
      <c r="O330" s="5">
        <v>111319</v>
      </c>
      <c r="P330" s="5"/>
      <c r="Q330" s="5"/>
      <c r="R330" s="5">
        <v>111319</v>
      </c>
      <c r="Z330" s="4" t="s">
        <v>10025</v>
      </c>
      <c r="AA330" s="5"/>
      <c r="AB330" s="5"/>
      <c r="AC330" s="5"/>
      <c r="AD330" s="5"/>
      <c r="AE330" s="5"/>
      <c r="AF330" s="5">
        <v>10000000</v>
      </c>
      <c r="AG330" s="5">
        <v>10000000</v>
      </c>
    </row>
    <row r="331" spans="9:33" x14ac:dyDescent="0.25">
      <c r="I331" s="27" t="s">
        <v>902</v>
      </c>
      <c r="J331" s="27" t="s">
        <v>56</v>
      </c>
      <c r="K331" t="s">
        <v>6419</v>
      </c>
      <c r="L331" s="26"/>
      <c r="M331" s="5"/>
      <c r="N331" s="5"/>
      <c r="O331" s="5"/>
      <c r="P331" s="5">
        <v>83429</v>
      </c>
      <c r="Q331" s="5"/>
      <c r="R331" s="5">
        <v>83429</v>
      </c>
      <c r="Z331" s="4" t="s">
        <v>4695</v>
      </c>
      <c r="AA331" s="5"/>
      <c r="AB331" s="5">
        <v>667062</v>
      </c>
      <c r="AC331" s="5">
        <v>444564</v>
      </c>
      <c r="AD331" s="5"/>
      <c r="AE331" s="5"/>
      <c r="AF331" s="5"/>
      <c r="AG331" s="5">
        <v>1111626</v>
      </c>
    </row>
    <row r="332" spans="9:33" x14ac:dyDescent="0.25">
      <c r="I332" s="27" t="s">
        <v>902</v>
      </c>
      <c r="J332" s="27" t="s">
        <v>56</v>
      </c>
      <c r="K332" t="s">
        <v>1017</v>
      </c>
      <c r="L332" s="26">
        <v>-2389825</v>
      </c>
      <c r="M332" s="5"/>
      <c r="N332" s="5"/>
      <c r="O332" s="5"/>
      <c r="P332" s="5"/>
      <c r="Q332" s="5"/>
      <c r="R332" s="5">
        <v>-2389825</v>
      </c>
      <c r="Z332" s="4" t="s">
        <v>6399</v>
      </c>
      <c r="AA332" s="5"/>
      <c r="AB332" s="5"/>
      <c r="AC332" s="5"/>
      <c r="AD332" s="5">
        <v>111319</v>
      </c>
      <c r="AE332" s="5"/>
      <c r="AF332" s="5"/>
      <c r="AG332" s="5">
        <v>111319</v>
      </c>
    </row>
    <row r="333" spans="9:33" x14ac:dyDescent="0.25">
      <c r="I333" s="27" t="s">
        <v>902</v>
      </c>
      <c r="J333" s="27" t="s">
        <v>56</v>
      </c>
      <c r="K333" t="s">
        <v>3145</v>
      </c>
      <c r="L333" s="26">
        <v>201410</v>
      </c>
      <c r="M333" s="5"/>
      <c r="N333" s="5"/>
      <c r="O333" s="5"/>
      <c r="P333" s="5"/>
      <c r="Q333" s="5"/>
      <c r="R333" s="5">
        <v>201410</v>
      </c>
      <c r="Z333" s="4" t="s">
        <v>6419</v>
      </c>
      <c r="AA333" s="5"/>
      <c r="AB333" s="5"/>
      <c r="AC333" s="5"/>
      <c r="AD333" s="5"/>
      <c r="AE333" s="5"/>
      <c r="AF333" s="5">
        <v>9500000</v>
      </c>
      <c r="AG333" s="5">
        <v>9500000</v>
      </c>
    </row>
    <row r="334" spans="9:33" x14ac:dyDescent="0.25">
      <c r="I334" s="27" t="s">
        <v>902</v>
      </c>
      <c r="J334" s="27" t="s">
        <v>56</v>
      </c>
      <c r="K334" t="s">
        <v>6400</v>
      </c>
      <c r="L334" s="26"/>
      <c r="M334" s="5"/>
      <c r="N334" s="5">
        <v>334241</v>
      </c>
      <c r="O334" s="5"/>
      <c r="P334" s="5"/>
      <c r="Q334" s="5"/>
      <c r="R334" s="5">
        <v>334241</v>
      </c>
      <c r="Z334" s="4" t="s">
        <v>12020</v>
      </c>
      <c r="AA334" s="5"/>
      <c r="AB334" s="5"/>
      <c r="AC334" s="5"/>
      <c r="AD334" s="5"/>
      <c r="AE334" s="5"/>
      <c r="AF334" s="5">
        <v>1500000</v>
      </c>
      <c r="AG334" s="5">
        <v>1500000</v>
      </c>
    </row>
    <row r="335" spans="9:33" x14ac:dyDescent="0.25">
      <c r="I335" s="27" t="s">
        <v>902</v>
      </c>
      <c r="J335" s="27" t="s">
        <v>56</v>
      </c>
      <c r="K335" t="s">
        <v>6401</v>
      </c>
      <c r="L335" s="26"/>
      <c r="M335" s="5"/>
      <c r="N335" s="5">
        <v>1446861</v>
      </c>
      <c r="O335" s="5"/>
      <c r="P335" s="5"/>
      <c r="Q335" s="5"/>
      <c r="R335" s="5">
        <v>1446861</v>
      </c>
      <c r="Z335" s="4" t="s">
        <v>12082</v>
      </c>
      <c r="AA335" s="5"/>
      <c r="AB335" s="5"/>
      <c r="AC335" s="5"/>
      <c r="AD335" s="5"/>
      <c r="AE335" s="5"/>
      <c r="AF335" s="5">
        <v>2952397</v>
      </c>
      <c r="AG335" s="5">
        <v>2952397</v>
      </c>
    </row>
    <row r="336" spans="9:33" x14ac:dyDescent="0.25">
      <c r="I336" s="27" t="s">
        <v>902</v>
      </c>
      <c r="J336" s="27" t="s">
        <v>56</v>
      </c>
      <c r="K336" t="s">
        <v>4696</v>
      </c>
      <c r="L336" s="26"/>
      <c r="M336" s="5">
        <v>770298</v>
      </c>
      <c r="N336" s="5"/>
      <c r="O336" s="5"/>
      <c r="P336" s="5"/>
      <c r="Q336" s="5"/>
      <c r="R336" s="5">
        <v>770298</v>
      </c>
      <c r="Z336" s="4" t="s">
        <v>3145</v>
      </c>
      <c r="AA336" s="5">
        <v>201410</v>
      </c>
      <c r="AB336" s="5"/>
      <c r="AC336" s="5"/>
      <c r="AD336" s="5"/>
      <c r="AE336" s="5"/>
      <c r="AF336" s="5"/>
      <c r="AG336" s="5">
        <v>201410</v>
      </c>
    </row>
    <row r="337" spans="9:33" x14ac:dyDescent="0.25">
      <c r="I337" s="27" t="s">
        <v>902</v>
      </c>
      <c r="J337" s="27" t="s">
        <v>56</v>
      </c>
      <c r="K337" t="s">
        <v>1633</v>
      </c>
      <c r="L337" s="26"/>
      <c r="M337" s="5"/>
      <c r="N337" s="5">
        <v>6500445</v>
      </c>
      <c r="O337" s="5">
        <v>-3714540</v>
      </c>
      <c r="P337" s="5"/>
      <c r="Q337" s="5"/>
      <c r="R337" s="5">
        <v>2785905</v>
      </c>
      <c r="Z337" s="4" t="s">
        <v>2317</v>
      </c>
      <c r="AA337" s="5"/>
      <c r="AB337" s="5">
        <v>10000000</v>
      </c>
      <c r="AC337" s="5"/>
      <c r="AD337" s="5"/>
      <c r="AE337" s="5"/>
      <c r="AF337" s="5"/>
      <c r="AG337" s="5">
        <v>10000000</v>
      </c>
    </row>
    <row r="338" spans="9:33" x14ac:dyDescent="0.25">
      <c r="I338" s="27" t="s">
        <v>902</v>
      </c>
      <c r="J338" s="27" t="s">
        <v>56</v>
      </c>
      <c r="K338" t="s">
        <v>2317</v>
      </c>
      <c r="L338" s="26">
        <v>131101</v>
      </c>
      <c r="M338" s="5">
        <v>640260</v>
      </c>
      <c r="N338" s="5">
        <v>947017</v>
      </c>
      <c r="O338" s="5">
        <v>564756</v>
      </c>
      <c r="P338" s="5">
        <v>296889</v>
      </c>
      <c r="Q338" s="5">
        <v>510679</v>
      </c>
      <c r="R338" s="5">
        <v>3090702</v>
      </c>
      <c r="Z338" s="4" t="s">
        <v>9453</v>
      </c>
      <c r="AA338" s="5"/>
      <c r="AB338" s="5"/>
      <c r="AC338" s="5"/>
      <c r="AD338" s="5"/>
      <c r="AE338" s="5"/>
      <c r="AF338" s="5">
        <v>5100000</v>
      </c>
      <c r="AG338" s="5">
        <v>5100000</v>
      </c>
    </row>
    <row r="339" spans="9:33" x14ac:dyDescent="0.25">
      <c r="I339" s="27" t="s">
        <v>902</v>
      </c>
      <c r="J339" s="27" t="s">
        <v>56</v>
      </c>
      <c r="K339" t="s">
        <v>2323</v>
      </c>
      <c r="L339" s="26">
        <v>237999</v>
      </c>
      <c r="M339" s="5"/>
      <c r="N339" s="5"/>
      <c r="O339" s="5"/>
      <c r="P339" s="5"/>
      <c r="Q339" s="5"/>
      <c r="R339" s="5">
        <v>237999</v>
      </c>
      <c r="Z339" s="4" t="s">
        <v>1048</v>
      </c>
      <c r="AA339" s="5"/>
      <c r="AB339" s="5">
        <v>14414291</v>
      </c>
      <c r="AC339" s="5"/>
      <c r="AD339" s="5"/>
      <c r="AE339" s="5"/>
      <c r="AF339" s="5"/>
      <c r="AG339" s="5">
        <v>14414291</v>
      </c>
    </row>
    <row r="340" spans="9:33" x14ac:dyDescent="0.25">
      <c r="I340" s="27" t="s">
        <v>902</v>
      </c>
      <c r="J340" s="27" t="s">
        <v>56</v>
      </c>
      <c r="K340" t="s">
        <v>10537</v>
      </c>
      <c r="L340" s="26"/>
      <c r="M340" s="5"/>
      <c r="N340" s="5"/>
      <c r="O340" s="5"/>
      <c r="P340" s="5">
        <v>-6756854</v>
      </c>
      <c r="Q340" s="5"/>
      <c r="R340" s="5">
        <v>-6756854</v>
      </c>
      <c r="Z340" s="4" t="s">
        <v>1177</v>
      </c>
      <c r="AA340" s="5">
        <v>1251194</v>
      </c>
      <c r="AB340" s="5">
        <v>1251194</v>
      </c>
      <c r="AC340" s="5">
        <v>1251194</v>
      </c>
      <c r="AD340" s="5">
        <v>1587558</v>
      </c>
      <c r="AE340" s="5"/>
      <c r="AF340" s="5"/>
      <c r="AG340" s="5">
        <v>5341140</v>
      </c>
    </row>
    <row r="341" spans="9:33" x14ac:dyDescent="0.25">
      <c r="I341" s="27" t="s">
        <v>902</v>
      </c>
      <c r="J341" s="27" t="s">
        <v>56</v>
      </c>
      <c r="K341" t="s">
        <v>1280</v>
      </c>
      <c r="L341" s="26">
        <v>6820386</v>
      </c>
      <c r="M341" s="5">
        <v>2223540</v>
      </c>
      <c r="N341" s="5">
        <v>2412307</v>
      </c>
      <c r="O341" s="5">
        <v>2905457</v>
      </c>
      <c r="P341" s="5">
        <v>1809421</v>
      </c>
      <c r="Q341" s="5">
        <v>1591939</v>
      </c>
      <c r="R341" s="5">
        <v>17763050</v>
      </c>
      <c r="Z341" s="4" t="s">
        <v>1530</v>
      </c>
      <c r="AA341" s="5">
        <v>1522249</v>
      </c>
      <c r="AB341" s="5"/>
      <c r="AC341" s="5"/>
      <c r="AD341" s="5"/>
      <c r="AE341" s="5"/>
      <c r="AF341" s="5"/>
      <c r="AG341" s="5">
        <v>1522249</v>
      </c>
    </row>
    <row r="342" spans="9:33" x14ac:dyDescent="0.25">
      <c r="I342" s="27" t="s">
        <v>902</v>
      </c>
      <c r="J342" s="27" t="s">
        <v>56</v>
      </c>
      <c r="K342" t="s">
        <v>2702</v>
      </c>
      <c r="L342" s="26"/>
      <c r="M342" s="5"/>
      <c r="N342" s="5">
        <v>17702963</v>
      </c>
      <c r="O342" s="5">
        <v>29711380</v>
      </c>
      <c r="P342" s="5">
        <v>34500980</v>
      </c>
      <c r="Q342" s="5">
        <v>47726397</v>
      </c>
      <c r="R342" s="5">
        <v>129641720</v>
      </c>
      <c r="Z342" s="4" t="s">
        <v>1280</v>
      </c>
      <c r="AA342" s="5">
        <v>4217561</v>
      </c>
      <c r="AB342" s="5">
        <v>9080960</v>
      </c>
      <c r="AC342" s="5"/>
      <c r="AD342" s="5"/>
      <c r="AE342" s="5"/>
      <c r="AF342" s="5"/>
      <c r="AG342" s="5">
        <v>13298521</v>
      </c>
    </row>
    <row r="343" spans="9:33" x14ac:dyDescent="0.25">
      <c r="I343" s="27" t="s">
        <v>902</v>
      </c>
      <c r="J343" s="27" t="s">
        <v>56</v>
      </c>
      <c r="K343" t="s">
        <v>2703</v>
      </c>
      <c r="L343" s="26">
        <v>7527460</v>
      </c>
      <c r="M343" s="5">
        <v>5971462</v>
      </c>
      <c r="N343" s="5">
        <v>7319522</v>
      </c>
      <c r="O343" s="5">
        <v>7004250</v>
      </c>
      <c r="P343" s="5">
        <v>6291744</v>
      </c>
      <c r="Q343" s="5"/>
      <c r="R343" s="5">
        <v>34114438</v>
      </c>
      <c r="Z343" s="4" t="s">
        <v>10496</v>
      </c>
      <c r="AA343" s="5"/>
      <c r="AB343" s="5"/>
      <c r="AC343" s="5"/>
      <c r="AD343" s="5"/>
      <c r="AE343" s="5">
        <v>492797</v>
      </c>
      <c r="AF343" s="5">
        <v>9507203</v>
      </c>
      <c r="AG343" s="5">
        <v>10000000</v>
      </c>
    </row>
    <row r="344" spans="9:33" x14ac:dyDescent="0.25">
      <c r="I344" s="27" t="s">
        <v>902</v>
      </c>
      <c r="J344" s="27" t="s">
        <v>56</v>
      </c>
      <c r="K344" t="s">
        <v>2237</v>
      </c>
      <c r="L344" s="26">
        <v>-1347505</v>
      </c>
      <c r="M344" s="5"/>
      <c r="N344" s="5"/>
      <c r="O344" s="5"/>
      <c r="P344" s="5"/>
      <c r="Q344" s="5"/>
      <c r="R344" s="5">
        <v>-1347505</v>
      </c>
      <c r="Z344" s="4" t="s">
        <v>9544</v>
      </c>
      <c r="AA344" s="5">
        <v>0</v>
      </c>
      <c r="AB344" s="5"/>
      <c r="AC344" s="5"/>
      <c r="AD344" s="5"/>
      <c r="AE344" s="5"/>
      <c r="AF344" s="5"/>
      <c r="AG344" s="5">
        <v>0</v>
      </c>
    </row>
    <row r="345" spans="9:33" x14ac:dyDescent="0.25">
      <c r="I345" s="27" t="s">
        <v>902</v>
      </c>
      <c r="J345" s="27" t="s">
        <v>56</v>
      </c>
      <c r="K345" t="s">
        <v>4697</v>
      </c>
      <c r="L345" s="26"/>
      <c r="M345" s="5">
        <v>821916</v>
      </c>
      <c r="N345" s="5">
        <v>433035</v>
      </c>
      <c r="O345" s="5"/>
      <c r="P345" s="5"/>
      <c r="Q345" s="5"/>
      <c r="R345" s="5">
        <v>1254951</v>
      </c>
      <c r="Z345" s="4" t="s">
        <v>13581</v>
      </c>
      <c r="AA345" s="5"/>
      <c r="AB345" s="5"/>
      <c r="AC345" s="5"/>
      <c r="AD345" s="5"/>
      <c r="AE345" s="5">
        <v>147851155</v>
      </c>
      <c r="AF345" s="5">
        <v>63418250</v>
      </c>
      <c r="AG345" s="5">
        <v>211269405</v>
      </c>
    </row>
    <row r="346" spans="9:33" x14ac:dyDescent="0.25">
      <c r="I346" s="27" t="s">
        <v>902</v>
      </c>
      <c r="J346" s="27" t="s">
        <v>56</v>
      </c>
      <c r="K346" t="s">
        <v>10030</v>
      </c>
      <c r="L346" s="26"/>
      <c r="M346" s="5"/>
      <c r="N346" s="5"/>
      <c r="O346" s="5"/>
      <c r="P346" s="5">
        <v>184553</v>
      </c>
      <c r="Q346" s="5">
        <v>791908</v>
      </c>
      <c r="R346" s="5">
        <v>976461</v>
      </c>
      <c r="Z346" s="4" t="s">
        <v>2702</v>
      </c>
      <c r="AA346" s="5">
        <v>29315763</v>
      </c>
      <c r="AB346" s="5"/>
      <c r="AC346" s="5">
        <v>45581166</v>
      </c>
      <c r="AD346" s="5"/>
      <c r="AE346" s="5">
        <v>34500980</v>
      </c>
      <c r="AF346" s="5">
        <v>76031821</v>
      </c>
      <c r="AG346" s="5">
        <v>185429730</v>
      </c>
    </row>
    <row r="347" spans="9:33" x14ac:dyDescent="0.25">
      <c r="I347" s="27" t="s">
        <v>902</v>
      </c>
      <c r="J347" s="27" t="s">
        <v>56</v>
      </c>
      <c r="K347" t="s">
        <v>10267</v>
      </c>
      <c r="L347" s="26"/>
      <c r="M347" s="5"/>
      <c r="N347" s="5"/>
      <c r="O347" s="5"/>
      <c r="P347" s="5">
        <v>243157</v>
      </c>
      <c r="Q347" s="5"/>
      <c r="R347" s="5">
        <v>243157</v>
      </c>
      <c r="Z347" s="4" t="s">
        <v>6423</v>
      </c>
      <c r="AA347" s="5">
        <v>28947</v>
      </c>
      <c r="AB347" s="5"/>
      <c r="AC347" s="5"/>
      <c r="AD347" s="5"/>
      <c r="AE347" s="5"/>
      <c r="AF347" s="5"/>
      <c r="AG347" s="5">
        <v>28947</v>
      </c>
    </row>
    <row r="348" spans="9:33" x14ac:dyDescent="0.25">
      <c r="I348" s="27" t="s">
        <v>902</v>
      </c>
      <c r="J348" s="27" t="s">
        <v>56</v>
      </c>
      <c r="K348" t="s">
        <v>6402</v>
      </c>
      <c r="L348" s="26"/>
      <c r="M348" s="5"/>
      <c r="N348" s="5"/>
      <c r="O348" s="5">
        <v>60809645</v>
      </c>
      <c r="P348" s="5"/>
      <c r="Q348" s="5"/>
      <c r="R348" s="5">
        <v>60809645</v>
      </c>
      <c r="Z348" s="4" t="s">
        <v>2236</v>
      </c>
      <c r="AA348" s="5">
        <v>350000</v>
      </c>
      <c r="AB348" s="5"/>
      <c r="AC348" s="5"/>
      <c r="AD348" s="5"/>
      <c r="AE348" s="5"/>
      <c r="AF348" s="5"/>
      <c r="AG348" s="5">
        <v>350000</v>
      </c>
    </row>
    <row r="349" spans="9:33" x14ac:dyDescent="0.25">
      <c r="I349" s="27" t="s">
        <v>902</v>
      </c>
      <c r="J349" s="27" t="s">
        <v>56</v>
      </c>
      <c r="K349" t="s">
        <v>6420</v>
      </c>
      <c r="L349" s="26"/>
      <c r="M349" s="5"/>
      <c r="N349" s="5"/>
      <c r="O349" s="5"/>
      <c r="P349" s="5">
        <v>35333781</v>
      </c>
      <c r="Q349" s="5"/>
      <c r="R349" s="5">
        <v>35333781</v>
      </c>
      <c r="Z349" s="4" t="s">
        <v>2703</v>
      </c>
      <c r="AA349" s="5">
        <v>7527460</v>
      </c>
      <c r="AB349" s="5">
        <v>7527460</v>
      </c>
      <c r="AC349" s="5"/>
      <c r="AD349" s="5">
        <v>30109840</v>
      </c>
      <c r="AE349" s="5"/>
      <c r="AF349" s="5"/>
      <c r="AG349" s="5">
        <v>45164760</v>
      </c>
    </row>
    <row r="350" spans="9:33" x14ac:dyDescent="0.25">
      <c r="I350" s="27" t="s">
        <v>902</v>
      </c>
      <c r="J350" s="27" t="s">
        <v>56</v>
      </c>
      <c r="K350" t="s">
        <v>2886</v>
      </c>
      <c r="L350" s="26"/>
      <c r="M350" s="5">
        <v>1140358</v>
      </c>
      <c r="N350" s="5"/>
      <c r="O350" s="5"/>
      <c r="P350" s="5"/>
      <c r="Q350" s="5"/>
      <c r="R350" s="5">
        <v>1140358</v>
      </c>
      <c r="Z350" s="4" t="s">
        <v>2237</v>
      </c>
      <c r="AA350" s="5">
        <v>2000000</v>
      </c>
      <c r="AB350" s="5"/>
      <c r="AC350" s="5"/>
      <c r="AD350" s="5"/>
      <c r="AE350" s="5"/>
      <c r="AF350" s="5"/>
      <c r="AG350" s="5">
        <v>2000000</v>
      </c>
    </row>
    <row r="351" spans="9:33" x14ac:dyDescent="0.25">
      <c r="I351" s="27" t="s">
        <v>902</v>
      </c>
      <c r="J351" s="27" t="s">
        <v>56</v>
      </c>
      <c r="K351" t="s">
        <v>6403</v>
      </c>
      <c r="L351" s="26"/>
      <c r="M351" s="5"/>
      <c r="N351" s="5"/>
      <c r="O351" s="5">
        <v>260481</v>
      </c>
      <c r="P351" s="5">
        <v>99605</v>
      </c>
      <c r="Q351" s="5"/>
      <c r="R351" s="5">
        <v>360086</v>
      </c>
      <c r="Z351" s="4" t="s">
        <v>4697</v>
      </c>
      <c r="AA351" s="5"/>
      <c r="AB351" s="5">
        <v>821916</v>
      </c>
      <c r="AC351" s="5"/>
      <c r="AD351" s="5"/>
      <c r="AE351" s="5"/>
      <c r="AF351" s="5"/>
      <c r="AG351" s="5">
        <v>821916</v>
      </c>
    </row>
    <row r="352" spans="9:33" x14ac:dyDescent="0.25">
      <c r="I352" s="27" t="s">
        <v>902</v>
      </c>
      <c r="J352" s="27" t="s">
        <v>56</v>
      </c>
      <c r="K352" t="s">
        <v>6110</v>
      </c>
      <c r="L352" s="26"/>
      <c r="M352" s="5"/>
      <c r="N352" s="5">
        <v>199039</v>
      </c>
      <c r="O352" s="5"/>
      <c r="P352" s="5"/>
      <c r="Q352" s="5"/>
      <c r="R352" s="5">
        <v>199039</v>
      </c>
      <c r="Z352" s="4" t="s">
        <v>10030</v>
      </c>
      <c r="AA352" s="5"/>
      <c r="AB352" s="5"/>
      <c r="AC352" s="5">
        <v>5000000</v>
      </c>
      <c r="AD352" s="5">
        <v>5000000</v>
      </c>
      <c r="AE352" s="5">
        <v>6018364</v>
      </c>
      <c r="AF352" s="5"/>
      <c r="AG352" s="5">
        <v>16018364</v>
      </c>
    </row>
    <row r="353" spans="9:33" x14ac:dyDescent="0.25">
      <c r="I353" s="27" t="s">
        <v>902</v>
      </c>
      <c r="J353" s="27" t="s">
        <v>56</v>
      </c>
      <c r="K353" t="s">
        <v>10280</v>
      </c>
      <c r="L353" s="26"/>
      <c r="M353" s="5"/>
      <c r="N353" s="5"/>
      <c r="O353" s="5"/>
      <c r="P353" s="5">
        <v>3865871</v>
      </c>
      <c r="Q353" s="5"/>
      <c r="R353" s="5">
        <v>3865871</v>
      </c>
      <c r="Z353" s="4" t="s">
        <v>10267</v>
      </c>
      <c r="AA353" s="5"/>
      <c r="AB353" s="5"/>
      <c r="AC353" s="5"/>
      <c r="AD353" s="5"/>
      <c r="AE353" s="5">
        <v>646261</v>
      </c>
      <c r="AF353" s="5"/>
      <c r="AG353" s="5">
        <v>646261</v>
      </c>
    </row>
    <row r="354" spans="9:33" x14ac:dyDescent="0.25">
      <c r="I354" s="27" t="s">
        <v>902</v>
      </c>
      <c r="J354" s="27" t="s">
        <v>56</v>
      </c>
      <c r="K354" t="s">
        <v>10538</v>
      </c>
      <c r="L354" s="26"/>
      <c r="M354" s="5"/>
      <c r="N354" s="5"/>
      <c r="O354" s="5"/>
      <c r="P354" s="5">
        <v>1399913</v>
      </c>
      <c r="Q354" s="5"/>
      <c r="R354" s="5">
        <v>1399913</v>
      </c>
      <c r="Z354" s="4" t="s">
        <v>9515</v>
      </c>
      <c r="AA354" s="5"/>
      <c r="AB354" s="5"/>
      <c r="AC354" s="5"/>
      <c r="AD354" s="5">
        <v>23705823.399999999</v>
      </c>
      <c r="AE354" s="5"/>
      <c r="AF354" s="5"/>
      <c r="AG354" s="5">
        <v>23705823.399999999</v>
      </c>
    </row>
    <row r="355" spans="9:33" x14ac:dyDescent="0.25">
      <c r="I355" s="27" t="s">
        <v>902</v>
      </c>
      <c r="J355" s="27" t="s">
        <v>56</v>
      </c>
      <c r="K355" t="s">
        <v>1527</v>
      </c>
      <c r="L355" s="26">
        <v>4322455</v>
      </c>
      <c r="M355" s="5"/>
      <c r="N355" s="5">
        <v>871548</v>
      </c>
      <c r="O355" s="5"/>
      <c r="P355" s="5"/>
      <c r="Q355" s="5">
        <v>670076</v>
      </c>
      <c r="R355" s="5">
        <v>5864079</v>
      </c>
      <c r="Z355" s="4" t="s">
        <v>6402</v>
      </c>
      <c r="AA355" s="5"/>
      <c r="AB355" s="5"/>
      <c r="AC355" s="5"/>
      <c r="AD355" s="5">
        <v>5000000</v>
      </c>
      <c r="AE355" s="5">
        <v>5000000</v>
      </c>
      <c r="AF355" s="5">
        <v>5000000</v>
      </c>
      <c r="AG355" s="5">
        <v>15000000</v>
      </c>
    </row>
    <row r="356" spans="9:33" x14ac:dyDescent="0.25">
      <c r="I356" s="27" t="s">
        <v>902</v>
      </c>
      <c r="J356" s="27" t="s">
        <v>56</v>
      </c>
      <c r="K356" t="s">
        <v>10544</v>
      </c>
      <c r="L356" s="26"/>
      <c r="M356" s="5"/>
      <c r="N356" s="5"/>
      <c r="O356" s="5"/>
      <c r="P356" s="5"/>
      <c r="Q356" s="5">
        <v>771756</v>
      </c>
      <c r="R356" s="5">
        <v>771756</v>
      </c>
      <c r="Z356" s="4" t="s">
        <v>6420</v>
      </c>
      <c r="AA356" s="5"/>
      <c r="AB356" s="5"/>
      <c r="AC356" s="5"/>
      <c r="AD356" s="5">
        <v>5000000</v>
      </c>
      <c r="AE356" s="5">
        <v>5000000</v>
      </c>
      <c r="AF356" s="5">
        <v>5000000</v>
      </c>
      <c r="AG356" s="5">
        <v>15000000</v>
      </c>
    </row>
    <row r="357" spans="9:33" x14ac:dyDescent="0.25">
      <c r="I357" s="27" t="s">
        <v>902</v>
      </c>
      <c r="J357" s="27" t="s">
        <v>56</v>
      </c>
      <c r="K357" t="s">
        <v>2701</v>
      </c>
      <c r="L357" s="26"/>
      <c r="M357" s="5">
        <v>6028638</v>
      </c>
      <c r="N357" s="5">
        <v>13887758</v>
      </c>
      <c r="O357" s="5"/>
      <c r="P357" s="5"/>
      <c r="Q357" s="5"/>
      <c r="R357" s="5">
        <v>19916396</v>
      </c>
      <c r="Z357" s="4" t="s">
        <v>2886</v>
      </c>
      <c r="AA357" s="5"/>
      <c r="AB357" s="5">
        <v>936786</v>
      </c>
      <c r="AC357" s="5"/>
      <c r="AD357" s="5"/>
      <c r="AE357" s="5"/>
      <c r="AF357" s="5"/>
      <c r="AG357" s="5">
        <v>936786</v>
      </c>
    </row>
    <row r="358" spans="9:33" x14ac:dyDescent="0.25">
      <c r="I358" s="27" t="s">
        <v>902</v>
      </c>
      <c r="J358" s="27" t="s">
        <v>56</v>
      </c>
      <c r="K358" t="s">
        <v>6404</v>
      </c>
      <c r="L358" s="26"/>
      <c r="M358" s="5"/>
      <c r="N358" s="5"/>
      <c r="O358" s="5">
        <v>8270400</v>
      </c>
      <c r="P358" s="5">
        <v>10241768</v>
      </c>
      <c r="Q358" s="5">
        <v>8543886</v>
      </c>
      <c r="R358" s="5">
        <v>27056054</v>
      </c>
      <c r="Z358" s="4" t="s">
        <v>6403</v>
      </c>
      <c r="AA358" s="5"/>
      <c r="AB358" s="5"/>
      <c r="AC358" s="5">
        <v>260481</v>
      </c>
      <c r="AD358" s="5"/>
      <c r="AE358" s="5"/>
      <c r="AF358" s="5"/>
      <c r="AG358" s="5">
        <v>260481</v>
      </c>
    </row>
    <row r="359" spans="9:33" x14ac:dyDescent="0.25">
      <c r="I359" s="27" t="s">
        <v>902</v>
      </c>
      <c r="J359" s="27" t="s">
        <v>56</v>
      </c>
      <c r="K359" t="s">
        <v>5951</v>
      </c>
      <c r="L359" s="26"/>
      <c r="M359" s="5"/>
      <c r="N359" s="5"/>
      <c r="O359" s="5"/>
      <c r="P359" s="5">
        <v>23624000</v>
      </c>
      <c r="Q359" s="5"/>
      <c r="R359" s="5">
        <v>23624000</v>
      </c>
      <c r="Z359" s="4" t="s">
        <v>6110</v>
      </c>
      <c r="AA359" s="5"/>
      <c r="AB359" s="5">
        <v>361940</v>
      </c>
      <c r="AC359" s="5"/>
      <c r="AD359" s="5"/>
      <c r="AE359" s="5"/>
      <c r="AF359" s="5"/>
      <c r="AG359" s="5">
        <v>361940</v>
      </c>
    </row>
    <row r="360" spans="9:33" x14ac:dyDescent="0.25">
      <c r="I360" s="27" t="s">
        <v>902</v>
      </c>
      <c r="J360" s="27" t="s">
        <v>56</v>
      </c>
      <c r="K360" t="s">
        <v>6405</v>
      </c>
      <c r="L360" s="26"/>
      <c r="M360" s="5"/>
      <c r="N360" s="5"/>
      <c r="O360" s="5">
        <v>753009</v>
      </c>
      <c r="P360" s="5">
        <v>2765285</v>
      </c>
      <c r="Q360" s="5"/>
      <c r="R360" s="5">
        <v>3518294</v>
      </c>
      <c r="Z360" s="4" t="s">
        <v>12083</v>
      </c>
      <c r="AA360" s="5"/>
      <c r="AB360" s="5"/>
      <c r="AC360" s="5"/>
      <c r="AD360" s="5"/>
      <c r="AE360" s="5"/>
      <c r="AF360" s="5">
        <v>300519</v>
      </c>
      <c r="AG360" s="5">
        <v>300519</v>
      </c>
    </row>
    <row r="361" spans="9:33" x14ac:dyDescent="0.25">
      <c r="I361" s="27" t="s">
        <v>902</v>
      </c>
      <c r="J361" s="27" t="s">
        <v>56</v>
      </c>
      <c r="K361" t="s">
        <v>2324</v>
      </c>
      <c r="L361" s="26">
        <v>8069278</v>
      </c>
      <c r="M361" s="5">
        <v>9786446</v>
      </c>
      <c r="N361" s="5">
        <v>9084187</v>
      </c>
      <c r="O361" s="5">
        <v>3474596</v>
      </c>
      <c r="P361" s="5">
        <v>19044181</v>
      </c>
      <c r="Q361" s="5">
        <v>5540913</v>
      </c>
      <c r="R361" s="5">
        <v>54999601</v>
      </c>
      <c r="Z361" s="4" t="s">
        <v>10280</v>
      </c>
      <c r="AA361" s="5"/>
      <c r="AB361" s="5"/>
      <c r="AC361" s="5"/>
      <c r="AD361" s="5"/>
      <c r="AE361" s="5">
        <v>3865871</v>
      </c>
      <c r="AF361" s="5"/>
      <c r="AG361" s="5">
        <v>3865871</v>
      </c>
    </row>
    <row r="362" spans="9:33" x14ac:dyDescent="0.25">
      <c r="I362" s="27" t="s">
        <v>902</v>
      </c>
      <c r="J362" s="27" t="s">
        <v>56</v>
      </c>
      <c r="K362" t="s">
        <v>3448</v>
      </c>
      <c r="L362" s="26">
        <v>337688</v>
      </c>
      <c r="M362" s="5"/>
      <c r="N362" s="5"/>
      <c r="O362" s="5"/>
      <c r="P362" s="5">
        <v>524782</v>
      </c>
      <c r="Q362" s="5"/>
      <c r="R362" s="5">
        <v>862470</v>
      </c>
      <c r="Z362" s="4" t="s">
        <v>12024</v>
      </c>
      <c r="AA362" s="5"/>
      <c r="AB362" s="5"/>
      <c r="AC362" s="5"/>
      <c r="AD362" s="5"/>
      <c r="AE362" s="5"/>
      <c r="AF362" s="5">
        <v>556832</v>
      </c>
      <c r="AG362" s="5">
        <v>556832</v>
      </c>
    </row>
    <row r="363" spans="9:33" x14ac:dyDescent="0.25">
      <c r="I363" s="27" t="s">
        <v>902</v>
      </c>
      <c r="J363" s="27" t="s">
        <v>56</v>
      </c>
      <c r="K363" t="s">
        <v>10539</v>
      </c>
      <c r="L363" s="26"/>
      <c r="M363" s="5"/>
      <c r="N363" s="5"/>
      <c r="O363" s="5"/>
      <c r="P363" s="5">
        <v>361082</v>
      </c>
      <c r="Q363" s="5"/>
      <c r="R363" s="5">
        <v>361082</v>
      </c>
      <c r="Z363" s="4" t="s">
        <v>343</v>
      </c>
      <c r="AA363" s="5"/>
      <c r="AB363" s="5"/>
      <c r="AC363" s="5"/>
      <c r="AD363" s="5">
        <v>20000000</v>
      </c>
      <c r="AE363" s="5"/>
      <c r="AF363" s="5"/>
      <c r="AG363" s="5">
        <v>20000000</v>
      </c>
    </row>
    <row r="364" spans="9:33" x14ac:dyDescent="0.25">
      <c r="I364" s="27" t="s">
        <v>902</v>
      </c>
      <c r="J364" s="27" t="s">
        <v>56</v>
      </c>
      <c r="K364" t="s">
        <v>6406</v>
      </c>
      <c r="L364" s="26"/>
      <c r="M364" s="5"/>
      <c r="N364" s="5"/>
      <c r="O364" s="5">
        <v>4057879</v>
      </c>
      <c r="P364" s="5">
        <v>4945310</v>
      </c>
      <c r="Q364" s="5">
        <v>383771</v>
      </c>
      <c r="R364" s="5">
        <v>9386960</v>
      </c>
      <c r="Z364" s="4" t="s">
        <v>2234</v>
      </c>
      <c r="AA364" s="5">
        <v>5000000</v>
      </c>
      <c r="AB364" s="5"/>
      <c r="AC364" s="5"/>
      <c r="AD364" s="5"/>
      <c r="AE364" s="5"/>
      <c r="AF364" s="5"/>
      <c r="AG364" s="5">
        <v>5000000</v>
      </c>
    </row>
    <row r="365" spans="9:33" x14ac:dyDescent="0.25">
      <c r="I365" s="27" t="s">
        <v>902</v>
      </c>
      <c r="J365" s="27" t="s">
        <v>56</v>
      </c>
      <c r="K365" t="s">
        <v>2318</v>
      </c>
      <c r="L365" s="26">
        <v>5535065</v>
      </c>
      <c r="M365" s="5">
        <v>2704380</v>
      </c>
      <c r="N365" s="5">
        <v>4743044</v>
      </c>
      <c r="O365" s="5">
        <v>669341</v>
      </c>
      <c r="P365" s="5"/>
      <c r="Q365" s="5"/>
      <c r="R365" s="5">
        <v>13651830</v>
      </c>
      <c r="Z365" s="4" t="s">
        <v>1571</v>
      </c>
      <c r="AA365" s="5">
        <v>979349</v>
      </c>
      <c r="AB365" s="5"/>
      <c r="AC365" s="5"/>
      <c r="AD365" s="5"/>
      <c r="AE365" s="5"/>
      <c r="AF365" s="5"/>
      <c r="AG365" s="5">
        <v>979349</v>
      </c>
    </row>
    <row r="366" spans="9:33" x14ac:dyDescent="0.25">
      <c r="I366" s="27" t="s">
        <v>902</v>
      </c>
      <c r="J366" s="27" t="s">
        <v>56</v>
      </c>
      <c r="K366" t="s">
        <v>4698</v>
      </c>
      <c r="L366" s="26"/>
      <c r="M366" s="5">
        <v>192681</v>
      </c>
      <c r="N366" s="5">
        <v>234765</v>
      </c>
      <c r="O366" s="5"/>
      <c r="P366" s="5">
        <v>194583</v>
      </c>
      <c r="Q366" s="5"/>
      <c r="R366" s="5">
        <v>622029</v>
      </c>
      <c r="Z366" s="4" t="s">
        <v>6404</v>
      </c>
      <c r="AA366" s="5"/>
      <c r="AB366" s="5">
        <v>6000000</v>
      </c>
      <c r="AC366" s="5">
        <v>12000000</v>
      </c>
      <c r="AD366" s="5">
        <v>6000000</v>
      </c>
      <c r="AE366" s="5">
        <v>6000000</v>
      </c>
      <c r="AF366" s="5">
        <v>6000000</v>
      </c>
      <c r="AG366" s="5">
        <v>36000000</v>
      </c>
    </row>
    <row r="367" spans="9:33" x14ac:dyDescent="0.25">
      <c r="I367" s="27" t="s">
        <v>902</v>
      </c>
      <c r="J367" s="27" t="s">
        <v>56</v>
      </c>
      <c r="K367" t="s">
        <v>6407</v>
      </c>
      <c r="L367" s="26"/>
      <c r="M367" s="5"/>
      <c r="N367" s="5"/>
      <c r="O367" s="5">
        <v>661373</v>
      </c>
      <c r="P367" s="5"/>
      <c r="Q367" s="5"/>
      <c r="R367" s="5">
        <v>661373</v>
      </c>
      <c r="Z367" s="4" t="s">
        <v>5951</v>
      </c>
      <c r="AA367" s="5"/>
      <c r="AB367" s="5"/>
      <c r="AC367" s="5"/>
      <c r="AD367" s="5"/>
      <c r="AE367" s="5">
        <v>10000000</v>
      </c>
      <c r="AF367" s="5">
        <v>10000000</v>
      </c>
      <c r="AG367" s="5">
        <v>20000000</v>
      </c>
    </row>
    <row r="368" spans="9:33" x14ac:dyDescent="0.25">
      <c r="I368" s="27" t="s">
        <v>902</v>
      </c>
      <c r="J368" s="27" t="s">
        <v>56</v>
      </c>
      <c r="K368" t="s">
        <v>2325</v>
      </c>
      <c r="L368" s="26">
        <v>6968284</v>
      </c>
      <c r="M368" s="5">
        <v>9288441</v>
      </c>
      <c r="N368" s="5">
        <v>13906427</v>
      </c>
      <c r="O368" s="5"/>
      <c r="P368" s="5">
        <v>8542192</v>
      </c>
      <c r="Q368" s="5"/>
      <c r="R368" s="5">
        <v>38705344</v>
      </c>
      <c r="Z368" s="4" t="s">
        <v>6405</v>
      </c>
      <c r="AA368" s="5"/>
      <c r="AB368" s="5"/>
      <c r="AC368" s="5"/>
      <c r="AD368" s="5">
        <v>753009</v>
      </c>
      <c r="AE368" s="5"/>
      <c r="AF368" s="5">
        <v>2259770</v>
      </c>
      <c r="AG368" s="5">
        <v>3012779</v>
      </c>
    </row>
    <row r="369" spans="9:33" x14ac:dyDescent="0.25">
      <c r="I369" s="27" t="s">
        <v>902</v>
      </c>
      <c r="J369" s="27" t="s">
        <v>56</v>
      </c>
      <c r="K369" t="s">
        <v>2326</v>
      </c>
      <c r="L369" s="26">
        <v>28907646</v>
      </c>
      <c r="M369" s="5">
        <v>0</v>
      </c>
      <c r="N369" s="5">
        <v>11516990</v>
      </c>
      <c r="O369" s="5"/>
      <c r="P369" s="5"/>
      <c r="Q369" s="5"/>
      <c r="R369" s="5">
        <v>40424636</v>
      </c>
      <c r="Z369" s="4" t="s">
        <v>1178</v>
      </c>
      <c r="AA369" s="5">
        <v>20692354</v>
      </c>
      <c r="AB369" s="5">
        <v>37710067</v>
      </c>
      <c r="AC369" s="5"/>
      <c r="AD369" s="5"/>
      <c r="AE369" s="5"/>
      <c r="AF369" s="5"/>
      <c r="AG369" s="5">
        <v>58402421</v>
      </c>
    </row>
    <row r="370" spans="9:33" x14ac:dyDescent="0.25">
      <c r="I370" s="27" t="s">
        <v>902</v>
      </c>
      <c r="J370" s="27" t="s">
        <v>56</v>
      </c>
      <c r="K370" t="s">
        <v>5958</v>
      </c>
      <c r="L370" s="26"/>
      <c r="M370" s="5"/>
      <c r="N370" s="5"/>
      <c r="O370" s="5"/>
      <c r="P370" s="5">
        <v>1406014</v>
      </c>
      <c r="Q370" s="5"/>
      <c r="R370" s="5">
        <v>1406014</v>
      </c>
      <c r="Z370" s="4" t="s">
        <v>10276</v>
      </c>
      <c r="AA370" s="5"/>
      <c r="AB370" s="5"/>
      <c r="AC370" s="5"/>
      <c r="AD370" s="5"/>
      <c r="AE370" s="5">
        <v>16859360</v>
      </c>
      <c r="AF370" s="5"/>
      <c r="AG370" s="5">
        <v>16859360</v>
      </c>
    </row>
    <row r="371" spans="9:33" x14ac:dyDescent="0.25">
      <c r="I371" s="27" t="s">
        <v>902</v>
      </c>
      <c r="J371" s="27" t="s">
        <v>56</v>
      </c>
      <c r="K371" t="s">
        <v>6408</v>
      </c>
      <c r="L371" s="26"/>
      <c r="M371" s="5"/>
      <c r="N371" s="5"/>
      <c r="O371" s="5">
        <v>677309</v>
      </c>
      <c r="P371" s="5"/>
      <c r="Q371" s="5"/>
      <c r="R371" s="5">
        <v>677309</v>
      </c>
      <c r="Z371" s="4" t="s">
        <v>10032</v>
      </c>
      <c r="AA371" s="5"/>
      <c r="AB371" s="5"/>
      <c r="AC371" s="5"/>
      <c r="AD371" s="5">
        <v>1000000</v>
      </c>
      <c r="AE371" s="5">
        <v>1000000</v>
      </c>
      <c r="AF371" s="5"/>
      <c r="AG371" s="5">
        <v>2000000</v>
      </c>
    </row>
    <row r="372" spans="9:33" x14ac:dyDescent="0.25">
      <c r="I372" s="27" t="s">
        <v>902</v>
      </c>
      <c r="J372" s="27" t="s">
        <v>56</v>
      </c>
      <c r="K372" t="s">
        <v>4699</v>
      </c>
      <c r="L372" s="26"/>
      <c r="M372" s="5">
        <v>1329949</v>
      </c>
      <c r="N372" s="5"/>
      <c r="O372" s="5"/>
      <c r="P372" s="5"/>
      <c r="Q372" s="5"/>
      <c r="R372" s="5">
        <v>1329949</v>
      </c>
      <c r="Z372" s="4" t="s">
        <v>2318</v>
      </c>
      <c r="AA372" s="5">
        <v>5000000</v>
      </c>
      <c r="AB372" s="5">
        <v>20000000</v>
      </c>
      <c r="AC372" s="5"/>
      <c r="AD372" s="5"/>
      <c r="AE372" s="5"/>
      <c r="AF372" s="5"/>
      <c r="AG372" s="5">
        <v>25000000</v>
      </c>
    </row>
    <row r="373" spans="9:33" x14ac:dyDescent="0.25">
      <c r="I373" s="27" t="s">
        <v>902</v>
      </c>
      <c r="J373" s="27" t="s">
        <v>56</v>
      </c>
      <c r="K373" t="s">
        <v>4700</v>
      </c>
      <c r="L373" s="26"/>
      <c r="M373" s="5">
        <v>1394354</v>
      </c>
      <c r="N373" s="5">
        <v>1980977</v>
      </c>
      <c r="O373" s="5">
        <v>393636</v>
      </c>
      <c r="P373" s="5"/>
      <c r="Q373" s="5">
        <v>1152052</v>
      </c>
      <c r="R373" s="5">
        <v>4921019</v>
      </c>
      <c r="Z373" s="4" t="s">
        <v>10272</v>
      </c>
      <c r="AA373" s="5"/>
      <c r="AB373" s="5"/>
      <c r="AC373" s="5"/>
      <c r="AD373" s="5"/>
      <c r="AE373" s="5">
        <v>2574780</v>
      </c>
      <c r="AF373" s="5"/>
      <c r="AG373" s="5">
        <v>2574780</v>
      </c>
    </row>
    <row r="374" spans="9:33" x14ac:dyDescent="0.25">
      <c r="I374" s="27" t="s">
        <v>902</v>
      </c>
      <c r="J374" s="27" t="s">
        <v>56</v>
      </c>
      <c r="K374" t="s">
        <v>6409</v>
      </c>
      <c r="L374" s="26"/>
      <c r="M374" s="5"/>
      <c r="N374" s="5"/>
      <c r="O374" s="5">
        <v>12305115</v>
      </c>
      <c r="P374" s="5"/>
      <c r="Q374" s="5">
        <v>8971714</v>
      </c>
      <c r="R374" s="5">
        <v>21276829</v>
      </c>
      <c r="Z374" s="4" t="s">
        <v>9451</v>
      </c>
      <c r="AA374" s="5"/>
      <c r="AB374" s="5"/>
      <c r="AC374" s="5"/>
      <c r="AD374" s="5"/>
      <c r="AE374" s="5"/>
      <c r="AF374" s="5">
        <v>4770000</v>
      </c>
      <c r="AG374" s="5">
        <v>4770000</v>
      </c>
    </row>
    <row r="375" spans="9:33" x14ac:dyDescent="0.25">
      <c r="I375" s="27" t="s">
        <v>902</v>
      </c>
      <c r="J375" s="27" t="s">
        <v>56</v>
      </c>
      <c r="K375" t="s">
        <v>6410</v>
      </c>
      <c r="L375" s="26"/>
      <c r="M375" s="5"/>
      <c r="N375" s="5"/>
      <c r="O375" s="5">
        <v>8337792</v>
      </c>
      <c r="P375" s="5"/>
      <c r="Q375" s="5">
        <v>276905</v>
      </c>
      <c r="R375" s="5">
        <v>8614697</v>
      </c>
      <c r="Z375" s="4" t="s">
        <v>3286</v>
      </c>
      <c r="AA375" s="5">
        <v>10000000</v>
      </c>
      <c r="AB375" s="5"/>
      <c r="AC375" s="5"/>
      <c r="AD375" s="5"/>
      <c r="AE375" s="5"/>
      <c r="AF375" s="5"/>
      <c r="AG375" s="5">
        <v>10000000</v>
      </c>
    </row>
    <row r="376" spans="9:33" x14ac:dyDescent="0.25">
      <c r="I376" s="27" t="s">
        <v>902</v>
      </c>
      <c r="J376" s="27" t="s">
        <v>56</v>
      </c>
      <c r="K376" t="s">
        <v>9870</v>
      </c>
      <c r="L376" s="26"/>
      <c r="M376" s="5"/>
      <c r="N376" s="5"/>
      <c r="O376" s="5"/>
      <c r="P376" s="5">
        <v>495843</v>
      </c>
      <c r="Q376" s="5"/>
      <c r="R376" s="5">
        <v>495843</v>
      </c>
      <c r="Z376" s="4" t="s">
        <v>2326</v>
      </c>
      <c r="AA376" s="5">
        <v>28000000</v>
      </c>
      <c r="AB376" s="5"/>
      <c r="AC376" s="5"/>
      <c r="AD376" s="5"/>
      <c r="AE376" s="5"/>
      <c r="AF376" s="5"/>
      <c r="AG376" s="5">
        <v>28000000</v>
      </c>
    </row>
    <row r="377" spans="9:33" x14ac:dyDescent="0.25">
      <c r="I377" s="27" t="s">
        <v>902</v>
      </c>
      <c r="J377" s="27" t="s">
        <v>56</v>
      </c>
      <c r="K377" t="s">
        <v>336</v>
      </c>
      <c r="L377" s="26"/>
      <c r="M377" s="5">
        <v>1660734</v>
      </c>
      <c r="N377" s="5">
        <v>6084124</v>
      </c>
      <c r="O377" s="5"/>
      <c r="P377" s="5">
        <v>6121019</v>
      </c>
      <c r="Q377" s="5">
        <v>1676639</v>
      </c>
      <c r="R377" s="5">
        <v>15542516</v>
      </c>
      <c r="Z377" s="4" t="s">
        <v>5958</v>
      </c>
      <c r="AA377" s="5"/>
      <c r="AB377" s="5"/>
      <c r="AC377" s="5"/>
      <c r="AD377" s="5"/>
      <c r="AE377" s="5">
        <v>1000000</v>
      </c>
      <c r="AF377" s="5">
        <v>1000000</v>
      </c>
      <c r="AG377" s="5">
        <v>2000000</v>
      </c>
    </row>
    <row r="378" spans="9:33" x14ac:dyDescent="0.25">
      <c r="I378" s="27" t="s">
        <v>902</v>
      </c>
      <c r="J378" s="27" t="s">
        <v>56</v>
      </c>
      <c r="K378" t="s">
        <v>6411</v>
      </c>
      <c r="L378" s="26"/>
      <c r="M378" s="5"/>
      <c r="N378" s="5"/>
      <c r="O378" s="5">
        <v>59760</v>
      </c>
      <c r="P378" s="5"/>
      <c r="Q378" s="5"/>
      <c r="R378" s="5">
        <v>59760</v>
      </c>
      <c r="Z378" s="4" t="s">
        <v>6408</v>
      </c>
      <c r="AA378" s="5"/>
      <c r="AB378" s="5"/>
      <c r="AC378" s="5"/>
      <c r="AD378" s="5">
        <v>1100000</v>
      </c>
      <c r="AE378" s="5"/>
      <c r="AF378" s="5"/>
      <c r="AG378" s="5">
        <v>1100000</v>
      </c>
    </row>
    <row r="379" spans="9:33" x14ac:dyDescent="0.25">
      <c r="I379" s="27" t="s">
        <v>902</v>
      </c>
      <c r="J379" s="27" t="s">
        <v>56</v>
      </c>
      <c r="K379" t="s">
        <v>10540</v>
      </c>
      <c r="L379" s="26"/>
      <c r="M379" s="5"/>
      <c r="N379" s="5"/>
      <c r="O379" s="5"/>
      <c r="P379" s="5">
        <v>5010543</v>
      </c>
      <c r="Q379" s="5"/>
      <c r="R379" s="5">
        <v>5010543</v>
      </c>
      <c r="Z379" s="4" t="s">
        <v>4699</v>
      </c>
      <c r="AA379" s="5"/>
      <c r="AB379" s="5">
        <v>1329949</v>
      </c>
      <c r="AC379" s="5"/>
      <c r="AD379" s="5"/>
      <c r="AE379" s="5"/>
      <c r="AF379" s="5"/>
      <c r="AG379" s="5">
        <v>1329949</v>
      </c>
    </row>
    <row r="380" spans="9:33" x14ac:dyDescent="0.25">
      <c r="I380" s="27" t="s">
        <v>902</v>
      </c>
      <c r="J380" s="27" t="s">
        <v>56</v>
      </c>
      <c r="K380" t="s">
        <v>3500</v>
      </c>
      <c r="L380" s="26">
        <v>5086915</v>
      </c>
      <c r="M380" s="5">
        <v>5454707</v>
      </c>
      <c r="N380" s="5">
        <v>5137258</v>
      </c>
      <c r="O380" s="5">
        <v>5810628</v>
      </c>
      <c r="P380" s="5"/>
      <c r="Q380" s="5"/>
      <c r="R380" s="5">
        <v>21489508</v>
      </c>
      <c r="Z380" s="4" t="s">
        <v>4700</v>
      </c>
      <c r="AA380" s="5"/>
      <c r="AB380" s="5">
        <v>1394354</v>
      </c>
      <c r="AC380" s="5"/>
      <c r="AD380" s="5"/>
      <c r="AE380" s="5"/>
      <c r="AF380" s="5"/>
      <c r="AG380" s="5">
        <v>1394354</v>
      </c>
    </row>
    <row r="381" spans="9:33" x14ac:dyDescent="0.25">
      <c r="I381" s="27" t="s">
        <v>902</v>
      </c>
      <c r="J381" s="27" t="s">
        <v>56</v>
      </c>
      <c r="K381" t="s">
        <v>12080</v>
      </c>
      <c r="L381" s="26"/>
      <c r="M381" s="5"/>
      <c r="N381" s="5"/>
      <c r="O381" s="5"/>
      <c r="P381" s="5"/>
      <c r="Q381" s="5">
        <v>160572</v>
      </c>
      <c r="R381" s="5">
        <v>160572</v>
      </c>
      <c r="Z381" s="4" t="s">
        <v>9469</v>
      </c>
      <c r="AA381" s="5"/>
      <c r="AB381" s="5"/>
      <c r="AC381" s="5"/>
      <c r="AD381" s="5"/>
      <c r="AE381" s="5">
        <v>400000</v>
      </c>
      <c r="AF381" s="5"/>
      <c r="AG381" s="5">
        <v>400000</v>
      </c>
    </row>
    <row r="382" spans="9:33" x14ac:dyDescent="0.25">
      <c r="I382" s="27" t="s">
        <v>902</v>
      </c>
      <c r="J382" s="27" t="s">
        <v>56</v>
      </c>
      <c r="K382" t="s">
        <v>1347</v>
      </c>
      <c r="L382" s="26">
        <v>582677</v>
      </c>
      <c r="M382" s="5"/>
      <c r="N382" s="5">
        <v>1262089</v>
      </c>
      <c r="O382" s="5">
        <v>764961</v>
      </c>
      <c r="P382" s="5">
        <v>1155462</v>
      </c>
      <c r="Q382" s="5">
        <v>502896</v>
      </c>
      <c r="R382" s="5">
        <v>4268085</v>
      </c>
      <c r="Z382" s="4" t="s">
        <v>6409</v>
      </c>
      <c r="AA382" s="5"/>
      <c r="AB382" s="5"/>
      <c r="AC382" s="5">
        <v>1200000</v>
      </c>
      <c r="AD382" s="5"/>
      <c r="AE382" s="5"/>
      <c r="AF382" s="5"/>
      <c r="AG382" s="5">
        <v>1200000</v>
      </c>
    </row>
    <row r="383" spans="9:33" x14ac:dyDescent="0.25">
      <c r="I383" s="27" t="s">
        <v>902</v>
      </c>
      <c r="J383" s="27" t="s">
        <v>56</v>
      </c>
      <c r="K383" t="s">
        <v>6412</v>
      </c>
      <c r="L383" s="26"/>
      <c r="M383" s="5"/>
      <c r="N383" s="5">
        <v>72000</v>
      </c>
      <c r="O383" s="5"/>
      <c r="P383" s="5"/>
      <c r="Q383" s="5"/>
      <c r="R383" s="5">
        <v>72000</v>
      </c>
      <c r="Z383" s="4" t="s">
        <v>6410</v>
      </c>
      <c r="AA383" s="5"/>
      <c r="AB383" s="5"/>
      <c r="AC383" s="5">
        <v>8337792</v>
      </c>
      <c r="AD383" s="5"/>
      <c r="AE383" s="5"/>
      <c r="AF383" s="5"/>
      <c r="AG383" s="5">
        <v>8337792</v>
      </c>
    </row>
    <row r="384" spans="9:33" x14ac:dyDescent="0.25">
      <c r="I384" s="27" t="s">
        <v>902</v>
      </c>
      <c r="J384" s="27" t="s">
        <v>56</v>
      </c>
      <c r="K384" t="s">
        <v>4701</v>
      </c>
      <c r="L384" s="26"/>
      <c r="M384" s="5">
        <v>349752</v>
      </c>
      <c r="N384" s="5">
        <v>382481</v>
      </c>
      <c r="O384" s="5"/>
      <c r="P384" s="5"/>
      <c r="Q384" s="5"/>
      <c r="R384" s="5">
        <v>732233</v>
      </c>
      <c r="Z384" s="4" t="s">
        <v>9870</v>
      </c>
      <c r="AA384" s="5"/>
      <c r="AB384" s="5"/>
      <c r="AC384" s="5"/>
      <c r="AD384" s="5">
        <v>495843</v>
      </c>
      <c r="AE384" s="5"/>
      <c r="AF384" s="5"/>
      <c r="AG384" s="5">
        <v>495843</v>
      </c>
    </row>
    <row r="385" spans="9:33" x14ac:dyDescent="0.25">
      <c r="I385" s="27" t="s">
        <v>902</v>
      </c>
      <c r="J385" s="27" t="s">
        <v>56</v>
      </c>
      <c r="K385" t="s">
        <v>1080</v>
      </c>
      <c r="L385" s="26">
        <v>630929</v>
      </c>
      <c r="M385" s="5"/>
      <c r="N385" s="5"/>
      <c r="O385" s="5"/>
      <c r="P385" s="5"/>
      <c r="Q385" s="5"/>
      <c r="R385" s="5">
        <v>630929</v>
      </c>
      <c r="Z385" s="4" t="s">
        <v>10494</v>
      </c>
      <c r="AA385" s="5"/>
      <c r="AB385" s="5"/>
      <c r="AC385" s="5"/>
      <c r="AD385" s="5"/>
      <c r="AE385" s="5">
        <v>1211740</v>
      </c>
      <c r="AF385" s="5">
        <v>1211740</v>
      </c>
      <c r="AG385" s="5">
        <v>2423480</v>
      </c>
    </row>
    <row r="386" spans="9:33" x14ac:dyDescent="0.25">
      <c r="I386" s="27" t="s">
        <v>902</v>
      </c>
      <c r="J386" s="27" t="s">
        <v>56</v>
      </c>
      <c r="K386" t="s">
        <v>1417</v>
      </c>
      <c r="L386" s="26">
        <v>2530671</v>
      </c>
      <c r="M386" s="5">
        <v>2664939</v>
      </c>
      <c r="N386" s="5"/>
      <c r="O386" s="5">
        <v>3094337</v>
      </c>
      <c r="P386" s="5">
        <v>1941818</v>
      </c>
      <c r="Q386" s="5">
        <v>588855</v>
      </c>
      <c r="R386" s="5">
        <v>10820620</v>
      </c>
      <c r="Z386" s="4" t="s">
        <v>12022</v>
      </c>
      <c r="AA386" s="5"/>
      <c r="AB386" s="5"/>
      <c r="AC386" s="5"/>
      <c r="AD386" s="5"/>
      <c r="AE386" s="5"/>
      <c r="AF386" s="5">
        <v>3000000</v>
      </c>
      <c r="AG386" s="5">
        <v>3000000</v>
      </c>
    </row>
    <row r="387" spans="9:33" x14ac:dyDescent="0.25">
      <c r="I387" s="27" t="s">
        <v>902</v>
      </c>
      <c r="J387" s="27" t="s">
        <v>56</v>
      </c>
      <c r="K387" t="s">
        <v>3501</v>
      </c>
      <c r="L387" s="26">
        <v>373443</v>
      </c>
      <c r="M387" s="5">
        <v>584341</v>
      </c>
      <c r="N387" s="5"/>
      <c r="O387" s="5">
        <v>1054962</v>
      </c>
      <c r="P387" s="5"/>
      <c r="Q387" s="5">
        <v>212637</v>
      </c>
      <c r="R387" s="5">
        <v>2225383</v>
      </c>
      <c r="Z387" s="4" t="s">
        <v>336</v>
      </c>
      <c r="AA387" s="5">
        <v>109137460</v>
      </c>
      <c r="AB387" s="5">
        <v>135457951</v>
      </c>
      <c r="AC387" s="5"/>
      <c r="AD387" s="5"/>
      <c r="AE387" s="5"/>
      <c r="AF387" s="5"/>
      <c r="AG387" s="5">
        <v>244595411</v>
      </c>
    </row>
    <row r="388" spans="9:33" x14ac:dyDescent="0.25">
      <c r="I388" s="27" t="s">
        <v>902</v>
      </c>
      <c r="J388" s="27" t="s">
        <v>56</v>
      </c>
      <c r="K388" t="s">
        <v>2176</v>
      </c>
      <c r="L388" s="26">
        <v>1057202</v>
      </c>
      <c r="M388" s="5">
        <v>1523390</v>
      </c>
      <c r="N388" s="5"/>
      <c r="O388" s="5">
        <v>2368081</v>
      </c>
      <c r="P388" s="5">
        <v>2053486</v>
      </c>
      <c r="Q388" s="5">
        <v>2176056</v>
      </c>
      <c r="R388" s="5">
        <v>9178215</v>
      </c>
      <c r="Z388" s="4" t="s">
        <v>10540</v>
      </c>
      <c r="AA388" s="5"/>
      <c r="AB388" s="5"/>
      <c r="AC388" s="5"/>
      <c r="AD388" s="5"/>
      <c r="AE388" s="5">
        <v>33094020</v>
      </c>
      <c r="AF388" s="5"/>
      <c r="AG388" s="5">
        <v>33094020</v>
      </c>
    </row>
    <row r="389" spans="9:33" x14ac:dyDescent="0.25">
      <c r="I389" s="27" t="s">
        <v>902</v>
      </c>
      <c r="J389" s="27" t="s">
        <v>56</v>
      </c>
      <c r="K389" t="s">
        <v>1534</v>
      </c>
      <c r="L389" s="26">
        <v>781317</v>
      </c>
      <c r="M389" s="5"/>
      <c r="N389" s="5"/>
      <c r="O389" s="5"/>
      <c r="P389" s="5"/>
      <c r="Q389" s="5">
        <v>1248769</v>
      </c>
      <c r="R389" s="5">
        <v>2030086</v>
      </c>
      <c r="Z389" s="4" t="s">
        <v>2704</v>
      </c>
      <c r="AA389" s="5">
        <v>5086915</v>
      </c>
      <c r="AB389" s="5">
        <v>5086915</v>
      </c>
      <c r="AC389" s="5">
        <v>5086915</v>
      </c>
      <c r="AD389" s="5">
        <v>5086915</v>
      </c>
      <c r="AE389" s="5"/>
      <c r="AF389" s="5"/>
      <c r="AG389" s="5">
        <v>20347660</v>
      </c>
    </row>
    <row r="390" spans="9:33" x14ac:dyDescent="0.25">
      <c r="I390" s="27" t="s">
        <v>902</v>
      </c>
      <c r="J390" s="27" t="s">
        <v>56</v>
      </c>
      <c r="K390" t="s">
        <v>1746</v>
      </c>
      <c r="L390" s="26">
        <v>268826</v>
      </c>
      <c r="M390" s="5"/>
      <c r="N390" s="5">
        <v>783533</v>
      </c>
      <c r="O390" s="5"/>
      <c r="P390" s="5"/>
      <c r="Q390" s="5"/>
      <c r="R390" s="5">
        <v>1052359</v>
      </c>
      <c r="Z390" s="4" t="s">
        <v>9485</v>
      </c>
      <c r="AA390" s="5"/>
      <c r="AB390" s="5"/>
      <c r="AC390" s="5"/>
      <c r="AD390" s="5">
        <v>79710</v>
      </c>
      <c r="AE390" s="5"/>
      <c r="AF390" s="5"/>
      <c r="AG390" s="5">
        <v>79710</v>
      </c>
    </row>
    <row r="391" spans="9:33" x14ac:dyDescent="0.25">
      <c r="I391" s="27" t="s">
        <v>902</v>
      </c>
      <c r="J391" s="27" t="s">
        <v>56</v>
      </c>
      <c r="K391" t="s">
        <v>3320</v>
      </c>
      <c r="L391" s="26"/>
      <c r="M391" s="5"/>
      <c r="N391" s="5"/>
      <c r="O391" s="5"/>
      <c r="P391" s="5"/>
      <c r="Q391" s="5">
        <v>2493095</v>
      </c>
      <c r="R391" s="5">
        <v>2493095</v>
      </c>
      <c r="Z391" s="4" t="s">
        <v>1469</v>
      </c>
      <c r="AA391" s="5">
        <v>348820</v>
      </c>
      <c r="AB391" s="5"/>
      <c r="AC391" s="5"/>
      <c r="AD391" s="5"/>
      <c r="AE391" s="5"/>
      <c r="AF391" s="5"/>
      <c r="AG391" s="5">
        <v>348820</v>
      </c>
    </row>
    <row r="392" spans="9:33" x14ac:dyDescent="0.25">
      <c r="I392" s="27" t="s">
        <v>902</v>
      </c>
      <c r="J392" s="27" t="s">
        <v>56</v>
      </c>
      <c r="K392" t="s">
        <v>1425</v>
      </c>
      <c r="L392" s="26">
        <v>12693148</v>
      </c>
      <c r="M392" s="5">
        <v>11706066</v>
      </c>
      <c r="N392" s="5">
        <v>10837211</v>
      </c>
      <c r="O392" s="5"/>
      <c r="P392" s="5">
        <v>23589723</v>
      </c>
      <c r="Q392" s="5">
        <v>9414896</v>
      </c>
      <c r="R392" s="5">
        <v>68241044</v>
      </c>
      <c r="Z392" s="4" t="s">
        <v>3320</v>
      </c>
      <c r="AA392" s="5">
        <v>5000000</v>
      </c>
      <c r="AB392" s="5"/>
      <c r="AC392" s="5"/>
      <c r="AD392" s="5"/>
      <c r="AE392" s="5"/>
      <c r="AF392" s="5"/>
      <c r="AG392" s="5">
        <v>5000000</v>
      </c>
    </row>
    <row r="393" spans="9:33" x14ac:dyDescent="0.25">
      <c r="I393" s="27" t="s">
        <v>902</v>
      </c>
      <c r="J393" s="27" t="s">
        <v>56</v>
      </c>
      <c r="K393" t="s">
        <v>1226</v>
      </c>
      <c r="L393" s="26">
        <v>5699770</v>
      </c>
      <c r="M393" s="5">
        <v>3614741</v>
      </c>
      <c r="N393" s="5">
        <v>3404586</v>
      </c>
      <c r="O393" s="5">
        <v>6554361</v>
      </c>
      <c r="P393" s="5">
        <v>5446216</v>
      </c>
      <c r="Q393" s="5">
        <v>6715384</v>
      </c>
      <c r="R393" s="5">
        <v>31435058</v>
      </c>
      <c r="Z393" s="4" t="s">
        <v>1261</v>
      </c>
      <c r="AA393" s="5">
        <v>14312689</v>
      </c>
      <c r="AB393" s="5"/>
      <c r="AC393" s="5"/>
      <c r="AD393" s="5">
        <v>17000000</v>
      </c>
      <c r="AE393" s="5"/>
      <c r="AF393" s="5"/>
      <c r="AG393" s="5">
        <v>31312689</v>
      </c>
    </row>
    <row r="394" spans="9:33" x14ac:dyDescent="0.25">
      <c r="I394" s="27" t="s">
        <v>902</v>
      </c>
      <c r="J394" s="27" t="s">
        <v>56</v>
      </c>
      <c r="K394" t="s">
        <v>1228</v>
      </c>
      <c r="L394" s="26">
        <v>8251523</v>
      </c>
      <c r="M394" s="5">
        <v>11931338</v>
      </c>
      <c r="N394" s="5">
        <v>9324386</v>
      </c>
      <c r="O394" s="5">
        <v>7931511</v>
      </c>
      <c r="P394" s="5">
        <v>10495874</v>
      </c>
      <c r="Q394" s="5"/>
      <c r="R394" s="5">
        <v>47934632</v>
      </c>
      <c r="Z394" s="4" t="s">
        <v>10017</v>
      </c>
      <c r="AA394" s="5"/>
      <c r="AB394" s="5"/>
      <c r="AC394" s="5"/>
      <c r="AD394" s="5">
        <v>11244114</v>
      </c>
      <c r="AE394" s="5">
        <v>8000000</v>
      </c>
      <c r="AF394" s="5">
        <v>8000000</v>
      </c>
      <c r="AG394" s="5">
        <v>27244114</v>
      </c>
    </row>
    <row r="395" spans="9:33" x14ac:dyDescent="0.25">
      <c r="I395" s="27" t="s">
        <v>902</v>
      </c>
      <c r="J395" s="27" t="s">
        <v>56</v>
      </c>
      <c r="K395" t="s">
        <v>1227</v>
      </c>
      <c r="L395" s="26">
        <v>3162114</v>
      </c>
      <c r="M395" s="5">
        <v>3945129</v>
      </c>
      <c r="N395" s="5">
        <v>4154109</v>
      </c>
      <c r="O395" s="5">
        <v>4379402</v>
      </c>
      <c r="P395" s="5">
        <v>6615554</v>
      </c>
      <c r="Q395" s="5">
        <v>4118601</v>
      </c>
      <c r="R395" s="5">
        <v>26374909</v>
      </c>
      <c r="Z395" s="4" t="s">
        <v>3235</v>
      </c>
      <c r="AA395" s="5">
        <v>178931</v>
      </c>
      <c r="AB395" s="5"/>
      <c r="AC395" s="5"/>
      <c r="AD395" s="5"/>
      <c r="AE395" s="5"/>
      <c r="AF395" s="5"/>
      <c r="AG395" s="5">
        <v>178931</v>
      </c>
    </row>
    <row r="396" spans="9:33" x14ac:dyDescent="0.25">
      <c r="I396" s="27" t="s">
        <v>902</v>
      </c>
      <c r="J396" s="27" t="s">
        <v>56</v>
      </c>
      <c r="K396" t="s">
        <v>1224</v>
      </c>
      <c r="L396" s="26">
        <v>6219015</v>
      </c>
      <c r="M396" s="5"/>
      <c r="N396" s="5">
        <v>5865544</v>
      </c>
      <c r="O396" s="5">
        <v>4706237</v>
      </c>
      <c r="P396" s="5">
        <v>5722344</v>
      </c>
      <c r="Q396" s="5">
        <v>11948585</v>
      </c>
      <c r="R396" s="5">
        <v>34461725</v>
      </c>
      <c r="Z396" s="4" t="s">
        <v>6413</v>
      </c>
      <c r="AA396" s="5"/>
      <c r="AB396" s="5"/>
      <c r="AC396" s="5"/>
      <c r="AD396" s="5">
        <v>800000</v>
      </c>
      <c r="AE396" s="5"/>
      <c r="AF396" s="5"/>
      <c r="AG396" s="5">
        <v>800000</v>
      </c>
    </row>
    <row r="397" spans="9:33" x14ac:dyDescent="0.25">
      <c r="I397" s="27" t="s">
        <v>902</v>
      </c>
      <c r="J397" s="27" t="s">
        <v>56</v>
      </c>
      <c r="K397" t="s">
        <v>3235</v>
      </c>
      <c r="L397" s="26">
        <v>178931</v>
      </c>
      <c r="M397" s="5"/>
      <c r="N397" s="5"/>
      <c r="O397" s="5"/>
      <c r="P397" s="5"/>
      <c r="Q397" s="5"/>
      <c r="R397" s="5">
        <v>178931</v>
      </c>
      <c r="Z397" s="4" t="s">
        <v>5943</v>
      </c>
      <c r="AA397" s="5"/>
      <c r="AB397" s="5"/>
      <c r="AC397" s="5">
        <v>700000</v>
      </c>
      <c r="AD397" s="5">
        <v>700000</v>
      </c>
      <c r="AE397" s="5">
        <v>700000</v>
      </c>
      <c r="AF397" s="5">
        <v>700000</v>
      </c>
      <c r="AG397" s="5">
        <v>2800000</v>
      </c>
    </row>
    <row r="398" spans="9:33" x14ac:dyDescent="0.25">
      <c r="I398" s="27" t="s">
        <v>902</v>
      </c>
      <c r="J398" s="27" t="s">
        <v>56</v>
      </c>
      <c r="K398" t="s">
        <v>6413</v>
      </c>
      <c r="L398" s="26"/>
      <c r="M398" s="5"/>
      <c r="N398" s="5"/>
      <c r="O398" s="5">
        <v>569737</v>
      </c>
      <c r="P398" s="5"/>
      <c r="Q398" s="5"/>
      <c r="R398" s="5">
        <v>569737</v>
      </c>
      <c r="Z398" s="4" t="s">
        <v>6414</v>
      </c>
      <c r="AA398" s="5"/>
      <c r="AB398" s="5"/>
      <c r="AC398" s="5">
        <v>1326729</v>
      </c>
      <c r="AD398" s="5"/>
      <c r="AE398" s="5"/>
      <c r="AF398" s="5"/>
      <c r="AG398" s="5">
        <v>1326729</v>
      </c>
    </row>
    <row r="399" spans="9:33" x14ac:dyDescent="0.25">
      <c r="I399" s="27" t="s">
        <v>902</v>
      </c>
      <c r="J399" s="27" t="s">
        <v>56</v>
      </c>
      <c r="K399" t="s">
        <v>5943</v>
      </c>
      <c r="L399" s="26"/>
      <c r="M399" s="5"/>
      <c r="N399" s="5"/>
      <c r="O399" s="5">
        <v>2119580</v>
      </c>
      <c r="P399" s="5"/>
      <c r="Q399" s="5">
        <v>1899776</v>
      </c>
      <c r="R399" s="5">
        <v>4019356</v>
      </c>
      <c r="Z399" s="4" t="s">
        <v>6415</v>
      </c>
      <c r="AA399" s="5"/>
      <c r="AB399" s="5"/>
      <c r="AC399" s="5"/>
      <c r="AD399" s="5">
        <v>139677</v>
      </c>
      <c r="AE399" s="5"/>
      <c r="AF399" s="5"/>
      <c r="AG399" s="5">
        <v>139677</v>
      </c>
    </row>
    <row r="400" spans="9:33" x14ac:dyDescent="0.25">
      <c r="I400" s="27" t="s">
        <v>902</v>
      </c>
      <c r="J400" s="27" t="s">
        <v>56</v>
      </c>
      <c r="K400" t="s">
        <v>6414</v>
      </c>
      <c r="L400" s="26"/>
      <c r="M400" s="5"/>
      <c r="N400" s="5">
        <v>1326729</v>
      </c>
      <c r="O400" s="5"/>
      <c r="P400" s="5"/>
      <c r="Q400" s="5"/>
      <c r="R400" s="5">
        <v>1326729</v>
      </c>
      <c r="Z400" s="4" t="s">
        <v>9551</v>
      </c>
      <c r="AA400" s="5"/>
      <c r="AB400" s="5"/>
      <c r="AC400" s="5"/>
      <c r="AD400" s="5">
        <v>199738</v>
      </c>
      <c r="AE400" s="5"/>
      <c r="AF400" s="5"/>
      <c r="AG400" s="5">
        <v>199738</v>
      </c>
    </row>
    <row r="401" spans="9:33" x14ac:dyDescent="0.25">
      <c r="I401" s="27" t="s">
        <v>902</v>
      </c>
      <c r="J401" s="27" t="s">
        <v>56</v>
      </c>
      <c r="K401" t="s">
        <v>6415</v>
      </c>
      <c r="L401" s="26"/>
      <c r="M401" s="5"/>
      <c r="N401" s="5"/>
      <c r="O401" s="5">
        <v>139677</v>
      </c>
      <c r="P401" s="5">
        <v>140607</v>
      </c>
      <c r="Q401" s="5"/>
      <c r="R401" s="5">
        <v>280284</v>
      </c>
      <c r="Z401" s="4" t="s">
        <v>12007</v>
      </c>
      <c r="AA401" s="5"/>
      <c r="AB401" s="5"/>
      <c r="AC401" s="5"/>
      <c r="AD401" s="5"/>
      <c r="AE401" s="5">
        <v>1000000</v>
      </c>
      <c r="AF401" s="5">
        <v>3000000</v>
      </c>
      <c r="AG401" s="5">
        <v>4000000</v>
      </c>
    </row>
    <row r="402" spans="9:33" x14ac:dyDescent="0.25">
      <c r="I402" s="27" t="s">
        <v>902</v>
      </c>
      <c r="J402" s="27" t="s">
        <v>56</v>
      </c>
      <c r="K402" t="s">
        <v>1625</v>
      </c>
      <c r="L402" s="26">
        <v>2827844</v>
      </c>
      <c r="M402" s="5">
        <v>10939780</v>
      </c>
      <c r="N402" s="5">
        <v>4386518</v>
      </c>
      <c r="O402" s="5"/>
      <c r="P402" s="5">
        <v>5526643</v>
      </c>
      <c r="Q402" s="5">
        <v>4661909</v>
      </c>
      <c r="R402" s="5">
        <v>28342694</v>
      </c>
      <c r="Z402" s="4" t="s">
        <v>3261</v>
      </c>
      <c r="AA402" s="5">
        <v>4285037</v>
      </c>
      <c r="AB402" s="5"/>
      <c r="AC402" s="5"/>
      <c r="AD402" s="5"/>
      <c r="AE402" s="5"/>
      <c r="AF402" s="5"/>
      <c r="AG402" s="5">
        <v>4285037</v>
      </c>
    </row>
    <row r="403" spans="9:33" x14ac:dyDescent="0.25">
      <c r="I403" s="27" t="s">
        <v>902</v>
      </c>
      <c r="J403" s="27" t="s">
        <v>56</v>
      </c>
      <c r="K403" t="s">
        <v>1577</v>
      </c>
      <c r="L403" s="26">
        <v>767103</v>
      </c>
      <c r="M403" s="5">
        <v>107262</v>
      </c>
      <c r="N403" s="5"/>
      <c r="O403" s="5"/>
      <c r="P403" s="5">
        <v>265497</v>
      </c>
      <c r="Q403" s="5">
        <v>254787</v>
      </c>
      <c r="R403" s="5">
        <v>1394649</v>
      </c>
      <c r="Z403" s="4" t="s">
        <v>3325</v>
      </c>
      <c r="AA403" s="5">
        <v>0</v>
      </c>
      <c r="AB403" s="5"/>
      <c r="AC403" s="5"/>
      <c r="AD403" s="5"/>
      <c r="AE403" s="5"/>
      <c r="AF403" s="5"/>
      <c r="AG403" s="5">
        <v>0</v>
      </c>
    </row>
    <row r="404" spans="9:33" x14ac:dyDescent="0.25">
      <c r="I404" s="27" t="s">
        <v>902</v>
      </c>
      <c r="J404" s="27" t="s">
        <v>56</v>
      </c>
      <c r="K404" t="s">
        <v>10541</v>
      </c>
      <c r="L404" s="26"/>
      <c r="M404" s="5"/>
      <c r="N404" s="5"/>
      <c r="O404" s="5"/>
      <c r="P404" s="5">
        <v>84500</v>
      </c>
      <c r="Q404" s="5">
        <v>170650</v>
      </c>
      <c r="R404" s="5">
        <v>255150</v>
      </c>
      <c r="Z404" s="4" t="s">
        <v>1613</v>
      </c>
      <c r="AA404" s="5">
        <v>18608182</v>
      </c>
      <c r="AB404" s="5"/>
      <c r="AC404" s="5"/>
      <c r="AD404" s="5"/>
      <c r="AE404" s="5"/>
      <c r="AF404" s="5"/>
      <c r="AG404" s="5">
        <v>18608182</v>
      </c>
    </row>
    <row r="405" spans="9:33" x14ac:dyDescent="0.25">
      <c r="I405" s="27" t="s">
        <v>902</v>
      </c>
      <c r="J405" s="27" t="s">
        <v>56</v>
      </c>
      <c r="K405" t="s">
        <v>1613</v>
      </c>
      <c r="L405" s="26">
        <v>477530</v>
      </c>
      <c r="M405" s="5"/>
      <c r="N405" s="5"/>
      <c r="O405" s="5">
        <v>1074551</v>
      </c>
      <c r="P405" s="5">
        <v>869605</v>
      </c>
      <c r="Q405" s="5">
        <v>714748</v>
      </c>
      <c r="R405" s="5">
        <v>3136434</v>
      </c>
      <c r="Z405" s="4" t="s">
        <v>2707</v>
      </c>
      <c r="AA405" s="5">
        <v>11244114</v>
      </c>
      <c r="AB405" s="5">
        <v>50000000</v>
      </c>
      <c r="AC405" s="5"/>
      <c r="AD405" s="5"/>
      <c r="AE405" s="5"/>
      <c r="AF405" s="5"/>
      <c r="AG405" s="5">
        <v>61244114</v>
      </c>
    </row>
    <row r="406" spans="9:33" x14ac:dyDescent="0.25">
      <c r="I406" s="27" t="s">
        <v>902</v>
      </c>
      <c r="J406" s="27" t="s">
        <v>56</v>
      </c>
      <c r="K406" t="s">
        <v>1626</v>
      </c>
      <c r="L406" s="26">
        <v>1001145</v>
      </c>
      <c r="M406" s="5">
        <v>262060</v>
      </c>
      <c r="N406" s="5">
        <v>899268</v>
      </c>
      <c r="O406" s="5"/>
      <c r="P406" s="5"/>
      <c r="Q406" s="5"/>
      <c r="R406" s="5">
        <v>2162473</v>
      </c>
      <c r="Z406" s="4" t="s">
        <v>3070</v>
      </c>
      <c r="AA406" s="5">
        <v>9000000</v>
      </c>
      <c r="AB406" s="5"/>
      <c r="AC406" s="5"/>
      <c r="AD406" s="5"/>
      <c r="AE406" s="5"/>
      <c r="AF406" s="5"/>
      <c r="AG406" s="5">
        <v>9000000</v>
      </c>
    </row>
    <row r="407" spans="9:33" x14ac:dyDescent="0.25">
      <c r="I407" s="27" t="s">
        <v>902</v>
      </c>
      <c r="J407" s="27" t="s">
        <v>56</v>
      </c>
      <c r="K407" t="s">
        <v>2327</v>
      </c>
      <c r="L407" s="26">
        <v>4285037</v>
      </c>
      <c r="M407" s="5">
        <v>3609356</v>
      </c>
      <c r="N407" s="5">
        <v>2844013</v>
      </c>
      <c r="O407" s="5">
        <v>3677590</v>
      </c>
      <c r="P407" s="5">
        <v>8973891</v>
      </c>
      <c r="Q407" s="5"/>
      <c r="R407" s="5">
        <v>23389887</v>
      </c>
      <c r="Z407" s="4" t="s">
        <v>3335</v>
      </c>
      <c r="AA407" s="5">
        <v>15185632</v>
      </c>
      <c r="AB407" s="5"/>
      <c r="AC407" s="5"/>
      <c r="AD407" s="5"/>
      <c r="AE407" s="5"/>
      <c r="AF407" s="5"/>
      <c r="AG407" s="5">
        <v>15185632</v>
      </c>
    </row>
    <row r="408" spans="9:33" x14ac:dyDescent="0.25">
      <c r="I408" s="27" t="s">
        <v>902</v>
      </c>
      <c r="J408" s="27" t="s">
        <v>56</v>
      </c>
      <c r="K408" t="s">
        <v>1456</v>
      </c>
      <c r="L408" s="26">
        <v>1283213</v>
      </c>
      <c r="M408" s="5">
        <v>2092510</v>
      </c>
      <c r="N408" s="5">
        <v>2260108</v>
      </c>
      <c r="O408" s="5">
        <v>1338682</v>
      </c>
      <c r="P408" s="5">
        <v>1348039</v>
      </c>
      <c r="Q408" s="5">
        <v>3070168</v>
      </c>
      <c r="R408" s="5">
        <v>11392720</v>
      </c>
      <c r="Z408" s="4" t="s">
        <v>118</v>
      </c>
      <c r="AA408" s="5">
        <v>10000000</v>
      </c>
      <c r="AB408" s="5">
        <v>10000000</v>
      </c>
      <c r="AC408" s="5">
        <v>10000000</v>
      </c>
      <c r="AD408" s="5">
        <v>10000000</v>
      </c>
      <c r="AE408" s="5">
        <v>10000000</v>
      </c>
      <c r="AF408" s="5">
        <v>10000000</v>
      </c>
      <c r="AG408" s="5">
        <v>60000000</v>
      </c>
    </row>
    <row r="409" spans="9:33" x14ac:dyDescent="0.25">
      <c r="I409" s="27" t="s">
        <v>902</v>
      </c>
      <c r="J409" s="27" t="s">
        <v>56</v>
      </c>
      <c r="K409" t="s">
        <v>2319</v>
      </c>
      <c r="L409" s="26">
        <v>3442801</v>
      </c>
      <c r="M409" s="5">
        <v>2568983</v>
      </c>
      <c r="N409" s="5">
        <v>950996</v>
      </c>
      <c r="O409" s="5">
        <v>2714217</v>
      </c>
      <c r="P409" s="5">
        <v>986623</v>
      </c>
      <c r="Q409" s="5">
        <v>89344</v>
      </c>
      <c r="R409" s="5">
        <v>10752964</v>
      </c>
      <c r="Z409" s="4" t="s">
        <v>11899</v>
      </c>
      <c r="AA409" s="5"/>
      <c r="AB409" s="5"/>
      <c r="AC409" s="5"/>
      <c r="AD409" s="5"/>
      <c r="AE409" s="5">
        <v>120361</v>
      </c>
      <c r="AF409" s="5"/>
      <c r="AG409" s="5">
        <v>120361</v>
      </c>
    </row>
    <row r="410" spans="9:33" x14ac:dyDescent="0.25">
      <c r="I410" s="27" t="s">
        <v>902</v>
      </c>
      <c r="J410" s="27" t="s">
        <v>56</v>
      </c>
      <c r="K410" t="s">
        <v>4702</v>
      </c>
      <c r="L410" s="26"/>
      <c r="M410" s="5">
        <v>0</v>
      </c>
      <c r="N410" s="5"/>
      <c r="O410" s="5"/>
      <c r="P410" s="5"/>
      <c r="Q410" s="5"/>
      <c r="R410" s="5">
        <v>0</v>
      </c>
      <c r="Z410" s="4" t="s">
        <v>10274</v>
      </c>
      <c r="AA410" s="5"/>
      <c r="AB410" s="5"/>
      <c r="AC410" s="5"/>
      <c r="AD410" s="5"/>
      <c r="AE410" s="5">
        <v>14561522</v>
      </c>
      <c r="AF410" s="5"/>
      <c r="AG410" s="5">
        <v>14561522</v>
      </c>
    </row>
    <row r="411" spans="9:33" x14ac:dyDescent="0.25">
      <c r="I411" s="27" t="s">
        <v>902</v>
      </c>
      <c r="J411" s="27" t="s">
        <v>56</v>
      </c>
      <c r="K411" t="s">
        <v>1783</v>
      </c>
      <c r="L411" s="26"/>
      <c r="M411" s="5">
        <v>0</v>
      </c>
      <c r="N411" s="5"/>
      <c r="O411" s="5"/>
      <c r="P411" s="5"/>
      <c r="Q411" s="5"/>
      <c r="R411" s="5">
        <v>0</v>
      </c>
      <c r="Z411" s="4" t="s">
        <v>1160</v>
      </c>
      <c r="AA411" s="5">
        <v>6000000</v>
      </c>
      <c r="AB411" s="5">
        <v>3000000</v>
      </c>
      <c r="AC411" s="5"/>
      <c r="AD411" s="5"/>
      <c r="AE411" s="5"/>
      <c r="AF411" s="5"/>
      <c r="AG411" s="5">
        <v>9000000</v>
      </c>
    </row>
    <row r="412" spans="9:33" x14ac:dyDescent="0.25">
      <c r="I412" s="27" t="s">
        <v>902</v>
      </c>
      <c r="J412" s="27" t="s">
        <v>56</v>
      </c>
      <c r="K412" t="s">
        <v>2707</v>
      </c>
      <c r="L412" s="26">
        <v>11244114</v>
      </c>
      <c r="M412" s="5">
        <v>10799137</v>
      </c>
      <c r="N412" s="5">
        <v>10973264</v>
      </c>
      <c r="O412" s="5">
        <v>10720212</v>
      </c>
      <c r="P412" s="5"/>
      <c r="Q412" s="5"/>
      <c r="R412" s="5">
        <v>43736727</v>
      </c>
      <c r="Z412" s="4" t="s">
        <v>2219</v>
      </c>
      <c r="AA412" s="5">
        <v>5797007</v>
      </c>
      <c r="AB412" s="5"/>
      <c r="AC412" s="5"/>
      <c r="AD412" s="5"/>
      <c r="AE412" s="5"/>
      <c r="AF412" s="5"/>
      <c r="AG412" s="5">
        <v>5797007</v>
      </c>
    </row>
    <row r="413" spans="9:33" x14ac:dyDescent="0.25">
      <c r="I413" s="27" t="s">
        <v>902</v>
      </c>
      <c r="J413" s="27" t="s">
        <v>56</v>
      </c>
      <c r="K413" t="s">
        <v>3070</v>
      </c>
      <c r="L413" s="26">
        <v>8641411</v>
      </c>
      <c r="M413" s="5">
        <v>8990186</v>
      </c>
      <c r="N413" s="5">
        <v>5639196</v>
      </c>
      <c r="O413" s="5">
        <v>4598945</v>
      </c>
      <c r="P413" s="5">
        <v>15309896</v>
      </c>
      <c r="Q413" s="5"/>
      <c r="R413" s="5">
        <v>43179634</v>
      </c>
      <c r="Z413" s="4" t="s">
        <v>10542</v>
      </c>
      <c r="AA413" s="5"/>
      <c r="AB413" s="5"/>
      <c r="AC413" s="5"/>
      <c r="AD413" s="5"/>
      <c r="AE413" s="5">
        <v>64058608</v>
      </c>
      <c r="AF413" s="5"/>
      <c r="AG413" s="5">
        <v>64058608</v>
      </c>
    </row>
    <row r="414" spans="9:33" x14ac:dyDescent="0.25">
      <c r="I414" s="27" t="s">
        <v>902</v>
      </c>
      <c r="J414" s="27" t="s">
        <v>56</v>
      </c>
      <c r="K414" t="s">
        <v>118</v>
      </c>
      <c r="L414" s="26">
        <v>5098065</v>
      </c>
      <c r="M414" s="5">
        <v>8554998</v>
      </c>
      <c r="N414" s="5">
        <v>11403690</v>
      </c>
      <c r="O414" s="5">
        <v>1406413</v>
      </c>
      <c r="P414" s="5">
        <v>9471825</v>
      </c>
      <c r="Q414" s="5">
        <v>11958942</v>
      </c>
      <c r="R414" s="5">
        <v>47893933</v>
      </c>
      <c r="Z414" s="4" t="s">
        <v>13591</v>
      </c>
      <c r="AA414" s="5"/>
      <c r="AB414" s="5"/>
      <c r="AC414" s="5"/>
      <c r="AD414" s="5">
        <v>119446492</v>
      </c>
      <c r="AE414" s="5">
        <v>128137810</v>
      </c>
      <c r="AF414" s="5">
        <v>107257823</v>
      </c>
      <c r="AG414" s="5">
        <v>354842125</v>
      </c>
    </row>
    <row r="415" spans="9:33" x14ac:dyDescent="0.25">
      <c r="I415" s="27" t="s">
        <v>902</v>
      </c>
      <c r="J415" s="27" t="s">
        <v>56</v>
      </c>
      <c r="K415" t="s">
        <v>317</v>
      </c>
      <c r="L415" s="26">
        <v>2490041</v>
      </c>
      <c r="M415" s="5"/>
      <c r="N415" s="5">
        <v>1613113</v>
      </c>
      <c r="O415" s="5"/>
      <c r="P415" s="5">
        <v>1195621</v>
      </c>
      <c r="Q415" s="5">
        <v>897061</v>
      </c>
      <c r="R415" s="5">
        <v>6195836</v>
      </c>
      <c r="Z415" s="4" t="s">
        <v>2233</v>
      </c>
      <c r="AA415" s="5">
        <v>120000000</v>
      </c>
      <c r="AB415" s="5">
        <v>120000000</v>
      </c>
      <c r="AC415" s="5">
        <v>120000000</v>
      </c>
      <c r="AD415" s="5">
        <v>-2849288</v>
      </c>
      <c r="AE415" s="5"/>
      <c r="AF415" s="5"/>
      <c r="AG415" s="5">
        <v>357150712</v>
      </c>
    </row>
    <row r="416" spans="9:33" x14ac:dyDescent="0.25">
      <c r="I416" s="27" t="s">
        <v>902</v>
      </c>
      <c r="J416" s="27" t="s">
        <v>56</v>
      </c>
      <c r="K416" t="s">
        <v>314</v>
      </c>
      <c r="L416" s="26">
        <v>6515771</v>
      </c>
      <c r="M416" s="5">
        <v>6881534</v>
      </c>
      <c r="N416" s="5">
        <v>6557496</v>
      </c>
      <c r="O416" s="5">
        <v>6673488</v>
      </c>
      <c r="P416" s="5">
        <v>6621905</v>
      </c>
      <c r="Q416" s="5">
        <v>6974447</v>
      </c>
      <c r="R416" s="5">
        <v>40224641</v>
      </c>
      <c r="Z416" s="4" t="s">
        <v>1281</v>
      </c>
      <c r="AA416" s="5">
        <v>40826147</v>
      </c>
      <c r="AB416" s="5"/>
      <c r="AC416" s="5"/>
      <c r="AD416" s="5"/>
      <c r="AE416" s="5"/>
      <c r="AF416" s="5"/>
      <c r="AG416" s="5">
        <v>40826147</v>
      </c>
    </row>
    <row r="417" spans="9:33" x14ac:dyDescent="0.25">
      <c r="I417" s="27" t="s">
        <v>902</v>
      </c>
      <c r="J417" s="27" t="s">
        <v>56</v>
      </c>
      <c r="K417" t="s">
        <v>846</v>
      </c>
      <c r="L417" s="26">
        <v>7157031</v>
      </c>
      <c r="M417" s="5">
        <v>6522359</v>
      </c>
      <c r="N417" s="5">
        <v>6739208</v>
      </c>
      <c r="O417" s="5">
        <v>6468701</v>
      </c>
      <c r="P417" s="5">
        <v>6276414</v>
      </c>
      <c r="Q417" s="5">
        <v>6318218</v>
      </c>
      <c r="R417" s="5">
        <v>39481931</v>
      </c>
      <c r="Z417" s="4" t="s">
        <v>614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</row>
    <row r="418" spans="9:33" x14ac:dyDescent="0.25">
      <c r="I418" s="27" t="s">
        <v>902</v>
      </c>
      <c r="J418" s="27" t="s">
        <v>56</v>
      </c>
      <c r="K418" t="s">
        <v>3454</v>
      </c>
      <c r="L418" s="26">
        <v>1898135</v>
      </c>
      <c r="M418" s="5">
        <v>572959</v>
      </c>
      <c r="N418" s="5">
        <v>518472</v>
      </c>
      <c r="O418" s="5">
        <v>776117</v>
      </c>
      <c r="P418" s="5">
        <v>789566</v>
      </c>
      <c r="Q418" s="5">
        <v>899933</v>
      </c>
      <c r="R418" s="5">
        <v>5455182</v>
      </c>
      <c r="Z418" s="4" t="s">
        <v>10289</v>
      </c>
      <c r="AA418" s="5"/>
      <c r="AB418" s="5"/>
      <c r="AC418" s="5"/>
      <c r="AD418" s="5"/>
      <c r="AE418" s="5">
        <v>381285</v>
      </c>
      <c r="AF418" s="5"/>
      <c r="AG418" s="5">
        <v>381285</v>
      </c>
    </row>
    <row r="419" spans="9:33" x14ac:dyDescent="0.25">
      <c r="I419" s="27" t="s">
        <v>902</v>
      </c>
      <c r="J419" s="27" t="s">
        <v>56</v>
      </c>
      <c r="K419" t="s">
        <v>10274</v>
      </c>
      <c r="L419" s="26"/>
      <c r="M419" s="5"/>
      <c r="N419" s="5"/>
      <c r="O419" s="5"/>
      <c r="P419" s="5">
        <v>4865043</v>
      </c>
      <c r="Q419" s="5">
        <v>3423075</v>
      </c>
      <c r="R419" s="5">
        <v>8288118</v>
      </c>
      <c r="Z419" s="4" t="s">
        <v>0</v>
      </c>
      <c r="AA419" s="5">
        <v>842635563</v>
      </c>
      <c r="AB419" s="5">
        <v>592333115</v>
      </c>
      <c r="AC419" s="5">
        <v>354793861</v>
      </c>
      <c r="AD419" s="5">
        <v>427074732.39999998</v>
      </c>
      <c r="AE419" s="5">
        <v>892309408</v>
      </c>
      <c r="AF419" s="5">
        <v>486320169</v>
      </c>
      <c r="AG419" s="5">
        <v>3595466848.4000001</v>
      </c>
    </row>
    <row r="420" spans="9:33" x14ac:dyDescent="0.25">
      <c r="I420" s="27" t="s">
        <v>902</v>
      </c>
      <c r="J420" s="27" t="s">
        <v>56</v>
      </c>
      <c r="K420" t="s">
        <v>2328</v>
      </c>
      <c r="L420" s="26">
        <v>4409633</v>
      </c>
      <c r="M420" s="5">
        <v>3450073</v>
      </c>
      <c r="N420" s="5">
        <v>4548143</v>
      </c>
      <c r="O420" s="5">
        <v>4416606</v>
      </c>
      <c r="P420" s="5"/>
      <c r="Q420" s="5"/>
      <c r="R420" s="5">
        <v>16824455</v>
      </c>
    </row>
    <row r="421" spans="9:33" x14ac:dyDescent="0.25">
      <c r="I421" s="27" t="s">
        <v>902</v>
      </c>
      <c r="J421" s="27" t="s">
        <v>56</v>
      </c>
      <c r="K421" t="s">
        <v>4703</v>
      </c>
      <c r="L421" s="26"/>
      <c r="M421" s="5">
        <v>164780</v>
      </c>
      <c r="N421" s="5"/>
      <c r="O421" s="5">
        <v>165343</v>
      </c>
      <c r="P421" s="5"/>
      <c r="Q421" s="5"/>
      <c r="R421" s="5">
        <v>330123</v>
      </c>
    </row>
    <row r="422" spans="9:33" x14ac:dyDescent="0.25">
      <c r="I422" s="27" t="s">
        <v>902</v>
      </c>
      <c r="J422" s="27" t="s">
        <v>56</v>
      </c>
      <c r="K422" t="s">
        <v>2423</v>
      </c>
      <c r="L422" s="26">
        <v>8683738</v>
      </c>
      <c r="M422" s="5">
        <v>5732597</v>
      </c>
      <c r="N422" s="5"/>
      <c r="O422" s="5">
        <v>11561754</v>
      </c>
      <c r="P422" s="5">
        <v>5160795</v>
      </c>
      <c r="Q422" s="5">
        <v>3299619</v>
      </c>
      <c r="R422" s="5">
        <v>34438503</v>
      </c>
    </row>
    <row r="423" spans="9:33" x14ac:dyDescent="0.25">
      <c r="I423" s="27" t="s">
        <v>902</v>
      </c>
      <c r="J423" s="27" t="s">
        <v>56</v>
      </c>
      <c r="K423" t="s">
        <v>10542</v>
      </c>
      <c r="L423" s="26"/>
      <c r="M423" s="5"/>
      <c r="N423" s="5"/>
      <c r="O423" s="5"/>
      <c r="P423" s="5">
        <v>16266813</v>
      </c>
      <c r="Q423" s="5"/>
      <c r="R423" s="5">
        <v>16266813</v>
      </c>
    </row>
    <row r="424" spans="9:33" x14ac:dyDescent="0.25">
      <c r="I424" s="27" t="s">
        <v>902</v>
      </c>
      <c r="J424" s="27" t="s">
        <v>56</v>
      </c>
      <c r="K424" t="s">
        <v>2320</v>
      </c>
      <c r="L424" s="26">
        <v>27715704</v>
      </c>
      <c r="M424" s="5">
        <v>13625937</v>
      </c>
      <c r="N424" s="5">
        <v>12829432</v>
      </c>
      <c r="O424" s="5">
        <v>8561158</v>
      </c>
      <c r="P424" s="5"/>
      <c r="Q424" s="5"/>
      <c r="R424" s="5">
        <v>62732231</v>
      </c>
    </row>
    <row r="425" spans="9:33" x14ac:dyDescent="0.25">
      <c r="I425" s="27" t="s">
        <v>902</v>
      </c>
      <c r="J425" s="27" t="s">
        <v>56</v>
      </c>
      <c r="K425" t="s">
        <v>1457</v>
      </c>
      <c r="L425" s="26">
        <v>3781705</v>
      </c>
      <c r="M425" s="5">
        <v>2154451</v>
      </c>
      <c r="N425" s="5">
        <v>2183710</v>
      </c>
      <c r="O425" s="5"/>
      <c r="P425" s="5">
        <v>4366191</v>
      </c>
      <c r="Q425" s="5">
        <v>3399521</v>
      </c>
      <c r="R425" s="5">
        <v>15885578</v>
      </c>
    </row>
    <row r="426" spans="9:33" x14ac:dyDescent="0.25">
      <c r="I426" s="27" t="s">
        <v>902</v>
      </c>
      <c r="J426" s="27" t="s">
        <v>56</v>
      </c>
      <c r="K426" t="s">
        <v>6416</v>
      </c>
      <c r="L426" s="26"/>
      <c r="M426" s="5"/>
      <c r="N426" s="5"/>
      <c r="O426" s="5">
        <v>119446492</v>
      </c>
      <c r="P426" s="5">
        <v>128137810</v>
      </c>
      <c r="Q426" s="5">
        <v>107257823</v>
      </c>
      <c r="R426" s="5">
        <v>354842125</v>
      </c>
    </row>
    <row r="427" spans="9:33" x14ac:dyDescent="0.25">
      <c r="I427" s="27" t="s">
        <v>902</v>
      </c>
      <c r="J427" s="27" t="s">
        <v>56</v>
      </c>
      <c r="K427" t="s">
        <v>2233</v>
      </c>
      <c r="L427" s="26">
        <v>245709464</v>
      </c>
      <c r="M427" s="5">
        <v>147165806</v>
      </c>
      <c r="N427" s="5">
        <v>135498321</v>
      </c>
      <c r="O427" s="5"/>
      <c r="P427" s="5"/>
      <c r="Q427" s="5"/>
      <c r="R427" s="5">
        <v>528373591</v>
      </c>
    </row>
    <row r="428" spans="9:33" x14ac:dyDescent="0.25">
      <c r="I428" s="27" t="s">
        <v>902</v>
      </c>
      <c r="J428" s="27" t="s">
        <v>56</v>
      </c>
      <c r="K428" t="s">
        <v>10289</v>
      </c>
      <c r="L428" s="26"/>
      <c r="M428" s="5"/>
      <c r="N428" s="5"/>
      <c r="O428" s="5"/>
      <c r="P428" s="5">
        <v>381285</v>
      </c>
      <c r="Q428" s="5"/>
      <c r="R428" s="5">
        <v>381285</v>
      </c>
    </row>
    <row r="429" spans="9:33" x14ac:dyDescent="0.25">
      <c r="I429" s="27" t="s">
        <v>903</v>
      </c>
      <c r="J429" t="s">
        <v>56</v>
      </c>
      <c r="K429" t="s">
        <v>1263</v>
      </c>
      <c r="L429" s="26">
        <v>897033</v>
      </c>
      <c r="M429" s="5">
        <v>4504528</v>
      </c>
      <c r="N429" s="5">
        <v>8744560</v>
      </c>
      <c r="O429" s="5"/>
      <c r="P429" s="5">
        <v>15223194</v>
      </c>
      <c r="Q429" s="5"/>
      <c r="R429" s="5">
        <v>29369315</v>
      </c>
    </row>
    <row r="430" spans="9:33" x14ac:dyDescent="0.25">
      <c r="I430" s="27" t="s">
        <v>903</v>
      </c>
      <c r="J430" t="s">
        <v>56</v>
      </c>
      <c r="K430" t="s">
        <v>137</v>
      </c>
      <c r="L430" s="26">
        <v>5742478</v>
      </c>
      <c r="M430" s="5"/>
      <c r="N430" s="5"/>
      <c r="O430" s="5"/>
      <c r="P430" s="5"/>
      <c r="Q430" s="5"/>
      <c r="R430" s="5">
        <v>5742478</v>
      </c>
    </row>
    <row r="431" spans="9:33" x14ac:dyDescent="0.25">
      <c r="I431" s="27" t="s">
        <v>903</v>
      </c>
      <c r="J431" t="s">
        <v>56</v>
      </c>
      <c r="K431" t="s">
        <v>864</v>
      </c>
      <c r="L431" s="26">
        <v>190694</v>
      </c>
      <c r="M431" s="5"/>
      <c r="N431" s="5"/>
      <c r="O431" s="5"/>
      <c r="P431" s="5"/>
      <c r="Q431" s="5"/>
      <c r="R431" s="5">
        <v>190694</v>
      </c>
    </row>
    <row r="432" spans="9:33" x14ac:dyDescent="0.25">
      <c r="I432" s="27" t="s">
        <v>903</v>
      </c>
      <c r="J432" t="s">
        <v>56</v>
      </c>
      <c r="K432" t="s">
        <v>1310</v>
      </c>
      <c r="L432" s="26">
        <v>6600469</v>
      </c>
      <c r="M432" s="5"/>
      <c r="N432" s="5"/>
      <c r="O432" s="5"/>
      <c r="P432" s="5"/>
      <c r="Q432" s="5"/>
      <c r="R432" s="5">
        <v>6600469</v>
      </c>
    </row>
    <row r="433" spans="9:18" x14ac:dyDescent="0.25">
      <c r="I433" s="27" t="s">
        <v>903</v>
      </c>
      <c r="J433" t="s">
        <v>56</v>
      </c>
      <c r="K433" t="s">
        <v>12081</v>
      </c>
      <c r="L433" s="26"/>
      <c r="M433" s="5"/>
      <c r="N433" s="5"/>
      <c r="O433" s="5"/>
      <c r="P433" s="5"/>
      <c r="Q433" s="5">
        <v>922540</v>
      </c>
      <c r="R433" s="5">
        <v>922540</v>
      </c>
    </row>
    <row r="434" spans="9:18" x14ac:dyDescent="0.25">
      <c r="I434" s="27" t="s">
        <v>903</v>
      </c>
      <c r="J434" t="s">
        <v>56</v>
      </c>
      <c r="K434" t="s">
        <v>1158</v>
      </c>
      <c r="L434" s="26"/>
      <c r="M434" s="5"/>
      <c r="N434" s="5">
        <v>2158642</v>
      </c>
      <c r="O434" s="5"/>
      <c r="P434" s="5"/>
      <c r="Q434" s="5"/>
      <c r="R434" s="5">
        <v>2158642</v>
      </c>
    </row>
    <row r="435" spans="9:18" x14ac:dyDescent="0.25">
      <c r="I435" s="27" t="s">
        <v>903</v>
      </c>
      <c r="J435" t="s">
        <v>56</v>
      </c>
      <c r="K435" t="s">
        <v>1460</v>
      </c>
      <c r="L435" s="26"/>
      <c r="M435" s="5">
        <v>6741555</v>
      </c>
      <c r="N435" s="5">
        <v>4800076</v>
      </c>
      <c r="O435" s="5"/>
      <c r="P435" s="5"/>
      <c r="Q435" s="5"/>
      <c r="R435" s="5">
        <v>11541631</v>
      </c>
    </row>
    <row r="436" spans="9:18" x14ac:dyDescent="0.25">
      <c r="I436" s="27" t="s">
        <v>903</v>
      </c>
      <c r="J436" t="s">
        <v>56</v>
      </c>
      <c r="K436" t="s">
        <v>1468</v>
      </c>
      <c r="L436" s="26">
        <v>969362</v>
      </c>
      <c r="M436" s="5"/>
      <c r="N436" s="5"/>
      <c r="O436" s="5"/>
      <c r="P436" s="5"/>
      <c r="Q436" s="5"/>
      <c r="R436" s="5">
        <v>969362</v>
      </c>
    </row>
    <row r="437" spans="9:18" x14ac:dyDescent="0.25">
      <c r="I437" s="27" t="s">
        <v>903</v>
      </c>
      <c r="J437" t="s">
        <v>56</v>
      </c>
      <c r="K437" t="s">
        <v>1782</v>
      </c>
      <c r="L437" s="26">
        <v>654849</v>
      </c>
      <c r="M437" s="5"/>
      <c r="N437" s="5"/>
      <c r="O437" s="5">
        <v>2506953</v>
      </c>
      <c r="P437" s="5"/>
      <c r="Q437" s="5"/>
      <c r="R437" s="5">
        <v>3161802</v>
      </c>
    </row>
    <row r="438" spans="9:18" x14ac:dyDescent="0.25">
      <c r="I438" s="27" t="s">
        <v>903</v>
      </c>
      <c r="J438" t="s">
        <v>56</v>
      </c>
      <c r="K438" t="s">
        <v>2228</v>
      </c>
      <c r="L438" s="26"/>
      <c r="M438" s="5">
        <v>7255480</v>
      </c>
      <c r="N438" s="5">
        <v>6052818</v>
      </c>
      <c r="O438" s="5">
        <v>5968290</v>
      </c>
      <c r="P438" s="5">
        <v>3852208</v>
      </c>
      <c r="Q438" s="5">
        <v>3013990</v>
      </c>
      <c r="R438" s="5">
        <v>26142786</v>
      </c>
    </row>
    <row r="439" spans="9:18" x14ac:dyDescent="0.25">
      <c r="I439" s="27" t="s">
        <v>903</v>
      </c>
      <c r="J439" t="s">
        <v>56</v>
      </c>
      <c r="K439" t="s">
        <v>2315</v>
      </c>
      <c r="L439" s="26"/>
      <c r="M439" s="5"/>
      <c r="N439" s="5"/>
      <c r="O439" s="5">
        <v>2298867</v>
      </c>
      <c r="P439" s="5"/>
      <c r="Q439" s="5">
        <v>3730092</v>
      </c>
      <c r="R439" s="5">
        <v>6028959</v>
      </c>
    </row>
    <row r="440" spans="9:18" x14ac:dyDescent="0.25">
      <c r="I440" s="27" t="s">
        <v>903</v>
      </c>
      <c r="J440" t="s">
        <v>56</v>
      </c>
      <c r="K440" t="s">
        <v>2697</v>
      </c>
      <c r="L440" s="26"/>
      <c r="M440" s="5"/>
      <c r="N440" s="5">
        <v>693683</v>
      </c>
      <c r="O440" s="5">
        <v>618209</v>
      </c>
      <c r="P440" s="5"/>
      <c r="Q440" s="5">
        <v>503979</v>
      </c>
      <c r="R440" s="5">
        <v>1815871</v>
      </c>
    </row>
    <row r="441" spans="9:18" x14ac:dyDescent="0.25">
      <c r="I441" s="27" t="s">
        <v>903</v>
      </c>
      <c r="J441" t="s">
        <v>56</v>
      </c>
      <c r="K441" t="s">
        <v>6056</v>
      </c>
      <c r="L441" s="26"/>
      <c r="M441" s="5"/>
      <c r="N441" s="5">
        <v>1736861</v>
      </c>
      <c r="O441" s="5"/>
      <c r="P441" s="5">
        <v>4278819</v>
      </c>
      <c r="Q441" s="5">
        <v>2454916</v>
      </c>
      <c r="R441" s="5">
        <v>8470596</v>
      </c>
    </row>
    <row r="442" spans="9:18" x14ac:dyDescent="0.25">
      <c r="I442" s="27" t="s">
        <v>903</v>
      </c>
      <c r="J442" t="s">
        <v>56</v>
      </c>
      <c r="K442" t="s">
        <v>3048</v>
      </c>
      <c r="L442" s="26">
        <v>369470</v>
      </c>
      <c r="M442" s="5"/>
      <c r="N442" s="5"/>
      <c r="O442" s="5"/>
      <c r="P442" s="5"/>
      <c r="Q442" s="5"/>
      <c r="R442" s="5">
        <v>369470</v>
      </c>
    </row>
    <row r="443" spans="9:18" x14ac:dyDescent="0.25">
      <c r="I443" s="27" t="s">
        <v>903</v>
      </c>
      <c r="J443" t="s">
        <v>56</v>
      </c>
      <c r="K443" t="s">
        <v>3371</v>
      </c>
      <c r="L443" s="26">
        <v>170830</v>
      </c>
      <c r="M443" s="5"/>
      <c r="N443" s="5"/>
      <c r="O443" s="5"/>
      <c r="P443" s="5"/>
      <c r="Q443" s="5"/>
      <c r="R443" s="5">
        <v>170830</v>
      </c>
    </row>
    <row r="444" spans="9:18" x14ac:dyDescent="0.25">
      <c r="I444" s="27" t="s">
        <v>903</v>
      </c>
      <c r="J444" t="s">
        <v>56</v>
      </c>
      <c r="K444" t="s">
        <v>3309</v>
      </c>
      <c r="L444" s="26"/>
      <c r="M444" s="5"/>
      <c r="N444" s="5"/>
      <c r="O444" s="5">
        <v>401445</v>
      </c>
      <c r="P444" s="5"/>
      <c r="Q444" s="5"/>
      <c r="R444" s="5">
        <v>401445</v>
      </c>
    </row>
    <row r="445" spans="9:18" x14ac:dyDescent="0.25">
      <c r="I445" s="27" t="s">
        <v>903</v>
      </c>
      <c r="J445" t="s">
        <v>56</v>
      </c>
      <c r="K445" t="s">
        <v>2693</v>
      </c>
      <c r="L445" s="26"/>
      <c r="M445" s="5"/>
      <c r="N445" s="5">
        <v>4345137</v>
      </c>
      <c r="O445" s="5"/>
      <c r="P445" s="5"/>
      <c r="Q445" s="5"/>
      <c r="R445" s="5">
        <v>4345137</v>
      </c>
    </row>
    <row r="446" spans="9:18" x14ac:dyDescent="0.25">
      <c r="I446" s="27" t="s">
        <v>903</v>
      </c>
      <c r="J446" t="s">
        <v>56</v>
      </c>
      <c r="K446" t="s">
        <v>6417</v>
      </c>
      <c r="L446" s="26"/>
      <c r="M446" s="5"/>
      <c r="N446" s="5"/>
      <c r="O446" s="5">
        <v>342200</v>
      </c>
      <c r="P446" s="5"/>
      <c r="Q446" s="5"/>
      <c r="R446" s="5">
        <v>342200</v>
      </c>
    </row>
    <row r="447" spans="9:18" x14ac:dyDescent="0.25">
      <c r="I447" s="27" t="s">
        <v>903</v>
      </c>
      <c r="J447" t="s">
        <v>56</v>
      </c>
      <c r="K447" t="s">
        <v>6418</v>
      </c>
      <c r="L447" s="26"/>
      <c r="M447" s="5"/>
      <c r="N447" s="5"/>
      <c r="O447" s="5">
        <v>171319</v>
      </c>
      <c r="P447" s="5"/>
      <c r="Q447" s="5"/>
      <c r="R447" s="5">
        <v>171319</v>
      </c>
    </row>
    <row r="448" spans="9:18" x14ac:dyDescent="0.25">
      <c r="I448" s="27" t="s">
        <v>903</v>
      </c>
      <c r="J448" t="s">
        <v>56</v>
      </c>
      <c r="K448" t="s">
        <v>6075</v>
      </c>
      <c r="L448" s="26"/>
      <c r="M448" s="5"/>
      <c r="N448" s="5">
        <v>183307</v>
      </c>
      <c r="O448" s="5"/>
      <c r="P448" s="5"/>
      <c r="Q448" s="5"/>
      <c r="R448" s="5">
        <v>183307</v>
      </c>
    </row>
    <row r="449" spans="9:18" x14ac:dyDescent="0.25">
      <c r="I449" s="27" t="s">
        <v>903</v>
      </c>
      <c r="J449" t="s">
        <v>56</v>
      </c>
      <c r="K449" t="s">
        <v>6393</v>
      </c>
      <c r="L449" s="26"/>
      <c r="M449" s="5"/>
      <c r="N449" s="5">
        <v>243169</v>
      </c>
      <c r="O449" s="5"/>
      <c r="P449" s="5"/>
      <c r="Q449" s="5"/>
      <c r="R449" s="5">
        <v>243169</v>
      </c>
    </row>
    <row r="450" spans="9:18" x14ac:dyDescent="0.25">
      <c r="I450" s="27" t="s">
        <v>903</v>
      </c>
      <c r="J450" t="s">
        <v>56</v>
      </c>
      <c r="K450" t="s">
        <v>1338</v>
      </c>
      <c r="L450" s="26"/>
      <c r="M450" s="5"/>
      <c r="N450" s="5">
        <v>1605621</v>
      </c>
      <c r="O450" s="5"/>
      <c r="P450" s="5"/>
      <c r="Q450" s="5"/>
      <c r="R450" s="5">
        <v>1605621</v>
      </c>
    </row>
    <row r="451" spans="9:18" x14ac:dyDescent="0.25">
      <c r="I451" s="27" t="s">
        <v>903</v>
      </c>
      <c r="J451" t="s">
        <v>56</v>
      </c>
      <c r="K451" t="s">
        <v>3502</v>
      </c>
      <c r="L451" s="26">
        <v>336920</v>
      </c>
      <c r="M451" s="5"/>
      <c r="N451" s="5"/>
      <c r="O451" s="5"/>
      <c r="P451" s="5"/>
      <c r="Q451" s="5"/>
      <c r="R451" s="5">
        <v>336920</v>
      </c>
    </row>
    <row r="452" spans="9:18" x14ac:dyDescent="0.25">
      <c r="I452" s="27" t="s">
        <v>903</v>
      </c>
      <c r="J452" t="s">
        <v>56</v>
      </c>
      <c r="K452" t="s">
        <v>2174</v>
      </c>
      <c r="L452" s="26">
        <v>154934</v>
      </c>
      <c r="M452" s="5"/>
      <c r="N452" s="5"/>
      <c r="O452" s="5"/>
      <c r="P452" s="5"/>
      <c r="Q452" s="5"/>
      <c r="R452" s="5">
        <v>154934</v>
      </c>
    </row>
    <row r="453" spans="9:18" x14ac:dyDescent="0.25">
      <c r="I453" s="27" t="s">
        <v>903</v>
      </c>
      <c r="J453" t="s">
        <v>56</v>
      </c>
      <c r="K453" t="s">
        <v>1232</v>
      </c>
      <c r="L453" s="26">
        <v>2419487</v>
      </c>
      <c r="M453" s="5">
        <v>2119487</v>
      </c>
      <c r="N453" s="5">
        <v>725383</v>
      </c>
      <c r="O453" s="5">
        <v>464156</v>
      </c>
      <c r="P453" s="5"/>
      <c r="Q453" s="5"/>
      <c r="R453" s="5">
        <v>5728513</v>
      </c>
    </row>
    <row r="454" spans="9:18" x14ac:dyDescent="0.25">
      <c r="I454" s="27" t="s">
        <v>903</v>
      </c>
      <c r="J454" t="s">
        <v>56</v>
      </c>
      <c r="K454" t="s">
        <v>1162</v>
      </c>
      <c r="L454" s="26"/>
      <c r="M454" s="5"/>
      <c r="N454" s="5">
        <v>981834</v>
      </c>
      <c r="O454" s="5"/>
      <c r="P454" s="5"/>
      <c r="Q454" s="5"/>
      <c r="R454" s="5">
        <v>981834</v>
      </c>
    </row>
    <row r="455" spans="9:18" x14ac:dyDescent="0.25">
      <c r="I455" s="27" t="s">
        <v>903</v>
      </c>
      <c r="J455" t="s">
        <v>56</v>
      </c>
      <c r="K455" t="s">
        <v>1528</v>
      </c>
      <c r="L455" s="26">
        <v>59853550</v>
      </c>
      <c r="M455" s="5">
        <v>53506460</v>
      </c>
      <c r="N455" s="5">
        <v>39112617</v>
      </c>
      <c r="O455" s="5"/>
      <c r="P455" s="5"/>
      <c r="Q455" s="5"/>
      <c r="R455" s="5">
        <v>152472627</v>
      </c>
    </row>
    <row r="456" spans="9:18" x14ac:dyDescent="0.25">
      <c r="I456" s="27" t="s">
        <v>903</v>
      </c>
      <c r="J456" t="s">
        <v>56</v>
      </c>
      <c r="K456" t="s">
        <v>370</v>
      </c>
      <c r="L456" s="26">
        <v>83429</v>
      </c>
      <c r="M456" s="5"/>
      <c r="N456" s="5"/>
      <c r="O456" s="5"/>
      <c r="P456" s="5"/>
      <c r="Q456" s="5"/>
      <c r="R456" s="5">
        <v>83429</v>
      </c>
    </row>
    <row r="457" spans="9:18" x14ac:dyDescent="0.25">
      <c r="I457" s="27" t="s">
        <v>903</v>
      </c>
      <c r="J457" t="s">
        <v>56</v>
      </c>
      <c r="K457" t="s">
        <v>2221</v>
      </c>
      <c r="L457" s="26"/>
      <c r="M457" s="5"/>
      <c r="N457" s="5"/>
      <c r="O457" s="5"/>
      <c r="P457" s="5"/>
      <c r="Q457" s="5">
        <v>7808925</v>
      </c>
      <c r="R457" s="5">
        <v>7808925</v>
      </c>
    </row>
    <row r="458" spans="9:18" x14ac:dyDescent="0.25">
      <c r="I458" s="27" t="s">
        <v>903</v>
      </c>
      <c r="J458" t="s">
        <v>56</v>
      </c>
      <c r="K458" t="s">
        <v>2708</v>
      </c>
      <c r="L458" s="26">
        <v>8653070</v>
      </c>
      <c r="M458" s="5">
        <v>18405860</v>
      </c>
      <c r="N458" s="5">
        <v>9924573</v>
      </c>
      <c r="O458" s="5">
        <v>10084212</v>
      </c>
      <c r="P458" s="5">
        <v>7768825</v>
      </c>
      <c r="Q458" s="5">
        <v>13834032</v>
      </c>
      <c r="R458" s="5">
        <v>68670572</v>
      </c>
    </row>
    <row r="459" spans="9:18" x14ac:dyDescent="0.25">
      <c r="I459" s="27" t="s">
        <v>903</v>
      </c>
      <c r="J459" t="s">
        <v>56</v>
      </c>
      <c r="K459" t="s">
        <v>10269</v>
      </c>
      <c r="L459" s="26"/>
      <c r="M459" s="5"/>
      <c r="N459" s="5"/>
      <c r="O459" s="5"/>
      <c r="P459" s="5">
        <v>2395176</v>
      </c>
      <c r="Q459" s="5"/>
      <c r="R459" s="5">
        <v>2395176</v>
      </c>
    </row>
    <row r="460" spans="9:18" x14ac:dyDescent="0.25">
      <c r="I460" s="27" t="s">
        <v>903</v>
      </c>
      <c r="J460" t="s">
        <v>56</v>
      </c>
      <c r="K460" t="s">
        <v>1529</v>
      </c>
      <c r="L460" s="26"/>
      <c r="M460" s="5">
        <v>2673212</v>
      </c>
      <c r="N460" s="5">
        <v>3502570</v>
      </c>
      <c r="O460" s="5">
        <v>2900737</v>
      </c>
      <c r="P460" s="5"/>
      <c r="Q460" s="5"/>
      <c r="R460" s="5">
        <v>9076519</v>
      </c>
    </row>
    <row r="461" spans="9:18" x14ac:dyDescent="0.25">
      <c r="I461" s="27" t="s">
        <v>903</v>
      </c>
      <c r="J461" t="s">
        <v>56</v>
      </c>
      <c r="K461" t="s">
        <v>5954</v>
      </c>
      <c r="L461" s="26"/>
      <c r="M461" s="5"/>
      <c r="N461" s="5">
        <v>76597019</v>
      </c>
      <c r="O461" s="5">
        <v>28691550</v>
      </c>
      <c r="P461" s="5"/>
      <c r="Q461" s="5"/>
      <c r="R461" s="5">
        <v>105288569</v>
      </c>
    </row>
    <row r="462" spans="9:18" x14ac:dyDescent="0.25">
      <c r="I462" s="27" t="s">
        <v>903</v>
      </c>
      <c r="J462" t="s">
        <v>56</v>
      </c>
      <c r="K462" t="s">
        <v>4704</v>
      </c>
      <c r="L462" s="26"/>
      <c r="M462" s="5">
        <v>41901682</v>
      </c>
      <c r="N462" s="5"/>
      <c r="O462" s="5"/>
      <c r="P462" s="5">
        <v>94181291</v>
      </c>
      <c r="Q462" s="5"/>
      <c r="R462" s="5">
        <v>136082973</v>
      </c>
    </row>
    <row r="463" spans="9:18" x14ac:dyDescent="0.25">
      <c r="I463" s="27" t="s">
        <v>903</v>
      </c>
      <c r="J463" t="s">
        <v>56</v>
      </c>
      <c r="K463" t="s">
        <v>1743</v>
      </c>
      <c r="L463" s="26"/>
      <c r="M463" s="5">
        <v>2294815</v>
      </c>
      <c r="N463" s="5"/>
      <c r="O463" s="5"/>
      <c r="P463" s="5"/>
      <c r="Q463" s="5"/>
      <c r="R463" s="5">
        <v>2294815</v>
      </c>
    </row>
    <row r="464" spans="9:18" x14ac:dyDescent="0.25">
      <c r="I464" s="27" t="s">
        <v>903</v>
      </c>
      <c r="J464" t="s">
        <v>56</v>
      </c>
      <c r="K464" t="s">
        <v>4694</v>
      </c>
      <c r="L464" s="26"/>
      <c r="M464" s="5"/>
      <c r="N464" s="5"/>
      <c r="O464" s="5"/>
      <c r="P464" s="5">
        <v>9535390</v>
      </c>
      <c r="Q464" s="5"/>
      <c r="R464" s="5">
        <v>9535390</v>
      </c>
    </row>
    <row r="465" spans="9:18" x14ac:dyDescent="0.25">
      <c r="I465" s="27" t="s">
        <v>903</v>
      </c>
      <c r="J465" t="s">
        <v>56</v>
      </c>
      <c r="K465" t="s">
        <v>3136</v>
      </c>
      <c r="L465" s="26"/>
      <c r="M465" s="5"/>
      <c r="N465" s="5"/>
      <c r="O465" s="5"/>
      <c r="P465" s="5"/>
      <c r="Q465" s="5">
        <v>4381893</v>
      </c>
      <c r="R465" s="5">
        <v>4381893</v>
      </c>
    </row>
    <row r="466" spans="9:18" x14ac:dyDescent="0.25">
      <c r="I466" s="27" t="s">
        <v>903</v>
      </c>
      <c r="J466" t="s">
        <v>56</v>
      </c>
      <c r="K466" t="s">
        <v>10543</v>
      </c>
      <c r="L466" s="26"/>
      <c r="M466" s="5"/>
      <c r="N466" s="5"/>
      <c r="O466" s="5"/>
      <c r="P466" s="5">
        <v>4209218</v>
      </c>
      <c r="Q466" s="5"/>
      <c r="R466" s="5">
        <v>4209218</v>
      </c>
    </row>
    <row r="467" spans="9:18" x14ac:dyDescent="0.25">
      <c r="I467" s="27" t="s">
        <v>903</v>
      </c>
      <c r="J467" t="s">
        <v>56</v>
      </c>
      <c r="K467" t="s">
        <v>1800</v>
      </c>
      <c r="L467" s="26">
        <v>40487100</v>
      </c>
      <c r="M467" s="5">
        <v>8232939</v>
      </c>
      <c r="N467" s="5">
        <v>26359490</v>
      </c>
      <c r="O467" s="5">
        <v>14222861</v>
      </c>
      <c r="P467" s="5">
        <v>19082963</v>
      </c>
      <c r="Q467" s="5"/>
      <c r="R467" s="5">
        <v>108385353</v>
      </c>
    </row>
    <row r="468" spans="9:18" x14ac:dyDescent="0.25">
      <c r="I468" s="27" t="s">
        <v>903</v>
      </c>
      <c r="J468" t="s">
        <v>56</v>
      </c>
      <c r="K468" t="s">
        <v>2232</v>
      </c>
      <c r="L468" s="26">
        <v>206585</v>
      </c>
      <c r="M468" s="5"/>
      <c r="N468" s="5"/>
      <c r="O468" s="5"/>
      <c r="P468" s="5"/>
      <c r="Q468" s="5"/>
      <c r="R468" s="5">
        <v>206585</v>
      </c>
    </row>
    <row r="469" spans="9:18" x14ac:dyDescent="0.25">
      <c r="I469" s="27" t="s">
        <v>903</v>
      </c>
      <c r="J469" t="s">
        <v>56</v>
      </c>
      <c r="K469" t="s">
        <v>5947</v>
      </c>
      <c r="L469" s="26"/>
      <c r="M469" s="5"/>
      <c r="N469" s="5">
        <v>15179695</v>
      </c>
      <c r="O469" s="5">
        <v>13660928</v>
      </c>
      <c r="P469" s="5"/>
      <c r="Q469" s="5"/>
      <c r="R469" s="5">
        <v>28840623</v>
      </c>
    </row>
    <row r="470" spans="9:18" x14ac:dyDescent="0.25">
      <c r="I470" s="27" t="s">
        <v>903</v>
      </c>
      <c r="J470" t="s">
        <v>56</v>
      </c>
      <c r="K470" t="s">
        <v>6419</v>
      </c>
      <c r="L470" s="26"/>
      <c r="M470" s="5"/>
      <c r="N470" s="5"/>
      <c r="O470" s="5">
        <v>83429</v>
      </c>
      <c r="P470" s="5"/>
      <c r="Q470" s="5"/>
      <c r="R470" s="5">
        <v>83429</v>
      </c>
    </row>
    <row r="471" spans="9:18" x14ac:dyDescent="0.25">
      <c r="I471" s="27" t="s">
        <v>903</v>
      </c>
      <c r="J471" t="s">
        <v>56</v>
      </c>
      <c r="K471" t="s">
        <v>12082</v>
      </c>
      <c r="L471" s="26"/>
      <c r="M471" s="5"/>
      <c r="N471" s="5"/>
      <c r="O471" s="5"/>
      <c r="P471" s="5"/>
      <c r="Q471" s="5">
        <v>2952397</v>
      </c>
      <c r="R471" s="5">
        <v>2952397</v>
      </c>
    </row>
    <row r="472" spans="9:18" x14ac:dyDescent="0.25">
      <c r="I472" s="27" t="s">
        <v>903</v>
      </c>
      <c r="J472" t="s">
        <v>56</v>
      </c>
      <c r="K472" t="s">
        <v>1476</v>
      </c>
      <c r="L472" s="26">
        <v>81297610</v>
      </c>
      <c r="M472" s="5"/>
      <c r="N472" s="5"/>
      <c r="O472" s="5"/>
      <c r="P472" s="5"/>
      <c r="Q472" s="5"/>
      <c r="R472" s="5">
        <v>81297610</v>
      </c>
    </row>
    <row r="473" spans="9:18" x14ac:dyDescent="0.25">
      <c r="I473" s="27" t="s">
        <v>903</v>
      </c>
      <c r="J473" t="s">
        <v>56</v>
      </c>
      <c r="K473" t="s">
        <v>3145</v>
      </c>
      <c r="L473" s="26"/>
      <c r="M473" s="5"/>
      <c r="N473" s="5"/>
      <c r="O473" s="5"/>
      <c r="P473" s="5"/>
      <c r="Q473" s="5">
        <v>113710</v>
      </c>
      <c r="R473" s="5">
        <v>113710</v>
      </c>
    </row>
    <row r="474" spans="9:18" x14ac:dyDescent="0.25">
      <c r="I474" s="27" t="s">
        <v>903</v>
      </c>
      <c r="J474" t="s">
        <v>56</v>
      </c>
      <c r="K474" t="s">
        <v>1633</v>
      </c>
      <c r="L474" s="26"/>
      <c r="M474" s="5">
        <v>87181270</v>
      </c>
      <c r="N474" s="5"/>
      <c r="O474" s="5"/>
      <c r="P474" s="5"/>
      <c r="Q474" s="5"/>
      <c r="R474" s="5">
        <v>87181270</v>
      </c>
    </row>
    <row r="475" spans="9:18" x14ac:dyDescent="0.25">
      <c r="I475" s="27" t="s">
        <v>903</v>
      </c>
      <c r="J475" t="s">
        <v>56</v>
      </c>
      <c r="K475" t="s">
        <v>1611</v>
      </c>
      <c r="L475" s="26"/>
      <c r="M475" s="5"/>
      <c r="N475" s="5">
        <v>47403678</v>
      </c>
      <c r="O475" s="5"/>
      <c r="P475" s="5"/>
      <c r="Q475" s="5"/>
      <c r="R475" s="5">
        <v>47403678</v>
      </c>
    </row>
    <row r="476" spans="9:18" x14ac:dyDescent="0.25">
      <c r="I476" s="27" t="s">
        <v>903</v>
      </c>
      <c r="J476" t="s">
        <v>56</v>
      </c>
      <c r="K476" t="s">
        <v>3280</v>
      </c>
      <c r="L476" s="26"/>
      <c r="M476" s="5">
        <v>27658467</v>
      </c>
      <c r="N476" s="5"/>
      <c r="O476" s="5"/>
      <c r="P476" s="5"/>
      <c r="Q476" s="5"/>
      <c r="R476" s="5">
        <v>27658467</v>
      </c>
    </row>
    <row r="477" spans="9:18" x14ac:dyDescent="0.25">
      <c r="I477" s="27" t="s">
        <v>903</v>
      </c>
      <c r="J477" t="s">
        <v>56</v>
      </c>
      <c r="K477" t="s">
        <v>2702</v>
      </c>
      <c r="L477" s="26">
        <v>45185549</v>
      </c>
      <c r="M477" s="5">
        <v>46603971</v>
      </c>
      <c r="N477" s="5">
        <v>34500980</v>
      </c>
      <c r="O477" s="5">
        <v>80821421</v>
      </c>
      <c r="P477" s="5">
        <v>113350175</v>
      </c>
      <c r="Q477" s="5">
        <v>67515880</v>
      </c>
      <c r="R477" s="5">
        <v>387977976</v>
      </c>
    </row>
    <row r="478" spans="9:18" x14ac:dyDescent="0.25">
      <c r="I478" s="27" t="s">
        <v>903</v>
      </c>
      <c r="J478" t="s">
        <v>56</v>
      </c>
      <c r="K478" t="s">
        <v>2703</v>
      </c>
      <c r="L478" s="26"/>
      <c r="M478" s="5"/>
      <c r="N478" s="5"/>
      <c r="O478" s="5"/>
      <c r="P478" s="5"/>
      <c r="Q478" s="5">
        <v>7029881</v>
      </c>
      <c r="R478" s="5">
        <v>7029881</v>
      </c>
    </row>
    <row r="479" spans="9:18" x14ac:dyDescent="0.25">
      <c r="I479" s="27" t="s">
        <v>903</v>
      </c>
      <c r="J479" t="s">
        <v>56</v>
      </c>
      <c r="K479" t="s">
        <v>4697</v>
      </c>
      <c r="L479" s="26"/>
      <c r="M479" s="5">
        <v>433035</v>
      </c>
      <c r="N479" s="5"/>
      <c r="O479" s="5"/>
      <c r="P479" s="5"/>
      <c r="Q479" s="5"/>
      <c r="R479" s="5">
        <v>433035</v>
      </c>
    </row>
    <row r="480" spans="9:18" x14ac:dyDescent="0.25">
      <c r="I480" s="27" t="s">
        <v>903</v>
      </c>
      <c r="J480" t="s">
        <v>56</v>
      </c>
      <c r="K480" t="s">
        <v>10030</v>
      </c>
      <c r="L480" s="26"/>
      <c r="M480" s="5"/>
      <c r="N480" s="5"/>
      <c r="O480" s="5"/>
      <c r="P480" s="5">
        <v>20244429</v>
      </c>
      <c r="Q480" s="5">
        <v>19601913</v>
      </c>
      <c r="R480" s="5">
        <v>39846342</v>
      </c>
    </row>
    <row r="481" spans="9:18" x14ac:dyDescent="0.25">
      <c r="I481" s="27" t="s">
        <v>903</v>
      </c>
      <c r="J481" t="s">
        <v>56</v>
      </c>
      <c r="K481" t="s">
        <v>6402</v>
      </c>
      <c r="L481" s="26"/>
      <c r="M481" s="5"/>
      <c r="N481" s="5">
        <v>101701568</v>
      </c>
      <c r="O481" s="5"/>
      <c r="P481" s="5">
        <v>18021400</v>
      </c>
      <c r="Q481" s="5">
        <v>5955683</v>
      </c>
      <c r="R481" s="5">
        <v>125678651</v>
      </c>
    </row>
    <row r="482" spans="9:18" x14ac:dyDescent="0.25">
      <c r="I482" s="27" t="s">
        <v>903</v>
      </c>
      <c r="J482" t="s">
        <v>56</v>
      </c>
      <c r="K482" t="s">
        <v>6420</v>
      </c>
      <c r="L482" s="26"/>
      <c r="M482" s="5"/>
      <c r="N482" s="5"/>
      <c r="O482" s="5">
        <v>36546775</v>
      </c>
      <c r="P482" s="5">
        <v>10478776</v>
      </c>
      <c r="Q482" s="5">
        <v>6012832</v>
      </c>
      <c r="R482" s="5">
        <v>53038383</v>
      </c>
    </row>
    <row r="483" spans="9:18" x14ac:dyDescent="0.25">
      <c r="I483" s="27" t="s">
        <v>903</v>
      </c>
      <c r="J483" t="s">
        <v>56</v>
      </c>
      <c r="K483" t="s">
        <v>2886</v>
      </c>
      <c r="L483" s="26"/>
      <c r="M483" s="5"/>
      <c r="N483" s="5"/>
      <c r="O483" s="5">
        <v>14122310</v>
      </c>
      <c r="P483" s="5"/>
      <c r="Q483" s="5"/>
      <c r="R483" s="5">
        <v>14122310</v>
      </c>
    </row>
    <row r="484" spans="9:18" x14ac:dyDescent="0.25">
      <c r="I484" s="27" t="s">
        <v>903</v>
      </c>
      <c r="J484" t="s">
        <v>56</v>
      </c>
      <c r="K484" t="s">
        <v>12083</v>
      </c>
      <c r="L484" s="26"/>
      <c r="M484" s="5"/>
      <c r="N484" s="5"/>
      <c r="O484" s="5"/>
      <c r="P484" s="5"/>
      <c r="Q484" s="5">
        <v>300159</v>
      </c>
      <c r="R484" s="5">
        <v>300159</v>
      </c>
    </row>
    <row r="485" spans="9:18" x14ac:dyDescent="0.25">
      <c r="I485" s="27" t="s">
        <v>903</v>
      </c>
      <c r="J485" t="s">
        <v>56</v>
      </c>
      <c r="K485" t="s">
        <v>12024</v>
      </c>
      <c r="L485" s="26"/>
      <c r="M485" s="5"/>
      <c r="N485" s="5"/>
      <c r="O485" s="5"/>
      <c r="P485" s="5"/>
      <c r="Q485" s="5">
        <v>278416</v>
      </c>
      <c r="R485" s="5">
        <v>278416</v>
      </c>
    </row>
    <row r="486" spans="9:18" x14ac:dyDescent="0.25">
      <c r="I486" s="27" t="s">
        <v>903</v>
      </c>
      <c r="J486" t="s">
        <v>56</v>
      </c>
      <c r="K486" t="s">
        <v>1527</v>
      </c>
      <c r="L486" s="26"/>
      <c r="M486" s="5"/>
      <c r="N486" s="5"/>
      <c r="O486" s="5">
        <v>2049192</v>
      </c>
      <c r="P486" s="5">
        <v>4051190</v>
      </c>
      <c r="Q486" s="5"/>
      <c r="R486" s="5">
        <v>6100382</v>
      </c>
    </row>
    <row r="487" spans="9:18" x14ac:dyDescent="0.25">
      <c r="I487" s="27" t="s">
        <v>903</v>
      </c>
      <c r="J487" t="s">
        <v>56</v>
      </c>
      <c r="K487" t="s">
        <v>10544</v>
      </c>
      <c r="L487" s="26"/>
      <c r="M487" s="5"/>
      <c r="N487" s="5"/>
      <c r="O487" s="5"/>
      <c r="P487" s="5">
        <v>771756</v>
      </c>
      <c r="Q487" s="5"/>
      <c r="R487" s="5">
        <v>771756</v>
      </c>
    </row>
    <row r="488" spans="9:18" x14ac:dyDescent="0.25">
      <c r="I488" s="27" t="s">
        <v>903</v>
      </c>
      <c r="J488" t="s">
        <v>56</v>
      </c>
      <c r="K488" t="s">
        <v>2701</v>
      </c>
      <c r="L488" s="26">
        <v>2280385</v>
      </c>
      <c r="M488" s="5">
        <v>9549751</v>
      </c>
      <c r="N488" s="5"/>
      <c r="O488" s="5"/>
      <c r="P488" s="5"/>
      <c r="Q488" s="5"/>
      <c r="R488" s="5">
        <v>11830136</v>
      </c>
    </row>
    <row r="489" spans="9:18" x14ac:dyDescent="0.25">
      <c r="I489" s="27" t="s">
        <v>903</v>
      </c>
      <c r="J489" t="s">
        <v>56</v>
      </c>
      <c r="K489" t="s">
        <v>6404</v>
      </c>
      <c r="L489" s="26"/>
      <c r="M489" s="5"/>
      <c r="N489" s="5"/>
      <c r="O489" s="5"/>
      <c r="P489" s="5">
        <v>10774016</v>
      </c>
      <c r="Q489" s="5"/>
      <c r="R489" s="5">
        <v>10774016</v>
      </c>
    </row>
    <row r="490" spans="9:18" x14ac:dyDescent="0.25">
      <c r="I490" s="27" t="s">
        <v>903</v>
      </c>
      <c r="J490" t="s">
        <v>56</v>
      </c>
      <c r="K490" t="s">
        <v>5951</v>
      </c>
      <c r="L490" s="26"/>
      <c r="M490" s="5"/>
      <c r="N490" s="5">
        <v>16280000</v>
      </c>
      <c r="O490" s="5">
        <v>23624000</v>
      </c>
      <c r="P490" s="5">
        <v>14984000</v>
      </c>
      <c r="Q490" s="5">
        <v>14760000</v>
      </c>
      <c r="R490" s="5">
        <v>69648000</v>
      </c>
    </row>
    <row r="491" spans="9:18" x14ac:dyDescent="0.25">
      <c r="I491" s="27" t="s">
        <v>903</v>
      </c>
      <c r="J491" t="s">
        <v>56</v>
      </c>
      <c r="K491" t="s">
        <v>10276</v>
      </c>
      <c r="L491" s="26"/>
      <c r="M491" s="5"/>
      <c r="N491" s="5"/>
      <c r="O491" s="5"/>
      <c r="P491" s="5"/>
      <c r="Q491" s="5">
        <v>6881678</v>
      </c>
      <c r="R491" s="5">
        <v>6881678</v>
      </c>
    </row>
    <row r="492" spans="9:18" x14ac:dyDescent="0.25">
      <c r="I492" s="27" t="s">
        <v>903</v>
      </c>
      <c r="J492" t="s">
        <v>56</v>
      </c>
      <c r="K492" t="s">
        <v>2324</v>
      </c>
      <c r="L492" s="26"/>
      <c r="M492" s="5"/>
      <c r="N492" s="5"/>
      <c r="O492" s="5">
        <v>8248377</v>
      </c>
      <c r="P492" s="5"/>
      <c r="Q492" s="5"/>
      <c r="R492" s="5">
        <v>8248377</v>
      </c>
    </row>
    <row r="493" spans="9:18" x14ac:dyDescent="0.25">
      <c r="I493" s="27" t="s">
        <v>903</v>
      </c>
      <c r="J493" t="s">
        <v>56</v>
      </c>
      <c r="K493" t="s">
        <v>3448</v>
      </c>
      <c r="L493" s="26"/>
      <c r="M493" s="5"/>
      <c r="N493" s="5"/>
      <c r="O493" s="5">
        <v>400409</v>
      </c>
      <c r="P493" s="5"/>
      <c r="Q493" s="5"/>
      <c r="R493" s="5">
        <v>400409</v>
      </c>
    </row>
    <row r="494" spans="9:18" x14ac:dyDescent="0.25">
      <c r="I494" s="27" t="s">
        <v>903</v>
      </c>
      <c r="J494" t="s">
        <v>56</v>
      </c>
      <c r="K494" t="s">
        <v>6406</v>
      </c>
      <c r="L494" s="26"/>
      <c r="M494" s="5"/>
      <c r="N494" s="5"/>
      <c r="O494" s="5">
        <v>2512020</v>
      </c>
      <c r="P494" s="5"/>
      <c r="Q494" s="5">
        <v>6535332</v>
      </c>
      <c r="R494" s="5">
        <v>9047352</v>
      </c>
    </row>
    <row r="495" spans="9:18" x14ac:dyDescent="0.25">
      <c r="I495" s="27" t="s">
        <v>903</v>
      </c>
      <c r="J495" t="s">
        <v>56</v>
      </c>
      <c r="K495" t="s">
        <v>6407</v>
      </c>
      <c r="L495" s="26"/>
      <c r="M495" s="5"/>
      <c r="N495" s="5">
        <v>661373</v>
      </c>
      <c r="O495" s="5"/>
      <c r="P495" s="5"/>
      <c r="Q495" s="5"/>
      <c r="R495" s="5">
        <v>661373</v>
      </c>
    </row>
    <row r="496" spans="9:18" x14ac:dyDescent="0.25">
      <c r="I496" s="27" t="s">
        <v>903</v>
      </c>
      <c r="J496" t="s">
        <v>56</v>
      </c>
      <c r="K496" t="s">
        <v>2325</v>
      </c>
      <c r="L496" s="26">
        <v>10974984</v>
      </c>
      <c r="M496" s="5">
        <v>11318843</v>
      </c>
      <c r="N496" s="5"/>
      <c r="O496" s="5">
        <v>11508881</v>
      </c>
      <c r="P496" s="5"/>
      <c r="Q496" s="5"/>
      <c r="R496" s="5">
        <v>33802708</v>
      </c>
    </row>
    <row r="497" spans="9:18" x14ac:dyDescent="0.25">
      <c r="I497" s="27" t="s">
        <v>903</v>
      </c>
      <c r="J497" t="s">
        <v>56</v>
      </c>
      <c r="K497" t="s">
        <v>2326</v>
      </c>
      <c r="L497" s="26">
        <v>11528905</v>
      </c>
      <c r="M497" s="5">
        <v>17559605</v>
      </c>
      <c r="N497" s="5">
        <v>15797242</v>
      </c>
      <c r="O497" s="5"/>
      <c r="P497" s="5"/>
      <c r="Q497" s="5"/>
      <c r="R497" s="5">
        <v>44885752</v>
      </c>
    </row>
    <row r="498" spans="9:18" x14ac:dyDescent="0.25">
      <c r="I498" s="27" t="s">
        <v>903</v>
      </c>
      <c r="J498" t="s">
        <v>56</v>
      </c>
      <c r="K498" t="s">
        <v>5958</v>
      </c>
      <c r="L498" s="26"/>
      <c r="M498" s="5"/>
      <c r="N498" s="5"/>
      <c r="O498" s="5">
        <v>1406014</v>
      </c>
      <c r="P498" s="5">
        <v>1518951</v>
      </c>
      <c r="Q498" s="5">
        <v>1531023</v>
      </c>
      <c r="R498" s="5">
        <v>4455988</v>
      </c>
    </row>
    <row r="499" spans="9:18" x14ac:dyDescent="0.25">
      <c r="I499" s="27" t="s">
        <v>903</v>
      </c>
      <c r="J499" t="s">
        <v>56</v>
      </c>
      <c r="K499" t="s">
        <v>4700</v>
      </c>
      <c r="L499" s="26"/>
      <c r="M499" s="5"/>
      <c r="N499" s="5"/>
      <c r="O499" s="5"/>
      <c r="P499" s="5">
        <v>1152653</v>
      </c>
      <c r="Q499" s="5">
        <v>2664061</v>
      </c>
      <c r="R499" s="5">
        <v>3816714</v>
      </c>
    </row>
    <row r="500" spans="9:18" x14ac:dyDescent="0.25">
      <c r="I500" s="27" t="s">
        <v>903</v>
      </c>
      <c r="J500" t="s">
        <v>56</v>
      </c>
      <c r="K500" t="s">
        <v>6409</v>
      </c>
      <c r="L500" s="26"/>
      <c r="M500" s="5"/>
      <c r="N500" s="5">
        <v>14014325</v>
      </c>
      <c r="O500" s="5"/>
      <c r="P500" s="5">
        <v>13586712</v>
      </c>
      <c r="Q500" s="5"/>
      <c r="R500" s="5">
        <v>27601037</v>
      </c>
    </row>
    <row r="501" spans="9:18" x14ac:dyDescent="0.25">
      <c r="I501" s="27" t="s">
        <v>903</v>
      </c>
      <c r="J501" t="s">
        <v>56</v>
      </c>
      <c r="K501" t="s">
        <v>6410</v>
      </c>
      <c r="L501" s="26"/>
      <c r="M501" s="5"/>
      <c r="N501" s="5">
        <v>8337792</v>
      </c>
      <c r="O501" s="5"/>
      <c r="P501" s="5"/>
      <c r="Q501" s="5"/>
      <c r="R501" s="5">
        <v>8337792</v>
      </c>
    </row>
    <row r="502" spans="9:18" x14ac:dyDescent="0.25">
      <c r="I502" s="27" t="s">
        <v>903</v>
      </c>
      <c r="J502" t="s">
        <v>56</v>
      </c>
      <c r="K502" t="s">
        <v>10494</v>
      </c>
      <c r="L502" s="26"/>
      <c r="M502" s="5"/>
      <c r="N502" s="5"/>
      <c r="O502" s="5"/>
      <c r="P502" s="5"/>
      <c r="Q502" s="5">
        <v>178687</v>
      </c>
      <c r="R502" s="5">
        <v>178687</v>
      </c>
    </row>
    <row r="503" spans="9:18" x14ac:dyDescent="0.25">
      <c r="I503" s="27" t="s">
        <v>903</v>
      </c>
      <c r="J503" t="s">
        <v>56</v>
      </c>
      <c r="K503" t="s">
        <v>336</v>
      </c>
      <c r="L503" s="26">
        <v>1660734</v>
      </c>
      <c r="M503" s="5">
        <v>4407484</v>
      </c>
      <c r="N503" s="5"/>
      <c r="O503" s="5">
        <v>4444380</v>
      </c>
      <c r="P503" s="5"/>
      <c r="Q503" s="5"/>
      <c r="R503" s="5">
        <v>10512598</v>
      </c>
    </row>
    <row r="504" spans="9:18" x14ac:dyDescent="0.25">
      <c r="I504" s="27" t="s">
        <v>903</v>
      </c>
      <c r="J504" t="s">
        <v>56</v>
      </c>
      <c r="K504" t="s">
        <v>10540</v>
      </c>
      <c r="L504" s="26"/>
      <c r="M504" s="5"/>
      <c r="N504" s="5"/>
      <c r="O504" s="5"/>
      <c r="P504" s="5"/>
      <c r="Q504" s="5">
        <v>4981725</v>
      </c>
      <c r="R504" s="5">
        <v>4981725</v>
      </c>
    </row>
    <row r="505" spans="9:18" x14ac:dyDescent="0.25">
      <c r="I505" s="27" t="s">
        <v>903</v>
      </c>
      <c r="J505" t="s">
        <v>56</v>
      </c>
      <c r="K505" t="s">
        <v>3500</v>
      </c>
      <c r="L505" s="26"/>
      <c r="M505" s="5">
        <v>16413635</v>
      </c>
      <c r="N505" s="5"/>
      <c r="O505" s="5"/>
      <c r="P505" s="5"/>
      <c r="Q505" s="5"/>
      <c r="R505" s="5">
        <v>16413635</v>
      </c>
    </row>
    <row r="506" spans="9:18" x14ac:dyDescent="0.25">
      <c r="I506" s="27" t="s">
        <v>903</v>
      </c>
      <c r="J506" t="s">
        <v>56</v>
      </c>
      <c r="K506" t="s">
        <v>1347</v>
      </c>
      <c r="L506" s="26">
        <v>582677</v>
      </c>
      <c r="M506" s="5"/>
      <c r="N506" s="5"/>
      <c r="O506" s="5"/>
      <c r="P506" s="5"/>
      <c r="Q506" s="5"/>
      <c r="R506" s="5">
        <v>582677</v>
      </c>
    </row>
    <row r="507" spans="9:18" x14ac:dyDescent="0.25">
      <c r="I507" s="27" t="s">
        <v>903</v>
      </c>
      <c r="J507" t="s">
        <v>56</v>
      </c>
      <c r="K507" t="s">
        <v>1417</v>
      </c>
      <c r="L507" s="26">
        <v>2530671</v>
      </c>
      <c r="M507" s="5"/>
      <c r="N507" s="5">
        <v>1579688</v>
      </c>
      <c r="O507" s="5"/>
      <c r="P507" s="5"/>
      <c r="Q507" s="5"/>
      <c r="R507" s="5">
        <v>4110359</v>
      </c>
    </row>
    <row r="508" spans="9:18" x14ac:dyDescent="0.25">
      <c r="I508" s="27" t="s">
        <v>903</v>
      </c>
      <c r="J508" t="s">
        <v>56</v>
      </c>
      <c r="K508" t="s">
        <v>3501</v>
      </c>
      <c r="L508" s="26">
        <v>373443</v>
      </c>
      <c r="M508" s="5"/>
      <c r="N508" s="5">
        <v>656545</v>
      </c>
      <c r="O508" s="5"/>
      <c r="P508" s="5"/>
      <c r="Q508" s="5"/>
      <c r="R508" s="5">
        <v>1029988</v>
      </c>
    </row>
    <row r="509" spans="9:18" x14ac:dyDescent="0.25">
      <c r="I509" s="27" t="s">
        <v>903</v>
      </c>
      <c r="J509" t="s">
        <v>56</v>
      </c>
      <c r="K509" t="s">
        <v>2176</v>
      </c>
      <c r="L509" s="26"/>
      <c r="M509" s="5"/>
      <c r="N509" s="5">
        <v>913858</v>
      </c>
      <c r="O509" s="5"/>
      <c r="P509" s="5"/>
      <c r="Q509" s="5"/>
      <c r="R509" s="5">
        <v>913858</v>
      </c>
    </row>
    <row r="510" spans="9:18" x14ac:dyDescent="0.25">
      <c r="I510" s="27" t="s">
        <v>903</v>
      </c>
      <c r="J510" t="s">
        <v>56</v>
      </c>
      <c r="K510" t="s">
        <v>1534</v>
      </c>
      <c r="L510" s="26">
        <v>781317</v>
      </c>
      <c r="M510" s="5"/>
      <c r="N510" s="5"/>
      <c r="O510" s="5"/>
      <c r="P510" s="5">
        <v>1248769</v>
      </c>
      <c r="Q510" s="5"/>
      <c r="R510" s="5">
        <v>2030086</v>
      </c>
    </row>
    <row r="511" spans="9:18" x14ac:dyDescent="0.25">
      <c r="I511" s="27" t="s">
        <v>903</v>
      </c>
      <c r="J511" t="s">
        <v>56</v>
      </c>
      <c r="K511" t="s">
        <v>3320</v>
      </c>
      <c r="L511" s="26"/>
      <c r="M511" s="5"/>
      <c r="N511" s="5"/>
      <c r="O511" s="5">
        <v>2493096</v>
      </c>
      <c r="P511" s="5">
        <v>2493096</v>
      </c>
      <c r="Q511" s="5"/>
      <c r="R511" s="5">
        <v>4986192</v>
      </c>
    </row>
    <row r="512" spans="9:18" x14ac:dyDescent="0.25">
      <c r="I512" s="27" t="s">
        <v>903</v>
      </c>
      <c r="J512" t="s">
        <v>56</v>
      </c>
      <c r="K512" t="s">
        <v>1425</v>
      </c>
      <c r="L512" s="26"/>
      <c r="M512" s="5"/>
      <c r="N512" s="5"/>
      <c r="O512" s="5">
        <v>13418850</v>
      </c>
      <c r="P512" s="5">
        <v>1411144</v>
      </c>
      <c r="Q512" s="5"/>
      <c r="R512" s="5">
        <v>14829994</v>
      </c>
    </row>
    <row r="513" spans="9:18" x14ac:dyDescent="0.25">
      <c r="I513" s="27" t="s">
        <v>903</v>
      </c>
      <c r="J513" t="s">
        <v>56</v>
      </c>
      <c r="K513" t="s">
        <v>1228</v>
      </c>
      <c r="L513" s="26"/>
      <c r="M513" s="5"/>
      <c r="N513" s="5"/>
      <c r="O513" s="5"/>
      <c r="P513" s="5"/>
      <c r="Q513" s="5">
        <v>9240844</v>
      </c>
      <c r="R513" s="5">
        <v>9240844</v>
      </c>
    </row>
    <row r="514" spans="9:18" x14ac:dyDescent="0.25">
      <c r="I514" s="27" t="s">
        <v>903</v>
      </c>
      <c r="J514" t="s">
        <v>56</v>
      </c>
      <c r="K514" t="s">
        <v>1224</v>
      </c>
      <c r="L514" s="26"/>
      <c r="M514" s="5">
        <v>5865579</v>
      </c>
      <c r="N514" s="5">
        <v>4706237</v>
      </c>
      <c r="O514" s="5">
        <v>6475076</v>
      </c>
      <c r="P514" s="5"/>
      <c r="Q514" s="5"/>
      <c r="R514" s="5">
        <v>17046892</v>
      </c>
    </row>
    <row r="515" spans="9:18" x14ac:dyDescent="0.25">
      <c r="I515" s="27" t="s">
        <v>903</v>
      </c>
      <c r="J515" t="s">
        <v>56</v>
      </c>
      <c r="K515" t="s">
        <v>5943</v>
      </c>
      <c r="L515" s="26"/>
      <c r="M515" s="5"/>
      <c r="N515" s="5"/>
      <c r="O515" s="5"/>
      <c r="P515" s="5">
        <v>1145432</v>
      </c>
      <c r="Q515" s="5"/>
      <c r="R515" s="5">
        <v>1145432</v>
      </c>
    </row>
    <row r="516" spans="9:18" x14ac:dyDescent="0.25">
      <c r="I516" s="27" t="s">
        <v>903</v>
      </c>
      <c r="J516" t="s">
        <v>56</v>
      </c>
      <c r="K516" t="s">
        <v>6414</v>
      </c>
      <c r="L516" s="26"/>
      <c r="M516" s="5"/>
      <c r="N516" s="5">
        <v>326729</v>
      </c>
      <c r="O516" s="5"/>
      <c r="P516" s="5"/>
      <c r="Q516" s="5"/>
      <c r="R516" s="5">
        <v>326729</v>
      </c>
    </row>
    <row r="517" spans="9:18" x14ac:dyDescent="0.25">
      <c r="I517" s="27" t="s">
        <v>903</v>
      </c>
      <c r="J517" t="s">
        <v>56</v>
      </c>
      <c r="K517" t="s">
        <v>1625</v>
      </c>
      <c r="L517" s="26">
        <v>6540414</v>
      </c>
      <c r="M517" s="5"/>
      <c r="N517" s="5"/>
      <c r="O517" s="5">
        <v>4067441</v>
      </c>
      <c r="P517" s="5">
        <v>2778859</v>
      </c>
      <c r="Q517" s="5">
        <v>1529250</v>
      </c>
      <c r="R517" s="5">
        <v>14915964</v>
      </c>
    </row>
    <row r="518" spans="9:18" x14ac:dyDescent="0.25">
      <c r="I518" s="27" t="s">
        <v>903</v>
      </c>
      <c r="J518" t="s">
        <v>56</v>
      </c>
      <c r="K518" t="s">
        <v>1577</v>
      </c>
      <c r="L518" s="26">
        <v>107262</v>
      </c>
      <c r="M518" s="5"/>
      <c r="N518" s="5"/>
      <c r="O518" s="5"/>
      <c r="P518" s="5"/>
      <c r="Q518" s="5"/>
      <c r="R518" s="5">
        <v>107262</v>
      </c>
    </row>
    <row r="519" spans="9:18" x14ac:dyDescent="0.25">
      <c r="I519" s="27" t="s">
        <v>903</v>
      </c>
      <c r="J519" t="s">
        <v>56</v>
      </c>
      <c r="K519" t="s">
        <v>1613</v>
      </c>
      <c r="L519" s="26"/>
      <c r="M519" s="5"/>
      <c r="N519" s="5">
        <v>139267</v>
      </c>
      <c r="O519" s="5"/>
      <c r="P519" s="5"/>
      <c r="Q519" s="5"/>
      <c r="R519" s="5">
        <v>139267</v>
      </c>
    </row>
    <row r="520" spans="9:18" x14ac:dyDescent="0.25">
      <c r="I520" s="27" t="s">
        <v>903</v>
      </c>
      <c r="J520" t="s">
        <v>56</v>
      </c>
      <c r="K520" t="s">
        <v>2327</v>
      </c>
      <c r="L520" s="26">
        <v>3485425</v>
      </c>
      <c r="M520" s="5">
        <v>3102541</v>
      </c>
      <c r="N520" s="5">
        <v>3950107</v>
      </c>
      <c r="O520" s="5">
        <v>4249900</v>
      </c>
      <c r="P520" s="5"/>
      <c r="Q520" s="5">
        <v>6105298</v>
      </c>
      <c r="R520" s="5">
        <v>20893271</v>
      </c>
    </row>
    <row r="521" spans="9:18" x14ac:dyDescent="0.25">
      <c r="I521" s="27" t="s">
        <v>903</v>
      </c>
      <c r="J521" t="s">
        <v>56</v>
      </c>
      <c r="K521" t="s">
        <v>4702</v>
      </c>
      <c r="L521" s="26"/>
      <c r="M521" s="5">
        <v>22071862</v>
      </c>
      <c r="N521" s="5"/>
      <c r="O521" s="5"/>
      <c r="P521" s="5"/>
      <c r="Q521" s="5"/>
      <c r="R521" s="5">
        <v>22071862</v>
      </c>
    </row>
    <row r="522" spans="9:18" x14ac:dyDescent="0.25">
      <c r="I522" s="27" t="s">
        <v>903</v>
      </c>
      <c r="J522" t="s">
        <v>56</v>
      </c>
      <c r="K522" t="s">
        <v>2707</v>
      </c>
      <c r="L522" s="26">
        <v>10797475</v>
      </c>
      <c r="M522" s="5"/>
      <c r="N522" s="5">
        <v>11857555</v>
      </c>
      <c r="O522" s="5">
        <v>11093235</v>
      </c>
      <c r="P522" s="5"/>
      <c r="Q522" s="5">
        <v>21641175</v>
      </c>
      <c r="R522" s="5">
        <v>55389440</v>
      </c>
    </row>
    <row r="523" spans="9:18" x14ac:dyDescent="0.25">
      <c r="I523" s="27" t="s">
        <v>903</v>
      </c>
      <c r="J523" t="s">
        <v>56</v>
      </c>
      <c r="K523" t="s">
        <v>6421</v>
      </c>
      <c r="L523" s="26"/>
      <c r="M523" s="5"/>
      <c r="N523" s="5">
        <v>83429</v>
      </c>
      <c r="O523" s="5"/>
      <c r="P523" s="5"/>
      <c r="Q523" s="5"/>
      <c r="R523" s="5">
        <v>83429</v>
      </c>
    </row>
    <row r="524" spans="9:18" x14ac:dyDescent="0.25">
      <c r="I524" s="27" t="s">
        <v>903</v>
      </c>
      <c r="J524" t="s">
        <v>56</v>
      </c>
      <c r="K524" t="s">
        <v>3070</v>
      </c>
      <c r="L524" s="26"/>
      <c r="M524" s="5"/>
      <c r="N524" s="5"/>
      <c r="O524" s="5"/>
      <c r="P524" s="5">
        <v>11533436</v>
      </c>
      <c r="Q524" s="5">
        <v>5629315</v>
      </c>
      <c r="R524" s="5">
        <v>17162751</v>
      </c>
    </row>
    <row r="525" spans="9:18" x14ac:dyDescent="0.25">
      <c r="I525" s="27" t="s">
        <v>903</v>
      </c>
      <c r="J525" t="s">
        <v>56</v>
      </c>
      <c r="K525" t="s">
        <v>10274</v>
      </c>
      <c r="L525" s="26"/>
      <c r="M525" s="5"/>
      <c r="N525" s="5"/>
      <c r="O525" s="5"/>
      <c r="P525" s="5">
        <v>13702359</v>
      </c>
      <c r="Q525" s="5">
        <v>300519</v>
      </c>
      <c r="R525" s="5">
        <v>14002878</v>
      </c>
    </row>
    <row r="526" spans="9:18" x14ac:dyDescent="0.25">
      <c r="I526" s="27" t="s">
        <v>903</v>
      </c>
      <c r="J526" t="s">
        <v>56</v>
      </c>
      <c r="K526" t="s">
        <v>2328</v>
      </c>
      <c r="L526" s="26"/>
      <c r="M526" s="5"/>
      <c r="N526" s="5">
        <v>1251813</v>
      </c>
      <c r="O526" s="5"/>
      <c r="P526" s="5"/>
      <c r="Q526" s="5"/>
      <c r="R526" s="5">
        <v>1251813</v>
      </c>
    </row>
    <row r="527" spans="9:18" x14ac:dyDescent="0.25">
      <c r="I527" s="27" t="s">
        <v>903</v>
      </c>
      <c r="J527" t="s">
        <v>56</v>
      </c>
      <c r="K527" t="s">
        <v>2423</v>
      </c>
      <c r="L527" s="26"/>
      <c r="M527" s="5"/>
      <c r="N527" s="5">
        <v>4357041</v>
      </c>
      <c r="O527" s="5"/>
      <c r="P527" s="5">
        <v>9384454</v>
      </c>
      <c r="Q527" s="5">
        <v>3413464</v>
      </c>
      <c r="R527" s="5">
        <v>17154959</v>
      </c>
    </row>
    <row r="528" spans="9:18" x14ac:dyDescent="0.25">
      <c r="I528" s="27" t="s">
        <v>903</v>
      </c>
      <c r="J528" t="s">
        <v>56</v>
      </c>
      <c r="K528" t="s">
        <v>10542</v>
      </c>
      <c r="L528" s="26"/>
      <c r="M528" s="5"/>
      <c r="N528" s="5"/>
      <c r="O528" s="5"/>
      <c r="P528" s="5"/>
      <c r="Q528" s="5">
        <v>19015310</v>
      </c>
      <c r="R528" s="5">
        <v>19015310</v>
      </c>
    </row>
    <row r="529" spans="9:18" x14ac:dyDescent="0.25">
      <c r="I529" s="27" t="s">
        <v>903</v>
      </c>
      <c r="J529" t="s">
        <v>56</v>
      </c>
      <c r="K529" t="s">
        <v>1457</v>
      </c>
      <c r="L529" s="26"/>
      <c r="M529" s="5"/>
      <c r="N529" s="5"/>
      <c r="O529" s="5">
        <v>1061317</v>
      </c>
      <c r="P529" s="5"/>
      <c r="Q529" s="5"/>
      <c r="R529" s="5">
        <v>1061317</v>
      </c>
    </row>
    <row r="530" spans="9:18" x14ac:dyDescent="0.25">
      <c r="I530" s="27" t="s">
        <v>903</v>
      </c>
      <c r="J530" t="s">
        <v>56</v>
      </c>
      <c r="K530" t="s">
        <v>6416</v>
      </c>
      <c r="L530" s="26"/>
      <c r="M530" s="5"/>
      <c r="N530" s="5"/>
      <c r="O530" s="5">
        <v>268378008</v>
      </c>
      <c r="P530" s="5">
        <v>149035141</v>
      </c>
      <c r="Q530" s="5">
        <v>139628320</v>
      </c>
      <c r="R530" s="5">
        <v>557041469</v>
      </c>
    </row>
    <row r="531" spans="9:18" x14ac:dyDescent="0.25">
      <c r="I531" s="27" t="s">
        <v>903</v>
      </c>
      <c r="J531" t="s">
        <v>56</v>
      </c>
      <c r="K531" t="s">
        <v>2233</v>
      </c>
      <c r="L531" s="26">
        <v>252931989</v>
      </c>
      <c r="M531" s="5">
        <v>267861755</v>
      </c>
      <c r="N531" s="5">
        <v>277976305</v>
      </c>
      <c r="O531" s="5"/>
      <c r="P531" s="5"/>
      <c r="Q531" s="5"/>
      <c r="R531" s="5">
        <v>798770049</v>
      </c>
    </row>
    <row r="532" spans="9:18" x14ac:dyDescent="0.25">
      <c r="I532" s="27" t="s">
        <v>904</v>
      </c>
      <c r="J532" t="s">
        <v>56</v>
      </c>
      <c r="K532" t="s">
        <v>1263</v>
      </c>
      <c r="L532" s="26">
        <v>-9789343</v>
      </c>
      <c r="M532" s="5">
        <v>-897033</v>
      </c>
      <c r="N532" s="5">
        <v>-4504528</v>
      </c>
      <c r="O532" s="5">
        <v>-8744560</v>
      </c>
      <c r="P532" s="5"/>
      <c r="Q532" s="5">
        <v>-15223194</v>
      </c>
      <c r="R532" s="5">
        <v>-39158658</v>
      </c>
    </row>
    <row r="533" spans="9:18" x14ac:dyDescent="0.25">
      <c r="I533" s="27" t="s">
        <v>904</v>
      </c>
      <c r="J533" t="s">
        <v>56</v>
      </c>
      <c r="K533" t="s">
        <v>137</v>
      </c>
      <c r="L533" s="26">
        <v>-5742478</v>
      </c>
      <c r="M533" s="5"/>
      <c r="N533" s="5"/>
      <c r="O533" s="5"/>
      <c r="P533" s="5"/>
      <c r="Q533" s="5"/>
      <c r="R533" s="5">
        <v>-5742478</v>
      </c>
    </row>
    <row r="534" spans="9:18" x14ac:dyDescent="0.25">
      <c r="I534" s="27" t="s">
        <v>904</v>
      </c>
      <c r="J534" t="s">
        <v>56</v>
      </c>
      <c r="K534" t="s">
        <v>864</v>
      </c>
      <c r="L534" s="26">
        <v>-190694</v>
      </c>
      <c r="M534" s="5"/>
      <c r="N534" s="5"/>
      <c r="O534" s="5"/>
      <c r="P534" s="5"/>
      <c r="Q534" s="5"/>
      <c r="R534" s="5">
        <v>-190694</v>
      </c>
    </row>
    <row r="535" spans="9:18" x14ac:dyDescent="0.25">
      <c r="I535" s="27" t="s">
        <v>904</v>
      </c>
      <c r="J535" t="s">
        <v>56</v>
      </c>
      <c r="K535" t="s">
        <v>1310</v>
      </c>
      <c r="L535" s="26">
        <v>-15179012</v>
      </c>
      <c r="M535" s="5"/>
      <c r="N535" s="5"/>
      <c r="O535" s="5"/>
      <c r="P535" s="5"/>
      <c r="Q535" s="5"/>
      <c r="R535" s="5">
        <v>-15179012</v>
      </c>
    </row>
    <row r="536" spans="9:18" x14ac:dyDescent="0.25">
      <c r="I536" s="27" t="s">
        <v>904</v>
      </c>
      <c r="J536" t="s">
        <v>56</v>
      </c>
      <c r="K536" t="s">
        <v>1158</v>
      </c>
      <c r="L536" s="26"/>
      <c r="M536" s="5"/>
      <c r="N536" s="5"/>
      <c r="O536" s="5">
        <v>-2158642</v>
      </c>
      <c r="P536" s="5"/>
      <c r="Q536" s="5"/>
      <c r="R536" s="5">
        <v>-2158642</v>
      </c>
    </row>
    <row r="537" spans="9:18" x14ac:dyDescent="0.25">
      <c r="I537" s="27" t="s">
        <v>904</v>
      </c>
      <c r="J537" t="s">
        <v>56</v>
      </c>
      <c r="K537" t="s">
        <v>1460</v>
      </c>
      <c r="L537" s="26">
        <v>-1582440</v>
      </c>
      <c r="M537" s="5"/>
      <c r="N537" s="5">
        <v>-6741555</v>
      </c>
      <c r="O537" s="5">
        <v>-4800076</v>
      </c>
      <c r="P537" s="5"/>
      <c r="Q537" s="5"/>
      <c r="R537" s="5">
        <v>-13124071</v>
      </c>
    </row>
    <row r="538" spans="9:18" x14ac:dyDescent="0.25">
      <c r="I538" s="27" t="s">
        <v>904</v>
      </c>
      <c r="J538" t="s">
        <v>56</v>
      </c>
      <c r="K538" t="s">
        <v>1305</v>
      </c>
      <c r="L538" s="26">
        <v>-704995</v>
      </c>
      <c r="M538" s="5"/>
      <c r="N538" s="5"/>
      <c r="O538" s="5"/>
      <c r="P538" s="5"/>
      <c r="Q538" s="5"/>
      <c r="R538" s="5">
        <v>-704995</v>
      </c>
    </row>
    <row r="539" spans="9:18" x14ac:dyDescent="0.25">
      <c r="I539" s="27" t="s">
        <v>904</v>
      </c>
      <c r="J539" t="s">
        <v>56</v>
      </c>
      <c r="K539" t="s">
        <v>1308</v>
      </c>
      <c r="L539" s="26">
        <v>-720853</v>
      </c>
      <c r="M539" s="5"/>
      <c r="N539" s="5"/>
      <c r="O539" s="5"/>
      <c r="P539" s="5"/>
      <c r="Q539" s="5"/>
      <c r="R539" s="5">
        <v>-720853</v>
      </c>
    </row>
    <row r="540" spans="9:18" x14ac:dyDescent="0.25">
      <c r="I540" s="27" t="s">
        <v>904</v>
      </c>
      <c r="J540" t="s">
        <v>56</v>
      </c>
      <c r="K540" t="s">
        <v>1468</v>
      </c>
      <c r="L540" s="26">
        <v>-969362</v>
      </c>
      <c r="M540" s="5"/>
      <c r="N540" s="5"/>
      <c r="O540" s="5"/>
      <c r="P540" s="5"/>
      <c r="Q540" s="5"/>
      <c r="R540" s="5">
        <v>-969362</v>
      </c>
    </row>
    <row r="541" spans="9:18" x14ac:dyDescent="0.25">
      <c r="I541" s="27" t="s">
        <v>904</v>
      </c>
      <c r="J541" t="s">
        <v>56</v>
      </c>
      <c r="K541" t="s">
        <v>1782</v>
      </c>
      <c r="L541" s="26">
        <v>-654849</v>
      </c>
      <c r="M541" s="5"/>
      <c r="N541" s="5"/>
      <c r="O541" s="5"/>
      <c r="P541" s="5">
        <v>-2506953</v>
      </c>
      <c r="Q541" s="5"/>
      <c r="R541" s="5">
        <v>-3161802</v>
      </c>
    </row>
    <row r="542" spans="9:18" x14ac:dyDescent="0.25">
      <c r="I542" s="27" t="s">
        <v>904</v>
      </c>
      <c r="J542" t="s">
        <v>56</v>
      </c>
      <c r="K542" t="s">
        <v>2228</v>
      </c>
      <c r="L542" s="26"/>
      <c r="M542" s="5"/>
      <c r="N542" s="5">
        <v>-7255480</v>
      </c>
      <c r="O542" s="5">
        <v>-6052818</v>
      </c>
      <c r="P542" s="5">
        <v>-5968290</v>
      </c>
      <c r="Q542" s="5">
        <v>-3852208</v>
      </c>
      <c r="R542" s="5">
        <v>-23128796</v>
      </c>
    </row>
    <row r="543" spans="9:18" x14ac:dyDescent="0.25">
      <c r="I543" s="27" t="s">
        <v>904</v>
      </c>
      <c r="J543" t="s">
        <v>56</v>
      </c>
      <c r="K543" t="s">
        <v>2315</v>
      </c>
      <c r="L543" s="26">
        <v>-2404384</v>
      </c>
      <c r="M543" s="5"/>
      <c r="N543" s="5"/>
      <c r="O543" s="5"/>
      <c r="P543" s="5">
        <v>-2298867</v>
      </c>
      <c r="Q543" s="5"/>
      <c r="R543" s="5">
        <v>-4703251</v>
      </c>
    </row>
    <row r="544" spans="9:18" x14ac:dyDescent="0.25">
      <c r="I544" s="27" t="s">
        <v>904</v>
      </c>
      <c r="J544" t="s">
        <v>56</v>
      </c>
      <c r="K544" t="s">
        <v>2697</v>
      </c>
      <c r="L544" s="26"/>
      <c r="M544" s="5"/>
      <c r="N544" s="5"/>
      <c r="O544" s="5">
        <v>-693683</v>
      </c>
      <c r="P544" s="5">
        <v>-618209</v>
      </c>
      <c r="Q544" s="5"/>
      <c r="R544" s="5">
        <v>-1311892</v>
      </c>
    </row>
    <row r="545" spans="9:18" x14ac:dyDescent="0.25">
      <c r="I545" s="27" t="s">
        <v>904</v>
      </c>
      <c r="J545" t="s">
        <v>56</v>
      </c>
      <c r="K545" t="s">
        <v>6056</v>
      </c>
      <c r="L545" s="26"/>
      <c r="M545" s="5"/>
      <c r="N545" s="5"/>
      <c r="O545" s="5">
        <v>-1736861</v>
      </c>
      <c r="P545" s="5"/>
      <c r="Q545" s="5">
        <v>-4278819</v>
      </c>
      <c r="R545" s="5">
        <v>-6015680</v>
      </c>
    </row>
    <row r="546" spans="9:18" x14ac:dyDescent="0.25">
      <c r="I546" s="27" t="s">
        <v>904</v>
      </c>
      <c r="J546" t="s">
        <v>56</v>
      </c>
      <c r="K546" t="s">
        <v>3048</v>
      </c>
      <c r="L546" s="26"/>
      <c r="M546" s="5">
        <v>-369470</v>
      </c>
      <c r="N546" s="5"/>
      <c r="O546" s="5"/>
      <c r="P546" s="5"/>
      <c r="Q546" s="5"/>
      <c r="R546" s="5">
        <v>-369470</v>
      </c>
    </row>
    <row r="547" spans="9:18" x14ac:dyDescent="0.25">
      <c r="I547" s="27" t="s">
        <v>904</v>
      </c>
      <c r="J547" t="s">
        <v>56</v>
      </c>
      <c r="K547" t="s">
        <v>3371</v>
      </c>
      <c r="L547" s="26"/>
      <c r="M547" s="5">
        <v>-170830</v>
      </c>
      <c r="N547" s="5"/>
      <c r="O547" s="5"/>
      <c r="P547" s="5"/>
      <c r="Q547" s="5"/>
      <c r="R547" s="5">
        <v>-170830</v>
      </c>
    </row>
    <row r="548" spans="9:18" x14ac:dyDescent="0.25">
      <c r="I548" s="27" t="s">
        <v>904</v>
      </c>
      <c r="J548" t="s">
        <v>56</v>
      </c>
      <c r="K548" t="s">
        <v>3309</v>
      </c>
      <c r="L548" s="26"/>
      <c r="M548" s="5"/>
      <c r="N548" s="5"/>
      <c r="O548" s="5"/>
      <c r="P548" s="5">
        <v>-401445</v>
      </c>
      <c r="Q548" s="5"/>
      <c r="R548" s="5">
        <v>-401445</v>
      </c>
    </row>
    <row r="549" spans="9:18" x14ac:dyDescent="0.25">
      <c r="I549" s="27" t="s">
        <v>904</v>
      </c>
      <c r="J549" t="s">
        <v>56</v>
      </c>
      <c r="K549" t="s">
        <v>2693</v>
      </c>
      <c r="L549" s="26"/>
      <c r="M549" s="5"/>
      <c r="N549" s="5"/>
      <c r="O549" s="5">
        <v>-4345137</v>
      </c>
      <c r="P549" s="5"/>
      <c r="Q549" s="5"/>
      <c r="R549" s="5">
        <v>-4345137</v>
      </c>
    </row>
    <row r="550" spans="9:18" x14ac:dyDescent="0.25">
      <c r="I550" s="27" t="s">
        <v>904</v>
      </c>
      <c r="J550" t="s">
        <v>56</v>
      </c>
      <c r="K550" t="s">
        <v>6417</v>
      </c>
      <c r="L550" s="26"/>
      <c r="M550" s="5"/>
      <c r="N550" s="5"/>
      <c r="O550" s="5"/>
      <c r="P550" s="5">
        <v>-342200</v>
      </c>
      <c r="Q550" s="5"/>
      <c r="R550" s="5">
        <v>-342200</v>
      </c>
    </row>
    <row r="551" spans="9:18" x14ac:dyDescent="0.25">
      <c r="I551" s="27" t="s">
        <v>904</v>
      </c>
      <c r="J551" t="s">
        <v>56</v>
      </c>
      <c r="K551" t="s">
        <v>6418</v>
      </c>
      <c r="L551" s="26"/>
      <c r="M551" s="5"/>
      <c r="N551" s="5"/>
      <c r="O551" s="5"/>
      <c r="P551" s="5">
        <v>-171319</v>
      </c>
      <c r="Q551" s="5"/>
      <c r="R551" s="5">
        <v>-171319</v>
      </c>
    </row>
    <row r="552" spans="9:18" x14ac:dyDescent="0.25">
      <c r="I552" s="27" t="s">
        <v>904</v>
      </c>
      <c r="J552" t="s">
        <v>56</v>
      </c>
      <c r="K552" t="s">
        <v>6075</v>
      </c>
      <c r="L552" s="26"/>
      <c r="M552" s="5"/>
      <c r="N552" s="5"/>
      <c r="O552" s="5">
        <v>-183307</v>
      </c>
      <c r="P552" s="5"/>
      <c r="Q552" s="5"/>
      <c r="R552" s="5">
        <v>-183307</v>
      </c>
    </row>
    <row r="553" spans="9:18" x14ac:dyDescent="0.25">
      <c r="I553" s="27" t="s">
        <v>904</v>
      </c>
      <c r="J553" t="s">
        <v>56</v>
      </c>
      <c r="K553" t="s">
        <v>2321</v>
      </c>
      <c r="L553" s="26">
        <v>-2134417</v>
      </c>
      <c r="M553" s="5"/>
      <c r="N553" s="5"/>
      <c r="O553" s="5"/>
      <c r="P553" s="5"/>
      <c r="Q553" s="5"/>
      <c r="R553" s="5">
        <v>-2134417</v>
      </c>
    </row>
    <row r="554" spans="9:18" x14ac:dyDescent="0.25">
      <c r="I554" s="27" t="s">
        <v>904</v>
      </c>
      <c r="J554" t="s">
        <v>56</v>
      </c>
      <c r="K554" t="s">
        <v>6393</v>
      </c>
      <c r="L554" s="26"/>
      <c r="M554" s="5"/>
      <c r="N554" s="5"/>
      <c r="O554" s="5">
        <v>-243169</v>
      </c>
      <c r="P554" s="5"/>
      <c r="Q554" s="5"/>
      <c r="R554" s="5">
        <v>-243169</v>
      </c>
    </row>
    <row r="555" spans="9:18" x14ac:dyDescent="0.25">
      <c r="I555" s="27" t="s">
        <v>904</v>
      </c>
      <c r="J555" t="s">
        <v>56</v>
      </c>
      <c r="K555" t="s">
        <v>1338</v>
      </c>
      <c r="L555" s="26"/>
      <c r="M555" s="5"/>
      <c r="N555" s="5"/>
      <c r="O555" s="5">
        <v>-1605621</v>
      </c>
      <c r="P555" s="5"/>
      <c r="Q555" s="5"/>
      <c r="R555" s="5">
        <v>-1605621</v>
      </c>
    </row>
    <row r="556" spans="9:18" x14ac:dyDescent="0.25">
      <c r="I556" s="27" t="s">
        <v>904</v>
      </c>
      <c r="J556" t="s">
        <v>56</v>
      </c>
      <c r="K556" t="s">
        <v>3502</v>
      </c>
      <c r="L556" s="26"/>
      <c r="M556" s="5">
        <v>-336920</v>
      </c>
      <c r="N556" s="5"/>
      <c r="O556" s="5"/>
      <c r="P556" s="5"/>
      <c r="Q556" s="5"/>
      <c r="R556" s="5">
        <v>-336920</v>
      </c>
    </row>
    <row r="557" spans="9:18" x14ac:dyDescent="0.25">
      <c r="I557" s="27" t="s">
        <v>904</v>
      </c>
      <c r="J557" t="s">
        <v>56</v>
      </c>
      <c r="K557" t="s">
        <v>2174</v>
      </c>
      <c r="L557" s="26"/>
      <c r="M557" s="5">
        <v>-154934</v>
      </c>
      <c r="N557" s="5"/>
      <c r="O557" s="5"/>
      <c r="P557" s="5"/>
      <c r="Q557" s="5"/>
      <c r="R557" s="5">
        <v>-154934</v>
      </c>
    </row>
    <row r="558" spans="9:18" x14ac:dyDescent="0.25">
      <c r="I558" s="27" t="s">
        <v>904</v>
      </c>
      <c r="J558" t="s">
        <v>56</v>
      </c>
      <c r="K558" t="s">
        <v>1232</v>
      </c>
      <c r="L558" s="26"/>
      <c r="M558" s="5">
        <v>-2419487</v>
      </c>
      <c r="N558" s="5">
        <v>-2119487</v>
      </c>
      <c r="O558" s="5">
        <v>-725383</v>
      </c>
      <c r="P558" s="5">
        <v>-464156</v>
      </c>
      <c r="Q558" s="5"/>
      <c r="R558" s="5">
        <v>-5728513</v>
      </c>
    </row>
    <row r="559" spans="9:18" x14ac:dyDescent="0.25">
      <c r="I559" s="27" t="s">
        <v>904</v>
      </c>
      <c r="J559" t="s">
        <v>56</v>
      </c>
      <c r="K559" t="s">
        <v>1162</v>
      </c>
      <c r="L559" s="26"/>
      <c r="M559" s="5"/>
      <c r="N559" s="5"/>
      <c r="O559" s="5">
        <v>-981834</v>
      </c>
      <c r="P559" s="5"/>
      <c r="Q559" s="5"/>
      <c r="R559" s="5">
        <v>-981834</v>
      </c>
    </row>
    <row r="560" spans="9:18" x14ac:dyDescent="0.25">
      <c r="I560" s="27" t="s">
        <v>904</v>
      </c>
      <c r="J560" t="s">
        <v>56</v>
      </c>
      <c r="K560" t="s">
        <v>6422</v>
      </c>
      <c r="L560" s="26"/>
      <c r="M560" s="5"/>
      <c r="N560" s="5"/>
      <c r="O560" s="5">
        <v>-39112617</v>
      </c>
      <c r="P560" s="5"/>
      <c r="Q560" s="5"/>
      <c r="R560" s="5">
        <v>-39112617</v>
      </c>
    </row>
    <row r="561" spans="9:18" x14ac:dyDescent="0.25">
      <c r="I561" s="27" t="s">
        <v>904</v>
      </c>
      <c r="J561" t="s">
        <v>56</v>
      </c>
      <c r="K561" t="s">
        <v>1477</v>
      </c>
      <c r="L561" s="26">
        <v>-139250494</v>
      </c>
      <c r="M561" s="5"/>
      <c r="N561" s="5"/>
      <c r="O561" s="5"/>
      <c r="P561" s="5"/>
      <c r="Q561" s="5"/>
      <c r="R561" s="5">
        <v>-139250494</v>
      </c>
    </row>
    <row r="562" spans="9:18" x14ac:dyDescent="0.25">
      <c r="I562" s="27" t="s">
        <v>904</v>
      </c>
      <c r="J562" t="s">
        <v>56</v>
      </c>
      <c r="K562" t="s">
        <v>1528</v>
      </c>
      <c r="L562" s="26"/>
      <c r="M562" s="5">
        <v>-59853550</v>
      </c>
      <c r="N562" s="5">
        <v>-53506460</v>
      </c>
      <c r="O562" s="5"/>
      <c r="P562" s="5"/>
      <c r="Q562" s="5"/>
      <c r="R562" s="5">
        <v>-113360010</v>
      </c>
    </row>
    <row r="563" spans="9:18" x14ac:dyDescent="0.25">
      <c r="I563" s="27" t="s">
        <v>904</v>
      </c>
      <c r="J563" t="s">
        <v>56</v>
      </c>
      <c r="K563" t="s">
        <v>370</v>
      </c>
      <c r="L563" s="26">
        <v>-757193</v>
      </c>
      <c r="M563" s="5">
        <v>-83429</v>
      </c>
      <c r="N563" s="5"/>
      <c r="O563" s="5"/>
      <c r="P563" s="5"/>
      <c r="Q563" s="5"/>
      <c r="R563" s="5">
        <v>-840622</v>
      </c>
    </row>
    <row r="564" spans="9:18" x14ac:dyDescent="0.25">
      <c r="I564" s="27" t="s">
        <v>904</v>
      </c>
      <c r="J564" t="s">
        <v>56</v>
      </c>
      <c r="K564" t="s">
        <v>1624</v>
      </c>
      <c r="L564" s="26">
        <v>-32317851</v>
      </c>
      <c r="M564" s="5"/>
      <c r="N564" s="5"/>
      <c r="O564" s="5"/>
      <c r="P564" s="5"/>
      <c r="Q564" s="5"/>
      <c r="R564" s="5">
        <v>-32317851</v>
      </c>
    </row>
    <row r="565" spans="9:18" x14ac:dyDescent="0.25">
      <c r="I565" s="27" t="s">
        <v>904</v>
      </c>
      <c r="J565" t="s">
        <v>56</v>
      </c>
      <c r="K565" t="s">
        <v>2221</v>
      </c>
      <c r="L565" s="26">
        <v>-12646822</v>
      </c>
      <c r="M565" s="5"/>
      <c r="N565" s="5"/>
      <c r="O565" s="5"/>
      <c r="P565" s="5"/>
      <c r="Q565" s="5"/>
      <c r="R565" s="5">
        <v>-12646822</v>
      </c>
    </row>
    <row r="566" spans="9:18" x14ac:dyDescent="0.25">
      <c r="I566" s="27" t="s">
        <v>904</v>
      </c>
      <c r="J566" t="s">
        <v>56</v>
      </c>
      <c r="K566" t="s">
        <v>2708</v>
      </c>
      <c r="L566" s="26"/>
      <c r="M566" s="5">
        <v>-8653070</v>
      </c>
      <c r="N566" s="5">
        <v>-18405860</v>
      </c>
      <c r="O566" s="5">
        <v>-9924573</v>
      </c>
      <c r="P566" s="5">
        <v>-10084212</v>
      </c>
      <c r="Q566" s="5">
        <v>-7768825</v>
      </c>
      <c r="R566" s="5">
        <v>-54836540</v>
      </c>
    </row>
    <row r="567" spans="9:18" x14ac:dyDescent="0.25">
      <c r="I567" s="27" t="s">
        <v>904</v>
      </c>
      <c r="J567" t="s">
        <v>56</v>
      </c>
      <c r="K567" t="s">
        <v>1426</v>
      </c>
      <c r="L567" s="26">
        <v>-107665663</v>
      </c>
      <c r="M567" s="5"/>
      <c r="N567" s="5"/>
      <c r="O567" s="5"/>
      <c r="P567" s="5"/>
      <c r="Q567" s="5"/>
      <c r="R567" s="5">
        <v>-107665663</v>
      </c>
    </row>
    <row r="568" spans="9:18" x14ac:dyDescent="0.25">
      <c r="I568" s="27" t="s">
        <v>904</v>
      </c>
      <c r="J568" t="s">
        <v>56</v>
      </c>
      <c r="K568" t="s">
        <v>10269</v>
      </c>
      <c r="L568" s="26"/>
      <c r="M568" s="5"/>
      <c r="N568" s="5"/>
      <c r="O568" s="5"/>
      <c r="P568" s="5"/>
      <c r="Q568" s="5">
        <v>-2395176</v>
      </c>
      <c r="R568" s="5">
        <v>-2395176</v>
      </c>
    </row>
    <row r="569" spans="9:18" x14ac:dyDescent="0.25">
      <c r="I569" s="27" t="s">
        <v>904</v>
      </c>
      <c r="J569" t="s">
        <v>56</v>
      </c>
      <c r="K569" t="s">
        <v>1529</v>
      </c>
      <c r="L569" s="26">
        <v>-3729172</v>
      </c>
      <c r="M569" s="5"/>
      <c r="N569" s="5">
        <v>-2673212</v>
      </c>
      <c r="O569" s="5">
        <v>-3502570</v>
      </c>
      <c r="P569" s="5">
        <v>-2900737</v>
      </c>
      <c r="Q569" s="5"/>
      <c r="R569" s="5">
        <v>-12805691</v>
      </c>
    </row>
    <row r="570" spans="9:18" x14ac:dyDescent="0.25">
      <c r="I570" s="27" t="s">
        <v>904</v>
      </c>
      <c r="J570" t="s">
        <v>56</v>
      </c>
      <c r="K570" t="s">
        <v>5954</v>
      </c>
      <c r="L570" s="26"/>
      <c r="M570" s="5"/>
      <c r="N570" s="5"/>
      <c r="O570" s="5">
        <v>-76597019</v>
      </c>
      <c r="P570" s="5">
        <v>-28691550</v>
      </c>
      <c r="Q570" s="5"/>
      <c r="R570" s="5">
        <v>-105288569</v>
      </c>
    </row>
    <row r="571" spans="9:18" x14ac:dyDescent="0.25">
      <c r="I571" s="27" t="s">
        <v>904</v>
      </c>
      <c r="J571" t="s">
        <v>56</v>
      </c>
      <c r="K571" t="s">
        <v>4704</v>
      </c>
      <c r="L571" s="26"/>
      <c r="M571" s="5"/>
      <c r="N571" s="5">
        <v>-41901682</v>
      </c>
      <c r="O571" s="5"/>
      <c r="P571" s="5"/>
      <c r="Q571" s="5">
        <v>-94181291</v>
      </c>
      <c r="R571" s="5">
        <v>-136082973</v>
      </c>
    </row>
    <row r="572" spans="9:18" x14ac:dyDescent="0.25">
      <c r="I572" s="27" t="s">
        <v>904</v>
      </c>
      <c r="J572" t="s">
        <v>56</v>
      </c>
      <c r="K572" t="s">
        <v>1743</v>
      </c>
      <c r="L572" s="26">
        <v>-15519728</v>
      </c>
      <c r="M572" s="5"/>
      <c r="N572" s="5">
        <v>-2294815</v>
      </c>
      <c r="O572" s="5"/>
      <c r="P572" s="5"/>
      <c r="Q572" s="5"/>
      <c r="R572" s="5">
        <v>-17814543</v>
      </c>
    </row>
    <row r="573" spans="9:18" x14ac:dyDescent="0.25">
      <c r="I573" s="27" t="s">
        <v>904</v>
      </c>
      <c r="J573" t="s">
        <v>56</v>
      </c>
      <c r="K573" t="s">
        <v>4694</v>
      </c>
      <c r="L573" s="26"/>
      <c r="M573" s="5"/>
      <c r="N573" s="5"/>
      <c r="O573" s="5"/>
      <c r="P573" s="5"/>
      <c r="Q573" s="5">
        <v>-9535390</v>
      </c>
      <c r="R573" s="5">
        <v>-9535390</v>
      </c>
    </row>
    <row r="574" spans="9:18" x14ac:dyDescent="0.25">
      <c r="I574" s="27" t="s">
        <v>904</v>
      </c>
      <c r="J574" t="s">
        <v>56</v>
      </c>
      <c r="K574" t="s">
        <v>10543</v>
      </c>
      <c r="L574" s="26"/>
      <c r="M574" s="5"/>
      <c r="N574" s="5"/>
      <c r="O574" s="5"/>
      <c r="P574" s="5"/>
      <c r="Q574" s="5">
        <v>-4209218</v>
      </c>
      <c r="R574" s="5">
        <v>-4209218</v>
      </c>
    </row>
    <row r="575" spans="9:18" x14ac:dyDescent="0.25">
      <c r="I575" s="27" t="s">
        <v>904</v>
      </c>
      <c r="J575" t="s">
        <v>56</v>
      </c>
      <c r="K575" t="s">
        <v>1800</v>
      </c>
      <c r="L575" s="26">
        <v>-31125001</v>
      </c>
      <c r="M575" s="5">
        <v>-40487100</v>
      </c>
      <c r="N575" s="5">
        <v>-8232939</v>
      </c>
      <c r="O575" s="5">
        <v>-26359490</v>
      </c>
      <c r="P575" s="5">
        <v>-14222861</v>
      </c>
      <c r="Q575" s="5">
        <v>-19082963</v>
      </c>
      <c r="R575" s="5">
        <v>-139510354</v>
      </c>
    </row>
    <row r="576" spans="9:18" x14ac:dyDescent="0.25">
      <c r="I576" s="27" t="s">
        <v>904</v>
      </c>
      <c r="J576" t="s">
        <v>56</v>
      </c>
      <c r="K576" t="s">
        <v>2232</v>
      </c>
      <c r="L576" s="26"/>
      <c r="M576" s="5">
        <v>-206585</v>
      </c>
      <c r="N576" s="5"/>
      <c r="O576" s="5"/>
      <c r="P576" s="5"/>
      <c r="Q576" s="5"/>
      <c r="R576" s="5">
        <v>-206585</v>
      </c>
    </row>
    <row r="577" spans="9:18" x14ac:dyDescent="0.25">
      <c r="I577" s="27" t="s">
        <v>904</v>
      </c>
      <c r="J577" t="s">
        <v>56</v>
      </c>
      <c r="K577" t="s">
        <v>2322</v>
      </c>
      <c r="L577" s="26">
        <v>-206147</v>
      </c>
      <c r="M577" s="5"/>
      <c r="N577" s="5"/>
      <c r="O577" s="5"/>
      <c r="P577" s="5"/>
      <c r="Q577" s="5"/>
      <c r="R577" s="5">
        <v>-206147</v>
      </c>
    </row>
    <row r="578" spans="9:18" x14ac:dyDescent="0.25">
      <c r="I578" s="27" t="s">
        <v>904</v>
      </c>
      <c r="J578" t="s">
        <v>56</v>
      </c>
      <c r="K578" t="s">
        <v>5947</v>
      </c>
      <c r="L578" s="26"/>
      <c r="M578" s="5"/>
      <c r="N578" s="5"/>
      <c r="O578" s="5">
        <v>-15179695</v>
      </c>
      <c r="P578" s="5">
        <v>-13660928</v>
      </c>
      <c r="Q578" s="5"/>
      <c r="R578" s="5">
        <v>-28840623</v>
      </c>
    </row>
    <row r="579" spans="9:18" x14ac:dyDescent="0.25">
      <c r="I579" s="27" t="s">
        <v>904</v>
      </c>
      <c r="J579" t="s">
        <v>56</v>
      </c>
      <c r="K579" t="s">
        <v>6419</v>
      </c>
      <c r="L579" s="26"/>
      <c r="M579" s="5"/>
      <c r="N579" s="5"/>
      <c r="O579" s="5"/>
      <c r="P579" s="5">
        <v>-83429</v>
      </c>
      <c r="Q579" s="5"/>
      <c r="R579" s="5">
        <v>-83429</v>
      </c>
    </row>
    <row r="580" spans="9:18" x14ac:dyDescent="0.25">
      <c r="I580" s="27" t="s">
        <v>904</v>
      </c>
      <c r="J580" t="s">
        <v>56</v>
      </c>
      <c r="K580" t="s">
        <v>1476</v>
      </c>
      <c r="L580" s="26">
        <v>-101884026</v>
      </c>
      <c r="M580" s="5">
        <v>-81297610</v>
      </c>
      <c r="N580" s="5"/>
      <c r="O580" s="5"/>
      <c r="P580" s="5"/>
      <c r="Q580" s="5"/>
      <c r="R580" s="5">
        <v>-183181636</v>
      </c>
    </row>
    <row r="581" spans="9:18" x14ac:dyDescent="0.25">
      <c r="I581" s="27" t="s">
        <v>904</v>
      </c>
      <c r="J581" t="s">
        <v>56</v>
      </c>
      <c r="K581" t="s">
        <v>1633</v>
      </c>
      <c r="L581" s="26"/>
      <c r="M581" s="5"/>
      <c r="N581" s="5">
        <v>-87181270</v>
      </c>
      <c r="O581" s="5"/>
      <c r="P581" s="5"/>
      <c r="Q581" s="5"/>
      <c r="R581" s="5">
        <v>-87181270</v>
      </c>
    </row>
    <row r="582" spans="9:18" x14ac:dyDescent="0.25">
      <c r="I582" s="27" t="s">
        <v>904</v>
      </c>
      <c r="J582" t="s">
        <v>56</v>
      </c>
      <c r="K582" t="s">
        <v>2323</v>
      </c>
      <c r="L582" s="26">
        <v>-237999</v>
      </c>
      <c r="M582" s="5"/>
      <c r="N582" s="5"/>
      <c r="O582" s="5"/>
      <c r="P582" s="5"/>
      <c r="Q582" s="5"/>
      <c r="R582" s="5">
        <v>-237999</v>
      </c>
    </row>
    <row r="583" spans="9:18" x14ac:dyDescent="0.25">
      <c r="I583" s="27" t="s">
        <v>904</v>
      </c>
      <c r="J583" t="s">
        <v>56</v>
      </c>
      <c r="K583" t="s">
        <v>1280</v>
      </c>
      <c r="L583" s="26">
        <v>-3691809</v>
      </c>
      <c r="M583" s="5"/>
      <c r="N583" s="5"/>
      <c r="O583" s="5"/>
      <c r="P583" s="5"/>
      <c r="Q583" s="5"/>
      <c r="R583" s="5">
        <v>-3691809</v>
      </c>
    </row>
    <row r="584" spans="9:18" x14ac:dyDescent="0.25">
      <c r="I584" s="27" t="s">
        <v>904</v>
      </c>
      <c r="J584" t="s">
        <v>56</v>
      </c>
      <c r="K584" t="s">
        <v>1611</v>
      </c>
      <c r="L584" s="26">
        <v>-16892591</v>
      </c>
      <c r="M584" s="5"/>
      <c r="N584" s="5"/>
      <c r="O584" s="5"/>
      <c r="P584" s="5"/>
      <c r="Q584" s="5"/>
      <c r="R584" s="5">
        <v>-16892591</v>
      </c>
    </row>
    <row r="585" spans="9:18" x14ac:dyDescent="0.25">
      <c r="I585" s="27" t="s">
        <v>904</v>
      </c>
      <c r="J585" t="s">
        <v>56</v>
      </c>
      <c r="K585" t="s">
        <v>3280</v>
      </c>
      <c r="L585" s="26"/>
      <c r="M585" s="5"/>
      <c r="N585" s="5">
        <v>-27658467</v>
      </c>
      <c r="O585" s="5"/>
      <c r="P585" s="5"/>
      <c r="Q585" s="5"/>
      <c r="R585" s="5">
        <v>-27658467</v>
      </c>
    </row>
    <row r="586" spans="9:18" x14ac:dyDescent="0.25">
      <c r="I586" s="27" t="s">
        <v>904</v>
      </c>
      <c r="J586" t="s">
        <v>56</v>
      </c>
      <c r="K586" t="s">
        <v>2702</v>
      </c>
      <c r="L586" s="26"/>
      <c r="M586" s="5">
        <v>-45185549</v>
      </c>
      <c r="N586" s="5">
        <v>-46603971</v>
      </c>
      <c r="O586" s="5">
        <v>-34500980</v>
      </c>
      <c r="P586" s="5">
        <v>-80821421</v>
      </c>
      <c r="Q586" s="5">
        <v>-113350175</v>
      </c>
      <c r="R586" s="5">
        <v>-320462096</v>
      </c>
    </row>
    <row r="587" spans="9:18" x14ac:dyDescent="0.25">
      <c r="I587" s="27" t="s">
        <v>904</v>
      </c>
      <c r="J587" t="s">
        <v>56</v>
      </c>
      <c r="K587" t="s">
        <v>6423</v>
      </c>
      <c r="L587" s="26"/>
      <c r="M587" s="5"/>
      <c r="N587" s="5"/>
      <c r="O587" s="5">
        <v>-47403678</v>
      </c>
      <c r="P587" s="5"/>
      <c r="Q587" s="5"/>
      <c r="R587" s="5">
        <v>-47403678</v>
      </c>
    </row>
    <row r="588" spans="9:18" x14ac:dyDescent="0.25">
      <c r="I588" s="27" t="s">
        <v>904</v>
      </c>
      <c r="J588" t="s">
        <v>56</v>
      </c>
      <c r="K588" t="s">
        <v>4697</v>
      </c>
      <c r="L588" s="26"/>
      <c r="M588" s="5"/>
      <c r="N588" s="5">
        <v>-433035</v>
      </c>
      <c r="O588" s="5"/>
      <c r="P588" s="5"/>
      <c r="Q588" s="5"/>
      <c r="R588" s="5">
        <v>-433035</v>
      </c>
    </row>
    <row r="589" spans="9:18" x14ac:dyDescent="0.25">
      <c r="I589" s="27" t="s">
        <v>904</v>
      </c>
      <c r="J589" t="s">
        <v>56</v>
      </c>
      <c r="K589" t="s">
        <v>10030</v>
      </c>
      <c r="L589" s="26"/>
      <c r="M589" s="5"/>
      <c r="N589" s="5"/>
      <c r="O589" s="5"/>
      <c r="P589" s="5"/>
      <c r="Q589" s="5">
        <v>-20244429</v>
      </c>
      <c r="R589" s="5">
        <v>-20244429</v>
      </c>
    </row>
    <row r="590" spans="9:18" x14ac:dyDescent="0.25">
      <c r="I590" s="27" t="s">
        <v>904</v>
      </c>
      <c r="J590" t="s">
        <v>56</v>
      </c>
      <c r="K590" t="s">
        <v>6402</v>
      </c>
      <c r="L590" s="26"/>
      <c r="M590" s="5"/>
      <c r="N590" s="5"/>
      <c r="O590" s="5">
        <v>-101701568</v>
      </c>
      <c r="P590" s="5"/>
      <c r="Q590" s="5">
        <v>-18021400</v>
      </c>
      <c r="R590" s="5">
        <v>-119722968</v>
      </c>
    </row>
    <row r="591" spans="9:18" x14ac:dyDescent="0.25">
      <c r="I591" s="27" t="s">
        <v>904</v>
      </c>
      <c r="J591" t="s">
        <v>56</v>
      </c>
      <c r="K591" t="s">
        <v>6420</v>
      </c>
      <c r="L591" s="26"/>
      <c r="M591" s="5"/>
      <c r="N591" s="5"/>
      <c r="O591" s="5"/>
      <c r="P591" s="5">
        <v>-36546775</v>
      </c>
      <c r="Q591" s="5">
        <v>-10478776</v>
      </c>
      <c r="R591" s="5">
        <v>-47025551</v>
      </c>
    </row>
    <row r="592" spans="9:18" x14ac:dyDescent="0.25">
      <c r="I592" s="27" t="s">
        <v>904</v>
      </c>
      <c r="J592" t="s">
        <v>56</v>
      </c>
      <c r="K592" t="s">
        <v>2886</v>
      </c>
      <c r="L592" s="26"/>
      <c r="M592" s="5"/>
      <c r="N592" s="5"/>
      <c r="O592" s="5"/>
      <c r="P592" s="5">
        <v>-14122310</v>
      </c>
      <c r="Q592" s="5"/>
      <c r="R592" s="5">
        <v>-14122310</v>
      </c>
    </row>
    <row r="593" spans="9:18" x14ac:dyDescent="0.25">
      <c r="I593" s="27" t="s">
        <v>904</v>
      </c>
      <c r="J593" t="s">
        <v>56</v>
      </c>
      <c r="K593" t="s">
        <v>1527</v>
      </c>
      <c r="L593" s="26">
        <v>-4322455</v>
      </c>
      <c r="M593" s="5"/>
      <c r="N593" s="5"/>
      <c r="O593" s="5"/>
      <c r="P593" s="5">
        <v>-2049192</v>
      </c>
      <c r="Q593" s="5">
        <v>-4051190</v>
      </c>
      <c r="R593" s="5">
        <v>-10422837</v>
      </c>
    </row>
    <row r="594" spans="9:18" x14ac:dyDescent="0.25">
      <c r="I594" s="27" t="s">
        <v>904</v>
      </c>
      <c r="J594" t="s">
        <v>56</v>
      </c>
      <c r="K594" t="s">
        <v>10544</v>
      </c>
      <c r="L594" s="26"/>
      <c r="M594" s="5"/>
      <c r="N594" s="5"/>
      <c r="O594" s="5"/>
      <c r="P594" s="5"/>
      <c r="Q594" s="5">
        <v>-771756</v>
      </c>
      <c r="R594" s="5">
        <v>-771756</v>
      </c>
    </row>
    <row r="595" spans="9:18" x14ac:dyDescent="0.25">
      <c r="I595" s="27" t="s">
        <v>904</v>
      </c>
      <c r="J595" t="s">
        <v>56</v>
      </c>
      <c r="K595" t="s">
        <v>2701</v>
      </c>
      <c r="L595" s="26"/>
      <c r="M595" s="5">
        <v>-2280385</v>
      </c>
      <c r="N595" s="5">
        <v>-9549751</v>
      </c>
      <c r="O595" s="5"/>
      <c r="P595" s="5"/>
      <c r="Q595" s="5"/>
      <c r="R595" s="5">
        <v>-11830136</v>
      </c>
    </row>
    <row r="596" spans="9:18" x14ac:dyDescent="0.25">
      <c r="I596" s="27" t="s">
        <v>904</v>
      </c>
      <c r="J596" t="s">
        <v>56</v>
      </c>
      <c r="K596" t="s">
        <v>6404</v>
      </c>
      <c r="L596" s="26"/>
      <c r="M596" s="5"/>
      <c r="N596" s="5"/>
      <c r="O596" s="5"/>
      <c r="P596" s="5"/>
      <c r="Q596" s="5">
        <v>-10774016</v>
      </c>
      <c r="R596" s="5">
        <v>-10774016</v>
      </c>
    </row>
    <row r="597" spans="9:18" x14ac:dyDescent="0.25">
      <c r="I597" s="27" t="s">
        <v>904</v>
      </c>
      <c r="J597" t="s">
        <v>56</v>
      </c>
      <c r="K597" t="s">
        <v>5951</v>
      </c>
      <c r="L597" s="26"/>
      <c r="M597" s="5"/>
      <c r="N597" s="5"/>
      <c r="O597" s="5">
        <v>-16280000</v>
      </c>
      <c r="P597" s="5">
        <v>-23624000</v>
      </c>
      <c r="Q597" s="5">
        <v>-14984000</v>
      </c>
      <c r="R597" s="5">
        <v>-54888000</v>
      </c>
    </row>
    <row r="598" spans="9:18" x14ac:dyDescent="0.25">
      <c r="I598" s="27" t="s">
        <v>904</v>
      </c>
      <c r="J598" t="s">
        <v>56</v>
      </c>
      <c r="K598" t="s">
        <v>2324</v>
      </c>
      <c r="L598" s="26">
        <v>-2827843</v>
      </c>
      <c r="M598" s="5"/>
      <c r="N598" s="5"/>
      <c r="O598" s="5"/>
      <c r="P598" s="5">
        <v>-8248377</v>
      </c>
      <c r="Q598" s="5"/>
      <c r="R598" s="5">
        <v>-11076220</v>
      </c>
    </row>
    <row r="599" spans="9:18" x14ac:dyDescent="0.25">
      <c r="I599" s="27" t="s">
        <v>904</v>
      </c>
      <c r="J599" t="s">
        <v>56</v>
      </c>
      <c r="K599" t="s">
        <v>3448</v>
      </c>
      <c r="L599" s="26"/>
      <c r="M599" s="5"/>
      <c r="N599" s="5"/>
      <c r="O599" s="5"/>
      <c r="P599" s="5">
        <v>-400409</v>
      </c>
      <c r="Q599" s="5"/>
      <c r="R599" s="5">
        <v>-400409</v>
      </c>
    </row>
    <row r="600" spans="9:18" x14ac:dyDescent="0.25">
      <c r="I600" s="27" t="s">
        <v>904</v>
      </c>
      <c r="J600" t="s">
        <v>56</v>
      </c>
      <c r="K600" t="s">
        <v>6406</v>
      </c>
      <c r="L600" s="26"/>
      <c r="M600" s="5"/>
      <c r="N600" s="5"/>
      <c r="O600" s="5"/>
      <c r="P600" s="5">
        <v>-2512020</v>
      </c>
      <c r="Q600" s="5"/>
      <c r="R600" s="5">
        <v>-2512020</v>
      </c>
    </row>
    <row r="601" spans="9:18" x14ac:dyDescent="0.25">
      <c r="I601" s="27" t="s">
        <v>904</v>
      </c>
      <c r="J601" t="s">
        <v>56</v>
      </c>
      <c r="K601" t="s">
        <v>6407</v>
      </c>
      <c r="L601" s="26"/>
      <c r="M601" s="5"/>
      <c r="N601" s="5"/>
      <c r="O601" s="5">
        <v>-661373</v>
      </c>
      <c r="P601" s="5"/>
      <c r="Q601" s="5"/>
      <c r="R601" s="5">
        <v>-661373</v>
      </c>
    </row>
    <row r="602" spans="9:18" x14ac:dyDescent="0.25">
      <c r="I602" s="27" t="s">
        <v>904</v>
      </c>
      <c r="J602" t="s">
        <v>56</v>
      </c>
      <c r="K602" t="s">
        <v>2325</v>
      </c>
      <c r="L602" s="26">
        <v>-7325836</v>
      </c>
      <c r="M602" s="5">
        <v>-10974984</v>
      </c>
      <c r="N602" s="5">
        <v>-11318843</v>
      </c>
      <c r="O602" s="5"/>
      <c r="P602" s="5">
        <v>-11508881</v>
      </c>
      <c r="Q602" s="5"/>
      <c r="R602" s="5">
        <v>-41128544</v>
      </c>
    </row>
    <row r="603" spans="9:18" x14ac:dyDescent="0.25">
      <c r="I603" s="27" t="s">
        <v>904</v>
      </c>
      <c r="J603" t="s">
        <v>56</v>
      </c>
      <c r="K603" t="s">
        <v>2326</v>
      </c>
      <c r="L603" s="26">
        <v>-30873586</v>
      </c>
      <c r="M603" s="5">
        <v>-11528905</v>
      </c>
      <c r="N603" s="5">
        <v>-17559605</v>
      </c>
      <c r="O603" s="5">
        <v>-15797242</v>
      </c>
      <c r="P603" s="5"/>
      <c r="Q603" s="5"/>
      <c r="R603" s="5">
        <v>-75759338</v>
      </c>
    </row>
    <row r="604" spans="9:18" x14ac:dyDescent="0.25">
      <c r="I604" s="27" t="s">
        <v>904</v>
      </c>
      <c r="J604" t="s">
        <v>56</v>
      </c>
      <c r="K604" t="s">
        <v>5958</v>
      </c>
      <c r="L604" s="26"/>
      <c r="M604" s="5"/>
      <c r="N604" s="5"/>
      <c r="O604" s="5"/>
      <c r="P604" s="5">
        <v>-1406014</v>
      </c>
      <c r="Q604" s="5">
        <v>-1518951</v>
      </c>
      <c r="R604" s="5">
        <v>-2924965</v>
      </c>
    </row>
    <row r="605" spans="9:18" x14ac:dyDescent="0.25">
      <c r="I605" s="27" t="s">
        <v>904</v>
      </c>
      <c r="J605" t="s">
        <v>56</v>
      </c>
      <c r="K605" t="s">
        <v>4700</v>
      </c>
      <c r="L605" s="26"/>
      <c r="M605" s="5"/>
      <c r="N605" s="5"/>
      <c r="O605" s="5"/>
      <c r="P605" s="5"/>
      <c r="Q605" s="5">
        <v>-1152653</v>
      </c>
      <c r="R605" s="5">
        <v>-1152653</v>
      </c>
    </row>
    <row r="606" spans="9:18" x14ac:dyDescent="0.25">
      <c r="I606" s="27" t="s">
        <v>904</v>
      </c>
      <c r="J606" t="s">
        <v>56</v>
      </c>
      <c r="K606" t="s">
        <v>6409</v>
      </c>
      <c r="L606" s="26"/>
      <c r="M606" s="5"/>
      <c r="N606" s="5"/>
      <c r="O606" s="5">
        <v>-14014325</v>
      </c>
      <c r="P606" s="5"/>
      <c r="Q606" s="5">
        <v>-13586712</v>
      </c>
      <c r="R606" s="5">
        <v>-27601037</v>
      </c>
    </row>
    <row r="607" spans="9:18" x14ac:dyDescent="0.25">
      <c r="I607" s="27" t="s">
        <v>904</v>
      </c>
      <c r="J607" t="s">
        <v>56</v>
      </c>
      <c r="K607" t="s">
        <v>6410</v>
      </c>
      <c r="L607" s="26"/>
      <c r="M607" s="5"/>
      <c r="N607" s="5"/>
      <c r="O607" s="5">
        <v>-8337792</v>
      </c>
      <c r="P607" s="5"/>
      <c r="Q607" s="5"/>
      <c r="R607" s="5">
        <v>-8337792</v>
      </c>
    </row>
    <row r="608" spans="9:18" x14ac:dyDescent="0.25">
      <c r="I608" s="27" t="s">
        <v>904</v>
      </c>
      <c r="J608" t="s">
        <v>56</v>
      </c>
      <c r="K608" t="s">
        <v>336</v>
      </c>
      <c r="L608" s="26"/>
      <c r="M608" s="5">
        <v>-1660734</v>
      </c>
      <c r="N608" s="5">
        <v>-4407484</v>
      </c>
      <c r="O608" s="5"/>
      <c r="P608" s="5">
        <v>-4444380</v>
      </c>
      <c r="Q608" s="5"/>
      <c r="R608" s="5">
        <v>-10512598</v>
      </c>
    </row>
    <row r="609" spans="9:18" x14ac:dyDescent="0.25">
      <c r="I609" s="27" t="s">
        <v>904</v>
      </c>
      <c r="J609" t="s">
        <v>56</v>
      </c>
      <c r="K609" t="s">
        <v>3500</v>
      </c>
      <c r="L609" s="26"/>
      <c r="M609" s="5"/>
      <c r="N609" s="5">
        <v>-16413635</v>
      </c>
      <c r="O609" s="5"/>
      <c r="P609" s="5"/>
      <c r="Q609" s="5"/>
      <c r="R609" s="5">
        <v>-16413635</v>
      </c>
    </row>
    <row r="610" spans="9:18" x14ac:dyDescent="0.25">
      <c r="I610" s="27" t="s">
        <v>904</v>
      </c>
      <c r="J610" t="s">
        <v>56</v>
      </c>
      <c r="K610" t="s">
        <v>1347</v>
      </c>
      <c r="L610" s="26">
        <v>-582677</v>
      </c>
      <c r="M610" s="5"/>
      <c r="N610" s="5"/>
      <c r="O610" s="5"/>
      <c r="P610" s="5"/>
      <c r="Q610" s="5"/>
      <c r="R610" s="5">
        <v>-582677</v>
      </c>
    </row>
    <row r="611" spans="9:18" x14ac:dyDescent="0.25">
      <c r="I611" s="27" t="s">
        <v>904</v>
      </c>
      <c r="J611" t="s">
        <v>56</v>
      </c>
      <c r="K611" t="s">
        <v>1417</v>
      </c>
      <c r="L611" s="26">
        <v>-2530671</v>
      </c>
      <c r="M611" s="5"/>
      <c r="N611" s="5"/>
      <c r="O611" s="5">
        <v>-1579688</v>
      </c>
      <c r="P611" s="5"/>
      <c r="Q611" s="5"/>
      <c r="R611" s="5">
        <v>-4110359</v>
      </c>
    </row>
    <row r="612" spans="9:18" x14ac:dyDescent="0.25">
      <c r="I612" s="27" t="s">
        <v>904</v>
      </c>
      <c r="J612" t="s">
        <v>56</v>
      </c>
      <c r="K612" t="s">
        <v>3501</v>
      </c>
      <c r="L612" s="26">
        <v>-373443</v>
      </c>
      <c r="M612" s="5"/>
      <c r="N612" s="5"/>
      <c r="O612" s="5">
        <v>-656545</v>
      </c>
      <c r="P612" s="5"/>
      <c r="Q612" s="5"/>
      <c r="R612" s="5">
        <v>-1029988</v>
      </c>
    </row>
    <row r="613" spans="9:18" x14ac:dyDescent="0.25">
      <c r="I613" s="27" t="s">
        <v>904</v>
      </c>
      <c r="J613" t="s">
        <v>56</v>
      </c>
      <c r="K613" t="s">
        <v>2176</v>
      </c>
      <c r="L613" s="26"/>
      <c r="M613" s="5"/>
      <c r="N613" s="5"/>
      <c r="O613" s="5">
        <v>-913858</v>
      </c>
      <c r="P613" s="5"/>
      <c r="Q613" s="5"/>
      <c r="R613" s="5">
        <v>-913858</v>
      </c>
    </row>
    <row r="614" spans="9:18" x14ac:dyDescent="0.25">
      <c r="I614" s="27" t="s">
        <v>904</v>
      </c>
      <c r="J614" t="s">
        <v>56</v>
      </c>
      <c r="K614" t="s">
        <v>1534</v>
      </c>
      <c r="L614" s="26">
        <v>-781317</v>
      </c>
      <c r="M614" s="5"/>
      <c r="N614" s="5"/>
      <c r="O614" s="5"/>
      <c r="P614" s="5"/>
      <c r="Q614" s="5">
        <v>-1248769</v>
      </c>
      <c r="R614" s="5">
        <v>-2030086</v>
      </c>
    </row>
    <row r="615" spans="9:18" x14ac:dyDescent="0.25">
      <c r="I615" s="27" t="s">
        <v>904</v>
      </c>
      <c r="J615" t="s">
        <v>56</v>
      </c>
      <c r="K615" t="s">
        <v>3320</v>
      </c>
      <c r="L615" s="26"/>
      <c r="M615" s="5"/>
      <c r="N615" s="5"/>
      <c r="O615" s="5"/>
      <c r="P615" s="5">
        <v>-2493096</v>
      </c>
      <c r="Q615" s="5">
        <v>-2493096</v>
      </c>
      <c r="R615" s="5">
        <v>-4986192</v>
      </c>
    </row>
    <row r="616" spans="9:18" x14ac:dyDescent="0.25">
      <c r="I616" s="27" t="s">
        <v>904</v>
      </c>
      <c r="J616" t="s">
        <v>56</v>
      </c>
      <c r="K616" t="s">
        <v>1425</v>
      </c>
      <c r="L616" s="26"/>
      <c r="M616" s="5"/>
      <c r="N616" s="5"/>
      <c r="O616" s="5"/>
      <c r="P616" s="5">
        <v>-13418850</v>
      </c>
      <c r="Q616" s="5">
        <v>-1411144</v>
      </c>
      <c r="R616" s="5">
        <v>-14829994</v>
      </c>
    </row>
    <row r="617" spans="9:18" x14ac:dyDescent="0.25">
      <c r="I617" s="27" t="s">
        <v>904</v>
      </c>
      <c r="J617" t="s">
        <v>56</v>
      </c>
      <c r="K617" t="s">
        <v>1224</v>
      </c>
      <c r="L617" s="26"/>
      <c r="M617" s="5"/>
      <c r="N617" s="5">
        <v>-5865579</v>
      </c>
      <c r="O617" s="5">
        <v>-4706237</v>
      </c>
      <c r="P617" s="5">
        <v>-6475076</v>
      </c>
      <c r="Q617" s="5"/>
      <c r="R617" s="5">
        <v>-17046892</v>
      </c>
    </row>
    <row r="618" spans="9:18" x14ac:dyDescent="0.25">
      <c r="I618" s="27" t="s">
        <v>904</v>
      </c>
      <c r="J618" t="s">
        <v>56</v>
      </c>
      <c r="K618" t="s">
        <v>5943</v>
      </c>
      <c r="L618" s="26"/>
      <c r="M618" s="5"/>
      <c r="N618" s="5"/>
      <c r="O618" s="5"/>
      <c r="P618" s="5"/>
      <c r="Q618" s="5">
        <v>-1145432</v>
      </c>
      <c r="R618" s="5">
        <v>-1145432</v>
      </c>
    </row>
    <row r="619" spans="9:18" x14ac:dyDescent="0.25">
      <c r="I619" s="27" t="s">
        <v>904</v>
      </c>
      <c r="J619" t="s">
        <v>56</v>
      </c>
      <c r="K619" t="s">
        <v>6414</v>
      </c>
      <c r="L619" s="26"/>
      <c r="M619" s="5"/>
      <c r="N619" s="5">
        <v>-326729</v>
      </c>
      <c r="O619" s="5"/>
      <c r="P619" s="5"/>
      <c r="Q619" s="5"/>
      <c r="R619" s="5">
        <v>-326729</v>
      </c>
    </row>
    <row r="620" spans="9:18" x14ac:dyDescent="0.25">
      <c r="I620" s="27" t="s">
        <v>904</v>
      </c>
      <c r="J620" t="s">
        <v>56</v>
      </c>
      <c r="K620" t="s">
        <v>1625</v>
      </c>
      <c r="L620" s="26"/>
      <c r="M620" s="5">
        <v>-6540414</v>
      </c>
      <c r="N620" s="5"/>
      <c r="O620" s="5"/>
      <c r="P620" s="5">
        <v>-4067441</v>
      </c>
      <c r="Q620" s="5">
        <v>-2778859</v>
      </c>
      <c r="R620" s="5">
        <v>-13386714</v>
      </c>
    </row>
    <row r="621" spans="9:18" x14ac:dyDescent="0.25">
      <c r="I621" s="27" t="s">
        <v>904</v>
      </c>
      <c r="J621" t="s">
        <v>56</v>
      </c>
      <c r="K621" t="s">
        <v>1577</v>
      </c>
      <c r="L621" s="26"/>
      <c r="M621" s="5">
        <v>-107262</v>
      </c>
      <c r="N621" s="5"/>
      <c r="O621" s="5"/>
      <c r="P621" s="5"/>
      <c r="Q621" s="5"/>
      <c r="R621" s="5">
        <v>-107262</v>
      </c>
    </row>
    <row r="622" spans="9:18" x14ac:dyDescent="0.25">
      <c r="I622" s="27" t="s">
        <v>904</v>
      </c>
      <c r="J622" t="s">
        <v>56</v>
      </c>
      <c r="K622" t="s">
        <v>1613</v>
      </c>
      <c r="L622" s="26"/>
      <c r="M622" s="5"/>
      <c r="N622" s="5"/>
      <c r="O622" s="5">
        <v>-139267</v>
      </c>
      <c r="P622" s="5"/>
      <c r="Q622" s="5"/>
      <c r="R622" s="5">
        <v>-139267</v>
      </c>
    </row>
    <row r="623" spans="9:18" x14ac:dyDescent="0.25">
      <c r="I623" s="27" t="s">
        <v>904</v>
      </c>
      <c r="J623" t="s">
        <v>56</v>
      </c>
      <c r="K623" t="s">
        <v>2327</v>
      </c>
      <c r="L623" s="26">
        <v>-4285037</v>
      </c>
      <c r="M623" s="5">
        <v>-3485425</v>
      </c>
      <c r="N623" s="5">
        <v>-3102541</v>
      </c>
      <c r="O623" s="5">
        <v>-3950107</v>
      </c>
      <c r="P623" s="5">
        <v>-4249900</v>
      </c>
      <c r="Q623" s="5"/>
      <c r="R623" s="5">
        <v>-19073010</v>
      </c>
    </row>
    <row r="624" spans="9:18" x14ac:dyDescent="0.25">
      <c r="I624" s="27" t="s">
        <v>904</v>
      </c>
      <c r="J624" t="s">
        <v>56</v>
      </c>
      <c r="K624" t="s">
        <v>2319</v>
      </c>
      <c r="L624" s="26">
        <v>-1889438</v>
      </c>
      <c r="M624" s="5"/>
      <c r="N624" s="5"/>
      <c r="O624" s="5"/>
      <c r="P624" s="5"/>
      <c r="Q624" s="5"/>
      <c r="R624" s="5">
        <v>-1889438</v>
      </c>
    </row>
    <row r="625" spans="9:18" x14ac:dyDescent="0.25">
      <c r="I625" s="27" t="s">
        <v>904</v>
      </c>
      <c r="J625" t="s">
        <v>56</v>
      </c>
      <c r="K625" t="s">
        <v>4702</v>
      </c>
      <c r="L625" s="26"/>
      <c r="M625" s="5"/>
      <c r="N625" s="5">
        <v>-22071862</v>
      </c>
      <c r="O625" s="5"/>
      <c r="P625" s="5"/>
      <c r="Q625" s="5"/>
      <c r="R625" s="5">
        <v>-22071862</v>
      </c>
    </row>
    <row r="626" spans="9:18" x14ac:dyDescent="0.25">
      <c r="I626" s="27" t="s">
        <v>904</v>
      </c>
      <c r="J626" t="s">
        <v>56</v>
      </c>
      <c r="K626" t="s">
        <v>1783</v>
      </c>
      <c r="L626" s="26">
        <v>-11853234</v>
      </c>
      <c r="M626" s="5"/>
      <c r="N626" s="5"/>
      <c r="O626" s="5"/>
      <c r="P626" s="5"/>
      <c r="Q626" s="5"/>
      <c r="R626" s="5">
        <v>-11853234</v>
      </c>
    </row>
    <row r="627" spans="9:18" x14ac:dyDescent="0.25">
      <c r="I627" s="27" t="s">
        <v>904</v>
      </c>
      <c r="J627" t="s">
        <v>56</v>
      </c>
      <c r="K627" t="s">
        <v>2707</v>
      </c>
      <c r="L627" s="26"/>
      <c r="M627" s="5">
        <v>-10797475</v>
      </c>
      <c r="N627" s="5"/>
      <c r="O627" s="5">
        <v>-11857555</v>
      </c>
      <c r="P627" s="5">
        <v>-11093235</v>
      </c>
      <c r="Q627" s="5"/>
      <c r="R627" s="5">
        <v>-33748265</v>
      </c>
    </row>
    <row r="628" spans="9:18" x14ac:dyDescent="0.25">
      <c r="I628" s="27" t="s">
        <v>904</v>
      </c>
      <c r="J628" t="s">
        <v>56</v>
      </c>
      <c r="K628" t="s">
        <v>6421</v>
      </c>
      <c r="L628" s="26"/>
      <c r="M628" s="5"/>
      <c r="N628" s="5"/>
      <c r="O628" s="5">
        <v>-83429</v>
      </c>
      <c r="P628" s="5"/>
      <c r="Q628" s="5"/>
      <c r="R628" s="5">
        <v>-83429</v>
      </c>
    </row>
    <row r="629" spans="9:18" x14ac:dyDescent="0.25">
      <c r="I629" s="27" t="s">
        <v>904</v>
      </c>
      <c r="J629" t="s">
        <v>56</v>
      </c>
      <c r="K629" t="s">
        <v>3070</v>
      </c>
      <c r="L629" s="26"/>
      <c r="M629" s="5"/>
      <c r="N629" s="5"/>
      <c r="O629" s="5"/>
      <c r="P629" s="5"/>
      <c r="Q629" s="5">
        <v>-11533436</v>
      </c>
      <c r="R629" s="5">
        <v>-11533436</v>
      </c>
    </row>
    <row r="630" spans="9:18" x14ac:dyDescent="0.25">
      <c r="I630" s="27" t="s">
        <v>904</v>
      </c>
      <c r="J630" t="s">
        <v>56</v>
      </c>
      <c r="K630" t="s">
        <v>10274</v>
      </c>
      <c r="L630" s="26"/>
      <c r="M630" s="5"/>
      <c r="N630" s="5"/>
      <c r="O630" s="5"/>
      <c r="P630" s="5"/>
      <c r="Q630" s="5">
        <v>-13702359</v>
      </c>
      <c r="R630" s="5">
        <v>-13702359</v>
      </c>
    </row>
    <row r="631" spans="9:18" x14ac:dyDescent="0.25">
      <c r="I631" s="27" t="s">
        <v>904</v>
      </c>
      <c r="J631" t="s">
        <v>56</v>
      </c>
      <c r="K631" t="s">
        <v>2328</v>
      </c>
      <c r="L631" s="26">
        <v>-298384</v>
      </c>
      <c r="M631" s="5"/>
      <c r="N631" s="5"/>
      <c r="O631" s="5">
        <v>-1251813</v>
      </c>
      <c r="P631" s="5"/>
      <c r="Q631" s="5"/>
      <c r="R631" s="5">
        <v>-1550197</v>
      </c>
    </row>
    <row r="632" spans="9:18" x14ac:dyDescent="0.25">
      <c r="I632" s="27" t="s">
        <v>904</v>
      </c>
      <c r="J632" t="s">
        <v>56</v>
      </c>
      <c r="K632" t="s">
        <v>2423</v>
      </c>
      <c r="L632" s="26"/>
      <c r="M632" s="5"/>
      <c r="N632" s="5"/>
      <c r="O632" s="5">
        <v>-4357041</v>
      </c>
      <c r="P632" s="5"/>
      <c r="Q632" s="5">
        <v>-9384454</v>
      </c>
      <c r="R632" s="5">
        <v>-13741495</v>
      </c>
    </row>
    <row r="633" spans="9:18" x14ac:dyDescent="0.25">
      <c r="I633" s="27" t="s">
        <v>904</v>
      </c>
      <c r="J633" t="s">
        <v>56</v>
      </c>
      <c r="K633" t="s">
        <v>1457</v>
      </c>
      <c r="L633" s="26"/>
      <c r="M633" s="5"/>
      <c r="N633" s="5"/>
      <c r="O633" s="5"/>
      <c r="P633" s="5">
        <v>-1061317</v>
      </c>
      <c r="Q633" s="5"/>
      <c r="R633" s="5">
        <v>-1061317</v>
      </c>
    </row>
    <row r="634" spans="9:18" x14ac:dyDescent="0.25">
      <c r="I634" s="27" t="s">
        <v>904</v>
      </c>
      <c r="J634" t="s">
        <v>56</v>
      </c>
      <c r="K634" t="s">
        <v>6416</v>
      </c>
      <c r="L634" s="26"/>
      <c r="M634" s="5"/>
      <c r="N634" s="5"/>
      <c r="O634" s="5"/>
      <c r="P634" s="5">
        <v>-268378008</v>
      </c>
      <c r="Q634" s="5">
        <v>-149035141</v>
      </c>
      <c r="R634" s="5">
        <v>-417413149</v>
      </c>
    </row>
    <row r="635" spans="9:18" x14ac:dyDescent="0.25">
      <c r="I635" s="27" t="s">
        <v>904</v>
      </c>
      <c r="J635" t="s">
        <v>56</v>
      </c>
      <c r="K635" t="s">
        <v>2233</v>
      </c>
      <c r="L635" s="26">
        <v>-292634127</v>
      </c>
      <c r="M635" s="5">
        <v>-252931989</v>
      </c>
      <c r="N635" s="5">
        <v>-267861755</v>
      </c>
      <c r="O635" s="5">
        <v>-277976305</v>
      </c>
      <c r="P635" s="5"/>
      <c r="Q635" s="5"/>
      <c r="R635" s="5">
        <v>-1091404176</v>
      </c>
    </row>
    <row r="636" spans="9:18" x14ac:dyDescent="0.25">
      <c r="I636" s="27" t="s">
        <v>904</v>
      </c>
      <c r="J636" t="s">
        <v>56</v>
      </c>
      <c r="K636" t="s">
        <v>2157</v>
      </c>
      <c r="L636" s="26">
        <v>-111354294</v>
      </c>
      <c r="M636" s="5"/>
      <c r="N636" s="5"/>
      <c r="O636" s="5"/>
      <c r="P636" s="5"/>
      <c r="Q636" s="5"/>
      <c r="R636" s="5">
        <v>-111354294</v>
      </c>
    </row>
    <row r="637" spans="9:18" x14ac:dyDescent="0.25">
      <c r="I637" s="27" t="s">
        <v>0</v>
      </c>
      <c r="J637" s="27"/>
      <c r="K637" s="27"/>
      <c r="L637" s="26">
        <v>206690743</v>
      </c>
      <c r="M637" s="5">
        <v>512465962</v>
      </c>
      <c r="N637" s="5">
        <v>555906372</v>
      </c>
      <c r="O637" s="5">
        <v>323393211</v>
      </c>
      <c r="P637" s="5">
        <v>574669921</v>
      </c>
      <c r="Q637" s="5">
        <v>202280197</v>
      </c>
      <c r="R637" s="5">
        <v>2375406406</v>
      </c>
    </row>
  </sheetData>
  <pageMargins left="0.7" right="0.7" top="0.75" bottom="0.75" header="0.3" footer="0.3"/>
  <pageSetup orientation="portrait" r:id="rId5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C23D-8F02-484E-9407-8EACB94AA827}">
  <dimension ref="A1:AG104"/>
  <sheetViews>
    <sheetView showGridLines="0" zoomScale="90" zoomScaleNormal="90" workbookViewId="0">
      <selection activeCell="V84" sqref="V8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6" width="13.5703125" bestFit="1" customWidth="1"/>
    <col min="27" max="27" width="15" bestFit="1" customWidth="1"/>
    <col min="28" max="31" width="14.7109375" bestFit="1" customWidth="1"/>
    <col min="32" max="33" width="18.5703125" bestFit="1" customWidth="1"/>
    <col min="34" max="34" width="15" bestFit="1" customWidth="1"/>
    <col min="35" max="38" width="13.5703125" bestFit="1" customWidth="1"/>
    <col min="39" max="39" width="15" bestFit="1" customWidth="1"/>
    <col min="40" max="43" width="14.7109375" bestFit="1" customWidth="1"/>
    <col min="44" max="45" width="19" bestFit="1" customWidth="1"/>
    <col min="46" max="46" width="15" bestFit="1" customWidth="1"/>
    <col min="47" max="50" width="13.5703125" bestFit="1" customWidth="1"/>
    <col min="51" max="51" width="15" bestFit="1" customWidth="1"/>
    <col min="52" max="55" width="14.7109375" bestFit="1" customWidth="1"/>
    <col min="56" max="57" width="18.42578125" bestFit="1" customWidth="1"/>
    <col min="58" max="58" width="15" bestFit="1" customWidth="1"/>
    <col min="59" max="62" width="13.5703125" bestFit="1" customWidth="1"/>
    <col min="63" max="63" width="15" bestFit="1" customWidth="1"/>
    <col min="64" max="67" width="14.7109375" bestFit="1" customWidth="1"/>
    <col min="68" max="69" width="19.28515625" bestFit="1" customWidth="1"/>
    <col min="70" max="71" width="20" bestFit="1" customWidth="1"/>
    <col min="72" max="88" width="10.42578125" customWidth="1"/>
    <col min="89" max="89" width="9.28515625" customWidth="1"/>
    <col min="90" max="90" width="12.5703125" bestFit="1" customWidth="1"/>
  </cols>
  <sheetData>
    <row r="1" spans="9:22" x14ac:dyDescent="0.25">
      <c r="I1" s="1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1816</v>
      </c>
      <c r="J3" s="5">
        <v>253505267</v>
      </c>
      <c r="K3" s="5">
        <v>260928783</v>
      </c>
      <c r="L3" s="5">
        <v>243506035</v>
      </c>
      <c r="M3" s="5">
        <v>317466070</v>
      </c>
      <c r="N3" s="5">
        <v>267291057</v>
      </c>
      <c r="O3" s="5">
        <v>268536935</v>
      </c>
      <c r="P3" s="5"/>
      <c r="Q3" s="5"/>
      <c r="R3" s="5"/>
      <c r="S3" s="5"/>
      <c r="T3" s="5"/>
      <c r="U3" s="5"/>
      <c r="V3" s="5">
        <v>1611234147</v>
      </c>
    </row>
    <row r="4" spans="9:22" x14ac:dyDescent="0.25">
      <c r="I4" s="4" t="s">
        <v>0</v>
      </c>
      <c r="J4" s="5">
        <v>253505267</v>
      </c>
      <c r="K4" s="5">
        <v>260928783</v>
      </c>
      <c r="L4" s="5">
        <v>243506035</v>
      </c>
      <c r="M4" s="5">
        <v>317466070</v>
      </c>
      <c r="N4" s="5">
        <v>267291057</v>
      </c>
      <c r="O4" s="5">
        <v>268536935</v>
      </c>
      <c r="P4" s="5"/>
      <c r="Q4" s="5"/>
      <c r="R4" s="5"/>
      <c r="S4" s="5"/>
      <c r="T4" s="5"/>
      <c r="U4" s="5"/>
      <c r="V4" s="5">
        <v>1611234147</v>
      </c>
    </row>
    <row r="6" spans="9:22" ht="15.75" thickBot="1" x14ac:dyDescent="0.3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hidden="1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1816</v>
      </c>
      <c r="J63" s="13">
        <f>IFERROR(VLOOKUP($I63,$I$26:$V$42,MATCH(J$62,$I$26:$V$26,0),0),0)</f>
        <v>181228409</v>
      </c>
      <c r="K63" s="13">
        <f t="shared" ref="K63:U63" si="0">IFERROR(VLOOKUP($I63,$I$26:$V$42,MATCH(K$62,$I$26:$V$26,0),0),0)</f>
        <v>129936364</v>
      </c>
      <c r="L63" s="13">
        <f t="shared" si="0"/>
        <v>134027273</v>
      </c>
      <c r="M63" s="13">
        <f t="shared" si="0"/>
        <v>157001893</v>
      </c>
      <c r="N63" s="13">
        <f t="shared" si="0"/>
        <v>40429545</v>
      </c>
      <c r="O63" s="13">
        <f t="shared" si="0"/>
        <v>130045454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772668938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1816</v>
      </c>
      <c r="J84" s="13">
        <f>-IFERROR(VLOOKUP($I84,$I$62:$U$80,MATCH(J$83,$I$62:$U$62,0),0),0)+IFERROR(VLOOKUP("Total general",$I$2:$U$23,MATCH(J$83,$I$2:$U$2,0),0),0)</f>
        <v>72276858</v>
      </c>
      <c r="K84" s="13">
        <f t="shared" ref="K84:U84" si="1">-IFERROR(VLOOKUP($I84,$I$62:$U$80,MATCH(K$83,$I$62:$U$62,0),0),0)+IFERROR(VLOOKUP("Total general",$I$2:$U$23,MATCH(K$83,$I$2:$U$2,0),0),0)</f>
        <v>130992419</v>
      </c>
      <c r="L84" s="13">
        <f t="shared" si="1"/>
        <v>109478762</v>
      </c>
      <c r="M84" s="13">
        <f t="shared" si="1"/>
        <v>160464177</v>
      </c>
      <c r="N84" s="13">
        <f t="shared" si="1"/>
        <v>226861512</v>
      </c>
      <c r="O84" s="13">
        <f t="shared" si="1"/>
        <v>138491481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3">
        <f t="shared" si="1"/>
        <v>0</v>
      </c>
      <c r="V84" s="14">
        <f>SUM(J84:U84)</f>
        <v>838565209</v>
      </c>
    </row>
    <row r="86" spans="1:33" x14ac:dyDescent="0.25">
      <c r="I86" s="1" t="s">
        <v>105</v>
      </c>
      <c r="J86" t="s" vm="29">
        <v>1816</v>
      </c>
      <c r="Z86" s="1" t="s">
        <v>75</v>
      </c>
      <c r="AA86" t="s" vm="28">
        <v>1816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t="s">
        <v>838</v>
      </c>
      <c r="K90" t="s">
        <v>3338</v>
      </c>
      <c r="L90" s="26"/>
      <c r="M90" s="5"/>
      <c r="N90" s="5"/>
      <c r="O90" s="5"/>
      <c r="P90" s="5">
        <v>0</v>
      </c>
      <c r="Q90" s="5"/>
      <c r="R90" s="5">
        <v>0</v>
      </c>
      <c r="Z90" s="4" t="s">
        <v>3338</v>
      </c>
      <c r="AA90" s="5"/>
      <c r="AB90" s="5"/>
      <c r="AC90" s="5"/>
      <c r="AD90" s="5">
        <v>26956439</v>
      </c>
      <c r="AE90" s="5"/>
      <c r="AF90" s="5"/>
      <c r="AG90" s="5">
        <v>26956439</v>
      </c>
    </row>
    <row r="91" spans="1:33" x14ac:dyDescent="0.25">
      <c r="A91" s="32" t="s">
        <v>263</v>
      </c>
      <c r="I91" s="27" t="s">
        <v>902</v>
      </c>
      <c r="J91" s="27" t="s">
        <v>56</v>
      </c>
      <c r="K91" t="s">
        <v>3338</v>
      </c>
      <c r="L91" s="26"/>
      <c r="M91" s="5"/>
      <c r="N91" s="5"/>
      <c r="O91" s="5"/>
      <c r="P91" s="5">
        <v>26956439</v>
      </c>
      <c r="Q91" s="5"/>
      <c r="R91" s="5">
        <v>26956439</v>
      </c>
      <c r="Z91" s="4" t="s">
        <v>718</v>
      </c>
      <c r="AA91" s="5">
        <v>0</v>
      </c>
      <c r="AB91" s="5">
        <v>0</v>
      </c>
      <c r="AC91" s="5">
        <v>0</v>
      </c>
      <c r="AD91" s="5">
        <v>0</v>
      </c>
      <c r="AE91" s="5"/>
      <c r="AF91" s="5">
        <v>0</v>
      </c>
      <c r="AG91" s="5">
        <v>0</v>
      </c>
    </row>
    <row r="92" spans="1:33" x14ac:dyDescent="0.25">
      <c r="I92" s="27" t="s">
        <v>903</v>
      </c>
      <c r="J92" t="s">
        <v>838</v>
      </c>
      <c r="K92" t="s">
        <v>3338</v>
      </c>
      <c r="L92" s="26"/>
      <c r="M92" s="5"/>
      <c r="N92" s="5"/>
      <c r="O92" s="5">
        <v>26956439</v>
      </c>
      <c r="P92" s="5"/>
      <c r="Q92" s="5"/>
      <c r="R92" s="5">
        <v>26956439</v>
      </c>
      <c r="Z92" s="4" t="s">
        <v>1101</v>
      </c>
      <c r="AA92" s="5">
        <v>89615909</v>
      </c>
      <c r="AB92" s="5">
        <v>89615909</v>
      </c>
      <c r="AC92" s="5">
        <v>93706818</v>
      </c>
      <c r="AD92" s="5">
        <v>89615909</v>
      </c>
      <c r="AE92" s="5"/>
      <c r="AF92" s="5">
        <v>89615909</v>
      </c>
      <c r="AG92" s="5">
        <v>452170454</v>
      </c>
    </row>
    <row r="93" spans="1:33" x14ac:dyDescent="0.25">
      <c r="I93" s="27" t="s">
        <v>903</v>
      </c>
      <c r="J93" t="s">
        <v>1007</v>
      </c>
      <c r="K93" t="s">
        <v>14</v>
      </c>
      <c r="L93" s="26">
        <v>253505267</v>
      </c>
      <c r="M93" s="5">
        <v>260928783</v>
      </c>
      <c r="N93" s="5">
        <v>243506035</v>
      </c>
      <c r="O93" s="5"/>
      <c r="P93" s="5"/>
      <c r="Q93" s="5"/>
      <c r="R93" s="5">
        <v>757940085</v>
      </c>
      <c r="Z93" s="4" t="s">
        <v>1102</v>
      </c>
      <c r="AA93" s="5">
        <v>91612500</v>
      </c>
      <c r="AB93" s="5">
        <v>40320455</v>
      </c>
      <c r="AC93" s="5">
        <v>40320455</v>
      </c>
      <c r="AD93" s="5">
        <v>40429545</v>
      </c>
      <c r="AE93" s="5">
        <v>40429545</v>
      </c>
      <c r="AF93" s="5">
        <v>40429545</v>
      </c>
      <c r="AG93" s="5">
        <v>293542045</v>
      </c>
    </row>
    <row r="94" spans="1:33" x14ac:dyDescent="0.25">
      <c r="I94" s="27" t="s">
        <v>903</v>
      </c>
      <c r="J94" t="s">
        <v>1007</v>
      </c>
      <c r="K94" t="s">
        <v>718</v>
      </c>
      <c r="L94" s="26"/>
      <c r="M94" s="5"/>
      <c r="N94" s="5"/>
      <c r="O94" s="5">
        <v>290509631</v>
      </c>
      <c r="P94" s="5">
        <v>267291057</v>
      </c>
      <c r="Q94" s="5">
        <v>268536935</v>
      </c>
      <c r="R94" s="5">
        <v>826337623</v>
      </c>
      <c r="Z94" s="4" t="s">
        <v>0</v>
      </c>
      <c r="AA94" s="5">
        <v>181228409</v>
      </c>
      <c r="AB94" s="5">
        <v>129936364</v>
      </c>
      <c r="AC94" s="5">
        <v>134027273</v>
      </c>
      <c r="AD94" s="5">
        <v>157001893</v>
      </c>
      <c r="AE94" s="5">
        <v>40429545</v>
      </c>
      <c r="AF94" s="5">
        <v>130045454</v>
      </c>
      <c r="AG94" s="5">
        <v>772668938</v>
      </c>
    </row>
    <row r="95" spans="1:33" x14ac:dyDescent="0.25">
      <c r="I95" s="27" t="s">
        <v>904</v>
      </c>
      <c r="J95" t="s">
        <v>838</v>
      </c>
      <c r="K95" t="s">
        <v>3338</v>
      </c>
      <c r="L95" s="26"/>
      <c r="M95" s="5"/>
      <c r="N95" s="5"/>
      <c r="O95" s="5"/>
      <c r="P95" s="5">
        <v>-26956439</v>
      </c>
      <c r="Q95" s="5"/>
      <c r="R95" s="5">
        <v>-26956439</v>
      </c>
    </row>
    <row r="96" spans="1:33" x14ac:dyDescent="0.25">
      <c r="I96" s="27" t="s">
        <v>904</v>
      </c>
      <c r="J96" t="s">
        <v>1007</v>
      </c>
      <c r="K96" t="s">
        <v>14</v>
      </c>
      <c r="L96" s="26"/>
      <c r="M96" s="5"/>
      <c r="N96" s="5">
        <v>-178985088</v>
      </c>
      <c r="O96" s="5"/>
      <c r="P96" s="5">
        <v>-874519487</v>
      </c>
      <c r="Q96" s="5"/>
      <c r="R96" s="5">
        <v>-1053504575</v>
      </c>
    </row>
    <row r="97" spans="9:18" x14ac:dyDescent="0.25">
      <c r="I97" s="27" t="s">
        <v>904</v>
      </c>
      <c r="J97" t="s">
        <v>1007</v>
      </c>
      <c r="K97" t="s">
        <v>718</v>
      </c>
      <c r="L97" s="26"/>
      <c r="M97" s="5"/>
      <c r="N97" s="5"/>
      <c r="O97" s="5"/>
      <c r="P97" s="5">
        <v>-97148440</v>
      </c>
      <c r="Q97" s="5">
        <v>-320548099</v>
      </c>
      <c r="R97" s="5">
        <v>-417696539</v>
      </c>
    </row>
    <row r="98" spans="9:18" x14ac:dyDescent="0.25">
      <c r="I98" s="27" t="s">
        <v>109</v>
      </c>
      <c r="J98" t="s">
        <v>1007</v>
      </c>
      <c r="K98" t="s">
        <v>10076</v>
      </c>
      <c r="L98" s="26"/>
      <c r="M98" s="5"/>
      <c r="N98" s="5">
        <v>178985088</v>
      </c>
      <c r="O98" s="5"/>
      <c r="P98" s="5"/>
      <c r="Q98" s="5"/>
      <c r="R98" s="5">
        <v>178985088</v>
      </c>
    </row>
    <row r="99" spans="9:18" x14ac:dyDescent="0.25">
      <c r="I99" s="27" t="s">
        <v>109</v>
      </c>
      <c r="J99" t="s">
        <v>1007</v>
      </c>
      <c r="K99" t="s">
        <v>10624</v>
      </c>
      <c r="L99" s="26"/>
      <c r="M99" s="5"/>
      <c r="N99" s="5"/>
      <c r="O99" s="5"/>
      <c r="P99" s="5">
        <v>110837276</v>
      </c>
      <c r="Q99" s="5"/>
      <c r="R99" s="5">
        <v>110837276</v>
      </c>
    </row>
    <row r="100" spans="9:18" x14ac:dyDescent="0.25">
      <c r="I100" s="27" t="s">
        <v>109</v>
      </c>
      <c r="J100" t="s">
        <v>1007</v>
      </c>
      <c r="K100" t="s">
        <v>10625</v>
      </c>
      <c r="L100" s="26"/>
      <c r="M100" s="5"/>
      <c r="N100" s="5"/>
      <c r="O100" s="5"/>
      <c r="P100" s="5">
        <v>386493310</v>
      </c>
      <c r="Q100" s="5"/>
      <c r="R100" s="5">
        <v>386493310</v>
      </c>
    </row>
    <row r="101" spans="9:18" x14ac:dyDescent="0.25">
      <c r="I101" s="27" t="s">
        <v>109</v>
      </c>
      <c r="J101" t="s">
        <v>1007</v>
      </c>
      <c r="K101" t="s">
        <v>10626</v>
      </c>
      <c r="L101" s="26"/>
      <c r="M101" s="5"/>
      <c r="N101" s="5"/>
      <c r="O101" s="5"/>
      <c r="P101" s="5">
        <v>271551543</v>
      </c>
      <c r="Q101" s="5"/>
      <c r="R101" s="5">
        <v>271551543</v>
      </c>
    </row>
    <row r="102" spans="9:18" x14ac:dyDescent="0.25">
      <c r="I102" s="27" t="s">
        <v>109</v>
      </c>
      <c r="J102" t="s">
        <v>1007</v>
      </c>
      <c r="K102" t="s">
        <v>10627</v>
      </c>
      <c r="L102" s="26"/>
      <c r="M102" s="5"/>
      <c r="N102" s="5"/>
      <c r="O102" s="5"/>
      <c r="P102" s="5">
        <v>202785798</v>
      </c>
      <c r="Q102" s="5"/>
      <c r="R102" s="5">
        <v>202785798</v>
      </c>
    </row>
    <row r="103" spans="9:18" x14ac:dyDescent="0.25">
      <c r="I103" s="27" t="s">
        <v>109</v>
      </c>
      <c r="J103" t="s">
        <v>1007</v>
      </c>
      <c r="K103" t="s">
        <v>12179</v>
      </c>
      <c r="L103" s="26"/>
      <c r="M103" s="5"/>
      <c r="N103" s="5"/>
      <c r="O103" s="5"/>
      <c r="P103" s="5"/>
      <c r="Q103" s="5">
        <v>320548099</v>
      </c>
      <c r="R103" s="5">
        <v>320548099</v>
      </c>
    </row>
    <row r="104" spans="9:18" x14ac:dyDescent="0.25">
      <c r="I104" s="27" t="s">
        <v>0</v>
      </c>
      <c r="J104" s="27"/>
      <c r="K104" s="27"/>
      <c r="L104" s="26">
        <v>253505267</v>
      </c>
      <c r="M104" s="5">
        <v>260928783</v>
      </c>
      <c r="N104" s="5">
        <v>243506035</v>
      </c>
      <c r="O104" s="5">
        <v>317466070</v>
      </c>
      <c r="P104" s="5">
        <v>267291057</v>
      </c>
      <c r="Q104" s="5">
        <v>268536935</v>
      </c>
      <c r="R104" s="5">
        <v>1611234147</v>
      </c>
    </row>
  </sheetData>
  <pageMargins left="0.7" right="0.7" top="0.75" bottom="0.75" header="0.3" footer="0.3"/>
  <pageSetup orientation="portrait" r:id="rId5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40"/>
  <sheetViews>
    <sheetView showGridLines="0" zoomScale="90" zoomScaleNormal="90" workbookViewId="0">
      <selection activeCell="R84" sqref="R8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4" width="18.85546875" customWidth="1"/>
    <col min="25" max="25" width="10.42578125" customWidth="1"/>
    <col min="26" max="26" width="40.140625" customWidth="1"/>
    <col min="27" max="27" width="29.7109375" bestFit="1" customWidth="1"/>
    <col min="28" max="28" width="14.42578125" bestFit="1" customWidth="1"/>
    <col min="29" max="31" width="15.85546875" bestFit="1" customWidth="1"/>
    <col min="32" max="32" width="16.7109375" bestFit="1" customWidth="1"/>
    <col min="33" max="33" width="14.85546875" bestFit="1" customWidth="1"/>
    <col min="34" max="34" width="14" bestFit="1" customWidth="1"/>
    <col min="35" max="35" width="15" bestFit="1" customWidth="1"/>
    <col min="36" max="37" width="15.42578125" bestFit="1" customWidth="1"/>
    <col min="38" max="38" width="14.42578125" bestFit="1" customWidth="1"/>
    <col min="39" max="39" width="17.7109375" bestFit="1" customWidth="1"/>
    <col min="40" max="62" width="10.42578125" customWidth="1"/>
    <col min="63" max="63" width="8.85546875" customWidth="1"/>
    <col min="64" max="88" width="10.42578125" customWidth="1"/>
    <col min="89" max="89" width="9.28515625" customWidth="1"/>
    <col min="90" max="90" width="12.5703125" bestFit="1" customWidth="1"/>
  </cols>
  <sheetData>
    <row r="1" spans="9:22" ht="23.25" x14ac:dyDescent="0.35">
      <c r="I1" s="19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64</v>
      </c>
      <c r="J3" s="5">
        <v>100713842</v>
      </c>
      <c r="K3" s="5">
        <v>103734301</v>
      </c>
      <c r="L3" s="5">
        <v>148678005</v>
      </c>
      <c r="M3" s="5">
        <v>137835819</v>
      </c>
      <c r="N3" s="5">
        <v>135342044</v>
      </c>
      <c r="O3" s="5">
        <v>151372459</v>
      </c>
      <c r="P3" s="5"/>
      <c r="Q3" s="5"/>
      <c r="R3" s="5"/>
      <c r="S3" s="5"/>
      <c r="T3" s="5"/>
      <c r="U3" s="5"/>
      <c r="V3" s="5">
        <v>777676470</v>
      </c>
    </row>
    <row r="4" spans="9:22" x14ac:dyDescent="0.25">
      <c r="I4" s="4" t="s">
        <v>0</v>
      </c>
      <c r="J4" s="5">
        <v>100713842</v>
      </c>
      <c r="K4" s="5">
        <v>103734301</v>
      </c>
      <c r="L4" s="5">
        <v>148678005</v>
      </c>
      <c r="M4" s="5">
        <v>137835819</v>
      </c>
      <c r="N4" s="5">
        <v>135342044</v>
      </c>
      <c r="O4" s="5">
        <v>151372459</v>
      </c>
      <c r="P4" s="5"/>
      <c r="Q4" s="5"/>
      <c r="R4" s="5"/>
      <c r="S4" s="5"/>
      <c r="T4" s="5"/>
      <c r="U4" s="5"/>
      <c r="V4" s="5">
        <v>777676470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64</v>
      </c>
      <c r="J63" s="13">
        <f>IFERROR(VLOOKUP($I63,$I$26:$V$42,MATCH(J$62,$I$26:$V$26,0),0),0)</f>
        <v>27617921.379999999</v>
      </c>
      <c r="K63" s="13">
        <f t="shared" ref="K63:U63" si="0">IFERROR(VLOOKUP($I63,$I$26:$V$42,MATCH(K$62,$I$26:$V$26,0),0),0)</f>
        <v>171193217.03999999</v>
      </c>
      <c r="L63" s="13">
        <f t="shared" si="0"/>
        <v>252303812.10999998</v>
      </c>
      <c r="M63" s="13">
        <f t="shared" si="0"/>
        <v>120676039.15000001</v>
      </c>
      <c r="N63" s="13">
        <f t="shared" si="0"/>
        <v>62156574.829999998</v>
      </c>
      <c r="O63" s="13">
        <f t="shared" si="0"/>
        <v>79488857.700000003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713436422.21000004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64</v>
      </c>
      <c r="J84" s="13">
        <f>-IFERROR(VLOOKUP($I84,$I$62:$U$80,MATCH(J$83,$I$62:$U$62,0),0),0)+IFERROR(VLOOKUP($I84,$I$2:$U$23,MATCH(J$83,$I$2:$U$2,0),0),0)</f>
        <v>73095920.620000005</v>
      </c>
      <c r="K84" s="13">
        <f t="shared" ref="K84:U84" si="1">-IFERROR(VLOOKUP($I84,$I$62:$U$80,MATCH(K$83,$I$62:$U$62,0),0),0)+IFERROR(VLOOKUP($I84,$I$2:$U$23,MATCH(K$83,$I$2:$U$2,0),0),0)</f>
        <v>-67458916.039999992</v>
      </c>
      <c r="L84" s="13">
        <f t="shared" si="1"/>
        <v>-103625807.10999998</v>
      </c>
      <c r="M84" s="13">
        <f t="shared" si="1"/>
        <v>17159779.849999994</v>
      </c>
      <c r="N84" s="13">
        <f t="shared" si="1"/>
        <v>73185469.170000002</v>
      </c>
      <c r="O84" s="13">
        <f t="shared" si="1"/>
        <v>71883601.299999997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64240047.790000021</v>
      </c>
    </row>
    <row r="86" spans="1:33" x14ac:dyDescent="0.25">
      <c r="I86" s="1" t="s">
        <v>105</v>
      </c>
      <c r="J86" t="s" vm="2">
        <v>64</v>
      </c>
      <c r="Z86" s="1" t="s">
        <v>75</v>
      </c>
      <c r="AA86" t="s" vm="26">
        <v>64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9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t="s">
        <v>838</v>
      </c>
      <c r="K90" t="s">
        <v>2581</v>
      </c>
      <c r="L90" s="26"/>
      <c r="M90" s="5"/>
      <c r="N90" s="5"/>
      <c r="O90" s="5"/>
      <c r="P90" s="5"/>
      <c r="Q90" s="5">
        <v>28885247</v>
      </c>
      <c r="R90" s="5">
        <v>28885247</v>
      </c>
      <c r="Z90" s="4" t="s">
        <v>270</v>
      </c>
      <c r="AA90" s="5">
        <v>1753929</v>
      </c>
      <c r="AB90" s="5">
        <v>1753929</v>
      </c>
      <c r="AC90" s="5">
        <v>1753929</v>
      </c>
      <c r="AD90" s="5">
        <v>1753929</v>
      </c>
      <c r="AE90" s="5">
        <v>1753929</v>
      </c>
      <c r="AF90" s="5">
        <v>1753929</v>
      </c>
      <c r="AG90" s="5">
        <v>10523574</v>
      </c>
    </row>
    <row r="91" spans="1:33" x14ac:dyDescent="0.25">
      <c r="A91" s="32" t="s">
        <v>263</v>
      </c>
      <c r="I91" s="27" t="s">
        <v>902</v>
      </c>
      <c r="J91" s="27" t="s">
        <v>56</v>
      </c>
      <c r="K91" s="27"/>
      <c r="L91" s="26"/>
      <c r="M91" s="5"/>
      <c r="N91" s="5"/>
      <c r="O91" s="5"/>
      <c r="P91" s="5"/>
      <c r="Q91" s="5">
        <v>1571490</v>
      </c>
      <c r="R91" s="5">
        <v>1571490</v>
      </c>
      <c r="Z91" s="4" t="s">
        <v>1704</v>
      </c>
      <c r="AA91" s="5">
        <v>13622549.4</v>
      </c>
      <c r="AB91" s="5"/>
      <c r="AC91" s="5"/>
      <c r="AD91" s="5"/>
      <c r="AE91" s="5"/>
      <c r="AF91" s="5"/>
      <c r="AG91" s="5">
        <v>13622549.4</v>
      </c>
    </row>
    <row r="92" spans="1:33" x14ac:dyDescent="0.25">
      <c r="I92" s="27" t="s">
        <v>902</v>
      </c>
      <c r="J92" s="27" t="s">
        <v>56</v>
      </c>
      <c r="K92" t="s">
        <v>603</v>
      </c>
      <c r="L92" s="26">
        <v>117630460</v>
      </c>
      <c r="M92" s="5"/>
      <c r="N92" s="5"/>
      <c r="O92" s="5"/>
      <c r="P92" s="5"/>
      <c r="Q92" s="5"/>
      <c r="R92" s="5">
        <v>117630460</v>
      </c>
      <c r="Z92" s="4" t="s">
        <v>2600</v>
      </c>
      <c r="AA92" s="5"/>
      <c r="AB92" s="5">
        <v>77248242</v>
      </c>
      <c r="AC92" s="5">
        <v>77248242</v>
      </c>
      <c r="AD92" s="5"/>
      <c r="AE92" s="5"/>
      <c r="AF92" s="5"/>
      <c r="AG92" s="5">
        <v>154496484</v>
      </c>
    </row>
    <row r="93" spans="1:33" x14ac:dyDescent="0.25">
      <c r="I93" s="27" t="s">
        <v>902</v>
      </c>
      <c r="J93" s="27" t="s">
        <v>56</v>
      </c>
      <c r="K93" t="s">
        <v>4705</v>
      </c>
      <c r="L93" s="26"/>
      <c r="M93" s="5">
        <v>-1120098</v>
      </c>
      <c r="N93" s="5"/>
      <c r="O93" s="5"/>
      <c r="P93" s="5"/>
      <c r="Q93" s="5"/>
      <c r="R93" s="5">
        <v>-1120098</v>
      </c>
      <c r="Z93" s="4" t="s">
        <v>2830</v>
      </c>
      <c r="AA93" s="5"/>
      <c r="AB93" s="5">
        <v>55205684.799999997</v>
      </c>
      <c r="AC93" s="5"/>
      <c r="AD93" s="5"/>
      <c r="AE93" s="5"/>
      <c r="AF93" s="5"/>
      <c r="AG93" s="5">
        <v>55205684.799999997</v>
      </c>
    </row>
    <row r="94" spans="1:33" x14ac:dyDescent="0.25">
      <c r="I94" s="27" t="s">
        <v>902</v>
      </c>
      <c r="J94" s="27" t="s">
        <v>56</v>
      </c>
      <c r="K94" t="s">
        <v>1704</v>
      </c>
      <c r="L94" s="26"/>
      <c r="M94" s="5">
        <v>27434017</v>
      </c>
      <c r="N94" s="5">
        <v>-13712118</v>
      </c>
      <c r="O94" s="5">
        <v>18449169</v>
      </c>
      <c r="P94" s="5">
        <v>0</v>
      </c>
      <c r="Q94" s="5"/>
      <c r="R94" s="5">
        <v>32171068</v>
      </c>
      <c r="Z94" s="4" t="s">
        <v>2782</v>
      </c>
      <c r="AA94" s="5"/>
      <c r="AB94" s="5">
        <v>1588345.2</v>
      </c>
      <c r="AC94" s="5"/>
      <c r="AD94" s="5"/>
      <c r="AE94" s="5"/>
      <c r="AF94" s="5"/>
      <c r="AG94" s="5">
        <v>1588345.2</v>
      </c>
    </row>
    <row r="95" spans="1:33" x14ac:dyDescent="0.25">
      <c r="I95" s="27" t="s">
        <v>902</v>
      </c>
      <c r="J95" s="27" t="s">
        <v>56</v>
      </c>
      <c r="K95" t="s">
        <v>1096</v>
      </c>
      <c r="L95" s="26">
        <v>40742214</v>
      </c>
      <c r="M95" s="5">
        <v>7601388</v>
      </c>
      <c r="N95" s="5">
        <v>3600149</v>
      </c>
      <c r="O95" s="5">
        <v>14944909</v>
      </c>
      <c r="P95" s="5">
        <v>3600149</v>
      </c>
      <c r="Q95" s="5"/>
      <c r="R95" s="5">
        <v>70488809</v>
      </c>
      <c r="Z95" s="4" t="s">
        <v>4709</v>
      </c>
      <c r="AA95" s="5"/>
      <c r="AB95" s="5">
        <v>1886823</v>
      </c>
      <c r="AC95" s="5">
        <v>1886823</v>
      </c>
      <c r="AD95" s="5"/>
      <c r="AE95" s="5"/>
      <c r="AF95" s="5"/>
      <c r="AG95" s="5">
        <v>3773646</v>
      </c>
    </row>
    <row r="96" spans="1:33" x14ac:dyDescent="0.25">
      <c r="I96" s="27" t="s">
        <v>902</v>
      </c>
      <c r="J96" s="27" t="s">
        <v>56</v>
      </c>
      <c r="K96" t="s">
        <v>1016</v>
      </c>
      <c r="L96" s="26">
        <v>0</v>
      </c>
      <c r="M96" s="5"/>
      <c r="N96" s="5"/>
      <c r="O96" s="5"/>
      <c r="P96" s="5"/>
      <c r="Q96" s="5"/>
      <c r="R96" s="5">
        <v>0</v>
      </c>
      <c r="Z96" s="4" t="s">
        <v>2809</v>
      </c>
      <c r="AA96" s="5"/>
      <c r="AB96" s="5"/>
      <c r="AC96" s="5">
        <v>30129128.399999999</v>
      </c>
      <c r="AD96" s="5"/>
      <c r="AE96" s="5"/>
      <c r="AF96" s="5"/>
      <c r="AG96" s="5">
        <v>30129128.399999999</v>
      </c>
    </row>
    <row r="97" spans="9:33" x14ac:dyDescent="0.25">
      <c r="I97" s="27" t="s">
        <v>902</v>
      </c>
      <c r="J97" s="27" t="s">
        <v>56</v>
      </c>
      <c r="K97" t="s">
        <v>1784</v>
      </c>
      <c r="L97" s="26">
        <v>19054</v>
      </c>
      <c r="M97" s="5"/>
      <c r="N97" s="5">
        <v>31275750</v>
      </c>
      <c r="O97" s="5"/>
      <c r="P97" s="5"/>
      <c r="Q97" s="5"/>
      <c r="R97" s="5">
        <v>31294804</v>
      </c>
      <c r="Z97" s="4" t="s">
        <v>2430</v>
      </c>
      <c r="AA97" s="5">
        <v>596898</v>
      </c>
      <c r="AB97" s="5"/>
      <c r="AC97" s="5"/>
      <c r="AD97" s="5"/>
      <c r="AE97" s="5"/>
      <c r="AF97" s="5"/>
      <c r="AG97" s="5">
        <v>596898</v>
      </c>
    </row>
    <row r="98" spans="9:33" x14ac:dyDescent="0.25">
      <c r="I98" s="27" t="s">
        <v>902</v>
      </c>
      <c r="J98" s="27" t="s">
        <v>56</v>
      </c>
      <c r="K98" t="s">
        <v>1427</v>
      </c>
      <c r="L98" s="26">
        <v>143608</v>
      </c>
      <c r="M98" s="5"/>
      <c r="N98" s="5"/>
      <c r="O98" s="5"/>
      <c r="P98" s="5"/>
      <c r="Q98" s="5"/>
      <c r="R98" s="5">
        <v>143608</v>
      </c>
      <c r="Z98" s="4" t="s">
        <v>2581</v>
      </c>
      <c r="AA98" s="5"/>
      <c r="AB98" s="5"/>
      <c r="AC98" s="5">
        <v>28741603</v>
      </c>
      <c r="AD98" s="5"/>
      <c r="AE98" s="5">
        <v>28741603</v>
      </c>
      <c r="AF98" s="5"/>
      <c r="AG98" s="5">
        <v>57483206</v>
      </c>
    </row>
    <row r="99" spans="9:33" x14ac:dyDescent="0.25">
      <c r="I99" s="27" t="s">
        <v>902</v>
      </c>
      <c r="J99" s="27" t="s">
        <v>56</v>
      </c>
      <c r="K99" t="s">
        <v>4706</v>
      </c>
      <c r="L99" s="26"/>
      <c r="M99" s="5">
        <v>0</v>
      </c>
      <c r="N99" s="5"/>
      <c r="O99" s="5"/>
      <c r="P99" s="5"/>
      <c r="Q99" s="5"/>
      <c r="R99" s="5">
        <v>0</v>
      </c>
      <c r="Z99" s="4" t="s">
        <v>2585</v>
      </c>
      <c r="AA99" s="5"/>
      <c r="AB99" s="5"/>
      <c r="AC99" s="5">
        <v>57985827.200000003</v>
      </c>
      <c r="AD99" s="5">
        <v>57985827.200000003</v>
      </c>
      <c r="AE99" s="5"/>
      <c r="AF99" s="5"/>
      <c r="AG99" s="5">
        <v>115971654.40000001</v>
      </c>
    </row>
    <row r="100" spans="9:33" x14ac:dyDescent="0.25">
      <c r="I100" s="27" t="s">
        <v>902</v>
      </c>
      <c r="J100" s="27" t="s">
        <v>56</v>
      </c>
      <c r="K100" t="s">
        <v>1614</v>
      </c>
      <c r="L100" s="26">
        <v>0</v>
      </c>
      <c r="M100" s="5">
        <v>-888427</v>
      </c>
      <c r="N100" s="5"/>
      <c r="O100" s="5"/>
      <c r="P100" s="5"/>
      <c r="Q100" s="5"/>
      <c r="R100" s="5">
        <v>-888427</v>
      </c>
      <c r="Z100" s="4" t="s">
        <v>3033</v>
      </c>
      <c r="AA100" s="5">
        <v>3173326</v>
      </c>
      <c r="AB100" s="5"/>
      <c r="AC100" s="5"/>
      <c r="AD100" s="5"/>
      <c r="AE100" s="5"/>
      <c r="AF100" s="5"/>
      <c r="AG100" s="5">
        <v>3173326</v>
      </c>
    </row>
    <row r="101" spans="9:33" x14ac:dyDescent="0.25">
      <c r="I101" s="27" t="s">
        <v>902</v>
      </c>
      <c r="J101" s="27" t="s">
        <v>56</v>
      </c>
      <c r="K101" t="s">
        <v>2830</v>
      </c>
      <c r="L101" s="26"/>
      <c r="M101" s="5"/>
      <c r="N101" s="5"/>
      <c r="O101" s="5">
        <v>55379991</v>
      </c>
      <c r="P101" s="5"/>
      <c r="Q101" s="5"/>
      <c r="R101" s="5">
        <v>55379991</v>
      </c>
      <c r="Z101" s="4" t="s">
        <v>2602</v>
      </c>
      <c r="AA101" s="5"/>
      <c r="AB101" s="5">
        <v>10723406</v>
      </c>
      <c r="AC101" s="5">
        <v>10723406</v>
      </c>
      <c r="AD101" s="5"/>
      <c r="AE101" s="5"/>
      <c r="AF101" s="5"/>
      <c r="AG101" s="5">
        <v>21446812</v>
      </c>
    </row>
    <row r="102" spans="9:33" x14ac:dyDescent="0.25">
      <c r="I102" s="27" t="s">
        <v>902</v>
      </c>
      <c r="J102" s="27" t="s">
        <v>56</v>
      </c>
      <c r="K102" t="s">
        <v>3503</v>
      </c>
      <c r="L102" s="26"/>
      <c r="M102" s="5"/>
      <c r="N102" s="5">
        <v>11449699</v>
      </c>
      <c r="O102" s="5"/>
      <c r="P102" s="5"/>
      <c r="Q102" s="5"/>
      <c r="R102" s="5">
        <v>11449699</v>
      </c>
      <c r="Z102" s="4" t="s">
        <v>10178</v>
      </c>
      <c r="AA102" s="5"/>
      <c r="AB102" s="5"/>
      <c r="AC102" s="5"/>
      <c r="AD102" s="5"/>
      <c r="AE102" s="5">
        <v>3031874.25</v>
      </c>
      <c r="AF102" s="5"/>
      <c r="AG102" s="5">
        <v>3031874.25</v>
      </c>
    </row>
    <row r="103" spans="9:33" x14ac:dyDescent="0.25">
      <c r="I103" s="27" t="s">
        <v>902</v>
      </c>
      <c r="J103" s="27" t="s">
        <v>56</v>
      </c>
      <c r="K103" t="s">
        <v>1750</v>
      </c>
      <c r="L103" s="26">
        <v>-5848393</v>
      </c>
      <c r="M103" s="5"/>
      <c r="N103" s="5">
        <v>5848393</v>
      </c>
      <c r="O103" s="5"/>
      <c r="P103" s="5"/>
      <c r="Q103" s="5"/>
      <c r="R103" s="5">
        <v>0</v>
      </c>
      <c r="Z103" s="4" t="s">
        <v>4707</v>
      </c>
      <c r="AA103" s="5"/>
      <c r="AB103" s="5">
        <v>1429049</v>
      </c>
      <c r="AC103" s="5">
        <v>1429049</v>
      </c>
      <c r="AD103" s="5"/>
      <c r="AE103" s="5"/>
      <c r="AF103" s="5"/>
      <c r="AG103" s="5">
        <v>2858098</v>
      </c>
    </row>
    <row r="104" spans="9:33" x14ac:dyDescent="0.25">
      <c r="I104" s="27" t="s">
        <v>902</v>
      </c>
      <c r="J104" s="27" t="s">
        <v>56</v>
      </c>
      <c r="K104" t="s">
        <v>1730</v>
      </c>
      <c r="L104" s="26">
        <v>2766488</v>
      </c>
      <c r="M104" s="5"/>
      <c r="N104" s="5"/>
      <c r="O104" s="5"/>
      <c r="P104" s="5"/>
      <c r="Q104" s="5"/>
      <c r="R104" s="5">
        <v>2766488</v>
      </c>
      <c r="Z104" s="4" t="s">
        <v>2628</v>
      </c>
      <c r="AA104" s="5">
        <v>2781399</v>
      </c>
      <c r="AB104" s="5">
        <v>2781399</v>
      </c>
      <c r="AC104" s="5"/>
      <c r="AD104" s="5"/>
      <c r="AE104" s="5"/>
      <c r="AF104" s="5"/>
      <c r="AG104" s="5">
        <v>5562798</v>
      </c>
    </row>
    <row r="105" spans="9:33" x14ac:dyDescent="0.25">
      <c r="I105" s="27" t="s">
        <v>902</v>
      </c>
      <c r="J105" s="27" t="s">
        <v>56</v>
      </c>
      <c r="K105" t="s">
        <v>1785</v>
      </c>
      <c r="L105" s="26">
        <v>0</v>
      </c>
      <c r="M105" s="5"/>
      <c r="N105" s="5"/>
      <c r="O105" s="5"/>
      <c r="P105" s="5"/>
      <c r="Q105" s="5"/>
      <c r="R105" s="5">
        <v>0</v>
      </c>
      <c r="Z105" s="4" t="s">
        <v>2329</v>
      </c>
      <c r="AA105" s="5">
        <v>3575170.8</v>
      </c>
      <c r="AB105" s="5"/>
      <c r="AC105" s="5"/>
      <c r="AD105" s="5"/>
      <c r="AE105" s="5"/>
      <c r="AF105" s="5"/>
      <c r="AG105" s="5">
        <v>3575170.8</v>
      </c>
    </row>
    <row r="106" spans="9:33" x14ac:dyDescent="0.25">
      <c r="I106" s="27" t="s">
        <v>902</v>
      </c>
      <c r="J106" s="27" t="s">
        <v>56</v>
      </c>
      <c r="K106" t="s">
        <v>2786</v>
      </c>
      <c r="L106" s="26"/>
      <c r="M106" s="5"/>
      <c r="N106" s="5"/>
      <c r="O106" s="5"/>
      <c r="P106" s="5"/>
      <c r="Q106" s="5">
        <v>6703455</v>
      </c>
      <c r="R106" s="5">
        <v>6703455</v>
      </c>
      <c r="Z106" s="4" t="s">
        <v>2615</v>
      </c>
      <c r="AA106" s="5"/>
      <c r="AB106" s="5">
        <v>12698557</v>
      </c>
      <c r="AC106" s="5">
        <v>12698557</v>
      </c>
      <c r="AD106" s="5"/>
      <c r="AE106" s="5"/>
      <c r="AF106" s="5"/>
      <c r="AG106" s="5">
        <v>25397114</v>
      </c>
    </row>
    <row r="107" spans="9:33" x14ac:dyDescent="0.25">
      <c r="I107" s="27" t="s">
        <v>902</v>
      </c>
      <c r="J107" s="27" t="s">
        <v>56</v>
      </c>
      <c r="K107" t="s">
        <v>2782</v>
      </c>
      <c r="L107" s="26"/>
      <c r="M107" s="5">
        <v>1588904</v>
      </c>
      <c r="N107" s="5"/>
      <c r="O107" s="5"/>
      <c r="P107" s="5"/>
      <c r="Q107" s="5"/>
      <c r="R107" s="5">
        <v>1588904</v>
      </c>
      <c r="Z107" s="4" t="s">
        <v>3259</v>
      </c>
      <c r="AA107" s="5">
        <v>1589987.2</v>
      </c>
      <c r="AB107" s="5"/>
      <c r="AC107" s="5"/>
      <c r="AD107" s="5"/>
      <c r="AE107" s="5"/>
      <c r="AF107" s="5"/>
      <c r="AG107" s="5">
        <v>1589987.2</v>
      </c>
    </row>
    <row r="108" spans="9:33" x14ac:dyDescent="0.25">
      <c r="I108" s="27" t="s">
        <v>902</v>
      </c>
      <c r="J108" s="27" t="s">
        <v>56</v>
      </c>
      <c r="K108" t="s">
        <v>4709</v>
      </c>
      <c r="L108" s="26"/>
      <c r="M108" s="5"/>
      <c r="N108" s="5">
        <v>3386546</v>
      </c>
      <c r="O108" s="5"/>
      <c r="P108" s="5"/>
      <c r="Q108" s="5"/>
      <c r="R108" s="5">
        <v>3386546</v>
      </c>
      <c r="Z108" s="4" t="s">
        <v>6044</v>
      </c>
      <c r="AA108" s="5"/>
      <c r="AB108" s="5"/>
      <c r="AC108" s="5">
        <v>13893533.5</v>
      </c>
      <c r="AD108" s="5"/>
      <c r="AE108" s="5"/>
      <c r="AF108" s="5"/>
      <c r="AG108" s="5">
        <v>13893533.5</v>
      </c>
    </row>
    <row r="109" spans="9:33" x14ac:dyDescent="0.25">
      <c r="I109" s="27" t="s">
        <v>902</v>
      </c>
      <c r="J109" s="27" t="s">
        <v>56</v>
      </c>
      <c r="K109" t="s">
        <v>10547</v>
      </c>
      <c r="L109" s="26"/>
      <c r="M109" s="5"/>
      <c r="N109" s="5"/>
      <c r="O109" s="5"/>
      <c r="P109" s="5"/>
      <c r="Q109" s="5">
        <v>15393530</v>
      </c>
      <c r="R109" s="5">
        <v>15393530</v>
      </c>
      <c r="Z109" s="4" t="s">
        <v>2979</v>
      </c>
      <c r="AA109" s="5">
        <v>524661.98</v>
      </c>
      <c r="AB109" s="5"/>
      <c r="AC109" s="5"/>
      <c r="AD109" s="5"/>
      <c r="AE109" s="5"/>
      <c r="AF109" s="5"/>
      <c r="AG109" s="5">
        <v>524661.98</v>
      </c>
    </row>
    <row r="110" spans="9:33" x14ac:dyDescent="0.25">
      <c r="I110" s="27" t="s">
        <v>902</v>
      </c>
      <c r="J110" s="27" t="s">
        <v>56</v>
      </c>
      <c r="K110" t="s">
        <v>10545</v>
      </c>
      <c r="L110" s="26"/>
      <c r="M110" s="5"/>
      <c r="N110" s="5"/>
      <c r="O110" s="5"/>
      <c r="P110" s="5">
        <v>-1588829</v>
      </c>
      <c r="Q110" s="5"/>
      <c r="R110" s="5">
        <v>-1588829</v>
      </c>
      <c r="Z110" s="4" t="s">
        <v>6425</v>
      </c>
      <c r="AA110" s="5"/>
      <c r="AB110" s="5"/>
      <c r="AC110" s="5">
        <v>3677390.76</v>
      </c>
      <c r="AD110" s="5"/>
      <c r="AE110" s="5"/>
      <c r="AF110" s="5"/>
      <c r="AG110" s="5">
        <v>3677390.76</v>
      </c>
    </row>
    <row r="111" spans="9:33" x14ac:dyDescent="0.25">
      <c r="I111" s="27" t="s">
        <v>902</v>
      </c>
      <c r="J111" s="27" t="s">
        <v>56</v>
      </c>
      <c r="K111" t="s">
        <v>2430</v>
      </c>
      <c r="L111" s="26">
        <v>595862</v>
      </c>
      <c r="M111" s="5">
        <v>595862</v>
      </c>
      <c r="N111" s="5"/>
      <c r="O111" s="5"/>
      <c r="P111" s="5"/>
      <c r="Q111" s="5"/>
      <c r="R111" s="5">
        <v>1191724</v>
      </c>
      <c r="Z111" s="4" t="s">
        <v>2776</v>
      </c>
      <c r="AA111" s="5"/>
      <c r="AB111" s="5">
        <v>2382825.6</v>
      </c>
      <c r="AC111" s="5"/>
      <c r="AD111" s="5"/>
      <c r="AE111" s="5"/>
      <c r="AF111" s="5"/>
      <c r="AG111" s="5">
        <v>2382825.6</v>
      </c>
    </row>
    <row r="112" spans="9:33" x14ac:dyDescent="0.25">
      <c r="I112" s="27" t="s">
        <v>902</v>
      </c>
      <c r="J112" s="27" t="s">
        <v>56</v>
      </c>
      <c r="K112" t="s">
        <v>2581</v>
      </c>
      <c r="L112" s="26"/>
      <c r="M112" s="5"/>
      <c r="N112" s="5"/>
      <c r="O112" s="5">
        <v>28885247</v>
      </c>
      <c r="P112" s="5"/>
      <c r="Q112" s="5"/>
      <c r="R112" s="5">
        <v>28885247</v>
      </c>
      <c r="Z112" s="4" t="s">
        <v>11810</v>
      </c>
      <c r="AA112" s="5"/>
      <c r="AB112" s="5"/>
      <c r="AC112" s="5"/>
      <c r="AD112" s="5"/>
      <c r="AE112" s="5"/>
      <c r="AF112" s="5">
        <v>5706856.4000000004</v>
      </c>
      <c r="AG112" s="5">
        <v>5706856.4000000004</v>
      </c>
    </row>
    <row r="113" spans="9:33" x14ac:dyDescent="0.25">
      <c r="I113" s="27" t="s">
        <v>902</v>
      </c>
      <c r="J113" s="27" t="s">
        <v>56</v>
      </c>
      <c r="K113" t="s">
        <v>3033</v>
      </c>
      <c r="L113" s="26">
        <v>3173326</v>
      </c>
      <c r="M113" s="5"/>
      <c r="N113" s="5"/>
      <c r="O113" s="5"/>
      <c r="P113" s="5"/>
      <c r="Q113" s="5"/>
      <c r="R113" s="5">
        <v>3173326</v>
      </c>
      <c r="Z113" s="4" t="s">
        <v>6077</v>
      </c>
      <c r="AA113" s="5"/>
      <c r="AB113" s="5">
        <v>1906957.44</v>
      </c>
      <c r="AC113" s="5"/>
      <c r="AD113" s="5"/>
      <c r="AE113" s="5"/>
      <c r="AF113" s="5"/>
      <c r="AG113" s="5">
        <v>1906957.44</v>
      </c>
    </row>
    <row r="114" spans="9:33" x14ac:dyDescent="0.25">
      <c r="I114" s="27" t="s">
        <v>902</v>
      </c>
      <c r="J114" s="27" t="s">
        <v>56</v>
      </c>
      <c r="K114" t="s">
        <v>3504</v>
      </c>
      <c r="L114" s="26"/>
      <c r="M114" s="5">
        <v>10740408</v>
      </c>
      <c r="N114" s="5">
        <v>10757264</v>
      </c>
      <c r="O114" s="5"/>
      <c r="P114" s="5"/>
      <c r="Q114" s="5"/>
      <c r="R114" s="5">
        <v>21497672</v>
      </c>
      <c r="Z114" s="4" t="s">
        <v>4708</v>
      </c>
      <c r="AA114" s="5"/>
      <c r="AB114" s="5">
        <v>1587999</v>
      </c>
      <c r="AC114" s="5"/>
      <c r="AD114" s="5"/>
      <c r="AE114" s="5"/>
      <c r="AF114" s="5"/>
      <c r="AG114" s="5">
        <v>1587999</v>
      </c>
    </row>
    <row r="115" spans="9:33" x14ac:dyDescent="0.25">
      <c r="I115" s="27" t="s">
        <v>902</v>
      </c>
      <c r="J115" s="27" t="s">
        <v>56</v>
      </c>
      <c r="K115" t="s">
        <v>4707</v>
      </c>
      <c r="L115" s="26"/>
      <c r="M115" s="5">
        <v>1429049</v>
      </c>
      <c r="N115" s="5">
        <v>1429049</v>
      </c>
      <c r="O115" s="5"/>
      <c r="P115" s="5"/>
      <c r="Q115" s="5"/>
      <c r="R115" s="5">
        <v>2858098</v>
      </c>
      <c r="Z115" s="4" t="s">
        <v>9992</v>
      </c>
      <c r="AA115" s="5"/>
      <c r="AB115" s="5"/>
      <c r="AC115" s="5"/>
      <c r="AD115" s="5">
        <v>34130749</v>
      </c>
      <c r="AE115" s="5"/>
      <c r="AF115" s="5">
        <v>15730749</v>
      </c>
      <c r="AG115" s="5">
        <v>49861498</v>
      </c>
    </row>
    <row r="116" spans="9:33" x14ac:dyDescent="0.25">
      <c r="I116" s="27" t="s">
        <v>902</v>
      </c>
      <c r="J116" s="27" t="s">
        <v>56</v>
      </c>
      <c r="K116" t="s">
        <v>2265</v>
      </c>
      <c r="L116" s="26">
        <v>0</v>
      </c>
      <c r="M116" s="5"/>
      <c r="N116" s="5"/>
      <c r="O116" s="5"/>
      <c r="P116" s="5"/>
      <c r="Q116" s="5"/>
      <c r="R116" s="5">
        <v>0</v>
      </c>
      <c r="Z116" s="4" t="s">
        <v>6426</v>
      </c>
      <c r="AA116" s="5"/>
      <c r="AB116" s="5"/>
      <c r="AC116" s="5">
        <v>1195251.6000000001</v>
      </c>
      <c r="AD116" s="5"/>
      <c r="AE116" s="5"/>
      <c r="AF116" s="5"/>
      <c r="AG116" s="5">
        <v>1195251.6000000001</v>
      </c>
    </row>
    <row r="117" spans="9:33" x14ac:dyDescent="0.25">
      <c r="I117" s="27" t="s">
        <v>902</v>
      </c>
      <c r="J117" s="27" t="s">
        <v>56</v>
      </c>
      <c r="K117" t="s">
        <v>2628</v>
      </c>
      <c r="L117" s="26"/>
      <c r="M117" s="5">
        <v>5563159</v>
      </c>
      <c r="N117" s="5"/>
      <c r="O117" s="5"/>
      <c r="P117" s="5"/>
      <c r="Q117" s="5"/>
      <c r="R117" s="5">
        <v>5563159</v>
      </c>
      <c r="Z117" s="4" t="s">
        <v>6427</v>
      </c>
      <c r="AA117" s="5"/>
      <c r="AB117" s="5"/>
      <c r="AC117" s="5">
        <v>2788920.4</v>
      </c>
      <c r="AD117" s="5"/>
      <c r="AE117" s="5"/>
      <c r="AF117" s="5"/>
      <c r="AG117" s="5">
        <v>2788920.4</v>
      </c>
    </row>
    <row r="118" spans="9:33" x14ac:dyDescent="0.25">
      <c r="I118" s="27" t="s">
        <v>902</v>
      </c>
      <c r="J118" s="27" t="s">
        <v>56</v>
      </c>
      <c r="K118" t="s">
        <v>2329</v>
      </c>
      <c r="L118" s="26">
        <v>1788505</v>
      </c>
      <c r="M118" s="5"/>
      <c r="N118" s="5"/>
      <c r="O118" s="5"/>
      <c r="P118" s="5"/>
      <c r="Q118" s="5"/>
      <c r="R118" s="5">
        <v>1788505</v>
      </c>
      <c r="Z118" s="4" t="s">
        <v>6054</v>
      </c>
      <c r="AA118" s="5"/>
      <c r="AB118" s="5"/>
      <c r="AC118" s="5">
        <v>1194570.3</v>
      </c>
      <c r="AD118" s="5"/>
      <c r="AE118" s="5"/>
      <c r="AF118" s="5"/>
      <c r="AG118" s="5">
        <v>1194570.3</v>
      </c>
    </row>
    <row r="119" spans="9:33" x14ac:dyDescent="0.25">
      <c r="I119" s="27" t="s">
        <v>902</v>
      </c>
      <c r="J119" s="27" t="s">
        <v>56</v>
      </c>
      <c r="K119" t="s">
        <v>4710</v>
      </c>
      <c r="L119" s="26"/>
      <c r="M119" s="5"/>
      <c r="N119" s="5">
        <v>25397114</v>
      </c>
      <c r="O119" s="5"/>
      <c r="P119" s="5"/>
      <c r="Q119" s="5"/>
      <c r="R119" s="5">
        <v>25397114</v>
      </c>
      <c r="Z119" s="4" t="s">
        <v>6040</v>
      </c>
      <c r="AA119" s="5"/>
      <c r="AB119" s="5"/>
      <c r="AC119" s="5">
        <v>2389480.7999999998</v>
      </c>
      <c r="AD119" s="5"/>
      <c r="AE119" s="5"/>
      <c r="AF119" s="5"/>
      <c r="AG119" s="5">
        <v>2389480.7999999998</v>
      </c>
    </row>
    <row r="120" spans="9:33" x14ac:dyDescent="0.25">
      <c r="I120" s="27" t="s">
        <v>902</v>
      </c>
      <c r="J120" s="27" t="s">
        <v>56</v>
      </c>
      <c r="K120" t="s">
        <v>3259</v>
      </c>
      <c r="L120" s="26"/>
      <c r="M120" s="5">
        <v>0</v>
      </c>
      <c r="N120" s="5"/>
      <c r="O120" s="5"/>
      <c r="P120" s="5"/>
      <c r="Q120" s="5"/>
      <c r="R120" s="5">
        <v>0</v>
      </c>
      <c r="Z120" s="4" t="s">
        <v>6428</v>
      </c>
      <c r="AA120" s="5"/>
      <c r="AB120" s="5"/>
      <c r="AC120" s="5"/>
      <c r="AD120" s="5">
        <v>3595282.2</v>
      </c>
      <c r="AE120" s="5"/>
      <c r="AF120" s="5"/>
      <c r="AG120" s="5">
        <v>3595282.2</v>
      </c>
    </row>
    <row r="121" spans="9:33" x14ac:dyDescent="0.25">
      <c r="I121" s="27" t="s">
        <v>902</v>
      </c>
      <c r="J121" s="27" t="s">
        <v>56</v>
      </c>
      <c r="K121" t="s">
        <v>6424</v>
      </c>
      <c r="L121" s="26"/>
      <c r="M121" s="5"/>
      <c r="N121" s="5"/>
      <c r="O121" s="5">
        <v>13893534</v>
      </c>
      <c r="P121" s="5"/>
      <c r="Q121" s="5"/>
      <c r="R121" s="5">
        <v>13893534</v>
      </c>
      <c r="Z121" s="4" t="s">
        <v>10190</v>
      </c>
      <c r="AA121" s="5"/>
      <c r="AB121" s="5"/>
      <c r="AC121" s="5"/>
      <c r="AD121" s="5"/>
      <c r="AE121" s="5">
        <v>1212244.5</v>
      </c>
      <c r="AF121" s="5"/>
      <c r="AG121" s="5">
        <v>1212244.5</v>
      </c>
    </row>
    <row r="122" spans="9:33" x14ac:dyDescent="0.25">
      <c r="I122" s="27" t="s">
        <v>902</v>
      </c>
      <c r="J122" s="27" t="s">
        <v>56</v>
      </c>
      <c r="K122" t="s">
        <v>6425</v>
      </c>
      <c r="L122" s="26"/>
      <c r="M122" s="5"/>
      <c r="N122" s="5"/>
      <c r="O122" s="5">
        <v>2191000</v>
      </c>
      <c r="P122" s="5"/>
      <c r="Q122" s="5"/>
      <c r="R122" s="5">
        <v>2191000</v>
      </c>
      <c r="Z122" s="4" t="s">
        <v>6429</v>
      </c>
      <c r="AA122" s="5"/>
      <c r="AB122" s="5"/>
      <c r="AC122" s="5"/>
      <c r="AD122" s="5">
        <v>3207487.2</v>
      </c>
      <c r="AE122" s="5"/>
      <c r="AF122" s="5"/>
      <c r="AG122" s="5">
        <v>3207487.2</v>
      </c>
    </row>
    <row r="123" spans="9:33" x14ac:dyDescent="0.25">
      <c r="I123" s="27" t="s">
        <v>902</v>
      </c>
      <c r="J123" s="27" t="s">
        <v>56</v>
      </c>
      <c r="K123" t="s">
        <v>2776</v>
      </c>
      <c r="L123" s="26"/>
      <c r="M123" s="5">
        <v>2386740</v>
      </c>
      <c r="N123" s="5"/>
      <c r="O123" s="5"/>
      <c r="P123" s="5"/>
      <c r="Q123" s="5"/>
      <c r="R123" s="5">
        <v>2386740</v>
      </c>
      <c r="Z123" s="4" t="s">
        <v>9449</v>
      </c>
      <c r="AA123" s="5"/>
      <c r="AB123" s="5"/>
      <c r="AC123" s="5"/>
      <c r="AD123" s="5"/>
      <c r="AE123" s="5"/>
      <c r="AF123" s="5">
        <v>27490786.800000001</v>
      </c>
      <c r="AG123" s="5">
        <v>27490786.800000001</v>
      </c>
    </row>
    <row r="124" spans="9:33" x14ac:dyDescent="0.25">
      <c r="I124" s="27" t="s">
        <v>902</v>
      </c>
      <c r="J124" s="27" t="s">
        <v>56</v>
      </c>
      <c r="K124" t="s">
        <v>6077</v>
      </c>
      <c r="L124" s="26"/>
      <c r="M124" s="5"/>
      <c r="N124" s="5"/>
      <c r="O124" s="5">
        <v>1907501</v>
      </c>
      <c r="P124" s="5"/>
      <c r="Q124" s="5"/>
      <c r="R124" s="5">
        <v>1907501</v>
      </c>
      <c r="Z124" s="4" t="s">
        <v>6430</v>
      </c>
      <c r="AA124" s="5"/>
      <c r="AB124" s="5"/>
      <c r="AC124" s="5"/>
      <c r="AD124" s="5">
        <v>2201493.25</v>
      </c>
      <c r="AE124" s="5"/>
      <c r="AF124" s="5"/>
      <c r="AG124" s="5">
        <v>2201493.25</v>
      </c>
    </row>
    <row r="125" spans="9:33" x14ac:dyDescent="0.25">
      <c r="I125" s="27" t="s">
        <v>902</v>
      </c>
      <c r="J125" s="27" t="s">
        <v>56</v>
      </c>
      <c r="K125" t="s">
        <v>4708</v>
      </c>
      <c r="L125" s="26"/>
      <c r="M125" s="5">
        <v>1589811</v>
      </c>
      <c r="N125" s="5"/>
      <c r="O125" s="5"/>
      <c r="P125" s="5"/>
      <c r="Q125" s="5"/>
      <c r="R125" s="5">
        <v>1589811</v>
      </c>
      <c r="Z125" s="4" t="s">
        <v>6431</v>
      </c>
      <c r="AA125" s="5"/>
      <c r="AB125" s="5"/>
      <c r="AC125" s="5"/>
      <c r="AD125" s="5">
        <v>8803053</v>
      </c>
      <c r="AE125" s="5">
        <v>8803053</v>
      </c>
      <c r="AF125" s="5"/>
      <c r="AG125" s="5">
        <v>17606106</v>
      </c>
    </row>
    <row r="126" spans="9:33" x14ac:dyDescent="0.25">
      <c r="I126" s="27" t="s">
        <v>902</v>
      </c>
      <c r="J126" s="27" t="s">
        <v>56</v>
      </c>
      <c r="K126" t="s">
        <v>6426</v>
      </c>
      <c r="L126" s="26"/>
      <c r="M126" s="5"/>
      <c r="N126" s="5"/>
      <c r="O126" s="5">
        <v>1195252</v>
      </c>
      <c r="P126" s="5"/>
      <c r="Q126" s="5"/>
      <c r="R126" s="5">
        <v>1195252</v>
      </c>
      <c r="Z126" s="4" t="s">
        <v>6437</v>
      </c>
      <c r="AA126" s="5"/>
      <c r="AB126" s="5"/>
      <c r="AC126" s="5"/>
      <c r="AD126" s="5">
        <v>2000030.5</v>
      </c>
      <c r="AE126" s="5"/>
      <c r="AF126" s="5"/>
      <c r="AG126" s="5">
        <v>2000030.5</v>
      </c>
    </row>
    <row r="127" spans="9:33" x14ac:dyDescent="0.25">
      <c r="I127" s="27" t="s">
        <v>902</v>
      </c>
      <c r="J127" s="27" t="s">
        <v>56</v>
      </c>
      <c r="K127" t="s">
        <v>6427</v>
      </c>
      <c r="L127" s="26"/>
      <c r="M127" s="5"/>
      <c r="N127" s="5">
        <v>2788920</v>
      </c>
      <c r="O127" s="5"/>
      <c r="P127" s="5"/>
      <c r="Q127" s="5"/>
      <c r="R127" s="5">
        <v>2788920</v>
      </c>
      <c r="Z127" s="4" t="s">
        <v>10057</v>
      </c>
      <c r="AA127" s="5"/>
      <c r="AB127" s="5"/>
      <c r="AC127" s="5"/>
      <c r="AD127" s="5"/>
      <c r="AE127" s="5">
        <v>1691494.98</v>
      </c>
      <c r="AF127" s="5"/>
      <c r="AG127" s="5">
        <v>1691494.98</v>
      </c>
    </row>
    <row r="128" spans="9:33" x14ac:dyDescent="0.25">
      <c r="I128" s="27" t="s">
        <v>902</v>
      </c>
      <c r="J128" s="27" t="s">
        <v>56</v>
      </c>
      <c r="K128" t="s">
        <v>6054</v>
      </c>
      <c r="L128" s="26"/>
      <c r="M128" s="5"/>
      <c r="N128" s="5">
        <v>1194570</v>
      </c>
      <c r="O128" s="5"/>
      <c r="P128" s="5"/>
      <c r="Q128" s="5"/>
      <c r="R128" s="5">
        <v>1194570</v>
      </c>
      <c r="Z128" s="4" t="s">
        <v>10182</v>
      </c>
      <c r="AA128" s="5"/>
      <c r="AB128" s="5"/>
      <c r="AC128" s="5"/>
      <c r="AD128" s="5"/>
      <c r="AE128" s="5">
        <v>2020407.5</v>
      </c>
      <c r="AF128" s="5"/>
      <c r="AG128" s="5">
        <v>2020407.5</v>
      </c>
    </row>
    <row r="129" spans="9:33" x14ac:dyDescent="0.25">
      <c r="I129" s="27" t="s">
        <v>902</v>
      </c>
      <c r="J129" s="27" t="s">
        <v>56</v>
      </c>
      <c r="K129" t="s">
        <v>6040</v>
      </c>
      <c r="L129" s="26"/>
      <c r="M129" s="5"/>
      <c r="N129" s="5">
        <v>2389822</v>
      </c>
      <c r="O129" s="5"/>
      <c r="P129" s="5"/>
      <c r="Q129" s="5"/>
      <c r="R129" s="5">
        <v>2389822</v>
      </c>
      <c r="Z129" s="4" t="s">
        <v>6438</v>
      </c>
      <c r="AA129" s="5"/>
      <c r="AB129" s="5"/>
      <c r="AC129" s="5"/>
      <c r="AD129" s="5">
        <v>3601249.2</v>
      </c>
      <c r="AE129" s="5"/>
      <c r="AF129" s="5"/>
      <c r="AG129" s="5">
        <v>3601249.2</v>
      </c>
    </row>
    <row r="130" spans="9:33" x14ac:dyDescent="0.25">
      <c r="I130" s="27" t="s">
        <v>902</v>
      </c>
      <c r="J130" s="27" t="s">
        <v>56</v>
      </c>
      <c r="K130" t="s">
        <v>6428</v>
      </c>
      <c r="L130" s="26"/>
      <c r="M130" s="5"/>
      <c r="N130" s="5"/>
      <c r="O130" s="5">
        <v>3595880</v>
      </c>
      <c r="P130" s="5"/>
      <c r="Q130" s="5"/>
      <c r="R130" s="5">
        <v>3595880</v>
      </c>
      <c r="Z130" s="4" t="s">
        <v>6432</v>
      </c>
      <c r="AA130" s="5"/>
      <c r="AB130" s="5"/>
      <c r="AC130" s="5"/>
      <c r="AD130" s="5">
        <v>1800624.6</v>
      </c>
      <c r="AE130" s="5"/>
      <c r="AF130" s="5"/>
      <c r="AG130" s="5">
        <v>1800624.6</v>
      </c>
    </row>
    <row r="131" spans="9:33" x14ac:dyDescent="0.25">
      <c r="I131" s="27" t="s">
        <v>902</v>
      </c>
      <c r="J131" s="27" t="s">
        <v>56</v>
      </c>
      <c r="K131" t="s">
        <v>6429</v>
      </c>
      <c r="L131" s="26"/>
      <c r="M131" s="5"/>
      <c r="N131" s="5"/>
      <c r="O131" s="5">
        <v>1899002</v>
      </c>
      <c r="P131" s="5">
        <v>0</v>
      </c>
      <c r="Q131" s="5"/>
      <c r="R131" s="5">
        <v>1899002</v>
      </c>
      <c r="Z131" s="4" t="s">
        <v>10174</v>
      </c>
      <c r="AA131" s="5"/>
      <c r="AB131" s="5"/>
      <c r="AC131" s="5"/>
      <c r="AD131" s="5"/>
      <c r="AE131" s="5">
        <v>2418435.6</v>
      </c>
      <c r="AF131" s="5"/>
      <c r="AG131" s="5">
        <v>2418435.6</v>
      </c>
    </row>
    <row r="132" spans="9:33" x14ac:dyDescent="0.25">
      <c r="I132" s="27" t="s">
        <v>902</v>
      </c>
      <c r="J132" s="27" t="s">
        <v>56</v>
      </c>
      <c r="K132" t="s">
        <v>10549</v>
      </c>
      <c r="L132" s="26"/>
      <c r="M132" s="5"/>
      <c r="N132" s="5"/>
      <c r="O132" s="5"/>
      <c r="P132" s="5"/>
      <c r="Q132" s="5">
        <v>41714281</v>
      </c>
      <c r="R132" s="5">
        <v>41714281</v>
      </c>
      <c r="Z132" s="4" t="s">
        <v>11804</v>
      </c>
      <c r="AA132" s="5"/>
      <c r="AB132" s="5"/>
      <c r="AC132" s="5"/>
      <c r="AD132" s="5"/>
      <c r="AE132" s="5"/>
      <c r="AF132" s="5">
        <v>1630638.8</v>
      </c>
      <c r="AG132" s="5">
        <v>1630638.8</v>
      </c>
    </row>
    <row r="133" spans="9:33" x14ac:dyDescent="0.25">
      <c r="I133" s="27" t="s">
        <v>902</v>
      </c>
      <c r="J133" s="27" t="s">
        <v>56</v>
      </c>
      <c r="K133" t="s">
        <v>6430</v>
      </c>
      <c r="L133" s="26"/>
      <c r="M133" s="5"/>
      <c r="N133" s="5"/>
      <c r="O133" s="5">
        <v>2205147</v>
      </c>
      <c r="P133" s="5"/>
      <c r="Q133" s="5"/>
      <c r="R133" s="5">
        <v>2205147</v>
      </c>
      <c r="Z133" s="4" t="s">
        <v>9458</v>
      </c>
      <c r="AA133" s="5"/>
      <c r="AB133" s="5"/>
      <c r="AC133" s="5"/>
      <c r="AD133" s="5"/>
      <c r="AE133" s="5">
        <v>1608004.8</v>
      </c>
      <c r="AF133" s="5"/>
      <c r="AG133" s="5">
        <v>1608004.8</v>
      </c>
    </row>
    <row r="134" spans="9:33" x14ac:dyDescent="0.25">
      <c r="I134" s="27" t="s">
        <v>902</v>
      </c>
      <c r="J134" s="27" t="s">
        <v>56</v>
      </c>
      <c r="K134" t="s">
        <v>6431</v>
      </c>
      <c r="L134" s="26"/>
      <c r="M134" s="5"/>
      <c r="N134" s="5"/>
      <c r="O134" s="5">
        <v>8820590</v>
      </c>
      <c r="P134" s="5"/>
      <c r="Q134" s="5">
        <v>8975685</v>
      </c>
      <c r="R134" s="5">
        <v>17796275</v>
      </c>
      <c r="Z134" s="4" t="s">
        <v>10059</v>
      </c>
      <c r="AA134" s="5"/>
      <c r="AB134" s="5"/>
      <c r="AC134" s="5"/>
      <c r="AD134" s="5"/>
      <c r="AE134" s="5">
        <v>3221895.2</v>
      </c>
      <c r="AF134" s="5"/>
      <c r="AG134" s="5">
        <v>3221895.2</v>
      </c>
    </row>
    <row r="135" spans="9:33" x14ac:dyDescent="0.25">
      <c r="I135" s="27" t="s">
        <v>902</v>
      </c>
      <c r="J135" s="27" t="s">
        <v>56</v>
      </c>
      <c r="K135" t="s">
        <v>6437</v>
      </c>
      <c r="L135" s="26"/>
      <c r="M135" s="5"/>
      <c r="N135" s="5"/>
      <c r="O135" s="5"/>
      <c r="P135" s="5">
        <v>2011339</v>
      </c>
      <c r="Q135" s="5"/>
      <c r="R135" s="5">
        <v>2011339</v>
      </c>
      <c r="Z135" s="4" t="s">
        <v>11984</v>
      </c>
      <c r="AA135" s="5"/>
      <c r="AB135" s="5"/>
      <c r="AC135" s="5"/>
      <c r="AD135" s="5"/>
      <c r="AE135" s="5"/>
      <c r="AF135" s="5">
        <v>4556250</v>
      </c>
      <c r="AG135" s="5">
        <v>4556250</v>
      </c>
    </row>
    <row r="136" spans="9:33" x14ac:dyDescent="0.25">
      <c r="I136" s="27" t="s">
        <v>902</v>
      </c>
      <c r="J136" s="27" t="s">
        <v>56</v>
      </c>
      <c r="K136" t="s">
        <v>10057</v>
      </c>
      <c r="L136" s="26"/>
      <c r="M136" s="5"/>
      <c r="N136" s="5"/>
      <c r="O136" s="5"/>
      <c r="P136" s="5">
        <v>1697850</v>
      </c>
      <c r="Q136" s="5"/>
      <c r="R136" s="5">
        <v>1697850</v>
      </c>
      <c r="Z136" s="4" t="s">
        <v>10186</v>
      </c>
      <c r="AA136" s="5"/>
      <c r="AB136" s="5"/>
      <c r="AC136" s="5"/>
      <c r="AD136" s="5"/>
      <c r="AE136" s="5">
        <v>7653633</v>
      </c>
      <c r="AF136" s="5"/>
      <c r="AG136" s="5">
        <v>7653633</v>
      </c>
    </row>
    <row r="137" spans="9:33" x14ac:dyDescent="0.25">
      <c r="I137" s="27" t="s">
        <v>902</v>
      </c>
      <c r="J137" s="27" t="s">
        <v>56</v>
      </c>
      <c r="K137" t="s">
        <v>10182</v>
      </c>
      <c r="L137" s="26"/>
      <c r="M137" s="5"/>
      <c r="N137" s="5"/>
      <c r="O137" s="5"/>
      <c r="P137" s="5">
        <v>1010204</v>
      </c>
      <c r="Q137" s="5"/>
      <c r="R137" s="5">
        <v>1010204</v>
      </c>
      <c r="Z137" s="4" t="s">
        <v>11816</v>
      </c>
      <c r="AA137" s="5"/>
      <c r="AB137" s="5"/>
      <c r="AC137" s="5"/>
      <c r="AD137" s="5"/>
      <c r="AE137" s="5"/>
      <c r="AF137" s="5">
        <v>1630530.4</v>
      </c>
      <c r="AG137" s="5">
        <v>1630530.4</v>
      </c>
    </row>
    <row r="138" spans="9:33" x14ac:dyDescent="0.25">
      <c r="I138" s="27" t="s">
        <v>902</v>
      </c>
      <c r="J138" s="27" t="s">
        <v>56</v>
      </c>
      <c r="K138" t="s">
        <v>6438</v>
      </c>
      <c r="L138" s="26"/>
      <c r="M138" s="5"/>
      <c r="N138" s="5"/>
      <c r="O138" s="5"/>
      <c r="P138" s="5">
        <v>4219613</v>
      </c>
      <c r="Q138" s="5"/>
      <c r="R138" s="5">
        <v>4219613</v>
      </c>
      <c r="Z138" s="4" t="s">
        <v>11831</v>
      </c>
      <c r="AA138" s="5"/>
      <c r="AB138" s="5"/>
      <c r="AC138" s="5"/>
      <c r="AD138" s="5"/>
      <c r="AE138" s="5"/>
      <c r="AF138" s="5">
        <v>1825959</v>
      </c>
      <c r="AG138" s="5">
        <v>1825959</v>
      </c>
    </row>
    <row r="139" spans="9:33" x14ac:dyDescent="0.25">
      <c r="I139" s="27" t="s">
        <v>902</v>
      </c>
      <c r="J139" s="27" t="s">
        <v>56</v>
      </c>
      <c r="K139" t="s">
        <v>6432</v>
      </c>
      <c r="L139" s="26"/>
      <c r="M139" s="5"/>
      <c r="N139" s="5"/>
      <c r="O139" s="5">
        <v>1802119</v>
      </c>
      <c r="P139" s="5"/>
      <c r="Q139" s="5"/>
      <c r="R139" s="5">
        <v>1802119</v>
      </c>
      <c r="Z139" s="4" t="s">
        <v>11808</v>
      </c>
      <c r="AA139" s="5"/>
      <c r="AB139" s="5"/>
      <c r="AC139" s="5"/>
      <c r="AD139" s="5"/>
      <c r="AE139" s="5"/>
      <c r="AF139" s="5">
        <v>8560853.6999999993</v>
      </c>
      <c r="AG139" s="5">
        <v>8560853.6999999993</v>
      </c>
    </row>
    <row r="140" spans="9:33" x14ac:dyDescent="0.25">
      <c r="I140" s="27" t="s">
        <v>902</v>
      </c>
      <c r="J140" s="27" t="s">
        <v>56</v>
      </c>
      <c r="K140" t="s">
        <v>10174</v>
      </c>
      <c r="L140" s="26"/>
      <c r="M140" s="5"/>
      <c r="N140" s="5"/>
      <c r="O140" s="5"/>
      <c r="P140" s="5">
        <v>1208714</v>
      </c>
      <c r="Q140" s="5"/>
      <c r="R140" s="5">
        <v>1208714</v>
      </c>
      <c r="Z140" s="4" t="s">
        <v>11802</v>
      </c>
      <c r="AA140" s="5"/>
      <c r="AB140" s="5"/>
      <c r="AC140" s="5"/>
      <c r="AD140" s="5"/>
      <c r="AE140" s="5"/>
      <c r="AF140" s="5">
        <v>3261495</v>
      </c>
      <c r="AG140" s="5">
        <v>3261495</v>
      </c>
    </row>
    <row r="141" spans="9:33" x14ac:dyDescent="0.25">
      <c r="I141" s="27" t="s">
        <v>902</v>
      </c>
      <c r="J141" s="27" t="s">
        <v>56</v>
      </c>
      <c r="K141" t="s">
        <v>10546</v>
      </c>
      <c r="L141" s="26"/>
      <c r="M141" s="5"/>
      <c r="N141" s="5"/>
      <c r="O141" s="5"/>
      <c r="P141" s="5">
        <v>4545917</v>
      </c>
      <c r="Q141" s="5">
        <v>4545917</v>
      </c>
      <c r="R141" s="5">
        <v>9091834</v>
      </c>
      <c r="Z141" s="4" t="s">
        <v>11814</v>
      </c>
      <c r="AA141" s="5"/>
      <c r="AB141" s="5"/>
      <c r="AC141" s="5"/>
      <c r="AD141" s="5"/>
      <c r="AE141" s="5"/>
      <c r="AF141" s="5">
        <v>4891591</v>
      </c>
      <c r="AG141" s="5">
        <v>4891591</v>
      </c>
    </row>
    <row r="142" spans="9:33" x14ac:dyDescent="0.25">
      <c r="I142" s="27" t="s">
        <v>902</v>
      </c>
      <c r="J142" s="27" t="s">
        <v>56</v>
      </c>
      <c r="K142" t="s">
        <v>10186</v>
      </c>
      <c r="L142" s="26"/>
      <c r="M142" s="5"/>
      <c r="N142" s="5"/>
      <c r="O142" s="5"/>
      <c r="P142" s="5">
        <v>7653633</v>
      </c>
      <c r="Q142" s="5"/>
      <c r="R142" s="5">
        <v>7653633</v>
      </c>
      <c r="Z142" s="4" t="s">
        <v>12084</v>
      </c>
      <c r="AA142" s="5"/>
      <c r="AB142" s="5"/>
      <c r="AC142" s="5"/>
      <c r="AD142" s="5"/>
      <c r="AE142" s="5"/>
      <c r="AF142" s="5">
        <v>2449218.6</v>
      </c>
      <c r="AG142" s="5">
        <v>2449218.6</v>
      </c>
    </row>
    <row r="143" spans="9:33" x14ac:dyDescent="0.25">
      <c r="I143" s="27" t="s">
        <v>902</v>
      </c>
      <c r="J143" s="27" t="s">
        <v>56</v>
      </c>
      <c r="K143" t="s">
        <v>11808</v>
      </c>
      <c r="L143" s="26"/>
      <c r="M143" s="5"/>
      <c r="N143" s="5"/>
      <c r="O143" s="5"/>
      <c r="P143" s="5"/>
      <c r="Q143" s="5">
        <v>4269455</v>
      </c>
      <c r="R143" s="5">
        <v>4269455</v>
      </c>
      <c r="Z143" s="4" t="s">
        <v>6433</v>
      </c>
      <c r="AA143" s="5"/>
      <c r="AB143" s="5"/>
      <c r="AC143" s="5"/>
      <c r="AD143" s="5">
        <v>1596314</v>
      </c>
      <c r="AE143" s="5"/>
      <c r="AF143" s="5"/>
      <c r="AG143" s="5">
        <v>1596314</v>
      </c>
    </row>
    <row r="144" spans="9:33" x14ac:dyDescent="0.25">
      <c r="I144" s="27" t="s">
        <v>902</v>
      </c>
      <c r="J144" s="27" t="s">
        <v>56</v>
      </c>
      <c r="K144" t="s">
        <v>11814</v>
      </c>
      <c r="L144" s="26"/>
      <c r="M144" s="5"/>
      <c r="N144" s="5"/>
      <c r="O144" s="5"/>
      <c r="P144" s="5"/>
      <c r="Q144" s="5">
        <v>2440680</v>
      </c>
      <c r="R144" s="5">
        <v>2440680</v>
      </c>
      <c r="Z144" s="4" t="s">
        <v>6048</v>
      </c>
      <c r="AA144" s="5"/>
      <c r="AB144" s="5"/>
      <c r="AC144" s="5">
        <v>4568100.1500000004</v>
      </c>
      <c r="AD144" s="5"/>
      <c r="AE144" s="5"/>
      <c r="AF144" s="5"/>
      <c r="AG144" s="5">
        <v>4568100.1500000004</v>
      </c>
    </row>
    <row r="145" spans="9:33" x14ac:dyDescent="0.25">
      <c r="I145" s="27" t="s">
        <v>902</v>
      </c>
      <c r="J145" s="27" t="s">
        <v>56</v>
      </c>
      <c r="K145" t="s">
        <v>6433</v>
      </c>
      <c r="L145" s="26"/>
      <c r="M145" s="5"/>
      <c r="N145" s="5"/>
      <c r="O145" s="5">
        <v>1600024</v>
      </c>
      <c r="P145" s="5"/>
      <c r="Q145" s="5"/>
      <c r="R145" s="5">
        <v>1600024</v>
      </c>
      <c r="Z145" s="4" t="s">
        <v>0</v>
      </c>
      <c r="AA145" s="5">
        <v>27617921.379999999</v>
      </c>
      <c r="AB145" s="5">
        <v>171193217.03999999</v>
      </c>
      <c r="AC145" s="5">
        <v>252303812.10999998</v>
      </c>
      <c r="AD145" s="5">
        <v>120676039.15000001</v>
      </c>
      <c r="AE145" s="5">
        <v>62156574.829999998</v>
      </c>
      <c r="AF145" s="5">
        <v>79488857.700000003</v>
      </c>
      <c r="AG145" s="5">
        <v>713436422.20999992</v>
      </c>
    </row>
    <row r="146" spans="9:33" x14ac:dyDescent="0.25">
      <c r="I146" s="27" t="s">
        <v>902</v>
      </c>
      <c r="J146" s="27" t="s">
        <v>56</v>
      </c>
      <c r="K146" t="s">
        <v>6434</v>
      </c>
      <c r="L146" s="26"/>
      <c r="M146" s="5"/>
      <c r="N146" s="5">
        <v>4568752</v>
      </c>
      <c r="O146" s="5"/>
      <c r="P146" s="5"/>
      <c r="Q146" s="5"/>
      <c r="R146" s="5">
        <v>4568752</v>
      </c>
    </row>
    <row r="147" spans="9:33" x14ac:dyDescent="0.25">
      <c r="I147" s="27" t="s">
        <v>902</v>
      </c>
      <c r="J147" t="s">
        <v>828</v>
      </c>
      <c r="K147" t="s">
        <v>1590</v>
      </c>
      <c r="L147" s="26">
        <v>27021058</v>
      </c>
      <c r="M147" s="5"/>
      <c r="N147" s="5"/>
      <c r="O147" s="5"/>
      <c r="P147" s="5"/>
      <c r="Q147" s="5"/>
      <c r="R147" s="5">
        <v>27021058</v>
      </c>
    </row>
    <row r="148" spans="9:33" x14ac:dyDescent="0.25">
      <c r="I148" s="27" t="s">
        <v>902</v>
      </c>
      <c r="J148" t="s">
        <v>828</v>
      </c>
      <c r="K148" t="s">
        <v>10550</v>
      </c>
      <c r="L148" s="26"/>
      <c r="M148" s="5"/>
      <c r="N148" s="5"/>
      <c r="O148" s="5"/>
      <c r="P148" s="5"/>
      <c r="Q148" s="5">
        <v>5676030</v>
      </c>
      <c r="R148" s="5">
        <v>5676030</v>
      </c>
    </row>
    <row r="149" spans="9:33" x14ac:dyDescent="0.25">
      <c r="I149" s="27" t="s">
        <v>902</v>
      </c>
      <c r="J149" t="s">
        <v>828</v>
      </c>
      <c r="K149" t="s">
        <v>1794</v>
      </c>
      <c r="L149" s="26"/>
      <c r="M149" s="5"/>
      <c r="N149" s="5">
        <v>14195206</v>
      </c>
      <c r="O149" s="5"/>
      <c r="P149" s="5"/>
      <c r="Q149" s="5"/>
      <c r="R149" s="5">
        <v>14195206</v>
      </c>
    </row>
    <row r="150" spans="9:33" x14ac:dyDescent="0.25">
      <c r="I150" s="27" t="s">
        <v>903</v>
      </c>
      <c r="J150" t="s">
        <v>838</v>
      </c>
      <c r="K150" t="s">
        <v>1096</v>
      </c>
      <c r="L150" s="26"/>
      <c r="M150" s="5"/>
      <c r="N150" s="5"/>
      <c r="O150" s="5"/>
      <c r="P150" s="5"/>
      <c r="Q150" s="5">
        <v>44114909</v>
      </c>
      <c r="R150" s="5">
        <v>44114909</v>
      </c>
    </row>
    <row r="151" spans="9:33" x14ac:dyDescent="0.25">
      <c r="I151" s="27" t="s">
        <v>903</v>
      </c>
      <c r="J151" t="s">
        <v>838</v>
      </c>
      <c r="K151" t="s">
        <v>1590</v>
      </c>
      <c r="L151" s="26"/>
      <c r="M151" s="5"/>
      <c r="N151" s="5"/>
      <c r="O151" s="5"/>
      <c r="P151" s="5"/>
      <c r="Q151" s="5">
        <v>27757811</v>
      </c>
      <c r="R151" s="5">
        <v>27757811</v>
      </c>
    </row>
    <row r="152" spans="9:33" x14ac:dyDescent="0.25">
      <c r="I152" s="27" t="s">
        <v>903</v>
      </c>
      <c r="J152" t="s">
        <v>838</v>
      </c>
      <c r="K152" t="s">
        <v>2786</v>
      </c>
      <c r="L152" s="26"/>
      <c r="M152" s="5"/>
      <c r="N152" s="5"/>
      <c r="O152" s="5"/>
      <c r="P152" s="5"/>
      <c r="Q152" s="5">
        <v>6703455</v>
      </c>
      <c r="R152" s="5">
        <v>6703455</v>
      </c>
    </row>
    <row r="153" spans="9:33" x14ac:dyDescent="0.25">
      <c r="I153" s="27" t="s">
        <v>903</v>
      </c>
      <c r="J153" t="s">
        <v>838</v>
      </c>
      <c r="K153" t="s">
        <v>10547</v>
      </c>
      <c r="L153" s="26"/>
      <c r="M153" s="5"/>
      <c r="N153" s="5"/>
      <c r="O153" s="5"/>
      <c r="P153" s="5"/>
      <c r="Q153" s="5">
        <v>15511718</v>
      </c>
      <c r="R153" s="5">
        <v>15511718</v>
      </c>
    </row>
    <row r="154" spans="9:33" x14ac:dyDescent="0.25">
      <c r="I154" s="27" t="s">
        <v>903</v>
      </c>
      <c r="J154" t="s">
        <v>838</v>
      </c>
      <c r="K154" t="s">
        <v>6436</v>
      </c>
      <c r="L154" s="26"/>
      <c r="M154" s="5"/>
      <c r="N154" s="5"/>
      <c r="O154" s="5"/>
      <c r="P154" s="5"/>
      <c r="Q154" s="5">
        <v>16000000</v>
      </c>
      <c r="R154" s="5">
        <v>16000000</v>
      </c>
    </row>
    <row r="155" spans="9:33" x14ac:dyDescent="0.25">
      <c r="I155" s="27" t="s">
        <v>903</v>
      </c>
      <c r="J155" t="s">
        <v>56</v>
      </c>
      <c r="K155" t="s">
        <v>1704</v>
      </c>
      <c r="L155" s="26">
        <v>13700364</v>
      </c>
      <c r="M155" s="5">
        <v>18301081</v>
      </c>
      <c r="N155" s="5">
        <v>18327191</v>
      </c>
      <c r="O155" s="5"/>
      <c r="P155" s="5"/>
      <c r="Q155" s="5"/>
      <c r="R155" s="5">
        <v>50328636</v>
      </c>
    </row>
    <row r="156" spans="9:33" x14ac:dyDescent="0.25">
      <c r="I156" s="27" t="s">
        <v>903</v>
      </c>
      <c r="J156" t="s">
        <v>56</v>
      </c>
      <c r="K156" t="s">
        <v>1096</v>
      </c>
      <c r="L156" s="26">
        <v>7601388</v>
      </c>
      <c r="M156" s="5">
        <v>3600149</v>
      </c>
      <c r="N156" s="5">
        <v>14944909</v>
      </c>
      <c r="O156" s="5">
        <v>3600149</v>
      </c>
      <c r="P156" s="5">
        <v>3000000</v>
      </c>
      <c r="Q156" s="5">
        <v>3600149</v>
      </c>
      <c r="R156" s="5">
        <v>36346744</v>
      </c>
    </row>
    <row r="157" spans="9:33" x14ac:dyDescent="0.25">
      <c r="I157" s="27" t="s">
        <v>903</v>
      </c>
      <c r="J157" t="s">
        <v>56</v>
      </c>
      <c r="K157" t="s">
        <v>1784</v>
      </c>
      <c r="L157" s="26"/>
      <c r="M157" s="5">
        <v>18738716</v>
      </c>
      <c r="N157" s="5"/>
      <c r="O157" s="5"/>
      <c r="P157" s="5"/>
      <c r="Q157" s="5"/>
      <c r="R157" s="5">
        <v>18738716</v>
      </c>
    </row>
    <row r="158" spans="9:33" x14ac:dyDescent="0.25">
      <c r="I158" s="27" t="s">
        <v>903</v>
      </c>
      <c r="J158" t="s">
        <v>56</v>
      </c>
      <c r="K158" t="s">
        <v>6435</v>
      </c>
      <c r="L158" s="26"/>
      <c r="M158" s="5"/>
      <c r="N158" s="5"/>
      <c r="O158" s="5">
        <v>106920333</v>
      </c>
      <c r="P158" s="5">
        <v>103194155</v>
      </c>
      <c r="Q158" s="5">
        <v>103725040</v>
      </c>
      <c r="R158" s="5">
        <v>313839528</v>
      </c>
    </row>
    <row r="159" spans="9:33" x14ac:dyDescent="0.25">
      <c r="I159" s="27" t="s">
        <v>903</v>
      </c>
      <c r="J159" t="s">
        <v>56</v>
      </c>
      <c r="K159" t="s">
        <v>1733</v>
      </c>
      <c r="L159" s="26">
        <v>15487368</v>
      </c>
      <c r="M159" s="5">
        <v>15487368</v>
      </c>
      <c r="N159" s="5">
        <v>15487368</v>
      </c>
      <c r="O159" s="5"/>
      <c r="P159" s="5"/>
      <c r="Q159" s="5">
        <v>15922043</v>
      </c>
      <c r="R159" s="5">
        <v>62384147</v>
      </c>
    </row>
    <row r="160" spans="9:33" x14ac:dyDescent="0.25">
      <c r="I160" s="27" t="s">
        <v>903</v>
      </c>
      <c r="J160" t="s">
        <v>56</v>
      </c>
      <c r="K160" t="s">
        <v>2830</v>
      </c>
      <c r="L160" s="26"/>
      <c r="M160" s="5">
        <v>27602842</v>
      </c>
      <c r="N160" s="5">
        <v>55379990</v>
      </c>
      <c r="O160" s="5"/>
      <c r="P160" s="5"/>
      <c r="Q160" s="5"/>
      <c r="R160" s="5">
        <v>82982832</v>
      </c>
    </row>
    <row r="161" spans="9:18" x14ac:dyDescent="0.25">
      <c r="I161" s="27" t="s">
        <v>903</v>
      </c>
      <c r="J161" t="s">
        <v>56</v>
      </c>
      <c r="K161" t="s">
        <v>3503</v>
      </c>
      <c r="L161" s="26">
        <v>11516248</v>
      </c>
      <c r="M161" s="5"/>
      <c r="N161" s="5"/>
      <c r="O161" s="5"/>
      <c r="P161" s="5"/>
      <c r="Q161" s="5"/>
      <c r="R161" s="5">
        <v>11516248</v>
      </c>
    </row>
    <row r="162" spans="9:18" x14ac:dyDescent="0.25">
      <c r="I162" s="27" t="s">
        <v>903</v>
      </c>
      <c r="J162" t="s">
        <v>56</v>
      </c>
      <c r="K162" t="s">
        <v>1750</v>
      </c>
      <c r="L162" s="26">
        <v>5848393</v>
      </c>
      <c r="M162" s="5">
        <v>5848393</v>
      </c>
      <c r="N162" s="5"/>
      <c r="O162" s="5"/>
      <c r="P162" s="5"/>
      <c r="Q162" s="5"/>
      <c r="R162" s="5">
        <v>11696786</v>
      </c>
    </row>
    <row r="163" spans="9:18" x14ac:dyDescent="0.25">
      <c r="I163" s="27" t="s">
        <v>903</v>
      </c>
      <c r="J163" t="s">
        <v>56</v>
      </c>
      <c r="K163" t="s">
        <v>2786</v>
      </c>
      <c r="L163" s="26"/>
      <c r="M163" s="5"/>
      <c r="N163" s="5"/>
      <c r="O163" s="5"/>
      <c r="P163" s="5">
        <v>6703455</v>
      </c>
      <c r="Q163" s="5"/>
      <c r="R163" s="5">
        <v>6703455</v>
      </c>
    </row>
    <row r="164" spans="9:18" x14ac:dyDescent="0.25">
      <c r="I164" s="27" t="s">
        <v>903</v>
      </c>
      <c r="J164" t="s">
        <v>56</v>
      </c>
      <c r="K164" t="s">
        <v>4709</v>
      </c>
      <c r="L164" s="26"/>
      <c r="M164" s="5">
        <v>3773648</v>
      </c>
      <c r="N164" s="5"/>
      <c r="O164" s="5"/>
      <c r="P164" s="5"/>
      <c r="Q164" s="5"/>
      <c r="R164" s="5">
        <v>3773648</v>
      </c>
    </row>
    <row r="165" spans="9:18" x14ac:dyDescent="0.25">
      <c r="I165" s="27" t="s">
        <v>903</v>
      </c>
      <c r="J165" t="s">
        <v>56</v>
      </c>
      <c r="K165" t="s">
        <v>10547</v>
      </c>
      <c r="L165" s="26"/>
      <c r="M165" s="5"/>
      <c r="N165" s="5"/>
      <c r="O165" s="5"/>
      <c r="P165" s="5">
        <v>15438260</v>
      </c>
      <c r="Q165" s="5"/>
      <c r="R165" s="5">
        <v>15438260</v>
      </c>
    </row>
    <row r="166" spans="9:18" x14ac:dyDescent="0.25">
      <c r="I166" s="27" t="s">
        <v>903</v>
      </c>
      <c r="J166" t="s">
        <v>56</v>
      </c>
      <c r="K166" t="s">
        <v>2581</v>
      </c>
      <c r="L166" s="26"/>
      <c r="M166" s="5"/>
      <c r="N166" s="5">
        <v>28885247</v>
      </c>
      <c r="O166" s="5"/>
      <c r="P166" s="5">
        <v>28750000</v>
      </c>
      <c r="Q166" s="5"/>
      <c r="R166" s="5">
        <v>57635247</v>
      </c>
    </row>
    <row r="167" spans="9:18" x14ac:dyDescent="0.25">
      <c r="I167" s="27" t="s">
        <v>903</v>
      </c>
      <c r="J167" t="s">
        <v>56</v>
      </c>
      <c r="K167" t="s">
        <v>3504</v>
      </c>
      <c r="L167" s="26">
        <v>10722024</v>
      </c>
      <c r="M167" s="5">
        <v>10741939</v>
      </c>
      <c r="N167" s="5"/>
      <c r="O167" s="5"/>
      <c r="P167" s="5"/>
      <c r="Q167" s="5"/>
      <c r="R167" s="5">
        <v>21463963</v>
      </c>
    </row>
    <row r="168" spans="9:18" x14ac:dyDescent="0.25">
      <c r="I168" s="27" t="s">
        <v>903</v>
      </c>
      <c r="J168" t="s">
        <v>56</v>
      </c>
      <c r="K168" t="s">
        <v>10178</v>
      </c>
      <c r="L168" s="26"/>
      <c r="M168" s="5"/>
      <c r="N168" s="5"/>
      <c r="O168" s="5"/>
      <c r="P168" s="5">
        <v>3000000</v>
      </c>
      <c r="Q168" s="5">
        <v>3030612</v>
      </c>
      <c r="R168" s="5">
        <v>6030612</v>
      </c>
    </row>
    <row r="169" spans="9:18" x14ac:dyDescent="0.25">
      <c r="I169" s="27" t="s">
        <v>903</v>
      </c>
      <c r="J169" t="s">
        <v>56</v>
      </c>
      <c r="K169" t="s">
        <v>4707</v>
      </c>
      <c r="L169" s="26"/>
      <c r="M169" s="5">
        <v>1431387</v>
      </c>
      <c r="N169" s="5"/>
      <c r="O169" s="5"/>
      <c r="P169" s="5"/>
      <c r="Q169" s="5"/>
      <c r="R169" s="5">
        <v>1431387</v>
      </c>
    </row>
    <row r="170" spans="9:18" x14ac:dyDescent="0.25">
      <c r="I170" s="27" t="s">
        <v>903</v>
      </c>
      <c r="J170" t="s">
        <v>56</v>
      </c>
      <c r="K170" t="s">
        <v>2624</v>
      </c>
      <c r="L170" s="26">
        <v>6592059</v>
      </c>
      <c r="M170" s="5">
        <v>6592059</v>
      </c>
      <c r="N170" s="5"/>
      <c r="O170" s="5"/>
      <c r="P170" s="5"/>
      <c r="Q170" s="5"/>
      <c r="R170" s="5">
        <v>13184118</v>
      </c>
    </row>
    <row r="171" spans="9:18" x14ac:dyDescent="0.25">
      <c r="I171" s="27" t="s">
        <v>903</v>
      </c>
      <c r="J171" t="s">
        <v>56</v>
      </c>
      <c r="K171" t="s">
        <v>2628</v>
      </c>
      <c r="L171" s="26">
        <v>2781580</v>
      </c>
      <c r="M171" s="5"/>
      <c r="N171" s="5"/>
      <c r="O171" s="5"/>
      <c r="P171" s="5"/>
      <c r="Q171" s="5"/>
      <c r="R171" s="5">
        <v>2781580</v>
      </c>
    </row>
    <row r="172" spans="9:18" x14ac:dyDescent="0.25">
      <c r="I172" s="27" t="s">
        <v>903</v>
      </c>
      <c r="J172" t="s">
        <v>56</v>
      </c>
      <c r="K172" t="s">
        <v>4710</v>
      </c>
      <c r="L172" s="26"/>
      <c r="M172" s="5">
        <v>12731187</v>
      </c>
      <c r="N172" s="5"/>
      <c r="O172" s="5"/>
      <c r="P172" s="5"/>
      <c r="Q172" s="5"/>
      <c r="R172" s="5">
        <v>12731187</v>
      </c>
    </row>
    <row r="173" spans="9:18" x14ac:dyDescent="0.25">
      <c r="I173" s="27" t="s">
        <v>903</v>
      </c>
      <c r="J173" t="s">
        <v>56</v>
      </c>
      <c r="K173" t="s">
        <v>3259</v>
      </c>
      <c r="L173" s="26">
        <v>1589987</v>
      </c>
      <c r="M173" s="5"/>
      <c r="N173" s="5"/>
      <c r="O173" s="5"/>
      <c r="P173" s="5"/>
      <c r="Q173" s="5"/>
      <c r="R173" s="5">
        <v>1589987</v>
      </c>
    </row>
    <row r="174" spans="9:18" x14ac:dyDescent="0.25">
      <c r="I174" s="27" t="s">
        <v>903</v>
      </c>
      <c r="J174" t="s">
        <v>56</v>
      </c>
      <c r="K174" t="s">
        <v>6424</v>
      </c>
      <c r="L174" s="26"/>
      <c r="M174" s="5"/>
      <c r="N174" s="5">
        <v>13893534</v>
      </c>
      <c r="O174" s="5"/>
      <c r="P174" s="5"/>
      <c r="Q174" s="5"/>
      <c r="R174" s="5">
        <v>13893534</v>
      </c>
    </row>
    <row r="175" spans="9:18" x14ac:dyDescent="0.25">
      <c r="I175" s="27" t="s">
        <v>903</v>
      </c>
      <c r="J175" t="s">
        <v>56</v>
      </c>
      <c r="K175" t="s">
        <v>6425</v>
      </c>
      <c r="L175" s="26"/>
      <c r="M175" s="5"/>
      <c r="N175" s="5">
        <v>2191000</v>
      </c>
      <c r="O175" s="5"/>
      <c r="P175" s="5"/>
      <c r="Q175" s="5"/>
      <c r="R175" s="5">
        <v>2191000</v>
      </c>
    </row>
    <row r="176" spans="9:18" x14ac:dyDescent="0.25">
      <c r="I176" s="27" t="s">
        <v>903</v>
      </c>
      <c r="J176" t="s">
        <v>56</v>
      </c>
      <c r="K176" t="s">
        <v>11810</v>
      </c>
      <c r="L176" s="26"/>
      <c r="M176" s="5"/>
      <c r="N176" s="5"/>
      <c r="O176" s="5"/>
      <c r="P176" s="5"/>
      <c r="Q176" s="5">
        <v>5714843</v>
      </c>
      <c r="R176" s="5">
        <v>5714843</v>
      </c>
    </row>
    <row r="177" spans="9:18" x14ac:dyDescent="0.25">
      <c r="I177" s="27" t="s">
        <v>903</v>
      </c>
      <c r="J177" t="s">
        <v>56</v>
      </c>
      <c r="K177" t="s">
        <v>6077</v>
      </c>
      <c r="L177" s="26"/>
      <c r="M177" s="5"/>
      <c r="N177" s="5">
        <v>1907501</v>
      </c>
      <c r="O177" s="5"/>
      <c r="P177" s="5"/>
      <c r="Q177" s="5"/>
      <c r="R177" s="5">
        <v>1907501</v>
      </c>
    </row>
    <row r="178" spans="9:18" x14ac:dyDescent="0.25">
      <c r="I178" s="27" t="s">
        <v>903</v>
      </c>
      <c r="J178" t="s">
        <v>56</v>
      </c>
      <c r="K178" t="s">
        <v>6436</v>
      </c>
      <c r="L178" s="26"/>
      <c r="M178" s="5"/>
      <c r="N178" s="5"/>
      <c r="O178" s="5">
        <v>15842221</v>
      </c>
      <c r="P178" s="5">
        <v>15700000</v>
      </c>
      <c r="Q178" s="5">
        <v>16124022</v>
      </c>
      <c r="R178" s="5">
        <v>47666243</v>
      </c>
    </row>
    <row r="179" spans="9:18" x14ac:dyDescent="0.25">
      <c r="I179" s="27" t="s">
        <v>903</v>
      </c>
      <c r="J179" t="s">
        <v>56</v>
      </c>
      <c r="K179" t="s">
        <v>6426</v>
      </c>
      <c r="L179" s="26"/>
      <c r="M179" s="5"/>
      <c r="N179" s="5">
        <v>1195252</v>
      </c>
      <c r="O179" s="5"/>
      <c r="P179" s="5"/>
      <c r="Q179" s="5"/>
      <c r="R179" s="5">
        <v>1195252</v>
      </c>
    </row>
    <row r="180" spans="9:18" x14ac:dyDescent="0.25">
      <c r="I180" s="27" t="s">
        <v>903</v>
      </c>
      <c r="J180" t="s">
        <v>56</v>
      </c>
      <c r="K180" t="s">
        <v>10548</v>
      </c>
      <c r="L180" s="26"/>
      <c r="M180" s="5"/>
      <c r="N180" s="5"/>
      <c r="O180" s="5"/>
      <c r="P180" s="5">
        <v>1200000</v>
      </c>
      <c r="Q180" s="5">
        <v>1211740</v>
      </c>
      <c r="R180" s="5">
        <v>2411740</v>
      </c>
    </row>
    <row r="181" spans="9:18" x14ac:dyDescent="0.25">
      <c r="I181" s="27" t="s">
        <v>903</v>
      </c>
      <c r="J181" t="s">
        <v>56</v>
      </c>
      <c r="K181" t="s">
        <v>6429</v>
      </c>
      <c r="L181" s="26"/>
      <c r="M181" s="5"/>
      <c r="N181" s="5"/>
      <c r="O181" s="5">
        <v>1308484</v>
      </c>
      <c r="P181" s="5"/>
      <c r="Q181" s="5"/>
      <c r="R181" s="5">
        <v>1308484</v>
      </c>
    </row>
    <row r="182" spans="9:18" x14ac:dyDescent="0.25">
      <c r="I182" s="27" t="s">
        <v>903</v>
      </c>
      <c r="J182" t="s">
        <v>56</v>
      </c>
      <c r="K182" t="s">
        <v>10549</v>
      </c>
      <c r="L182" s="26"/>
      <c r="M182" s="5"/>
      <c r="N182" s="5"/>
      <c r="O182" s="5"/>
      <c r="P182" s="5">
        <v>27400000</v>
      </c>
      <c r="Q182" s="5"/>
      <c r="R182" s="5">
        <v>27400000</v>
      </c>
    </row>
    <row r="183" spans="9:18" x14ac:dyDescent="0.25">
      <c r="I183" s="27" t="s">
        <v>903</v>
      </c>
      <c r="J183" t="s">
        <v>56</v>
      </c>
      <c r="K183" t="s">
        <v>6437</v>
      </c>
      <c r="L183" s="26"/>
      <c r="M183" s="5"/>
      <c r="N183" s="5"/>
      <c r="O183" s="5">
        <v>2006010</v>
      </c>
      <c r="P183" s="5"/>
      <c r="Q183" s="5"/>
      <c r="R183" s="5">
        <v>2006010</v>
      </c>
    </row>
    <row r="184" spans="9:18" x14ac:dyDescent="0.25">
      <c r="I184" s="27" t="s">
        <v>903</v>
      </c>
      <c r="J184" t="s">
        <v>56</v>
      </c>
      <c r="K184" t="s">
        <v>10550</v>
      </c>
      <c r="L184" s="26"/>
      <c r="M184" s="5"/>
      <c r="N184" s="5"/>
      <c r="O184" s="5"/>
      <c r="P184" s="5">
        <v>5676030</v>
      </c>
      <c r="Q184" s="5"/>
      <c r="R184" s="5">
        <v>5676030</v>
      </c>
    </row>
    <row r="185" spans="9:18" x14ac:dyDescent="0.25">
      <c r="I185" s="27" t="s">
        <v>903</v>
      </c>
      <c r="J185" t="s">
        <v>56</v>
      </c>
      <c r="K185" t="s">
        <v>6438</v>
      </c>
      <c r="L185" s="26"/>
      <c r="M185" s="5"/>
      <c r="N185" s="5"/>
      <c r="O185" s="5">
        <v>3601249</v>
      </c>
      <c r="P185" s="5"/>
      <c r="Q185" s="5"/>
      <c r="R185" s="5">
        <v>3601249</v>
      </c>
    </row>
    <row r="186" spans="9:18" x14ac:dyDescent="0.25">
      <c r="I186" s="27" t="s">
        <v>903</v>
      </c>
      <c r="J186" t="s">
        <v>56</v>
      </c>
      <c r="K186" t="s">
        <v>10174</v>
      </c>
      <c r="L186" s="26"/>
      <c r="M186" s="5"/>
      <c r="N186" s="5"/>
      <c r="O186" s="5"/>
      <c r="P186" s="5">
        <v>2400000</v>
      </c>
      <c r="Q186" s="5">
        <v>1208714</v>
      </c>
      <c r="R186" s="5">
        <v>3608714</v>
      </c>
    </row>
    <row r="187" spans="9:18" x14ac:dyDescent="0.25">
      <c r="I187" s="27" t="s">
        <v>903</v>
      </c>
      <c r="J187" t="s">
        <v>56</v>
      </c>
      <c r="K187" t="s">
        <v>11804</v>
      </c>
      <c r="L187" s="26"/>
      <c r="M187" s="5"/>
      <c r="N187" s="5"/>
      <c r="O187" s="5"/>
      <c r="P187" s="5"/>
      <c r="Q187" s="5">
        <v>1632812</v>
      </c>
      <c r="R187" s="5">
        <v>1632812</v>
      </c>
    </row>
    <row r="188" spans="9:18" x14ac:dyDescent="0.25">
      <c r="I188" s="27" t="s">
        <v>903</v>
      </c>
      <c r="J188" t="s">
        <v>56</v>
      </c>
      <c r="K188" t="s">
        <v>9458</v>
      </c>
      <c r="L188" s="26"/>
      <c r="M188" s="5"/>
      <c r="N188" s="5"/>
      <c r="O188" s="5"/>
      <c r="P188" s="5">
        <v>1600000</v>
      </c>
      <c r="Q188" s="5"/>
      <c r="R188" s="5">
        <v>1600000</v>
      </c>
    </row>
    <row r="189" spans="9:18" x14ac:dyDescent="0.25">
      <c r="I189" s="27" t="s">
        <v>903</v>
      </c>
      <c r="J189" t="s">
        <v>56</v>
      </c>
      <c r="K189" t="s">
        <v>10059</v>
      </c>
      <c r="L189" s="26"/>
      <c r="M189" s="5"/>
      <c r="N189" s="5"/>
      <c r="O189" s="5"/>
      <c r="P189" s="5">
        <v>3200000</v>
      </c>
      <c r="Q189" s="5">
        <v>4027106</v>
      </c>
      <c r="R189" s="5">
        <v>7227106</v>
      </c>
    </row>
    <row r="190" spans="9:18" x14ac:dyDescent="0.25">
      <c r="I190" s="27" t="s">
        <v>903</v>
      </c>
      <c r="J190" t="s">
        <v>56</v>
      </c>
      <c r="K190" t="s">
        <v>11816</v>
      </c>
      <c r="L190" s="26"/>
      <c r="M190" s="5"/>
      <c r="N190" s="5"/>
      <c r="O190" s="5"/>
      <c r="P190" s="5"/>
      <c r="Q190" s="5">
        <v>1632812</v>
      </c>
      <c r="R190" s="5">
        <v>1632812</v>
      </c>
    </row>
    <row r="191" spans="9:18" x14ac:dyDescent="0.25">
      <c r="I191" s="27" t="s">
        <v>903</v>
      </c>
      <c r="J191" t="s">
        <v>56</v>
      </c>
      <c r="K191" t="s">
        <v>11831</v>
      </c>
      <c r="L191" s="26"/>
      <c r="M191" s="5"/>
      <c r="N191" s="5"/>
      <c r="O191" s="5"/>
      <c r="P191" s="5"/>
      <c r="Q191" s="5">
        <v>1825959</v>
      </c>
      <c r="R191" s="5">
        <v>1825959</v>
      </c>
    </row>
    <row r="192" spans="9:18" x14ac:dyDescent="0.25">
      <c r="I192" s="27" t="s">
        <v>903</v>
      </c>
      <c r="J192" t="s">
        <v>56</v>
      </c>
      <c r="K192" t="s">
        <v>11802</v>
      </c>
      <c r="L192" s="26"/>
      <c r="M192" s="5"/>
      <c r="N192" s="5"/>
      <c r="O192" s="5"/>
      <c r="P192" s="5"/>
      <c r="Q192" s="5">
        <v>3265625</v>
      </c>
      <c r="R192" s="5">
        <v>3265625</v>
      </c>
    </row>
    <row r="193" spans="9:18" x14ac:dyDescent="0.25">
      <c r="I193" s="27" t="s">
        <v>903</v>
      </c>
      <c r="J193" t="s">
        <v>56</v>
      </c>
      <c r="K193" t="s">
        <v>12084</v>
      </c>
      <c r="L193" s="26"/>
      <c r="M193" s="5"/>
      <c r="N193" s="5"/>
      <c r="O193" s="5"/>
      <c r="P193" s="5"/>
      <c r="Q193" s="5">
        <v>2449219</v>
      </c>
      <c r="R193" s="5">
        <v>2449219</v>
      </c>
    </row>
    <row r="194" spans="9:18" x14ac:dyDescent="0.25">
      <c r="I194" s="27" t="s">
        <v>903</v>
      </c>
      <c r="J194" t="s">
        <v>57</v>
      </c>
      <c r="K194" t="s">
        <v>10094</v>
      </c>
      <c r="L194" s="26"/>
      <c r="M194" s="5"/>
      <c r="N194" s="5">
        <v>3033548</v>
      </c>
      <c r="O194" s="5">
        <v>3033548</v>
      </c>
      <c r="P194" s="5">
        <v>-3033548</v>
      </c>
      <c r="Q194" s="5"/>
      <c r="R194" s="5">
        <v>3033548</v>
      </c>
    </row>
    <row r="195" spans="9:18" x14ac:dyDescent="0.25">
      <c r="I195" s="27" t="s">
        <v>903</v>
      </c>
      <c r="J195" t="s">
        <v>828</v>
      </c>
      <c r="K195" t="s">
        <v>1704</v>
      </c>
      <c r="L195" s="26"/>
      <c r="M195" s="5">
        <v>-13712118</v>
      </c>
      <c r="N195" s="5"/>
      <c r="O195" s="5"/>
      <c r="P195" s="5"/>
      <c r="Q195" s="5"/>
      <c r="R195" s="5">
        <v>-13712118</v>
      </c>
    </row>
    <row r="196" spans="9:18" x14ac:dyDescent="0.25">
      <c r="I196" s="27" t="s">
        <v>903</v>
      </c>
      <c r="J196" t="s">
        <v>828</v>
      </c>
      <c r="K196" t="s">
        <v>1590</v>
      </c>
      <c r="L196" s="26"/>
      <c r="M196" s="5"/>
      <c r="N196" s="5"/>
      <c r="O196" s="5"/>
      <c r="P196" s="5">
        <v>27000000</v>
      </c>
      <c r="Q196" s="5"/>
      <c r="R196" s="5">
        <v>27000000</v>
      </c>
    </row>
    <row r="197" spans="9:18" x14ac:dyDescent="0.25">
      <c r="I197" s="27" t="s">
        <v>904</v>
      </c>
      <c r="J197" t="s">
        <v>838</v>
      </c>
      <c r="K197" t="s">
        <v>1096</v>
      </c>
      <c r="L197" s="26"/>
      <c r="M197" s="5"/>
      <c r="N197" s="5"/>
      <c r="O197" s="5"/>
      <c r="P197" s="5"/>
      <c r="Q197" s="5">
        <v>-3000000</v>
      </c>
      <c r="R197" s="5">
        <v>-3000000</v>
      </c>
    </row>
    <row r="198" spans="9:18" x14ac:dyDescent="0.25">
      <c r="I198" s="27" t="s">
        <v>904</v>
      </c>
      <c r="J198" t="s">
        <v>838</v>
      </c>
      <c r="K198" t="s">
        <v>1590</v>
      </c>
      <c r="L198" s="26"/>
      <c r="M198" s="5"/>
      <c r="N198" s="5"/>
      <c r="O198" s="5"/>
      <c r="P198" s="5"/>
      <c r="Q198" s="5">
        <v>-27000000</v>
      </c>
      <c r="R198" s="5">
        <v>-27000000</v>
      </c>
    </row>
    <row r="199" spans="9:18" x14ac:dyDescent="0.25">
      <c r="I199" s="27" t="s">
        <v>904</v>
      </c>
      <c r="J199" t="s">
        <v>838</v>
      </c>
      <c r="K199" t="s">
        <v>2786</v>
      </c>
      <c r="L199" s="26"/>
      <c r="M199" s="5"/>
      <c r="N199" s="5"/>
      <c r="O199" s="5"/>
      <c r="P199" s="5"/>
      <c r="Q199" s="5">
        <v>-6703455</v>
      </c>
      <c r="R199" s="5">
        <v>-6703455</v>
      </c>
    </row>
    <row r="200" spans="9:18" x14ac:dyDescent="0.25">
      <c r="I200" s="27" t="s">
        <v>904</v>
      </c>
      <c r="J200" t="s">
        <v>838</v>
      </c>
      <c r="K200" t="s">
        <v>2581</v>
      </c>
      <c r="L200" s="26"/>
      <c r="M200" s="5"/>
      <c r="N200" s="5"/>
      <c r="O200" s="5"/>
      <c r="P200" s="5"/>
      <c r="Q200" s="5">
        <v>-28750000</v>
      </c>
      <c r="R200" s="5">
        <v>-28750000</v>
      </c>
    </row>
    <row r="201" spans="9:18" x14ac:dyDescent="0.25">
      <c r="I201" s="27" t="s">
        <v>904</v>
      </c>
      <c r="J201" t="s">
        <v>56</v>
      </c>
      <c r="K201" t="s">
        <v>603</v>
      </c>
      <c r="L201" s="26">
        <v>-117861464</v>
      </c>
      <c r="M201" s="5"/>
      <c r="N201" s="5"/>
      <c r="O201" s="5"/>
      <c r="P201" s="5"/>
      <c r="Q201" s="5"/>
      <c r="R201" s="5">
        <v>-117861464</v>
      </c>
    </row>
    <row r="202" spans="9:18" x14ac:dyDescent="0.25">
      <c r="I202" s="27" t="s">
        <v>904</v>
      </c>
      <c r="J202" t="s">
        <v>56</v>
      </c>
      <c r="K202" t="s">
        <v>1704</v>
      </c>
      <c r="L202" s="26"/>
      <c r="M202" s="5">
        <v>-13700364</v>
      </c>
      <c r="N202" s="5">
        <v>-18301081</v>
      </c>
      <c r="O202" s="5">
        <v>-18327191</v>
      </c>
      <c r="P202" s="5"/>
      <c r="Q202" s="5"/>
      <c r="R202" s="5">
        <v>-50328636</v>
      </c>
    </row>
    <row r="203" spans="9:18" x14ac:dyDescent="0.25">
      <c r="I203" s="27" t="s">
        <v>904</v>
      </c>
      <c r="J203" t="s">
        <v>56</v>
      </c>
      <c r="K203" t="s">
        <v>1096</v>
      </c>
      <c r="L203" s="26">
        <v>-40742214</v>
      </c>
      <c r="M203" s="5">
        <v>-7601388</v>
      </c>
      <c r="N203" s="5">
        <v>-3600149</v>
      </c>
      <c r="O203" s="5">
        <v>-14944909</v>
      </c>
      <c r="P203" s="5">
        <v>-3600149</v>
      </c>
      <c r="Q203" s="5"/>
      <c r="R203" s="5">
        <v>-70488809</v>
      </c>
    </row>
    <row r="204" spans="9:18" x14ac:dyDescent="0.25">
      <c r="I204" s="27" t="s">
        <v>904</v>
      </c>
      <c r="J204" t="s">
        <v>56</v>
      </c>
      <c r="K204" t="s">
        <v>1784</v>
      </c>
      <c r="L204" s="26"/>
      <c r="M204" s="5"/>
      <c r="N204" s="5">
        <v>-18738716</v>
      </c>
      <c r="O204" s="5"/>
      <c r="P204" s="5"/>
      <c r="Q204" s="5"/>
      <c r="R204" s="5">
        <v>-18738716</v>
      </c>
    </row>
    <row r="205" spans="9:18" x14ac:dyDescent="0.25">
      <c r="I205" s="27" t="s">
        <v>904</v>
      </c>
      <c r="J205" t="s">
        <v>56</v>
      </c>
      <c r="K205" t="s">
        <v>6435</v>
      </c>
      <c r="L205" s="26"/>
      <c r="M205" s="5"/>
      <c r="N205" s="5"/>
      <c r="O205" s="5"/>
      <c r="P205" s="5">
        <v>-106920333</v>
      </c>
      <c r="Q205" s="5">
        <v>-103194155</v>
      </c>
      <c r="R205" s="5">
        <v>-210114488</v>
      </c>
    </row>
    <row r="206" spans="9:18" x14ac:dyDescent="0.25">
      <c r="I206" s="27" t="s">
        <v>904</v>
      </c>
      <c r="J206" t="s">
        <v>56</v>
      </c>
      <c r="K206" t="s">
        <v>1733</v>
      </c>
      <c r="L206" s="26"/>
      <c r="M206" s="5">
        <v>-15487368</v>
      </c>
      <c r="N206" s="5">
        <v>-15487368</v>
      </c>
      <c r="O206" s="5">
        <v>-15487368</v>
      </c>
      <c r="P206" s="5"/>
      <c r="Q206" s="5"/>
      <c r="R206" s="5">
        <v>-46462104</v>
      </c>
    </row>
    <row r="207" spans="9:18" x14ac:dyDescent="0.25">
      <c r="I207" s="27" t="s">
        <v>904</v>
      </c>
      <c r="J207" t="s">
        <v>56</v>
      </c>
      <c r="K207" t="s">
        <v>2830</v>
      </c>
      <c r="L207" s="26"/>
      <c r="M207" s="5"/>
      <c r="N207" s="5">
        <v>-27602842</v>
      </c>
      <c r="O207" s="5">
        <v>-55379990</v>
      </c>
      <c r="P207" s="5"/>
      <c r="Q207" s="5"/>
      <c r="R207" s="5">
        <v>-82982832</v>
      </c>
    </row>
    <row r="208" spans="9:18" x14ac:dyDescent="0.25">
      <c r="I208" s="27" t="s">
        <v>904</v>
      </c>
      <c r="J208" t="s">
        <v>56</v>
      </c>
      <c r="K208" t="s">
        <v>1750</v>
      </c>
      <c r="L208" s="26"/>
      <c r="M208" s="5">
        <v>-5848393</v>
      </c>
      <c r="N208" s="5">
        <v>-5848393</v>
      </c>
      <c r="O208" s="5"/>
      <c r="P208" s="5"/>
      <c r="Q208" s="5"/>
      <c r="R208" s="5">
        <v>-11696786</v>
      </c>
    </row>
    <row r="209" spans="9:18" x14ac:dyDescent="0.25">
      <c r="I209" s="27" t="s">
        <v>904</v>
      </c>
      <c r="J209" t="s">
        <v>56</v>
      </c>
      <c r="K209" t="s">
        <v>1730</v>
      </c>
      <c r="L209" s="26">
        <v>-2766488</v>
      </c>
      <c r="M209" s="5"/>
      <c r="N209" s="5"/>
      <c r="O209" s="5"/>
      <c r="P209" s="5"/>
      <c r="Q209" s="5"/>
      <c r="R209" s="5">
        <v>-2766488</v>
      </c>
    </row>
    <row r="210" spans="9:18" x14ac:dyDescent="0.25">
      <c r="I210" s="27" t="s">
        <v>904</v>
      </c>
      <c r="J210" t="s">
        <v>56</v>
      </c>
      <c r="K210" t="s">
        <v>4709</v>
      </c>
      <c r="L210" s="26"/>
      <c r="M210" s="5"/>
      <c r="N210" s="5">
        <v>-3773648</v>
      </c>
      <c r="O210" s="5"/>
      <c r="P210" s="5"/>
      <c r="Q210" s="5"/>
      <c r="R210" s="5">
        <v>-3773648</v>
      </c>
    </row>
    <row r="211" spans="9:18" x14ac:dyDescent="0.25">
      <c r="I211" s="27" t="s">
        <v>904</v>
      </c>
      <c r="J211" t="s">
        <v>56</v>
      </c>
      <c r="K211" t="s">
        <v>10547</v>
      </c>
      <c r="L211" s="26"/>
      <c r="M211" s="5"/>
      <c r="N211" s="5"/>
      <c r="O211" s="5"/>
      <c r="P211" s="5"/>
      <c r="Q211" s="5">
        <v>-15438260</v>
      </c>
      <c r="R211" s="5">
        <v>-15438260</v>
      </c>
    </row>
    <row r="212" spans="9:18" x14ac:dyDescent="0.25">
      <c r="I212" s="27" t="s">
        <v>904</v>
      </c>
      <c r="J212" t="s">
        <v>56</v>
      </c>
      <c r="K212" t="s">
        <v>2581</v>
      </c>
      <c r="L212" s="26"/>
      <c r="M212" s="5"/>
      <c r="N212" s="5"/>
      <c r="O212" s="5">
        <v>-28885247</v>
      </c>
      <c r="P212" s="5"/>
      <c r="Q212" s="5"/>
      <c r="R212" s="5">
        <v>-28885247</v>
      </c>
    </row>
    <row r="213" spans="9:18" x14ac:dyDescent="0.25">
      <c r="I213" s="27" t="s">
        <v>904</v>
      </c>
      <c r="J213" t="s">
        <v>56</v>
      </c>
      <c r="K213" t="s">
        <v>3504</v>
      </c>
      <c r="L213" s="26"/>
      <c r="M213" s="5">
        <v>-10722024</v>
      </c>
      <c r="N213" s="5">
        <v>-10741939</v>
      </c>
      <c r="O213" s="5"/>
      <c r="P213" s="5"/>
      <c r="Q213" s="5"/>
      <c r="R213" s="5">
        <v>-21463963</v>
      </c>
    </row>
    <row r="214" spans="9:18" x14ac:dyDescent="0.25">
      <c r="I214" s="27" t="s">
        <v>904</v>
      </c>
      <c r="J214" t="s">
        <v>56</v>
      </c>
      <c r="K214" t="s">
        <v>10178</v>
      </c>
      <c r="L214" s="26"/>
      <c r="M214" s="5"/>
      <c r="N214" s="5"/>
      <c r="O214" s="5"/>
      <c r="P214" s="5"/>
      <c r="Q214" s="5">
        <v>-3000000</v>
      </c>
      <c r="R214" s="5">
        <v>-3000000</v>
      </c>
    </row>
    <row r="215" spans="9:18" x14ac:dyDescent="0.25">
      <c r="I215" s="27" t="s">
        <v>904</v>
      </c>
      <c r="J215" t="s">
        <v>56</v>
      </c>
      <c r="K215" t="s">
        <v>4707</v>
      </c>
      <c r="L215" s="26"/>
      <c r="M215" s="5"/>
      <c r="N215" s="5">
        <v>-1431387</v>
      </c>
      <c r="O215" s="5"/>
      <c r="P215" s="5"/>
      <c r="Q215" s="5"/>
      <c r="R215" s="5">
        <v>-1431387</v>
      </c>
    </row>
    <row r="216" spans="9:18" x14ac:dyDescent="0.25">
      <c r="I216" s="27" t="s">
        <v>904</v>
      </c>
      <c r="J216" t="s">
        <v>56</v>
      </c>
      <c r="K216" t="s">
        <v>2624</v>
      </c>
      <c r="L216" s="26"/>
      <c r="M216" s="5">
        <v>-6592059</v>
      </c>
      <c r="N216" s="5">
        <v>-6592059</v>
      </c>
      <c r="O216" s="5"/>
      <c r="P216" s="5"/>
      <c r="Q216" s="5"/>
      <c r="R216" s="5">
        <v>-13184118</v>
      </c>
    </row>
    <row r="217" spans="9:18" x14ac:dyDescent="0.25">
      <c r="I217" s="27" t="s">
        <v>904</v>
      </c>
      <c r="J217" t="s">
        <v>56</v>
      </c>
      <c r="K217" t="s">
        <v>2628</v>
      </c>
      <c r="L217" s="26"/>
      <c r="M217" s="5">
        <v>-2781580</v>
      </c>
      <c r="N217" s="5"/>
      <c r="O217" s="5"/>
      <c r="P217" s="5"/>
      <c r="Q217" s="5"/>
      <c r="R217" s="5">
        <v>-2781580</v>
      </c>
    </row>
    <row r="218" spans="9:18" x14ac:dyDescent="0.25">
      <c r="I218" s="27" t="s">
        <v>904</v>
      </c>
      <c r="J218" t="s">
        <v>56</v>
      </c>
      <c r="K218" t="s">
        <v>2329</v>
      </c>
      <c r="L218" s="26">
        <v>-1787585</v>
      </c>
      <c r="M218" s="5"/>
      <c r="N218" s="5"/>
      <c r="O218" s="5"/>
      <c r="P218" s="5"/>
      <c r="Q218" s="5"/>
      <c r="R218" s="5">
        <v>-1787585</v>
      </c>
    </row>
    <row r="219" spans="9:18" x14ac:dyDescent="0.25">
      <c r="I219" s="27" t="s">
        <v>904</v>
      </c>
      <c r="J219" t="s">
        <v>56</v>
      </c>
      <c r="K219" t="s">
        <v>4710</v>
      </c>
      <c r="L219" s="26"/>
      <c r="M219" s="5"/>
      <c r="N219" s="5">
        <v>-12731187</v>
      </c>
      <c r="O219" s="5"/>
      <c r="P219" s="5"/>
      <c r="Q219" s="5"/>
      <c r="R219" s="5">
        <v>-12731187</v>
      </c>
    </row>
    <row r="220" spans="9:18" x14ac:dyDescent="0.25">
      <c r="I220" s="27" t="s">
        <v>904</v>
      </c>
      <c r="J220" t="s">
        <v>56</v>
      </c>
      <c r="K220" t="s">
        <v>3259</v>
      </c>
      <c r="L220" s="26"/>
      <c r="M220" s="5">
        <v>-1589987</v>
      </c>
      <c r="N220" s="5"/>
      <c r="O220" s="5"/>
      <c r="P220" s="5"/>
      <c r="Q220" s="5"/>
      <c r="R220" s="5">
        <v>-1589987</v>
      </c>
    </row>
    <row r="221" spans="9:18" x14ac:dyDescent="0.25">
      <c r="I221" s="27" t="s">
        <v>904</v>
      </c>
      <c r="J221" t="s">
        <v>56</v>
      </c>
      <c r="K221" t="s">
        <v>6424</v>
      </c>
      <c r="L221" s="26"/>
      <c r="M221" s="5"/>
      <c r="N221" s="5"/>
      <c r="O221" s="5">
        <v>-13893534</v>
      </c>
      <c r="P221" s="5"/>
      <c r="Q221" s="5"/>
      <c r="R221" s="5">
        <v>-13893534</v>
      </c>
    </row>
    <row r="222" spans="9:18" x14ac:dyDescent="0.25">
      <c r="I222" s="27" t="s">
        <v>904</v>
      </c>
      <c r="J222" t="s">
        <v>56</v>
      </c>
      <c r="K222" t="s">
        <v>6425</v>
      </c>
      <c r="L222" s="26"/>
      <c r="M222" s="5"/>
      <c r="N222" s="5"/>
      <c r="O222" s="5">
        <v>-2191000</v>
      </c>
      <c r="P222" s="5"/>
      <c r="Q222" s="5"/>
      <c r="R222" s="5">
        <v>-2191000</v>
      </c>
    </row>
    <row r="223" spans="9:18" x14ac:dyDescent="0.25">
      <c r="I223" s="27" t="s">
        <v>904</v>
      </c>
      <c r="J223" t="s">
        <v>56</v>
      </c>
      <c r="K223" t="s">
        <v>6077</v>
      </c>
      <c r="L223" s="26"/>
      <c r="M223" s="5"/>
      <c r="N223" s="5"/>
      <c r="O223" s="5">
        <v>-1907501</v>
      </c>
      <c r="P223" s="5"/>
      <c r="Q223" s="5"/>
      <c r="R223" s="5">
        <v>-1907501</v>
      </c>
    </row>
    <row r="224" spans="9:18" x14ac:dyDescent="0.25">
      <c r="I224" s="27" t="s">
        <v>904</v>
      </c>
      <c r="J224" t="s">
        <v>56</v>
      </c>
      <c r="K224" t="s">
        <v>6436</v>
      </c>
      <c r="L224" s="26"/>
      <c r="M224" s="5"/>
      <c r="N224" s="5"/>
      <c r="O224" s="5"/>
      <c r="P224" s="5">
        <v>-15842221</v>
      </c>
      <c r="Q224" s="5">
        <v>-15700000</v>
      </c>
      <c r="R224" s="5">
        <v>-31542221</v>
      </c>
    </row>
    <row r="225" spans="9:18" x14ac:dyDescent="0.25">
      <c r="I225" s="27" t="s">
        <v>904</v>
      </c>
      <c r="J225" t="s">
        <v>56</v>
      </c>
      <c r="K225" t="s">
        <v>6426</v>
      </c>
      <c r="L225" s="26"/>
      <c r="M225" s="5"/>
      <c r="N225" s="5"/>
      <c r="O225" s="5">
        <v>-1195252</v>
      </c>
      <c r="P225" s="5"/>
      <c r="Q225" s="5"/>
      <c r="R225" s="5">
        <v>-1195252</v>
      </c>
    </row>
    <row r="226" spans="9:18" x14ac:dyDescent="0.25">
      <c r="I226" s="27" t="s">
        <v>904</v>
      </c>
      <c r="J226" t="s">
        <v>56</v>
      </c>
      <c r="K226" t="s">
        <v>10548</v>
      </c>
      <c r="L226" s="26"/>
      <c r="M226" s="5"/>
      <c r="N226" s="5"/>
      <c r="O226" s="5"/>
      <c r="P226" s="5"/>
      <c r="Q226" s="5">
        <v>-1200000</v>
      </c>
      <c r="R226" s="5">
        <v>-1200000</v>
      </c>
    </row>
    <row r="227" spans="9:18" x14ac:dyDescent="0.25">
      <c r="I227" s="27" t="s">
        <v>904</v>
      </c>
      <c r="J227" t="s">
        <v>56</v>
      </c>
      <c r="K227" t="s">
        <v>6429</v>
      </c>
      <c r="L227" s="26"/>
      <c r="M227" s="5"/>
      <c r="N227" s="5"/>
      <c r="O227" s="5"/>
      <c r="P227" s="5">
        <v>-1308484</v>
      </c>
      <c r="Q227" s="5"/>
      <c r="R227" s="5">
        <v>-1308484</v>
      </c>
    </row>
    <row r="228" spans="9:18" x14ac:dyDescent="0.25">
      <c r="I228" s="27" t="s">
        <v>904</v>
      </c>
      <c r="J228" t="s">
        <v>56</v>
      </c>
      <c r="K228" t="s">
        <v>10549</v>
      </c>
      <c r="L228" s="26"/>
      <c r="M228" s="5"/>
      <c r="N228" s="5"/>
      <c r="O228" s="5"/>
      <c r="P228" s="5"/>
      <c r="Q228" s="5">
        <v>-27400000</v>
      </c>
      <c r="R228" s="5">
        <v>-27400000</v>
      </c>
    </row>
    <row r="229" spans="9:18" x14ac:dyDescent="0.25">
      <c r="I229" s="27" t="s">
        <v>904</v>
      </c>
      <c r="J229" t="s">
        <v>56</v>
      </c>
      <c r="K229" t="s">
        <v>6437</v>
      </c>
      <c r="L229" s="26"/>
      <c r="M229" s="5"/>
      <c r="N229" s="5"/>
      <c r="O229" s="5"/>
      <c r="P229" s="5">
        <v>-2006010</v>
      </c>
      <c r="Q229" s="5"/>
      <c r="R229" s="5">
        <v>-2006010</v>
      </c>
    </row>
    <row r="230" spans="9:18" x14ac:dyDescent="0.25">
      <c r="I230" s="27" t="s">
        <v>904</v>
      </c>
      <c r="J230" t="s">
        <v>56</v>
      </c>
      <c r="K230" t="s">
        <v>10550</v>
      </c>
      <c r="L230" s="26"/>
      <c r="M230" s="5"/>
      <c r="N230" s="5"/>
      <c r="O230" s="5"/>
      <c r="P230" s="5"/>
      <c r="Q230" s="5">
        <v>-5676030</v>
      </c>
      <c r="R230" s="5">
        <v>-5676030</v>
      </c>
    </row>
    <row r="231" spans="9:18" x14ac:dyDescent="0.25">
      <c r="I231" s="27" t="s">
        <v>904</v>
      </c>
      <c r="J231" t="s">
        <v>56</v>
      </c>
      <c r="K231" t="s">
        <v>6438</v>
      </c>
      <c r="L231" s="26"/>
      <c r="M231" s="5"/>
      <c r="N231" s="5"/>
      <c r="O231" s="5"/>
      <c r="P231" s="5">
        <v>-3601249</v>
      </c>
      <c r="Q231" s="5"/>
      <c r="R231" s="5">
        <v>-3601249</v>
      </c>
    </row>
    <row r="232" spans="9:18" x14ac:dyDescent="0.25">
      <c r="I232" s="27" t="s">
        <v>904</v>
      </c>
      <c r="J232" t="s">
        <v>56</v>
      </c>
      <c r="K232" t="s">
        <v>10174</v>
      </c>
      <c r="L232" s="26"/>
      <c r="M232" s="5"/>
      <c r="N232" s="5"/>
      <c r="O232" s="5"/>
      <c r="P232" s="5"/>
      <c r="Q232" s="5">
        <v>-2400000</v>
      </c>
      <c r="R232" s="5">
        <v>-2400000</v>
      </c>
    </row>
    <row r="233" spans="9:18" x14ac:dyDescent="0.25">
      <c r="I233" s="27" t="s">
        <v>904</v>
      </c>
      <c r="J233" t="s">
        <v>56</v>
      </c>
      <c r="K233" t="s">
        <v>9458</v>
      </c>
      <c r="L233" s="26"/>
      <c r="M233" s="5"/>
      <c r="N233" s="5"/>
      <c r="O233" s="5"/>
      <c r="P233" s="5"/>
      <c r="Q233" s="5">
        <v>-1600000</v>
      </c>
      <c r="R233" s="5">
        <v>-1600000</v>
      </c>
    </row>
    <row r="234" spans="9:18" x14ac:dyDescent="0.25">
      <c r="I234" s="27" t="s">
        <v>904</v>
      </c>
      <c r="J234" t="s">
        <v>56</v>
      </c>
      <c r="K234" t="s">
        <v>10059</v>
      </c>
      <c r="L234" s="26"/>
      <c r="M234" s="5"/>
      <c r="N234" s="5"/>
      <c r="O234" s="5"/>
      <c r="P234" s="5"/>
      <c r="Q234" s="5">
        <v>-3200000</v>
      </c>
      <c r="R234" s="5">
        <v>-3200000</v>
      </c>
    </row>
    <row r="235" spans="9:18" x14ac:dyDescent="0.25">
      <c r="I235" s="27" t="s">
        <v>904</v>
      </c>
      <c r="J235" t="s">
        <v>57</v>
      </c>
      <c r="K235" t="s">
        <v>3505</v>
      </c>
      <c r="L235" s="26">
        <v>-3708494</v>
      </c>
      <c r="M235" s="5"/>
      <c r="N235" s="5"/>
      <c r="O235" s="5"/>
      <c r="P235" s="5"/>
      <c r="Q235" s="5"/>
      <c r="R235" s="5">
        <v>-3708494</v>
      </c>
    </row>
    <row r="236" spans="9:18" x14ac:dyDescent="0.25">
      <c r="I236" s="27" t="s">
        <v>904</v>
      </c>
      <c r="J236" t="s">
        <v>57</v>
      </c>
      <c r="K236" t="s">
        <v>10094</v>
      </c>
      <c r="L236" s="26"/>
      <c r="M236" s="5"/>
      <c r="N236" s="5"/>
      <c r="O236" s="5">
        <v>-3033548</v>
      </c>
      <c r="P236" s="5"/>
      <c r="Q236" s="5"/>
      <c r="R236" s="5">
        <v>-3033548</v>
      </c>
    </row>
    <row r="237" spans="9:18" x14ac:dyDescent="0.25">
      <c r="I237" s="27" t="s">
        <v>904</v>
      </c>
      <c r="J237" t="s">
        <v>828</v>
      </c>
      <c r="K237" t="s">
        <v>1704</v>
      </c>
      <c r="L237" s="26"/>
      <c r="M237" s="5"/>
      <c r="N237" s="5">
        <v>13712118</v>
      </c>
      <c r="O237" s="5"/>
      <c r="P237" s="5"/>
      <c r="Q237" s="5"/>
      <c r="R237" s="5">
        <v>13712118</v>
      </c>
    </row>
    <row r="238" spans="9:18" x14ac:dyDescent="0.25">
      <c r="I238" s="27" t="s">
        <v>109</v>
      </c>
      <c r="J238" t="s">
        <v>57</v>
      </c>
      <c r="K238" t="s">
        <v>3505</v>
      </c>
      <c r="L238" s="26">
        <v>3708494</v>
      </c>
      <c r="M238" s="5"/>
      <c r="N238" s="5"/>
      <c r="O238" s="5"/>
      <c r="P238" s="5"/>
      <c r="Q238" s="5"/>
      <c r="R238" s="5">
        <v>3708494</v>
      </c>
    </row>
    <row r="239" spans="9:18" x14ac:dyDescent="0.25">
      <c r="I239" s="27" t="s">
        <v>109</v>
      </c>
      <c r="J239" t="s">
        <v>57</v>
      </c>
      <c r="K239" t="s">
        <v>10094</v>
      </c>
      <c r="L239" s="26"/>
      <c r="M239" s="5"/>
      <c r="N239" s="5"/>
      <c r="O239" s="5"/>
      <c r="P239" s="5">
        <v>3033548</v>
      </c>
      <c r="Q239" s="5"/>
      <c r="R239" s="5">
        <v>3033548</v>
      </c>
    </row>
    <row r="240" spans="9:18" x14ac:dyDescent="0.25">
      <c r="I240" s="27" t="s">
        <v>0</v>
      </c>
      <c r="J240" s="27"/>
      <c r="K240" s="27"/>
      <c r="L240" s="26">
        <v>100713842</v>
      </c>
      <c r="M240" s="5">
        <v>103734301</v>
      </c>
      <c r="N240" s="5">
        <v>148678005</v>
      </c>
      <c r="O240" s="5">
        <v>137835819</v>
      </c>
      <c r="P240" s="5">
        <v>135342044</v>
      </c>
      <c r="Q240" s="5">
        <v>151372459</v>
      </c>
      <c r="R240" s="5">
        <v>777676470</v>
      </c>
    </row>
  </sheetData>
  <pageMargins left="0.7" right="0.7" top="0.75" bottom="0.75" header="0.3" footer="0.3"/>
  <pageSetup orientation="portrait" r:id="rId5"/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46"/>
  <sheetViews>
    <sheetView showGridLines="0" zoomScale="90" zoomScaleNormal="90" workbookViewId="0">
      <selection activeCell="R84" sqref="R8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6" width="13.5703125" bestFit="1" customWidth="1"/>
    <col min="27" max="27" width="15" bestFit="1" customWidth="1"/>
    <col min="28" max="31" width="14.7109375" bestFit="1" customWidth="1"/>
    <col min="32" max="33" width="18.5703125" bestFit="1" customWidth="1"/>
    <col min="34" max="34" width="15" bestFit="1" customWidth="1"/>
    <col min="35" max="38" width="13.5703125" bestFit="1" customWidth="1"/>
    <col min="39" max="39" width="15" bestFit="1" customWidth="1"/>
    <col min="40" max="43" width="14.7109375" bestFit="1" customWidth="1"/>
    <col min="44" max="45" width="19" bestFit="1" customWidth="1"/>
    <col min="46" max="46" width="15" bestFit="1" customWidth="1"/>
    <col min="47" max="50" width="13.5703125" bestFit="1" customWidth="1"/>
    <col min="51" max="51" width="15" bestFit="1" customWidth="1"/>
    <col min="52" max="55" width="14.7109375" bestFit="1" customWidth="1"/>
    <col min="56" max="57" width="18.42578125" bestFit="1" customWidth="1"/>
    <col min="58" max="58" width="15" bestFit="1" customWidth="1"/>
    <col min="59" max="62" width="13.5703125" bestFit="1" customWidth="1"/>
    <col min="63" max="63" width="15" bestFit="1" customWidth="1"/>
    <col min="64" max="67" width="14.7109375" bestFit="1" customWidth="1"/>
    <col min="68" max="69" width="19.28515625" bestFit="1" customWidth="1"/>
    <col min="70" max="71" width="20" bestFit="1" customWidth="1"/>
    <col min="72" max="88" width="10.42578125" customWidth="1"/>
    <col min="89" max="89" width="9.28515625" customWidth="1"/>
    <col min="90" max="90" width="12.5703125" bestFit="1" customWidth="1"/>
  </cols>
  <sheetData>
    <row r="1" spans="9:22" ht="23.25" x14ac:dyDescent="0.35">
      <c r="I1" s="19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65</v>
      </c>
      <c r="J3" s="5">
        <v>289140060</v>
      </c>
      <c r="K3" s="5">
        <v>257502742</v>
      </c>
      <c r="L3" s="5">
        <v>270815880</v>
      </c>
      <c r="M3" s="5">
        <v>267801174</v>
      </c>
      <c r="N3" s="5">
        <v>139450905</v>
      </c>
      <c r="O3" s="5">
        <v>319390498</v>
      </c>
      <c r="P3" s="5"/>
      <c r="Q3" s="5"/>
      <c r="R3" s="5"/>
      <c r="S3" s="5"/>
      <c r="T3" s="5"/>
      <c r="U3" s="5"/>
      <c r="V3" s="5">
        <v>1544101259</v>
      </c>
    </row>
    <row r="4" spans="9:22" x14ac:dyDescent="0.25">
      <c r="I4" s="4" t="s">
        <v>0</v>
      </c>
      <c r="J4" s="5">
        <v>289140060</v>
      </c>
      <c r="K4" s="5">
        <v>257502742</v>
      </c>
      <c r="L4" s="5">
        <v>270815880</v>
      </c>
      <c r="M4" s="5">
        <v>267801174</v>
      </c>
      <c r="N4" s="5">
        <v>139450905</v>
      </c>
      <c r="O4" s="5">
        <v>319390498</v>
      </c>
      <c r="P4" s="5"/>
      <c r="Q4" s="5"/>
      <c r="R4" s="5"/>
      <c r="S4" s="5"/>
      <c r="T4" s="5"/>
      <c r="U4" s="5"/>
      <c r="V4" s="5">
        <v>1544101259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65</v>
      </c>
      <c r="J63" s="13">
        <f>IFERROR(VLOOKUP($I63,$I$26:$V$42,MATCH(J$62,$I$26:$V$26,0),0),0)</f>
        <v>289140060</v>
      </c>
      <c r="K63" s="13">
        <f t="shared" ref="K63:U63" si="0">IFERROR(VLOOKUP($I63,$I$26:$V$42,MATCH(K$62,$I$26:$V$26,0),0),0)</f>
        <v>257502742.00000003</v>
      </c>
      <c r="L63" s="13">
        <f t="shared" si="0"/>
        <v>270815880</v>
      </c>
      <c r="M63" s="13">
        <f t="shared" si="0"/>
        <v>267801174</v>
      </c>
      <c r="N63" s="13">
        <f t="shared" si="0"/>
        <v>139450905.39999998</v>
      </c>
      <c r="O63" s="13">
        <f t="shared" si="0"/>
        <v>327427694.75999999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1552138456.1600001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65</v>
      </c>
      <c r="J84" s="13">
        <f>-IFERROR(VLOOKUP($I84,$I$62:$U$80,MATCH(J$83,$I$62:$U$62,0),0),0)+IFERROR(VLOOKUP($I84,$I$2:$U$23,MATCH(J$83,$I$2:$U$2,0),0),0)</f>
        <v>0</v>
      </c>
      <c r="K84" s="13">
        <f t="shared" ref="K84:U84" si="1">-IFERROR(VLOOKUP($I84,$I$62:$U$80,MATCH(K$83,$I$62:$U$62,0),0),0)+IFERROR(VLOOKUP($I84,$I$2:$U$23,MATCH(K$83,$I$2:$U$2,0),0),0)</f>
        <v>0</v>
      </c>
      <c r="L84" s="13">
        <f t="shared" si="1"/>
        <v>0</v>
      </c>
      <c r="M84" s="13">
        <f t="shared" si="1"/>
        <v>0</v>
      </c>
      <c r="N84" s="13">
        <f t="shared" si="1"/>
        <v>-0.39999997615814209</v>
      </c>
      <c r="O84" s="13">
        <f t="shared" si="1"/>
        <v>-8037196.7599999905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-8037197.1599999666</v>
      </c>
    </row>
    <row r="85" spans="1:33" x14ac:dyDescent="0.25">
      <c r="J85" s="5"/>
      <c r="K85" s="5"/>
      <c r="L85" s="5"/>
    </row>
    <row r="86" spans="1:33" x14ac:dyDescent="0.25">
      <c r="I86" s="1" t="s">
        <v>105</v>
      </c>
      <c r="J86" t="s" vm="4">
        <v>65</v>
      </c>
      <c r="Z86" s="1" t="s">
        <v>75</v>
      </c>
      <c r="AA86" t="s" vm="17">
        <v>65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9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t="s">
        <v>838</v>
      </c>
      <c r="K90" t="s">
        <v>588</v>
      </c>
      <c r="L90" s="26"/>
      <c r="M90" s="5"/>
      <c r="N90" s="5"/>
      <c r="O90" s="5"/>
      <c r="P90" s="5">
        <v>74433497</v>
      </c>
      <c r="Q90" s="5">
        <v>84300076</v>
      </c>
      <c r="R90" s="5">
        <v>158733573</v>
      </c>
      <c r="Z90" s="4" t="s">
        <v>2537</v>
      </c>
      <c r="AA90" s="5">
        <v>0</v>
      </c>
      <c r="AB90" s="5">
        <v>0</v>
      </c>
      <c r="AC90" s="5">
        <v>0</v>
      </c>
      <c r="AD90" s="5">
        <v>0</v>
      </c>
      <c r="AE90" s="5"/>
      <c r="AF90" s="5"/>
      <c r="AG90" s="5">
        <v>0</v>
      </c>
    </row>
    <row r="91" spans="1:33" x14ac:dyDescent="0.25">
      <c r="A91" s="32" t="s">
        <v>263</v>
      </c>
      <c r="I91" s="27" t="s">
        <v>902</v>
      </c>
      <c r="J91" t="s">
        <v>838</v>
      </c>
      <c r="K91" t="s">
        <v>2238</v>
      </c>
      <c r="L91" s="26"/>
      <c r="M91" s="5"/>
      <c r="N91" s="5"/>
      <c r="O91" s="5"/>
      <c r="P91" s="5"/>
      <c r="Q91" s="5">
        <v>68541504</v>
      </c>
      <c r="R91" s="5">
        <v>68541504</v>
      </c>
      <c r="Z91" s="4" t="s">
        <v>2540</v>
      </c>
      <c r="AA91" s="5">
        <v>0</v>
      </c>
      <c r="AB91" s="5"/>
      <c r="AC91" s="5">
        <v>0</v>
      </c>
      <c r="AD91" s="5"/>
      <c r="AE91" s="5"/>
      <c r="AF91" s="5"/>
      <c r="AG91" s="5">
        <v>0</v>
      </c>
    </row>
    <row r="92" spans="1:33" x14ac:dyDescent="0.25">
      <c r="I92" s="27" t="s">
        <v>902</v>
      </c>
      <c r="J92" t="s">
        <v>838</v>
      </c>
      <c r="K92" t="s">
        <v>1217</v>
      </c>
      <c r="L92" s="26">
        <v>-298139711</v>
      </c>
      <c r="M92" s="5"/>
      <c r="N92" s="5"/>
      <c r="O92" s="5"/>
      <c r="P92" s="5"/>
      <c r="Q92" s="5"/>
      <c r="R92" s="5">
        <v>-298139711</v>
      </c>
      <c r="Z92" s="4" t="s">
        <v>682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</row>
    <row r="93" spans="1:33" x14ac:dyDescent="0.25">
      <c r="I93" s="27" t="s">
        <v>902</v>
      </c>
      <c r="J93" s="27" t="s">
        <v>56</v>
      </c>
      <c r="K93" s="27"/>
      <c r="L93" s="26">
        <v>18</v>
      </c>
      <c r="M93" s="5"/>
      <c r="N93" s="5"/>
      <c r="O93" s="5"/>
      <c r="P93" s="5"/>
      <c r="Q93" s="5"/>
      <c r="R93" s="5">
        <v>18</v>
      </c>
      <c r="Z93" s="4" t="s">
        <v>2539</v>
      </c>
      <c r="AA93" s="5">
        <v>0</v>
      </c>
      <c r="AB93" s="5">
        <v>0</v>
      </c>
      <c r="AC93" s="5">
        <v>0</v>
      </c>
      <c r="AD93" s="5">
        <v>0</v>
      </c>
      <c r="AE93" s="5"/>
      <c r="AF93" s="5">
        <v>0</v>
      </c>
      <c r="AG93" s="5">
        <v>0</v>
      </c>
    </row>
    <row r="94" spans="1:33" x14ac:dyDescent="0.25">
      <c r="I94" s="27" t="s">
        <v>902</v>
      </c>
      <c r="J94" s="27" t="s">
        <v>56</v>
      </c>
      <c r="K94" t="s">
        <v>6439</v>
      </c>
      <c r="L94" s="26"/>
      <c r="M94" s="5"/>
      <c r="N94" s="5">
        <v>12600000</v>
      </c>
      <c r="O94" s="5"/>
      <c r="P94" s="5"/>
      <c r="Q94" s="5"/>
      <c r="R94" s="5">
        <v>12600000</v>
      </c>
      <c r="Z94" s="4" t="s">
        <v>683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</row>
    <row r="95" spans="1:33" x14ac:dyDescent="0.25">
      <c r="I95" s="27" t="s">
        <v>902</v>
      </c>
      <c r="J95" s="27" t="s">
        <v>56</v>
      </c>
      <c r="K95" t="s">
        <v>6440</v>
      </c>
      <c r="L95" s="26"/>
      <c r="M95" s="5"/>
      <c r="N95" s="5"/>
      <c r="O95" s="5">
        <v>1397238</v>
      </c>
      <c r="P95" s="5"/>
      <c r="Q95" s="5"/>
      <c r="R95" s="5">
        <v>1397238</v>
      </c>
      <c r="Z95" s="4" t="s">
        <v>552</v>
      </c>
      <c r="AA95" s="5">
        <v>0</v>
      </c>
      <c r="AB95" s="5">
        <v>0</v>
      </c>
      <c r="AC95" s="5">
        <v>0</v>
      </c>
      <c r="AD95" s="5"/>
      <c r="AE95" s="5">
        <v>0</v>
      </c>
      <c r="AF95" s="5">
        <v>0</v>
      </c>
      <c r="AG95" s="5">
        <v>0</v>
      </c>
    </row>
    <row r="96" spans="1:33" x14ac:dyDescent="0.25">
      <c r="I96" s="27" t="s">
        <v>902</v>
      </c>
      <c r="J96" s="27" t="s">
        <v>56</v>
      </c>
      <c r="K96" t="s">
        <v>1348</v>
      </c>
      <c r="L96" s="26"/>
      <c r="M96" s="5">
        <v>1588653</v>
      </c>
      <c r="N96" s="5"/>
      <c r="O96" s="5"/>
      <c r="P96" s="5"/>
      <c r="Q96" s="5"/>
      <c r="R96" s="5">
        <v>1588653</v>
      </c>
      <c r="Z96" s="4" t="s">
        <v>2512</v>
      </c>
      <c r="AA96" s="5"/>
      <c r="AB96" s="5"/>
      <c r="AC96" s="5">
        <v>27436537</v>
      </c>
      <c r="AD96" s="5"/>
      <c r="AE96" s="5"/>
      <c r="AF96" s="5"/>
      <c r="AG96" s="5">
        <v>27436537</v>
      </c>
    </row>
    <row r="97" spans="9:33" x14ac:dyDescent="0.25">
      <c r="I97" s="27" t="s">
        <v>902</v>
      </c>
      <c r="J97" s="27" t="s">
        <v>56</v>
      </c>
      <c r="K97" t="s">
        <v>1104</v>
      </c>
      <c r="L97" s="26">
        <v>1588653</v>
      </c>
      <c r="M97" s="5"/>
      <c r="N97" s="5"/>
      <c r="O97" s="5"/>
      <c r="P97" s="5"/>
      <c r="Q97" s="5">
        <v>816406</v>
      </c>
      <c r="R97" s="5">
        <v>2405059</v>
      </c>
      <c r="Z97" s="4" t="s">
        <v>2513</v>
      </c>
      <c r="AA97" s="5"/>
      <c r="AB97" s="5"/>
      <c r="AC97" s="5">
        <v>-27436537</v>
      </c>
      <c r="AD97" s="5"/>
      <c r="AE97" s="5"/>
      <c r="AF97" s="5"/>
      <c r="AG97" s="5">
        <v>-27436537</v>
      </c>
    </row>
    <row r="98" spans="9:33" x14ac:dyDescent="0.25">
      <c r="I98" s="27" t="s">
        <v>902</v>
      </c>
      <c r="J98" s="27" t="s">
        <v>56</v>
      </c>
      <c r="K98" t="s">
        <v>703</v>
      </c>
      <c r="L98" s="26">
        <v>397163</v>
      </c>
      <c r="M98" s="5">
        <v>397906</v>
      </c>
      <c r="N98" s="5"/>
      <c r="O98" s="5"/>
      <c r="P98" s="5"/>
      <c r="Q98" s="5">
        <v>816406</v>
      </c>
      <c r="R98" s="5">
        <v>1611475</v>
      </c>
      <c r="Z98" s="4" t="s">
        <v>553</v>
      </c>
      <c r="AA98" s="5">
        <v>0</v>
      </c>
      <c r="AB98" s="5">
        <v>0</v>
      </c>
      <c r="AC98" s="5">
        <v>0</v>
      </c>
      <c r="AD98" s="5">
        <v>0</v>
      </c>
      <c r="AE98" s="5"/>
      <c r="AF98" s="5"/>
      <c r="AG98" s="5">
        <v>0</v>
      </c>
    </row>
    <row r="99" spans="9:33" x14ac:dyDescent="0.25">
      <c r="I99" s="27" t="s">
        <v>902</v>
      </c>
      <c r="J99" s="27" t="s">
        <v>56</v>
      </c>
      <c r="K99" t="s">
        <v>6441</v>
      </c>
      <c r="L99" s="26"/>
      <c r="M99" s="5"/>
      <c r="N99" s="5">
        <v>295207</v>
      </c>
      <c r="O99" s="5"/>
      <c r="P99" s="5"/>
      <c r="Q99" s="5"/>
      <c r="R99" s="5">
        <v>295207</v>
      </c>
      <c r="Z99" s="4" t="s">
        <v>2542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</row>
    <row r="100" spans="9:33" x14ac:dyDescent="0.25">
      <c r="I100" s="27" t="s">
        <v>902</v>
      </c>
      <c r="J100" s="27" t="s">
        <v>56</v>
      </c>
      <c r="K100" t="s">
        <v>242</v>
      </c>
      <c r="L100" s="26">
        <v>1164348</v>
      </c>
      <c r="M100" s="5">
        <v>1889627</v>
      </c>
      <c r="N100" s="5"/>
      <c r="O100" s="5"/>
      <c r="P100" s="5"/>
      <c r="Q100" s="5">
        <v>1889627</v>
      </c>
      <c r="R100" s="5">
        <v>4943602</v>
      </c>
      <c r="Z100" s="4" t="s">
        <v>2543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</row>
    <row r="101" spans="9:33" x14ac:dyDescent="0.25">
      <c r="I101" s="27" t="s">
        <v>902</v>
      </c>
      <c r="J101" s="27" t="s">
        <v>56</v>
      </c>
      <c r="K101" t="s">
        <v>294</v>
      </c>
      <c r="L101" s="26">
        <v>292706</v>
      </c>
      <c r="M101" s="5"/>
      <c r="N101" s="5">
        <v>292706</v>
      </c>
      <c r="O101" s="5"/>
      <c r="P101" s="5"/>
      <c r="Q101" s="5"/>
      <c r="R101" s="5">
        <v>585412</v>
      </c>
      <c r="Z101" s="4" t="s">
        <v>684</v>
      </c>
      <c r="AA101" s="5">
        <v>0</v>
      </c>
      <c r="AB101" s="5">
        <v>0</v>
      </c>
      <c r="AC101" s="5">
        <v>0</v>
      </c>
      <c r="AD101" s="5"/>
      <c r="AE101" s="5">
        <v>0</v>
      </c>
      <c r="AF101" s="5">
        <v>0</v>
      </c>
      <c r="AG101" s="5">
        <v>0</v>
      </c>
    </row>
    <row r="102" spans="9:33" x14ac:dyDescent="0.25">
      <c r="I102" s="27" t="s">
        <v>902</v>
      </c>
      <c r="J102" s="27" t="s">
        <v>56</v>
      </c>
      <c r="K102" t="s">
        <v>6442</v>
      </c>
      <c r="L102" s="26"/>
      <c r="M102" s="5"/>
      <c r="N102" s="5">
        <v>15903498</v>
      </c>
      <c r="O102" s="5"/>
      <c r="P102" s="5">
        <v>0</v>
      </c>
      <c r="Q102" s="5"/>
      <c r="R102" s="5">
        <v>15903498</v>
      </c>
      <c r="Z102" s="4" t="s">
        <v>6440</v>
      </c>
      <c r="AA102" s="5"/>
      <c r="AB102" s="5"/>
      <c r="AC102" s="5"/>
      <c r="AD102" s="5">
        <v>1436206</v>
      </c>
      <c r="AE102" s="5"/>
      <c r="AF102" s="5"/>
      <c r="AG102" s="5">
        <v>1436206</v>
      </c>
    </row>
    <row r="103" spans="9:33" x14ac:dyDescent="0.25">
      <c r="I103" s="27" t="s">
        <v>902</v>
      </c>
      <c r="J103" s="27" t="s">
        <v>56</v>
      </c>
      <c r="K103" t="s">
        <v>1349</v>
      </c>
      <c r="L103" s="26">
        <v>1191490</v>
      </c>
      <c r="M103" s="5"/>
      <c r="N103" s="5"/>
      <c r="O103" s="5"/>
      <c r="P103" s="5"/>
      <c r="Q103" s="5"/>
      <c r="R103" s="5">
        <v>1191490</v>
      </c>
      <c r="Z103" s="4" t="s">
        <v>78</v>
      </c>
      <c r="AA103" s="5">
        <v>43259094.600000001</v>
      </c>
      <c r="AB103" s="5">
        <v>11205034.4</v>
      </c>
      <c r="AC103" s="5">
        <v>34425800</v>
      </c>
      <c r="AD103" s="5">
        <v>46572710.07</v>
      </c>
      <c r="AE103" s="5">
        <v>-110402142</v>
      </c>
      <c r="AF103" s="5"/>
      <c r="AG103" s="5">
        <v>25060497.07</v>
      </c>
    </row>
    <row r="104" spans="9:33" x14ac:dyDescent="0.25">
      <c r="I104" s="27" t="s">
        <v>902</v>
      </c>
      <c r="J104" s="27" t="s">
        <v>56</v>
      </c>
      <c r="K104" t="s">
        <v>357</v>
      </c>
      <c r="L104" s="26">
        <v>429340</v>
      </c>
      <c r="M104" s="5"/>
      <c r="N104" s="5"/>
      <c r="O104" s="5">
        <v>4254560</v>
      </c>
      <c r="P104" s="5">
        <v>855260</v>
      </c>
      <c r="Q104" s="5"/>
      <c r="R104" s="5">
        <v>5539160</v>
      </c>
      <c r="Z104" s="4" t="s">
        <v>2535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/>
      <c r="AG104" s="5">
        <v>0</v>
      </c>
    </row>
    <row r="105" spans="9:33" x14ac:dyDescent="0.25">
      <c r="I105" s="27" t="s">
        <v>902</v>
      </c>
      <c r="J105" s="27" t="s">
        <v>56</v>
      </c>
      <c r="K105" t="s">
        <v>2525</v>
      </c>
      <c r="L105" s="26">
        <v>429340</v>
      </c>
      <c r="M105" s="5"/>
      <c r="N105" s="5"/>
      <c r="O105" s="5"/>
      <c r="P105" s="5"/>
      <c r="Q105" s="5"/>
      <c r="R105" s="5">
        <v>429340</v>
      </c>
      <c r="Z105" s="4" t="s">
        <v>1348</v>
      </c>
      <c r="AA105" s="5"/>
      <c r="AB105" s="5"/>
      <c r="AC105" s="5"/>
      <c r="AD105" s="5"/>
      <c r="AE105" s="5">
        <v>1218303</v>
      </c>
      <c r="AF105" s="5"/>
      <c r="AG105" s="5">
        <v>1218303</v>
      </c>
    </row>
    <row r="106" spans="9:33" x14ac:dyDescent="0.25">
      <c r="I106" s="27" t="s">
        <v>902</v>
      </c>
      <c r="J106" s="27" t="s">
        <v>56</v>
      </c>
      <c r="K106" t="s">
        <v>568</v>
      </c>
      <c r="L106" s="26"/>
      <c r="M106" s="5"/>
      <c r="N106" s="5"/>
      <c r="O106" s="5"/>
      <c r="P106" s="5">
        <v>564028</v>
      </c>
      <c r="Q106" s="5"/>
      <c r="R106" s="5">
        <v>564028</v>
      </c>
      <c r="Z106" s="4" t="s">
        <v>309</v>
      </c>
      <c r="AA106" s="5"/>
      <c r="AB106" s="5"/>
      <c r="AC106" s="5"/>
      <c r="AD106" s="5"/>
      <c r="AE106" s="5"/>
      <c r="AF106" s="5">
        <v>3864393</v>
      </c>
      <c r="AG106" s="5">
        <v>3864393</v>
      </c>
    </row>
    <row r="107" spans="9:33" x14ac:dyDescent="0.25">
      <c r="I107" s="27" t="s">
        <v>902</v>
      </c>
      <c r="J107" s="27" t="s">
        <v>56</v>
      </c>
      <c r="K107" t="s">
        <v>705</v>
      </c>
      <c r="L107" s="26">
        <v>1191490</v>
      </c>
      <c r="M107" s="5"/>
      <c r="N107" s="5">
        <v>398417</v>
      </c>
      <c r="O107" s="5"/>
      <c r="P107" s="5">
        <v>406301</v>
      </c>
      <c r="Q107" s="5"/>
      <c r="R107" s="5">
        <v>1996208</v>
      </c>
      <c r="Z107" s="4" t="s">
        <v>695</v>
      </c>
      <c r="AA107" s="5"/>
      <c r="AB107" s="5"/>
      <c r="AC107" s="5"/>
      <c r="AD107" s="5"/>
      <c r="AE107" s="5"/>
      <c r="AF107" s="5">
        <v>1408459</v>
      </c>
      <c r="AG107" s="5">
        <v>1408459</v>
      </c>
    </row>
    <row r="108" spans="9:33" x14ac:dyDescent="0.25">
      <c r="I108" s="27" t="s">
        <v>902</v>
      </c>
      <c r="J108" s="27" t="s">
        <v>56</v>
      </c>
      <c r="K108" t="s">
        <v>605</v>
      </c>
      <c r="L108" s="26">
        <v>794326</v>
      </c>
      <c r="M108" s="5"/>
      <c r="N108" s="5"/>
      <c r="O108" s="5"/>
      <c r="P108" s="5"/>
      <c r="Q108" s="5"/>
      <c r="R108" s="5">
        <v>794326</v>
      </c>
      <c r="Z108" s="4" t="s">
        <v>52</v>
      </c>
      <c r="AA108" s="5"/>
      <c r="AB108" s="5"/>
      <c r="AC108" s="5">
        <v>1560215</v>
      </c>
      <c r="AD108" s="5"/>
      <c r="AE108" s="5"/>
      <c r="AF108" s="5"/>
      <c r="AG108" s="5">
        <v>1560215</v>
      </c>
    </row>
    <row r="109" spans="9:33" x14ac:dyDescent="0.25">
      <c r="I109" s="27" t="s">
        <v>902</v>
      </c>
      <c r="J109" s="27" t="s">
        <v>56</v>
      </c>
      <c r="K109" t="s">
        <v>577</v>
      </c>
      <c r="L109" s="26">
        <v>1804890</v>
      </c>
      <c r="M109" s="5"/>
      <c r="N109" s="5">
        <v>902445</v>
      </c>
      <c r="O109" s="5">
        <v>902445</v>
      </c>
      <c r="P109" s="5">
        <v>601630</v>
      </c>
      <c r="Q109" s="5">
        <v>1203260</v>
      </c>
      <c r="R109" s="5">
        <v>5414670</v>
      </c>
      <c r="Z109" s="4" t="s">
        <v>53</v>
      </c>
      <c r="AA109" s="5"/>
      <c r="AB109" s="5"/>
      <c r="AC109" s="5"/>
      <c r="AD109" s="5"/>
      <c r="AE109" s="5"/>
      <c r="AF109" s="5">
        <v>1105118</v>
      </c>
      <c r="AG109" s="5">
        <v>1105118</v>
      </c>
    </row>
    <row r="110" spans="9:33" x14ac:dyDescent="0.25">
      <c r="I110" s="27" t="s">
        <v>902</v>
      </c>
      <c r="J110" s="27" t="s">
        <v>56</v>
      </c>
      <c r="K110" t="s">
        <v>579</v>
      </c>
      <c r="L110" s="26">
        <v>1222060</v>
      </c>
      <c r="M110" s="5">
        <v>488824</v>
      </c>
      <c r="N110" s="5">
        <v>733236</v>
      </c>
      <c r="O110" s="5">
        <v>244412</v>
      </c>
      <c r="P110" s="5">
        <v>488824</v>
      </c>
      <c r="Q110" s="5"/>
      <c r="R110" s="5">
        <v>3177356</v>
      </c>
      <c r="Z110" s="4" t="s">
        <v>2518</v>
      </c>
      <c r="AA110" s="5">
        <v>446724</v>
      </c>
      <c r="AB110" s="5"/>
      <c r="AC110" s="5"/>
      <c r="AD110" s="5"/>
      <c r="AE110" s="5"/>
      <c r="AF110" s="5"/>
      <c r="AG110" s="5">
        <v>446724</v>
      </c>
    </row>
    <row r="111" spans="9:33" x14ac:dyDescent="0.25">
      <c r="I111" s="27" t="s">
        <v>902</v>
      </c>
      <c r="J111" s="27" t="s">
        <v>56</v>
      </c>
      <c r="K111" t="s">
        <v>6443</v>
      </c>
      <c r="L111" s="26"/>
      <c r="M111" s="5"/>
      <c r="N111" s="5">
        <v>1593669</v>
      </c>
      <c r="O111" s="5"/>
      <c r="P111" s="5"/>
      <c r="Q111" s="5"/>
      <c r="R111" s="5">
        <v>1593669</v>
      </c>
      <c r="Z111" s="4" t="s">
        <v>1104</v>
      </c>
      <c r="AA111" s="5">
        <v>1588652.8</v>
      </c>
      <c r="AB111" s="5"/>
      <c r="AC111" s="5"/>
      <c r="AD111" s="5"/>
      <c r="AE111" s="5"/>
      <c r="AF111" s="5"/>
      <c r="AG111" s="5">
        <v>1588652.8</v>
      </c>
    </row>
    <row r="112" spans="9:33" x14ac:dyDescent="0.25">
      <c r="I112" s="27" t="s">
        <v>902</v>
      </c>
      <c r="J112" s="27" t="s">
        <v>56</v>
      </c>
      <c r="K112" t="s">
        <v>706</v>
      </c>
      <c r="L112" s="26">
        <v>750459</v>
      </c>
      <c r="M112" s="5">
        <v>250153</v>
      </c>
      <c r="N112" s="5">
        <v>500306</v>
      </c>
      <c r="O112" s="5"/>
      <c r="P112" s="5">
        <v>1593000</v>
      </c>
      <c r="Q112" s="5">
        <v>1843153</v>
      </c>
      <c r="R112" s="5">
        <v>4937071</v>
      </c>
      <c r="Z112" s="4" t="s">
        <v>701</v>
      </c>
      <c r="AA112" s="5"/>
      <c r="AB112" s="5"/>
      <c r="AC112" s="5"/>
      <c r="AD112" s="5"/>
      <c r="AE112" s="5"/>
      <c r="AF112" s="5">
        <v>1406285</v>
      </c>
      <c r="AG112" s="5">
        <v>1406285</v>
      </c>
    </row>
    <row r="113" spans="9:33" x14ac:dyDescent="0.25">
      <c r="I113" s="27" t="s">
        <v>902</v>
      </c>
      <c r="J113" s="27" t="s">
        <v>56</v>
      </c>
      <c r="K113" t="s">
        <v>1100</v>
      </c>
      <c r="L113" s="26">
        <v>2762427</v>
      </c>
      <c r="M113" s="5"/>
      <c r="N113" s="5">
        <v>1841619</v>
      </c>
      <c r="O113" s="5"/>
      <c r="P113" s="5">
        <v>613872</v>
      </c>
      <c r="Q113" s="5"/>
      <c r="R113" s="5">
        <v>5217918</v>
      </c>
      <c r="Z113" s="4" t="s">
        <v>703</v>
      </c>
      <c r="AA113" s="5">
        <v>397163</v>
      </c>
      <c r="AB113" s="5">
        <v>399706.3</v>
      </c>
      <c r="AC113" s="5"/>
      <c r="AD113" s="5"/>
      <c r="AE113" s="5"/>
      <c r="AF113" s="5"/>
      <c r="AG113" s="5">
        <v>796869.3</v>
      </c>
    </row>
    <row r="114" spans="9:33" x14ac:dyDescent="0.25">
      <c r="I114" s="27" t="s">
        <v>902</v>
      </c>
      <c r="J114" s="27" t="s">
        <v>56</v>
      </c>
      <c r="K114" t="s">
        <v>646</v>
      </c>
      <c r="L114" s="26">
        <v>2148554</v>
      </c>
      <c r="M114" s="5"/>
      <c r="N114" s="5">
        <v>920809</v>
      </c>
      <c r="O114" s="5">
        <v>920809</v>
      </c>
      <c r="P114" s="5">
        <v>1227745</v>
      </c>
      <c r="Q114" s="5">
        <v>1995087</v>
      </c>
      <c r="R114" s="5">
        <v>7213004</v>
      </c>
      <c r="Z114" s="4" t="s">
        <v>6441</v>
      </c>
      <c r="AA114" s="5"/>
      <c r="AB114" s="5"/>
      <c r="AC114" s="5">
        <v>295207</v>
      </c>
      <c r="AD114" s="5"/>
      <c r="AE114" s="5"/>
      <c r="AF114" s="5"/>
      <c r="AG114" s="5">
        <v>295207</v>
      </c>
    </row>
    <row r="115" spans="9:33" x14ac:dyDescent="0.25">
      <c r="I115" s="27" t="s">
        <v>902</v>
      </c>
      <c r="J115" s="27" t="s">
        <v>56</v>
      </c>
      <c r="K115" t="s">
        <v>541</v>
      </c>
      <c r="L115" s="26">
        <v>298982</v>
      </c>
      <c r="M115" s="5"/>
      <c r="N115" s="5"/>
      <c r="O115" s="5">
        <v>2242363</v>
      </c>
      <c r="P115" s="5"/>
      <c r="Q115" s="5">
        <v>1943381</v>
      </c>
      <c r="R115" s="5">
        <v>4484726</v>
      </c>
      <c r="Z115" s="4" t="s">
        <v>242</v>
      </c>
      <c r="AA115" s="5">
        <v>1163348</v>
      </c>
      <c r="AB115" s="5">
        <v>1889627</v>
      </c>
      <c r="AC115" s="5"/>
      <c r="AD115" s="5"/>
      <c r="AE115" s="5"/>
      <c r="AF115" s="5"/>
      <c r="AG115" s="5">
        <v>3052975</v>
      </c>
    </row>
    <row r="116" spans="9:33" x14ac:dyDescent="0.25">
      <c r="I116" s="27" t="s">
        <v>902</v>
      </c>
      <c r="J116" s="27" t="s">
        <v>56</v>
      </c>
      <c r="K116" t="s">
        <v>710</v>
      </c>
      <c r="L116" s="26">
        <v>1191490</v>
      </c>
      <c r="M116" s="5">
        <v>399706</v>
      </c>
      <c r="N116" s="5"/>
      <c r="O116" s="5"/>
      <c r="P116" s="5">
        <v>812202</v>
      </c>
      <c r="Q116" s="5"/>
      <c r="R116" s="5">
        <v>2403398</v>
      </c>
      <c r="Z116" s="4" t="s">
        <v>2555</v>
      </c>
      <c r="AA116" s="5">
        <v>33670818</v>
      </c>
      <c r="AB116" s="5">
        <v>16835409</v>
      </c>
      <c r="AC116" s="5">
        <v>19252362</v>
      </c>
      <c r="AD116" s="5">
        <v>55340133</v>
      </c>
      <c r="AE116" s="5">
        <v>57757085</v>
      </c>
      <c r="AF116" s="5">
        <v>43338630</v>
      </c>
      <c r="AG116" s="5">
        <v>226194437</v>
      </c>
    </row>
    <row r="117" spans="9:33" x14ac:dyDescent="0.25">
      <c r="I117" s="27" t="s">
        <v>902</v>
      </c>
      <c r="J117" s="27" t="s">
        <v>56</v>
      </c>
      <c r="K117" t="s">
        <v>556</v>
      </c>
      <c r="L117" s="26">
        <v>5792771</v>
      </c>
      <c r="M117" s="5"/>
      <c r="N117" s="5"/>
      <c r="O117" s="5"/>
      <c r="P117" s="5"/>
      <c r="Q117" s="5"/>
      <c r="R117" s="5">
        <v>5792771</v>
      </c>
      <c r="Z117" s="4" t="s">
        <v>294</v>
      </c>
      <c r="AA117" s="5">
        <v>292706</v>
      </c>
      <c r="AB117" s="5"/>
      <c r="AC117" s="5">
        <v>292706</v>
      </c>
      <c r="AD117" s="5"/>
      <c r="AE117" s="5"/>
      <c r="AF117" s="5"/>
      <c r="AG117" s="5">
        <v>585412</v>
      </c>
    </row>
    <row r="118" spans="9:33" x14ac:dyDescent="0.25">
      <c r="I118" s="27" t="s">
        <v>902</v>
      </c>
      <c r="J118" s="27" t="s">
        <v>56</v>
      </c>
      <c r="K118" t="s">
        <v>530</v>
      </c>
      <c r="L118" s="26">
        <v>4484688</v>
      </c>
      <c r="M118" s="5">
        <v>298982</v>
      </c>
      <c r="N118" s="5">
        <v>1195928</v>
      </c>
      <c r="O118" s="5">
        <v>597964</v>
      </c>
      <c r="P118" s="5"/>
      <c r="Q118" s="5">
        <v>298982</v>
      </c>
      <c r="R118" s="5">
        <v>6876544</v>
      </c>
      <c r="Z118" s="4" t="s">
        <v>2468</v>
      </c>
      <c r="AA118" s="5">
        <v>711670</v>
      </c>
      <c r="AB118" s="5"/>
      <c r="AC118" s="5"/>
      <c r="AD118" s="5"/>
      <c r="AE118" s="5"/>
      <c r="AF118" s="5"/>
      <c r="AG118" s="5">
        <v>711670</v>
      </c>
    </row>
    <row r="119" spans="9:33" x14ac:dyDescent="0.25">
      <c r="I119" s="27" t="s">
        <v>902</v>
      </c>
      <c r="J119" s="27" t="s">
        <v>56</v>
      </c>
      <c r="K119" t="s">
        <v>588</v>
      </c>
      <c r="L119" s="26"/>
      <c r="M119" s="5">
        <v>158680257</v>
      </c>
      <c r="N119" s="5">
        <v>74075431</v>
      </c>
      <c r="O119" s="5"/>
      <c r="P119" s="5">
        <v>82915214</v>
      </c>
      <c r="Q119" s="5"/>
      <c r="R119" s="5">
        <v>315670902</v>
      </c>
      <c r="Z119" s="4" t="s">
        <v>1349</v>
      </c>
      <c r="AA119" s="5">
        <v>1191489.6000000001</v>
      </c>
      <c r="AB119" s="5"/>
      <c r="AC119" s="5"/>
      <c r="AD119" s="5"/>
      <c r="AE119" s="5"/>
      <c r="AF119" s="5"/>
      <c r="AG119" s="5">
        <v>1191489.6000000001</v>
      </c>
    </row>
    <row r="120" spans="9:33" x14ac:dyDescent="0.25">
      <c r="I120" s="27" t="s">
        <v>902</v>
      </c>
      <c r="J120" s="27" t="s">
        <v>56</v>
      </c>
      <c r="K120" t="s">
        <v>564</v>
      </c>
      <c r="L120" s="26">
        <v>1810044</v>
      </c>
      <c r="M120" s="5">
        <v>603348</v>
      </c>
      <c r="N120" s="5">
        <v>1206696</v>
      </c>
      <c r="O120" s="5">
        <v>905022</v>
      </c>
      <c r="P120" s="5">
        <v>905022</v>
      </c>
      <c r="Q120" s="5">
        <v>2263140</v>
      </c>
      <c r="R120" s="5">
        <v>7693272</v>
      </c>
      <c r="Z120" s="4" t="s">
        <v>357</v>
      </c>
      <c r="AA120" s="5">
        <v>858680</v>
      </c>
      <c r="AB120" s="5"/>
      <c r="AC120" s="5"/>
      <c r="AD120" s="5"/>
      <c r="AE120" s="5"/>
      <c r="AF120" s="5"/>
      <c r="AG120" s="5">
        <v>858680</v>
      </c>
    </row>
    <row r="121" spans="9:33" x14ac:dyDescent="0.25">
      <c r="I121" s="27" t="s">
        <v>902</v>
      </c>
      <c r="J121" s="27" t="s">
        <v>56</v>
      </c>
      <c r="K121" t="s">
        <v>560</v>
      </c>
      <c r="L121" s="26">
        <v>1222060</v>
      </c>
      <c r="M121" s="5">
        <v>733236</v>
      </c>
      <c r="N121" s="5">
        <v>2444121</v>
      </c>
      <c r="O121" s="5">
        <v>1955297</v>
      </c>
      <c r="P121" s="5"/>
      <c r="Q121" s="5">
        <v>244412</v>
      </c>
      <c r="R121" s="5">
        <v>6599126</v>
      </c>
      <c r="Z121" s="4" t="s">
        <v>2525</v>
      </c>
      <c r="AA121" s="5">
        <v>1</v>
      </c>
      <c r="AB121" s="5"/>
      <c r="AC121" s="5"/>
      <c r="AD121" s="5"/>
      <c r="AE121" s="5"/>
      <c r="AF121" s="5"/>
      <c r="AG121" s="5">
        <v>1</v>
      </c>
    </row>
    <row r="122" spans="9:33" x14ac:dyDescent="0.25">
      <c r="I122" s="27" t="s">
        <v>902</v>
      </c>
      <c r="J122" s="27" t="s">
        <v>56</v>
      </c>
      <c r="K122" t="s">
        <v>562</v>
      </c>
      <c r="L122" s="26">
        <v>2444121</v>
      </c>
      <c r="M122" s="5">
        <v>244412</v>
      </c>
      <c r="N122" s="5"/>
      <c r="O122" s="5"/>
      <c r="P122" s="5"/>
      <c r="Q122" s="5">
        <v>1955297</v>
      </c>
      <c r="R122" s="5">
        <v>4643830</v>
      </c>
      <c r="Z122" s="4" t="s">
        <v>573</v>
      </c>
      <c r="AA122" s="5"/>
      <c r="AB122" s="5"/>
      <c r="AC122" s="5"/>
      <c r="AD122" s="5"/>
      <c r="AE122" s="5">
        <v>905022</v>
      </c>
      <c r="AF122" s="5"/>
      <c r="AG122" s="5">
        <v>905022</v>
      </c>
    </row>
    <row r="123" spans="9:33" x14ac:dyDescent="0.25">
      <c r="I123" s="27" t="s">
        <v>902</v>
      </c>
      <c r="J123" s="27" t="s">
        <v>56</v>
      </c>
      <c r="K123" t="s">
        <v>558</v>
      </c>
      <c r="L123" s="26">
        <v>1692089</v>
      </c>
      <c r="M123" s="5">
        <v>2820150</v>
      </c>
      <c r="N123" s="5">
        <v>1692090</v>
      </c>
      <c r="O123" s="5">
        <v>1128061</v>
      </c>
      <c r="P123" s="5">
        <v>1692092</v>
      </c>
      <c r="Q123" s="5">
        <v>1692092</v>
      </c>
      <c r="R123" s="5">
        <v>10716574</v>
      </c>
      <c r="Z123" s="4" t="s">
        <v>550</v>
      </c>
      <c r="AA123" s="5"/>
      <c r="AB123" s="5"/>
      <c r="AC123" s="5"/>
      <c r="AD123" s="5">
        <v>563593.25</v>
      </c>
      <c r="AE123" s="5"/>
      <c r="AF123" s="5"/>
      <c r="AG123" s="5">
        <v>563593.25</v>
      </c>
    </row>
    <row r="124" spans="9:33" x14ac:dyDescent="0.25">
      <c r="I124" s="27" t="s">
        <v>902</v>
      </c>
      <c r="J124" s="27" t="s">
        <v>56</v>
      </c>
      <c r="K124" t="s">
        <v>1313</v>
      </c>
      <c r="L124" s="26"/>
      <c r="M124" s="5">
        <v>65761692</v>
      </c>
      <c r="N124" s="5"/>
      <c r="O124" s="5"/>
      <c r="P124" s="5"/>
      <c r="Q124" s="5"/>
      <c r="R124" s="5">
        <v>65761692</v>
      </c>
      <c r="Z124" s="4" t="s">
        <v>575</v>
      </c>
      <c r="AA124" s="5"/>
      <c r="AB124" s="5"/>
      <c r="AC124" s="5"/>
      <c r="AD124" s="5">
        <v>300563.68</v>
      </c>
      <c r="AE124" s="5"/>
      <c r="AF124" s="5">
        <v>300563.68</v>
      </c>
      <c r="AG124" s="5">
        <v>601127.36</v>
      </c>
    </row>
    <row r="125" spans="9:33" x14ac:dyDescent="0.25">
      <c r="I125" s="27" t="s">
        <v>902</v>
      </c>
      <c r="J125" s="27" t="s">
        <v>56</v>
      </c>
      <c r="K125" t="s">
        <v>2330</v>
      </c>
      <c r="L125" s="26"/>
      <c r="M125" s="5">
        <v>8280000</v>
      </c>
      <c r="N125" s="5">
        <v>8280000</v>
      </c>
      <c r="O125" s="5">
        <v>8280000</v>
      </c>
      <c r="P125" s="5">
        <v>0</v>
      </c>
      <c r="Q125" s="5"/>
      <c r="R125" s="5">
        <v>24840000</v>
      </c>
      <c r="Z125" s="4" t="s">
        <v>568</v>
      </c>
      <c r="AA125" s="5">
        <v>0</v>
      </c>
      <c r="AB125" s="5"/>
      <c r="AC125" s="5"/>
      <c r="AD125" s="5"/>
      <c r="AE125" s="5">
        <v>564028</v>
      </c>
      <c r="AF125" s="5"/>
      <c r="AG125" s="5">
        <v>564028</v>
      </c>
    </row>
    <row r="126" spans="9:33" x14ac:dyDescent="0.25">
      <c r="I126" s="27" t="s">
        <v>902</v>
      </c>
      <c r="J126" s="27" t="s">
        <v>56</v>
      </c>
      <c r="K126" t="s">
        <v>1415</v>
      </c>
      <c r="L126" s="26">
        <v>627688</v>
      </c>
      <c r="M126" s="5">
        <v>3373822</v>
      </c>
      <c r="N126" s="5">
        <v>627688</v>
      </c>
      <c r="O126" s="5">
        <v>627688</v>
      </c>
      <c r="P126" s="5">
        <v>627688</v>
      </c>
      <c r="Q126" s="5"/>
      <c r="R126" s="5">
        <v>5884574</v>
      </c>
      <c r="Z126" s="4" t="s">
        <v>705</v>
      </c>
      <c r="AA126" s="5">
        <v>1191490</v>
      </c>
      <c r="AB126" s="5"/>
      <c r="AC126" s="5">
        <v>398417</v>
      </c>
      <c r="AD126" s="5"/>
      <c r="AE126" s="5">
        <v>406101.1</v>
      </c>
      <c r="AF126" s="5">
        <v>2071241</v>
      </c>
      <c r="AG126" s="5">
        <v>4067249.1</v>
      </c>
    </row>
    <row r="127" spans="9:33" x14ac:dyDescent="0.25">
      <c r="I127" s="27" t="s">
        <v>902</v>
      </c>
      <c r="J127" s="27" t="s">
        <v>56</v>
      </c>
      <c r="K127" t="s">
        <v>1413</v>
      </c>
      <c r="L127" s="26">
        <v>5099960</v>
      </c>
      <c r="M127" s="5">
        <v>2667673</v>
      </c>
      <c r="N127" s="5">
        <v>2039984</v>
      </c>
      <c r="O127" s="5">
        <v>2039984</v>
      </c>
      <c r="P127" s="5">
        <v>2039984</v>
      </c>
      <c r="Q127" s="5"/>
      <c r="R127" s="5">
        <v>13887585</v>
      </c>
      <c r="Z127" s="4" t="s">
        <v>605</v>
      </c>
      <c r="AA127" s="5">
        <v>794326</v>
      </c>
      <c r="AB127" s="5"/>
      <c r="AC127" s="5"/>
      <c r="AD127" s="5"/>
      <c r="AE127" s="5"/>
      <c r="AF127" s="5">
        <v>1804106</v>
      </c>
      <c r="AG127" s="5">
        <v>2598432</v>
      </c>
    </row>
    <row r="128" spans="9:33" x14ac:dyDescent="0.25">
      <c r="I128" s="27" t="s">
        <v>902</v>
      </c>
      <c r="J128" s="27" t="s">
        <v>56</v>
      </c>
      <c r="K128" t="s">
        <v>1563</v>
      </c>
      <c r="L128" s="26">
        <v>1254215</v>
      </c>
      <c r="M128" s="5">
        <v>3370702</v>
      </c>
      <c r="N128" s="5">
        <v>940662</v>
      </c>
      <c r="O128" s="5">
        <v>940661</v>
      </c>
      <c r="P128" s="5">
        <v>627107</v>
      </c>
      <c r="Q128" s="5">
        <v>627107</v>
      </c>
      <c r="R128" s="5">
        <v>7760454</v>
      </c>
      <c r="Z128" s="4" t="s">
        <v>666</v>
      </c>
      <c r="AA128" s="5">
        <v>0</v>
      </c>
      <c r="AB128" s="5">
        <v>0</v>
      </c>
      <c r="AC128" s="5">
        <v>9785961</v>
      </c>
      <c r="AD128" s="5"/>
      <c r="AE128" s="5"/>
      <c r="AF128" s="5"/>
      <c r="AG128" s="5">
        <v>9785961</v>
      </c>
    </row>
    <row r="129" spans="9:33" x14ac:dyDescent="0.25">
      <c r="I129" s="27" t="s">
        <v>902</v>
      </c>
      <c r="J129" s="27" t="s">
        <v>56</v>
      </c>
      <c r="K129" t="s">
        <v>1340</v>
      </c>
      <c r="L129" s="26"/>
      <c r="M129" s="5"/>
      <c r="N129" s="5"/>
      <c r="O129" s="5"/>
      <c r="P129" s="5">
        <v>20481811</v>
      </c>
      <c r="Q129" s="5"/>
      <c r="R129" s="5">
        <v>20481811</v>
      </c>
      <c r="Z129" s="4" t="s">
        <v>577</v>
      </c>
      <c r="AA129" s="5">
        <v>1804890</v>
      </c>
      <c r="AB129" s="5">
        <v>0</v>
      </c>
      <c r="AC129" s="5">
        <v>902445</v>
      </c>
      <c r="AD129" s="5">
        <v>902445</v>
      </c>
      <c r="AE129" s="5">
        <v>601630</v>
      </c>
      <c r="AF129" s="5">
        <v>0</v>
      </c>
      <c r="AG129" s="5">
        <v>4211410</v>
      </c>
    </row>
    <row r="130" spans="9:33" x14ac:dyDescent="0.25">
      <c r="I130" s="27" t="s">
        <v>902</v>
      </c>
      <c r="J130" s="27" t="s">
        <v>56</v>
      </c>
      <c r="K130" t="s">
        <v>1616</v>
      </c>
      <c r="L130" s="26"/>
      <c r="M130" s="5"/>
      <c r="N130" s="5"/>
      <c r="O130" s="5"/>
      <c r="P130" s="5">
        <v>406101</v>
      </c>
      <c r="Q130" s="5"/>
      <c r="R130" s="5">
        <v>406101</v>
      </c>
      <c r="Z130" s="4" t="s">
        <v>579</v>
      </c>
      <c r="AA130" s="5">
        <v>1222060</v>
      </c>
      <c r="AB130" s="5">
        <v>488824</v>
      </c>
      <c r="AC130" s="5">
        <v>733236</v>
      </c>
      <c r="AD130" s="5">
        <v>244412</v>
      </c>
      <c r="AE130" s="5">
        <v>488824</v>
      </c>
      <c r="AF130" s="5">
        <v>0</v>
      </c>
      <c r="AG130" s="5">
        <v>3177356</v>
      </c>
    </row>
    <row r="131" spans="9:33" x14ac:dyDescent="0.25">
      <c r="I131" s="27" t="s">
        <v>902</v>
      </c>
      <c r="J131" s="27" t="s">
        <v>56</v>
      </c>
      <c r="K131" t="s">
        <v>1489</v>
      </c>
      <c r="L131" s="26">
        <v>1254216</v>
      </c>
      <c r="M131" s="5">
        <v>5526394</v>
      </c>
      <c r="N131" s="5">
        <v>940662</v>
      </c>
      <c r="O131" s="5">
        <v>627108</v>
      </c>
      <c r="P131" s="5">
        <v>1254216</v>
      </c>
      <c r="Q131" s="5">
        <v>940662</v>
      </c>
      <c r="R131" s="5">
        <v>10543258</v>
      </c>
      <c r="Z131" s="4" t="s">
        <v>706</v>
      </c>
      <c r="AA131" s="5">
        <v>750459</v>
      </c>
      <c r="AB131" s="5">
        <v>250153</v>
      </c>
      <c r="AC131" s="5">
        <v>500306</v>
      </c>
      <c r="AD131" s="5"/>
      <c r="AE131" s="5">
        <v>1593000</v>
      </c>
      <c r="AF131" s="5"/>
      <c r="AG131" s="5">
        <v>3093918</v>
      </c>
    </row>
    <row r="132" spans="9:33" x14ac:dyDescent="0.25">
      <c r="I132" s="27" t="s">
        <v>902</v>
      </c>
      <c r="J132" s="27" t="s">
        <v>56</v>
      </c>
      <c r="K132" t="s">
        <v>1491</v>
      </c>
      <c r="L132" s="26">
        <v>2351653</v>
      </c>
      <c r="M132" s="5">
        <v>7054959</v>
      </c>
      <c r="N132" s="5">
        <v>3527478</v>
      </c>
      <c r="O132" s="5"/>
      <c r="P132" s="5">
        <v>3527478</v>
      </c>
      <c r="Q132" s="5">
        <v>1763739</v>
      </c>
      <c r="R132" s="5">
        <v>18225307</v>
      </c>
      <c r="Z132" s="4" t="s">
        <v>2462</v>
      </c>
      <c r="AA132" s="5"/>
      <c r="AB132" s="5">
        <v>3984386</v>
      </c>
      <c r="AC132" s="5"/>
      <c r="AD132" s="5"/>
      <c r="AE132" s="5"/>
      <c r="AF132" s="5"/>
      <c r="AG132" s="5">
        <v>3984386</v>
      </c>
    </row>
    <row r="133" spans="9:33" x14ac:dyDescent="0.25">
      <c r="I133" s="27" t="s">
        <v>902</v>
      </c>
      <c r="J133" s="27" t="s">
        <v>56</v>
      </c>
      <c r="K133" t="s">
        <v>1567</v>
      </c>
      <c r="L133" s="26"/>
      <c r="M133" s="5">
        <v>2775052</v>
      </c>
      <c r="N133" s="5">
        <v>2775052</v>
      </c>
      <c r="O133" s="5"/>
      <c r="P133" s="5"/>
      <c r="Q133" s="5"/>
      <c r="R133" s="5">
        <v>5550104</v>
      </c>
      <c r="Z133" s="4" t="s">
        <v>707</v>
      </c>
      <c r="AA133" s="5"/>
      <c r="AB133" s="5"/>
      <c r="AC133" s="5"/>
      <c r="AD133" s="5"/>
      <c r="AE133" s="5"/>
      <c r="AF133" s="5">
        <v>569259.25</v>
      </c>
      <c r="AG133" s="5">
        <v>569259.25</v>
      </c>
    </row>
    <row r="134" spans="9:33" x14ac:dyDescent="0.25">
      <c r="I134" s="27" t="s">
        <v>902</v>
      </c>
      <c r="J134" s="27" t="s">
        <v>56</v>
      </c>
      <c r="K134" t="s">
        <v>712</v>
      </c>
      <c r="L134" s="26"/>
      <c r="M134" s="5"/>
      <c r="N134" s="5"/>
      <c r="O134" s="5">
        <v>1459484</v>
      </c>
      <c r="P134" s="5">
        <v>1709639</v>
      </c>
      <c r="Q134" s="5">
        <v>750462</v>
      </c>
      <c r="R134" s="5">
        <v>3919585</v>
      </c>
      <c r="Z134" s="4" t="s">
        <v>1100</v>
      </c>
      <c r="AA134" s="5">
        <v>2762427</v>
      </c>
      <c r="AB134" s="5">
        <v>0</v>
      </c>
      <c r="AC134" s="5">
        <v>1841619</v>
      </c>
      <c r="AD134" s="5">
        <v>0</v>
      </c>
      <c r="AE134" s="5">
        <v>613872</v>
      </c>
      <c r="AF134" s="5">
        <v>0</v>
      </c>
      <c r="AG134" s="5">
        <v>5217918</v>
      </c>
    </row>
    <row r="135" spans="9:33" x14ac:dyDescent="0.25">
      <c r="I135" s="27" t="s">
        <v>902</v>
      </c>
      <c r="J135" s="27" t="s">
        <v>56</v>
      </c>
      <c r="K135" t="s">
        <v>2331</v>
      </c>
      <c r="L135" s="26"/>
      <c r="M135" s="5"/>
      <c r="N135" s="5">
        <v>8387647</v>
      </c>
      <c r="O135" s="5"/>
      <c r="P135" s="5"/>
      <c r="Q135" s="5"/>
      <c r="R135" s="5">
        <v>8387647</v>
      </c>
      <c r="Z135" s="4" t="s">
        <v>2522</v>
      </c>
      <c r="AA135" s="5">
        <v>18983557</v>
      </c>
      <c r="AB135" s="5"/>
      <c r="AC135" s="5"/>
      <c r="AD135" s="5"/>
      <c r="AE135" s="5"/>
      <c r="AF135" s="5"/>
      <c r="AG135" s="5">
        <v>18983557</v>
      </c>
    </row>
    <row r="136" spans="9:33" x14ac:dyDescent="0.25">
      <c r="I136" s="27" t="s">
        <v>902</v>
      </c>
      <c r="J136" s="27" t="s">
        <v>56</v>
      </c>
      <c r="K136" t="s">
        <v>713</v>
      </c>
      <c r="L136" s="26">
        <v>2148557</v>
      </c>
      <c r="M136" s="5"/>
      <c r="N136" s="5">
        <v>920810</v>
      </c>
      <c r="O136" s="5">
        <v>920810</v>
      </c>
      <c r="P136" s="5">
        <v>613873</v>
      </c>
      <c r="Q136" s="5">
        <v>1227748</v>
      </c>
      <c r="R136" s="5">
        <v>5831798</v>
      </c>
      <c r="Z136" s="4" t="s">
        <v>2520</v>
      </c>
      <c r="AA136" s="5">
        <v>-18983557</v>
      </c>
      <c r="AB136" s="5"/>
      <c r="AC136" s="5"/>
      <c r="AD136" s="5"/>
      <c r="AE136" s="5"/>
      <c r="AF136" s="5"/>
      <c r="AG136" s="5">
        <v>-18983557</v>
      </c>
    </row>
    <row r="137" spans="9:33" x14ac:dyDescent="0.25">
      <c r="I137" s="27" t="s">
        <v>902</v>
      </c>
      <c r="J137" s="27" t="s">
        <v>56</v>
      </c>
      <c r="K137" t="s">
        <v>1270</v>
      </c>
      <c r="L137" s="26"/>
      <c r="M137" s="5"/>
      <c r="N137" s="5">
        <v>3984172</v>
      </c>
      <c r="O137" s="5"/>
      <c r="P137" s="5"/>
      <c r="Q137" s="5"/>
      <c r="R137" s="5">
        <v>3984172</v>
      </c>
      <c r="Z137" s="4" t="s">
        <v>646</v>
      </c>
      <c r="AA137" s="5">
        <v>2148554</v>
      </c>
      <c r="AB137" s="5">
        <v>0</v>
      </c>
      <c r="AC137" s="5">
        <v>920808</v>
      </c>
      <c r="AD137" s="5">
        <v>920808</v>
      </c>
      <c r="AE137" s="5">
        <v>1227744</v>
      </c>
      <c r="AF137" s="5">
        <v>0</v>
      </c>
      <c r="AG137" s="5">
        <v>5217914</v>
      </c>
    </row>
    <row r="138" spans="9:33" x14ac:dyDescent="0.25">
      <c r="I138" s="27" t="s">
        <v>902</v>
      </c>
      <c r="J138" s="27" t="s">
        <v>56</v>
      </c>
      <c r="K138" t="s">
        <v>1713</v>
      </c>
      <c r="L138" s="26"/>
      <c r="M138" s="5">
        <v>1986714</v>
      </c>
      <c r="N138" s="5">
        <v>1986714</v>
      </c>
      <c r="O138" s="5"/>
      <c r="P138" s="5"/>
      <c r="Q138" s="5"/>
      <c r="R138" s="5">
        <v>3973428</v>
      </c>
      <c r="Z138" s="4" t="s">
        <v>663</v>
      </c>
      <c r="AA138" s="5"/>
      <c r="AB138" s="5">
        <v>3494476</v>
      </c>
      <c r="AC138" s="5"/>
      <c r="AD138" s="5"/>
      <c r="AE138" s="5"/>
      <c r="AF138" s="5"/>
      <c r="AG138" s="5">
        <v>3494476</v>
      </c>
    </row>
    <row r="139" spans="9:33" x14ac:dyDescent="0.25">
      <c r="I139" s="27" t="s">
        <v>902</v>
      </c>
      <c r="J139" s="27" t="s">
        <v>56</v>
      </c>
      <c r="K139" t="s">
        <v>1711</v>
      </c>
      <c r="L139" s="26"/>
      <c r="M139" s="5">
        <v>2781400</v>
      </c>
      <c r="N139" s="5">
        <v>2781400</v>
      </c>
      <c r="O139" s="5"/>
      <c r="P139" s="5"/>
      <c r="Q139" s="5"/>
      <c r="R139" s="5">
        <v>5562800</v>
      </c>
      <c r="Z139" s="4" t="s">
        <v>709</v>
      </c>
      <c r="AA139" s="5"/>
      <c r="AB139" s="5"/>
      <c r="AC139" s="5"/>
      <c r="AD139" s="5"/>
      <c r="AE139" s="5"/>
      <c r="AF139" s="5">
        <v>576324.75</v>
      </c>
      <c r="AG139" s="5">
        <v>576324.75</v>
      </c>
    </row>
    <row r="140" spans="9:33" x14ac:dyDescent="0.25">
      <c r="I140" s="27" t="s">
        <v>902</v>
      </c>
      <c r="J140" s="27" t="s">
        <v>56</v>
      </c>
      <c r="K140" t="s">
        <v>2510</v>
      </c>
      <c r="L140" s="26"/>
      <c r="M140" s="5"/>
      <c r="N140" s="5">
        <v>20000000</v>
      </c>
      <c r="O140" s="5">
        <v>-20000000</v>
      </c>
      <c r="P140" s="5"/>
      <c r="Q140" s="5"/>
      <c r="R140" s="5">
        <v>0</v>
      </c>
      <c r="Z140" s="4" t="s">
        <v>299</v>
      </c>
      <c r="AA140" s="5"/>
      <c r="AB140" s="5"/>
      <c r="AC140" s="5">
        <v>1095723</v>
      </c>
      <c r="AD140" s="5"/>
      <c r="AE140" s="5"/>
      <c r="AF140" s="5"/>
      <c r="AG140" s="5">
        <v>1095723</v>
      </c>
    </row>
    <row r="141" spans="9:33" x14ac:dyDescent="0.25">
      <c r="I141" s="27" t="s">
        <v>902</v>
      </c>
      <c r="J141" s="27" t="s">
        <v>56</v>
      </c>
      <c r="K141" t="s">
        <v>2332</v>
      </c>
      <c r="L141" s="26">
        <v>1506456</v>
      </c>
      <c r="M141" s="5"/>
      <c r="N141" s="5"/>
      <c r="O141" s="5"/>
      <c r="P141" s="5"/>
      <c r="Q141" s="5"/>
      <c r="R141" s="5">
        <v>1506456</v>
      </c>
      <c r="Z141" s="4" t="s">
        <v>541</v>
      </c>
      <c r="AA141" s="5">
        <v>1254215</v>
      </c>
      <c r="AB141" s="5">
        <v>0</v>
      </c>
      <c r="AC141" s="5"/>
      <c r="AD141" s="5">
        <v>2242363</v>
      </c>
      <c r="AE141" s="5"/>
      <c r="AF141" s="5"/>
      <c r="AG141" s="5">
        <v>3496578</v>
      </c>
    </row>
    <row r="142" spans="9:33" x14ac:dyDescent="0.25">
      <c r="I142" s="27" t="s">
        <v>902</v>
      </c>
      <c r="J142" s="27" t="s">
        <v>56</v>
      </c>
      <c r="K142" t="s">
        <v>4711</v>
      </c>
      <c r="L142" s="26"/>
      <c r="M142" s="5">
        <v>2576833</v>
      </c>
      <c r="N142" s="5">
        <v>2576833</v>
      </c>
      <c r="O142" s="5"/>
      <c r="P142" s="5"/>
      <c r="Q142" s="5"/>
      <c r="R142" s="5">
        <v>5153666</v>
      </c>
      <c r="Z142" s="4" t="s">
        <v>2466</v>
      </c>
      <c r="AA142" s="5">
        <v>13904703</v>
      </c>
      <c r="AB142" s="5"/>
      <c r="AC142" s="5"/>
      <c r="AD142" s="5"/>
      <c r="AE142" s="5"/>
      <c r="AF142" s="5"/>
      <c r="AG142" s="5">
        <v>13904703</v>
      </c>
    </row>
    <row r="143" spans="9:33" x14ac:dyDescent="0.25">
      <c r="I143" s="27" t="s">
        <v>902</v>
      </c>
      <c r="J143" s="27" t="s">
        <v>56</v>
      </c>
      <c r="K143" t="s">
        <v>2470</v>
      </c>
      <c r="L143" s="26"/>
      <c r="M143" s="5">
        <v>1982179</v>
      </c>
      <c r="N143" s="5">
        <v>1982179</v>
      </c>
      <c r="O143" s="5"/>
      <c r="P143" s="5"/>
      <c r="Q143" s="5"/>
      <c r="R143" s="5">
        <v>3964358</v>
      </c>
      <c r="Z143" s="4" t="s">
        <v>710</v>
      </c>
      <c r="AA143" s="5"/>
      <c r="AB143" s="5">
        <v>399706.3</v>
      </c>
      <c r="AC143" s="5"/>
      <c r="AD143" s="5"/>
      <c r="AE143" s="5">
        <v>812202.2</v>
      </c>
      <c r="AF143" s="5"/>
      <c r="AG143" s="5">
        <v>1211908.5</v>
      </c>
    </row>
    <row r="144" spans="9:33" x14ac:dyDescent="0.25">
      <c r="I144" s="27" t="s">
        <v>902</v>
      </c>
      <c r="J144" s="27" t="s">
        <v>56</v>
      </c>
      <c r="K144" t="s">
        <v>2454</v>
      </c>
      <c r="L144" s="26"/>
      <c r="M144" s="5">
        <v>2061466</v>
      </c>
      <c r="N144" s="5">
        <v>2061466</v>
      </c>
      <c r="O144" s="5"/>
      <c r="P144" s="5"/>
      <c r="Q144" s="5"/>
      <c r="R144" s="5">
        <v>4122932</v>
      </c>
      <c r="Z144" s="4" t="s">
        <v>556</v>
      </c>
      <c r="AA144" s="5">
        <v>5792771</v>
      </c>
      <c r="AB144" s="5">
        <v>0</v>
      </c>
      <c r="AC144" s="5">
        <v>0</v>
      </c>
      <c r="AD144" s="5">
        <v>0</v>
      </c>
      <c r="AE144" s="5"/>
      <c r="AF144" s="5"/>
      <c r="AG144" s="5">
        <v>5792771</v>
      </c>
    </row>
    <row r="145" spans="9:33" x14ac:dyDescent="0.25">
      <c r="I145" s="27" t="s">
        <v>902</v>
      </c>
      <c r="J145" s="27" t="s">
        <v>56</v>
      </c>
      <c r="K145" t="s">
        <v>2478</v>
      </c>
      <c r="L145" s="26"/>
      <c r="M145" s="5">
        <v>2775051</v>
      </c>
      <c r="N145" s="5">
        <v>2775051</v>
      </c>
      <c r="O145" s="5"/>
      <c r="P145" s="5">
        <v>634297</v>
      </c>
      <c r="Q145" s="5">
        <v>634297</v>
      </c>
      <c r="R145" s="5">
        <v>6818696</v>
      </c>
      <c r="Z145" s="4" t="s">
        <v>530</v>
      </c>
      <c r="AA145" s="5">
        <v>4484688</v>
      </c>
      <c r="AB145" s="5">
        <v>298982</v>
      </c>
      <c r="AC145" s="5">
        <v>1195928</v>
      </c>
      <c r="AD145" s="5">
        <v>597964</v>
      </c>
      <c r="AE145" s="5">
        <v>0</v>
      </c>
      <c r="AF145" s="5"/>
      <c r="AG145" s="5">
        <v>6577562</v>
      </c>
    </row>
    <row r="146" spans="9:33" x14ac:dyDescent="0.25">
      <c r="I146" s="27" t="s">
        <v>902</v>
      </c>
      <c r="J146" s="27" t="s">
        <v>56</v>
      </c>
      <c r="K146" t="s">
        <v>4712</v>
      </c>
      <c r="L146" s="26"/>
      <c r="M146" s="5">
        <v>2576833</v>
      </c>
      <c r="N146" s="5">
        <v>2576833</v>
      </c>
      <c r="O146" s="5"/>
      <c r="P146" s="5"/>
      <c r="Q146" s="5"/>
      <c r="R146" s="5">
        <v>5153666</v>
      </c>
      <c r="Z146" s="4" t="s">
        <v>588</v>
      </c>
      <c r="AA146" s="5">
        <v>68696786</v>
      </c>
      <c r="AB146" s="5">
        <v>76006175</v>
      </c>
      <c r="AC146" s="5">
        <v>64881707</v>
      </c>
      <c r="AD146" s="5">
        <v>72243703</v>
      </c>
      <c r="AE146" s="5">
        <v>77980646</v>
      </c>
      <c r="AF146" s="5">
        <v>76006175</v>
      </c>
      <c r="AG146" s="5">
        <v>435815192</v>
      </c>
    </row>
    <row r="147" spans="9:33" x14ac:dyDescent="0.25">
      <c r="I147" s="27" t="s">
        <v>902</v>
      </c>
      <c r="J147" s="27" t="s">
        <v>56</v>
      </c>
      <c r="K147" t="s">
        <v>2238</v>
      </c>
      <c r="L147" s="26"/>
      <c r="M147" s="5"/>
      <c r="N147" s="5">
        <v>127886650</v>
      </c>
      <c r="O147" s="5">
        <v>67243660</v>
      </c>
      <c r="P147" s="5">
        <v>67713670</v>
      </c>
      <c r="Q147" s="5"/>
      <c r="R147" s="5">
        <v>262843980</v>
      </c>
      <c r="Z147" s="4" t="s">
        <v>278</v>
      </c>
      <c r="AA147" s="5"/>
      <c r="AB147" s="5"/>
      <c r="AC147" s="5"/>
      <c r="AD147" s="5"/>
      <c r="AE147" s="5"/>
      <c r="AF147" s="5">
        <v>713904</v>
      </c>
      <c r="AG147" s="5">
        <v>713904</v>
      </c>
    </row>
    <row r="148" spans="9:33" x14ac:dyDescent="0.25">
      <c r="I148" s="27" t="s">
        <v>902</v>
      </c>
      <c r="J148" s="27" t="s">
        <v>56</v>
      </c>
      <c r="K148" t="s">
        <v>2480</v>
      </c>
      <c r="L148" s="26"/>
      <c r="M148" s="5">
        <v>2775052</v>
      </c>
      <c r="N148" s="5">
        <v>3409350</v>
      </c>
      <c r="O148" s="5">
        <v>634298</v>
      </c>
      <c r="P148" s="5">
        <v>634298</v>
      </c>
      <c r="Q148" s="5">
        <v>951447</v>
      </c>
      <c r="R148" s="5">
        <v>8404445</v>
      </c>
      <c r="Z148" s="4" t="s">
        <v>564</v>
      </c>
      <c r="AA148" s="5">
        <v>1810044</v>
      </c>
      <c r="AB148" s="5">
        <v>603348</v>
      </c>
      <c r="AC148" s="5">
        <v>1206696</v>
      </c>
      <c r="AD148" s="5">
        <v>905022</v>
      </c>
      <c r="AE148" s="5">
        <v>905022</v>
      </c>
      <c r="AF148" s="5">
        <v>0</v>
      </c>
      <c r="AG148" s="5">
        <v>5430132</v>
      </c>
    </row>
    <row r="149" spans="9:33" x14ac:dyDescent="0.25">
      <c r="I149" s="27" t="s">
        <v>902</v>
      </c>
      <c r="J149" s="27" t="s">
        <v>56</v>
      </c>
      <c r="K149" t="s">
        <v>2531</v>
      </c>
      <c r="L149" s="26">
        <v>1271415</v>
      </c>
      <c r="M149" s="5"/>
      <c r="N149" s="5"/>
      <c r="O149" s="5"/>
      <c r="P149" s="5"/>
      <c r="Q149" s="5"/>
      <c r="R149" s="5">
        <v>1271415</v>
      </c>
      <c r="Z149" s="4" t="s">
        <v>560</v>
      </c>
      <c r="AA149" s="5">
        <v>1222060</v>
      </c>
      <c r="AB149" s="5">
        <v>733236</v>
      </c>
      <c r="AC149" s="5">
        <v>2444121</v>
      </c>
      <c r="AD149" s="5">
        <v>1955297</v>
      </c>
      <c r="AE149" s="5">
        <v>0</v>
      </c>
      <c r="AF149" s="5">
        <v>0</v>
      </c>
      <c r="AG149" s="5">
        <v>6354714</v>
      </c>
    </row>
    <row r="150" spans="9:33" x14ac:dyDescent="0.25">
      <c r="I150" s="27" t="s">
        <v>902</v>
      </c>
      <c r="J150" s="27" t="s">
        <v>56</v>
      </c>
      <c r="K150" t="s">
        <v>2533</v>
      </c>
      <c r="L150" s="26">
        <v>1271415</v>
      </c>
      <c r="M150" s="5"/>
      <c r="N150" s="5"/>
      <c r="O150" s="5"/>
      <c r="P150" s="5"/>
      <c r="Q150" s="5"/>
      <c r="R150" s="5">
        <v>1271415</v>
      </c>
      <c r="Z150" s="4" t="s">
        <v>562</v>
      </c>
      <c r="AA150" s="5">
        <v>2444121</v>
      </c>
      <c r="AB150" s="5">
        <v>244412</v>
      </c>
      <c r="AC150" s="5">
        <v>0</v>
      </c>
      <c r="AD150" s="5"/>
      <c r="AE150" s="5"/>
      <c r="AF150" s="5">
        <v>2041267</v>
      </c>
      <c r="AG150" s="5">
        <v>4729800</v>
      </c>
    </row>
    <row r="151" spans="9:33" x14ac:dyDescent="0.25">
      <c r="I151" s="27" t="s">
        <v>902</v>
      </c>
      <c r="J151" s="27" t="s">
        <v>56</v>
      </c>
      <c r="K151" t="s">
        <v>4713</v>
      </c>
      <c r="L151" s="26"/>
      <c r="M151" s="5">
        <v>-5388206</v>
      </c>
      <c r="N151" s="5">
        <v>5388206</v>
      </c>
      <c r="O151" s="5"/>
      <c r="P151" s="5"/>
      <c r="Q151" s="5"/>
      <c r="R151" s="5">
        <v>0</v>
      </c>
      <c r="Z151" s="4" t="s">
        <v>558</v>
      </c>
      <c r="AA151" s="5">
        <v>3384180</v>
      </c>
      <c r="AB151" s="5">
        <v>1128060</v>
      </c>
      <c r="AC151" s="5">
        <v>1692090</v>
      </c>
      <c r="AD151" s="5">
        <v>1128060</v>
      </c>
      <c r="AE151" s="5">
        <v>1692090</v>
      </c>
      <c r="AF151" s="5">
        <v>0</v>
      </c>
      <c r="AG151" s="5">
        <v>9024480</v>
      </c>
    </row>
    <row r="152" spans="9:33" x14ac:dyDescent="0.25">
      <c r="I152" s="27" t="s">
        <v>902</v>
      </c>
      <c r="J152" s="27" t="s">
        <v>56</v>
      </c>
      <c r="K152" t="s">
        <v>1218</v>
      </c>
      <c r="L152" s="26"/>
      <c r="M152" s="5">
        <v>8509908</v>
      </c>
      <c r="N152" s="5"/>
      <c r="O152" s="5"/>
      <c r="P152" s="5"/>
      <c r="Q152" s="5"/>
      <c r="R152" s="5">
        <v>8509908</v>
      </c>
      <c r="Z152" s="4" t="s">
        <v>1677</v>
      </c>
      <c r="AA152" s="5"/>
      <c r="AB152" s="5"/>
      <c r="AC152" s="5"/>
      <c r="AD152" s="5">
        <v>13725180</v>
      </c>
      <c r="AE152" s="5"/>
      <c r="AF152" s="5"/>
      <c r="AG152" s="5">
        <v>13725180</v>
      </c>
    </row>
    <row r="153" spans="9:33" x14ac:dyDescent="0.25">
      <c r="I153" s="27" t="s">
        <v>902</v>
      </c>
      <c r="J153" s="27" t="s">
        <v>56</v>
      </c>
      <c r="K153" t="s">
        <v>1077</v>
      </c>
      <c r="L153" s="26">
        <v>1534685</v>
      </c>
      <c r="M153" s="5">
        <v>2685694</v>
      </c>
      <c r="N153" s="5">
        <v>613874</v>
      </c>
      <c r="O153" s="5">
        <v>920811</v>
      </c>
      <c r="P153" s="5">
        <v>1227746</v>
      </c>
      <c r="Q153" s="5">
        <v>920810</v>
      </c>
      <c r="R153" s="5">
        <v>7903620</v>
      </c>
      <c r="Z153" s="4" t="s">
        <v>1615</v>
      </c>
      <c r="AA153" s="5"/>
      <c r="AB153" s="5"/>
      <c r="AC153" s="5"/>
      <c r="AD153" s="5"/>
      <c r="AE153" s="5"/>
      <c r="AF153" s="5">
        <v>4736909</v>
      </c>
      <c r="AG153" s="5">
        <v>4736909</v>
      </c>
    </row>
    <row r="154" spans="9:33" x14ac:dyDescent="0.25">
      <c r="I154" s="27" t="s">
        <v>902</v>
      </c>
      <c r="J154" s="27" t="s">
        <v>56</v>
      </c>
      <c r="K154" t="s">
        <v>1217</v>
      </c>
      <c r="L154" s="26">
        <v>15550724</v>
      </c>
      <c r="M154" s="5"/>
      <c r="N154" s="5"/>
      <c r="O154" s="5"/>
      <c r="P154" s="5"/>
      <c r="Q154" s="5">
        <v>15550724</v>
      </c>
      <c r="R154" s="5">
        <v>31101448</v>
      </c>
      <c r="Z154" s="4" t="s">
        <v>2441</v>
      </c>
      <c r="AA154" s="5">
        <v>7804277</v>
      </c>
      <c r="AB154" s="5">
        <v>8280000</v>
      </c>
      <c r="AC154" s="5">
        <v>8280000</v>
      </c>
      <c r="AD154" s="5">
        <v>0</v>
      </c>
      <c r="AE154" s="5"/>
      <c r="AF154" s="5">
        <v>9861536</v>
      </c>
      <c r="AG154" s="5">
        <v>34225813</v>
      </c>
    </row>
    <row r="155" spans="9:33" x14ac:dyDescent="0.25">
      <c r="I155" s="27" t="s">
        <v>902</v>
      </c>
      <c r="J155" s="27" t="s">
        <v>56</v>
      </c>
      <c r="K155" t="s">
        <v>1072</v>
      </c>
      <c r="L155" s="26">
        <v>1254216</v>
      </c>
      <c r="M155" s="5">
        <v>3100683</v>
      </c>
      <c r="N155" s="5">
        <v>940662</v>
      </c>
      <c r="O155" s="5">
        <v>1254216</v>
      </c>
      <c r="P155" s="5">
        <v>1254216</v>
      </c>
      <c r="Q155" s="5">
        <v>940662</v>
      </c>
      <c r="R155" s="5">
        <v>8744655</v>
      </c>
      <c r="Z155" s="4" t="s">
        <v>1415</v>
      </c>
      <c r="AA155" s="5">
        <v>627768</v>
      </c>
      <c r="AB155" s="5">
        <v>3373822</v>
      </c>
      <c r="AC155" s="5">
        <v>627688</v>
      </c>
      <c r="AD155" s="5">
        <v>627688</v>
      </c>
      <c r="AE155" s="5">
        <v>627688</v>
      </c>
      <c r="AF155" s="5">
        <v>0</v>
      </c>
      <c r="AG155" s="5">
        <v>5884654</v>
      </c>
    </row>
    <row r="156" spans="9:33" x14ac:dyDescent="0.25">
      <c r="I156" s="27" t="s">
        <v>902</v>
      </c>
      <c r="J156" s="27" t="s">
        <v>56</v>
      </c>
      <c r="K156" t="s">
        <v>1074</v>
      </c>
      <c r="L156" s="26">
        <v>1254214</v>
      </c>
      <c r="M156" s="5">
        <v>627108</v>
      </c>
      <c r="N156" s="5">
        <v>4232975</v>
      </c>
      <c r="O156" s="5"/>
      <c r="P156" s="5"/>
      <c r="Q156" s="5"/>
      <c r="R156" s="5">
        <v>6114297</v>
      </c>
      <c r="Z156" s="4" t="s">
        <v>1413</v>
      </c>
      <c r="AA156" s="5">
        <v>5099960</v>
      </c>
      <c r="AB156" s="5">
        <v>2667673</v>
      </c>
      <c r="AC156" s="5">
        <v>2039984</v>
      </c>
      <c r="AD156" s="5">
        <v>2039984</v>
      </c>
      <c r="AE156" s="5">
        <v>2039984</v>
      </c>
      <c r="AF156" s="5">
        <v>0</v>
      </c>
      <c r="AG156" s="5">
        <v>13887585</v>
      </c>
    </row>
    <row r="157" spans="9:33" x14ac:dyDescent="0.25">
      <c r="I157" s="27" t="s">
        <v>902</v>
      </c>
      <c r="J157" s="27" t="s">
        <v>56</v>
      </c>
      <c r="K157" t="s">
        <v>1451</v>
      </c>
      <c r="L157" s="26">
        <v>43832095</v>
      </c>
      <c r="M157" s="5"/>
      <c r="N157" s="5"/>
      <c r="O157" s="5"/>
      <c r="P157" s="5"/>
      <c r="Q157" s="5"/>
      <c r="R157" s="5">
        <v>43832095</v>
      </c>
      <c r="Z157" s="4" t="s">
        <v>1563</v>
      </c>
      <c r="AA157" s="5">
        <v>1254215</v>
      </c>
      <c r="AB157" s="5">
        <v>3370702</v>
      </c>
      <c r="AC157" s="5">
        <v>940662</v>
      </c>
      <c r="AD157" s="5">
        <v>940662</v>
      </c>
      <c r="AE157" s="5">
        <v>627108</v>
      </c>
      <c r="AF157" s="5">
        <v>0</v>
      </c>
      <c r="AG157" s="5">
        <v>7133349</v>
      </c>
    </row>
    <row r="158" spans="9:33" x14ac:dyDescent="0.25">
      <c r="I158" s="27" t="s">
        <v>902</v>
      </c>
      <c r="J158" s="27" t="s">
        <v>56</v>
      </c>
      <c r="K158" t="s">
        <v>1076</v>
      </c>
      <c r="L158" s="26"/>
      <c r="M158" s="5">
        <v>979855</v>
      </c>
      <c r="N158" s="5"/>
      <c r="O158" s="5"/>
      <c r="P158" s="5"/>
      <c r="Q158" s="5"/>
      <c r="R158" s="5">
        <v>979855</v>
      </c>
      <c r="Z158" s="4" t="s">
        <v>1340</v>
      </c>
      <c r="AA158" s="5">
        <v>0</v>
      </c>
      <c r="AB158" s="5"/>
      <c r="AC158" s="5"/>
      <c r="AD158" s="5"/>
      <c r="AE158" s="5"/>
      <c r="AF158" s="5">
        <v>25784070</v>
      </c>
      <c r="AG158" s="5">
        <v>25784070</v>
      </c>
    </row>
    <row r="159" spans="9:33" x14ac:dyDescent="0.25">
      <c r="I159" s="27" t="s">
        <v>902</v>
      </c>
      <c r="J159" s="27" t="s">
        <v>56</v>
      </c>
      <c r="K159" t="s">
        <v>1071</v>
      </c>
      <c r="L159" s="26">
        <v>1254196</v>
      </c>
      <c r="M159" s="5">
        <v>3370683</v>
      </c>
      <c r="N159" s="5">
        <v>1254376</v>
      </c>
      <c r="O159" s="5">
        <v>940632</v>
      </c>
      <c r="P159" s="5">
        <v>1567970</v>
      </c>
      <c r="Q159" s="5"/>
      <c r="R159" s="5">
        <v>8387857</v>
      </c>
      <c r="Z159" s="4" t="s">
        <v>1616</v>
      </c>
      <c r="AA159" s="5"/>
      <c r="AB159" s="5"/>
      <c r="AC159" s="5"/>
      <c r="AD159" s="5"/>
      <c r="AE159" s="5">
        <v>406101.1</v>
      </c>
      <c r="AF159" s="5">
        <v>3303587</v>
      </c>
      <c r="AG159" s="5">
        <v>3709688.1</v>
      </c>
    </row>
    <row r="160" spans="9:33" x14ac:dyDescent="0.25">
      <c r="I160" s="27" t="s">
        <v>902</v>
      </c>
      <c r="J160" s="27" t="s">
        <v>56</v>
      </c>
      <c r="K160" t="s">
        <v>1407</v>
      </c>
      <c r="L160" s="26">
        <v>3177306</v>
      </c>
      <c r="M160" s="5"/>
      <c r="N160" s="5"/>
      <c r="O160" s="5"/>
      <c r="P160" s="5"/>
      <c r="Q160" s="5"/>
      <c r="R160" s="5">
        <v>3177306</v>
      </c>
      <c r="Z160" s="4" t="s">
        <v>1753</v>
      </c>
      <c r="AA160" s="5"/>
      <c r="AB160" s="5"/>
      <c r="AC160" s="5"/>
      <c r="AD160" s="5"/>
      <c r="AE160" s="5"/>
      <c r="AF160" s="5">
        <v>3532499</v>
      </c>
      <c r="AG160" s="5">
        <v>3532499</v>
      </c>
    </row>
    <row r="161" spans="9:33" x14ac:dyDescent="0.25">
      <c r="I161" s="27" t="s">
        <v>902</v>
      </c>
      <c r="J161" s="27" t="s">
        <v>56</v>
      </c>
      <c r="K161" t="s">
        <v>1274</v>
      </c>
      <c r="L161" s="26"/>
      <c r="M161" s="5"/>
      <c r="N161" s="5"/>
      <c r="O161" s="5"/>
      <c r="P161" s="5"/>
      <c r="Q161" s="5">
        <v>2729373</v>
      </c>
      <c r="R161" s="5">
        <v>2729373</v>
      </c>
      <c r="Z161" s="4" t="s">
        <v>2508</v>
      </c>
      <c r="AA161" s="5"/>
      <c r="AB161" s="5"/>
      <c r="AC161" s="5"/>
      <c r="AD161" s="5">
        <v>16248681</v>
      </c>
      <c r="AE161" s="5"/>
      <c r="AF161" s="5">
        <v>26656037</v>
      </c>
      <c r="AG161" s="5">
        <v>42904718</v>
      </c>
    </row>
    <row r="162" spans="9:33" x14ac:dyDescent="0.25">
      <c r="I162" s="27" t="s">
        <v>902</v>
      </c>
      <c r="J162" s="27" t="s">
        <v>56</v>
      </c>
      <c r="K162" t="s">
        <v>1272</v>
      </c>
      <c r="L162" s="26">
        <v>1175826</v>
      </c>
      <c r="M162" s="5">
        <v>5095247</v>
      </c>
      <c r="N162" s="5">
        <v>1763739</v>
      </c>
      <c r="O162" s="5">
        <v>1763739</v>
      </c>
      <c r="P162" s="5">
        <v>2351652</v>
      </c>
      <c r="Q162" s="5">
        <v>1763739</v>
      </c>
      <c r="R162" s="5">
        <v>13913942</v>
      </c>
      <c r="Z162" s="4" t="s">
        <v>1489</v>
      </c>
      <c r="AA162" s="5">
        <v>1254216</v>
      </c>
      <c r="AB162" s="5">
        <v>5526384</v>
      </c>
      <c r="AC162" s="5">
        <v>940662</v>
      </c>
      <c r="AD162" s="5">
        <v>627108</v>
      </c>
      <c r="AE162" s="5">
        <v>1254216</v>
      </c>
      <c r="AF162" s="5">
        <v>0</v>
      </c>
      <c r="AG162" s="5">
        <v>9602586</v>
      </c>
    </row>
    <row r="163" spans="9:33" x14ac:dyDescent="0.25">
      <c r="I163" s="27" t="s">
        <v>902</v>
      </c>
      <c r="J163" s="27" t="s">
        <v>56</v>
      </c>
      <c r="K163" t="s">
        <v>714</v>
      </c>
      <c r="L163" s="26">
        <v>1842809</v>
      </c>
      <c r="M163" s="5"/>
      <c r="N163" s="5">
        <v>614270</v>
      </c>
      <c r="O163" s="5">
        <v>1228540</v>
      </c>
      <c r="P163" s="5">
        <v>307135</v>
      </c>
      <c r="Q163" s="5">
        <v>614270</v>
      </c>
      <c r="R163" s="5">
        <v>4607024</v>
      </c>
      <c r="Z163" s="4" t="s">
        <v>1491</v>
      </c>
      <c r="AA163" s="5">
        <v>2754199</v>
      </c>
      <c r="AB163" s="5">
        <v>7054959</v>
      </c>
      <c r="AC163" s="5">
        <v>3527478</v>
      </c>
      <c r="AD163" s="5"/>
      <c r="AE163" s="5">
        <v>3527478</v>
      </c>
      <c r="AF163" s="5">
        <v>0</v>
      </c>
      <c r="AG163" s="5">
        <v>16864114</v>
      </c>
    </row>
    <row r="164" spans="9:33" x14ac:dyDescent="0.25">
      <c r="I164" s="27" t="s">
        <v>902</v>
      </c>
      <c r="J164" s="27" t="s">
        <v>56</v>
      </c>
      <c r="K164" t="s">
        <v>2488</v>
      </c>
      <c r="L164" s="26"/>
      <c r="M164" s="5"/>
      <c r="N164" s="5"/>
      <c r="O164" s="5"/>
      <c r="P164" s="5"/>
      <c r="Q164" s="5">
        <v>2857422</v>
      </c>
      <c r="R164" s="5">
        <v>2857422</v>
      </c>
      <c r="Z164" s="4" t="s">
        <v>711</v>
      </c>
      <c r="AA164" s="5"/>
      <c r="AB164" s="5"/>
      <c r="AC164" s="5"/>
      <c r="AD164" s="5">
        <v>7681344</v>
      </c>
      <c r="AE164" s="5"/>
      <c r="AF164" s="5"/>
      <c r="AG164" s="5">
        <v>7681344</v>
      </c>
    </row>
    <row r="165" spans="9:33" x14ac:dyDescent="0.25">
      <c r="I165" s="27" t="s">
        <v>902</v>
      </c>
      <c r="J165" s="27" t="s">
        <v>56</v>
      </c>
      <c r="K165" t="s">
        <v>2514</v>
      </c>
      <c r="L165" s="26"/>
      <c r="M165" s="5">
        <v>2784947</v>
      </c>
      <c r="N165" s="5"/>
      <c r="O165" s="5"/>
      <c r="P165" s="5"/>
      <c r="Q165" s="5"/>
      <c r="R165" s="5">
        <v>2784947</v>
      </c>
      <c r="Z165" s="4" t="s">
        <v>6449</v>
      </c>
      <c r="AA165" s="5"/>
      <c r="AB165" s="5"/>
      <c r="AC165" s="5">
        <v>5179423.5999999996</v>
      </c>
      <c r="AD165" s="5"/>
      <c r="AE165" s="5"/>
      <c r="AF165" s="5"/>
      <c r="AG165" s="5">
        <v>5179423.5999999996</v>
      </c>
    </row>
    <row r="166" spans="9:33" x14ac:dyDescent="0.25">
      <c r="I166" s="27" t="s">
        <v>902</v>
      </c>
      <c r="J166" s="27" t="s">
        <v>56</v>
      </c>
      <c r="K166" t="s">
        <v>2474</v>
      </c>
      <c r="L166" s="26"/>
      <c r="M166" s="5"/>
      <c r="N166" s="5"/>
      <c r="O166" s="5"/>
      <c r="P166" s="5">
        <v>4740508</v>
      </c>
      <c r="Q166" s="5">
        <v>3776346</v>
      </c>
      <c r="R166" s="5">
        <v>8516854</v>
      </c>
      <c r="Z166" s="4" t="s">
        <v>1567</v>
      </c>
      <c r="AA166" s="5"/>
      <c r="AB166" s="5">
        <v>2740404</v>
      </c>
      <c r="AC166" s="5">
        <v>2775052</v>
      </c>
      <c r="AD166" s="5"/>
      <c r="AE166" s="5"/>
      <c r="AF166" s="5"/>
      <c r="AG166" s="5">
        <v>5515456</v>
      </c>
    </row>
    <row r="167" spans="9:33" x14ac:dyDescent="0.25">
      <c r="I167" s="27" t="s">
        <v>902</v>
      </c>
      <c r="J167" s="27" t="s">
        <v>56</v>
      </c>
      <c r="K167" t="s">
        <v>2476</v>
      </c>
      <c r="L167" s="26"/>
      <c r="M167" s="5"/>
      <c r="N167" s="5"/>
      <c r="O167" s="5"/>
      <c r="P167" s="5">
        <v>4097692</v>
      </c>
      <c r="Q167" s="5">
        <v>321388</v>
      </c>
      <c r="R167" s="5">
        <v>4419080</v>
      </c>
      <c r="Z167" s="4" t="s">
        <v>712</v>
      </c>
      <c r="AA167" s="5"/>
      <c r="AB167" s="5"/>
      <c r="AC167" s="5"/>
      <c r="AD167" s="5">
        <v>1459484</v>
      </c>
      <c r="AE167" s="5">
        <v>1709639</v>
      </c>
      <c r="AF167" s="5">
        <v>626029</v>
      </c>
      <c r="AG167" s="5">
        <v>3795152</v>
      </c>
    </row>
    <row r="168" spans="9:33" x14ac:dyDescent="0.25">
      <c r="I168" s="27" t="s">
        <v>902</v>
      </c>
      <c r="J168" s="27" t="s">
        <v>56</v>
      </c>
      <c r="K168" t="s">
        <v>2472</v>
      </c>
      <c r="L168" s="26"/>
      <c r="M168" s="5"/>
      <c r="N168" s="5"/>
      <c r="O168" s="5"/>
      <c r="P168" s="5">
        <v>6467929</v>
      </c>
      <c r="Q168" s="5"/>
      <c r="R168" s="5">
        <v>6467929</v>
      </c>
      <c r="Z168" s="4" t="s">
        <v>2331</v>
      </c>
      <c r="AA168" s="5">
        <v>6311659</v>
      </c>
      <c r="AB168" s="5"/>
      <c r="AC168" s="5"/>
      <c r="AD168" s="5"/>
      <c r="AE168" s="5"/>
      <c r="AF168" s="5"/>
      <c r="AG168" s="5">
        <v>6311659</v>
      </c>
    </row>
    <row r="169" spans="9:33" x14ac:dyDescent="0.25">
      <c r="I169" s="27" t="s">
        <v>902</v>
      </c>
      <c r="J169" s="27" t="s">
        <v>56</v>
      </c>
      <c r="K169" t="s">
        <v>6444</v>
      </c>
      <c r="L169" s="26"/>
      <c r="M169" s="5"/>
      <c r="N169" s="5"/>
      <c r="O169" s="5">
        <v>638949</v>
      </c>
      <c r="P169" s="5"/>
      <c r="Q169" s="5"/>
      <c r="R169" s="5">
        <v>638949</v>
      </c>
      <c r="Z169" s="4" t="s">
        <v>713</v>
      </c>
      <c r="AA169" s="5">
        <v>2148557</v>
      </c>
      <c r="AB169" s="5"/>
      <c r="AC169" s="5">
        <v>920811</v>
      </c>
      <c r="AD169" s="5">
        <v>920811</v>
      </c>
      <c r="AE169" s="5">
        <v>603348</v>
      </c>
      <c r="AF169" s="5"/>
      <c r="AG169" s="5">
        <v>4593527</v>
      </c>
    </row>
    <row r="170" spans="9:33" x14ac:dyDescent="0.25">
      <c r="I170" s="27" t="s">
        <v>902</v>
      </c>
      <c r="J170" s="27" t="s">
        <v>56</v>
      </c>
      <c r="K170" t="s">
        <v>10049</v>
      </c>
      <c r="L170" s="26"/>
      <c r="M170" s="5"/>
      <c r="N170" s="5"/>
      <c r="O170" s="5"/>
      <c r="P170" s="5">
        <v>4059380</v>
      </c>
      <c r="Q170" s="5">
        <v>3740919</v>
      </c>
      <c r="R170" s="5">
        <v>7800299</v>
      </c>
      <c r="Z170" s="4" t="s">
        <v>1672</v>
      </c>
      <c r="AA170" s="5"/>
      <c r="AB170" s="5"/>
      <c r="AC170" s="5"/>
      <c r="AD170" s="5"/>
      <c r="AE170" s="5"/>
      <c r="AF170" s="5">
        <v>3948565</v>
      </c>
      <c r="AG170" s="5">
        <v>3948565</v>
      </c>
    </row>
    <row r="171" spans="9:33" x14ac:dyDescent="0.25">
      <c r="I171" s="27" t="s">
        <v>902</v>
      </c>
      <c r="J171" s="27" t="s">
        <v>56</v>
      </c>
      <c r="K171" t="s">
        <v>6445</v>
      </c>
      <c r="L171" s="26"/>
      <c r="M171" s="5"/>
      <c r="N171" s="5"/>
      <c r="O171" s="5">
        <v>5378632</v>
      </c>
      <c r="P171" s="5"/>
      <c r="Q171" s="5"/>
      <c r="R171" s="5">
        <v>5378632</v>
      </c>
      <c r="Z171" s="4" t="s">
        <v>1709</v>
      </c>
      <c r="AA171" s="5"/>
      <c r="AB171" s="5"/>
      <c r="AC171" s="5"/>
      <c r="AD171" s="5"/>
      <c r="AE171" s="5"/>
      <c r="AF171" s="5">
        <v>789713</v>
      </c>
      <c r="AG171" s="5">
        <v>789713</v>
      </c>
    </row>
    <row r="172" spans="9:33" x14ac:dyDescent="0.25">
      <c r="I172" s="27" t="s">
        <v>902</v>
      </c>
      <c r="J172" s="27" t="s">
        <v>56</v>
      </c>
      <c r="K172" t="s">
        <v>12085</v>
      </c>
      <c r="L172" s="26"/>
      <c r="M172" s="5"/>
      <c r="N172" s="5"/>
      <c r="O172" s="5"/>
      <c r="P172" s="5"/>
      <c r="Q172" s="5">
        <v>3876897</v>
      </c>
      <c r="R172" s="5">
        <v>3876897</v>
      </c>
      <c r="Z172" s="4" t="s">
        <v>1270</v>
      </c>
      <c r="AA172" s="5"/>
      <c r="AB172" s="5"/>
      <c r="AC172" s="5">
        <v>3984172</v>
      </c>
      <c r="AD172" s="5"/>
      <c r="AE172" s="5"/>
      <c r="AF172" s="5"/>
      <c r="AG172" s="5">
        <v>3984172</v>
      </c>
    </row>
    <row r="173" spans="9:33" x14ac:dyDescent="0.25">
      <c r="I173" s="27" t="s">
        <v>902</v>
      </c>
      <c r="J173" s="27" t="s">
        <v>56</v>
      </c>
      <c r="K173" t="s">
        <v>10551</v>
      </c>
      <c r="L173" s="26"/>
      <c r="M173" s="5"/>
      <c r="N173" s="5"/>
      <c r="O173" s="5"/>
      <c r="P173" s="5">
        <v>1593669</v>
      </c>
      <c r="Q173" s="5"/>
      <c r="R173" s="5">
        <v>1593669</v>
      </c>
      <c r="Z173" s="4" t="s">
        <v>1713</v>
      </c>
      <c r="AA173" s="5"/>
      <c r="AB173" s="5">
        <v>1986714</v>
      </c>
      <c r="AC173" s="5">
        <v>1986714</v>
      </c>
      <c r="AD173" s="5">
        <v>0</v>
      </c>
      <c r="AE173" s="5"/>
      <c r="AF173" s="5">
        <v>987141</v>
      </c>
      <c r="AG173" s="5">
        <v>4960569</v>
      </c>
    </row>
    <row r="174" spans="9:33" x14ac:dyDescent="0.25">
      <c r="I174" s="27" t="s">
        <v>902</v>
      </c>
      <c r="J174" s="27" t="s">
        <v>56</v>
      </c>
      <c r="K174" t="s">
        <v>2527</v>
      </c>
      <c r="L174" s="26">
        <v>397625</v>
      </c>
      <c r="M174" s="5"/>
      <c r="N174" s="5"/>
      <c r="O174" s="5"/>
      <c r="P174" s="5"/>
      <c r="Q174" s="5"/>
      <c r="R174" s="5">
        <v>397625</v>
      </c>
      <c r="Z174" s="4" t="s">
        <v>1711</v>
      </c>
      <c r="AA174" s="5"/>
      <c r="AB174" s="5">
        <v>2781400</v>
      </c>
      <c r="AC174" s="5">
        <v>2781400</v>
      </c>
      <c r="AD174" s="5"/>
      <c r="AE174" s="5"/>
      <c r="AF174" s="5">
        <v>740355.93</v>
      </c>
      <c r="AG174" s="5">
        <v>6303155.9299999997</v>
      </c>
    </row>
    <row r="175" spans="9:33" x14ac:dyDescent="0.25">
      <c r="I175" s="27" t="s">
        <v>902</v>
      </c>
      <c r="J175" s="27" t="s">
        <v>56</v>
      </c>
      <c r="K175" t="s">
        <v>6446</v>
      </c>
      <c r="L175" s="26"/>
      <c r="M175" s="5"/>
      <c r="N175" s="5"/>
      <c r="O175" s="5">
        <v>838065</v>
      </c>
      <c r="P175" s="5"/>
      <c r="Q175" s="5"/>
      <c r="R175" s="5">
        <v>838065</v>
      </c>
      <c r="Z175" s="4" t="s">
        <v>2510</v>
      </c>
      <c r="AA175" s="5">
        <v>16000000</v>
      </c>
      <c r="AB175" s="5">
        <v>24000000</v>
      </c>
      <c r="AC175" s="5"/>
      <c r="AD175" s="5"/>
      <c r="AE175" s="5"/>
      <c r="AF175" s="5"/>
      <c r="AG175" s="5">
        <v>40000000</v>
      </c>
    </row>
    <row r="176" spans="9:33" x14ac:dyDescent="0.25">
      <c r="I176" s="27" t="s">
        <v>902</v>
      </c>
      <c r="J176" s="27" t="s">
        <v>56</v>
      </c>
      <c r="K176" t="s">
        <v>6447</v>
      </c>
      <c r="L176" s="26"/>
      <c r="M176" s="5"/>
      <c r="N176" s="5">
        <v>1115568</v>
      </c>
      <c r="O176" s="5"/>
      <c r="P176" s="5"/>
      <c r="Q176" s="5"/>
      <c r="R176" s="5">
        <v>1115568</v>
      </c>
      <c r="Z176" s="4" t="s">
        <v>2482</v>
      </c>
      <c r="AA176" s="5"/>
      <c r="AB176" s="5"/>
      <c r="AC176" s="5"/>
      <c r="AD176" s="5"/>
      <c r="AE176" s="5"/>
      <c r="AF176" s="5">
        <v>8931250</v>
      </c>
      <c r="AG176" s="5">
        <v>8931250</v>
      </c>
    </row>
    <row r="177" spans="9:33" x14ac:dyDescent="0.25">
      <c r="I177" s="27" t="s">
        <v>902</v>
      </c>
      <c r="J177" s="27" t="s">
        <v>56</v>
      </c>
      <c r="K177" t="s">
        <v>2460</v>
      </c>
      <c r="L177" s="26"/>
      <c r="M177" s="5"/>
      <c r="N177" s="5">
        <v>13107234</v>
      </c>
      <c r="O177" s="5"/>
      <c r="P177" s="5"/>
      <c r="Q177" s="5"/>
      <c r="R177" s="5">
        <v>13107234</v>
      </c>
      <c r="Z177" s="4" t="s">
        <v>4711</v>
      </c>
      <c r="AA177" s="5">
        <v>858944</v>
      </c>
      <c r="AB177" s="5">
        <v>2576833</v>
      </c>
      <c r="AC177" s="5">
        <v>2576833</v>
      </c>
      <c r="AD177" s="5"/>
      <c r="AE177" s="5"/>
      <c r="AF177" s="5">
        <v>858944</v>
      </c>
      <c r="AG177" s="5">
        <v>6871554</v>
      </c>
    </row>
    <row r="178" spans="9:33" x14ac:dyDescent="0.25">
      <c r="I178" s="27" t="s">
        <v>902</v>
      </c>
      <c r="J178" s="27" t="s">
        <v>56</v>
      </c>
      <c r="K178" t="s">
        <v>12086</v>
      </c>
      <c r="L178" s="26"/>
      <c r="M178" s="5"/>
      <c r="N178" s="5"/>
      <c r="O178" s="5"/>
      <c r="P178" s="5"/>
      <c r="Q178" s="5">
        <v>816406</v>
      </c>
      <c r="R178" s="5">
        <v>816406</v>
      </c>
      <c r="Z178" s="4" t="s">
        <v>2470</v>
      </c>
      <c r="AA178" s="5"/>
      <c r="AB178" s="5">
        <v>1982179</v>
      </c>
      <c r="AC178" s="5">
        <v>1982179</v>
      </c>
      <c r="AD178" s="5">
        <v>0</v>
      </c>
      <c r="AE178" s="5">
        <v>2147364</v>
      </c>
      <c r="AF178" s="5">
        <v>0</v>
      </c>
      <c r="AG178" s="5">
        <v>6111722</v>
      </c>
    </row>
    <row r="179" spans="9:33" x14ac:dyDescent="0.25">
      <c r="I179" s="27" t="s">
        <v>902</v>
      </c>
      <c r="J179" s="27" t="s">
        <v>56</v>
      </c>
      <c r="K179" t="s">
        <v>10552</v>
      </c>
      <c r="L179" s="26"/>
      <c r="M179" s="5"/>
      <c r="N179" s="5"/>
      <c r="O179" s="5"/>
      <c r="P179" s="5">
        <v>3449064</v>
      </c>
      <c r="Q179" s="5">
        <v>3130603</v>
      </c>
      <c r="R179" s="5">
        <v>6579667</v>
      </c>
      <c r="Z179" s="4" t="s">
        <v>2454</v>
      </c>
      <c r="AA179" s="5"/>
      <c r="AB179" s="5">
        <v>3052557</v>
      </c>
      <c r="AC179" s="5">
        <v>2061466</v>
      </c>
      <c r="AD179" s="5">
        <v>0</v>
      </c>
      <c r="AE179" s="5"/>
      <c r="AF179" s="5">
        <v>991089.75</v>
      </c>
      <c r="AG179" s="5">
        <v>6105112.75</v>
      </c>
    </row>
    <row r="180" spans="9:33" x14ac:dyDescent="0.25">
      <c r="I180" s="27" t="s">
        <v>902</v>
      </c>
      <c r="J180" s="27" t="s">
        <v>56</v>
      </c>
      <c r="K180" t="s">
        <v>10051</v>
      </c>
      <c r="L180" s="26"/>
      <c r="M180" s="5"/>
      <c r="N180" s="5"/>
      <c r="O180" s="5"/>
      <c r="P180" s="5">
        <v>3615611</v>
      </c>
      <c r="Q180" s="5">
        <v>3615611</v>
      </c>
      <c r="R180" s="5">
        <v>7231222</v>
      </c>
      <c r="Z180" s="4" t="s">
        <v>2478</v>
      </c>
      <c r="AA180" s="5"/>
      <c r="AB180" s="5">
        <v>2775051</v>
      </c>
      <c r="AC180" s="5">
        <v>2775051</v>
      </c>
      <c r="AD180" s="5"/>
      <c r="AE180" s="5">
        <v>634298</v>
      </c>
      <c r="AF180" s="5">
        <v>660726</v>
      </c>
      <c r="AG180" s="5">
        <v>6845126</v>
      </c>
    </row>
    <row r="181" spans="9:33" x14ac:dyDescent="0.25">
      <c r="I181" s="27" t="s">
        <v>902</v>
      </c>
      <c r="J181" s="27" t="s">
        <v>56</v>
      </c>
      <c r="K181" t="s">
        <v>10553</v>
      </c>
      <c r="L181" s="26"/>
      <c r="M181" s="5"/>
      <c r="N181" s="5"/>
      <c r="O181" s="5"/>
      <c r="P181" s="5">
        <v>4780643</v>
      </c>
      <c r="Q181" s="5">
        <v>4780643</v>
      </c>
      <c r="R181" s="5">
        <v>9561286</v>
      </c>
      <c r="Z181" s="4" t="s">
        <v>4712</v>
      </c>
      <c r="AA181" s="5"/>
      <c r="AB181" s="5"/>
      <c r="AC181" s="5">
        <v>2576833</v>
      </c>
      <c r="AD181" s="5"/>
      <c r="AE181" s="5">
        <v>0</v>
      </c>
      <c r="AF181" s="5">
        <v>538492</v>
      </c>
      <c r="AG181" s="5">
        <v>3115325</v>
      </c>
    </row>
    <row r="182" spans="9:33" x14ac:dyDescent="0.25">
      <c r="I182" s="27" t="s">
        <v>902</v>
      </c>
      <c r="J182" s="27" t="s">
        <v>56</v>
      </c>
      <c r="K182" t="s">
        <v>12087</v>
      </c>
      <c r="L182" s="26"/>
      <c r="M182" s="5"/>
      <c r="N182" s="5"/>
      <c r="O182" s="5"/>
      <c r="P182" s="5"/>
      <c r="Q182" s="5">
        <v>2449219</v>
      </c>
      <c r="R182" s="5">
        <v>2449219</v>
      </c>
      <c r="Z182" s="4" t="s">
        <v>2238</v>
      </c>
      <c r="AA182" s="5">
        <v>20046719</v>
      </c>
      <c r="AB182" s="5">
        <v>37449697</v>
      </c>
      <c r="AC182" s="5">
        <v>38439508</v>
      </c>
      <c r="AD182" s="5">
        <v>1362254</v>
      </c>
      <c r="AE182" s="5">
        <v>4381933</v>
      </c>
      <c r="AF182" s="5">
        <v>12419404</v>
      </c>
      <c r="AG182" s="5">
        <v>114099515</v>
      </c>
    </row>
    <row r="183" spans="9:33" x14ac:dyDescent="0.25">
      <c r="I183" s="27" t="s">
        <v>902</v>
      </c>
      <c r="J183" s="27" t="s">
        <v>56</v>
      </c>
      <c r="K183" t="s">
        <v>2504</v>
      </c>
      <c r="L183" s="26"/>
      <c r="M183" s="5"/>
      <c r="N183" s="5"/>
      <c r="O183" s="5"/>
      <c r="P183" s="5"/>
      <c r="Q183" s="5">
        <v>12800000</v>
      </c>
      <c r="R183" s="5">
        <v>12800000</v>
      </c>
      <c r="Z183" s="4" t="s">
        <v>2480</v>
      </c>
      <c r="AA183" s="5"/>
      <c r="AB183" s="5">
        <v>2775051</v>
      </c>
      <c r="AC183" s="5">
        <v>3409349</v>
      </c>
      <c r="AD183" s="5">
        <v>634298</v>
      </c>
      <c r="AE183" s="5"/>
      <c r="AF183" s="5">
        <v>528581</v>
      </c>
      <c r="AG183" s="5">
        <v>7347279</v>
      </c>
    </row>
    <row r="184" spans="9:33" x14ac:dyDescent="0.25">
      <c r="I184" s="27" t="s">
        <v>902</v>
      </c>
      <c r="J184" s="27" t="s">
        <v>56</v>
      </c>
      <c r="K184" t="s">
        <v>11820</v>
      </c>
      <c r="L184" s="26"/>
      <c r="M184" s="5"/>
      <c r="N184" s="5"/>
      <c r="O184" s="5"/>
      <c r="P184" s="5"/>
      <c r="Q184" s="5">
        <v>4469038</v>
      </c>
      <c r="R184" s="5">
        <v>4469038</v>
      </c>
      <c r="Z184" s="4" t="s">
        <v>2531</v>
      </c>
      <c r="AA184" s="5">
        <v>1268840</v>
      </c>
      <c r="AB184" s="5"/>
      <c r="AC184" s="5"/>
      <c r="AD184" s="5"/>
      <c r="AE184" s="5"/>
      <c r="AF184" s="5"/>
      <c r="AG184" s="5">
        <v>1268840</v>
      </c>
    </row>
    <row r="185" spans="9:33" x14ac:dyDescent="0.25">
      <c r="I185" s="27" t="s">
        <v>902</v>
      </c>
      <c r="J185" t="s">
        <v>828</v>
      </c>
      <c r="K185" t="s">
        <v>6448</v>
      </c>
      <c r="L185" s="26"/>
      <c r="M185" s="5"/>
      <c r="N185" s="5"/>
      <c r="O185" s="5">
        <v>0</v>
      </c>
      <c r="P185" s="5"/>
      <c r="Q185" s="5"/>
      <c r="R185" s="5">
        <v>0</v>
      </c>
      <c r="Z185" s="4" t="s">
        <v>2533</v>
      </c>
      <c r="AA185" s="5">
        <v>1268840</v>
      </c>
      <c r="AB185" s="5"/>
      <c r="AC185" s="5"/>
      <c r="AD185" s="5"/>
      <c r="AE185" s="5"/>
      <c r="AF185" s="5"/>
      <c r="AG185" s="5">
        <v>1268840</v>
      </c>
    </row>
    <row r="186" spans="9:33" x14ac:dyDescent="0.25">
      <c r="I186" s="27" t="s">
        <v>902</v>
      </c>
      <c r="J186" t="s">
        <v>828</v>
      </c>
      <c r="K186" t="s">
        <v>12088</v>
      </c>
      <c r="L186" s="26"/>
      <c r="M186" s="5"/>
      <c r="N186" s="5"/>
      <c r="O186" s="5"/>
      <c r="P186" s="5"/>
      <c r="Q186" s="5">
        <v>9072900</v>
      </c>
      <c r="R186" s="5">
        <v>9072900</v>
      </c>
      <c r="Z186" s="4" t="s">
        <v>1269</v>
      </c>
      <c r="AA186" s="5"/>
      <c r="AB186" s="5"/>
      <c r="AC186" s="5"/>
      <c r="AD186" s="5"/>
      <c r="AE186" s="5"/>
      <c r="AF186" s="5">
        <v>15004957</v>
      </c>
      <c r="AG186" s="5">
        <v>15004957</v>
      </c>
    </row>
    <row r="187" spans="9:33" x14ac:dyDescent="0.25">
      <c r="I187" s="27" t="s">
        <v>902</v>
      </c>
      <c r="J187" t="s">
        <v>828</v>
      </c>
      <c r="K187" t="s">
        <v>1672</v>
      </c>
      <c r="L187" s="26"/>
      <c r="M187" s="5"/>
      <c r="N187" s="5"/>
      <c r="O187" s="5">
        <v>3976795</v>
      </c>
      <c r="P187" s="5"/>
      <c r="Q187" s="5"/>
      <c r="R187" s="5">
        <v>3976795</v>
      </c>
      <c r="Z187" s="4" t="s">
        <v>1218</v>
      </c>
      <c r="AA187" s="5"/>
      <c r="AB187" s="5">
        <v>8509908</v>
      </c>
      <c r="AC187" s="5"/>
      <c r="AD187" s="5"/>
      <c r="AE187" s="5"/>
      <c r="AF187" s="5"/>
      <c r="AG187" s="5">
        <v>8509908</v>
      </c>
    </row>
    <row r="188" spans="9:33" x14ac:dyDescent="0.25">
      <c r="I188" s="27" t="s">
        <v>903</v>
      </c>
      <c r="J188" t="s">
        <v>838</v>
      </c>
      <c r="K188" t="s">
        <v>1348</v>
      </c>
      <c r="L188" s="26"/>
      <c r="M188" s="5"/>
      <c r="N188" s="5"/>
      <c r="O188" s="5"/>
      <c r="P188" s="5"/>
      <c r="Q188" s="5">
        <v>1218303</v>
      </c>
      <c r="R188" s="5">
        <v>1218303</v>
      </c>
      <c r="Z188" s="4" t="s">
        <v>1294</v>
      </c>
      <c r="AA188" s="5"/>
      <c r="AB188" s="5"/>
      <c r="AC188" s="5"/>
      <c r="AD188" s="5"/>
      <c r="AE188" s="5"/>
      <c r="AF188" s="5">
        <v>1109876</v>
      </c>
      <c r="AG188" s="5">
        <v>1109876</v>
      </c>
    </row>
    <row r="189" spans="9:33" x14ac:dyDescent="0.25">
      <c r="I189" s="27" t="s">
        <v>903</v>
      </c>
      <c r="J189" t="s">
        <v>838</v>
      </c>
      <c r="K189" t="s">
        <v>12088</v>
      </c>
      <c r="L189" s="26"/>
      <c r="M189" s="5"/>
      <c r="N189" s="5"/>
      <c r="O189" s="5"/>
      <c r="P189" s="5"/>
      <c r="Q189" s="5">
        <v>7340760</v>
      </c>
      <c r="R189" s="5">
        <v>7340760</v>
      </c>
      <c r="Z189" s="4" t="s">
        <v>1077</v>
      </c>
      <c r="AA189" s="5">
        <v>1534685</v>
      </c>
      <c r="AB189" s="5">
        <v>2685694</v>
      </c>
      <c r="AC189" s="5">
        <v>613874</v>
      </c>
      <c r="AD189" s="5">
        <v>920811</v>
      </c>
      <c r="AE189" s="5">
        <v>1227748</v>
      </c>
      <c r="AF189" s="5">
        <v>0</v>
      </c>
      <c r="AG189" s="5">
        <v>6982812</v>
      </c>
    </row>
    <row r="190" spans="9:33" x14ac:dyDescent="0.25">
      <c r="I190" s="27" t="s">
        <v>903</v>
      </c>
      <c r="J190" t="s">
        <v>838</v>
      </c>
      <c r="K190" t="s">
        <v>588</v>
      </c>
      <c r="L190" s="26"/>
      <c r="M190" s="5"/>
      <c r="N190" s="5"/>
      <c r="O190" s="5">
        <v>74433497</v>
      </c>
      <c r="P190" s="5">
        <v>84300076</v>
      </c>
      <c r="Q190" s="5"/>
      <c r="R190" s="5">
        <v>158733573</v>
      </c>
      <c r="Z190" s="4" t="s">
        <v>9472</v>
      </c>
      <c r="AA190" s="5"/>
      <c r="AB190" s="5"/>
      <c r="AC190" s="5"/>
      <c r="AD190" s="5">
        <v>15550724</v>
      </c>
      <c r="AE190" s="5"/>
      <c r="AF190" s="5"/>
      <c r="AG190" s="5">
        <v>15550724</v>
      </c>
    </row>
    <row r="191" spans="9:33" x14ac:dyDescent="0.25">
      <c r="I191" s="27" t="s">
        <v>903</v>
      </c>
      <c r="J191" t="s">
        <v>838</v>
      </c>
      <c r="K191" t="s">
        <v>2238</v>
      </c>
      <c r="L191" s="26"/>
      <c r="M191" s="5"/>
      <c r="N191" s="5"/>
      <c r="O191" s="5"/>
      <c r="P191" s="5">
        <v>68541504</v>
      </c>
      <c r="Q191" s="5"/>
      <c r="R191" s="5">
        <v>68541504</v>
      </c>
      <c r="Z191" s="4" t="s">
        <v>1072</v>
      </c>
      <c r="AA191" s="5">
        <v>1254216</v>
      </c>
      <c r="AB191" s="5">
        <v>3100683</v>
      </c>
      <c r="AC191" s="5">
        <v>940662</v>
      </c>
      <c r="AD191" s="5">
        <v>1254216</v>
      </c>
      <c r="AE191" s="5">
        <v>1254216</v>
      </c>
      <c r="AF191" s="5">
        <v>0</v>
      </c>
      <c r="AG191" s="5">
        <v>7803993</v>
      </c>
    </row>
    <row r="192" spans="9:33" x14ac:dyDescent="0.25">
      <c r="I192" s="27" t="s">
        <v>903</v>
      </c>
      <c r="J192" t="s">
        <v>838</v>
      </c>
      <c r="K192" t="s">
        <v>2460</v>
      </c>
      <c r="L192" s="26"/>
      <c r="M192" s="5"/>
      <c r="N192" s="5"/>
      <c r="O192" s="5"/>
      <c r="P192" s="5">
        <v>4369078</v>
      </c>
      <c r="Q192" s="5"/>
      <c r="R192" s="5">
        <v>4369078</v>
      </c>
      <c r="Z192" s="4" t="s">
        <v>1074</v>
      </c>
      <c r="AA192" s="5">
        <v>0</v>
      </c>
      <c r="AB192" s="5">
        <v>627108</v>
      </c>
      <c r="AC192" s="5">
        <v>4232975</v>
      </c>
      <c r="AD192" s="5"/>
      <c r="AE192" s="5"/>
      <c r="AF192" s="5"/>
      <c r="AG192" s="5">
        <v>4860083</v>
      </c>
    </row>
    <row r="193" spans="9:33" x14ac:dyDescent="0.25">
      <c r="I193" s="27" t="s">
        <v>903</v>
      </c>
      <c r="J193" t="s">
        <v>838</v>
      </c>
      <c r="K193" t="s">
        <v>2504</v>
      </c>
      <c r="L193" s="26"/>
      <c r="M193" s="5"/>
      <c r="N193" s="5"/>
      <c r="O193" s="5"/>
      <c r="P193" s="5">
        <v>19200000</v>
      </c>
      <c r="Q193" s="5"/>
      <c r="R193" s="5">
        <v>19200000</v>
      </c>
      <c r="Z193" s="4" t="s">
        <v>1628</v>
      </c>
      <c r="AA193" s="5">
        <v>13806024</v>
      </c>
      <c r="AB193" s="5"/>
      <c r="AC193" s="5"/>
      <c r="AD193" s="5"/>
      <c r="AE193" s="5"/>
      <c r="AF193" s="5">
        <v>4482088</v>
      </c>
      <c r="AG193" s="5">
        <v>18288112</v>
      </c>
    </row>
    <row r="194" spans="9:33" x14ac:dyDescent="0.25">
      <c r="I194" s="27" t="s">
        <v>903</v>
      </c>
      <c r="J194" t="s">
        <v>838</v>
      </c>
      <c r="K194" t="s">
        <v>10040</v>
      </c>
      <c r="L194" s="26"/>
      <c r="M194" s="5"/>
      <c r="N194" s="5"/>
      <c r="O194" s="5"/>
      <c r="P194" s="5">
        <v>17122805</v>
      </c>
      <c r="Q194" s="5"/>
      <c r="R194" s="5">
        <v>17122805</v>
      </c>
      <c r="Z194" s="4" t="s">
        <v>1076</v>
      </c>
      <c r="AA194" s="5"/>
      <c r="AB194" s="5">
        <v>979855</v>
      </c>
      <c r="AC194" s="5">
        <v>0</v>
      </c>
      <c r="AD194" s="5"/>
      <c r="AE194" s="5"/>
      <c r="AF194" s="5">
        <v>503012</v>
      </c>
      <c r="AG194" s="5">
        <v>1482867</v>
      </c>
    </row>
    <row r="195" spans="9:33" x14ac:dyDescent="0.25">
      <c r="I195" s="27" t="s">
        <v>903</v>
      </c>
      <c r="J195" t="s">
        <v>56</v>
      </c>
      <c r="K195" t="s">
        <v>1348</v>
      </c>
      <c r="L195" s="26">
        <v>1588653</v>
      </c>
      <c r="M195" s="5"/>
      <c r="N195" s="5"/>
      <c r="O195" s="5"/>
      <c r="P195" s="5">
        <v>1218303</v>
      </c>
      <c r="Q195" s="5"/>
      <c r="R195" s="5">
        <v>2806956</v>
      </c>
      <c r="Z195" s="4" t="s">
        <v>1071</v>
      </c>
      <c r="AA195" s="5">
        <v>1254196</v>
      </c>
      <c r="AB195" s="5">
        <v>3370683</v>
      </c>
      <c r="AC195" s="5">
        <v>1254176</v>
      </c>
      <c r="AD195" s="5">
        <v>940632</v>
      </c>
      <c r="AE195" s="5">
        <v>1567720</v>
      </c>
      <c r="AF195" s="5">
        <v>0</v>
      </c>
      <c r="AG195" s="5">
        <v>8387407</v>
      </c>
    </row>
    <row r="196" spans="9:33" x14ac:dyDescent="0.25">
      <c r="I196" s="27" t="s">
        <v>903</v>
      </c>
      <c r="J196" t="s">
        <v>56</v>
      </c>
      <c r="K196" t="s">
        <v>6442</v>
      </c>
      <c r="L196" s="26"/>
      <c r="M196" s="5"/>
      <c r="N196" s="5"/>
      <c r="O196" s="5">
        <v>15903498</v>
      </c>
      <c r="P196" s="5"/>
      <c r="Q196" s="5"/>
      <c r="R196" s="5">
        <v>15903498</v>
      </c>
      <c r="Z196" s="4" t="s">
        <v>1407</v>
      </c>
      <c r="AA196" s="5">
        <v>3177306</v>
      </c>
      <c r="AB196" s="5"/>
      <c r="AC196" s="5"/>
      <c r="AD196" s="5"/>
      <c r="AE196" s="5"/>
      <c r="AF196" s="5">
        <v>392304</v>
      </c>
      <c r="AG196" s="5">
        <v>3569610</v>
      </c>
    </row>
    <row r="197" spans="9:33" x14ac:dyDescent="0.25">
      <c r="I197" s="27" t="s">
        <v>903</v>
      </c>
      <c r="J197" t="s">
        <v>56</v>
      </c>
      <c r="K197" t="s">
        <v>357</v>
      </c>
      <c r="L197" s="26"/>
      <c r="M197" s="5"/>
      <c r="N197" s="5"/>
      <c r="O197" s="5">
        <v>855260</v>
      </c>
      <c r="P197" s="5"/>
      <c r="Q197" s="5"/>
      <c r="R197" s="5">
        <v>855260</v>
      </c>
      <c r="Z197" s="4" t="s">
        <v>1274</v>
      </c>
      <c r="AA197" s="5"/>
      <c r="AB197" s="5"/>
      <c r="AC197" s="5"/>
      <c r="AD197" s="5"/>
      <c r="AE197" s="5"/>
      <c r="AF197" s="5">
        <v>3353228</v>
      </c>
      <c r="AG197" s="5">
        <v>3353228</v>
      </c>
    </row>
    <row r="198" spans="9:33" x14ac:dyDescent="0.25">
      <c r="I198" s="27" t="s">
        <v>903</v>
      </c>
      <c r="J198" t="s">
        <v>56</v>
      </c>
      <c r="K198" t="s">
        <v>588</v>
      </c>
      <c r="L198" s="26">
        <v>158890302</v>
      </c>
      <c r="M198" s="5">
        <v>74338049</v>
      </c>
      <c r="N198" s="5">
        <v>74433497</v>
      </c>
      <c r="O198" s="5">
        <v>82915214</v>
      </c>
      <c r="P198" s="5"/>
      <c r="Q198" s="5">
        <v>91522809</v>
      </c>
      <c r="R198" s="5">
        <v>482099871</v>
      </c>
      <c r="Z198" s="4" t="s">
        <v>1272</v>
      </c>
      <c r="AA198" s="5">
        <v>1175828</v>
      </c>
      <c r="AB198" s="5">
        <v>5095247</v>
      </c>
      <c r="AC198" s="5">
        <v>1763739</v>
      </c>
      <c r="AD198" s="5">
        <v>1763739</v>
      </c>
      <c r="AE198" s="5">
        <v>2351652</v>
      </c>
      <c r="AF198" s="5">
        <v>0</v>
      </c>
      <c r="AG198" s="5">
        <v>12150205</v>
      </c>
    </row>
    <row r="199" spans="9:33" x14ac:dyDescent="0.25">
      <c r="I199" s="27" t="s">
        <v>903</v>
      </c>
      <c r="J199" t="s">
        <v>56</v>
      </c>
      <c r="K199" t="s">
        <v>558</v>
      </c>
      <c r="L199" s="26">
        <v>1692090</v>
      </c>
      <c r="M199" s="5"/>
      <c r="N199" s="5"/>
      <c r="O199" s="5"/>
      <c r="P199" s="5"/>
      <c r="Q199" s="5"/>
      <c r="R199" s="5">
        <v>1692090</v>
      </c>
      <c r="Z199" s="4" t="s">
        <v>714</v>
      </c>
      <c r="AA199" s="5">
        <v>1842810</v>
      </c>
      <c r="AB199" s="5">
        <v>0</v>
      </c>
      <c r="AC199" s="5">
        <v>614270</v>
      </c>
      <c r="AD199" s="5">
        <v>1228540</v>
      </c>
      <c r="AE199" s="5">
        <v>307135</v>
      </c>
      <c r="AF199" s="5">
        <v>962894</v>
      </c>
      <c r="AG199" s="5">
        <v>4955649</v>
      </c>
    </row>
    <row r="200" spans="9:33" x14ac:dyDescent="0.25">
      <c r="I200" s="27" t="s">
        <v>903</v>
      </c>
      <c r="J200" t="s">
        <v>56</v>
      </c>
      <c r="K200" t="s">
        <v>1313</v>
      </c>
      <c r="L200" s="26">
        <v>129205501</v>
      </c>
      <c r="M200" s="5"/>
      <c r="N200" s="5"/>
      <c r="O200" s="5"/>
      <c r="P200" s="5"/>
      <c r="Q200" s="5"/>
      <c r="R200" s="5">
        <v>129205501</v>
      </c>
      <c r="Z200" s="4" t="s">
        <v>10046</v>
      </c>
      <c r="AA200" s="5"/>
      <c r="AB200" s="5"/>
      <c r="AC200" s="5">
        <v>9134113</v>
      </c>
      <c r="AD200" s="5"/>
      <c r="AE200" s="5"/>
      <c r="AF200" s="5"/>
      <c r="AG200" s="5">
        <v>9134113</v>
      </c>
    </row>
    <row r="201" spans="9:33" x14ac:dyDescent="0.25">
      <c r="I201" s="27" t="s">
        <v>903</v>
      </c>
      <c r="J201" t="s">
        <v>56</v>
      </c>
      <c r="K201" t="s">
        <v>2330</v>
      </c>
      <c r="L201" s="26">
        <v>8280000</v>
      </c>
      <c r="M201" s="5">
        <v>8280000</v>
      </c>
      <c r="N201" s="5">
        <v>8280000</v>
      </c>
      <c r="O201" s="5">
        <v>10120000</v>
      </c>
      <c r="P201" s="5"/>
      <c r="Q201" s="5"/>
      <c r="R201" s="5">
        <v>34960000</v>
      </c>
      <c r="Z201" s="4" t="s">
        <v>2488</v>
      </c>
      <c r="AA201" s="5"/>
      <c r="AB201" s="5"/>
      <c r="AC201" s="5">
        <v>595706.4</v>
      </c>
      <c r="AD201" s="5"/>
      <c r="AE201" s="5"/>
      <c r="AF201" s="5">
        <v>2978531.4</v>
      </c>
      <c r="AG201" s="5">
        <v>3574237.8</v>
      </c>
    </row>
    <row r="202" spans="9:33" x14ac:dyDescent="0.25">
      <c r="I202" s="27" t="s">
        <v>903</v>
      </c>
      <c r="J202" t="s">
        <v>56</v>
      </c>
      <c r="K202" t="s">
        <v>1415</v>
      </c>
      <c r="L202" s="26"/>
      <c r="M202" s="5"/>
      <c r="N202" s="5"/>
      <c r="O202" s="5"/>
      <c r="P202" s="5"/>
      <c r="Q202" s="5">
        <v>941532</v>
      </c>
      <c r="R202" s="5">
        <v>941532</v>
      </c>
      <c r="Z202" s="4" t="s">
        <v>4714</v>
      </c>
      <c r="AA202" s="5"/>
      <c r="AB202" s="5">
        <v>1</v>
      </c>
      <c r="AC202" s="5"/>
      <c r="AD202" s="5"/>
      <c r="AE202" s="5"/>
      <c r="AF202" s="5"/>
      <c r="AG202" s="5">
        <v>1</v>
      </c>
    </row>
    <row r="203" spans="9:33" x14ac:dyDescent="0.25">
      <c r="I203" s="27" t="s">
        <v>903</v>
      </c>
      <c r="J203" t="s">
        <v>56</v>
      </c>
      <c r="K203" t="s">
        <v>1413</v>
      </c>
      <c r="L203" s="26"/>
      <c r="M203" s="5"/>
      <c r="N203" s="5"/>
      <c r="O203" s="5"/>
      <c r="P203" s="5"/>
      <c r="Q203" s="5">
        <v>3256130</v>
      </c>
      <c r="R203" s="5">
        <v>3256130</v>
      </c>
      <c r="Z203" s="4" t="s">
        <v>5894</v>
      </c>
      <c r="AA203" s="5"/>
      <c r="AB203" s="5">
        <v>1</v>
      </c>
      <c r="AC203" s="5"/>
      <c r="AD203" s="5"/>
      <c r="AE203" s="5"/>
      <c r="AF203" s="5"/>
      <c r="AG203" s="5">
        <v>1</v>
      </c>
    </row>
    <row r="204" spans="9:33" x14ac:dyDescent="0.25">
      <c r="I204" s="27" t="s">
        <v>903</v>
      </c>
      <c r="J204" t="s">
        <v>56</v>
      </c>
      <c r="K204" t="s">
        <v>1340</v>
      </c>
      <c r="L204" s="26"/>
      <c r="M204" s="5"/>
      <c r="N204" s="5"/>
      <c r="O204" s="5">
        <v>20481811</v>
      </c>
      <c r="P204" s="5"/>
      <c r="Q204" s="5">
        <v>50659229</v>
      </c>
      <c r="R204" s="5">
        <v>71141040</v>
      </c>
      <c r="Z204" s="4" t="s">
        <v>2514</v>
      </c>
      <c r="AA204" s="5"/>
      <c r="AB204" s="5">
        <v>2778601</v>
      </c>
      <c r="AC204" s="5"/>
      <c r="AD204" s="5"/>
      <c r="AE204" s="5"/>
      <c r="AF204" s="5"/>
      <c r="AG204" s="5">
        <v>2778601</v>
      </c>
    </row>
    <row r="205" spans="9:33" x14ac:dyDescent="0.25">
      <c r="I205" s="27" t="s">
        <v>903</v>
      </c>
      <c r="J205" t="s">
        <v>56</v>
      </c>
      <c r="K205" t="s">
        <v>2508</v>
      </c>
      <c r="L205" s="26"/>
      <c r="M205" s="5"/>
      <c r="N205" s="5"/>
      <c r="O205" s="5">
        <v>16248681</v>
      </c>
      <c r="P205" s="5"/>
      <c r="Q205" s="5"/>
      <c r="R205" s="5">
        <v>16248681</v>
      </c>
      <c r="Z205" s="4" t="s">
        <v>2474</v>
      </c>
      <c r="AA205" s="5"/>
      <c r="AB205" s="5"/>
      <c r="AC205" s="5"/>
      <c r="AD205" s="5"/>
      <c r="AE205" s="5">
        <v>4369078</v>
      </c>
      <c r="AF205" s="5">
        <v>2779604</v>
      </c>
      <c r="AG205" s="5">
        <v>7148682</v>
      </c>
    </row>
    <row r="206" spans="9:33" x14ac:dyDescent="0.25">
      <c r="I206" s="27" t="s">
        <v>903</v>
      </c>
      <c r="J206" t="s">
        <v>56</v>
      </c>
      <c r="K206" t="s">
        <v>6449</v>
      </c>
      <c r="L206" s="26"/>
      <c r="M206" s="5"/>
      <c r="N206" s="5">
        <v>5170570</v>
      </c>
      <c r="O206" s="5">
        <v>5170570</v>
      </c>
      <c r="P206" s="5"/>
      <c r="Q206" s="5"/>
      <c r="R206" s="5">
        <v>10341140</v>
      </c>
      <c r="Z206" s="4" t="s">
        <v>2476</v>
      </c>
      <c r="AA206" s="5"/>
      <c r="AB206" s="5"/>
      <c r="AC206" s="5"/>
      <c r="AD206" s="5"/>
      <c r="AE206" s="5">
        <v>4097692</v>
      </c>
      <c r="AF206" s="5">
        <v>270262</v>
      </c>
      <c r="AG206" s="5">
        <v>4367954</v>
      </c>
    </row>
    <row r="207" spans="9:33" x14ac:dyDescent="0.25">
      <c r="I207" s="27" t="s">
        <v>903</v>
      </c>
      <c r="J207" t="s">
        <v>56</v>
      </c>
      <c r="K207" t="s">
        <v>2331</v>
      </c>
      <c r="L207" s="26">
        <v>8387647</v>
      </c>
      <c r="M207" s="5">
        <v>8387647</v>
      </c>
      <c r="N207" s="5"/>
      <c r="O207" s="5"/>
      <c r="P207" s="5"/>
      <c r="Q207" s="5"/>
      <c r="R207" s="5">
        <v>16775294</v>
      </c>
      <c r="Z207" s="4" t="s">
        <v>2472</v>
      </c>
      <c r="AA207" s="5"/>
      <c r="AB207" s="5"/>
      <c r="AC207" s="5"/>
      <c r="AD207" s="5"/>
      <c r="AE207" s="5">
        <v>6467929</v>
      </c>
      <c r="AF207" s="5">
        <v>0</v>
      </c>
      <c r="AG207" s="5">
        <v>6467929</v>
      </c>
    </row>
    <row r="208" spans="9:33" x14ac:dyDescent="0.25">
      <c r="I208" s="27" t="s">
        <v>903</v>
      </c>
      <c r="J208" t="s">
        <v>56</v>
      </c>
      <c r="K208" t="s">
        <v>1672</v>
      </c>
      <c r="L208" s="26">
        <v>3971632</v>
      </c>
      <c r="M208" s="5">
        <v>3971632</v>
      </c>
      <c r="N208" s="5">
        <v>7948427</v>
      </c>
      <c r="O208" s="5"/>
      <c r="P208" s="5"/>
      <c r="Q208" s="5"/>
      <c r="R208" s="5">
        <v>15891691</v>
      </c>
      <c r="Z208" s="4" t="s">
        <v>6444</v>
      </c>
      <c r="AA208" s="5"/>
      <c r="AB208" s="5"/>
      <c r="AC208" s="5">
        <v>635109</v>
      </c>
      <c r="AD208" s="5"/>
      <c r="AE208" s="5"/>
      <c r="AF208" s="5"/>
      <c r="AG208" s="5">
        <v>635109</v>
      </c>
    </row>
    <row r="209" spans="9:33" x14ac:dyDescent="0.25">
      <c r="I209" s="27" t="s">
        <v>903</v>
      </c>
      <c r="J209" t="s">
        <v>56</v>
      </c>
      <c r="K209" t="s">
        <v>2510</v>
      </c>
      <c r="L209" s="26">
        <v>16000000</v>
      </c>
      <c r="M209" s="5">
        <v>40000000</v>
      </c>
      <c r="N209" s="5">
        <v>20000000</v>
      </c>
      <c r="O209" s="5">
        <v>40000000</v>
      </c>
      <c r="P209" s="5"/>
      <c r="Q209" s="5"/>
      <c r="R209" s="5">
        <v>116000000</v>
      </c>
      <c r="Z209" s="4" t="s">
        <v>10049</v>
      </c>
      <c r="AA209" s="5"/>
      <c r="AB209" s="5"/>
      <c r="AC209" s="5"/>
      <c r="AD209" s="5"/>
      <c r="AE209" s="5">
        <v>4059380</v>
      </c>
      <c r="AF209" s="5"/>
      <c r="AG209" s="5">
        <v>4059380</v>
      </c>
    </row>
    <row r="210" spans="9:33" x14ac:dyDescent="0.25">
      <c r="I210" s="27" t="s">
        <v>903</v>
      </c>
      <c r="J210" t="s">
        <v>56</v>
      </c>
      <c r="K210" t="s">
        <v>2238</v>
      </c>
      <c r="L210" s="26"/>
      <c r="M210" s="5">
        <v>127523836</v>
      </c>
      <c r="N210" s="5">
        <v>67243660</v>
      </c>
      <c r="O210" s="5">
        <v>67713670</v>
      </c>
      <c r="P210" s="5"/>
      <c r="Q210" s="5">
        <v>68895295</v>
      </c>
      <c r="R210" s="5">
        <v>331376461</v>
      </c>
      <c r="Z210" s="4" t="s">
        <v>6445</v>
      </c>
      <c r="AA210" s="5"/>
      <c r="AB210" s="5"/>
      <c r="AC210" s="5">
        <v>5577841</v>
      </c>
      <c r="AD210" s="5"/>
      <c r="AE210" s="5">
        <v>5179423</v>
      </c>
      <c r="AF210" s="5"/>
      <c r="AG210" s="5">
        <v>10757264</v>
      </c>
    </row>
    <row r="211" spans="9:33" x14ac:dyDescent="0.25">
      <c r="I211" s="27" t="s">
        <v>903</v>
      </c>
      <c r="J211" t="s">
        <v>56</v>
      </c>
      <c r="K211" t="s">
        <v>4713</v>
      </c>
      <c r="L211" s="26"/>
      <c r="M211" s="5">
        <v>5388206</v>
      </c>
      <c r="N211" s="5"/>
      <c r="O211" s="5"/>
      <c r="P211" s="5"/>
      <c r="Q211" s="5"/>
      <c r="R211" s="5">
        <v>5388206</v>
      </c>
      <c r="Z211" s="4" t="s">
        <v>12085</v>
      </c>
      <c r="AA211" s="5"/>
      <c r="AB211" s="5"/>
      <c r="AC211" s="5"/>
      <c r="AD211" s="5"/>
      <c r="AE211" s="5"/>
      <c r="AF211" s="5">
        <v>3876897</v>
      </c>
      <c r="AG211" s="5">
        <v>3876897</v>
      </c>
    </row>
    <row r="212" spans="9:33" x14ac:dyDescent="0.25">
      <c r="I212" s="27" t="s">
        <v>903</v>
      </c>
      <c r="J212" t="s">
        <v>56</v>
      </c>
      <c r="K212" t="s">
        <v>1217</v>
      </c>
      <c r="L212" s="26"/>
      <c r="M212" s="5"/>
      <c r="N212" s="5"/>
      <c r="O212" s="5">
        <v>15550724</v>
      </c>
      <c r="P212" s="5"/>
      <c r="Q212" s="5"/>
      <c r="R212" s="5">
        <v>15550724</v>
      </c>
      <c r="Z212" s="4" t="s">
        <v>10551</v>
      </c>
      <c r="AA212" s="5"/>
      <c r="AB212" s="5"/>
      <c r="AC212" s="5"/>
      <c r="AD212" s="5"/>
      <c r="AE212" s="5">
        <v>1593669</v>
      </c>
      <c r="AF212" s="5">
        <v>1054558</v>
      </c>
      <c r="AG212" s="5">
        <v>2648227</v>
      </c>
    </row>
    <row r="213" spans="9:33" x14ac:dyDescent="0.25">
      <c r="I213" s="27" t="s">
        <v>903</v>
      </c>
      <c r="J213" t="s">
        <v>56</v>
      </c>
      <c r="K213" t="s">
        <v>4714</v>
      </c>
      <c r="L213" s="26"/>
      <c r="M213" s="5">
        <v>5170570</v>
      </c>
      <c r="N213" s="5"/>
      <c r="O213" s="5"/>
      <c r="P213" s="5"/>
      <c r="Q213" s="5"/>
      <c r="R213" s="5">
        <v>5170570</v>
      </c>
      <c r="Z213" s="4" t="s">
        <v>2527</v>
      </c>
      <c r="AA213" s="5">
        <v>397523</v>
      </c>
      <c r="AB213" s="5"/>
      <c r="AC213" s="5"/>
      <c r="AD213" s="5"/>
      <c r="AE213" s="5"/>
      <c r="AF213" s="5"/>
      <c r="AG213" s="5">
        <v>397523</v>
      </c>
    </row>
    <row r="214" spans="9:33" x14ac:dyDescent="0.25">
      <c r="I214" s="27" t="s">
        <v>903</v>
      </c>
      <c r="J214" t="s">
        <v>56</v>
      </c>
      <c r="K214" t="s">
        <v>2472</v>
      </c>
      <c r="L214" s="26"/>
      <c r="M214" s="5"/>
      <c r="N214" s="5"/>
      <c r="O214" s="5"/>
      <c r="P214" s="5"/>
      <c r="Q214" s="5">
        <v>5503765</v>
      </c>
      <c r="R214" s="5">
        <v>5503765</v>
      </c>
      <c r="Z214" s="4" t="s">
        <v>6446</v>
      </c>
      <c r="AA214" s="5"/>
      <c r="AB214" s="5"/>
      <c r="AC214" s="5"/>
      <c r="AD214" s="5">
        <v>1721738</v>
      </c>
      <c r="AE214" s="5"/>
      <c r="AF214" s="5"/>
      <c r="AG214" s="5">
        <v>1721738</v>
      </c>
    </row>
    <row r="215" spans="9:33" x14ac:dyDescent="0.25">
      <c r="I215" s="27" t="s">
        <v>903</v>
      </c>
      <c r="J215" t="s">
        <v>56</v>
      </c>
      <c r="K215" t="s">
        <v>6445</v>
      </c>
      <c r="L215" s="26"/>
      <c r="M215" s="5"/>
      <c r="N215" s="5">
        <v>5577840</v>
      </c>
      <c r="O215" s="5"/>
      <c r="P215" s="5"/>
      <c r="Q215" s="5"/>
      <c r="R215" s="5">
        <v>5577840</v>
      </c>
      <c r="Z215" s="4" t="s">
        <v>6447</v>
      </c>
      <c r="AA215" s="5"/>
      <c r="AB215" s="5"/>
      <c r="AC215" s="5">
        <v>1115568</v>
      </c>
      <c r="AD215" s="5"/>
      <c r="AE215" s="5"/>
      <c r="AF215" s="5"/>
      <c r="AG215" s="5">
        <v>1115568</v>
      </c>
    </row>
    <row r="216" spans="9:33" x14ac:dyDescent="0.25">
      <c r="I216" s="27" t="s">
        <v>903</v>
      </c>
      <c r="J216" t="s">
        <v>56</v>
      </c>
      <c r="K216" t="s">
        <v>2504</v>
      </c>
      <c r="L216" s="26"/>
      <c r="M216" s="5"/>
      <c r="N216" s="5"/>
      <c r="O216" s="5">
        <v>12800000</v>
      </c>
      <c r="P216" s="5"/>
      <c r="Q216" s="5"/>
      <c r="R216" s="5">
        <v>12800000</v>
      </c>
      <c r="Z216" s="4" t="s">
        <v>10037</v>
      </c>
      <c r="AA216" s="5"/>
      <c r="AB216" s="5"/>
      <c r="AC216" s="5"/>
      <c r="AD216" s="5"/>
      <c r="AE216" s="5"/>
      <c r="AF216" s="5">
        <v>29881290</v>
      </c>
      <c r="AG216" s="5">
        <v>29881290</v>
      </c>
    </row>
    <row r="217" spans="9:33" x14ac:dyDescent="0.25">
      <c r="I217" s="27" t="s">
        <v>903</v>
      </c>
      <c r="J217" t="s">
        <v>56</v>
      </c>
      <c r="K217" t="s">
        <v>10040</v>
      </c>
      <c r="L217" s="26"/>
      <c r="M217" s="5"/>
      <c r="N217" s="5"/>
      <c r="O217" s="5"/>
      <c r="P217" s="5"/>
      <c r="Q217" s="5">
        <v>16020001</v>
      </c>
      <c r="R217" s="5">
        <v>16020001</v>
      </c>
      <c r="Z217" s="4" t="s">
        <v>10035</v>
      </c>
      <c r="AA217" s="5"/>
      <c r="AB217" s="5"/>
      <c r="AC217" s="5"/>
      <c r="AD217" s="5"/>
      <c r="AE217" s="5"/>
      <c r="AF217" s="5">
        <v>8964387</v>
      </c>
      <c r="AG217" s="5">
        <v>8964387</v>
      </c>
    </row>
    <row r="218" spans="9:33" x14ac:dyDescent="0.25">
      <c r="I218" s="27" t="s">
        <v>903</v>
      </c>
      <c r="J218" t="s">
        <v>57</v>
      </c>
      <c r="K218" t="s">
        <v>6450</v>
      </c>
      <c r="L218" s="26"/>
      <c r="M218" s="5"/>
      <c r="N218" s="5">
        <v>9134113</v>
      </c>
      <c r="O218" s="5"/>
      <c r="P218" s="5"/>
      <c r="Q218" s="5"/>
      <c r="R218" s="5">
        <v>9134113</v>
      </c>
      <c r="Z218" s="4" t="s">
        <v>2460</v>
      </c>
      <c r="AA218" s="5"/>
      <c r="AB218" s="5"/>
      <c r="AC218" s="5">
        <v>13107234</v>
      </c>
      <c r="AD218" s="5">
        <v>0</v>
      </c>
      <c r="AE218" s="5">
        <v>0</v>
      </c>
      <c r="AF218" s="5"/>
      <c r="AG218" s="5">
        <v>13107234</v>
      </c>
    </row>
    <row r="219" spans="9:33" x14ac:dyDescent="0.25">
      <c r="I219" s="27" t="s">
        <v>903</v>
      </c>
      <c r="J219" t="s">
        <v>57</v>
      </c>
      <c r="K219" t="s">
        <v>12089</v>
      </c>
      <c r="L219" s="26"/>
      <c r="M219" s="5"/>
      <c r="N219" s="5"/>
      <c r="O219" s="5"/>
      <c r="P219" s="5"/>
      <c r="Q219" s="5">
        <v>13859185</v>
      </c>
      <c r="R219" s="5">
        <v>13859185</v>
      </c>
      <c r="Z219" s="4" t="s">
        <v>12086</v>
      </c>
      <c r="AA219" s="5"/>
      <c r="AB219" s="5"/>
      <c r="AC219" s="5"/>
      <c r="AD219" s="5"/>
      <c r="AE219" s="5"/>
      <c r="AF219" s="5">
        <v>4889520</v>
      </c>
      <c r="AG219" s="5">
        <v>4889520</v>
      </c>
    </row>
    <row r="220" spans="9:33" x14ac:dyDescent="0.25">
      <c r="I220" s="27" t="s">
        <v>904</v>
      </c>
      <c r="J220" t="s">
        <v>838</v>
      </c>
      <c r="K220" t="s">
        <v>588</v>
      </c>
      <c r="L220" s="26"/>
      <c r="M220" s="5"/>
      <c r="N220" s="5"/>
      <c r="O220" s="5"/>
      <c r="P220" s="5">
        <v>-74433497</v>
      </c>
      <c r="Q220" s="5">
        <v>-84300076</v>
      </c>
      <c r="R220" s="5">
        <v>-158733573</v>
      </c>
      <c r="Z220" s="4" t="s">
        <v>10552</v>
      </c>
      <c r="AA220" s="5"/>
      <c r="AB220" s="5"/>
      <c r="AC220" s="5"/>
      <c r="AD220" s="5"/>
      <c r="AE220" s="5">
        <v>3449064</v>
      </c>
      <c r="AF220" s="5">
        <v>648959</v>
      </c>
      <c r="AG220" s="5">
        <v>4098023</v>
      </c>
    </row>
    <row r="221" spans="9:33" x14ac:dyDescent="0.25">
      <c r="I221" s="27" t="s">
        <v>904</v>
      </c>
      <c r="J221" t="s">
        <v>838</v>
      </c>
      <c r="K221" t="s">
        <v>2238</v>
      </c>
      <c r="L221" s="26"/>
      <c r="M221" s="5"/>
      <c r="N221" s="5"/>
      <c r="O221" s="5"/>
      <c r="P221" s="5"/>
      <c r="Q221" s="5">
        <v>-68541504</v>
      </c>
      <c r="R221" s="5">
        <v>-68541504</v>
      </c>
      <c r="Z221" s="4" t="s">
        <v>10051</v>
      </c>
      <c r="AA221" s="5"/>
      <c r="AB221" s="5"/>
      <c r="AC221" s="5"/>
      <c r="AD221" s="5"/>
      <c r="AE221" s="5">
        <v>3615611</v>
      </c>
      <c r="AF221" s="5"/>
      <c r="AG221" s="5">
        <v>3615611</v>
      </c>
    </row>
    <row r="222" spans="9:33" x14ac:dyDescent="0.25">
      <c r="I222" s="27" t="s">
        <v>904</v>
      </c>
      <c r="J222" t="s">
        <v>838</v>
      </c>
      <c r="K222" t="s">
        <v>2460</v>
      </c>
      <c r="L222" s="26"/>
      <c r="M222" s="5"/>
      <c r="N222" s="5"/>
      <c r="O222" s="5"/>
      <c r="P222" s="5"/>
      <c r="Q222" s="5">
        <v>-4369078</v>
      </c>
      <c r="R222" s="5">
        <v>-4369078</v>
      </c>
      <c r="Z222" s="4" t="s">
        <v>10553</v>
      </c>
      <c r="AA222" s="5"/>
      <c r="AB222" s="5"/>
      <c r="AC222" s="5"/>
      <c r="AD222" s="5"/>
      <c r="AE222" s="5">
        <v>4780643</v>
      </c>
      <c r="AF222" s="5">
        <v>714782</v>
      </c>
      <c r="AG222" s="5">
        <v>5495425</v>
      </c>
    </row>
    <row r="223" spans="9:33" x14ac:dyDescent="0.25">
      <c r="I223" s="27" t="s">
        <v>904</v>
      </c>
      <c r="J223" t="s">
        <v>838</v>
      </c>
      <c r="K223" t="s">
        <v>10040</v>
      </c>
      <c r="L223" s="26"/>
      <c r="M223" s="5"/>
      <c r="N223" s="5"/>
      <c r="O223" s="5"/>
      <c r="P223" s="5"/>
      <c r="Q223" s="5">
        <v>-17122805</v>
      </c>
      <c r="R223" s="5">
        <v>-17122805</v>
      </c>
      <c r="Z223" s="4" t="s">
        <v>12087</v>
      </c>
      <c r="AA223" s="5"/>
      <c r="AB223" s="5"/>
      <c r="AC223" s="5"/>
      <c r="AD223" s="5"/>
      <c r="AE223" s="5"/>
      <c r="AF223" s="5">
        <v>2449219</v>
      </c>
      <c r="AG223" s="5">
        <v>2449219</v>
      </c>
    </row>
    <row r="224" spans="9:33" x14ac:dyDescent="0.25">
      <c r="I224" s="27" t="s">
        <v>904</v>
      </c>
      <c r="J224" t="s">
        <v>56</v>
      </c>
      <c r="K224" t="s">
        <v>1348</v>
      </c>
      <c r="L224" s="26"/>
      <c r="M224" s="5">
        <v>-1588653</v>
      </c>
      <c r="N224" s="5"/>
      <c r="O224" s="5"/>
      <c r="P224" s="5"/>
      <c r="Q224" s="5">
        <v>-1218303</v>
      </c>
      <c r="R224" s="5">
        <v>-2806956</v>
      </c>
      <c r="Z224" s="4" t="s">
        <v>2504</v>
      </c>
      <c r="AA224" s="5"/>
      <c r="AB224" s="5"/>
      <c r="AC224" s="5"/>
      <c r="AD224" s="5">
        <v>12800000</v>
      </c>
      <c r="AE224" s="5">
        <v>19200000</v>
      </c>
      <c r="AF224" s="5"/>
      <c r="AG224" s="5">
        <v>32000000</v>
      </c>
    </row>
    <row r="225" spans="9:33" x14ac:dyDescent="0.25">
      <c r="I225" s="27" t="s">
        <v>904</v>
      </c>
      <c r="J225" t="s">
        <v>56</v>
      </c>
      <c r="K225" t="s">
        <v>6442</v>
      </c>
      <c r="L225" s="26"/>
      <c r="M225" s="5"/>
      <c r="N225" s="5"/>
      <c r="O225" s="5"/>
      <c r="P225" s="5">
        <v>-15903498</v>
      </c>
      <c r="Q225" s="5"/>
      <c r="R225" s="5">
        <v>-15903498</v>
      </c>
      <c r="Z225" s="4" t="s">
        <v>10040</v>
      </c>
      <c r="AA225" s="5"/>
      <c r="AB225" s="5"/>
      <c r="AC225" s="5"/>
      <c r="AD225" s="5"/>
      <c r="AE225" s="5">
        <v>17122805</v>
      </c>
      <c r="AF225" s="5"/>
      <c r="AG225" s="5">
        <v>17122805</v>
      </c>
    </row>
    <row r="226" spans="9:33" x14ac:dyDescent="0.25">
      <c r="I226" s="27" t="s">
        <v>904</v>
      </c>
      <c r="J226" t="s">
        <v>56</v>
      </c>
      <c r="K226" t="s">
        <v>357</v>
      </c>
      <c r="L226" s="26"/>
      <c r="M226" s="5"/>
      <c r="N226" s="5"/>
      <c r="O226" s="5"/>
      <c r="P226" s="5">
        <v>-855260</v>
      </c>
      <c r="Q226" s="5"/>
      <c r="R226" s="5">
        <v>-855260</v>
      </c>
      <c r="Z226" s="4" t="s">
        <v>11820</v>
      </c>
      <c r="AA226" s="5"/>
      <c r="AB226" s="5"/>
      <c r="AC226" s="5"/>
      <c r="AD226" s="5"/>
      <c r="AE226" s="5">
        <v>4484556</v>
      </c>
      <c r="AF226" s="5"/>
      <c r="AG226" s="5">
        <v>4484556</v>
      </c>
    </row>
    <row r="227" spans="9:33" x14ac:dyDescent="0.25">
      <c r="I227" s="27" t="s">
        <v>904</v>
      </c>
      <c r="J227" t="s">
        <v>56</v>
      </c>
      <c r="K227" t="s">
        <v>588</v>
      </c>
      <c r="L227" s="26">
        <v>-79467044</v>
      </c>
      <c r="M227" s="5">
        <v>-158890302</v>
      </c>
      <c r="N227" s="5">
        <v>-74338049</v>
      </c>
      <c r="O227" s="5">
        <v>-74433497</v>
      </c>
      <c r="P227" s="5">
        <v>-82915214</v>
      </c>
      <c r="Q227" s="5"/>
      <c r="R227" s="5">
        <v>-470044106</v>
      </c>
      <c r="Z227" s="4" t="s">
        <v>10497</v>
      </c>
      <c r="AA227" s="5"/>
      <c r="AB227" s="5"/>
      <c r="AC227" s="5"/>
      <c r="AD227" s="5"/>
      <c r="AE227" s="5"/>
      <c r="AF227" s="5">
        <v>2010672</v>
      </c>
      <c r="AG227" s="5">
        <v>2010672</v>
      </c>
    </row>
    <row r="228" spans="9:33" x14ac:dyDescent="0.25">
      <c r="I228" s="27" t="s">
        <v>904</v>
      </c>
      <c r="J228" t="s">
        <v>56</v>
      </c>
      <c r="K228" t="s">
        <v>558</v>
      </c>
      <c r="L228" s="26"/>
      <c r="M228" s="5">
        <v>-1692090</v>
      </c>
      <c r="N228" s="5"/>
      <c r="O228" s="5"/>
      <c r="P228" s="5"/>
      <c r="Q228" s="5"/>
      <c r="R228" s="5">
        <v>-1692090</v>
      </c>
      <c r="Z228" s="4" t="s">
        <v>2523</v>
      </c>
      <c r="AA228" s="5">
        <v>751157</v>
      </c>
      <c r="AB228" s="5"/>
      <c r="AC228" s="5"/>
      <c r="AD228" s="5"/>
      <c r="AE228" s="5"/>
      <c r="AF228" s="5"/>
      <c r="AG228" s="5">
        <v>751157</v>
      </c>
    </row>
    <row r="229" spans="9:33" x14ac:dyDescent="0.25">
      <c r="I229" s="27" t="s">
        <v>904</v>
      </c>
      <c r="J229" t="s">
        <v>56</v>
      </c>
      <c r="K229" t="s">
        <v>1313</v>
      </c>
      <c r="L229" s="26">
        <v>-65511406</v>
      </c>
      <c r="M229" s="5">
        <v>-129205501</v>
      </c>
      <c r="N229" s="5"/>
      <c r="O229" s="5"/>
      <c r="P229" s="5"/>
      <c r="Q229" s="5"/>
      <c r="R229" s="5">
        <v>-194716907</v>
      </c>
      <c r="Z229" s="4" t="s">
        <v>2541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</row>
    <row r="230" spans="9:33" x14ac:dyDescent="0.25">
      <c r="I230" s="27" t="s">
        <v>904</v>
      </c>
      <c r="J230" t="s">
        <v>56</v>
      </c>
      <c r="K230" t="s">
        <v>2330</v>
      </c>
      <c r="L230" s="26"/>
      <c r="M230" s="5">
        <v>-8280000</v>
      </c>
      <c r="N230" s="5">
        <v>-8280000</v>
      </c>
      <c r="O230" s="5">
        <v>-8280000</v>
      </c>
      <c r="P230" s="5">
        <v>-10120000</v>
      </c>
      <c r="Q230" s="5"/>
      <c r="R230" s="5">
        <v>-34960000</v>
      </c>
      <c r="Z230" s="4" t="s">
        <v>715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</row>
    <row r="231" spans="9:33" x14ac:dyDescent="0.25">
      <c r="I231" s="27" t="s">
        <v>904</v>
      </c>
      <c r="J231" t="s">
        <v>56</v>
      </c>
      <c r="K231" t="s">
        <v>1340</v>
      </c>
      <c r="L231" s="26"/>
      <c r="M231" s="5"/>
      <c r="N231" s="5"/>
      <c r="O231" s="5"/>
      <c r="P231" s="5">
        <v>-20481811</v>
      </c>
      <c r="Q231" s="5"/>
      <c r="R231" s="5">
        <v>-20481811</v>
      </c>
      <c r="Z231" s="4" t="s">
        <v>2544</v>
      </c>
      <c r="AA231" s="5">
        <v>0</v>
      </c>
      <c r="AB231" s="5">
        <v>0</v>
      </c>
      <c r="AC231" s="5">
        <v>0</v>
      </c>
      <c r="AD231" s="5">
        <v>0</v>
      </c>
      <c r="AE231" s="5"/>
      <c r="AF231" s="5"/>
      <c r="AG231" s="5">
        <v>0</v>
      </c>
    </row>
    <row r="232" spans="9:33" x14ac:dyDescent="0.25">
      <c r="I232" s="27" t="s">
        <v>904</v>
      </c>
      <c r="J232" t="s">
        <v>56</v>
      </c>
      <c r="K232" t="s">
        <v>2508</v>
      </c>
      <c r="L232" s="26"/>
      <c r="M232" s="5"/>
      <c r="N232" s="5"/>
      <c r="O232" s="5"/>
      <c r="P232" s="5">
        <v>-16248681</v>
      </c>
      <c r="Q232" s="5"/>
      <c r="R232" s="5">
        <v>-16248681</v>
      </c>
      <c r="Z232" s="4" t="s">
        <v>239</v>
      </c>
      <c r="AA232" s="5">
        <v>0</v>
      </c>
      <c r="AB232" s="5">
        <v>0</v>
      </c>
      <c r="AC232" s="5">
        <v>0</v>
      </c>
      <c r="AD232" s="5">
        <v>0</v>
      </c>
      <c r="AE232" s="5"/>
      <c r="AF232" s="5">
        <v>0</v>
      </c>
      <c r="AG232" s="5">
        <v>0</v>
      </c>
    </row>
    <row r="233" spans="9:33" x14ac:dyDescent="0.25">
      <c r="I233" s="27" t="s">
        <v>904</v>
      </c>
      <c r="J233" t="s">
        <v>56</v>
      </c>
      <c r="K233" t="s">
        <v>6449</v>
      </c>
      <c r="L233" s="26"/>
      <c r="M233" s="5"/>
      <c r="N233" s="5"/>
      <c r="O233" s="5">
        <v>-5170570</v>
      </c>
      <c r="P233" s="5">
        <v>-5170570</v>
      </c>
      <c r="Q233" s="5"/>
      <c r="R233" s="5">
        <v>-10341140</v>
      </c>
      <c r="Z233" s="4" t="s">
        <v>716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</row>
    <row r="234" spans="9:33" x14ac:dyDescent="0.25">
      <c r="I234" s="27" t="s">
        <v>904</v>
      </c>
      <c r="J234" t="s">
        <v>56</v>
      </c>
      <c r="K234" t="s">
        <v>2331</v>
      </c>
      <c r="L234" s="26"/>
      <c r="M234" s="5">
        <v>-8387647</v>
      </c>
      <c r="N234" s="5">
        <v>-8387647</v>
      </c>
      <c r="O234" s="5"/>
      <c r="P234" s="5"/>
      <c r="Q234" s="5"/>
      <c r="R234" s="5">
        <v>-16775294</v>
      </c>
      <c r="Z234" s="4" t="s">
        <v>0</v>
      </c>
      <c r="AA234" s="5">
        <v>289140060</v>
      </c>
      <c r="AB234" s="5">
        <v>257502742.00000003</v>
      </c>
      <c r="AC234" s="5">
        <v>270815880</v>
      </c>
      <c r="AD234" s="5">
        <v>267801174</v>
      </c>
      <c r="AE234" s="5">
        <v>139450905.39999998</v>
      </c>
      <c r="AF234" s="5">
        <v>327427694.75999999</v>
      </c>
      <c r="AG234" s="5">
        <v>1552138456.1599998</v>
      </c>
    </row>
    <row r="235" spans="9:33" x14ac:dyDescent="0.25">
      <c r="I235" s="27" t="s">
        <v>904</v>
      </c>
      <c r="J235" t="s">
        <v>56</v>
      </c>
      <c r="K235" t="s">
        <v>1672</v>
      </c>
      <c r="L235" s="26"/>
      <c r="M235" s="5"/>
      <c r="N235" s="5">
        <v>-3971632</v>
      </c>
      <c r="O235" s="5">
        <v>-7948427</v>
      </c>
      <c r="P235" s="5"/>
      <c r="Q235" s="5"/>
      <c r="R235" s="5">
        <v>-11920059</v>
      </c>
    </row>
    <row r="236" spans="9:33" x14ac:dyDescent="0.25">
      <c r="I236" s="27" t="s">
        <v>904</v>
      </c>
      <c r="J236" t="s">
        <v>56</v>
      </c>
      <c r="K236" t="s">
        <v>2510</v>
      </c>
      <c r="L236" s="26"/>
      <c r="M236" s="5">
        <v>-16000000</v>
      </c>
      <c r="N236" s="5">
        <v>-40000000</v>
      </c>
      <c r="O236" s="5">
        <v>-20000000</v>
      </c>
      <c r="P236" s="5">
        <v>-40000000</v>
      </c>
      <c r="Q236" s="5"/>
      <c r="R236" s="5">
        <v>-116000000</v>
      </c>
    </row>
    <row r="237" spans="9:33" x14ac:dyDescent="0.25">
      <c r="I237" s="27" t="s">
        <v>904</v>
      </c>
      <c r="J237" t="s">
        <v>56</v>
      </c>
      <c r="K237" t="s">
        <v>2332</v>
      </c>
      <c r="L237" s="26">
        <v>-1509371</v>
      </c>
      <c r="M237" s="5"/>
      <c r="N237" s="5"/>
      <c r="O237" s="5"/>
      <c r="P237" s="5"/>
      <c r="Q237" s="5"/>
      <c r="R237" s="5">
        <v>-1509371</v>
      </c>
    </row>
    <row r="238" spans="9:33" x14ac:dyDescent="0.25">
      <c r="I238" s="27" t="s">
        <v>904</v>
      </c>
      <c r="J238" t="s">
        <v>56</v>
      </c>
      <c r="K238" t="s">
        <v>2238</v>
      </c>
      <c r="L238" s="26"/>
      <c r="M238" s="5"/>
      <c r="N238" s="5">
        <v>-127523836</v>
      </c>
      <c r="O238" s="5">
        <v>-67243660</v>
      </c>
      <c r="P238" s="5">
        <v>-67713670</v>
      </c>
      <c r="Q238" s="5"/>
      <c r="R238" s="5">
        <v>-262481166</v>
      </c>
    </row>
    <row r="239" spans="9:33" x14ac:dyDescent="0.25">
      <c r="I239" s="27" t="s">
        <v>904</v>
      </c>
      <c r="J239" t="s">
        <v>56</v>
      </c>
      <c r="K239" t="s">
        <v>4713</v>
      </c>
      <c r="L239" s="26"/>
      <c r="M239" s="5"/>
      <c r="N239" s="5">
        <v>-5388206</v>
      </c>
      <c r="O239" s="5"/>
      <c r="P239" s="5"/>
      <c r="Q239" s="5"/>
      <c r="R239" s="5">
        <v>-5388206</v>
      </c>
    </row>
    <row r="240" spans="9:33" x14ac:dyDescent="0.25">
      <c r="I240" s="27" t="s">
        <v>904</v>
      </c>
      <c r="J240" t="s">
        <v>56</v>
      </c>
      <c r="K240" t="s">
        <v>1217</v>
      </c>
      <c r="L240" s="26">
        <v>282588987</v>
      </c>
      <c r="M240" s="5"/>
      <c r="N240" s="5"/>
      <c r="O240" s="5"/>
      <c r="P240" s="5">
        <v>-15550724</v>
      </c>
      <c r="Q240" s="5"/>
      <c r="R240" s="5">
        <v>267038263</v>
      </c>
    </row>
    <row r="241" spans="9:18" x14ac:dyDescent="0.25">
      <c r="I241" s="27" t="s">
        <v>904</v>
      </c>
      <c r="J241" t="s">
        <v>56</v>
      </c>
      <c r="K241" t="s">
        <v>4714</v>
      </c>
      <c r="L241" s="26"/>
      <c r="M241" s="5"/>
      <c r="N241" s="5">
        <v>-5170570</v>
      </c>
      <c r="O241" s="5"/>
      <c r="P241" s="5"/>
      <c r="Q241" s="5"/>
      <c r="R241" s="5">
        <v>-5170570</v>
      </c>
    </row>
    <row r="242" spans="9:18" x14ac:dyDescent="0.25">
      <c r="I242" s="27" t="s">
        <v>904</v>
      </c>
      <c r="J242" t="s">
        <v>56</v>
      </c>
      <c r="K242" t="s">
        <v>6445</v>
      </c>
      <c r="L242" s="26"/>
      <c r="M242" s="5"/>
      <c r="N242" s="5"/>
      <c r="O242" s="5">
        <v>-5577840</v>
      </c>
      <c r="P242" s="5"/>
      <c r="Q242" s="5"/>
      <c r="R242" s="5">
        <v>-5577840</v>
      </c>
    </row>
    <row r="243" spans="9:18" x14ac:dyDescent="0.25">
      <c r="I243" s="27" t="s">
        <v>904</v>
      </c>
      <c r="J243" t="s">
        <v>56</v>
      </c>
      <c r="K243" t="s">
        <v>2504</v>
      </c>
      <c r="L243" s="26"/>
      <c r="M243" s="5"/>
      <c r="N243" s="5"/>
      <c r="O243" s="5"/>
      <c r="P243" s="5">
        <v>-12800000</v>
      </c>
      <c r="Q243" s="5">
        <v>-19200000</v>
      </c>
      <c r="R243" s="5">
        <v>-32000000</v>
      </c>
    </row>
    <row r="244" spans="9:18" x14ac:dyDescent="0.25">
      <c r="I244" s="27" t="s">
        <v>904</v>
      </c>
      <c r="J244" t="s">
        <v>57</v>
      </c>
      <c r="K244" t="s">
        <v>6450</v>
      </c>
      <c r="L244" s="26"/>
      <c r="M244" s="5"/>
      <c r="N244" s="5"/>
      <c r="O244" s="5">
        <v>-9134113</v>
      </c>
      <c r="P244" s="5"/>
      <c r="Q244" s="5"/>
      <c r="R244" s="5">
        <v>-9134113</v>
      </c>
    </row>
    <row r="245" spans="9:18" x14ac:dyDescent="0.25">
      <c r="I245" s="27" t="s">
        <v>109</v>
      </c>
      <c r="J245" t="s">
        <v>57</v>
      </c>
      <c r="K245" t="s">
        <v>6450</v>
      </c>
      <c r="L245" s="26"/>
      <c r="M245" s="5"/>
      <c r="N245" s="5"/>
      <c r="O245" s="5">
        <v>9134113</v>
      </c>
      <c r="P245" s="5"/>
      <c r="Q245" s="5"/>
      <c r="R245" s="5">
        <v>9134113</v>
      </c>
    </row>
    <row r="246" spans="9:18" x14ac:dyDescent="0.25">
      <c r="I246" s="27" t="s">
        <v>0</v>
      </c>
      <c r="J246" s="27"/>
      <c r="K246" s="27"/>
      <c r="L246" s="26">
        <v>289140060</v>
      </c>
      <c r="M246" s="5">
        <v>257502742</v>
      </c>
      <c r="N246" s="5">
        <v>270815880</v>
      </c>
      <c r="O246" s="5">
        <v>267801174</v>
      </c>
      <c r="P246" s="5">
        <v>139450905</v>
      </c>
      <c r="Q246" s="5">
        <v>319390498</v>
      </c>
      <c r="R246" s="5">
        <v>1544101259</v>
      </c>
    </row>
  </sheetData>
  <pageMargins left="0.7" right="0.7" top="0.75" bottom="0.75" header="0.3" footer="0.3"/>
  <pageSetup orientation="portrait" r:id="rId5"/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55"/>
  <sheetViews>
    <sheetView showGridLines="0" topLeftCell="C1" zoomScale="90" zoomScaleNormal="90" workbookViewId="0">
      <selection activeCell="M61" sqref="M61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4" width="18.85546875" customWidth="1"/>
    <col min="25" max="25" width="10.42578125" customWidth="1"/>
    <col min="26" max="26" width="40.140625" customWidth="1"/>
    <col min="27" max="27" width="29.7109375" bestFit="1" customWidth="1"/>
    <col min="28" max="30" width="15.85546875" bestFit="1" customWidth="1"/>
    <col min="31" max="32" width="17.28515625" bestFit="1" customWidth="1"/>
    <col min="33" max="33" width="14.42578125" bestFit="1" customWidth="1"/>
    <col min="34" max="34" width="15.85546875" bestFit="1" customWidth="1"/>
    <col min="35" max="37" width="16.28515625" bestFit="1" customWidth="1"/>
    <col min="38" max="38" width="15.85546875" bestFit="1" customWidth="1"/>
    <col min="39" max="39" width="18.5703125" bestFit="1" customWidth="1"/>
    <col min="40" max="62" width="10.42578125" customWidth="1"/>
    <col min="63" max="63" width="8.85546875" customWidth="1"/>
    <col min="64" max="88" width="10.42578125" customWidth="1"/>
    <col min="89" max="89" width="9.28515625" customWidth="1"/>
    <col min="90" max="90" width="12.5703125" bestFit="1" customWidth="1"/>
  </cols>
  <sheetData>
    <row r="1" spans="9:22" ht="23.25" x14ac:dyDescent="0.35">
      <c r="I1" s="19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66</v>
      </c>
      <c r="J3" s="5">
        <v>1271029488</v>
      </c>
      <c r="K3" s="5">
        <v>1406463891</v>
      </c>
      <c r="L3" s="5">
        <v>1338014616</v>
      </c>
      <c r="M3" s="5">
        <v>-14883670</v>
      </c>
      <c r="N3" s="5">
        <v>2187487154</v>
      </c>
      <c r="O3" s="5">
        <v>1585394898</v>
      </c>
      <c r="P3" s="5"/>
      <c r="Q3" s="5"/>
      <c r="R3" s="5"/>
      <c r="S3" s="5"/>
      <c r="T3" s="5"/>
      <c r="U3" s="5"/>
      <c r="V3" s="5">
        <v>7773506377</v>
      </c>
    </row>
    <row r="4" spans="9:22" x14ac:dyDescent="0.25">
      <c r="I4" s="4" t="s">
        <v>0</v>
      </c>
      <c r="J4" s="5">
        <v>1271029488</v>
      </c>
      <c r="K4" s="5">
        <v>1406463891</v>
      </c>
      <c r="L4" s="5">
        <v>1338014616</v>
      </c>
      <c r="M4" s="5">
        <v>-14883670</v>
      </c>
      <c r="N4" s="5">
        <v>2187487154</v>
      </c>
      <c r="O4" s="5">
        <v>1585394898</v>
      </c>
      <c r="P4" s="5"/>
      <c r="Q4" s="5"/>
      <c r="R4" s="5"/>
      <c r="S4" s="5"/>
      <c r="T4" s="5"/>
      <c r="U4" s="5"/>
      <c r="V4" s="5">
        <v>7773506377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>
      <c r="M61" s="3"/>
    </row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66</v>
      </c>
      <c r="J63" s="13">
        <f>IFERROR(VLOOKUP($I63,$I$26:$V$42,MATCH(J$62,$I$26:$V$26,0),0),0)</f>
        <v>1271029488</v>
      </c>
      <c r="K63" s="13">
        <f t="shared" ref="K63:U63" si="0">IFERROR(VLOOKUP($I63,$I$26:$V$42,MATCH(K$62,$I$26:$V$26,0),0),0)</f>
        <v>1406463891</v>
      </c>
      <c r="L63" s="13">
        <f t="shared" si="0"/>
        <v>1321970041</v>
      </c>
      <c r="M63" s="13">
        <f t="shared" si="0"/>
        <v>-137844577</v>
      </c>
      <c r="N63" s="13">
        <f t="shared" si="0"/>
        <v>3434507158</v>
      </c>
      <c r="O63" s="13">
        <f t="shared" si="0"/>
        <v>1229933471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8526059472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66</v>
      </c>
      <c r="J84" s="13">
        <f>-IFERROR(VLOOKUP($I84,$I$62:$U$80,MATCH(J$83,$I$62:$U$62,0),0),0)+IFERROR(VLOOKUP($I84,$I$2:$U$23,MATCH(J$83,$I$2:$U$2,0),0),0)</f>
        <v>0</v>
      </c>
      <c r="K84" s="13">
        <f t="shared" ref="K84:U84" si="1">-IFERROR(VLOOKUP($I84,$I$62:$U$80,MATCH(K$83,$I$62:$U$62,0),0),0)+IFERROR(VLOOKUP($I84,$I$2:$U$23,MATCH(K$83,$I$2:$U$2,0),0),0)</f>
        <v>0</v>
      </c>
      <c r="L84" s="13">
        <f t="shared" si="1"/>
        <v>16044575</v>
      </c>
      <c r="M84" s="13">
        <f t="shared" si="1"/>
        <v>122960907</v>
      </c>
      <c r="N84" s="13">
        <f t="shared" si="1"/>
        <v>-1247020004</v>
      </c>
      <c r="O84" s="13">
        <f t="shared" si="1"/>
        <v>355461427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-752553095</v>
      </c>
    </row>
    <row r="85" spans="1:33" x14ac:dyDescent="0.25">
      <c r="J85" s="5"/>
      <c r="K85" s="5"/>
      <c r="L85" s="5"/>
      <c r="M85" s="5"/>
      <c r="N85" s="5"/>
      <c r="O85" s="5"/>
      <c r="P85" s="5"/>
      <c r="Q85" s="5"/>
      <c r="R85" s="5"/>
      <c r="S85" s="5">
        <v>0</v>
      </c>
      <c r="T85" s="5">
        <v>0</v>
      </c>
      <c r="U85" s="5">
        <v>0</v>
      </c>
    </row>
    <row r="86" spans="1:33" x14ac:dyDescent="0.25">
      <c r="I86" s="1" t="s">
        <v>105</v>
      </c>
      <c r="J86" t="s" vm="5">
        <v>66</v>
      </c>
      <c r="Z86" s="1" t="s">
        <v>75</v>
      </c>
      <c r="AA86" t="s" vm="18">
        <v>66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9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s="27" t="s">
        <v>56</v>
      </c>
      <c r="K90" s="27"/>
      <c r="L90" s="26"/>
      <c r="M90" s="5"/>
      <c r="N90" s="5">
        <v>34328828</v>
      </c>
      <c r="O90" s="5"/>
      <c r="P90" s="5"/>
      <c r="Q90" s="5"/>
      <c r="R90" s="5">
        <v>34328828</v>
      </c>
      <c r="Z90" s="4" t="s">
        <v>6039</v>
      </c>
      <c r="AA90" s="5"/>
      <c r="AB90" s="5"/>
      <c r="AC90" s="5"/>
      <c r="AD90" s="5"/>
      <c r="AE90" s="5"/>
      <c r="AF90" s="5">
        <v>21708478</v>
      </c>
      <c r="AG90" s="5">
        <v>21708478</v>
      </c>
    </row>
    <row r="91" spans="1:33" x14ac:dyDescent="0.25">
      <c r="A91" s="32" t="s">
        <v>263</v>
      </c>
      <c r="I91" s="27" t="s">
        <v>902</v>
      </c>
      <c r="J91" s="27" t="s">
        <v>56</v>
      </c>
      <c r="K91" t="s">
        <v>10554</v>
      </c>
      <c r="L91" s="26"/>
      <c r="M91" s="5"/>
      <c r="N91" s="5"/>
      <c r="O91" s="5"/>
      <c r="P91" s="5">
        <v>1401991</v>
      </c>
      <c r="Q91" s="5">
        <v>25730439</v>
      </c>
      <c r="R91" s="5">
        <v>27132430</v>
      </c>
      <c r="Z91" s="4" t="s">
        <v>1786</v>
      </c>
      <c r="AA91" s="5">
        <v>-4997016</v>
      </c>
      <c r="AB91" s="5"/>
      <c r="AC91" s="5">
        <v>4997016</v>
      </c>
      <c r="AD91" s="5"/>
      <c r="AE91" s="5"/>
      <c r="AF91" s="5"/>
      <c r="AG91" s="5">
        <v>0</v>
      </c>
    </row>
    <row r="92" spans="1:33" x14ac:dyDescent="0.25">
      <c r="I92" s="27" t="s">
        <v>902</v>
      </c>
      <c r="J92" s="27" t="s">
        <v>56</v>
      </c>
      <c r="K92" t="s">
        <v>870</v>
      </c>
      <c r="L92" s="26"/>
      <c r="M92" s="5">
        <v>4993455</v>
      </c>
      <c r="N92" s="5"/>
      <c r="O92" s="5"/>
      <c r="P92" s="5"/>
      <c r="Q92" s="5"/>
      <c r="R92" s="5">
        <v>4993455</v>
      </c>
      <c r="Z92" s="4" t="s">
        <v>9496</v>
      </c>
      <c r="AA92" s="5"/>
      <c r="AB92" s="5"/>
      <c r="AC92" s="5"/>
      <c r="AD92" s="5">
        <v>-122820308</v>
      </c>
      <c r="AE92" s="5"/>
      <c r="AF92" s="5"/>
      <c r="AG92" s="5">
        <v>-122820308</v>
      </c>
    </row>
    <row r="93" spans="1:33" x14ac:dyDescent="0.25">
      <c r="I93" s="27" t="s">
        <v>902</v>
      </c>
      <c r="J93" s="27" t="s">
        <v>56</v>
      </c>
      <c r="K93" t="s">
        <v>2414</v>
      </c>
      <c r="L93" s="26">
        <v>50725412</v>
      </c>
      <c r="M93" s="5"/>
      <c r="N93" s="5"/>
      <c r="O93" s="5"/>
      <c r="P93" s="5"/>
      <c r="Q93" s="5"/>
      <c r="R93" s="5">
        <v>50725412</v>
      </c>
      <c r="Z93" s="4" t="s">
        <v>2961</v>
      </c>
      <c r="AA93" s="5">
        <v>78495988</v>
      </c>
      <c r="AB93" s="5"/>
      <c r="AC93" s="5"/>
      <c r="AD93" s="5"/>
      <c r="AE93" s="5"/>
      <c r="AF93" s="5"/>
      <c r="AG93" s="5">
        <v>78495988</v>
      </c>
    </row>
    <row r="94" spans="1:33" x14ac:dyDescent="0.25">
      <c r="I94" s="27" t="s">
        <v>902</v>
      </c>
      <c r="J94" s="27" t="s">
        <v>56</v>
      </c>
      <c r="K94" t="s">
        <v>717</v>
      </c>
      <c r="L94" s="26"/>
      <c r="M94" s="5"/>
      <c r="N94" s="5">
        <v>68273170</v>
      </c>
      <c r="O94" s="5">
        <v>22272027</v>
      </c>
      <c r="P94" s="5"/>
      <c r="Q94" s="5"/>
      <c r="R94" s="5">
        <v>90545197</v>
      </c>
      <c r="Z94" s="4" t="s">
        <v>9541</v>
      </c>
      <c r="AA94" s="5"/>
      <c r="AB94" s="5">
        <v>152070</v>
      </c>
      <c r="AC94" s="5"/>
      <c r="AD94" s="5"/>
      <c r="AE94" s="5"/>
      <c r="AF94" s="5"/>
      <c r="AG94" s="5">
        <v>152070</v>
      </c>
    </row>
    <row r="95" spans="1:33" x14ac:dyDescent="0.25">
      <c r="I95" s="27" t="s">
        <v>902</v>
      </c>
      <c r="J95" s="27" t="s">
        <v>56</v>
      </c>
      <c r="K95" t="s">
        <v>2334</v>
      </c>
      <c r="L95" s="26">
        <v>10535936</v>
      </c>
      <c r="M95" s="5"/>
      <c r="N95" s="5"/>
      <c r="O95" s="5"/>
      <c r="P95" s="5"/>
      <c r="Q95" s="5"/>
      <c r="R95" s="5">
        <v>10535936</v>
      </c>
      <c r="Z95" s="4" t="s">
        <v>9542</v>
      </c>
      <c r="AA95" s="5"/>
      <c r="AB95" s="5">
        <v>31998579</v>
      </c>
      <c r="AC95" s="5"/>
      <c r="AD95" s="5"/>
      <c r="AE95" s="5"/>
      <c r="AF95" s="5"/>
      <c r="AG95" s="5">
        <v>31998579</v>
      </c>
    </row>
    <row r="96" spans="1:33" x14ac:dyDescent="0.25">
      <c r="I96" s="27" t="s">
        <v>902</v>
      </c>
      <c r="J96" s="27" t="s">
        <v>56</v>
      </c>
      <c r="K96" t="s">
        <v>1429</v>
      </c>
      <c r="L96" s="26"/>
      <c r="M96" s="5">
        <v>10042524</v>
      </c>
      <c r="N96" s="5">
        <v>0</v>
      </c>
      <c r="O96" s="5">
        <v>16956636</v>
      </c>
      <c r="P96" s="5">
        <v>31211670</v>
      </c>
      <c r="Q96" s="5">
        <v>21659637</v>
      </c>
      <c r="R96" s="5">
        <v>79870467</v>
      </c>
      <c r="Z96" s="4" t="s">
        <v>1481</v>
      </c>
      <c r="AA96" s="5">
        <v>10039594</v>
      </c>
      <c r="AB96" s="5"/>
      <c r="AC96" s="5"/>
      <c r="AD96" s="5"/>
      <c r="AE96" s="5"/>
      <c r="AF96" s="5"/>
      <c r="AG96" s="5">
        <v>10039594</v>
      </c>
    </row>
    <row r="97" spans="9:33" x14ac:dyDescent="0.25">
      <c r="I97" s="27" t="s">
        <v>902</v>
      </c>
      <c r="J97" s="27" t="s">
        <v>56</v>
      </c>
      <c r="K97" t="s">
        <v>1399</v>
      </c>
      <c r="L97" s="26"/>
      <c r="M97" s="5">
        <v>1202148586</v>
      </c>
      <c r="N97" s="5">
        <v>426302995</v>
      </c>
      <c r="O97" s="5">
        <v>229876429</v>
      </c>
      <c r="P97" s="5">
        <v>723907829</v>
      </c>
      <c r="Q97" s="5"/>
      <c r="R97" s="5">
        <v>2582235839</v>
      </c>
      <c r="Z97" s="4" t="s">
        <v>2547</v>
      </c>
      <c r="AA97" s="5"/>
      <c r="AB97" s="5"/>
      <c r="AC97" s="5"/>
      <c r="AD97" s="5"/>
      <c r="AE97" s="5"/>
      <c r="AF97" s="5">
        <v>-112062722</v>
      </c>
      <c r="AG97" s="5">
        <v>-112062722</v>
      </c>
    </row>
    <row r="98" spans="9:33" x14ac:dyDescent="0.25">
      <c r="I98" s="27" t="s">
        <v>902</v>
      </c>
      <c r="J98" s="27" t="s">
        <v>56</v>
      </c>
      <c r="K98" t="s">
        <v>2336</v>
      </c>
      <c r="L98" s="26">
        <v>56610873</v>
      </c>
      <c r="M98" s="5"/>
      <c r="N98" s="5">
        <v>142293998</v>
      </c>
      <c r="O98" s="5"/>
      <c r="P98" s="5">
        <v>199973398</v>
      </c>
      <c r="Q98" s="5"/>
      <c r="R98" s="5">
        <v>398878269</v>
      </c>
      <c r="Z98" s="4" t="s">
        <v>717</v>
      </c>
      <c r="AA98" s="5"/>
      <c r="AB98" s="5">
        <v>36253624</v>
      </c>
      <c r="AC98" s="5"/>
      <c r="AD98" s="5">
        <v>-650</v>
      </c>
      <c r="AE98" s="5"/>
      <c r="AF98" s="5"/>
      <c r="AG98" s="5">
        <v>36252974</v>
      </c>
    </row>
    <row r="99" spans="9:33" x14ac:dyDescent="0.25">
      <c r="I99" s="27" t="s">
        <v>902</v>
      </c>
      <c r="J99" s="27" t="s">
        <v>56</v>
      </c>
      <c r="K99" t="s">
        <v>1401</v>
      </c>
      <c r="L99" s="26"/>
      <c r="M99" s="5"/>
      <c r="N99" s="5">
        <v>66252845</v>
      </c>
      <c r="O99" s="5">
        <v>75492046</v>
      </c>
      <c r="P99" s="5"/>
      <c r="Q99" s="5">
        <v>389170720</v>
      </c>
      <c r="R99" s="5">
        <v>530915611</v>
      </c>
      <c r="Z99" s="4" t="s">
        <v>9493</v>
      </c>
      <c r="AA99" s="5"/>
      <c r="AB99" s="5"/>
      <c r="AC99" s="5"/>
      <c r="AD99" s="5"/>
      <c r="AE99" s="5">
        <v>83394</v>
      </c>
      <c r="AF99" s="5"/>
      <c r="AG99" s="5">
        <v>83394</v>
      </c>
    </row>
    <row r="100" spans="9:33" x14ac:dyDescent="0.25">
      <c r="I100" s="27" t="s">
        <v>902</v>
      </c>
      <c r="J100" s="27" t="s">
        <v>56</v>
      </c>
      <c r="K100" t="s">
        <v>1209</v>
      </c>
      <c r="L100" s="26"/>
      <c r="M100" s="5"/>
      <c r="N100" s="5">
        <v>20672846</v>
      </c>
      <c r="O100" s="5">
        <v>0</v>
      </c>
      <c r="P100" s="5"/>
      <c r="Q100" s="5"/>
      <c r="R100" s="5">
        <v>20672846</v>
      </c>
      <c r="Z100" s="4" t="s">
        <v>2334</v>
      </c>
      <c r="AA100" s="5">
        <v>-1118</v>
      </c>
      <c r="AB100" s="5"/>
      <c r="AC100" s="5">
        <v>1118</v>
      </c>
      <c r="AD100" s="5"/>
      <c r="AE100" s="5"/>
      <c r="AF100" s="5"/>
      <c r="AG100" s="5">
        <v>0</v>
      </c>
    </row>
    <row r="101" spans="9:33" x14ac:dyDescent="0.25">
      <c r="I101" s="27" t="s">
        <v>902</v>
      </c>
      <c r="J101" s="27" t="s">
        <v>56</v>
      </c>
      <c r="K101" t="s">
        <v>1545</v>
      </c>
      <c r="L101" s="26">
        <v>256307512</v>
      </c>
      <c r="M101" s="5">
        <v>1188063384</v>
      </c>
      <c r="N101" s="5">
        <v>978545612</v>
      </c>
      <c r="O101" s="5"/>
      <c r="P101" s="5">
        <v>2804425371</v>
      </c>
      <c r="Q101" s="5">
        <v>1118440524</v>
      </c>
      <c r="R101" s="5">
        <v>6345782403</v>
      </c>
      <c r="Z101" s="4" t="s">
        <v>9889</v>
      </c>
      <c r="AA101" s="5"/>
      <c r="AB101" s="5"/>
      <c r="AC101" s="5"/>
      <c r="AD101" s="5">
        <v>10168548</v>
      </c>
      <c r="AE101" s="5"/>
      <c r="AF101" s="5"/>
      <c r="AG101" s="5">
        <v>10168548</v>
      </c>
    </row>
    <row r="102" spans="9:33" x14ac:dyDescent="0.25">
      <c r="I102" s="27" t="s">
        <v>902</v>
      </c>
      <c r="J102" s="27" t="s">
        <v>56</v>
      </c>
      <c r="K102" t="s">
        <v>4715</v>
      </c>
      <c r="L102" s="26"/>
      <c r="M102" s="5">
        <v>6809162</v>
      </c>
      <c r="N102" s="5"/>
      <c r="O102" s="5"/>
      <c r="P102" s="5"/>
      <c r="Q102" s="5"/>
      <c r="R102" s="5">
        <v>6809162</v>
      </c>
      <c r="Z102" s="4" t="s">
        <v>12090</v>
      </c>
      <c r="AA102" s="5"/>
      <c r="AB102" s="5"/>
      <c r="AC102" s="5"/>
      <c r="AD102" s="5"/>
      <c r="AE102" s="5"/>
      <c r="AF102" s="5">
        <v>112062722</v>
      </c>
      <c r="AG102" s="5">
        <v>112062722</v>
      </c>
    </row>
    <row r="103" spans="9:33" x14ac:dyDescent="0.25">
      <c r="I103" s="27" t="s">
        <v>902</v>
      </c>
      <c r="J103" s="27" t="s">
        <v>56</v>
      </c>
      <c r="K103" t="s">
        <v>1326</v>
      </c>
      <c r="L103" s="26"/>
      <c r="M103" s="5">
        <v>52808879</v>
      </c>
      <c r="N103" s="5"/>
      <c r="O103" s="5"/>
      <c r="P103" s="5"/>
      <c r="Q103" s="5"/>
      <c r="R103" s="5">
        <v>52808879</v>
      </c>
      <c r="Z103" s="4" t="s">
        <v>1399</v>
      </c>
      <c r="AA103" s="5">
        <v>400000000</v>
      </c>
      <c r="AB103" s="5">
        <v>176975983</v>
      </c>
      <c r="AC103" s="5">
        <v>169976195</v>
      </c>
      <c r="AD103" s="5">
        <v>-106519898</v>
      </c>
      <c r="AE103" s="5">
        <v>672170937</v>
      </c>
      <c r="AF103" s="5"/>
      <c r="AG103" s="5">
        <v>1312603217</v>
      </c>
    </row>
    <row r="104" spans="9:33" x14ac:dyDescent="0.25">
      <c r="I104" s="27" t="s">
        <v>902</v>
      </c>
      <c r="J104" s="27" t="s">
        <v>56</v>
      </c>
      <c r="K104" t="s">
        <v>2337</v>
      </c>
      <c r="L104" s="26"/>
      <c r="M104" s="5">
        <v>9904644</v>
      </c>
      <c r="N104" s="5">
        <v>26151677</v>
      </c>
      <c r="O104" s="5">
        <v>63459314</v>
      </c>
      <c r="P104" s="5">
        <v>19468546</v>
      </c>
      <c r="Q104" s="5">
        <v>5212753</v>
      </c>
      <c r="R104" s="5">
        <v>124196934</v>
      </c>
      <c r="Z104" s="4" t="s">
        <v>2743</v>
      </c>
      <c r="AA104" s="5"/>
      <c r="AB104" s="5"/>
      <c r="AC104" s="5"/>
      <c r="AD104" s="5">
        <v>26973193</v>
      </c>
      <c r="AE104" s="5"/>
      <c r="AF104" s="5"/>
      <c r="AG104" s="5">
        <v>26973193</v>
      </c>
    </row>
    <row r="105" spans="9:33" x14ac:dyDescent="0.25">
      <c r="I105" s="27" t="s">
        <v>902</v>
      </c>
      <c r="J105" s="27" t="s">
        <v>56</v>
      </c>
      <c r="K105" t="s">
        <v>6451</v>
      </c>
      <c r="L105" s="26"/>
      <c r="M105" s="5"/>
      <c r="N105" s="5">
        <v>0</v>
      </c>
      <c r="O105" s="5"/>
      <c r="P105" s="5"/>
      <c r="Q105" s="5"/>
      <c r="R105" s="5">
        <v>0</v>
      </c>
      <c r="Z105" s="4" t="s">
        <v>1617</v>
      </c>
      <c r="AA105" s="5"/>
      <c r="AB105" s="5"/>
      <c r="AC105" s="5"/>
      <c r="AD105" s="5">
        <v>95073114</v>
      </c>
      <c r="AE105" s="5"/>
      <c r="AF105" s="5"/>
      <c r="AG105" s="5">
        <v>95073114</v>
      </c>
    </row>
    <row r="106" spans="9:33" x14ac:dyDescent="0.25">
      <c r="I106" s="27" t="s">
        <v>902</v>
      </c>
      <c r="J106" s="27" t="s">
        <v>56</v>
      </c>
      <c r="K106" t="s">
        <v>6452</v>
      </c>
      <c r="L106" s="26"/>
      <c r="M106" s="5"/>
      <c r="N106" s="5"/>
      <c r="O106" s="5">
        <v>11217552</v>
      </c>
      <c r="P106" s="5">
        <v>11327017</v>
      </c>
      <c r="Q106" s="5">
        <v>0</v>
      </c>
      <c r="R106" s="5">
        <v>22544569</v>
      </c>
      <c r="Z106" s="4" t="s">
        <v>2424</v>
      </c>
      <c r="AA106" s="5">
        <v>5885461</v>
      </c>
      <c r="AB106" s="5"/>
      <c r="AC106" s="5">
        <v>35144462</v>
      </c>
      <c r="AD106" s="5"/>
      <c r="AE106" s="5"/>
      <c r="AF106" s="5"/>
      <c r="AG106" s="5">
        <v>41029923</v>
      </c>
    </row>
    <row r="107" spans="9:33" x14ac:dyDescent="0.25">
      <c r="I107" s="27" t="s">
        <v>902</v>
      </c>
      <c r="J107" s="27" t="s">
        <v>56</v>
      </c>
      <c r="K107" t="s">
        <v>9454</v>
      </c>
      <c r="L107" s="26"/>
      <c r="M107" s="5"/>
      <c r="N107" s="5"/>
      <c r="O107" s="5"/>
      <c r="P107" s="5">
        <v>19843555</v>
      </c>
      <c r="Q107" s="5"/>
      <c r="R107" s="5">
        <v>19843555</v>
      </c>
      <c r="Z107" s="4" t="s">
        <v>2336</v>
      </c>
      <c r="AA107" s="5"/>
      <c r="AB107" s="5">
        <v>61124044</v>
      </c>
      <c r="AC107" s="5">
        <v>-5237295</v>
      </c>
      <c r="AD107" s="5">
        <v>6030229</v>
      </c>
      <c r="AE107" s="5"/>
      <c r="AF107" s="5"/>
      <c r="AG107" s="5">
        <v>61916978</v>
      </c>
    </row>
    <row r="108" spans="9:33" x14ac:dyDescent="0.25">
      <c r="I108" s="27" t="s">
        <v>903</v>
      </c>
      <c r="J108" t="s">
        <v>838</v>
      </c>
      <c r="K108" t="s">
        <v>12090</v>
      </c>
      <c r="L108" s="26"/>
      <c r="M108" s="5"/>
      <c r="N108" s="5"/>
      <c r="O108" s="5"/>
      <c r="P108" s="5"/>
      <c r="Q108" s="5">
        <v>114165223</v>
      </c>
      <c r="R108" s="5">
        <v>114165223</v>
      </c>
      <c r="Z108" s="4" t="s">
        <v>3016</v>
      </c>
      <c r="AA108" s="5">
        <v>-1361995</v>
      </c>
      <c r="AB108" s="5"/>
      <c r="AC108" s="5"/>
      <c r="AD108" s="5"/>
      <c r="AE108" s="5"/>
      <c r="AF108" s="5"/>
      <c r="AG108" s="5">
        <v>-1361995</v>
      </c>
    </row>
    <row r="109" spans="9:33" x14ac:dyDescent="0.25">
      <c r="I109" s="27" t="s">
        <v>903</v>
      </c>
      <c r="J109" t="s">
        <v>838</v>
      </c>
      <c r="K109" t="s">
        <v>1401</v>
      </c>
      <c r="L109" s="26"/>
      <c r="M109" s="5"/>
      <c r="N109" s="5"/>
      <c r="O109" s="5"/>
      <c r="P109" s="5"/>
      <c r="Q109" s="5">
        <v>173072425</v>
      </c>
      <c r="R109" s="5">
        <v>173072425</v>
      </c>
      <c r="Z109" s="4" t="s">
        <v>1179</v>
      </c>
      <c r="AA109" s="5">
        <v>1361995</v>
      </c>
      <c r="AB109" s="5"/>
      <c r="AC109" s="5"/>
      <c r="AD109" s="5"/>
      <c r="AE109" s="5"/>
      <c r="AF109" s="5"/>
      <c r="AG109" s="5">
        <v>1361995</v>
      </c>
    </row>
    <row r="110" spans="9:33" x14ac:dyDescent="0.25">
      <c r="I110" s="27" t="s">
        <v>903</v>
      </c>
      <c r="J110" t="s">
        <v>56</v>
      </c>
      <c r="K110" t="s">
        <v>870</v>
      </c>
      <c r="L110" s="26">
        <v>4995391</v>
      </c>
      <c r="M110" s="5"/>
      <c r="N110" s="5"/>
      <c r="O110" s="5"/>
      <c r="P110" s="5"/>
      <c r="Q110" s="5"/>
      <c r="R110" s="5">
        <v>4995391</v>
      </c>
      <c r="Z110" s="4" t="s">
        <v>1401</v>
      </c>
      <c r="AA110" s="5">
        <v>19617537</v>
      </c>
      <c r="AB110" s="5">
        <v>440215</v>
      </c>
      <c r="AC110" s="5"/>
      <c r="AD110" s="5">
        <v>-179230597</v>
      </c>
      <c r="AE110" s="5"/>
      <c r="AF110" s="5"/>
      <c r="AG110" s="5">
        <v>-159172845</v>
      </c>
    </row>
    <row r="111" spans="9:33" x14ac:dyDescent="0.25">
      <c r="I111" s="27" t="s">
        <v>903</v>
      </c>
      <c r="J111" t="s">
        <v>56</v>
      </c>
      <c r="K111" t="s">
        <v>3445</v>
      </c>
      <c r="L111" s="26">
        <v>82914126</v>
      </c>
      <c r="M111" s="5">
        <v>83068132</v>
      </c>
      <c r="N111" s="5">
        <v>124222299</v>
      </c>
      <c r="O111" s="5">
        <v>1401991</v>
      </c>
      <c r="P111" s="5"/>
      <c r="Q111" s="5"/>
      <c r="R111" s="5">
        <v>291606548</v>
      </c>
      <c r="Z111" s="4" t="s">
        <v>9954</v>
      </c>
      <c r="AA111" s="5"/>
      <c r="AB111" s="5">
        <v>49022391</v>
      </c>
      <c r="AC111" s="5">
        <v>-77119</v>
      </c>
      <c r="AD111" s="5"/>
      <c r="AE111" s="5"/>
      <c r="AF111" s="5"/>
      <c r="AG111" s="5">
        <v>48945272</v>
      </c>
    </row>
    <row r="112" spans="9:33" x14ac:dyDescent="0.25">
      <c r="I112" s="27" t="s">
        <v>903</v>
      </c>
      <c r="J112" t="s">
        <v>56</v>
      </c>
      <c r="K112" t="s">
        <v>717</v>
      </c>
      <c r="L112" s="26">
        <v>22199712</v>
      </c>
      <c r="M112" s="5">
        <v>58453336</v>
      </c>
      <c r="N112" s="5">
        <v>22272677</v>
      </c>
      <c r="O112" s="5"/>
      <c r="P112" s="5"/>
      <c r="Q112" s="5"/>
      <c r="R112" s="5">
        <v>102925725</v>
      </c>
      <c r="Z112" s="4" t="s">
        <v>1209</v>
      </c>
      <c r="AA112" s="5"/>
      <c r="AB112" s="5">
        <v>-20672846</v>
      </c>
      <c r="AC112" s="5">
        <v>20672846</v>
      </c>
      <c r="AD112" s="5"/>
      <c r="AE112" s="5"/>
      <c r="AF112" s="5"/>
      <c r="AG112" s="5">
        <v>0</v>
      </c>
    </row>
    <row r="113" spans="9:33" x14ac:dyDescent="0.25">
      <c r="I113" s="27" t="s">
        <v>903</v>
      </c>
      <c r="J113" t="s">
        <v>56</v>
      </c>
      <c r="K113" t="s">
        <v>1429</v>
      </c>
      <c r="L113" s="26">
        <v>31020444</v>
      </c>
      <c r="M113" s="5">
        <v>52976499</v>
      </c>
      <c r="N113" s="5">
        <v>37999758</v>
      </c>
      <c r="O113" s="5">
        <v>31211670</v>
      </c>
      <c r="P113" s="5"/>
      <c r="Q113" s="5"/>
      <c r="R113" s="5">
        <v>153208371</v>
      </c>
      <c r="Z113" s="4" t="s">
        <v>2727</v>
      </c>
      <c r="AA113" s="5"/>
      <c r="AB113" s="5"/>
      <c r="AC113" s="5"/>
      <c r="AD113" s="5"/>
      <c r="AE113" s="5">
        <v>230007986</v>
      </c>
      <c r="AF113" s="5"/>
      <c r="AG113" s="5">
        <v>230007986</v>
      </c>
    </row>
    <row r="114" spans="9:33" x14ac:dyDescent="0.25">
      <c r="I114" s="27" t="s">
        <v>903</v>
      </c>
      <c r="J114" t="s">
        <v>56</v>
      </c>
      <c r="K114" t="s">
        <v>1399</v>
      </c>
      <c r="L114" s="26">
        <v>2255123236</v>
      </c>
      <c r="M114" s="5">
        <v>1229950633</v>
      </c>
      <c r="N114" s="5">
        <v>973623833</v>
      </c>
      <c r="O114" s="5">
        <v>637227506</v>
      </c>
      <c r="P114" s="5"/>
      <c r="Q114" s="5">
        <v>194795283</v>
      </c>
      <c r="R114" s="5">
        <v>5290720491</v>
      </c>
      <c r="Z114" s="4" t="s">
        <v>1545</v>
      </c>
      <c r="AA114" s="5">
        <v>800000000</v>
      </c>
      <c r="AB114" s="5">
        <v>899798431</v>
      </c>
      <c r="AC114" s="5">
        <v>1050013099</v>
      </c>
      <c r="AD114" s="5">
        <v>128391031</v>
      </c>
      <c r="AE114" s="5">
        <v>1211505464</v>
      </c>
      <c r="AF114" s="5"/>
      <c r="AG114" s="5">
        <v>4089708025</v>
      </c>
    </row>
    <row r="115" spans="9:33" x14ac:dyDescent="0.25">
      <c r="I115" s="27" t="s">
        <v>903</v>
      </c>
      <c r="J115" t="s">
        <v>56</v>
      </c>
      <c r="K115" t="s">
        <v>2336</v>
      </c>
      <c r="L115" s="26">
        <v>297294191</v>
      </c>
      <c r="M115" s="5">
        <v>358418235</v>
      </c>
      <c r="N115" s="5">
        <v>181796832</v>
      </c>
      <c r="O115" s="5">
        <v>309873368</v>
      </c>
      <c r="P115" s="5"/>
      <c r="Q115" s="5"/>
      <c r="R115" s="5">
        <v>1147382626</v>
      </c>
      <c r="Z115" s="4" t="s">
        <v>9988</v>
      </c>
      <c r="AA115" s="5"/>
      <c r="AB115" s="5"/>
      <c r="AC115" s="5"/>
      <c r="AD115" s="5"/>
      <c r="AE115" s="5">
        <v>1200000000</v>
      </c>
      <c r="AF115" s="5">
        <v>1100000000</v>
      </c>
      <c r="AG115" s="5">
        <v>2300000000</v>
      </c>
    </row>
    <row r="116" spans="9:33" x14ac:dyDescent="0.25">
      <c r="I116" s="27" t="s">
        <v>903</v>
      </c>
      <c r="J116" t="s">
        <v>56</v>
      </c>
      <c r="K116" t="s">
        <v>1401</v>
      </c>
      <c r="L116" s="26">
        <v>660697824</v>
      </c>
      <c r="M116" s="5">
        <v>710160430</v>
      </c>
      <c r="N116" s="5">
        <v>1284973649</v>
      </c>
      <c r="O116" s="5">
        <v>389170719</v>
      </c>
      <c r="P116" s="5">
        <v>71627196</v>
      </c>
      <c r="Q116" s="5"/>
      <c r="R116" s="5">
        <v>3116629818</v>
      </c>
      <c r="Z116" s="4" t="s">
        <v>4715</v>
      </c>
      <c r="AA116" s="5"/>
      <c r="AB116" s="5">
        <v>6809162</v>
      </c>
      <c r="AC116" s="5"/>
      <c r="AD116" s="5"/>
      <c r="AE116" s="5"/>
      <c r="AF116" s="5"/>
      <c r="AG116" s="5">
        <v>6809162</v>
      </c>
    </row>
    <row r="117" spans="9:33" x14ac:dyDescent="0.25">
      <c r="I117" s="27" t="s">
        <v>903</v>
      </c>
      <c r="J117" t="s">
        <v>56</v>
      </c>
      <c r="K117" t="s">
        <v>1209</v>
      </c>
      <c r="L117" s="26">
        <v>20672846</v>
      </c>
      <c r="M117" s="5"/>
      <c r="N117" s="5"/>
      <c r="O117" s="5"/>
      <c r="P117" s="5"/>
      <c r="Q117" s="5"/>
      <c r="R117" s="5">
        <v>20672846</v>
      </c>
      <c r="Z117" s="4" t="s">
        <v>1326</v>
      </c>
      <c r="AA117" s="5">
        <v>-47915602</v>
      </c>
      <c r="AB117" s="5">
        <v>52140461</v>
      </c>
      <c r="AC117" s="5"/>
      <c r="AD117" s="5"/>
      <c r="AE117" s="5"/>
      <c r="AF117" s="5"/>
      <c r="AG117" s="5">
        <v>4224859</v>
      </c>
    </row>
    <row r="118" spans="9:33" x14ac:dyDescent="0.25">
      <c r="I118" s="27" t="s">
        <v>903</v>
      </c>
      <c r="J118" t="s">
        <v>56</v>
      </c>
      <c r="K118" t="s">
        <v>1545</v>
      </c>
      <c r="L118" s="26">
        <v>1542362679</v>
      </c>
      <c r="M118" s="5">
        <v>1254097726</v>
      </c>
      <c r="N118" s="5">
        <v>1325565213</v>
      </c>
      <c r="O118" s="5">
        <v>1453956244</v>
      </c>
      <c r="P118" s="5">
        <v>1256527330</v>
      </c>
      <c r="Q118" s="5">
        <v>901073362</v>
      </c>
      <c r="R118" s="5">
        <v>7733582554</v>
      </c>
      <c r="Z118" s="4" t="s">
        <v>9540</v>
      </c>
      <c r="AA118" s="5"/>
      <c r="AB118" s="5">
        <v>668418</v>
      </c>
      <c r="AC118" s="5"/>
      <c r="AD118" s="5"/>
      <c r="AE118" s="5"/>
      <c r="AF118" s="5"/>
      <c r="AG118" s="5">
        <v>668418</v>
      </c>
    </row>
    <row r="119" spans="9:33" x14ac:dyDescent="0.25">
      <c r="I119" s="27" t="s">
        <v>903</v>
      </c>
      <c r="J119" t="s">
        <v>56</v>
      </c>
      <c r="K119" t="s">
        <v>1326</v>
      </c>
      <c r="L119" s="26">
        <v>47915602</v>
      </c>
      <c r="M119" s="5">
        <v>47915602</v>
      </c>
      <c r="N119" s="5"/>
      <c r="O119" s="5"/>
      <c r="P119" s="5"/>
      <c r="Q119" s="5"/>
      <c r="R119" s="5">
        <v>95831204</v>
      </c>
      <c r="Z119" s="4" t="s">
        <v>9835</v>
      </c>
      <c r="AA119" s="5"/>
      <c r="AB119" s="5"/>
      <c r="AC119" s="5"/>
      <c r="AD119" s="5">
        <v>11975343</v>
      </c>
      <c r="AE119" s="5"/>
      <c r="AF119" s="5"/>
      <c r="AG119" s="5">
        <v>11975343</v>
      </c>
    </row>
    <row r="120" spans="9:33" x14ac:dyDescent="0.25">
      <c r="I120" s="27" t="s">
        <v>903</v>
      </c>
      <c r="J120" t="s">
        <v>56</v>
      </c>
      <c r="K120" t="s">
        <v>2560</v>
      </c>
      <c r="L120" s="26"/>
      <c r="M120" s="5"/>
      <c r="N120" s="5"/>
      <c r="O120" s="5">
        <v>116464101</v>
      </c>
      <c r="P120" s="5"/>
      <c r="Q120" s="5"/>
      <c r="R120" s="5">
        <v>116464101</v>
      </c>
      <c r="Z120" s="4" t="s">
        <v>1794</v>
      </c>
      <c r="AA120" s="5"/>
      <c r="AB120" s="5">
        <v>-14023688</v>
      </c>
      <c r="AC120" s="5"/>
      <c r="AD120" s="5"/>
      <c r="AE120" s="5"/>
      <c r="AF120" s="5"/>
      <c r="AG120" s="5">
        <v>-14023688</v>
      </c>
    </row>
    <row r="121" spans="9:33" x14ac:dyDescent="0.25">
      <c r="I121" s="27" t="s">
        <v>903</v>
      </c>
      <c r="J121" t="s">
        <v>56</v>
      </c>
      <c r="K121" t="s">
        <v>1479</v>
      </c>
      <c r="L121" s="26"/>
      <c r="M121" s="5"/>
      <c r="N121" s="5"/>
      <c r="O121" s="5">
        <v>18472149</v>
      </c>
      <c r="P121" s="5"/>
      <c r="Q121" s="5"/>
      <c r="R121" s="5">
        <v>18472149</v>
      </c>
      <c r="Z121" s="4" t="s">
        <v>2337</v>
      </c>
      <c r="AA121" s="5">
        <v>9904644</v>
      </c>
      <c r="AB121" s="5">
        <v>125777047</v>
      </c>
      <c r="AC121" s="5">
        <v>19000000</v>
      </c>
      <c r="AD121" s="5">
        <v>0</v>
      </c>
      <c r="AE121" s="5">
        <v>-56954019</v>
      </c>
      <c r="AF121" s="5"/>
      <c r="AG121" s="5">
        <v>97727672</v>
      </c>
    </row>
    <row r="122" spans="9:33" x14ac:dyDescent="0.25">
      <c r="I122" s="27" t="s">
        <v>903</v>
      </c>
      <c r="J122" t="s">
        <v>56</v>
      </c>
      <c r="K122" t="s">
        <v>1794</v>
      </c>
      <c r="L122" s="26">
        <v>14023688</v>
      </c>
      <c r="M122" s="5"/>
      <c r="N122" s="5"/>
      <c r="O122" s="5"/>
      <c r="P122" s="5"/>
      <c r="Q122" s="5"/>
      <c r="R122" s="5">
        <v>14023688</v>
      </c>
      <c r="Z122" s="4" t="s">
        <v>6452</v>
      </c>
      <c r="AA122" s="5"/>
      <c r="AB122" s="5"/>
      <c r="AC122" s="5"/>
      <c r="AD122" s="5">
        <v>11217552</v>
      </c>
      <c r="AE122" s="5">
        <v>11327017</v>
      </c>
      <c r="AF122" s="5">
        <v>13110445</v>
      </c>
      <c r="AG122" s="5">
        <v>35655014</v>
      </c>
    </row>
    <row r="123" spans="9:33" x14ac:dyDescent="0.25">
      <c r="I123" s="27" t="s">
        <v>903</v>
      </c>
      <c r="J123" t="s">
        <v>56</v>
      </c>
      <c r="K123" t="s">
        <v>2337</v>
      </c>
      <c r="L123" s="26">
        <v>31161153</v>
      </c>
      <c r="M123" s="5">
        <v>147033556</v>
      </c>
      <c r="N123" s="5">
        <v>139881879</v>
      </c>
      <c r="O123" s="5">
        <v>76422565</v>
      </c>
      <c r="P123" s="5"/>
      <c r="Q123" s="5"/>
      <c r="R123" s="5">
        <v>394499153</v>
      </c>
      <c r="Z123" s="4" t="s">
        <v>9812</v>
      </c>
      <c r="AA123" s="5"/>
      <c r="AB123" s="5"/>
      <c r="AC123" s="5">
        <v>3810603</v>
      </c>
      <c r="AD123" s="5"/>
      <c r="AE123" s="5"/>
      <c r="AF123" s="5"/>
      <c r="AG123" s="5">
        <v>3810603</v>
      </c>
    </row>
    <row r="124" spans="9:33" x14ac:dyDescent="0.25">
      <c r="I124" s="27" t="s">
        <v>903</v>
      </c>
      <c r="J124" t="s">
        <v>56</v>
      </c>
      <c r="K124" t="s">
        <v>6453</v>
      </c>
      <c r="L124" s="26"/>
      <c r="M124" s="5"/>
      <c r="N124" s="5">
        <v>19102134</v>
      </c>
      <c r="O124" s="5"/>
      <c r="P124" s="5"/>
      <c r="Q124" s="5"/>
      <c r="R124" s="5">
        <v>19102134</v>
      </c>
      <c r="Z124" s="4" t="s">
        <v>2802</v>
      </c>
      <c r="AA124" s="5"/>
      <c r="AB124" s="5"/>
      <c r="AC124" s="5"/>
      <c r="AD124" s="5"/>
      <c r="AE124" s="5">
        <v>11316960</v>
      </c>
      <c r="AF124" s="5"/>
      <c r="AG124" s="5">
        <v>11316960</v>
      </c>
    </row>
    <row r="125" spans="9:33" x14ac:dyDescent="0.25">
      <c r="I125" s="27" t="s">
        <v>903</v>
      </c>
      <c r="J125" t="s">
        <v>56</v>
      </c>
      <c r="K125" t="s">
        <v>9866</v>
      </c>
      <c r="L125" s="26"/>
      <c r="M125" s="5"/>
      <c r="N125" s="5"/>
      <c r="O125" s="5"/>
      <c r="P125" s="5">
        <v>52278700</v>
      </c>
      <c r="Q125" s="5">
        <v>29102928</v>
      </c>
      <c r="R125" s="5">
        <v>81381628</v>
      </c>
      <c r="Z125" s="4" t="s">
        <v>6454</v>
      </c>
      <c r="AA125" s="5"/>
      <c r="AB125" s="5"/>
      <c r="AC125" s="5">
        <v>19102134</v>
      </c>
      <c r="AD125" s="5">
        <v>-19102134</v>
      </c>
      <c r="AE125" s="5">
        <v>19102134</v>
      </c>
      <c r="AF125" s="5"/>
      <c r="AG125" s="5">
        <v>19102134</v>
      </c>
    </row>
    <row r="126" spans="9:33" x14ac:dyDescent="0.25">
      <c r="I126" s="27" t="s">
        <v>903</v>
      </c>
      <c r="J126" t="s">
        <v>56</v>
      </c>
      <c r="K126" t="s">
        <v>10194</v>
      </c>
      <c r="L126" s="26"/>
      <c r="M126" s="5"/>
      <c r="N126" s="5"/>
      <c r="O126" s="5"/>
      <c r="P126" s="5">
        <v>18116351</v>
      </c>
      <c r="Q126" s="5"/>
      <c r="R126" s="5">
        <v>18116351</v>
      </c>
      <c r="Z126" s="4" t="s">
        <v>9866</v>
      </c>
      <c r="AA126" s="5"/>
      <c r="AB126" s="5"/>
      <c r="AC126" s="5"/>
      <c r="AD126" s="5"/>
      <c r="AE126" s="5">
        <v>52278700</v>
      </c>
      <c r="AF126" s="5">
        <v>50000000</v>
      </c>
      <c r="AG126" s="5">
        <v>102278700</v>
      </c>
    </row>
    <row r="127" spans="9:33" x14ac:dyDescent="0.25">
      <c r="I127" s="27" t="s">
        <v>903</v>
      </c>
      <c r="J127" t="s">
        <v>56</v>
      </c>
      <c r="K127" t="s">
        <v>9454</v>
      </c>
      <c r="L127" s="26"/>
      <c r="M127" s="5"/>
      <c r="N127" s="5"/>
      <c r="O127" s="5"/>
      <c r="P127" s="5"/>
      <c r="Q127" s="5">
        <v>19835374</v>
      </c>
      <c r="R127" s="5">
        <v>19835374</v>
      </c>
      <c r="Z127" s="4" t="s">
        <v>10194</v>
      </c>
      <c r="AA127" s="5"/>
      <c r="AB127" s="5"/>
      <c r="AC127" s="5"/>
      <c r="AD127" s="5"/>
      <c r="AE127" s="5">
        <v>17853152</v>
      </c>
      <c r="AF127" s="5"/>
      <c r="AG127" s="5">
        <v>17853152</v>
      </c>
    </row>
    <row r="128" spans="9:33" x14ac:dyDescent="0.25">
      <c r="I128" s="27" t="s">
        <v>903</v>
      </c>
      <c r="J128" t="s">
        <v>56</v>
      </c>
      <c r="K128" t="s">
        <v>10555</v>
      </c>
      <c r="L128" s="26"/>
      <c r="M128" s="5"/>
      <c r="N128" s="5"/>
      <c r="O128" s="5"/>
      <c r="P128" s="5">
        <v>11578513</v>
      </c>
      <c r="Q128" s="5"/>
      <c r="R128" s="5">
        <v>11578513</v>
      </c>
      <c r="Z128" s="4" t="s">
        <v>9896</v>
      </c>
      <c r="AA128" s="5"/>
      <c r="AB128" s="5"/>
      <c r="AC128" s="5"/>
      <c r="AD128" s="5"/>
      <c r="AE128" s="5">
        <v>16947871</v>
      </c>
      <c r="AF128" s="5"/>
      <c r="AG128" s="5">
        <v>16947871</v>
      </c>
    </row>
    <row r="129" spans="9:33" x14ac:dyDescent="0.25">
      <c r="I129" s="27" t="s">
        <v>903</v>
      </c>
      <c r="J129" t="s">
        <v>56</v>
      </c>
      <c r="K129" t="s">
        <v>12091</v>
      </c>
      <c r="L129" s="26"/>
      <c r="M129" s="5"/>
      <c r="N129" s="5"/>
      <c r="O129" s="5"/>
      <c r="P129" s="5"/>
      <c r="Q129" s="5">
        <v>3264320</v>
      </c>
      <c r="R129" s="5">
        <v>3264320</v>
      </c>
      <c r="Z129" s="4" t="s">
        <v>9799</v>
      </c>
      <c r="AA129" s="5"/>
      <c r="AB129" s="5"/>
      <c r="AC129" s="5">
        <v>993205</v>
      </c>
      <c r="AD129" s="5"/>
      <c r="AE129" s="5"/>
      <c r="AF129" s="5"/>
      <c r="AG129" s="5">
        <v>993205</v>
      </c>
    </row>
    <row r="130" spans="9:33" x14ac:dyDescent="0.25">
      <c r="I130" s="27" t="s">
        <v>904</v>
      </c>
      <c r="J130" t="s">
        <v>56</v>
      </c>
      <c r="K130" t="s">
        <v>4716</v>
      </c>
      <c r="L130" s="26">
        <v>-47915602</v>
      </c>
      <c r="M130" s="5"/>
      <c r="N130" s="5"/>
      <c r="O130" s="5"/>
      <c r="P130" s="5"/>
      <c r="Q130" s="5"/>
      <c r="R130" s="5">
        <v>-47915602</v>
      </c>
      <c r="Z130" s="4" t="s">
        <v>9454</v>
      </c>
      <c r="AA130" s="5"/>
      <c r="AB130" s="5"/>
      <c r="AC130" s="5"/>
      <c r="AD130" s="5"/>
      <c r="AE130" s="5">
        <v>19843555</v>
      </c>
      <c r="AF130" s="5">
        <v>5793933</v>
      </c>
      <c r="AG130" s="5">
        <v>25637488</v>
      </c>
    </row>
    <row r="131" spans="9:33" x14ac:dyDescent="0.25">
      <c r="I131" s="27" t="s">
        <v>904</v>
      </c>
      <c r="J131" t="s">
        <v>56</v>
      </c>
      <c r="K131" t="s">
        <v>10554</v>
      </c>
      <c r="L131" s="26"/>
      <c r="M131" s="5"/>
      <c r="N131" s="5"/>
      <c r="O131" s="5"/>
      <c r="P131" s="5">
        <v>-1401991</v>
      </c>
      <c r="Q131" s="5"/>
      <c r="R131" s="5">
        <v>-1401991</v>
      </c>
      <c r="Z131" s="4" t="s">
        <v>10180</v>
      </c>
      <c r="AA131" s="5"/>
      <c r="AB131" s="5"/>
      <c r="AC131" s="5"/>
      <c r="AD131" s="5"/>
      <c r="AE131" s="5">
        <v>17445494</v>
      </c>
      <c r="AF131" s="5"/>
      <c r="AG131" s="5">
        <v>17445494</v>
      </c>
    </row>
    <row r="132" spans="9:33" x14ac:dyDescent="0.25">
      <c r="I132" s="27" t="s">
        <v>904</v>
      </c>
      <c r="J132" t="s">
        <v>56</v>
      </c>
      <c r="K132" t="s">
        <v>1786</v>
      </c>
      <c r="L132" s="26">
        <v>-4997016</v>
      </c>
      <c r="M132" s="5"/>
      <c r="N132" s="5"/>
      <c r="O132" s="5"/>
      <c r="P132" s="5"/>
      <c r="Q132" s="5"/>
      <c r="R132" s="5">
        <v>-4997016</v>
      </c>
      <c r="Z132" s="4" t="s">
        <v>10170</v>
      </c>
      <c r="AA132" s="5"/>
      <c r="AB132" s="5"/>
      <c r="AC132" s="5"/>
      <c r="AD132" s="5"/>
      <c r="AE132" s="5">
        <v>11578513</v>
      </c>
      <c r="AF132" s="5">
        <v>36056295</v>
      </c>
      <c r="AG132" s="5">
        <v>47634808</v>
      </c>
    </row>
    <row r="133" spans="9:33" x14ac:dyDescent="0.25">
      <c r="I133" s="27" t="s">
        <v>904</v>
      </c>
      <c r="J133" t="s">
        <v>56</v>
      </c>
      <c r="K133" t="s">
        <v>870</v>
      </c>
      <c r="L133" s="26"/>
      <c r="M133" s="5">
        <v>-4995391</v>
      </c>
      <c r="N133" s="5"/>
      <c r="O133" s="5"/>
      <c r="P133" s="5"/>
      <c r="Q133" s="5"/>
      <c r="R133" s="5">
        <v>-4995391</v>
      </c>
      <c r="Z133" s="4" t="s">
        <v>12091</v>
      </c>
      <c r="AA133" s="5"/>
      <c r="AB133" s="5"/>
      <c r="AC133" s="5"/>
      <c r="AD133" s="5"/>
      <c r="AE133" s="5"/>
      <c r="AF133" s="5">
        <v>3264320</v>
      </c>
      <c r="AG133" s="5">
        <v>3264320</v>
      </c>
    </row>
    <row r="134" spans="9:33" x14ac:dyDescent="0.25">
      <c r="I134" s="27" t="s">
        <v>904</v>
      </c>
      <c r="J134" t="s">
        <v>56</v>
      </c>
      <c r="K134" t="s">
        <v>3445</v>
      </c>
      <c r="L134" s="26"/>
      <c r="M134" s="5">
        <v>-82914126</v>
      </c>
      <c r="N134" s="5">
        <v>-83068132</v>
      </c>
      <c r="O134" s="5">
        <v>-124222299</v>
      </c>
      <c r="P134" s="5"/>
      <c r="Q134" s="5"/>
      <c r="R134" s="5">
        <v>-290204557</v>
      </c>
      <c r="Z134" s="4" t="s">
        <v>2821</v>
      </c>
      <c r="AA134" s="5"/>
      <c r="AB134" s="5"/>
      <c r="AC134" s="5">
        <v>3573777</v>
      </c>
      <c r="AD134" s="5"/>
      <c r="AE134" s="5"/>
      <c r="AF134" s="5"/>
      <c r="AG134" s="5">
        <v>3573777</v>
      </c>
    </row>
    <row r="135" spans="9:33" x14ac:dyDescent="0.25">
      <c r="I135" s="27" t="s">
        <v>904</v>
      </c>
      <c r="J135" t="s">
        <v>56</v>
      </c>
      <c r="K135" t="s">
        <v>2333</v>
      </c>
      <c r="L135" s="26">
        <v>-60138941</v>
      </c>
      <c r="M135" s="5"/>
      <c r="N135" s="5"/>
      <c r="O135" s="5"/>
      <c r="P135" s="5"/>
      <c r="Q135" s="5"/>
      <c r="R135" s="5">
        <v>-60138941</v>
      </c>
      <c r="Z135" s="4" t="s">
        <v>0</v>
      </c>
      <c r="AA135" s="5">
        <v>1271029488</v>
      </c>
      <c r="AB135" s="5">
        <v>1406463891</v>
      </c>
      <c r="AC135" s="5">
        <v>1321970041</v>
      </c>
      <c r="AD135" s="5">
        <v>-137844577</v>
      </c>
      <c r="AE135" s="5">
        <v>3434507158</v>
      </c>
      <c r="AF135" s="5">
        <v>1229933471</v>
      </c>
      <c r="AG135" s="5">
        <v>8526059472</v>
      </c>
    </row>
    <row r="136" spans="9:33" x14ac:dyDescent="0.25">
      <c r="I136" s="27" t="s">
        <v>904</v>
      </c>
      <c r="J136" t="s">
        <v>56</v>
      </c>
      <c r="K136" t="s">
        <v>717</v>
      </c>
      <c r="L136" s="26"/>
      <c r="M136" s="5">
        <v>-22199712</v>
      </c>
      <c r="N136" s="5">
        <v>-58453336</v>
      </c>
      <c r="O136" s="5">
        <v>-22272677</v>
      </c>
      <c r="P136" s="5"/>
      <c r="Q136" s="5"/>
      <c r="R136" s="5">
        <v>-102925725</v>
      </c>
    </row>
    <row r="137" spans="9:33" x14ac:dyDescent="0.25">
      <c r="I137" s="27" t="s">
        <v>904</v>
      </c>
      <c r="J137" t="s">
        <v>56</v>
      </c>
      <c r="K137" t="s">
        <v>2334</v>
      </c>
      <c r="L137" s="26">
        <v>-32736766</v>
      </c>
      <c r="M137" s="5"/>
      <c r="N137" s="5"/>
      <c r="O137" s="5"/>
      <c r="P137" s="5"/>
      <c r="Q137" s="5"/>
      <c r="R137" s="5">
        <v>-32736766</v>
      </c>
    </row>
    <row r="138" spans="9:33" x14ac:dyDescent="0.25">
      <c r="I138" s="27" t="s">
        <v>904</v>
      </c>
      <c r="J138" t="s">
        <v>56</v>
      </c>
      <c r="K138" t="s">
        <v>1429</v>
      </c>
      <c r="L138" s="26"/>
      <c r="M138" s="5">
        <v>-31020444</v>
      </c>
      <c r="N138" s="5">
        <v>-52976499</v>
      </c>
      <c r="O138" s="5">
        <v>-37999758</v>
      </c>
      <c r="P138" s="5">
        <v>-31211670</v>
      </c>
      <c r="Q138" s="5"/>
      <c r="R138" s="5">
        <v>-153208371</v>
      </c>
    </row>
    <row r="139" spans="9:33" x14ac:dyDescent="0.25">
      <c r="I139" s="27" t="s">
        <v>904</v>
      </c>
      <c r="J139" t="s">
        <v>56</v>
      </c>
      <c r="K139" t="s">
        <v>2335</v>
      </c>
      <c r="L139" s="26">
        <v>-20980850</v>
      </c>
      <c r="M139" s="5"/>
      <c r="N139" s="5"/>
      <c r="O139" s="5"/>
      <c r="P139" s="5"/>
      <c r="Q139" s="5"/>
      <c r="R139" s="5">
        <v>-20980850</v>
      </c>
    </row>
    <row r="140" spans="9:33" x14ac:dyDescent="0.25">
      <c r="I140" s="27" t="s">
        <v>904</v>
      </c>
      <c r="J140" t="s">
        <v>56</v>
      </c>
      <c r="K140" t="s">
        <v>1399</v>
      </c>
      <c r="L140" s="26">
        <v>-1855123236</v>
      </c>
      <c r="M140" s="5">
        <v>-2255123236</v>
      </c>
      <c r="N140" s="5">
        <v>-1229950633</v>
      </c>
      <c r="O140" s="5">
        <v>-973623833</v>
      </c>
      <c r="P140" s="5">
        <v>-637227506</v>
      </c>
      <c r="Q140" s="5"/>
      <c r="R140" s="5">
        <v>-6951048444</v>
      </c>
    </row>
    <row r="141" spans="9:33" x14ac:dyDescent="0.25">
      <c r="I141" s="27" t="s">
        <v>904</v>
      </c>
      <c r="J141" t="s">
        <v>56</v>
      </c>
      <c r="K141" t="s">
        <v>2336</v>
      </c>
      <c r="L141" s="26">
        <v>-348019603</v>
      </c>
      <c r="M141" s="5">
        <v>-297294191</v>
      </c>
      <c r="N141" s="5">
        <v>-358418235</v>
      </c>
      <c r="O141" s="5">
        <v>-181796832</v>
      </c>
      <c r="P141" s="5">
        <v>-309873368</v>
      </c>
      <c r="Q141" s="5"/>
      <c r="R141" s="5">
        <v>-1495402229</v>
      </c>
    </row>
    <row r="142" spans="9:33" x14ac:dyDescent="0.25">
      <c r="I142" s="27" t="s">
        <v>904</v>
      </c>
      <c r="J142" t="s">
        <v>56</v>
      </c>
      <c r="K142" t="s">
        <v>1401</v>
      </c>
      <c r="L142" s="26">
        <v>-641080287</v>
      </c>
      <c r="M142" s="5">
        <v>-660697824</v>
      </c>
      <c r="N142" s="5">
        <v>-1351240717</v>
      </c>
      <c r="O142" s="5">
        <v>-643893362</v>
      </c>
      <c r="P142" s="5">
        <v>-389170719</v>
      </c>
      <c r="Q142" s="5">
        <v>-71627196</v>
      </c>
      <c r="R142" s="5">
        <v>-3757710105</v>
      </c>
    </row>
    <row r="143" spans="9:33" x14ac:dyDescent="0.25">
      <c r="I143" s="27" t="s">
        <v>904</v>
      </c>
      <c r="J143" t="s">
        <v>56</v>
      </c>
      <c r="K143" t="s">
        <v>1209</v>
      </c>
      <c r="L143" s="26">
        <v>-20672846</v>
      </c>
      <c r="M143" s="5">
        <v>-20672846</v>
      </c>
      <c r="N143" s="5"/>
      <c r="O143" s="5"/>
      <c r="P143" s="5"/>
      <c r="Q143" s="5"/>
      <c r="R143" s="5">
        <v>-41345692</v>
      </c>
    </row>
    <row r="144" spans="9:33" x14ac:dyDescent="0.25">
      <c r="I144" s="27" t="s">
        <v>904</v>
      </c>
      <c r="J144" t="s">
        <v>56</v>
      </c>
      <c r="K144" t="s">
        <v>1545</v>
      </c>
      <c r="L144" s="26">
        <v>-998670191</v>
      </c>
      <c r="M144" s="5">
        <v>-1542362679</v>
      </c>
      <c r="N144" s="5">
        <v>-1254097726</v>
      </c>
      <c r="O144" s="5">
        <v>-1325565213</v>
      </c>
      <c r="P144" s="5">
        <v>-1453956244</v>
      </c>
      <c r="Q144" s="5">
        <v>-1256527330</v>
      </c>
      <c r="R144" s="5">
        <v>-7831179383</v>
      </c>
    </row>
    <row r="145" spans="9:18" x14ac:dyDescent="0.25">
      <c r="I145" s="27" t="s">
        <v>904</v>
      </c>
      <c r="J145" t="s">
        <v>56</v>
      </c>
      <c r="K145" t="s">
        <v>1326</v>
      </c>
      <c r="L145" s="26">
        <v>-47915602</v>
      </c>
      <c r="M145" s="5">
        <v>-47915602</v>
      </c>
      <c r="N145" s="5"/>
      <c r="O145" s="5"/>
      <c r="P145" s="5"/>
      <c r="Q145" s="5"/>
      <c r="R145" s="5">
        <v>-95831204</v>
      </c>
    </row>
    <row r="146" spans="9:18" x14ac:dyDescent="0.25">
      <c r="I146" s="27" t="s">
        <v>904</v>
      </c>
      <c r="J146" t="s">
        <v>56</v>
      </c>
      <c r="K146" t="s">
        <v>2560</v>
      </c>
      <c r="L146" s="26"/>
      <c r="M146" s="5"/>
      <c r="N146" s="5"/>
      <c r="O146" s="5"/>
      <c r="P146" s="5">
        <v>-116464101</v>
      </c>
      <c r="Q146" s="5"/>
      <c r="R146" s="5">
        <v>-116464101</v>
      </c>
    </row>
    <row r="147" spans="9:18" x14ac:dyDescent="0.25">
      <c r="I147" s="27" t="s">
        <v>904</v>
      </c>
      <c r="J147" t="s">
        <v>56</v>
      </c>
      <c r="K147" t="s">
        <v>1479</v>
      </c>
      <c r="L147" s="26"/>
      <c r="M147" s="5"/>
      <c r="N147" s="5"/>
      <c r="O147" s="5"/>
      <c r="P147" s="5">
        <v>-18472149</v>
      </c>
      <c r="Q147" s="5"/>
      <c r="R147" s="5">
        <v>-18472149</v>
      </c>
    </row>
    <row r="148" spans="9:18" x14ac:dyDescent="0.25">
      <c r="I148" s="27" t="s">
        <v>904</v>
      </c>
      <c r="J148" t="s">
        <v>56</v>
      </c>
      <c r="K148" t="s">
        <v>1794</v>
      </c>
      <c r="L148" s="26">
        <v>-14023688</v>
      </c>
      <c r="M148" s="5">
        <v>-14023688</v>
      </c>
      <c r="N148" s="5"/>
      <c r="O148" s="5"/>
      <c r="P148" s="5"/>
      <c r="Q148" s="5"/>
      <c r="R148" s="5">
        <v>-28047376</v>
      </c>
    </row>
    <row r="149" spans="9:18" x14ac:dyDescent="0.25">
      <c r="I149" s="27" t="s">
        <v>904</v>
      </c>
      <c r="J149" t="s">
        <v>56</v>
      </c>
      <c r="K149" t="s">
        <v>2337</v>
      </c>
      <c r="L149" s="26">
        <v>-21256509</v>
      </c>
      <c r="M149" s="5">
        <v>-31161153</v>
      </c>
      <c r="N149" s="5">
        <v>-147033556</v>
      </c>
      <c r="O149" s="5">
        <v>-139881879</v>
      </c>
      <c r="P149" s="5">
        <v>-76422565</v>
      </c>
      <c r="Q149" s="5"/>
      <c r="R149" s="5">
        <v>-415755662</v>
      </c>
    </row>
    <row r="150" spans="9:18" x14ac:dyDescent="0.25">
      <c r="I150" s="27" t="s">
        <v>904</v>
      </c>
      <c r="J150" t="s">
        <v>56</v>
      </c>
      <c r="K150" t="s">
        <v>6454</v>
      </c>
      <c r="L150" s="26"/>
      <c r="M150" s="5"/>
      <c r="N150" s="5"/>
      <c r="O150" s="5">
        <v>-19102134</v>
      </c>
      <c r="P150" s="5"/>
      <c r="Q150" s="5"/>
      <c r="R150" s="5">
        <v>-19102134</v>
      </c>
    </row>
    <row r="151" spans="9:18" x14ac:dyDescent="0.25">
      <c r="I151" s="27" t="s">
        <v>904</v>
      </c>
      <c r="J151" t="s">
        <v>56</v>
      </c>
      <c r="K151" t="s">
        <v>9866</v>
      </c>
      <c r="L151" s="26"/>
      <c r="M151" s="5"/>
      <c r="N151" s="5"/>
      <c r="O151" s="5"/>
      <c r="P151" s="5"/>
      <c r="Q151" s="5">
        <v>-52278700</v>
      </c>
      <c r="R151" s="5">
        <v>-52278700</v>
      </c>
    </row>
    <row r="152" spans="9:18" x14ac:dyDescent="0.25">
      <c r="I152" s="27" t="s">
        <v>904</v>
      </c>
      <c r="J152" t="s">
        <v>56</v>
      </c>
      <c r="K152" t="s">
        <v>10194</v>
      </c>
      <c r="L152" s="26"/>
      <c r="M152" s="5"/>
      <c r="N152" s="5"/>
      <c r="O152" s="5"/>
      <c r="P152" s="5"/>
      <c r="Q152" s="5">
        <v>-18116351</v>
      </c>
      <c r="R152" s="5">
        <v>-18116351</v>
      </c>
    </row>
    <row r="153" spans="9:18" x14ac:dyDescent="0.25">
      <c r="I153" s="27" t="s">
        <v>904</v>
      </c>
      <c r="J153" t="s">
        <v>56</v>
      </c>
      <c r="K153" t="s">
        <v>10555</v>
      </c>
      <c r="L153" s="26"/>
      <c r="M153" s="5"/>
      <c r="N153" s="5"/>
      <c r="O153" s="5"/>
      <c r="P153" s="5"/>
      <c r="Q153" s="5">
        <v>-11578513</v>
      </c>
      <c r="R153" s="5">
        <v>-11578513</v>
      </c>
    </row>
    <row r="154" spans="9:18" x14ac:dyDescent="0.25">
      <c r="I154" s="27" t="s">
        <v>109</v>
      </c>
      <c r="J154" t="s">
        <v>57</v>
      </c>
      <c r="K154" t="s">
        <v>6455</v>
      </c>
      <c r="L154" s="26"/>
      <c r="M154" s="5"/>
      <c r="N154" s="5">
        <v>993205</v>
      </c>
      <c r="O154" s="5"/>
      <c r="P154" s="5"/>
      <c r="Q154" s="5"/>
      <c r="R154" s="5">
        <v>993205</v>
      </c>
    </row>
    <row r="155" spans="9:18" x14ac:dyDescent="0.25">
      <c r="I155" s="27" t="s">
        <v>0</v>
      </c>
      <c r="J155" s="27"/>
      <c r="K155" s="27"/>
      <c r="L155" s="26">
        <v>1271029488</v>
      </c>
      <c r="M155" s="5">
        <v>1406463891</v>
      </c>
      <c r="N155" s="5">
        <v>1338014616</v>
      </c>
      <c r="O155" s="5">
        <v>-14883670</v>
      </c>
      <c r="P155" s="5">
        <v>2187487154</v>
      </c>
      <c r="Q155" s="5">
        <v>1585394898</v>
      </c>
      <c r="R155" s="5">
        <v>7773506377</v>
      </c>
    </row>
  </sheetData>
  <pageMargins left="0.7" right="0.7" top="0.75" bottom="0.75" header="0.3" footer="0.3"/>
  <pageSetup orientation="portrait" r:id="rId5"/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45"/>
  <sheetViews>
    <sheetView showGridLines="0" zoomScale="90" zoomScaleNormal="90" workbookViewId="0">
      <selection activeCell="R84" sqref="R8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6" width="13.5703125" bestFit="1" customWidth="1"/>
    <col min="27" max="27" width="15" bestFit="1" customWidth="1"/>
    <col min="28" max="31" width="14.7109375" bestFit="1" customWidth="1"/>
    <col min="32" max="33" width="18.5703125" bestFit="1" customWidth="1"/>
    <col min="34" max="34" width="15" bestFit="1" customWidth="1"/>
    <col min="35" max="38" width="13.5703125" bestFit="1" customWidth="1"/>
    <col min="39" max="39" width="15" bestFit="1" customWidth="1"/>
    <col min="40" max="43" width="14.7109375" bestFit="1" customWidth="1"/>
    <col min="44" max="45" width="19" bestFit="1" customWidth="1"/>
    <col min="46" max="46" width="15" bestFit="1" customWidth="1"/>
    <col min="47" max="50" width="13.5703125" bestFit="1" customWidth="1"/>
    <col min="51" max="51" width="15" bestFit="1" customWidth="1"/>
    <col min="52" max="55" width="14.7109375" bestFit="1" customWidth="1"/>
    <col min="56" max="57" width="18.42578125" bestFit="1" customWidth="1"/>
    <col min="58" max="58" width="15" bestFit="1" customWidth="1"/>
    <col min="59" max="62" width="13.5703125" bestFit="1" customWidth="1"/>
    <col min="63" max="63" width="15" bestFit="1" customWidth="1"/>
    <col min="64" max="67" width="14.7109375" bestFit="1" customWidth="1"/>
    <col min="68" max="69" width="19.28515625" bestFit="1" customWidth="1"/>
    <col min="70" max="71" width="20" bestFit="1" customWidth="1"/>
    <col min="72" max="88" width="10.42578125" customWidth="1"/>
    <col min="89" max="89" width="9.28515625" customWidth="1"/>
    <col min="90" max="90" width="12.5703125" bestFit="1" customWidth="1"/>
  </cols>
  <sheetData>
    <row r="1" spans="9:22" ht="23.25" x14ac:dyDescent="0.35">
      <c r="I1" s="19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67</v>
      </c>
      <c r="J3" s="5">
        <v>286168992</v>
      </c>
      <c r="K3" s="5">
        <v>338984671</v>
      </c>
      <c r="L3" s="5">
        <v>241489944</v>
      </c>
      <c r="M3" s="5">
        <v>451087812</v>
      </c>
      <c r="N3" s="5">
        <v>341520986</v>
      </c>
      <c r="O3" s="5">
        <v>337161507</v>
      </c>
      <c r="P3" s="5"/>
      <c r="Q3" s="5"/>
      <c r="R3" s="5"/>
      <c r="S3" s="5"/>
      <c r="T3" s="5"/>
      <c r="U3" s="5"/>
      <c r="V3" s="5">
        <v>1996413912</v>
      </c>
    </row>
    <row r="4" spans="9:22" x14ac:dyDescent="0.25">
      <c r="I4" s="4" t="s">
        <v>0</v>
      </c>
      <c r="J4" s="5">
        <v>286168992</v>
      </c>
      <c r="K4" s="5">
        <v>338984671</v>
      </c>
      <c r="L4" s="5">
        <v>241489944</v>
      </c>
      <c r="M4" s="5">
        <v>451087812</v>
      </c>
      <c r="N4" s="5">
        <v>341520986</v>
      </c>
      <c r="O4" s="5">
        <v>337161507</v>
      </c>
      <c r="P4" s="5"/>
      <c r="Q4" s="5"/>
      <c r="R4" s="5"/>
      <c r="S4" s="5"/>
      <c r="T4" s="5"/>
      <c r="U4" s="5"/>
      <c r="V4" s="5">
        <v>1996413912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67</v>
      </c>
      <c r="J63" s="13">
        <f>IFERROR(VLOOKUP($I63,$I$26:$V$42,MATCH(J$62,$I$26:$V$26,0),0),0)</f>
        <v>286168992</v>
      </c>
      <c r="K63" s="13">
        <f t="shared" ref="K63:U63" si="0">IFERROR(VLOOKUP($I63,$I$26:$V$42,MATCH(K$62,$I$26:$V$26,0),0),0)</f>
        <v>338984671</v>
      </c>
      <c r="L63" s="13">
        <f t="shared" si="0"/>
        <v>230154271</v>
      </c>
      <c r="M63" s="13">
        <f t="shared" si="0"/>
        <v>451087812</v>
      </c>
      <c r="N63" s="13">
        <f t="shared" si="0"/>
        <v>341520986</v>
      </c>
      <c r="O63" s="13">
        <f t="shared" si="0"/>
        <v>436919745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2084836477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67</v>
      </c>
      <c r="J84" s="13">
        <f>-IFERROR(VLOOKUP($I84,$I$62:$U$80,MATCH(J$83,$I$62:$U$62,0),0),0)+IFERROR(VLOOKUP($I84,$I$2:$U$23,MATCH(J$83,$I$2:$U$2,0),0),0)</f>
        <v>0</v>
      </c>
      <c r="K84" s="13">
        <f t="shared" ref="K84:U84" si="1">-IFERROR(VLOOKUP($I84,$I$62:$U$80,MATCH(K$83,$I$62:$U$62,0),0),0)+IFERROR(VLOOKUP($I84,$I$2:$U$23,MATCH(K$83,$I$2:$U$2,0),0),0)</f>
        <v>0</v>
      </c>
      <c r="L84" s="13">
        <f t="shared" si="1"/>
        <v>11335673</v>
      </c>
      <c r="M84" s="13">
        <f t="shared" si="1"/>
        <v>0</v>
      </c>
      <c r="N84" s="13">
        <f t="shared" si="1"/>
        <v>0</v>
      </c>
      <c r="O84" s="13">
        <f t="shared" si="1"/>
        <v>-99758238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-88422565</v>
      </c>
    </row>
    <row r="86" spans="1:33" x14ac:dyDescent="0.25">
      <c r="I86" s="1" t="s">
        <v>105</v>
      </c>
      <c r="J86" t="s" vm="6">
        <v>67</v>
      </c>
      <c r="Z86" s="1" t="s">
        <v>75</v>
      </c>
      <c r="AA86" t="s" vm="19">
        <v>67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9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s="27" t="s">
        <v>56</v>
      </c>
      <c r="K90" s="27"/>
      <c r="L90" s="26"/>
      <c r="M90" s="5"/>
      <c r="N90" s="5">
        <v>4044451</v>
      </c>
      <c r="O90" s="5">
        <v>294408098</v>
      </c>
      <c r="P90" s="5">
        <v>204661312</v>
      </c>
      <c r="Q90" s="5">
        <v>5228165</v>
      </c>
      <c r="R90" s="5">
        <v>508342026</v>
      </c>
      <c r="Z90" s="4" t="s">
        <v>4717</v>
      </c>
      <c r="AA90" s="5"/>
      <c r="AB90" s="5">
        <v>32551</v>
      </c>
      <c r="AC90" s="5"/>
      <c r="AD90" s="5"/>
      <c r="AE90" s="5"/>
      <c r="AF90" s="5"/>
      <c r="AG90" s="5">
        <v>32551</v>
      </c>
    </row>
    <row r="91" spans="1:33" x14ac:dyDescent="0.25">
      <c r="A91" s="32" t="s">
        <v>263</v>
      </c>
      <c r="I91" s="27" t="s">
        <v>902</v>
      </c>
      <c r="J91" s="27" t="s">
        <v>56</v>
      </c>
      <c r="K91" t="s">
        <v>4717</v>
      </c>
      <c r="L91" s="26"/>
      <c r="M91" s="5">
        <v>32551</v>
      </c>
      <c r="N91" s="5"/>
      <c r="O91" s="5"/>
      <c r="P91" s="5"/>
      <c r="Q91" s="5"/>
      <c r="R91" s="5">
        <v>32551</v>
      </c>
      <c r="Z91" s="4" t="s">
        <v>4718</v>
      </c>
      <c r="AA91" s="5"/>
      <c r="AB91" s="5">
        <v>32508</v>
      </c>
      <c r="AC91" s="5">
        <v>32240</v>
      </c>
      <c r="AD91" s="5">
        <v>32670</v>
      </c>
      <c r="AE91" s="5">
        <v>32812</v>
      </c>
      <c r="AF91" s="5"/>
      <c r="AG91" s="5">
        <v>130230</v>
      </c>
    </row>
    <row r="92" spans="1:33" x14ac:dyDescent="0.25">
      <c r="I92" s="27" t="s">
        <v>902</v>
      </c>
      <c r="J92" s="27" t="s">
        <v>56</v>
      </c>
      <c r="K92" t="s">
        <v>4718</v>
      </c>
      <c r="L92" s="26"/>
      <c r="M92" s="5">
        <v>32508</v>
      </c>
      <c r="N92" s="5">
        <v>32240</v>
      </c>
      <c r="O92" s="5">
        <v>32670</v>
      </c>
      <c r="P92" s="5">
        <v>32812</v>
      </c>
      <c r="Q92" s="5"/>
      <c r="R92" s="5">
        <v>130230</v>
      </c>
      <c r="Z92" s="4" t="s">
        <v>10556</v>
      </c>
      <c r="AA92" s="5"/>
      <c r="AB92" s="5"/>
      <c r="AC92" s="5"/>
      <c r="AD92" s="5"/>
      <c r="AE92" s="5">
        <v>32899</v>
      </c>
      <c r="AF92" s="5"/>
      <c r="AG92" s="5">
        <v>32899</v>
      </c>
    </row>
    <row r="93" spans="1:33" x14ac:dyDescent="0.25">
      <c r="I93" s="27" t="s">
        <v>902</v>
      </c>
      <c r="J93" s="27" t="s">
        <v>56</v>
      </c>
      <c r="K93" t="s">
        <v>10556</v>
      </c>
      <c r="L93" s="26"/>
      <c r="M93" s="5"/>
      <c r="N93" s="5"/>
      <c r="O93" s="5"/>
      <c r="P93" s="5">
        <v>32899</v>
      </c>
      <c r="Q93" s="5"/>
      <c r="R93" s="5">
        <v>32899</v>
      </c>
      <c r="Z93" s="4" t="s">
        <v>1406</v>
      </c>
      <c r="AA93" s="5"/>
      <c r="AB93" s="5"/>
      <c r="AC93" s="5"/>
      <c r="AD93" s="5"/>
      <c r="AE93" s="5">
        <v>7240900</v>
      </c>
      <c r="AF93" s="5">
        <v>59577379</v>
      </c>
      <c r="AG93" s="5">
        <v>66818279</v>
      </c>
    </row>
    <row r="94" spans="1:33" x14ac:dyDescent="0.25">
      <c r="I94" s="27" t="s">
        <v>902</v>
      </c>
      <c r="J94" s="27" t="s">
        <v>56</v>
      </c>
      <c r="K94" t="s">
        <v>1406</v>
      </c>
      <c r="L94" s="26"/>
      <c r="M94" s="5"/>
      <c r="N94" s="5"/>
      <c r="O94" s="5"/>
      <c r="P94" s="5">
        <v>7240900</v>
      </c>
      <c r="Q94" s="5">
        <v>549031</v>
      </c>
      <c r="R94" s="5">
        <v>7789931</v>
      </c>
      <c r="Z94" s="4" t="s">
        <v>6456</v>
      </c>
      <c r="AA94" s="5"/>
      <c r="AB94" s="5"/>
      <c r="AC94" s="5">
        <v>171319</v>
      </c>
      <c r="AD94" s="5"/>
      <c r="AE94" s="5"/>
      <c r="AF94" s="5"/>
      <c r="AG94" s="5">
        <v>171319</v>
      </c>
    </row>
    <row r="95" spans="1:33" x14ac:dyDescent="0.25">
      <c r="I95" s="27" t="s">
        <v>902</v>
      </c>
      <c r="J95" s="27" t="s">
        <v>56</v>
      </c>
      <c r="K95" t="s">
        <v>6456</v>
      </c>
      <c r="L95" s="26"/>
      <c r="M95" s="5"/>
      <c r="N95" s="5">
        <v>171319</v>
      </c>
      <c r="O95" s="5"/>
      <c r="P95" s="5"/>
      <c r="Q95" s="5"/>
      <c r="R95" s="5">
        <v>171319</v>
      </c>
      <c r="Z95" s="4" t="s">
        <v>113</v>
      </c>
      <c r="AA95" s="5">
        <v>42244360</v>
      </c>
      <c r="AB95" s="5"/>
      <c r="AC95" s="5">
        <v>17773515</v>
      </c>
      <c r="AD95" s="5">
        <v>16334276</v>
      </c>
      <c r="AE95" s="5"/>
      <c r="AF95" s="5"/>
      <c r="AG95" s="5">
        <v>76352151</v>
      </c>
    </row>
    <row r="96" spans="1:33" x14ac:dyDescent="0.25">
      <c r="I96" s="27" t="s">
        <v>902</v>
      </c>
      <c r="J96" s="27" t="s">
        <v>56</v>
      </c>
      <c r="K96" t="s">
        <v>113</v>
      </c>
      <c r="L96" s="26">
        <v>42244360</v>
      </c>
      <c r="M96" s="5"/>
      <c r="N96" s="5">
        <v>17773515</v>
      </c>
      <c r="O96" s="5">
        <v>16334276</v>
      </c>
      <c r="P96" s="5"/>
      <c r="Q96" s="5"/>
      <c r="R96" s="5">
        <v>76352151</v>
      </c>
      <c r="Z96" s="4" t="s">
        <v>9507</v>
      </c>
      <c r="AA96" s="5"/>
      <c r="AB96" s="5"/>
      <c r="AC96" s="5"/>
      <c r="AD96" s="5">
        <v>0</v>
      </c>
      <c r="AE96" s="5"/>
      <c r="AF96" s="5"/>
      <c r="AG96" s="5">
        <v>0</v>
      </c>
    </row>
    <row r="97" spans="9:33" x14ac:dyDescent="0.25">
      <c r="I97" s="27" t="s">
        <v>902</v>
      </c>
      <c r="J97" s="27" t="s">
        <v>56</v>
      </c>
      <c r="K97" t="s">
        <v>2339</v>
      </c>
      <c r="L97" s="26"/>
      <c r="M97" s="5">
        <v>48293108</v>
      </c>
      <c r="N97" s="5"/>
      <c r="O97" s="5">
        <v>123215493</v>
      </c>
      <c r="P97" s="5"/>
      <c r="Q97" s="5">
        <v>10590128</v>
      </c>
      <c r="R97" s="5">
        <v>182098729</v>
      </c>
      <c r="Z97" s="4" t="s">
        <v>2339</v>
      </c>
      <c r="AA97" s="5"/>
      <c r="AB97" s="5">
        <v>150479008</v>
      </c>
      <c r="AC97" s="5">
        <v>-35400022</v>
      </c>
      <c r="AD97" s="5">
        <v>67074306</v>
      </c>
      <c r="AE97" s="5">
        <v>-54563</v>
      </c>
      <c r="AF97" s="5"/>
      <c r="AG97" s="5">
        <v>182098729</v>
      </c>
    </row>
    <row r="98" spans="9:33" x14ac:dyDescent="0.25">
      <c r="I98" s="27" t="s">
        <v>902</v>
      </c>
      <c r="J98" s="27" t="s">
        <v>56</v>
      </c>
      <c r="K98" t="s">
        <v>6457</v>
      </c>
      <c r="L98" s="26"/>
      <c r="M98" s="5"/>
      <c r="N98" s="5"/>
      <c r="O98" s="5">
        <v>1054934</v>
      </c>
      <c r="P98" s="5"/>
      <c r="Q98" s="5"/>
      <c r="R98" s="5">
        <v>1054934</v>
      </c>
      <c r="Z98" s="4" t="s">
        <v>358</v>
      </c>
      <c r="AA98" s="5"/>
      <c r="AB98" s="5"/>
      <c r="AC98" s="5"/>
      <c r="AD98" s="5"/>
      <c r="AE98" s="5"/>
      <c r="AF98" s="5">
        <v>18101193</v>
      </c>
      <c r="AG98" s="5">
        <v>18101193</v>
      </c>
    </row>
    <row r="99" spans="9:33" x14ac:dyDescent="0.25">
      <c r="I99" s="27" t="s">
        <v>902</v>
      </c>
      <c r="J99" s="27" t="s">
        <v>56</v>
      </c>
      <c r="K99" t="s">
        <v>1788</v>
      </c>
      <c r="L99" s="26">
        <v>8015167</v>
      </c>
      <c r="M99" s="5"/>
      <c r="N99" s="5"/>
      <c r="O99" s="5"/>
      <c r="P99" s="5"/>
      <c r="Q99" s="5"/>
      <c r="R99" s="5">
        <v>8015167</v>
      </c>
      <c r="Z99" s="4" t="s">
        <v>3290</v>
      </c>
      <c r="AA99" s="5"/>
      <c r="AB99" s="5"/>
      <c r="AC99" s="5"/>
      <c r="AD99" s="5"/>
      <c r="AE99" s="5"/>
      <c r="AF99" s="5">
        <v>52821</v>
      </c>
      <c r="AG99" s="5">
        <v>52821</v>
      </c>
    </row>
    <row r="100" spans="9:33" x14ac:dyDescent="0.25">
      <c r="I100" s="27" t="s">
        <v>902</v>
      </c>
      <c r="J100" s="27" t="s">
        <v>56</v>
      </c>
      <c r="K100" t="s">
        <v>1789</v>
      </c>
      <c r="L100" s="26">
        <v>3494330</v>
      </c>
      <c r="M100" s="5">
        <v>1165620</v>
      </c>
      <c r="N100" s="5"/>
      <c r="O100" s="5"/>
      <c r="P100" s="5"/>
      <c r="Q100" s="5"/>
      <c r="R100" s="5">
        <v>4659950</v>
      </c>
      <c r="Z100" s="4" t="s">
        <v>2239</v>
      </c>
      <c r="AA100" s="5"/>
      <c r="AB100" s="5"/>
      <c r="AC100" s="5"/>
      <c r="AD100" s="5"/>
      <c r="AE100" s="5"/>
      <c r="AF100" s="5">
        <v>1477661</v>
      </c>
      <c r="AG100" s="5">
        <v>1477661</v>
      </c>
    </row>
    <row r="101" spans="9:33" x14ac:dyDescent="0.25">
      <c r="I101" s="27" t="s">
        <v>902</v>
      </c>
      <c r="J101" s="27" t="s">
        <v>56</v>
      </c>
      <c r="K101" t="s">
        <v>2160</v>
      </c>
      <c r="L101" s="26">
        <v>259223</v>
      </c>
      <c r="M101" s="5">
        <v>279802</v>
      </c>
      <c r="N101" s="5"/>
      <c r="O101" s="5"/>
      <c r="P101" s="5"/>
      <c r="Q101" s="5"/>
      <c r="R101" s="5">
        <v>539025</v>
      </c>
      <c r="Z101" s="4" t="s">
        <v>6457</v>
      </c>
      <c r="AA101" s="5"/>
      <c r="AB101" s="5"/>
      <c r="AC101" s="5"/>
      <c r="AD101" s="5">
        <v>1054934</v>
      </c>
      <c r="AE101" s="5"/>
      <c r="AF101" s="5"/>
      <c r="AG101" s="5">
        <v>1054934</v>
      </c>
    </row>
    <row r="102" spans="9:33" x14ac:dyDescent="0.25">
      <c r="I102" s="27" t="s">
        <v>902</v>
      </c>
      <c r="J102" s="27" t="s">
        <v>56</v>
      </c>
      <c r="K102" t="s">
        <v>554</v>
      </c>
      <c r="L102" s="26">
        <v>26945164</v>
      </c>
      <c r="M102" s="5">
        <v>16211662</v>
      </c>
      <c r="N102" s="5">
        <v>9570555</v>
      </c>
      <c r="O102" s="5">
        <v>11400310</v>
      </c>
      <c r="P102" s="5"/>
      <c r="Q102" s="5">
        <v>17983935</v>
      </c>
      <c r="R102" s="5">
        <v>82111626</v>
      </c>
      <c r="Z102" s="4" t="s">
        <v>3291</v>
      </c>
      <c r="AA102" s="5"/>
      <c r="AB102" s="5"/>
      <c r="AC102" s="5">
        <v>0</v>
      </c>
      <c r="AD102" s="5"/>
      <c r="AE102" s="5"/>
      <c r="AF102" s="5"/>
      <c r="AG102" s="5">
        <v>0</v>
      </c>
    </row>
    <row r="103" spans="9:33" x14ac:dyDescent="0.25">
      <c r="I103" s="27" t="s">
        <v>902</v>
      </c>
      <c r="J103" s="27" t="s">
        <v>56</v>
      </c>
      <c r="K103" t="s">
        <v>10561</v>
      </c>
      <c r="L103" s="26"/>
      <c r="M103" s="5"/>
      <c r="N103" s="5"/>
      <c r="O103" s="5"/>
      <c r="P103" s="5"/>
      <c r="Q103" s="5">
        <v>4213762</v>
      </c>
      <c r="R103" s="5">
        <v>4213762</v>
      </c>
      <c r="Z103" s="4" t="s">
        <v>1827</v>
      </c>
      <c r="AA103" s="5">
        <v>-58255119</v>
      </c>
      <c r="AB103" s="5"/>
      <c r="AC103" s="5"/>
      <c r="AD103" s="5"/>
      <c r="AE103" s="5"/>
      <c r="AF103" s="5"/>
      <c r="AG103" s="5">
        <v>-58255119</v>
      </c>
    </row>
    <row r="104" spans="9:33" x14ac:dyDescent="0.25">
      <c r="I104" s="27" t="s">
        <v>902</v>
      </c>
      <c r="J104" s="27" t="s">
        <v>56</v>
      </c>
      <c r="K104" t="s">
        <v>1559</v>
      </c>
      <c r="L104" s="26"/>
      <c r="M104" s="5">
        <v>3897234</v>
      </c>
      <c r="N104" s="5"/>
      <c r="O104" s="5"/>
      <c r="P104" s="5"/>
      <c r="Q104" s="5"/>
      <c r="R104" s="5">
        <v>3897234</v>
      </c>
      <c r="Z104" s="4" t="s">
        <v>3285</v>
      </c>
      <c r="AA104" s="5"/>
      <c r="AB104" s="5"/>
      <c r="AC104" s="5"/>
      <c r="AD104" s="5"/>
      <c r="AE104" s="5"/>
      <c r="AF104" s="5">
        <v>1243008</v>
      </c>
      <c r="AG104" s="5">
        <v>1243008</v>
      </c>
    </row>
    <row r="105" spans="9:33" x14ac:dyDescent="0.25">
      <c r="I105" s="27" t="s">
        <v>902</v>
      </c>
      <c r="J105" s="27" t="s">
        <v>56</v>
      </c>
      <c r="K105" t="s">
        <v>1430</v>
      </c>
      <c r="L105" s="26"/>
      <c r="M105" s="5">
        <v>14588506</v>
      </c>
      <c r="N105" s="5">
        <v>12405251</v>
      </c>
      <c r="O105" s="5"/>
      <c r="P105" s="5">
        <v>19923866</v>
      </c>
      <c r="Q105" s="5"/>
      <c r="R105" s="5">
        <v>46917623</v>
      </c>
      <c r="Z105" s="4" t="s">
        <v>3287</v>
      </c>
      <c r="AA105" s="5"/>
      <c r="AB105" s="5"/>
      <c r="AC105" s="5"/>
      <c r="AD105" s="5"/>
      <c r="AE105" s="5"/>
      <c r="AF105" s="5">
        <v>55280</v>
      </c>
      <c r="AG105" s="5">
        <v>55280</v>
      </c>
    </row>
    <row r="106" spans="9:33" x14ac:dyDescent="0.25">
      <c r="I106" s="27" t="s">
        <v>902</v>
      </c>
      <c r="J106" s="27" t="s">
        <v>56</v>
      </c>
      <c r="K106" t="s">
        <v>1708</v>
      </c>
      <c r="L106" s="26"/>
      <c r="M106" s="5"/>
      <c r="N106" s="5">
        <v>14016317</v>
      </c>
      <c r="O106" s="5"/>
      <c r="P106" s="5">
        <v>6065251</v>
      </c>
      <c r="Q106" s="5"/>
      <c r="R106" s="5">
        <v>20081568</v>
      </c>
      <c r="Z106" s="4" t="s">
        <v>1788</v>
      </c>
      <c r="AA106" s="5">
        <v>8015167</v>
      </c>
      <c r="AB106" s="5"/>
      <c r="AC106" s="5"/>
      <c r="AD106" s="5"/>
      <c r="AE106" s="5"/>
      <c r="AF106" s="5"/>
      <c r="AG106" s="5">
        <v>8015167</v>
      </c>
    </row>
    <row r="107" spans="9:33" x14ac:dyDescent="0.25">
      <c r="I107" s="27" t="s">
        <v>902</v>
      </c>
      <c r="J107" s="27" t="s">
        <v>56</v>
      </c>
      <c r="K107" t="s">
        <v>4719</v>
      </c>
      <c r="L107" s="26"/>
      <c r="M107" s="5">
        <v>4451542</v>
      </c>
      <c r="N107" s="5">
        <v>6715510</v>
      </c>
      <c r="O107" s="5"/>
      <c r="P107" s="5">
        <v>2235976</v>
      </c>
      <c r="Q107" s="5">
        <v>1135134</v>
      </c>
      <c r="R107" s="5">
        <v>14538162</v>
      </c>
      <c r="Z107" s="4" t="s">
        <v>1789</v>
      </c>
      <c r="AA107" s="5">
        <v>3494330</v>
      </c>
      <c r="AB107" s="5">
        <v>1165620</v>
      </c>
      <c r="AC107" s="5"/>
      <c r="AD107" s="5"/>
      <c r="AE107" s="5"/>
      <c r="AF107" s="5"/>
      <c r="AG107" s="5">
        <v>4659950</v>
      </c>
    </row>
    <row r="108" spans="9:33" x14ac:dyDescent="0.25">
      <c r="I108" s="27" t="s">
        <v>902</v>
      </c>
      <c r="J108" s="27" t="s">
        <v>56</v>
      </c>
      <c r="K108" t="s">
        <v>1558</v>
      </c>
      <c r="L108" s="26">
        <v>21540345</v>
      </c>
      <c r="M108" s="5">
        <v>1450347</v>
      </c>
      <c r="N108" s="5"/>
      <c r="O108" s="5"/>
      <c r="P108" s="5"/>
      <c r="Q108" s="5"/>
      <c r="R108" s="5">
        <v>22990692</v>
      </c>
      <c r="Z108" s="4" t="s">
        <v>2160</v>
      </c>
      <c r="AA108" s="5">
        <v>0</v>
      </c>
      <c r="AB108" s="5">
        <v>279802</v>
      </c>
      <c r="AC108" s="5"/>
      <c r="AD108" s="5"/>
      <c r="AE108" s="5"/>
      <c r="AF108" s="5"/>
      <c r="AG108" s="5">
        <v>279802</v>
      </c>
    </row>
    <row r="109" spans="9:33" x14ac:dyDescent="0.25">
      <c r="I109" s="27" t="s">
        <v>902</v>
      </c>
      <c r="J109" s="27" t="s">
        <v>56</v>
      </c>
      <c r="K109" t="s">
        <v>6458</v>
      </c>
      <c r="L109" s="26"/>
      <c r="M109" s="5"/>
      <c r="N109" s="5">
        <v>9843739</v>
      </c>
      <c r="O109" s="5">
        <v>27418297</v>
      </c>
      <c r="P109" s="5"/>
      <c r="Q109" s="5"/>
      <c r="R109" s="5">
        <v>37262036</v>
      </c>
      <c r="Z109" s="4" t="s">
        <v>13425</v>
      </c>
      <c r="AA109" s="5"/>
      <c r="AB109" s="5"/>
      <c r="AC109" s="5"/>
      <c r="AD109" s="5"/>
      <c r="AE109" s="5"/>
      <c r="AF109" s="5">
        <v>0</v>
      </c>
      <c r="AG109" s="5">
        <v>0</v>
      </c>
    </row>
    <row r="110" spans="9:33" x14ac:dyDescent="0.25">
      <c r="I110" s="27" t="s">
        <v>902</v>
      </c>
      <c r="J110" s="27" t="s">
        <v>56</v>
      </c>
      <c r="K110" t="s">
        <v>2660</v>
      </c>
      <c r="L110" s="26">
        <v>2725230</v>
      </c>
      <c r="M110" s="5">
        <v>1807875</v>
      </c>
      <c r="N110" s="5"/>
      <c r="O110" s="5">
        <v>462418</v>
      </c>
      <c r="P110" s="5"/>
      <c r="Q110" s="5"/>
      <c r="R110" s="5">
        <v>4995523</v>
      </c>
      <c r="Z110" s="4" t="s">
        <v>554</v>
      </c>
      <c r="AA110" s="5">
        <v>26945164</v>
      </c>
      <c r="AB110" s="5">
        <v>16211662</v>
      </c>
      <c r="AC110" s="5">
        <v>14572683</v>
      </c>
      <c r="AD110" s="5">
        <v>6398182</v>
      </c>
      <c r="AE110" s="5"/>
      <c r="AF110" s="5"/>
      <c r="AG110" s="5">
        <v>64127691</v>
      </c>
    </row>
    <row r="111" spans="9:33" x14ac:dyDescent="0.25">
      <c r="I111" s="27" t="s">
        <v>902</v>
      </c>
      <c r="J111" s="27" t="s">
        <v>56</v>
      </c>
      <c r="K111" t="s">
        <v>6459</v>
      </c>
      <c r="L111" s="26"/>
      <c r="M111" s="5"/>
      <c r="N111" s="5">
        <v>4235175</v>
      </c>
      <c r="O111" s="5"/>
      <c r="P111" s="5"/>
      <c r="Q111" s="5"/>
      <c r="R111" s="5">
        <v>4235175</v>
      </c>
      <c r="Z111" s="4" t="s">
        <v>10561</v>
      </c>
      <c r="AA111" s="5"/>
      <c r="AB111" s="5"/>
      <c r="AC111" s="5"/>
      <c r="AD111" s="5"/>
      <c r="AE111" s="5">
        <v>4213762</v>
      </c>
      <c r="AF111" s="5"/>
      <c r="AG111" s="5">
        <v>4213762</v>
      </c>
    </row>
    <row r="112" spans="9:33" x14ac:dyDescent="0.25">
      <c r="I112" s="27" t="s">
        <v>902</v>
      </c>
      <c r="J112" s="27" t="s">
        <v>56</v>
      </c>
      <c r="K112" t="s">
        <v>2597</v>
      </c>
      <c r="L112" s="26"/>
      <c r="M112" s="5"/>
      <c r="N112" s="5">
        <v>4248251</v>
      </c>
      <c r="O112" s="5"/>
      <c r="P112" s="5"/>
      <c r="Q112" s="5"/>
      <c r="R112" s="5">
        <v>4248251</v>
      </c>
      <c r="Z112" s="4" t="s">
        <v>10257</v>
      </c>
      <c r="AA112" s="5"/>
      <c r="AB112" s="5"/>
      <c r="AC112" s="5"/>
      <c r="AD112" s="5"/>
      <c r="AE112" s="5">
        <v>0</v>
      </c>
      <c r="AF112" s="5"/>
      <c r="AG112" s="5">
        <v>0</v>
      </c>
    </row>
    <row r="113" spans="9:33" x14ac:dyDescent="0.25">
      <c r="I113" s="27" t="s">
        <v>902</v>
      </c>
      <c r="J113" s="27" t="s">
        <v>56</v>
      </c>
      <c r="K113" t="s">
        <v>3303</v>
      </c>
      <c r="L113" s="26">
        <v>2812713</v>
      </c>
      <c r="M113" s="5"/>
      <c r="N113" s="5"/>
      <c r="O113" s="5"/>
      <c r="P113" s="5"/>
      <c r="Q113" s="5"/>
      <c r="R113" s="5">
        <v>2812713</v>
      </c>
      <c r="Z113" s="4" t="s">
        <v>1559</v>
      </c>
      <c r="AA113" s="5"/>
      <c r="AB113" s="5">
        <v>3897234</v>
      </c>
      <c r="AC113" s="5"/>
      <c r="AD113" s="5"/>
      <c r="AE113" s="5"/>
      <c r="AF113" s="5"/>
      <c r="AG113" s="5">
        <v>3897234</v>
      </c>
    </row>
    <row r="114" spans="9:33" x14ac:dyDescent="0.25">
      <c r="I114" s="27" t="s">
        <v>902</v>
      </c>
      <c r="J114" s="27" t="s">
        <v>56</v>
      </c>
      <c r="K114" t="s">
        <v>6460</v>
      </c>
      <c r="L114" s="26"/>
      <c r="M114" s="5"/>
      <c r="N114" s="5">
        <v>463758</v>
      </c>
      <c r="O114" s="5"/>
      <c r="P114" s="5"/>
      <c r="Q114" s="5">
        <v>68080755</v>
      </c>
      <c r="R114" s="5">
        <v>68544513</v>
      </c>
      <c r="Z114" s="4" t="s">
        <v>1430</v>
      </c>
      <c r="AA114" s="5"/>
      <c r="AB114" s="5">
        <v>14588506</v>
      </c>
      <c r="AC114" s="5">
        <v>12405251</v>
      </c>
      <c r="AD114" s="5">
        <v>36441317</v>
      </c>
      <c r="AE114" s="5">
        <v>0</v>
      </c>
      <c r="AF114" s="5">
        <v>2024716</v>
      </c>
      <c r="AG114" s="5">
        <v>65459790</v>
      </c>
    </row>
    <row r="115" spans="9:33" x14ac:dyDescent="0.25">
      <c r="I115" s="27" t="s">
        <v>902</v>
      </c>
      <c r="J115" s="27" t="s">
        <v>56</v>
      </c>
      <c r="K115" t="s">
        <v>4720</v>
      </c>
      <c r="L115" s="26"/>
      <c r="M115" s="5">
        <v>5144130</v>
      </c>
      <c r="N115" s="5"/>
      <c r="O115" s="5"/>
      <c r="P115" s="5"/>
      <c r="Q115" s="5"/>
      <c r="R115" s="5">
        <v>5144130</v>
      </c>
      <c r="Z115" s="4" t="s">
        <v>10251</v>
      </c>
      <c r="AA115" s="5"/>
      <c r="AB115" s="5"/>
      <c r="AC115" s="5"/>
      <c r="AD115" s="5"/>
      <c r="AE115" s="5">
        <v>0</v>
      </c>
      <c r="AF115" s="5"/>
      <c r="AG115" s="5">
        <v>0</v>
      </c>
    </row>
    <row r="116" spans="9:33" x14ac:dyDescent="0.25">
      <c r="I116" s="27" t="s">
        <v>902</v>
      </c>
      <c r="J116" s="27" t="s">
        <v>56</v>
      </c>
      <c r="K116" t="s">
        <v>2218</v>
      </c>
      <c r="L116" s="26">
        <v>5703767</v>
      </c>
      <c r="M116" s="5"/>
      <c r="N116" s="5"/>
      <c r="O116" s="5"/>
      <c r="P116" s="5"/>
      <c r="Q116" s="5"/>
      <c r="R116" s="5">
        <v>5703767</v>
      </c>
      <c r="Z116" s="4" t="s">
        <v>1708</v>
      </c>
      <c r="AA116" s="5"/>
      <c r="AB116" s="5"/>
      <c r="AC116" s="5">
        <v>14016317</v>
      </c>
      <c r="AD116" s="5">
        <v>6016799</v>
      </c>
      <c r="AE116" s="5">
        <v>48452</v>
      </c>
      <c r="AF116" s="5">
        <v>848822</v>
      </c>
      <c r="AG116" s="5">
        <v>20930390</v>
      </c>
    </row>
    <row r="117" spans="9:33" x14ac:dyDescent="0.25">
      <c r="I117" s="27" t="s">
        <v>902</v>
      </c>
      <c r="J117" s="27" t="s">
        <v>56</v>
      </c>
      <c r="K117" t="s">
        <v>2338</v>
      </c>
      <c r="L117" s="26">
        <v>5143972</v>
      </c>
      <c r="M117" s="5">
        <v>10302194</v>
      </c>
      <c r="N117" s="5"/>
      <c r="O117" s="5"/>
      <c r="P117" s="5"/>
      <c r="Q117" s="5"/>
      <c r="R117" s="5">
        <v>15446166</v>
      </c>
      <c r="Z117" s="4" t="s">
        <v>4719</v>
      </c>
      <c r="AA117" s="5"/>
      <c r="AB117" s="5">
        <v>4451542</v>
      </c>
      <c r="AC117" s="5">
        <v>6715510</v>
      </c>
      <c r="AD117" s="5">
        <v>2235976</v>
      </c>
      <c r="AE117" s="5">
        <v>0</v>
      </c>
      <c r="AF117" s="5"/>
      <c r="AG117" s="5">
        <v>13403028</v>
      </c>
    </row>
    <row r="118" spans="9:33" x14ac:dyDescent="0.25">
      <c r="I118" s="27" t="s">
        <v>902</v>
      </c>
      <c r="J118" s="27" t="s">
        <v>56</v>
      </c>
      <c r="K118" t="s">
        <v>10469</v>
      </c>
      <c r="L118" s="26"/>
      <c r="M118" s="5"/>
      <c r="N118" s="5"/>
      <c r="O118" s="5"/>
      <c r="P118" s="5">
        <v>16571636</v>
      </c>
      <c r="Q118" s="5"/>
      <c r="R118" s="5">
        <v>16571636</v>
      </c>
      <c r="Z118" s="4" t="s">
        <v>10009</v>
      </c>
      <c r="AA118" s="5">
        <v>21540345</v>
      </c>
      <c r="AB118" s="5">
        <v>1450347</v>
      </c>
      <c r="AC118" s="5"/>
      <c r="AD118" s="5"/>
      <c r="AE118" s="5"/>
      <c r="AF118" s="5"/>
      <c r="AG118" s="5">
        <v>22990692</v>
      </c>
    </row>
    <row r="119" spans="9:33" x14ac:dyDescent="0.25">
      <c r="I119" s="27" t="s">
        <v>902</v>
      </c>
      <c r="J119" s="27" t="s">
        <v>56</v>
      </c>
      <c r="K119" t="s">
        <v>2566</v>
      </c>
      <c r="L119" s="26"/>
      <c r="M119" s="5"/>
      <c r="N119" s="5"/>
      <c r="O119" s="5">
        <v>22804246</v>
      </c>
      <c r="P119" s="5"/>
      <c r="Q119" s="5"/>
      <c r="R119" s="5">
        <v>22804246</v>
      </c>
      <c r="Z119" s="4" t="s">
        <v>3324</v>
      </c>
      <c r="AA119" s="5"/>
      <c r="AB119" s="5"/>
      <c r="AC119" s="5">
        <v>0</v>
      </c>
      <c r="AD119" s="5"/>
      <c r="AE119" s="5"/>
      <c r="AF119" s="5"/>
      <c r="AG119" s="5">
        <v>0</v>
      </c>
    </row>
    <row r="120" spans="9:33" x14ac:dyDescent="0.25">
      <c r="I120" s="27" t="s">
        <v>902</v>
      </c>
      <c r="J120" s="27" t="s">
        <v>56</v>
      </c>
      <c r="K120" t="s">
        <v>4721</v>
      </c>
      <c r="L120" s="26"/>
      <c r="M120" s="5">
        <v>625631</v>
      </c>
      <c r="N120" s="5"/>
      <c r="O120" s="5"/>
      <c r="P120" s="5"/>
      <c r="Q120" s="5"/>
      <c r="R120" s="5">
        <v>625631</v>
      </c>
      <c r="Z120" s="4" t="s">
        <v>6458</v>
      </c>
      <c r="AA120" s="5"/>
      <c r="AB120" s="5"/>
      <c r="AC120" s="5">
        <v>9843739</v>
      </c>
      <c r="AD120" s="5">
        <v>27418297</v>
      </c>
      <c r="AE120" s="5"/>
      <c r="AF120" s="5">
        <v>21601334</v>
      </c>
      <c r="AG120" s="5">
        <v>58863370</v>
      </c>
    </row>
    <row r="121" spans="9:33" x14ac:dyDescent="0.25">
      <c r="I121" s="27" t="s">
        <v>902</v>
      </c>
      <c r="J121" s="27" t="s">
        <v>56</v>
      </c>
      <c r="K121" t="s">
        <v>3506</v>
      </c>
      <c r="L121" s="26">
        <v>23412409</v>
      </c>
      <c r="M121" s="5"/>
      <c r="N121" s="5"/>
      <c r="O121" s="5"/>
      <c r="P121" s="5"/>
      <c r="Q121" s="5"/>
      <c r="R121" s="5">
        <v>23412409</v>
      </c>
      <c r="Z121" s="4" t="s">
        <v>10252</v>
      </c>
      <c r="AA121" s="5"/>
      <c r="AB121" s="5"/>
      <c r="AC121" s="5"/>
      <c r="AD121" s="5"/>
      <c r="AE121" s="5">
        <v>0</v>
      </c>
      <c r="AF121" s="5"/>
      <c r="AG121" s="5">
        <v>0</v>
      </c>
    </row>
    <row r="122" spans="9:33" x14ac:dyDescent="0.25">
      <c r="I122" s="27" t="s">
        <v>902</v>
      </c>
      <c r="J122" s="27" t="s">
        <v>56</v>
      </c>
      <c r="K122" t="s">
        <v>6461</v>
      </c>
      <c r="L122" s="26"/>
      <c r="M122" s="5"/>
      <c r="N122" s="5"/>
      <c r="O122" s="5">
        <v>17708969</v>
      </c>
      <c r="P122" s="5"/>
      <c r="Q122" s="5">
        <v>21423189</v>
      </c>
      <c r="R122" s="5">
        <v>39132158</v>
      </c>
      <c r="Z122" s="4" t="s">
        <v>10450</v>
      </c>
      <c r="AA122" s="5">
        <v>2725230</v>
      </c>
      <c r="AB122" s="5">
        <v>1807875</v>
      </c>
      <c r="AC122" s="5"/>
      <c r="AD122" s="5">
        <v>462418</v>
      </c>
      <c r="AE122" s="5"/>
      <c r="AF122" s="5"/>
      <c r="AG122" s="5">
        <v>4995523</v>
      </c>
    </row>
    <row r="123" spans="9:33" x14ac:dyDescent="0.25">
      <c r="I123" s="27" t="s">
        <v>902</v>
      </c>
      <c r="J123" s="27" t="s">
        <v>56</v>
      </c>
      <c r="K123" t="s">
        <v>1056</v>
      </c>
      <c r="L123" s="26">
        <v>40811104</v>
      </c>
      <c r="M123" s="5"/>
      <c r="N123" s="5"/>
      <c r="O123" s="5"/>
      <c r="P123" s="5"/>
      <c r="Q123" s="5"/>
      <c r="R123" s="5">
        <v>40811104</v>
      </c>
      <c r="Z123" s="4" t="s">
        <v>6459</v>
      </c>
      <c r="AA123" s="5"/>
      <c r="AB123" s="5"/>
      <c r="AC123" s="5">
        <v>4235175</v>
      </c>
      <c r="AD123" s="5"/>
      <c r="AE123" s="5"/>
      <c r="AF123" s="5"/>
      <c r="AG123" s="5">
        <v>4235175</v>
      </c>
    </row>
    <row r="124" spans="9:33" x14ac:dyDescent="0.25">
      <c r="I124" s="27" t="s">
        <v>902</v>
      </c>
      <c r="J124" s="27" t="s">
        <v>56</v>
      </c>
      <c r="K124" t="s">
        <v>6474</v>
      </c>
      <c r="L124" s="26"/>
      <c r="M124" s="5"/>
      <c r="N124" s="5"/>
      <c r="O124" s="5"/>
      <c r="P124" s="5">
        <v>5653863</v>
      </c>
      <c r="Q124" s="5"/>
      <c r="R124" s="5">
        <v>5653863</v>
      </c>
      <c r="Z124" s="4" t="s">
        <v>9506</v>
      </c>
      <c r="AA124" s="5"/>
      <c r="AB124" s="5"/>
      <c r="AC124" s="5"/>
      <c r="AD124" s="5">
        <v>0</v>
      </c>
      <c r="AE124" s="5"/>
      <c r="AF124" s="5"/>
      <c r="AG124" s="5">
        <v>0</v>
      </c>
    </row>
    <row r="125" spans="9:33" x14ac:dyDescent="0.25">
      <c r="I125" s="27" t="s">
        <v>902</v>
      </c>
      <c r="J125" s="27" t="s">
        <v>56</v>
      </c>
      <c r="K125" t="s">
        <v>2568</v>
      </c>
      <c r="L125" s="26"/>
      <c r="M125" s="5"/>
      <c r="N125" s="5">
        <v>-3873450</v>
      </c>
      <c r="O125" s="5">
        <v>-51389700</v>
      </c>
      <c r="P125" s="5"/>
      <c r="Q125" s="5"/>
      <c r="R125" s="5">
        <v>-55263150</v>
      </c>
      <c r="Z125" s="4" t="s">
        <v>6070</v>
      </c>
      <c r="AA125" s="5"/>
      <c r="AB125" s="5"/>
      <c r="AC125" s="5"/>
      <c r="AD125" s="5">
        <v>0</v>
      </c>
      <c r="AE125" s="5"/>
      <c r="AF125" s="5"/>
      <c r="AG125" s="5">
        <v>0</v>
      </c>
    </row>
    <row r="126" spans="9:33" x14ac:dyDescent="0.25">
      <c r="I126" s="27" t="s">
        <v>902</v>
      </c>
      <c r="J126" s="27" t="s">
        <v>56</v>
      </c>
      <c r="K126" t="s">
        <v>538</v>
      </c>
      <c r="L126" s="26">
        <v>90757020</v>
      </c>
      <c r="M126" s="5"/>
      <c r="N126" s="5"/>
      <c r="O126" s="5"/>
      <c r="P126" s="5">
        <v>-194854850</v>
      </c>
      <c r="Q126" s="5"/>
      <c r="R126" s="5">
        <v>-104097830</v>
      </c>
      <c r="Z126" s="4" t="s">
        <v>9504</v>
      </c>
      <c r="AA126" s="5"/>
      <c r="AB126" s="5"/>
      <c r="AC126" s="5"/>
      <c r="AD126" s="5">
        <v>0</v>
      </c>
      <c r="AE126" s="5"/>
      <c r="AF126" s="5"/>
      <c r="AG126" s="5">
        <v>0</v>
      </c>
    </row>
    <row r="127" spans="9:33" x14ac:dyDescent="0.25">
      <c r="I127" s="27" t="s">
        <v>902</v>
      </c>
      <c r="J127" s="27" t="s">
        <v>56</v>
      </c>
      <c r="K127" t="s">
        <v>10259</v>
      </c>
      <c r="L127" s="26"/>
      <c r="M127" s="5"/>
      <c r="N127" s="5"/>
      <c r="O127" s="5"/>
      <c r="P127" s="5">
        <v>40610719</v>
      </c>
      <c r="Q127" s="5"/>
      <c r="R127" s="5">
        <v>40610719</v>
      </c>
      <c r="Z127" s="4" t="s">
        <v>2597</v>
      </c>
      <c r="AA127" s="5"/>
      <c r="AB127" s="5"/>
      <c r="AC127" s="5">
        <v>4248251</v>
      </c>
      <c r="AD127" s="5"/>
      <c r="AE127" s="5"/>
      <c r="AF127" s="5"/>
      <c r="AG127" s="5">
        <v>4248251</v>
      </c>
    </row>
    <row r="128" spans="9:33" x14ac:dyDescent="0.25">
      <c r="I128" s="27" t="s">
        <v>902</v>
      </c>
      <c r="J128" s="27" t="s">
        <v>56</v>
      </c>
      <c r="K128" t="s">
        <v>2162</v>
      </c>
      <c r="L128" s="26">
        <v>795096</v>
      </c>
      <c r="M128" s="5"/>
      <c r="N128" s="5"/>
      <c r="O128" s="5"/>
      <c r="P128" s="5"/>
      <c r="Q128" s="5"/>
      <c r="R128" s="5">
        <v>795096</v>
      </c>
      <c r="Z128" s="4" t="s">
        <v>3303</v>
      </c>
      <c r="AA128" s="5">
        <v>2812713</v>
      </c>
      <c r="AB128" s="5"/>
      <c r="AC128" s="5"/>
      <c r="AD128" s="5"/>
      <c r="AE128" s="5"/>
      <c r="AF128" s="5"/>
      <c r="AG128" s="5">
        <v>2812713</v>
      </c>
    </row>
    <row r="129" spans="9:33" x14ac:dyDescent="0.25">
      <c r="I129" s="27" t="s">
        <v>902</v>
      </c>
      <c r="J129" s="27" t="s">
        <v>56</v>
      </c>
      <c r="K129" t="s">
        <v>3317</v>
      </c>
      <c r="L129" s="26">
        <v>162633</v>
      </c>
      <c r="M129" s="5"/>
      <c r="N129" s="5"/>
      <c r="O129" s="5"/>
      <c r="P129" s="5"/>
      <c r="Q129" s="5"/>
      <c r="R129" s="5">
        <v>162633</v>
      </c>
      <c r="Z129" s="4" t="s">
        <v>6460</v>
      </c>
      <c r="AA129" s="5"/>
      <c r="AB129" s="5">
        <v>5144130</v>
      </c>
      <c r="AC129" s="5">
        <v>463758</v>
      </c>
      <c r="AD129" s="5"/>
      <c r="AE129" s="5">
        <v>63662518</v>
      </c>
      <c r="AF129" s="5"/>
      <c r="AG129" s="5">
        <v>69270406</v>
      </c>
    </row>
    <row r="130" spans="9:33" x14ac:dyDescent="0.25">
      <c r="I130" s="27" t="s">
        <v>902</v>
      </c>
      <c r="J130" s="27" t="s">
        <v>56</v>
      </c>
      <c r="K130" t="s">
        <v>6061</v>
      </c>
      <c r="L130" s="26"/>
      <c r="M130" s="5"/>
      <c r="N130" s="5">
        <v>62950</v>
      </c>
      <c r="O130" s="5"/>
      <c r="P130" s="5"/>
      <c r="Q130" s="5"/>
      <c r="R130" s="5">
        <v>62950</v>
      </c>
      <c r="Z130" s="4" t="s">
        <v>2553</v>
      </c>
      <c r="AA130" s="5"/>
      <c r="AB130" s="5"/>
      <c r="AC130" s="5"/>
      <c r="AD130" s="5"/>
      <c r="AE130" s="5"/>
      <c r="AF130" s="5">
        <v>44444444</v>
      </c>
      <c r="AG130" s="5">
        <v>44444444</v>
      </c>
    </row>
    <row r="131" spans="9:33" x14ac:dyDescent="0.25">
      <c r="I131" s="27" t="s">
        <v>902</v>
      </c>
      <c r="J131" s="27" t="s">
        <v>56</v>
      </c>
      <c r="K131" t="s">
        <v>10557</v>
      </c>
      <c r="L131" s="26"/>
      <c r="M131" s="5"/>
      <c r="N131" s="5"/>
      <c r="O131" s="5"/>
      <c r="P131" s="5">
        <v>3706447</v>
      </c>
      <c r="Q131" s="5"/>
      <c r="R131" s="5">
        <v>3706447</v>
      </c>
      <c r="Z131" s="4" t="s">
        <v>2218</v>
      </c>
      <c r="AA131" s="5">
        <v>5703767</v>
      </c>
      <c r="AB131" s="5"/>
      <c r="AC131" s="5"/>
      <c r="AD131" s="5"/>
      <c r="AE131" s="5"/>
      <c r="AF131" s="5"/>
      <c r="AG131" s="5">
        <v>5703767</v>
      </c>
    </row>
    <row r="132" spans="9:33" x14ac:dyDescent="0.25">
      <c r="I132" s="27" t="s">
        <v>902</v>
      </c>
      <c r="J132" s="27" t="s">
        <v>56</v>
      </c>
      <c r="K132" t="s">
        <v>2275</v>
      </c>
      <c r="L132" s="26">
        <v>924578</v>
      </c>
      <c r="M132" s="5"/>
      <c r="N132" s="5"/>
      <c r="O132" s="5"/>
      <c r="P132" s="5"/>
      <c r="Q132" s="5"/>
      <c r="R132" s="5">
        <v>924578</v>
      </c>
      <c r="Z132" s="4" t="s">
        <v>2426</v>
      </c>
      <c r="AA132" s="5">
        <v>5143972</v>
      </c>
      <c r="AB132" s="5">
        <v>10302194</v>
      </c>
      <c r="AC132" s="5"/>
      <c r="AD132" s="5"/>
      <c r="AE132" s="5"/>
      <c r="AF132" s="5"/>
      <c r="AG132" s="5">
        <v>15446166</v>
      </c>
    </row>
    <row r="133" spans="9:33" x14ac:dyDescent="0.25">
      <c r="I133" s="27" t="s">
        <v>902</v>
      </c>
      <c r="J133" s="27" t="s">
        <v>56</v>
      </c>
      <c r="K133" t="s">
        <v>3202</v>
      </c>
      <c r="L133" s="26">
        <v>583601</v>
      </c>
      <c r="M133" s="5"/>
      <c r="N133" s="5"/>
      <c r="O133" s="5"/>
      <c r="P133" s="5"/>
      <c r="Q133" s="5"/>
      <c r="R133" s="5">
        <v>583601</v>
      </c>
      <c r="Z133" s="4" t="s">
        <v>9505</v>
      </c>
      <c r="AA133" s="5"/>
      <c r="AB133" s="5"/>
      <c r="AC133" s="5"/>
      <c r="AD133" s="5">
        <v>0</v>
      </c>
      <c r="AE133" s="5"/>
      <c r="AF133" s="5"/>
      <c r="AG133" s="5">
        <v>0</v>
      </c>
    </row>
    <row r="134" spans="9:33" x14ac:dyDescent="0.25">
      <c r="I134" s="27" t="s">
        <v>902</v>
      </c>
      <c r="J134" s="27" t="s">
        <v>56</v>
      </c>
      <c r="K134" t="s">
        <v>6060</v>
      </c>
      <c r="L134" s="26"/>
      <c r="M134" s="5"/>
      <c r="N134" s="5"/>
      <c r="O134" s="5"/>
      <c r="P134" s="5"/>
      <c r="Q134" s="5">
        <v>-1085823</v>
      </c>
      <c r="R134" s="5">
        <v>-1085823</v>
      </c>
      <c r="Z134" s="4" t="s">
        <v>1787</v>
      </c>
      <c r="AA134" s="5"/>
      <c r="AB134" s="5"/>
      <c r="AC134" s="5"/>
      <c r="AD134" s="5"/>
      <c r="AE134" s="5"/>
      <c r="AF134" s="5">
        <v>3230000</v>
      </c>
      <c r="AG134" s="5">
        <v>3230000</v>
      </c>
    </row>
    <row r="135" spans="9:33" x14ac:dyDescent="0.25">
      <c r="I135" s="27" t="s">
        <v>902</v>
      </c>
      <c r="J135" s="27" t="s">
        <v>56</v>
      </c>
      <c r="K135" t="s">
        <v>6462</v>
      </c>
      <c r="L135" s="26"/>
      <c r="M135" s="5"/>
      <c r="N135" s="5"/>
      <c r="O135" s="5">
        <v>0</v>
      </c>
      <c r="P135" s="5"/>
      <c r="Q135" s="5"/>
      <c r="R135" s="5">
        <v>0</v>
      </c>
      <c r="Z135" s="4" t="s">
        <v>10469</v>
      </c>
      <c r="AA135" s="5"/>
      <c r="AB135" s="5">
        <v>22804246</v>
      </c>
      <c r="AC135" s="5">
        <v>-22804246</v>
      </c>
      <c r="AD135" s="5">
        <v>22804246</v>
      </c>
      <c r="AE135" s="5">
        <v>16571636</v>
      </c>
      <c r="AF135" s="5">
        <v>5664175</v>
      </c>
      <c r="AG135" s="5">
        <v>45040057</v>
      </c>
    </row>
    <row r="136" spans="9:33" x14ac:dyDescent="0.25">
      <c r="I136" s="27" t="s">
        <v>902</v>
      </c>
      <c r="J136" s="27" t="s">
        <v>56</v>
      </c>
      <c r="K136" t="s">
        <v>6463</v>
      </c>
      <c r="L136" s="26"/>
      <c r="M136" s="5"/>
      <c r="N136" s="5"/>
      <c r="O136" s="5">
        <v>2751469</v>
      </c>
      <c r="P136" s="5">
        <v>3355252</v>
      </c>
      <c r="Q136" s="5"/>
      <c r="R136" s="5">
        <v>6106721</v>
      </c>
      <c r="Z136" s="4" t="s">
        <v>4721</v>
      </c>
      <c r="AA136" s="5"/>
      <c r="AB136" s="5">
        <v>625631</v>
      </c>
      <c r="AC136" s="5"/>
      <c r="AD136" s="5"/>
      <c r="AE136" s="5"/>
      <c r="AF136" s="5"/>
      <c r="AG136" s="5">
        <v>625631</v>
      </c>
    </row>
    <row r="137" spans="9:33" x14ac:dyDescent="0.25">
      <c r="I137" s="27" t="s">
        <v>902</v>
      </c>
      <c r="J137" s="27" t="s">
        <v>56</v>
      </c>
      <c r="K137" t="s">
        <v>6464</v>
      </c>
      <c r="L137" s="26"/>
      <c r="M137" s="5"/>
      <c r="N137" s="5"/>
      <c r="O137" s="5">
        <v>645834</v>
      </c>
      <c r="P137" s="5"/>
      <c r="Q137" s="5"/>
      <c r="R137" s="5">
        <v>645834</v>
      </c>
      <c r="Z137" s="4" t="s">
        <v>3506</v>
      </c>
      <c r="AA137" s="5">
        <v>23412409</v>
      </c>
      <c r="AB137" s="5"/>
      <c r="AC137" s="5"/>
      <c r="AD137" s="5"/>
      <c r="AE137" s="5"/>
      <c r="AF137" s="5"/>
      <c r="AG137" s="5">
        <v>23412409</v>
      </c>
    </row>
    <row r="138" spans="9:33" x14ac:dyDescent="0.25">
      <c r="I138" s="27" t="s">
        <v>902</v>
      </c>
      <c r="J138" s="27" t="s">
        <v>56</v>
      </c>
      <c r="K138" t="s">
        <v>6465</v>
      </c>
      <c r="L138" s="26"/>
      <c r="M138" s="5"/>
      <c r="N138" s="5"/>
      <c r="O138" s="5">
        <v>437237</v>
      </c>
      <c r="P138" s="5"/>
      <c r="Q138" s="5"/>
      <c r="R138" s="5">
        <v>437237</v>
      </c>
      <c r="Z138" s="4" t="s">
        <v>6461</v>
      </c>
      <c r="AA138" s="5"/>
      <c r="AB138" s="5"/>
      <c r="AC138" s="5">
        <v>17708969</v>
      </c>
      <c r="AD138" s="5">
        <v>17732860</v>
      </c>
      <c r="AE138" s="5">
        <v>3690329</v>
      </c>
      <c r="AF138" s="5">
        <v>16846625</v>
      </c>
      <c r="AG138" s="5">
        <v>55978783</v>
      </c>
    </row>
    <row r="139" spans="9:33" x14ac:dyDescent="0.25">
      <c r="I139" s="27" t="s">
        <v>902</v>
      </c>
      <c r="J139" s="27" t="s">
        <v>56</v>
      </c>
      <c r="K139" t="s">
        <v>6466</v>
      </c>
      <c r="L139" s="26"/>
      <c r="M139" s="5"/>
      <c r="N139" s="5"/>
      <c r="O139" s="5">
        <v>0</v>
      </c>
      <c r="P139" s="5">
        <v>1313582</v>
      </c>
      <c r="Q139" s="5">
        <v>1871437</v>
      </c>
      <c r="R139" s="5">
        <v>3185019</v>
      </c>
      <c r="Z139" s="4" t="s">
        <v>3289</v>
      </c>
      <c r="AA139" s="5">
        <v>0</v>
      </c>
      <c r="AB139" s="5"/>
      <c r="AC139" s="5"/>
      <c r="AD139" s="5"/>
      <c r="AE139" s="5"/>
      <c r="AF139" s="5"/>
      <c r="AG139" s="5">
        <v>0</v>
      </c>
    </row>
    <row r="140" spans="9:33" x14ac:dyDescent="0.25">
      <c r="I140" s="27" t="s">
        <v>902</v>
      </c>
      <c r="J140" s="27" t="s">
        <v>56</v>
      </c>
      <c r="K140" t="s">
        <v>10558</v>
      </c>
      <c r="L140" s="26"/>
      <c r="M140" s="5"/>
      <c r="N140" s="5"/>
      <c r="O140" s="5"/>
      <c r="P140" s="5">
        <v>169644</v>
      </c>
      <c r="Q140" s="5"/>
      <c r="R140" s="5">
        <v>169644</v>
      </c>
      <c r="Z140" s="4" t="s">
        <v>1056</v>
      </c>
      <c r="AA140" s="5">
        <v>40811104</v>
      </c>
      <c r="AB140" s="5"/>
      <c r="AC140" s="5"/>
      <c r="AD140" s="5"/>
      <c r="AE140" s="5"/>
      <c r="AF140" s="5"/>
      <c r="AG140" s="5">
        <v>40811104</v>
      </c>
    </row>
    <row r="141" spans="9:33" x14ac:dyDescent="0.25">
      <c r="I141" s="27" t="s">
        <v>902</v>
      </c>
      <c r="J141" s="27" t="s">
        <v>56</v>
      </c>
      <c r="K141" t="s">
        <v>6467</v>
      </c>
      <c r="L141" s="26"/>
      <c r="M141" s="5"/>
      <c r="N141" s="5">
        <v>1235093</v>
      </c>
      <c r="O141" s="5"/>
      <c r="P141" s="5"/>
      <c r="Q141" s="5"/>
      <c r="R141" s="5">
        <v>1235093</v>
      </c>
      <c r="Z141" s="4" t="s">
        <v>6474</v>
      </c>
      <c r="AA141" s="5"/>
      <c r="AB141" s="5"/>
      <c r="AC141" s="5"/>
      <c r="AD141" s="5">
        <v>5653864</v>
      </c>
      <c r="AE141" s="5">
        <v>-1</v>
      </c>
      <c r="AF141" s="5"/>
      <c r="AG141" s="5">
        <v>5653863</v>
      </c>
    </row>
    <row r="142" spans="9:33" x14ac:dyDescent="0.25">
      <c r="I142" s="27" t="s">
        <v>902</v>
      </c>
      <c r="J142" s="27" t="s">
        <v>56</v>
      </c>
      <c r="K142" t="s">
        <v>3308</v>
      </c>
      <c r="L142" s="26">
        <v>1767950</v>
      </c>
      <c r="M142" s="5"/>
      <c r="N142" s="5"/>
      <c r="O142" s="5"/>
      <c r="P142" s="5"/>
      <c r="Q142" s="5"/>
      <c r="R142" s="5">
        <v>1767950</v>
      </c>
      <c r="Z142" s="4" t="s">
        <v>6475</v>
      </c>
      <c r="AA142" s="5"/>
      <c r="AB142" s="5"/>
      <c r="AC142" s="5"/>
      <c r="AD142" s="5">
        <v>39317796</v>
      </c>
      <c r="AE142" s="5">
        <v>-24235592</v>
      </c>
      <c r="AF142" s="5"/>
      <c r="AG142" s="5">
        <v>15082204</v>
      </c>
    </row>
    <row r="143" spans="9:33" x14ac:dyDescent="0.25">
      <c r="I143" s="27" t="s">
        <v>902</v>
      </c>
      <c r="J143" s="27" t="s">
        <v>56</v>
      </c>
      <c r="K143" t="s">
        <v>3199</v>
      </c>
      <c r="L143" s="26">
        <v>0</v>
      </c>
      <c r="M143" s="5"/>
      <c r="N143" s="5"/>
      <c r="O143" s="5"/>
      <c r="P143" s="5"/>
      <c r="Q143" s="5"/>
      <c r="R143" s="5">
        <v>0</v>
      </c>
      <c r="Z143" s="4" t="s">
        <v>6476</v>
      </c>
      <c r="AA143" s="5"/>
      <c r="AB143" s="5"/>
      <c r="AC143" s="5">
        <v>14552957</v>
      </c>
      <c r="AD143" s="5">
        <v>-14552957</v>
      </c>
      <c r="AE143" s="5"/>
      <c r="AF143" s="5"/>
      <c r="AG143" s="5">
        <v>0</v>
      </c>
    </row>
    <row r="144" spans="9:33" x14ac:dyDescent="0.25">
      <c r="I144" s="27" t="s">
        <v>902</v>
      </c>
      <c r="J144" s="27" t="s">
        <v>56</v>
      </c>
      <c r="K144" t="s">
        <v>3507</v>
      </c>
      <c r="L144" s="26">
        <v>1759269</v>
      </c>
      <c r="M144" s="5"/>
      <c r="N144" s="5"/>
      <c r="O144" s="5"/>
      <c r="P144" s="5"/>
      <c r="Q144" s="5"/>
      <c r="R144" s="5">
        <v>1759269</v>
      </c>
      <c r="Z144" s="4" t="s">
        <v>2568</v>
      </c>
      <c r="AA144" s="5">
        <v>55263150</v>
      </c>
      <c r="AB144" s="5"/>
      <c r="AC144" s="5">
        <v>171001</v>
      </c>
      <c r="AD144" s="5">
        <v>112117751</v>
      </c>
      <c r="AE144" s="5">
        <v>0</v>
      </c>
      <c r="AF144" s="5"/>
      <c r="AG144" s="5">
        <v>167551902</v>
      </c>
    </row>
    <row r="145" spans="9:33" x14ac:dyDescent="0.25">
      <c r="I145" s="27" t="s">
        <v>902</v>
      </c>
      <c r="J145" s="27" t="s">
        <v>56</v>
      </c>
      <c r="K145" t="s">
        <v>2583</v>
      </c>
      <c r="L145" s="26">
        <v>3777971</v>
      </c>
      <c r="M145" s="5">
        <v>12466941</v>
      </c>
      <c r="N145" s="5">
        <v>11495531</v>
      </c>
      <c r="O145" s="5"/>
      <c r="P145" s="5"/>
      <c r="Q145" s="5"/>
      <c r="R145" s="5">
        <v>27740443</v>
      </c>
      <c r="Z145" s="4" t="s">
        <v>2576</v>
      </c>
      <c r="AA145" s="5"/>
      <c r="AB145" s="5"/>
      <c r="AC145" s="5"/>
      <c r="AD145" s="5">
        <v>0</v>
      </c>
      <c r="AE145" s="5"/>
      <c r="AF145" s="5"/>
      <c r="AG145" s="5">
        <v>0</v>
      </c>
    </row>
    <row r="146" spans="9:33" x14ac:dyDescent="0.25">
      <c r="I146" s="27" t="s">
        <v>902</v>
      </c>
      <c r="J146" s="27" t="s">
        <v>56</v>
      </c>
      <c r="K146" t="s">
        <v>5896</v>
      </c>
      <c r="L146" s="26"/>
      <c r="M146" s="5"/>
      <c r="N146" s="5">
        <v>722952</v>
      </c>
      <c r="O146" s="5"/>
      <c r="P146" s="5"/>
      <c r="Q146" s="5"/>
      <c r="R146" s="5">
        <v>722952</v>
      </c>
      <c r="Z146" s="4" t="s">
        <v>538</v>
      </c>
      <c r="AA146" s="5">
        <v>77113670</v>
      </c>
      <c r="AB146" s="5">
        <v>90986488</v>
      </c>
      <c r="AC146" s="5">
        <v>115090850</v>
      </c>
      <c r="AD146" s="5">
        <v>29075493</v>
      </c>
      <c r="AE146" s="5">
        <v>9806462</v>
      </c>
      <c r="AF146" s="5">
        <v>6889250</v>
      </c>
      <c r="AG146" s="5">
        <v>328962213</v>
      </c>
    </row>
    <row r="147" spans="9:33" x14ac:dyDescent="0.25">
      <c r="I147" s="27" t="s">
        <v>902</v>
      </c>
      <c r="J147" s="27" t="s">
        <v>56</v>
      </c>
      <c r="K147" t="s">
        <v>9466</v>
      </c>
      <c r="L147" s="26"/>
      <c r="M147" s="5"/>
      <c r="N147" s="5"/>
      <c r="O147" s="5"/>
      <c r="P147" s="5">
        <v>12475629</v>
      </c>
      <c r="Q147" s="5"/>
      <c r="R147" s="5">
        <v>12475629</v>
      </c>
      <c r="Z147" s="4" t="s">
        <v>2584</v>
      </c>
      <c r="AA147" s="5"/>
      <c r="AB147" s="5"/>
      <c r="AC147" s="5"/>
      <c r="AD147" s="5"/>
      <c r="AE147" s="5">
        <v>0</v>
      </c>
      <c r="AF147" s="5"/>
      <c r="AG147" s="5">
        <v>0</v>
      </c>
    </row>
    <row r="148" spans="9:33" x14ac:dyDescent="0.25">
      <c r="I148" s="27" t="s">
        <v>902</v>
      </c>
      <c r="J148" s="27" t="s">
        <v>56</v>
      </c>
      <c r="K148" t="s">
        <v>3175</v>
      </c>
      <c r="L148" s="26">
        <v>274732</v>
      </c>
      <c r="M148" s="5">
        <v>274280</v>
      </c>
      <c r="N148" s="5"/>
      <c r="O148" s="5"/>
      <c r="P148" s="5"/>
      <c r="Q148" s="5"/>
      <c r="R148" s="5">
        <v>549012</v>
      </c>
      <c r="Z148" s="4" t="s">
        <v>10259</v>
      </c>
      <c r="AA148" s="5"/>
      <c r="AB148" s="5"/>
      <c r="AC148" s="5"/>
      <c r="AD148" s="5"/>
      <c r="AE148" s="5">
        <v>40610719</v>
      </c>
      <c r="AF148" s="5"/>
      <c r="AG148" s="5">
        <v>40610719</v>
      </c>
    </row>
    <row r="149" spans="9:33" x14ac:dyDescent="0.25">
      <c r="I149" s="27" t="s">
        <v>902</v>
      </c>
      <c r="J149" s="27" t="s">
        <v>56</v>
      </c>
      <c r="K149" t="s">
        <v>6468</v>
      </c>
      <c r="L149" s="26"/>
      <c r="M149" s="5"/>
      <c r="N149" s="5">
        <v>596689</v>
      </c>
      <c r="O149" s="5"/>
      <c r="P149" s="5">
        <v>3098321</v>
      </c>
      <c r="Q149" s="5"/>
      <c r="R149" s="5">
        <v>3695010</v>
      </c>
      <c r="Z149" s="4" t="s">
        <v>5904</v>
      </c>
      <c r="AA149" s="5"/>
      <c r="AB149" s="5"/>
      <c r="AC149" s="5"/>
      <c r="AD149" s="5"/>
      <c r="AE149" s="5"/>
      <c r="AF149" s="5">
        <v>26000000</v>
      </c>
      <c r="AG149" s="5">
        <v>26000000</v>
      </c>
    </row>
    <row r="150" spans="9:33" x14ac:dyDescent="0.25">
      <c r="I150" s="27" t="s">
        <v>902</v>
      </c>
      <c r="J150" s="27" t="s">
        <v>56</v>
      </c>
      <c r="K150" t="s">
        <v>3279</v>
      </c>
      <c r="L150" s="26">
        <v>13845248</v>
      </c>
      <c r="M150" s="5"/>
      <c r="N150" s="5"/>
      <c r="O150" s="5"/>
      <c r="P150" s="5"/>
      <c r="Q150" s="5"/>
      <c r="R150" s="5">
        <v>13845248</v>
      </c>
      <c r="Z150" s="4" t="s">
        <v>3288</v>
      </c>
      <c r="AA150" s="5"/>
      <c r="AB150" s="5"/>
      <c r="AC150" s="5"/>
      <c r="AD150" s="5"/>
      <c r="AE150" s="5"/>
      <c r="AF150" s="5">
        <v>152016</v>
      </c>
      <c r="AG150" s="5">
        <v>152016</v>
      </c>
    </row>
    <row r="151" spans="9:33" x14ac:dyDescent="0.25">
      <c r="I151" s="27" t="s">
        <v>902</v>
      </c>
      <c r="J151" s="27" t="s">
        <v>56</v>
      </c>
      <c r="K151" t="s">
        <v>5897</v>
      </c>
      <c r="L151" s="26"/>
      <c r="M151" s="5"/>
      <c r="N151" s="5">
        <v>29335657</v>
      </c>
      <c r="O151" s="5">
        <v>6836042</v>
      </c>
      <c r="P151" s="5">
        <v>5913003</v>
      </c>
      <c r="Q151" s="5"/>
      <c r="R151" s="5">
        <v>42084702</v>
      </c>
      <c r="Z151" s="4" t="s">
        <v>2162</v>
      </c>
      <c r="AA151" s="5">
        <v>795096</v>
      </c>
      <c r="AB151" s="5"/>
      <c r="AC151" s="5"/>
      <c r="AD151" s="5"/>
      <c r="AE151" s="5"/>
      <c r="AF151" s="5"/>
      <c r="AG151" s="5">
        <v>795096</v>
      </c>
    </row>
    <row r="152" spans="9:33" x14ac:dyDescent="0.25">
      <c r="I152" s="27" t="s">
        <v>902</v>
      </c>
      <c r="J152" s="27" t="s">
        <v>56</v>
      </c>
      <c r="K152" t="s">
        <v>3251</v>
      </c>
      <c r="L152" s="26">
        <v>198377</v>
      </c>
      <c r="M152" s="5"/>
      <c r="N152" s="5"/>
      <c r="O152" s="5"/>
      <c r="P152" s="5"/>
      <c r="Q152" s="5"/>
      <c r="R152" s="5">
        <v>198377</v>
      </c>
      <c r="Z152" s="4" t="s">
        <v>3317</v>
      </c>
      <c r="AA152" s="5">
        <v>162633</v>
      </c>
      <c r="AB152" s="5"/>
      <c r="AC152" s="5"/>
      <c r="AD152" s="5"/>
      <c r="AE152" s="5"/>
      <c r="AF152" s="5"/>
      <c r="AG152" s="5">
        <v>162633</v>
      </c>
    </row>
    <row r="153" spans="9:33" x14ac:dyDescent="0.25">
      <c r="I153" s="27" t="s">
        <v>902</v>
      </c>
      <c r="J153" s="27" t="s">
        <v>56</v>
      </c>
      <c r="K153" t="s">
        <v>2661</v>
      </c>
      <c r="L153" s="26">
        <v>2211520</v>
      </c>
      <c r="M153" s="5"/>
      <c r="N153" s="5"/>
      <c r="O153" s="5"/>
      <c r="P153" s="5"/>
      <c r="Q153" s="5"/>
      <c r="R153" s="5">
        <v>2211520</v>
      </c>
      <c r="Z153" s="4" t="s">
        <v>2760</v>
      </c>
      <c r="AA153" s="5"/>
      <c r="AB153" s="5"/>
      <c r="AC153" s="5">
        <v>0</v>
      </c>
      <c r="AD153" s="5"/>
      <c r="AE153" s="5"/>
      <c r="AF153" s="5"/>
      <c r="AG153" s="5">
        <v>0</v>
      </c>
    </row>
    <row r="154" spans="9:33" x14ac:dyDescent="0.25">
      <c r="I154" s="27" t="s">
        <v>902</v>
      </c>
      <c r="J154" s="27" t="s">
        <v>56</v>
      </c>
      <c r="K154" t="s">
        <v>3148</v>
      </c>
      <c r="L154" s="26">
        <v>2419505</v>
      </c>
      <c r="M154" s="5"/>
      <c r="N154" s="5"/>
      <c r="O154" s="5"/>
      <c r="P154" s="5"/>
      <c r="Q154" s="5"/>
      <c r="R154" s="5">
        <v>2419505</v>
      </c>
      <c r="Z154" s="4" t="s">
        <v>13477</v>
      </c>
      <c r="AA154" s="5"/>
      <c r="AB154" s="5"/>
      <c r="AC154" s="5"/>
      <c r="AD154" s="5"/>
      <c r="AE154" s="5"/>
      <c r="AF154" s="5">
        <v>691019</v>
      </c>
      <c r="AG154" s="5">
        <v>691019</v>
      </c>
    </row>
    <row r="155" spans="9:33" x14ac:dyDescent="0.25">
      <c r="I155" s="27" t="s">
        <v>902</v>
      </c>
      <c r="J155" s="27" t="s">
        <v>56</v>
      </c>
      <c r="K155" t="s">
        <v>6469</v>
      </c>
      <c r="L155" s="26"/>
      <c r="M155" s="5"/>
      <c r="N155" s="5"/>
      <c r="O155" s="5">
        <v>527504</v>
      </c>
      <c r="P155" s="5"/>
      <c r="Q155" s="5"/>
      <c r="R155" s="5">
        <v>527504</v>
      </c>
      <c r="Z155" s="4" t="s">
        <v>6061</v>
      </c>
      <c r="AA155" s="5"/>
      <c r="AB155" s="5"/>
      <c r="AC155" s="5">
        <v>62950</v>
      </c>
      <c r="AD155" s="5"/>
      <c r="AE155" s="5"/>
      <c r="AF155" s="5"/>
      <c r="AG155" s="5">
        <v>62950</v>
      </c>
    </row>
    <row r="156" spans="9:33" x14ac:dyDescent="0.25">
      <c r="I156" s="27" t="s">
        <v>902</v>
      </c>
      <c r="J156" s="27" t="s">
        <v>56</v>
      </c>
      <c r="K156" t="s">
        <v>12092</v>
      </c>
      <c r="L156" s="26"/>
      <c r="M156" s="5"/>
      <c r="N156" s="5"/>
      <c r="O156" s="5"/>
      <c r="P156" s="5"/>
      <c r="Q156" s="5">
        <v>9792310</v>
      </c>
      <c r="R156" s="5">
        <v>9792310</v>
      </c>
      <c r="Z156" s="4" t="s">
        <v>6477</v>
      </c>
      <c r="AA156" s="5"/>
      <c r="AB156" s="5"/>
      <c r="AC156" s="5"/>
      <c r="AD156" s="5">
        <v>4608282</v>
      </c>
      <c r="AE156" s="5">
        <v>-4608282</v>
      </c>
      <c r="AF156" s="5">
        <v>4577814</v>
      </c>
      <c r="AG156" s="5">
        <v>4577814</v>
      </c>
    </row>
    <row r="157" spans="9:33" x14ac:dyDescent="0.25">
      <c r="I157" s="27" t="s">
        <v>902</v>
      </c>
      <c r="J157" s="27" t="s">
        <v>56</v>
      </c>
      <c r="K157" t="s">
        <v>10559</v>
      </c>
      <c r="L157" s="26"/>
      <c r="M157" s="5"/>
      <c r="N157" s="5"/>
      <c r="O157" s="5"/>
      <c r="P157" s="5">
        <v>347251</v>
      </c>
      <c r="Q157" s="5">
        <v>57294335</v>
      </c>
      <c r="R157" s="5">
        <v>57641586</v>
      </c>
      <c r="Z157" s="4" t="s">
        <v>10557</v>
      </c>
      <c r="AA157" s="5"/>
      <c r="AB157" s="5"/>
      <c r="AC157" s="5"/>
      <c r="AD157" s="5"/>
      <c r="AE157" s="5">
        <v>3706447</v>
      </c>
      <c r="AF157" s="5"/>
      <c r="AG157" s="5">
        <v>3706447</v>
      </c>
    </row>
    <row r="158" spans="9:33" x14ac:dyDescent="0.25">
      <c r="I158" s="27" t="s">
        <v>902</v>
      </c>
      <c r="J158" s="27" t="s">
        <v>56</v>
      </c>
      <c r="K158" t="s">
        <v>10004</v>
      </c>
      <c r="L158" s="26"/>
      <c r="M158" s="5"/>
      <c r="N158" s="5"/>
      <c r="O158" s="5"/>
      <c r="P158" s="5"/>
      <c r="Q158" s="5">
        <v>37930896</v>
      </c>
      <c r="R158" s="5">
        <v>37930896</v>
      </c>
      <c r="Z158" s="4" t="s">
        <v>3298</v>
      </c>
      <c r="AA158" s="5"/>
      <c r="AB158" s="5"/>
      <c r="AC158" s="5"/>
      <c r="AD158" s="5"/>
      <c r="AE158" s="5"/>
      <c r="AF158" s="5">
        <v>1408933</v>
      </c>
      <c r="AG158" s="5">
        <v>1408933</v>
      </c>
    </row>
    <row r="159" spans="9:33" x14ac:dyDescent="0.25">
      <c r="I159" s="27" t="s">
        <v>902</v>
      </c>
      <c r="J159" s="27" t="s">
        <v>56</v>
      </c>
      <c r="K159" t="s">
        <v>6478</v>
      </c>
      <c r="L159" s="26"/>
      <c r="M159" s="5"/>
      <c r="N159" s="5"/>
      <c r="O159" s="5"/>
      <c r="P159" s="5">
        <v>6389407</v>
      </c>
      <c r="Q159" s="5">
        <v>5602030</v>
      </c>
      <c r="R159" s="5">
        <v>11991437</v>
      </c>
      <c r="Z159" s="4" t="s">
        <v>2275</v>
      </c>
      <c r="AA159" s="5">
        <v>924578</v>
      </c>
      <c r="AB159" s="5"/>
      <c r="AC159" s="5"/>
      <c r="AD159" s="5"/>
      <c r="AE159" s="5"/>
      <c r="AF159" s="5"/>
      <c r="AG159" s="5">
        <v>924578</v>
      </c>
    </row>
    <row r="160" spans="9:33" x14ac:dyDescent="0.25">
      <c r="I160" s="27" t="s">
        <v>902</v>
      </c>
      <c r="J160" s="27" t="s">
        <v>56</v>
      </c>
      <c r="K160" t="s">
        <v>6072</v>
      </c>
      <c r="L160" s="26"/>
      <c r="M160" s="5"/>
      <c r="N160" s="5">
        <v>1450297</v>
      </c>
      <c r="O160" s="5"/>
      <c r="P160" s="5"/>
      <c r="Q160" s="5"/>
      <c r="R160" s="5">
        <v>1450297</v>
      </c>
      <c r="Z160" s="4" t="s">
        <v>3202</v>
      </c>
      <c r="AA160" s="5">
        <v>583601</v>
      </c>
      <c r="AB160" s="5"/>
      <c r="AC160" s="5"/>
      <c r="AD160" s="5"/>
      <c r="AE160" s="5"/>
      <c r="AF160" s="5"/>
      <c r="AG160" s="5">
        <v>583601</v>
      </c>
    </row>
    <row r="161" spans="9:33" x14ac:dyDescent="0.25">
      <c r="I161" s="27" t="s">
        <v>902</v>
      </c>
      <c r="J161" s="27" t="s">
        <v>56</v>
      </c>
      <c r="K161" t="s">
        <v>6470</v>
      </c>
      <c r="L161" s="26"/>
      <c r="M161" s="5"/>
      <c r="N161" s="5"/>
      <c r="O161" s="5">
        <v>0</v>
      </c>
      <c r="P161" s="5">
        <v>876518</v>
      </c>
      <c r="Q161" s="5"/>
      <c r="R161" s="5">
        <v>876518</v>
      </c>
      <c r="Z161" s="4" t="s">
        <v>9987</v>
      </c>
      <c r="AA161" s="5"/>
      <c r="AB161" s="5"/>
      <c r="AC161" s="5"/>
      <c r="AD161" s="5"/>
      <c r="AE161" s="5"/>
      <c r="AF161" s="5">
        <v>32666666</v>
      </c>
      <c r="AG161" s="5">
        <v>32666666</v>
      </c>
    </row>
    <row r="162" spans="9:33" x14ac:dyDescent="0.25">
      <c r="I162" s="27" t="s">
        <v>902</v>
      </c>
      <c r="J162" s="27" t="s">
        <v>56</v>
      </c>
      <c r="K162" t="s">
        <v>6471</v>
      </c>
      <c r="L162" s="26"/>
      <c r="M162" s="5"/>
      <c r="N162" s="5"/>
      <c r="O162" s="5">
        <v>355787</v>
      </c>
      <c r="P162" s="5"/>
      <c r="Q162" s="5"/>
      <c r="R162" s="5">
        <v>355787</v>
      </c>
      <c r="Z162" s="4" t="s">
        <v>6060</v>
      </c>
      <c r="AA162" s="5"/>
      <c r="AB162" s="5"/>
      <c r="AC162" s="5"/>
      <c r="AD162" s="5"/>
      <c r="AE162" s="5">
        <v>1085823</v>
      </c>
      <c r="AF162" s="5"/>
      <c r="AG162" s="5">
        <v>1085823</v>
      </c>
    </row>
    <row r="163" spans="9:33" x14ac:dyDescent="0.25">
      <c r="I163" s="27" t="s">
        <v>902</v>
      </c>
      <c r="J163" s="27" t="s">
        <v>56</v>
      </c>
      <c r="K163" t="s">
        <v>4722</v>
      </c>
      <c r="L163" s="26"/>
      <c r="M163" s="5">
        <v>664314</v>
      </c>
      <c r="N163" s="5">
        <v>664314</v>
      </c>
      <c r="O163" s="5"/>
      <c r="P163" s="5"/>
      <c r="Q163" s="5"/>
      <c r="R163" s="5">
        <v>1328628</v>
      </c>
      <c r="Z163" s="4" t="s">
        <v>6462</v>
      </c>
      <c r="AA163" s="5"/>
      <c r="AB163" s="5"/>
      <c r="AC163" s="5">
        <v>2539113</v>
      </c>
      <c r="AD163" s="5">
        <v>0</v>
      </c>
      <c r="AE163" s="5"/>
      <c r="AF163" s="5"/>
      <c r="AG163" s="5">
        <v>2539113</v>
      </c>
    </row>
    <row r="164" spans="9:33" x14ac:dyDescent="0.25">
      <c r="I164" s="27" t="s">
        <v>902</v>
      </c>
      <c r="J164" s="27" t="s">
        <v>56</v>
      </c>
      <c r="K164" t="s">
        <v>6472</v>
      </c>
      <c r="L164" s="26"/>
      <c r="M164" s="5"/>
      <c r="N164" s="5"/>
      <c r="O164" s="5">
        <v>275398</v>
      </c>
      <c r="P164" s="5"/>
      <c r="Q164" s="5"/>
      <c r="R164" s="5">
        <v>275398</v>
      </c>
      <c r="Z164" s="4" t="s">
        <v>6463</v>
      </c>
      <c r="AA164" s="5"/>
      <c r="AB164" s="5"/>
      <c r="AC164" s="5">
        <v>8254408</v>
      </c>
      <c r="AD164" s="5">
        <v>-5502939</v>
      </c>
      <c r="AE164" s="5">
        <v>3355252</v>
      </c>
      <c r="AF164" s="5"/>
      <c r="AG164" s="5">
        <v>6106721</v>
      </c>
    </row>
    <row r="165" spans="9:33" x14ac:dyDescent="0.25">
      <c r="I165" s="27" t="s">
        <v>902</v>
      </c>
      <c r="J165" s="27" t="s">
        <v>56</v>
      </c>
      <c r="K165" t="s">
        <v>6473</v>
      </c>
      <c r="L165" s="26"/>
      <c r="M165" s="5"/>
      <c r="N165" s="5"/>
      <c r="O165" s="5">
        <v>330836</v>
      </c>
      <c r="P165" s="5"/>
      <c r="Q165" s="5"/>
      <c r="R165" s="5">
        <v>330836</v>
      </c>
      <c r="Z165" s="4" t="s">
        <v>9467</v>
      </c>
      <c r="AA165" s="5"/>
      <c r="AB165" s="5"/>
      <c r="AC165" s="5"/>
      <c r="AD165" s="5"/>
      <c r="AE165" s="5"/>
      <c r="AF165" s="5">
        <v>623125</v>
      </c>
      <c r="AG165" s="5">
        <v>623125</v>
      </c>
    </row>
    <row r="166" spans="9:33" x14ac:dyDescent="0.25">
      <c r="I166" s="27" t="s">
        <v>902</v>
      </c>
      <c r="J166" s="27" t="s">
        <v>56</v>
      </c>
      <c r="K166" t="s">
        <v>10439</v>
      </c>
      <c r="L166" s="26"/>
      <c r="M166" s="5"/>
      <c r="N166" s="5"/>
      <c r="O166" s="5"/>
      <c r="P166" s="5">
        <v>925734</v>
      </c>
      <c r="Q166" s="5"/>
      <c r="R166" s="5">
        <v>925734</v>
      </c>
      <c r="Z166" s="4" t="s">
        <v>6464</v>
      </c>
      <c r="AA166" s="5"/>
      <c r="AB166" s="5"/>
      <c r="AC166" s="5"/>
      <c r="AD166" s="5">
        <v>645834</v>
      </c>
      <c r="AE166" s="5"/>
      <c r="AF166" s="5"/>
      <c r="AG166" s="5">
        <v>645834</v>
      </c>
    </row>
    <row r="167" spans="9:33" x14ac:dyDescent="0.25">
      <c r="I167" s="27" t="s">
        <v>902</v>
      </c>
      <c r="J167" s="27" t="s">
        <v>56</v>
      </c>
      <c r="K167" t="s">
        <v>10063</v>
      </c>
      <c r="L167" s="26"/>
      <c r="M167" s="5"/>
      <c r="N167" s="5"/>
      <c r="O167" s="5"/>
      <c r="P167" s="5">
        <v>636981</v>
      </c>
      <c r="Q167" s="5"/>
      <c r="R167" s="5">
        <v>636981</v>
      </c>
      <c r="Z167" s="4" t="s">
        <v>6465</v>
      </c>
      <c r="AA167" s="5"/>
      <c r="AB167" s="5"/>
      <c r="AC167" s="5"/>
      <c r="AD167" s="5">
        <v>437237</v>
      </c>
      <c r="AE167" s="5"/>
      <c r="AF167" s="5"/>
      <c r="AG167" s="5">
        <v>437237</v>
      </c>
    </row>
    <row r="168" spans="9:33" x14ac:dyDescent="0.25">
      <c r="I168" s="27" t="s">
        <v>902</v>
      </c>
      <c r="J168" s="27" t="s">
        <v>56</v>
      </c>
      <c r="K168" t="s">
        <v>10560</v>
      </c>
      <c r="L168" s="26"/>
      <c r="M168" s="5"/>
      <c r="N168" s="5"/>
      <c r="O168" s="5"/>
      <c r="P168" s="5">
        <v>29737132</v>
      </c>
      <c r="Q168" s="5"/>
      <c r="R168" s="5">
        <v>29737132</v>
      </c>
      <c r="Z168" s="4" t="s">
        <v>6466</v>
      </c>
      <c r="AA168" s="5"/>
      <c r="AB168" s="5"/>
      <c r="AC168" s="5"/>
      <c r="AD168" s="5">
        <v>1313582</v>
      </c>
      <c r="AE168" s="5">
        <v>1871453</v>
      </c>
      <c r="AF168" s="5"/>
      <c r="AG168" s="5">
        <v>3185035</v>
      </c>
    </row>
    <row r="169" spans="9:33" x14ac:dyDescent="0.25">
      <c r="I169" s="27" t="s">
        <v>902</v>
      </c>
      <c r="J169" s="27" t="s">
        <v>56</v>
      </c>
      <c r="K169" t="s">
        <v>6479</v>
      </c>
      <c r="L169" s="26"/>
      <c r="M169" s="5"/>
      <c r="N169" s="5"/>
      <c r="O169" s="5"/>
      <c r="P169" s="5">
        <v>34799729</v>
      </c>
      <c r="Q169" s="5"/>
      <c r="R169" s="5">
        <v>34799729</v>
      </c>
      <c r="Z169" s="4" t="s">
        <v>9468</v>
      </c>
      <c r="AA169" s="5"/>
      <c r="AB169" s="5"/>
      <c r="AC169" s="5"/>
      <c r="AD169" s="5"/>
      <c r="AE169" s="5"/>
      <c r="AF169" s="5">
        <v>10590128</v>
      </c>
      <c r="AG169" s="5">
        <v>10590128</v>
      </c>
    </row>
    <row r="170" spans="9:33" x14ac:dyDescent="0.25">
      <c r="I170" s="27" t="s">
        <v>902</v>
      </c>
      <c r="J170" s="27" t="s">
        <v>56</v>
      </c>
      <c r="K170" t="s">
        <v>10256</v>
      </c>
      <c r="L170" s="26"/>
      <c r="M170" s="5"/>
      <c r="N170" s="5"/>
      <c r="O170" s="5"/>
      <c r="P170" s="5">
        <v>230500</v>
      </c>
      <c r="Q170" s="5"/>
      <c r="R170" s="5">
        <v>230500</v>
      </c>
      <c r="Z170" s="4" t="s">
        <v>10558</v>
      </c>
      <c r="AA170" s="5"/>
      <c r="AB170" s="5"/>
      <c r="AC170" s="5"/>
      <c r="AD170" s="5"/>
      <c r="AE170" s="5">
        <v>169644</v>
      </c>
      <c r="AF170" s="5"/>
      <c r="AG170" s="5">
        <v>169644</v>
      </c>
    </row>
    <row r="171" spans="9:33" x14ac:dyDescent="0.25">
      <c r="I171" s="27" t="s">
        <v>902</v>
      </c>
      <c r="J171" s="27" t="s">
        <v>56</v>
      </c>
      <c r="K171" t="s">
        <v>11862</v>
      </c>
      <c r="L171" s="26"/>
      <c r="M171" s="5"/>
      <c r="N171" s="5"/>
      <c r="O171" s="5"/>
      <c r="P171" s="5"/>
      <c r="Q171" s="5">
        <v>8522375</v>
      </c>
      <c r="R171" s="5">
        <v>8522375</v>
      </c>
      <c r="Z171" s="4" t="s">
        <v>6467</v>
      </c>
      <c r="AA171" s="5"/>
      <c r="AB171" s="5"/>
      <c r="AC171" s="5">
        <v>1235093</v>
      </c>
      <c r="AD171" s="5"/>
      <c r="AE171" s="5"/>
      <c r="AF171" s="5"/>
      <c r="AG171" s="5">
        <v>1235093</v>
      </c>
    </row>
    <row r="172" spans="9:33" x14ac:dyDescent="0.25">
      <c r="I172" s="27" t="s">
        <v>902</v>
      </c>
      <c r="J172" s="27" t="s">
        <v>56</v>
      </c>
      <c r="K172" t="s">
        <v>2895</v>
      </c>
      <c r="L172" s="26"/>
      <c r="M172" s="5">
        <v>1287224</v>
      </c>
      <c r="N172" s="5"/>
      <c r="O172" s="5"/>
      <c r="P172" s="5"/>
      <c r="Q172" s="5"/>
      <c r="R172" s="5">
        <v>1287224</v>
      </c>
      <c r="Z172" s="4" t="s">
        <v>3308</v>
      </c>
      <c r="AA172" s="5">
        <v>1767950</v>
      </c>
      <c r="AB172" s="5"/>
      <c r="AC172" s="5"/>
      <c r="AD172" s="5"/>
      <c r="AE172" s="5"/>
      <c r="AF172" s="5"/>
      <c r="AG172" s="5">
        <v>1767950</v>
      </c>
    </row>
    <row r="173" spans="9:33" x14ac:dyDescent="0.25">
      <c r="I173" s="27" t="s">
        <v>902</v>
      </c>
      <c r="J173" s="27" t="s">
        <v>56</v>
      </c>
      <c r="K173" t="s">
        <v>2931</v>
      </c>
      <c r="L173" s="26"/>
      <c r="M173" s="5">
        <v>32568</v>
      </c>
      <c r="N173" s="5"/>
      <c r="O173" s="5"/>
      <c r="P173" s="5"/>
      <c r="Q173" s="5"/>
      <c r="R173" s="5">
        <v>32568</v>
      </c>
      <c r="Z173" s="4" t="s">
        <v>3199</v>
      </c>
      <c r="AA173" s="5">
        <v>0</v>
      </c>
      <c r="AB173" s="5"/>
      <c r="AC173" s="5"/>
      <c r="AD173" s="5"/>
      <c r="AE173" s="5"/>
      <c r="AF173" s="5"/>
      <c r="AG173" s="5">
        <v>0</v>
      </c>
    </row>
    <row r="174" spans="9:33" x14ac:dyDescent="0.25">
      <c r="I174" s="27" t="s">
        <v>902</v>
      </c>
      <c r="J174" s="27" t="s">
        <v>56</v>
      </c>
      <c r="K174" t="s">
        <v>10562</v>
      </c>
      <c r="L174" s="26"/>
      <c r="M174" s="5"/>
      <c r="N174" s="5"/>
      <c r="O174" s="5"/>
      <c r="P174" s="5"/>
      <c r="Q174" s="5">
        <v>50408894</v>
      </c>
      <c r="R174" s="5">
        <v>50408894</v>
      </c>
      <c r="Z174" s="4" t="s">
        <v>3270</v>
      </c>
      <c r="AA174" s="5">
        <v>1759269</v>
      </c>
      <c r="AB174" s="5"/>
      <c r="AC174" s="5"/>
      <c r="AD174" s="5"/>
      <c r="AE174" s="5"/>
      <c r="AF174" s="5"/>
      <c r="AG174" s="5">
        <v>1759269</v>
      </c>
    </row>
    <row r="175" spans="9:33" x14ac:dyDescent="0.25">
      <c r="I175" s="27" t="s">
        <v>902</v>
      </c>
      <c r="J175" s="27" t="s">
        <v>56</v>
      </c>
      <c r="K175" t="s">
        <v>3158</v>
      </c>
      <c r="L175" s="26">
        <v>478250</v>
      </c>
      <c r="M175" s="5"/>
      <c r="N175" s="5"/>
      <c r="O175" s="5"/>
      <c r="P175" s="5"/>
      <c r="Q175" s="5"/>
      <c r="R175" s="5">
        <v>478250</v>
      </c>
      <c r="Z175" s="4" t="s">
        <v>5895</v>
      </c>
      <c r="AA175" s="5"/>
      <c r="AB175" s="5"/>
      <c r="AC175" s="5"/>
      <c r="AD175" s="5"/>
      <c r="AE175" s="5"/>
      <c r="AF175" s="5">
        <v>5000000</v>
      </c>
      <c r="AG175" s="5">
        <v>5000000</v>
      </c>
    </row>
    <row r="176" spans="9:33" x14ac:dyDescent="0.25">
      <c r="I176" s="27" t="s">
        <v>902</v>
      </c>
      <c r="J176" s="27" t="s">
        <v>56</v>
      </c>
      <c r="K176" t="s">
        <v>9979</v>
      </c>
      <c r="L176" s="26"/>
      <c r="M176" s="5"/>
      <c r="N176" s="5"/>
      <c r="O176" s="5"/>
      <c r="P176" s="5"/>
      <c r="Q176" s="5">
        <v>132529425</v>
      </c>
      <c r="R176" s="5">
        <v>132529425</v>
      </c>
      <c r="Z176" s="4" t="s">
        <v>2583</v>
      </c>
      <c r="AA176" s="5">
        <v>3777971</v>
      </c>
      <c r="AB176" s="5">
        <v>12466941</v>
      </c>
      <c r="AC176" s="5">
        <v>11495531</v>
      </c>
      <c r="AD176" s="5"/>
      <c r="AE176" s="5"/>
      <c r="AF176" s="5"/>
      <c r="AG176" s="5">
        <v>27740443</v>
      </c>
    </row>
    <row r="177" spans="9:33" x14ac:dyDescent="0.25">
      <c r="I177" s="27" t="s">
        <v>903</v>
      </c>
      <c r="J177" t="s">
        <v>56</v>
      </c>
      <c r="K177" t="s">
        <v>2339</v>
      </c>
      <c r="L177" s="26"/>
      <c r="M177" s="5">
        <v>102185900</v>
      </c>
      <c r="N177" s="5">
        <v>66785878</v>
      </c>
      <c r="O177" s="5">
        <v>10644691</v>
      </c>
      <c r="P177" s="5">
        <v>10590128</v>
      </c>
      <c r="Q177" s="5">
        <v>11297429</v>
      </c>
      <c r="R177" s="5">
        <v>201504026</v>
      </c>
      <c r="Z177" s="4" t="s">
        <v>5896</v>
      </c>
      <c r="AA177" s="5"/>
      <c r="AB177" s="5"/>
      <c r="AC177" s="5">
        <v>722952</v>
      </c>
      <c r="AD177" s="5"/>
      <c r="AE177" s="5"/>
      <c r="AF177" s="5"/>
      <c r="AG177" s="5">
        <v>722952</v>
      </c>
    </row>
    <row r="178" spans="9:33" x14ac:dyDescent="0.25">
      <c r="I178" s="27" t="s">
        <v>903</v>
      </c>
      <c r="J178" t="s">
        <v>56</v>
      </c>
      <c r="K178" t="s">
        <v>11993</v>
      </c>
      <c r="L178" s="26"/>
      <c r="M178" s="5"/>
      <c r="N178" s="5"/>
      <c r="O178" s="5"/>
      <c r="P178" s="5"/>
      <c r="Q178" s="5">
        <v>46739255</v>
      </c>
      <c r="R178" s="5">
        <v>46739255</v>
      </c>
      <c r="Z178" s="4" t="s">
        <v>9466</v>
      </c>
      <c r="AA178" s="5"/>
      <c r="AB178" s="5"/>
      <c r="AC178" s="5"/>
      <c r="AD178" s="5"/>
      <c r="AE178" s="5">
        <v>12475629</v>
      </c>
      <c r="AF178" s="5"/>
      <c r="AG178" s="5">
        <v>12475629</v>
      </c>
    </row>
    <row r="179" spans="9:33" x14ac:dyDescent="0.25">
      <c r="I179" s="27" t="s">
        <v>903</v>
      </c>
      <c r="J179" t="s">
        <v>56</v>
      </c>
      <c r="K179" t="s">
        <v>554</v>
      </c>
      <c r="L179" s="26">
        <v>26945164</v>
      </c>
      <c r="M179" s="5"/>
      <c r="N179" s="5">
        <v>5002128</v>
      </c>
      <c r="O179" s="5"/>
      <c r="P179" s="5"/>
      <c r="Q179" s="5"/>
      <c r="R179" s="5">
        <v>31947292</v>
      </c>
      <c r="Z179" s="4" t="s">
        <v>3175</v>
      </c>
      <c r="AA179" s="5">
        <v>274732</v>
      </c>
      <c r="AB179" s="5">
        <v>274280</v>
      </c>
      <c r="AC179" s="5"/>
      <c r="AD179" s="5"/>
      <c r="AE179" s="5"/>
      <c r="AF179" s="5"/>
      <c r="AG179" s="5">
        <v>549012</v>
      </c>
    </row>
    <row r="180" spans="9:33" x14ac:dyDescent="0.25">
      <c r="I180" s="27" t="s">
        <v>903</v>
      </c>
      <c r="J180" t="s">
        <v>56</v>
      </c>
      <c r="K180" t="s">
        <v>10561</v>
      </c>
      <c r="L180" s="26"/>
      <c r="M180" s="5"/>
      <c r="N180" s="5"/>
      <c r="O180" s="5"/>
      <c r="P180" s="5">
        <v>4213762</v>
      </c>
      <c r="Q180" s="5"/>
      <c r="R180" s="5">
        <v>4213762</v>
      </c>
      <c r="Z180" s="4" t="s">
        <v>6124</v>
      </c>
      <c r="AA180" s="5"/>
      <c r="AB180" s="5">
        <v>0</v>
      </c>
      <c r="AC180" s="5"/>
      <c r="AD180" s="5"/>
      <c r="AE180" s="5"/>
      <c r="AF180" s="5"/>
      <c r="AG180" s="5">
        <v>0</v>
      </c>
    </row>
    <row r="181" spans="9:33" x14ac:dyDescent="0.25">
      <c r="I181" s="27" t="s">
        <v>903</v>
      </c>
      <c r="J181" t="s">
        <v>56</v>
      </c>
      <c r="K181" t="s">
        <v>1430</v>
      </c>
      <c r="L181" s="26"/>
      <c r="M181" s="5"/>
      <c r="N181" s="5"/>
      <c r="O181" s="5">
        <v>36441317</v>
      </c>
      <c r="P181" s="5">
        <v>16517451</v>
      </c>
      <c r="Q181" s="5">
        <v>2024716</v>
      </c>
      <c r="R181" s="5">
        <v>54983484</v>
      </c>
      <c r="Z181" s="4" t="s">
        <v>6468</v>
      </c>
      <c r="AA181" s="5"/>
      <c r="AB181" s="5"/>
      <c r="AC181" s="5">
        <v>596689</v>
      </c>
      <c r="AD181" s="5"/>
      <c r="AE181" s="5">
        <v>3098321</v>
      </c>
      <c r="AF181" s="5"/>
      <c r="AG181" s="5">
        <v>3695010</v>
      </c>
    </row>
    <row r="182" spans="9:33" x14ac:dyDescent="0.25">
      <c r="I182" s="27" t="s">
        <v>903</v>
      </c>
      <c r="J182" t="s">
        <v>56</v>
      </c>
      <c r="K182" t="s">
        <v>1708</v>
      </c>
      <c r="L182" s="26"/>
      <c r="M182" s="5"/>
      <c r="N182" s="5"/>
      <c r="O182" s="5">
        <v>6016799</v>
      </c>
      <c r="P182" s="5"/>
      <c r="Q182" s="5"/>
      <c r="R182" s="5">
        <v>6016799</v>
      </c>
      <c r="Z182" s="4" t="s">
        <v>3279</v>
      </c>
      <c r="AA182" s="5">
        <v>13845248</v>
      </c>
      <c r="AB182" s="5"/>
      <c r="AC182" s="5"/>
      <c r="AD182" s="5"/>
      <c r="AE182" s="5"/>
      <c r="AF182" s="5"/>
      <c r="AG182" s="5">
        <v>13845248</v>
      </c>
    </row>
    <row r="183" spans="9:33" x14ac:dyDescent="0.25">
      <c r="I183" s="27" t="s">
        <v>903</v>
      </c>
      <c r="J183" t="s">
        <v>56</v>
      </c>
      <c r="K183" t="s">
        <v>4719</v>
      </c>
      <c r="L183" s="26"/>
      <c r="M183" s="5"/>
      <c r="N183" s="5"/>
      <c r="O183" s="5">
        <v>2235976</v>
      </c>
      <c r="P183" s="5"/>
      <c r="Q183" s="5">
        <v>1156816</v>
      </c>
      <c r="R183" s="5">
        <v>3392792</v>
      </c>
      <c r="Z183" s="4" t="s">
        <v>5897</v>
      </c>
      <c r="AA183" s="5"/>
      <c r="AB183" s="5"/>
      <c r="AC183" s="5">
        <v>29335657</v>
      </c>
      <c r="AD183" s="5">
        <v>6836042</v>
      </c>
      <c r="AE183" s="5">
        <v>5913003</v>
      </c>
      <c r="AF183" s="5"/>
      <c r="AG183" s="5">
        <v>42084702</v>
      </c>
    </row>
    <row r="184" spans="9:33" x14ac:dyDescent="0.25">
      <c r="I184" s="27" t="s">
        <v>903</v>
      </c>
      <c r="J184" t="s">
        <v>56</v>
      </c>
      <c r="K184" t="s">
        <v>6460</v>
      </c>
      <c r="L184" s="26"/>
      <c r="M184" s="5"/>
      <c r="N184" s="5"/>
      <c r="O184" s="5"/>
      <c r="P184" s="5">
        <v>63662518</v>
      </c>
      <c r="Q184" s="5"/>
      <c r="R184" s="5">
        <v>63662518</v>
      </c>
      <c r="Z184" s="4" t="s">
        <v>10253</v>
      </c>
      <c r="AA184" s="5"/>
      <c r="AB184" s="5"/>
      <c r="AC184" s="5"/>
      <c r="AD184" s="5"/>
      <c r="AE184" s="5">
        <v>0</v>
      </c>
      <c r="AF184" s="5"/>
      <c r="AG184" s="5">
        <v>0</v>
      </c>
    </row>
    <row r="185" spans="9:33" x14ac:dyDescent="0.25">
      <c r="I185" s="27" t="s">
        <v>903</v>
      </c>
      <c r="J185" t="s">
        <v>56</v>
      </c>
      <c r="K185" t="s">
        <v>2566</v>
      </c>
      <c r="L185" s="26"/>
      <c r="M185" s="5">
        <v>22804246</v>
      </c>
      <c r="N185" s="5"/>
      <c r="O185" s="5"/>
      <c r="P185" s="5"/>
      <c r="Q185" s="5"/>
      <c r="R185" s="5">
        <v>22804246</v>
      </c>
      <c r="Z185" s="4" t="s">
        <v>3251</v>
      </c>
      <c r="AA185" s="5">
        <v>198377</v>
      </c>
      <c r="AB185" s="5"/>
      <c r="AC185" s="5"/>
      <c r="AD185" s="5"/>
      <c r="AE185" s="5"/>
      <c r="AF185" s="5"/>
      <c r="AG185" s="5">
        <v>198377</v>
      </c>
    </row>
    <row r="186" spans="9:33" x14ac:dyDescent="0.25">
      <c r="I186" s="27" t="s">
        <v>903</v>
      </c>
      <c r="J186" t="s">
        <v>56</v>
      </c>
      <c r="K186" t="s">
        <v>6461</v>
      </c>
      <c r="L186" s="26"/>
      <c r="M186" s="5"/>
      <c r="N186" s="5">
        <v>17708969</v>
      </c>
      <c r="O186" s="5">
        <v>17732860</v>
      </c>
      <c r="P186" s="5">
        <v>21423189</v>
      </c>
      <c r="Q186" s="5">
        <v>21608982</v>
      </c>
      <c r="R186" s="5">
        <v>78474000</v>
      </c>
      <c r="Z186" s="4" t="s">
        <v>2661</v>
      </c>
      <c r="AA186" s="5">
        <v>2211520</v>
      </c>
      <c r="AB186" s="5"/>
      <c r="AC186" s="5"/>
      <c r="AD186" s="5"/>
      <c r="AE186" s="5"/>
      <c r="AF186" s="5"/>
      <c r="AG186" s="5">
        <v>2211520</v>
      </c>
    </row>
    <row r="187" spans="9:33" x14ac:dyDescent="0.25">
      <c r="I187" s="27" t="s">
        <v>903</v>
      </c>
      <c r="J187" t="s">
        <v>56</v>
      </c>
      <c r="K187" t="s">
        <v>1056</v>
      </c>
      <c r="L187" s="26">
        <v>40811104</v>
      </c>
      <c r="M187" s="5"/>
      <c r="N187" s="5"/>
      <c r="O187" s="5"/>
      <c r="P187" s="5"/>
      <c r="Q187" s="5"/>
      <c r="R187" s="5">
        <v>40811104</v>
      </c>
      <c r="Z187" s="4" t="s">
        <v>3148</v>
      </c>
      <c r="AA187" s="5">
        <v>2419505</v>
      </c>
      <c r="AB187" s="5"/>
      <c r="AC187" s="5"/>
      <c r="AD187" s="5"/>
      <c r="AE187" s="5"/>
      <c r="AF187" s="5"/>
      <c r="AG187" s="5">
        <v>2419505</v>
      </c>
    </row>
    <row r="188" spans="9:33" x14ac:dyDescent="0.25">
      <c r="I188" s="27" t="s">
        <v>903</v>
      </c>
      <c r="J188" t="s">
        <v>56</v>
      </c>
      <c r="K188" t="s">
        <v>6474</v>
      </c>
      <c r="L188" s="26"/>
      <c r="M188" s="5"/>
      <c r="N188" s="5"/>
      <c r="O188" s="5">
        <v>5653864</v>
      </c>
      <c r="P188" s="5"/>
      <c r="Q188" s="5"/>
      <c r="R188" s="5">
        <v>5653864</v>
      </c>
      <c r="Z188" s="4" t="s">
        <v>10468</v>
      </c>
      <c r="AA188" s="5"/>
      <c r="AB188" s="5"/>
      <c r="AC188" s="5"/>
      <c r="AD188" s="5">
        <v>527504</v>
      </c>
      <c r="AE188" s="5"/>
      <c r="AF188" s="5">
        <v>5022587</v>
      </c>
      <c r="AG188" s="5">
        <v>5550091</v>
      </c>
    </row>
    <row r="189" spans="9:33" x14ac:dyDescent="0.25">
      <c r="I189" s="27" t="s">
        <v>903</v>
      </c>
      <c r="J189" t="s">
        <v>56</v>
      </c>
      <c r="K189" t="s">
        <v>6475</v>
      </c>
      <c r="L189" s="26"/>
      <c r="M189" s="5"/>
      <c r="N189" s="5"/>
      <c r="O189" s="5">
        <v>39317796</v>
      </c>
      <c r="P189" s="5">
        <v>15082204</v>
      </c>
      <c r="Q189" s="5"/>
      <c r="R189" s="5">
        <v>54400000</v>
      </c>
      <c r="Z189" s="4" t="s">
        <v>12092</v>
      </c>
      <c r="AA189" s="5"/>
      <c r="AB189" s="5"/>
      <c r="AC189" s="5"/>
      <c r="AD189" s="5"/>
      <c r="AE189" s="5"/>
      <c r="AF189" s="5">
        <v>9792310</v>
      </c>
      <c r="AG189" s="5">
        <v>9792310</v>
      </c>
    </row>
    <row r="190" spans="9:33" x14ac:dyDescent="0.25">
      <c r="I190" s="27" t="s">
        <v>903</v>
      </c>
      <c r="J190" t="s">
        <v>56</v>
      </c>
      <c r="K190" t="s">
        <v>6476</v>
      </c>
      <c r="L190" s="26"/>
      <c r="M190" s="5"/>
      <c r="N190" s="5">
        <v>14552957</v>
      </c>
      <c r="O190" s="5"/>
      <c r="P190" s="5"/>
      <c r="Q190" s="5"/>
      <c r="R190" s="5">
        <v>14552957</v>
      </c>
      <c r="Z190" s="4" t="s">
        <v>10559</v>
      </c>
      <c r="AA190" s="5"/>
      <c r="AB190" s="5"/>
      <c r="AC190" s="5"/>
      <c r="AD190" s="5"/>
      <c r="AE190" s="5">
        <v>347251</v>
      </c>
      <c r="AF190" s="5">
        <v>12954658</v>
      </c>
      <c r="AG190" s="5">
        <v>13301909</v>
      </c>
    </row>
    <row r="191" spans="9:33" x14ac:dyDescent="0.25">
      <c r="I191" s="27" t="s">
        <v>903</v>
      </c>
      <c r="J191" t="s">
        <v>56</v>
      </c>
      <c r="K191" t="s">
        <v>2568</v>
      </c>
      <c r="L191" s="26">
        <v>55263150</v>
      </c>
      <c r="M191" s="5"/>
      <c r="N191" s="5"/>
      <c r="O191" s="5">
        <v>106791297</v>
      </c>
      <c r="P191" s="5">
        <v>106791297</v>
      </c>
      <c r="Q191" s="5">
        <v>106791297</v>
      </c>
      <c r="R191" s="5">
        <v>375637041</v>
      </c>
      <c r="Z191" s="4" t="s">
        <v>6478</v>
      </c>
      <c r="AA191" s="5"/>
      <c r="AB191" s="5"/>
      <c r="AC191" s="5"/>
      <c r="AD191" s="5">
        <v>6389407</v>
      </c>
      <c r="AE191" s="5">
        <v>0</v>
      </c>
      <c r="AF191" s="5">
        <v>2367974</v>
      </c>
      <c r="AG191" s="5">
        <v>8757381</v>
      </c>
    </row>
    <row r="192" spans="9:33" x14ac:dyDescent="0.25">
      <c r="I192" s="27" t="s">
        <v>903</v>
      </c>
      <c r="J192" t="s">
        <v>56</v>
      </c>
      <c r="K192" t="s">
        <v>538</v>
      </c>
      <c r="L192" s="26">
        <v>194854850</v>
      </c>
      <c r="M192" s="5">
        <v>90986488</v>
      </c>
      <c r="N192" s="5">
        <v>206077338</v>
      </c>
      <c r="O192" s="5"/>
      <c r="P192" s="5"/>
      <c r="Q192" s="5"/>
      <c r="R192" s="5">
        <v>491918676</v>
      </c>
      <c r="Z192" s="4" t="s">
        <v>6072</v>
      </c>
      <c r="AA192" s="5"/>
      <c r="AB192" s="5"/>
      <c r="AC192" s="5">
        <v>1450297</v>
      </c>
      <c r="AD192" s="5"/>
      <c r="AE192" s="5"/>
      <c r="AF192" s="5"/>
      <c r="AG192" s="5">
        <v>1450297</v>
      </c>
    </row>
    <row r="193" spans="9:33" x14ac:dyDescent="0.25">
      <c r="I193" s="27" t="s">
        <v>903</v>
      </c>
      <c r="J193" t="s">
        <v>56</v>
      </c>
      <c r="K193" t="s">
        <v>6477</v>
      </c>
      <c r="L193" s="26"/>
      <c r="M193" s="5"/>
      <c r="N193" s="5"/>
      <c r="O193" s="5">
        <v>4608282</v>
      </c>
      <c r="P193" s="5"/>
      <c r="Q193" s="5"/>
      <c r="R193" s="5">
        <v>4608282</v>
      </c>
      <c r="Z193" s="4" t="s">
        <v>6470</v>
      </c>
      <c r="AA193" s="5"/>
      <c r="AB193" s="5"/>
      <c r="AC193" s="5"/>
      <c r="AD193" s="5">
        <v>876518</v>
      </c>
      <c r="AE193" s="5">
        <v>0</v>
      </c>
      <c r="AF193" s="5"/>
      <c r="AG193" s="5">
        <v>876518</v>
      </c>
    </row>
    <row r="194" spans="9:33" x14ac:dyDescent="0.25">
      <c r="I194" s="27" t="s">
        <v>903</v>
      </c>
      <c r="J194" t="s">
        <v>56</v>
      </c>
      <c r="K194" t="s">
        <v>6060</v>
      </c>
      <c r="L194" s="26"/>
      <c r="M194" s="5"/>
      <c r="N194" s="5"/>
      <c r="O194" s="5"/>
      <c r="P194" s="5">
        <v>1085823</v>
      </c>
      <c r="Q194" s="5"/>
      <c r="R194" s="5">
        <v>1085823</v>
      </c>
      <c r="Z194" s="4" t="s">
        <v>6471</v>
      </c>
      <c r="AA194" s="5"/>
      <c r="AB194" s="5"/>
      <c r="AC194" s="5"/>
      <c r="AD194" s="5">
        <v>355787</v>
      </c>
      <c r="AE194" s="5"/>
      <c r="AF194" s="5"/>
      <c r="AG194" s="5">
        <v>355787</v>
      </c>
    </row>
    <row r="195" spans="9:33" x14ac:dyDescent="0.25">
      <c r="I195" s="27" t="s">
        <v>903</v>
      </c>
      <c r="J195" t="s">
        <v>56</v>
      </c>
      <c r="K195" t="s">
        <v>6462</v>
      </c>
      <c r="L195" s="26"/>
      <c r="M195" s="5"/>
      <c r="N195" s="5">
        <v>2539113</v>
      </c>
      <c r="O195" s="5"/>
      <c r="P195" s="5"/>
      <c r="Q195" s="5"/>
      <c r="R195" s="5">
        <v>2539113</v>
      </c>
      <c r="Z195" s="4" t="s">
        <v>4722</v>
      </c>
      <c r="AA195" s="5"/>
      <c r="AB195" s="5">
        <v>664314</v>
      </c>
      <c r="AC195" s="5">
        <v>664314</v>
      </c>
      <c r="AD195" s="5"/>
      <c r="AE195" s="5"/>
      <c r="AF195" s="5"/>
      <c r="AG195" s="5">
        <v>1328628</v>
      </c>
    </row>
    <row r="196" spans="9:33" x14ac:dyDescent="0.25">
      <c r="I196" s="27" t="s">
        <v>903</v>
      </c>
      <c r="J196" t="s">
        <v>56</v>
      </c>
      <c r="K196" t="s">
        <v>6463</v>
      </c>
      <c r="L196" s="26"/>
      <c r="M196" s="5"/>
      <c r="N196" s="5">
        <v>8254408</v>
      </c>
      <c r="O196" s="5"/>
      <c r="P196" s="5"/>
      <c r="Q196" s="5"/>
      <c r="R196" s="5">
        <v>8254408</v>
      </c>
      <c r="Z196" s="4" t="s">
        <v>6472</v>
      </c>
      <c r="AA196" s="5"/>
      <c r="AB196" s="5"/>
      <c r="AC196" s="5"/>
      <c r="AD196" s="5">
        <v>275398</v>
      </c>
      <c r="AE196" s="5"/>
      <c r="AF196" s="5"/>
      <c r="AG196" s="5">
        <v>275398</v>
      </c>
    </row>
    <row r="197" spans="9:33" x14ac:dyDescent="0.25">
      <c r="I197" s="27" t="s">
        <v>903</v>
      </c>
      <c r="J197" t="s">
        <v>56</v>
      </c>
      <c r="K197" t="s">
        <v>6466</v>
      </c>
      <c r="L197" s="26"/>
      <c r="M197" s="5"/>
      <c r="N197" s="5"/>
      <c r="O197" s="5">
        <v>1313582</v>
      </c>
      <c r="P197" s="5">
        <v>1871453</v>
      </c>
      <c r="Q197" s="5"/>
      <c r="R197" s="5">
        <v>3185035</v>
      </c>
      <c r="Z197" s="4" t="s">
        <v>6473</v>
      </c>
      <c r="AA197" s="5"/>
      <c r="AB197" s="5"/>
      <c r="AC197" s="5"/>
      <c r="AD197" s="5">
        <v>330836</v>
      </c>
      <c r="AE197" s="5"/>
      <c r="AF197" s="5"/>
      <c r="AG197" s="5">
        <v>330836</v>
      </c>
    </row>
    <row r="198" spans="9:33" x14ac:dyDescent="0.25">
      <c r="I198" s="27" t="s">
        <v>903</v>
      </c>
      <c r="J198" t="s">
        <v>56</v>
      </c>
      <c r="K198" t="s">
        <v>10468</v>
      </c>
      <c r="L198" s="26"/>
      <c r="M198" s="5"/>
      <c r="N198" s="5"/>
      <c r="O198" s="5"/>
      <c r="P198" s="5"/>
      <c r="Q198" s="5">
        <v>5753179</v>
      </c>
      <c r="R198" s="5">
        <v>5753179</v>
      </c>
      <c r="Z198" s="4" t="s">
        <v>13568</v>
      </c>
      <c r="AA198" s="5"/>
      <c r="AB198" s="5"/>
      <c r="AC198" s="5"/>
      <c r="AD198" s="5"/>
      <c r="AE198" s="5"/>
      <c r="AF198" s="5">
        <v>3696716</v>
      </c>
      <c r="AG198" s="5">
        <v>3696716</v>
      </c>
    </row>
    <row r="199" spans="9:33" x14ac:dyDescent="0.25">
      <c r="I199" s="27" t="s">
        <v>903</v>
      </c>
      <c r="J199" t="s">
        <v>56</v>
      </c>
      <c r="K199" t="s">
        <v>6478</v>
      </c>
      <c r="L199" s="26"/>
      <c r="M199" s="5"/>
      <c r="N199" s="5"/>
      <c r="O199" s="5">
        <v>6389407</v>
      </c>
      <c r="P199" s="5"/>
      <c r="Q199" s="5"/>
      <c r="R199" s="5">
        <v>6389407</v>
      </c>
      <c r="Z199" s="4" t="s">
        <v>10005</v>
      </c>
      <c r="AA199" s="5"/>
      <c r="AB199" s="5"/>
      <c r="AC199" s="5"/>
      <c r="AD199" s="5"/>
      <c r="AE199" s="5"/>
      <c r="AF199" s="5">
        <v>1800000</v>
      </c>
      <c r="AG199" s="5">
        <v>1800000</v>
      </c>
    </row>
    <row r="200" spans="9:33" x14ac:dyDescent="0.25">
      <c r="I200" s="27" t="s">
        <v>903</v>
      </c>
      <c r="J200" t="s">
        <v>56</v>
      </c>
      <c r="K200" t="s">
        <v>6470</v>
      </c>
      <c r="L200" s="26"/>
      <c r="M200" s="5"/>
      <c r="N200" s="5"/>
      <c r="O200" s="5">
        <v>876518</v>
      </c>
      <c r="P200" s="5"/>
      <c r="Q200" s="5"/>
      <c r="R200" s="5">
        <v>876518</v>
      </c>
      <c r="Z200" s="4" t="s">
        <v>10439</v>
      </c>
      <c r="AA200" s="5"/>
      <c r="AB200" s="5"/>
      <c r="AC200" s="5"/>
      <c r="AD200" s="5"/>
      <c r="AE200" s="5">
        <v>925734</v>
      </c>
      <c r="AF200" s="5"/>
      <c r="AG200" s="5">
        <v>925734</v>
      </c>
    </row>
    <row r="201" spans="9:33" x14ac:dyDescent="0.25">
      <c r="I201" s="27" t="s">
        <v>903</v>
      </c>
      <c r="J201" t="s">
        <v>56</v>
      </c>
      <c r="K201" t="s">
        <v>12093</v>
      </c>
      <c r="L201" s="26"/>
      <c r="M201" s="5"/>
      <c r="N201" s="5"/>
      <c r="O201" s="5"/>
      <c r="P201" s="5"/>
      <c r="Q201" s="5">
        <v>3696716</v>
      </c>
      <c r="R201" s="5">
        <v>3696716</v>
      </c>
      <c r="Z201" s="4" t="s">
        <v>10063</v>
      </c>
      <c r="AA201" s="5"/>
      <c r="AB201" s="5"/>
      <c r="AC201" s="5"/>
      <c r="AD201" s="5"/>
      <c r="AE201" s="5">
        <v>636981</v>
      </c>
      <c r="AF201" s="5"/>
      <c r="AG201" s="5">
        <v>636981</v>
      </c>
    </row>
    <row r="202" spans="9:33" x14ac:dyDescent="0.25">
      <c r="I202" s="27" t="s">
        <v>903</v>
      </c>
      <c r="J202" t="s">
        <v>56</v>
      </c>
      <c r="K202" t="s">
        <v>6479</v>
      </c>
      <c r="L202" s="26"/>
      <c r="M202" s="5"/>
      <c r="N202" s="5"/>
      <c r="O202" s="5">
        <v>19019597</v>
      </c>
      <c r="P202" s="5"/>
      <c r="Q202" s="5">
        <v>6107553</v>
      </c>
      <c r="R202" s="5">
        <v>25127150</v>
      </c>
      <c r="Z202" s="4" t="s">
        <v>10560</v>
      </c>
      <c r="AA202" s="5"/>
      <c r="AB202" s="5"/>
      <c r="AC202" s="5"/>
      <c r="AD202" s="5"/>
      <c r="AE202" s="5">
        <v>29737132</v>
      </c>
      <c r="AF202" s="5"/>
      <c r="AG202" s="5">
        <v>29737132</v>
      </c>
    </row>
    <row r="203" spans="9:33" x14ac:dyDescent="0.25">
      <c r="I203" s="27" t="s">
        <v>903</v>
      </c>
      <c r="J203" t="s">
        <v>56</v>
      </c>
      <c r="K203" t="s">
        <v>12094</v>
      </c>
      <c r="L203" s="26"/>
      <c r="M203" s="5"/>
      <c r="N203" s="5"/>
      <c r="O203" s="5"/>
      <c r="P203" s="5"/>
      <c r="Q203" s="5">
        <v>513819</v>
      </c>
      <c r="R203" s="5">
        <v>513819</v>
      </c>
      <c r="Z203" s="4" t="s">
        <v>6479</v>
      </c>
      <c r="AA203" s="5"/>
      <c r="AB203" s="5"/>
      <c r="AC203" s="5"/>
      <c r="AD203" s="5">
        <v>19019597</v>
      </c>
      <c r="AE203" s="5">
        <v>15780132</v>
      </c>
      <c r="AF203" s="5">
        <v>20568256</v>
      </c>
      <c r="AG203" s="5">
        <v>55367985</v>
      </c>
    </row>
    <row r="204" spans="9:33" x14ac:dyDescent="0.25">
      <c r="I204" s="27" t="s">
        <v>903</v>
      </c>
      <c r="J204" t="s">
        <v>56</v>
      </c>
      <c r="K204" t="s">
        <v>10562</v>
      </c>
      <c r="L204" s="26"/>
      <c r="M204" s="5"/>
      <c r="N204" s="5"/>
      <c r="O204" s="5"/>
      <c r="P204" s="5">
        <v>50408894</v>
      </c>
      <c r="Q204" s="5">
        <v>47347292</v>
      </c>
      <c r="R204" s="5">
        <v>97756186</v>
      </c>
      <c r="Z204" s="4" t="s">
        <v>10256</v>
      </c>
      <c r="AA204" s="5"/>
      <c r="AB204" s="5"/>
      <c r="AC204" s="5"/>
      <c r="AD204" s="5"/>
      <c r="AE204" s="5">
        <v>230500</v>
      </c>
      <c r="AF204" s="5"/>
      <c r="AG204" s="5">
        <v>230500</v>
      </c>
    </row>
    <row r="205" spans="9:33" x14ac:dyDescent="0.25">
      <c r="I205" s="27" t="s">
        <v>903</v>
      </c>
      <c r="J205" t="s">
        <v>56</v>
      </c>
      <c r="K205" t="s">
        <v>10563</v>
      </c>
      <c r="L205" s="26"/>
      <c r="M205" s="5"/>
      <c r="N205" s="5"/>
      <c r="O205" s="5"/>
      <c r="P205" s="5">
        <v>20340000</v>
      </c>
      <c r="Q205" s="5"/>
      <c r="R205" s="5">
        <v>20340000</v>
      </c>
      <c r="Z205" s="4" t="s">
        <v>10250</v>
      </c>
      <c r="AA205" s="5"/>
      <c r="AB205" s="5"/>
      <c r="AC205" s="5"/>
      <c r="AD205" s="5"/>
      <c r="AE205" s="5"/>
      <c r="AF205" s="5">
        <v>3248232</v>
      </c>
      <c r="AG205" s="5">
        <v>3248232</v>
      </c>
    </row>
    <row r="206" spans="9:33" x14ac:dyDescent="0.25">
      <c r="I206" s="27" t="s">
        <v>903</v>
      </c>
      <c r="J206" t="s">
        <v>56</v>
      </c>
      <c r="K206" t="s">
        <v>6480</v>
      </c>
      <c r="L206" s="26"/>
      <c r="M206" s="5"/>
      <c r="N206" s="5"/>
      <c r="O206" s="5">
        <v>39356499</v>
      </c>
      <c r="P206" s="5">
        <v>39356503</v>
      </c>
      <c r="Q206" s="5"/>
      <c r="R206" s="5">
        <v>78713002</v>
      </c>
      <c r="Z206" s="4" t="s">
        <v>12094</v>
      </c>
      <c r="AA206" s="5"/>
      <c r="AB206" s="5"/>
      <c r="AC206" s="5"/>
      <c r="AD206" s="5"/>
      <c r="AE206" s="5"/>
      <c r="AF206" s="5">
        <v>513819</v>
      </c>
      <c r="AG206" s="5">
        <v>513819</v>
      </c>
    </row>
    <row r="207" spans="9:33" x14ac:dyDescent="0.25">
      <c r="I207" s="27" t="s">
        <v>903</v>
      </c>
      <c r="J207" t="s">
        <v>56</v>
      </c>
      <c r="K207" t="s">
        <v>12095</v>
      </c>
      <c r="L207" s="26"/>
      <c r="M207" s="5"/>
      <c r="N207" s="5"/>
      <c r="O207" s="5"/>
      <c r="P207" s="5"/>
      <c r="Q207" s="5">
        <v>26605551</v>
      </c>
      <c r="R207" s="5">
        <v>26605551</v>
      </c>
      <c r="Z207" s="4" t="s">
        <v>11862</v>
      </c>
      <c r="AA207" s="5"/>
      <c r="AB207" s="5"/>
      <c r="AC207" s="5"/>
      <c r="AD207" s="5"/>
      <c r="AE207" s="5"/>
      <c r="AF207" s="5">
        <v>8522375</v>
      </c>
      <c r="AG207" s="5">
        <v>8522375</v>
      </c>
    </row>
    <row r="208" spans="9:33" x14ac:dyDescent="0.25">
      <c r="I208" s="27" t="s">
        <v>903</v>
      </c>
      <c r="J208" t="s">
        <v>56</v>
      </c>
      <c r="K208" t="s">
        <v>9979</v>
      </c>
      <c r="L208" s="26"/>
      <c r="M208" s="5"/>
      <c r="N208" s="5"/>
      <c r="O208" s="5"/>
      <c r="P208" s="5">
        <v>74426735</v>
      </c>
      <c r="Q208" s="5"/>
      <c r="R208" s="5">
        <v>74426735</v>
      </c>
      <c r="Z208" s="4" t="s">
        <v>2895</v>
      </c>
      <c r="AA208" s="5"/>
      <c r="AB208" s="5">
        <v>1287224</v>
      </c>
      <c r="AC208" s="5"/>
      <c r="AD208" s="5"/>
      <c r="AE208" s="5"/>
      <c r="AF208" s="5"/>
      <c r="AG208" s="5">
        <v>1287224</v>
      </c>
    </row>
    <row r="209" spans="9:33" x14ac:dyDescent="0.25">
      <c r="I209" s="27" t="s">
        <v>903</v>
      </c>
      <c r="J209" t="s">
        <v>56</v>
      </c>
      <c r="K209" t="s">
        <v>12096</v>
      </c>
      <c r="L209" s="26"/>
      <c r="M209" s="5"/>
      <c r="N209" s="5"/>
      <c r="O209" s="5"/>
      <c r="P209" s="5"/>
      <c r="Q209" s="5">
        <v>50133058</v>
      </c>
      <c r="R209" s="5">
        <v>50133058</v>
      </c>
      <c r="Z209" s="4" t="s">
        <v>2931</v>
      </c>
      <c r="AA209" s="5"/>
      <c r="AB209" s="5">
        <v>32568</v>
      </c>
      <c r="AC209" s="5"/>
      <c r="AD209" s="5"/>
      <c r="AE209" s="5"/>
      <c r="AF209" s="5"/>
      <c r="AG209" s="5">
        <v>32568</v>
      </c>
    </row>
    <row r="210" spans="9:33" x14ac:dyDescent="0.25">
      <c r="I210" s="27" t="s">
        <v>904</v>
      </c>
      <c r="J210" t="s">
        <v>56</v>
      </c>
      <c r="K210" t="s">
        <v>2339</v>
      </c>
      <c r="L210" s="26">
        <v>-48153293</v>
      </c>
      <c r="M210" s="5"/>
      <c r="N210" s="5">
        <v>-102185900</v>
      </c>
      <c r="O210" s="5">
        <v>-66785878</v>
      </c>
      <c r="P210" s="5">
        <v>-10644691</v>
      </c>
      <c r="Q210" s="5">
        <v>-10590128</v>
      </c>
      <c r="R210" s="5">
        <v>-238359890</v>
      </c>
      <c r="Z210" s="4" t="s">
        <v>10562</v>
      </c>
      <c r="AA210" s="5"/>
      <c r="AB210" s="5"/>
      <c r="AC210" s="5"/>
      <c r="AD210" s="5"/>
      <c r="AE210" s="5">
        <v>50408894</v>
      </c>
      <c r="AF210" s="5"/>
      <c r="AG210" s="5">
        <v>50408894</v>
      </c>
    </row>
    <row r="211" spans="9:33" x14ac:dyDescent="0.25">
      <c r="I211" s="27" t="s">
        <v>904</v>
      </c>
      <c r="J211" t="s">
        <v>56</v>
      </c>
      <c r="K211" t="s">
        <v>1827</v>
      </c>
      <c r="L211" s="26">
        <v>-10101826</v>
      </c>
      <c r="M211" s="5"/>
      <c r="N211" s="5"/>
      <c r="O211" s="5"/>
      <c r="P211" s="5"/>
      <c r="Q211" s="5"/>
      <c r="R211" s="5">
        <v>-10101826</v>
      </c>
      <c r="Z211" s="4" t="s">
        <v>3158</v>
      </c>
      <c r="AA211" s="5">
        <v>478250</v>
      </c>
      <c r="AB211" s="5"/>
      <c r="AC211" s="5"/>
      <c r="AD211" s="5"/>
      <c r="AE211" s="5"/>
      <c r="AF211" s="5"/>
      <c r="AG211" s="5">
        <v>478250</v>
      </c>
    </row>
    <row r="212" spans="9:33" x14ac:dyDescent="0.25">
      <c r="I212" s="27" t="s">
        <v>904</v>
      </c>
      <c r="J212" t="s">
        <v>56</v>
      </c>
      <c r="K212" t="s">
        <v>2160</v>
      </c>
      <c r="L212" s="26">
        <v>-259223</v>
      </c>
      <c r="M212" s="5"/>
      <c r="N212" s="5"/>
      <c r="O212" s="5"/>
      <c r="P212" s="5"/>
      <c r="Q212" s="5"/>
      <c r="R212" s="5">
        <v>-259223</v>
      </c>
      <c r="Z212" s="4" t="s">
        <v>10563</v>
      </c>
      <c r="AA212" s="5"/>
      <c r="AB212" s="5"/>
      <c r="AC212" s="5"/>
      <c r="AD212" s="5"/>
      <c r="AE212" s="5">
        <v>20340000</v>
      </c>
      <c r="AF212" s="5"/>
      <c r="AG212" s="5">
        <v>20340000</v>
      </c>
    </row>
    <row r="213" spans="9:33" x14ac:dyDescent="0.25">
      <c r="I213" s="27" t="s">
        <v>904</v>
      </c>
      <c r="J213" t="s">
        <v>56</v>
      </c>
      <c r="K213" t="s">
        <v>554</v>
      </c>
      <c r="L213" s="26">
        <v>-26945164</v>
      </c>
      <c r="M213" s="5"/>
      <c r="N213" s="5"/>
      <c r="O213" s="5">
        <v>-5002128</v>
      </c>
      <c r="P213" s="5"/>
      <c r="Q213" s="5"/>
      <c r="R213" s="5">
        <v>-31947292</v>
      </c>
      <c r="Z213" s="4" t="s">
        <v>6480</v>
      </c>
      <c r="AA213" s="5"/>
      <c r="AB213" s="5"/>
      <c r="AC213" s="5"/>
      <c r="AD213" s="5">
        <v>39356499</v>
      </c>
      <c r="AE213" s="5">
        <v>4</v>
      </c>
      <c r="AF213" s="5"/>
      <c r="AG213" s="5">
        <v>39356503</v>
      </c>
    </row>
    <row r="214" spans="9:33" x14ac:dyDescent="0.25">
      <c r="I214" s="27" t="s">
        <v>904</v>
      </c>
      <c r="J214" t="s">
        <v>56</v>
      </c>
      <c r="K214" t="s">
        <v>10561</v>
      </c>
      <c r="L214" s="26"/>
      <c r="M214" s="5"/>
      <c r="N214" s="5"/>
      <c r="O214" s="5"/>
      <c r="P214" s="5"/>
      <c r="Q214" s="5">
        <v>-4213762</v>
      </c>
      <c r="R214" s="5">
        <v>-4213762</v>
      </c>
      <c r="Z214" s="4" t="s">
        <v>12095</v>
      </c>
      <c r="AA214" s="5"/>
      <c r="AB214" s="5"/>
      <c r="AC214" s="5"/>
      <c r="AD214" s="5"/>
      <c r="AE214" s="5"/>
      <c r="AF214" s="5">
        <v>26605551</v>
      </c>
      <c r="AG214" s="5">
        <v>26605551</v>
      </c>
    </row>
    <row r="215" spans="9:33" x14ac:dyDescent="0.25">
      <c r="I215" s="27" t="s">
        <v>904</v>
      </c>
      <c r="J215" t="s">
        <v>56</v>
      </c>
      <c r="K215" t="s">
        <v>1430</v>
      </c>
      <c r="L215" s="26"/>
      <c r="M215" s="5"/>
      <c r="N215" s="5"/>
      <c r="O215" s="5"/>
      <c r="P215" s="5">
        <v>-36441317</v>
      </c>
      <c r="Q215" s="5">
        <v>-16517451</v>
      </c>
      <c r="R215" s="5">
        <v>-52958768</v>
      </c>
      <c r="Z215" s="4" t="s">
        <v>9979</v>
      </c>
      <c r="AA215" s="5"/>
      <c r="AB215" s="5"/>
      <c r="AC215" s="5"/>
      <c r="AD215" s="5"/>
      <c r="AE215" s="5">
        <v>74426735</v>
      </c>
      <c r="AF215" s="5">
        <v>27927800</v>
      </c>
      <c r="AG215" s="5">
        <v>102354535</v>
      </c>
    </row>
    <row r="216" spans="9:33" x14ac:dyDescent="0.25">
      <c r="I216" s="27" t="s">
        <v>904</v>
      </c>
      <c r="J216" t="s">
        <v>56</v>
      </c>
      <c r="K216" t="s">
        <v>1708</v>
      </c>
      <c r="L216" s="26"/>
      <c r="M216" s="5"/>
      <c r="N216" s="5"/>
      <c r="O216" s="5"/>
      <c r="P216" s="5">
        <v>-6016799</v>
      </c>
      <c r="Q216" s="5"/>
      <c r="R216" s="5">
        <v>-6016799</v>
      </c>
      <c r="Z216" s="4" t="s">
        <v>12096</v>
      </c>
      <c r="AA216" s="5"/>
      <c r="AB216" s="5"/>
      <c r="AC216" s="5"/>
      <c r="AD216" s="5"/>
      <c r="AE216" s="5"/>
      <c r="AF216" s="5">
        <v>50133058</v>
      </c>
      <c r="AG216" s="5">
        <v>50133058</v>
      </c>
    </row>
    <row r="217" spans="9:33" x14ac:dyDescent="0.25">
      <c r="I217" s="27" t="s">
        <v>904</v>
      </c>
      <c r="J217" t="s">
        <v>56</v>
      </c>
      <c r="K217" t="s">
        <v>4719</v>
      </c>
      <c r="L217" s="26"/>
      <c r="M217" s="5"/>
      <c r="N217" s="5"/>
      <c r="O217" s="5"/>
      <c r="P217" s="5">
        <v>-2235976</v>
      </c>
      <c r="Q217" s="5"/>
      <c r="R217" s="5">
        <v>-2235976</v>
      </c>
      <c r="Z217" s="4" t="s">
        <v>0</v>
      </c>
      <c r="AA217" s="5">
        <v>286168992</v>
      </c>
      <c r="AB217" s="5">
        <v>338984671</v>
      </c>
      <c r="AC217" s="5">
        <v>230154271</v>
      </c>
      <c r="AD217" s="5">
        <v>451087812</v>
      </c>
      <c r="AE217" s="5">
        <v>341520986</v>
      </c>
      <c r="AF217" s="5">
        <v>436919745</v>
      </c>
      <c r="AG217" s="5">
        <v>2084836477</v>
      </c>
    </row>
    <row r="218" spans="9:33" x14ac:dyDescent="0.25">
      <c r="I218" s="27" t="s">
        <v>904</v>
      </c>
      <c r="J218" t="s">
        <v>56</v>
      </c>
      <c r="K218" t="s">
        <v>6460</v>
      </c>
      <c r="L218" s="26"/>
      <c r="M218" s="5"/>
      <c r="N218" s="5"/>
      <c r="O218" s="5"/>
      <c r="P218" s="5"/>
      <c r="Q218" s="5">
        <v>-63662518</v>
      </c>
      <c r="R218" s="5">
        <v>-63662518</v>
      </c>
    </row>
    <row r="219" spans="9:33" x14ac:dyDescent="0.25">
      <c r="I219" s="27" t="s">
        <v>904</v>
      </c>
      <c r="J219" t="s">
        <v>56</v>
      </c>
      <c r="K219" t="s">
        <v>2566</v>
      </c>
      <c r="L219" s="26"/>
      <c r="M219" s="5"/>
      <c r="N219" s="5">
        <v>-22804246</v>
      </c>
      <c r="O219" s="5"/>
      <c r="P219" s="5"/>
      <c r="Q219" s="5"/>
      <c r="R219" s="5">
        <v>-22804246</v>
      </c>
    </row>
    <row r="220" spans="9:33" x14ac:dyDescent="0.25">
      <c r="I220" s="27" t="s">
        <v>904</v>
      </c>
      <c r="J220" t="s">
        <v>56</v>
      </c>
      <c r="K220" t="s">
        <v>6461</v>
      </c>
      <c r="L220" s="26"/>
      <c r="M220" s="5"/>
      <c r="N220" s="5"/>
      <c r="O220" s="5">
        <v>-17708969</v>
      </c>
      <c r="P220" s="5">
        <v>-17732860</v>
      </c>
      <c r="Q220" s="5">
        <v>-21423189</v>
      </c>
      <c r="R220" s="5">
        <v>-56865018</v>
      </c>
    </row>
    <row r="221" spans="9:33" x14ac:dyDescent="0.25">
      <c r="I221" s="27" t="s">
        <v>904</v>
      </c>
      <c r="J221" t="s">
        <v>56</v>
      </c>
      <c r="K221" t="s">
        <v>1056</v>
      </c>
      <c r="L221" s="26">
        <v>-40811104</v>
      </c>
      <c r="M221" s="5"/>
      <c r="N221" s="5"/>
      <c r="O221" s="5"/>
      <c r="P221" s="5"/>
      <c r="Q221" s="5"/>
      <c r="R221" s="5">
        <v>-40811104</v>
      </c>
    </row>
    <row r="222" spans="9:33" x14ac:dyDescent="0.25">
      <c r="I222" s="27" t="s">
        <v>904</v>
      </c>
      <c r="J222" t="s">
        <v>56</v>
      </c>
      <c r="K222" t="s">
        <v>6474</v>
      </c>
      <c r="L222" s="26"/>
      <c r="M222" s="5"/>
      <c r="N222" s="5"/>
      <c r="O222" s="5"/>
      <c r="P222" s="5">
        <v>-5653864</v>
      </c>
      <c r="Q222" s="5"/>
      <c r="R222" s="5">
        <v>-5653864</v>
      </c>
    </row>
    <row r="223" spans="9:33" x14ac:dyDescent="0.25">
      <c r="I223" s="27" t="s">
        <v>904</v>
      </c>
      <c r="J223" t="s">
        <v>56</v>
      </c>
      <c r="K223" t="s">
        <v>6475</v>
      </c>
      <c r="L223" s="26"/>
      <c r="M223" s="5"/>
      <c r="N223" s="5"/>
      <c r="O223" s="5"/>
      <c r="P223" s="5">
        <v>-39317796</v>
      </c>
      <c r="Q223" s="5">
        <v>-15082204</v>
      </c>
      <c r="R223" s="5">
        <v>-54400000</v>
      </c>
    </row>
    <row r="224" spans="9:33" x14ac:dyDescent="0.25">
      <c r="I224" s="27" t="s">
        <v>904</v>
      </c>
      <c r="J224" t="s">
        <v>56</v>
      </c>
      <c r="K224" t="s">
        <v>6476</v>
      </c>
      <c r="L224" s="26"/>
      <c r="M224" s="5"/>
      <c r="N224" s="5"/>
      <c r="O224" s="5">
        <v>-14552957</v>
      </c>
      <c r="P224" s="5"/>
      <c r="Q224" s="5"/>
      <c r="R224" s="5">
        <v>-14552957</v>
      </c>
    </row>
    <row r="225" spans="9:18" x14ac:dyDescent="0.25">
      <c r="I225" s="27" t="s">
        <v>904</v>
      </c>
      <c r="J225" t="s">
        <v>56</v>
      </c>
      <c r="K225" t="s">
        <v>2568</v>
      </c>
      <c r="L225" s="26"/>
      <c r="M225" s="5"/>
      <c r="N225" s="5"/>
      <c r="O225" s="5"/>
      <c r="P225" s="5">
        <v>-106791297</v>
      </c>
      <c r="Q225" s="5">
        <v>-106791297</v>
      </c>
      <c r="R225" s="5">
        <v>-213582594</v>
      </c>
    </row>
    <row r="226" spans="9:18" x14ac:dyDescent="0.25">
      <c r="I226" s="27" t="s">
        <v>904</v>
      </c>
      <c r="J226" t="s">
        <v>56</v>
      </c>
      <c r="K226" t="s">
        <v>538</v>
      </c>
      <c r="L226" s="26">
        <v>-208498200</v>
      </c>
      <c r="M226" s="5"/>
      <c r="N226" s="5">
        <v>-90986488</v>
      </c>
      <c r="O226" s="5">
        <v>-206077338</v>
      </c>
      <c r="P226" s="5"/>
      <c r="Q226" s="5"/>
      <c r="R226" s="5">
        <v>-505562026</v>
      </c>
    </row>
    <row r="227" spans="9:18" x14ac:dyDescent="0.25">
      <c r="I227" s="27" t="s">
        <v>904</v>
      </c>
      <c r="J227" t="s">
        <v>56</v>
      </c>
      <c r="K227" t="s">
        <v>6477</v>
      </c>
      <c r="L227" s="26"/>
      <c r="M227" s="5"/>
      <c r="N227" s="5"/>
      <c r="O227" s="5"/>
      <c r="P227" s="5">
        <v>-4608282</v>
      </c>
      <c r="Q227" s="5"/>
      <c r="R227" s="5">
        <v>-4608282</v>
      </c>
    </row>
    <row r="228" spans="9:18" x14ac:dyDescent="0.25">
      <c r="I228" s="27" t="s">
        <v>904</v>
      </c>
      <c r="J228" t="s">
        <v>56</v>
      </c>
      <c r="K228" t="s">
        <v>6462</v>
      </c>
      <c r="L228" s="26"/>
      <c r="M228" s="5"/>
      <c r="N228" s="5"/>
      <c r="O228" s="5">
        <v>-2539113</v>
      </c>
      <c r="P228" s="5"/>
      <c r="Q228" s="5"/>
      <c r="R228" s="5">
        <v>-2539113</v>
      </c>
    </row>
    <row r="229" spans="9:18" x14ac:dyDescent="0.25">
      <c r="I229" s="27" t="s">
        <v>904</v>
      </c>
      <c r="J229" t="s">
        <v>56</v>
      </c>
      <c r="K229" t="s">
        <v>6463</v>
      </c>
      <c r="L229" s="26"/>
      <c r="M229" s="5"/>
      <c r="N229" s="5"/>
      <c r="O229" s="5">
        <v>-8254408</v>
      </c>
      <c r="P229" s="5"/>
      <c r="Q229" s="5"/>
      <c r="R229" s="5">
        <v>-8254408</v>
      </c>
    </row>
    <row r="230" spans="9:18" x14ac:dyDescent="0.25">
      <c r="I230" s="27" t="s">
        <v>904</v>
      </c>
      <c r="J230" t="s">
        <v>56</v>
      </c>
      <c r="K230" t="s">
        <v>6466</v>
      </c>
      <c r="L230" s="26"/>
      <c r="M230" s="5"/>
      <c r="N230" s="5"/>
      <c r="O230" s="5"/>
      <c r="P230" s="5">
        <v>-1313582</v>
      </c>
      <c r="Q230" s="5">
        <v>-1871453</v>
      </c>
      <c r="R230" s="5">
        <v>-3185035</v>
      </c>
    </row>
    <row r="231" spans="9:18" x14ac:dyDescent="0.25">
      <c r="I231" s="27" t="s">
        <v>904</v>
      </c>
      <c r="J231" t="s">
        <v>56</v>
      </c>
      <c r="K231" t="s">
        <v>6478</v>
      </c>
      <c r="L231" s="26"/>
      <c r="M231" s="5"/>
      <c r="N231" s="5"/>
      <c r="O231" s="5"/>
      <c r="P231" s="5">
        <v>-6389407</v>
      </c>
      <c r="Q231" s="5"/>
      <c r="R231" s="5">
        <v>-6389407</v>
      </c>
    </row>
    <row r="232" spans="9:18" x14ac:dyDescent="0.25">
      <c r="I232" s="27" t="s">
        <v>904</v>
      </c>
      <c r="J232" t="s">
        <v>56</v>
      </c>
      <c r="K232" t="s">
        <v>6470</v>
      </c>
      <c r="L232" s="26"/>
      <c r="M232" s="5"/>
      <c r="N232" s="5"/>
      <c r="O232" s="5"/>
      <c r="P232" s="5">
        <v>-876518</v>
      </c>
      <c r="Q232" s="5"/>
      <c r="R232" s="5">
        <v>-876518</v>
      </c>
    </row>
    <row r="233" spans="9:18" x14ac:dyDescent="0.25">
      <c r="I233" s="27" t="s">
        <v>904</v>
      </c>
      <c r="J233" t="s">
        <v>56</v>
      </c>
      <c r="K233" t="s">
        <v>6479</v>
      </c>
      <c r="L233" s="26"/>
      <c r="M233" s="5"/>
      <c r="N233" s="5"/>
      <c r="O233" s="5"/>
      <c r="P233" s="5">
        <v>-19019597</v>
      </c>
      <c r="Q233" s="5"/>
      <c r="R233" s="5">
        <v>-19019597</v>
      </c>
    </row>
    <row r="234" spans="9:18" x14ac:dyDescent="0.25">
      <c r="I234" s="27" t="s">
        <v>904</v>
      </c>
      <c r="J234" t="s">
        <v>56</v>
      </c>
      <c r="K234" t="s">
        <v>10562</v>
      </c>
      <c r="L234" s="26"/>
      <c r="M234" s="5"/>
      <c r="N234" s="5"/>
      <c r="O234" s="5"/>
      <c r="P234" s="5"/>
      <c r="Q234" s="5">
        <v>-50408894</v>
      </c>
      <c r="R234" s="5">
        <v>-50408894</v>
      </c>
    </row>
    <row r="235" spans="9:18" x14ac:dyDescent="0.25">
      <c r="I235" s="27" t="s">
        <v>904</v>
      </c>
      <c r="J235" t="s">
        <v>56</v>
      </c>
      <c r="K235" t="s">
        <v>10563</v>
      </c>
      <c r="L235" s="26"/>
      <c r="M235" s="5"/>
      <c r="N235" s="5"/>
      <c r="O235" s="5"/>
      <c r="P235" s="5"/>
      <c r="Q235" s="5">
        <v>-20340000</v>
      </c>
      <c r="R235" s="5">
        <v>-20340000</v>
      </c>
    </row>
    <row r="236" spans="9:18" x14ac:dyDescent="0.25">
      <c r="I236" s="27" t="s">
        <v>904</v>
      </c>
      <c r="J236" t="s">
        <v>56</v>
      </c>
      <c r="K236" t="s">
        <v>6480</v>
      </c>
      <c r="L236" s="26"/>
      <c r="M236" s="5"/>
      <c r="N236" s="5"/>
      <c r="O236" s="5"/>
      <c r="P236" s="5">
        <v>-39356499</v>
      </c>
      <c r="Q236" s="5">
        <v>-39356503</v>
      </c>
      <c r="R236" s="5">
        <v>-78713002</v>
      </c>
    </row>
    <row r="237" spans="9:18" x14ac:dyDescent="0.25">
      <c r="I237" s="27" t="s">
        <v>904</v>
      </c>
      <c r="J237" t="s">
        <v>56</v>
      </c>
      <c r="K237" t="s">
        <v>9979</v>
      </c>
      <c r="L237" s="26"/>
      <c r="M237" s="5"/>
      <c r="N237" s="5"/>
      <c r="O237" s="5"/>
      <c r="P237" s="5"/>
      <c r="Q237" s="5">
        <v>-74426735</v>
      </c>
      <c r="R237" s="5">
        <v>-74426735</v>
      </c>
    </row>
    <row r="238" spans="9:18" x14ac:dyDescent="0.25">
      <c r="I238" s="27" t="s">
        <v>109</v>
      </c>
      <c r="J238" t="s">
        <v>828</v>
      </c>
      <c r="K238" t="s">
        <v>10080</v>
      </c>
      <c r="L238" s="26"/>
      <c r="M238" s="5"/>
      <c r="N238" s="5">
        <v>1235093</v>
      </c>
      <c r="O238" s="5"/>
      <c r="P238" s="5"/>
      <c r="Q238" s="5"/>
      <c r="R238" s="5">
        <v>1235093</v>
      </c>
    </row>
    <row r="239" spans="9:18" x14ac:dyDescent="0.25">
      <c r="I239" s="27" t="s">
        <v>109</v>
      </c>
      <c r="J239" t="s">
        <v>828</v>
      </c>
      <c r="K239" t="s">
        <v>10081</v>
      </c>
      <c r="L239" s="26"/>
      <c r="M239" s="5"/>
      <c r="N239" s="5">
        <v>1235093</v>
      </c>
      <c r="O239" s="5"/>
      <c r="P239" s="5"/>
      <c r="Q239" s="5"/>
      <c r="R239" s="5">
        <v>1235093</v>
      </c>
    </row>
    <row r="240" spans="9:18" x14ac:dyDescent="0.25">
      <c r="I240" s="27" t="s">
        <v>109</v>
      </c>
      <c r="J240" t="s">
        <v>828</v>
      </c>
      <c r="K240" t="s">
        <v>10082</v>
      </c>
      <c r="L240" s="26"/>
      <c r="M240" s="5"/>
      <c r="N240" s="5">
        <v>3554167</v>
      </c>
      <c r="O240" s="5"/>
      <c r="P240" s="5"/>
      <c r="Q240" s="5"/>
      <c r="R240" s="5">
        <v>3554167</v>
      </c>
    </row>
    <row r="241" spans="9:18" x14ac:dyDescent="0.25">
      <c r="I241" s="27" t="s">
        <v>109</v>
      </c>
      <c r="J241" t="s">
        <v>828</v>
      </c>
      <c r="K241" t="s">
        <v>10083</v>
      </c>
      <c r="L241" s="26"/>
      <c r="M241" s="5"/>
      <c r="N241" s="5">
        <v>1884932</v>
      </c>
      <c r="O241" s="5"/>
      <c r="P241" s="5"/>
      <c r="Q241" s="5"/>
      <c r="R241" s="5">
        <v>1884932</v>
      </c>
    </row>
    <row r="242" spans="9:18" x14ac:dyDescent="0.25">
      <c r="I242" s="27" t="s">
        <v>109</v>
      </c>
      <c r="J242" t="s">
        <v>828</v>
      </c>
      <c r="K242" t="s">
        <v>10084</v>
      </c>
      <c r="L242" s="26"/>
      <c r="M242" s="5"/>
      <c r="N242" s="5">
        <v>1035885</v>
      </c>
      <c r="O242" s="5"/>
      <c r="P242" s="5"/>
      <c r="Q242" s="5"/>
      <c r="R242" s="5">
        <v>1035885</v>
      </c>
    </row>
    <row r="243" spans="9:18" x14ac:dyDescent="0.25">
      <c r="I243" s="27" t="s">
        <v>109</v>
      </c>
      <c r="J243" t="s">
        <v>828</v>
      </c>
      <c r="K243" t="s">
        <v>10085</v>
      </c>
      <c r="L243" s="26"/>
      <c r="M243" s="5"/>
      <c r="N243" s="5">
        <v>1155410</v>
      </c>
      <c r="O243" s="5"/>
      <c r="P243" s="5"/>
      <c r="Q243" s="5"/>
      <c r="R243" s="5">
        <v>1155410</v>
      </c>
    </row>
    <row r="244" spans="9:18" x14ac:dyDescent="0.25">
      <c r="I244" s="27" t="s">
        <v>109</v>
      </c>
      <c r="J244" t="s">
        <v>828</v>
      </c>
      <c r="K244" t="s">
        <v>10086</v>
      </c>
      <c r="L244" s="26"/>
      <c r="M244" s="5"/>
      <c r="N244" s="5">
        <v>1235093</v>
      </c>
      <c r="O244" s="5"/>
      <c r="P244" s="5"/>
      <c r="Q244" s="5"/>
      <c r="R244" s="5">
        <v>1235093</v>
      </c>
    </row>
    <row r="245" spans="9:18" x14ac:dyDescent="0.25">
      <c r="I245" s="27" t="s">
        <v>0</v>
      </c>
      <c r="J245" s="27"/>
      <c r="K245" s="27"/>
      <c r="L245" s="26">
        <v>286168992</v>
      </c>
      <c r="M245" s="5">
        <v>338984671</v>
      </c>
      <c r="N245" s="5">
        <v>241489944</v>
      </c>
      <c r="O245" s="5">
        <v>451087812</v>
      </c>
      <c r="P245" s="5">
        <v>341520986</v>
      </c>
      <c r="Q245" s="5">
        <v>337161507</v>
      </c>
      <c r="R245" s="5">
        <v>1996413912</v>
      </c>
    </row>
  </sheetData>
  <pageMargins left="0.7" right="0.7" top="0.75" bottom="0.75" header="0.3" footer="0.3"/>
  <pageSetup orientation="portrait" r:id="rId5"/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463"/>
  <sheetViews>
    <sheetView showGridLines="0" zoomScale="90" zoomScaleNormal="90" workbookViewId="0">
      <selection activeCell="R84" sqref="R8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6" width="13.5703125" bestFit="1" customWidth="1"/>
    <col min="27" max="27" width="15" bestFit="1" customWidth="1"/>
    <col min="28" max="31" width="14.7109375" bestFit="1" customWidth="1"/>
    <col min="32" max="33" width="18.5703125" bestFit="1" customWidth="1"/>
    <col min="34" max="34" width="15" bestFit="1" customWidth="1"/>
    <col min="35" max="38" width="13.5703125" bestFit="1" customWidth="1"/>
    <col min="39" max="39" width="15" bestFit="1" customWidth="1"/>
    <col min="40" max="43" width="14.7109375" bestFit="1" customWidth="1"/>
    <col min="44" max="45" width="19" bestFit="1" customWidth="1"/>
    <col min="46" max="46" width="15" bestFit="1" customWidth="1"/>
    <col min="47" max="50" width="13.5703125" bestFit="1" customWidth="1"/>
    <col min="51" max="51" width="15" bestFit="1" customWidth="1"/>
    <col min="52" max="55" width="14.7109375" bestFit="1" customWidth="1"/>
    <col min="56" max="57" width="18.42578125" bestFit="1" customWidth="1"/>
    <col min="58" max="58" width="15" bestFit="1" customWidth="1"/>
    <col min="59" max="62" width="13.5703125" bestFit="1" customWidth="1"/>
    <col min="63" max="63" width="15" bestFit="1" customWidth="1"/>
    <col min="64" max="67" width="14.7109375" bestFit="1" customWidth="1"/>
    <col min="68" max="69" width="19.28515625" bestFit="1" customWidth="1"/>
    <col min="70" max="71" width="20" bestFit="1" customWidth="1"/>
    <col min="72" max="88" width="10.42578125" customWidth="1"/>
    <col min="89" max="89" width="9.28515625" customWidth="1"/>
    <col min="90" max="90" width="12.5703125" bestFit="1" customWidth="1"/>
  </cols>
  <sheetData>
    <row r="1" spans="9:22" ht="23.25" x14ac:dyDescent="0.35">
      <c r="I1" s="17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68</v>
      </c>
      <c r="J3" s="5">
        <v>243964570</v>
      </c>
      <c r="K3" s="5">
        <v>254759929</v>
      </c>
      <c r="L3" s="5">
        <v>270545544</v>
      </c>
      <c r="M3" s="5">
        <v>278000887</v>
      </c>
      <c r="N3" s="5">
        <v>260249811</v>
      </c>
      <c r="O3" s="5">
        <v>339732550</v>
      </c>
      <c r="P3" s="5"/>
      <c r="Q3" s="5"/>
      <c r="R3" s="5"/>
      <c r="S3" s="5"/>
      <c r="T3" s="5"/>
      <c r="U3" s="5"/>
      <c r="V3" s="5">
        <v>1647253291</v>
      </c>
    </row>
    <row r="4" spans="9:22" x14ac:dyDescent="0.25">
      <c r="I4" s="4" t="s">
        <v>0</v>
      </c>
      <c r="J4" s="5">
        <v>243964570</v>
      </c>
      <c r="K4" s="5">
        <v>254759929</v>
      </c>
      <c r="L4" s="5">
        <v>270545544</v>
      </c>
      <c r="M4" s="5">
        <v>278000887</v>
      </c>
      <c r="N4" s="5">
        <v>260249811</v>
      </c>
      <c r="O4" s="5">
        <v>339732550</v>
      </c>
      <c r="P4" s="5"/>
      <c r="Q4" s="5"/>
      <c r="R4" s="5"/>
      <c r="S4" s="5"/>
      <c r="T4" s="5"/>
      <c r="U4" s="5"/>
      <c r="V4" s="5">
        <v>1647253291</v>
      </c>
    </row>
    <row r="5" spans="9:22" hidden="1" x14ac:dyDescent="0.25"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68</v>
      </c>
      <c r="J63" s="13">
        <f>IFERROR(VLOOKUP($I63,$I$26:$V$42,MATCH(J$62,$I$26:$V$26,0),0),0)</f>
        <v>73086361</v>
      </c>
      <c r="K63" s="13">
        <f t="shared" ref="K63:U63" si="0">IFERROR(VLOOKUP($I63,$I$26:$V$42,MATCH(K$62,$I$26:$V$26,0),0),0)</f>
        <v>73231017</v>
      </c>
      <c r="L63" s="13">
        <f t="shared" si="0"/>
        <v>80734296</v>
      </c>
      <c r="M63" s="13">
        <f t="shared" si="0"/>
        <v>85650722</v>
      </c>
      <c r="N63" s="13">
        <f t="shared" si="0"/>
        <v>83985839</v>
      </c>
      <c r="O63" s="13">
        <f t="shared" si="0"/>
        <v>146170041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3">
        <f t="shared" si="0"/>
        <v>0</v>
      </c>
      <c r="V63" s="14">
        <f>SUM(J63:U63)</f>
        <v>542858276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68</v>
      </c>
      <c r="J84" s="13">
        <f>-IFERROR(VLOOKUP($I84,$I$62:$U$80,MATCH(J$83,$I$62:$U$62,0),0),0)+IFERROR(VLOOKUP($I84,$I$2:$U$23,MATCH(J$83,$I$2:$U$2,0),0),0)</f>
        <v>170878209</v>
      </c>
      <c r="K84" s="13">
        <f t="shared" ref="K84:U84" si="1">-IFERROR(VLOOKUP($I84,$I$62:$U$80,MATCH(K$83,$I$62:$U$62,0),0),0)+IFERROR(VLOOKUP($I84,$I$2:$U$23,MATCH(K$83,$I$2:$U$2,0),0),0)</f>
        <v>181528912</v>
      </c>
      <c r="L84" s="13">
        <f t="shared" si="1"/>
        <v>189811248</v>
      </c>
      <c r="M84" s="13">
        <f t="shared" si="1"/>
        <v>192350165</v>
      </c>
      <c r="N84" s="13">
        <f t="shared" si="1"/>
        <v>176263972</v>
      </c>
      <c r="O84" s="13">
        <f t="shared" si="1"/>
        <v>193562509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1104395015</v>
      </c>
    </row>
    <row r="86" spans="1:33" x14ac:dyDescent="0.25">
      <c r="I86" s="1" t="s">
        <v>105</v>
      </c>
      <c r="J86" t="s" vm="13">
        <v>68</v>
      </c>
      <c r="Z86" s="1" t="s">
        <v>75</v>
      </c>
      <c r="AA86" t="s" vm="20">
        <v>68</v>
      </c>
    </row>
    <row r="88" spans="1:33" ht="23.25" x14ac:dyDescent="0.35">
      <c r="I88" s="41" t="s">
        <v>292</v>
      </c>
      <c r="L88" s="1" t="s">
        <v>106</v>
      </c>
      <c r="Z88" s="1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s="27" t="s">
        <v>56</v>
      </c>
      <c r="K90" s="27"/>
      <c r="L90" s="26">
        <v>79287</v>
      </c>
      <c r="M90" s="5"/>
      <c r="N90" s="5"/>
      <c r="O90" s="5"/>
      <c r="P90" s="5"/>
      <c r="Q90" s="5"/>
      <c r="R90" s="5">
        <v>79287</v>
      </c>
      <c r="Z90" s="4" t="s">
        <v>11855</v>
      </c>
      <c r="AA90" s="5"/>
      <c r="AB90" s="5"/>
      <c r="AC90" s="5"/>
      <c r="AD90" s="5"/>
      <c r="AE90" s="5"/>
      <c r="AF90" s="5">
        <v>242348</v>
      </c>
      <c r="AG90" s="5">
        <v>242348</v>
      </c>
    </row>
    <row r="91" spans="1:33" x14ac:dyDescent="0.25">
      <c r="A91" s="32" t="s">
        <v>263</v>
      </c>
      <c r="I91" s="27" t="s">
        <v>902</v>
      </c>
      <c r="J91" s="27" t="s">
        <v>56</v>
      </c>
      <c r="K91" t="s">
        <v>1284</v>
      </c>
      <c r="L91" s="26">
        <v>528719</v>
      </c>
      <c r="M91" s="5"/>
      <c r="N91" s="5"/>
      <c r="O91" s="5"/>
      <c r="P91" s="5"/>
      <c r="Q91" s="5"/>
      <c r="R91" s="5">
        <v>528719</v>
      </c>
      <c r="Z91" s="4" t="s">
        <v>1323</v>
      </c>
      <c r="AA91" s="5">
        <v>1032807</v>
      </c>
      <c r="AB91" s="5">
        <v>1032807</v>
      </c>
      <c r="AC91" s="5">
        <v>1032807</v>
      </c>
      <c r="AD91" s="5">
        <v>1032807</v>
      </c>
      <c r="AE91" s="5">
        <v>1032807</v>
      </c>
      <c r="AF91" s="5">
        <v>1032807</v>
      </c>
      <c r="AG91" s="5">
        <v>6196842</v>
      </c>
    </row>
    <row r="92" spans="1:33" x14ac:dyDescent="0.25">
      <c r="I92" s="27" t="s">
        <v>902</v>
      </c>
      <c r="J92" s="27" t="s">
        <v>56</v>
      </c>
      <c r="K92" t="s">
        <v>11855</v>
      </c>
      <c r="L92" s="26"/>
      <c r="M92" s="5"/>
      <c r="N92" s="5"/>
      <c r="O92" s="5"/>
      <c r="P92" s="5"/>
      <c r="Q92" s="5">
        <v>242348</v>
      </c>
      <c r="R92" s="5">
        <v>242348</v>
      </c>
      <c r="Z92" s="4" t="s">
        <v>11824</v>
      </c>
      <c r="AA92" s="5"/>
      <c r="AB92" s="5"/>
      <c r="AC92" s="5"/>
      <c r="AD92" s="5"/>
      <c r="AE92" s="5"/>
      <c r="AF92" s="5">
        <v>71448</v>
      </c>
      <c r="AG92" s="5">
        <v>71448</v>
      </c>
    </row>
    <row r="93" spans="1:33" x14ac:dyDescent="0.25">
      <c r="I93" s="27" t="s">
        <v>902</v>
      </c>
      <c r="J93" s="27" t="s">
        <v>56</v>
      </c>
      <c r="K93" t="s">
        <v>1501</v>
      </c>
      <c r="L93" s="26">
        <v>706270</v>
      </c>
      <c r="M93" s="5">
        <v>194673</v>
      </c>
      <c r="N93" s="5"/>
      <c r="O93" s="5">
        <v>394433</v>
      </c>
      <c r="P93" s="5"/>
      <c r="Q93" s="5"/>
      <c r="R93" s="5">
        <v>1295376</v>
      </c>
      <c r="Z93" s="4" t="s">
        <v>244</v>
      </c>
      <c r="AA93" s="5">
        <v>8817355</v>
      </c>
      <c r="AB93" s="5">
        <v>8817355</v>
      </c>
      <c r="AC93" s="5">
        <v>8817355</v>
      </c>
      <c r="AD93" s="5">
        <v>8817355</v>
      </c>
      <c r="AE93" s="5">
        <v>8817355</v>
      </c>
      <c r="AF93" s="5">
        <v>8817355</v>
      </c>
      <c r="AG93" s="5">
        <v>52904130</v>
      </c>
    </row>
    <row r="94" spans="1:33" x14ac:dyDescent="0.25">
      <c r="I94" s="27" t="s">
        <v>902</v>
      </c>
      <c r="J94" s="27" t="s">
        <v>56</v>
      </c>
      <c r="K94" t="s">
        <v>1323</v>
      </c>
      <c r="L94" s="26">
        <v>3051107</v>
      </c>
      <c r="M94" s="5">
        <v>2048833</v>
      </c>
      <c r="N94" s="5"/>
      <c r="O94" s="5">
        <v>382481</v>
      </c>
      <c r="P94" s="5">
        <v>641923</v>
      </c>
      <c r="Q94" s="5"/>
      <c r="R94" s="5">
        <v>6124344</v>
      </c>
      <c r="Z94" s="4" t="s">
        <v>245</v>
      </c>
      <c r="AA94" s="5">
        <v>6613016</v>
      </c>
      <c r="AB94" s="5">
        <v>6613016</v>
      </c>
      <c r="AC94" s="5">
        <v>6613016</v>
      </c>
      <c r="AD94" s="5">
        <v>6613016</v>
      </c>
      <c r="AE94" s="5">
        <v>6613016</v>
      </c>
      <c r="AF94" s="5">
        <v>6613016</v>
      </c>
      <c r="AG94" s="5">
        <v>39678096</v>
      </c>
    </row>
    <row r="95" spans="1:33" x14ac:dyDescent="0.25">
      <c r="I95" s="27" t="s">
        <v>902</v>
      </c>
      <c r="J95" s="27" t="s">
        <v>56</v>
      </c>
      <c r="K95" t="s">
        <v>11824</v>
      </c>
      <c r="L95" s="26"/>
      <c r="M95" s="5"/>
      <c r="N95" s="5"/>
      <c r="O95" s="5"/>
      <c r="P95" s="5"/>
      <c r="Q95" s="5">
        <v>61018</v>
      </c>
      <c r="R95" s="5">
        <v>61018</v>
      </c>
      <c r="Z95" s="4" t="s">
        <v>3040</v>
      </c>
      <c r="AA95" s="5">
        <v>1056727</v>
      </c>
      <c r="AB95" s="5"/>
      <c r="AC95" s="5"/>
      <c r="AD95" s="5"/>
      <c r="AE95" s="5"/>
      <c r="AF95" s="5"/>
      <c r="AG95" s="5">
        <v>1056727</v>
      </c>
    </row>
    <row r="96" spans="1:33" x14ac:dyDescent="0.25">
      <c r="I96" s="27" t="s">
        <v>902</v>
      </c>
      <c r="J96" s="27" t="s">
        <v>56</v>
      </c>
      <c r="K96" t="s">
        <v>10564</v>
      </c>
      <c r="L96" s="26"/>
      <c r="M96" s="5"/>
      <c r="N96" s="5"/>
      <c r="O96" s="5"/>
      <c r="P96" s="5">
        <v>646337</v>
      </c>
      <c r="Q96" s="5"/>
      <c r="R96" s="5">
        <v>646337</v>
      </c>
      <c r="Z96" s="4" t="s">
        <v>3081</v>
      </c>
      <c r="AA96" s="5">
        <v>595919</v>
      </c>
      <c r="AB96" s="5"/>
      <c r="AC96" s="5"/>
      <c r="AD96" s="5"/>
      <c r="AE96" s="5"/>
      <c r="AF96" s="5"/>
      <c r="AG96" s="5">
        <v>595919</v>
      </c>
    </row>
    <row r="97" spans="9:33" x14ac:dyDescent="0.25">
      <c r="I97" s="27" t="s">
        <v>902</v>
      </c>
      <c r="J97" s="27" t="s">
        <v>56</v>
      </c>
      <c r="K97" t="s">
        <v>861</v>
      </c>
      <c r="L97" s="26"/>
      <c r="M97" s="5">
        <v>4801998</v>
      </c>
      <c r="N97" s="5">
        <v>7772950</v>
      </c>
      <c r="O97" s="5">
        <v>4499326</v>
      </c>
      <c r="P97" s="5"/>
      <c r="Q97" s="5">
        <v>5371820</v>
      </c>
      <c r="R97" s="5">
        <v>22446094</v>
      </c>
      <c r="Z97" s="4" t="s">
        <v>3053</v>
      </c>
      <c r="AA97" s="5">
        <v>119180</v>
      </c>
      <c r="AB97" s="5"/>
      <c r="AC97" s="5"/>
      <c r="AD97" s="5"/>
      <c r="AE97" s="5"/>
      <c r="AF97" s="5"/>
      <c r="AG97" s="5">
        <v>119180</v>
      </c>
    </row>
    <row r="98" spans="9:33" x14ac:dyDescent="0.25">
      <c r="I98" s="27" t="s">
        <v>902</v>
      </c>
      <c r="J98" s="27" t="s">
        <v>56</v>
      </c>
      <c r="K98" t="s">
        <v>830</v>
      </c>
      <c r="L98" s="26">
        <v>-459834</v>
      </c>
      <c r="M98" s="5"/>
      <c r="N98" s="5"/>
      <c r="O98" s="5"/>
      <c r="P98" s="5"/>
      <c r="Q98" s="5"/>
      <c r="R98" s="5">
        <v>-459834</v>
      </c>
      <c r="Z98" s="4" t="s">
        <v>6533</v>
      </c>
      <c r="AA98" s="5"/>
      <c r="AB98" s="5"/>
      <c r="AC98" s="5"/>
      <c r="AD98" s="5">
        <v>331895</v>
      </c>
      <c r="AE98" s="5"/>
      <c r="AF98" s="5"/>
      <c r="AG98" s="5">
        <v>331895</v>
      </c>
    </row>
    <row r="99" spans="9:33" x14ac:dyDescent="0.25">
      <c r="I99" s="27" t="s">
        <v>902</v>
      </c>
      <c r="J99" s="27" t="s">
        <v>56</v>
      </c>
      <c r="K99" t="s">
        <v>719</v>
      </c>
      <c r="L99" s="26">
        <v>42277857</v>
      </c>
      <c r="M99" s="5">
        <v>17307413</v>
      </c>
      <c r="N99" s="5">
        <v>17462118</v>
      </c>
      <c r="O99" s="5">
        <v>20294178</v>
      </c>
      <c r="P99" s="5">
        <v>20740083</v>
      </c>
      <c r="Q99" s="5">
        <v>16886738</v>
      </c>
      <c r="R99" s="5">
        <v>134968387</v>
      </c>
      <c r="Z99" s="4" t="s">
        <v>3151</v>
      </c>
      <c r="AA99" s="5">
        <v>166884</v>
      </c>
      <c r="AB99" s="5"/>
      <c r="AC99" s="5"/>
      <c r="AD99" s="5"/>
      <c r="AE99" s="5"/>
      <c r="AF99" s="5"/>
      <c r="AG99" s="5">
        <v>166884</v>
      </c>
    </row>
    <row r="100" spans="9:33" x14ac:dyDescent="0.25">
      <c r="I100" s="27" t="s">
        <v>902</v>
      </c>
      <c r="J100" s="27" t="s">
        <v>56</v>
      </c>
      <c r="K100" t="s">
        <v>848</v>
      </c>
      <c r="L100" s="26">
        <v>1826025</v>
      </c>
      <c r="M100" s="5">
        <v>1286497</v>
      </c>
      <c r="N100" s="5">
        <v>855499</v>
      </c>
      <c r="O100" s="5"/>
      <c r="P100" s="5">
        <v>860581</v>
      </c>
      <c r="Q100" s="5">
        <v>2184673</v>
      </c>
      <c r="R100" s="5">
        <v>7013275</v>
      </c>
      <c r="Z100" s="4" t="s">
        <v>3061</v>
      </c>
      <c r="AA100" s="5">
        <v>139129</v>
      </c>
      <c r="AB100" s="5"/>
      <c r="AC100" s="5"/>
      <c r="AD100" s="5"/>
      <c r="AE100" s="5"/>
      <c r="AF100" s="5"/>
      <c r="AG100" s="5">
        <v>139129</v>
      </c>
    </row>
    <row r="101" spans="9:33" x14ac:dyDescent="0.25">
      <c r="I101" s="27" t="s">
        <v>902</v>
      </c>
      <c r="J101" s="27" t="s">
        <v>56</v>
      </c>
      <c r="K101" t="s">
        <v>6481</v>
      </c>
      <c r="L101" s="26"/>
      <c r="M101" s="5"/>
      <c r="N101" s="5"/>
      <c r="O101" s="5">
        <v>131478</v>
      </c>
      <c r="P101" s="5"/>
      <c r="Q101" s="5">
        <v>89334</v>
      </c>
      <c r="R101" s="5">
        <v>220812</v>
      </c>
      <c r="Z101" s="4" t="s">
        <v>3062</v>
      </c>
      <c r="AA101" s="5">
        <v>136956</v>
      </c>
      <c r="AB101" s="5"/>
      <c r="AC101" s="5"/>
      <c r="AD101" s="5"/>
      <c r="AE101" s="5"/>
      <c r="AF101" s="5"/>
      <c r="AG101" s="5">
        <v>136956</v>
      </c>
    </row>
    <row r="102" spans="9:33" x14ac:dyDescent="0.25">
      <c r="I102" s="27" t="s">
        <v>902</v>
      </c>
      <c r="J102" s="27" t="s">
        <v>56</v>
      </c>
      <c r="K102" t="s">
        <v>885</v>
      </c>
      <c r="L102" s="26">
        <v>2133231</v>
      </c>
      <c r="M102" s="5">
        <v>1985444</v>
      </c>
      <c r="N102" s="5">
        <v>2452899</v>
      </c>
      <c r="O102" s="5">
        <v>2036709</v>
      </c>
      <c r="P102" s="5">
        <v>2452590</v>
      </c>
      <c r="Q102" s="5">
        <v>2867033</v>
      </c>
      <c r="R102" s="5">
        <v>13927906</v>
      </c>
      <c r="Z102" s="4" t="s">
        <v>3121</v>
      </c>
      <c r="AA102" s="5">
        <v>119103</v>
      </c>
      <c r="AB102" s="5"/>
      <c r="AC102" s="5"/>
      <c r="AD102" s="5"/>
      <c r="AE102" s="5"/>
      <c r="AF102" s="5"/>
      <c r="AG102" s="5">
        <v>119103</v>
      </c>
    </row>
    <row r="103" spans="9:33" x14ac:dyDescent="0.25">
      <c r="I103" s="27" t="s">
        <v>902</v>
      </c>
      <c r="J103" s="27" t="s">
        <v>56</v>
      </c>
      <c r="K103" t="s">
        <v>862</v>
      </c>
      <c r="L103" s="26"/>
      <c r="M103" s="5">
        <v>4917991</v>
      </c>
      <c r="N103" s="5">
        <v>10010932</v>
      </c>
      <c r="O103" s="5">
        <v>3545135</v>
      </c>
      <c r="P103" s="5">
        <v>5012053</v>
      </c>
      <c r="Q103" s="5">
        <v>3692324</v>
      </c>
      <c r="R103" s="5">
        <v>27178435</v>
      </c>
      <c r="Z103" s="4" t="s">
        <v>3082</v>
      </c>
      <c r="AA103" s="5">
        <v>222649</v>
      </c>
      <c r="AB103" s="5"/>
      <c r="AC103" s="5"/>
      <c r="AD103" s="5"/>
      <c r="AE103" s="5"/>
      <c r="AF103" s="5"/>
      <c r="AG103" s="5">
        <v>222649</v>
      </c>
    </row>
    <row r="104" spans="9:33" x14ac:dyDescent="0.25">
      <c r="I104" s="27" t="s">
        <v>902</v>
      </c>
      <c r="J104" s="27" t="s">
        <v>56</v>
      </c>
      <c r="K104" t="s">
        <v>834</v>
      </c>
      <c r="L104" s="26">
        <v>18111049</v>
      </c>
      <c r="M104" s="5">
        <v>27372729</v>
      </c>
      <c r="N104" s="5">
        <v>20940169</v>
      </c>
      <c r="O104" s="5">
        <v>22752849</v>
      </c>
      <c r="P104" s="5">
        <v>32866257</v>
      </c>
      <c r="Q104" s="5"/>
      <c r="R104" s="5">
        <v>122043053</v>
      </c>
      <c r="Z104" s="4" t="s">
        <v>3063</v>
      </c>
      <c r="AA104" s="5">
        <v>921657</v>
      </c>
      <c r="AB104" s="5"/>
      <c r="AC104" s="5"/>
      <c r="AD104" s="5"/>
      <c r="AE104" s="5"/>
      <c r="AF104" s="5"/>
      <c r="AG104" s="5">
        <v>921657</v>
      </c>
    </row>
    <row r="105" spans="9:33" x14ac:dyDescent="0.25">
      <c r="I105" s="27" t="s">
        <v>902</v>
      </c>
      <c r="J105" s="27" t="s">
        <v>56</v>
      </c>
      <c r="K105" t="s">
        <v>2343</v>
      </c>
      <c r="L105" s="26"/>
      <c r="M105" s="5"/>
      <c r="N105" s="5"/>
      <c r="O105" s="5"/>
      <c r="P105" s="5"/>
      <c r="Q105" s="5">
        <v>190436</v>
      </c>
      <c r="R105" s="5">
        <v>190436</v>
      </c>
      <c r="Z105" s="4" t="s">
        <v>6482</v>
      </c>
      <c r="AA105" s="5"/>
      <c r="AB105" s="5"/>
      <c r="AC105" s="5"/>
      <c r="AD105" s="5">
        <v>892405</v>
      </c>
      <c r="AE105" s="5">
        <v>2447002</v>
      </c>
      <c r="AF105" s="5"/>
      <c r="AG105" s="5">
        <v>3339407</v>
      </c>
    </row>
    <row r="106" spans="9:33" x14ac:dyDescent="0.25">
      <c r="I106" s="27" t="s">
        <v>902</v>
      </c>
      <c r="J106" s="27" t="s">
        <v>56</v>
      </c>
      <c r="K106" t="s">
        <v>1790</v>
      </c>
      <c r="L106" s="26">
        <v>198505</v>
      </c>
      <c r="M106" s="5"/>
      <c r="N106" s="5"/>
      <c r="O106" s="5"/>
      <c r="P106" s="5"/>
      <c r="Q106" s="5"/>
      <c r="R106" s="5">
        <v>198505</v>
      </c>
      <c r="Z106" s="4" t="s">
        <v>4724</v>
      </c>
      <c r="AA106" s="5"/>
      <c r="AB106" s="5">
        <v>333531</v>
      </c>
      <c r="AC106" s="5"/>
      <c r="AD106" s="5"/>
      <c r="AE106" s="5"/>
      <c r="AF106" s="5"/>
      <c r="AG106" s="5">
        <v>333531</v>
      </c>
    </row>
    <row r="107" spans="9:33" x14ac:dyDescent="0.25">
      <c r="I107" s="27" t="s">
        <v>902</v>
      </c>
      <c r="J107" s="27" t="s">
        <v>56</v>
      </c>
      <c r="K107" t="s">
        <v>2169</v>
      </c>
      <c r="L107" s="26"/>
      <c r="M107" s="5"/>
      <c r="N107" s="5"/>
      <c r="O107" s="5"/>
      <c r="P107" s="5"/>
      <c r="Q107" s="5">
        <v>190436</v>
      </c>
      <c r="R107" s="5">
        <v>190436</v>
      </c>
      <c r="Z107" s="4" t="s">
        <v>3043</v>
      </c>
      <c r="AA107" s="5">
        <v>119184</v>
      </c>
      <c r="AB107" s="5"/>
      <c r="AC107" s="5"/>
      <c r="AD107" s="5"/>
      <c r="AE107" s="5"/>
      <c r="AF107" s="5"/>
      <c r="AG107" s="5">
        <v>119184</v>
      </c>
    </row>
    <row r="108" spans="9:33" x14ac:dyDescent="0.25">
      <c r="I108" s="27" t="s">
        <v>902</v>
      </c>
      <c r="J108" s="27" t="s">
        <v>56</v>
      </c>
      <c r="K108" t="s">
        <v>3508</v>
      </c>
      <c r="L108" s="26"/>
      <c r="M108" s="5">
        <v>1056727</v>
      </c>
      <c r="N108" s="5">
        <v>2294883</v>
      </c>
      <c r="O108" s="5"/>
      <c r="P108" s="5"/>
      <c r="Q108" s="5"/>
      <c r="R108" s="5">
        <v>3351610</v>
      </c>
      <c r="Z108" s="4" t="s">
        <v>6483</v>
      </c>
      <c r="AA108" s="5"/>
      <c r="AB108" s="5"/>
      <c r="AC108" s="5">
        <v>159276</v>
      </c>
      <c r="AD108" s="5"/>
      <c r="AE108" s="5"/>
      <c r="AF108" s="5"/>
      <c r="AG108" s="5">
        <v>159276</v>
      </c>
    </row>
    <row r="109" spans="9:33" x14ac:dyDescent="0.25">
      <c r="I109" s="27" t="s">
        <v>902</v>
      </c>
      <c r="J109" s="27" t="s">
        <v>56</v>
      </c>
      <c r="K109" t="s">
        <v>2170</v>
      </c>
      <c r="L109" s="26">
        <v>516379</v>
      </c>
      <c r="M109" s="5">
        <v>258056</v>
      </c>
      <c r="N109" s="5">
        <v>1551834</v>
      </c>
      <c r="O109" s="5"/>
      <c r="P109" s="5"/>
      <c r="Q109" s="5"/>
      <c r="R109" s="5">
        <v>2326269</v>
      </c>
      <c r="Z109" s="4" t="s">
        <v>3124</v>
      </c>
      <c r="AA109" s="5">
        <v>158988</v>
      </c>
      <c r="AB109" s="5"/>
      <c r="AC109" s="5"/>
      <c r="AD109" s="5"/>
      <c r="AE109" s="5"/>
      <c r="AF109" s="5"/>
      <c r="AG109" s="5">
        <v>158988</v>
      </c>
    </row>
    <row r="110" spans="9:33" x14ac:dyDescent="0.25">
      <c r="I110" s="27" t="s">
        <v>902</v>
      </c>
      <c r="J110" s="27" t="s">
        <v>56</v>
      </c>
      <c r="K110" t="s">
        <v>2344</v>
      </c>
      <c r="L110" s="26">
        <v>237862</v>
      </c>
      <c r="M110" s="5"/>
      <c r="N110" s="5"/>
      <c r="O110" s="5"/>
      <c r="P110" s="5"/>
      <c r="Q110" s="5"/>
      <c r="R110" s="5">
        <v>237862</v>
      </c>
      <c r="Z110" s="4" t="s">
        <v>3064</v>
      </c>
      <c r="AA110" s="5">
        <v>381449</v>
      </c>
      <c r="AB110" s="5"/>
      <c r="AC110" s="5"/>
      <c r="AD110" s="5"/>
      <c r="AE110" s="5"/>
      <c r="AF110" s="5"/>
      <c r="AG110" s="5">
        <v>381449</v>
      </c>
    </row>
    <row r="111" spans="9:33" x14ac:dyDescent="0.25">
      <c r="I111" s="27" t="s">
        <v>902</v>
      </c>
      <c r="J111" s="27" t="s">
        <v>56</v>
      </c>
      <c r="K111" t="s">
        <v>3081</v>
      </c>
      <c r="L111" s="26">
        <v>595919</v>
      </c>
      <c r="M111" s="5"/>
      <c r="N111" s="5"/>
      <c r="O111" s="5"/>
      <c r="P111" s="5"/>
      <c r="Q111" s="5"/>
      <c r="R111" s="5">
        <v>595919</v>
      </c>
      <c r="Z111" s="4" t="s">
        <v>6484</v>
      </c>
      <c r="AA111" s="5"/>
      <c r="AB111" s="5"/>
      <c r="AC111" s="5"/>
      <c r="AD111" s="5">
        <v>191240</v>
      </c>
      <c r="AE111" s="5"/>
      <c r="AF111" s="5"/>
      <c r="AG111" s="5">
        <v>191240</v>
      </c>
    </row>
    <row r="112" spans="9:33" x14ac:dyDescent="0.25">
      <c r="I112" s="27" t="s">
        <v>902</v>
      </c>
      <c r="J112" s="27" t="s">
        <v>56</v>
      </c>
      <c r="K112" t="s">
        <v>3053</v>
      </c>
      <c r="L112" s="26"/>
      <c r="M112" s="5">
        <v>118931</v>
      </c>
      <c r="N112" s="5"/>
      <c r="O112" s="5"/>
      <c r="P112" s="5"/>
      <c r="Q112" s="5"/>
      <c r="R112" s="5">
        <v>118931</v>
      </c>
      <c r="Z112" s="4" t="s">
        <v>6485</v>
      </c>
      <c r="AA112" s="5"/>
      <c r="AB112" s="5"/>
      <c r="AC112" s="5"/>
      <c r="AD112" s="5">
        <v>758586</v>
      </c>
      <c r="AE112" s="5"/>
      <c r="AF112" s="5"/>
      <c r="AG112" s="5">
        <v>758586</v>
      </c>
    </row>
    <row r="113" spans="9:33" x14ac:dyDescent="0.25">
      <c r="I113" s="27" t="s">
        <v>902</v>
      </c>
      <c r="J113" s="27" t="s">
        <v>56</v>
      </c>
      <c r="K113" t="s">
        <v>6533</v>
      </c>
      <c r="L113" s="26"/>
      <c r="M113" s="5"/>
      <c r="N113" s="5"/>
      <c r="O113" s="5"/>
      <c r="P113" s="5">
        <v>324327</v>
      </c>
      <c r="Q113" s="5">
        <v>365651</v>
      </c>
      <c r="R113" s="5">
        <v>689978</v>
      </c>
      <c r="Z113" s="4" t="s">
        <v>12097</v>
      </c>
      <c r="AA113" s="5"/>
      <c r="AB113" s="5"/>
      <c r="AC113" s="5"/>
      <c r="AD113" s="5"/>
      <c r="AE113" s="5"/>
      <c r="AF113" s="5">
        <v>410168</v>
      </c>
      <c r="AG113" s="5">
        <v>410168</v>
      </c>
    </row>
    <row r="114" spans="9:33" x14ac:dyDescent="0.25">
      <c r="I114" s="27" t="s">
        <v>902</v>
      </c>
      <c r="J114" s="27" t="s">
        <v>56</v>
      </c>
      <c r="K114" t="s">
        <v>3151</v>
      </c>
      <c r="L114" s="26">
        <v>166504</v>
      </c>
      <c r="M114" s="5"/>
      <c r="N114" s="5"/>
      <c r="O114" s="5">
        <v>71715</v>
      </c>
      <c r="P114" s="5"/>
      <c r="Q114" s="5"/>
      <c r="R114" s="5">
        <v>238219</v>
      </c>
      <c r="Z114" s="4" t="s">
        <v>3129</v>
      </c>
      <c r="AA114" s="5">
        <v>337676</v>
      </c>
      <c r="AB114" s="5"/>
      <c r="AC114" s="5"/>
      <c r="AD114" s="5"/>
      <c r="AE114" s="5"/>
      <c r="AF114" s="5"/>
      <c r="AG114" s="5">
        <v>337676</v>
      </c>
    </row>
    <row r="115" spans="9:33" x14ac:dyDescent="0.25">
      <c r="I115" s="27" t="s">
        <v>902</v>
      </c>
      <c r="J115" s="27" t="s">
        <v>56</v>
      </c>
      <c r="K115" t="s">
        <v>3061</v>
      </c>
      <c r="L115" s="26"/>
      <c r="M115" s="5">
        <v>139129</v>
      </c>
      <c r="N115" s="5"/>
      <c r="O115" s="5"/>
      <c r="P115" s="5"/>
      <c r="Q115" s="5"/>
      <c r="R115" s="5">
        <v>139129</v>
      </c>
      <c r="Z115" s="4" t="s">
        <v>4725</v>
      </c>
      <c r="AA115" s="5"/>
      <c r="AB115" s="5">
        <v>611355</v>
      </c>
      <c r="AC115" s="5"/>
      <c r="AD115" s="5"/>
      <c r="AE115" s="5"/>
      <c r="AF115" s="5"/>
      <c r="AG115" s="5">
        <v>611355</v>
      </c>
    </row>
    <row r="116" spans="9:33" x14ac:dyDescent="0.25">
      <c r="I116" s="27" t="s">
        <v>902</v>
      </c>
      <c r="J116" s="27" t="s">
        <v>56</v>
      </c>
      <c r="K116" t="s">
        <v>3062</v>
      </c>
      <c r="L116" s="26"/>
      <c r="M116" s="5">
        <v>136942</v>
      </c>
      <c r="N116" s="5"/>
      <c r="O116" s="5"/>
      <c r="P116" s="5"/>
      <c r="Q116" s="5"/>
      <c r="R116" s="5">
        <v>136942</v>
      </c>
      <c r="Z116" s="4" t="s">
        <v>6486</v>
      </c>
      <c r="AA116" s="5"/>
      <c r="AB116" s="5"/>
      <c r="AC116" s="5">
        <v>1185761</v>
      </c>
      <c r="AD116" s="5"/>
      <c r="AE116" s="5"/>
      <c r="AF116" s="5"/>
      <c r="AG116" s="5">
        <v>1185761</v>
      </c>
    </row>
    <row r="117" spans="9:33" x14ac:dyDescent="0.25">
      <c r="I117" s="27" t="s">
        <v>902</v>
      </c>
      <c r="J117" s="27" t="s">
        <v>56</v>
      </c>
      <c r="K117" t="s">
        <v>2345</v>
      </c>
      <c r="L117" s="26">
        <v>289818</v>
      </c>
      <c r="M117" s="5"/>
      <c r="N117" s="5"/>
      <c r="O117" s="5"/>
      <c r="P117" s="5"/>
      <c r="Q117" s="5"/>
      <c r="R117" s="5">
        <v>289818</v>
      </c>
      <c r="Z117" s="4" t="s">
        <v>2657</v>
      </c>
      <c r="AA117" s="5">
        <v>117156</v>
      </c>
      <c r="AB117" s="5">
        <v>117156</v>
      </c>
      <c r="AC117" s="5"/>
      <c r="AD117" s="5"/>
      <c r="AE117" s="5"/>
      <c r="AF117" s="5"/>
      <c r="AG117" s="5">
        <v>234312</v>
      </c>
    </row>
    <row r="118" spans="9:33" x14ac:dyDescent="0.25">
      <c r="I118" s="27" t="s">
        <v>902</v>
      </c>
      <c r="J118" s="27" t="s">
        <v>56</v>
      </c>
      <c r="K118" t="s">
        <v>3121</v>
      </c>
      <c r="L118" s="26">
        <v>119103</v>
      </c>
      <c r="M118" s="5"/>
      <c r="N118" s="5"/>
      <c r="O118" s="5"/>
      <c r="P118" s="5"/>
      <c r="Q118" s="5"/>
      <c r="R118" s="5">
        <v>119103</v>
      </c>
      <c r="Z118" s="4" t="s">
        <v>6125</v>
      </c>
      <c r="AA118" s="5"/>
      <c r="AB118" s="5">
        <v>119118</v>
      </c>
      <c r="AC118" s="5"/>
      <c r="AD118" s="5"/>
      <c r="AE118" s="5"/>
      <c r="AF118" s="5"/>
      <c r="AG118" s="5">
        <v>119118</v>
      </c>
    </row>
    <row r="119" spans="9:33" x14ac:dyDescent="0.25">
      <c r="I119" s="27" t="s">
        <v>902</v>
      </c>
      <c r="J119" s="27" t="s">
        <v>56</v>
      </c>
      <c r="K119" t="s">
        <v>1431</v>
      </c>
      <c r="L119" s="26">
        <v>5810611</v>
      </c>
      <c r="M119" s="5">
        <v>6902185</v>
      </c>
      <c r="N119" s="5">
        <v>4726570</v>
      </c>
      <c r="O119" s="5">
        <v>5926854</v>
      </c>
      <c r="P119" s="5">
        <v>5705494</v>
      </c>
      <c r="Q119" s="5">
        <v>5033492</v>
      </c>
      <c r="R119" s="5">
        <v>34105206</v>
      </c>
      <c r="Z119" s="4" t="s">
        <v>6487</v>
      </c>
      <c r="AA119" s="5"/>
      <c r="AB119" s="5"/>
      <c r="AC119" s="5">
        <v>2790514</v>
      </c>
      <c r="AD119" s="5"/>
      <c r="AE119" s="5"/>
      <c r="AF119" s="5"/>
      <c r="AG119" s="5">
        <v>2790514</v>
      </c>
    </row>
    <row r="120" spans="9:33" x14ac:dyDescent="0.25">
      <c r="I120" s="27" t="s">
        <v>902</v>
      </c>
      <c r="J120" s="27" t="s">
        <v>56</v>
      </c>
      <c r="K120" t="s">
        <v>1351</v>
      </c>
      <c r="L120" s="26">
        <v>1759471</v>
      </c>
      <c r="M120" s="5">
        <v>1839979</v>
      </c>
      <c r="N120" s="5">
        <v>934284</v>
      </c>
      <c r="O120" s="5">
        <v>1762001</v>
      </c>
      <c r="P120" s="5">
        <v>1783744</v>
      </c>
      <c r="Q120" s="5">
        <v>1282080</v>
      </c>
      <c r="R120" s="5">
        <v>9361559</v>
      </c>
      <c r="Z120" s="4" t="s">
        <v>2908</v>
      </c>
      <c r="AA120" s="5"/>
      <c r="AB120" s="5">
        <v>670902</v>
      </c>
      <c r="AC120" s="5"/>
      <c r="AD120" s="5"/>
      <c r="AE120" s="5"/>
      <c r="AF120" s="5"/>
      <c r="AG120" s="5">
        <v>670902</v>
      </c>
    </row>
    <row r="121" spans="9:33" x14ac:dyDescent="0.25">
      <c r="I121" s="27" t="s">
        <v>902</v>
      </c>
      <c r="J121" s="27" t="s">
        <v>56</v>
      </c>
      <c r="K121" t="s">
        <v>4723</v>
      </c>
      <c r="L121" s="26"/>
      <c r="M121" s="5">
        <v>309807</v>
      </c>
      <c r="N121" s="5">
        <v>620734</v>
      </c>
      <c r="O121" s="5">
        <v>395875</v>
      </c>
      <c r="P121" s="5">
        <v>157264</v>
      </c>
      <c r="Q121" s="5"/>
      <c r="R121" s="5">
        <v>1483680</v>
      </c>
      <c r="Z121" s="4" t="s">
        <v>6127</v>
      </c>
      <c r="AA121" s="5"/>
      <c r="AB121" s="5">
        <v>712540</v>
      </c>
      <c r="AC121" s="5"/>
      <c r="AD121" s="5"/>
      <c r="AE121" s="5"/>
      <c r="AF121" s="5"/>
      <c r="AG121" s="5">
        <v>712540</v>
      </c>
    </row>
    <row r="122" spans="9:33" x14ac:dyDescent="0.25">
      <c r="I122" s="27" t="s">
        <v>902</v>
      </c>
      <c r="J122" s="27" t="s">
        <v>56</v>
      </c>
      <c r="K122" t="s">
        <v>3082</v>
      </c>
      <c r="L122" s="26">
        <v>222649</v>
      </c>
      <c r="M122" s="5">
        <v>111177</v>
      </c>
      <c r="N122" s="5">
        <v>222828</v>
      </c>
      <c r="O122" s="5">
        <v>111557</v>
      </c>
      <c r="P122" s="5"/>
      <c r="Q122" s="5"/>
      <c r="R122" s="5">
        <v>668211</v>
      </c>
      <c r="Z122" s="4" t="s">
        <v>6488</v>
      </c>
      <c r="AA122" s="5"/>
      <c r="AB122" s="5"/>
      <c r="AC122" s="5">
        <v>211161</v>
      </c>
      <c r="AD122" s="5"/>
      <c r="AE122" s="5"/>
      <c r="AF122" s="5"/>
      <c r="AG122" s="5">
        <v>211161</v>
      </c>
    </row>
    <row r="123" spans="9:33" x14ac:dyDescent="0.25">
      <c r="I123" s="27" t="s">
        <v>902</v>
      </c>
      <c r="J123" s="27" t="s">
        <v>56</v>
      </c>
      <c r="K123" t="s">
        <v>3063</v>
      </c>
      <c r="L123" s="26"/>
      <c r="M123" s="5">
        <v>921657</v>
      </c>
      <c r="N123" s="5"/>
      <c r="O123" s="5"/>
      <c r="P123" s="5"/>
      <c r="Q123" s="5"/>
      <c r="R123" s="5">
        <v>921657</v>
      </c>
      <c r="Z123" s="4" t="s">
        <v>2894</v>
      </c>
      <c r="AA123" s="5"/>
      <c r="AB123" s="5">
        <v>119049</v>
      </c>
      <c r="AC123" s="5"/>
      <c r="AD123" s="5"/>
      <c r="AE123" s="5"/>
      <c r="AF123" s="5"/>
      <c r="AG123" s="5">
        <v>119049</v>
      </c>
    </row>
    <row r="124" spans="9:33" x14ac:dyDescent="0.25">
      <c r="I124" s="27" t="s">
        <v>902</v>
      </c>
      <c r="J124" s="27" t="s">
        <v>56</v>
      </c>
      <c r="K124" t="s">
        <v>6482</v>
      </c>
      <c r="L124" s="26"/>
      <c r="M124" s="5"/>
      <c r="N124" s="5"/>
      <c r="O124" s="5">
        <v>892455</v>
      </c>
      <c r="P124" s="5">
        <v>1123366</v>
      </c>
      <c r="Q124" s="5">
        <v>1023389</v>
      </c>
      <c r="R124" s="5">
        <v>3039210</v>
      </c>
      <c r="Z124" s="4" t="s">
        <v>6489</v>
      </c>
      <c r="AA124" s="5"/>
      <c r="AB124" s="5"/>
      <c r="AC124" s="5">
        <v>119525</v>
      </c>
      <c r="AD124" s="5"/>
      <c r="AE124" s="5"/>
      <c r="AF124" s="5"/>
      <c r="AG124" s="5">
        <v>119525</v>
      </c>
    </row>
    <row r="125" spans="9:33" x14ac:dyDescent="0.25">
      <c r="I125" s="27" t="s">
        <v>902</v>
      </c>
      <c r="J125" s="27" t="s">
        <v>56</v>
      </c>
      <c r="K125" t="s">
        <v>4724</v>
      </c>
      <c r="L125" s="26"/>
      <c r="M125" s="5">
        <v>333531</v>
      </c>
      <c r="N125" s="5"/>
      <c r="O125" s="5"/>
      <c r="P125" s="5"/>
      <c r="Q125" s="5"/>
      <c r="R125" s="5">
        <v>333531</v>
      </c>
      <c r="Z125" s="4" t="s">
        <v>4728</v>
      </c>
      <c r="AA125" s="5"/>
      <c r="AB125" s="5">
        <v>393703</v>
      </c>
      <c r="AC125" s="5"/>
      <c r="AD125" s="5"/>
      <c r="AE125" s="5"/>
      <c r="AF125" s="5"/>
      <c r="AG125" s="5">
        <v>393703</v>
      </c>
    </row>
    <row r="126" spans="9:33" x14ac:dyDescent="0.25">
      <c r="I126" s="27" t="s">
        <v>902</v>
      </c>
      <c r="J126" s="27" t="s">
        <v>56</v>
      </c>
      <c r="K126" t="s">
        <v>3043</v>
      </c>
      <c r="L126" s="26"/>
      <c r="M126" s="5">
        <v>119184</v>
      </c>
      <c r="N126" s="5"/>
      <c r="O126" s="5"/>
      <c r="P126" s="5"/>
      <c r="Q126" s="5"/>
      <c r="R126" s="5">
        <v>119184</v>
      </c>
      <c r="Z126" s="4" t="s">
        <v>4729</v>
      </c>
      <c r="AA126" s="5"/>
      <c r="AB126" s="5">
        <v>134999</v>
      </c>
      <c r="AC126" s="5"/>
      <c r="AD126" s="5"/>
      <c r="AE126" s="5"/>
      <c r="AF126" s="5"/>
      <c r="AG126" s="5">
        <v>134999</v>
      </c>
    </row>
    <row r="127" spans="9:33" x14ac:dyDescent="0.25">
      <c r="I127" s="27" t="s">
        <v>902</v>
      </c>
      <c r="J127" s="27" t="s">
        <v>56</v>
      </c>
      <c r="K127" t="s">
        <v>6483</v>
      </c>
      <c r="L127" s="26"/>
      <c r="M127" s="5"/>
      <c r="N127" s="5">
        <v>159276</v>
      </c>
      <c r="O127" s="5"/>
      <c r="P127" s="5"/>
      <c r="Q127" s="5">
        <v>873660</v>
      </c>
      <c r="R127" s="5">
        <v>1032936</v>
      </c>
      <c r="Z127" s="4" t="s">
        <v>6490</v>
      </c>
      <c r="AA127" s="5"/>
      <c r="AB127" s="5"/>
      <c r="AC127" s="5">
        <v>210890</v>
      </c>
      <c r="AD127" s="5"/>
      <c r="AE127" s="5"/>
      <c r="AF127" s="5"/>
      <c r="AG127" s="5">
        <v>210890</v>
      </c>
    </row>
    <row r="128" spans="9:33" x14ac:dyDescent="0.25">
      <c r="I128" s="27" t="s">
        <v>902</v>
      </c>
      <c r="J128" s="27" t="s">
        <v>56</v>
      </c>
      <c r="K128" t="s">
        <v>3124</v>
      </c>
      <c r="L128" s="26">
        <v>158988</v>
      </c>
      <c r="M128" s="5"/>
      <c r="N128" s="5"/>
      <c r="O128" s="5"/>
      <c r="P128" s="5"/>
      <c r="Q128" s="5"/>
      <c r="R128" s="5">
        <v>158988</v>
      </c>
      <c r="Z128" s="4" t="s">
        <v>6491</v>
      </c>
      <c r="AA128" s="5"/>
      <c r="AB128" s="5"/>
      <c r="AC128" s="5">
        <v>290844</v>
      </c>
      <c r="AD128" s="5"/>
      <c r="AE128" s="5"/>
      <c r="AF128" s="5"/>
      <c r="AG128" s="5">
        <v>290844</v>
      </c>
    </row>
    <row r="129" spans="9:33" x14ac:dyDescent="0.25">
      <c r="I129" s="27" t="s">
        <v>902</v>
      </c>
      <c r="J129" s="27" t="s">
        <v>56</v>
      </c>
      <c r="K129" t="s">
        <v>3064</v>
      </c>
      <c r="L129" s="26"/>
      <c r="M129" s="5">
        <v>381449</v>
      </c>
      <c r="N129" s="5"/>
      <c r="O129" s="5"/>
      <c r="P129" s="5"/>
      <c r="Q129" s="5"/>
      <c r="R129" s="5">
        <v>381449</v>
      </c>
      <c r="Z129" s="4" t="s">
        <v>6492</v>
      </c>
      <c r="AA129" s="5"/>
      <c r="AB129" s="5"/>
      <c r="AC129" s="5">
        <v>258966</v>
      </c>
      <c r="AD129" s="5"/>
      <c r="AE129" s="5"/>
      <c r="AF129" s="5"/>
      <c r="AG129" s="5">
        <v>258966</v>
      </c>
    </row>
    <row r="130" spans="9:33" x14ac:dyDescent="0.25">
      <c r="I130" s="27" t="s">
        <v>902</v>
      </c>
      <c r="J130" s="27" t="s">
        <v>56</v>
      </c>
      <c r="K130" t="s">
        <v>6484</v>
      </c>
      <c r="L130" s="26"/>
      <c r="M130" s="5"/>
      <c r="N130" s="5"/>
      <c r="O130" s="5">
        <v>191240</v>
      </c>
      <c r="P130" s="5">
        <v>732982</v>
      </c>
      <c r="Q130" s="5">
        <v>546228</v>
      </c>
      <c r="R130" s="5">
        <v>1470450</v>
      </c>
      <c r="Z130" s="4" t="s">
        <v>6493</v>
      </c>
      <c r="AA130" s="5"/>
      <c r="AB130" s="5"/>
      <c r="AC130" s="5">
        <v>326283</v>
      </c>
      <c r="AD130" s="5"/>
      <c r="AE130" s="5"/>
      <c r="AF130" s="5"/>
      <c r="AG130" s="5">
        <v>326283</v>
      </c>
    </row>
    <row r="131" spans="9:33" x14ac:dyDescent="0.25">
      <c r="I131" s="27" t="s">
        <v>902</v>
      </c>
      <c r="J131" s="27" t="s">
        <v>56</v>
      </c>
      <c r="K131" t="s">
        <v>6485</v>
      </c>
      <c r="L131" s="26"/>
      <c r="M131" s="5"/>
      <c r="N131" s="5"/>
      <c r="O131" s="5">
        <v>758586</v>
      </c>
      <c r="P131" s="5"/>
      <c r="Q131" s="5"/>
      <c r="R131" s="5">
        <v>758586</v>
      </c>
      <c r="Z131" s="4" t="s">
        <v>6494</v>
      </c>
      <c r="AA131" s="5"/>
      <c r="AB131" s="5"/>
      <c r="AC131" s="5">
        <v>330474</v>
      </c>
      <c r="AD131" s="5"/>
      <c r="AE131" s="5"/>
      <c r="AF131" s="5"/>
      <c r="AG131" s="5">
        <v>330474</v>
      </c>
    </row>
    <row r="132" spans="9:33" x14ac:dyDescent="0.25">
      <c r="I132" s="27" t="s">
        <v>902</v>
      </c>
      <c r="J132" s="27" t="s">
        <v>56</v>
      </c>
      <c r="K132" t="s">
        <v>12097</v>
      </c>
      <c r="L132" s="26"/>
      <c r="M132" s="5"/>
      <c r="N132" s="5"/>
      <c r="O132" s="5"/>
      <c r="P132" s="5"/>
      <c r="Q132" s="5">
        <v>410168</v>
      </c>
      <c r="R132" s="5">
        <v>410168</v>
      </c>
      <c r="Z132" s="4" t="s">
        <v>6495</v>
      </c>
      <c r="AA132" s="5"/>
      <c r="AB132" s="5"/>
      <c r="AC132" s="5">
        <v>99548</v>
      </c>
      <c r="AD132" s="5"/>
      <c r="AE132" s="5"/>
      <c r="AF132" s="5"/>
      <c r="AG132" s="5">
        <v>99548</v>
      </c>
    </row>
    <row r="133" spans="9:33" x14ac:dyDescent="0.25">
      <c r="I133" s="27" t="s">
        <v>902</v>
      </c>
      <c r="J133" s="27" t="s">
        <v>56</v>
      </c>
      <c r="K133" t="s">
        <v>3129</v>
      </c>
      <c r="L133" s="26">
        <v>337676</v>
      </c>
      <c r="M133" s="5"/>
      <c r="N133" s="5"/>
      <c r="O133" s="5"/>
      <c r="P133" s="5"/>
      <c r="Q133" s="5"/>
      <c r="R133" s="5">
        <v>337676</v>
      </c>
      <c r="Z133" s="4" t="s">
        <v>6068</v>
      </c>
      <c r="AA133" s="5"/>
      <c r="AB133" s="5"/>
      <c r="AC133" s="5">
        <v>324479</v>
      </c>
      <c r="AD133" s="5"/>
      <c r="AE133" s="5"/>
      <c r="AF133" s="5"/>
      <c r="AG133" s="5">
        <v>324479</v>
      </c>
    </row>
    <row r="134" spans="9:33" x14ac:dyDescent="0.25">
      <c r="I134" s="27" t="s">
        <v>902</v>
      </c>
      <c r="J134" s="27" t="s">
        <v>56</v>
      </c>
      <c r="K134" t="s">
        <v>4725</v>
      </c>
      <c r="L134" s="26"/>
      <c r="M134" s="5">
        <v>611355</v>
      </c>
      <c r="N134" s="5"/>
      <c r="O134" s="5"/>
      <c r="P134" s="5"/>
      <c r="Q134" s="5"/>
      <c r="R134" s="5">
        <v>611355</v>
      </c>
      <c r="Z134" s="4" t="s">
        <v>6496</v>
      </c>
      <c r="AA134" s="5"/>
      <c r="AB134" s="5"/>
      <c r="AC134" s="5">
        <v>139446</v>
      </c>
      <c r="AD134" s="5"/>
      <c r="AE134" s="5"/>
      <c r="AF134" s="5"/>
      <c r="AG134" s="5">
        <v>139446</v>
      </c>
    </row>
    <row r="135" spans="9:33" x14ac:dyDescent="0.25">
      <c r="I135" s="27" t="s">
        <v>902</v>
      </c>
      <c r="J135" s="27" t="s">
        <v>56</v>
      </c>
      <c r="K135" t="s">
        <v>6486</v>
      </c>
      <c r="L135" s="26"/>
      <c r="M135" s="5"/>
      <c r="N135" s="5">
        <v>1185761</v>
      </c>
      <c r="O135" s="5">
        <v>1147442</v>
      </c>
      <c r="P135" s="5">
        <v>1027077</v>
      </c>
      <c r="Q135" s="5"/>
      <c r="R135" s="5">
        <v>3360280</v>
      </c>
      <c r="Z135" s="4" t="s">
        <v>6497</v>
      </c>
      <c r="AA135" s="5"/>
      <c r="AB135" s="5"/>
      <c r="AC135" s="5">
        <v>342639</v>
      </c>
      <c r="AD135" s="5"/>
      <c r="AE135" s="5"/>
      <c r="AF135" s="5"/>
      <c r="AG135" s="5">
        <v>342639</v>
      </c>
    </row>
    <row r="136" spans="9:33" x14ac:dyDescent="0.25">
      <c r="I136" s="27" t="s">
        <v>902</v>
      </c>
      <c r="J136" s="27" t="s">
        <v>56</v>
      </c>
      <c r="K136" t="s">
        <v>2657</v>
      </c>
      <c r="L136" s="26">
        <v>117156</v>
      </c>
      <c r="M136" s="5">
        <v>117096</v>
      </c>
      <c r="N136" s="5"/>
      <c r="O136" s="5"/>
      <c r="P136" s="5"/>
      <c r="Q136" s="5"/>
      <c r="R136" s="5">
        <v>234252</v>
      </c>
      <c r="Z136" s="4" t="s">
        <v>6498</v>
      </c>
      <c r="AA136" s="5"/>
      <c r="AB136" s="5"/>
      <c r="AC136" s="5">
        <v>179160</v>
      </c>
      <c r="AD136" s="5"/>
      <c r="AE136" s="5"/>
      <c r="AF136" s="5"/>
      <c r="AG136" s="5">
        <v>179160</v>
      </c>
    </row>
    <row r="137" spans="9:33" x14ac:dyDescent="0.25">
      <c r="I137" s="27" t="s">
        <v>902</v>
      </c>
      <c r="J137" s="27" t="s">
        <v>56</v>
      </c>
      <c r="K137" t="s">
        <v>4726</v>
      </c>
      <c r="L137" s="26"/>
      <c r="M137" s="5">
        <v>119118</v>
      </c>
      <c r="N137" s="5"/>
      <c r="O137" s="5"/>
      <c r="P137" s="5"/>
      <c r="Q137" s="5"/>
      <c r="R137" s="5">
        <v>119118</v>
      </c>
      <c r="Z137" s="4" t="s">
        <v>9534</v>
      </c>
      <c r="AA137" s="5"/>
      <c r="AB137" s="5"/>
      <c r="AC137" s="5">
        <v>131475</v>
      </c>
      <c r="AD137" s="5"/>
      <c r="AE137" s="5"/>
      <c r="AF137" s="5"/>
      <c r="AG137" s="5">
        <v>131475</v>
      </c>
    </row>
    <row r="138" spans="9:33" x14ac:dyDescent="0.25">
      <c r="I138" s="27" t="s">
        <v>902</v>
      </c>
      <c r="J138" s="27" t="s">
        <v>56</v>
      </c>
      <c r="K138" t="s">
        <v>6487</v>
      </c>
      <c r="L138" s="26"/>
      <c r="M138" s="5"/>
      <c r="N138" s="5">
        <v>2790514</v>
      </c>
      <c r="O138" s="5"/>
      <c r="P138" s="5"/>
      <c r="Q138" s="5"/>
      <c r="R138" s="5">
        <v>2790514</v>
      </c>
      <c r="Z138" s="4" t="s">
        <v>6500</v>
      </c>
      <c r="AA138" s="5"/>
      <c r="AB138" s="5"/>
      <c r="AC138" s="5"/>
      <c r="AD138" s="5">
        <v>362560</v>
      </c>
      <c r="AE138" s="5"/>
      <c r="AF138" s="5"/>
      <c r="AG138" s="5">
        <v>362560</v>
      </c>
    </row>
    <row r="139" spans="9:33" x14ac:dyDescent="0.25">
      <c r="I139" s="27" t="s">
        <v>902</v>
      </c>
      <c r="J139" s="27" t="s">
        <v>56</v>
      </c>
      <c r="K139" t="s">
        <v>2908</v>
      </c>
      <c r="L139" s="26"/>
      <c r="M139" s="5">
        <v>670902</v>
      </c>
      <c r="N139" s="5"/>
      <c r="O139" s="5"/>
      <c r="P139" s="5"/>
      <c r="Q139" s="5"/>
      <c r="R139" s="5">
        <v>670902</v>
      </c>
      <c r="Z139" s="4" t="s">
        <v>6059</v>
      </c>
      <c r="AA139" s="5"/>
      <c r="AB139" s="5"/>
      <c r="AC139" s="5">
        <v>119508</v>
      </c>
      <c r="AD139" s="5"/>
      <c r="AE139" s="5"/>
      <c r="AF139" s="5"/>
      <c r="AG139" s="5">
        <v>119508</v>
      </c>
    </row>
    <row r="140" spans="9:33" x14ac:dyDescent="0.25">
      <c r="I140" s="27" t="s">
        <v>902</v>
      </c>
      <c r="J140" s="27" t="s">
        <v>56</v>
      </c>
      <c r="K140" t="s">
        <v>4727</v>
      </c>
      <c r="L140" s="26"/>
      <c r="M140" s="5">
        <v>712540</v>
      </c>
      <c r="N140" s="5"/>
      <c r="O140" s="5"/>
      <c r="P140" s="5"/>
      <c r="Q140" s="5"/>
      <c r="R140" s="5">
        <v>712540</v>
      </c>
      <c r="Z140" s="4" t="s">
        <v>6501</v>
      </c>
      <c r="AA140" s="5"/>
      <c r="AB140" s="5"/>
      <c r="AC140" s="5">
        <v>324710</v>
      </c>
      <c r="AD140" s="5"/>
      <c r="AE140" s="5"/>
      <c r="AF140" s="5"/>
      <c r="AG140" s="5">
        <v>324710</v>
      </c>
    </row>
    <row r="141" spans="9:33" x14ac:dyDescent="0.25">
      <c r="I141" s="27" t="s">
        <v>902</v>
      </c>
      <c r="J141" s="27" t="s">
        <v>56</v>
      </c>
      <c r="K141" t="s">
        <v>6488</v>
      </c>
      <c r="L141" s="26"/>
      <c r="M141" s="5"/>
      <c r="N141" s="5">
        <v>211161</v>
      </c>
      <c r="O141" s="5"/>
      <c r="P141" s="5"/>
      <c r="Q141" s="5"/>
      <c r="R141" s="5">
        <v>211161</v>
      </c>
      <c r="Z141" s="4" t="s">
        <v>6502</v>
      </c>
      <c r="AA141" s="5"/>
      <c r="AB141" s="5"/>
      <c r="AC141" s="5"/>
      <c r="AD141" s="5">
        <v>119962</v>
      </c>
      <c r="AE141" s="5"/>
      <c r="AF141" s="5"/>
      <c r="AG141" s="5">
        <v>119962</v>
      </c>
    </row>
    <row r="142" spans="9:33" x14ac:dyDescent="0.25">
      <c r="I142" s="27" t="s">
        <v>902</v>
      </c>
      <c r="J142" s="27" t="s">
        <v>56</v>
      </c>
      <c r="K142" t="s">
        <v>2894</v>
      </c>
      <c r="L142" s="26"/>
      <c r="M142" s="5">
        <v>119049</v>
      </c>
      <c r="N142" s="5"/>
      <c r="O142" s="5"/>
      <c r="P142" s="5"/>
      <c r="Q142" s="5"/>
      <c r="R142" s="5">
        <v>119049</v>
      </c>
      <c r="Z142" s="4" t="s">
        <v>9535</v>
      </c>
      <c r="AA142" s="5"/>
      <c r="AB142" s="5"/>
      <c r="AC142" s="5">
        <v>131745</v>
      </c>
      <c r="AD142" s="5"/>
      <c r="AE142" s="5"/>
      <c r="AF142" s="5"/>
      <c r="AG142" s="5">
        <v>131745</v>
      </c>
    </row>
    <row r="143" spans="9:33" x14ac:dyDescent="0.25">
      <c r="I143" s="27" t="s">
        <v>902</v>
      </c>
      <c r="J143" s="27" t="s">
        <v>56</v>
      </c>
      <c r="K143" t="s">
        <v>6489</v>
      </c>
      <c r="L143" s="26"/>
      <c r="M143" s="5"/>
      <c r="N143" s="5">
        <v>119525</v>
      </c>
      <c r="O143" s="5"/>
      <c r="P143" s="5"/>
      <c r="Q143" s="5"/>
      <c r="R143" s="5">
        <v>119525</v>
      </c>
      <c r="Z143" s="4" t="s">
        <v>6504</v>
      </c>
      <c r="AA143" s="5"/>
      <c r="AB143" s="5"/>
      <c r="AC143" s="5">
        <v>119526</v>
      </c>
      <c r="AD143" s="5"/>
      <c r="AE143" s="5"/>
      <c r="AF143" s="5"/>
      <c r="AG143" s="5">
        <v>119526</v>
      </c>
    </row>
    <row r="144" spans="9:33" x14ac:dyDescent="0.25">
      <c r="I144" s="27" t="s">
        <v>902</v>
      </c>
      <c r="J144" s="27" t="s">
        <v>56</v>
      </c>
      <c r="K144" t="s">
        <v>4728</v>
      </c>
      <c r="L144" s="26"/>
      <c r="M144" s="5">
        <v>150000</v>
      </c>
      <c r="N144" s="5">
        <v>243703</v>
      </c>
      <c r="O144" s="5">
        <v>591846</v>
      </c>
      <c r="P144" s="5"/>
      <c r="Q144" s="5">
        <v>162985</v>
      </c>
      <c r="R144" s="5">
        <v>1148534</v>
      </c>
      <c r="Z144" s="4" t="s">
        <v>10248</v>
      </c>
      <c r="AA144" s="5"/>
      <c r="AB144" s="5"/>
      <c r="AC144" s="5"/>
      <c r="AD144" s="5"/>
      <c r="AE144" s="5">
        <v>362560</v>
      </c>
      <c r="AF144" s="5"/>
      <c r="AG144" s="5">
        <v>362560</v>
      </c>
    </row>
    <row r="145" spans="9:33" x14ac:dyDescent="0.25">
      <c r="I145" s="27" t="s">
        <v>902</v>
      </c>
      <c r="J145" s="27" t="s">
        <v>56</v>
      </c>
      <c r="K145" t="s">
        <v>4729</v>
      </c>
      <c r="L145" s="26"/>
      <c r="M145" s="5">
        <v>134999</v>
      </c>
      <c r="N145" s="5"/>
      <c r="O145" s="5"/>
      <c r="P145" s="5"/>
      <c r="Q145" s="5"/>
      <c r="R145" s="5">
        <v>134999</v>
      </c>
      <c r="Z145" s="4" t="s">
        <v>6505</v>
      </c>
      <c r="AA145" s="5"/>
      <c r="AB145" s="5"/>
      <c r="AC145" s="5">
        <v>191240</v>
      </c>
      <c r="AD145" s="5"/>
      <c r="AE145" s="5"/>
      <c r="AF145" s="5"/>
      <c r="AG145" s="5">
        <v>191240</v>
      </c>
    </row>
    <row r="146" spans="9:33" x14ac:dyDescent="0.25">
      <c r="I146" s="27" t="s">
        <v>902</v>
      </c>
      <c r="J146" s="27" t="s">
        <v>56</v>
      </c>
      <c r="K146" t="s">
        <v>6490</v>
      </c>
      <c r="L146" s="26"/>
      <c r="M146" s="5"/>
      <c r="N146" s="5">
        <v>210890</v>
      </c>
      <c r="O146" s="5"/>
      <c r="P146" s="5"/>
      <c r="Q146" s="5"/>
      <c r="R146" s="5">
        <v>210890</v>
      </c>
      <c r="Z146" s="4" t="s">
        <v>10249</v>
      </c>
      <c r="AA146" s="5"/>
      <c r="AB146" s="5"/>
      <c r="AC146" s="5"/>
      <c r="AD146" s="5">
        <v>482725</v>
      </c>
      <c r="AE146" s="5"/>
      <c r="AF146" s="5"/>
      <c r="AG146" s="5">
        <v>482725</v>
      </c>
    </row>
    <row r="147" spans="9:33" x14ac:dyDescent="0.25">
      <c r="I147" s="27" t="s">
        <v>902</v>
      </c>
      <c r="J147" s="27" t="s">
        <v>56</v>
      </c>
      <c r="K147" t="s">
        <v>6491</v>
      </c>
      <c r="L147" s="26"/>
      <c r="M147" s="5"/>
      <c r="N147" s="5"/>
      <c r="O147" s="5">
        <v>290844</v>
      </c>
      <c r="P147" s="5"/>
      <c r="Q147" s="5"/>
      <c r="R147" s="5">
        <v>290844</v>
      </c>
      <c r="Z147" s="4" t="s">
        <v>6506</v>
      </c>
      <c r="AA147" s="5"/>
      <c r="AB147" s="5"/>
      <c r="AC147" s="5"/>
      <c r="AD147" s="5">
        <v>553800</v>
      </c>
      <c r="AE147" s="5"/>
      <c r="AF147" s="5"/>
      <c r="AG147" s="5">
        <v>553800</v>
      </c>
    </row>
    <row r="148" spans="9:33" x14ac:dyDescent="0.25">
      <c r="I148" s="27" t="s">
        <v>902</v>
      </c>
      <c r="J148" s="27" t="s">
        <v>56</v>
      </c>
      <c r="K148" t="s">
        <v>6492</v>
      </c>
      <c r="L148" s="26"/>
      <c r="M148" s="5"/>
      <c r="N148" s="5">
        <v>258966</v>
      </c>
      <c r="O148" s="5"/>
      <c r="P148" s="5"/>
      <c r="Q148" s="5"/>
      <c r="R148" s="5">
        <v>258966</v>
      </c>
      <c r="Z148" s="4" t="s">
        <v>6507</v>
      </c>
      <c r="AA148" s="5"/>
      <c r="AB148" s="5"/>
      <c r="AC148" s="5"/>
      <c r="AD148" s="5">
        <v>603200</v>
      </c>
      <c r="AE148" s="5"/>
      <c r="AF148" s="5"/>
      <c r="AG148" s="5">
        <v>603200</v>
      </c>
    </row>
    <row r="149" spans="9:33" x14ac:dyDescent="0.25">
      <c r="I149" s="27" t="s">
        <v>902</v>
      </c>
      <c r="J149" s="27" t="s">
        <v>56</v>
      </c>
      <c r="K149" t="s">
        <v>6493</v>
      </c>
      <c r="L149" s="26"/>
      <c r="M149" s="5"/>
      <c r="N149" s="5">
        <v>388368</v>
      </c>
      <c r="O149" s="5">
        <v>265268</v>
      </c>
      <c r="P149" s="5">
        <v>330657</v>
      </c>
      <c r="Q149" s="5">
        <v>166504</v>
      </c>
      <c r="R149" s="5">
        <v>1150797</v>
      </c>
      <c r="Z149" s="4" t="s">
        <v>6508</v>
      </c>
      <c r="AA149" s="5"/>
      <c r="AB149" s="5"/>
      <c r="AC149" s="5">
        <v>237058</v>
      </c>
      <c r="AD149" s="5"/>
      <c r="AE149" s="5"/>
      <c r="AF149" s="5"/>
      <c r="AG149" s="5">
        <v>237058</v>
      </c>
    </row>
    <row r="150" spans="9:33" x14ac:dyDescent="0.25">
      <c r="I150" s="27" t="s">
        <v>902</v>
      </c>
      <c r="J150" s="27" t="s">
        <v>56</v>
      </c>
      <c r="K150" t="s">
        <v>6494</v>
      </c>
      <c r="L150" s="26"/>
      <c r="M150" s="5"/>
      <c r="N150" s="5">
        <v>495817</v>
      </c>
      <c r="O150" s="5"/>
      <c r="P150" s="5"/>
      <c r="Q150" s="5"/>
      <c r="R150" s="5">
        <v>495817</v>
      </c>
      <c r="Z150" s="4" t="s">
        <v>6509</v>
      </c>
      <c r="AA150" s="5"/>
      <c r="AB150" s="5"/>
      <c r="AC150" s="5"/>
      <c r="AD150" s="5">
        <v>185264</v>
      </c>
      <c r="AE150" s="5"/>
      <c r="AF150" s="5"/>
      <c r="AG150" s="5">
        <v>185264</v>
      </c>
    </row>
    <row r="151" spans="9:33" x14ac:dyDescent="0.25">
      <c r="I151" s="27" t="s">
        <v>902</v>
      </c>
      <c r="J151" s="27" t="s">
        <v>56</v>
      </c>
      <c r="K151" t="s">
        <v>6495</v>
      </c>
      <c r="L151" s="26"/>
      <c r="M151" s="5"/>
      <c r="N151" s="5">
        <v>99548</v>
      </c>
      <c r="O151" s="5">
        <v>287909</v>
      </c>
      <c r="P151" s="5"/>
      <c r="Q151" s="5"/>
      <c r="R151" s="5">
        <v>387457</v>
      </c>
      <c r="Z151" s="4" t="s">
        <v>9503</v>
      </c>
      <c r="AA151" s="5"/>
      <c r="AB151" s="5"/>
      <c r="AC151" s="5"/>
      <c r="AD151" s="5">
        <v>779753</v>
      </c>
      <c r="AE151" s="5"/>
      <c r="AF151" s="5"/>
      <c r="AG151" s="5">
        <v>779753</v>
      </c>
    </row>
    <row r="152" spans="9:33" x14ac:dyDescent="0.25">
      <c r="I152" s="27" t="s">
        <v>902</v>
      </c>
      <c r="J152" s="27" t="s">
        <v>56</v>
      </c>
      <c r="K152" t="s">
        <v>6068</v>
      </c>
      <c r="L152" s="26"/>
      <c r="M152" s="5"/>
      <c r="N152" s="5">
        <v>324479</v>
      </c>
      <c r="O152" s="5"/>
      <c r="P152" s="5"/>
      <c r="Q152" s="5"/>
      <c r="R152" s="5">
        <v>324479</v>
      </c>
      <c r="Z152" s="4" t="s">
        <v>6510</v>
      </c>
      <c r="AA152" s="5"/>
      <c r="AB152" s="5"/>
      <c r="AC152" s="5"/>
      <c r="AD152" s="5">
        <v>143430</v>
      </c>
      <c r="AE152" s="5"/>
      <c r="AF152" s="5"/>
      <c r="AG152" s="5">
        <v>143430</v>
      </c>
    </row>
    <row r="153" spans="9:33" x14ac:dyDescent="0.25">
      <c r="I153" s="27" t="s">
        <v>902</v>
      </c>
      <c r="J153" s="27" t="s">
        <v>56</v>
      </c>
      <c r="K153" t="s">
        <v>6496</v>
      </c>
      <c r="L153" s="26"/>
      <c r="M153" s="5"/>
      <c r="N153" s="5">
        <v>139446</v>
      </c>
      <c r="O153" s="5"/>
      <c r="P153" s="5"/>
      <c r="Q153" s="5"/>
      <c r="R153" s="5">
        <v>139446</v>
      </c>
      <c r="Z153" s="4" t="s">
        <v>6511</v>
      </c>
      <c r="AA153" s="5"/>
      <c r="AB153" s="5"/>
      <c r="AC153" s="5"/>
      <c r="AD153" s="5">
        <v>191237</v>
      </c>
      <c r="AE153" s="5"/>
      <c r="AF153" s="5"/>
      <c r="AG153" s="5">
        <v>191237</v>
      </c>
    </row>
    <row r="154" spans="9:33" x14ac:dyDescent="0.25">
      <c r="I154" s="27" t="s">
        <v>902</v>
      </c>
      <c r="J154" s="27" t="s">
        <v>56</v>
      </c>
      <c r="K154" t="s">
        <v>6497</v>
      </c>
      <c r="L154" s="26"/>
      <c r="M154" s="5"/>
      <c r="N154" s="5">
        <v>342639</v>
      </c>
      <c r="O154" s="5"/>
      <c r="P154" s="5"/>
      <c r="Q154" s="5"/>
      <c r="R154" s="5">
        <v>342639</v>
      </c>
      <c r="Z154" s="4" t="s">
        <v>6512</v>
      </c>
      <c r="AA154" s="5"/>
      <c r="AB154" s="5"/>
      <c r="AC154" s="5"/>
      <c r="AD154" s="5">
        <v>211512</v>
      </c>
      <c r="AE154" s="5"/>
      <c r="AF154" s="5"/>
      <c r="AG154" s="5">
        <v>211512</v>
      </c>
    </row>
    <row r="155" spans="9:33" x14ac:dyDescent="0.25">
      <c r="I155" s="27" t="s">
        <v>902</v>
      </c>
      <c r="J155" s="27" t="s">
        <v>56</v>
      </c>
      <c r="K155" t="s">
        <v>6498</v>
      </c>
      <c r="L155" s="26"/>
      <c r="M155" s="5"/>
      <c r="N155" s="5">
        <v>165343</v>
      </c>
      <c r="O155" s="5">
        <v>13945</v>
      </c>
      <c r="P155" s="5"/>
      <c r="Q155" s="5"/>
      <c r="R155" s="5">
        <v>179288</v>
      </c>
      <c r="Z155" s="4" t="s">
        <v>6513</v>
      </c>
      <c r="AA155" s="5"/>
      <c r="AB155" s="5"/>
      <c r="AC155" s="5"/>
      <c r="AD155" s="5">
        <v>553799</v>
      </c>
      <c r="AE155" s="5"/>
      <c r="AF155" s="5"/>
      <c r="AG155" s="5">
        <v>553799</v>
      </c>
    </row>
    <row r="156" spans="9:33" x14ac:dyDescent="0.25">
      <c r="I156" s="27" t="s">
        <v>902</v>
      </c>
      <c r="J156" s="27" t="s">
        <v>56</v>
      </c>
      <c r="K156" t="s">
        <v>6499</v>
      </c>
      <c r="L156" s="26"/>
      <c r="M156" s="5"/>
      <c r="N156" s="5">
        <v>131475</v>
      </c>
      <c r="O156" s="5"/>
      <c r="P156" s="5">
        <v>133318</v>
      </c>
      <c r="Q156" s="5"/>
      <c r="R156" s="5">
        <v>264793</v>
      </c>
      <c r="Z156" s="4" t="s">
        <v>11860</v>
      </c>
      <c r="AA156" s="5"/>
      <c r="AB156" s="5"/>
      <c r="AC156" s="5"/>
      <c r="AD156" s="5"/>
      <c r="AE156" s="5">
        <v>563783</v>
      </c>
      <c r="AF156" s="5"/>
      <c r="AG156" s="5">
        <v>563783</v>
      </c>
    </row>
    <row r="157" spans="9:33" x14ac:dyDescent="0.25">
      <c r="I157" s="27" t="s">
        <v>902</v>
      </c>
      <c r="J157" s="27" t="s">
        <v>56</v>
      </c>
      <c r="K157" t="s">
        <v>6500</v>
      </c>
      <c r="L157" s="26"/>
      <c r="M157" s="5"/>
      <c r="N157" s="5"/>
      <c r="O157" s="5">
        <v>362560</v>
      </c>
      <c r="P157" s="5"/>
      <c r="Q157" s="5"/>
      <c r="R157" s="5">
        <v>362560</v>
      </c>
      <c r="Z157" s="4" t="s">
        <v>10243</v>
      </c>
      <c r="AA157" s="5"/>
      <c r="AB157" s="5"/>
      <c r="AC157" s="5"/>
      <c r="AD157" s="5"/>
      <c r="AE157" s="5">
        <v>140421</v>
      </c>
      <c r="AF157" s="5"/>
      <c r="AG157" s="5">
        <v>140421</v>
      </c>
    </row>
    <row r="158" spans="9:33" x14ac:dyDescent="0.25">
      <c r="I158" s="27" t="s">
        <v>902</v>
      </c>
      <c r="J158" s="27" t="s">
        <v>56</v>
      </c>
      <c r="K158" t="s">
        <v>6059</v>
      </c>
      <c r="L158" s="26"/>
      <c r="M158" s="5"/>
      <c r="N158" s="5">
        <v>119508</v>
      </c>
      <c r="O158" s="5"/>
      <c r="P158" s="5"/>
      <c r="Q158" s="5"/>
      <c r="R158" s="5">
        <v>119508</v>
      </c>
      <c r="Z158" s="4" t="s">
        <v>10240</v>
      </c>
      <c r="AA158" s="5"/>
      <c r="AB158" s="5"/>
      <c r="AC158" s="5"/>
      <c r="AD158" s="5"/>
      <c r="AE158" s="5">
        <v>750028</v>
      </c>
      <c r="AF158" s="5"/>
      <c r="AG158" s="5">
        <v>750028</v>
      </c>
    </row>
    <row r="159" spans="9:33" x14ac:dyDescent="0.25">
      <c r="I159" s="27" t="s">
        <v>902</v>
      </c>
      <c r="J159" s="27" t="s">
        <v>56</v>
      </c>
      <c r="K159" t="s">
        <v>6501</v>
      </c>
      <c r="L159" s="26"/>
      <c r="M159" s="5"/>
      <c r="N159" s="5">
        <v>324710</v>
      </c>
      <c r="O159" s="5"/>
      <c r="P159" s="5"/>
      <c r="Q159" s="5"/>
      <c r="R159" s="5">
        <v>324710</v>
      </c>
      <c r="Z159" s="4" t="s">
        <v>6514</v>
      </c>
      <c r="AA159" s="5"/>
      <c r="AB159" s="5"/>
      <c r="AC159" s="5"/>
      <c r="AD159" s="5">
        <v>199672</v>
      </c>
      <c r="AE159" s="5"/>
      <c r="AF159" s="5"/>
      <c r="AG159" s="5">
        <v>199672</v>
      </c>
    </row>
    <row r="160" spans="9:33" x14ac:dyDescent="0.25">
      <c r="I160" s="27" t="s">
        <v>902</v>
      </c>
      <c r="J160" s="27" t="s">
        <v>56</v>
      </c>
      <c r="K160" t="s">
        <v>6502</v>
      </c>
      <c r="L160" s="26"/>
      <c r="M160" s="5"/>
      <c r="N160" s="5"/>
      <c r="O160" s="5">
        <v>119962</v>
      </c>
      <c r="P160" s="5"/>
      <c r="Q160" s="5"/>
      <c r="R160" s="5">
        <v>119962</v>
      </c>
      <c r="Z160" s="4" t="s">
        <v>9502</v>
      </c>
      <c r="AA160" s="5"/>
      <c r="AB160" s="5"/>
      <c r="AC160" s="5"/>
      <c r="AD160" s="5">
        <v>199672</v>
      </c>
      <c r="AE160" s="5"/>
      <c r="AF160" s="5"/>
      <c r="AG160" s="5">
        <v>199672</v>
      </c>
    </row>
    <row r="161" spans="9:33" x14ac:dyDescent="0.25">
      <c r="I161" s="27" t="s">
        <v>902</v>
      </c>
      <c r="J161" s="27" t="s">
        <v>56</v>
      </c>
      <c r="K161" t="s">
        <v>6503</v>
      </c>
      <c r="L161" s="26"/>
      <c r="M161" s="5"/>
      <c r="N161" s="5">
        <v>131745</v>
      </c>
      <c r="O161" s="5"/>
      <c r="P161" s="5">
        <v>133048</v>
      </c>
      <c r="Q161" s="5"/>
      <c r="R161" s="5">
        <v>264793</v>
      </c>
      <c r="Z161" s="4" t="s">
        <v>12098</v>
      </c>
      <c r="AA161" s="5"/>
      <c r="AB161" s="5"/>
      <c r="AC161" s="5"/>
      <c r="AD161" s="5"/>
      <c r="AE161" s="5"/>
      <c r="AF161" s="5">
        <v>396766</v>
      </c>
      <c r="AG161" s="5">
        <v>396766</v>
      </c>
    </row>
    <row r="162" spans="9:33" x14ac:dyDescent="0.25">
      <c r="I162" s="27" t="s">
        <v>902</v>
      </c>
      <c r="J162" s="27" t="s">
        <v>56</v>
      </c>
      <c r="K162" t="s">
        <v>6504</v>
      </c>
      <c r="L162" s="26"/>
      <c r="M162" s="5"/>
      <c r="N162" s="5">
        <v>119526</v>
      </c>
      <c r="O162" s="5"/>
      <c r="P162" s="5"/>
      <c r="Q162" s="5"/>
      <c r="R162" s="5">
        <v>119526</v>
      </c>
      <c r="Z162" s="4" t="s">
        <v>10244</v>
      </c>
      <c r="AA162" s="5"/>
      <c r="AB162" s="5"/>
      <c r="AC162" s="5"/>
      <c r="AD162" s="5"/>
      <c r="AE162" s="5">
        <v>1161817</v>
      </c>
      <c r="AF162" s="5"/>
      <c r="AG162" s="5">
        <v>1161817</v>
      </c>
    </row>
    <row r="163" spans="9:33" x14ac:dyDescent="0.25">
      <c r="I163" s="27" t="s">
        <v>902</v>
      </c>
      <c r="J163" s="27" t="s">
        <v>56</v>
      </c>
      <c r="K163" t="s">
        <v>10248</v>
      </c>
      <c r="L163" s="26"/>
      <c r="M163" s="5"/>
      <c r="N163" s="5"/>
      <c r="O163" s="5"/>
      <c r="P163" s="5"/>
      <c r="Q163" s="5">
        <v>365094</v>
      </c>
      <c r="R163" s="5">
        <v>365094</v>
      </c>
      <c r="Z163" s="4" t="s">
        <v>10565</v>
      </c>
      <c r="AA163" s="5"/>
      <c r="AB163" s="5"/>
      <c r="AC163" s="5"/>
      <c r="AD163" s="5"/>
      <c r="AE163" s="5">
        <v>121579</v>
      </c>
      <c r="AF163" s="5"/>
      <c r="AG163" s="5">
        <v>121579</v>
      </c>
    </row>
    <row r="164" spans="9:33" x14ac:dyDescent="0.25">
      <c r="I164" s="27" t="s">
        <v>902</v>
      </c>
      <c r="J164" s="27" t="s">
        <v>56</v>
      </c>
      <c r="K164" t="s">
        <v>6505</v>
      </c>
      <c r="L164" s="26"/>
      <c r="M164" s="5"/>
      <c r="N164" s="5">
        <v>70621</v>
      </c>
      <c r="O164" s="5">
        <v>120619</v>
      </c>
      <c r="P164" s="5"/>
      <c r="Q164" s="5"/>
      <c r="R164" s="5">
        <v>191240</v>
      </c>
      <c r="Z164" s="4" t="s">
        <v>10566</v>
      </c>
      <c r="AA164" s="5"/>
      <c r="AB164" s="5"/>
      <c r="AC164" s="5"/>
      <c r="AD164" s="5"/>
      <c r="AE164" s="5">
        <v>270000</v>
      </c>
      <c r="AF164" s="5"/>
      <c r="AG164" s="5">
        <v>270000</v>
      </c>
    </row>
    <row r="165" spans="9:33" x14ac:dyDescent="0.25">
      <c r="I165" s="27" t="s">
        <v>902</v>
      </c>
      <c r="J165" s="27" t="s">
        <v>56</v>
      </c>
      <c r="K165" t="s">
        <v>10249</v>
      </c>
      <c r="L165" s="26"/>
      <c r="M165" s="5"/>
      <c r="N165" s="5"/>
      <c r="O165" s="5"/>
      <c r="P165" s="5"/>
      <c r="Q165" s="5">
        <v>482725</v>
      </c>
      <c r="R165" s="5">
        <v>482725</v>
      </c>
      <c r="Z165" s="4" t="s">
        <v>12099</v>
      </c>
      <c r="AA165" s="5"/>
      <c r="AB165" s="5"/>
      <c r="AC165" s="5"/>
      <c r="AD165" s="5"/>
      <c r="AE165" s="5"/>
      <c r="AF165" s="5">
        <v>651126</v>
      </c>
      <c r="AG165" s="5">
        <v>651126</v>
      </c>
    </row>
    <row r="166" spans="9:33" x14ac:dyDescent="0.25">
      <c r="I166" s="27" t="s">
        <v>902</v>
      </c>
      <c r="J166" s="27" t="s">
        <v>56</v>
      </c>
      <c r="K166" t="s">
        <v>6506</v>
      </c>
      <c r="L166" s="26"/>
      <c r="M166" s="5"/>
      <c r="N166" s="5"/>
      <c r="O166" s="5">
        <v>553800</v>
      </c>
      <c r="P166" s="5"/>
      <c r="Q166" s="5"/>
      <c r="R166" s="5">
        <v>553800</v>
      </c>
      <c r="Z166" s="4" t="s">
        <v>10247</v>
      </c>
      <c r="AA166" s="5"/>
      <c r="AB166" s="5"/>
      <c r="AC166" s="5"/>
      <c r="AD166" s="5"/>
      <c r="AE166" s="5">
        <v>149200</v>
      </c>
      <c r="AF166" s="5"/>
      <c r="AG166" s="5">
        <v>149200</v>
      </c>
    </row>
    <row r="167" spans="9:33" x14ac:dyDescent="0.25">
      <c r="I167" s="27" t="s">
        <v>902</v>
      </c>
      <c r="J167" s="27" t="s">
        <v>56</v>
      </c>
      <c r="K167" t="s">
        <v>6507</v>
      </c>
      <c r="L167" s="26"/>
      <c r="M167" s="5"/>
      <c r="N167" s="5"/>
      <c r="O167" s="5">
        <v>603200</v>
      </c>
      <c r="P167" s="5"/>
      <c r="Q167" s="5"/>
      <c r="R167" s="5">
        <v>603200</v>
      </c>
      <c r="Z167" s="4" t="s">
        <v>12100</v>
      </c>
      <c r="AA167" s="5"/>
      <c r="AB167" s="5"/>
      <c r="AC167" s="5"/>
      <c r="AD167" s="5"/>
      <c r="AE167" s="5"/>
      <c r="AF167" s="5">
        <v>263969</v>
      </c>
      <c r="AG167" s="5">
        <v>263969</v>
      </c>
    </row>
    <row r="168" spans="9:33" x14ac:dyDescent="0.25">
      <c r="I168" s="27" t="s">
        <v>902</v>
      </c>
      <c r="J168" s="27" t="s">
        <v>56</v>
      </c>
      <c r="K168" t="s">
        <v>6508</v>
      </c>
      <c r="L168" s="26"/>
      <c r="M168" s="5"/>
      <c r="N168" s="5">
        <v>237058</v>
      </c>
      <c r="O168" s="5"/>
      <c r="P168" s="5"/>
      <c r="Q168" s="5"/>
      <c r="R168" s="5">
        <v>237058</v>
      </c>
      <c r="Z168" s="4" t="s">
        <v>10237</v>
      </c>
      <c r="AA168" s="5"/>
      <c r="AB168" s="5"/>
      <c r="AC168" s="5"/>
      <c r="AD168" s="5"/>
      <c r="AE168" s="5">
        <v>798749</v>
      </c>
      <c r="AF168" s="5"/>
      <c r="AG168" s="5">
        <v>798749</v>
      </c>
    </row>
    <row r="169" spans="9:33" x14ac:dyDescent="0.25">
      <c r="I169" s="27" t="s">
        <v>902</v>
      </c>
      <c r="J169" s="27" t="s">
        <v>56</v>
      </c>
      <c r="K169" t="s">
        <v>6509</v>
      </c>
      <c r="L169" s="26"/>
      <c r="M169" s="5"/>
      <c r="N169" s="5"/>
      <c r="O169" s="5">
        <v>331895</v>
      </c>
      <c r="P169" s="5"/>
      <c r="Q169" s="5"/>
      <c r="R169" s="5">
        <v>331895</v>
      </c>
      <c r="Z169" s="4" t="s">
        <v>12101</v>
      </c>
      <c r="AA169" s="5"/>
      <c r="AB169" s="5"/>
      <c r="AC169" s="5"/>
      <c r="AD169" s="5"/>
      <c r="AE169" s="5"/>
      <c r="AF169" s="5">
        <v>2639695</v>
      </c>
      <c r="AG169" s="5">
        <v>2639695</v>
      </c>
    </row>
    <row r="170" spans="9:33" x14ac:dyDescent="0.25">
      <c r="I170" s="27" t="s">
        <v>902</v>
      </c>
      <c r="J170" s="27" t="s">
        <v>56</v>
      </c>
      <c r="K170" t="s">
        <v>9503</v>
      </c>
      <c r="L170" s="26"/>
      <c r="M170" s="5"/>
      <c r="N170" s="5"/>
      <c r="O170" s="5"/>
      <c r="P170" s="5">
        <v>260781</v>
      </c>
      <c r="Q170" s="5"/>
      <c r="R170" s="5">
        <v>260781</v>
      </c>
      <c r="Z170" s="4" t="s">
        <v>11858</v>
      </c>
      <c r="AA170" s="5"/>
      <c r="AB170" s="5"/>
      <c r="AC170" s="5"/>
      <c r="AD170" s="5"/>
      <c r="AE170" s="5"/>
      <c r="AF170" s="5">
        <v>142250</v>
      </c>
      <c r="AG170" s="5">
        <v>142250</v>
      </c>
    </row>
    <row r="171" spans="9:33" x14ac:dyDescent="0.25">
      <c r="I171" s="27" t="s">
        <v>902</v>
      </c>
      <c r="J171" s="27" t="s">
        <v>56</v>
      </c>
      <c r="K171" t="s">
        <v>6510</v>
      </c>
      <c r="L171" s="26"/>
      <c r="M171" s="5"/>
      <c r="N171" s="5"/>
      <c r="O171" s="5">
        <v>143430</v>
      </c>
      <c r="P171" s="5"/>
      <c r="Q171" s="5"/>
      <c r="R171" s="5">
        <v>143430</v>
      </c>
      <c r="Z171" s="4" t="s">
        <v>11854</v>
      </c>
      <c r="AA171" s="5"/>
      <c r="AB171" s="5"/>
      <c r="AC171" s="5"/>
      <c r="AD171" s="5"/>
      <c r="AE171" s="5"/>
      <c r="AF171" s="5">
        <v>66698984</v>
      </c>
      <c r="AG171" s="5">
        <v>66698984</v>
      </c>
    </row>
    <row r="172" spans="9:33" x14ac:dyDescent="0.25">
      <c r="I172" s="27" t="s">
        <v>902</v>
      </c>
      <c r="J172" s="27" t="s">
        <v>56</v>
      </c>
      <c r="K172" t="s">
        <v>6511</v>
      </c>
      <c r="L172" s="26"/>
      <c r="M172" s="5"/>
      <c r="N172" s="5"/>
      <c r="O172" s="5">
        <v>191494</v>
      </c>
      <c r="P172" s="5"/>
      <c r="Q172" s="5"/>
      <c r="R172" s="5">
        <v>191494</v>
      </c>
      <c r="Z172" s="4" t="s">
        <v>12102</v>
      </c>
      <c r="AA172" s="5"/>
      <c r="AB172" s="5"/>
      <c r="AC172" s="5"/>
      <c r="AD172" s="5"/>
      <c r="AE172" s="5"/>
      <c r="AF172" s="5">
        <v>1500000</v>
      </c>
      <c r="AG172" s="5">
        <v>1500000</v>
      </c>
    </row>
    <row r="173" spans="9:33" x14ac:dyDescent="0.25">
      <c r="I173" s="27" t="s">
        <v>902</v>
      </c>
      <c r="J173" s="27" t="s">
        <v>56</v>
      </c>
      <c r="K173" t="s">
        <v>6512</v>
      </c>
      <c r="L173" s="26"/>
      <c r="M173" s="5"/>
      <c r="N173" s="5"/>
      <c r="O173" s="5">
        <v>211512</v>
      </c>
      <c r="P173" s="5"/>
      <c r="Q173" s="5"/>
      <c r="R173" s="5">
        <v>211512</v>
      </c>
      <c r="Z173" s="4" t="s">
        <v>6515</v>
      </c>
      <c r="AA173" s="5"/>
      <c r="AB173" s="5"/>
      <c r="AC173" s="5">
        <v>258973</v>
      </c>
      <c r="AD173" s="5"/>
      <c r="AE173" s="5"/>
      <c r="AF173" s="5"/>
      <c r="AG173" s="5">
        <v>258973</v>
      </c>
    </row>
    <row r="174" spans="9:33" x14ac:dyDescent="0.25">
      <c r="I174" s="27" t="s">
        <v>902</v>
      </c>
      <c r="J174" s="27" t="s">
        <v>56</v>
      </c>
      <c r="K174" t="s">
        <v>6513</v>
      </c>
      <c r="L174" s="26"/>
      <c r="M174" s="5"/>
      <c r="N174" s="5"/>
      <c r="O174" s="5">
        <v>211161</v>
      </c>
      <c r="P174" s="5">
        <v>262902</v>
      </c>
      <c r="Q174" s="5"/>
      <c r="R174" s="5">
        <v>474063</v>
      </c>
      <c r="Z174" s="4" t="s">
        <v>4730</v>
      </c>
      <c r="AA174" s="5"/>
      <c r="AB174" s="5">
        <v>190859</v>
      </c>
      <c r="AC174" s="5"/>
      <c r="AD174" s="5"/>
      <c r="AE174" s="5"/>
      <c r="AF174" s="5"/>
      <c r="AG174" s="5">
        <v>190859</v>
      </c>
    </row>
    <row r="175" spans="9:33" x14ac:dyDescent="0.25">
      <c r="I175" s="27" t="s">
        <v>902</v>
      </c>
      <c r="J175" s="27" t="s">
        <v>56</v>
      </c>
      <c r="K175" t="s">
        <v>11860</v>
      </c>
      <c r="L175" s="26"/>
      <c r="M175" s="5"/>
      <c r="N175" s="5"/>
      <c r="O175" s="5"/>
      <c r="P175" s="5"/>
      <c r="Q175" s="5">
        <v>563783</v>
      </c>
      <c r="R175" s="5">
        <v>563783</v>
      </c>
      <c r="Z175" s="4" t="s">
        <v>6516</v>
      </c>
      <c r="AA175" s="5"/>
      <c r="AB175" s="5"/>
      <c r="AC175" s="5">
        <v>278534</v>
      </c>
      <c r="AD175" s="5"/>
      <c r="AE175" s="5"/>
      <c r="AF175" s="5"/>
      <c r="AG175" s="5">
        <v>278534</v>
      </c>
    </row>
    <row r="176" spans="9:33" x14ac:dyDescent="0.25">
      <c r="I176" s="27" t="s">
        <v>902</v>
      </c>
      <c r="J176" s="27" t="s">
        <v>56</v>
      </c>
      <c r="K176" t="s">
        <v>10243</v>
      </c>
      <c r="L176" s="26"/>
      <c r="M176" s="5"/>
      <c r="N176" s="5"/>
      <c r="O176" s="5"/>
      <c r="P176" s="5">
        <v>140421</v>
      </c>
      <c r="Q176" s="5"/>
      <c r="R176" s="5">
        <v>140421</v>
      </c>
      <c r="Z176" s="4" t="s">
        <v>1249</v>
      </c>
      <c r="AA176" s="5">
        <v>328735</v>
      </c>
      <c r="AB176" s="5">
        <v>140730</v>
      </c>
      <c r="AC176" s="5"/>
      <c r="AD176" s="5"/>
      <c r="AE176" s="5"/>
      <c r="AF176" s="5"/>
      <c r="AG176" s="5">
        <v>469465</v>
      </c>
    </row>
    <row r="177" spans="9:33" x14ac:dyDescent="0.25">
      <c r="I177" s="27" t="s">
        <v>902</v>
      </c>
      <c r="J177" s="27" t="s">
        <v>56</v>
      </c>
      <c r="K177" t="s">
        <v>10240</v>
      </c>
      <c r="L177" s="26"/>
      <c r="M177" s="5"/>
      <c r="N177" s="5"/>
      <c r="O177" s="5"/>
      <c r="P177" s="5"/>
      <c r="Q177" s="5">
        <v>750027</v>
      </c>
      <c r="R177" s="5">
        <v>750027</v>
      </c>
      <c r="Z177" s="4" t="s">
        <v>246</v>
      </c>
      <c r="AA177" s="5">
        <v>6245626</v>
      </c>
      <c r="AB177" s="5">
        <v>6245626</v>
      </c>
      <c r="AC177" s="5">
        <v>6245626</v>
      </c>
      <c r="AD177" s="5">
        <v>6245626</v>
      </c>
      <c r="AE177" s="5">
        <v>6245626</v>
      </c>
      <c r="AF177" s="5">
        <v>6245626</v>
      </c>
      <c r="AG177" s="5">
        <v>37473756</v>
      </c>
    </row>
    <row r="178" spans="9:33" x14ac:dyDescent="0.25">
      <c r="I178" s="27" t="s">
        <v>902</v>
      </c>
      <c r="J178" s="27" t="s">
        <v>56</v>
      </c>
      <c r="K178" t="s">
        <v>6514</v>
      </c>
      <c r="L178" s="26"/>
      <c r="M178" s="5"/>
      <c r="N178" s="5"/>
      <c r="O178" s="5">
        <v>401152</v>
      </c>
      <c r="P178" s="5"/>
      <c r="Q178" s="5"/>
      <c r="R178" s="5">
        <v>401152</v>
      </c>
      <c r="Z178" s="4" t="s">
        <v>3132</v>
      </c>
      <c r="AA178" s="5">
        <v>214537</v>
      </c>
      <c r="AB178" s="5"/>
      <c r="AC178" s="5"/>
      <c r="AD178" s="5"/>
      <c r="AE178" s="5"/>
      <c r="AF178" s="5"/>
      <c r="AG178" s="5">
        <v>214537</v>
      </c>
    </row>
    <row r="179" spans="9:33" x14ac:dyDescent="0.25">
      <c r="I179" s="27" t="s">
        <v>902</v>
      </c>
      <c r="J179" s="27" t="s">
        <v>56</v>
      </c>
      <c r="K179" t="s">
        <v>12098</v>
      </c>
      <c r="L179" s="26"/>
      <c r="M179" s="5"/>
      <c r="N179" s="5"/>
      <c r="O179" s="5"/>
      <c r="P179" s="5"/>
      <c r="Q179" s="5">
        <v>396766</v>
      </c>
      <c r="R179" s="5">
        <v>396766</v>
      </c>
      <c r="Z179" s="4" t="s">
        <v>2448</v>
      </c>
      <c r="AA179" s="5">
        <v>200000</v>
      </c>
      <c r="AB179" s="5">
        <v>200000</v>
      </c>
      <c r="AC179" s="5">
        <v>200000</v>
      </c>
      <c r="AD179" s="5">
        <v>200000</v>
      </c>
      <c r="AE179" s="5">
        <v>189308</v>
      </c>
      <c r="AF179" s="5"/>
      <c r="AG179" s="5">
        <v>989308</v>
      </c>
    </row>
    <row r="180" spans="9:33" x14ac:dyDescent="0.25">
      <c r="I180" s="27" t="s">
        <v>902</v>
      </c>
      <c r="J180" s="27" t="s">
        <v>56</v>
      </c>
      <c r="K180" t="s">
        <v>10244</v>
      </c>
      <c r="L180" s="26"/>
      <c r="M180" s="5"/>
      <c r="N180" s="5"/>
      <c r="O180" s="5"/>
      <c r="P180" s="5">
        <v>1161817</v>
      </c>
      <c r="Q180" s="5"/>
      <c r="R180" s="5">
        <v>1161817</v>
      </c>
      <c r="Z180" s="4" t="s">
        <v>6518</v>
      </c>
      <c r="AA180" s="5"/>
      <c r="AB180" s="5"/>
      <c r="AC180" s="5"/>
      <c r="AD180" s="5">
        <v>2239105</v>
      </c>
      <c r="AE180" s="5"/>
      <c r="AF180" s="5"/>
      <c r="AG180" s="5">
        <v>2239105</v>
      </c>
    </row>
    <row r="181" spans="9:33" x14ac:dyDescent="0.25">
      <c r="I181" s="27" t="s">
        <v>902</v>
      </c>
      <c r="J181" s="27" t="s">
        <v>56</v>
      </c>
      <c r="K181" t="s">
        <v>10565</v>
      </c>
      <c r="L181" s="26"/>
      <c r="M181" s="5"/>
      <c r="N181" s="5"/>
      <c r="O181" s="5"/>
      <c r="P181" s="5">
        <v>121579</v>
      </c>
      <c r="Q181" s="5"/>
      <c r="R181" s="5">
        <v>121579</v>
      </c>
      <c r="Z181" s="4" t="s">
        <v>6519</v>
      </c>
      <c r="AA181" s="5"/>
      <c r="AB181" s="5"/>
      <c r="AC181" s="5">
        <v>826053</v>
      </c>
      <c r="AD181" s="5"/>
      <c r="AE181" s="5"/>
      <c r="AF181" s="5"/>
      <c r="AG181" s="5">
        <v>826053</v>
      </c>
    </row>
    <row r="182" spans="9:33" x14ac:dyDescent="0.25">
      <c r="I182" s="27" t="s">
        <v>902</v>
      </c>
      <c r="J182" s="27" t="s">
        <v>56</v>
      </c>
      <c r="K182" t="s">
        <v>10566</v>
      </c>
      <c r="L182" s="26"/>
      <c r="M182" s="5"/>
      <c r="N182" s="5"/>
      <c r="O182" s="5"/>
      <c r="P182" s="5">
        <v>270000</v>
      </c>
      <c r="Q182" s="5"/>
      <c r="R182" s="5">
        <v>270000</v>
      </c>
      <c r="Z182" s="4" t="s">
        <v>6069</v>
      </c>
      <c r="AA182" s="5"/>
      <c r="AB182" s="5"/>
      <c r="AC182" s="5">
        <v>501550</v>
      </c>
      <c r="AD182" s="5"/>
      <c r="AE182" s="5"/>
      <c r="AF182" s="5"/>
      <c r="AG182" s="5">
        <v>501550</v>
      </c>
    </row>
    <row r="183" spans="9:33" x14ac:dyDescent="0.25">
      <c r="I183" s="27" t="s">
        <v>902</v>
      </c>
      <c r="J183" s="27" t="s">
        <v>56</v>
      </c>
      <c r="K183" t="s">
        <v>12099</v>
      </c>
      <c r="L183" s="26"/>
      <c r="M183" s="5"/>
      <c r="N183" s="5"/>
      <c r="O183" s="5"/>
      <c r="P183" s="5"/>
      <c r="Q183" s="5">
        <v>651126</v>
      </c>
      <c r="R183" s="5">
        <v>651126</v>
      </c>
      <c r="Z183" s="4" t="s">
        <v>6520</v>
      </c>
      <c r="AA183" s="5"/>
      <c r="AB183" s="5"/>
      <c r="AC183" s="5"/>
      <c r="AD183" s="5">
        <v>119962</v>
      </c>
      <c r="AE183" s="5"/>
      <c r="AF183" s="5"/>
      <c r="AG183" s="5">
        <v>119962</v>
      </c>
    </row>
    <row r="184" spans="9:33" x14ac:dyDescent="0.25">
      <c r="I184" s="27" t="s">
        <v>902</v>
      </c>
      <c r="J184" s="27" t="s">
        <v>56</v>
      </c>
      <c r="K184" t="s">
        <v>10247</v>
      </c>
      <c r="L184" s="26"/>
      <c r="M184" s="5"/>
      <c r="N184" s="5"/>
      <c r="O184" s="5"/>
      <c r="P184" s="5">
        <v>149200</v>
      </c>
      <c r="Q184" s="5"/>
      <c r="R184" s="5">
        <v>149200</v>
      </c>
      <c r="Z184" s="4" t="s">
        <v>6521</v>
      </c>
      <c r="AA184" s="5"/>
      <c r="AB184" s="5"/>
      <c r="AC184" s="5">
        <v>422322</v>
      </c>
      <c r="AD184" s="5"/>
      <c r="AE184" s="5"/>
      <c r="AF184" s="5"/>
      <c r="AG184" s="5">
        <v>422322</v>
      </c>
    </row>
    <row r="185" spans="9:33" x14ac:dyDescent="0.25">
      <c r="I185" s="27" t="s">
        <v>902</v>
      </c>
      <c r="J185" s="27" t="s">
        <v>56</v>
      </c>
      <c r="K185" t="s">
        <v>12100</v>
      </c>
      <c r="L185" s="26"/>
      <c r="M185" s="5"/>
      <c r="N185" s="5"/>
      <c r="O185" s="5"/>
      <c r="P185" s="5"/>
      <c r="Q185" s="5">
        <v>263969</v>
      </c>
      <c r="R185" s="5">
        <v>263969</v>
      </c>
      <c r="Z185" s="4" t="s">
        <v>6522</v>
      </c>
      <c r="AA185" s="5"/>
      <c r="AB185" s="5"/>
      <c r="AC185" s="5">
        <v>169231</v>
      </c>
      <c r="AD185" s="5"/>
      <c r="AE185" s="5"/>
      <c r="AF185" s="5"/>
      <c r="AG185" s="5">
        <v>169231</v>
      </c>
    </row>
    <row r="186" spans="9:33" x14ac:dyDescent="0.25">
      <c r="I186" s="27" t="s">
        <v>902</v>
      </c>
      <c r="J186" s="27" t="s">
        <v>56</v>
      </c>
      <c r="K186" t="s">
        <v>10237</v>
      </c>
      <c r="L186" s="26"/>
      <c r="M186" s="5"/>
      <c r="N186" s="5"/>
      <c r="O186" s="5"/>
      <c r="P186" s="5">
        <v>798749</v>
      </c>
      <c r="Q186" s="5"/>
      <c r="R186" s="5">
        <v>798749</v>
      </c>
      <c r="Z186" s="4" t="s">
        <v>6523</v>
      </c>
      <c r="AA186" s="5"/>
      <c r="AB186" s="5"/>
      <c r="AC186" s="5">
        <v>127421</v>
      </c>
      <c r="AD186" s="5"/>
      <c r="AE186" s="5"/>
      <c r="AF186" s="5"/>
      <c r="AG186" s="5">
        <v>127421</v>
      </c>
    </row>
    <row r="187" spans="9:33" x14ac:dyDescent="0.25">
      <c r="I187" s="27" t="s">
        <v>902</v>
      </c>
      <c r="J187" s="27" t="s">
        <v>56</v>
      </c>
      <c r="K187" t="s">
        <v>12101</v>
      </c>
      <c r="L187" s="26"/>
      <c r="M187" s="5"/>
      <c r="N187" s="5"/>
      <c r="O187" s="5"/>
      <c r="P187" s="5"/>
      <c r="Q187" s="5">
        <v>2639695</v>
      </c>
      <c r="R187" s="5">
        <v>2639695</v>
      </c>
      <c r="Z187" s="4" t="s">
        <v>6524</v>
      </c>
      <c r="AA187" s="5"/>
      <c r="AB187" s="5"/>
      <c r="AC187" s="5">
        <v>541847</v>
      </c>
      <c r="AD187" s="5"/>
      <c r="AE187" s="5"/>
      <c r="AF187" s="5"/>
      <c r="AG187" s="5">
        <v>541847</v>
      </c>
    </row>
    <row r="188" spans="9:33" x14ac:dyDescent="0.25">
      <c r="I188" s="27" t="s">
        <v>902</v>
      </c>
      <c r="J188" s="27" t="s">
        <v>56</v>
      </c>
      <c r="K188" t="s">
        <v>11858</v>
      </c>
      <c r="L188" s="26"/>
      <c r="M188" s="5"/>
      <c r="N188" s="5"/>
      <c r="O188" s="5"/>
      <c r="P188" s="5"/>
      <c r="Q188" s="5">
        <v>142250</v>
      </c>
      <c r="R188" s="5">
        <v>142250</v>
      </c>
      <c r="Z188" s="4" t="s">
        <v>11832</v>
      </c>
      <c r="AA188" s="5"/>
      <c r="AB188" s="5"/>
      <c r="AC188" s="5"/>
      <c r="AD188" s="5"/>
      <c r="AE188" s="5"/>
      <c r="AF188" s="5">
        <v>128385</v>
      </c>
      <c r="AG188" s="5">
        <v>128385</v>
      </c>
    </row>
    <row r="189" spans="9:33" x14ac:dyDescent="0.25">
      <c r="I189" s="27" t="s">
        <v>902</v>
      </c>
      <c r="J189" s="27" t="s">
        <v>56</v>
      </c>
      <c r="K189" t="s">
        <v>12102</v>
      </c>
      <c r="L189" s="26"/>
      <c r="M189" s="5"/>
      <c r="N189" s="5"/>
      <c r="O189" s="5"/>
      <c r="P189" s="5"/>
      <c r="Q189" s="5">
        <v>1500000</v>
      </c>
      <c r="R189" s="5">
        <v>1500000</v>
      </c>
      <c r="Z189" s="4" t="s">
        <v>6525</v>
      </c>
      <c r="AA189" s="5"/>
      <c r="AB189" s="5"/>
      <c r="AC189" s="5"/>
      <c r="AD189" s="5">
        <v>299507</v>
      </c>
      <c r="AE189" s="5"/>
      <c r="AF189" s="5"/>
      <c r="AG189" s="5">
        <v>299507</v>
      </c>
    </row>
    <row r="190" spans="9:33" x14ac:dyDescent="0.25">
      <c r="I190" s="27" t="s">
        <v>902</v>
      </c>
      <c r="J190" s="27" t="s">
        <v>56</v>
      </c>
      <c r="K190" t="s">
        <v>6515</v>
      </c>
      <c r="L190" s="26"/>
      <c r="M190" s="5"/>
      <c r="N190" s="5"/>
      <c r="O190" s="5">
        <v>0</v>
      </c>
      <c r="P190" s="5"/>
      <c r="Q190" s="5"/>
      <c r="R190" s="5">
        <v>0</v>
      </c>
      <c r="Z190" s="4" t="s">
        <v>6526</v>
      </c>
      <c r="AA190" s="5"/>
      <c r="AB190" s="5"/>
      <c r="AC190" s="5"/>
      <c r="AD190" s="5">
        <v>219639</v>
      </c>
      <c r="AE190" s="5"/>
      <c r="AF190" s="5"/>
      <c r="AG190" s="5">
        <v>219639</v>
      </c>
    </row>
    <row r="191" spans="9:33" x14ac:dyDescent="0.25">
      <c r="I191" s="27" t="s">
        <v>902</v>
      </c>
      <c r="J191" s="27" t="s">
        <v>56</v>
      </c>
      <c r="K191" t="s">
        <v>4730</v>
      </c>
      <c r="L191" s="26"/>
      <c r="M191" s="5">
        <v>190859</v>
      </c>
      <c r="N191" s="5"/>
      <c r="O191" s="5"/>
      <c r="P191" s="5"/>
      <c r="Q191" s="5"/>
      <c r="R191" s="5">
        <v>190859</v>
      </c>
      <c r="Z191" s="4" t="s">
        <v>9862</v>
      </c>
      <c r="AA191" s="5"/>
      <c r="AB191" s="5"/>
      <c r="AC191" s="5"/>
      <c r="AD191" s="5">
        <v>219639</v>
      </c>
      <c r="AE191" s="5"/>
      <c r="AF191" s="5"/>
      <c r="AG191" s="5">
        <v>219639</v>
      </c>
    </row>
    <row r="192" spans="9:33" x14ac:dyDescent="0.25">
      <c r="I192" s="27" t="s">
        <v>902</v>
      </c>
      <c r="J192" s="27" t="s">
        <v>56</v>
      </c>
      <c r="K192" t="s">
        <v>6516</v>
      </c>
      <c r="L192" s="26"/>
      <c r="M192" s="5"/>
      <c r="N192" s="5"/>
      <c r="O192" s="5">
        <v>278534</v>
      </c>
      <c r="P192" s="5"/>
      <c r="Q192" s="5">
        <v>120361</v>
      </c>
      <c r="R192" s="5">
        <v>398895</v>
      </c>
      <c r="Z192" s="4" t="s">
        <v>10568</v>
      </c>
      <c r="AA192" s="5"/>
      <c r="AB192" s="5"/>
      <c r="AC192" s="5"/>
      <c r="AD192" s="5"/>
      <c r="AE192" s="5">
        <v>3000000</v>
      </c>
      <c r="AF192" s="5"/>
      <c r="AG192" s="5">
        <v>3000000</v>
      </c>
    </row>
    <row r="193" spans="9:33" x14ac:dyDescent="0.25">
      <c r="I193" s="27" t="s">
        <v>902</v>
      </c>
      <c r="J193" s="27" t="s">
        <v>56</v>
      </c>
      <c r="K193" t="s">
        <v>6517</v>
      </c>
      <c r="L193" s="26"/>
      <c r="M193" s="5"/>
      <c r="N193" s="5">
        <v>362560</v>
      </c>
      <c r="O193" s="5"/>
      <c r="P193" s="5"/>
      <c r="Q193" s="5"/>
      <c r="R193" s="5">
        <v>362560</v>
      </c>
      <c r="Z193" s="4" t="s">
        <v>10569</v>
      </c>
      <c r="AA193" s="5"/>
      <c r="AB193" s="5"/>
      <c r="AC193" s="5"/>
      <c r="AD193" s="5"/>
      <c r="AE193" s="5">
        <v>401202</v>
      </c>
      <c r="AF193" s="5"/>
      <c r="AG193" s="5">
        <v>401202</v>
      </c>
    </row>
    <row r="194" spans="9:33" x14ac:dyDescent="0.25">
      <c r="I194" s="27" t="s">
        <v>902</v>
      </c>
      <c r="J194" s="27" t="s">
        <v>56</v>
      </c>
      <c r="K194" t="s">
        <v>982</v>
      </c>
      <c r="L194" s="26">
        <v>556191</v>
      </c>
      <c r="M194" s="5">
        <v>158824</v>
      </c>
      <c r="N194" s="5"/>
      <c r="O194" s="5">
        <v>635297</v>
      </c>
      <c r="P194" s="5">
        <v>399874</v>
      </c>
      <c r="Q194" s="5"/>
      <c r="R194" s="5">
        <v>1750186</v>
      </c>
      <c r="Z194" s="4" t="s">
        <v>11859</v>
      </c>
      <c r="AA194" s="5"/>
      <c r="AB194" s="5"/>
      <c r="AC194" s="5"/>
      <c r="AD194" s="5"/>
      <c r="AE194" s="5"/>
      <c r="AF194" s="5">
        <v>120361</v>
      </c>
      <c r="AG194" s="5">
        <v>120361</v>
      </c>
    </row>
    <row r="195" spans="9:33" x14ac:dyDescent="0.25">
      <c r="I195" s="27" t="s">
        <v>902</v>
      </c>
      <c r="J195" s="27" t="s">
        <v>56</v>
      </c>
      <c r="K195" t="s">
        <v>1079</v>
      </c>
      <c r="L195" s="26">
        <v>143016</v>
      </c>
      <c r="M195" s="5">
        <v>285884</v>
      </c>
      <c r="N195" s="5">
        <v>286493</v>
      </c>
      <c r="O195" s="5">
        <v>143430</v>
      </c>
      <c r="P195" s="5">
        <v>1299894</v>
      </c>
      <c r="Q195" s="5">
        <v>146198</v>
      </c>
      <c r="R195" s="5">
        <v>2304915</v>
      </c>
      <c r="Z195" s="4" t="s">
        <v>11823</v>
      </c>
      <c r="AA195" s="5"/>
      <c r="AB195" s="5"/>
      <c r="AC195" s="5"/>
      <c r="AD195" s="5"/>
      <c r="AE195" s="5"/>
      <c r="AF195" s="5">
        <v>120361</v>
      </c>
      <c r="AG195" s="5">
        <v>120361</v>
      </c>
    </row>
    <row r="196" spans="9:33" x14ac:dyDescent="0.25">
      <c r="I196" s="27" t="s">
        <v>902</v>
      </c>
      <c r="J196" s="27" t="s">
        <v>56</v>
      </c>
      <c r="K196" t="s">
        <v>1249</v>
      </c>
      <c r="L196" s="26">
        <v>-79287</v>
      </c>
      <c r="M196" s="5"/>
      <c r="N196" s="5"/>
      <c r="O196" s="5"/>
      <c r="P196" s="5"/>
      <c r="Q196" s="5"/>
      <c r="R196" s="5">
        <v>-79287</v>
      </c>
      <c r="Z196" s="4" t="s">
        <v>10222</v>
      </c>
      <c r="AA196" s="5"/>
      <c r="AB196" s="5"/>
      <c r="AC196" s="5"/>
      <c r="AD196" s="5"/>
      <c r="AE196" s="5">
        <v>120361</v>
      </c>
      <c r="AF196" s="5"/>
      <c r="AG196" s="5">
        <v>120361</v>
      </c>
    </row>
    <row r="197" spans="9:33" x14ac:dyDescent="0.25">
      <c r="I197" s="27" t="s">
        <v>902</v>
      </c>
      <c r="J197" s="27" t="s">
        <v>56</v>
      </c>
      <c r="K197" t="s">
        <v>1618</v>
      </c>
      <c r="L197" s="26">
        <v>111238</v>
      </c>
      <c r="M197" s="5">
        <v>111177</v>
      </c>
      <c r="N197" s="5">
        <v>222828</v>
      </c>
      <c r="O197" s="5">
        <v>334670</v>
      </c>
      <c r="P197" s="5"/>
      <c r="Q197" s="5">
        <v>338383</v>
      </c>
      <c r="R197" s="5">
        <v>1118296</v>
      </c>
      <c r="Z197" s="4" t="s">
        <v>10231</v>
      </c>
      <c r="AA197" s="5"/>
      <c r="AB197" s="5"/>
      <c r="AC197" s="5"/>
      <c r="AD197" s="5"/>
      <c r="AE197" s="5">
        <v>199438</v>
      </c>
      <c r="AF197" s="5"/>
      <c r="AG197" s="5">
        <v>199438</v>
      </c>
    </row>
    <row r="198" spans="9:33" x14ac:dyDescent="0.25">
      <c r="I198" s="27" t="s">
        <v>902</v>
      </c>
      <c r="J198" s="27" t="s">
        <v>56</v>
      </c>
      <c r="K198" t="s">
        <v>1557</v>
      </c>
      <c r="L198" s="26"/>
      <c r="M198" s="5">
        <v>2210945</v>
      </c>
      <c r="N198" s="5">
        <v>7342521</v>
      </c>
      <c r="O198" s="5"/>
      <c r="P198" s="5"/>
      <c r="Q198" s="5"/>
      <c r="R198" s="5">
        <v>9553466</v>
      </c>
      <c r="Z198" s="4" t="s">
        <v>11849</v>
      </c>
      <c r="AA198" s="5"/>
      <c r="AB198" s="5"/>
      <c r="AC198" s="5"/>
      <c r="AD198" s="5"/>
      <c r="AE198" s="5">
        <v>200521</v>
      </c>
      <c r="AF198" s="5"/>
      <c r="AG198" s="5">
        <v>200521</v>
      </c>
    </row>
    <row r="199" spans="9:33" x14ac:dyDescent="0.25">
      <c r="I199" s="27" t="s">
        <v>902</v>
      </c>
      <c r="J199" s="27" t="s">
        <v>56</v>
      </c>
      <c r="K199" t="s">
        <v>1282</v>
      </c>
      <c r="L199" s="26">
        <v>499871</v>
      </c>
      <c r="M199" s="5">
        <v>83551</v>
      </c>
      <c r="N199" s="5">
        <v>334004</v>
      </c>
      <c r="O199" s="5">
        <v>418549</v>
      </c>
      <c r="P199" s="5">
        <v>84404</v>
      </c>
      <c r="Q199" s="5">
        <v>84364</v>
      </c>
      <c r="R199" s="5">
        <v>1504743</v>
      </c>
      <c r="Z199" s="4" t="s">
        <v>12103</v>
      </c>
      <c r="AA199" s="5"/>
      <c r="AB199" s="5"/>
      <c r="AC199" s="5"/>
      <c r="AD199" s="5"/>
      <c r="AE199" s="5"/>
      <c r="AF199" s="5">
        <v>718809</v>
      </c>
      <c r="AG199" s="5">
        <v>718809</v>
      </c>
    </row>
    <row r="200" spans="9:33" x14ac:dyDescent="0.25">
      <c r="I200" s="27" t="s">
        <v>902</v>
      </c>
      <c r="J200" s="27" t="s">
        <v>56</v>
      </c>
      <c r="K200" t="s">
        <v>1432</v>
      </c>
      <c r="L200" s="26">
        <v>635317</v>
      </c>
      <c r="M200" s="5"/>
      <c r="N200" s="5"/>
      <c r="O200" s="5">
        <v>359886</v>
      </c>
      <c r="P200" s="5"/>
      <c r="Q200" s="5"/>
      <c r="R200" s="5">
        <v>995203</v>
      </c>
      <c r="Z200" s="4" t="s">
        <v>11830</v>
      </c>
      <c r="AA200" s="5"/>
      <c r="AB200" s="5"/>
      <c r="AC200" s="5"/>
      <c r="AD200" s="5"/>
      <c r="AE200" s="5"/>
      <c r="AF200" s="5">
        <v>389538</v>
      </c>
      <c r="AG200" s="5">
        <v>389538</v>
      </c>
    </row>
    <row r="201" spans="9:33" x14ac:dyDescent="0.25">
      <c r="I201" s="27" t="s">
        <v>902</v>
      </c>
      <c r="J201" s="27" t="s">
        <v>56</v>
      </c>
      <c r="K201" t="s">
        <v>1509</v>
      </c>
      <c r="L201" s="26">
        <v>786993</v>
      </c>
      <c r="M201" s="5"/>
      <c r="N201" s="5"/>
      <c r="O201" s="5"/>
      <c r="P201" s="5"/>
      <c r="Q201" s="5"/>
      <c r="R201" s="5">
        <v>786993</v>
      </c>
      <c r="Z201" s="4" t="s">
        <v>6534</v>
      </c>
      <c r="AA201" s="5"/>
      <c r="AB201" s="5"/>
      <c r="AC201" s="5"/>
      <c r="AD201" s="5">
        <v>146710</v>
      </c>
      <c r="AE201" s="5"/>
      <c r="AF201" s="5"/>
      <c r="AG201" s="5">
        <v>146710</v>
      </c>
    </row>
    <row r="202" spans="9:33" x14ac:dyDescent="0.25">
      <c r="I202" s="27" t="s">
        <v>902</v>
      </c>
      <c r="J202" s="27" t="s">
        <v>56</v>
      </c>
      <c r="K202" t="s">
        <v>1580</v>
      </c>
      <c r="L202" s="26">
        <v>1771668</v>
      </c>
      <c r="M202" s="5"/>
      <c r="N202" s="5">
        <v>1603155</v>
      </c>
      <c r="O202" s="5">
        <v>729103</v>
      </c>
      <c r="P202" s="5">
        <v>330992</v>
      </c>
      <c r="Q202" s="5">
        <v>359405</v>
      </c>
      <c r="R202" s="5">
        <v>4794323</v>
      </c>
      <c r="Z202" s="4" t="s">
        <v>9471</v>
      </c>
      <c r="AA202" s="5"/>
      <c r="AB202" s="5"/>
      <c r="AC202" s="5"/>
      <c r="AD202" s="5">
        <v>250000</v>
      </c>
      <c r="AE202" s="5"/>
      <c r="AF202" s="5"/>
      <c r="AG202" s="5">
        <v>250000</v>
      </c>
    </row>
    <row r="203" spans="9:33" x14ac:dyDescent="0.25">
      <c r="I203" s="27" t="s">
        <v>902</v>
      </c>
      <c r="J203" s="27" t="s">
        <v>56</v>
      </c>
      <c r="K203" t="s">
        <v>4731</v>
      </c>
      <c r="L203" s="26"/>
      <c r="M203" s="5">
        <v>532055</v>
      </c>
      <c r="N203" s="5"/>
      <c r="O203" s="5"/>
      <c r="P203" s="5"/>
      <c r="Q203" s="5"/>
      <c r="R203" s="5">
        <v>532055</v>
      </c>
      <c r="Z203" s="4" t="s">
        <v>247</v>
      </c>
      <c r="AA203" s="5">
        <v>36738980</v>
      </c>
      <c r="AB203" s="5">
        <v>36738980</v>
      </c>
      <c r="AC203" s="5">
        <v>36738980</v>
      </c>
      <c r="AD203" s="5">
        <v>36738980</v>
      </c>
      <c r="AE203" s="5">
        <v>36738980</v>
      </c>
      <c r="AF203" s="5">
        <v>36738980</v>
      </c>
      <c r="AG203" s="5">
        <v>220433880</v>
      </c>
    </row>
    <row r="204" spans="9:33" x14ac:dyDescent="0.25">
      <c r="I204" s="27" t="s">
        <v>902</v>
      </c>
      <c r="J204" s="27" t="s">
        <v>56</v>
      </c>
      <c r="K204" t="s">
        <v>2340</v>
      </c>
      <c r="L204" s="26">
        <v>0</v>
      </c>
      <c r="M204" s="5"/>
      <c r="N204" s="5"/>
      <c r="O204" s="5"/>
      <c r="P204" s="5"/>
      <c r="Q204" s="5"/>
      <c r="R204" s="5">
        <v>0</v>
      </c>
      <c r="Z204" s="4" t="s">
        <v>3282</v>
      </c>
      <c r="AA204" s="5">
        <v>87266</v>
      </c>
      <c r="AB204" s="5"/>
      <c r="AC204" s="5"/>
      <c r="AD204" s="5"/>
      <c r="AE204" s="5"/>
      <c r="AF204" s="5"/>
      <c r="AG204" s="5">
        <v>87266</v>
      </c>
    </row>
    <row r="205" spans="9:33" x14ac:dyDescent="0.25">
      <c r="I205" s="27" t="s">
        <v>902</v>
      </c>
      <c r="J205" s="27" t="s">
        <v>56</v>
      </c>
      <c r="K205" t="s">
        <v>4732</v>
      </c>
      <c r="L205" s="26"/>
      <c r="M205" s="5">
        <v>87353</v>
      </c>
      <c r="N205" s="5">
        <v>43770</v>
      </c>
      <c r="O205" s="5"/>
      <c r="P205" s="5"/>
      <c r="Q205" s="5">
        <v>44132</v>
      </c>
      <c r="R205" s="5">
        <v>175255</v>
      </c>
      <c r="Z205" s="4" t="s">
        <v>3304</v>
      </c>
      <c r="AA205" s="5">
        <v>494246</v>
      </c>
      <c r="AB205" s="5"/>
      <c r="AC205" s="5"/>
      <c r="AD205" s="5"/>
      <c r="AE205" s="5"/>
      <c r="AF205" s="5"/>
      <c r="AG205" s="5">
        <v>494246</v>
      </c>
    </row>
    <row r="206" spans="9:33" x14ac:dyDescent="0.25">
      <c r="I206" s="27" t="s">
        <v>902</v>
      </c>
      <c r="J206" s="27" t="s">
        <v>56</v>
      </c>
      <c r="K206" t="s">
        <v>831</v>
      </c>
      <c r="L206" s="26">
        <v>4375637</v>
      </c>
      <c r="M206" s="5">
        <v>4704008</v>
      </c>
      <c r="N206" s="5">
        <v>5858765</v>
      </c>
      <c r="O206" s="5">
        <v>7450523</v>
      </c>
      <c r="P206" s="5">
        <v>4254747</v>
      </c>
      <c r="Q206" s="5">
        <v>53317622</v>
      </c>
      <c r="R206" s="5">
        <v>79961302</v>
      </c>
      <c r="Z206" s="4" t="s">
        <v>6529</v>
      </c>
      <c r="AA206" s="5"/>
      <c r="AB206" s="5"/>
      <c r="AC206" s="5">
        <v>79285</v>
      </c>
      <c r="AD206" s="5">
        <v>1200000</v>
      </c>
      <c r="AE206" s="5">
        <v>1166725</v>
      </c>
      <c r="AF206" s="5"/>
      <c r="AG206" s="5">
        <v>2446010</v>
      </c>
    </row>
    <row r="207" spans="9:33" x14ac:dyDescent="0.25">
      <c r="I207" s="27" t="s">
        <v>902</v>
      </c>
      <c r="J207" s="27" t="s">
        <v>56</v>
      </c>
      <c r="K207" t="s">
        <v>1018</v>
      </c>
      <c r="L207" s="26">
        <v>4161333</v>
      </c>
      <c r="M207" s="5">
        <v>9028273</v>
      </c>
      <c r="N207" s="5">
        <v>6511035</v>
      </c>
      <c r="O207" s="5">
        <v>7419482</v>
      </c>
      <c r="P207" s="5">
        <v>9337649</v>
      </c>
      <c r="Q207" s="5"/>
      <c r="R207" s="5">
        <v>36457772</v>
      </c>
      <c r="Z207" s="4" t="s">
        <v>2674</v>
      </c>
      <c r="AA207" s="5">
        <v>166504</v>
      </c>
      <c r="AB207" s="5"/>
      <c r="AC207" s="5"/>
      <c r="AD207" s="5"/>
      <c r="AE207" s="5"/>
      <c r="AF207" s="5"/>
      <c r="AG207" s="5">
        <v>166504</v>
      </c>
    </row>
    <row r="208" spans="9:33" x14ac:dyDescent="0.25">
      <c r="I208" s="27" t="s">
        <v>902</v>
      </c>
      <c r="J208" s="27" t="s">
        <v>56</v>
      </c>
      <c r="K208" t="s">
        <v>3132</v>
      </c>
      <c r="L208" s="26">
        <v>214537</v>
      </c>
      <c r="M208" s="5"/>
      <c r="N208" s="5"/>
      <c r="O208" s="5"/>
      <c r="P208" s="5"/>
      <c r="Q208" s="5"/>
      <c r="R208" s="5">
        <v>214537</v>
      </c>
      <c r="Z208" s="4" t="s">
        <v>10200</v>
      </c>
      <c r="AA208" s="5"/>
      <c r="AB208" s="5"/>
      <c r="AC208" s="5"/>
      <c r="AD208" s="5"/>
      <c r="AE208" s="5">
        <v>166503</v>
      </c>
      <c r="AF208" s="5"/>
      <c r="AG208" s="5">
        <v>166503</v>
      </c>
    </row>
    <row r="209" spans="9:33" x14ac:dyDescent="0.25">
      <c r="I209" s="27" t="s">
        <v>902</v>
      </c>
      <c r="J209" s="27" t="s">
        <v>56</v>
      </c>
      <c r="K209" t="s">
        <v>1811</v>
      </c>
      <c r="L209" s="26"/>
      <c r="M209" s="5">
        <v>1045662</v>
      </c>
      <c r="N209" s="5">
        <v>991699</v>
      </c>
      <c r="O209" s="5"/>
      <c r="P209" s="5"/>
      <c r="Q209" s="5"/>
      <c r="R209" s="5">
        <v>2037361</v>
      </c>
      <c r="Z209" s="4" t="s">
        <v>9513</v>
      </c>
      <c r="AA209" s="5"/>
      <c r="AB209" s="5"/>
      <c r="AC209" s="5"/>
      <c r="AD209" s="5">
        <v>1531000</v>
      </c>
      <c r="AE209" s="5"/>
      <c r="AF209" s="5"/>
      <c r="AG209" s="5">
        <v>1531000</v>
      </c>
    </row>
    <row r="210" spans="9:33" x14ac:dyDescent="0.25">
      <c r="I210" s="27" t="s">
        <v>902</v>
      </c>
      <c r="J210" s="27" t="s">
        <v>56</v>
      </c>
      <c r="K210" t="s">
        <v>1352</v>
      </c>
      <c r="L210" s="26">
        <v>7852433</v>
      </c>
      <c r="M210" s="5">
        <v>10852011</v>
      </c>
      <c r="N210" s="5">
        <v>9955657</v>
      </c>
      <c r="O210" s="5">
        <v>11403703</v>
      </c>
      <c r="P210" s="5">
        <v>9738634</v>
      </c>
      <c r="Q210" s="5">
        <v>6493242</v>
      </c>
      <c r="R210" s="5">
        <v>56295680</v>
      </c>
      <c r="Z210" s="4" t="s">
        <v>3186</v>
      </c>
      <c r="AA210" s="5">
        <v>111292</v>
      </c>
      <c r="AB210" s="5"/>
      <c r="AC210" s="5"/>
      <c r="AD210" s="5"/>
      <c r="AE210" s="5"/>
      <c r="AF210" s="5"/>
      <c r="AG210" s="5">
        <v>111292</v>
      </c>
    </row>
    <row r="211" spans="9:33" x14ac:dyDescent="0.25">
      <c r="I211" s="27" t="s">
        <v>902</v>
      </c>
      <c r="J211" s="27" t="s">
        <v>56</v>
      </c>
      <c r="K211" t="s">
        <v>6518</v>
      </c>
      <c r="L211" s="26"/>
      <c r="M211" s="5"/>
      <c r="N211" s="5"/>
      <c r="O211" s="5">
        <v>2239105</v>
      </c>
      <c r="P211" s="5"/>
      <c r="Q211" s="5"/>
      <c r="R211" s="5">
        <v>2239105</v>
      </c>
      <c r="Z211" s="4" t="s">
        <v>6536</v>
      </c>
      <c r="AA211" s="5"/>
      <c r="AB211" s="5"/>
      <c r="AC211" s="5"/>
      <c r="AD211" s="5">
        <v>951420</v>
      </c>
      <c r="AE211" s="5"/>
      <c r="AF211" s="5"/>
      <c r="AG211" s="5">
        <v>951420</v>
      </c>
    </row>
    <row r="212" spans="9:33" x14ac:dyDescent="0.25">
      <c r="I212" s="27" t="s">
        <v>902</v>
      </c>
      <c r="J212" s="27" t="s">
        <v>56</v>
      </c>
      <c r="K212" t="s">
        <v>6519</v>
      </c>
      <c r="L212" s="26"/>
      <c r="M212" s="5"/>
      <c r="N212" s="5">
        <v>826053</v>
      </c>
      <c r="O212" s="5"/>
      <c r="P212" s="5"/>
      <c r="Q212" s="5"/>
      <c r="R212" s="5">
        <v>826053</v>
      </c>
      <c r="Z212" s="4" t="s">
        <v>2589</v>
      </c>
      <c r="AA212" s="5"/>
      <c r="AB212" s="5">
        <v>2000000</v>
      </c>
      <c r="AC212" s="5">
        <v>2000000</v>
      </c>
      <c r="AD212" s="5">
        <v>2407241</v>
      </c>
      <c r="AE212" s="5"/>
      <c r="AF212" s="5"/>
      <c r="AG212" s="5">
        <v>6407241</v>
      </c>
    </row>
    <row r="213" spans="9:33" x14ac:dyDescent="0.25">
      <c r="I213" s="27" t="s">
        <v>902</v>
      </c>
      <c r="J213" s="27" t="s">
        <v>56</v>
      </c>
      <c r="K213" t="s">
        <v>6069</v>
      </c>
      <c r="L213" s="26"/>
      <c r="M213" s="5"/>
      <c r="N213" s="5">
        <v>501550</v>
      </c>
      <c r="O213" s="5"/>
      <c r="P213" s="5"/>
      <c r="Q213" s="5"/>
      <c r="R213" s="5">
        <v>501550</v>
      </c>
      <c r="Z213" s="4" t="s">
        <v>11818</v>
      </c>
      <c r="AA213" s="5"/>
      <c r="AB213" s="5"/>
      <c r="AC213" s="5"/>
      <c r="AD213" s="5"/>
      <c r="AE213" s="5"/>
      <c r="AF213" s="5">
        <v>300192</v>
      </c>
      <c r="AG213" s="5">
        <v>300192</v>
      </c>
    </row>
    <row r="214" spans="9:33" x14ac:dyDescent="0.25">
      <c r="I214" s="27" t="s">
        <v>902</v>
      </c>
      <c r="J214" s="27" t="s">
        <v>56</v>
      </c>
      <c r="K214" t="s">
        <v>6520</v>
      </c>
      <c r="L214" s="26"/>
      <c r="M214" s="5"/>
      <c r="N214" s="5"/>
      <c r="O214" s="5">
        <v>119962</v>
      </c>
      <c r="P214" s="5"/>
      <c r="Q214" s="5"/>
      <c r="R214" s="5">
        <v>119962</v>
      </c>
      <c r="Z214" s="4" t="s">
        <v>4735</v>
      </c>
      <c r="AA214" s="5"/>
      <c r="AB214" s="5">
        <v>611641</v>
      </c>
      <c r="AC214" s="5"/>
      <c r="AD214" s="5"/>
      <c r="AE214" s="5"/>
      <c r="AF214" s="5"/>
      <c r="AG214" s="5">
        <v>611641</v>
      </c>
    </row>
    <row r="215" spans="9:33" x14ac:dyDescent="0.25">
      <c r="I215" s="27" t="s">
        <v>902</v>
      </c>
      <c r="J215" s="27" t="s">
        <v>56</v>
      </c>
      <c r="K215" t="s">
        <v>6521</v>
      </c>
      <c r="L215" s="26"/>
      <c r="M215" s="5"/>
      <c r="N215" s="5"/>
      <c r="O215" s="5">
        <v>350607</v>
      </c>
      <c r="P215" s="5"/>
      <c r="Q215" s="5"/>
      <c r="R215" s="5">
        <v>350607</v>
      </c>
      <c r="Z215" s="4" t="s">
        <v>6530</v>
      </c>
      <c r="AA215" s="5"/>
      <c r="AB215" s="5"/>
      <c r="AC215" s="5">
        <v>262955</v>
      </c>
      <c r="AD215" s="5">
        <v>2000000</v>
      </c>
      <c r="AE215" s="5">
        <v>2000000</v>
      </c>
      <c r="AF215" s="5">
        <v>1156452</v>
      </c>
      <c r="AG215" s="5">
        <v>5419407</v>
      </c>
    </row>
    <row r="216" spans="9:33" x14ac:dyDescent="0.25">
      <c r="I216" s="27" t="s">
        <v>902</v>
      </c>
      <c r="J216" s="27" t="s">
        <v>56</v>
      </c>
      <c r="K216" t="s">
        <v>6522</v>
      </c>
      <c r="L216" s="26"/>
      <c r="M216" s="5"/>
      <c r="N216" s="5">
        <v>169231</v>
      </c>
      <c r="O216" s="5"/>
      <c r="P216" s="5"/>
      <c r="Q216" s="5"/>
      <c r="R216" s="5">
        <v>169231</v>
      </c>
      <c r="Z216" s="4" t="s">
        <v>2925</v>
      </c>
      <c r="AA216" s="5"/>
      <c r="AB216" s="5">
        <v>214634</v>
      </c>
      <c r="AC216" s="5"/>
      <c r="AD216" s="5"/>
      <c r="AE216" s="5"/>
      <c r="AF216" s="5"/>
      <c r="AG216" s="5">
        <v>214634</v>
      </c>
    </row>
    <row r="217" spans="9:33" x14ac:dyDescent="0.25">
      <c r="I217" s="27" t="s">
        <v>902</v>
      </c>
      <c r="J217" s="27" t="s">
        <v>56</v>
      </c>
      <c r="K217" t="s">
        <v>6523</v>
      </c>
      <c r="L217" s="26"/>
      <c r="M217" s="5"/>
      <c r="N217" s="5">
        <v>127421</v>
      </c>
      <c r="O217" s="5"/>
      <c r="P217" s="5"/>
      <c r="Q217" s="5"/>
      <c r="R217" s="5">
        <v>127421</v>
      </c>
      <c r="Z217" s="4" t="s">
        <v>6531</v>
      </c>
      <c r="AA217" s="5"/>
      <c r="AB217" s="5"/>
      <c r="AC217" s="5">
        <v>781097</v>
      </c>
      <c r="AD217" s="5"/>
      <c r="AE217" s="5"/>
      <c r="AF217" s="5"/>
      <c r="AG217" s="5">
        <v>781097</v>
      </c>
    </row>
    <row r="218" spans="9:33" x14ac:dyDescent="0.25">
      <c r="I218" s="27" t="s">
        <v>902</v>
      </c>
      <c r="J218" s="27" t="s">
        <v>56</v>
      </c>
      <c r="K218" t="s">
        <v>6524</v>
      </c>
      <c r="L218" s="26"/>
      <c r="M218" s="5"/>
      <c r="N218" s="5">
        <v>541847</v>
      </c>
      <c r="O218" s="5"/>
      <c r="P218" s="5"/>
      <c r="Q218" s="5"/>
      <c r="R218" s="5">
        <v>541847</v>
      </c>
      <c r="Z218" s="4" t="s">
        <v>6537</v>
      </c>
      <c r="AA218" s="5"/>
      <c r="AB218" s="5"/>
      <c r="AC218" s="5"/>
      <c r="AD218" s="5">
        <v>365544</v>
      </c>
      <c r="AE218" s="5"/>
      <c r="AF218" s="5"/>
      <c r="AG218" s="5">
        <v>365544</v>
      </c>
    </row>
    <row r="219" spans="9:33" x14ac:dyDescent="0.25">
      <c r="I219" s="27" t="s">
        <v>902</v>
      </c>
      <c r="J219" s="27" t="s">
        <v>56</v>
      </c>
      <c r="K219" t="s">
        <v>11832</v>
      </c>
      <c r="L219" s="26"/>
      <c r="M219" s="5"/>
      <c r="N219" s="5"/>
      <c r="O219" s="5"/>
      <c r="P219" s="5"/>
      <c r="Q219" s="5">
        <v>128385</v>
      </c>
      <c r="R219" s="5">
        <v>128385</v>
      </c>
      <c r="Z219" s="4" t="s">
        <v>13422</v>
      </c>
      <c r="AA219" s="5"/>
      <c r="AB219" s="5"/>
      <c r="AC219" s="5"/>
      <c r="AD219" s="5"/>
      <c r="AE219" s="5"/>
      <c r="AF219" s="5">
        <v>59882</v>
      </c>
      <c r="AG219" s="5">
        <v>59882</v>
      </c>
    </row>
    <row r="220" spans="9:33" x14ac:dyDescent="0.25">
      <c r="I220" s="27" t="s">
        <v>902</v>
      </c>
      <c r="J220" s="27" t="s">
        <v>56</v>
      </c>
      <c r="K220" t="s">
        <v>6525</v>
      </c>
      <c r="L220" s="26"/>
      <c r="M220" s="5"/>
      <c r="N220" s="5"/>
      <c r="O220" s="5">
        <v>299507</v>
      </c>
      <c r="P220" s="5"/>
      <c r="Q220" s="5"/>
      <c r="R220" s="5">
        <v>299507</v>
      </c>
      <c r="Z220" s="4" t="s">
        <v>10466</v>
      </c>
      <c r="AA220" s="5"/>
      <c r="AB220" s="5"/>
      <c r="AC220" s="5"/>
      <c r="AD220" s="5"/>
      <c r="AE220" s="5">
        <v>1260000</v>
      </c>
      <c r="AF220" s="5">
        <v>1260000</v>
      </c>
      <c r="AG220" s="5">
        <v>2520000</v>
      </c>
    </row>
    <row r="221" spans="9:33" x14ac:dyDescent="0.25">
      <c r="I221" s="27" t="s">
        <v>902</v>
      </c>
      <c r="J221" s="27" t="s">
        <v>56</v>
      </c>
      <c r="K221" t="s">
        <v>6526</v>
      </c>
      <c r="L221" s="26"/>
      <c r="M221" s="5"/>
      <c r="N221" s="5"/>
      <c r="O221" s="5">
        <v>219639</v>
      </c>
      <c r="P221" s="5">
        <v>219639</v>
      </c>
      <c r="Q221" s="5"/>
      <c r="R221" s="5">
        <v>439278</v>
      </c>
      <c r="Z221" s="4" t="s">
        <v>10235</v>
      </c>
      <c r="AA221" s="5"/>
      <c r="AB221" s="5"/>
      <c r="AC221" s="5"/>
      <c r="AD221" s="5"/>
      <c r="AE221" s="5">
        <v>194815</v>
      </c>
      <c r="AF221" s="5"/>
      <c r="AG221" s="5">
        <v>194815</v>
      </c>
    </row>
    <row r="222" spans="9:33" x14ac:dyDescent="0.25">
      <c r="I222" s="27" t="s">
        <v>902</v>
      </c>
      <c r="J222" s="27" t="s">
        <v>56</v>
      </c>
      <c r="K222" t="s">
        <v>10568</v>
      </c>
      <c r="L222" s="26"/>
      <c r="M222" s="5"/>
      <c r="N222" s="5"/>
      <c r="O222" s="5"/>
      <c r="P222" s="5"/>
      <c r="Q222" s="5">
        <v>3105303</v>
      </c>
      <c r="R222" s="5">
        <v>3105303</v>
      </c>
      <c r="Z222" s="4" t="s">
        <v>10234</v>
      </c>
      <c r="AA222" s="5"/>
      <c r="AB222" s="5"/>
      <c r="AC222" s="5"/>
      <c r="AD222" s="5"/>
      <c r="AE222" s="5">
        <v>582582</v>
      </c>
      <c r="AF222" s="5"/>
      <c r="AG222" s="5">
        <v>582582</v>
      </c>
    </row>
    <row r="223" spans="9:33" x14ac:dyDescent="0.25">
      <c r="I223" s="27" t="s">
        <v>902</v>
      </c>
      <c r="J223" s="27" t="s">
        <v>56</v>
      </c>
      <c r="K223" t="s">
        <v>10569</v>
      </c>
      <c r="L223" s="26"/>
      <c r="M223" s="5"/>
      <c r="N223" s="5"/>
      <c r="O223" s="5"/>
      <c r="P223" s="5"/>
      <c r="Q223" s="5">
        <v>401202</v>
      </c>
      <c r="R223" s="5">
        <v>401202</v>
      </c>
      <c r="Z223" s="4" t="s">
        <v>12104</v>
      </c>
      <c r="AA223" s="5"/>
      <c r="AB223" s="5"/>
      <c r="AC223" s="5"/>
      <c r="AD223" s="5"/>
      <c r="AE223" s="5"/>
      <c r="AF223" s="5">
        <v>81151</v>
      </c>
      <c r="AG223" s="5">
        <v>81151</v>
      </c>
    </row>
    <row r="224" spans="9:33" x14ac:dyDescent="0.25">
      <c r="I224" s="27" t="s">
        <v>902</v>
      </c>
      <c r="J224" s="27" t="s">
        <v>56</v>
      </c>
      <c r="K224" t="s">
        <v>11859</v>
      </c>
      <c r="L224" s="26"/>
      <c r="M224" s="5"/>
      <c r="N224" s="5"/>
      <c r="O224" s="5"/>
      <c r="P224" s="5"/>
      <c r="Q224" s="5">
        <v>120361</v>
      </c>
      <c r="R224" s="5">
        <v>120361</v>
      </c>
      <c r="Z224" s="4" t="s">
        <v>6532</v>
      </c>
      <c r="AA224" s="5"/>
      <c r="AB224" s="5"/>
      <c r="AC224" s="5"/>
      <c r="AD224" s="5">
        <v>79443</v>
      </c>
      <c r="AE224" s="5"/>
      <c r="AF224" s="5"/>
      <c r="AG224" s="5">
        <v>79443</v>
      </c>
    </row>
    <row r="225" spans="9:33" x14ac:dyDescent="0.25">
      <c r="I225" s="27" t="s">
        <v>902</v>
      </c>
      <c r="J225" s="27" t="s">
        <v>56</v>
      </c>
      <c r="K225" t="s">
        <v>11823</v>
      </c>
      <c r="L225" s="26"/>
      <c r="M225" s="5"/>
      <c r="N225" s="5"/>
      <c r="O225" s="5"/>
      <c r="P225" s="5"/>
      <c r="Q225" s="5">
        <v>120361</v>
      </c>
      <c r="R225" s="5">
        <v>120361</v>
      </c>
      <c r="Z225" s="4" t="s">
        <v>10567</v>
      </c>
      <c r="AA225" s="5"/>
      <c r="AB225" s="5"/>
      <c r="AC225" s="5"/>
      <c r="AD225" s="5"/>
      <c r="AE225" s="5">
        <v>777397</v>
      </c>
      <c r="AF225" s="5"/>
      <c r="AG225" s="5">
        <v>777397</v>
      </c>
    </row>
    <row r="226" spans="9:33" x14ac:dyDescent="0.25">
      <c r="I226" s="27" t="s">
        <v>902</v>
      </c>
      <c r="J226" s="27" t="s">
        <v>56</v>
      </c>
      <c r="K226" t="s">
        <v>10222</v>
      </c>
      <c r="L226" s="26"/>
      <c r="M226" s="5"/>
      <c r="N226" s="5"/>
      <c r="O226" s="5"/>
      <c r="P226" s="5">
        <v>120361</v>
      </c>
      <c r="Q226" s="5">
        <v>364025</v>
      </c>
      <c r="R226" s="5">
        <v>484386</v>
      </c>
      <c r="Z226" s="4" t="s">
        <v>10227</v>
      </c>
      <c r="AA226" s="5"/>
      <c r="AB226" s="5"/>
      <c r="AC226" s="5"/>
      <c r="AD226" s="5"/>
      <c r="AE226" s="5">
        <v>156002</v>
      </c>
      <c r="AF226" s="5"/>
      <c r="AG226" s="5">
        <v>156002</v>
      </c>
    </row>
    <row r="227" spans="9:33" x14ac:dyDescent="0.25">
      <c r="I227" s="27" t="s">
        <v>902</v>
      </c>
      <c r="J227" s="27" t="s">
        <v>56</v>
      </c>
      <c r="K227" t="s">
        <v>10231</v>
      </c>
      <c r="L227" s="26"/>
      <c r="M227" s="5"/>
      <c r="N227" s="5"/>
      <c r="O227" s="5"/>
      <c r="P227" s="5">
        <v>199438</v>
      </c>
      <c r="Q227" s="5"/>
      <c r="R227" s="5">
        <v>199438</v>
      </c>
      <c r="Z227" s="4" t="s">
        <v>12105</v>
      </c>
      <c r="AA227" s="5"/>
      <c r="AB227" s="5"/>
      <c r="AC227" s="5"/>
      <c r="AD227" s="5"/>
      <c r="AE227" s="5"/>
      <c r="AF227" s="5">
        <v>441846</v>
      </c>
      <c r="AG227" s="5">
        <v>441846</v>
      </c>
    </row>
    <row r="228" spans="9:33" x14ac:dyDescent="0.25">
      <c r="I228" s="27" t="s">
        <v>902</v>
      </c>
      <c r="J228" s="27" t="s">
        <v>56</v>
      </c>
      <c r="K228" t="s">
        <v>11849</v>
      </c>
      <c r="L228" s="26"/>
      <c r="M228" s="5"/>
      <c r="N228" s="5"/>
      <c r="O228" s="5"/>
      <c r="P228" s="5"/>
      <c r="Q228" s="5">
        <v>200521</v>
      </c>
      <c r="R228" s="5">
        <v>200521</v>
      </c>
      <c r="Z228" s="4" t="s">
        <v>12108</v>
      </c>
      <c r="AA228" s="5"/>
      <c r="AB228" s="5"/>
      <c r="AC228" s="5"/>
      <c r="AD228" s="5"/>
      <c r="AE228" s="5"/>
      <c r="AF228" s="5">
        <v>1174043</v>
      </c>
      <c r="AG228" s="5">
        <v>1174043</v>
      </c>
    </row>
    <row r="229" spans="9:33" x14ac:dyDescent="0.25">
      <c r="I229" s="27" t="s">
        <v>902</v>
      </c>
      <c r="J229" s="27" t="s">
        <v>56</v>
      </c>
      <c r="K229" t="s">
        <v>12103</v>
      </c>
      <c r="L229" s="26"/>
      <c r="M229" s="5"/>
      <c r="N229" s="5"/>
      <c r="O229" s="5"/>
      <c r="P229" s="5"/>
      <c r="Q229" s="5">
        <v>718809</v>
      </c>
      <c r="R229" s="5">
        <v>718809</v>
      </c>
      <c r="Z229" s="4" t="s">
        <v>11800</v>
      </c>
      <c r="AA229" s="5"/>
      <c r="AB229" s="5"/>
      <c r="AC229" s="5"/>
      <c r="AD229" s="5"/>
      <c r="AE229" s="5"/>
      <c r="AF229" s="5">
        <v>77321</v>
      </c>
      <c r="AG229" s="5">
        <v>77321</v>
      </c>
    </row>
    <row r="230" spans="9:33" x14ac:dyDescent="0.25">
      <c r="I230" s="27" t="s">
        <v>902</v>
      </c>
      <c r="J230" s="27" t="s">
        <v>56</v>
      </c>
      <c r="K230" t="s">
        <v>11830</v>
      </c>
      <c r="L230" s="26"/>
      <c r="M230" s="5"/>
      <c r="N230" s="5"/>
      <c r="O230" s="5"/>
      <c r="P230" s="5"/>
      <c r="Q230" s="5">
        <v>389538</v>
      </c>
      <c r="R230" s="5">
        <v>389538</v>
      </c>
      <c r="Z230" s="4" t="s">
        <v>13442</v>
      </c>
      <c r="AA230" s="5"/>
      <c r="AB230" s="5"/>
      <c r="AC230" s="5"/>
      <c r="AD230" s="5"/>
      <c r="AE230" s="5"/>
      <c r="AF230" s="5">
        <v>118269</v>
      </c>
      <c r="AG230" s="5">
        <v>118269</v>
      </c>
    </row>
    <row r="231" spans="9:33" x14ac:dyDescent="0.25">
      <c r="I231" s="27" t="s">
        <v>902</v>
      </c>
      <c r="J231" s="27" t="s">
        <v>56</v>
      </c>
      <c r="K231" t="s">
        <v>6534</v>
      </c>
      <c r="L231" s="26"/>
      <c r="M231" s="5"/>
      <c r="N231" s="5"/>
      <c r="O231" s="5"/>
      <c r="P231" s="5"/>
      <c r="Q231" s="5">
        <v>106677</v>
      </c>
      <c r="R231" s="5">
        <v>106677</v>
      </c>
      <c r="Z231" s="4" t="s">
        <v>12106</v>
      </c>
      <c r="AA231" s="5"/>
      <c r="AB231" s="5"/>
      <c r="AC231" s="5"/>
      <c r="AD231" s="5"/>
      <c r="AE231" s="5"/>
      <c r="AF231" s="5">
        <v>162324</v>
      </c>
      <c r="AG231" s="5">
        <v>162324</v>
      </c>
    </row>
    <row r="232" spans="9:33" x14ac:dyDescent="0.25">
      <c r="I232" s="27" t="s">
        <v>902</v>
      </c>
      <c r="J232" s="27" t="s">
        <v>56</v>
      </c>
      <c r="K232" t="s">
        <v>849</v>
      </c>
      <c r="L232" s="26">
        <v>1736721</v>
      </c>
      <c r="M232" s="5">
        <v>944064</v>
      </c>
      <c r="N232" s="5">
        <v>2030057</v>
      </c>
      <c r="O232" s="5">
        <v>-83754</v>
      </c>
      <c r="P232" s="5">
        <v>622769</v>
      </c>
      <c r="Q232" s="5">
        <v>3071089</v>
      </c>
      <c r="R232" s="5">
        <v>8320946</v>
      </c>
      <c r="Z232" s="4" t="s">
        <v>12107</v>
      </c>
      <c r="AA232" s="5"/>
      <c r="AB232" s="5"/>
      <c r="AC232" s="5"/>
      <c r="AD232" s="5"/>
      <c r="AE232" s="5"/>
      <c r="AF232" s="5">
        <v>61182</v>
      </c>
      <c r="AG232" s="5">
        <v>61182</v>
      </c>
    </row>
    <row r="233" spans="9:33" x14ac:dyDescent="0.25">
      <c r="I233" s="27" t="s">
        <v>902</v>
      </c>
      <c r="J233" s="27" t="s">
        <v>56</v>
      </c>
      <c r="K233" t="s">
        <v>1112</v>
      </c>
      <c r="L233" s="26">
        <v>833844</v>
      </c>
      <c r="M233" s="5"/>
      <c r="N233" s="5">
        <v>59763</v>
      </c>
      <c r="O233" s="5">
        <v>179645</v>
      </c>
      <c r="P233" s="5"/>
      <c r="Q233" s="5"/>
      <c r="R233" s="5">
        <v>1073252</v>
      </c>
      <c r="Z233" s="4" t="s">
        <v>12109</v>
      </c>
      <c r="AA233" s="5"/>
      <c r="AB233" s="5"/>
      <c r="AC233" s="5"/>
      <c r="AD233" s="5"/>
      <c r="AE233" s="5"/>
      <c r="AF233" s="5">
        <v>122371</v>
      </c>
      <c r="AG233" s="5">
        <v>122371</v>
      </c>
    </row>
    <row r="234" spans="9:33" x14ac:dyDescent="0.25">
      <c r="I234" s="27" t="s">
        <v>902</v>
      </c>
      <c r="J234" s="27" t="s">
        <v>56</v>
      </c>
      <c r="K234" t="s">
        <v>4733</v>
      </c>
      <c r="L234" s="26"/>
      <c r="M234" s="5">
        <v>119072</v>
      </c>
      <c r="N234" s="5"/>
      <c r="O234" s="5"/>
      <c r="P234" s="5"/>
      <c r="Q234" s="5"/>
      <c r="R234" s="5">
        <v>119072</v>
      </c>
      <c r="Z234" s="4" t="s">
        <v>3045</v>
      </c>
      <c r="AA234" s="5">
        <v>230324</v>
      </c>
      <c r="AB234" s="5"/>
      <c r="AC234" s="5"/>
      <c r="AD234" s="5"/>
      <c r="AE234" s="5"/>
      <c r="AF234" s="5"/>
      <c r="AG234" s="5">
        <v>230324</v>
      </c>
    </row>
    <row r="235" spans="9:33" x14ac:dyDescent="0.25">
      <c r="I235" s="27" t="s">
        <v>902</v>
      </c>
      <c r="J235" s="27" t="s">
        <v>56</v>
      </c>
      <c r="K235" t="s">
        <v>851</v>
      </c>
      <c r="L235" s="26">
        <v>380799</v>
      </c>
      <c r="M235" s="5"/>
      <c r="N235" s="5">
        <v>1371318</v>
      </c>
      <c r="O235" s="5">
        <v>1487690</v>
      </c>
      <c r="P235" s="5">
        <v>1792856</v>
      </c>
      <c r="Q235" s="5">
        <v>2492004</v>
      </c>
      <c r="R235" s="5">
        <v>7524667</v>
      </c>
      <c r="Z235" s="4" t="s">
        <v>248</v>
      </c>
      <c r="AA235" s="5">
        <v>6613016</v>
      </c>
      <c r="AB235" s="5">
        <v>6613016</v>
      </c>
      <c r="AC235" s="5">
        <v>6613016</v>
      </c>
      <c r="AD235" s="5">
        <v>6613016</v>
      </c>
      <c r="AE235" s="5">
        <v>6613016</v>
      </c>
      <c r="AF235" s="5">
        <v>6613016</v>
      </c>
      <c r="AG235" s="5">
        <v>39678096</v>
      </c>
    </row>
    <row r="236" spans="9:33" x14ac:dyDescent="0.25">
      <c r="I236" s="27" t="s">
        <v>902</v>
      </c>
      <c r="J236" s="27" t="s">
        <v>56</v>
      </c>
      <c r="K236" t="s">
        <v>832</v>
      </c>
      <c r="L236" s="26">
        <v>6157039</v>
      </c>
      <c r="M236" s="5">
        <v>6296390</v>
      </c>
      <c r="N236" s="5">
        <v>6955203</v>
      </c>
      <c r="O236" s="5">
        <v>7548412</v>
      </c>
      <c r="P236" s="5">
        <v>7125147</v>
      </c>
      <c r="Q236" s="5">
        <v>7465260</v>
      </c>
      <c r="R236" s="5">
        <v>41547451</v>
      </c>
      <c r="Z236" s="4" t="s">
        <v>10198</v>
      </c>
      <c r="AA236" s="5"/>
      <c r="AB236" s="5"/>
      <c r="AC236" s="5"/>
      <c r="AD236" s="5"/>
      <c r="AE236" s="5">
        <v>145046</v>
      </c>
      <c r="AF236" s="5"/>
      <c r="AG236" s="5">
        <v>145046</v>
      </c>
    </row>
    <row r="237" spans="9:33" x14ac:dyDescent="0.25">
      <c r="I237" s="27" t="s">
        <v>902</v>
      </c>
      <c r="J237" s="27" t="s">
        <v>56</v>
      </c>
      <c r="K237" t="s">
        <v>868</v>
      </c>
      <c r="L237" s="26">
        <v>5535520</v>
      </c>
      <c r="M237" s="5">
        <v>977434</v>
      </c>
      <c r="N237" s="5">
        <v>677708</v>
      </c>
      <c r="O237" s="5">
        <v>467476</v>
      </c>
      <c r="P237" s="5">
        <v>710403</v>
      </c>
      <c r="Q237" s="5">
        <v>563981</v>
      </c>
      <c r="R237" s="5">
        <v>8932522</v>
      </c>
      <c r="Z237" s="4" t="s">
        <v>2341</v>
      </c>
      <c r="AA237" s="5">
        <v>600000</v>
      </c>
      <c r="AB237" s="5">
        <v>600000</v>
      </c>
      <c r="AC237" s="5"/>
      <c r="AD237" s="5">
        <v>600000</v>
      </c>
      <c r="AE237" s="5">
        <v>600000</v>
      </c>
      <c r="AF237" s="5">
        <v>600000</v>
      </c>
      <c r="AG237" s="5">
        <v>3000000</v>
      </c>
    </row>
    <row r="238" spans="9:33" x14ac:dyDescent="0.25">
      <c r="I238" s="27" t="s">
        <v>902</v>
      </c>
      <c r="J238" s="27" t="s">
        <v>56</v>
      </c>
      <c r="K238" t="s">
        <v>886</v>
      </c>
      <c r="L238" s="26">
        <v>22583127</v>
      </c>
      <c r="M238" s="5">
        <v>24081798</v>
      </c>
      <c r="N238" s="5">
        <v>21092449</v>
      </c>
      <c r="O238" s="5">
        <v>27235535</v>
      </c>
      <c r="P238" s="5">
        <v>23504152</v>
      </c>
      <c r="Q238" s="5">
        <v>22739347</v>
      </c>
      <c r="R238" s="5">
        <v>141236408</v>
      </c>
      <c r="Z238" s="4" t="s">
        <v>0</v>
      </c>
      <c r="AA238" s="5">
        <v>73086361</v>
      </c>
      <c r="AB238" s="5">
        <v>73231017</v>
      </c>
      <c r="AC238" s="5">
        <v>80734296</v>
      </c>
      <c r="AD238" s="5">
        <v>85650722</v>
      </c>
      <c r="AE238" s="5">
        <v>83985839</v>
      </c>
      <c r="AF238" s="5">
        <v>146170041</v>
      </c>
      <c r="AG238" s="5">
        <v>542858276</v>
      </c>
    </row>
    <row r="239" spans="9:33" x14ac:dyDescent="0.25">
      <c r="I239" s="27" t="s">
        <v>902</v>
      </c>
      <c r="J239" s="27" t="s">
        <v>56</v>
      </c>
      <c r="K239" t="s">
        <v>897</v>
      </c>
      <c r="L239" s="26">
        <v>1931574</v>
      </c>
      <c r="M239" s="5">
        <v>1271388</v>
      </c>
      <c r="N239" s="5">
        <v>999143</v>
      </c>
      <c r="O239" s="5"/>
      <c r="P239" s="5"/>
      <c r="Q239" s="5">
        <v>715890</v>
      </c>
      <c r="R239" s="5">
        <v>4917995</v>
      </c>
    </row>
    <row r="240" spans="9:33" x14ac:dyDescent="0.25">
      <c r="I240" s="27" t="s">
        <v>902</v>
      </c>
      <c r="J240" s="27" t="s">
        <v>56</v>
      </c>
      <c r="K240" t="s">
        <v>9471</v>
      </c>
      <c r="L240" s="26"/>
      <c r="M240" s="5"/>
      <c r="N240" s="5"/>
      <c r="O240" s="5"/>
      <c r="P240" s="5"/>
      <c r="Q240" s="5">
        <v>2769651</v>
      </c>
      <c r="R240" s="5">
        <v>2769651</v>
      </c>
    </row>
    <row r="241" spans="9:18" x14ac:dyDescent="0.25">
      <c r="I241" s="27" t="s">
        <v>902</v>
      </c>
      <c r="J241" s="27" t="s">
        <v>56</v>
      </c>
      <c r="K241" t="s">
        <v>6527</v>
      </c>
      <c r="L241" s="26"/>
      <c r="M241" s="5"/>
      <c r="N241" s="5">
        <v>257776</v>
      </c>
      <c r="O241" s="5">
        <v>127747</v>
      </c>
      <c r="P241" s="5"/>
      <c r="Q241" s="5"/>
      <c r="R241" s="5">
        <v>385523</v>
      </c>
    </row>
    <row r="242" spans="9:18" x14ac:dyDescent="0.25">
      <c r="I242" s="27" t="s">
        <v>902</v>
      </c>
      <c r="J242" s="27" t="s">
        <v>56</v>
      </c>
      <c r="K242" t="s">
        <v>1350</v>
      </c>
      <c r="L242" s="26">
        <v>444373</v>
      </c>
      <c r="M242" s="5"/>
      <c r="N242" s="5">
        <v>1146669</v>
      </c>
      <c r="O242" s="5"/>
      <c r="P242" s="5">
        <v>99404</v>
      </c>
      <c r="Q242" s="5"/>
      <c r="R242" s="5">
        <v>1690446</v>
      </c>
    </row>
    <row r="243" spans="9:18" x14ac:dyDescent="0.25">
      <c r="I243" s="27" t="s">
        <v>902</v>
      </c>
      <c r="J243" s="27" t="s">
        <v>56</v>
      </c>
      <c r="K243" t="s">
        <v>1581</v>
      </c>
      <c r="L243" s="26">
        <v>2245027</v>
      </c>
      <c r="M243" s="5"/>
      <c r="N243" s="5"/>
      <c r="O243" s="5"/>
      <c r="P243" s="5"/>
      <c r="Q243" s="5"/>
      <c r="R243" s="5">
        <v>2245027</v>
      </c>
    </row>
    <row r="244" spans="9:18" x14ac:dyDescent="0.25">
      <c r="I244" s="27" t="s">
        <v>902</v>
      </c>
      <c r="J244" s="27" t="s">
        <v>56</v>
      </c>
      <c r="K244" t="s">
        <v>4734</v>
      </c>
      <c r="L244" s="26"/>
      <c r="M244" s="5">
        <v>869404</v>
      </c>
      <c r="N244" s="5">
        <v>1947919</v>
      </c>
      <c r="O244" s="5">
        <v>1088648</v>
      </c>
      <c r="P244" s="5">
        <v>895164</v>
      </c>
      <c r="Q244" s="5">
        <v>-12626</v>
      </c>
      <c r="R244" s="5">
        <v>4788509</v>
      </c>
    </row>
    <row r="245" spans="9:18" x14ac:dyDescent="0.25">
      <c r="I245" s="27" t="s">
        <v>902</v>
      </c>
      <c r="J245" s="27" t="s">
        <v>56</v>
      </c>
      <c r="K245" t="s">
        <v>1110</v>
      </c>
      <c r="L245" s="26">
        <v>679676</v>
      </c>
      <c r="M245" s="5">
        <v>643415</v>
      </c>
      <c r="N245" s="5">
        <v>932296</v>
      </c>
      <c r="O245" s="5">
        <v>1149727</v>
      </c>
      <c r="P245" s="5"/>
      <c r="Q245" s="5">
        <v>1043956</v>
      </c>
      <c r="R245" s="5">
        <v>4449070</v>
      </c>
    </row>
    <row r="246" spans="9:18" x14ac:dyDescent="0.25">
      <c r="I246" s="27" t="s">
        <v>902</v>
      </c>
      <c r="J246" s="27" t="s">
        <v>56</v>
      </c>
      <c r="K246" t="s">
        <v>1039</v>
      </c>
      <c r="L246" s="26">
        <v>59465</v>
      </c>
      <c r="M246" s="5"/>
      <c r="N246" s="5">
        <v>309399</v>
      </c>
      <c r="O246" s="5"/>
      <c r="P246" s="5"/>
      <c r="Q246" s="5"/>
      <c r="R246" s="5">
        <v>368864</v>
      </c>
    </row>
    <row r="247" spans="9:18" x14ac:dyDescent="0.25">
      <c r="I247" s="27" t="s">
        <v>902</v>
      </c>
      <c r="J247" s="27" t="s">
        <v>56</v>
      </c>
      <c r="K247" t="s">
        <v>720</v>
      </c>
      <c r="L247" s="26">
        <v>862551</v>
      </c>
      <c r="M247" s="5"/>
      <c r="N247" s="5"/>
      <c r="O247" s="5"/>
      <c r="P247" s="5"/>
      <c r="Q247" s="5"/>
      <c r="R247" s="5">
        <v>862551</v>
      </c>
    </row>
    <row r="248" spans="9:18" x14ac:dyDescent="0.25">
      <c r="I248" s="27" t="s">
        <v>902</v>
      </c>
      <c r="J248" s="27" t="s">
        <v>56</v>
      </c>
      <c r="K248" t="s">
        <v>1023</v>
      </c>
      <c r="L248" s="26">
        <v>775069</v>
      </c>
      <c r="M248" s="5"/>
      <c r="N248" s="5">
        <v>373339</v>
      </c>
      <c r="O248" s="5"/>
      <c r="P248" s="5"/>
      <c r="Q248" s="5"/>
      <c r="R248" s="5">
        <v>1148408</v>
      </c>
    </row>
    <row r="249" spans="9:18" x14ac:dyDescent="0.25">
      <c r="I249" s="27" t="s">
        <v>902</v>
      </c>
      <c r="J249" s="27" t="s">
        <v>56</v>
      </c>
      <c r="K249" t="s">
        <v>1040</v>
      </c>
      <c r="L249" s="26">
        <v>325266</v>
      </c>
      <c r="M249" s="5"/>
      <c r="N249" s="5">
        <v>846408</v>
      </c>
      <c r="O249" s="5">
        <v>131740</v>
      </c>
      <c r="P249" s="5"/>
      <c r="Q249" s="5"/>
      <c r="R249" s="5">
        <v>1303414</v>
      </c>
    </row>
    <row r="250" spans="9:18" x14ac:dyDescent="0.25">
      <c r="I250" s="27" t="s">
        <v>902</v>
      </c>
      <c r="J250" s="27" t="s">
        <v>56</v>
      </c>
      <c r="K250" t="s">
        <v>1378</v>
      </c>
      <c r="L250" s="26">
        <v>349775</v>
      </c>
      <c r="M250" s="5"/>
      <c r="N250" s="5"/>
      <c r="O250" s="5">
        <v>0</v>
      </c>
      <c r="P250" s="5"/>
      <c r="Q250" s="5">
        <v>89715</v>
      </c>
      <c r="R250" s="5">
        <v>439490</v>
      </c>
    </row>
    <row r="251" spans="9:18" x14ac:dyDescent="0.25">
      <c r="I251" s="27" t="s">
        <v>902</v>
      </c>
      <c r="J251" s="27" t="s">
        <v>56</v>
      </c>
      <c r="K251" t="s">
        <v>1283</v>
      </c>
      <c r="L251" s="26">
        <v>143090</v>
      </c>
      <c r="M251" s="5"/>
      <c r="N251" s="5"/>
      <c r="O251" s="5"/>
      <c r="P251" s="5"/>
      <c r="Q251" s="5"/>
      <c r="R251" s="5">
        <v>143090</v>
      </c>
    </row>
    <row r="252" spans="9:18" x14ac:dyDescent="0.25">
      <c r="I252" s="27" t="s">
        <v>902</v>
      </c>
      <c r="J252" s="27" t="s">
        <v>56</v>
      </c>
      <c r="K252" t="s">
        <v>1739</v>
      </c>
      <c r="L252" s="26">
        <v>1508985</v>
      </c>
      <c r="M252" s="5">
        <v>845574</v>
      </c>
      <c r="N252" s="5">
        <v>832692</v>
      </c>
      <c r="O252" s="5">
        <v>842335</v>
      </c>
      <c r="P252" s="5"/>
      <c r="Q252" s="5">
        <v>1845486</v>
      </c>
      <c r="R252" s="5">
        <v>5875072</v>
      </c>
    </row>
    <row r="253" spans="9:18" x14ac:dyDescent="0.25">
      <c r="I253" s="27" t="s">
        <v>902</v>
      </c>
      <c r="J253" s="27" t="s">
        <v>56</v>
      </c>
      <c r="K253" t="s">
        <v>6528</v>
      </c>
      <c r="L253" s="26"/>
      <c r="M253" s="5"/>
      <c r="N253" s="5"/>
      <c r="O253" s="5">
        <v>71858</v>
      </c>
      <c r="P253" s="5"/>
      <c r="Q253" s="5">
        <v>-71858</v>
      </c>
      <c r="R253" s="5">
        <v>0</v>
      </c>
    </row>
    <row r="254" spans="9:18" x14ac:dyDescent="0.25">
      <c r="I254" s="27" t="s">
        <v>902</v>
      </c>
      <c r="J254" s="27" t="s">
        <v>56</v>
      </c>
      <c r="K254" t="s">
        <v>1506</v>
      </c>
      <c r="L254" s="26">
        <v>174533</v>
      </c>
      <c r="M254" s="5"/>
      <c r="N254" s="5">
        <v>87652</v>
      </c>
      <c r="O254" s="5">
        <v>103795</v>
      </c>
      <c r="P254" s="5"/>
      <c r="Q254" s="5">
        <v>356930</v>
      </c>
      <c r="R254" s="5">
        <v>722910</v>
      </c>
    </row>
    <row r="255" spans="9:18" x14ac:dyDescent="0.25">
      <c r="I255" s="27" t="s">
        <v>902</v>
      </c>
      <c r="J255" s="27" t="s">
        <v>56</v>
      </c>
      <c r="K255" t="s">
        <v>1640</v>
      </c>
      <c r="L255" s="26">
        <v>87266</v>
      </c>
      <c r="M255" s="5"/>
      <c r="N255" s="5"/>
      <c r="O255" s="5"/>
      <c r="P255" s="5"/>
      <c r="Q255" s="5"/>
      <c r="R255" s="5">
        <v>87266</v>
      </c>
    </row>
    <row r="256" spans="9:18" x14ac:dyDescent="0.25">
      <c r="I256" s="27" t="s">
        <v>902</v>
      </c>
      <c r="J256" s="27" t="s">
        <v>56</v>
      </c>
      <c r="K256" t="s">
        <v>3282</v>
      </c>
      <c r="L256" s="26">
        <v>611928</v>
      </c>
      <c r="M256" s="5">
        <v>349509</v>
      </c>
      <c r="N256" s="5">
        <v>466148</v>
      </c>
      <c r="O256" s="5">
        <v>2786492</v>
      </c>
      <c r="P256" s="5">
        <v>1186021</v>
      </c>
      <c r="Q256" s="5"/>
      <c r="R256" s="5">
        <v>5400098</v>
      </c>
    </row>
    <row r="257" spans="9:18" x14ac:dyDescent="0.25">
      <c r="I257" s="27" t="s">
        <v>902</v>
      </c>
      <c r="J257" s="27" t="s">
        <v>56</v>
      </c>
      <c r="K257" t="s">
        <v>2168</v>
      </c>
      <c r="L257" s="26">
        <v>158194</v>
      </c>
      <c r="M257" s="5"/>
      <c r="N257" s="5"/>
      <c r="O257" s="5"/>
      <c r="P257" s="5"/>
      <c r="Q257" s="5"/>
      <c r="R257" s="5">
        <v>158194</v>
      </c>
    </row>
    <row r="258" spans="9:18" x14ac:dyDescent="0.25">
      <c r="I258" s="27" t="s">
        <v>902</v>
      </c>
      <c r="J258" s="27" t="s">
        <v>56</v>
      </c>
      <c r="K258" t="s">
        <v>3304</v>
      </c>
      <c r="L258" s="26">
        <v>494246</v>
      </c>
      <c r="M258" s="5"/>
      <c r="N258" s="5"/>
      <c r="O258" s="5"/>
      <c r="P258" s="5"/>
      <c r="Q258" s="5"/>
      <c r="R258" s="5">
        <v>494246</v>
      </c>
    </row>
    <row r="259" spans="9:18" x14ac:dyDescent="0.25">
      <c r="I259" s="27" t="s">
        <v>902</v>
      </c>
      <c r="J259" s="27" t="s">
        <v>56</v>
      </c>
      <c r="K259" t="s">
        <v>10570</v>
      </c>
      <c r="L259" s="26"/>
      <c r="M259" s="5"/>
      <c r="N259" s="5"/>
      <c r="O259" s="5"/>
      <c r="P259" s="5"/>
      <c r="Q259" s="5">
        <v>1191762</v>
      </c>
      <c r="R259" s="5">
        <v>1191762</v>
      </c>
    </row>
    <row r="260" spans="9:18" x14ac:dyDescent="0.25">
      <c r="I260" s="27" t="s">
        <v>902</v>
      </c>
      <c r="J260" s="27" t="s">
        <v>56</v>
      </c>
      <c r="K260" t="s">
        <v>6529</v>
      </c>
      <c r="L260" s="26"/>
      <c r="M260" s="5"/>
      <c r="N260" s="5">
        <v>79285</v>
      </c>
      <c r="O260" s="5">
        <v>99404</v>
      </c>
      <c r="P260" s="5">
        <v>385659</v>
      </c>
      <c r="Q260" s="5">
        <v>182692</v>
      </c>
      <c r="R260" s="5">
        <v>747040</v>
      </c>
    </row>
    <row r="261" spans="9:18" x14ac:dyDescent="0.25">
      <c r="I261" s="27" t="s">
        <v>902</v>
      </c>
      <c r="J261" s="27" t="s">
        <v>56</v>
      </c>
      <c r="K261" t="s">
        <v>2674</v>
      </c>
      <c r="L261" s="26">
        <v>87266</v>
      </c>
      <c r="M261" s="5"/>
      <c r="N261" s="5"/>
      <c r="O261" s="5"/>
      <c r="P261" s="5"/>
      <c r="Q261" s="5"/>
      <c r="R261" s="5">
        <v>87266</v>
      </c>
    </row>
    <row r="262" spans="9:18" x14ac:dyDescent="0.25">
      <c r="I262" s="27" t="s">
        <v>902</v>
      </c>
      <c r="J262" s="27" t="s">
        <v>56</v>
      </c>
      <c r="K262" t="s">
        <v>2165</v>
      </c>
      <c r="L262" s="26">
        <v>87266</v>
      </c>
      <c r="M262" s="5"/>
      <c r="N262" s="5"/>
      <c r="O262" s="5"/>
      <c r="P262" s="5"/>
      <c r="Q262" s="5"/>
      <c r="R262" s="5">
        <v>87266</v>
      </c>
    </row>
    <row r="263" spans="9:18" x14ac:dyDescent="0.25">
      <c r="I263" s="27" t="s">
        <v>902</v>
      </c>
      <c r="J263" s="27" t="s">
        <v>56</v>
      </c>
      <c r="K263" t="s">
        <v>9513</v>
      </c>
      <c r="L263" s="26"/>
      <c r="M263" s="5"/>
      <c r="N263" s="5"/>
      <c r="O263" s="5"/>
      <c r="P263" s="5"/>
      <c r="Q263" s="5">
        <v>1119040</v>
      </c>
      <c r="R263" s="5">
        <v>1119040</v>
      </c>
    </row>
    <row r="264" spans="9:18" x14ac:dyDescent="0.25">
      <c r="I264" s="27" t="s">
        <v>902</v>
      </c>
      <c r="J264" s="27" t="s">
        <v>56</v>
      </c>
      <c r="K264" t="s">
        <v>3186</v>
      </c>
      <c r="L264" s="26">
        <v>111292</v>
      </c>
      <c r="M264" s="5"/>
      <c r="N264" s="5"/>
      <c r="O264" s="5"/>
      <c r="P264" s="5"/>
      <c r="Q264" s="5"/>
      <c r="R264" s="5">
        <v>111292</v>
      </c>
    </row>
    <row r="265" spans="9:18" x14ac:dyDescent="0.25">
      <c r="I265" s="27" t="s">
        <v>902</v>
      </c>
      <c r="J265" s="27" t="s">
        <v>56</v>
      </c>
      <c r="K265" t="s">
        <v>6536</v>
      </c>
      <c r="L265" s="26"/>
      <c r="M265" s="5"/>
      <c r="N265" s="5"/>
      <c r="O265" s="5"/>
      <c r="P265" s="5">
        <v>526958</v>
      </c>
      <c r="Q265" s="5"/>
      <c r="R265" s="5">
        <v>526958</v>
      </c>
    </row>
    <row r="266" spans="9:18" x14ac:dyDescent="0.25">
      <c r="I266" s="27" t="s">
        <v>902</v>
      </c>
      <c r="J266" s="27" t="s">
        <v>56</v>
      </c>
      <c r="K266" t="s">
        <v>1433</v>
      </c>
      <c r="L266" s="26">
        <v>8170453</v>
      </c>
      <c r="M266" s="5">
        <v>7889582</v>
      </c>
      <c r="N266" s="5">
        <v>6001555</v>
      </c>
      <c r="O266" s="5"/>
      <c r="P266" s="5">
        <v>24817354</v>
      </c>
      <c r="Q266" s="5">
        <v>15190510</v>
      </c>
      <c r="R266" s="5">
        <v>62069454</v>
      </c>
    </row>
    <row r="267" spans="9:18" x14ac:dyDescent="0.25">
      <c r="I267" s="27" t="s">
        <v>902</v>
      </c>
      <c r="J267" s="27" t="s">
        <v>56</v>
      </c>
      <c r="K267" t="s">
        <v>1180</v>
      </c>
      <c r="L267" s="26">
        <v>26671122</v>
      </c>
      <c r="M267" s="5">
        <v>37157219</v>
      </c>
      <c r="N267" s="5">
        <v>33241438</v>
      </c>
      <c r="O267" s="5">
        <v>31347360</v>
      </c>
      <c r="P267" s="5">
        <v>33461554</v>
      </c>
      <c r="Q267" s="5"/>
      <c r="R267" s="5">
        <v>161878693</v>
      </c>
    </row>
    <row r="268" spans="9:18" x14ac:dyDescent="0.25">
      <c r="I268" s="27" t="s">
        <v>902</v>
      </c>
      <c r="J268" s="27" t="s">
        <v>56</v>
      </c>
      <c r="K268" t="s">
        <v>2589</v>
      </c>
      <c r="L268" s="26"/>
      <c r="M268" s="5"/>
      <c r="N268" s="5">
        <v>1632107</v>
      </c>
      <c r="O268" s="5">
        <v>755507</v>
      </c>
      <c r="P268" s="5">
        <v>730556</v>
      </c>
      <c r="Q268" s="5">
        <v>1220480</v>
      </c>
      <c r="R268" s="5">
        <v>4338650</v>
      </c>
    </row>
    <row r="269" spans="9:18" x14ac:dyDescent="0.25">
      <c r="I269" s="27" t="s">
        <v>902</v>
      </c>
      <c r="J269" s="27" t="s">
        <v>56</v>
      </c>
      <c r="K269" t="s">
        <v>11818</v>
      </c>
      <c r="L269" s="26"/>
      <c r="M269" s="5"/>
      <c r="N269" s="5"/>
      <c r="O269" s="5"/>
      <c r="P269" s="5"/>
      <c r="Q269" s="5">
        <v>730556</v>
      </c>
      <c r="R269" s="5">
        <v>730556</v>
      </c>
    </row>
    <row r="270" spans="9:18" x14ac:dyDescent="0.25">
      <c r="I270" s="27" t="s">
        <v>902</v>
      </c>
      <c r="J270" s="27" t="s">
        <v>56</v>
      </c>
      <c r="K270" t="s">
        <v>4735</v>
      </c>
      <c r="L270" s="26"/>
      <c r="M270" s="5">
        <v>611641</v>
      </c>
      <c r="N270" s="5">
        <v>446227</v>
      </c>
      <c r="O270" s="5"/>
      <c r="P270" s="5">
        <v>726135</v>
      </c>
      <c r="Q270" s="5"/>
      <c r="R270" s="5">
        <v>1784003</v>
      </c>
    </row>
    <row r="271" spans="9:18" x14ac:dyDescent="0.25">
      <c r="I271" s="27" t="s">
        <v>902</v>
      </c>
      <c r="J271" s="27" t="s">
        <v>56</v>
      </c>
      <c r="K271" t="s">
        <v>6530</v>
      </c>
      <c r="L271" s="26"/>
      <c r="M271" s="5"/>
      <c r="N271" s="5">
        <v>262955</v>
      </c>
      <c r="O271" s="5">
        <v>407195</v>
      </c>
      <c r="P271" s="5"/>
      <c r="Q271" s="5">
        <v>88750</v>
      </c>
      <c r="R271" s="5">
        <v>758900</v>
      </c>
    </row>
    <row r="272" spans="9:18" x14ac:dyDescent="0.25">
      <c r="I272" s="27" t="s">
        <v>902</v>
      </c>
      <c r="J272" s="27" t="s">
        <v>56</v>
      </c>
      <c r="K272" t="s">
        <v>2925</v>
      </c>
      <c r="L272" s="26"/>
      <c r="M272" s="5">
        <v>214634</v>
      </c>
      <c r="N272" s="5"/>
      <c r="O272" s="5"/>
      <c r="P272" s="5"/>
      <c r="Q272" s="5"/>
      <c r="R272" s="5">
        <v>214634</v>
      </c>
    </row>
    <row r="273" spans="9:18" x14ac:dyDescent="0.25">
      <c r="I273" s="27" t="s">
        <v>902</v>
      </c>
      <c r="J273" s="27" t="s">
        <v>56</v>
      </c>
      <c r="K273" t="s">
        <v>6531</v>
      </c>
      <c r="L273" s="26"/>
      <c r="M273" s="5"/>
      <c r="N273" s="5">
        <v>781097</v>
      </c>
      <c r="O273" s="5"/>
      <c r="P273" s="5">
        <v>671473</v>
      </c>
      <c r="Q273" s="5">
        <v>1023779</v>
      </c>
      <c r="R273" s="5">
        <v>2476349</v>
      </c>
    </row>
    <row r="274" spans="9:18" x14ac:dyDescent="0.25">
      <c r="I274" s="27" t="s">
        <v>902</v>
      </c>
      <c r="J274" s="27" t="s">
        <v>56</v>
      </c>
      <c r="K274" t="s">
        <v>6537</v>
      </c>
      <c r="L274" s="26"/>
      <c r="M274" s="5"/>
      <c r="N274" s="5"/>
      <c r="O274" s="5"/>
      <c r="P274" s="5">
        <v>365544</v>
      </c>
      <c r="Q274" s="5">
        <v>1008925</v>
      </c>
      <c r="R274" s="5">
        <v>1374469</v>
      </c>
    </row>
    <row r="275" spans="9:18" x14ac:dyDescent="0.25">
      <c r="I275" s="27" t="s">
        <v>902</v>
      </c>
      <c r="J275" s="27" t="s">
        <v>56</v>
      </c>
      <c r="K275" t="s">
        <v>10466</v>
      </c>
      <c r="L275" s="26"/>
      <c r="M275" s="5"/>
      <c r="N275" s="5"/>
      <c r="O275" s="5"/>
      <c r="P275" s="5">
        <v>774746</v>
      </c>
      <c r="Q275" s="5">
        <v>722410</v>
      </c>
      <c r="R275" s="5">
        <v>1497156</v>
      </c>
    </row>
    <row r="276" spans="9:18" x14ac:dyDescent="0.25">
      <c r="I276" s="27" t="s">
        <v>902</v>
      </c>
      <c r="J276" s="27" t="s">
        <v>56</v>
      </c>
      <c r="K276" t="s">
        <v>12104</v>
      </c>
      <c r="L276" s="26"/>
      <c r="M276" s="5"/>
      <c r="N276" s="5"/>
      <c r="O276" s="5"/>
      <c r="P276" s="5"/>
      <c r="Q276" s="5">
        <v>81151</v>
      </c>
      <c r="R276" s="5">
        <v>81151</v>
      </c>
    </row>
    <row r="277" spans="9:18" x14ac:dyDescent="0.25">
      <c r="I277" s="27" t="s">
        <v>902</v>
      </c>
      <c r="J277" s="27" t="s">
        <v>56</v>
      </c>
      <c r="K277" t="s">
        <v>6532</v>
      </c>
      <c r="L277" s="26"/>
      <c r="M277" s="5"/>
      <c r="N277" s="5"/>
      <c r="O277" s="5">
        <v>79443</v>
      </c>
      <c r="P277" s="5"/>
      <c r="Q277" s="5"/>
      <c r="R277" s="5">
        <v>79443</v>
      </c>
    </row>
    <row r="278" spans="9:18" x14ac:dyDescent="0.25">
      <c r="I278" s="27" t="s">
        <v>902</v>
      </c>
      <c r="J278" s="27" t="s">
        <v>56</v>
      </c>
      <c r="K278" t="s">
        <v>10567</v>
      </c>
      <c r="L278" s="26"/>
      <c r="M278" s="5"/>
      <c r="N278" s="5"/>
      <c r="O278" s="5"/>
      <c r="P278" s="5">
        <v>777397</v>
      </c>
      <c r="Q278" s="5">
        <v>124653</v>
      </c>
      <c r="R278" s="5">
        <v>902050</v>
      </c>
    </row>
    <row r="279" spans="9:18" x14ac:dyDescent="0.25">
      <c r="I279" s="27" t="s">
        <v>902</v>
      </c>
      <c r="J279" s="27" t="s">
        <v>56</v>
      </c>
      <c r="K279" t="s">
        <v>10227</v>
      </c>
      <c r="L279" s="26"/>
      <c r="M279" s="5"/>
      <c r="N279" s="5"/>
      <c r="O279" s="5"/>
      <c r="P279" s="5">
        <v>156002</v>
      </c>
      <c r="Q279" s="5"/>
      <c r="R279" s="5">
        <v>156002</v>
      </c>
    </row>
    <row r="280" spans="9:18" x14ac:dyDescent="0.25">
      <c r="I280" s="27" t="s">
        <v>902</v>
      </c>
      <c r="J280" s="27" t="s">
        <v>56</v>
      </c>
      <c r="K280" t="s">
        <v>12105</v>
      </c>
      <c r="L280" s="26"/>
      <c r="M280" s="5"/>
      <c r="N280" s="5"/>
      <c r="O280" s="5"/>
      <c r="P280" s="5"/>
      <c r="Q280" s="5">
        <v>442080</v>
      </c>
      <c r="R280" s="5">
        <v>442080</v>
      </c>
    </row>
    <row r="281" spans="9:18" x14ac:dyDescent="0.25">
      <c r="I281" s="27" t="s">
        <v>902</v>
      </c>
      <c r="J281" s="27" t="s">
        <v>56</v>
      </c>
      <c r="K281" t="s">
        <v>12106</v>
      </c>
      <c r="L281" s="26"/>
      <c r="M281" s="5"/>
      <c r="N281" s="5"/>
      <c r="O281" s="5"/>
      <c r="P281" s="5"/>
      <c r="Q281" s="5">
        <v>162324</v>
      </c>
      <c r="R281" s="5">
        <v>162324</v>
      </c>
    </row>
    <row r="282" spans="9:18" x14ac:dyDescent="0.25">
      <c r="I282" s="27" t="s">
        <v>902</v>
      </c>
      <c r="J282" s="27" t="s">
        <v>56</v>
      </c>
      <c r="K282" t="s">
        <v>12107</v>
      </c>
      <c r="L282" s="26"/>
      <c r="M282" s="5"/>
      <c r="N282" s="5"/>
      <c r="O282" s="5"/>
      <c r="P282" s="5"/>
      <c r="Q282" s="5">
        <v>119440</v>
      </c>
      <c r="R282" s="5">
        <v>119440</v>
      </c>
    </row>
    <row r="283" spans="9:18" x14ac:dyDescent="0.25">
      <c r="I283" s="27" t="s">
        <v>902</v>
      </c>
      <c r="J283" s="27" t="s">
        <v>56</v>
      </c>
      <c r="K283" t="s">
        <v>4736</v>
      </c>
      <c r="L283" s="26"/>
      <c r="M283" s="5"/>
      <c r="N283" s="5">
        <v>103264</v>
      </c>
      <c r="O283" s="5">
        <v>521636</v>
      </c>
      <c r="P283" s="5"/>
      <c r="Q283" s="5"/>
      <c r="R283" s="5">
        <v>624900</v>
      </c>
    </row>
    <row r="284" spans="9:18" x14ac:dyDescent="0.25">
      <c r="I284" s="27" t="s">
        <v>902</v>
      </c>
      <c r="J284" s="27" t="s">
        <v>56</v>
      </c>
      <c r="K284" t="s">
        <v>1106</v>
      </c>
      <c r="L284" s="26">
        <v>907593</v>
      </c>
      <c r="M284" s="5"/>
      <c r="N284" s="5"/>
      <c r="O284" s="5">
        <v>1209389</v>
      </c>
      <c r="P284" s="5"/>
      <c r="Q284" s="5"/>
      <c r="R284" s="5">
        <v>2116982</v>
      </c>
    </row>
    <row r="285" spans="9:18" x14ac:dyDescent="0.25">
      <c r="I285" s="27" t="s">
        <v>902</v>
      </c>
      <c r="J285" s="27" t="s">
        <v>56</v>
      </c>
      <c r="K285" t="s">
        <v>3045</v>
      </c>
      <c r="L285" s="26">
        <v>460648</v>
      </c>
      <c r="M285" s="5">
        <v>-230324</v>
      </c>
      <c r="N285" s="5"/>
      <c r="O285" s="5"/>
      <c r="P285" s="5"/>
      <c r="Q285" s="5"/>
      <c r="R285" s="5">
        <v>230324</v>
      </c>
    </row>
    <row r="286" spans="9:18" x14ac:dyDescent="0.25">
      <c r="I286" s="27" t="s">
        <v>902</v>
      </c>
      <c r="J286" s="27" t="s">
        <v>56</v>
      </c>
      <c r="K286" t="s">
        <v>887</v>
      </c>
      <c r="L286" s="26">
        <v>10815142</v>
      </c>
      <c r="M286" s="5">
        <v>16704742</v>
      </c>
      <c r="N286" s="5">
        <v>12622781</v>
      </c>
      <c r="O286" s="5">
        <v>26178003</v>
      </c>
      <c r="P286" s="5">
        <v>17797320</v>
      </c>
      <c r="Q286" s="5">
        <v>20705766</v>
      </c>
      <c r="R286" s="5">
        <v>104823754</v>
      </c>
    </row>
    <row r="287" spans="9:18" x14ac:dyDescent="0.25">
      <c r="I287" s="27" t="s">
        <v>902</v>
      </c>
      <c r="J287" s="27" t="s">
        <v>56</v>
      </c>
      <c r="K287" t="s">
        <v>1434</v>
      </c>
      <c r="L287" s="26">
        <v>5806242</v>
      </c>
      <c r="M287" s="5">
        <v>3789887</v>
      </c>
      <c r="N287" s="5">
        <v>5184225</v>
      </c>
      <c r="O287" s="5">
        <v>5825192</v>
      </c>
      <c r="P287" s="5">
        <v>5117876</v>
      </c>
      <c r="Q287" s="5">
        <v>4401290</v>
      </c>
      <c r="R287" s="5">
        <v>30124712</v>
      </c>
    </row>
    <row r="288" spans="9:18" x14ac:dyDescent="0.25">
      <c r="I288" s="27" t="s">
        <v>902</v>
      </c>
      <c r="J288" s="27" t="s">
        <v>56</v>
      </c>
      <c r="K288" t="s">
        <v>860</v>
      </c>
      <c r="L288" s="26">
        <v>5280897</v>
      </c>
      <c r="M288" s="5">
        <v>8030706</v>
      </c>
      <c r="N288" s="5">
        <v>7958792</v>
      </c>
      <c r="O288" s="5">
        <v>7586455</v>
      </c>
      <c r="P288" s="5">
        <v>7139248</v>
      </c>
      <c r="Q288" s="5"/>
      <c r="R288" s="5">
        <v>35996098</v>
      </c>
    </row>
    <row r="289" spans="9:18" x14ac:dyDescent="0.25">
      <c r="I289" s="27" t="s">
        <v>902</v>
      </c>
      <c r="J289" s="27" t="s">
        <v>56</v>
      </c>
      <c r="K289" t="s">
        <v>833</v>
      </c>
      <c r="L289" s="26">
        <v>3135728</v>
      </c>
      <c r="M289" s="5">
        <v>3253515</v>
      </c>
      <c r="N289" s="5">
        <v>2839658</v>
      </c>
      <c r="O289" s="5">
        <v>5406919</v>
      </c>
      <c r="P289" s="5">
        <v>4442609</v>
      </c>
      <c r="Q289" s="5">
        <v>4047667</v>
      </c>
      <c r="R289" s="5">
        <v>23126096</v>
      </c>
    </row>
    <row r="290" spans="9:18" x14ac:dyDescent="0.25">
      <c r="I290" s="27" t="s">
        <v>902</v>
      </c>
      <c r="J290" s="27" t="s">
        <v>56</v>
      </c>
      <c r="K290" t="s">
        <v>4737</v>
      </c>
      <c r="L290" s="26"/>
      <c r="M290" s="5"/>
      <c r="N290" s="5">
        <v>313764</v>
      </c>
      <c r="O290" s="5">
        <v>379250</v>
      </c>
      <c r="P290" s="5"/>
      <c r="Q290" s="5">
        <v>273223</v>
      </c>
      <c r="R290" s="5">
        <v>966237</v>
      </c>
    </row>
    <row r="291" spans="9:18" x14ac:dyDescent="0.25">
      <c r="I291" s="27" t="s">
        <v>902</v>
      </c>
      <c r="J291" s="27" t="s">
        <v>56</v>
      </c>
      <c r="K291" t="s">
        <v>2347</v>
      </c>
      <c r="L291" s="26"/>
      <c r="M291" s="5">
        <v>186433</v>
      </c>
      <c r="N291" s="5"/>
      <c r="O291" s="5">
        <v>-82433</v>
      </c>
      <c r="P291" s="5"/>
      <c r="Q291" s="5"/>
      <c r="R291" s="5">
        <v>104000</v>
      </c>
    </row>
    <row r="292" spans="9:18" x14ac:dyDescent="0.25">
      <c r="I292" s="27" t="s">
        <v>902</v>
      </c>
      <c r="J292" s="27" t="s">
        <v>56</v>
      </c>
      <c r="K292" t="s">
        <v>10198</v>
      </c>
      <c r="L292" s="26"/>
      <c r="M292" s="5"/>
      <c r="N292" s="5"/>
      <c r="O292" s="5"/>
      <c r="P292" s="5"/>
      <c r="Q292" s="5">
        <v>173466</v>
      </c>
      <c r="R292" s="5">
        <v>173466</v>
      </c>
    </row>
    <row r="293" spans="9:18" x14ac:dyDescent="0.25">
      <c r="I293" s="27" t="s">
        <v>902</v>
      </c>
      <c r="J293" s="27" t="s">
        <v>56</v>
      </c>
      <c r="K293" t="s">
        <v>1555</v>
      </c>
      <c r="L293" s="26">
        <v>6132926</v>
      </c>
      <c r="M293" s="5">
        <v>2849307</v>
      </c>
      <c r="N293" s="5">
        <v>2702580</v>
      </c>
      <c r="O293" s="5">
        <v>4279399</v>
      </c>
      <c r="P293" s="5">
        <v>2931182</v>
      </c>
      <c r="Q293" s="5">
        <v>8134683</v>
      </c>
      <c r="R293" s="5">
        <v>27030077</v>
      </c>
    </row>
    <row r="294" spans="9:18" x14ac:dyDescent="0.25">
      <c r="I294" s="27" t="s">
        <v>902</v>
      </c>
      <c r="J294" s="27" t="s">
        <v>56</v>
      </c>
      <c r="K294" t="s">
        <v>2341</v>
      </c>
      <c r="L294" s="26">
        <v>476736</v>
      </c>
      <c r="M294" s="5"/>
      <c r="N294" s="5"/>
      <c r="O294" s="5"/>
      <c r="P294" s="5"/>
      <c r="Q294" s="5"/>
      <c r="R294" s="5">
        <v>476736</v>
      </c>
    </row>
    <row r="295" spans="9:18" x14ac:dyDescent="0.25">
      <c r="I295" s="27" t="s">
        <v>902</v>
      </c>
      <c r="J295" s="27" t="s">
        <v>56</v>
      </c>
      <c r="K295" t="s">
        <v>1556</v>
      </c>
      <c r="L295" s="26">
        <v>3188661</v>
      </c>
      <c r="M295" s="5">
        <v>2503019</v>
      </c>
      <c r="N295" s="5">
        <v>2557059</v>
      </c>
      <c r="O295" s="5">
        <v>2392961</v>
      </c>
      <c r="P295" s="5">
        <v>2607286</v>
      </c>
      <c r="Q295" s="5">
        <v>2374209</v>
      </c>
      <c r="R295" s="5">
        <v>15623195</v>
      </c>
    </row>
    <row r="296" spans="9:18" x14ac:dyDescent="0.25">
      <c r="I296" s="27" t="s">
        <v>902</v>
      </c>
      <c r="J296" s="27" t="s">
        <v>56</v>
      </c>
      <c r="K296" t="s">
        <v>1553</v>
      </c>
      <c r="L296" s="26">
        <v>6255238</v>
      </c>
      <c r="M296" s="5">
        <v>16933852</v>
      </c>
      <c r="N296" s="5">
        <v>9169834</v>
      </c>
      <c r="O296" s="5">
        <v>8453381</v>
      </c>
      <c r="P296" s="5">
        <v>10159423</v>
      </c>
      <c r="Q296" s="5"/>
      <c r="R296" s="5">
        <v>50971728</v>
      </c>
    </row>
    <row r="297" spans="9:18" x14ac:dyDescent="0.25">
      <c r="I297" s="27" t="s">
        <v>902</v>
      </c>
      <c r="J297" s="27" t="s">
        <v>56</v>
      </c>
      <c r="K297" t="s">
        <v>1554</v>
      </c>
      <c r="L297" s="26">
        <v>2081745</v>
      </c>
      <c r="M297" s="5">
        <v>3925739</v>
      </c>
      <c r="N297" s="5">
        <v>3384459</v>
      </c>
      <c r="O297" s="5">
        <v>5038318</v>
      </c>
      <c r="P297" s="5">
        <v>7555971</v>
      </c>
      <c r="Q297" s="5">
        <v>4911186</v>
      </c>
      <c r="R297" s="5">
        <v>26897418</v>
      </c>
    </row>
    <row r="298" spans="9:18" x14ac:dyDescent="0.25">
      <c r="I298" s="27" t="s">
        <v>903</v>
      </c>
      <c r="J298" t="s">
        <v>56</v>
      </c>
      <c r="K298" t="s">
        <v>1501</v>
      </c>
      <c r="L298" s="26">
        <v>194673</v>
      </c>
      <c r="M298" s="5"/>
      <c r="N298" s="5"/>
      <c r="O298" s="5"/>
      <c r="P298" s="5"/>
      <c r="Q298" s="5"/>
      <c r="R298" s="5">
        <v>194673</v>
      </c>
    </row>
    <row r="299" spans="9:18" x14ac:dyDescent="0.25">
      <c r="I299" s="27" t="s">
        <v>903</v>
      </c>
      <c r="J299" t="s">
        <v>56</v>
      </c>
      <c r="K299" t="s">
        <v>861</v>
      </c>
      <c r="L299" s="26">
        <v>4801998</v>
      </c>
      <c r="M299" s="5">
        <v>3807018</v>
      </c>
      <c r="N299" s="5"/>
      <c r="O299" s="5"/>
      <c r="P299" s="5">
        <v>5376909</v>
      </c>
      <c r="Q299" s="5">
        <v>7542217</v>
      </c>
      <c r="R299" s="5">
        <v>21528142</v>
      </c>
    </row>
    <row r="300" spans="9:18" x14ac:dyDescent="0.25">
      <c r="I300" s="27" t="s">
        <v>903</v>
      </c>
      <c r="J300" t="s">
        <v>56</v>
      </c>
      <c r="K300" t="s">
        <v>719</v>
      </c>
      <c r="L300" s="26">
        <v>16631681</v>
      </c>
      <c r="M300" s="5">
        <v>16322913</v>
      </c>
      <c r="N300" s="5">
        <v>16391281</v>
      </c>
      <c r="O300" s="5">
        <v>14492966</v>
      </c>
      <c r="P300" s="5">
        <v>11434346</v>
      </c>
      <c r="Q300" s="5">
        <v>14591626</v>
      </c>
      <c r="R300" s="5">
        <v>89864813</v>
      </c>
    </row>
    <row r="301" spans="9:18" x14ac:dyDescent="0.25">
      <c r="I301" s="27" t="s">
        <v>903</v>
      </c>
      <c r="J301" t="s">
        <v>56</v>
      </c>
      <c r="K301" t="s">
        <v>848</v>
      </c>
      <c r="L301" s="26"/>
      <c r="M301" s="5"/>
      <c r="N301" s="5"/>
      <c r="O301" s="5">
        <v>1290872</v>
      </c>
      <c r="P301" s="5"/>
      <c r="Q301" s="5">
        <v>1803115</v>
      </c>
      <c r="R301" s="5">
        <v>3093987</v>
      </c>
    </row>
    <row r="302" spans="9:18" x14ac:dyDescent="0.25">
      <c r="I302" s="27" t="s">
        <v>903</v>
      </c>
      <c r="J302" t="s">
        <v>56</v>
      </c>
      <c r="K302" t="s">
        <v>885</v>
      </c>
      <c r="L302" s="26">
        <v>1767812</v>
      </c>
      <c r="M302" s="5">
        <v>2278539</v>
      </c>
      <c r="N302" s="5">
        <v>2036523</v>
      </c>
      <c r="O302" s="5">
        <v>2318526</v>
      </c>
      <c r="P302" s="5">
        <v>2222135</v>
      </c>
      <c r="Q302" s="5">
        <v>3617841</v>
      </c>
      <c r="R302" s="5">
        <v>14241376</v>
      </c>
    </row>
    <row r="303" spans="9:18" x14ac:dyDescent="0.25">
      <c r="I303" s="27" t="s">
        <v>903</v>
      </c>
      <c r="J303" t="s">
        <v>56</v>
      </c>
      <c r="K303" t="s">
        <v>862</v>
      </c>
      <c r="L303" s="26">
        <v>4917990</v>
      </c>
      <c r="M303" s="5">
        <v>4592405</v>
      </c>
      <c r="N303" s="5"/>
      <c r="O303" s="5"/>
      <c r="P303" s="5"/>
      <c r="Q303" s="5"/>
      <c r="R303" s="5">
        <v>9510395</v>
      </c>
    </row>
    <row r="304" spans="9:18" x14ac:dyDescent="0.25">
      <c r="I304" s="27" t="s">
        <v>903</v>
      </c>
      <c r="J304" t="s">
        <v>56</v>
      </c>
      <c r="K304" t="s">
        <v>834</v>
      </c>
      <c r="L304" s="26"/>
      <c r="M304" s="5"/>
      <c r="N304" s="5"/>
      <c r="O304" s="5"/>
      <c r="P304" s="5"/>
      <c r="Q304" s="5">
        <v>26471918</v>
      </c>
      <c r="R304" s="5">
        <v>26471918</v>
      </c>
    </row>
    <row r="305" spans="9:18" x14ac:dyDescent="0.25">
      <c r="I305" s="27" t="s">
        <v>903</v>
      </c>
      <c r="J305" t="s">
        <v>56</v>
      </c>
      <c r="K305" t="s">
        <v>3508</v>
      </c>
      <c r="L305" s="26">
        <v>1056727</v>
      </c>
      <c r="M305" s="5"/>
      <c r="N305" s="5"/>
      <c r="O305" s="5"/>
      <c r="P305" s="5"/>
      <c r="Q305" s="5"/>
      <c r="R305" s="5">
        <v>1056727</v>
      </c>
    </row>
    <row r="306" spans="9:18" x14ac:dyDescent="0.25">
      <c r="I306" s="27" t="s">
        <v>903</v>
      </c>
      <c r="J306" t="s">
        <v>56</v>
      </c>
      <c r="K306" t="s">
        <v>3053</v>
      </c>
      <c r="L306" s="26">
        <v>119180</v>
      </c>
      <c r="M306" s="5"/>
      <c r="N306" s="5"/>
      <c r="O306" s="5"/>
      <c r="P306" s="5"/>
      <c r="Q306" s="5"/>
      <c r="R306" s="5">
        <v>119180</v>
      </c>
    </row>
    <row r="307" spans="9:18" x14ac:dyDescent="0.25">
      <c r="I307" s="27" t="s">
        <v>903</v>
      </c>
      <c r="J307" t="s">
        <v>56</v>
      </c>
      <c r="K307" t="s">
        <v>6533</v>
      </c>
      <c r="L307" s="26"/>
      <c r="M307" s="5"/>
      <c r="N307" s="5"/>
      <c r="O307" s="5">
        <v>331895</v>
      </c>
      <c r="P307" s="5">
        <v>120361</v>
      </c>
      <c r="Q307" s="5"/>
      <c r="R307" s="5">
        <v>452256</v>
      </c>
    </row>
    <row r="308" spans="9:18" x14ac:dyDescent="0.25">
      <c r="I308" s="27" t="s">
        <v>903</v>
      </c>
      <c r="J308" t="s">
        <v>56</v>
      </c>
      <c r="K308" t="s">
        <v>3061</v>
      </c>
      <c r="L308" s="26">
        <v>139129</v>
      </c>
      <c r="M308" s="5"/>
      <c r="N308" s="5"/>
      <c r="O308" s="5"/>
      <c r="P308" s="5"/>
      <c r="Q308" s="5"/>
      <c r="R308" s="5">
        <v>139129</v>
      </c>
    </row>
    <row r="309" spans="9:18" x14ac:dyDescent="0.25">
      <c r="I309" s="27" t="s">
        <v>903</v>
      </c>
      <c r="J309" t="s">
        <v>56</v>
      </c>
      <c r="K309" t="s">
        <v>3062</v>
      </c>
      <c r="L309" s="26">
        <v>136942</v>
      </c>
      <c r="M309" s="5"/>
      <c r="N309" s="5"/>
      <c r="O309" s="5"/>
      <c r="P309" s="5"/>
      <c r="Q309" s="5"/>
      <c r="R309" s="5">
        <v>136942</v>
      </c>
    </row>
    <row r="310" spans="9:18" x14ac:dyDescent="0.25">
      <c r="I310" s="27" t="s">
        <v>903</v>
      </c>
      <c r="J310" t="s">
        <v>56</v>
      </c>
      <c r="K310" t="s">
        <v>3063</v>
      </c>
      <c r="L310" s="26">
        <v>921657</v>
      </c>
      <c r="M310" s="5"/>
      <c r="N310" s="5"/>
      <c r="O310" s="5"/>
      <c r="P310" s="5"/>
      <c r="Q310" s="5"/>
      <c r="R310" s="5">
        <v>921657</v>
      </c>
    </row>
    <row r="311" spans="9:18" x14ac:dyDescent="0.25">
      <c r="I311" s="27" t="s">
        <v>903</v>
      </c>
      <c r="J311" t="s">
        <v>56</v>
      </c>
      <c r="K311" t="s">
        <v>3043</v>
      </c>
      <c r="L311" s="26">
        <v>119184</v>
      </c>
      <c r="M311" s="5"/>
      <c r="N311" s="5"/>
      <c r="O311" s="5"/>
      <c r="P311" s="5"/>
      <c r="Q311" s="5"/>
      <c r="R311" s="5">
        <v>119184</v>
      </c>
    </row>
    <row r="312" spans="9:18" x14ac:dyDescent="0.25">
      <c r="I312" s="27" t="s">
        <v>903</v>
      </c>
      <c r="J312" t="s">
        <v>56</v>
      </c>
      <c r="K312" t="s">
        <v>3064</v>
      </c>
      <c r="L312" s="26">
        <v>381449</v>
      </c>
      <c r="M312" s="5"/>
      <c r="N312" s="5"/>
      <c r="O312" s="5"/>
      <c r="P312" s="5"/>
      <c r="Q312" s="5"/>
      <c r="R312" s="5">
        <v>381449</v>
      </c>
    </row>
    <row r="313" spans="9:18" x14ac:dyDescent="0.25">
      <c r="I313" s="27" t="s">
        <v>903</v>
      </c>
      <c r="J313" t="s">
        <v>56</v>
      </c>
      <c r="K313" t="s">
        <v>6491</v>
      </c>
      <c r="L313" s="26"/>
      <c r="M313" s="5"/>
      <c r="N313" s="5">
        <v>290844</v>
      </c>
      <c r="O313" s="5"/>
      <c r="P313" s="5"/>
      <c r="Q313" s="5"/>
      <c r="R313" s="5">
        <v>290844</v>
      </c>
    </row>
    <row r="314" spans="9:18" x14ac:dyDescent="0.25">
      <c r="I314" s="27" t="s">
        <v>903</v>
      </c>
      <c r="J314" t="s">
        <v>56</v>
      </c>
      <c r="K314" t="s">
        <v>6068</v>
      </c>
      <c r="L314" s="26"/>
      <c r="M314" s="5"/>
      <c r="N314" s="5"/>
      <c r="O314" s="5">
        <v>225106</v>
      </c>
      <c r="P314" s="5"/>
      <c r="Q314" s="5"/>
      <c r="R314" s="5">
        <v>225106</v>
      </c>
    </row>
    <row r="315" spans="9:18" x14ac:dyDescent="0.25">
      <c r="I315" s="27" t="s">
        <v>903</v>
      </c>
      <c r="J315" t="s">
        <v>56</v>
      </c>
      <c r="K315" t="s">
        <v>6502</v>
      </c>
      <c r="L315" s="26"/>
      <c r="M315" s="5"/>
      <c r="N315" s="5"/>
      <c r="O315" s="5"/>
      <c r="P315" s="5"/>
      <c r="Q315" s="5">
        <v>224243</v>
      </c>
      <c r="R315" s="5">
        <v>224243</v>
      </c>
    </row>
    <row r="316" spans="9:18" x14ac:dyDescent="0.25">
      <c r="I316" s="27" t="s">
        <v>903</v>
      </c>
      <c r="J316" t="s">
        <v>56</v>
      </c>
      <c r="K316" t="s">
        <v>10248</v>
      </c>
      <c r="L316" s="26"/>
      <c r="M316" s="5"/>
      <c r="N316" s="5"/>
      <c r="O316" s="5"/>
      <c r="P316" s="5">
        <v>365094</v>
      </c>
      <c r="Q316" s="5"/>
      <c r="R316" s="5">
        <v>365094</v>
      </c>
    </row>
    <row r="317" spans="9:18" x14ac:dyDescent="0.25">
      <c r="I317" s="27" t="s">
        <v>903</v>
      </c>
      <c r="J317" t="s">
        <v>56</v>
      </c>
      <c r="K317" t="s">
        <v>10249</v>
      </c>
      <c r="L317" s="26"/>
      <c r="M317" s="5"/>
      <c r="N317" s="5"/>
      <c r="O317" s="5"/>
      <c r="P317" s="5">
        <v>482725</v>
      </c>
      <c r="Q317" s="5"/>
      <c r="R317" s="5">
        <v>482725</v>
      </c>
    </row>
    <row r="318" spans="9:18" x14ac:dyDescent="0.25">
      <c r="I318" s="27" t="s">
        <v>903</v>
      </c>
      <c r="J318" t="s">
        <v>56</v>
      </c>
      <c r="K318" t="s">
        <v>6512</v>
      </c>
      <c r="L318" s="26"/>
      <c r="M318" s="5"/>
      <c r="N318" s="5"/>
      <c r="O318" s="5">
        <v>482725</v>
      </c>
      <c r="P318" s="5"/>
      <c r="Q318" s="5"/>
      <c r="R318" s="5">
        <v>482725</v>
      </c>
    </row>
    <row r="319" spans="9:18" x14ac:dyDescent="0.25">
      <c r="I319" s="27" t="s">
        <v>903</v>
      </c>
      <c r="J319" t="s">
        <v>56</v>
      </c>
      <c r="K319" t="s">
        <v>10240</v>
      </c>
      <c r="L319" s="26"/>
      <c r="M319" s="5"/>
      <c r="N319" s="5"/>
      <c r="O319" s="5"/>
      <c r="P319" s="5">
        <v>750027</v>
      </c>
      <c r="Q319" s="5"/>
      <c r="R319" s="5">
        <v>750027</v>
      </c>
    </row>
    <row r="320" spans="9:18" x14ac:dyDescent="0.25">
      <c r="I320" s="27" t="s">
        <v>903</v>
      </c>
      <c r="J320" t="s">
        <v>56</v>
      </c>
      <c r="K320" t="s">
        <v>11854</v>
      </c>
      <c r="L320" s="26"/>
      <c r="M320" s="5"/>
      <c r="N320" s="5"/>
      <c r="O320" s="5"/>
      <c r="P320" s="5"/>
      <c r="Q320" s="5">
        <v>45759568</v>
      </c>
      <c r="R320" s="5">
        <v>45759568</v>
      </c>
    </row>
    <row r="321" spans="9:18" x14ac:dyDescent="0.25">
      <c r="I321" s="27" t="s">
        <v>903</v>
      </c>
      <c r="J321" t="s">
        <v>56</v>
      </c>
      <c r="K321" t="s">
        <v>6515</v>
      </c>
      <c r="L321" s="26"/>
      <c r="M321" s="5"/>
      <c r="N321" s="5">
        <v>258973</v>
      </c>
      <c r="O321" s="5"/>
      <c r="P321" s="5"/>
      <c r="Q321" s="5"/>
      <c r="R321" s="5">
        <v>258973</v>
      </c>
    </row>
    <row r="322" spans="9:18" x14ac:dyDescent="0.25">
      <c r="I322" s="27" t="s">
        <v>903</v>
      </c>
      <c r="J322" t="s">
        <v>56</v>
      </c>
      <c r="K322" t="s">
        <v>6516</v>
      </c>
      <c r="L322" s="26"/>
      <c r="M322" s="5"/>
      <c r="N322" s="5">
        <v>278534</v>
      </c>
      <c r="O322" s="5"/>
      <c r="P322" s="5">
        <v>120361</v>
      </c>
      <c r="Q322" s="5"/>
      <c r="R322" s="5">
        <v>398895</v>
      </c>
    </row>
    <row r="323" spans="9:18" x14ac:dyDescent="0.25">
      <c r="I323" s="27" t="s">
        <v>903</v>
      </c>
      <c r="J323" t="s">
        <v>56</v>
      </c>
      <c r="K323" t="s">
        <v>982</v>
      </c>
      <c r="L323" s="26"/>
      <c r="M323" s="5"/>
      <c r="N323" s="5">
        <v>636650</v>
      </c>
      <c r="O323" s="5">
        <v>399874</v>
      </c>
      <c r="P323" s="5"/>
      <c r="Q323" s="5"/>
      <c r="R323" s="5">
        <v>1036524</v>
      </c>
    </row>
    <row r="324" spans="9:18" x14ac:dyDescent="0.25">
      <c r="I324" s="27" t="s">
        <v>903</v>
      </c>
      <c r="J324" t="s">
        <v>56</v>
      </c>
      <c r="K324" t="s">
        <v>1618</v>
      </c>
      <c r="L324" s="26"/>
      <c r="M324" s="5"/>
      <c r="N324" s="5"/>
      <c r="O324" s="5"/>
      <c r="P324" s="5">
        <v>224673</v>
      </c>
      <c r="Q324" s="5"/>
      <c r="R324" s="5">
        <v>224673</v>
      </c>
    </row>
    <row r="325" spans="9:18" x14ac:dyDescent="0.25">
      <c r="I325" s="27" t="s">
        <v>903</v>
      </c>
      <c r="J325" t="s">
        <v>56</v>
      </c>
      <c r="K325" t="s">
        <v>1557</v>
      </c>
      <c r="L325" s="26">
        <v>2210834</v>
      </c>
      <c r="M325" s="5">
        <v>7151283</v>
      </c>
      <c r="N325" s="5"/>
      <c r="O325" s="5"/>
      <c r="P325" s="5"/>
      <c r="Q325" s="5"/>
      <c r="R325" s="5">
        <v>9362117</v>
      </c>
    </row>
    <row r="326" spans="9:18" x14ac:dyDescent="0.25">
      <c r="I326" s="27" t="s">
        <v>903</v>
      </c>
      <c r="J326" t="s">
        <v>56</v>
      </c>
      <c r="K326" t="s">
        <v>1580</v>
      </c>
      <c r="L326" s="26"/>
      <c r="M326" s="5">
        <v>1125667</v>
      </c>
      <c r="N326" s="5"/>
      <c r="O326" s="5"/>
      <c r="P326" s="5"/>
      <c r="Q326" s="5"/>
      <c r="R326" s="5">
        <v>1125667</v>
      </c>
    </row>
    <row r="327" spans="9:18" x14ac:dyDescent="0.25">
      <c r="I327" s="27" t="s">
        <v>903</v>
      </c>
      <c r="J327" t="s">
        <v>56</v>
      </c>
      <c r="K327" t="s">
        <v>4732</v>
      </c>
      <c r="L327" s="26"/>
      <c r="M327" s="5"/>
      <c r="N327" s="5"/>
      <c r="O327" s="5"/>
      <c r="P327" s="5">
        <v>44132</v>
      </c>
      <c r="Q327" s="5"/>
      <c r="R327" s="5">
        <v>44132</v>
      </c>
    </row>
    <row r="328" spans="9:18" x14ac:dyDescent="0.25">
      <c r="I328" s="27" t="s">
        <v>903</v>
      </c>
      <c r="J328" t="s">
        <v>56</v>
      </c>
      <c r="K328" t="s">
        <v>831</v>
      </c>
      <c r="L328" s="26">
        <v>4207255</v>
      </c>
      <c r="M328" s="5">
        <v>4006909</v>
      </c>
      <c r="N328" s="5">
        <v>25490910</v>
      </c>
      <c r="O328" s="5">
        <v>52917644</v>
      </c>
      <c r="P328" s="5">
        <v>45336963</v>
      </c>
      <c r="Q328" s="5">
        <v>10837812</v>
      </c>
      <c r="R328" s="5">
        <v>142797493</v>
      </c>
    </row>
    <row r="329" spans="9:18" x14ac:dyDescent="0.25">
      <c r="I329" s="27" t="s">
        <v>903</v>
      </c>
      <c r="J329" t="s">
        <v>56</v>
      </c>
      <c r="K329" t="s">
        <v>1018</v>
      </c>
      <c r="L329" s="26"/>
      <c r="M329" s="5"/>
      <c r="N329" s="5"/>
      <c r="O329" s="5"/>
      <c r="P329" s="5"/>
      <c r="Q329" s="5">
        <v>10657070</v>
      </c>
      <c r="R329" s="5">
        <v>10657070</v>
      </c>
    </row>
    <row r="330" spans="9:18" x14ac:dyDescent="0.25">
      <c r="I330" s="27" t="s">
        <v>903</v>
      </c>
      <c r="J330" t="s">
        <v>56</v>
      </c>
      <c r="K330" t="s">
        <v>1811</v>
      </c>
      <c r="L330" s="26">
        <v>1045662</v>
      </c>
      <c r="M330" s="5">
        <v>991699</v>
      </c>
      <c r="N330" s="5"/>
      <c r="O330" s="5"/>
      <c r="P330" s="5"/>
      <c r="Q330" s="5"/>
      <c r="R330" s="5">
        <v>2037361</v>
      </c>
    </row>
    <row r="331" spans="9:18" x14ac:dyDescent="0.25">
      <c r="I331" s="27" t="s">
        <v>903</v>
      </c>
      <c r="J331" t="s">
        <v>56</v>
      </c>
      <c r="K331" t="s">
        <v>1352</v>
      </c>
      <c r="L331" s="26">
        <v>13170944</v>
      </c>
      <c r="M331" s="5">
        <v>12274590</v>
      </c>
      <c r="N331" s="5">
        <v>13721634</v>
      </c>
      <c r="O331" s="5">
        <v>9045705</v>
      </c>
      <c r="P331" s="5">
        <v>8365483</v>
      </c>
      <c r="Q331" s="5">
        <v>9139619</v>
      </c>
      <c r="R331" s="5">
        <v>65717975</v>
      </c>
    </row>
    <row r="332" spans="9:18" x14ac:dyDescent="0.25">
      <c r="I332" s="27" t="s">
        <v>903</v>
      </c>
      <c r="J332" t="s">
        <v>56</v>
      </c>
      <c r="K332" t="s">
        <v>6518</v>
      </c>
      <c r="L332" s="26"/>
      <c r="M332" s="5"/>
      <c r="N332" s="5"/>
      <c r="O332" s="5"/>
      <c r="P332" s="5"/>
      <c r="Q332" s="5">
        <v>4354328</v>
      </c>
      <c r="R332" s="5">
        <v>4354328</v>
      </c>
    </row>
    <row r="333" spans="9:18" x14ac:dyDescent="0.25">
      <c r="I333" s="27" t="s">
        <v>903</v>
      </c>
      <c r="J333" t="s">
        <v>56</v>
      </c>
      <c r="K333" t="s">
        <v>6521</v>
      </c>
      <c r="L333" s="26"/>
      <c r="M333" s="5"/>
      <c r="N333" s="5">
        <v>422322</v>
      </c>
      <c r="O333" s="5"/>
      <c r="P333" s="5"/>
      <c r="Q333" s="5"/>
      <c r="R333" s="5">
        <v>422322</v>
      </c>
    </row>
    <row r="334" spans="9:18" x14ac:dyDescent="0.25">
      <c r="I334" s="27" t="s">
        <v>903</v>
      </c>
      <c r="J334" t="s">
        <v>56</v>
      </c>
      <c r="K334" t="s">
        <v>6526</v>
      </c>
      <c r="L334" s="26"/>
      <c r="M334" s="5"/>
      <c r="N334" s="5"/>
      <c r="O334" s="5">
        <v>219639</v>
      </c>
      <c r="P334" s="5"/>
      <c r="Q334" s="5"/>
      <c r="R334" s="5">
        <v>219639</v>
      </c>
    </row>
    <row r="335" spans="9:18" x14ac:dyDescent="0.25">
      <c r="I335" s="27" t="s">
        <v>903</v>
      </c>
      <c r="J335" t="s">
        <v>56</v>
      </c>
      <c r="K335" t="s">
        <v>10568</v>
      </c>
      <c r="L335" s="26"/>
      <c r="M335" s="5"/>
      <c r="N335" s="5"/>
      <c r="O335" s="5"/>
      <c r="P335" s="5">
        <v>5360058</v>
      </c>
      <c r="Q335" s="5">
        <v>6635787</v>
      </c>
      <c r="R335" s="5">
        <v>11995845</v>
      </c>
    </row>
    <row r="336" spans="9:18" x14ac:dyDescent="0.25">
      <c r="I336" s="27" t="s">
        <v>903</v>
      </c>
      <c r="J336" t="s">
        <v>56</v>
      </c>
      <c r="K336" t="s">
        <v>10569</v>
      </c>
      <c r="L336" s="26"/>
      <c r="M336" s="5"/>
      <c r="N336" s="5"/>
      <c r="O336" s="5"/>
      <c r="P336" s="5">
        <v>401202</v>
      </c>
      <c r="Q336" s="5"/>
      <c r="R336" s="5">
        <v>401202</v>
      </c>
    </row>
    <row r="337" spans="9:18" x14ac:dyDescent="0.25">
      <c r="I337" s="27" t="s">
        <v>903</v>
      </c>
      <c r="J337" t="s">
        <v>56</v>
      </c>
      <c r="K337" t="s">
        <v>6534</v>
      </c>
      <c r="L337" s="26"/>
      <c r="M337" s="5"/>
      <c r="N337" s="5"/>
      <c r="O337" s="5">
        <v>146710</v>
      </c>
      <c r="P337" s="5"/>
      <c r="Q337" s="5"/>
      <c r="R337" s="5">
        <v>146710</v>
      </c>
    </row>
    <row r="338" spans="9:18" x14ac:dyDescent="0.25">
      <c r="I338" s="27" t="s">
        <v>903</v>
      </c>
      <c r="J338" t="s">
        <v>56</v>
      </c>
      <c r="K338" t="s">
        <v>849</v>
      </c>
      <c r="L338" s="26">
        <v>944064</v>
      </c>
      <c r="M338" s="5">
        <v>524264</v>
      </c>
      <c r="N338" s="5"/>
      <c r="O338" s="5">
        <v>1257434</v>
      </c>
      <c r="P338" s="5"/>
      <c r="Q338" s="5"/>
      <c r="R338" s="5">
        <v>2725762</v>
      </c>
    </row>
    <row r="339" spans="9:18" x14ac:dyDescent="0.25">
      <c r="I339" s="27" t="s">
        <v>903</v>
      </c>
      <c r="J339" t="s">
        <v>56</v>
      </c>
      <c r="K339" t="s">
        <v>851</v>
      </c>
      <c r="L339" s="26"/>
      <c r="M339" s="5">
        <v>989746</v>
      </c>
      <c r="N339" s="5">
        <v>1487690</v>
      </c>
      <c r="O339" s="5">
        <v>1792856</v>
      </c>
      <c r="P339" s="5">
        <v>1465583</v>
      </c>
      <c r="Q339" s="5"/>
      <c r="R339" s="5">
        <v>5735875</v>
      </c>
    </row>
    <row r="340" spans="9:18" x14ac:dyDescent="0.25">
      <c r="I340" s="27" t="s">
        <v>903</v>
      </c>
      <c r="J340" t="s">
        <v>56</v>
      </c>
      <c r="K340" t="s">
        <v>832</v>
      </c>
      <c r="L340" s="26">
        <v>5778524</v>
      </c>
      <c r="M340" s="5">
        <v>6493831</v>
      </c>
      <c r="N340" s="5">
        <v>8421662</v>
      </c>
      <c r="O340" s="5">
        <v>7216671</v>
      </c>
      <c r="P340" s="5">
        <v>7248805</v>
      </c>
      <c r="Q340" s="5">
        <v>8456335</v>
      </c>
      <c r="R340" s="5">
        <v>43615828</v>
      </c>
    </row>
    <row r="341" spans="9:18" x14ac:dyDescent="0.25">
      <c r="I341" s="27" t="s">
        <v>903</v>
      </c>
      <c r="J341" t="s">
        <v>56</v>
      </c>
      <c r="K341" t="s">
        <v>886</v>
      </c>
      <c r="L341" s="26">
        <v>17091728</v>
      </c>
      <c r="M341" s="5">
        <v>18936877</v>
      </c>
      <c r="N341" s="5">
        <v>24610433</v>
      </c>
      <c r="O341" s="5">
        <v>23406024</v>
      </c>
      <c r="P341" s="5">
        <v>24041189</v>
      </c>
      <c r="Q341" s="5">
        <v>21052741</v>
      </c>
      <c r="R341" s="5">
        <v>129138992</v>
      </c>
    </row>
    <row r="342" spans="9:18" x14ac:dyDescent="0.25">
      <c r="I342" s="27" t="s">
        <v>903</v>
      </c>
      <c r="J342" t="s">
        <v>56</v>
      </c>
      <c r="K342" t="s">
        <v>897</v>
      </c>
      <c r="L342" s="26"/>
      <c r="M342" s="5"/>
      <c r="N342" s="5"/>
      <c r="O342" s="5">
        <v>438113</v>
      </c>
      <c r="P342" s="5">
        <v>715890</v>
      </c>
      <c r="Q342" s="5">
        <v>1213180</v>
      </c>
      <c r="R342" s="5">
        <v>2367183</v>
      </c>
    </row>
    <row r="343" spans="9:18" x14ac:dyDescent="0.25">
      <c r="I343" s="27" t="s">
        <v>903</v>
      </c>
      <c r="J343" t="s">
        <v>56</v>
      </c>
      <c r="K343" t="s">
        <v>9471</v>
      </c>
      <c r="L343" s="26"/>
      <c r="M343" s="5"/>
      <c r="N343" s="5"/>
      <c r="O343" s="5"/>
      <c r="P343" s="5">
        <v>1672681</v>
      </c>
      <c r="Q343" s="5"/>
      <c r="R343" s="5">
        <v>1672681</v>
      </c>
    </row>
    <row r="344" spans="9:18" x14ac:dyDescent="0.25">
      <c r="I344" s="27" t="s">
        <v>903</v>
      </c>
      <c r="J344" t="s">
        <v>56</v>
      </c>
      <c r="K344" t="s">
        <v>1350</v>
      </c>
      <c r="L344" s="26"/>
      <c r="M344" s="5">
        <v>499639</v>
      </c>
      <c r="N344" s="5"/>
      <c r="O344" s="5">
        <v>99404</v>
      </c>
      <c r="P344" s="5"/>
      <c r="Q344" s="5"/>
      <c r="R344" s="5">
        <v>599043</v>
      </c>
    </row>
    <row r="345" spans="9:18" x14ac:dyDescent="0.25">
      <c r="I345" s="27" t="s">
        <v>903</v>
      </c>
      <c r="J345" t="s">
        <v>56</v>
      </c>
      <c r="K345" t="s">
        <v>4734</v>
      </c>
      <c r="L345" s="26"/>
      <c r="M345" s="5">
        <v>869404</v>
      </c>
      <c r="N345" s="5"/>
      <c r="O345" s="5"/>
      <c r="P345" s="5"/>
      <c r="Q345" s="5"/>
      <c r="R345" s="5">
        <v>869404</v>
      </c>
    </row>
    <row r="346" spans="9:18" x14ac:dyDescent="0.25">
      <c r="I346" s="27" t="s">
        <v>903</v>
      </c>
      <c r="J346" t="s">
        <v>56</v>
      </c>
      <c r="K346" t="s">
        <v>1039</v>
      </c>
      <c r="L346" s="26"/>
      <c r="M346" s="5">
        <v>309399</v>
      </c>
      <c r="N346" s="5"/>
      <c r="O346" s="5"/>
      <c r="P346" s="5"/>
      <c r="Q346" s="5"/>
      <c r="R346" s="5">
        <v>309399</v>
      </c>
    </row>
    <row r="347" spans="9:18" x14ac:dyDescent="0.25">
      <c r="I347" s="27" t="s">
        <v>903</v>
      </c>
      <c r="J347" t="s">
        <v>56</v>
      </c>
      <c r="K347" t="s">
        <v>1023</v>
      </c>
      <c r="L347" s="26"/>
      <c r="M347" s="5">
        <v>373339</v>
      </c>
      <c r="N347" s="5"/>
      <c r="O347" s="5"/>
      <c r="P347" s="5"/>
      <c r="Q347" s="5"/>
      <c r="R347" s="5">
        <v>373339</v>
      </c>
    </row>
    <row r="348" spans="9:18" x14ac:dyDescent="0.25">
      <c r="I348" s="27" t="s">
        <v>903</v>
      </c>
      <c r="J348" t="s">
        <v>56</v>
      </c>
      <c r="K348" t="s">
        <v>1040</v>
      </c>
      <c r="L348" s="26"/>
      <c r="M348" s="5">
        <v>706962</v>
      </c>
      <c r="N348" s="5"/>
      <c r="O348" s="5"/>
      <c r="P348" s="5"/>
      <c r="Q348" s="5"/>
      <c r="R348" s="5">
        <v>706962</v>
      </c>
    </row>
    <row r="349" spans="9:18" x14ac:dyDescent="0.25">
      <c r="I349" s="27" t="s">
        <v>903</v>
      </c>
      <c r="J349" t="s">
        <v>56</v>
      </c>
      <c r="K349" t="s">
        <v>1739</v>
      </c>
      <c r="L349" s="26"/>
      <c r="M349" s="5"/>
      <c r="N349" s="5"/>
      <c r="O349" s="5"/>
      <c r="P349" s="5">
        <v>805607</v>
      </c>
      <c r="Q349" s="5"/>
      <c r="R349" s="5">
        <v>805607</v>
      </c>
    </row>
    <row r="350" spans="9:18" x14ac:dyDescent="0.25">
      <c r="I350" s="27" t="s">
        <v>903</v>
      </c>
      <c r="J350" t="s">
        <v>56</v>
      </c>
      <c r="K350" t="s">
        <v>1506</v>
      </c>
      <c r="L350" s="26"/>
      <c r="M350" s="5"/>
      <c r="N350" s="5"/>
      <c r="O350" s="5"/>
      <c r="P350" s="5">
        <v>177500</v>
      </c>
      <c r="Q350" s="5"/>
      <c r="R350" s="5">
        <v>177500</v>
      </c>
    </row>
    <row r="351" spans="9:18" x14ac:dyDescent="0.25">
      <c r="I351" s="27" t="s">
        <v>903</v>
      </c>
      <c r="J351" t="s">
        <v>56</v>
      </c>
      <c r="K351" t="s">
        <v>10570</v>
      </c>
      <c r="L351" s="26"/>
      <c r="M351" s="5"/>
      <c r="N351" s="5"/>
      <c r="O351" s="5"/>
      <c r="P351" s="5">
        <v>1191762</v>
      </c>
      <c r="Q351" s="5"/>
      <c r="R351" s="5">
        <v>1191762</v>
      </c>
    </row>
    <row r="352" spans="9:18" x14ac:dyDescent="0.25">
      <c r="I352" s="27" t="s">
        <v>903</v>
      </c>
      <c r="J352" t="s">
        <v>56</v>
      </c>
      <c r="K352" t="s">
        <v>6535</v>
      </c>
      <c r="L352" s="26"/>
      <c r="M352" s="5"/>
      <c r="N352" s="5"/>
      <c r="O352" s="5">
        <v>99803</v>
      </c>
      <c r="P352" s="5">
        <v>99803</v>
      </c>
      <c r="Q352" s="5"/>
      <c r="R352" s="5">
        <v>199606</v>
      </c>
    </row>
    <row r="353" spans="9:18" x14ac:dyDescent="0.25">
      <c r="I353" s="27" t="s">
        <v>903</v>
      </c>
      <c r="J353" t="s">
        <v>56</v>
      </c>
      <c r="K353" t="s">
        <v>9513</v>
      </c>
      <c r="L353" s="26"/>
      <c r="M353" s="5"/>
      <c r="N353" s="5"/>
      <c r="O353" s="5"/>
      <c r="P353" s="5">
        <v>670465</v>
      </c>
      <c r="Q353" s="5"/>
      <c r="R353" s="5">
        <v>670465</v>
      </c>
    </row>
    <row r="354" spans="9:18" x14ac:dyDescent="0.25">
      <c r="I354" s="27" t="s">
        <v>903</v>
      </c>
      <c r="J354" t="s">
        <v>56</v>
      </c>
      <c r="K354" t="s">
        <v>6536</v>
      </c>
      <c r="L354" s="26"/>
      <c r="M354" s="5"/>
      <c r="N354" s="5"/>
      <c r="O354" s="5">
        <v>526958</v>
      </c>
      <c r="P354" s="5"/>
      <c r="Q354" s="5">
        <v>107794</v>
      </c>
      <c r="R354" s="5">
        <v>634752</v>
      </c>
    </row>
    <row r="355" spans="9:18" x14ac:dyDescent="0.25">
      <c r="I355" s="27" t="s">
        <v>903</v>
      </c>
      <c r="J355" t="s">
        <v>56</v>
      </c>
      <c r="K355" t="s">
        <v>1433</v>
      </c>
      <c r="L355" s="26">
        <v>7252948</v>
      </c>
      <c r="M355" s="5">
        <v>7129957</v>
      </c>
      <c r="N355" s="5">
        <v>8475053</v>
      </c>
      <c r="O355" s="5">
        <v>24172203</v>
      </c>
      <c r="P355" s="5">
        <v>15268523</v>
      </c>
      <c r="Q355" s="5">
        <v>18895408</v>
      </c>
      <c r="R355" s="5">
        <v>81194092</v>
      </c>
    </row>
    <row r="356" spans="9:18" x14ac:dyDescent="0.25">
      <c r="I356" s="27" t="s">
        <v>903</v>
      </c>
      <c r="J356" t="s">
        <v>56</v>
      </c>
      <c r="K356" t="s">
        <v>1180</v>
      </c>
      <c r="L356" s="26"/>
      <c r="M356" s="5"/>
      <c r="N356" s="5"/>
      <c r="O356" s="5"/>
      <c r="P356" s="5"/>
      <c r="Q356" s="5">
        <v>35917314</v>
      </c>
      <c r="R356" s="5">
        <v>35917314</v>
      </c>
    </row>
    <row r="357" spans="9:18" x14ac:dyDescent="0.25">
      <c r="I357" s="27" t="s">
        <v>903</v>
      </c>
      <c r="J357" t="s">
        <v>56</v>
      </c>
      <c r="K357" t="s">
        <v>2589</v>
      </c>
      <c r="L357" s="26"/>
      <c r="M357" s="5">
        <v>1017548</v>
      </c>
      <c r="N357" s="5"/>
      <c r="O357" s="5">
        <v>730556</v>
      </c>
      <c r="P357" s="5">
        <v>1052952</v>
      </c>
      <c r="Q357" s="5"/>
      <c r="R357" s="5">
        <v>2801056</v>
      </c>
    </row>
    <row r="358" spans="9:18" x14ac:dyDescent="0.25">
      <c r="I358" s="27" t="s">
        <v>903</v>
      </c>
      <c r="J358" t="s">
        <v>56</v>
      </c>
      <c r="K358" t="s">
        <v>11818</v>
      </c>
      <c r="L358" s="26"/>
      <c r="M358" s="5"/>
      <c r="N358" s="5"/>
      <c r="O358" s="5"/>
      <c r="P358" s="5"/>
      <c r="Q358" s="5">
        <v>179430</v>
      </c>
      <c r="R358" s="5">
        <v>179430</v>
      </c>
    </row>
    <row r="359" spans="9:18" x14ac:dyDescent="0.25">
      <c r="I359" s="27" t="s">
        <v>903</v>
      </c>
      <c r="J359" t="s">
        <v>56</v>
      </c>
      <c r="K359" t="s">
        <v>6530</v>
      </c>
      <c r="L359" s="26"/>
      <c r="M359" s="5"/>
      <c r="N359" s="5"/>
      <c r="O359" s="5"/>
      <c r="P359" s="5">
        <v>88750</v>
      </c>
      <c r="Q359" s="5"/>
      <c r="R359" s="5">
        <v>88750</v>
      </c>
    </row>
    <row r="360" spans="9:18" x14ac:dyDescent="0.25">
      <c r="I360" s="27" t="s">
        <v>903</v>
      </c>
      <c r="J360" t="s">
        <v>56</v>
      </c>
      <c r="K360" t="s">
        <v>6531</v>
      </c>
      <c r="L360" s="26"/>
      <c r="M360" s="5"/>
      <c r="N360" s="5"/>
      <c r="O360" s="5">
        <v>671473</v>
      </c>
      <c r="P360" s="5">
        <v>618022</v>
      </c>
      <c r="Q360" s="5"/>
      <c r="R360" s="5">
        <v>1289495</v>
      </c>
    </row>
    <row r="361" spans="9:18" x14ac:dyDescent="0.25">
      <c r="I361" s="27" t="s">
        <v>903</v>
      </c>
      <c r="J361" t="s">
        <v>56</v>
      </c>
      <c r="K361" t="s">
        <v>6537</v>
      </c>
      <c r="L361" s="26"/>
      <c r="M361" s="5"/>
      <c r="N361" s="5"/>
      <c r="O361" s="5">
        <v>365544</v>
      </c>
      <c r="P361" s="5">
        <v>1008925</v>
      </c>
      <c r="Q361" s="5">
        <v>527483</v>
      </c>
      <c r="R361" s="5">
        <v>1901952</v>
      </c>
    </row>
    <row r="362" spans="9:18" x14ac:dyDescent="0.25">
      <c r="I362" s="27" t="s">
        <v>903</v>
      </c>
      <c r="J362" t="s">
        <v>56</v>
      </c>
      <c r="K362" t="s">
        <v>6538</v>
      </c>
      <c r="L362" s="26"/>
      <c r="M362" s="5"/>
      <c r="N362" s="5"/>
      <c r="O362" s="5">
        <v>777397</v>
      </c>
      <c r="P362" s="5"/>
      <c r="Q362" s="5"/>
      <c r="R362" s="5">
        <v>777397</v>
      </c>
    </row>
    <row r="363" spans="9:18" x14ac:dyDescent="0.25">
      <c r="I363" s="27" t="s">
        <v>903</v>
      </c>
      <c r="J363" t="s">
        <v>56</v>
      </c>
      <c r="K363" t="s">
        <v>10567</v>
      </c>
      <c r="L363" s="26"/>
      <c r="M363" s="5"/>
      <c r="N363" s="5"/>
      <c r="O363" s="5"/>
      <c r="P363" s="5">
        <v>124653</v>
      </c>
      <c r="Q363" s="5"/>
      <c r="R363" s="5">
        <v>124653</v>
      </c>
    </row>
    <row r="364" spans="9:18" x14ac:dyDescent="0.25">
      <c r="I364" s="27" t="s">
        <v>903</v>
      </c>
      <c r="J364" t="s">
        <v>56</v>
      </c>
      <c r="K364" t="s">
        <v>12108</v>
      </c>
      <c r="L364" s="26"/>
      <c r="M364" s="5"/>
      <c r="N364" s="5"/>
      <c r="O364" s="5"/>
      <c r="P364" s="5"/>
      <c r="Q364" s="5">
        <v>1174043</v>
      </c>
      <c r="R364" s="5">
        <v>1174043</v>
      </c>
    </row>
    <row r="365" spans="9:18" x14ac:dyDescent="0.25">
      <c r="I365" s="27" t="s">
        <v>903</v>
      </c>
      <c r="J365" t="s">
        <v>56</v>
      </c>
      <c r="K365" t="s">
        <v>12109</v>
      </c>
      <c r="L365" s="26"/>
      <c r="M365" s="5"/>
      <c r="N365" s="5"/>
      <c r="O365" s="5"/>
      <c r="P365" s="5"/>
      <c r="Q365" s="5">
        <v>122460</v>
      </c>
      <c r="R365" s="5">
        <v>122460</v>
      </c>
    </row>
    <row r="366" spans="9:18" x14ac:dyDescent="0.25">
      <c r="I366" s="27" t="s">
        <v>903</v>
      </c>
      <c r="J366" t="s">
        <v>56</v>
      </c>
      <c r="K366" t="s">
        <v>4736</v>
      </c>
      <c r="L366" s="26"/>
      <c r="M366" s="5">
        <v>103264</v>
      </c>
      <c r="N366" s="5"/>
      <c r="O366" s="5"/>
      <c r="P366" s="5"/>
      <c r="Q366" s="5"/>
      <c r="R366" s="5">
        <v>103264</v>
      </c>
    </row>
    <row r="367" spans="9:18" x14ac:dyDescent="0.25">
      <c r="I367" s="27" t="s">
        <v>903</v>
      </c>
      <c r="J367" t="s">
        <v>56</v>
      </c>
      <c r="K367" t="s">
        <v>1106</v>
      </c>
      <c r="L367" s="26"/>
      <c r="M367" s="5">
        <v>413056</v>
      </c>
      <c r="N367" s="5">
        <v>960880</v>
      </c>
      <c r="O367" s="5"/>
      <c r="P367" s="5">
        <v>1073269</v>
      </c>
      <c r="Q367" s="5">
        <v>1296994</v>
      </c>
      <c r="R367" s="5">
        <v>3744199</v>
      </c>
    </row>
    <row r="368" spans="9:18" x14ac:dyDescent="0.25">
      <c r="I368" s="27" t="s">
        <v>903</v>
      </c>
      <c r="J368" t="s">
        <v>56</v>
      </c>
      <c r="K368" t="s">
        <v>887</v>
      </c>
      <c r="L368" s="26">
        <v>13496490</v>
      </c>
      <c r="M368" s="5">
        <v>13046877</v>
      </c>
      <c r="N368" s="5">
        <v>24880616</v>
      </c>
      <c r="O368" s="5">
        <v>17193112</v>
      </c>
      <c r="P368" s="5">
        <v>19854160</v>
      </c>
      <c r="Q368" s="5">
        <v>22905909</v>
      </c>
      <c r="R368" s="5">
        <v>111377164</v>
      </c>
    </row>
    <row r="369" spans="9:18" x14ac:dyDescent="0.25">
      <c r="I369" s="27" t="s">
        <v>903</v>
      </c>
      <c r="J369" t="s">
        <v>56</v>
      </c>
      <c r="K369" t="s">
        <v>1434</v>
      </c>
      <c r="L369" s="26">
        <v>3529416</v>
      </c>
      <c r="M369" s="5">
        <v>6521331</v>
      </c>
      <c r="N369" s="5">
        <v>6379728</v>
      </c>
      <c r="O369" s="5">
        <v>4814461</v>
      </c>
      <c r="P369" s="5">
        <v>4401290</v>
      </c>
      <c r="Q369" s="5">
        <v>7922946</v>
      </c>
      <c r="R369" s="5">
        <v>33569172</v>
      </c>
    </row>
    <row r="370" spans="9:18" x14ac:dyDescent="0.25">
      <c r="I370" s="27" t="s">
        <v>903</v>
      </c>
      <c r="J370" t="s">
        <v>56</v>
      </c>
      <c r="K370" t="s">
        <v>860</v>
      </c>
      <c r="L370" s="26"/>
      <c r="M370" s="5"/>
      <c r="N370" s="5"/>
      <c r="O370" s="5"/>
      <c r="P370" s="5"/>
      <c r="Q370" s="5">
        <v>6827773</v>
      </c>
      <c r="R370" s="5">
        <v>6827773</v>
      </c>
    </row>
    <row r="371" spans="9:18" x14ac:dyDescent="0.25">
      <c r="I371" s="27" t="s">
        <v>903</v>
      </c>
      <c r="J371" t="s">
        <v>56</v>
      </c>
      <c r="K371" t="s">
        <v>833</v>
      </c>
      <c r="L371" s="26">
        <v>3212023</v>
      </c>
      <c r="M371" s="5">
        <v>2813257</v>
      </c>
      <c r="N371" s="5">
        <v>2559684</v>
      </c>
      <c r="O371" s="5">
        <v>2358666</v>
      </c>
      <c r="P371" s="5">
        <v>2231964</v>
      </c>
      <c r="Q371" s="5">
        <v>3148063</v>
      </c>
      <c r="R371" s="5">
        <v>16323657</v>
      </c>
    </row>
    <row r="372" spans="9:18" x14ac:dyDescent="0.25">
      <c r="I372" s="27" t="s">
        <v>903</v>
      </c>
      <c r="J372" t="s">
        <v>56</v>
      </c>
      <c r="K372" t="s">
        <v>4737</v>
      </c>
      <c r="L372" s="26"/>
      <c r="M372" s="5">
        <v>313764</v>
      </c>
      <c r="N372" s="5"/>
      <c r="O372" s="5"/>
      <c r="P372" s="5"/>
      <c r="Q372" s="5"/>
      <c r="R372" s="5">
        <v>313764</v>
      </c>
    </row>
    <row r="373" spans="9:18" x14ac:dyDescent="0.25">
      <c r="I373" s="27" t="s">
        <v>903</v>
      </c>
      <c r="J373" t="s">
        <v>56</v>
      </c>
      <c r="K373" t="s">
        <v>1555</v>
      </c>
      <c r="L373" s="26">
        <v>2524909</v>
      </c>
      <c r="M373" s="5">
        <v>2608276</v>
      </c>
      <c r="N373" s="5">
        <v>4015647</v>
      </c>
      <c r="O373" s="5">
        <v>3085644</v>
      </c>
      <c r="P373" s="5">
        <v>8074173</v>
      </c>
      <c r="Q373" s="5">
        <v>5926293</v>
      </c>
      <c r="R373" s="5">
        <v>26234942</v>
      </c>
    </row>
    <row r="374" spans="9:18" x14ac:dyDescent="0.25">
      <c r="I374" s="27" t="s">
        <v>903</v>
      </c>
      <c r="J374" t="s">
        <v>56</v>
      </c>
      <c r="K374" t="s">
        <v>1556</v>
      </c>
      <c r="L374" s="26">
        <v>1977935</v>
      </c>
      <c r="M374" s="5">
        <v>2557059</v>
      </c>
      <c r="N374" s="5">
        <v>2392960</v>
      </c>
      <c r="O374" s="5">
        <v>2607286</v>
      </c>
      <c r="P374" s="5">
        <v>2374209</v>
      </c>
      <c r="Q374" s="5">
        <v>3171090</v>
      </c>
      <c r="R374" s="5">
        <v>15080539</v>
      </c>
    </row>
    <row r="375" spans="9:18" x14ac:dyDescent="0.25">
      <c r="I375" s="27" t="s">
        <v>903</v>
      </c>
      <c r="J375" t="s">
        <v>56</v>
      </c>
      <c r="K375" t="s">
        <v>1553</v>
      </c>
      <c r="L375" s="26"/>
      <c r="M375" s="5"/>
      <c r="N375" s="5"/>
      <c r="O375" s="5"/>
      <c r="P375" s="5"/>
      <c r="Q375" s="5">
        <v>8510197</v>
      </c>
      <c r="R375" s="5">
        <v>8510197</v>
      </c>
    </row>
    <row r="376" spans="9:18" x14ac:dyDescent="0.25">
      <c r="I376" s="27" t="s">
        <v>903</v>
      </c>
      <c r="J376" t="s">
        <v>56</v>
      </c>
      <c r="K376" t="s">
        <v>1554</v>
      </c>
      <c r="L376" s="26">
        <v>3778827</v>
      </c>
      <c r="M376" s="5">
        <v>2703044</v>
      </c>
      <c r="N376" s="5">
        <v>4854050</v>
      </c>
      <c r="O376" s="5">
        <v>7080881</v>
      </c>
      <c r="P376" s="5">
        <v>5048924</v>
      </c>
      <c r="Q376" s="5">
        <v>3202013</v>
      </c>
      <c r="R376" s="5">
        <v>26667739</v>
      </c>
    </row>
    <row r="377" spans="9:18" x14ac:dyDescent="0.25">
      <c r="I377" s="27" t="s">
        <v>904</v>
      </c>
      <c r="J377" t="s">
        <v>56</v>
      </c>
      <c r="K377" t="s">
        <v>2342</v>
      </c>
      <c r="L377" s="26">
        <v>-87266</v>
      </c>
      <c r="M377" s="5"/>
      <c r="N377" s="5"/>
      <c r="O377" s="5"/>
      <c r="P377" s="5"/>
      <c r="Q377" s="5"/>
      <c r="R377" s="5">
        <v>-87266</v>
      </c>
    </row>
    <row r="378" spans="9:18" x14ac:dyDescent="0.25">
      <c r="I378" s="27" t="s">
        <v>904</v>
      </c>
      <c r="J378" t="s">
        <v>56</v>
      </c>
      <c r="K378" t="s">
        <v>1284</v>
      </c>
      <c r="L378" s="26">
        <v>-528719</v>
      </c>
      <c r="M378" s="5"/>
      <c r="N378" s="5"/>
      <c r="O378" s="5"/>
      <c r="P378" s="5"/>
      <c r="Q378" s="5"/>
      <c r="R378" s="5">
        <v>-528719</v>
      </c>
    </row>
    <row r="379" spans="9:18" x14ac:dyDescent="0.25">
      <c r="I379" s="27" t="s">
        <v>904</v>
      </c>
      <c r="J379" t="s">
        <v>56</v>
      </c>
      <c r="K379" t="s">
        <v>1501</v>
      </c>
      <c r="L379" s="26">
        <v>-706270</v>
      </c>
      <c r="M379" s="5">
        <v>-194673</v>
      </c>
      <c r="N379" s="5"/>
      <c r="O379" s="5"/>
      <c r="P379" s="5"/>
      <c r="Q379" s="5"/>
      <c r="R379" s="5">
        <v>-900943</v>
      </c>
    </row>
    <row r="380" spans="9:18" x14ac:dyDescent="0.25">
      <c r="I380" s="27" t="s">
        <v>904</v>
      </c>
      <c r="J380" t="s">
        <v>56</v>
      </c>
      <c r="K380" t="s">
        <v>861</v>
      </c>
      <c r="L380" s="26"/>
      <c r="M380" s="5">
        <v>-4801998</v>
      </c>
      <c r="N380" s="5">
        <v>-3807018</v>
      </c>
      <c r="O380" s="5"/>
      <c r="P380" s="5"/>
      <c r="Q380" s="5">
        <v>-5376909</v>
      </c>
      <c r="R380" s="5">
        <v>-13985925</v>
      </c>
    </row>
    <row r="381" spans="9:18" x14ac:dyDescent="0.25">
      <c r="I381" s="27" t="s">
        <v>904</v>
      </c>
      <c r="J381" t="s">
        <v>56</v>
      </c>
      <c r="K381" t="s">
        <v>719</v>
      </c>
      <c r="L381" s="26">
        <v>-21134192</v>
      </c>
      <c r="M381" s="5">
        <v>-16631681</v>
      </c>
      <c r="N381" s="5">
        <v>-16322913</v>
      </c>
      <c r="O381" s="5">
        <v>-16391281</v>
      </c>
      <c r="P381" s="5">
        <v>-14492966</v>
      </c>
      <c r="Q381" s="5">
        <v>-11434346</v>
      </c>
      <c r="R381" s="5">
        <v>-96407379</v>
      </c>
    </row>
    <row r="382" spans="9:18" x14ac:dyDescent="0.25">
      <c r="I382" s="27" t="s">
        <v>904</v>
      </c>
      <c r="J382" t="s">
        <v>56</v>
      </c>
      <c r="K382" t="s">
        <v>848</v>
      </c>
      <c r="L382" s="26">
        <v>-1165522</v>
      </c>
      <c r="M382" s="5"/>
      <c r="N382" s="5"/>
      <c r="O382" s="5"/>
      <c r="P382" s="5">
        <v>-1290872</v>
      </c>
      <c r="Q382" s="5"/>
      <c r="R382" s="5">
        <v>-2456394</v>
      </c>
    </row>
    <row r="383" spans="9:18" x14ac:dyDescent="0.25">
      <c r="I383" s="27" t="s">
        <v>904</v>
      </c>
      <c r="J383" t="s">
        <v>56</v>
      </c>
      <c r="K383" t="s">
        <v>885</v>
      </c>
      <c r="L383" s="26">
        <v>-3004068</v>
      </c>
      <c r="M383" s="5">
        <v>-1767812</v>
      </c>
      <c r="N383" s="5">
        <v>-2278539</v>
      </c>
      <c r="O383" s="5">
        <v>-2036523</v>
      </c>
      <c r="P383" s="5">
        <v>-2318526</v>
      </c>
      <c r="Q383" s="5">
        <v>-2222135</v>
      </c>
      <c r="R383" s="5">
        <v>-13627603</v>
      </c>
    </row>
    <row r="384" spans="9:18" x14ac:dyDescent="0.25">
      <c r="I384" s="27" t="s">
        <v>904</v>
      </c>
      <c r="J384" t="s">
        <v>56</v>
      </c>
      <c r="K384" t="s">
        <v>862</v>
      </c>
      <c r="L384" s="26"/>
      <c r="M384" s="5">
        <v>-4917990</v>
      </c>
      <c r="N384" s="5">
        <v>-4592405</v>
      </c>
      <c r="O384" s="5"/>
      <c r="P384" s="5"/>
      <c r="Q384" s="5"/>
      <c r="R384" s="5">
        <v>-9510395</v>
      </c>
    </row>
    <row r="385" spans="9:18" x14ac:dyDescent="0.25">
      <c r="I385" s="27" t="s">
        <v>904</v>
      </c>
      <c r="J385" t="s">
        <v>56</v>
      </c>
      <c r="K385" t="s">
        <v>2343</v>
      </c>
      <c r="L385" s="26">
        <v>-190436</v>
      </c>
      <c r="M385" s="5"/>
      <c r="N385" s="5"/>
      <c r="O385" s="5"/>
      <c r="P385" s="5"/>
      <c r="Q385" s="5"/>
      <c r="R385" s="5">
        <v>-190436</v>
      </c>
    </row>
    <row r="386" spans="9:18" x14ac:dyDescent="0.25">
      <c r="I386" s="27" t="s">
        <v>904</v>
      </c>
      <c r="J386" t="s">
        <v>56</v>
      </c>
      <c r="K386" t="s">
        <v>1790</v>
      </c>
      <c r="L386" s="26">
        <v>-198505</v>
      </c>
      <c r="M386" s="5"/>
      <c r="N386" s="5"/>
      <c r="O386" s="5"/>
      <c r="P386" s="5"/>
      <c r="Q386" s="5"/>
      <c r="R386" s="5">
        <v>-198505</v>
      </c>
    </row>
    <row r="387" spans="9:18" x14ac:dyDescent="0.25">
      <c r="I387" s="27" t="s">
        <v>904</v>
      </c>
      <c r="J387" t="s">
        <v>56</v>
      </c>
      <c r="K387" t="s">
        <v>2169</v>
      </c>
      <c r="L387" s="26">
        <v>-190436</v>
      </c>
      <c r="M387" s="5"/>
      <c r="N387" s="5"/>
      <c r="O387" s="5"/>
      <c r="P387" s="5"/>
      <c r="Q387" s="5"/>
      <c r="R387" s="5">
        <v>-190436</v>
      </c>
    </row>
    <row r="388" spans="9:18" x14ac:dyDescent="0.25">
      <c r="I388" s="27" t="s">
        <v>904</v>
      </c>
      <c r="J388" t="s">
        <v>56</v>
      </c>
      <c r="K388" t="s">
        <v>3508</v>
      </c>
      <c r="L388" s="26"/>
      <c r="M388" s="5">
        <v>-1056727</v>
      </c>
      <c r="N388" s="5"/>
      <c r="O388" s="5"/>
      <c r="P388" s="5"/>
      <c r="Q388" s="5"/>
      <c r="R388" s="5">
        <v>-1056727</v>
      </c>
    </row>
    <row r="389" spans="9:18" x14ac:dyDescent="0.25">
      <c r="I389" s="27" t="s">
        <v>904</v>
      </c>
      <c r="J389" t="s">
        <v>56</v>
      </c>
      <c r="K389" t="s">
        <v>2344</v>
      </c>
      <c r="L389" s="26">
        <v>-237862</v>
      </c>
      <c r="M389" s="5"/>
      <c r="N389" s="5"/>
      <c r="O389" s="5"/>
      <c r="P389" s="5"/>
      <c r="Q389" s="5"/>
      <c r="R389" s="5">
        <v>-237862</v>
      </c>
    </row>
    <row r="390" spans="9:18" x14ac:dyDescent="0.25">
      <c r="I390" s="27" t="s">
        <v>904</v>
      </c>
      <c r="J390" t="s">
        <v>56</v>
      </c>
      <c r="K390" t="s">
        <v>3053</v>
      </c>
      <c r="L390" s="26"/>
      <c r="M390" s="5">
        <v>-119180</v>
      </c>
      <c r="N390" s="5"/>
      <c r="O390" s="5"/>
      <c r="P390" s="5"/>
      <c r="Q390" s="5"/>
      <c r="R390" s="5">
        <v>-119180</v>
      </c>
    </row>
    <row r="391" spans="9:18" x14ac:dyDescent="0.25">
      <c r="I391" s="27" t="s">
        <v>904</v>
      </c>
      <c r="J391" t="s">
        <v>56</v>
      </c>
      <c r="K391" t="s">
        <v>6533</v>
      </c>
      <c r="L391" s="26"/>
      <c r="M391" s="5"/>
      <c r="N391" s="5"/>
      <c r="O391" s="5"/>
      <c r="P391" s="5">
        <v>-331895</v>
      </c>
      <c r="Q391" s="5">
        <v>-120361</v>
      </c>
      <c r="R391" s="5">
        <v>-452256</v>
      </c>
    </row>
    <row r="392" spans="9:18" x14ac:dyDescent="0.25">
      <c r="I392" s="27" t="s">
        <v>904</v>
      </c>
      <c r="J392" t="s">
        <v>56</v>
      </c>
      <c r="K392" t="s">
        <v>3061</v>
      </c>
      <c r="L392" s="26"/>
      <c r="M392" s="5">
        <v>-139129</v>
      </c>
      <c r="N392" s="5"/>
      <c r="O392" s="5"/>
      <c r="P392" s="5"/>
      <c r="Q392" s="5"/>
      <c r="R392" s="5">
        <v>-139129</v>
      </c>
    </row>
    <row r="393" spans="9:18" x14ac:dyDescent="0.25">
      <c r="I393" s="27" t="s">
        <v>904</v>
      </c>
      <c r="J393" t="s">
        <v>56</v>
      </c>
      <c r="K393" t="s">
        <v>3062</v>
      </c>
      <c r="L393" s="26"/>
      <c r="M393" s="5">
        <v>-136942</v>
      </c>
      <c r="N393" s="5"/>
      <c r="O393" s="5"/>
      <c r="P393" s="5"/>
      <c r="Q393" s="5"/>
      <c r="R393" s="5">
        <v>-136942</v>
      </c>
    </row>
    <row r="394" spans="9:18" x14ac:dyDescent="0.25">
      <c r="I394" s="27" t="s">
        <v>904</v>
      </c>
      <c r="J394" t="s">
        <v>56</v>
      </c>
      <c r="K394" t="s">
        <v>2345</v>
      </c>
      <c r="L394" s="26">
        <v>-289818</v>
      </c>
      <c r="M394" s="5"/>
      <c r="N394" s="5"/>
      <c r="O394" s="5"/>
      <c r="P394" s="5"/>
      <c r="Q394" s="5"/>
      <c r="R394" s="5">
        <v>-289818</v>
      </c>
    </row>
    <row r="395" spans="9:18" x14ac:dyDescent="0.25">
      <c r="I395" s="27" t="s">
        <v>904</v>
      </c>
      <c r="J395" t="s">
        <v>56</v>
      </c>
      <c r="K395" t="s">
        <v>3063</v>
      </c>
      <c r="L395" s="26"/>
      <c r="M395" s="5">
        <v>-921657</v>
      </c>
      <c r="N395" s="5"/>
      <c r="O395" s="5"/>
      <c r="P395" s="5"/>
      <c r="Q395" s="5"/>
      <c r="R395" s="5">
        <v>-921657</v>
      </c>
    </row>
    <row r="396" spans="9:18" x14ac:dyDescent="0.25">
      <c r="I396" s="27" t="s">
        <v>904</v>
      </c>
      <c r="J396" t="s">
        <v>56</v>
      </c>
      <c r="K396" t="s">
        <v>3043</v>
      </c>
      <c r="L396" s="26"/>
      <c r="M396" s="5">
        <v>-119184</v>
      </c>
      <c r="N396" s="5"/>
      <c r="O396" s="5"/>
      <c r="P396" s="5"/>
      <c r="Q396" s="5"/>
      <c r="R396" s="5">
        <v>-119184</v>
      </c>
    </row>
    <row r="397" spans="9:18" x14ac:dyDescent="0.25">
      <c r="I397" s="27" t="s">
        <v>904</v>
      </c>
      <c r="J397" t="s">
        <v>56</v>
      </c>
      <c r="K397" t="s">
        <v>3064</v>
      </c>
      <c r="L397" s="26"/>
      <c r="M397" s="5">
        <v>-381449</v>
      </c>
      <c r="N397" s="5"/>
      <c r="O397" s="5"/>
      <c r="P397" s="5"/>
      <c r="Q397" s="5"/>
      <c r="R397" s="5">
        <v>-381449</v>
      </c>
    </row>
    <row r="398" spans="9:18" x14ac:dyDescent="0.25">
      <c r="I398" s="27" t="s">
        <v>904</v>
      </c>
      <c r="J398" t="s">
        <v>56</v>
      </c>
      <c r="K398" t="s">
        <v>6491</v>
      </c>
      <c r="L398" s="26"/>
      <c r="M398" s="5"/>
      <c r="N398" s="5"/>
      <c r="O398" s="5">
        <v>-290844</v>
      </c>
      <c r="P398" s="5"/>
      <c r="Q398" s="5"/>
      <c r="R398" s="5">
        <v>-290844</v>
      </c>
    </row>
    <row r="399" spans="9:18" x14ac:dyDescent="0.25">
      <c r="I399" s="27" t="s">
        <v>904</v>
      </c>
      <c r="J399" t="s">
        <v>56</v>
      </c>
      <c r="K399" t="s">
        <v>6068</v>
      </c>
      <c r="L399" s="26"/>
      <c r="M399" s="5"/>
      <c r="N399" s="5"/>
      <c r="O399" s="5"/>
      <c r="P399" s="5">
        <v>-225106</v>
      </c>
      <c r="Q399" s="5"/>
      <c r="R399" s="5">
        <v>-225106</v>
      </c>
    </row>
    <row r="400" spans="9:18" x14ac:dyDescent="0.25">
      <c r="I400" s="27" t="s">
        <v>904</v>
      </c>
      <c r="J400" t="s">
        <v>56</v>
      </c>
      <c r="K400" t="s">
        <v>10248</v>
      </c>
      <c r="L400" s="26"/>
      <c r="M400" s="5"/>
      <c r="N400" s="5"/>
      <c r="O400" s="5"/>
      <c r="P400" s="5"/>
      <c r="Q400" s="5">
        <v>-365094</v>
      </c>
      <c r="R400" s="5">
        <v>-365094</v>
      </c>
    </row>
    <row r="401" spans="9:18" x14ac:dyDescent="0.25">
      <c r="I401" s="27" t="s">
        <v>904</v>
      </c>
      <c r="J401" t="s">
        <v>56</v>
      </c>
      <c r="K401" t="s">
        <v>10249</v>
      </c>
      <c r="L401" s="26"/>
      <c r="M401" s="5"/>
      <c r="N401" s="5"/>
      <c r="O401" s="5"/>
      <c r="P401" s="5"/>
      <c r="Q401" s="5">
        <v>-482725</v>
      </c>
      <c r="R401" s="5">
        <v>-482725</v>
      </c>
    </row>
    <row r="402" spans="9:18" x14ac:dyDescent="0.25">
      <c r="I402" s="27" t="s">
        <v>904</v>
      </c>
      <c r="J402" t="s">
        <v>56</v>
      </c>
      <c r="K402" t="s">
        <v>6512</v>
      </c>
      <c r="L402" s="26"/>
      <c r="M402" s="5"/>
      <c r="N402" s="5"/>
      <c r="O402" s="5"/>
      <c r="P402" s="5">
        <v>-482725</v>
      </c>
      <c r="Q402" s="5"/>
      <c r="R402" s="5">
        <v>-482725</v>
      </c>
    </row>
    <row r="403" spans="9:18" x14ac:dyDescent="0.25">
      <c r="I403" s="27" t="s">
        <v>904</v>
      </c>
      <c r="J403" t="s">
        <v>56</v>
      </c>
      <c r="K403" t="s">
        <v>10240</v>
      </c>
      <c r="L403" s="26"/>
      <c r="M403" s="5"/>
      <c r="N403" s="5"/>
      <c r="O403" s="5"/>
      <c r="P403" s="5"/>
      <c r="Q403" s="5">
        <v>-750027</v>
      </c>
      <c r="R403" s="5">
        <v>-750027</v>
      </c>
    </row>
    <row r="404" spans="9:18" x14ac:dyDescent="0.25">
      <c r="I404" s="27" t="s">
        <v>904</v>
      </c>
      <c r="J404" t="s">
        <v>56</v>
      </c>
      <c r="K404" t="s">
        <v>6515</v>
      </c>
      <c r="L404" s="26"/>
      <c r="M404" s="5"/>
      <c r="N404" s="5"/>
      <c r="O404" s="5">
        <v>-258973</v>
      </c>
      <c r="P404" s="5"/>
      <c r="Q404" s="5"/>
      <c r="R404" s="5">
        <v>-258973</v>
      </c>
    </row>
    <row r="405" spans="9:18" x14ac:dyDescent="0.25">
      <c r="I405" s="27" t="s">
        <v>904</v>
      </c>
      <c r="J405" t="s">
        <v>56</v>
      </c>
      <c r="K405" t="s">
        <v>6516</v>
      </c>
      <c r="L405" s="26"/>
      <c r="M405" s="5"/>
      <c r="N405" s="5"/>
      <c r="O405" s="5">
        <v>-278534</v>
      </c>
      <c r="P405" s="5"/>
      <c r="Q405" s="5">
        <v>-120361</v>
      </c>
      <c r="R405" s="5">
        <v>-398895</v>
      </c>
    </row>
    <row r="406" spans="9:18" x14ac:dyDescent="0.25">
      <c r="I406" s="27" t="s">
        <v>904</v>
      </c>
      <c r="J406" t="s">
        <v>56</v>
      </c>
      <c r="K406" t="s">
        <v>982</v>
      </c>
      <c r="L406" s="26"/>
      <c r="M406" s="5"/>
      <c r="N406" s="5"/>
      <c r="O406" s="5">
        <v>-636650</v>
      </c>
      <c r="P406" s="5">
        <v>-399874</v>
      </c>
      <c r="Q406" s="5"/>
      <c r="R406" s="5">
        <v>-1036524</v>
      </c>
    </row>
    <row r="407" spans="9:18" x14ac:dyDescent="0.25">
      <c r="I407" s="27" t="s">
        <v>904</v>
      </c>
      <c r="J407" t="s">
        <v>56</v>
      </c>
      <c r="K407" t="s">
        <v>1618</v>
      </c>
      <c r="L407" s="26"/>
      <c r="M407" s="5"/>
      <c r="N407" s="5"/>
      <c r="O407" s="5"/>
      <c r="P407" s="5"/>
      <c r="Q407" s="5">
        <v>-224673</v>
      </c>
      <c r="R407" s="5">
        <v>-224673</v>
      </c>
    </row>
    <row r="408" spans="9:18" x14ac:dyDescent="0.25">
      <c r="I408" s="27" t="s">
        <v>904</v>
      </c>
      <c r="J408" t="s">
        <v>56</v>
      </c>
      <c r="K408" t="s">
        <v>1557</v>
      </c>
      <c r="L408" s="26"/>
      <c r="M408" s="5">
        <v>-2210834</v>
      </c>
      <c r="N408" s="5">
        <v>-7151283</v>
      </c>
      <c r="O408" s="5"/>
      <c r="P408" s="5"/>
      <c r="Q408" s="5"/>
      <c r="R408" s="5">
        <v>-9362117</v>
      </c>
    </row>
    <row r="409" spans="9:18" x14ac:dyDescent="0.25">
      <c r="I409" s="27" t="s">
        <v>904</v>
      </c>
      <c r="J409" t="s">
        <v>56</v>
      </c>
      <c r="K409" t="s">
        <v>1282</v>
      </c>
      <c r="L409" s="26">
        <v>-83230</v>
      </c>
      <c r="M409" s="5"/>
      <c r="N409" s="5"/>
      <c r="O409" s="5"/>
      <c r="P409" s="5"/>
      <c r="Q409" s="5"/>
      <c r="R409" s="5">
        <v>-83230</v>
      </c>
    </row>
    <row r="410" spans="9:18" x14ac:dyDescent="0.25">
      <c r="I410" s="27" t="s">
        <v>904</v>
      </c>
      <c r="J410" t="s">
        <v>56</v>
      </c>
      <c r="K410" t="s">
        <v>1580</v>
      </c>
      <c r="L410" s="26"/>
      <c r="M410" s="5"/>
      <c r="N410" s="5">
        <v>-1125667</v>
      </c>
      <c r="O410" s="5"/>
      <c r="P410" s="5"/>
      <c r="Q410" s="5"/>
      <c r="R410" s="5">
        <v>-1125667</v>
      </c>
    </row>
    <row r="411" spans="9:18" x14ac:dyDescent="0.25">
      <c r="I411" s="27" t="s">
        <v>904</v>
      </c>
      <c r="J411" t="s">
        <v>56</v>
      </c>
      <c r="K411" t="s">
        <v>4732</v>
      </c>
      <c r="L411" s="26"/>
      <c r="M411" s="5"/>
      <c r="N411" s="5"/>
      <c r="O411" s="5"/>
      <c r="P411" s="5"/>
      <c r="Q411" s="5">
        <v>-44132</v>
      </c>
      <c r="R411" s="5">
        <v>-44132</v>
      </c>
    </row>
    <row r="412" spans="9:18" x14ac:dyDescent="0.25">
      <c r="I412" s="27" t="s">
        <v>904</v>
      </c>
      <c r="J412" t="s">
        <v>56</v>
      </c>
      <c r="K412" t="s">
        <v>831</v>
      </c>
      <c r="L412" s="26"/>
      <c r="M412" s="5">
        <v>-4207255</v>
      </c>
      <c r="N412" s="5">
        <v>-4006909</v>
      </c>
      <c r="O412" s="5">
        <v>-25490910</v>
      </c>
      <c r="P412" s="5">
        <v>-52917644</v>
      </c>
      <c r="Q412" s="5">
        <v>-45336963</v>
      </c>
      <c r="R412" s="5">
        <v>-131959681</v>
      </c>
    </row>
    <row r="413" spans="9:18" x14ac:dyDescent="0.25">
      <c r="I413" s="27" t="s">
        <v>904</v>
      </c>
      <c r="J413" t="s">
        <v>56</v>
      </c>
      <c r="K413" t="s">
        <v>1811</v>
      </c>
      <c r="L413" s="26"/>
      <c r="M413" s="5">
        <v>-1045662</v>
      </c>
      <c r="N413" s="5">
        <v>-991699</v>
      </c>
      <c r="O413" s="5"/>
      <c r="P413" s="5"/>
      <c r="Q413" s="5"/>
      <c r="R413" s="5">
        <v>-2037361</v>
      </c>
    </row>
    <row r="414" spans="9:18" x14ac:dyDescent="0.25">
      <c r="I414" s="27" t="s">
        <v>904</v>
      </c>
      <c r="J414" t="s">
        <v>56</v>
      </c>
      <c r="K414" t="s">
        <v>1352</v>
      </c>
      <c r="L414" s="26">
        <v>-12766879</v>
      </c>
      <c r="M414" s="5">
        <v>-13170944</v>
      </c>
      <c r="N414" s="5">
        <v>-12274590</v>
      </c>
      <c r="O414" s="5">
        <v>-13721634</v>
      </c>
      <c r="P414" s="5">
        <v>-9045705</v>
      </c>
      <c r="Q414" s="5">
        <v>-8365483</v>
      </c>
      <c r="R414" s="5">
        <v>-69345235</v>
      </c>
    </row>
    <row r="415" spans="9:18" x14ac:dyDescent="0.25">
      <c r="I415" s="27" t="s">
        <v>904</v>
      </c>
      <c r="J415" t="s">
        <v>56</v>
      </c>
      <c r="K415" t="s">
        <v>6521</v>
      </c>
      <c r="L415" s="26"/>
      <c r="M415" s="5"/>
      <c r="N415" s="5"/>
      <c r="O415" s="5">
        <v>-422322</v>
      </c>
      <c r="P415" s="5"/>
      <c r="Q415" s="5"/>
      <c r="R415" s="5">
        <v>-422322</v>
      </c>
    </row>
    <row r="416" spans="9:18" x14ac:dyDescent="0.25">
      <c r="I416" s="27" t="s">
        <v>904</v>
      </c>
      <c r="J416" t="s">
        <v>56</v>
      </c>
      <c r="K416" t="s">
        <v>6526</v>
      </c>
      <c r="L416" s="26"/>
      <c r="M416" s="5"/>
      <c r="N416" s="5"/>
      <c r="O416" s="5"/>
      <c r="P416" s="5">
        <v>-219639</v>
      </c>
      <c r="Q416" s="5"/>
      <c r="R416" s="5">
        <v>-219639</v>
      </c>
    </row>
    <row r="417" spans="9:18" x14ac:dyDescent="0.25">
      <c r="I417" s="27" t="s">
        <v>904</v>
      </c>
      <c r="J417" t="s">
        <v>56</v>
      </c>
      <c r="K417" t="s">
        <v>10568</v>
      </c>
      <c r="L417" s="26"/>
      <c r="M417" s="5"/>
      <c r="N417" s="5"/>
      <c r="O417" s="5"/>
      <c r="P417" s="5"/>
      <c r="Q417" s="5">
        <v>-5360058</v>
      </c>
      <c r="R417" s="5">
        <v>-5360058</v>
      </c>
    </row>
    <row r="418" spans="9:18" x14ac:dyDescent="0.25">
      <c r="I418" s="27" t="s">
        <v>904</v>
      </c>
      <c r="J418" t="s">
        <v>56</v>
      </c>
      <c r="K418" t="s">
        <v>10569</v>
      </c>
      <c r="L418" s="26"/>
      <c r="M418" s="5"/>
      <c r="N418" s="5"/>
      <c r="O418" s="5"/>
      <c r="P418" s="5"/>
      <c r="Q418" s="5">
        <v>-401202</v>
      </c>
      <c r="R418" s="5">
        <v>-401202</v>
      </c>
    </row>
    <row r="419" spans="9:18" x14ac:dyDescent="0.25">
      <c r="I419" s="27" t="s">
        <v>904</v>
      </c>
      <c r="J419" t="s">
        <v>56</v>
      </c>
      <c r="K419" t="s">
        <v>6534</v>
      </c>
      <c r="L419" s="26"/>
      <c r="M419" s="5"/>
      <c r="N419" s="5"/>
      <c r="O419" s="5"/>
      <c r="P419" s="5">
        <v>-146710</v>
      </c>
      <c r="Q419" s="5"/>
      <c r="R419" s="5">
        <v>-146710</v>
      </c>
    </row>
    <row r="420" spans="9:18" x14ac:dyDescent="0.25">
      <c r="I420" s="27" t="s">
        <v>904</v>
      </c>
      <c r="J420" t="s">
        <v>56</v>
      </c>
      <c r="K420" t="s">
        <v>849</v>
      </c>
      <c r="L420" s="26"/>
      <c r="M420" s="5">
        <v>-944064</v>
      </c>
      <c r="N420" s="5">
        <v>-524264</v>
      </c>
      <c r="O420" s="5"/>
      <c r="P420" s="5">
        <v>-1257434</v>
      </c>
      <c r="Q420" s="5"/>
      <c r="R420" s="5">
        <v>-2725762</v>
      </c>
    </row>
    <row r="421" spans="9:18" x14ac:dyDescent="0.25">
      <c r="I421" s="27" t="s">
        <v>904</v>
      </c>
      <c r="J421" t="s">
        <v>56</v>
      </c>
      <c r="K421" t="s">
        <v>1112</v>
      </c>
      <c r="L421" s="26">
        <v>-416499</v>
      </c>
      <c r="M421" s="5"/>
      <c r="N421" s="5"/>
      <c r="O421" s="5"/>
      <c r="P421" s="5"/>
      <c r="Q421" s="5"/>
      <c r="R421" s="5">
        <v>-416499</v>
      </c>
    </row>
    <row r="422" spans="9:18" x14ac:dyDescent="0.25">
      <c r="I422" s="27" t="s">
        <v>904</v>
      </c>
      <c r="J422" t="s">
        <v>56</v>
      </c>
      <c r="K422" t="s">
        <v>851</v>
      </c>
      <c r="L422" s="26">
        <v>-380799</v>
      </c>
      <c r="M422" s="5"/>
      <c r="N422" s="5">
        <v>-989746</v>
      </c>
      <c r="O422" s="5">
        <v>-1487690</v>
      </c>
      <c r="P422" s="5">
        <v>-1792856</v>
      </c>
      <c r="Q422" s="5">
        <v>-1465583</v>
      </c>
      <c r="R422" s="5">
        <v>-6116674</v>
      </c>
    </row>
    <row r="423" spans="9:18" x14ac:dyDescent="0.25">
      <c r="I423" s="27" t="s">
        <v>904</v>
      </c>
      <c r="J423" t="s">
        <v>56</v>
      </c>
      <c r="K423" t="s">
        <v>832</v>
      </c>
      <c r="L423" s="26"/>
      <c r="M423" s="5">
        <v>-5778524</v>
      </c>
      <c r="N423" s="5">
        <v>-6493831</v>
      </c>
      <c r="O423" s="5">
        <v>-8421662</v>
      </c>
      <c r="P423" s="5">
        <v>-7216671</v>
      </c>
      <c r="Q423" s="5">
        <v>-7248805</v>
      </c>
      <c r="R423" s="5">
        <v>-35159493</v>
      </c>
    </row>
    <row r="424" spans="9:18" x14ac:dyDescent="0.25">
      <c r="I424" s="27" t="s">
        <v>904</v>
      </c>
      <c r="J424" t="s">
        <v>56</v>
      </c>
      <c r="K424" t="s">
        <v>868</v>
      </c>
      <c r="L424" s="26">
        <v>-4239366</v>
      </c>
      <c r="M424" s="5"/>
      <c r="N424" s="5"/>
      <c r="O424" s="5"/>
      <c r="P424" s="5"/>
      <c r="Q424" s="5"/>
      <c r="R424" s="5">
        <v>-4239366</v>
      </c>
    </row>
    <row r="425" spans="9:18" x14ac:dyDescent="0.25">
      <c r="I425" s="27" t="s">
        <v>904</v>
      </c>
      <c r="J425" t="s">
        <v>56</v>
      </c>
      <c r="K425" t="s">
        <v>886</v>
      </c>
      <c r="L425" s="26">
        <v>-21130607</v>
      </c>
      <c r="M425" s="5">
        <v>-17091728</v>
      </c>
      <c r="N425" s="5">
        <v>-18936877</v>
      </c>
      <c r="O425" s="5">
        <v>-24610433</v>
      </c>
      <c r="P425" s="5">
        <v>-23406024</v>
      </c>
      <c r="Q425" s="5">
        <v>-24041189</v>
      </c>
      <c r="R425" s="5">
        <v>-129216858</v>
      </c>
    </row>
    <row r="426" spans="9:18" x14ac:dyDescent="0.25">
      <c r="I426" s="27" t="s">
        <v>904</v>
      </c>
      <c r="J426" t="s">
        <v>56</v>
      </c>
      <c r="K426" t="s">
        <v>897</v>
      </c>
      <c r="L426" s="26"/>
      <c r="M426" s="5"/>
      <c r="N426" s="5"/>
      <c r="O426" s="5"/>
      <c r="P426" s="5">
        <v>-438113</v>
      </c>
      <c r="Q426" s="5">
        <v>-715890</v>
      </c>
      <c r="R426" s="5">
        <v>-1154003</v>
      </c>
    </row>
    <row r="427" spans="9:18" x14ac:dyDescent="0.25">
      <c r="I427" s="27" t="s">
        <v>904</v>
      </c>
      <c r="J427" t="s">
        <v>56</v>
      </c>
      <c r="K427" t="s">
        <v>9471</v>
      </c>
      <c r="L427" s="26"/>
      <c r="M427" s="5"/>
      <c r="N427" s="5"/>
      <c r="O427" s="5"/>
      <c r="P427" s="5"/>
      <c r="Q427" s="5">
        <v>-1672681</v>
      </c>
      <c r="R427" s="5">
        <v>-1672681</v>
      </c>
    </row>
    <row r="428" spans="9:18" x14ac:dyDescent="0.25">
      <c r="I428" s="27" t="s">
        <v>904</v>
      </c>
      <c r="J428" t="s">
        <v>56</v>
      </c>
      <c r="K428" t="s">
        <v>1350</v>
      </c>
      <c r="L428" s="26"/>
      <c r="M428" s="5"/>
      <c r="N428" s="5">
        <v>-499639</v>
      </c>
      <c r="O428" s="5"/>
      <c r="P428" s="5">
        <v>-99404</v>
      </c>
      <c r="Q428" s="5"/>
      <c r="R428" s="5">
        <v>-599043</v>
      </c>
    </row>
    <row r="429" spans="9:18" x14ac:dyDescent="0.25">
      <c r="I429" s="27" t="s">
        <v>904</v>
      </c>
      <c r="J429" t="s">
        <v>56</v>
      </c>
      <c r="K429" t="s">
        <v>1581</v>
      </c>
      <c r="L429" s="26">
        <v>-2317718</v>
      </c>
      <c r="M429" s="5"/>
      <c r="N429" s="5"/>
      <c r="O429" s="5"/>
      <c r="P429" s="5"/>
      <c r="Q429" s="5"/>
      <c r="R429" s="5">
        <v>-2317718</v>
      </c>
    </row>
    <row r="430" spans="9:18" x14ac:dyDescent="0.25">
      <c r="I430" s="27" t="s">
        <v>904</v>
      </c>
      <c r="J430" t="s">
        <v>56</v>
      </c>
      <c r="K430" t="s">
        <v>2346</v>
      </c>
      <c r="L430" s="26">
        <v>-494246</v>
      </c>
      <c r="M430" s="5"/>
      <c r="N430" s="5"/>
      <c r="O430" s="5"/>
      <c r="P430" s="5"/>
      <c r="Q430" s="5"/>
      <c r="R430" s="5">
        <v>-494246</v>
      </c>
    </row>
    <row r="431" spans="9:18" x14ac:dyDescent="0.25">
      <c r="I431" s="27" t="s">
        <v>904</v>
      </c>
      <c r="J431" t="s">
        <v>56</v>
      </c>
      <c r="K431" t="s">
        <v>4734</v>
      </c>
      <c r="L431" s="26"/>
      <c r="M431" s="5"/>
      <c r="N431" s="5">
        <v>-869404</v>
      </c>
      <c r="O431" s="5"/>
      <c r="P431" s="5"/>
      <c r="Q431" s="5"/>
      <c r="R431" s="5">
        <v>-869404</v>
      </c>
    </row>
    <row r="432" spans="9:18" x14ac:dyDescent="0.25">
      <c r="I432" s="27" t="s">
        <v>904</v>
      </c>
      <c r="J432" t="s">
        <v>56</v>
      </c>
      <c r="K432" t="s">
        <v>1039</v>
      </c>
      <c r="L432" s="26">
        <v>-368864</v>
      </c>
      <c r="M432" s="5"/>
      <c r="N432" s="5">
        <v>-309399</v>
      </c>
      <c r="O432" s="5"/>
      <c r="P432" s="5"/>
      <c r="Q432" s="5"/>
      <c r="R432" s="5">
        <v>-678263</v>
      </c>
    </row>
    <row r="433" spans="9:18" x14ac:dyDescent="0.25">
      <c r="I433" s="27" t="s">
        <v>904</v>
      </c>
      <c r="J433" t="s">
        <v>56</v>
      </c>
      <c r="K433" t="s">
        <v>720</v>
      </c>
      <c r="L433" s="26">
        <v>-862551</v>
      </c>
      <c r="M433" s="5"/>
      <c r="N433" s="5"/>
      <c r="O433" s="5"/>
      <c r="P433" s="5"/>
      <c r="Q433" s="5"/>
      <c r="R433" s="5">
        <v>-862551</v>
      </c>
    </row>
    <row r="434" spans="9:18" x14ac:dyDescent="0.25">
      <c r="I434" s="27" t="s">
        <v>904</v>
      </c>
      <c r="J434" t="s">
        <v>56</v>
      </c>
      <c r="K434" t="s">
        <v>1023</v>
      </c>
      <c r="L434" s="26"/>
      <c r="M434" s="5"/>
      <c r="N434" s="5">
        <v>-373339</v>
      </c>
      <c r="O434" s="5"/>
      <c r="P434" s="5"/>
      <c r="Q434" s="5"/>
      <c r="R434" s="5">
        <v>-373339</v>
      </c>
    </row>
    <row r="435" spans="9:18" x14ac:dyDescent="0.25">
      <c r="I435" s="27" t="s">
        <v>904</v>
      </c>
      <c r="J435" t="s">
        <v>56</v>
      </c>
      <c r="K435" t="s">
        <v>721</v>
      </c>
      <c r="L435" s="26">
        <v>-87266</v>
      </c>
      <c r="M435" s="5"/>
      <c r="N435" s="5"/>
      <c r="O435" s="5"/>
      <c r="P435" s="5"/>
      <c r="Q435" s="5"/>
      <c r="R435" s="5">
        <v>-87266</v>
      </c>
    </row>
    <row r="436" spans="9:18" x14ac:dyDescent="0.25">
      <c r="I436" s="27" t="s">
        <v>904</v>
      </c>
      <c r="J436" t="s">
        <v>56</v>
      </c>
      <c r="K436" t="s">
        <v>1040</v>
      </c>
      <c r="L436" s="26">
        <v>-325266</v>
      </c>
      <c r="M436" s="5"/>
      <c r="N436" s="5">
        <v>-706962</v>
      </c>
      <c r="O436" s="5"/>
      <c r="P436" s="5"/>
      <c r="Q436" s="5"/>
      <c r="R436" s="5">
        <v>-1032228</v>
      </c>
    </row>
    <row r="437" spans="9:18" x14ac:dyDescent="0.25">
      <c r="I437" s="27" t="s">
        <v>904</v>
      </c>
      <c r="J437" t="s">
        <v>56</v>
      </c>
      <c r="K437" t="s">
        <v>1739</v>
      </c>
      <c r="L437" s="26">
        <v>-888135</v>
      </c>
      <c r="M437" s="5"/>
      <c r="N437" s="5"/>
      <c r="O437" s="5"/>
      <c r="P437" s="5"/>
      <c r="Q437" s="5">
        <v>-805607</v>
      </c>
      <c r="R437" s="5">
        <v>-1693742</v>
      </c>
    </row>
    <row r="438" spans="9:18" x14ac:dyDescent="0.25">
      <c r="I438" s="27" t="s">
        <v>904</v>
      </c>
      <c r="J438" t="s">
        <v>56</v>
      </c>
      <c r="K438" t="s">
        <v>1506</v>
      </c>
      <c r="L438" s="26">
        <v>-174533</v>
      </c>
      <c r="M438" s="5"/>
      <c r="N438" s="5"/>
      <c r="O438" s="5"/>
      <c r="P438" s="5"/>
      <c r="Q438" s="5">
        <v>-177500</v>
      </c>
      <c r="R438" s="5">
        <v>-352033</v>
      </c>
    </row>
    <row r="439" spans="9:18" x14ac:dyDescent="0.25">
      <c r="I439" s="27" t="s">
        <v>904</v>
      </c>
      <c r="J439" t="s">
        <v>56</v>
      </c>
      <c r="K439" t="s">
        <v>1640</v>
      </c>
      <c r="L439" s="26">
        <v>-87266</v>
      </c>
      <c r="M439" s="5"/>
      <c r="N439" s="5"/>
      <c r="O439" s="5"/>
      <c r="P439" s="5"/>
      <c r="Q439" s="5"/>
      <c r="R439" s="5">
        <v>-87266</v>
      </c>
    </row>
    <row r="440" spans="9:18" x14ac:dyDescent="0.25">
      <c r="I440" s="27" t="s">
        <v>904</v>
      </c>
      <c r="J440" t="s">
        <v>56</v>
      </c>
      <c r="K440" t="s">
        <v>10570</v>
      </c>
      <c r="L440" s="26"/>
      <c r="M440" s="5"/>
      <c r="N440" s="5"/>
      <c r="O440" s="5"/>
      <c r="P440" s="5"/>
      <c r="Q440" s="5">
        <v>-1191762</v>
      </c>
      <c r="R440" s="5">
        <v>-1191762</v>
      </c>
    </row>
    <row r="441" spans="9:18" x14ac:dyDescent="0.25">
      <c r="I441" s="27" t="s">
        <v>904</v>
      </c>
      <c r="J441" t="s">
        <v>56</v>
      </c>
      <c r="K441" t="s">
        <v>2165</v>
      </c>
      <c r="L441" s="26">
        <v>-87266</v>
      </c>
      <c r="M441" s="5"/>
      <c r="N441" s="5"/>
      <c r="O441" s="5"/>
      <c r="P441" s="5"/>
      <c r="Q441" s="5"/>
      <c r="R441" s="5">
        <v>-87266</v>
      </c>
    </row>
    <row r="442" spans="9:18" x14ac:dyDescent="0.25">
      <c r="I442" s="27" t="s">
        <v>904</v>
      </c>
      <c r="J442" t="s">
        <v>56</v>
      </c>
      <c r="K442" t="s">
        <v>6535</v>
      </c>
      <c r="L442" s="26"/>
      <c r="M442" s="5"/>
      <c r="N442" s="5"/>
      <c r="O442" s="5"/>
      <c r="P442" s="5">
        <v>-99803</v>
      </c>
      <c r="Q442" s="5">
        <v>-99803</v>
      </c>
      <c r="R442" s="5">
        <v>-199606</v>
      </c>
    </row>
    <row r="443" spans="9:18" x14ac:dyDescent="0.25">
      <c r="I443" s="27" t="s">
        <v>904</v>
      </c>
      <c r="J443" t="s">
        <v>56</v>
      </c>
      <c r="K443" t="s">
        <v>9513</v>
      </c>
      <c r="L443" s="26"/>
      <c r="M443" s="5"/>
      <c r="N443" s="5"/>
      <c r="O443" s="5"/>
      <c r="P443" s="5"/>
      <c r="Q443" s="5">
        <v>-670465</v>
      </c>
      <c r="R443" s="5">
        <v>-670465</v>
      </c>
    </row>
    <row r="444" spans="9:18" x14ac:dyDescent="0.25">
      <c r="I444" s="27" t="s">
        <v>904</v>
      </c>
      <c r="J444" t="s">
        <v>56</v>
      </c>
      <c r="K444" t="s">
        <v>6536</v>
      </c>
      <c r="L444" s="26"/>
      <c r="M444" s="5"/>
      <c r="N444" s="5"/>
      <c r="O444" s="5"/>
      <c r="P444" s="5">
        <v>-526958</v>
      </c>
      <c r="Q444" s="5"/>
      <c r="R444" s="5">
        <v>-526958</v>
      </c>
    </row>
    <row r="445" spans="9:18" x14ac:dyDescent="0.25">
      <c r="I445" s="27" t="s">
        <v>904</v>
      </c>
      <c r="J445" t="s">
        <v>56</v>
      </c>
      <c r="K445" t="s">
        <v>1433</v>
      </c>
      <c r="L445" s="26"/>
      <c r="M445" s="5">
        <v>-7252948</v>
      </c>
      <c r="N445" s="5">
        <v>-7129957</v>
      </c>
      <c r="O445" s="5">
        <v>-8475053</v>
      </c>
      <c r="P445" s="5">
        <v>-24172203</v>
      </c>
      <c r="Q445" s="5">
        <v>-15268523</v>
      </c>
      <c r="R445" s="5">
        <v>-62298684</v>
      </c>
    </row>
    <row r="446" spans="9:18" x14ac:dyDescent="0.25">
      <c r="I446" s="27" t="s">
        <v>904</v>
      </c>
      <c r="J446" t="s">
        <v>56</v>
      </c>
      <c r="K446" t="s">
        <v>2589</v>
      </c>
      <c r="L446" s="26"/>
      <c r="M446" s="5"/>
      <c r="N446" s="5">
        <v>-1017548</v>
      </c>
      <c r="O446" s="5"/>
      <c r="P446" s="5">
        <v>-730556</v>
      </c>
      <c r="Q446" s="5">
        <v>-1052952</v>
      </c>
      <c r="R446" s="5">
        <v>-2801056</v>
      </c>
    </row>
    <row r="447" spans="9:18" x14ac:dyDescent="0.25">
      <c r="I447" s="27" t="s">
        <v>904</v>
      </c>
      <c r="J447" t="s">
        <v>56</v>
      </c>
      <c r="K447" t="s">
        <v>6530</v>
      </c>
      <c r="L447" s="26"/>
      <c r="M447" s="5"/>
      <c r="N447" s="5"/>
      <c r="O447" s="5"/>
      <c r="P447" s="5"/>
      <c r="Q447" s="5">
        <v>-88750</v>
      </c>
      <c r="R447" s="5">
        <v>-88750</v>
      </c>
    </row>
    <row r="448" spans="9:18" x14ac:dyDescent="0.25">
      <c r="I448" s="27" t="s">
        <v>904</v>
      </c>
      <c r="J448" t="s">
        <v>56</v>
      </c>
      <c r="K448" t="s">
        <v>6531</v>
      </c>
      <c r="L448" s="26"/>
      <c r="M448" s="5"/>
      <c r="N448" s="5"/>
      <c r="O448" s="5"/>
      <c r="P448" s="5">
        <v>-671473</v>
      </c>
      <c r="Q448" s="5">
        <v>-618022</v>
      </c>
      <c r="R448" s="5">
        <v>-1289495</v>
      </c>
    </row>
    <row r="449" spans="9:18" x14ac:dyDescent="0.25">
      <c r="I449" s="27" t="s">
        <v>904</v>
      </c>
      <c r="J449" t="s">
        <v>56</v>
      </c>
      <c r="K449" t="s">
        <v>6537</v>
      </c>
      <c r="L449" s="26"/>
      <c r="M449" s="5"/>
      <c r="N449" s="5"/>
      <c r="O449" s="5"/>
      <c r="P449" s="5">
        <v>-365544</v>
      </c>
      <c r="Q449" s="5">
        <v>-1008925</v>
      </c>
      <c r="R449" s="5">
        <v>-1374469</v>
      </c>
    </row>
    <row r="450" spans="9:18" x14ac:dyDescent="0.25">
      <c r="I450" s="27" t="s">
        <v>904</v>
      </c>
      <c r="J450" t="s">
        <v>56</v>
      </c>
      <c r="K450" t="s">
        <v>10235</v>
      </c>
      <c r="L450" s="26"/>
      <c r="M450" s="5"/>
      <c r="N450" s="5"/>
      <c r="O450" s="5"/>
      <c r="P450" s="5">
        <v>-777397</v>
      </c>
      <c r="Q450" s="5"/>
      <c r="R450" s="5">
        <v>-777397</v>
      </c>
    </row>
    <row r="451" spans="9:18" x14ac:dyDescent="0.25">
      <c r="I451" s="27" t="s">
        <v>904</v>
      </c>
      <c r="J451" t="s">
        <v>56</v>
      </c>
      <c r="K451" t="s">
        <v>10567</v>
      </c>
      <c r="L451" s="26"/>
      <c r="M451" s="5"/>
      <c r="N451" s="5"/>
      <c r="O451" s="5"/>
      <c r="P451" s="5"/>
      <c r="Q451" s="5">
        <v>-124653</v>
      </c>
      <c r="R451" s="5">
        <v>-124653</v>
      </c>
    </row>
    <row r="452" spans="9:18" x14ac:dyDescent="0.25">
      <c r="I452" s="27" t="s">
        <v>904</v>
      </c>
      <c r="J452" t="s">
        <v>56</v>
      </c>
      <c r="K452" t="s">
        <v>4736</v>
      </c>
      <c r="L452" s="26"/>
      <c r="M452" s="5"/>
      <c r="N452" s="5">
        <v>-103264</v>
      </c>
      <c r="O452" s="5"/>
      <c r="P452" s="5"/>
      <c r="Q452" s="5"/>
      <c r="R452" s="5">
        <v>-103264</v>
      </c>
    </row>
    <row r="453" spans="9:18" x14ac:dyDescent="0.25">
      <c r="I453" s="27" t="s">
        <v>904</v>
      </c>
      <c r="J453" t="s">
        <v>56</v>
      </c>
      <c r="K453" t="s">
        <v>1106</v>
      </c>
      <c r="L453" s="26">
        <v>-309399</v>
      </c>
      <c r="M453" s="5"/>
      <c r="N453" s="5">
        <v>-413056</v>
      </c>
      <c r="O453" s="5">
        <v>-960880</v>
      </c>
      <c r="P453" s="5"/>
      <c r="Q453" s="5">
        <v>-1073269</v>
      </c>
      <c r="R453" s="5">
        <v>-2756604</v>
      </c>
    </row>
    <row r="454" spans="9:18" x14ac:dyDescent="0.25">
      <c r="I454" s="27" t="s">
        <v>904</v>
      </c>
      <c r="J454" t="s">
        <v>56</v>
      </c>
      <c r="K454" t="s">
        <v>887</v>
      </c>
      <c r="L454" s="26">
        <v>-10602598</v>
      </c>
      <c r="M454" s="5">
        <v>-13496490</v>
      </c>
      <c r="N454" s="5">
        <v>-13046877</v>
      </c>
      <c r="O454" s="5">
        <v>-24880616</v>
      </c>
      <c r="P454" s="5">
        <v>-17193112</v>
      </c>
      <c r="Q454" s="5">
        <v>-19854160</v>
      </c>
      <c r="R454" s="5">
        <v>-99073853</v>
      </c>
    </row>
    <row r="455" spans="9:18" x14ac:dyDescent="0.25">
      <c r="I455" s="27" t="s">
        <v>904</v>
      </c>
      <c r="J455" t="s">
        <v>56</v>
      </c>
      <c r="K455" t="s">
        <v>1434</v>
      </c>
      <c r="L455" s="26">
        <v>-3035217</v>
      </c>
      <c r="M455" s="5">
        <v>-3529416</v>
      </c>
      <c r="N455" s="5">
        <v>-6521331</v>
      </c>
      <c r="O455" s="5">
        <v>-6379728</v>
      </c>
      <c r="P455" s="5">
        <v>-4814461</v>
      </c>
      <c r="Q455" s="5">
        <v>-4401290</v>
      </c>
      <c r="R455" s="5">
        <v>-28681443</v>
      </c>
    </row>
    <row r="456" spans="9:18" x14ac:dyDescent="0.25">
      <c r="I456" s="27" t="s">
        <v>904</v>
      </c>
      <c r="J456" t="s">
        <v>56</v>
      </c>
      <c r="K456" t="s">
        <v>833</v>
      </c>
      <c r="L456" s="26"/>
      <c r="M456" s="5">
        <v>-3212023</v>
      </c>
      <c r="N456" s="5">
        <v>-2813257</v>
      </c>
      <c r="O456" s="5">
        <v>-2559684</v>
      </c>
      <c r="P456" s="5">
        <v>-2358666</v>
      </c>
      <c r="Q456" s="5">
        <v>-2231964</v>
      </c>
      <c r="R456" s="5">
        <v>-13175594</v>
      </c>
    </row>
    <row r="457" spans="9:18" x14ac:dyDescent="0.25">
      <c r="I457" s="27" t="s">
        <v>904</v>
      </c>
      <c r="J457" t="s">
        <v>56</v>
      </c>
      <c r="K457" t="s">
        <v>4737</v>
      </c>
      <c r="L457" s="26"/>
      <c r="M457" s="5"/>
      <c r="N457" s="5">
        <v>-313764</v>
      </c>
      <c r="O457" s="5"/>
      <c r="P457" s="5"/>
      <c r="Q457" s="5"/>
      <c r="R457" s="5">
        <v>-313764</v>
      </c>
    </row>
    <row r="458" spans="9:18" x14ac:dyDescent="0.25">
      <c r="I458" s="27" t="s">
        <v>904</v>
      </c>
      <c r="J458" t="s">
        <v>56</v>
      </c>
      <c r="K458" t="s">
        <v>2347</v>
      </c>
      <c r="L458" s="26">
        <v>-186433</v>
      </c>
      <c r="M458" s="5"/>
      <c r="N458" s="5"/>
      <c r="O458" s="5"/>
      <c r="P458" s="5"/>
      <c r="Q458" s="5"/>
      <c r="R458" s="5">
        <v>-186433</v>
      </c>
    </row>
    <row r="459" spans="9:18" x14ac:dyDescent="0.25">
      <c r="I459" s="27" t="s">
        <v>904</v>
      </c>
      <c r="J459" t="s">
        <v>56</v>
      </c>
      <c r="K459" t="s">
        <v>1555</v>
      </c>
      <c r="L459" s="26">
        <v>-2510529</v>
      </c>
      <c r="M459" s="5">
        <v>-2524909</v>
      </c>
      <c r="N459" s="5">
        <v>-2608276</v>
      </c>
      <c r="O459" s="5">
        <v>-4015647</v>
      </c>
      <c r="P459" s="5">
        <v>-3085644</v>
      </c>
      <c r="Q459" s="5">
        <v>-8074173</v>
      </c>
      <c r="R459" s="5">
        <v>-22819178</v>
      </c>
    </row>
    <row r="460" spans="9:18" x14ac:dyDescent="0.25">
      <c r="I460" s="27" t="s">
        <v>904</v>
      </c>
      <c r="J460" t="s">
        <v>56</v>
      </c>
      <c r="K460" t="s">
        <v>1556</v>
      </c>
      <c r="L460" s="26">
        <v>-3188661</v>
      </c>
      <c r="M460" s="5">
        <v>-1977935</v>
      </c>
      <c r="N460" s="5">
        <v>-2557059</v>
      </c>
      <c r="O460" s="5">
        <v>-2392960</v>
      </c>
      <c r="P460" s="5">
        <v>-2607286</v>
      </c>
      <c r="Q460" s="5">
        <v>-2374209</v>
      </c>
      <c r="R460" s="5">
        <v>-15098110</v>
      </c>
    </row>
    <row r="461" spans="9:18" x14ac:dyDescent="0.25">
      <c r="I461" s="27" t="s">
        <v>904</v>
      </c>
      <c r="J461" t="s">
        <v>56</v>
      </c>
      <c r="K461" t="s">
        <v>1554</v>
      </c>
      <c r="L461" s="26">
        <v>-2729311</v>
      </c>
      <c r="M461" s="5">
        <v>-3778827</v>
      </c>
      <c r="N461" s="5">
        <v>-2703044</v>
      </c>
      <c r="O461" s="5">
        <v>-4854050</v>
      </c>
      <c r="P461" s="5">
        <v>-7080881</v>
      </c>
      <c r="Q461" s="5">
        <v>-5048924</v>
      </c>
      <c r="R461" s="5">
        <v>-26195037</v>
      </c>
    </row>
    <row r="462" spans="9:18" x14ac:dyDescent="0.25">
      <c r="I462" s="27" t="s">
        <v>109</v>
      </c>
      <c r="J462" t="s">
        <v>57</v>
      </c>
      <c r="K462" t="s">
        <v>6539</v>
      </c>
      <c r="L462" s="26"/>
      <c r="M462" s="5"/>
      <c r="N462" s="5"/>
      <c r="O462" s="5">
        <v>589180</v>
      </c>
      <c r="P462" s="5"/>
      <c r="Q462" s="5"/>
      <c r="R462" s="5">
        <v>589180</v>
      </c>
    </row>
    <row r="463" spans="9:18" x14ac:dyDescent="0.25">
      <c r="I463" s="27" t="s">
        <v>0</v>
      </c>
      <c r="J463" s="27"/>
      <c r="K463" s="27"/>
      <c r="L463" s="26">
        <v>243964570</v>
      </c>
      <c r="M463" s="5">
        <v>254759929</v>
      </c>
      <c r="N463" s="5">
        <v>270545544</v>
      </c>
      <c r="O463" s="5">
        <v>278000887</v>
      </c>
      <c r="P463" s="5">
        <v>260249811</v>
      </c>
      <c r="Q463" s="5">
        <v>339732550</v>
      </c>
      <c r="R463" s="5">
        <v>1647253291</v>
      </c>
    </row>
  </sheetData>
  <pageMargins left="0.7" right="0.7" top="0.75" bottom="0.75" header="0.3" footer="0.3"/>
  <pageSetup orientation="portrait" r:id="rId5"/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671"/>
  <sheetViews>
    <sheetView showGridLines="0" zoomScale="90" zoomScaleNormal="90" workbookViewId="0">
      <selection activeCell="R84" sqref="R8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6" width="13.5703125" bestFit="1" customWidth="1"/>
    <col min="27" max="27" width="15" bestFit="1" customWidth="1"/>
    <col min="28" max="31" width="14.7109375" bestFit="1" customWidth="1"/>
    <col min="32" max="33" width="18.5703125" bestFit="1" customWidth="1"/>
    <col min="34" max="34" width="15" bestFit="1" customWidth="1"/>
    <col min="35" max="36" width="13.5703125" bestFit="1" customWidth="1"/>
    <col min="37" max="37" width="14.7109375" bestFit="1" customWidth="1"/>
    <col min="38" max="38" width="13.5703125" bestFit="1" customWidth="1"/>
    <col min="39" max="39" width="15" bestFit="1" customWidth="1"/>
    <col min="40" max="43" width="14.7109375" bestFit="1" customWidth="1"/>
    <col min="44" max="45" width="19" bestFit="1" customWidth="1"/>
    <col min="46" max="46" width="15" bestFit="1" customWidth="1"/>
    <col min="47" max="50" width="13.5703125" bestFit="1" customWidth="1"/>
    <col min="51" max="51" width="15" bestFit="1" customWidth="1"/>
    <col min="52" max="55" width="14.7109375" bestFit="1" customWidth="1"/>
    <col min="56" max="57" width="18.42578125" bestFit="1" customWidth="1"/>
    <col min="58" max="58" width="15" bestFit="1" customWidth="1"/>
    <col min="59" max="62" width="13.5703125" bestFit="1" customWidth="1"/>
    <col min="63" max="63" width="15" bestFit="1" customWidth="1"/>
    <col min="64" max="67" width="14.7109375" bestFit="1" customWidth="1"/>
    <col min="68" max="69" width="19.28515625" bestFit="1" customWidth="1"/>
    <col min="70" max="71" width="20" bestFit="1" customWidth="1"/>
    <col min="72" max="88" width="10.42578125" customWidth="1"/>
    <col min="89" max="89" width="9.28515625" customWidth="1"/>
    <col min="90" max="90" width="12.5703125" bestFit="1" customWidth="1"/>
  </cols>
  <sheetData>
    <row r="1" spans="9:22" ht="23.25" x14ac:dyDescent="0.35">
      <c r="I1" s="17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69</v>
      </c>
      <c r="J3" s="5">
        <v>247050882</v>
      </c>
      <c r="K3" s="5">
        <v>233153774</v>
      </c>
      <c r="L3" s="5">
        <v>266744910</v>
      </c>
      <c r="M3" s="5">
        <v>257612262</v>
      </c>
      <c r="N3" s="5">
        <v>219070248</v>
      </c>
      <c r="O3" s="5">
        <v>243547684</v>
      </c>
      <c r="P3" s="5"/>
      <c r="Q3" s="5"/>
      <c r="R3" s="5"/>
      <c r="S3" s="5"/>
      <c r="T3" s="5"/>
      <c r="U3" s="5"/>
      <c r="V3" s="5">
        <v>1467179760</v>
      </c>
    </row>
    <row r="4" spans="9:22" x14ac:dyDescent="0.25">
      <c r="I4" s="4" t="s">
        <v>0</v>
      </c>
      <c r="J4" s="5">
        <v>247050882</v>
      </c>
      <c r="K4" s="5">
        <v>233153774</v>
      </c>
      <c r="L4" s="5">
        <v>266744910</v>
      </c>
      <c r="M4" s="5">
        <v>257612262</v>
      </c>
      <c r="N4" s="5">
        <v>219070248</v>
      </c>
      <c r="O4" s="5">
        <v>243547684</v>
      </c>
      <c r="P4" s="5"/>
      <c r="Q4" s="5"/>
      <c r="R4" s="5"/>
      <c r="S4" s="5"/>
      <c r="T4" s="5"/>
      <c r="U4" s="5"/>
      <c r="V4" s="5">
        <v>1467179760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69</v>
      </c>
      <c r="J63" s="13">
        <f>IFERROR(VLOOKUP($I63,$I$26:$V$42,MATCH(J$62,$I$26:$V$26,0),0),0)</f>
        <v>218731800</v>
      </c>
      <c r="K63" s="13">
        <f t="shared" ref="K63:U63" si="0">IFERROR(VLOOKUP($I63,$I$26:$V$42,MATCH(K$62,$I$26:$V$26,0),0),0)</f>
        <v>172601844</v>
      </c>
      <c r="L63" s="13">
        <f t="shared" si="0"/>
        <v>161539048</v>
      </c>
      <c r="M63" s="13">
        <f t="shared" si="0"/>
        <v>196879192</v>
      </c>
      <c r="N63" s="13">
        <f t="shared" si="0"/>
        <v>201803161</v>
      </c>
      <c r="O63" s="13">
        <f t="shared" si="0"/>
        <v>125279423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1076834468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69</v>
      </c>
      <c r="J84" s="13">
        <f>-IFERROR(VLOOKUP($I84,$I$62:$U$80,MATCH(J$83,$I$62:$U$62,0),0),0)+IFERROR(VLOOKUP($I84,$I$2:$U$23,MATCH(J$83,$I$2:$U$2,0),0),0)</f>
        <v>28319082</v>
      </c>
      <c r="K84" s="13">
        <f t="shared" ref="K84:U84" si="1">-IFERROR(VLOOKUP($I84,$I$62:$U$80,MATCH(K$83,$I$62:$U$62,0),0),0)+IFERROR(VLOOKUP($I84,$I$2:$U$23,MATCH(K$83,$I$2:$U$2,0),0),0)</f>
        <v>60551930</v>
      </c>
      <c r="L84" s="13">
        <f t="shared" si="1"/>
        <v>105205862</v>
      </c>
      <c r="M84" s="13">
        <f t="shared" si="1"/>
        <v>60733070</v>
      </c>
      <c r="N84" s="13">
        <f t="shared" si="1"/>
        <v>17267087</v>
      </c>
      <c r="O84" s="13">
        <f t="shared" si="1"/>
        <v>118268261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390345292</v>
      </c>
    </row>
    <row r="86" spans="1:33" x14ac:dyDescent="0.25">
      <c r="I86" s="1" t="s">
        <v>105</v>
      </c>
      <c r="J86" t="s" vm="7">
        <v>69</v>
      </c>
      <c r="Z86" s="1" t="s">
        <v>75</v>
      </c>
      <c r="AA86" t="s" vm="21">
        <v>69</v>
      </c>
    </row>
    <row r="88" spans="1:33" ht="23.25" x14ac:dyDescent="0.35">
      <c r="I88" s="41" t="s">
        <v>292</v>
      </c>
      <c r="L88" s="1" t="s">
        <v>106</v>
      </c>
      <c r="Z88" s="1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s="27" t="s">
        <v>56</v>
      </c>
      <c r="K90" t="s">
        <v>6540</v>
      </c>
      <c r="L90" s="26"/>
      <c r="M90" s="5"/>
      <c r="N90" s="5"/>
      <c r="O90" s="5">
        <v>2207816</v>
      </c>
      <c r="P90" s="5"/>
      <c r="Q90" s="5"/>
      <c r="R90" s="5">
        <v>2207816</v>
      </c>
      <c r="Z90" s="4" t="s">
        <v>6540</v>
      </c>
      <c r="AA90" s="5"/>
      <c r="AB90" s="5"/>
      <c r="AC90" s="5"/>
      <c r="AD90" s="5">
        <v>1406497</v>
      </c>
      <c r="AE90" s="5"/>
      <c r="AF90" s="5"/>
      <c r="AG90" s="5">
        <v>1406497</v>
      </c>
    </row>
    <row r="91" spans="1:33" x14ac:dyDescent="0.25">
      <c r="A91" s="32" t="s">
        <v>263</v>
      </c>
      <c r="I91" s="27" t="s">
        <v>902</v>
      </c>
      <c r="J91" s="27" t="s">
        <v>56</v>
      </c>
      <c r="K91" t="s">
        <v>529</v>
      </c>
      <c r="L91" s="26">
        <v>12919481</v>
      </c>
      <c r="M91" s="5">
        <v>12901970</v>
      </c>
      <c r="N91" s="5">
        <v>12948559</v>
      </c>
      <c r="O91" s="5">
        <v>12948559</v>
      </c>
      <c r="P91" s="5">
        <v>13099860</v>
      </c>
      <c r="Q91" s="5">
        <v>13225999</v>
      </c>
      <c r="R91" s="5">
        <v>78044428</v>
      </c>
      <c r="Z91" s="4" t="s">
        <v>6240</v>
      </c>
      <c r="AA91" s="5"/>
      <c r="AB91" s="5">
        <v>269213</v>
      </c>
      <c r="AC91" s="5"/>
      <c r="AD91" s="5"/>
      <c r="AE91" s="5"/>
      <c r="AF91" s="5"/>
      <c r="AG91" s="5">
        <v>269213</v>
      </c>
    </row>
    <row r="92" spans="1:33" x14ac:dyDescent="0.25">
      <c r="I92" s="27" t="s">
        <v>902</v>
      </c>
      <c r="J92" s="27" t="s">
        <v>56</v>
      </c>
      <c r="K92" t="s">
        <v>835</v>
      </c>
      <c r="L92" s="26">
        <v>3805785</v>
      </c>
      <c r="M92" s="5">
        <v>-3805785</v>
      </c>
      <c r="N92" s="5">
        <v>8394996</v>
      </c>
      <c r="O92" s="5">
        <v>-3053467</v>
      </c>
      <c r="P92" s="5"/>
      <c r="Q92" s="5">
        <v>3867885</v>
      </c>
      <c r="R92" s="5">
        <v>9209414</v>
      </c>
      <c r="Z92" s="4" t="s">
        <v>9340</v>
      </c>
      <c r="AA92" s="5"/>
      <c r="AB92" s="5"/>
      <c r="AC92" s="5">
        <v>-579707</v>
      </c>
      <c r="AD92" s="5"/>
      <c r="AE92" s="5"/>
      <c r="AF92" s="5"/>
      <c r="AG92" s="5">
        <v>-579707</v>
      </c>
    </row>
    <row r="93" spans="1:33" x14ac:dyDescent="0.25">
      <c r="I93" s="27" t="s">
        <v>902</v>
      </c>
      <c r="J93" s="27" t="s">
        <v>56</v>
      </c>
      <c r="K93" t="s">
        <v>722</v>
      </c>
      <c r="L93" s="26">
        <v>12098367</v>
      </c>
      <c r="M93" s="5"/>
      <c r="N93" s="5"/>
      <c r="O93" s="5"/>
      <c r="P93" s="5"/>
      <c r="Q93" s="5"/>
      <c r="R93" s="5">
        <v>12098367</v>
      </c>
      <c r="Z93" s="4" t="s">
        <v>529</v>
      </c>
      <c r="AA93" s="5">
        <v>11976250</v>
      </c>
      <c r="AB93" s="5">
        <v>11976250</v>
      </c>
      <c r="AC93" s="5">
        <v>11976250</v>
      </c>
      <c r="AD93" s="5">
        <v>11976250</v>
      </c>
      <c r="AE93" s="5"/>
      <c r="AF93" s="5">
        <v>4874408</v>
      </c>
      <c r="AG93" s="5">
        <v>52779408</v>
      </c>
    </row>
    <row r="94" spans="1:33" x14ac:dyDescent="0.25">
      <c r="I94" s="27" t="s">
        <v>902</v>
      </c>
      <c r="J94" s="27" t="s">
        <v>56</v>
      </c>
      <c r="K94" t="s">
        <v>3095</v>
      </c>
      <c r="L94" s="26"/>
      <c r="M94" s="5">
        <v>12978676</v>
      </c>
      <c r="N94" s="5">
        <v>12047814</v>
      </c>
      <c r="O94" s="5">
        <v>14468780</v>
      </c>
      <c r="P94" s="5">
        <v>12791953</v>
      </c>
      <c r="Q94" s="5">
        <v>11032519</v>
      </c>
      <c r="R94" s="5">
        <v>63319742</v>
      </c>
      <c r="Z94" s="4" t="s">
        <v>3095</v>
      </c>
      <c r="AA94" s="5">
        <v>13824448</v>
      </c>
      <c r="AB94" s="5"/>
      <c r="AC94" s="5"/>
      <c r="AD94" s="5"/>
      <c r="AE94" s="5"/>
      <c r="AF94" s="5"/>
      <c r="AG94" s="5">
        <v>13824448</v>
      </c>
    </row>
    <row r="95" spans="1:33" x14ac:dyDescent="0.25">
      <c r="I95" s="27" t="s">
        <v>902</v>
      </c>
      <c r="J95" s="27" t="s">
        <v>56</v>
      </c>
      <c r="K95" t="s">
        <v>1181</v>
      </c>
      <c r="L95" s="26">
        <v>516312</v>
      </c>
      <c r="M95" s="5"/>
      <c r="N95" s="5">
        <v>776139</v>
      </c>
      <c r="O95" s="5">
        <v>520180</v>
      </c>
      <c r="P95" s="5"/>
      <c r="Q95" s="5"/>
      <c r="R95" s="5">
        <v>1812631</v>
      </c>
      <c r="Z95" s="4" t="s">
        <v>12145</v>
      </c>
      <c r="AA95" s="5"/>
      <c r="AB95" s="5"/>
      <c r="AC95" s="5"/>
      <c r="AD95" s="5"/>
      <c r="AE95" s="5"/>
      <c r="AF95" s="5">
        <v>878654</v>
      </c>
      <c r="AG95" s="5">
        <v>878654</v>
      </c>
    </row>
    <row r="96" spans="1:33" x14ac:dyDescent="0.25">
      <c r="I96" s="27" t="s">
        <v>902</v>
      </c>
      <c r="J96" s="27" t="s">
        <v>56</v>
      </c>
      <c r="K96" t="s">
        <v>6683</v>
      </c>
      <c r="L96" s="26"/>
      <c r="M96" s="5"/>
      <c r="N96" s="5"/>
      <c r="O96" s="5"/>
      <c r="P96" s="5">
        <v>4044379</v>
      </c>
      <c r="Q96" s="5">
        <v>4101606</v>
      </c>
      <c r="R96" s="5">
        <v>8145985</v>
      </c>
      <c r="Z96" s="4" t="s">
        <v>6683</v>
      </c>
      <c r="AA96" s="5"/>
      <c r="AB96" s="5"/>
      <c r="AC96" s="5"/>
      <c r="AD96" s="5">
        <v>11992186</v>
      </c>
      <c r="AE96" s="5"/>
      <c r="AF96" s="5"/>
      <c r="AG96" s="5">
        <v>11992186</v>
      </c>
    </row>
    <row r="97" spans="9:33" x14ac:dyDescent="0.25">
      <c r="I97" s="27" t="s">
        <v>902</v>
      </c>
      <c r="J97" s="27" t="s">
        <v>56</v>
      </c>
      <c r="K97" t="s">
        <v>6541</v>
      </c>
      <c r="L97" s="26"/>
      <c r="M97" s="5"/>
      <c r="N97" s="5"/>
      <c r="O97" s="5">
        <v>1933874</v>
      </c>
      <c r="P97" s="5"/>
      <c r="Q97" s="5"/>
      <c r="R97" s="5">
        <v>1933874</v>
      </c>
      <c r="Z97" s="4" t="s">
        <v>6541</v>
      </c>
      <c r="AA97" s="5"/>
      <c r="AB97" s="5"/>
      <c r="AC97" s="5"/>
      <c r="AD97" s="5">
        <v>1933874</v>
      </c>
      <c r="AE97" s="5"/>
      <c r="AF97" s="5"/>
      <c r="AG97" s="5">
        <v>1933874</v>
      </c>
    </row>
    <row r="98" spans="9:33" x14ac:dyDescent="0.25">
      <c r="I98" s="27" t="s">
        <v>902</v>
      </c>
      <c r="J98" s="27" t="s">
        <v>56</v>
      </c>
      <c r="K98" t="s">
        <v>2173</v>
      </c>
      <c r="L98" s="26">
        <v>298218</v>
      </c>
      <c r="M98" s="5"/>
      <c r="N98" s="5"/>
      <c r="O98" s="5"/>
      <c r="P98" s="5"/>
      <c r="Q98" s="5"/>
      <c r="R98" s="5">
        <v>298218</v>
      </c>
      <c r="Z98" s="4" t="s">
        <v>3103</v>
      </c>
      <c r="AA98" s="5">
        <v>761304</v>
      </c>
      <c r="AB98" s="5"/>
      <c r="AC98" s="5"/>
      <c r="AD98" s="5"/>
      <c r="AE98" s="5"/>
      <c r="AF98" s="5"/>
      <c r="AG98" s="5">
        <v>761304</v>
      </c>
    </row>
    <row r="99" spans="9:33" x14ac:dyDescent="0.25">
      <c r="I99" s="27" t="s">
        <v>902</v>
      </c>
      <c r="J99" s="27" t="s">
        <v>56</v>
      </c>
      <c r="K99" t="s">
        <v>3209</v>
      </c>
      <c r="L99" s="26"/>
      <c r="M99" s="5">
        <v>26271709</v>
      </c>
      <c r="N99" s="5">
        <v>21929892</v>
      </c>
      <c r="O99" s="5">
        <v>8556408</v>
      </c>
      <c r="P99" s="5">
        <v>16436702</v>
      </c>
      <c r="Q99" s="5">
        <v>18187890</v>
      </c>
      <c r="R99" s="5">
        <v>91382601</v>
      </c>
      <c r="Z99" s="4" t="s">
        <v>6674</v>
      </c>
      <c r="AA99" s="5"/>
      <c r="AB99" s="5"/>
      <c r="AC99" s="5">
        <v>857374</v>
      </c>
      <c r="AD99" s="5"/>
      <c r="AE99" s="5"/>
      <c r="AF99" s="5"/>
      <c r="AG99" s="5">
        <v>857374</v>
      </c>
    </row>
    <row r="100" spans="9:33" x14ac:dyDescent="0.25">
      <c r="I100" s="27" t="s">
        <v>902</v>
      </c>
      <c r="J100" s="27" t="s">
        <v>56</v>
      </c>
      <c r="K100" t="s">
        <v>3101</v>
      </c>
      <c r="L100" s="26">
        <v>3336171</v>
      </c>
      <c r="M100" s="5"/>
      <c r="N100" s="5"/>
      <c r="O100" s="5"/>
      <c r="P100" s="5"/>
      <c r="Q100" s="5"/>
      <c r="R100" s="5">
        <v>3336171</v>
      </c>
      <c r="Z100" s="4" t="s">
        <v>3209</v>
      </c>
      <c r="AA100" s="5">
        <v>891584</v>
      </c>
      <c r="AB100" s="5"/>
      <c r="AC100" s="5"/>
      <c r="AD100" s="5"/>
      <c r="AE100" s="5"/>
      <c r="AF100" s="5"/>
      <c r="AG100" s="5">
        <v>891584</v>
      </c>
    </row>
    <row r="101" spans="9:33" x14ac:dyDescent="0.25">
      <c r="I101" s="27" t="s">
        <v>902</v>
      </c>
      <c r="J101" s="27" t="s">
        <v>56</v>
      </c>
      <c r="K101" t="s">
        <v>6542</v>
      </c>
      <c r="L101" s="26"/>
      <c r="M101" s="5"/>
      <c r="N101" s="5">
        <v>964170</v>
      </c>
      <c r="O101" s="5"/>
      <c r="P101" s="5"/>
      <c r="Q101" s="5"/>
      <c r="R101" s="5">
        <v>964170</v>
      </c>
      <c r="Z101" s="4" t="s">
        <v>3101</v>
      </c>
      <c r="AA101" s="5">
        <v>3336171</v>
      </c>
      <c r="AB101" s="5"/>
      <c r="AC101" s="5"/>
      <c r="AD101" s="5"/>
      <c r="AE101" s="5"/>
      <c r="AF101" s="5"/>
      <c r="AG101" s="5">
        <v>3336171</v>
      </c>
    </row>
    <row r="102" spans="9:33" x14ac:dyDescent="0.25">
      <c r="I102" s="27" t="s">
        <v>902</v>
      </c>
      <c r="J102" s="27" t="s">
        <v>56</v>
      </c>
      <c r="K102" t="s">
        <v>3221</v>
      </c>
      <c r="L102" s="26">
        <v>1474618</v>
      </c>
      <c r="M102" s="5"/>
      <c r="N102" s="5"/>
      <c r="O102" s="5"/>
      <c r="P102" s="5"/>
      <c r="Q102" s="5"/>
      <c r="R102" s="5">
        <v>1474618</v>
      </c>
      <c r="Z102" s="4" t="s">
        <v>6542</v>
      </c>
      <c r="AA102" s="5"/>
      <c r="AB102" s="5"/>
      <c r="AC102" s="5">
        <v>964170</v>
      </c>
      <c r="AD102" s="5"/>
      <c r="AE102" s="5"/>
      <c r="AF102" s="5"/>
      <c r="AG102" s="5">
        <v>964170</v>
      </c>
    </row>
    <row r="103" spans="9:33" x14ac:dyDescent="0.25">
      <c r="I103" s="27" t="s">
        <v>902</v>
      </c>
      <c r="J103" s="27" t="s">
        <v>56</v>
      </c>
      <c r="K103" t="s">
        <v>3229</v>
      </c>
      <c r="L103" s="26">
        <v>20447285</v>
      </c>
      <c r="M103" s="5"/>
      <c r="N103" s="5"/>
      <c r="O103" s="5"/>
      <c r="P103" s="5"/>
      <c r="Q103" s="5"/>
      <c r="R103" s="5">
        <v>20447285</v>
      </c>
      <c r="Z103" s="4" t="s">
        <v>3221</v>
      </c>
      <c r="AA103" s="5">
        <v>1474618</v>
      </c>
      <c r="AB103" s="5"/>
      <c r="AC103" s="5"/>
      <c r="AD103" s="5"/>
      <c r="AE103" s="5"/>
      <c r="AF103" s="5"/>
      <c r="AG103" s="5">
        <v>1474618</v>
      </c>
    </row>
    <row r="104" spans="9:33" x14ac:dyDescent="0.25">
      <c r="I104" s="27" t="s">
        <v>902</v>
      </c>
      <c r="J104" s="27" t="s">
        <v>56</v>
      </c>
      <c r="K104" t="s">
        <v>3219</v>
      </c>
      <c r="L104" s="26"/>
      <c r="M104" s="5">
        <v>3970863</v>
      </c>
      <c r="N104" s="5"/>
      <c r="O104" s="5"/>
      <c r="P104" s="5"/>
      <c r="Q104" s="5"/>
      <c r="R104" s="5">
        <v>3970863</v>
      </c>
      <c r="Z104" s="4" t="s">
        <v>3229</v>
      </c>
      <c r="AA104" s="5">
        <v>20447285</v>
      </c>
      <c r="AB104" s="5"/>
      <c r="AC104" s="5"/>
      <c r="AD104" s="5"/>
      <c r="AE104" s="5"/>
      <c r="AF104" s="5"/>
      <c r="AG104" s="5">
        <v>20447285</v>
      </c>
    </row>
    <row r="105" spans="9:33" x14ac:dyDescent="0.25">
      <c r="I105" s="27" t="s">
        <v>902</v>
      </c>
      <c r="J105" s="27" t="s">
        <v>56</v>
      </c>
      <c r="K105" t="s">
        <v>3231</v>
      </c>
      <c r="L105" s="26">
        <v>4332995</v>
      </c>
      <c r="M105" s="5"/>
      <c r="N105" s="5"/>
      <c r="O105" s="5"/>
      <c r="P105" s="5"/>
      <c r="Q105" s="5"/>
      <c r="R105" s="5">
        <v>4332995</v>
      </c>
      <c r="Z105" s="4" t="s">
        <v>3219</v>
      </c>
      <c r="AA105" s="5">
        <v>3971889</v>
      </c>
      <c r="AB105" s="5"/>
      <c r="AC105" s="5"/>
      <c r="AD105" s="5"/>
      <c r="AE105" s="5"/>
      <c r="AF105" s="5"/>
      <c r="AG105" s="5">
        <v>3971889</v>
      </c>
    </row>
    <row r="106" spans="9:33" x14ac:dyDescent="0.25">
      <c r="I106" s="27" t="s">
        <v>902</v>
      </c>
      <c r="J106" s="27" t="s">
        <v>56</v>
      </c>
      <c r="K106" t="s">
        <v>3225</v>
      </c>
      <c r="L106" s="26">
        <v>1192414</v>
      </c>
      <c r="M106" s="5"/>
      <c r="N106" s="5"/>
      <c r="O106" s="5"/>
      <c r="P106" s="5"/>
      <c r="Q106" s="5"/>
      <c r="R106" s="5">
        <v>1192414</v>
      </c>
      <c r="Z106" s="4" t="s">
        <v>3231</v>
      </c>
      <c r="AA106" s="5">
        <v>4332995</v>
      </c>
      <c r="AB106" s="5"/>
      <c r="AC106" s="5"/>
      <c r="AD106" s="5"/>
      <c r="AE106" s="5"/>
      <c r="AF106" s="5"/>
      <c r="AG106" s="5">
        <v>4332995</v>
      </c>
    </row>
    <row r="107" spans="9:33" x14ac:dyDescent="0.25">
      <c r="I107" s="27" t="s">
        <v>902</v>
      </c>
      <c r="J107" s="27" t="s">
        <v>56</v>
      </c>
      <c r="K107" t="s">
        <v>3104</v>
      </c>
      <c r="L107" s="26">
        <v>11522920</v>
      </c>
      <c r="M107" s="5"/>
      <c r="N107" s="5"/>
      <c r="O107" s="5"/>
      <c r="P107" s="5"/>
      <c r="Q107" s="5"/>
      <c r="R107" s="5">
        <v>11522920</v>
      </c>
      <c r="Z107" s="4" t="s">
        <v>3225</v>
      </c>
      <c r="AA107" s="5">
        <v>1192414</v>
      </c>
      <c r="AB107" s="5"/>
      <c r="AC107" s="5"/>
      <c r="AD107" s="5"/>
      <c r="AE107" s="5"/>
      <c r="AF107" s="5"/>
      <c r="AG107" s="5">
        <v>1192414</v>
      </c>
    </row>
    <row r="108" spans="9:33" x14ac:dyDescent="0.25">
      <c r="I108" s="27" t="s">
        <v>902</v>
      </c>
      <c r="J108" s="27" t="s">
        <v>56</v>
      </c>
      <c r="K108" t="s">
        <v>3097</v>
      </c>
      <c r="L108" s="26">
        <v>4173986</v>
      </c>
      <c r="M108" s="5">
        <v>4168329</v>
      </c>
      <c r="N108" s="5">
        <v>4183381</v>
      </c>
      <c r="O108" s="5">
        <v>4183381</v>
      </c>
      <c r="P108" s="5">
        <v>4232262</v>
      </c>
      <c r="Q108" s="5">
        <v>4273015</v>
      </c>
      <c r="R108" s="5">
        <v>25214354</v>
      </c>
      <c r="Z108" s="4" t="s">
        <v>6675</v>
      </c>
      <c r="AA108" s="5"/>
      <c r="AB108" s="5"/>
      <c r="AC108" s="5">
        <v>1524262</v>
      </c>
      <c r="AD108" s="5"/>
      <c r="AE108" s="5"/>
      <c r="AF108" s="5"/>
      <c r="AG108" s="5">
        <v>1524262</v>
      </c>
    </row>
    <row r="109" spans="9:33" x14ac:dyDescent="0.25">
      <c r="I109" s="27" t="s">
        <v>902</v>
      </c>
      <c r="J109" s="27" t="s">
        <v>56</v>
      </c>
      <c r="K109" t="s">
        <v>3093</v>
      </c>
      <c r="L109" s="26"/>
      <c r="M109" s="5">
        <v>16549011</v>
      </c>
      <c r="N109" s="5">
        <v>15738998</v>
      </c>
      <c r="O109" s="5">
        <v>17637355</v>
      </c>
      <c r="P109" s="5">
        <v>12974113</v>
      </c>
      <c r="Q109" s="5">
        <v>16431326</v>
      </c>
      <c r="R109" s="5">
        <v>79330803</v>
      </c>
      <c r="Z109" s="4" t="s">
        <v>4794</v>
      </c>
      <c r="AA109" s="5"/>
      <c r="AB109" s="5">
        <v>3052020</v>
      </c>
      <c r="AC109" s="5"/>
      <c r="AD109" s="5"/>
      <c r="AE109" s="5"/>
      <c r="AF109" s="5"/>
      <c r="AG109" s="5">
        <v>3052020</v>
      </c>
    </row>
    <row r="110" spans="9:33" x14ac:dyDescent="0.25">
      <c r="I110" s="27" t="s">
        <v>902</v>
      </c>
      <c r="J110" s="27" t="s">
        <v>56</v>
      </c>
      <c r="K110" t="s">
        <v>3098</v>
      </c>
      <c r="L110" s="26">
        <v>1190918</v>
      </c>
      <c r="M110" s="5"/>
      <c r="N110" s="5"/>
      <c r="O110" s="5"/>
      <c r="P110" s="5"/>
      <c r="Q110" s="5"/>
      <c r="R110" s="5">
        <v>1190918</v>
      </c>
      <c r="Z110" s="4" t="s">
        <v>3104</v>
      </c>
      <c r="AA110" s="5">
        <v>11522920</v>
      </c>
      <c r="AB110" s="5"/>
      <c r="AC110" s="5"/>
      <c r="AD110" s="5"/>
      <c r="AE110" s="5"/>
      <c r="AF110" s="5"/>
      <c r="AG110" s="5">
        <v>11522920</v>
      </c>
    </row>
    <row r="111" spans="9:33" x14ac:dyDescent="0.25">
      <c r="I111" s="27" t="s">
        <v>902</v>
      </c>
      <c r="J111" s="27" t="s">
        <v>56</v>
      </c>
      <c r="K111" t="s">
        <v>4738</v>
      </c>
      <c r="L111" s="26"/>
      <c r="M111" s="5">
        <v>85923</v>
      </c>
      <c r="N111" s="5"/>
      <c r="O111" s="5"/>
      <c r="P111" s="5"/>
      <c r="Q111" s="5"/>
      <c r="R111" s="5">
        <v>85923</v>
      </c>
      <c r="Z111" s="4" t="s">
        <v>3097</v>
      </c>
      <c r="AA111" s="5">
        <v>4050000</v>
      </c>
      <c r="AB111" s="5"/>
      <c r="AC111" s="5"/>
      <c r="AD111" s="5"/>
      <c r="AE111" s="5"/>
      <c r="AF111" s="5"/>
      <c r="AG111" s="5">
        <v>4050000</v>
      </c>
    </row>
    <row r="112" spans="9:33" x14ac:dyDescent="0.25">
      <c r="I112" s="27" t="s">
        <v>902</v>
      </c>
      <c r="J112" s="27" t="s">
        <v>56</v>
      </c>
      <c r="K112" t="s">
        <v>2921</v>
      </c>
      <c r="L112" s="26"/>
      <c r="M112" s="5"/>
      <c r="N112" s="5"/>
      <c r="O112" s="5">
        <v>83620</v>
      </c>
      <c r="P112" s="5">
        <v>4589766</v>
      </c>
      <c r="Q112" s="5"/>
      <c r="R112" s="5">
        <v>4673386</v>
      </c>
      <c r="Z112" s="4" t="s">
        <v>3093</v>
      </c>
      <c r="AA112" s="5">
        <v>16574517</v>
      </c>
      <c r="AB112" s="5"/>
      <c r="AC112" s="5"/>
      <c r="AD112" s="5"/>
      <c r="AE112" s="5"/>
      <c r="AF112" s="5"/>
      <c r="AG112" s="5">
        <v>16574517</v>
      </c>
    </row>
    <row r="113" spans="9:33" x14ac:dyDescent="0.25">
      <c r="I113" s="27" t="s">
        <v>902</v>
      </c>
      <c r="J113" s="27" t="s">
        <v>56</v>
      </c>
      <c r="K113" t="s">
        <v>4739</v>
      </c>
      <c r="L113" s="26"/>
      <c r="M113" s="5">
        <v>20469622</v>
      </c>
      <c r="N113" s="5"/>
      <c r="O113" s="5"/>
      <c r="P113" s="5"/>
      <c r="Q113" s="5"/>
      <c r="R113" s="5">
        <v>20469622</v>
      </c>
      <c r="Z113" s="4" t="s">
        <v>3098</v>
      </c>
      <c r="AA113" s="5">
        <v>1190918</v>
      </c>
      <c r="AB113" s="5"/>
      <c r="AC113" s="5"/>
      <c r="AD113" s="5"/>
      <c r="AE113" s="5"/>
      <c r="AF113" s="5"/>
      <c r="AG113" s="5">
        <v>1190918</v>
      </c>
    </row>
    <row r="114" spans="9:33" x14ac:dyDescent="0.25">
      <c r="I114" s="27" t="s">
        <v>902</v>
      </c>
      <c r="J114" s="27" t="s">
        <v>56</v>
      </c>
      <c r="K114" t="s">
        <v>4740</v>
      </c>
      <c r="L114" s="26"/>
      <c r="M114" s="5">
        <v>3976228</v>
      </c>
      <c r="N114" s="5"/>
      <c r="O114" s="5"/>
      <c r="P114" s="5"/>
      <c r="Q114" s="5"/>
      <c r="R114" s="5">
        <v>3976228</v>
      </c>
      <c r="Z114" s="4" t="s">
        <v>4738</v>
      </c>
      <c r="AA114" s="5"/>
      <c r="AB114" s="5">
        <v>85923</v>
      </c>
      <c r="AC114" s="5"/>
      <c r="AD114" s="5"/>
      <c r="AE114" s="5"/>
      <c r="AF114" s="5"/>
      <c r="AG114" s="5">
        <v>85923</v>
      </c>
    </row>
    <row r="115" spans="9:33" x14ac:dyDescent="0.25">
      <c r="I115" s="27" t="s">
        <v>902</v>
      </c>
      <c r="J115" s="27" t="s">
        <v>56</v>
      </c>
      <c r="K115" t="s">
        <v>4741</v>
      </c>
      <c r="L115" s="26"/>
      <c r="M115" s="5">
        <v>4327122</v>
      </c>
      <c r="N115" s="5">
        <v>4342747</v>
      </c>
      <c r="O115" s="5"/>
      <c r="P115" s="5"/>
      <c r="Q115" s="5"/>
      <c r="R115" s="5">
        <v>8669869</v>
      </c>
      <c r="Z115" s="4" t="s">
        <v>2921</v>
      </c>
      <c r="AA115" s="5"/>
      <c r="AB115" s="5">
        <v>2000000</v>
      </c>
      <c r="AC115" s="5"/>
      <c r="AD115" s="5"/>
      <c r="AE115" s="5"/>
      <c r="AF115" s="5"/>
      <c r="AG115" s="5">
        <v>2000000</v>
      </c>
    </row>
    <row r="116" spans="9:33" x14ac:dyDescent="0.25">
      <c r="I116" s="27" t="s">
        <v>902</v>
      </c>
      <c r="J116" s="27" t="s">
        <v>56</v>
      </c>
      <c r="K116" t="s">
        <v>4742</v>
      </c>
      <c r="L116" s="26"/>
      <c r="M116" s="5">
        <v>1190951</v>
      </c>
      <c r="N116" s="5"/>
      <c r="O116" s="5"/>
      <c r="P116" s="5"/>
      <c r="Q116" s="5"/>
      <c r="R116" s="5">
        <v>1190951</v>
      </c>
      <c r="Z116" s="4" t="s">
        <v>4795</v>
      </c>
      <c r="AA116" s="5"/>
      <c r="AB116" s="5">
        <v>257439</v>
      </c>
      <c r="AC116" s="5"/>
      <c r="AD116" s="5"/>
      <c r="AE116" s="5"/>
      <c r="AF116" s="5"/>
      <c r="AG116" s="5">
        <v>257439</v>
      </c>
    </row>
    <row r="117" spans="9:33" x14ac:dyDescent="0.25">
      <c r="I117" s="27" t="s">
        <v>902</v>
      </c>
      <c r="J117" s="27" t="s">
        <v>56</v>
      </c>
      <c r="K117" t="s">
        <v>4743</v>
      </c>
      <c r="L117" s="26"/>
      <c r="M117" s="5">
        <v>1190951</v>
      </c>
      <c r="N117" s="5"/>
      <c r="O117" s="5"/>
      <c r="P117" s="5"/>
      <c r="Q117" s="5"/>
      <c r="R117" s="5">
        <v>1190951</v>
      </c>
      <c r="Z117" s="4" t="s">
        <v>6676</v>
      </c>
      <c r="AA117" s="5"/>
      <c r="AB117" s="5"/>
      <c r="AC117" s="5"/>
      <c r="AD117" s="5">
        <v>430291</v>
      </c>
      <c r="AE117" s="5"/>
      <c r="AF117" s="5"/>
      <c r="AG117" s="5">
        <v>430291</v>
      </c>
    </row>
    <row r="118" spans="9:33" x14ac:dyDescent="0.25">
      <c r="I118" s="27" t="s">
        <v>902</v>
      </c>
      <c r="J118" s="27" t="s">
        <v>56</v>
      </c>
      <c r="K118" t="s">
        <v>6543</v>
      </c>
      <c r="L118" s="26"/>
      <c r="M118" s="5"/>
      <c r="N118" s="5">
        <v>17355053</v>
      </c>
      <c r="O118" s="5"/>
      <c r="P118" s="5"/>
      <c r="Q118" s="5"/>
      <c r="R118" s="5">
        <v>17355053</v>
      </c>
      <c r="Z118" s="4" t="s">
        <v>6677</v>
      </c>
      <c r="AA118" s="5"/>
      <c r="AB118" s="5"/>
      <c r="AC118" s="5"/>
      <c r="AD118" s="5">
        <v>1070945</v>
      </c>
      <c r="AE118" s="5"/>
      <c r="AF118" s="5"/>
      <c r="AG118" s="5">
        <v>1070945</v>
      </c>
    </row>
    <row r="119" spans="9:33" x14ac:dyDescent="0.25">
      <c r="I119" s="27" t="s">
        <v>902</v>
      </c>
      <c r="J119" s="27" t="s">
        <v>56</v>
      </c>
      <c r="K119" t="s">
        <v>6544</v>
      </c>
      <c r="L119" s="26"/>
      <c r="M119" s="5"/>
      <c r="N119" s="5">
        <v>3984172</v>
      </c>
      <c r="O119" s="5"/>
      <c r="P119" s="5"/>
      <c r="Q119" s="5"/>
      <c r="R119" s="5">
        <v>3984172</v>
      </c>
      <c r="Z119" s="4" t="s">
        <v>4739</v>
      </c>
      <c r="AA119" s="5"/>
      <c r="AB119" s="5">
        <v>19682329</v>
      </c>
      <c r="AC119" s="5"/>
      <c r="AD119" s="5"/>
      <c r="AE119" s="5"/>
      <c r="AF119" s="5"/>
      <c r="AG119" s="5">
        <v>19682329</v>
      </c>
    </row>
    <row r="120" spans="9:33" x14ac:dyDescent="0.25">
      <c r="I120" s="27" t="s">
        <v>902</v>
      </c>
      <c r="J120" s="27" t="s">
        <v>56</v>
      </c>
      <c r="K120" t="s">
        <v>6545</v>
      </c>
      <c r="L120" s="26"/>
      <c r="M120" s="5"/>
      <c r="N120" s="5">
        <v>1195252</v>
      </c>
      <c r="O120" s="5"/>
      <c r="P120" s="5"/>
      <c r="Q120" s="5"/>
      <c r="R120" s="5">
        <v>1195252</v>
      </c>
      <c r="Z120" s="4" t="s">
        <v>4740</v>
      </c>
      <c r="AA120" s="5"/>
      <c r="AB120" s="5">
        <v>3974527</v>
      </c>
      <c r="AC120" s="5"/>
      <c r="AD120" s="5"/>
      <c r="AE120" s="5"/>
      <c r="AF120" s="5"/>
      <c r="AG120" s="5">
        <v>3974527</v>
      </c>
    </row>
    <row r="121" spans="9:33" x14ac:dyDescent="0.25">
      <c r="I121" s="27" t="s">
        <v>902</v>
      </c>
      <c r="J121" s="27" t="s">
        <v>56</v>
      </c>
      <c r="K121" t="s">
        <v>6546</v>
      </c>
      <c r="L121" s="26"/>
      <c r="M121" s="5"/>
      <c r="N121" s="5">
        <v>1478128</v>
      </c>
      <c r="O121" s="5"/>
      <c r="P121" s="5"/>
      <c r="Q121" s="5"/>
      <c r="R121" s="5">
        <v>1478128</v>
      </c>
      <c r="Z121" s="4" t="s">
        <v>4741</v>
      </c>
      <c r="AA121" s="5"/>
      <c r="AB121" s="5">
        <v>4763804</v>
      </c>
      <c r="AC121" s="5"/>
      <c r="AD121" s="5"/>
      <c r="AE121" s="5"/>
      <c r="AF121" s="5"/>
      <c r="AG121" s="5">
        <v>4763804</v>
      </c>
    </row>
    <row r="122" spans="9:33" x14ac:dyDescent="0.25">
      <c r="I122" s="27" t="s">
        <v>902</v>
      </c>
      <c r="J122" s="27" t="s">
        <v>56</v>
      </c>
      <c r="K122" t="s">
        <v>6547</v>
      </c>
      <c r="L122" s="26"/>
      <c r="M122" s="5"/>
      <c r="N122" s="5">
        <v>5782936</v>
      </c>
      <c r="O122" s="5"/>
      <c r="P122" s="5"/>
      <c r="Q122" s="5"/>
      <c r="R122" s="5">
        <v>5782936</v>
      </c>
      <c r="Z122" s="4" t="s">
        <v>4742</v>
      </c>
      <c r="AA122" s="5"/>
      <c r="AB122" s="5">
        <v>1190951</v>
      </c>
      <c r="AC122" s="5"/>
      <c r="AD122" s="5"/>
      <c r="AE122" s="5"/>
      <c r="AF122" s="5"/>
      <c r="AG122" s="5">
        <v>1190951</v>
      </c>
    </row>
    <row r="123" spans="9:33" x14ac:dyDescent="0.25">
      <c r="I123" s="27" t="s">
        <v>902</v>
      </c>
      <c r="J123" s="27" t="s">
        <v>56</v>
      </c>
      <c r="K123" t="s">
        <v>10202</v>
      </c>
      <c r="L123" s="26"/>
      <c r="M123" s="5"/>
      <c r="N123" s="5"/>
      <c r="O123" s="5"/>
      <c r="P123" s="5">
        <v>454377</v>
      </c>
      <c r="Q123" s="5"/>
      <c r="R123" s="5">
        <v>454377</v>
      </c>
      <c r="Z123" s="4" t="s">
        <v>4743</v>
      </c>
      <c r="AA123" s="5"/>
      <c r="AB123" s="5">
        <v>1190951</v>
      </c>
      <c r="AC123" s="5"/>
      <c r="AD123" s="5"/>
      <c r="AE123" s="5"/>
      <c r="AF123" s="5"/>
      <c r="AG123" s="5">
        <v>1190951</v>
      </c>
    </row>
    <row r="124" spans="9:33" x14ac:dyDescent="0.25">
      <c r="I124" s="27" t="s">
        <v>902</v>
      </c>
      <c r="J124" s="27" t="s">
        <v>56</v>
      </c>
      <c r="K124" t="s">
        <v>6548</v>
      </c>
      <c r="L124" s="26"/>
      <c r="M124" s="5"/>
      <c r="N124" s="5"/>
      <c r="O124" s="5">
        <v>17458974</v>
      </c>
      <c r="P124" s="5"/>
      <c r="Q124" s="5"/>
      <c r="R124" s="5">
        <v>17458974</v>
      </c>
      <c r="Z124" s="4" t="s">
        <v>6678</v>
      </c>
      <c r="AA124" s="5"/>
      <c r="AB124" s="5"/>
      <c r="AC124" s="5"/>
      <c r="AD124" s="5">
        <v>764307</v>
      </c>
      <c r="AE124" s="5"/>
      <c r="AF124" s="5"/>
      <c r="AG124" s="5">
        <v>764307</v>
      </c>
    </row>
    <row r="125" spans="9:33" x14ac:dyDescent="0.25">
      <c r="I125" s="27" t="s">
        <v>902</v>
      </c>
      <c r="J125" s="27" t="s">
        <v>56</v>
      </c>
      <c r="K125" t="s">
        <v>6549</v>
      </c>
      <c r="L125" s="26"/>
      <c r="M125" s="5"/>
      <c r="N125" s="5"/>
      <c r="O125" s="5">
        <v>4002715</v>
      </c>
      <c r="P125" s="5">
        <v>0</v>
      </c>
      <c r="Q125" s="5"/>
      <c r="R125" s="5">
        <v>4002715</v>
      </c>
      <c r="Z125" s="4" t="s">
        <v>6679</v>
      </c>
      <c r="AA125" s="5"/>
      <c r="AB125" s="5"/>
      <c r="AC125" s="5"/>
      <c r="AD125" s="5">
        <v>76560</v>
      </c>
      <c r="AE125" s="5"/>
      <c r="AF125" s="5"/>
      <c r="AG125" s="5">
        <v>76560</v>
      </c>
    </row>
    <row r="126" spans="9:33" x14ac:dyDescent="0.25">
      <c r="I126" s="27" t="s">
        <v>902</v>
      </c>
      <c r="J126" s="27" t="s">
        <v>56</v>
      </c>
      <c r="K126" t="s">
        <v>6550</v>
      </c>
      <c r="L126" s="26"/>
      <c r="M126" s="5"/>
      <c r="N126" s="5"/>
      <c r="O126" s="5">
        <v>4352842</v>
      </c>
      <c r="P126" s="5"/>
      <c r="Q126" s="5"/>
      <c r="R126" s="5">
        <v>4352842</v>
      </c>
      <c r="Z126" s="4" t="s">
        <v>6680</v>
      </c>
      <c r="AA126" s="5"/>
      <c r="AB126" s="5"/>
      <c r="AC126" s="5"/>
      <c r="AD126" s="5">
        <v>774523</v>
      </c>
      <c r="AE126" s="5"/>
      <c r="AF126" s="5"/>
      <c r="AG126" s="5">
        <v>774523</v>
      </c>
    </row>
    <row r="127" spans="9:33" x14ac:dyDescent="0.25">
      <c r="I127" s="27" t="s">
        <v>902</v>
      </c>
      <c r="J127" s="27" t="s">
        <v>56</v>
      </c>
      <c r="K127" t="s">
        <v>6551</v>
      </c>
      <c r="L127" s="26"/>
      <c r="M127" s="5"/>
      <c r="N127" s="5"/>
      <c r="O127" s="5">
        <v>2971000</v>
      </c>
      <c r="P127" s="5"/>
      <c r="Q127" s="5"/>
      <c r="R127" s="5">
        <v>2971000</v>
      </c>
      <c r="Z127" s="4" t="s">
        <v>6681</v>
      </c>
      <c r="AA127" s="5"/>
      <c r="AB127" s="5"/>
      <c r="AC127" s="5"/>
      <c r="AD127" s="5">
        <v>1054267</v>
      </c>
      <c r="AE127" s="5"/>
      <c r="AF127" s="5"/>
      <c r="AG127" s="5">
        <v>1054267</v>
      </c>
    </row>
    <row r="128" spans="9:33" x14ac:dyDescent="0.25">
      <c r="I128" s="27" t="s">
        <v>902</v>
      </c>
      <c r="J128" s="27" t="s">
        <v>56</v>
      </c>
      <c r="K128" t="s">
        <v>6552</v>
      </c>
      <c r="L128" s="26"/>
      <c r="M128" s="5"/>
      <c r="N128" s="5"/>
      <c r="O128" s="5">
        <v>1190951</v>
      </c>
      <c r="P128" s="5"/>
      <c r="Q128" s="5"/>
      <c r="R128" s="5">
        <v>1190951</v>
      </c>
      <c r="Z128" s="4" t="s">
        <v>6543</v>
      </c>
      <c r="AA128" s="5"/>
      <c r="AB128" s="5"/>
      <c r="AC128" s="5">
        <v>17355053</v>
      </c>
      <c r="AD128" s="5"/>
      <c r="AE128" s="5"/>
      <c r="AF128" s="5"/>
      <c r="AG128" s="5">
        <v>17355053</v>
      </c>
    </row>
    <row r="129" spans="9:33" x14ac:dyDescent="0.25">
      <c r="I129" s="27" t="s">
        <v>902</v>
      </c>
      <c r="J129" s="27" t="s">
        <v>56</v>
      </c>
      <c r="K129" t="s">
        <v>11826</v>
      </c>
      <c r="L129" s="26"/>
      <c r="M129" s="5"/>
      <c r="N129" s="5"/>
      <c r="O129" s="5"/>
      <c r="P129" s="5"/>
      <c r="Q129" s="5">
        <v>4882787</v>
      </c>
      <c r="R129" s="5">
        <v>4882787</v>
      </c>
      <c r="Z129" s="4" t="s">
        <v>6544</v>
      </c>
      <c r="AA129" s="5"/>
      <c r="AB129" s="5"/>
      <c r="AC129" s="5">
        <v>3984172</v>
      </c>
      <c r="AD129" s="5"/>
      <c r="AE129" s="5"/>
      <c r="AF129" s="5"/>
      <c r="AG129" s="5">
        <v>3984172</v>
      </c>
    </row>
    <row r="130" spans="9:33" x14ac:dyDescent="0.25">
      <c r="I130" s="27" t="s">
        <v>902</v>
      </c>
      <c r="J130" s="27" t="s">
        <v>56</v>
      </c>
      <c r="K130" t="s">
        <v>10207</v>
      </c>
      <c r="L130" s="26"/>
      <c r="M130" s="5"/>
      <c r="N130" s="5"/>
      <c r="O130" s="5"/>
      <c r="P130" s="5">
        <v>8084998</v>
      </c>
      <c r="Q130" s="5">
        <v>4077141</v>
      </c>
      <c r="R130" s="5">
        <v>12162139</v>
      </c>
      <c r="Z130" s="4" t="s">
        <v>9530</v>
      </c>
      <c r="AA130" s="5"/>
      <c r="AB130" s="5"/>
      <c r="AC130" s="5">
        <v>4342747</v>
      </c>
      <c r="AD130" s="5"/>
      <c r="AE130" s="5"/>
      <c r="AF130" s="5"/>
      <c r="AG130" s="5">
        <v>4342747</v>
      </c>
    </row>
    <row r="131" spans="9:33" x14ac:dyDescent="0.25">
      <c r="I131" s="27" t="s">
        <v>902</v>
      </c>
      <c r="J131" s="27" t="s">
        <v>56</v>
      </c>
      <c r="K131" t="s">
        <v>10209</v>
      </c>
      <c r="L131" s="26"/>
      <c r="M131" s="5"/>
      <c r="N131" s="5"/>
      <c r="O131" s="5"/>
      <c r="P131" s="5">
        <v>6063749</v>
      </c>
      <c r="Q131" s="5">
        <v>6101765</v>
      </c>
      <c r="R131" s="5">
        <v>12165514</v>
      </c>
      <c r="Z131" s="4" t="s">
        <v>6545</v>
      </c>
      <c r="AA131" s="5"/>
      <c r="AB131" s="5"/>
      <c r="AC131" s="5">
        <v>1195252</v>
      </c>
      <c r="AD131" s="5"/>
      <c r="AE131" s="5"/>
      <c r="AF131" s="5"/>
      <c r="AG131" s="5">
        <v>1195252</v>
      </c>
    </row>
    <row r="132" spans="9:33" x14ac:dyDescent="0.25">
      <c r="I132" s="27" t="s">
        <v>902</v>
      </c>
      <c r="J132" s="27" t="s">
        <v>56</v>
      </c>
      <c r="K132" t="s">
        <v>10213</v>
      </c>
      <c r="L132" s="26"/>
      <c r="M132" s="5"/>
      <c r="N132" s="5"/>
      <c r="O132" s="5"/>
      <c r="P132" s="5">
        <v>17645847</v>
      </c>
      <c r="Q132" s="5"/>
      <c r="R132" s="5">
        <v>17645847</v>
      </c>
      <c r="Z132" s="4" t="s">
        <v>6546</v>
      </c>
      <c r="AA132" s="5"/>
      <c r="AB132" s="5"/>
      <c r="AC132" s="5">
        <v>1478128</v>
      </c>
      <c r="AD132" s="5"/>
      <c r="AE132" s="5"/>
      <c r="AF132" s="5"/>
      <c r="AG132" s="5">
        <v>1478128</v>
      </c>
    </row>
    <row r="133" spans="9:33" x14ac:dyDescent="0.25">
      <c r="I133" s="27" t="s">
        <v>902</v>
      </c>
      <c r="J133" s="27" t="s">
        <v>56</v>
      </c>
      <c r="K133" t="s">
        <v>10211</v>
      </c>
      <c r="L133" s="26"/>
      <c r="M133" s="5"/>
      <c r="N133" s="5"/>
      <c r="O133" s="5"/>
      <c r="P133" s="5">
        <v>1211740</v>
      </c>
      <c r="Q133" s="5"/>
      <c r="R133" s="5">
        <v>1211740</v>
      </c>
      <c r="Z133" s="4" t="s">
        <v>10224</v>
      </c>
      <c r="AA133" s="5"/>
      <c r="AB133" s="5"/>
      <c r="AC133" s="5"/>
      <c r="AD133" s="5"/>
      <c r="AE133" s="5">
        <v>1912403</v>
      </c>
      <c r="AF133" s="5"/>
      <c r="AG133" s="5">
        <v>1912403</v>
      </c>
    </row>
    <row r="134" spans="9:33" x14ac:dyDescent="0.25">
      <c r="I134" s="27" t="s">
        <v>902</v>
      </c>
      <c r="J134" s="27" t="s">
        <v>56</v>
      </c>
      <c r="K134" t="s">
        <v>10215</v>
      </c>
      <c r="L134" s="26"/>
      <c r="M134" s="5"/>
      <c r="N134" s="5"/>
      <c r="O134" s="5"/>
      <c r="P134" s="5">
        <v>4393491</v>
      </c>
      <c r="Q134" s="5"/>
      <c r="R134" s="5">
        <v>4393491</v>
      </c>
      <c r="Z134" s="4" t="s">
        <v>6547</v>
      </c>
      <c r="AA134" s="5"/>
      <c r="AB134" s="5"/>
      <c r="AC134" s="5">
        <v>5782936</v>
      </c>
      <c r="AD134" s="5"/>
      <c r="AE134" s="5"/>
      <c r="AF134" s="5"/>
      <c r="AG134" s="5">
        <v>5782936</v>
      </c>
    </row>
    <row r="135" spans="9:33" x14ac:dyDescent="0.25">
      <c r="I135" s="27" t="s">
        <v>902</v>
      </c>
      <c r="J135" s="27" t="s">
        <v>56</v>
      </c>
      <c r="K135" t="s">
        <v>10205</v>
      </c>
      <c r="L135" s="26"/>
      <c r="M135" s="5"/>
      <c r="N135" s="5"/>
      <c r="O135" s="5"/>
      <c r="P135" s="5">
        <v>1498518</v>
      </c>
      <c r="Q135" s="5"/>
      <c r="R135" s="5">
        <v>1498518</v>
      </c>
      <c r="Z135" s="4" t="s">
        <v>10202</v>
      </c>
      <c r="AA135" s="5"/>
      <c r="AB135" s="5"/>
      <c r="AC135" s="5"/>
      <c r="AD135" s="5"/>
      <c r="AE135" s="5">
        <v>454377</v>
      </c>
      <c r="AF135" s="5"/>
      <c r="AG135" s="5">
        <v>454377</v>
      </c>
    </row>
    <row r="136" spans="9:33" x14ac:dyDescent="0.25">
      <c r="I136" s="27" t="s">
        <v>902</v>
      </c>
      <c r="J136" s="27" t="s">
        <v>56</v>
      </c>
      <c r="K136" t="s">
        <v>10571</v>
      </c>
      <c r="L136" s="26"/>
      <c r="M136" s="5"/>
      <c r="N136" s="5"/>
      <c r="O136" s="5"/>
      <c r="P136" s="5">
        <v>2119258</v>
      </c>
      <c r="Q136" s="5"/>
      <c r="R136" s="5">
        <v>2119258</v>
      </c>
      <c r="Z136" s="4" t="s">
        <v>6548</v>
      </c>
      <c r="AA136" s="5"/>
      <c r="AB136" s="5"/>
      <c r="AC136" s="5"/>
      <c r="AD136" s="5">
        <v>17441611</v>
      </c>
      <c r="AE136" s="5"/>
      <c r="AF136" s="5"/>
      <c r="AG136" s="5">
        <v>17441611</v>
      </c>
    </row>
    <row r="137" spans="9:33" x14ac:dyDescent="0.25">
      <c r="I137" s="27" t="s">
        <v>902</v>
      </c>
      <c r="J137" s="27" t="s">
        <v>56</v>
      </c>
      <c r="K137" t="s">
        <v>12110</v>
      </c>
      <c r="L137" s="26"/>
      <c r="M137" s="5"/>
      <c r="N137" s="5"/>
      <c r="O137" s="5"/>
      <c r="P137" s="5"/>
      <c r="Q137" s="5">
        <v>20994713</v>
      </c>
      <c r="R137" s="5">
        <v>20994713</v>
      </c>
      <c r="Z137" s="4" t="s">
        <v>6549</v>
      </c>
      <c r="AA137" s="5"/>
      <c r="AB137" s="5"/>
      <c r="AC137" s="5"/>
      <c r="AD137" s="5">
        <v>4002715</v>
      </c>
      <c r="AE137" s="5"/>
      <c r="AF137" s="5"/>
      <c r="AG137" s="5">
        <v>4002715</v>
      </c>
    </row>
    <row r="138" spans="9:33" x14ac:dyDescent="0.25">
      <c r="I138" s="27" t="s">
        <v>902</v>
      </c>
      <c r="J138" s="27" t="s">
        <v>56</v>
      </c>
      <c r="K138" t="s">
        <v>12111</v>
      </c>
      <c r="L138" s="26"/>
      <c r="M138" s="5"/>
      <c r="N138" s="5"/>
      <c r="O138" s="5"/>
      <c r="P138" s="5"/>
      <c r="Q138" s="5">
        <v>4435796</v>
      </c>
      <c r="R138" s="5">
        <v>4435796</v>
      </c>
      <c r="Z138" s="4" t="s">
        <v>6550</v>
      </c>
      <c r="AA138" s="5"/>
      <c r="AB138" s="5"/>
      <c r="AC138" s="5"/>
      <c r="AD138" s="5">
        <v>4352842</v>
      </c>
      <c r="AE138" s="5"/>
      <c r="AF138" s="5"/>
      <c r="AG138" s="5">
        <v>4352842</v>
      </c>
    </row>
    <row r="139" spans="9:33" x14ac:dyDescent="0.25">
      <c r="I139" s="27" t="s">
        <v>902</v>
      </c>
      <c r="J139" s="27" t="s">
        <v>56</v>
      </c>
      <c r="K139" t="s">
        <v>1011</v>
      </c>
      <c r="L139" s="26"/>
      <c r="M139" s="5">
        <v>11520340</v>
      </c>
      <c r="N139" s="5">
        <v>5777049</v>
      </c>
      <c r="O139" s="5">
        <v>5790478</v>
      </c>
      <c r="P139" s="5">
        <v>5844553</v>
      </c>
      <c r="Q139" s="5">
        <v>5900830</v>
      </c>
      <c r="R139" s="5">
        <v>34833250</v>
      </c>
      <c r="Z139" s="4" t="s">
        <v>6551</v>
      </c>
      <c r="AA139" s="5"/>
      <c r="AB139" s="5"/>
      <c r="AC139" s="5"/>
      <c r="AD139" s="5">
        <v>2971000</v>
      </c>
      <c r="AE139" s="5"/>
      <c r="AF139" s="5"/>
      <c r="AG139" s="5">
        <v>2971000</v>
      </c>
    </row>
    <row r="140" spans="9:33" x14ac:dyDescent="0.25">
      <c r="I140" s="27" t="s">
        <v>902</v>
      </c>
      <c r="J140" s="27" t="s">
        <v>56</v>
      </c>
      <c r="K140" t="s">
        <v>865</v>
      </c>
      <c r="L140" s="26">
        <v>6085135</v>
      </c>
      <c r="M140" s="5">
        <v>5457961</v>
      </c>
      <c r="N140" s="5">
        <v>5457961</v>
      </c>
      <c r="O140" s="5">
        <v>5202811</v>
      </c>
      <c r="P140" s="5">
        <v>6301597</v>
      </c>
      <c r="Q140" s="5">
        <v>4344344</v>
      </c>
      <c r="R140" s="5">
        <v>32849809</v>
      </c>
      <c r="Z140" s="4" t="s">
        <v>6552</v>
      </c>
      <c r="AA140" s="5"/>
      <c r="AB140" s="5"/>
      <c r="AC140" s="5"/>
      <c r="AD140" s="5">
        <v>1190951</v>
      </c>
      <c r="AE140" s="5"/>
      <c r="AF140" s="5"/>
      <c r="AG140" s="5">
        <v>1190951</v>
      </c>
    </row>
    <row r="141" spans="9:33" x14ac:dyDescent="0.25">
      <c r="I141" s="27" t="s">
        <v>902</v>
      </c>
      <c r="J141" s="27" t="s">
        <v>56</v>
      </c>
      <c r="K141" t="s">
        <v>54</v>
      </c>
      <c r="L141" s="26">
        <v>4770270</v>
      </c>
      <c r="M141" s="5">
        <v>4763804</v>
      </c>
      <c r="N141" s="5">
        <v>4781006</v>
      </c>
      <c r="O141" s="5">
        <v>4792120</v>
      </c>
      <c r="P141" s="5">
        <v>4836871</v>
      </c>
      <c r="Q141" s="5">
        <v>4883446</v>
      </c>
      <c r="R141" s="5">
        <v>28827517</v>
      </c>
      <c r="Z141" s="4" t="s">
        <v>11826</v>
      </c>
      <c r="AA141" s="5"/>
      <c r="AB141" s="5"/>
      <c r="AC141" s="5"/>
      <c r="AD141" s="5"/>
      <c r="AE141" s="5"/>
      <c r="AF141" s="5">
        <v>1947518</v>
      </c>
      <c r="AG141" s="5">
        <v>1947518</v>
      </c>
    </row>
    <row r="142" spans="9:33" x14ac:dyDescent="0.25">
      <c r="I142" s="27" t="s">
        <v>902</v>
      </c>
      <c r="J142" s="27" t="s">
        <v>56</v>
      </c>
      <c r="K142" t="s">
        <v>114</v>
      </c>
      <c r="L142" s="26"/>
      <c r="M142" s="5">
        <v>15864877</v>
      </c>
      <c r="N142" s="5"/>
      <c r="O142" s="5"/>
      <c r="P142" s="5"/>
      <c r="Q142" s="5"/>
      <c r="R142" s="5">
        <v>15864877</v>
      </c>
      <c r="Z142" s="4" t="s">
        <v>10223</v>
      </c>
      <c r="AA142" s="5"/>
      <c r="AB142" s="5"/>
      <c r="AC142" s="5"/>
      <c r="AD142" s="5"/>
      <c r="AE142" s="5">
        <v>1540616</v>
      </c>
      <c r="AF142" s="5"/>
      <c r="AG142" s="5">
        <v>1540616</v>
      </c>
    </row>
    <row r="143" spans="9:33" x14ac:dyDescent="0.25">
      <c r="I143" s="27" t="s">
        <v>902</v>
      </c>
      <c r="J143" s="27" t="s">
        <v>56</v>
      </c>
      <c r="K143" t="s">
        <v>4744</v>
      </c>
      <c r="L143" s="26"/>
      <c r="M143" s="5">
        <v>8766698</v>
      </c>
      <c r="N143" s="5"/>
      <c r="O143" s="5"/>
      <c r="P143" s="5"/>
      <c r="Q143" s="5"/>
      <c r="R143" s="5">
        <v>8766698</v>
      </c>
      <c r="Z143" s="4" t="s">
        <v>10217</v>
      </c>
      <c r="AA143" s="5"/>
      <c r="AB143" s="5"/>
      <c r="AC143" s="5"/>
      <c r="AD143" s="5"/>
      <c r="AE143" s="5">
        <v>1540616</v>
      </c>
      <c r="AF143" s="5"/>
      <c r="AG143" s="5">
        <v>1540616</v>
      </c>
    </row>
    <row r="144" spans="9:33" x14ac:dyDescent="0.25">
      <c r="I144" s="27" t="s">
        <v>902</v>
      </c>
      <c r="J144" s="27" t="s">
        <v>56</v>
      </c>
      <c r="K144" t="s">
        <v>852</v>
      </c>
      <c r="L144" s="26">
        <v>644208</v>
      </c>
      <c r="M144" s="5"/>
      <c r="N144" s="5"/>
      <c r="O144" s="5"/>
      <c r="P144" s="5"/>
      <c r="Q144" s="5"/>
      <c r="R144" s="5">
        <v>644208</v>
      </c>
      <c r="Z144" s="4" t="s">
        <v>10207</v>
      </c>
      <c r="AA144" s="5"/>
      <c r="AB144" s="5"/>
      <c r="AC144" s="5"/>
      <c r="AD144" s="5"/>
      <c r="AE144" s="5">
        <v>8084998</v>
      </c>
      <c r="AF144" s="5"/>
      <c r="AG144" s="5">
        <v>8084998</v>
      </c>
    </row>
    <row r="145" spans="9:33" x14ac:dyDescent="0.25">
      <c r="I145" s="27" t="s">
        <v>902</v>
      </c>
      <c r="J145" s="27" t="s">
        <v>56</v>
      </c>
      <c r="K145" t="s">
        <v>853</v>
      </c>
      <c r="L145" s="26">
        <v>495757</v>
      </c>
      <c r="M145" s="5"/>
      <c r="N145" s="5"/>
      <c r="O145" s="5"/>
      <c r="P145" s="5"/>
      <c r="Q145" s="5"/>
      <c r="R145" s="5">
        <v>495757</v>
      </c>
      <c r="Z145" s="4" t="s">
        <v>10209</v>
      </c>
      <c r="AA145" s="5"/>
      <c r="AB145" s="5"/>
      <c r="AC145" s="5"/>
      <c r="AD145" s="5"/>
      <c r="AE145" s="5">
        <v>16190208</v>
      </c>
      <c r="AF145" s="5"/>
      <c r="AG145" s="5">
        <v>16190208</v>
      </c>
    </row>
    <row r="146" spans="9:33" x14ac:dyDescent="0.25">
      <c r="I146" s="27" t="s">
        <v>902</v>
      </c>
      <c r="J146" s="27" t="s">
        <v>56</v>
      </c>
      <c r="K146" t="s">
        <v>6553</v>
      </c>
      <c r="L146" s="26"/>
      <c r="M146" s="5"/>
      <c r="N146" s="5">
        <v>22525352</v>
      </c>
      <c r="O146" s="5"/>
      <c r="P146" s="5"/>
      <c r="Q146" s="5"/>
      <c r="R146" s="5">
        <v>22525352</v>
      </c>
      <c r="Z146" s="4" t="s">
        <v>10213</v>
      </c>
      <c r="AA146" s="5"/>
      <c r="AB146" s="5"/>
      <c r="AC146" s="5"/>
      <c r="AD146" s="5"/>
      <c r="AE146" s="5">
        <v>17609126</v>
      </c>
      <c r="AF146" s="5"/>
      <c r="AG146" s="5">
        <v>17609126</v>
      </c>
    </row>
    <row r="147" spans="9:33" x14ac:dyDescent="0.25">
      <c r="I147" s="27" t="s">
        <v>902</v>
      </c>
      <c r="J147" s="27" t="s">
        <v>56</v>
      </c>
      <c r="K147" t="s">
        <v>3196</v>
      </c>
      <c r="L147" s="26">
        <v>143145</v>
      </c>
      <c r="M147" s="5">
        <v>286290</v>
      </c>
      <c r="N147" s="5"/>
      <c r="O147" s="5"/>
      <c r="P147" s="5"/>
      <c r="Q147" s="5"/>
      <c r="R147" s="5">
        <v>429435</v>
      </c>
      <c r="Z147" s="4" t="s">
        <v>10211</v>
      </c>
      <c r="AA147" s="5"/>
      <c r="AB147" s="5"/>
      <c r="AC147" s="5"/>
      <c r="AD147" s="5"/>
      <c r="AE147" s="5">
        <v>1212750</v>
      </c>
      <c r="AF147" s="5"/>
      <c r="AG147" s="5">
        <v>1212750</v>
      </c>
    </row>
    <row r="148" spans="9:33" x14ac:dyDescent="0.25">
      <c r="I148" s="27" t="s">
        <v>902</v>
      </c>
      <c r="J148" s="27" t="s">
        <v>56</v>
      </c>
      <c r="K148" t="s">
        <v>1353</v>
      </c>
      <c r="L148" s="26">
        <v>8032482</v>
      </c>
      <c r="M148" s="5"/>
      <c r="N148" s="5"/>
      <c r="O148" s="5"/>
      <c r="P148" s="5"/>
      <c r="Q148" s="5"/>
      <c r="R148" s="5">
        <v>8032482</v>
      </c>
      <c r="Z148" s="4" t="s">
        <v>10215</v>
      </c>
      <c r="AA148" s="5"/>
      <c r="AB148" s="5"/>
      <c r="AC148" s="5"/>
      <c r="AD148" s="5"/>
      <c r="AE148" s="5">
        <v>4406324</v>
      </c>
      <c r="AF148" s="5"/>
      <c r="AG148" s="5">
        <v>4406324</v>
      </c>
    </row>
    <row r="149" spans="9:33" x14ac:dyDescent="0.25">
      <c r="I149" s="27" t="s">
        <v>902</v>
      </c>
      <c r="J149" s="27" t="s">
        <v>56</v>
      </c>
      <c r="K149" t="s">
        <v>1095</v>
      </c>
      <c r="L149" s="26">
        <v>1416516</v>
      </c>
      <c r="M149" s="5"/>
      <c r="N149" s="5"/>
      <c r="O149" s="5"/>
      <c r="P149" s="5"/>
      <c r="Q149" s="5"/>
      <c r="R149" s="5">
        <v>1416516</v>
      </c>
      <c r="Z149" s="4" t="s">
        <v>10205</v>
      </c>
      <c r="AA149" s="5"/>
      <c r="AB149" s="5"/>
      <c r="AC149" s="5"/>
      <c r="AD149" s="5"/>
      <c r="AE149" s="5">
        <v>1499767</v>
      </c>
      <c r="AF149" s="5"/>
      <c r="AG149" s="5">
        <v>1499767</v>
      </c>
    </row>
    <row r="150" spans="9:33" x14ac:dyDescent="0.25">
      <c r="I150" s="27" t="s">
        <v>902</v>
      </c>
      <c r="J150" s="27" t="s">
        <v>56</v>
      </c>
      <c r="K150" t="s">
        <v>6554</v>
      </c>
      <c r="L150" s="26"/>
      <c r="M150" s="5"/>
      <c r="N150" s="5">
        <v>3252678</v>
      </c>
      <c r="O150" s="5"/>
      <c r="P150" s="5"/>
      <c r="Q150" s="5"/>
      <c r="R150" s="5">
        <v>3252678</v>
      </c>
      <c r="Z150" s="4" t="s">
        <v>10571</v>
      </c>
      <c r="AA150" s="5"/>
      <c r="AB150" s="5"/>
      <c r="AC150" s="5"/>
      <c r="AD150" s="5"/>
      <c r="AE150" s="5">
        <v>2118375</v>
      </c>
      <c r="AF150" s="5"/>
      <c r="AG150" s="5">
        <v>2118375</v>
      </c>
    </row>
    <row r="151" spans="9:33" x14ac:dyDescent="0.25">
      <c r="I151" s="27" t="s">
        <v>902</v>
      </c>
      <c r="J151" s="27" t="s">
        <v>56</v>
      </c>
      <c r="K151" t="s">
        <v>6555</v>
      </c>
      <c r="L151" s="26"/>
      <c r="M151" s="5"/>
      <c r="N151" s="5">
        <v>119321</v>
      </c>
      <c r="O151" s="5"/>
      <c r="P151" s="5"/>
      <c r="Q151" s="5"/>
      <c r="R151" s="5">
        <v>119321</v>
      </c>
      <c r="Z151" s="4" t="s">
        <v>12110</v>
      </c>
      <c r="AA151" s="5"/>
      <c r="AB151" s="5"/>
      <c r="AC151" s="5"/>
      <c r="AD151" s="5"/>
      <c r="AE151" s="5"/>
      <c r="AF151" s="5">
        <v>21001704</v>
      </c>
      <c r="AG151" s="5">
        <v>21001704</v>
      </c>
    </row>
    <row r="152" spans="9:33" x14ac:dyDescent="0.25">
      <c r="I152" s="27" t="s">
        <v>902</v>
      </c>
      <c r="J152" s="27" t="s">
        <v>56</v>
      </c>
      <c r="K152" t="s">
        <v>6556</v>
      </c>
      <c r="L152" s="26"/>
      <c r="M152" s="5"/>
      <c r="N152" s="5">
        <v>119321</v>
      </c>
      <c r="O152" s="5"/>
      <c r="P152" s="5"/>
      <c r="Q152" s="5"/>
      <c r="R152" s="5">
        <v>119321</v>
      </c>
      <c r="Z152" s="4" t="s">
        <v>12111</v>
      </c>
      <c r="AA152" s="5"/>
      <c r="AB152" s="5"/>
      <c r="AC152" s="5"/>
      <c r="AD152" s="5"/>
      <c r="AE152" s="5"/>
      <c r="AF152" s="5">
        <v>4435796</v>
      </c>
      <c r="AG152" s="5">
        <v>4435796</v>
      </c>
    </row>
    <row r="153" spans="9:33" x14ac:dyDescent="0.25">
      <c r="I153" s="27" t="s">
        <v>902</v>
      </c>
      <c r="J153" s="27" t="s">
        <v>56</v>
      </c>
      <c r="K153" t="s">
        <v>1094</v>
      </c>
      <c r="L153" s="26">
        <v>1274566</v>
      </c>
      <c r="M153" s="5"/>
      <c r="N153" s="5"/>
      <c r="O153" s="5"/>
      <c r="P153" s="5"/>
      <c r="Q153" s="5"/>
      <c r="R153" s="5">
        <v>1274566</v>
      </c>
      <c r="Z153" s="4" t="s">
        <v>114</v>
      </c>
      <c r="AA153" s="5">
        <v>14097230</v>
      </c>
      <c r="AB153" s="5"/>
      <c r="AC153" s="5"/>
      <c r="AD153" s="5"/>
      <c r="AE153" s="5"/>
      <c r="AF153" s="5"/>
      <c r="AG153" s="5">
        <v>14097230</v>
      </c>
    </row>
    <row r="154" spans="9:33" x14ac:dyDescent="0.25">
      <c r="I154" s="27" t="s">
        <v>902</v>
      </c>
      <c r="J154" s="27" t="s">
        <v>56</v>
      </c>
      <c r="K154" t="s">
        <v>1093</v>
      </c>
      <c r="L154" s="26">
        <v>1274566</v>
      </c>
      <c r="M154" s="5"/>
      <c r="N154" s="5"/>
      <c r="O154" s="5"/>
      <c r="P154" s="5"/>
      <c r="Q154" s="5"/>
      <c r="R154" s="5">
        <v>1274566</v>
      </c>
      <c r="Z154" s="4" t="s">
        <v>116</v>
      </c>
      <c r="AA154" s="5">
        <v>1500000</v>
      </c>
      <c r="AB154" s="5"/>
      <c r="AC154" s="5"/>
      <c r="AD154" s="5"/>
      <c r="AE154" s="5"/>
      <c r="AF154" s="5"/>
      <c r="AG154" s="5">
        <v>1500000</v>
      </c>
    </row>
    <row r="155" spans="9:33" x14ac:dyDescent="0.25">
      <c r="I155" s="27" t="s">
        <v>902</v>
      </c>
      <c r="J155" s="27" t="s">
        <v>56</v>
      </c>
      <c r="K155" t="s">
        <v>4745</v>
      </c>
      <c r="L155" s="26"/>
      <c r="M155" s="5">
        <v>8465589</v>
      </c>
      <c r="N155" s="5"/>
      <c r="O155" s="5"/>
      <c r="P155" s="5"/>
      <c r="Q155" s="5"/>
      <c r="R155" s="5">
        <v>8465589</v>
      </c>
      <c r="Z155" s="4" t="s">
        <v>6553</v>
      </c>
      <c r="AA155" s="5"/>
      <c r="AB155" s="5"/>
      <c r="AC155" s="5">
        <v>0</v>
      </c>
      <c r="AD155" s="5"/>
      <c r="AE155" s="5"/>
      <c r="AF155" s="5"/>
      <c r="AG155" s="5">
        <v>0</v>
      </c>
    </row>
    <row r="156" spans="9:33" x14ac:dyDescent="0.25">
      <c r="I156" s="27" t="s">
        <v>902</v>
      </c>
      <c r="J156" s="27" t="s">
        <v>56</v>
      </c>
      <c r="K156" t="s">
        <v>12112</v>
      </c>
      <c r="L156" s="26"/>
      <c r="M156" s="5"/>
      <c r="N156" s="5"/>
      <c r="O156" s="5"/>
      <c r="P156" s="5"/>
      <c r="Q156" s="5">
        <v>1672741</v>
      </c>
      <c r="R156" s="5">
        <v>1672741</v>
      </c>
      <c r="Z156" s="4" t="s">
        <v>3196</v>
      </c>
      <c r="AA156" s="5">
        <v>870799</v>
      </c>
      <c r="AB156" s="5"/>
      <c r="AC156" s="5"/>
      <c r="AD156" s="5"/>
      <c r="AE156" s="5"/>
      <c r="AF156" s="5"/>
      <c r="AG156" s="5">
        <v>870799</v>
      </c>
    </row>
    <row r="157" spans="9:33" x14ac:dyDescent="0.25">
      <c r="I157" s="27" t="s">
        <v>902</v>
      </c>
      <c r="J157" s="27" t="s">
        <v>56</v>
      </c>
      <c r="K157" t="s">
        <v>3160</v>
      </c>
      <c r="L157" s="26">
        <v>6352744</v>
      </c>
      <c r="M157" s="5"/>
      <c r="N157" s="5"/>
      <c r="O157" s="5"/>
      <c r="P157" s="5"/>
      <c r="Q157" s="5"/>
      <c r="R157" s="5">
        <v>6352744</v>
      </c>
      <c r="Z157" s="4" t="s">
        <v>1353</v>
      </c>
      <c r="AA157" s="5">
        <v>8032482</v>
      </c>
      <c r="AB157" s="5"/>
      <c r="AC157" s="5"/>
      <c r="AD157" s="5"/>
      <c r="AE157" s="5"/>
      <c r="AF157" s="5"/>
      <c r="AG157" s="5">
        <v>8032482</v>
      </c>
    </row>
    <row r="158" spans="9:33" x14ac:dyDescent="0.25">
      <c r="I158" s="27" t="s">
        <v>902</v>
      </c>
      <c r="J158" s="27" t="s">
        <v>56</v>
      </c>
      <c r="K158" t="s">
        <v>4746</v>
      </c>
      <c r="L158" s="26"/>
      <c r="M158" s="5">
        <v>1079656</v>
      </c>
      <c r="N158" s="5"/>
      <c r="O158" s="5"/>
      <c r="P158" s="5">
        <v>6597358</v>
      </c>
      <c r="Q158" s="5"/>
      <c r="R158" s="5">
        <v>7677014</v>
      </c>
      <c r="Z158" s="4" t="s">
        <v>1095</v>
      </c>
      <c r="AA158" s="5">
        <v>1416516</v>
      </c>
      <c r="AB158" s="5"/>
      <c r="AC158" s="5"/>
      <c r="AD158" s="5"/>
      <c r="AE158" s="5"/>
      <c r="AF158" s="5"/>
      <c r="AG158" s="5">
        <v>1416516</v>
      </c>
    </row>
    <row r="159" spans="9:33" x14ac:dyDescent="0.25">
      <c r="I159" s="27" t="s">
        <v>902</v>
      </c>
      <c r="J159" s="27" t="s">
        <v>56</v>
      </c>
      <c r="K159" t="s">
        <v>3381</v>
      </c>
      <c r="L159" s="26">
        <v>755488</v>
      </c>
      <c r="M159" s="5"/>
      <c r="N159" s="5"/>
      <c r="O159" s="5"/>
      <c r="P159" s="5"/>
      <c r="Q159" s="5"/>
      <c r="R159" s="5">
        <v>755488</v>
      </c>
      <c r="Z159" s="4" t="s">
        <v>6554</v>
      </c>
      <c r="AA159" s="5"/>
      <c r="AB159" s="5"/>
      <c r="AC159" s="5">
        <v>3252678</v>
      </c>
      <c r="AD159" s="5"/>
      <c r="AE159" s="5"/>
      <c r="AF159" s="5"/>
      <c r="AG159" s="5">
        <v>3252678</v>
      </c>
    </row>
    <row r="160" spans="9:33" x14ac:dyDescent="0.25">
      <c r="I160" s="27" t="s">
        <v>902</v>
      </c>
      <c r="J160" s="27" t="s">
        <v>56</v>
      </c>
      <c r="K160" t="s">
        <v>3417</v>
      </c>
      <c r="L160" s="26">
        <v>1590501</v>
      </c>
      <c r="M160" s="5"/>
      <c r="N160" s="5"/>
      <c r="O160" s="5"/>
      <c r="P160" s="5"/>
      <c r="Q160" s="5"/>
      <c r="R160" s="5">
        <v>1590501</v>
      </c>
      <c r="Z160" s="4" t="s">
        <v>6555</v>
      </c>
      <c r="AA160" s="5"/>
      <c r="AB160" s="5"/>
      <c r="AC160" s="5">
        <v>119321</v>
      </c>
      <c r="AD160" s="5"/>
      <c r="AE160" s="5"/>
      <c r="AF160" s="5"/>
      <c r="AG160" s="5">
        <v>119321</v>
      </c>
    </row>
    <row r="161" spans="9:33" x14ac:dyDescent="0.25">
      <c r="I161" s="27" t="s">
        <v>902</v>
      </c>
      <c r="J161" s="27" t="s">
        <v>56</v>
      </c>
      <c r="K161" t="s">
        <v>1669</v>
      </c>
      <c r="L161" s="26">
        <v>786554</v>
      </c>
      <c r="M161" s="5"/>
      <c r="N161" s="5"/>
      <c r="O161" s="5"/>
      <c r="P161" s="5"/>
      <c r="Q161" s="5"/>
      <c r="R161" s="5">
        <v>786554</v>
      </c>
      <c r="Z161" s="4" t="s">
        <v>6556</v>
      </c>
      <c r="AA161" s="5"/>
      <c r="AB161" s="5"/>
      <c r="AC161" s="5">
        <v>119321</v>
      </c>
      <c r="AD161" s="5"/>
      <c r="AE161" s="5"/>
      <c r="AF161" s="5"/>
      <c r="AG161" s="5">
        <v>119321</v>
      </c>
    </row>
    <row r="162" spans="9:33" x14ac:dyDescent="0.25">
      <c r="I162" s="27" t="s">
        <v>902</v>
      </c>
      <c r="J162" s="27" t="s">
        <v>56</v>
      </c>
      <c r="K162" t="s">
        <v>3087</v>
      </c>
      <c r="L162" s="26">
        <v>12405824</v>
      </c>
      <c r="M162" s="5"/>
      <c r="N162" s="5"/>
      <c r="O162" s="5"/>
      <c r="P162" s="5"/>
      <c r="Q162" s="5"/>
      <c r="R162" s="5">
        <v>12405824</v>
      </c>
      <c r="Z162" s="4" t="s">
        <v>4745</v>
      </c>
      <c r="AA162" s="5"/>
      <c r="AB162" s="5">
        <v>8465589</v>
      </c>
      <c r="AC162" s="5"/>
      <c r="AD162" s="5"/>
      <c r="AE162" s="5"/>
      <c r="AF162" s="5"/>
      <c r="AG162" s="5">
        <v>8465589</v>
      </c>
    </row>
    <row r="163" spans="9:33" x14ac:dyDescent="0.25">
      <c r="I163" s="27" t="s">
        <v>902</v>
      </c>
      <c r="J163" s="27" t="s">
        <v>56</v>
      </c>
      <c r="K163" t="s">
        <v>2934</v>
      </c>
      <c r="L163" s="26"/>
      <c r="M163" s="5">
        <v>3438101</v>
      </c>
      <c r="N163" s="5"/>
      <c r="O163" s="5"/>
      <c r="P163" s="5"/>
      <c r="Q163" s="5"/>
      <c r="R163" s="5">
        <v>3438101</v>
      </c>
      <c r="Z163" s="4" t="s">
        <v>3160</v>
      </c>
      <c r="AA163" s="5">
        <v>6352744</v>
      </c>
      <c r="AB163" s="5"/>
      <c r="AC163" s="5"/>
      <c r="AD163" s="5"/>
      <c r="AE163" s="5"/>
      <c r="AF163" s="5"/>
      <c r="AG163" s="5">
        <v>6352744</v>
      </c>
    </row>
    <row r="164" spans="9:33" x14ac:dyDescent="0.25">
      <c r="I164" s="27" t="s">
        <v>902</v>
      </c>
      <c r="J164" s="27" t="s">
        <v>56</v>
      </c>
      <c r="K164" t="s">
        <v>2938</v>
      </c>
      <c r="L164" s="26"/>
      <c r="M164" s="5">
        <v>952761</v>
      </c>
      <c r="N164" s="5"/>
      <c r="O164" s="5"/>
      <c r="P164" s="5"/>
      <c r="Q164" s="5"/>
      <c r="R164" s="5">
        <v>952761</v>
      </c>
      <c r="Z164" s="4" t="s">
        <v>4746</v>
      </c>
      <c r="AA164" s="5"/>
      <c r="AB164" s="5">
        <v>1079656</v>
      </c>
      <c r="AC164" s="5"/>
      <c r="AD164" s="5"/>
      <c r="AE164" s="5"/>
      <c r="AF164" s="5"/>
      <c r="AG164" s="5">
        <v>1079656</v>
      </c>
    </row>
    <row r="165" spans="9:33" x14ac:dyDescent="0.25">
      <c r="I165" s="27" t="s">
        <v>902</v>
      </c>
      <c r="J165" s="27" t="s">
        <v>56</v>
      </c>
      <c r="K165" t="s">
        <v>3133</v>
      </c>
      <c r="L165" s="26">
        <v>831723</v>
      </c>
      <c r="M165" s="5"/>
      <c r="N165" s="5"/>
      <c r="O165" s="5"/>
      <c r="P165" s="5"/>
      <c r="Q165" s="5"/>
      <c r="R165" s="5">
        <v>831723</v>
      </c>
      <c r="Z165" s="4" t="s">
        <v>9440</v>
      </c>
      <c r="AA165" s="5"/>
      <c r="AB165" s="5"/>
      <c r="AC165" s="5">
        <v>4661481</v>
      </c>
      <c r="AD165" s="5"/>
      <c r="AE165" s="5"/>
      <c r="AF165" s="5"/>
      <c r="AG165" s="5">
        <v>4661481</v>
      </c>
    </row>
    <row r="166" spans="9:33" x14ac:dyDescent="0.25">
      <c r="I166" s="27" t="s">
        <v>902</v>
      </c>
      <c r="J166" s="27" t="s">
        <v>56</v>
      </c>
      <c r="K166" t="s">
        <v>3056</v>
      </c>
      <c r="L166" s="26"/>
      <c r="M166" s="5">
        <v>166787</v>
      </c>
      <c r="N166" s="5"/>
      <c r="O166" s="5"/>
      <c r="P166" s="5"/>
      <c r="Q166" s="5"/>
      <c r="R166" s="5">
        <v>166787</v>
      </c>
      <c r="Z166" s="4" t="s">
        <v>3381</v>
      </c>
      <c r="AA166" s="5">
        <v>755488</v>
      </c>
      <c r="AB166" s="5"/>
      <c r="AC166" s="5"/>
      <c r="AD166" s="5"/>
      <c r="AE166" s="5"/>
      <c r="AF166" s="5"/>
      <c r="AG166" s="5">
        <v>755488</v>
      </c>
    </row>
    <row r="167" spans="9:33" x14ac:dyDescent="0.25">
      <c r="I167" s="27" t="s">
        <v>902</v>
      </c>
      <c r="J167" s="27" t="s">
        <v>56</v>
      </c>
      <c r="K167" t="s">
        <v>4747</v>
      </c>
      <c r="L167" s="26"/>
      <c r="M167" s="5">
        <v>691459</v>
      </c>
      <c r="N167" s="5"/>
      <c r="O167" s="5"/>
      <c r="P167" s="5"/>
      <c r="Q167" s="5"/>
      <c r="R167" s="5">
        <v>691459</v>
      </c>
      <c r="Z167" s="4" t="s">
        <v>3417</v>
      </c>
      <c r="AA167" s="5">
        <v>1590501</v>
      </c>
      <c r="AB167" s="5"/>
      <c r="AC167" s="5"/>
      <c r="AD167" s="5"/>
      <c r="AE167" s="5"/>
      <c r="AF167" s="5"/>
      <c r="AG167" s="5">
        <v>1590501</v>
      </c>
    </row>
    <row r="168" spans="9:33" x14ac:dyDescent="0.25">
      <c r="I168" s="27" t="s">
        <v>902</v>
      </c>
      <c r="J168" s="27" t="s">
        <v>56</v>
      </c>
      <c r="K168" t="s">
        <v>3255</v>
      </c>
      <c r="L168" s="26">
        <v>1624198</v>
      </c>
      <c r="M168" s="5"/>
      <c r="N168" s="5"/>
      <c r="O168" s="5"/>
      <c r="P168" s="5"/>
      <c r="Q168" s="5"/>
      <c r="R168" s="5">
        <v>1624198</v>
      </c>
      <c r="Z168" s="4" t="s">
        <v>3087</v>
      </c>
      <c r="AA168" s="5">
        <v>12405825</v>
      </c>
      <c r="AB168" s="5"/>
      <c r="AC168" s="5"/>
      <c r="AD168" s="5"/>
      <c r="AE168" s="5"/>
      <c r="AF168" s="5"/>
      <c r="AG168" s="5">
        <v>12405825</v>
      </c>
    </row>
    <row r="169" spans="9:33" x14ac:dyDescent="0.25">
      <c r="I169" s="27" t="s">
        <v>902</v>
      </c>
      <c r="J169" s="27" t="s">
        <v>56</v>
      </c>
      <c r="K169" t="s">
        <v>6557</v>
      </c>
      <c r="L169" s="26"/>
      <c r="M169" s="5"/>
      <c r="N169" s="5"/>
      <c r="O169" s="5">
        <v>4124164</v>
      </c>
      <c r="P169" s="5"/>
      <c r="Q169" s="5"/>
      <c r="R169" s="5">
        <v>4124164</v>
      </c>
      <c r="Z169" s="4" t="s">
        <v>2934</v>
      </c>
      <c r="AA169" s="5"/>
      <c r="AB169" s="5">
        <v>3438101</v>
      </c>
      <c r="AC169" s="5"/>
      <c r="AD169" s="5"/>
      <c r="AE169" s="5"/>
      <c r="AF169" s="5"/>
      <c r="AG169" s="5">
        <v>3438101</v>
      </c>
    </row>
    <row r="170" spans="9:33" x14ac:dyDescent="0.25">
      <c r="I170" s="27" t="s">
        <v>902</v>
      </c>
      <c r="J170" s="27" t="s">
        <v>56</v>
      </c>
      <c r="K170" t="s">
        <v>3089</v>
      </c>
      <c r="L170" s="26">
        <v>123907</v>
      </c>
      <c r="M170" s="5"/>
      <c r="N170" s="5">
        <v>124058</v>
      </c>
      <c r="O170" s="5">
        <v>124306</v>
      </c>
      <c r="P170" s="5">
        <v>250737</v>
      </c>
      <c r="Q170" s="5"/>
      <c r="R170" s="5">
        <v>623008</v>
      </c>
      <c r="Z170" s="4" t="s">
        <v>2938</v>
      </c>
      <c r="AA170" s="5"/>
      <c r="AB170" s="5">
        <v>952761</v>
      </c>
      <c r="AC170" s="5"/>
      <c r="AD170" s="5"/>
      <c r="AE170" s="5"/>
      <c r="AF170" s="5"/>
      <c r="AG170" s="5">
        <v>952761</v>
      </c>
    </row>
    <row r="171" spans="9:33" x14ac:dyDescent="0.25">
      <c r="I171" s="27" t="s">
        <v>902</v>
      </c>
      <c r="J171" s="27" t="s">
        <v>56</v>
      </c>
      <c r="K171" t="s">
        <v>4748</v>
      </c>
      <c r="L171" s="26"/>
      <c r="M171" s="5">
        <v>606046</v>
      </c>
      <c r="N171" s="5">
        <v>606046</v>
      </c>
      <c r="O171" s="5">
        <v>645974</v>
      </c>
      <c r="P171" s="5">
        <v>684533</v>
      </c>
      <c r="Q171" s="5">
        <v>607017</v>
      </c>
      <c r="R171" s="5">
        <v>3149616</v>
      </c>
      <c r="Z171" s="4" t="s">
        <v>3133</v>
      </c>
      <c r="AA171" s="5">
        <v>831723</v>
      </c>
      <c r="AB171" s="5"/>
      <c r="AC171" s="5"/>
      <c r="AD171" s="5"/>
      <c r="AE171" s="5"/>
      <c r="AF171" s="5"/>
      <c r="AG171" s="5">
        <v>831723</v>
      </c>
    </row>
    <row r="172" spans="9:33" x14ac:dyDescent="0.25">
      <c r="I172" s="27" t="s">
        <v>902</v>
      </c>
      <c r="J172" s="27" t="s">
        <v>56</v>
      </c>
      <c r="K172" t="s">
        <v>6558</v>
      </c>
      <c r="L172" s="26"/>
      <c r="M172" s="5"/>
      <c r="N172" s="5"/>
      <c r="O172" s="5">
        <v>1913907</v>
      </c>
      <c r="P172" s="5"/>
      <c r="Q172" s="5"/>
      <c r="R172" s="5">
        <v>1913907</v>
      </c>
      <c r="Z172" s="4" t="s">
        <v>3056</v>
      </c>
      <c r="AA172" s="5">
        <v>166787</v>
      </c>
      <c r="AB172" s="5"/>
      <c r="AC172" s="5"/>
      <c r="AD172" s="5"/>
      <c r="AE172" s="5"/>
      <c r="AF172" s="5"/>
      <c r="AG172" s="5">
        <v>166787</v>
      </c>
    </row>
    <row r="173" spans="9:33" x14ac:dyDescent="0.25">
      <c r="I173" s="27" t="s">
        <v>902</v>
      </c>
      <c r="J173" s="27" t="s">
        <v>56</v>
      </c>
      <c r="K173" t="s">
        <v>10146</v>
      </c>
      <c r="L173" s="26"/>
      <c r="M173" s="5"/>
      <c r="N173" s="5"/>
      <c r="O173" s="5"/>
      <c r="P173" s="5"/>
      <c r="Q173" s="5">
        <v>1656036</v>
      </c>
      <c r="R173" s="5">
        <v>1656036</v>
      </c>
      <c r="Z173" s="4" t="s">
        <v>4747</v>
      </c>
      <c r="AA173" s="5"/>
      <c r="AB173" s="5">
        <v>691459</v>
      </c>
      <c r="AC173" s="5"/>
      <c r="AD173" s="5"/>
      <c r="AE173" s="5"/>
      <c r="AF173" s="5"/>
      <c r="AG173" s="5">
        <v>691459</v>
      </c>
    </row>
    <row r="174" spans="9:33" x14ac:dyDescent="0.25">
      <c r="I174" s="27" t="s">
        <v>902</v>
      </c>
      <c r="J174" s="27" t="s">
        <v>56</v>
      </c>
      <c r="K174" t="s">
        <v>10136</v>
      </c>
      <c r="L174" s="26"/>
      <c r="M174" s="5"/>
      <c r="N174" s="5"/>
      <c r="O174" s="5"/>
      <c r="P174" s="5">
        <v>1194998</v>
      </c>
      <c r="Q174" s="5"/>
      <c r="R174" s="5">
        <v>1194998</v>
      </c>
      <c r="Z174" s="4" t="s">
        <v>3255</v>
      </c>
      <c r="AA174" s="5">
        <v>1624198</v>
      </c>
      <c r="AB174" s="5"/>
      <c r="AC174" s="5"/>
      <c r="AD174" s="5"/>
      <c r="AE174" s="5"/>
      <c r="AF174" s="5"/>
      <c r="AG174" s="5">
        <v>1624198</v>
      </c>
    </row>
    <row r="175" spans="9:33" x14ac:dyDescent="0.25">
      <c r="I175" s="27" t="s">
        <v>902</v>
      </c>
      <c r="J175" s="27" t="s">
        <v>56</v>
      </c>
      <c r="K175" t="s">
        <v>6559</v>
      </c>
      <c r="L175" s="26"/>
      <c r="M175" s="5"/>
      <c r="N175" s="5"/>
      <c r="O175" s="5">
        <v>891975</v>
      </c>
      <c r="P175" s="5"/>
      <c r="Q175" s="5"/>
      <c r="R175" s="5">
        <v>891975</v>
      </c>
      <c r="Z175" s="4" t="s">
        <v>6557</v>
      </c>
      <c r="AA175" s="5"/>
      <c r="AB175" s="5"/>
      <c r="AC175" s="5"/>
      <c r="AD175" s="5">
        <v>16897061</v>
      </c>
      <c r="AE175" s="5"/>
      <c r="AF175" s="5"/>
      <c r="AG175" s="5">
        <v>16897061</v>
      </c>
    </row>
    <row r="176" spans="9:33" x14ac:dyDescent="0.25">
      <c r="I176" s="27" t="s">
        <v>902</v>
      </c>
      <c r="J176" s="27" t="s">
        <v>56</v>
      </c>
      <c r="K176" t="s">
        <v>6560</v>
      </c>
      <c r="L176" s="26"/>
      <c r="M176" s="5"/>
      <c r="N176" s="5">
        <v>617547</v>
      </c>
      <c r="O176" s="5"/>
      <c r="P176" s="5"/>
      <c r="Q176" s="5"/>
      <c r="R176" s="5">
        <v>617547</v>
      </c>
      <c r="Z176" s="4" t="s">
        <v>3089</v>
      </c>
      <c r="AA176" s="5">
        <v>123907</v>
      </c>
      <c r="AB176" s="5"/>
      <c r="AC176" s="5"/>
      <c r="AD176" s="5"/>
      <c r="AE176" s="5"/>
      <c r="AF176" s="5"/>
      <c r="AG176" s="5">
        <v>123907</v>
      </c>
    </row>
    <row r="177" spans="9:33" x14ac:dyDescent="0.25">
      <c r="I177" s="27" t="s">
        <v>902</v>
      </c>
      <c r="J177" s="27" t="s">
        <v>56</v>
      </c>
      <c r="K177" t="s">
        <v>4749</v>
      </c>
      <c r="L177" s="26"/>
      <c r="M177" s="5">
        <v>559458</v>
      </c>
      <c r="N177" s="5"/>
      <c r="O177" s="5"/>
      <c r="P177" s="5"/>
      <c r="Q177" s="5"/>
      <c r="R177" s="5">
        <v>559458</v>
      </c>
      <c r="Z177" s="4" t="s">
        <v>4748</v>
      </c>
      <c r="AA177" s="5"/>
      <c r="AB177" s="5">
        <v>8214405</v>
      </c>
      <c r="AC177" s="5"/>
      <c r="AD177" s="5"/>
      <c r="AE177" s="5"/>
      <c r="AF177" s="5"/>
      <c r="AG177" s="5">
        <v>8214405</v>
      </c>
    </row>
    <row r="178" spans="9:33" x14ac:dyDescent="0.25">
      <c r="I178" s="27" t="s">
        <v>902</v>
      </c>
      <c r="J178" s="27" t="s">
        <v>56</v>
      </c>
      <c r="K178" t="s">
        <v>3266</v>
      </c>
      <c r="L178" s="26">
        <v>6798074</v>
      </c>
      <c r="M178" s="5"/>
      <c r="N178" s="5"/>
      <c r="O178" s="5"/>
      <c r="P178" s="5"/>
      <c r="Q178" s="5"/>
      <c r="R178" s="5">
        <v>6798074</v>
      </c>
      <c r="Z178" s="4" t="s">
        <v>6558</v>
      </c>
      <c r="AA178" s="5"/>
      <c r="AB178" s="5"/>
      <c r="AC178" s="5"/>
      <c r="AD178" s="5">
        <v>7655626</v>
      </c>
      <c r="AE178" s="5"/>
      <c r="AF178" s="5"/>
      <c r="AG178" s="5">
        <v>7655626</v>
      </c>
    </row>
    <row r="179" spans="9:33" x14ac:dyDescent="0.25">
      <c r="I179" s="27" t="s">
        <v>902</v>
      </c>
      <c r="J179" s="27" t="s">
        <v>56</v>
      </c>
      <c r="K179" t="s">
        <v>3047</v>
      </c>
      <c r="L179" s="26"/>
      <c r="M179" s="5">
        <v>574832</v>
      </c>
      <c r="N179" s="5"/>
      <c r="O179" s="5"/>
      <c r="P179" s="5"/>
      <c r="Q179" s="5"/>
      <c r="R179" s="5">
        <v>574832</v>
      </c>
      <c r="Z179" s="4" t="s">
        <v>10146</v>
      </c>
      <c r="AA179" s="5"/>
      <c r="AB179" s="5"/>
      <c r="AC179" s="5"/>
      <c r="AD179" s="5"/>
      <c r="AE179" s="5">
        <v>3945961</v>
      </c>
      <c r="AF179" s="5"/>
      <c r="AG179" s="5">
        <v>3945961</v>
      </c>
    </row>
    <row r="180" spans="9:33" x14ac:dyDescent="0.25">
      <c r="I180" s="27" t="s">
        <v>902</v>
      </c>
      <c r="J180" s="27" t="s">
        <v>56</v>
      </c>
      <c r="K180" t="s">
        <v>3059</v>
      </c>
      <c r="L180" s="26"/>
      <c r="M180" s="5">
        <v>2663999</v>
      </c>
      <c r="N180" s="5"/>
      <c r="O180" s="5"/>
      <c r="P180" s="5">
        <v>1671759</v>
      </c>
      <c r="Q180" s="5"/>
      <c r="R180" s="5">
        <v>4335758</v>
      </c>
      <c r="Z180" s="4" t="s">
        <v>10136</v>
      </c>
      <c r="AA180" s="5"/>
      <c r="AB180" s="5"/>
      <c r="AC180" s="5"/>
      <c r="AD180" s="5"/>
      <c r="AE180" s="5">
        <v>1195110</v>
      </c>
      <c r="AF180" s="5"/>
      <c r="AG180" s="5">
        <v>1195110</v>
      </c>
    </row>
    <row r="181" spans="9:33" x14ac:dyDescent="0.25">
      <c r="I181" s="27" t="s">
        <v>902</v>
      </c>
      <c r="J181" s="27" t="s">
        <v>56</v>
      </c>
      <c r="K181" t="s">
        <v>3382</v>
      </c>
      <c r="L181" s="26">
        <v>2862901</v>
      </c>
      <c r="M181" s="5"/>
      <c r="N181" s="5"/>
      <c r="O181" s="5"/>
      <c r="P181" s="5"/>
      <c r="Q181" s="5"/>
      <c r="R181" s="5">
        <v>2862901</v>
      </c>
      <c r="Z181" s="4" t="s">
        <v>6559</v>
      </c>
      <c r="AA181" s="5"/>
      <c r="AB181" s="5"/>
      <c r="AC181" s="5"/>
      <c r="AD181" s="5">
        <v>891975</v>
      </c>
      <c r="AE181" s="5"/>
      <c r="AF181" s="5"/>
      <c r="AG181" s="5">
        <v>891975</v>
      </c>
    </row>
    <row r="182" spans="9:33" x14ac:dyDescent="0.25">
      <c r="I182" s="27" t="s">
        <v>902</v>
      </c>
      <c r="J182" s="27" t="s">
        <v>56</v>
      </c>
      <c r="K182" t="s">
        <v>11768</v>
      </c>
      <c r="L182" s="26"/>
      <c r="M182" s="5"/>
      <c r="N182" s="5"/>
      <c r="O182" s="5"/>
      <c r="P182" s="5"/>
      <c r="Q182" s="5">
        <v>1702605</v>
      </c>
      <c r="R182" s="5">
        <v>1702605</v>
      </c>
      <c r="Z182" s="4" t="s">
        <v>6560</v>
      </c>
      <c r="AA182" s="5"/>
      <c r="AB182" s="5"/>
      <c r="AC182" s="5">
        <v>617547</v>
      </c>
      <c r="AD182" s="5"/>
      <c r="AE182" s="5"/>
      <c r="AF182" s="5"/>
      <c r="AG182" s="5">
        <v>617547</v>
      </c>
    </row>
    <row r="183" spans="9:33" x14ac:dyDescent="0.25">
      <c r="I183" s="27" t="s">
        <v>902</v>
      </c>
      <c r="J183" s="27" t="s">
        <v>56</v>
      </c>
      <c r="K183" t="s">
        <v>6224</v>
      </c>
      <c r="L183" s="26"/>
      <c r="M183" s="5"/>
      <c r="N183" s="5"/>
      <c r="O183" s="5">
        <v>1504944</v>
      </c>
      <c r="P183" s="5">
        <v>-1504944</v>
      </c>
      <c r="Q183" s="5"/>
      <c r="R183" s="5">
        <v>0</v>
      </c>
      <c r="Z183" s="4" t="s">
        <v>4749</v>
      </c>
      <c r="AA183" s="5"/>
      <c r="AB183" s="5">
        <v>559458</v>
      </c>
      <c r="AC183" s="5"/>
      <c r="AD183" s="5"/>
      <c r="AE183" s="5"/>
      <c r="AF183" s="5"/>
      <c r="AG183" s="5">
        <v>559458</v>
      </c>
    </row>
    <row r="184" spans="9:33" x14ac:dyDescent="0.25">
      <c r="I184" s="27" t="s">
        <v>902</v>
      </c>
      <c r="J184" s="27" t="s">
        <v>56</v>
      </c>
      <c r="K184" t="s">
        <v>2409</v>
      </c>
      <c r="L184" s="26">
        <v>363043</v>
      </c>
      <c r="M184" s="5"/>
      <c r="N184" s="5"/>
      <c r="O184" s="5"/>
      <c r="P184" s="5"/>
      <c r="Q184" s="5"/>
      <c r="R184" s="5">
        <v>363043</v>
      </c>
      <c r="Z184" s="4" t="s">
        <v>3266</v>
      </c>
      <c r="AA184" s="5">
        <v>6798074</v>
      </c>
      <c r="AB184" s="5"/>
      <c r="AC184" s="5"/>
      <c r="AD184" s="5"/>
      <c r="AE184" s="5"/>
      <c r="AF184" s="5"/>
      <c r="AG184" s="5">
        <v>6798074</v>
      </c>
    </row>
    <row r="185" spans="9:33" x14ac:dyDescent="0.25">
      <c r="I185" s="27" t="s">
        <v>902</v>
      </c>
      <c r="J185" s="27" t="s">
        <v>56</v>
      </c>
      <c r="K185" t="s">
        <v>6561</v>
      </c>
      <c r="L185" s="26"/>
      <c r="M185" s="5"/>
      <c r="N185" s="5"/>
      <c r="O185" s="5">
        <v>2687324</v>
      </c>
      <c r="P185" s="5"/>
      <c r="Q185" s="5"/>
      <c r="R185" s="5">
        <v>2687324</v>
      </c>
      <c r="Z185" s="4" t="s">
        <v>3047</v>
      </c>
      <c r="AA185" s="5">
        <v>574832</v>
      </c>
      <c r="AB185" s="5"/>
      <c r="AC185" s="5"/>
      <c r="AD185" s="5"/>
      <c r="AE185" s="5"/>
      <c r="AF185" s="5"/>
      <c r="AG185" s="5">
        <v>574832</v>
      </c>
    </row>
    <row r="186" spans="9:33" x14ac:dyDescent="0.25">
      <c r="I186" s="27" t="s">
        <v>902</v>
      </c>
      <c r="J186" s="27" t="s">
        <v>56</v>
      </c>
      <c r="K186" t="s">
        <v>4750</v>
      </c>
      <c r="L186" s="26"/>
      <c r="M186" s="5">
        <v>416988</v>
      </c>
      <c r="N186" s="5"/>
      <c r="O186" s="5"/>
      <c r="P186" s="5"/>
      <c r="Q186" s="5"/>
      <c r="R186" s="5">
        <v>416988</v>
      </c>
      <c r="Z186" s="4" t="s">
        <v>3059</v>
      </c>
      <c r="AA186" s="5">
        <v>2663999</v>
      </c>
      <c r="AB186" s="5"/>
      <c r="AC186" s="5"/>
      <c r="AD186" s="5"/>
      <c r="AE186" s="5">
        <v>1671759</v>
      </c>
      <c r="AF186" s="5"/>
      <c r="AG186" s="5">
        <v>4335758</v>
      </c>
    </row>
    <row r="187" spans="9:33" x14ac:dyDescent="0.25">
      <c r="I187" s="27" t="s">
        <v>902</v>
      </c>
      <c r="J187" s="27" t="s">
        <v>56</v>
      </c>
      <c r="K187" t="s">
        <v>2145</v>
      </c>
      <c r="L187" s="26">
        <v>238514</v>
      </c>
      <c r="M187" s="5"/>
      <c r="N187" s="5"/>
      <c r="O187" s="5"/>
      <c r="P187" s="5"/>
      <c r="Q187" s="5"/>
      <c r="R187" s="5">
        <v>238514</v>
      </c>
      <c r="Z187" s="4" t="s">
        <v>3382</v>
      </c>
      <c r="AA187" s="5">
        <v>2862901</v>
      </c>
      <c r="AB187" s="5"/>
      <c r="AC187" s="5"/>
      <c r="AD187" s="5"/>
      <c r="AE187" s="5"/>
      <c r="AF187" s="5"/>
      <c r="AG187" s="5">
        <v>2862901</v>
      </c>
    </row>
    <row r="188" spans="9:33" x14ac:dyDescent="0.25">
      <c r="I188" s="27" t="s">
        <v>902</v>
      </c>
      <c r="J188" s="27" t="s">
        <v>56</v>
      </c>
      <c r="K188" t="s">
        <v>3197</v>
      </c>
      <c r="L188" s="26">
        <v>1221023</v>
      </c>
      <c r="M188" s="5"/>
      <c r="N188" s="5"/>
      <c r="O188" s="5"/>
      <c r="P188" s="5"/>
      <c r="Q188" s="5"/>
      <c r="R188" s="5">
        <v>1221023</v>
      </c>
      <c r="Z188" s="4" t="s">
        <v>11768</v>
      </c>
      <c r="AA188" s="5"/>
      <c r="AB188" s="5"/>
      <c r="AC188" s="5"/>
      <c r="AD188" s="5"/>
      <c r="AE188" s="5"/>
      <c r="AF188" s="5">
        <v>1702605</v>
      </c>
      <c r="AG188" s="5">
        <v>1702605</v>
      </c>
    </row>
    <row r="189" spans="9:33" x14ac:dyDescent="0.25">
      <c r="I189" s="27" t="s">
        <v>902</v>
      </c>
      <c r="J189" s="27" t="s">
        <v>56</v>
      </c>
      <c r="K189" t="s">
        <v>4751</v>
      </c>
      <c r="L189" s="26"/>
      <c r="M189" s="5">
        <v>218381</v>
      </c>
      <c r="N189" s="5"/>
      <c r="O189" s="5"/>
      <c r="P189" s="5"/>
      <c r="Q189" s="5"/>
      <c r="R189" s="5">
        <v>218381</v>
      </c>
      <c r="Z189" s="4" t="s">
        <v>6224</v>
      </c>
      <c r="AA189" s="5"/>
      <c r="AB189" s="5"/>
      <c r="AC189" s="5">
        <v>1504944</v>
      </c>
      <c r="AD189" s="5"/>
      <c r="AE189" s="5"/>
      <c r="AF189" s="5"/>
      <c r="AG189" s="5">
        <v>1504944</v>
      </c>
    </row>
    <row r="190" spans="9:33" x14ac:dyDescent="0.25">
      <c r="I190" s="27" t="s">
        <v>902</v>
      </c>
      <c r="J190" s="27" t="s">
        <v>56</v>
      </c>
      <c r="K190" t="s">
        <v>2408</v>
      </c>
      <c r="L190" s="26">
        <v>5763336</v>
      </c>
      <c r="M190" s="5"/>
      <c r="N190" s="5"/>
      <c r="O190" s="5"/>
      <c r="P190" s="5">
        <v>-675310</v>
      </c>
      <c r="Q190" s="5"/>
      <c r="R190" s="5">
        <v>5088026</v>
      </c>
      <c r="Z190" s="4" t="s">
        <v>6561</v>
      </c>
      <c r="AA190" s="5"/>
      <c r="AB190" s="5"/>
      <c r="AC190" s="5"/>
      <c r="AD190" s="5">
        <v>2687324</v>
      </c>
      <c r="AE190" s="5"/>
      <c r="AF190" s="5"/>
      <c r="AG190" s="5">
        <v>2687324</v>
      </c>
    </row>
    <row r="191" spans="9:33" x14ac:dyDescent="0.25">
      <c r="I191" s="27" t="s">
        <v>902</v>
      </c>
      <c r="J191" s="27" t="s">
        <v>56</v>
      </c>
      <c r="K191" t="s">
        <v>3114</v>
      </c>
      <c r="L191" s="26">
        <v>975811</v>
      </c>
      <c r="M191" s="5"/>
      <c r="N191" s="5"/>
      <c r="O191" s="5"/>
      <c r="P191" s="5"/>
      <c r="Q191" s="5"/>
      <c r="R191" s="5">
        <v>975811</v>
      </c>
      <c r="Z191" s="4" t="s">
        <v>4750</v>
      </c>
      <c r="AA191" s="5"/>
      <c r="AB191" s="5">
        <v>416988</v>
      </c>
      <c r="AC191" s="5"/>
      <c r="AD191" s="5"/>
      <c r="AE191" s="5"/>
      <c r="AF191" s="5"/>
      <c r="AG191" s="5">
        <v>416988</v>
      </c>
    </row>
    <row r="192" spans="9:33" x14ac:dyDescent="0.25">
      <c r="I192" s="27" t="s">
        <v>902</v>
      </c>
      <c r="J192" s="27" t="s">
        <v>56</v>
      </c>
      <c r="K192" t="s">
        <v>3370</v>
      </c>
      <c r="L192" s="26">
        <v>396666</v>
      </c>
      <c r="M192" s="5"/>
      <c r="N192" s="5"/>
      <c r="O192" s="5"/>
      <c r="P192" s="5"/>
      <c r="Q192" s="5"/>
      <c r="R192" s="5">
        <v>396666</v>
      </c>
      <c r="Z192" s="4" t="s">
        <v>2145</v>
      </c>
      <c r="AA192" s="5">
        <v>238514</v>
      </c>
      <c r="AB192" s="5"/>
      <c r="AC192" s="5"/>
      <c r="AD192" s="5"/>
      <c r="AE192" s="5"/>
      <c r="AF192" s="5"/>
      <c r="AG192" s="5">
        <v>238514</v>
      </c>
    </row>
    <row r="193" spans="9:33" x14ac:dyDescent="0.25">
      <c r="I193" s="27" t="s">
        <v>902</v>
      </c>
      <c r="J193" s="27" t="s">
        <v>56</v>
      </c>
      <c r="K193" t="s">
        <v>3293</v>
      </c>
      <c r="L193" s="26">
        <v>1946294</v>
      </c>
      <c r="M193" s="5"/>
      <c r="N193" s="5"/>
      <c r="O193" s="5"/>
      <c r="P193" s="5"/>
      <c r="Q193" s="5"/>
      <c r="R193" s="5">
        <v>1946294</v>
      </c>
      <c r="Z193" s="4" t="s">
        <v>3197</v>
      </c>
      <c r="AA193" s="5">
        <v>1221023</v>
      </c>
      <c r="AB193" s="5"/>
      <c r="AC193" s="5"/>
      <c r="AD193" s="5"/>
      <c r="AE193" s="5"/>
      <c r="AF193" s="5"/>
      <c r="AG193" s="5">
        <v>1221023</v>
      </c>
    </row>
    <row r="194" spans="9:33" x14ac:dyDescent="0.25">
      <c r="I194" s="27" t="s">
        <v>902</v>
      </c>
      <c r="J194" s="27" t="s">
        <v>56</v>
      </c>
      <c r="K194" t="s">
        <v>3342</v>
      </c>
      <c r="L194" s="26">
        <v>396666</v>
      </c>
      <c r="M194" s="5"/>
      <c r="N194" s="5"/>
      <c r="O194" s="5"/>
      <c r="P194" s="5"/>
      <c r="Q194" s="5"/>
      <c r="R194" s="5">
        <v>396666</v>
      </c>
      <c r="Z194" s="4" t="s">
        <v>3114</v>
      </c>
      <c r="AA194" s="5">
        <v>975811</v>
      </c>
      <c r="AB194" s="5"/>
      <c r="AC194" s="5"/>
      <c r="AD194" s="5"/>
      <c r="AE194" s="5"/>
      <c r="AF194" s="5"/>
      <c r="AG194" s="5">
        <v>975811</v>
      </c>
    </row>
    <row r="195" spans="9:33" x14ac:dyDescent="0.25">
      <c r="I195" s="27" t="s">
        <v>902</v>
      </c>
      <c r="J195" s="27" t="s">
        <v>56</v>
      </c>
      <c r="K195" t="s">
        <v>3265</v>
      </c>
      <c r="L195" s="26">
        <v>236566</v>
      </c>
      <c r="M195" s="5"/>
      <c r="N195" s="5"/>
      <c r="O195" s="5"/>
      <c r="P195" s="5"/>
      <c r="Q195" s="5"/>
      <c r="R195" s="5">
        <v>236566</v>
      </c>
      <c r="Z195" s="4" t="s">
        <v>3370</v>
      </c>
      <c r="AA195" s="5">
        <v>396666</v>
      </c>
      <c r="AB195" s="5"/>
      <c r="AC195" s="5"/>
      <c r="AD195" s="5"/>
      <c r="AE195" s="5"/>
      <c r="AF195" s="5"/>
      <c r="AG195" s="5">
        <v>396666</v>
      </c>
    </row>
    <row r="196" spans="9:33" x14ac:dyDescent="0.25">
      <c r="I196" s="27" t="s">
        <v>902</v>
      </c>
      <c r="J196" s="27" t="s">
        <v>56</v>
      </c>
      <c r="K196" t="s">
        <v>3107</v>
      </c>
      <c r="L196" s="26">
        <v>590524</v>
      </c>
      <c r="M196" s="5"/>
      <c r="N196" s="5"/>
      <c r="O196" s="5"/>
      <c r="P196" s="5"/>
      <c r="Q196" s="5"/>
      <c r="R196" s="5">
        <v>590524</v>
      </c>
      <c r="Z196" s="4" t="s">
        <v>3293</v>
      </c>
      <c r="AA196" s="5">
        <v>1946294</v>
      </c>
      <c r="AB196" s="5"/>
      <c r="AC196" s="5"/>
      <c r="AD196" s="5"/>
      <c r="AE196" s="5"/>
      <c r="AF196" s="5"/>
      <c r="AG196" s="5">
        <v>1946294</v>
      </c>
    </row>
    <row r="197" spans="9:33" x14ac:dyDescent="0.25">
      <c r="I197" s="27" t="s">
        <v>902</v>
      </c>
      <c r="J197" s="27" t="s">
        <v>56</v>
      </c>
      <c r="K197" t="s">
        <v>2348</v>
      </c>
      <c r="L197" s="26">
        <v>1986206</v>
      </c>
      <c r="M197" s="5"/>
      <c r="N197" s="5"/>
      <c r="O197" s="5"/>
      <c r="P197" s="5"/>
      <c r="Q197" s="5"/>
      <c r="R197" s="5">
        <v>1986206</v>
      </c>
      <c r="Z197" s="4" t="s">
        <v>3342</v>
      </c>
      <c r="AA197" s="5">
        <v>396666</v>
      </c>
      <c r="AB197" s="5"/>
      <c r="AC197" s="5"/>
      <c r="AD197" s="5"/>
      <c r="AE197" s="5"/>
      <c r="AF197" s="5"/>
      <c r="AG197" s="5">
        <v>396666</v>
      </c>
    </row>
    <row r="198" spans="9:33" x14ac:dyDescent="0.25">
      <c r="I198" s="27" t="s">
        <v>902</v>
      </c>
      <c r="J198" s="27" t="s">
        <v>56</v>
      </c>
      <c r="K198" t="s">
        <v>2932</v>
      </c>
      <c r="L198" s="26"/>
      <c r="M198" s="5">
        <v>714571</v>
      </c>
      <c r="N198" s="5"/>
      <c r="O198" s="5"/>
      <c r="P198" s="5"/>
      <c r="Q198" s="5"/>
      <c r="R198" s="5">
        <v>714571</v>
      </c>
      <c r="Z198" s="4" t="s">
        <v>3265</v>
      </c>
      <c r="AA198" s="5">
        <v>198761</v>
      </c>
      <c r="AB198" s="5"/>
      <c r="AC198" s="5"/>
      <c r="AD198" s="5"/>
      <c r="AE198" s="5"/>
      <c r="AF198" s="5"/>
      <c r="AG198" s="5">
        <v>198761</v>
      </c>
    </row>
    <row r="199" spans="9:33" x14ac:dyDescent="0.25">
      <c r="I199" s="27" t="s">
        <v>902</v>
      </c>
      <c r="J199" s="27" t="s">
        <v>56</v>
      </c>
      <c r="K199" t="s">
        <v>3050</v>
      </c>
      <c r="L199" s="26"/>
      <c r="M199" s="5">
        <v>890463</v>
      </c>
      <c r="N199" s="5"/>
      <c r="O199" s="5"/>
      <c r="P199" s="5"/>
      <c r="Q199" s="5"/>
      <c r="R199" s="5">
        <v>890463</v>
      </c>
      <c r="Z199" s="4" t="s">
        <v>6684</v>
      </c>
      <c r="AA199" s="5"/>
      <c r="AB199" s="5"/>
      <c r="AC199" s="5"/>
      <c r="AD199" s="5"/>
      <c r="AE199" s="5">
        <v>5155446</v>
      </c>
      <c r="AF199" s="5"/>
      <c r="AG199" s="5">
        <v>5155446</v>
      </c>
    </row>
    <row r="200" spans="9:33" x14ac:dyDescent="0.25">
      <c r="I200" s="27" t="s">
        <v>902</v>
      </c>
      <c r="J200" s="27" t="s">
        <v>56</v>
      </c>
      <c r="K200" t="s">
        <v>4752</v>
      </c>
      <c r="L200" s="26"/>
      <c r="M200" s="5">
        <v>1231524</v>
      </c>
      <c r="N200" s="5"/>
      <c r="O200" s="5"/>
      <c r="P200" s="5"/>
      <c r="Q200" s="5"/>
      <c r="R200" s="5">
        <v>1231524</v>
      </c>
      <c r="Z200" s="4" t="s">
        <v>3107</v>
      </c>
      <c r="AA200" s="5">
        <v>590524</v>
      </c>
      <c r="AB200" s="5"/>
      <c r="AC200" s="5"/>
      <c r="AD200" s="5"/>
      <c r="AE200" s="5"/>
      <c r="AF200" s="5"/>
      <c r="AG200" s="5">
        <v>590524</v>
      </c>
    </row>
    <row r="201" spans="9:33" x14ac:dyDescent="0.25">
      <c r="I201" s="27" t="s">
        <v>902</v>
      </c>
      <c r="J201" s="27" t="s">
        <v>56</v>
      </c>
      <c r="K201" t="s">
        <v>3385</v>
      </c>
      <c r="L201" s="26">
        <v>1013944</v>
      </c>
      <c r="M201" s="5"/>
      <c r="N201" s="5"/>
      <c r="O201" s="5"/>
      <c r="P201" s="5"/>
      <c r="Q201" s="5"/>
      <c r="R201" s="5">
        <v>1013944</v>
      </c>
      <c r="Z201" s="4" t="s">
        <v>2932</v>
      </c>
      <c r="AA201" s="5"/>
      <c r="AB201" s="5">
        <v>714571</v>
      </c>
      <c r="AC201" s="5"/>
      <c r="AD201" s="5"/>
      <c r="AE201" s="5"/>
      <c r="AF201" s="5"/>
      <c r="AG201" s="5">
        <v>714571</v>
      </c>
    </row>
    <row r="202" spans="9:33" x14ac:dyDescent="0.25">
      <c r="I202" s="27" t="s">
        <v>902</v>
      </c>
      <c r="J202" s="27" t="s">
        <v>56</v>
      </c>
      <c r="K202" t="s">
        <v>4753</v>
      </c>
      <c r="L202" s="26"/>
      <c r="M202" s="5">
        <v>884912</v>
      </c>
      <c r="N202" s="5"/>
      <c r="O202" s="5"/>
      <c r="P202" s="5"/>
      <c r="Q202" s="5"/>
      <c r="R202" s="5">
        <v>884912</v>
      </c>
      <c r="Z202" s="4" t="s">
        <v>3050</v>
      </c>
      <c r="AA202" s="5">
        <v>890463</v>
      </c>
      <c r="AB202" s="5"/>
      <c r="AC202" s="5"/>
      <c r="AD202" s="5"/>
      <c r="AE202" s="5"/>
      <c r="AF202" s="5"/>
      <c r="AG202" s="5">
        <v>890463</v>
      </c>
    </row>
    <row r="203" spans="9:33" x14ac:dyDescent="0.25">
      <c r="I203" s="27" t="s">
        <v>902</v>
      </c>
      <c r="J203" s="27" t="s">
        <v>56</v>
      </c>
      <c r="K203" t="s">
        <v>4754</v>
      </c>
      <c r="L203" s="26"/>
      <c r="M203" s="5">
        <v>822186</v>
      </c>
      <c r="N203" s="5"/>
      <c r="O203" s="5"/>
      <c r="P203" s="5"/>
      <c r="Q203" s="5"/>
      <c r="R203" s="5">
        <v>822186</v>
      </c>
      <c r="Z203" s="4" t="s">
        <v>4752</v>
      </c>
      <c r="AA203" s="5"/>
      <c r="AB203" s="5">
        <v>1231524</v>
      </c>
      <c r="AC203" s="5"/>
      <c r="AD203" s="5"/>
      <c r="AE203" s="5"/>
      <c r="AF203" s="5"/>
      <c r="AG203" s="5">
        <v>1231524</v>
      </c>
    </row>
    <row r="204" spans="9:33" x14ac:dyDescent="0.25">
      <c r="I204" s="27" t="s">
        <v>902</v>
      </c>
      <c r="J204" s="27" t="s">
        <v>56</v>
      </c>
      <c r="K204" t="s">
        <v>4755</v>
      </c>
      <c r="L204" s="26"/>
      <c r="M204" s="5">
        <v>822186</v>
      </c>
      <c r="N204" s="5"/>
      <c r="O204" s="5"/>
      <c r="P204" s="5"/>
      <c r="Q204" s="5"/>
      <c r="R204" s="5">
        <v>822186</v>
      </c>
      <c r="Z204" s="4" t="s">
        <v>3385</v>
      </c>
      <c r="AA204" s="5">
        <v>1013944</v>
      </c>
      <c r="AB204" s="5"/>
      <c r="AC204" s="5"/>
      <c r="AD204" s="5"/>
      <c r="AE204" s="5"/>
      <c r="AF204" s="5"/>
      <c r="AG204" s="5">
        <v>1013944</v>
      </c>
    </row>
    <row r="205" spans="9:33" x14ac:dyDescent="0.25">
      <c r="I205" s="27" t="s">
        <v>902</v>
      </c>
      <c r="J205" s="27" t="s">
        <v>56</v>
      </c>
      <c r="K205" t="s">
        <v>4756</v>
      </c>
      <c r="L205" s="26"/>
      <c r="M205" s="5">
        <v>1012178</v>
      </c>
      <c r="N205" s="5"/>
      <c r="O205" s="5"/>
      <c r="P205" s="5"/>
      <c r="Q205" s="5"/>
      <c r="R205" s="5">
        <v>1012178</v>
      </c>
      <c r="Z205" s="4" t="s">
        <v>4753</v>
      </c>
      <c r="AA205" s="5"/>
      <c r="AB205" s="5">
        <v>884912</v>
      </c>
      <c r="AC205" s="5"/>
      <c r="AD205" s="5"/>
      <c r="AE205" s="5"/>
      <c r="AF205" s="5"/>
      <c r="AG205" s="5">
        <v>884912</v>
      </c>
    </row>
    <row r="206" spans="9:33" x14ac:dyDescent="0.25">
      <c r="I206" s="27" t="s">
        <v>902</v>
      </c>
      <c r="J206" s="27" t="s">
        <v>56</v>
      </c>
      <c r="K206" t="s">
        <v>4757</v>
      </c>
      <c r="L206" s="26"/>
      <c r="M206" s="5">
        <v>655658</v>
      </c>
      <c r="N206" s="5"/>
      <c r="O206" s="5"/>
      <c r="P206" s="5"/>
      <c r="Q206" s="5"/>
      <c r="R206" s="5">
        <v>655658</v>
      </c>
      <c r="Z206" s="4" t="s">
        <v>4754</v>
      </c>
      <c r="AA206" s="5"/>
      <c r="AB206" s="5">
        <v>822186</v>
      </c>
      <c r="AC206" s="5"/>
      <c r="AD206" s="5"/>
      <c r="AE206" s="5"/>
      <c r="AF206" s="5"/>
      <c r="AG206" s="5">
        <v>822186</v>
      </c>
    </row>
    <row r="207" spans="9:33" x14ac:dyDescent="0.25">
      <c r="I207" s="27" t="s">
        <v>902</v>
      </c>
      <c r="J207" s="27" t="s">
        <v>56</v>
      </c>
      <c r="K207" t="s">
        <v>3110</v>
      </c>
      <c r="L207" s="26">
        <v>2371162</v>
      </c>
      <c r="M207" s="5"/>
      <c r="N207" s="5"/>
      <c r="O207" s="5"/>
      <c r="P207" s="5"/>
      <c r="Q207" s="5"/>
      <c r="R207" s="5">
        <v>2371162</v>
      </c>
      <c r="Z207" s="4" t="s">
        <v>4755</v>
      </c>
      <c r="AA207" s="5"/>
      <c r="AB207" s="5">
        <v>822186</v>
      </c>
      <c r="AC207" s="5"/>
      <c r="AD207" s="5"/>
      <c r="AE207" s="5"/>
      <c r="AF207" s="5"/>
      <c r="AG207" s="5">
        <v>822186</v>
      </c>
    </row>
    <row r="208" spans="9:33" x14ac:dyDescent="0.25">
      <c r="I208" s="27" t="s">
        <v>902</v>
      </c>
      <c r="J208" s="27" t="s">
        <v>56</v>
      </c>
      <c r="K208" t="s">
        <v>6685</v>
      </c>
      <c r="L208" s="26"/>
      <c r="M208" s="5"/>
      <c r="N208" s="5"/>
      <c r="O208" s="5"/>
      <c r="P208" s="5"/>
      <c r="Q208" s="5">
        <v>4244229</v>
      </c>
      <c r="R208" s="5">
        <v>4244229</v>
      </c>
      <c r="Z208" s="4" t="s">
        <v>4756</v>
      </c>
      <c r="AA208" s="5"/>
      <c r="AB208" s="5">
        <v>1012178</v>
      </c>
      <c r="AC208" s="5"/>
      <c r="AD208" s="5"/>
      <c r="AE208" s="5"/>
      <c r="AF208" s="5"/>
      <c r="AG208" s="5">
        <v>1012178</v>
      </c>
    </row>
    <row r="209" spans="9:33" x14ac:dyDescent="0.25">
      <c r="I209" s="27" t="s">
        <v>902</v>
      </c>
      <c r="J209" s="27" t="s">
        <v>56</v>
      </c>
      <c r="K209" t="s">
        <v>3168</v>
      </c>
      <c r="L209" s="26">
        <v>538678</v>
      </c>
      <c r="M209" s="5"/>
      <c r="N209" s="5"/>
      <c r="O209" s="5"/>
      <c r="P209" s="5"/>
      <c r="Q209" s="5"/>
      <c r="R209" s="5">
        <v>538678</v>
      </c>
      <c r="Z209" s="4" t="s">
        <v>4757</v>
      </c>
      <c r="AA209" s="5"/>
      <c r="AB209" s="5">
        <v>655362</v>
      </c>
      <c r="AC209" s="5"/>
      <c r="AD209" s="5"/>
      <c r="AE209" s="5"/>
      <c r="AF209" s="5"/>
      <c r="AG209" s="5">
        <v>655362</v>
      </c>
    </row>
    <row r="210" spans="9:33" x14ac:dyDescent="0.25">
      <c r="I210" s="27" t="s">
        <v>902</v>
      </c>
      <c r="J210" s="27" t="s">
        <v>56</v>
      </c>
      <c r="K210" t="s">
        <v>4758</v>
      </c>
      <c r="L210" s="26"/>
      <c r="M210" s="5">
        <v>1809099</v>
      </c>
      <c r="N210" s="5"/>
      <c r="O210" s="5"/>
      <c r="P210" s="5"/>
      <c r="Q210" s="5"/>
      <c r="R210" s="5">
        <v>1809099</v>
      </c>
      <c r="Z210" s="4" t="s">
        <v>3110</v>
      </c>
      <c r="AA210" s="5">
        <v>2371162</v>
      </c>
      <c r="AB210" s="5"/>
      <c r="AC210" s="5"/>
      <c r="AD210" s="5"/>
      <c r="AE210" s="5"/>
      <c r="AF210" s="5"/>
      <c r="AG210" s="5">
        <v>2371162</v>
      </c>
    </row>
    <row r="211" spans="9:33" x14ac:dyDescent="0.25">
      <c r="I211" s="27" t="s">
        <v>902</v>
      </c>
      <c r="J211" s="27" t="s">
        <v>56</v>
      </c>
      <c r="K211" t="s">
        <v>3422</v>
      </c>
      <c r="L211" s="26">
        <v>298219</v>
      </c>
      <c r="M211" s="5"/>
      <c r="N211" s="5"/>
      <c r="O211" s="5"/>
      <c r="P211" s="5"/>
      <c r="Q211" s="5"/>
      <c r="R211" s="5">
        <v>298219</v>
      </c>
      <c r="Z211" s="4" t="s">
        <v>6685</v>
      </c>
      <c r="AA211" s="5"/>
      <c r="AB211" s="5"/>
      <c r="AC211" s="5"/>
      <c r="AD211" s="5">
        <v>4244229</v>
      </c>
      <c r="AE211" s="5"/>
      <c r="AF211" s="5"/>
      <c r="AG211" s="5">
        <v>4244229</v>
      </c>
    </row>
    <row r="212" spans="9:33" x14ac:dyDescent="0.25">
      <c r="I212" s="27" t="s">
        <v>902</v>
      </c>
      <c r="J212" s="27" t="s">
        <v>56</v>
      </c>
      <c r="K212" t="s">
        <v>3356</v>
      </c>
      <c r="L212" s="26">
        <v>595229</v>
      </c>
      <c r="M212" s="5"/>
      <c r="N212" s="5"/>
      <c r="O212" s="5"/>
      <c r="P212" s="5"/>
      <c r="Q212" s="5"/>
      <c r="R212" s="5">
        <v>595229</v>
      </c>
      <c r="Z212" s="4" t="s">
        <v>3168</v>
      </c>
      <c r="AA212" s="5">
        <v>538678</v>
      </c>
      <c r="AB212" s="5"/>
      <c r="AC212" s="5"/>
      <c r="AD212" s="5"/>
      <c r="AE212" s="5"/>
      <c r="AF212" s="5"/>
      <c r="AG212" s="5">
        <v>538678</v>
      </c>
    </row>
    <row r="213" spans="9:33" x14ac:dyDescent="0.25">
      <c r="I213" s="27" t="s">
        <v>902</v>
      </c>
      <c r="J213" s="27" t="s">
        <v>56</v>
      </c>
      <c r="K213" t="s">
        <v>6562</v>
      </c>
      <c r="L213" s="26"/>
      <c r="M213" s="5"/>
      <c r="N213" s="5"/>
      <c r="O213" s="5">
        <v>870280</v>
      </c>
      <c r="P213" s="5"/>
      <c r="Q213" s="5"/>
      <c r="R213" s="5">
        <v>870280</v>
      </c>
      <c r="Z213" s="4" t="s">
        <v>4758</v>
      </c>
      <c r="AA213" s="5"/>
      <c r="AB213" s="5">
        <v>1809099</v>
      </c>
      <c r="AC213" s="5"/>
      <c r="AD213" s="5"/>
      <c r="AE213" s="5"/>
      <c r="AF213" s="5"/>
      <c r="AG213" s="5">
        <v>1809099</v>
      </c>
    </row>
    <row r="214" spans="9:33" x14ac:dyDescent="0.25">
      <c r="I214" s="27" t="s">
        <v>902</v>
      </c>
      <c r="J214" s="27" t="s">
        <v>56</v>
      </c>
      <c r="K214" t="s">
        <v>3313</v>
      </c>
      <c r="L214" s="26">
        <v>395882</v>
      </c>
      <c r="M214" s="5"/>
      <c r="N214" s="5"/>
      <c r="O214" s="5"/>
      <c r="P214" s="5"/>
      <c r="Q214" s="5"/>
      <c r="R214" s="5">
        <v>395882</v>
      </c>
      <c r="Z214" s="4" t="s">
        <v>3422</v>
      </c>
      <c r="AA214" s="5">
        <v>298219</v>
      </c>
      <c r="AB214" s="5"/>
      <c r="AC214" s="5"/>
      <c r="AD214" s="5"/>
      <c r="AE214" s="5"/>
      <c r="AF214" s="5"/>
      <c r="AG214" s="5">
        <v>298219</v>
      </c>
    </row>
    <row r="215" spans="9:33" x14ac:dyDescent="0.25">
      <c r="I215" s="27" t="s">
        <v>902</v>
      </c>
      <c r="J215" s="27" t="s">
        <v>56</v>
      </c>
      <c r="K215" t="s">
        <v>6563</v>
      </c>
      <c r="L215" s="26"/>
      <c r="M215" s="5"/>
      <c r="N215" s="5"/>
      <c r="O215" s="5">
        <v>4014854</v>
      </c>
      <c r="P215" s="5"/>
      <c r="Q215" s="5"/>
      <c r="R215" s="5">
        <v>4014854</v>
      </c>
      <c r="Z215" s="4" t="s">
        <v>3356</v>
      </c>
      <c r="AA215" s="5">
        <v>596438</v>
      </c>
      <c r="AB215" s="5"/>
      <c r="AC215" s="5"/>
      <c r="AD215" s="5"/>
      <c r="AE215" s="5"/>
      <c r="AF215" s="5"/>
      <c r="AG215" s="5">
        <v>596438</v>
      </c>
    </row>
    <row r="216" spans="9:33" x14ac:dyDescent="0.25">
      <c r="I216" s="27" t="s">
        <v>902</v>
      </c>
      <c r="J216" s="27" t="s">
        <v>56</v>
      </c>
      <c r="K216" t="s">
        <v>3066</v>
      </c>
      <c r="L216" s="26">
        <v>397317</v>
      </c>
      <c r="M216" s="5"/>
      <c r="N216" s="5"/>
      <c r="O216" s="5"/>
      <c r="P216" s="5"/>
      <c r="Q216" s="5"/>
      <c r="R216" s="5">
        <v>397317</v>
      </c>
      <c r="Z216" s="4" t="s">
        <v>6562</v>
      </c>
      <c r="AA216" s="5"/>
      <c r="AB216" s="5"/>
      <c r="AC216" s="5"/>
      <c r="AD216" s="5">
        <v>870280</v>
      </c>
      <c r="AE216" s="5"/>
      <c r="AF216" s="5"/>
      <c r="AG216" s="5">
        <v>870280</v>
      </c>
    </row>
    <row r="217" spans="9:33" x14ac:dyDescent="0.25">
      <c r="I217" s="27" t="s">
        <v>902</v>
      </c>
      <c r="J217" s="27" t="s">
        <v>56</v>
      </c>
      <c r="K217" t="s">
        <v>3118</v>
      </c>
      <c r="L217" s="26">
        <v>838339</v>
      </c>
      <c r="M217" s="5"/>
      <c r="N217" s="5"/>
      <c r="O217" s="5"/>
      <c r="P217" s="5"/>
      <c r="Q217" s="5"/>
      <c r="R217" s="5">
        <v>838339</v>
      </c>
      <c r="Z217" s="4" t="s">
        <v>3313</v>
      </c>
      <c r="AA217" s="5">
        <v>395882</v>
      </c>
      <c r="AB217" s="5"/>
      <c r="AC217" s="5"/>
      <c r="AD217" s="5"/>
      <c r="AE217" s="5"/>
      <c r="AF217" s="5"/>
      <c r="AG217" s="5">
        <v>395882</v>
      </c>
    </row>
    <row r="218" spans="9:33" x14ac:dyDescent="0.25">
      <c r="I218" s="27" t="s">
        <v>902</v>
      </c>
      <c r="J218" s="27" t="s">
        <v>56</v>
      </c>
      <c r="K218" t="s">
        <v>2929</v>
      </c>
      <c r="L218" s="26"/>
      <c r="M218" s="5">
        <v>3885029</v>
      </c>
      <c r="N218" s="5"/>
      <c r="O218" s="5"/>
      <c r="P218" s="5"/>
      <c r="Q218" s="5"/>
      <c r="R218" s="5">
        <v>3885029</v>
      </c>
      <c r="Z218" s="4" t="s">
        <v>6563</v>
      </c>
      <c r="AA218" s="5"/>
      <c r="AB218" s="5"/>
      <c r="AC218" s="5"/>
      <c r="AD218" s="5">
        <v>4014854</v>
      </c>
      <c r="AE218" s="5"/>
      <c r="AF218" s="5"/>
      <c r="AG218" s="5">
        <v>4014854</v>
      </c>
    </row>
    <row r="219" spans="9:33" x14ac:dyDescent="0.25">
      <c r="I219" s="27" t="s">
        <v>902</v>
      </c>
      <c r="J219" s="27" t="s">
        <v>56</v>
      </c>
      <c r="K219" t="s">
        <v>3273</v>
      </c>
      <c r="L219" s="26">
        <v>198813</v>
      </c>
      <c r="M219" s="5"/>
      <c r="N219" s="5"/>
      <c r="O219" s="5"/>
      <c r="P219" s="5"/>
      <c r="Q219" s="5"/>
      <c r="R219" s="5">
        <v>198813</v>
      </c>
      <c r="Z219" s="4" t="s">
        <v>3066</v>
      </c>
      <c r="AA219" s="5">
        <v>397317</v>
      </c>
      <c r="AB219" s="5"/>
      <c r="AC219" s="5"/>
      <c r="AD219" s="5"/>
      <c r="AE219" s="5"/>
      <c r="AF219" s="5"/>
      <c r="AG219" s="5">
        <v>397317</v>
      </c>
    </row>
    <row r="220" spans="9:33" x14ac:dyDescent="0.25">
      <c r="I220" s="27" t="s">
        <v>902</v>
      </c>
      <c r="J220" s="27" t="s">
        <v>56</v>
      </c>
      <c r="K220" t="s">
        <v>3416</v>
      </c>
      <c r="L220" s="26">
        <v>397625</v>
      </c>
      <c r="M220" s="5"/>
      <c r="N220" s="5"/>
      <c r="O220" s="5"/>
      <c r="P220" s="5"/>
      <c r="Q220" s="5"/>
      <c r="R220" s="5">
        <v>397625</v>
      </c>
      <c r="Z220" s="4" t="s">
        <v>3118</v>
      </c>
      <c r="AA220" s="5">
        <v>838339</v>
      </c>
      <c r="AB220" s="5"/>
      <c r="AC220" s="5"/>
      <c r="AD220" s="5"/>
      <c r="AE220" s="5"/>
      <c r="AF220" s="5"/>
      <c r="AG220" s="5">
        <v>838339</v>
      </c>
    </row>
    <row r="221" spans="9:33" x14ac:dyDescent="0.25">
      <c r="I221" s="27" t="s">
        <v>902</v>
      </c>
      <c r="J221" s="27" t="s">
        <v>56</v>
      </c>
      <c r="K221" t="s">
        <v>2936</v>
      </c>
      <c r="L221" s="26"/>
      <c r="M221" s="5">
        <v>793967</v>
      </c>
      <c r="N221" s="5"/>
      <c r="O221" s="5"/>
      <c r="P221" s="5"/>
      <c r="Q221" s="5"/>
      <c r="R221" s="5">
        <v>793967</v>
      </c>
      <c r="Z221" s="4" t="s">
        <v>2929</v>
      </c>
      <c r="AA221" s="5"/>
      <c r="AB221" s="5">
        <v>3885280</v>
      </c>
      <c r="AC221" s="5"/>
      <c r="AD221" s="5"/>
      <c r="AE221" s="5"/>
      <c r="AF221" s="5"/>
      <c r="AG221" s="5">
        <v>3885280</v>
      </c>
    </row>
    <row r="222" spans="9:33" x14ac:dyDescent="0.25">
      <c r="I222" s="27" t="s">
        <v>902</v>
      </c>
      <c r="J222" s="27" t="s">
        <v>56</v>
      </c>
      <c r="K222" t="s">
        <v>4759</v>
      </c>
      <c r="L222" s="26"/>
      <c r="M222" s="5">
        <v>1781696</v>
      </c>
      <c r="N222" s="5"/>
      <c r="O222" s="5"/>
      <c r="P222" s="5"/>
      <c r="Q222" s="5"/>
      <c r="R222" s="5">
        <v>1781696</v>
      </c>
      <c r="Z222" s="4" t="s">
        <v>3273</v>
      </c>
      <c r="AA222" s="5">
        <v>198813</v>
      </c>
      <c r="AB222" s="5"/>
      <c r="AC222" s="5"/>
      <c r="AD222" s="5"/>
      <c r="AE222" s="5"/>
      <c r="AF222" s="5"/>
      <c r="AG222" s="5">
        <v>198813</v>
      </c>
    </row>
    <row r="223" spans="9:33" x14ac:dyDescent="0.25">
      <c r="I223" s="27" t="s">
        <v>902</v>
      </c>
      <c r="J223" s="27" t="s">
        <v>56</v>
      </c>
      <c r="K223" t="s">
        <v>3154</v>
      </c>
      <c r="L223" s="26">
        <v>356396</v>
      </c>
      <c r="M223" s="5"/>
      <c r="N223" s="5"/>
      <c r="O223" s="5"/>
      <c r="P223" s="5"/>
      <c r="Q223" s="5"/>
      <c r="R223" s="5">
        <v>356396</v>
      </c>
      <c r="Z223" s="4" t="s">
        <v>3416</v>
      </c>
      <c r="AA223" s="5">
        <v>397625</v>
      </c>
      <c r="AB223" s="5"/>
      <c r="AC223" s="5"/>
      <c r="AD223" s="5"/>
      <c r="AE223" s="5"/>
      <c r="AF223" s="5"/>
      <c r="AG223" s="5">
        <v>397625</v>
      </c>
    </row>
    <row r="224" spans="9:33" x14ac:dyDescent="0.25">
      <c r="I224" s="27" t="s">
        <v>902</v>
      </c>
      <c r="J224" s="27" t="s">
        <v>56</v>
      </c>
      <c r="K224" t="s">
        <v>3153</v>
      </c>
      <c r="L224" s="26">
        <v>527260</v>
      </c>
      <c r="M224" s="5"/>
      <c r="N224" s="5"/>
      <c r="O224" s="5"/>
      <c r="P224" s="5"/>
      <c r="Q224" s="5"/>
      <c r="R224" s="5">
        <v>527260</v>
      </c>
      <c r="Z224" s="4" t="s">
        <v>2936</v>
      </c>
      <c r="AA224" s="5"/>
      <c r="AB224" s="5">
        <v>793967</v>
      </c>
      <c r="AC224" s="5"/>
      <c r="AD224" s="5"/>
      <c r="AE224" s="5"/>
      <c r="AF224" s="5"/>
      <c r="AG224" s="5">
        <v>793967</v>
      </c>
    </row>
    <row r="225" spans="9:33" x14ac:dyDescent="0.25">
      <c r="I225" s="27" t="s">
        <v>902</v>
      </c>
      <c r="J225" s="27" t="s">
        <v>56</v>
      </c>
      <c r="K225" t="s">
        <v>3152</v>
      </c>
      <c r="L225" s="26">
        <v>285037</v>
      </c>
      <c r="M225" s="5"/>
      <c r="N225" s="5"/>
      <c r="O225" s="5"/>
      <c r="P225" s="5"/>
      <c r="Q225" s="5"/>
      <c r="R225" s="5">
        <v>285037</v>
      </c>
      <c r="Z225" s="4" t="s">
        <v>4759</v>
      </c>
      <c r="AA225" s="5"/>
      <c r="AB225" s="5">
        <v>1781696</v>
      </c>
      <c r="AC225" s="5"/>
      <c r="AD225" s="5"/>
      <c r="AE225" s="5"/>
      <c r="AF225" s="5"/>
      <c r="AG225" s="5">
        <v>1781696</v>
      </c>
    </row>
    <row r="226" spans="9:33" x14ac:dyDescent="0.25">
      <c r="I226" s="27" t="s">
        <v>902</v>
      </c>
      <c r="J226" s="27" t="s">
        <v>56</v>
      </c>
      <c r="K226" t="s">
        <v>10148</v>
      </c>
      <c r="L226" s="26"/>
      <c r="M226" s="5"/>
      <c r="N226" s="5"/>
      <c r="O226" s="5"/>
      <c r="P226" s="5">
        <v>1457725</v>
      </c>
      <c r="Q226" s="5"/>
      <c r="R226" s="5">
        <v>1457725</v>
      </c>
      <c r="Z226" s="4" t="s">
        <v>3154</v>
      </c>
      <c r="AA226" s="5">
        <v>356396</v>
      </c>
      <c r="AB226" s="5"/>
      <c r="AC226" s="5"/>
      <c r="AD226" s="5"/>
      <c r="AE226" s="5"/>
      <c r="AF226" s="5"/>
      <c r="AG226" s="5">
        <v>356396</v>
      </c>
    </row>
    <row r="227" spans="9:33" x14ac:dyDescent="0.25">
      <c r="I227" s="27" t="s">
        <v>902</v>
      </c>
      <c r="J227" s="27" t="s">
        <v>56</v>
      </c>
      <c r="K227" t="s">
        <v>12113</v>
      </c>
      <c r="L227" s="26"/>
      <c r="M227" s="5"/>
      <c r="N227" s="5"/>
      <c r="O227" s="5"/>
      <c r="P227" s="5"/>
      <c r="Q227" s="5">
        <v>1123131</v>
      </c>
      <c r="R227" s="5">
        <v>1123131</v>
      </c>
      <c r="Z227" s="4" t="s">
        <v>3153</v>
      </c>
      <c r="AA227" s="5">
        <v>527260</v>
      </c>
      <c r="AB227" s="5"/>
      <c r="AC227" s="5"/>
      <c r="AD227" s="5"/>
      <c r="AE227" s="5"/>
      <c r="AF227" s="5"/>
      <c r="AG227" s="5">
        <v>527260</v>
      </c>
    </row>
    <row r="228" spans="9:33" x14ac:dyDescent="0.25">
      <c r="I228" s="27" t="s">
        <v>902</v>
      </c>
      <c r="J228" s="27" t="s">
        <v>56</v>
      </c>
      <c r="K228" t="s">
        <v>6564</v>
      </c>
      <c r="L228" s="26"/>
      <c r="M228" s="5"/>
      <c r="N228" s="5">
        <v>908391</v>
      </c>
      <c r="O228" s="5"/>
      <c r="P228" s="5"/>
      <c r="Q228" s="5"/>
      <c r="R228" s="5">
        <v>908391</v>
      </c>
      <c r="Z228" s="4" t="s">
        <v>3152</v>
      </c>
      <c r="AA228" s="5">
        <v>285037</v>
      </c>
      <c r="AB228" s="5"/>
      <c r="AC228" s="5"/>
      <c r="AD228" s="5"/>
      <c r="AE228" s="5"/>
      <c r="AF228" s="5"/>
      <c r="AG228" s="5">
        <v>285037</v>
      </c>
    </row>
    <row r="229" spans="9:33" x14ac:dyDescent="0.25">
      <c r="I229" s="27" t="s">
        <v>902</v>
      </c>
      <c r="J229" s="27" t="s">
        <v>56</v>
      </c>
      <c r="K229" t="s">
        <v>3300</v>
      </c>
      <c r="L229" s="26">
        <v>1904180</v>
      </c>
      <c r="M229" s="5"/>
      <c r="N229" s="5"/>
      <c r="O229" s="5"/>
      <c r="P229" s="5"/>
      <c r="Q229" s="5"/>
      <c r="R229" s="5">
        <v>1904180</v>
      </c>
      <c r="Z229" s="4" t="s">
        <v>10148</v>
      </c>
      <c r="AA229" s="5"/>
      <c r="AB229" s="5"/>
      <c r="AC229" s="5"/>
      <c r="AD229" s="5"/>
      <c r="AE229" s="5">
        <v>1431911</v>
      </c>
      <c r="AF229" s="5"/>
      <c r="AG229" s="5">
        <v>1431911</v>
      </c>
    </row>
    <row r="230" spans="9:33" x14ac:dyDescent="0.25">
      <c r="I230" s="27" t="s">
        <v>902</v>
      </c>
      <c r="J230" s="27" t="s">
        <v>56</v>
      </c>
      <c r="K230" t="s">
        <v>4760</v>
      </c>
      <c r="L230" s="26"/>
      <c r="M230" s="5">
        <v>4191334</v>
      </c>
      <c r="N230" s="5"/>
      <c r="O230" s="5"/>
      <c r="P230" s="5"/>
      <c r="Q230" s="5"/>
      <c r="R230" s="5">
        <v>4191334</v>
      </c>
      <c r="Z230" s="4" t="s">
        <v>12113</v>
      </c>
      <c r="AA230" s="5"/>
      <c r="AB230" s="5"/>
      <c r="AC230" s="5"/>
      <c r="AD230" s="5"/>
      <c r="AE230" s="5"/>
      <c r="AF230" s="5">
        <v>1123131</v>
      </c>
      <c r="AG230" s="5">
        <v>1123131</v>
      </c>
    </row>
    <row r="231" spans="9:33" x14ac:dyDescent="0.25">
      <c r="I231" s="27" t="s">
        <v>902</v>
      </c>
      <c r="J231" s="27" t="s">
        <v>56</v>
      </c>
      <c r="K231" t="s">
        <v>3316</v>
      </c>
      <c r="L231" s="26">
        <v>198755</v>
      </c>
      <c r="M231" s="5"/>
      <c r="N231" s="5"/>
      <c r="O231" s="5"/>
      <c r="P231" s="5"/>
      <c r="Q231" s="5"/>
      <c r="R231" s="5">
        <v>198755</v>
      </c>
      <c r="Z231" s="4" t="s">
        <v>6564</v>
      </c>
      <c r="AA231" s="5"/>
      <c r="AB231" s="5"/>
      <c r="AC231" s="5">
        <v>908391</v>
      </c>
      <c r="AD231" s="5"/>
      <c r="AE231" s="5"/>
      <c r="AF231" s="5"/>
      <c r="AG231" s="5">
        <v>908391</v>
      </c>
    </row>
    <row r="232" spans="9:33" x14ac:dyDescent="0.25">
      <c r="I232" s="27" t="s">
        <v>902</v>
      </c>
      <c r="J232" s="27" t="s">
        <v>56</v>
      </c>
      <c r="K232" t="s">
        <v>6565</v>
      </c>
      <c r="L232" s="26"/>
      <c r="M232" s="5"/>
      <c r="N232" s="5">
        <v>868549</v>
      </c>
      <c r="O232" s="5"/>
      <c r="P232" s="5"/>
      <c r="Q232" s="5"/>
      <c r="R232" s="5">
        <v>868549</v>
      </c>
      <c r="Z232" s="4" t="s">
        <v>3300</v>
      </c>
      <c r="AA232" s="5">
        <v>1904180</v>
      </c>
      <c r="AB232" s="5"/>
      <c r="AC232" s="5"/>
      <c r="AD232" s="5"/>
      <c r="AE232" s="5"/>
      <c r="AF232" s="5"/>
      <c r="AG232" s="5">
        <v>1904180</v>
      </c>
    </row>
    <row r="233" spans="9:33" x14ac:dyDescent="0.25">
      <c r="I233" s="27" t="s">
        <v>902</v>
      </c>
      <c r="J233" s="27" t="s">
        <v>56</v>
      </c>
      <c r="K233" t="s">
        <v>6566</v>
      </c>
      <c r="L233" s="26"/>
      <c r="M233" s="5"/>
      <c r="N233" s="5">
        <v>2163580</v>
      </c>
      <c r="O233" s="5">
        <v>1302251</v>
      </c>
      <c r="P233" s="5"/>
      <c r="Q233" s="5"/>
      <c r="R233" s="5">
        <v>3465831</v>
      </c>
      <c r="Z233" s="4" t="s">
        <v>4760</v>
      </c>
      <c r="AA233" s="5"/>
      <c r="AB233" s="5">
        <v>4191334</v>
      </c>
      <c r="AC233" s="5"/>
      <c r="AD233" s="5"/>
      <c r="AE233" s="5"/>
      <c r="AF233" s="5"/>
      <c r="AG233" s="5">
        <v>4191334</v>
      </c>
    </row>
    <row r="234" spans="9:33" x14ac:dyDescent="0.25">
      <c r="I234" s="27" t="s">
        <v>902</v>
      </c>
      <c r="J234" s="27" t="s">
        <v>56</v>
      </c>
      <c r="K234" t="s">
        <v>4796</v>
      </c>
      <c r="L234" s="26"/>
      <c r="M234" s="5"/>
      <c r="N234" s="5">
        <v>2579842</v>
      </c>
      <c r="O234" s="5"/>
      <c r="P234" s="5"/>
      <c r="Q234" s="5">
        <v>569738</v>
      </c>
      <c r="R234" s="5">
        <v>3149580</v>
      </c>
      <c r="Z234" s="4" t="s">
        <v>3316</v>
      </c>
      <c r="AA234" s="5">
        <v>198755</v>
      </c>
      <c r="AB234" s="5"/>
      <c r="AC234" s="5"/>
      <c r="AD234" s="5"/>
      <c r="AE234" s="5"/>
      <c r="AF234" s="5"/>
      <c r="AG234" s="5">
        <v>198755</v>
      </c>
    </row>
    <row r="235" spans="9:33" x14ac:dyDescent="0.25">
      <c r="I235" s="27" t="s">
        <v>902</v>
      </c>
      <c r="J235" s="27" t="s">
        <v>56</v>
      </c>
      <c r="K235" t="s">
        <v>10572</v>
      </c>
      <c r="L235" s="26"/>
      <c r="M235" s="5"/>
      <c r="N235" s="5"/>
      <c r="O235" s="5"/>
      <c r="P235" s="5">
        <v>3207970</v>
      </c>
      <c r="Q235" s="5"/>
      <c r="R235" s="5">
        <v>3207970</v>
      </c>
      <c r="Z235" s="4" t="s">
        <v>6565</v>
      </c>
      <c r="AA235" s="5"/>
      <c r="AB235" s="5"/>
      <c r="AC235" s="5">
        <v>868549</v>
      </c>
      <c r="AD235" s="5"/>
      <c r="AE235" s="5"/>
      <c r="AF235" s="5"/>
      <c r="AG235" s="5">
        <v>868549</v>
      </c>
    </row>
    <row r="236" spans="9:33" x14ac:dyDescent="0.25">
      <c r="I236" s="27" t="s">
        <v>902</v>
      </c>
      <c r="J236" s="27" t="s">
        <v>56</v>
      </c>
      <c r="K236" t="s">
        <v>3383</v>
      </c>
      <c r="L236" s="26">
        <v>993775</v>
      </c>
      <c r="M236" s="5"/>
      <c r="N236" s="5"/>
      <c r="O236" s="5"/>
      <c r="P236" s="5"/>
      <c r="Q236" s="5"/>
      <c r="R236" s="5">
        <v>993775</v>
      </c>
      <c r="Z236" s="4" t="s">
        <v>6566</v>
      </c>
      <c r="AA236" s="5"/>
      <c r="AB236" s="5"/>
      <c r="AC236" s="5">
        <v>2163580</v>
      </c>
      <c r="AD236" s="5"/>
      <c r="AE236" s="5"/>
      <c r="AF236" s="5"/>
      <c r="AG236" s="5">
        <v>2163580</v>
      </c>
    </row>
    <row r="237" spans="9:33" x14ac:dyDescent="0.25">
      <c r="I237" s="27" t="s">
        <v>902</v>
      </c>
      <c r="J237" s="27" t="s">
        <v>56</v>
      </c>
      <c r="K237" t="s">
        <v>4761</v>
      </c>
      <c r="L237" s="26"/>
      <c r="M237" s="5">
        <v>7147815</v>
      </c>
      <c r="N237" s="5"/>
      <c r="O237" s="5"/>
      <c r="P237" s="5"/>
      <c r="Q237" s="5"/>
      <c r="R237" s="5">
        <v>7147815</v>
      </c>
      <c r="Z237" s="4" t="s">
        <v>4796</v>
      </c>
      <c r="AA237" s="5"/>
      <c r="AB237" s="5">
        <v>2582044</v>
      </c>
      <c r="AC237" s="5"/>
      <c r="AD237" s="5"/>
      <c r="AE237" s="5"/>
      <c r="AF237" s="5"/>
      <c r="AG237" s="5">
        <v>2582044</v>
      </c>
    </row>
    <row r="238" spans="9:33" x14ac:dyDescent="0.25">
      <c r="I238" s="27" t="s">
        <v>902</v>
      </c>
      <c r="J238" s="27" t="s">
        <v>56</v>
      </c>
      <c r="K238" t="s">
        <v>4762</v>
      </c>
      <c r="L238" s="26"/>
      <c r="M238" s="5">
        <v>6018520</v>
      </c>
      <c r="N238" s="5"/>
      <c r="O238" s="5"/>
      <c r="P238" s="5"/>
      <c r="Q238" s="5"/>
      <c r="R238" s="5">
        <v>6018520</v>
      </c>
      <c r="Z238" s="4" t="s">
        <v>10572</v>
      </c>
      <c r="AA238" s="5"/>
      <c r="AB238" s="5"/>
      <c r="AC238" s="5"/>
      <c r="AD238" s="5"/>
      <c r="AE238" s="5">
        <v>3207970</v>
      </c>
      <c r="AF238" s="5"/>
      <c r="AG238" s="5">
        <v>3207970</v>
      </c>
    </row>
    <row r="239" spans="9:33" x14ac:dyDescent="0.25">
      <c r="I239" s="27" t="s">
        <v>902</v>
      </c>
      <c r="J239" s="27" t="s">
        <v>56</v>
      </c>
      <c r="K239" t="s">
        <v>6244</v>
      </c>
      <c r="L239" s="26"/>
      <c r="M239" s="5"/>
      <c r="N239" s="5">
        <v>6026834</v>
      </c>
      <c r="O239" s="5"/>
      <c r="P239" s="5"/>
      <c r="Q239" s="5"/>
      <c r="R239" s="5">
        <v>6026834</v>
      </c>
      <c r="Z239" s="4" t="s">
        <v>3383</v>
      </c>
      <c r="AA239" s="5">
        <v>993165</v>
      </c>
      <c r="AB239" s="5"/>
      <c r="AC239" s="5"/>
      <c r="AD239" s="5"/>
      <c r="AE239" s="5"/>
      <c r="AF239" s="5"/>
      <c r="AG239" s="5">
        <v>993165</v>
      </c>
    </row>
    <row r="240" spans="9:33" x14ac:dyDescent="0.25">
      <c r="I240" s="27" t="s">
        <v>902</v>
      </c>
      <c r="J240" s="27" t="s">
        <v>56</v>
      </c>
      <c r="K240" t="s">
        <v>4763</v>
      </c>
      <c r="L240" s="26"/>
      <c r="M240" s="5">
        <v>2755277</v>
      </c>
      <c r="N240" s="5"/>
      <c r="O240" s="5"/>
      <c r="P240" s="5"/>
      <c r="Q240" s="5"/>
      <c r="R240" s="5">
        <v>2755277</v>
      </c>
      <c r="Z240" s="4" t="s">
        <v>4761</v>
      </c>
      <c r="AA240" s="5"/>
      <c r="AB240" s="5">
        <v>7147815</v>
      </c>
      <c r="AC240" s="5"/>
      <c r="AD240" s="5"/>
      <c r="AE240" s="5"/>
      <c r="AF240" s="5"/>
      <c r="AG240" s="5">
        <v>7147815</v>
      </c>
    </row>
    <row r="241" spans="9:33" x14ac:dyDescent="0.25">
      <c r="I241" s="27" t="s">
        <v>902</v>
      </c>
      <c r="J241" s="27" t="s">
        <v>56</v>
      </c>
      <c r="K241" t="s">
        <v>3252</v>
      </c>
      <c r="L241" s="26">
        <v>593995</v>
      </c>
      <c r="M241" s="5"/>
      <c r="N241" s="5"/>
      <c r="O241" s="5"/>
      <c r="P241" s="5"/>
      <c r="Q241" s="5"/>
      <c r="R241" s="5">
        <v>593995</v>
      </c>
      <c r="Z241" s="4" t="s">
        <v>4762</v>
      </c>
      <c r="AA241" s="5"/>
      <c r="AB241" s="5">
        <v>6018520</v>
      </c>
      <c r="AC241" s="5"/>
      <c r="AD241" s="5"/>
      <c r="AE241" s="5"/>
      <c r="AF241" s="5"/>
      <c r="AG241" s="5">
        <v>6018520</v>
      </c>
    </row>
    <row r="242" spans="9:33" x14ac:dyDescent="0.25">
      <c r="I242" s="27" t="s">
        <v>902</v>
      </c>
      <c r="J242" s="27" t="s">
        <v>56</v>
      </c>
      <c r="K242" t="s">
        <v>6567</v>
      </c>
      <c r="L242" s="26"/>
      <c r="M242" s="5"/>
      <c r="N242" s="5">
        <v>1666497</v>
      </c>
      <c r="O242" s="5"/>
      <c r="P242" s="5"/>
      <c r="Q242" s="5"/>
      <c r="R242" s="5">
        <v>1666497</v>
      </c>
      <c r="Z242" s="4" t="s">
        <v>6244</v>
      </c>
      <c r="AA242" s="5"/>
      <c r="AB242" s="5">
        <v>6026834</v>
      </c>
      <c r="AC242" s="5"/>
      <c r="AD242" s="5"/>
      <c r="AE242" s="5"/>
      <c r="AF242" s="5"/>
      <c r="AG242" s="5">
        <v>6026834</v>
      </c>
    </row>
    <row r="243" spans="9:33" x14ac:dyDescent="0.25">
      <c r="I243" s="27" t="s">
        <v>902</v>
      </c>
      <c r="J243" s="27" t="s">
        <v>56</v>
      </c>
      <c r="K243" t="s">
        <v>2664</v>
      </c>
      <c r="L243" s="26"/>
      <c r="M243" s="5">
        <v>555994</v>
      </c>
      <c r="N243" s="5"/>
      <c r="O243" s="5"/>
      <c r="P243" s="5"/>
      <c r="Q243" s="5"/>
      <c r="R243" s="5">
        <v>555994</v>
      </c>
      <c r="Z243" s="4" t="s">
        <v>4763</v>
      </c>
      <c r="AA243" s="5"/>
      <c r="AB243" s="5">
        <v>2755277</v>
      </c>
      <c r="AC243" s="5"/>
      <c r="AD243" s="5"/>
      <c r="AE243" s="5"/>
      <c r="AF243" s="5"/>
      <c r="AG243" s="5">
        <v>2755277</v>
      </c>
    </row>
    <row r="244" spans="9:33" x14ac:dyDescent="0.25">
      <c r="I244" s="27" t="s">
        <v>902</v>
      </c>
      <c r="J244" s="27" t="s">
        <v>56</v>
      </c>
      <c r="K244" t="s">
        <v>4764</v>
      </c>
      <c r="L244" s="26"/>
      <c r="M244" s="5">
        <v>1212058</v>
      </c>
      <c r="N244" s="5"/>
      <c r="O244" s="5"/>
      <c r="P244" s="5"/>
      <c r="Q244" s="5"/>
      <c r="R244" s="5">
        <v>1212058</v>
      </c>
      <c r="Z244" s="4" t="s">
        <v>3252</v>
      </c>
      <c r="AA244" s="5">
        <v>593860</v>
      </c>
      <c r="AB244" s="5"/>
      <c r="AC244" s="5"/>
      <c r="AD244" s="5"/>
      <c r="AE244" s="5"/>
      <c r="AF244" s="5"/>
      <c r="AG244" s="5">
        <v>593860</v>
      </c>
    </row>
    <row r="245" spans="9:33" x14ac:dyDescent="0.25">
      <c r="I245" s="27" t="s">
        <v>902</v>
      </c>
      <c r="J245" s="27" t="s">
        <v>56</v>
      </c>
      <c r="K245" t="s">
        <v>3275</v>
      </c>
      <c r="L245" s="26">
        <v>591261</v>
      </c>
      <c r="M245" s="5"/>
      <c r="N245" s="5"/>
      <c r="O245" s="5"/>
      <c r="P245" s="5"/>
      <c r="Q245" s="5"/>
      <c r="R245" s="5">
        <v>591261</v>
      </c>
      <c r="Z245" s="4" t="s">
        <v>6567</v>
      </c>
      <c r="AA245" s="5"/>
      <c r="AB245" s="5"/>
      <c r="AC245" s="5">
        <v>1666497</v>
      </c>
      <c r="AD245" s="5"/>
      <c r="AE245" s="5"/>
      <c r="AF245" s="5"/>
      <c r="AG245" s="5">
        <v>1666497</v>
      </c>
    </row>
    <row r="246" spans="9:33" x14ac:dyDescent="0.25">
      <c r="I246" s="27" t="s">
        <v>902</v>
      </c>
      <c r="J246" s="27" t="s">
        <v>56</v>
      </c>
      <c r="K246" t="s">
        <v>4765</v>
      </c>
      <c r="L246" s="26"/>
      <c r="M246" s="5">
        <v>318144</v>
      </c>
      <c r="N246" s="5"/>
      <c r="O246" s="5"/>
      <c r="P246" s="5"/>
      <c r="Q246" s="5"/>
      <c r="R246" s="5">
        <v>318144</v>
      </c>
      <c r="Z246" s="4" t="s">
        <v>9434</v>
      </c>
      <c r="AA246" s="5"/>
      <c r="AB246" s="5"/>
      <c r="AC246" s="5">
        <v>0</v>
      </c>
      <c r="AD246" s="5"/>
      <c r="AE246" s="5"/>
      <c r="AF246" s="5"/>
      <c r="AG246" s="5">
        <v>0</v>
      </c>
    </row>
    <row r="247" spans="9:33" x14ac:dyDescent="0.25">
      <c r="I247" s="27" t="s">
        <v>902</v>
      </c>
      <c r="J247" s="27" t="s">
        <v>56</v>
      </c>
      <c r="K247" t="s">
        <v>6568</v>
      </c>
      <c r="L247" s="26"/>
      <c r="M247" s="5"/>
      <c r="N247" s="5">
        <v>2498616</v>
      </c>
      <c r="O247" s="5"/>
      <c r="P247" s="5"/>
      <c r="Q247" s="5"/>
      <c r="R247" s="5">
        <v>2498616</v>
      </c>
      <c r="Z247" s="4" t="s">
        <v>2664</v>
      </c>
      <c r="AA247" s="5">
        <v>555994</v>
      </c>
      <c r="AB247" s="5"/>
      <c r="AC247" s="5"/>
      <c r="AD247" s="5"/>
      <c r="AE247" s="5"/>
      <c r="AF247" s="5"/>
      <c r="AG247" s="5">
        <v>555994</v>
      </c>
    </row>
    <row r="248" spans="9:33" x14ac:dyDescent="0.25">
      <c r="I248" s="27" t="s">
        <v>902</v>
      </c>
      <c r="J248" s="27" t="s">
        <v>56</v>
      </c>
      <c r="K248" t="s">
        <v>11781</v>
      </c>
      <c r="L248" s="26"/>
      <c r="M248" s="5"/>
      <c r="N248" s="5"/>
      <c r="O248" s="5"/>
      <c r="P248" s="5"/>
      <c r="Q248" s="5">
        <v>1982018</v>
      </c>
      <c r="R248" s="5">
        <v>1982018</v>
      </c>
      <c r="Z248" s="4" t="s">
        <v>4764</v>
      </c>
      <c r="AA248" s="5"/>
      <c r="AB248" s="5">
        <v>1212058</v>
      </c>
      <c r="AC248" s="5"/>
      <c r="AD248" s="5"/>
      <c r="AE248" s="5"/>
      <c r="AF248" s="5"/>
      <c r="AG248" s="5">
        <v>1212058</v>
      </c>
    </row>
    <row r="249" spans="9:33" x14ac:dyDescent="0.25">
      <c r="I249" s="27" t="s">
        <v>902</v>
      </c>
      <c r="J249" s="27" t="s">
        <v>56</v>
      </c>
      <c r="K249" t="s">
        <v>3421</v>
      </c>
      <c r="L249" s="26">
        <v>397189</v>
      </c>
      <c r="M249" s="5"/>
      <c r="N249" s="5"/>
      <c r="O249" s="5"/>
      <c r="P249" s="5"/>
      <c r="Q249" s="5"/>
      <c r="R249" s="5">
        <v>397189</v>
      </c>
      <c r="Z249" s="4" t="s">
        <v>3275</v>
      </c>
      <c r="AA249" s="5">
        <v>591261</v>
      </c>
      <c r="AB249" s="5"/>
      <c r="AC249" s="5"/>
      <c r="AD249" s="5"/>
      <c r="AE249" s="5"/>
      <c r="AF249" s="5"/>
      <c r="AG249" s="5">
        <v>591261</v>
      </c>
    </row>
    <row r="250" spans="9:33" x14ac:dyDescent="0.25">
      <c r="I250" s="27" t="s">
        <v>902</v>
      </c>
      <c r="J250" s="27" t="s">
        <v>56</v>
      </c>
      <c r="K250" t="s">
        <v>3140</v>
      </c>
      <c r="L250" s="26">
        <v>593630</v>
      </c>
      <c r="M250" s="5"/>
      <c r="N250" s="5"/>
      <c r="O250" s="5"/>
      <c r="P250" s="5"/>
      <c r="Q250" s="5"/>
      <c r="R250" s="5">
        <v>593630</v>
      </c>
      <c r="Z250" s="4" t="s">
        <v>4765</v>
      </c>
      <c r="AA250" s="5"/>
      <c r="AB250" s="5">
        <v>318144</v>
      </c>
      <c r="AC250" s="5"/>
      <c r="AD250" s="5"/>
      <c r="AE250" s="5"/>
      <c r="AF250" s="5"/>
      <c r="AG250" s="5">
        <v>318144</v>
      </c>
    </row>
    <row r="251" spans="9:33" x14ac:dyDescent="0.25">
      <c r="I251" s="27" t="s">
        <v>902</v>
      </c>
      <c r="J251" s="27" t="s">
        <v>56</v>
      </c>
      <c r="K251" t="s">
        <v>6217</v>
      </c>
      <c r="L251" s="26"/>
      <c r="M251" s="5"/>
      <c r="N251" s="5">
        <v>5043583</v>
      </c>
      <c r="O251" s="5"/>
      <c r="P251" s="5"/>
      <c r="Q251" s="5"/>
      <c r="R251" s="5">
        <v>5043583</v>
      </c>
      <c r="Z251" s="4" t="s">
        <v>6568</v>
      </c>
      <c r="AA251" s="5"/>
      <c r="AB251" s="5"/>
      <c r="AC251" s="5">
        <v>2498616</v>
      </c>
      <c r="AD251" s="5"/>
      <c r="AE251" s="5"/>
      <c r="AF251" s="5"/>
      <c r="AG251" s="5">
        <v>2498616</v>
      </c>
    </row>
    <row r="252" spans="9:33" x14ac:dyDescent="0.25">
      <c r="I252" s="27" t="s">
        <v>902</v>
      </c>
      <c r="J252" s="27" t="s">
        <v>56</v>
      </c>
      <c r="K252" t="s">
        <v>6215</v>
      </c>
      <c r="L252" s="26"/>
      <c r="M252" s="5"/>
      <c r="N252" s="5">
        <v>1259107</v>
      </c>
      <c r="O252" s="5"/>
      <c r="P252" s="5"/>
      <c r="Q252" s="5"/>
      <c r="R252" s="5">
        <v>1259107</v>
      </c>
      <c r="Z252" s="4" t="s">
        <v>11781</v>
      </c>
      <c r="AA252" s="5"/>
      <c r="AB252" s="5"/>
      <c r="AC252" s="5"/>
      <c r="AD252" s="5"/>
      <c r="AE252" s="5">
        <v>1972035</v>
      </c>
      <c r="AF252" s="5"/>
      <c r="AG252" s="5">
        <v>1972035</v>
      </c>
    </row>
    <row r="253" spans="9:33" x14ac:dyDescent="0.25">
      <c r="I253" s="27" t="s">
        <v>902</v>
      </c>
      <c r="J253" s="27" t="s">
        <v>56</v>
      </c>
      <c r="K253" t="s">
        <v>6569</v>
      </c>
      <c r="L253" s="26"/>
      <c r="M253" s="5"/>
      <c r="N253" s="5">
        <v>714210</v>
      </c>
      <c r="O253" s="5"/>
      <c r="P253" s="5"/>
      <c r="Q253" s="5"/>
      <c r="R253" s="5">
        <v>714210</v>
      </c>
      <c r="Z253" s="4" t="s">
        <v>3421</v>
      </c>
      <c r="AA253" s="5">
        <v>397163</v>
      </c>
      <c r="AB253" s="5"/>
      <c r="AC253" s="5"/>
      <c r="AD253" s="5"/>
      <c r="AE253" s="5"/>
      <c r="AF253" s="5"/>
      <c r="AG253" s="5">
        <v>397163</v>
      </c>
    </row>
    <row r="254" spans="9:33" x14ac:dyDescent="0.25">
      <c r="I254" s="27" t="s">
        <v>902</v>
      </c>
      <c r="J254" s="27" t="s">
        <v>56</v>
      </c>
      <c r="K254" t="s">
        <v>3116</v>
      </c>
      <c r="L254" s="26">
        <v>2878935</v>
      </c>
      <c r="M254" s="5"/>
      <c r="N254" s="5"/>
      <c r="O254" s="5"/>
      <c r="P254" s="5"/>
      <c r="Q254" s="5"/>
      <c r="R254" s="5">
        <v>2878935</v>
      </c>
      <c r="Z254" s="4" t="s">
        <v>3140</v>
      </c>
      <c r="AA254" s="5">
        <v>593630</v>
      </c>
      <c r="AB254" s="5"/>
      <c r="AC254" s="5"/>
      <c r="AD254" s="5"/>
      <c r="AE254" s="5"/>
      <c r="AF254" s="5"/>
      <c r="AG254" s="5">
        <v>593630</v>
      </c>
    </row>
    <row r="255" spans="9:33" x14ac:dyDescent="0.25">
      <c r="I255" s="27" t="s">
        <v>902</v>
      </c>
      <c r="J255" s="27" t="s">
        <v>56</v>
      </c>
      <c r="K255" t="s">
        <v>3073</v>
      </c>
      <c r="L255" s="26">
        <v>4249994</v>
      </c>
      <c r="M255" s="5"/>
      <c r="N255" s="5"/>
      <c r="O255" s="5"/>
      <c r="P255" s="5"/>
      <c r="Q255" s="5"/>
      <c r="R255" s="5">
        <v>4249994</v>
      </c>
      <c r="Z255" s="4" t="s">
        <v>6217</v>
      </c>
      <c r="AA255" s="5"/>
      <c r="AB255" s="5"/>
      <c r="AC255" s="5">
        <v>5043583</v>
      </c>
      <c r="AD255" s="5"/>
      <c r="AE255" s="5"/>
      <c r="AF255" s="5"/>
      <c r="AG255" s="5">
        <v>5043583</v>
      </c>
    </row>
    <row r="256" spans="9:33" x14ac:dyDescent="0.25">
      <c r="I256" s="27" t="s">
        <v>902</v>
      </c>
      <c r="J256" s="27" t="s">
        <v>56</v>
      </c>
      <c r="K256" t="s">
        <v>4766</v>
      </c>
      <c r="L256" s="26"/>
      <c r="M256" s="5">
        <v>1984919</v>
      </c>
      <c r="N256" s="5"/>
      <c r="O256" s="5"/>
      <c r="P256" s="5"/>
      <c r="Q256" s="5"/>
      <c r="R256" s="5">
        <v>1984919</v>
      </c>
      <c r="Z256" s="4" t="s">
        <v>6215</v>
      </c>
      <c r="AA256" s="5"/>
      <c r="AB256" s="5"/>
      <c r="AC256" s="5">
        <v>1259107</v>
      </c>
      <c r="AD256" s="5"/>
      <c r="AE256" s="5"/>
      <c r="AF256" s="5"/>
      <c r="AG256" s="5">
        <v>1259107</v>
      </c>
    </row>
    <row r="257" spans="9:33" x14ac:dyDescent="0.25">
      <c r="I257" s="27" t="s">
        <v>902</v>
      </c>
      <c r="J257" s="27" t="s">
        <v>56</v>
      </c>
      <c r="K257" t="s">
        <v>3205</v>
      </c>
      <c r="L257" s="26">
        <v>1318968</v>
      </c>
      <c r="M257" s="5"/>
      <c r="N257" s="5"/>
      <c r="O257" s="5"/>
      <c r="P257" s="5"/>
      <c r="Q257" s="5"/>
      <c r="R257" s="5">
        <v>1318968</v>
      </c>
      <c r="Z257" s="4" t="s">
        <v>6569</v>
      </c>
      <c r="AA257" s="5"/>
      <c r="AB257" s="5"/>
      <c r="AC257" s="5">
        <v>714210</v>
      </c>
      <c r="AD257" s="5"/>
      <c r="AE257" s="5"/>
      <c r="AF257" s="5"/>
      <c r="AG257" s="5">
        <v>714210</v>
      </c>
    </row>
    <row r="258" spans="9:33" x14ac:dyDescent="0.25">
      <c r="I258" s="27" t="s">
        <v>902</v>
      </c>
      <c r="J258" s="27" t="s">
        <v>56</v>
      </c>
      <c r="K258" t="s">
        <v>3207</v>
      </c>
      <c r="L258" s="26">
        <v>1033324</v>
      </c>
      <c r="M258" s="5"/>
      <c r="N258" s="5"/>
      <c r="O258" s="5"/>
      <c r="P258" s="5"/>
      <c r="Q258" s="5"/>
      <c r="R258" s="5">
        <v>1033324</v>
      </c>
      <c r="Z258" s="4" t="s">
        <v>3116</v>
      </c>
      <c r="AA258" s="5">
        <v>2879493</v>
      </c>
      <c r="AB258" s="5"/>
      <c r="AC258" s="5"/>
      <c r="AD258" s="5"/>
      <c r="AE258" s="5"/>
      <c r="AF258" s="5"/>
      <c r="AG258" s="5">
        <v>2879493</v>
      </c>
    </row>
    <row r="259" spans="9:33" x14ac:dyDescent="0.25">
      <c r="I259" s="27" t="s">
        <v>902</v>
      </c>
      <c r="J259" s="27" t="s">
        <v>56</v>
      </c>
      <c r="K259" t="s">
        <v>3203</v>
      </c>
      <c r="L259" s="26">
        <v>1375779</v>
      </c>
      <c r="M259" s="5"/>
      <c r="N259" s="5"/>
      <c r="O259" s="5"/>
      <c r="P259" s="5"/>
      <c r="Q259" s="5"/>
      <c r="R259" s="5">
        <v>1375779</v>
      </c>
      <c r="Z259" s="4" t="s">
        <v>3073</v>
      </c>
      <c r="AA259" s="5">
        <v>4249994</v>
      </c>
      <c r="AB259" s="5"/>
      <c r="AC259" s="5"/>
      <c r="AD259" s="5"/>
      <c r="AE259" s="5"/>
      <c r="AF259" s="5"/>
      <c r="AG259" s="5">
        <v>4249994</v>
      </c>
    </row>
    <row r="260" spans="9:33" x14ac:dyDescent="0.25">
      <c r="I260" s="27" t="s">
        <v>902</v>
      </c>
      <c r="J260" s="27" t="s">
        <v>56</v>
      </c>
      <c r="K260" t="s">
        <v>3165</v>
      </c>
      <c r="L260" s="26">
        <v>593669</v>
      </c>
      <c r="M260" s="5"/>
      <c r="N260" s="5"/>
      <c r="O260" s="5"/>
      <c r="P260" s="5"/>
      <c r="Q260" s="5"/>
      <c r="R260" s="5">
        <v>593669</v>
      </c>
      <c r="Z260" s="4" t="s">
        <v>4766</v>
      </c>
      <c r="AA260" s="5"/>
      <c r="AB260" s="5">
        <v>1986330</v>
      </c>
      <c r="AC260" s="5"/>
      <c r="AD260" s="5"/>
      <c r="AE260" s="5"/>
      <c r="AF260" s="5"/>
      <c r="AG260" s="5">
        <v>1986330</v>
      </c>
    </row>
    <row r="261" spans="9:33" x14ac:dyDescent="0.25">
      <c r="I261" s="27" t="s">
        <v>902</v>
      </c>
      <c r="J261" s="27" t="s">
        <v>56</v>
      </c>
      <c r="K261" t="s">
        <v>3191</v>
      </c>
      <c r="L261" s="26">
        <v>3287885</v>
      </c>
      <c r="M261" s="5"/>
      <c r="N261" s="5"/>
      <c r="O261" s="5"/>
      <c r="P261" s="5"/>
      <c r="Q261" s="5"/>
      <c r="R261" s="5">
        <v>3287885</v>
      </c>
      <c r="Z261" s="4" t="s">
        <v>3205</v>
      </c>
      <c r="AA261" s="5">
        <v>1318968</v>
      </c>
      <c r="AB261" s="5"/>
      <c r="AC261" s="5"/>
      <c r="AD261" s="5"/>
      <c r="AE261" s="5"/>
      <c r="AF261" s="5"/>
      <c r="AG261" s="5">
        <v>1318968</v>
      </c>
    </row>
    <row r="262" spans="9:33" x14ac:dyDescent="0.25">
      <c r="I262" s="27" t="s">
        <v>902</v>
      </c>
      <c r="J262" s="27" t="s">
        <v>56</v>
      </c>
      <c r="K262" t="s">
        <v>3182</v>
      </c>
      <c r="L262" s="26">
        <v>111829</v>
      </c>
      <c r="M262" s="5"/>
      <c r="N262" s="5"/>
      <c r="O262" s="5"/>
      <c r="P262" s="5"/>
      <c r="Q262" s="5"/>
      <c r="R262" s="5">
        <v>111829</v>
      </c>
      <c r="Z262" s="4" t="s">
        <v>3207</v>
      </c>
      <c r="AA262" s="5">
        <v>1033324</v>
      </c>
      <c r="AB262" s="5"/>
      <c r="AC262" s="5"/>
      <c r="AD262" s="5"/>
      <c r="AE262" s="5"/>
      <c r="AF262" s="5"/>
      <c r="AG262" s="5">
        <v>1033324</v>
      </c>
    </row>
    <row r="263" spans="9:33" x14ac:dyDescent="0.25">
      <c r="I263" s="27" t="s">
        <v>902</v>
      </c>
      <c r="J263" s="27" t="s">
        <v>56</v>
      </c>
      <c r="K263" t="s">
        <v>3194</v>
      </c>
      <c r="L263" s="26">
        <v>3595835</v>
      </c>
      <c r="M263" s="5"/>
      <c r="N263" s="5"/>
      <c r="O263" s="5"/>
      <c r="P263" s="5"/>
      <c r="Q263" s="5"/>
      <c r="R263" s="5">
        <v>3595835</v>
      </c>
      <c r="Z263" s="4" t="s">
        <v>3203</v>
      </c>
      <c r="AA263" s="5">
        <v>1375779</v>
      </c>
      <c r="AB263" s="5"/>
      <c r="AC263" s="5"/>
      <c r="AD263" s="5"/>
      <c r="AE263" s="5"/>
      <c r="AF263" s="5"/>
      <c r="AG263" s="5">
        <v>1375779</v>
      </c>
    </row>
    <row r="264" spans="9:33" x14ac:dyDescent="0.25">
      <c r="I264" s="27" t="s">
        <v>902</v>
      </c>
      <c r="J264" s="27" t="s">
        <v>56</v>
      </c>
      <c r="K264" t="s">
        <v>3178</v>
      </c>
      <c r="L264" s="26">
        <v>3027298</v>
      </c>
      <c r="M264" s="5"/>
      <c r="N264" s="5"/>
      <c r="O264" s="5"/>
      <c r="P264" s="5"/>
      <c r="Q264" s="5"/>
      <c r="R264" s="5">
        <v>3027298</v>
      </c>
      <c r="Z264" s="4" t="s">
        <v>3165</v>
      </c>
      <c r="AA264" s="5">
        <v>593669</v>
      </c>
      <c r="AB264" s="5"/>
      <c r="AC264" s="5"/>
      <c r="AD264" s="5"/>
      <c r="AE264" s="5"/>
      <c r="AF264" s="5"/>
      <c r="AG264" s="5">
        <v>593669</v>
      </c>
    </row>
    <row r="265" spans="9:33" x14ac:dyDescent="0.25">
      <c r="I265" s="27" t="s">
        <v>902</v>
      </c>
      <c r="J265" s="27" t="s">
        <v>56</v>
      </c>
      <c r="K265" t="s">
        <v>3190</v>
      </c>
      <c r="L265" s="26">
        <v>111553</v>
      </c>
      <c r="M265" s="5"/>
      <c r="N265" s="5"/>
      <c r="O265" s="5"/>
      <c r="P265" s="5"/>
      <c r="Q265" s="5"/>
      <c r="R265" s="5">
        <v>111553</v>
      </c>
      <c r="Z265" s="4" t="s">
        <v>3191</v>
      </c>
      <c r="AA265" s="5">
        <v>3287885</v>
      </c>
      <c r="AB265" s="5"/>
      <c r="AC265" s="5"/>
      <c r="AD265" s="5"/>
      <c r="AE265" s="5"/>
      <c r="AF265" s="5"/>
      <c r="AG265" s="5">
        <v>3287885</v>
      </c>
    </row>
    <row r="266" spans="9:33" x14ac:dyDescent="0.25">
      <c r="I266" s="27" t="s">
        <v>902</v>
      </c>
      <c r="J266" s="27" t="s">
        <v>56</v>
      </c>
      <c r="K266" t="s">
        <v>3183</v>
      </c>
      <c r="L266" s="26">
        <v>110995</v>
      </c>
      <c r="M266" s="5"/>
      <c r="N266" s="5"/>
      <c r="O266" s="5"/>
      <c r="P266" s="5"/>
      <c r="Q266" s="5"/>
      <c r="R266" s="5">
        <v>110995</v>
      </c>
      <c r="Z266" s="4" t="s">
        <v>3182</v>
      </c>
      <c r="AA266" s="5">
        <v>111829</v>
      </c>
      <c r="AB266" s="5"/>
      <c r="AC266" s="5"/>
      <c r="AD266" s="5"/>
      <c r="AE266" s="5"/>
      <c r="AF266" s="5"/>
      <c r="AG266" s="5">
        <v>111829</v>
      </c>
    </row>
    <row r="267" spans="9:33" x14ac:dyDescent="0.25">
      <c r="I267" s="27" t="s">
        <v>902</v>
      </c>
      <c r="J267" s="27" t="s">
        <v>56</v>
      </c>
      <c r="K267" t="s">
        <v>3176</v>
      </c>
      <c r="L267" s="26">
        <v>223580</v>
      </c>
      <c r="M267" s="5"/>
      <c r="N267" s="5"/>
      <c r="O267" s="5"/>
      <c r="P267" s="5"/>
      <c r="Q267" s="5"/>
      <c r="R267" s="5">
        <v>223580</v>
      </c>
      <c r="Z267" s="4" t="s">
        <v>3194</v>
      </c>
      <c r="AA267" s="5">
        <v>3595835</v>
      </c>
      <c r="AB267" s="5"/>
      <c r="AC267" s="5"/>
      <c r="AD267" s="5"/>
      <c r="AE267" s="5"/>
      <c r="AF267" s="5"/>
      <c r="AG267" s="5">
        <v>3595835</v>
      </c>
    </row>
    <row r="268" spans="9:33" x14ac:dyDescent="0.25">
      <c r="I268" s="27" t="s">
        <v>902</v>
      </c>
      <c r="J268" s="27" t="s">
        <v>56</v>
      </c>
      <c r="K268" t="s">
        <v>3180</v>
      </c>
      <c r="L268" s="26">
        <v>218905</v>
      </c>
      <c r="M268" s="5"/>
      <c r="N268" s="5"/>
      <c r="O268" s="5"/>
      <c r="P268" s="5"/>
      <c r="Q268" s="5"/>
      <c r="R268" s="5">
        <v>218905</v>
      </c>
      <c r="Z268" s="4" t="s">
        <v>3178</v>
      </c>
      <c r="AA268" s="5">
        <v>3027298</v>
      </c>
      <c r="AB268" s="5"/>
      <c r="AC268" s="5"/>
      <c r="AD268" s="5"/>
      <c r="AE268" s="5"/>
      <c r="AF268" s="5"/>
      <c r="AG268" s="5">
        <v>3027298</v>
      </c>
    </row>
    <row r="269" spans="9:33" x14ac:dyDescent="0.25">
      <c r="I269" s="27" t="s">
        <v>902</v>
      </c>
      <c r="J269" s="27" t="s">
        <v>56</v>
      </c>
      <c r="K269" t="s">
        <v>3193</v>
      </c>
      <c r="L269" s="26">
        <v>221411</v>
      </c>
      <c r="M269" s="5"/>
      <c r="N269" s="5"/>
      <c r="O269" s="5"/>
      <c r="P269" s="5"/>
      <c r="Q269" s="5"/>
      <c r="R269" s="5">
        <v>221411</v>
      </c>
      <c r="Z269" s="4" t="s">
        <v>3190</v>
      </c>
      <c r="AA269" s="5">
        <v>111553</v>
      </c>
      <c r="AB269" s="5"/>
      <c r="AC269" s="5"/>
      <c r="AD269" s="5"/>
      <c r="AE269" s="5"/>
      <c r="AF269" s="5"/>
      <c r="AG269" s="5">
        <v>111553</v>
      </c>
    </row>
    <row r="270" spans="9:33" x14ac:dyDescent="0.25">
      <c r="I270" s="27" t="s">
        <v>902</v>
      </c>
      <c r="J270" s="27" t="s">
        <v>56</v>
      </c>
      <c r="K270" t="s">
        <v>3188</v>
      </c>
      <c r="L270" s="26">
        <v>184509</v>
      </c>
      <c r="M270" s="5"/>
      <c r="N270" s="5"/>
      <c r="O270" s="5"/>
      <c r="P270" s="5"/>
      <c r="Q270" s="5"/>
      <c r="R270" s="5">
        <v>184509</v>
      </c>
      <c r="Z270" s="4" t="s">
        <v>3183</v>
      </c>
      <c r="AA270" s="5">
        <v>110995</v>
      </c>
      <c r="AB270" s="5"/>
      <c r="AC270" s="5"/>
      <c r="AD270" s="5"/>
      <c r="AE270" s="5"/>
      <c r="AF270" s="5"/>
      <c r="AG270" s="5">
        <v>110995</v>
      </c>
    </row>
    <row r="271" spans="9:33" x14ac:dyDescent="0.25">
      <c r="I271" s="27" t="s">
        <v>902</v>
      </c>
      <c r="J271" s="27" t="s">
        <v>56</v>
      </c>
      <c r="K271" t="s">
        <v>6570</v>
      </c>
      <c r="L271" s="26"/>
      <c r="M271" s="5"/>
      <c r="N271" s="5"/>
      <c r="O271" s="5">
        <v>5969086</v>
      </c>
      <c r="P271" s="5"/>
      <c r="Q271" s="5"/>
      <c r="R271" s="5">
        <v>5969086</v>
      </c>
      <c r="Z271" s="4" t="s">
        <v>3176</v>
      </c>
      <c r="AA271" s="5">
        <v>223580</v>
      </c>
      <c r="AB271" s="5"/>
      <c r="AC271" s="5"/>
      <c r="AD271" s="5"/>
      <c r="AE271" s="5"/>
      <c r="AF271" s="5"/>
      <c r="AG271" s="5">
        <v>223580</v>
      </c>
    </row>
    <row r="272" spans="9:33" x14ac:dyDescent="0.25">
      <c r="I272" s="27" t="s">
        <v>902</v>
      </c>
      <c r="J272" s="27" t="s">
        <v>56</v>
      </c>
      <c r="K272" t="s">
        <v>6686</v>
      </c>
      <c r="L272" s="26"/>
      <c r="M272" s="5"/>
      <c r="N272" s="5"/>
      <c r="O272" s="5"/>
      <c r="P272" s="5">
        <v>2165054</v>
      </c>
      <c r="Q272" s="5">
        <v>1094207</v>
      </c>
      <c r="R272" s="5">
        <v>3259261</v>
      </c>
      <c r="Z272" s="4" t="s">
        <v>3180</v>
      </c>
      <c r="AA272" s="5">
        <v>218905</v>
      </c>
      <c r="AB272" s="5"/>
      <c r="AC272" s="5"/>
      <c r="AD272" s="5"/>
      <c r="AE272" s="5"/>
      <c r="AF272" s="5"/>
      <c r="AG272" s="5">
        <v>218905</v>
      </c>
    </row>
    <row r="273" spans="9:33" x14ac:dyDescent="0.25">
      <c r="I273" s="27" t="s">
        <v>902</v>
      </c>
      <c r="J273" s="27" t="s">
        <v>56</v>
      </c>
      <c r="K273" t="s">
        <v>4767</v>
      </c>
      <c r="L273" s="26"/>
      <c r="M273" s="5">
        <v>397292</v>
      </c>
      <c r="N273" s="5"/>
      <c r="O273" s="5"/>
      <c r="P273" s="5"/>
      <c r="Q273" s="5"/>
      <c r="R273" s="5">
        <v>397292</v>
      </c>
      <c r="Z273" s="4" t="s">
        <v>3193</v>
      </c>
      <c r="AA273" s="5">
        <v>221411</v>
      </c>
      <c r="AB273" s="5"/>
      <c r="AC273" s="5"/>
      <c r="AD273" s="5"/>
      <c r="AE273" s="5"/>
      <c r="AF273" s="5"/>
      <c r="AG273" s="5">
        <v>221411</v>
      </c>
    </row>
    <row r="274" spans="9:33" x14ac:dyDescent="0.25">
      <c r="I274" s="27" t="s">
        <v>902</v>
      </c>
      <c r="J274" s="27" t="s">
        <v>56</v>
      </c>
      <c r="K274" t="s">
        <v>4768</v>
      </c>
      <c r="L274" s="26"/>
      <c r="M274" s="5">
        <v>262195</v>
      </c>
      <c r="N274" s="5"/>
      <c r="O274" s="5"/>
      <c r="P274" s="5"/>
      <c r="Q274" s="5"/>
      <c r="R274" s="5">
        <v>262195</v>
      </c>
      <c r="Z274" s="4" t="s">
        <v>3188</v>
      </c>
      <c r="AA274" s="5">
        <v>184509</v>
      </c>
      <c r="AB274" s="5"/>
      <c r="AC274" s="5"/>
      <c r="AD274" s="5"/>
      <c r="AE274" s="5"/>
      <c r="AF274" s="5"/>
      <c r="AG274" s="5">
        <v>184509</v>
      </c>
    </row>
    <row r="275" spans="9:33" x14ac:dyDescent="0.25">
      <c r="I275" s="27" t="s">
        <v>902</v>
      </c>
      <c r="J275" s="27" t="s">
        <v>56</v>
      </c>
      <c r="K275" t="s">
        <v>4769</v>
      </c>
      <c r="L275" s="26"/>
      <c r="M275" s="5">
        <v>3960344</v>
      </c>
      <c r="N275" s="5"/>
      <c r="O275" s="5"/>
      <c r="P275" s="5"/>
      <c r="Q275" s="5"/>
      <c r="R275" s="5">
        <v>3960344</v>
      </c>
      <c r="Z275" s="4" t="s">
        <v>6570</v>
      </c>
      <c r="AA275" s="5"/>
      <c r="AB275" s="5"/>
      <c r="AC275" s="5">
        <v>5969086</v>
      </c>
      <c r="AD275" s="5"/>
      <c r="AE275" s="5"/>
      <c r="AF275" s="5"/>
      <c r="AG275" s="5">
        <v>5969086</v>
      </c>
    </row>
    <row r="276" spans="9:33" x14ac:dyDescent="0.25">
      <c r="I276" s="27" t="s">
        <v>902</v>
      </c>
      <c r="J276" s="27" t="s">
        <v>56</v>
      </c>
      <c r="K276" t="s">
        <v>2927</v>
      </c>
      <c r="L276" s="26"/>
      <c r="M276" s="5">
        <v>4271545</v>
      </c>
      <c r="N276" s="5"/>
      <c r="O276" s="5"/>
      <c r="P276" s="5"/>
      <c r="Q276" s="5"/>
      <c r="R276" s="5">
        <v>4271545</v>
      </c>
      <c r="Z276" s="4" t="s">
        <v>6686</v>
      </c>
      <c r="AA276" s="5"/>
      <c r="AB276" s="5"/>
      <c r="AC276" s="5"/>
      <c r="AD276" s="5"/>
      <c r="AE276" s="5">
        <v>3249736</v>
      </c>
      <c r="AF276" s="5"/>
      <c r="AG276" s="5">
        <v>3249736</v>
      </c>
    </row>
    <row r="277" spans="9:33" x14ac:dyDescent="0.25">
      <c r="I277" s="27" t="s">
        <v>902</v>
      </c>
      <c r="J277" s="27" t="s">
        <v>56</v>
      </c>
      <c r="K277" t="s">
        <v>6223</v>
      </c>
      <c r="L277" s="26"/>
      <c r="M277" s="5"/>
      <c r="N277" s="5">
        <v>4900110</v>
      </c>
      <c r="O277" s="5"/>
      <c r="P277" s="5"/>
      <c r="Q277" s="5"/>
      <c r="R277" s="5">
        <v>4900110</v>
      </c>
      <c r="Z277" s="4" t="s">
        <v>4767</v>
      </c>
      <c r="AA277" s="5"/>
      <c r="AB277" s="5">
        <v>397292</v>
      </c>
      <c r="AC277" s="5"/>
      <c r="AD277" s="5"/>
      <c r="AE277" s="5"/>
      <c r="AF277" s="5"/>
      <c r="AG277" s="5">
        <v>397292</v>
      </c>
    </row>
    <row r="278" spans="9:33" x14ac:dyDescent="0.25">
      <c r="I278" s="27" t="s">
        <v>902</v>
      </c>
      <c r="J278" s="27" t="s">
        <v>56</v>
      </c>
      <c r="K278" t="s">
        <v>4770</v>
      </c>
      <c r="L278" s="26"/>
      <c r="M278" s="5">
        <v>277617</v>
      </c>
      <c r="N278" s="5"/>
      <c r="O278" s="5"/>
      <c r="P278" s="5"/>
      <c r="Q278" s="5"/>
      <c r="R278" s="5">
        <v>277617</v>
      </c>
      <c r="Z278" s="4" t="s">
        <v>4768</v>
      </c>
      <c r="AA278" s="5"/>
      <c r="AB278" s="5">
        <v>262195</v>
      </c>
      <c r="AC278" s="5"/>
      <c r="AD278" s="5"/>
      <c r="AE278" s="5"/>
      <c r="AF278" s="5"/>
      <c r="AG278" s="5">
        <v>262195</v>
      </c>
    </row>
    <row r="279" spans="9:33" x14ac:dyDescent="0.25">
      <c r="I279" s="27" t="s">
        <v>902</v>
      </c>
      <c r="J279" s="27" t="s">
        <v>56</v>
      </c>
      <c r="K279" t="s">
        <v>4771</v>
      </c>
      <c r="L279" s="26"/>
      <c r="M279" s="5">
        <v>593807</v>
      </c>
      <c r="N279" s="5"/>
      <c r="O279" s="5"/>
      <c r="P279" s="5"/>
      <c r="Q279" s="5"/>
      <c r="R279" s="5">
        <v>593807</v>
      </c>
      <c r="Z279" s="4" t="s">
        <v>4769</v>
      </c>
      <c r="AA279" s="5"/>
      <c r="AB279" s="5">
        <v>3960344</v>
      </c>
      <c r="AC279" s="5"/>
      <c r="AD279" s="5"/>
      <c r="AE279" s="5"/>
      <c r="AF279" s="5"/>
      <c r="AG279" s="5">
        <v>3960344</v>
      </c>
    </row>
    <row r="280" spans="9:33" x14ac:dyDescent="0.25">
      <c r="I280" s="27" t="s">
        <v>902</v>
      </c>
      <c r="J280" s="27" t="s">
        <v>56</v>
      </c>
      <c r="K280" t="s">
        <v>2900</v>
      </c>
      <c r="L280" s="26"/>
      <c r="M280" s="5">
        <v>1036395</v>
      </c>
      <c r="N280" s="5"/>
      <c r="O280" s="5"/>
      <c r="P280" s="5"/>
      <c r="Q280" s="5"/>
      <c r="R280" s="5">
        <v>1036395</v>
      </c>
      <c r="Z280" s="4" t="s">
        <v>2927</v>
      </c>
      <c r="AA280" s="5"/>
      <c r="AB280" s="5">
        <v>4271545</v>
      </c>
      <c r="AC280" s="5"/>
      <c r="AD280" s="5"/>
      <c r="AE280" s="5"/>
      <c r="AF280" s="5"/>
      <c r="AG280" s="5">
        <v>4271545</v>
      </c>
    </row>
    <row r="281" spans="9:33" x14ac:dyDescent="0.25">
      <c r="I281" s="27" t="s">
        <v>902</v>
      </c>
      <c r="J281" s="27" t="s">
        <v>56</v>
      </c>
      <c r="K281" t="s">
        <v>6571</v>
      </c>
      <c r="L281" s="26"/>
      <c r="M281" s="5"/>
      <c r="N281" s="5">
        <v>238298</v>
      </c>
      <c r="O281" s="5"/>
      <c r="P281" s="5"/>
      <c r="Q281" s="5"/>
      <c r="R281" s="5">
        <v>238298</v>
      </c>
      <c r="Z281" s="4" t="s">
        <v>6223</v>
      </c>
      <c r="AA281" s="5"/>
      <c r="AB281" s="5"/>
      <c r="AC281" s="5">
        <v>4900110</v>
      </c>
      <c r="AD281" s="5"/>
      <c r="AE281" s="5"/>
      <c r="AF281" s="5"/>
      <c r="AG281" s="5">
        <v>4900110</v>
      </c>
    </row>
    <row r="282" spans="9:33" x14ac:dyDescent="0.25">
      <c r="I282" s="27" t="s">
        <v>902</v>
      </c>
      <c r="J282" s="27" t="s">
        <v>56</v>
      </c>
      <c r="K282" t="s">
        <v>4772</v>
      </c>
      <c r="L282" s="26"/>
      <c r="M282" s="5">
        <v>993490</v>
      </c>
      <c r="N282" s="5">
        <v>0</v>
      </c>
      <c r="O282" s="5"/>
      <c r="P282" s="5"/>
      <c r="Q282" s="5"/>
      <c r="R282" s="5">
        <v>993490</v>
      </c>
      <c r="Z282" s="4" t="s">
        <v>4770</v>
      </c>
      <c r="AA282" s="5"/>
      <c r="AB282" s="5">
        <v>277617</v>
      </c>
      <c r="AC282" s="5"/>
      <c r="AD282" s="5"/>
      <c r="AE282" s="5"/>
      <c r="AF282" s="5"/>
      <c r="AG282" s="5">
        <v>277617</v>
      </c>
    </row>
    <row r="283" spans="9:33" x14ac:dyDescent="0.25">
      <c r="I283" s="27" t="s">
        <v>902</v>
      </c>
      <c r="J283" s="27" t="s">
        <v>56</v>
      </c>
      <c r="K283" t="s">
        <v>3068</v>
      </c>
      <c r="L283" s="26">
        <v>6604779</v>
      </c>
      <c r="M283" s="5">
        <v>0</v>
      </c>
      <c r="N283" s="5">
        <v>0</v>
      </c>
      <c r="O283" s="5"/>
      <c r="P283" s="5"/>
      <c r="Q283" s="5"/>
      <c r="R283" s="5">
        <v>6604779</v>
      </c>
      <c r="Z283" s="4" t="s">
        <v>4771</v>
      </c>
      <c r="AA283" s="5"/>
      <c r="AB283" s="5">
        <v>593807</v>
      </c>
      <c r="AC283" s="5"/>
      <c r="AD283" s="5"/>
      <c r="AE283" s="5"/>
      <c r="AF283" s="5"/>
      <c r="AG283" s="5">
        <v>593807</v>
      </c>
    </row>
    <row r="284" spans="9:33" x14ac:dyDescent="0.25">
      <c r="I284" s="27" t="s">
        <v>902</v>
      </c>
      <c r="J284" s="27" t="s">
        <v>56</v>
      </c>
      <c r="K284" t="s">
        <v>3076</v>
      </c>
      <c r="L284" s="26">
        <v>5041298</v>
      </c>
      <c r="M284" s="5">
        <v>0</v>
      </c>
      <c r="N284" s="5"/>
      <c r="O284" s="5"/>
      <c r="P284" s="5"/>
      <c r="Q284" s="5"/>
      <c r="R284" s="5">
        <v>5041298</v>
      </c>
      <c r="Z284" s="4" t="s">
        <v>2900</v>
      </c>
      <c r="AA284" s="5"/>
      <c r="AB284" s="5">
        <v>1036395</v>
      </c>
      <c r="AC284" s="5"/>
      <c r="AD284" s="5"/>
      <c r="AE284" s="5"/>
      <c r="AF284" s="5"/>
      <c r="AG284" s="5">
        <v>1036395</v>
      </c>
    </row>
    <row r="285" spans="9:33" x14ac:dyDescent="0.25">
      <c r="I285" s="27" t="s">
        <v>902</v>
      </c>
      <c r="J285" s="27" t="s">
        <v>56</v>
      </c>
      <c r="K285" t="s">
        <v>4773</v>
      </c>
      <c r="L285" s="26"/>
      <c r="M285" s="5">
        <v>460620</v>
      </c>
      <c r="N285" s="5"/>
      <c r="O285" s="5"/>
      <c r="P285" s="5"/>
      <c r="Q285" s="5"/>
      <c r="R285" s="5">
        <v>460620</v>
      </c>
      <c r="Z285" s="4" t="s">
        <v>6571</v>
      </c>
      <c r="AA285" s="5"/>
      <c r="AB285" s="5"/>
      <c r="AC285" s="5">
        <v>238298</v>
      </c>
      <c r="AD285" s="5"/>
      <c r="AE285" s="5"/>
      <c r="AF285" s="5"/>
      <c r="AG285" s="5">
        <v>238298</v>
      </c>
    </row>
    <row r="286" spans="9:33" x14ac:dyDescent="0.25">
      <c r="I286" s="27" t="s">
        <v>902</v>
      </c>
      <c r="J286" s="27" t="s">
        <v>56</v>
      </c>
      <c r="K286" t="s">
        <v>3071</v>
      </c>
      <c r="L286" s="26">
        <v>1492827</v>
      </c>
      <c r="M286" s="5"/>
      <c r="N286" s="5"/>
      <c r="O286" s="5"/>
      <c r="P286" s="5"/>
      <c r="Q286" s="5"/>
      <c r="R286" s="5">
        <v>1492827</v>
      </c>
      <c r="Z286" s="4" t="s">
        <v>4772</v>
      </c>
      <c r="AA286" s="5"/>
      <c r="AB286" s="5">
        <v>993490</v>
      </c>
      <c r="AC286" s="5"/>
      <c r="AD286" s="5"/>
      <c r="AE286" s="5"/>
      <c r="AF286" s="5"/>
      <c r="AG286" s="5">
        <v>993490</v>
      </c>
    </row>
    <row r="287" spans="9:33" x14ac:dyDescent="0.25">
      <c r="I287" s="27" t="s">
        <v>902</v>
      </c>
      <c r="J287" s="27" t="s">
        <v>56</v>
      </c>
      <c r="K287" t="s">
        <v>10596</v>
      </c>
      <c r="L287" s="26"/>
      <c r="M287" s="5"/>
      <c r="N287" s="5"/>
      <c r="O287" s="5"/>
      <c r="P287" s="5"/>
      <c r="Q287" s="5">
        <v>14428904</v>
      </c>
      <c r="R287" s="5">
        <v>14428904</v>
      </c>
      <c r="Z287" s="4" t="s">
        <v>3068</v>
      </c>
      <c r="AA287" s="5">
        <v>6604779</v>
      </c>
      <c r="AB287" s="5"/>
      <c r="AC287" s="5"/>
      <c r="AD287" s="5"/>
      <c r="AE287" s="5"/>
      <c r="AF287" s="5"/>
      <c r="AG287" s="5">
        <v>6604779</v>
      </c>
    </row>
    <row r="288" spans="9:33" x14ac:dyDescent="0.25">
      <c r="I288" s="27" t="s">
        <v>902</v>
      </c>
      <c r="J288" s="27" t="s">
        <v>56</v>
      </c>
      <c r="K288" t="s">
        <v>4774</v>
      </c>
      <c r="L288" s="26"/>
      <c r="M288" s="5">
        <v>475582</v>
      </c>
      <c r="N288" s="5"/>
      <c r="O288" s="5"/>
      <c r="P288" s="5"/>
      <c r="Q288" s="5"/>
      <c r="R288" s="5">
        <v>475582</v>
      </c>
      <c r="Z288" s="4" t="s">
        <v>3076</v>
      </c>
      <c r="AA288" s="5">
        <v>5041298</v>
      </c>
      <c r="AB288" s="5"/>
      <c r="AC288" s="5"/>
      <c r="AD288" s="5"/>
      <c r="AE288" s="5"/>
      <c r="AF288" s="5"/>
      <c r="AG288" s="5">
        <v>5041298</v>
      </c>
    </row>
    <row r="289" spans="9:33" x14ac:dyDescent="0.25">
      <c r="I289" s="27" t="s">
        <v>902</v>
      </c>
      <c r="J289" s="27" t="s">
        <v>56</v>
      </c>
      <c r="K289" t="s">
        <v>4775</v>
      </c>
      <c r="L289" s="26"/>
      <c r="M289" s="5">
        <v>435884</v>
      </c>
      <c r="N289" s="5"/>
      <c r="O289" s="5"/>
      <c r="P289" s="5"/>
      <c r="Q289" s="5"/>
      <c r="R289" s="5">
        <v>435884</v>
      </c>
      <c r="Z289" s="4" t="s">
        <v>4773</v>
      </c>
      <c r="AA289" s="5"/>
      <c r="AB289" s="5">
        <v>460620</v>
      </c>
      <c r="AC289" s="5"/>
      <c r="AD289" s="5"/>
      <c r="AE289" s="5"/>
      <c r="AF289" s="5"/>
      <c r="AG289" s="5">
        <v>460620</v>
      </c>
    </row>
    <row r="290" spans="9:33" x14ac:dyDescent="0.25">
      <c r="I290" s="27" t="s">
        <v>902</v>
      </c>
      <c r="J290" s="27" t="s">
        <v>56</v>
      </c>
      <c r="K290" t="s">
        <v>4776</v>
      </c>
      <c r="L290" s="26"/>
      <c r="M290" s="5">
        <v>296941</v>
      </c>
      <c r="N290" s="5"/>
      <c r="O290" s="5"/>
      <c r="P290" s="5"/>
      <c r="Q290" s="5"/>
      <c r="R290" s="5">
        <v>296941</v>
      </c>
      <c r="Z290" s="4" t="s">
        <v>3071</v>
      </c>
      <c r="AA290" s="5">
        <v>1492827</v>
      </c>
      <c r="AB290" s="5"/>
      <c r="AC290" s="5"/>
      <c r="AD290" s="5"/>
      <c r="AE290" s="5"/>
      <c r="AF290" s="5"/>
      <c r="AG290" s="5">
        <v>1492827</v>
      </c>
    </row>
    <row r="291" spans="9:33" x14ac:dyDescent="0.25">
      <c r="I291" s="27" t="s">
        <v>902</v>
      </c>
      <c r="J291" s="27" t="s">
        <v>56</v>
      </c>
      <c r="K291" t="s">
        <v>6235</v>
      </c>
      <c r="L291" s="26"/>
      <c r="M291" s="5"/>
      <c r="N291" s="5">
        <v>397396</v>
      </c>
      <c r="O291" s="5"/>
      <c r="P291" s="5"/>
      <c r="Q291" s="5">
        <v>0</v>
      </c>
      <c r="R291" s="5">
        <v>397396</v>
      </c>
      <c r="Z291" s="4" t="s">
        <v>10596</v>
      </c>
      <c r="AA291" s="5"/>
      <c r="AB291" s="5"/>
      <c r="AC291" s="5"/>
      <c r="AD291" s="5"/>
      <c r="AE291" s="5">
        <v>14428904</v>
      </c>
      <c r="AF291" s="5"/>
      <c r="AG291" s="5">
        <v>14428904</v>
      </c>
    </row>
    <row r="292" spans="9:33" x14ac:dyDescent="0.25">
      <c r="I292" s="27" t="s">
        <v>902</v>
      </c>
      <c r="J292" s="27" t="s">
        <v>56</v>
      </c>
      <c r="K292" t="s">
        <v>6572</v>
      </c>
      <c r="L292" s="26"/>
      <c r="M292" s="5"/>
      <c r="N292" s="5">
        <v>1026323</v>
      </c>
      <c r="O292" s="5"/>
      <c r="P292" s="5"/>
      <c r="Q292" s="5"/>
      <c r="R292" s="5">
        <v>1026323</v>
      </c>
      <c r="Z292" s="4" t="s">
        <v>4774</v>
      </c>
      <c r="AA292" s="5"/>
      <c r="AB292" s="5">
        <v>475582</v>
      </c>
      <c r="AC292" s="5"/>
      <c r="AD292" s="5"/>
      <c r="AE292" s="5"/>
      <c r="AF292" s="5"/>
      <c r="AG292" s="5">
        <v>475582</v>
      </c>
    </row>
    <row r="293" spans="9:33" x14ac:dyDescent="0.25">
      <c r="I293" s="27" t="s">
        <v>902</v>
      </c>
      <c r="J293" s="27" t="s">
        <v>56</v>
      </c>
      <c r="K293" t="s">
        <v>4797</v>
      </c>
      <c r="L293" s="26"/>
      <c r="M293" s="5"/>
      <c r="N293" s="5">
        <v>992524</v>
      </c>
      <c r="O293" s="5"/>
      <c r="P293" s="5"/>
      <c r="Q293" s="5"/>
      <c r="R293" s="5">
        <v>992524</v>
      </c>
      <c r="Z293" s="4" t="s">
        <v>4775</v>
      </c>
      <c r="AA293" s="5"/>
      <c r="AB293" s="5">
        <v>435884</v>
      </c>
      <c r="AC293" s="5"/>
      <c r="AD293" s="5"/>
      <c r="AE293" s="5"/>
      <c r="AF293" s="5"/>
      <c r="AG293" s="5">
        <v>435884</v>
      </c>
    </row>
    <row r="294" spans="9:33" x14ac:dyDescent="0.25">
      <c r="I294" s="27" t="s">
        <v>902</v>
      </c>
      <c r="J294" s="27" t="s">
        <v>56</v>
      </c>
      <c r="K294" t="s">
        <v>3354</v>
      </c>
      <c r="L294" s="26"/>
      <c r="M294" s="5">
        <v>3943710</v>
      </c>
      <c r="N294" s="5"/>
      <c r="O294" s="5"/>
      <c r="P294" s="5"/>
      <c r="Q294" s="5"/>
      <c r="R294" s="5">
        <v>3943710</v>
      </c>
      <c r="Z294" s="4" t="s">
        <v>4776</v>
      </c>
      <c r="AA294" s="5"/>
      <c r="AB294" s="5">
        <v>296941</v>
      </c>
      <c r="AC294" s="5"/>
      <c r="AD294" s="5"/>
      <c r="AE294" s="5"/>
      <c r="AF294" s="5"/>
      <c r="AG294" s="5">
        <v>296941</v>
      </c>
    </row>
    <row r="295" spans="9:33" x14ac:dyDescent="0.25">
      <c r="I295" s="27" t="s">
        <v>902</v>
      </c>
      <c r="J295" s="27" t="s">
        <v>56</v>
      </c>
      <c r="K295" t="s">
        <v>4777</v>
      </c>
      <c r="L295" s="26"/>
      <c r="M295" s="5">
        <v>1984919</v>
      </c>
      <c r="N295" s="5"/>
      <c r="O295" s="5"/>
      <c r="P295" s="5"/>
      <c r="Q295" s="5"/>
      <c r="R295" s="5">
        <v>1984919</v>
      </c>
      <c r="Z295" s="4" t="s">
        <v>6235</v>
      </c>
      <c r="AA295" s="5"/>
      <c r="AB295" s="5">
        <v>397086</v>
      </c>
      <c r="AC295" s="5"/>
      <c r="AD295" s="5"/>
      <c r="AE295" s="5"/>
      <c r="AF295" s="5"/>
      <c r="AG295" s="5">
        <v>397086</v>
      </c>
    </row>
    <row r="296" spans="9:33" x14ac:dyDescent="0.25">
      <c r="I296" s="27" t="s">
        <v>902</v>
      </c>
      <c r="J296" s="27" t="s">
        <v>56</v>
      </c>
      <c r="K296" t="s">
        <v>6687</v>
      </c>
      <c r="L296" s="26"/>
      <c r="M296" s="5"/>
      <c r="N296" s="5"/>
      <c r="O296" s="5"/>
      <c r="P296" s="5">
        <v>580586</v>
      </c>
      <c r="Q296" s="5"/>
      <c r="R296" s="5">
        <v>580586</v>
      </c>
      <c r="Z296" s="4" t="s">
        <v>6572</v>
      </c>
      <c r="AA296" s="5"/>
      <c r="AB296" s="5"/>
      <c r="AC296" s="5">
        <v>1026323</v>
      </c>
      <c r="AD296" s="5"/>
      <c r="AE296" s="5"/>
      <c r="AF296" s="5"/>
      <c r="AG296" s="5">
        <v>1026323</v>
      </c>
    </row>
    <row r="297" spans="9:33" x14ac:dyDescent="0.25">
      <c r="I297" s="27" t="s">
        <v>902</v>
      </c>
      <c r="J297" s="27" t="s">
        <v>56</v>
      </c>
      <c r="K297" t="s">
        <v>4778</v>
      </c>
      <c r="L297" s="26"/>
      <c r="M297" s="5">
        <v>329839</v>
      </c>
      <c r="N297" s="5"/>
      <c r="O297" s="5"/>
      <c r="P297" s="5"/>
      <c r="Q297" s="5"/>
      <c r="R297" s="5">
        <v>329839</v>
      </c>
      <c r="Z297" s="4" t="s">
        <v>4797</v>
      </c>
      <c r="AA297" s="5"/>
      <c r="AB297" s="5">
        <v>994624</v>
      </c>
      <c r="AC297" s="5"/>
      <c r="AD297" s="5"/>
      <c r="AE297" s="5"/>
      <c r="AF297" s="5"/>
      <c r="AG297" s="5">
        <v>994624</v>
      </c>
    </row>
    <row r="298" spans="9:33" x14ac:dyDescent="0.25">
      <c r="I298" s="27" t="s">
        <v>902</v>
      </c>
      <c r="J298" s="27" t="s">
        <v>56</v>
      </c>
      <c r="K298" t="s">
        <v>6573</v>
      </c>
      <c r="L298" s="26"/>
      <c r="M298" s="5"/>
      <c r="N298" s="5">
        <v>8764910</v>
      </c>
      <c r="O298" s="5"/>
      <c r="P298" s="5"/>
      <c r="Q298" s="5"/>
      <c r="R298" s="5">
        <v>8764910</v>
      </c>
      <c r="Z298" s="4" t="s">
        <v>3354</v>
      </c>
      <c r="AA298" s="5">
        <v>3934710</v>
      </c>
      <c r="AB298" s="5"/>
      <c r="AC298" s="5"/>
      <c r="AD298" s="5"/>
      <c r="AE298" s="5"/>
      <c r="AF298" s="5"/>
      <c r="AG298" s="5">
        <v>3934710</v>
      </c>
    </row>
    <row r="299" spans="9:33" x14ac:dyDescent="0.25">
      <c r="I299" s="27" t="s">
        <v>902</v>
      </c>
      <c r="J299" s="27" t="s">
        <v>56</v>
      </c>
      <c r="K299" t="s">
        <v>10154</v>
      </c>
      <c r="L299" s="26"/>
      <c r="M299" s="5"/>
      <c r="N299" s="5"/>
      <c r="O299" s="5"/>
      <c r="P299" s="5">
        <v>990871</v>
      </c>
      <c r="Q299" s="5"/>
      <c r="R299" s="5">
        <v>990871</v>
      </c>
      <c r="Z299" s="4" t="s">
        <v>4777</v>
      </c>
      <c r="AA299" s="5"/>
      <c r="AB299" s="5">
        <v>1988398</v>
      </c>
      <c r="AC299" s="5"/>
      <c r="AD299" s="5"/>
      <c r="AE299" s="5"/>
      <c r="AF299" s="5"/>
      <c r="AG299" s="5">
        <v>1988398</v>
      </c>
    </row>
    <row r="300" spans="9:33" x14ac:dyDescent="0.25">
      <c r="I300" s="27" t="s">
        <v>902</v>
      </c>
      <c r="J300" s="27" t="s">
        <v>56</v>
      </c>
      <c r="K300" t="s">
        <v>6574</v>
      </c>
      <c r="L300" s="26"/>
      <c r="M300" s="5"/>
      <c r="N300" s="5">
        <v>277438</v>
      </c>
      <c r="O300" s="5"/>
      <c r="P300" s="5"/>
      <c r="Q300" s="5"/>
      <c r="R300" s="5">
        <v>277438</v>
      </c>
      <c r="Z300" s="4" t="s">
        <v>6687</v>
      </c>
      <c r="AA300" s="5"/>
      <c r="AB300" s="5"/>
      <c r="AC300" s="5"/>
      <c r="AD300" s="5">
        <v>580586</v>
      </c>
      <c r="AE300" s="5"/>
      <c r="AF300" s="5"/>
      <c r="AG300" s="5">
        <v>580586</v>
      </c>
    </row>
    <row r="301" spans="9:33" x14ac:dyDescent="0.25">
      <c r="I301" s="27" t="s">
        <v>902</v>
      </c>
      <c r="J301" s="27" t="s">
        <v>56</v>
      </c>
      <c r="K301" t="s">
        <v>6575</v>
      </c>
      <c r="L301" s="26"/>
      <c r="M301" s="5"/>
      <c r="N301" s="5">
        <v>277438</v>
      </c>
      <c r="O301" s="5"/>
      <c r="P301" s="5"/>
      <c r="Q301" s="5"/>
      <c r="R301" s="5">
        <v>277438</v>
      </c>
      <c r="Z301" s="4" t="s">
        <v>4778</v>
      </c>
      <c r="AA301" s="5"/>
      <c r="AB301" s="5">
        <v>329839</v>
      </c>
      <c r="AC301" s="5"/>
      <c r="AD301" s="5"/>
      <c r="AE301" s="5"/>
      <c r="AF301" s="5"/>
      <c r="AG301" s="5">
        <v>329839</v>
      </c>
    </row>
    <row r="302" spans="9:33" x14ac:dyDescent="0.25">
      <c r="I302" s="27" t="s">
        <v>902</v>
      </c>
      <c r="J302" s="27" t="s">
        <v>56</v>
      </c>
      <c r="K302" t="s">
        <v>11772</v>
      </c>
      <c r="L302" s="26"/>
      <c r="M302" s="5"/>
      <c r="N302" s="5"/>
      <c r="O302" s="5"/>
      <c r="P302" s="5"/>
      <c r="Q302" s="5">
        <v>238210</v>
      </c>
      <c r="R302" s="5">
        <v>238210</v>
      </c>
      <c r="Z302" s="4" t="s">
        <v>6573</v>
      </c>
      <c r="AA302" s="5"/>
      <c r="AB302" s="5">
        <v>8766698</v>
      </c>
      <c r="AC302" s="5">
        <v>8766698</v>
      </c>
      <c r="AD302" s="5"/>
      <c r="AE302" s="5"/>
      <c r="AF302" s="5"/>
      <c r="AG302" s="5">
        <v>17533396</v>
      </c>
    </row>
    <row r="303" spans="9:33" x14ac:dyDescent="0.25">
      <c r="I303" s="27" t="s">
        <v>902</v>
      </c>
      <c r="J303" s="27" t="s">
        <v>56</v>
      </c>
      <c r="K303" t="s">
        <v>6576</v>
      </c>
      <c r="L303" s="26"/>
      <c r="M303" s="5"/>
      <c r="N303" s="5"/>
      <c r="O303" s="5">
        <v>1862719</v>
      </c>
      <c r="P303" s="5"/>
      <c r="Q303" s="5"/>
      <c r="R303" s="5">
        <v>1862719</v>
      </c>
      <c r="Z303" s="4" t="s">
        <v>10154</v>
      </c>
      <c r="AA303" s="5"/>
      <c r="AB303" s="5"/>
      <c r="AC303" s="5"/>
      <c r="AD303" s="5"/>
      <c r="AE303" s="5">
        <v>990871</v>
      </c>
      <c r="AF303" s="5"/>
      <c r="AG303" s="5">
        <v>990871</v>
      </c>
    </row>
    <row r="304" spans="9:33" x14ac:dyDescent="0.25">
      <c r="I304" s="27" t="s">
        <v>902</v>
      </c>
      <c r="J304" s="27" t="s">
        <v>56</v>
      </c>
      <c r="K304" t="s">
        <v>2898</v>
      </c>
      <c r="L304" s="26"/>
      <c r="M304" s="5">
        <v>220661</v>
      </c>
      <c r="N304" s="5"/>
      <c r="O304" s="5"/>
      <c r="P304" s="5"/>
      <c r="Q304" s="5"/>
      <c r="R304" s="5">
        <v>220661</v>
      </c>
      <c r="Z304" s="4" t="s">
        <v>6574</v>
      </c>
      <c r="AA304" s="5"/>
      <c r="AB304" s="5"/>
      <c r="AC304" s="5">
        <v>277438</v>
      </c>
      <c r="AD304" s="5"/>
      <c r="AE304" s="5"/>
      <c r="AF304" s="5"/>
      <c r="AG304" s="5">
        <v>277438</v>
      </c>
    </row>
    <row r="305" spans="9:33" x14ac:dyDescent="0.25">
      <c r="I305" s="27" t="s">
        <v>902</v>
      </c>
      <c r="J305" s="27" t="s">
        <v>56</v>
      </c>
      <c r="K305" t="s">
        <v>2896</v>
      </c>
      <c r="L305" s="26"/>
      <c r="M305" s="5">
        <v>220661</v>
      </c>
      <c r="N305" s="5"/>
      <c r="O305" s="5"/>
      <c r="P305" s="5"/>
      <c r="Q305" s="5"/>
      <c r="R305" s="5">
        <v>220661</v>
      </c>
      <c r="Z305" s="4" t="s">
        <v>6575</v>
      </c>
      <c r="AA305" s="5"/>
      <c r="AB305" s="5"/>
      <c r="AC305" s="5">
        <v>277438</v>
      </c>
      <c r="AD305" s="5"/>
      <c r="AE305" s="5"/>
      <c r="AF305" s="5"/>
      <c r="AG305" s="5">
        <v>277438</v>
      </c>
    </row>
    <row r="306" spans="9:33" x14ac:dyDescent="0.25">
      <c r="I306" s="27" t="s">
        <v>902</v>
      </c>
      <c r="J306" s="27" t="s">
        <v>56</v>
      </c>
      <c r="K306" t="s">
        <v>6577</v>
      </c>
      <c r="L306" s="26"/>
      <c r="M306" s="5"/>
      <c r="N306" s="5"/>
      <c r="O306" s="5">
        <v>1190471</v>
      </c>
      <c r="P306" s="5"/>
      <c r="Q306" s="5"/>
      <c r="R306" s="5">
        <v>1190471</v>
      </c>
      <c r="Z306" s="4" t="s">
        <v>11772</v>
      </c>
      <c r="AA306" s="5"/>
      <c r="AB306" s="5"/>
      <c r="AC306" s="5"/>
      <c r="AD306" s="5"/>
      <c r="AE306" s="5"/>
      <c r="AF306" s="5">
        <v>238210</v>
      </c>
      <c r="AG306" s="5">
        <v>238210</v>
      </c>
    </row>
    <row r="307" spans="9:33" x14ac:dyDescent="0.25">
      <c r="I307" s="27" t="s">
        <v>902</v>
      </c>
      <c r="J307" s="27" t="s">
        <v>56</v>
      </c>
      <c r="K307" t="s">
        <v>4779</v>
      </c>
      <c r="L307" s="26"/>
      <c r="M307" s="5">
        <v>615964</v>
      </c>
      <c r="N307" s="5"/>
      <c r="O307" s="5"/>
      <c r="P307" s="5"/>
      <c r="Q307" s="5"/>
      <c r="R307" s="5">
        <v>615964</v>
      </c>
      <c r="Z307" s="4" t="s">
        <v>6576</v>
      </c>
      <c r="AA307" s="5"/>
      <c r="AB307" s="5"/>
      <c r="AC307" s="5"/>
      <c r="AD307" s="5">
        <v>1862719</v>
      </c>
      <c r="AE307" s="5"/>
      <c r="AF307" s="5"/>
      <c r="AG307" s="5">
        <v>1862719</v>
      </c>
    </row>
    <row r="308" spans="9:33" x14ac:dyDescent="0.25">
      <c r="I308" s="27" t="s">
        <v>902</v>
      </c>
      <c r="J308" s="27" t="s">
        <v>56</v>
      </c>
      <c r="K308" t="s">
        <v>4780</v>
      </c>
      <c r="L308" s="26"/>
      <c r="M308" s="5">
        <v>238368</v>
      </c>
      <c r="N308" s="5"/>
      <c r="O308" s="5"/>
      <c r="P308" s="5"/>
      <c r="Q308" s="5"/>
      <c r="R308" s="5">
        <v>238368</v>
      </c>
      <c r="Z308" s="4" t="s">
        <v>2898</v>
      </c>
      <c r="AA308" s="5"/>
      <c r="AB308" s="5">
        <v>220661</v>
      </c>
      <c r="AC308" s="5"/>
      <c r="AD308" s="5"/>
      <c r="AE308" s="5"/>
      <c r="AF308" s="5"/>
      <c r="AG308" s="5">
        <v>220661</v>
      </c>
    </row>
    <row r="309" spans="9:33" x14ac:dyDescent="0.25">
      <c r="I309" s="27" t="s">
        <v>902</v>
      </c>
      <c r="J309" s="27" t="s">
        <v>56</v>
      </c>
      <c r="K309" t="s">
        <v>6578</v>
      </c>
      <c r="L309" s="26"/>
      <c r="M309" s="5"/>
      <c r="N309" s="5"/>
      <c r="O309" s="5">
        <v>3025546</v>
      </c>
      <c r="P309" s="5"/>
      <c r="Q309" s="5"/>
      <c r="R309" s="5">
        <v>3025546</v>
      </c>
      <c r="Z309" s="4" t="s">
        <v>2896</v>
      </c>
      <c r="AA309" s="5"/>
      <c r="AB309" s="5">
        <v>220661</v>
      </c>
      <c r="AC309" s="5"/>
      <c r="AD309" s="5"/>
      <c r="AE309" s="5"/>
      <c r="AF309" s="5"/>
      <c r="AG309" s="5">
        <v>220661</v>
      </c>
    </row>
    <row r="310" spans="9:33" x14ac:dyDescent="0.25">
      <c r="I310" s="27" t="s">
        <v>902</v>
      </c>
      <c r="J310" s="27" t="s">
        <v>56</v>
      </c>
      <c r="K310" t="s">
        <v>6579</v>
      </c>
      <c r="L310" s="26"/>
      <c r="M310" s="5"/>
      <c r="N310" s="5"/>
      <c r="O310" s="5">
        <v>3028566</v>
      </c>
      <c r="P310" s="5"/>
      <c r="Q310" s="5"/>
      <c r="R310" s="5">
        <v>3028566</v>
      </c>
      <c r="Z310" s="4" t="s">
        <v>6577</v>
      </c>
      <c r="AA310" s="5"/>
      <c r="AB310" s="5"/>
      <c r="AC310" s="5"/>
      <c r="AD310" s="5">
        <v>1190471</v>
      </c>
      <c r="AE310" s="5"/>
      <c r="AF310" s="5"/>
      <c r="AG310" s="5">
        <v>1190471</v>
      </c>
    </row>
    <row r="311" spans="9:33" x14ac:dyDescent="0.25">
      <c r="I311" s="27" t="s">
        <v>902</v>
      </c>
      <c r="J311" s="27" t="s">
        <v>56</v>
      </c>
      <c r="K311" t="s">
        <v>6580</v>
      </c>
      <c r="L311" s="26"/>
      <c r="M311" s="5"/>
      <c r="N311" s="5">
        <v>337353</v>
      </c>
      <c r="O311" s="5"/>
      <c r="P311" s="5"/>
      <c r="Q311" s="5"/>
      <c r="R311" s="5">
        <v>337353</v>
      </c>
      <c r="Z311" s="4" t="s">
        <v>4779</v>
      </c>
      <c r="AA311" s="5"/>
      <c r="AB311" s="5">
        <v>615964</v>
      </c>
      <c r="AC311" s="5"/>
      <c r="AD311" s="5"/>
      <c r="AE311" s="5"/>
      <c r="AF311" s="5"/>
      <c r="AG311" s="5">
        <v>615964</v>
      </c>
    </row>
    <row r="312" spans="9:33" x14ac:dyDescent="0.25">
      <c r="I312" s="27" t="s">
        <v>902</v>
      </c>
      <c r="J312" s="27" t="s">
        <v>56</v>
      </c>
      <c r="K312" t="s">
        <v>6581</v>
      </c>
      <c r="L312" s="26"/>
      <c r="M312" s="5"/>
      <c r="N312" s="5"/>
      <c r="O312" s="5">
        <v>4994618</v>
      </c>
      <c r="P312" s="5"/>
      <c r="Q312" s="5"/>
      <c r="R312" s="5">
        <v>4994618</v>
      </c>
      <c r="Z312" s="4" t="s">
        <v>4780</v>
      </c>
      <c r="AA312" s="5"/>
      <c r="AB312" s="5">
        <v>238368</v>
      </c>
      <c r="AC312" s="5"/>
      <c r="AD312" s="5"/>
      <c r="AE312" s="5"/>
      <c r="AF312" s="5"/>
      <c r="AG312" s="5">
        <v>238368</v>
      </c>
    </row>
    <row r="313" spans="9:33" x14ac:dyDescent="0.25">
      <c r="I313" s="27" t="s">
        <v>902</v>
      </c>
      <c r="J313" s="27" t="s">
        <v>56</v>
      </c>
      <c r="K313" t="s">
        <v>2888</v>
      </c>
      <c r="L313" s="26"/>
      <c r="M313" s="5">
        <v>2035092</v>
      </c>
      <c r="N313" s="5"/>
      <c r="O313" s="5"/>
      <c r="P313" s="5"/>
      <c r="Q313" s="5"/>
      <c r="R313" s="5">
        <v>2035092</v>
      </c>
      <c r="Z313" s="4" t="s">
        <v>6578</v>
      </c>
      <c r="AA313" s="5"/>
      <c r="AB313" s="5"/>
      <c r="AC313" s="5"/>
      <c r="AD313" s="5">
        <v>3025546</v>
      </c>
      <c r="AE313" s="5"/>
      <c r="AF313" s="5"/>
      <c r="AG313" s="5">
        <v>3025546</v>
      </c>
    </row>
    <row r="314" spans="9:33" x14ac:dyDescent="0.25">
      <c r="I314" s="27" t="s">
        <v>902</v>
      </c>
      <c r="J314" s="27" t="s">
        <v>56</v>
      </c>
      <c r="K314" t="s">
        <v>6213</v>
      </c>
      <c r="L314" s="26"/>
      <c r="M314" s="5"/>
      <c r="N314" s="5">
        <v>219129</v>
      </c>
      <c r="O314" s="5"/>
      <c r="P314" s="5"/>
      <c r="Q314" s="5"/>
      <c r="R314" s="5">
        <v>219129</v>
      </c>
      <c r="Z314" s="4" t="s">
        <v>6579</v>
      </c>
      <c r="AA314" s="5"/>
      <c r="AB314" s="5"/>
      <c r="AC314" s="5"/>
      <c r="AD314" s="5">
        <v>3028566</v>
      </c>
      <c r="AE314" s="5"/>
      <c r="AF314" s="5"/>
      <c r="AG314" s="5">
        <v>3028566</v>
      </c>
    </row>
    <row r="315" spans="9:33" x14ac:dyDescent="0.25">
      <c r="I315" s="27" t="s">
        <v>902</v>
      </c>
      <c r="J315" s="27" t="s">
        <v>56</v>
      </c>
      <c r="K315" t="s">
        <v>6582</v>
      </c>
      <c r="L315" s="26"/>
      <c r="M315" s="5"/>
      <c r="N315" s="5">
        <v>1035885</v>
      </c>
      <c r="O315" s="5"/>
      <c r="P315" s="5"/>
      <c r="Q315" s="5"/>
      <c r="R315" s="5">
        <v>1035885</v>
      </c>
      <c r="Z315" s="4" t="s">
        <v>6580</v>
      </c>
      <c r="AA315" s="5"/>
      <c r="AB315" s="5"/>
      <c r="AC315" s="5">
        <v>337353</v>
      </c>
      <c r="AD315" s="5"/>
      <c r="AE315" s="5"/>
      <c r="AF315" s="5"/>
      <c r="AG315" s="5">
        <v>337353</v>
      </c>
    </row>
    <row r="316" spans="9:33" x14ac:dyDescent="0.25">
      <c r="I316" s="27" t="s">
        <v>902</v>
      </c>
      <c r="J316" s="27" t="s">
        <v>56</v>
      </c>
      <c r="K316" t="s">
        <v>6583</v>
      </c>
      <c r="L316" s="26"/>
      <c r="M316" s="5"/>
      <c r="N316" s="5">
        <v>429009</v>
      </c>
      <c r="O316" s="5"/>
      <c r="P316" s="5"/>
      <c r="Q316" s="5"/>
      <c r="R316" s="5">
        <v>429009</v>
      </c>
      <c r="Z316" s="4" t="s">
        <v>6581</v>
      </c>
      <c r="AA316" s="5"/>
      <c r="AB316" s="5"/>
      <c r="AC316" s="5"/>
      <c r="AD316" s="5">
        <v>4994618</v>
      </c>
      <c r="AE316" s="5"/>
      <c r="AF316" s="5"/>
      <c r="AG316" s="5">
        <v>4994618</v>
      </c>
    </row>
    <row r="317" spans="9:33" x14ac:dyDescent="0.25">
      <c r="I317" s="27" t="s">
        <v>902</v>
      </c>
      <c r="J317" s="27" t="s">
        <v>56</v>
      </c>
      <c r="K317" t="s">
        <v>6584</v>
      </c>
      <c r="L317" s="26"/>
      <c r="M317" s="5"/>
      <c r="N317" s="5">
        <v>396484</v>
      </c>
      <c r="O317" s="5"/>
      <c r="P317" s="5"/>
      <c r="Q317" s="5"/>
      <c r="R317" s="5">
        <v>396484</v>
      </c>
      <c r="Z317" s="4" t="s">
        <v>2888</v>
      </c>
      <c r="AA317" s="5"/>
      <c r="AB317" s="5">
        <v>2035092</v>
      </c>
      <c r="AC317" s="5"/>
      <c r="AD317" s="5"/>
      <c r="AE317" s="5"/>
      <c r="AF317" s="5"/>
      <c r="AG317" s="5">
        <v>2035092</v>
      </c>
    </row>
    <row r="318" spans="9:33" x14ac:dyDescent="0.25">
      <c r="I318" s="27" t="s">
        <v>902</v>
      </c>
      <c r="J318" s="27" t="s">
        <v>56</v>
      </c>
      <c r="K318" t="s">
        <v>6585</v>
      </c>
      <c r="L318" s="26"/>
      <c r="M318" s="5"/>
      <c r="N318" s="5">
        <v>398417</v>
      </c>
      <c r="O318" s="5"/>
      <c r="P318" s="5"/>
      <c r="Q318" s="5"/>
      <c r="R318" s="5">
        <v>398417</v>
      </c>
      <c r="Z318" s="4" t="s">
        <v>6213</v>
      </c>
      <c r="AA318" s="5"/>
      <c r="AB318" s="5"/>
      <c r="AC318" s="5">
        <v>219005</v>
      </c>
      <c r="AD318" s="5"/>
      <c r="AE318" s="5"/>
      <c r="AF318" s="5"/>
      <c r="AG318" s="5">
        <v>219005</v>
      </c>
    </row>
    <row r="319" spans="9:33" x14ac:dyDescent="0.25">
      <c r="I319" s="27" t="s">
        <v>902</v>
      </c>
      <c r="J319" s="27" t="s">
        <v>56</v>
      </c>
      <c r="K319" t="s">
        <v>4781</v>
      </c>
      <c r="L319" s="26"/>
      <c r="M319" s="5">
        <v>437197</v>
      </c>
      <c r="N319" s="5"/>
      <c r="O319" s="5"/>
      <c r="P319" s="5"/>
      <c r="Q319" s="5"/>
      <c r="R319" s="5">
        <v>437197</v>
      </c>
      <c r="Z319" s="4" t="s">
        <v>6582</v>
      </c>
      <c r="AA319" s="5"/>
      <c r="AB319" s="5"/>
      <c r="AC319" s="5">
        <v>1035885</v>
      </c>
      <c r="AD319" s="5"/>
      <c r="AE319" s="5"/>
      <c r="AF319" s="5"/>
      <c r="AG319" s="5">
        <v>1035885</v>
      </c>
    </row>
    <row r="320" spans="9:33" x14ac:dyDescent="0.25">
      <c r="I320" s="27" t="s">
        <v>902</v>
      </c>
      <c r="J320" s="27" t="s">
        <v>56</v>
      </c>
      <c r="K320" t="s">
        <v>9365</v>
      </c>
      <c r="L320" s="26"/>
      <c r="M320" s="5"/>
      <c r="N320" s="5"/>
      <c r="O320" s="5"/>
      <c r="P320" s="5">
        <v>3392407</v>
      </c>
      <c r="Q320" s="5"/>
      <c r="R320" s="5">
        <v>3392407</v>
      </c>
      <c r="Z320" s="4" t="s">
        <v>6583</v>
      </c>
      <c r="AA320" s="5"/>
      <c r="AB320" s="5"/>
      <c r="AC320" s="5">
        <v>429009</v>
      </c>
      <c r="AD320" s="5"/>
      <c r="AE320" s="5"/>
      <c r="AF320" s="5"/>
      <c r="AG320" s="5">
        <v>429009</v>
      </c>
    </row>
    <row r="321" spans="9:33" x14ac:dyDescent="0.25">
      <c r="I321" s="27" t="s">
        <v>902</v>
      </c>
      <c r="J321" s="27" t="s">
        <v>56</v>
      </c>
      <c r="K321" t="s">
        <v>10158</v>
      </c>
      <c r="L321" s="26"/>
      <c r="M321" s="5"/>
      <c r="N321" s="5"/>
      <c r="O321" s="5"/>
      <c r="P321" s="5">
        <v>323515</v>
      </c>
      <c r="Q321" s="5"/>
      <c r="R321" s="5">
        <v>323515</v>
      </c>
      <c r="Z321" s="4" t="s">
        <v>6584</v>
      </c>
      <c r="AA321" s="5"/>
      <c r="AB321" s="5"/>
      <c r="AC321" s="5">
        <v>396484</v>
      </c>
      <c r="AD321" s="5"/>
      <c r="AE321" s="5"/>
      <c r="AF321" s="5"/>
      <c r="AG321" s="5">
        <v>396484</v>
      </c>
    </row>
    <row r="322" spans="9:33" x14ac:dyDescent="0.25">
      <c r="I322" s="27" t="s">
        <v>902</v>
      </c>
      <c r="J322" s="27" t="s">
        <v>56</v>
      </c>
      <c r="K322" t="s">
        <v>6586</v>
      </c>
      <c r="L322" s="26"/>
      <c r="M322" s="5"/>
      <c r="N322" s="5">
        <v>237972</v>
      </c>
      <c r="O322" s="5"/>
      <c r="P322" s="5"/>
      <c r="Q322" s="5"/>
      <c r="R322" s="5">
        <v>237972</v>
      </c>
      <c r="Z322" s="4" t="s">
        <v>6585</v>
      </c>
      <c r="AA322" s="5"/>
      <c r="AB322" s="5"/>
      <c r="AC322" s="5">
        <v>398417</v>
      </c>
      <c r="AD322" s="5"/>
      <c r="AE322" s="5"/>
      <c r="AF322" s="5"/>
      <c r="AG322" s="5">
        <v>398417</v>
      </c>
    </row>
    <row r="323" spans="9:33" x14ac:dyDescent="0.25">
      <c r="I323" s="27" t="s">
        <v>902</v>
      </c>
      <c r="J323" s="27" t="s">
        <v>56</v>
      </c>
      <c r="K323" t="s">
        <v>6587</v>
      </c>
      <c r="L323" s="26"/>
      <c r="M323" s="5"/>
      <c r="N323" s="5"/>
      <c r="O323" s="5">
        <v>597626</v>
      </c>
      <c r="P323" s="5"/>
      <c r="Q323" s="5"/>
      <c r="R323" s="5">
        <v>597626</v>
      </c>
      <c r="Z323" s="4" t="s">
        <v>4781</v>
      </c>
      <c r="AA323" s="5"/>
      <c r="AB323" s="5">
        <v>437197</v>
      </c>
      <c r="AC323" s="5"/>
      <c r="AD323" s="5"/>
      <c r="AE323" s="5"/>
      <c r="AF323" s="5"/>
      <c r="AG323" s="5">
        <v>437197</v>
      </c>
    </row>
    <row r="324" spans="9:33" x14ac:dyDescent="0.25">
      <c r="I324" s="27" t="s">
        <v>902</v>
      </c>
      <c r="J324" s="27" t="s">
        <v>56</v>
      </c>
      <c r="K324" t="s">
        <v>6588</v>
      </c>
      <c r="L324" s="26"/>
      <c r="M324" s="5"/>
      <c r="N324" s="5"/>
      <c r="O324" s="5">
        <v>2896343</v>
      </c>
      <c r="P324" s="5"/>
      <c r="Q324" s="5"/>
      <c r="R324" s="5">
        <v>2896343</v>
      </c>
      <c r="Z324" s="4" t="s">
        <v>9365</v>
      </c>
      <c r="AA324" s="5"/>
      <c r="AB324" s="5"/>
      <c r="AC324" s="5"/>
      <c r="AD324" s="5"/>
      <c r="AE324" s="5">
        <v>15064000</v>
      </c>
      <c r="AF324" s="5"/>
      <c r="AG324" s="5">
        <v>15064000</v>
      </c>
    </row>
    <row r="325" spans="9:33" x14ac:dyDescent="0.25">
      <c r="I325" s="27" t="s">
        <v>902</v>
      </c>
      <c r="J325" s="27" t="s">
        <v>56</v>
      </c>
      <c r="K325" t="s">
        <v>4782</v>
      </c>
      <c r="L325" s="26"/>
      <c r="M325" s="5">
        <v>437198</v>
      </c>
      <c r="N325" s="5"/>
      <c r="O325" s="5"/>
      <c r="P325" s="5"/>
      <c r="Q325" s="5"/>
      <c r="R325" s="5">
        <v>437198</v>
      </c>
      <c r="Z325" s="4" t="s">
        <v>6237</v>
      </c>
      <c r="AA325" s="5"/>
      <c r="AB325" s="5">
        <v>3248044</v>
      </c>
      <c r="AC325" s="5"/>
      <c r="AD325" s="5"/>
      <c r="AE325" s="5"/>
      <c r="AF325" s="5"/>
      <c r="AG325" s="5">
        <v>3248044</v>
      </c>
    </row>
    <row r="326" spans="9:33" x14ac:dyDescent="0.25">
      <c r="I326" s="27" t="s">
        <v>902</v>
      </c>
      <c r="J326" s="27" t="s">
        <v>56</v>
      </c>
      <c r="K326" t="s">
        <v>12114</v>
      </c>
      <c r="L326" s="26"/>
      <c r="M326" s="5"/>
      <c r="N326" s="5"/>
      <c r="O326" s="5"/>
      <c r="P326" s="5"/>
      <c r="Q326" s="5">
        <v>595263</v>
      </c>
      <c r="R326" s="5">
        <v>595263</v>
      </c>
      <c r="Z326" s="4" t="s">
        <v>10158</v>
      </c>
      <c r="AA326" s="5"/>
      <c r="AB326" s="5"/>
      <c r="AC326" s="5"/>
      <c r="AD326" s="5"/>
      <c r="AE326" s="5">
        <v>323515</v>
      </c>
      <c r="AF326" s="5"/>
      <c r="AG326" s="5">
        <v>323515</v>
      </c>
    </row>
    <row r="327" spans="9:33" x14ac:dyDescent="0.25">
      <c r="I327" s="27" t="s">
        <v>902</v>
      </c>
      <c r="J327" s="27" t="s">
        <v>56</v>
      </c>
      <c r="K327" t="s">
        <v>4783</v>
      </c>
      <c r="L327" s="26"/>
      <c r="M327" s="5">
        <v>943141</v>
      </c>
      <c r="N327" s="5"/>
      <c r="O327" s="5"/>
      <c r="P327" s="5"/>
      <c r="Q327" s="5"/>
      <c r="R327" s="5">
        <v>943141</v>
      </c>
      <c r="Z327" s="4" t="s">
        <v>6586</v>
      </c>
      <c r="AA327" s="5"/>
      <c r="AB327" s="5"/>
      <c r="AC327" s="5">
        <v>237972</v>
      </c>
      <c r="AD327" s="5"/>
      <c r="AE327" s="5"/>
      <c r="AF327" s="5"/>
      <c r="AG327" s="5">
        <v>237972</v>
      </c>
    </row>
    <row r="328" spans="9:33" x14ac:dyDescent="0.25">
      <c r="I328" s="27" t="s">
        <v>902</v>
      </c>
      <c r="J328" s="27" t="s">
        <v>56</v>
      </c>
      <c r="K328" t="s">
        <v>6589</v>
      </c>
      <c r="L328" s="26"/>
      <c r="M328" s="5"/>
      <c r="N328" s="5">
        <v>601610</v>
      </c>
      <c r="O328" s="5"/>
      <c r="P328" s="5"/>
      <c r="Q328" s="5"/>
      <c r="R328" s="5">
        <v>601610</v>
      </c>
      <c r="Z328" s="4" t="s">
        <v>6587</v>
      </c>
      <c r="AA328" s="5"/>
      <c r="AB328" s="5"/>
      <c r="AC328" s="5">
        <v>597626</v>
      </c>
      <c r="AD328" s="5"/>
      <c r="AE328" s="5"/>
      <c r="AF328" s="5"/>
      <c r="AG328" s="5">
        <v>597626</v>
      </c>
    </row>
    <row r="329" spans="9:33" x14ac:dyDescent="0.25">
      <c r="I329" s="27" t="s">
        <v>902</v>
      </c>
      <c r="J329" s="27" t="s">
        <v>56</v>
      </c>
      <c r="K329" t="s">
        <v>4784</v>
      </c>
      <c r="L329" s="26"/>
      <c r="M329" s="5">
        <v>587536</v>
      </c>
      <c r="N329" s="5"/>
      <c r="O329" s="5"/>
      <c r="P329" s="5"/>
      <c r="Q329" s="5"/>
      <c r="R329" s="5">
        <v>587536</v>
      </c>
      <c r="Z329" s="4" t="s">
        <v>6588</v>
      </c>
      <c r="AA329" s="5"/>
      <c r="AB329" s="5"/>
      <c r="AC329" s="5"/>
      <c r="AD329" s="5">
        <v>2896343</v>
      </c>
      <c r="AE329" s="5"/>
      <c r="AF329" s="5"/>
      <c r="AG329" s="5">
        <v>2896343</v>
      </c>
    </row>
    <row r="330" spans="9:33" x14ac:dyDescent="0.25">
      <c r="I330" s="27" t="s">
        <v>902</v>
      </c>
      <c r="J330" s="27" t="s">
        <v>56</v>
      </c>
      <c r="K330" t="s">
        <v>4785</v>
      </c>
      <c r="L330" s="26"/>
      <c r="M330" s="5">
        <v>594303</v>
      </c>
      <c r="N330" s="5"/>
      <c r="O330" s="5"/>
      <c r="P330" s="5"/>
      <c r="Q330" s="5"/>
      <c r="R330" s="5">
        <v>594303</v>
      </c>
      <c r="Z330" s="4" t="s">
        <v>4782</v>
      </c>
      <c r="AA330" s="5"/>
      <c r="AB330" s="5">
        <v>437198</v>
      </c>
      <c r="AC330" s="5"/>
      <c r="AD330" s="5"/>
      <c r="AE330" s="5"/>
      <c r="AF330" s="5"/>
      <c r="AG330" s="5">
        <v>437198</v>
      </c>
    </row>
    <row r="331" spans="9:33" x14ac:dyDescent="0.25">
      <c r="I331" s="27" t="s">
        <v>902</v>
      </c>
      <c r="J331" s="27" t="s">
        <v>56</v>
      </c>
      <c r="K331" t="s">
        <v>4786</v>
      </c>
      <c r="L331" s="26"/>
      <c r="M331" s="5">
        <v>238176</v>
      </c>
      <c r="N331" s="5"/>
      <c r="O331" s="5"/>
      <c r="P331" s="5"/>
      <c r="Q331" s="5"/>
      <c r="R331" s="5">
        <v>238176</v>
      </c>
      <c r="Z331" s="4" t="s">
        <v>12114</v>
      </c>
      <c r="AA331" s="5"/>
      <c r="AB331" s="5"/>
      <c r="AC331" s="5"/>
      <c r="AD331" s="5"/>
      <c r="AE331" s="5"/>
      <c r="AF331" s="5">
        <v>595263</v>
      </c>
      <c r="AG331" s="5">
        <v>595263</v>
      </c>
    </row>
    <row r="332" spans="9:33" x14ac:dyDescent="0.25">
      <c r="I332" s="27" t="s">
        <v>902</v>
      </c>
      <c r="J332" s="27" t="s">
        <v>56</v>
      </c>
      <c r="K332" t="s">
        <v>6590</v>
      </c>
      <c r="L332" s="26"/>
      <c r="M332" s="5"/>
      <c r="N332" s="5"/>
      <c r="O332" s="5">
        <v>258973</v>
      </c>
      <c r="P332" s="5"/>
      <c r="Q332" s="5"/>
      <c r="R332" s="5">
        <v>258973</v>
      </c>
      <c r="Z332" s="4" t="s">
        <v>4783</v>
      </c>
      <c r="AA332" s="5"/>
      <c r="AB332" s="5">
        <v>943141</v>
      </c>
      <c r="AC332" s="5"/>
      <c r="AD332" s="5"/>
      <c r="AE332" s="5"/>
      <c r="AF332" s="5"/>
      <c r="AG332" s="5">
        <v>943141</v>
      </c>
    </row>
    <row r="333" spans="9:33" x14ac:dyDescent="0.25">
      <c r="I333" s="27" t="s">
        <v>902</v>
      </c>
      <c r="J333" s="27" t="s">
        <v>56</v>
      </c>
      <c r="K333" t="s">
        <v>6591</v>
      </c>
      <c r="L333" s="26"/>
      <c r="M333" s="5"/>
      <c r="N333" s="5">
        <v>1173489</v>
      </c>
      <c r="O333" s="5">
        <v>0</v>
      </c>
      <c r="P333" s="5"/>
      <c r="Q333" s="5"/>
      <c r="R333" s="5">
        <v>1173489</v>
      </c>
      <c r="Z333" s="4" t="s">
        <v>6589</v>
      </c>
      <c r="AA333" s="5"/>
      <c r="AB333" s="5"/>
      <c r="AC333" s="5">
        <v>601610</v>
      </c>
      <c r="AD333" s="5"/>
      <c r="AE333" s="5"/>
      <c r="AF333" s="5"/>
      <c r="AG333" s="5">
        <v>601610</v>
      </c>
    </row>
    <row r="334" spans="9:33" x14ac:dyDescent="0.25">
      <c r="I334" s="27" t="s">
        <v>902</v>
      </c>
      <c r="J334" s="27" t="s">
        <v>56</v>
      </c>
      <c r="K334" t="s">
        <v>6592</v>
      </c>
      <c r="L334" s="26"/>
      <c r="M334" s="5"/>
      <c r="N334" s="5">
        <v>496305</v>
      </c>
      <c r="O334" s="5"/>
      <c r="P334" s="5"/>
      <c r="Q334" s="5"/>
      <c r="R334" s="5">
        <v>496305</v>
      </c>
      <c r="Z334" s="4" t="s">
        <v>4784</v>
      </c>
      <c r="AA334" s="5"/>
      <c r="AB334" s="5">
        <v>587536</v>
      </c>
      <c r="AC334" s="5"/>
      <c r="AD334" s="5"/>
      <c r="AE334" s="5"/>
      <c r="AF334" s="5"/>
      <c r="AG334" s="5">
        <v>587536</v>
      </c>
    </row>
    <row r="335" spans="9:33" x14ac:dyDescent="0.25">
      <c r="I335" s="27" t="s">
        <v>902</v>
      </c>
      <c r="J335" s="27" t="s">
        <v>56</v>
      </c>
      <c r="K335" t="s">
        <v>6593</v>
      </c>
      <c r="L335" s="26"/>
      <c r="M335" s="5"/>
      <c r="N335" s="5"/>
      <c r="O335" s="5">
        <v>238642</v>
      </c>
      <c r="P335" s="5"/>
      <c r="Q335" s="5"/>
      <c r="R335" s="5">
        <v>238642</v>
      </c>
      <c r="Z335" s="4" t="s">
        <v>4785</v>
      </c>
      <c r="AA335" s="5"/>
      <c r="AB335" s="5">
        <v>594303</v>
      </c>
      <c r="AC335" s="5"/>
      <c r="AD335" s="5"/>
      <c r="AE335" s="5"/>
      <c r="AF335" s="5"/>
      <c r="AG335" s="5">
        <v>594303</v>
      </c>
    </row>
    <row r="336" spans="9:33" x14ac:dyDescent="0.25">
      <c r="I336" s="27" t="s">
        <v>902</v>
      </c>
      <c r="J336" s="27" t="s">
        <v>56</v>
      </c>
      <c r="K336" t="s">
        <v>6594</v>
      </c>
      <c r="L336" s="26"/>
      <c r="M336" s="5"/>
      <c r="N336" s="5">
        <v>1587934</v>
      </c>
      <c r="O336" s="5"/>
      <c r="P336" s="5"/>
      <c r="Q336" s="5"/>
      <c r="R336" s="5">
        <v>1587934</v>
      </c>
      <c r="Z336" s="4" t="s">
        <v>4786</v>
      </c>
      <c r="AA336" s="5"/>
      <c r="AB336" s="5">
        <v>238176</v>
      </c>
      <c r="AC336" s="5"/>
      <c r="AD336" s="5"/>
      <c r="AE336" s="5"/>
      <c r="AF336" s="5"/>
      <c r="AG336" s="5">
        <v>238176</v>
      </c>
    </row>
    <row r="337" spans="9:33" x14ac:dyDescent="0.25">
      <c r="I337" s="27" t="s">
        <v>902</v>
      </c>
      <c r="J337" s="27" t="s">
        <v>56</v>
      </c>
      <c r="K337" t="s">
        <v>6595</v>
      </c>
      <c r="L337" s="26"/>
      <c r="M337" s="5"/>
      <c r="N337" s="5">
        <v>677309</v>
      </c>
      <c r="O337" s="5"/>
      <c r="P337" s="5"/>
      <c r="Q337" s="5"/>
      <c r="R337" s="5">
        <v>677309</v>
      </c>
      <c r="Z337" s="4" t="s">
        <v>6590</v>
      </c>
      <c r="AA337" s="5"/>
      <c r="AB337" s="5"/>
      <c r="AC337" s="5">
        <v>258971</v>
      </c>
      <c r="AD337" s="5"/>
      <c r="AE337" s="5"/>
      <c r="AF337" s="5"/>
      <c r="AG337" s="5">
        <v>258971</v>
      </c>
    </row>
    <row r="338" spans="9:33" x14ac:dyDescent="0.25">
      <c r="I338" s="27" t="s">
        <v>902</v>
      </c>
      <c r="J338" s="27" t="s">
        <v>56</v>
      </c>
      <c r="K338" t="s">
        <v>4787</v>
      </c>
      <c r="L338" s="26"/>
      <c r="M338" s="5">
        <v>4046504</v>
      </c>
      <c r="N338" s="5"/>
      <c r="O338" s="5"/>
      <c r="P338" s="5"/>
      <c r="Q338" s="5"/>
      <c r="R338" s="5">
        <v>4046504</v>
      </c>
      <c r="Z338" s="4" t="s">
        <v>6591</v>
      </c>
      <c r="AA338" s="5"/>
      <c r="AB338" s="5"/>
      <c r="AC338" s="5">
        <v>1173489</v>
      </c>
      <c r="AD338" s="5"/>
      <c r="AE338" s="5"/>
      <c r="AF338" s="5"/>
      <c r="AG338" s="5">
        <v>1173489</v>
      </c>
    </row>
    <row r="339" spans="9:33" x14ac:dyDescent="0.25">
      <c r="I339" s="27" t="s">
        <v>902</v>
      </c>
      <c r="J339" s="27" t="s">
        <v>56</v>
      </c>
      <c r="K339" t="s">
        <v>4788</v>
      </c>
      <c r="L339" s="26"/>
      <c r="M339" s="5">
        <v>817996</v>
      </c>
      <c r="N339" s="5"/>
      <c r="O339" s="5"/>
      <c r="P339" s="5"/>
      <c r="Q339" s="5"/>
      <c r="R339" s="5">
        <v>817996</v>
      </c>
      <c r="Z339" s="4" t="s">
        <v>6592</v>
      </c>
      <c r="AA339" s="5"/>
      <c r="AB339" s="5"/>
      <c r="AC339" s="5">
        <v>496305</v>
      </c>
      <c r="AD339" s="5"/>
      <c r="AE339" s="5"/>
      <c r="AF339" s="5"/>
      <c r="AG339" s="5">
        <v>496305</v>
      </c>
    </row>
    <row r="340" spans="9:33" x14ac:dyDescent="0.25">
      <c r="I340" s="27" t="s">
        <v>902</v>
      </c>
      <c r="J340" s="27" t="s">
        <v>56</v>
      </c>
      <c r="K340" t="s">
        <v>6596</v>
      </c>
      <c r="L340" s="26"/>
      <c r="M340" s="5"/>
      <c r="N340" s="5">
        <v>945695</v>
      </c>
      <c r="O340" s="5"/>
      <c r="P340" s="5"/>
      <c r="Q340" s="5"/>
      <c r="R340" s="5">
        <v>945695</v>
      </c>
      <c r="Z340" s="4" t="s">
        <v>6593</v>
      </c>
      <c r="AA340" s="5"/>
      <c r="AB340" s="5"/>
      <c r="AC340" s="5"/>
      <c r="AD340" s="5">
        <v>238642</v>
      </c>
      <c r="AE340" s="5"/>
      <c r="AF340" s="5"/>
      <c r="AG340" s="5">
        <v>238642</v>
      </c>
    </row>
    <row r="341" spans="9:33" x14ac:dyDescent="0.25">
      <c r="I341" s="27" t="s">
        <v>902</v>
      </c>
      <c r="J341" s="27" t="s">
        <v>56</v>
      </c>
      <c r="K341" t="s">
        <v>10573</v>
      </c>
      <c r="L341" s="26"/>
      <c r="M341" s="5"/>
      <c r="N341" s="5"/>
      <c r="O341" s="5"/>
      <c r="P341" s="5">
        <v>1556218</v>
      </c>
      <c r="Q341" s="5"/>
      <c r="R341" s="5">
        <v>1556218</v>
      </c>
      <c r="Z341" s="4" t="s">
        <v>6594</v>
      </c>
      <c r="AA341" s="5"/>
      <c r="AB341" s="5"/>
      <c r="AC341" s="5">
        <v>1590718</v>
      </c>
      <c r="AD341" s="5"/>
      <c r="AE341" s="5"/>
      <c r="AF341" s="5"/>
      <c r="AG341" s="5">
        <v>1590718</v>
      </c>
    </row>
    <row r="342" spans="9:33" x14ac:dyDescent="0.25">
      <c r="I342" s="27" t="s">
        <v>902</v>
      </c>
      <c r="J342" s="27" t="s">
        <v>56</v>
      </c>
      <c r="K342" t="s">
        <v>4789</v>
      </c>
      <c r="L342" s="26"/>
      <c r="M342" s="5">
        <v>419811</v>
      </c>
      <c r="N342" s="5"/>
      <c r="O342" s="5"/>
      <c r="P342" s="5"/>
      <c r="Q342" s="5"/>
      <c r="R342" s="5">
        <v>419811</v>
      </c>
      <c r="Z342" s="4" t="s">
        <v>6595</v>
      </c>
      <c r="AA342" s="5"/>
      <c r="AB342" s="5"/>
      <c r="AC342" s="5">
        <v>677309</v>
      </c>
      <c r="AD342" s="5"/>
      <c r="AE342" s="5"/>
      <c r="AF342" s="5"/>
      <c r="AG342" s="5">
        <v>677309</v>
      </c>
    </row>
    <row r="343" spans="9:33" x14ac:dyDescent="0.25">
      <c r="I343" s="27" t="s">
        <v>902</v>
      </c>
      <c r="J343" s="27" t="s">
        <v>56</v>
      </c>
      <c r="K343" t="s">
        <v>4790</v>
      </c>
      <c r="L343" s="26"/>
      <c r="M343" s="5">
        <v>952182</v>
      </c>
      <c r="N343" s="5"/>
      <c r="O343" s="5"/>
      <c r="P343" s="5"/>
      <c r="Q343" s="5"/>
      <c r="R343" s="5">
        <v>952182</v>
      </c>
      <c r="Z343" s="4" t="s">
        <v>4787</v>
      </c>
      <c r="AA343" s="5"/>
      <c r="AB343" s="5">
        <v>4046504</v>
      </c>
      <c r="AC343" s="5"/>
      <c r="AD343" s="5"/>
      <c r="AE343" s="5"/>
      <c r="AF343" s="5"/>
      <c r="AG343" s="5">
        <v>4046504</v>
      </c>
    </row>
    <row r="344" spans="9:33" x14ac:dyDescent="0.25">
      <c r="I344" s="27" t="s">
        <v>902</v>
      </c>
      <c r="J344" s="27" t="s">
        <v>56</v>
      </c>
      <c r="K344" t="s">
        <v>4791</v>
      </c>
      <c r="L344" s="26"/>
      <c r="M344" s="5">
        <v>2380455</v>
      </c>
      <c r="N344" s="5"/>
      <c r="O344" s="5"/>
      <c r="P344" s="5"/>
      <c r="Q344" s="5"/>
      <c r="R344" s="5">
        <v>2380455</v>
      </c>
      <c r="Z344" s="4" t="s">
        <v>4788</v>
      </c>
      <c r="AA344" s="5"/>
      <c r="AB344" s="5">
        <v>817996</v>
      </c>
      <c r="AC344" s="5"/>
      <c r="AD344" s="5"/>
      <c r="AE344" s="5"/>
      <c r="AF344" s="5"/>
      <c r="AG344" s="5">
        <v>817996</v>
      </c>
    </row>
    <row r="345" spans="9:33" x14ac:dyDescent="0.25">
      <c r="I345" s="27" t="s">
        <v>902</v>
      </c>
      <c r="J345" s="27" t="s">
        <v>56</v>
      </c>
      <c r="K345" t="s">
        <v>6597</v>
      </c>
      <c r="L345" s="26"/>
      <c r="M345" s="5"/>
      <c r="N345" s="5">
        <v>418338</v>
      </c>
      <c r="O345" s="5"/>
      <c r="P345" s="5"/>
      <c r="Q345" s="5"/>
      <c r="R345" s="5">
        <v>418338</v>
      </c>
      <c r="Z345" s="4" t="s">
        <v>6596</v>
      </c>
      <c r="AA345" s="5"/>
      <c r="AB345" s="5"/>
      <c r="AC345" s="5">
        <v>945695</v>
      </c>
      <c r="AD345" s="5"/>
      <c r="AE345" s="5"/>
      <c r="AF345" s="5"/>
      <c r="AG345" s="5">
        <v>945695</v>
      </c>
    </row>
    <row r="346" spans="9:33" x14ac:dyDescent="0.25">
      <c r="I346" s="27" t="s">
        <v>902</v>
      </c>
      <c r="J346" s="27" t="s">
        <v>56</v>
      </c>
      <c r="K346" t="s">
        <v>4792</v>
      </c>
      <c r="L346" s="26"/>
      <c r="M346" s="5">
        <v>6476264</v>
      </c>
      <c r="N346" s="5">
        <v>0</v>
      </c>
      <c r="O346" s="5"/>
      <c r="P346" s="5"/>
      <c r="Q346" s="5"/>
      <c r="R346" s="5">
        <v>6476264</v>
      </c>
      <c r="Z346" s="4" t="s">
        <v>10573</v>
      </c>
      <c r="AA346" s="5"/>
      <c r="AB346" s="5"/>
      <c r="AC346" s="5"/>
      <c r="AD346" s="5"/>
      <c r="AE346" s="5">
        <v>1556218</v>
      </c>
      <c r="AF346" s="5"/>
      <c r="AG346" s="5">
        <v>1556218</v>
      </c>
    </row>
    <row r="347" spans="9:33" x14ac:dyDescent="0.25">
      <c r="I347" s="27" t="s">
        <v>902</v>
      </c>
      <c r="J347" s="27" t="s">
        <v>56</v>
      </c>
      <c r="K347" t="s">
        <v>6598</v>
      </c>
      <c r="L347" s="26"/>
      <c r="M347" s="5"/>
      <c r="N347" s="5"/>
      <c r="O347" s="5">
        <v>2417892</v>
      </c>
      <c r="P347" s="5"/>
      <c r="Q347" s="5"/>
      <c r="R347" s="5">
        <v>2417892</v>
      </c>
      <c r="Z347" s="4" t="s">
        <v>4789</v>
      </c>
      <c r="AA347" s="5"/>
      <c r="AB347" s="5">
        <v>419811</v>
      </c>
      <c r="AC347" s="5"/>
      <c r="AD347" s="5"/>
      <c r="AE347" s="5"/>
      <c r="AF347" s="5"/>
      <c r="AG347" s="5">
        <v>419811</v>
      </c>
    </row>
    <row r="348" spans="9:33" x14ac:dyDescent="0.25">
      <c r="I348" s="27" t="s">
        <v>902</v>
      </c>
      <c r="J348" s="27" t="s">
        <v>56</v>
      </c>
      <c r="K348" t="s">
        <v>6250</v>
      </c>
      <c r="L348" s="26"/>
      <c r="M348" s="5"/>
      <c r="N348" s="5">
        <v>1114333</v>
      </c>
      <c r="O348" s="5"/>
      <c r="P348" s="5"/>
      <c r="Q348" s="5"/>
      <c r="R348" s="5">
        <v>1114333</v>
      </c>
      <c r="Z348" s="4" t="s">
        <v>4790</v>
      </c>
      <c r="AA348" s="5"/>
      <c r="AB348" s="5">
        <v>952182</v>
      </c>
      <c r="AC348" s="5"/>
      <c r="AD348" s="5"/>
      <c r="AE348" s="5"/>
      <c r="AF348" s="5"/>
      <c r="AG348" s="5">
        <v>952182</v>
      </c>
    </row>
    <row r="349" spans="9:33" x14ac:dyDescent="0.25">
      <c r="I349" s="27" t="s">
        <v>902</v>
      </c>
      <c r="J349" s="27" t="s">
        <v>56</v>
      </c>
      <c r="K349" t="s">
        <v>6249</v>
      </c>
      <c r="L349" s="26"/>
      <c r="M349" s="5"/>
      <c r="N349" s="5">
        <v>328306</v>
      </c>
      <c r="O349" s="5"/>
      <c r="P349" s="5"/>
      <c r="Q349" s="5"/>
      <c r="R349" s="5">
        <v>328306</v>
      </c>
      <c r="Z349" s="4" t="s">
        <v>4791</v>
      </c>
      <c r="AA349" s="5"/>
      <c r="AB349" s="5">
        <v>2380455</v>
      </c>
      <c r="AC349" s="5"/>
      <c r="AD349" s="5"/>
      <c r="AE349" s="5"/>
      <c r="AF349" s="5"/>
      <c r="AG349" s="5">
        <v>2380455</v>
      </c>
    </row>
    <row r="350" spans="9:33" x14ac:dyDescent="0.25">
      <c r="I350" s="27" t="s">
        <v>902</v>
      </c>
      <c r="J350" s="27" t="s">
        <v>56</v>
      </c>
      <c r="K350" t="s">
        <v>6599</v>
      </c>
      <c r="L350" s="26"/>
      <c r="M350" s="5"/>
      <c r="N350" s="5"/>
      <c r="O350" s="5">
        <v>909899</v>
      </c>
      <c r="P350" s="5"/>
      <c r="Q350" s="5"/>
      <c r="R350" s="5">
        <v>909899</v>
      </c>
      <c r="Z350" s="4" t="s">
        <v>6597</v>
      </c>
      <c r="AA350" s="5"/>
      <c r="AB350" s="5"/>
      <c r="AC350" s="5">
        <v>418338</v>
      </c>
      <c r="AD350" s="5"/>
      <c r="AE350" s="5"/>
      <c r="AF350" s="5"/>
      <c r="AG350" s="5">
        <v>418338</v>
      </c>
    </row>
    <row r="351" spans="9:33" x14ac:dyDescent="0.25">
      <c r="I351" s="27" t="s">
        <v>902</v>
      </c>
      <c r="J351" s="27" t="s">
        <v>56</v>
      </c>
      <c r="K351" t="s">
        <v>4793</v>
      </c>
      <c r="L351" s="26"/>
      <c r="M351" s="5">
        <v>1398154</v>
      </c>
      <c r="N351" s="5"/>
      <c r="O351" s="5"/>
      <c r="P351" s="5"/>
      <c r="Q351" s="5"/>
      <c r="R351" s="5">
        <v>1398154</v>
      </c>
      <c r="Z351" s="4" t="s">
        <v>4792</v>
      </c>
      <c r="AA351" s="5"/>
      <c r="AB351" s="5">
        <v>6476264</v>
      </c>
      <c r="AC351" s="5"/>
      <c r="AD351" s="5"/>
      <c r="AE351" s="5"/>
      <c r="AF351" s="5"/>
      <c r="AG351" s="5">
        <v>6476264</v>
      </c>
    </row>
    <row r="352" spans="9:33" x14ac:dyDescent="0.25">
      <c r="I352" s="27" t="s">
        <v>902</v>
      </c>
      <c r="J352" s="27" t="s">
        <v>56</v>
      </c>
      <c r="K352" t="s">
        <v>10138</v>
      </c>
      <c r="L352" s="26"/>
      <c r="M352" s="5"/>
      <c r="N352" s="5"/>
      <c r="O352" s="5"/>
      <c r="P352" s="5">
        <v>906913</v>
      </c>
      <c r="Q352" s="5"/>
      <c r="R352" s="5">
        <v>906913</v>
      </c>
      <c r="Z352" s="4" t="s">
        <v>6598</v>
      </c>
      <c r="AA352" s="5"/>
      <c r="AB352" s="5"/>
      <c r="AC352" s="5"/>
      <c r="AD352" s="5">
        <v>2417892</v>
      </c>
      <c r="AE352" s="5"/>
      <c r="AF352" s="5"/>
      <c r="AG352" s="5">
        <v>2417892</v>
      </c>
    </row>
    <row r="353" spans="9:33" x14ac:dyDescent="0.25">
      <c r="I353" s="27" t="s">
        <v>902</v>
      </c>
      <c r="J353" s="27" t="s">
        <v>56</v>
      </c>
      <c r="K353" t="s">
        <v>6600</v>
      </c>
      <c r="L353" s="26"/>
      <c r="M353" s="5"/>
      <c r="N353" s="5"/>
      <c r="O353" s="5">
        <v>3344320</v>
      </c>
      <c r="P353" s="5"/>
      <c r="Q353" s="5"/>
      <c r="R353" s="5">
        <v>3344320</v>
      </c>
      <c r="Z353" s="4" t="s">
        <v>6250</v>
      </c>
      <c r="AA353" s="5"/>
      <c r="AB353" s="5">
        <v>1114333</v>
      </c>
      <c r="AC353" s="5"/>
      <c r="AD353" s="5"/>
      <c r="AE353" s="5"/>
      <c r="AF353" s="5"/>
      <c r="AG353" s="5">
        <v>1114333</v>
      </c>
    </row>
    <row r="354" spans="9:33" x14ac:dyDescent="0.25">
      <c r="I354" s="27" t="s">
        <v>902</v>
      </c>
      <c r="J354" s="27" t="s">
        <v>56</v>
      </c>
      <c r="K354" t="s">
        <v>6601</v>
      </c>
      <c r="L354" s="26"/>
      <c r="M354" s="5"/>
      <c r="N354" s="5">
        <v>418338</v>
      </c>
      <c r="O354" s="5"/>
      <c r="P354" s="5"/>
      <c r="Q354" s="5"/>
      <c r="R354" s="5">
        <v>418338</v>
      </c>
      <c r="Z354" s="4" t="s">
        <v>6249</v>
      </c>
      <c r="AA354" s="5"/>
      <c r="AB354" s="5">
        <v>328306</v>
      </c>
      <c r="AC354" s="5"/>
      <c r="AD354" s="5"/>
      <c r="AE354" s="5"/>
      <c r="AF354" s="5"/>
      <c r="AG354" s="5">
        <v>328306</v>
      </c>
    </row>
    <row r="355" spans="9:33" x14ac:dyDescent="0.25">
      <c r="I355" s="27" t="s">
        <v>902</v>
      </c>
      <c r="J355" s="27" t="s">
        <v>56</v>
      </c>
      <c r="K355" t="s">
        <v>6602</v>
      </c>
      <c r="L355" s="26"/>
      <c r="M355" s="5"/>
      <c r="N355" s="5">
        <v>91634</v>
      </c>
      <c r="O355" s="5"/>
      <c r="P355" s="5"/>
      <c r="Q355" s="5"/>
      <c r="R355" s="5">
        <v>91634</v>
      </c>
      <c r="Z355" s="4" t="s">
        <v>6599</v>
      </c>
      <c r="AA355" s="5"/>
      <c r="AB355" s="5"/>
      <c r="AC355" s="5"/>
      <c r="AD355" s="5">
        <v>909899</v>
      </c>
      <c r="AE355" s="5"/>
      <c r="AF355" s="5"/>
      <c r="AG355" s="5">
        <v>909899</v>
      </c>
    </row>
    <row r="356" spans="9:33" x14ac:dyDescent="0.25">
      <c r="I356" s="27" t="s">
        <v>902</v>
      </c>
      <c r="J356" s="27" t="s">
        <v>56</v>
      </c>
      <c r="K356" t="s">
        <v>6603</v>
      </c>
      <c r="L356" s="26"/>
      <c r="M356" s="5"/>
      <c r="N356" s="5"/>
      <c r="O356" s="5">
        <v>5948112</v>
      </c>
      <c r="P356" s="5"/>
      <c r="Q356" s="5"/>
      <c r="R356" s="5">
        <v>5948112</v>
      </c>
      <c r="Z356" s="4" t="s">
        <v>4793</v>
      </c>
      <c r="AA356" s="5"/>
      <c r="AB356" s="5">
        <v>1398154</v>
      </c>
      <c r="AC356" s="5"/>
      <c r="AD356" s="5"/>
      <c r="AE356" s="5"/>
      <c r="AF356" s="5"/>
      <c r="AG356" s="5">
        <v>1398154</v>
      </c>
    </row>
    <row r="357" spans="9:33" x14ac:dyDescent="0.25">
      <c r="I357" s="27" t="s">
        <v>902</v>
      </c>
      <c r="J357" s="27" t="s">
        <v>56</v>
      </c>
      <c r="K357" t="s">
        <v>6604</v>
      </c>
      <c r="L357" s="26"/>
      <c r="M357" s="5"/>
      <c r="N357" s="5">
        <v>995191</v>
      </c>
      <c r="O357" s="5"/>
      <c r="P357" s="5"/>
      <c r="Q357" s="5"/>
      <c r="R357" s="5">
        <v>995191</v>
      </c>
      <c r="Z357" s="4" t="s">
        <v>10138</v>
      </c>
      <c r="AA357" s="5"/>
      <c r="AB357" s="5"/>
      <c r="AC357" s="5"/>
      <c r="AD357" s="5"/>
      <c r="AE357" s="5">
        <v>906913</v>
      </c>
      <c r="AF357" s="5"/>
      <c r="AG357" s="5">
        <v>906913</v>
      </c>
    </row>
    <row r="358" spans="9:33" x14ac:dyDescent="0.25">
      <c r="I358" s="27" t="s">
        <v>902</v>
      </c>
      <c r="J358" s="27" t="s">
        <v>56</v>
      </c>
      <c r="K358" t="s">
        <v>6605</v>
      </c>
      <c r="L358" s="26"/>
      <c r="M358" s="5"/>
      <c r="N358" s="5">
        <v>1984919</v>
      </c>
      <c r="O358" s="5"/>
      <c r="P358" s="5"/>
      <c r="Q358" s="5"/>
      <c r="R358" s="5">
        <v>1984919</v>
      </c>
      <c r="Z358" s="4" t="s">
        <v>6600</v>
      </c>
      <c r="AA358" s="5"/>
      <c r="AB358" s="5"/>
      <c r="AC358" s="5">
        <v>3344320</v>
      </c>
      <c r="AD358" s="5"/>
      <c r="AE358" s="5"/>
      <c r="AF358" s="5"/>
      <c r="AG358" s="5">
        <v>3344320</v>
      </c>
    </row>
    <row r="359" spans="9:33" x14ac:dyDescent="0.25">
      <c r="I359" s="27" t="s">
        <v>902</v>
      </c>
      <c r="J359" s="27" t="s">
        <v>56</v>
      </c>
      <c r="K359" t="s">
        <v>6606</v>
      </c>
      <c r="L359" s="26"/>
      <c r="M359" s="5"/>
      <c r="N359" s="5">
        <v>398417</v>
      </c>
      <c r="O359" s="5"/>
      <c r="P359" s="5"/>
      <c r="Q359" s="5"/>
      <c r="R359" s="5">
        <v>398417</v>
      </c>
      <c r="Z359" s="4" t="s">
        <v>6601</v>
      </c>
      <c r="AA359" s="5"/>
      <c r="AB359" s="5"/>
      <c r="AC359" s="5">
        <v>418338</v>
      </c>
      <c r="AD359" s="5"/>
      <c r="AE359" s="5"/>
      <c r="AF359" s="5"/>
      <c r="AG359" s="5">
        <v>418338</v>
      </c>
    </row>
    <row r="360" spans="9:33" x14ac:dyDescent="0.25">
      <c r="I360" s="27" t="s">
        <v>902</v>
      </c>
      <c r="J360" s="27" t="s">
        <v>56</v>
      </c>
      <c r="K360" t="s">
        <v>6607</v>
      </c>
      <c r="L360" s="26"/>
      <c r="M360" s="5"/>
      <c r="N360" s="5">
        <v>756993</v>
      </c>
      <c r="O360" s="5"/>
      <c r="P360" s="5"/>
      <c r="Q360" s="5"/>
      <c r="R360" s="5">
        <v>756993</v>
      </c>
      <c r="Z360" s="4" t="s">
        <v>6602</v>
      </c>
      <c r="AA360" s="5"/>
      <c r="AB360" s="5"/>
      <c r="AC360" s="5">
        <v>91634</v>
      </c>
      <c r="AD360" s="5"/>
      <c r="AE360" s="5"/>
      <c r="AF360" s="5"/>
      <c r="AG360" s="5">
        <v>91634</v>
      </c>
    </row>
    <row r="361" spans="9:33" x14ac:dyDescent="0.25">
      <c r="I361" s="27" t="s">
        <v>902</v>
      </c>
      <c r="J361" s="27" t="s">
        <v>56</v>
      </c>
      <c r="K361" t="s">
        <v>6608</v>
      </c>
      <c r="L361" s="26"/>
      <c r="M361" s="5"/>
      <c r="N361" s="5"/>
      <c r="O361" s="5">
        <v>4283941</v>
      </c>
      <c r="P361" s="5"/>
      <c r="Q361" s="5"/>
      <c r="R361" s="5">
        <v>4283941</v>
      </c>
      <c r="Z361" s="4" t="s">
        <v>6603</v>
      </c>
      <c r="AA361" s="5"/>
      <c r="AB361" s="5"/>
      <c r="AC361" s="5"/>
      <c r="AD361" s="5">
        <v>5948112</v>
      </c>
      <c r="AE361" s="5"/>
      <c r="AF361" s="5"/>
      <c r="AG361" s="5">
        <v>5948112</v>
      </c>
    </row>
    <row r="362" spans="9:33" x14ac:dyDescent="0.25">
      <c r="I362" s="27" t="s">
        <v>902</v>
      </c>
      <c r="J362" s="27" t="s">
        <v>56</v>
      </c>
      <c r="K362" t="s">
        <v>10155</v>
      </c>
      <c r="L362" s="26"/>
      <c r="M362" s="5"/>
      <c r="N362" s="5"/>
      <c r="O362" s="5"/>
      <c r="P362" s="5"/>
      <c r="Q362" s="5">
        <v>2622991</v>
      </c>
      <c r="R362" s="5">
        <v>2622991</v>
      </c>
      <c r="Z362" s="4" t="s">
        <v>6604</v>
      </c>
      <c r="AA362" s="5"/>
      <c r="AB362" s="5"/>
      <c r="AC362" s="5">
        <v>996043</v>
      </c>
      <c r="AD362" s="5"/>
      <c r="AE362" s="5"/>
      <c r="AF362" s="5"/>
      <c r="AG362" s="5">
        <v>996043</v>
      </c>
    </row>
    <row r="363" spans="9:33" x14ac:dyDescent="0.25">
      <c r="I363" s="27" t="s">
        <v>902</v>
      </c>
      <c r="J363" s="27" t="s">
        <v>56</v>
      </c>
      <c r="K363" t="s">
        <v>6219</v>
      </c>
      <c r="L363" s="26"/>
      <c r="M363" s="5"/>
      <c r="N363" s="5">
        <v>698962</v>
      </c>
      <c r="O363" s="5"/>
      <c r="P363" s="5"/>
      <c r="Q363" s="5"/>
      <c r="R363" s="5">
        <v>698962</v>
      </c>
      <c r="Z363" s="4" t="s">
        <v>6605</v>
      </c>
      <c r="AA363" s="5"/>
      <c r="AB363" s="5"/>
      <c r="AC363" s="5">
        <v>1984919</v>
      </c>
      <c r="AD363" s="5"/>
      <c r="AE363" s="5"/>
      <c r="AF363" s="5"/>
      <c r="AG363" s="5">
        <v>1984919</v>
      </c>
    </row>
    <row r="364" spans="9:33" x14ac:dyDescent="0.25">
      <c r="I364" s="27" t="s">
        <v>902</v>
      </c>
      <c r="J364" s="27" t="s">
        <v>56</v>
      </c>
      <c r="K364" t="s">
        <v>6221</v>
      </c>
      <c r="L364" s="26"/>
      <c r="M364" s="5"/>
      <c r="N364" s="5">
        <v>1984162</v>
      </c>
      <c r="O364" s="5"/>
      <c r="P364" s="5"/>
      <c r="Q364" s="5"/>
      <c r="R364" s="5">
        <v>1984162</v>
      </c>
      <c r="Z364" s="4" t="s">
        <v>6606</v>
      </c>
      <c r="AA364" s="5"/>
      <c r="AB364" s="5"/>
      <c r="AC364" s="5">
        <v>398417</v>
      </c>
      <c r="AD364" s="5"/>
      <c r="AE364" s="5"/>
      <c r="AF364" s="5"/>
      <c r="AG364" s="5">
        <v>398417</v>
      </c>
    </row>
    <row r="365" spans="9:33" x14ac:dyDescent="0.25">
      <c r="I365" s="27" t="s">
        <v>902</v>
      </c>
      <c r="J365" s="27" t="s">
        <v>56</v>
      </c>
      <c r="K365" t="s">
        <v>6609</v>
      </c>
      <c r="L365" s="26"/>
      <c r="M365" s="5"/>
      <c r="N365" s="5">
        <v>149406</v>
      </c>
      <c r="O365" s="5"/>
      <c r="P365" s="5"/>
      <c r="Q365" s="5"/>
      <c r="R365" s="5">
        <v>149406</v>
      </c>
      <c r="Z365" s="4" t="s">
        <v>6607</v>
      </c>
      <c r="AA365" s="5"/>
      <c r="AB365" s="5"/>
      <c r="AC365" s="5">
        <v>756993</v>
      </c>
      <c r="AD365" s="5"/>
      <c r="AE365" s="5"/>
      <c r="AF365" s="5"/>
      <c r="AG365" s="5">
        <v>756993</v>
      </c>
    </row>
    <row r="366" spans="9:33" x14ac:dyDescent="0.25">
      <c r="I366" s="27" t="s">
        <v>902</v>
      </c>
      <c r="J366" s="27" t="s">
        <v>56</v>
      </c>
      <c r="K366" t="s">
        <v>6610</v>
      </c>
      <c r="L366" s="26"/>
      <c r="M366" s="5"/>
      <c r="N366" s="5">
        <v>2976176</v>
      </c>
      <c r="O366" s="5"/>
      <c r="P366" s="5"/>
      <c r="Q366" s="5"/>
      <c r="R366" s="5">
        <v>2976176</v>
      </c>
      <c r="Z366" s="4" t="s">
        <v>6608</v>
      </c>
      <c r="AA366" s="5"/>
      <c r="AB366" s="5"/>
      <c r="AC366" s="5"/>
      <c r="AD366" s="5">
        <v>4283941</v>
      </c>
      <c r="AE366" s="5"/>
      <c r="AF366" s="5"/>
      <c r="AG366" s="5">
        <v>4283941</v>
      </c>
    </row>
    <row r="367" spans="9:33" x14ac:dyDescent="0.25">
      <c r="I367" s="27" t="s">
        <v>902</v>
      </c>
      <c r="J367" s="27" t="s">
        <v>56</v>
      </c>
      <c r="K367" t="s">
        <v>6611</v>
      </c>
      <c r="L367" s="26"/>
      <c r="M367" s="5"/>
      <c r="N367" s="5">
        <v>10339228</v>
      </c>
      <c r="O367" s="5"/>
      <c r="P367" s="5">
        <v>7863105</v>
      </c>
      <c r="Q367" s="5">
        <v>1286286</v>
      </c>
      <c r="R367" s="5">
        <v>19488619</v>
      </c>
      <c r="Z367" s="4" t="s">
        <v>10155</v>
      </c>
      <c r="AA367" s="5"/>
      <c r="AB367" s="5"/>
      <c r="AC367" s="5"/>
      <c r="AD367" s="5"/>
      <c r="AE367" s="5">
        <v>2622991</v>
      </c>
      <c r="AF367" s="5"/>
      <c r="AG367" s="5">
        <v>2622991</v>
      </c>
    </row>
    <row r="368" spans="9:33" x14ac:dyDescent="0.25">
      <c r="I368" s="27" t="s">
        <v>902</v>
      </c>
      <c r="J368" s="27" t="s">
        <v>56</v>
      </c>
      <c r="K368" t="s">
        <v>6612</v>
      </c>
      <c r="L368" s="26"/>
      <c r="M368" s="5"/>
      <c r="N368" s="5">
        <v>398417</v>
      </c>
      <c r="O368" s="5"/>
      <c r="P368" s="5"/>
      <c r="Q368" s="5"/>
      <c r="R368" s="5">
        <v>398417</v>
      </c>
      <c r="Z368" s="4" t="s">
        <v>6219</v>
      </c>
      <c r="AA368" s="5"/>
      <c r="AB368" s="5"/>
      <c r="AC368" s="5">
        <v>698962</v>
      </c>
      <c r="AD368" s="5"/>
      <c r="AE368" s="5"/>
      <c r="AF368" s="5"/>
      <c r="AG368" s="5">
        <v>698962</v>
      </c>
    </row>
    <row r="369" spans="9:33" x14ac:dyDescent="0.25">
      <c r="I369" s="27" t="s">
        <v>902</v>
      </c>
      <c r="J369" s="27" t="s">
        <v>56</v>
      </c>
      <c r="K369" t="s">
        <v>6613</v>
      </c>
      <c r="L369" s="26"/>
      <c r="M369" s="5"/>
      <c r="N369" s="5">
        <v>398417</v>
      </c>
      <c r="O369" s="5"/>
      <c r="P369" s="5"/>
      <c r="Q369" s="5"/>
      <c r="R369" s="5">
        <v>398417</v>
      </c>
      <c r="Z369" s="4" t="s">
        <v>6221</v>
      </c>
      <c r="AA369" s="5"/>
      <c r="AB369" s="5"/>
      <c r="AC369" s="5">
        <v>1984162</v>
      </c>
      <c r="AD369" s="5"/>
      <c r="AE369" s="5"/>
      <c r="AF369" s="5"/>
      <c r="AG369" s="5">
        <v>1984162</v>
      </c>
    </row>
    <row r="370" spans="9:33" x14ac:dyDescent="0.25">
      <c r="I370" s="27" t="s">
        <v>902</v>
      </c>
      <c r="J370" s="27" t="s">
        <v>56</v>
      </c>
      <c r="K370" t="s">
        <v>10144</v>
      </c>
      <c r="L370" s="26"/>
      <c r="M370" s="5"/>
      <c r="N370" s="5"/>
      <c r="O370" s="5"/>
      <c r="P370" s="5">
        <v>25897</v>
      </c>
      <c r="Q370" s="5"/>
      <c r="R370" s="5">
        <v>25897</v>
      </c>
      <c r="Z370" s="4" t="s">
        <v>6609</v>
      </c>
      <c r="AA370" s="5"/>
      <c r="AB370" s="5"/>
      <c r="AC370" s="5">
        <v>149406</v>
      </c>
      <c r="AD370" s="5"/>
      <c r="AE370" s="5"/>
      <c r="AF370" s="5"/>
      <c r="AG370" s="5">
        <v>149406</v>
      </c>
    </row>
    <row r="371" spans="9:33" x14ac:dyDescent="0.25">
      <c r="I371" s="27" t="s">
        <v>902</v>
      </c>
      <c r="J371" s="27" t="s">
        <v>56</v>
      </c>
      <c r="K371" t="s">
        <v>6614</v>
      </c>
      <c r="L371" s="26"/>
      <c r="M371" s="5"/>
      <c r="N371" s="5">
        <v>2698574</v>
      </c>
      <c r="O371" s="5"/>
      <c r="P371" s="5"/>
      <c r="Q371" s="5"/>
      <c r="R371" s="5">
        <v>2698574</v>
      </c>
      <c r="Z371" s="4" t="s">
        <v>6610</v>
      </c>
      <c r="AA371" s="5"/>
      <c r="AB371" s="5"/>
      <c r="AC371" s="5">
        <v>2976176</v>
      </c>
      <c r="AD371" s="5"/>
      <c r="AE371" s="5"/>
      <c r="AF371" s="5"/>
      <c r="AG371" s="5">
        <v>2976176</v>
      </c>
    </row>
    <row r="372" spans="9:33" x14ac:dyDescent="0.25">
      <c r="I372" s="27" t="s">
        <v>902</v>
      </c>
      <c r="J372" s="27" t="s">
        <v>56</v>
      </c>
      <c r="K372" t="s">
        <v>6615</v>
      </c>
      <c r="L372" s="26"/>
      <c r="M372" s="5"/>
      <c r="N372" s="5">
        <v>1494065</v>
      </c>
      <c r="O372" s="5">
        <v>0</v>
      </c>
      <c r="P372" s="5"/>
      <c r="Q372" s="5"/>
      <c r="R372" s="5">
        <v>1494065</v>
      </c>
      <c r="Z372" s="4" t="s">
        <v>6611</v>
      </c>
      <c r="AA372" s="5"/>
      <c r="AB372" s="5"/>
      <c r="AC372" s="5">
        <v>5434772</v>
      </c>
      <c r="AD372" s="5"/>
      <c r="AE372" s="5">
        <v>7847823</v>
      </c>
      <c r="AF372" s="5"/>
      <c r="AG372" s="5">
        <v>13282595</v>
      </c>
    </row>
    <row r="373" spans="9:33" x14ac:dyDescent="0.25">
      <c r="I373" s="27" t="s">
        <v>902</v>
      </c>
      <c r="J373" s="27" t="s">
        <v>56</v>
      </c>
      <c r="K373" t="s">
        <v>6616</v>
      </c>
      <c r="L373" s="26"/>
      <c r="M373" s="5"/>
      <c r="N373" s="5"/>
      <c r="O373" s="5">
        <v>1560541</v>
      </c>
      <c r="P373" s="5">
        <v>-1560541</v>
      </c>
      <c r="Q373" s="5"/>
      <c r="R373" s="5">
        <v>0</v>
      </c>
      <c r="Z373" s="4" t="s">
        <v>6612</v>
      </c>
      <c r="AA373" s="5"/>
      <c r="AB373" s="5"/>
      <c r="AC373" s="5">
        <v>398417</v>
      </c>
      <c r="AD373" s="5"/>
      <c r="AE373" s="5"/>
      <c r="AF373" s="5"/>
      <c r="AG373" s="5">
        <v>398417</v>
      </c>
    </row>
    <row r="374" spans="9:33" x14ac:dyDescent="0.25">
      <c r="I374" s="27" t="s">
        <v>902</v>
      </c>
      <c r="J374" s="27" t="s">
        <v>56</v>
      </c>
      <c r="K374" t="s">
        <v>6617</v>
      </c>
      <c r="L374" s="26"/>
      <c r="M374" s="5"/>
      <c r="N374" s="5"/>
      <c r="O374" s="5">
        <v>1337800</v>
      </c>
      <c r="P374" s="5"/>
      <c r="Q374" s="5"/>
      <c r="R374" s="5">
        <v>1337800</v>
      </c>
      <c r="Z374" s="4" t="s">
        <v>6613</v>
      </c>
      <c r="AA374" s="5"/>
      <c r="AB374" s="5"/>
      <c r="AC374" s="5">
        <v>398417</v>
      </c>
      <c r="AD374" s="5"/>
      <c r="AE374" s="5"/>
      <c r="AF374" s="5"/>
      <c r="AG374" s="5">
        <v>398417</v>
      </c>
    </row>
    <row r="375" spans="9:33" x14ac:dyDescent="0.25">
      <c r="I375" s="27" t="s">
        <v>902</v>
      </c>
      <c r="J375" s="27" t="s">
        <v>56</v>
      </c>
      <c r="K375" t="s">
        <v>10574</v>
      </c>
      <c r="L375" s="26"/>
      <c r="M375" s="5"/>
      <c r="N375" s="5"/>
      <c r="O375" s="5"/>
      <c r="P375" s="5">
        <v>595235</v>
      </c>
      <c r="Q375" s="5"/>
      <c r="R375" s="5">
        <v>595235</v>
      </c>
      <c r="Z375" s="4" t="s">
        <v>10144</v>
      </c>
      <c r="AA375" s="5"/>
      <c r="AB375" s="5"/>
      <c r="AC375" s="5"/>
      <c r="AD375" s="5"/>
      <c r="AE375" s="5">
        <v>25897</v>
      </c>
      <c r="AF375" s="5"/>
      <c r="AG375" s="5">
        <v>25897</v>
      </c>
    </row>
    <row r="376" spans="9:33" x14ac:dyDescent="0.25">
      <c r="I376" s="27" t="s">
        <v>902</v>
      </c>
      <c r="J376" s="27" t="s">
        <v>56</v>
      </c>
      <c r="K376" t="s">
        <v>6618</v>
      </c>
      <c r="L376" s="26"/>
      <c r="M376" s="5"/>
      <c r="N376" s="5"/>
      <c r="O376" s="5">
        <v>1972962</v>
      </c>
      <c r="P376" s="5"/>
      <c r="Q376" s="5"/>
      <c r="R376" s="5">
        <v>1972962</v>
      </c>
      <c r="Z376" s="4" t="s">
        <v>6614</v>
      </c>
      <c r="AA376" s="5"/>
      <c r="AB376" s="5"/>
      <c r="AC376" s="5">
        <v>2698574</v>
      </c>
      <c r="AD376" s="5"/>
      <c r="AE376" s="5"/>
      <c r="AF376" s="5"/>
      <c r="AG376" s="5">
        <v>2698574</v>
      </c>
    </row>
    <row r="377" spans="9:33" x14ac:dyDescent="0.25">
      <c r="I377" s="27" t="s">
        <v>902</v>
      </c>
      <c r="J377" s="27" t="s">
        <v>56</v>
      </c>
      <c r="K377" t="s">
        <v>10149</v>
      </c>
      <c r="L377" s="26"/>
      <c r="M377" s="5"/>
      <c r="N377" s="5"/>
      <c r="O377" s="5"/>
      <c r="P377" s="5">
        <v>159367</v>
      </c>
      <c r="Q377" s="5"/>
      <c r="R377" s="5">
        <v>159367</v>
      </c>
      <c r="Z377" s="4" t="s">
        <v>6615</v>
      </c>
      <c r="AA377" s="5"/>
      <c r="AB377" s="5"/>
      <c r="AC377" s="5">
        <v>1494065</v>
      </c>
      <c r="AD377" s="5"/>
      <c r="AE377" s="5"/>
      <c r="AF377" s="5"/>
      <c r="AG377" s="5">
        <v>1494065</v>
      </c>
    </row>
    <row r="378" spans="9:33" x14ac:dyDescent="0.25">
      <c r="I378" s="27" t="s">
        <v>902</v>
      </c>
      <c r="J378" s="27" t="s">
        <v>56</v>
      </c>
      <c r="K378" t="s">
        <v>6619</v>
      </c>
      <c r="L378" s="26"/>
      <c r="M378" s="5"/>
      <c r="N378" s="5">
        <v>157773</v>
      </c>
      <c r="O378" s="5"/>
      <c r="P378" s="5"/>
      <c r="Q378" s="5"/>
      <c r="R378" s="5">
        <v>157773</v>
      </c>
      <c r="Z378" s="4" t="s">
        <v>6616</v>
      </c>
      <c r="AA378" s="5"/>
      <c r="AB378" s="5"/>
      <c r="AC378" s="5"/>
      <c r="AD378" s="5">
        <v>1560541</v>
      </c>
      <c r="AE378" s="5"/>
      <c r="AF378" s="5"/>
      <c r="AG378" s="5">
        <v>1560541</v>
      </c>
    </row>
    <row r="379" spans="9:33" x14ac:dyDescent="0.25">
      <c r="I379" s="27" t="s">
        <v>902</v>
      </c>
      <c r="J379" s="27" t="s">
        <v>56</v>
      </c>
      <c r="K379" t="s">
        <v>12115</v>
      </c>
      <c r="L379" s="26"/>
      <c r="M379" s="5"/>
      <c r="N379" s="5"/>
      <c r="O379" s="5"/>
      <c r="P379" s="5"/>
      <c r="Q379" s="5">
        <v>199208</v>
      </c>
      <c r="R379" s="5">
        <v>199208</v>
      </c>
      <c r="Z379" s="4" t="s">
        <v>6617</v>
      </c>
      <c r="AA379" s="5"/>
      <c r="AB379" s="5"/>
      <c r="AC379" s="5"/>
      <c r="AD379" s="5">
        <v>1337800</v>
      </c>
      <c r="AE379" s="5"/>
      <c r="AF379" s="5"/>
      <c r="AG379" s="5">
        <v>1337800</v>
      </c>
    </row>
    <row r="380" spans="9:33" x14ac:dyDescent="0.25">
      <c r="I380" s="27" t="s">
        <v>902</v>
      </c>
      <c r="J380" s="27" t="s">
        <v>56</v>
      </c>
      <c r="K380" t="s">
        <v>6620</v>
      </c>
      <c r="L380" s="26"/>
      <c r="M380" s="5"/>
      <c r="N380" s="5"/>
      <c r="O380" s="5">
        <v>358974</v>
      </c>
      <c r="P380" s="5"/>
      <c r="Q380" s="5"/>
      <c r="R380" s="5">
        <v>358974</v>
      </c>
      <c r="Z380" s="4" t="s">
        <v>10574</v>
      </c>
      <c r="AA380" s="5"/>
      <c r="AB380" s="5"/>
      <c r="AC380" s="5"/>
      <c r="AD380" s="5"/>
      <c r="AE380" s="5">
        <v>595235</v>
      </c>
      <c r="AF380" s="5"/>
      <c r="AG380" s="5">
        <v>595235</v>
      </c>
    </row>
    <row r="381" spans="9:33" x14ac:dyDescent="0.25">
      <c r="I381" s="27" t="s">
        <v>902</v>
      </c>
      <c r="J381" s="27" t="s">
        <v>56</v>
      </c>
      <c r="K381" t="s">
        <v>6621</v>
      </c>
      <c r="L381" s="26"/>
      <c r="M381" s="5"/>
      <c r="N381" s="5">
        <v>10115016</v>
      </c>
      <c r="O381" s="5"/>
      <c r="P381" s="5"/>
      <c r="Q381" s="5"/>
      <c r="R381" s="5">
        <v>10115016</v>
      </c>
      <c r="Z381" s="4" t="s">
        <v>6618</v>
      </c>
      <c r="AA381" s="5"/>
      <c r="AB381" s="5"/>
      <c r="AC381" s="5"/>
      <c r="AD381" s="5">
        <v>1972962</v>
      </c>
      <c r="AE381" s="5"/>
      <c r="AF381" s="5"/>
      <c r="AG381" s="5">
        <v>1972962</v>
      </c>
    </row>
    <row r="382" spans="9:33" x14ac:dyDescent="0.25">
      <c r="I382" s="27" t="s">
        <v>902</v>
      </c>
      <c r="J382" s="27" t="s">
        <v>56</v>
      </c>
      <c r="K382" t="s">
        <v>6622</v>
      </c>
      <c r="L382" s="26"/>
      <c r="M382" s="5"/>
      <c r="N382" s="5"/>
      <c r="O382" s="5">
        <v>24702</v>
      </c>
      <c r="P382" s="5"/>
      <c r="Q382" s="5"/>
      <c r="R382" s="5">
        <v>24702</v>
      </c>
      <c r="Z382" s="4" t="s">
        <v>10149</v>
      </c>
      <c r="AA382" s="5"/>
      <c r="AB382" s="5"/>
      <c r="AC382" s="5"/>
      <c r="AD382" s="5"/>
      <c r="AE382" s="5">
        <v>159367</v>
      </c>
      <c r="AF382" s="5"/>
      <c r="AG382" s="5">
        <v>159367</v>
      </c>
    </row>
    <row r="383" spans="9:33" x14ac:dyDescent="0.25">
      <c r="I383" s="27" t="s">
        <v>902</v>
      </c>
      <c r="J383" s="27" t="s">
        <v>56</v>
      </c>
      <c r="K383" t="s">
        <v>6623</v>
      </c>
      <c r="L383" s="26"/>
      <c r="M383" s="5"/>
      <c r="N383" s="5">
        <v>1208893</v>
      </c>
      <c r="O383" s="5"/>
      <c r="P383" s="5"/>
      <c r="Q383" s="5"/>
      <c r="R383" s="5">
        <v>1208893</v>
      </c>
      <c r="Z383" s="4" t="s">
        <v>6619</v>
      </c>
      <c r="AA383" s="5"/>
      <c r="AB383" s="5"/>
      <c r="AC383" s="5">
        <v>157773</v>
      </c>
      <c r="AD383" s="5"/>
      <c r="AE383" s="5"/>
      <c r="AF383" s="5"/>
      <c r="AG383" s="5">
        <v>157773</v>
      </c>
    </row>
    <row r="384" spans="9:33" x14ac:dyDescent="0.25">
      <c r="I384" s="27" t="s">
        <v>902</v>
      </c>
      <c r="J384" s="27" t="s">
        <v>56</v>
      </c>
      <c r="K384" t="s">
        <v>6624</v>
      </c>
      <c r="L384" s="26"/>
      <c r="M384" s="5"/>
      <c r="N384" s="5">
        <v>1983904</v>
      </c>
      <c r="O384" s="5"/>
      <c r="P384" s="5"/>
      <c r="Q384" s="5"/>
      <c r="R384" s="5">
        <v>1983904</v>
      </c>
      <c r="Z384" s="4" t="s">
        <v>12115</v>
      </c>
      <c r="AA384" s="5"/>
      <c r="AB384" s="5"/>
      <c r="AC384" s="5"/>
      <c r="AD384" s="5"/>
      <c r="AE384" s="5"/>
      <c r="AF384" s="5">
        <v>199208</v>
      </c>
      <c r="AG384" s="5">
        <v>199208</v>
      </c>
    </row>
    <row r="385" spans="9:33" x14ac:dyDescent="0.25">
      <c r="I385" s="27" t="s">
        <v>902</v>
      </c>
      <c r="J385" s="27" t="s">
        <v>56</v>
      </c>
      <c r="K385" t="s">
        <v>6625</v>
      </c>
      <c r="L385" s="26"/>
      <c r="M385" s="5"/>
      <c r="N385" s="5"/>
      <c r="O385" s="5">
        <v>1018325</v>
      </c>
      <c r="P385" s="5"/>
      <c r="Q385" s="5"/>
      <c r="R385" s="5">
        <v>1018325</v>
      </c>
      <c r="Z385" s="4" t="s">
        <v>6620</v>
      </c>
      <c r="AA385" s="5"/>
      <c r="AB385" s="5"/>
      <c r="AC385" s="5"/>
      <c r="AD385" s="5">
        <v>358974</v>
      </c>
      <c r="AE385" s="5"/>
      <c r="AF385" s="5"/>
      <c r="AG385" s="5">
        <v>358974</v>
      </c>
    </row>
    <row r="386" spans="9:33" x14ac:dyDescent="0.25">
      <c r="I386" s="27" t="s">
        <v>902</v>
      </c>
      <c r="J386" s="27" t="s">
        <v>56</v>
      </c>
      <c r="K386" t="s">
        <v>6626</v>
      </c>
      <c r="L386" s="26"/>
      <c r="M386" s="5"/>
      <c r="N386" s="5">
        <v>500000</v>
      </c>
      <c r="O386" s="5">
        <v>1013958</v>
      </c>
      <c r="P386" s="5"/>
      <c r="Q386" s="5"/>
      <c r="R386" s="5">
        <v>1513958</v>
      </c>
      <c r="Z386" s="4" t="s">
        <v>6621</v>
      </c>
      <c r="AA386" s="5"/>
      <c r="AB386" s="5"/>
      <c r="AC386" s="5">
        <v>10115016</v>
      </c>
      <c r="AD386" s="5"/>
      <c r="AE386" s="5"/>
      <c r="AF386" s="5"/>
      <c r="AG386" s="5">
        <v>10115016</v>
      </c>
    </row>
    <row r="387" spans="9:33" x14ac:dyDescent="0.25">
      <c r="I387" s="27" t="s">
        <v>902</v>
      </c>
      <c r="J387" s="27" t="s">
        <v>56</v>
      </c>
      <c r="K387" t="s">
        <v>10597</v>
      </c>
      <c r="L387" s="26"/>
      <c r="M387" s="5"/>
      <c r="N387" s="5"/>
      <c r="O387" s="5"/>
      <c r="P387" s="5"/>
      <c r="Q387" s="5">
        <v>2432584</v>
      </c>
      <c r="R387" s="5">
        <v>2432584</v>
      </c>
      <c r="Z387" s="4" t="s">
        <v>6622</v>
      </c>
      <c r="AA387" s="5"/>
      <c r="AB387" s="5"/>
      <c r="AC387" s="5"/>
      <c r="AD387" s="5">
        <v>24702</v>
      </c>
      <c r="AE387" s="5"/>
      <c r="AF387" s="5"/>
      <c r="AG387" s="5">
        <v>24702</v>
      </c>
    </row>
    <row r="388" spans="9:33" x14ac:dyDescent="0.25">
      <c r="I388" s="27" t="s">
        <v>902</v>
      </c>
      <c r="J388" s="27" t="s">
        <v>56</v>
      </c>
      <c r="K388" t="s">
        <v>6627</v>
      </c>
      <c r="L388" s="26"/>
      <c r="M388" s="5"/>
      <c r="N388" s="5"/>
      <c r="O388" s="5">
        <v>1337800</v>
      </c>
      <c r="P388" s="5"/>
      <c r="Q388" s="5"/>
      <c r="R388" s="5">
        <v>1337800</v>
      </c>
      <c r="Z388" s="4" t="s">
        <v>6623</v>
      </c>
      <c r="AA388" s="5"/>
      <c r="AB388" s="5"/>
      <c r="AC388" s="5">
        <v>1208893</v>
      </c>
      <c r="AD388" s="5"/>
      <c r="AE388" s="5"/>
      <c r="AF388" s="5"/>
      <c r="AG388" s="5">
        <v>1208893</v>
      </c>
    </row>
    <row r="389" spans="9:33" x14ac:dyDescent="0.25">
      <c r="I389" s="27" t="s">
        <v>902</v>
      </c>
      <c r="J389" s="27" t="s">
        <v>56</v>
      </c>
      <c r="K389" t="s">
        <v>10157</v>
      </c>
      <c r="L389" s="26"/>
      <c r="M389" s="5"/>
      <c r="N389" s="5"/>
      <c r="O389" s="5"/>
      <c r="P389" s="5">
        <v>872881</v>
      </c>
      <c r="Q389" s="5"/>
      <c r="R389" s="5">
        <v>872881</v>
      </c>
      <c r="Z389" s="4" t="s">
        <v>6624</v>
      </c>
      <c r="AA389" s="5"/>
      <c r="AB389" s="5"/>
      <c r="AC389" s="5">
        <v>1983904</v>
      </c>
      <c r="AD389" s="5"/>
      <c r="AE389" s="5"/>
      <c r="AF389" s="5"/>
      <c r="AG389" s="5">
        <v>1983904</v>
      </c>
    </row>
    <row r="390" spans="9:33" x14ac:dyDescent="0.25">
      <c r="I390" s="27" t="s">
        <v>902</v>
      </c>
      <c r="J390" s="27" t="s">
        <v>56</v>
      </c>
      <c r="K390" t="s">
        <v>6628</v>
      </c>
      <c r="L390" s="26"/>
      <c r="M390" s="5"/>
      <c r="N390" s="5"/>
      <c r="O390" s="5">
        <v>418338</v>
      </c>
      <c r="P390" s="5"/>
      <c r="Q390" s="5"/>
      <c r="R390" s="5">
        <v>418338</v>
      </c>
      <c r="Z390" s="4" t="s">
        <v>6625</v>
      </c>
      <c r="AA390" s="5"/>
      <c r="AB390" s="5"/>
      <c r="AC390" s="5"/>
      <c r="AD390" s="5">
        <v>1018325</v>
      </c>
      <c r="AE390" s="5"/>
      <c r="AF390" s="5"/>
      <c r="AG390" s="5">
        <v>1018325</v>
      </c>
    </row>
    <row r="391" spans="9:33" x14ac:dyDescent="0.25">
      <c r="I391" s="27" t="s">
        <v>902</v>
      </c>
      <c r="J391" s="27" t="s">
        <v>56</v>
      </c>
      <c r="K391" t="s">
        <v>6629</v>
      </c>
      <c r="L391" s="26"/>
      <c r="M391" s="5"/>
      <c r="N391" s="5">
        <v>1662256</v>
      </c>
      <c r="O391" s="5"/>
      <c r="P391" s="5"/>
      <c r="Q391" s="5"/>
      <c r="R391" s="5">
        <v>1662256</v>
      </c>
      <c r="Z391" s="4" t="s">
        <v>6626</v>
      </c>
      <c r="AA391" s="5"/>
      <c r="AB391" s="5"/>
      <c r="AC391" s="5">
        <v>500000</v>
      </c>
      <c r="AD391" s="5"/>
      <c r="AE391" s="5"/>
      <c r="AF391" s="5"/>
      <c r="AG391" s="5">
        <v>500000</v>
      </c>
    </row>
    <row r="392" spans="9:33" x14ac:dyDescent="0.25">
      <c r="I392" s="27" t="s">
        <v>902</v>
      </c>
      <c r="J392" s="27" t="s">
        <v>56</v>
      </c>
      <c r="K392" t="s">
        <v>6630</v>
      </c>
      <c r="L392" s="26"/>
      <c r="M392" s="5"/>
      <c r="N392" s="5">
        <v>4781006</v>
      </c>
      <c r="O392" s="5"/>
      <c r="P392" s="5"/>
      <c r="Q392" s="5"/>
      <c r="R392" s="5">
        <v>4781006</v>
      </c>
      <c r="Z392" s="4" t="s">
        <v>10597</v>
      </c>
      <c r="AA392" s="5"/>
      <c r="AB392" s="5"/>
      <c r="AC392" s="5"/>
      <c r="AD392" s="5"/>
      <c r="AE392" s="5">
        <v>2432584</v>
      </c>
      <c r="AF392" s="5"/>
      <c r="AG392" s="5">
        <v>2432584</v>
      </c>
    </row>
    <row r="393" spans="9:33" x14ac:dyDescent="0.25">
      <c r="I393" s="27" t="s">
        <v>902</v>
      </c>
      <c r="J393" s="27" t="s">
        <v>56</v>
      </c>
      <c r="K393" t="s">
        <v>6631</v>
      </c>
      <c r="L393" s="26"/>
      <c r="M393" s="5"/>
      <c r="N393" s="5">
        <v>1529922</v>
      </c>
      <c r="O393" s="5"/>
      <c r="P393" s="5"/>
      <c r="Q393" s="5"/>
      <c r="R393" s="5">
        <v>1529922</v>
      </c>
      <c r="Z393" s="4" t="s">
        <v>6627</v>
      </c>
      <c r="AA393" s="5"/>
      <c r="AB393" s="5"/>
      <c r="AC393" s="5"/>
      <c r="AD393" s="5">
        <v>1337800</v>
      </c>
      <c r="AE393" s="5"/>
      <c r="AF393" s="5"/>
      <c r="AG393" s="5">
        <v>1337800</v>
      </c>
    </row>
    <row r="394" spans="9:33" x14ac:dyDescent="0.25">
      <c r="I394" s="27" t="s">
        <v>902</v>
      </c>
      <c r="J394" s="27" t="s">
        <v>56</v>
      </c>
      <c r="K394" t="s">
        <v>6632</v>
      </c>
      <c r="L394" s="26"/>
      <c r="M394" s="5"/>
      <c r="N394" s="5"/>
      <c r="O394" s="5">
        <v>280562</v>
      </c>
      <c r="P394" s="5"/>
      <c r="Q394" s="5"/>
      <c r="R394" s="5">
        <v>280562</v>
      </c>
      <c r="Z394" s="4" t="s">
        <v>10157</v>
      </c>
      <c r="AA394" s="5"/>
      <c r="AB394" s="5"/>
      <c r="AC394" s="5"/>
      <c r="AD394" s="5"/>
      <c r="AE394" s="5">
        <v>872881</v>
      </c>
      <c r="AF394" s="5"/>
      <c r="AG394" s="5">
        <v>872881</v>
      </c>
    </row>
    <row r="395" spans="9:33" x14ac:dyDescent="0.25">
      <c r="I395" s="27" t="s">
        <v>902</v>
      </c>
      <c r="J395" s="27" t="s">
        <v>56</v>
      </c>
      <c r="K395" t="s">
        <v>6633</v>
      </c>
      <c r="L395" s="26"/>
      <c r="M395" s="5"/>
      <c r="N395" s="5">
        <v>588146</v>
      </c>
      <c r="O395" s="5"/>
      <c r="P395" s="5"/>
      <c r="Q395" s="5"/>
      <c r="R395" s="5">
        <v>588146</v>
      </c>
      <c r="Z395" s="4" t="s">
        <v>6628</v>
      </c>
      <c r="AA395" s="5"/>
      <c r="AB395" s="5"/>
      <c r="AC395" s="5"/>
      <c r="AD395" s="5">
        <v>419310</v>
      </c>
      <c r="AE395" s="5"/>
      <c r="AF395" s="5"/>
      <c r="AG395" s="5">
        <v>419310</v>
      </c>
    </row>
    <row r="396" spans="9:33" x14ac:dyDescent="0.25">
      <c r="I396" s="27" t="s">
        <v>902</v>
      </c>
      <c r="J396" s="27" t="s">
        <v>56</v>
      </c>
      <c r="K396" t="s">
        <v>6634</v>
      </c>
      <c r="L396" s="26"/>
      <c r="M396" s="5"/>
      <c r="N396" s="5">
        <v>175304</v>
      </c>
      <c r="O396" s="5"/>
      <c r="P396" s="5"/>
      <c r="Q396" s="5"/>
      <c r="R396" s="5">
        <v>175304</v>
      </c>
      <c r="Z396" s="4" t="s">
        <v>6629</v>
      </c>
      <c r="AA396" s="5"/>
      <c r="AB396" s="5"/>
      <c r="AC396" s="5">
        <v>1662256</v>
      </c>
      <c r="AD396" s="5"/>
      <c r="AE396" s="5"/>
      <c r="AF396" s="5"/>
      <c r="AG396" s="5">
        <v>1662256</v>
      </c>
    </row>
    <row r="397" spans="9:33" x14ac:dyDescent="0.25">
      <c r="I397" s="27" t="s">
        <v>902</v>
      </c>
      <c r="J397" s="27" t="s">
        <v>56</v>
      </c>
      <c r="K397" t="s">
        <v>6635</v>
      </c>
      <c r="L397" s="26"/>
      <c r="M397" s="5"/>
      <c r="N397" s="5">
        <v>887313</v>
      </c>
      <c r="O397" s="5"/>
      <c r="P397" s="5"/>
      <c r="Q397" s="5"/>
      <c r="R397" s="5">
        <v>887313</v>
      </c>
      <c r="Z397" s="4" t="s">
        <v>6630</v>
      </c>
      <c r="AA397" s="5"/>
      <c r="AB397" s="5"/>
      <c r="AC397" s="5">
        <v>4781006</v>
      </c>
      <c r="AD397" s="5"/>
      <c r="AE397" s="5"/>
      <c r="AF397" s="5"/>
      <c r="AG397" s="5">
        <v>4781006</v>
      </c>
    </row>
    <row r="398" spans="9:33" x14ac:dyDescent="0.25">
      <c r="I398" s="27" t="s">
        <v>902</v>
      </c>
      <c r="J398" s="27" t="s">
        <v>56</v>
      </c>
      <c r="K398" t="s">
        <v>6636</v>
      </c>
      <c r="L398" s="26"/>
      <c r="M398" s="5"/>
      <c r="N398" s="5">
        <v>824416</v>
      </c>
      <c r="O398" s="5"/>
      <c r="P398" s="5"/>
      <c r="Q398" s="5"/>
      <c r="R398" s="5">
        <v>824416</v>
      </c>
      <c r="Z398" s="4" t="s">
        <v>6631</v>
      </c>
      <c r="AA398" s="5"/>
      <c r="AB398" s="5"/>
      <c r="AC398" s="5">
        <v>1529922</v>
      </c>
      <c r="AD398" s="5"/>
      <c r="AE398" s="5"/>
      <c r="AF398" s="5"/>
      <c r="AG398" s="5">
        <v>1529922</v>
      </c>
    </row>
    <row r="399" spans="9:33" x14ac:dyDescent="0.25">
      <c r="I399" s="27" t="s">
        <v>902</v>
      </c>
      <c r="J399" s="27" t="s">
        <v>56</v>
      </c>
      <c r="K399" t="s">
        <v>6637</v>
      </c>
      <c r="L399" s="26"/>
      <c r="M399" s="5"/>
      <c r="N399" s="5">
        <v>824416</v>
      </c>
      <c r="O399" s="5"/>
      <c r="P399" s="5"/>
      <c r="Q399" s="5"/>
      <c r="R399" s="5">
        <v>824416</v>
      </c>
      <c r="Z399" s="4" t="s">
        <v>6632</v>
      </c>
      <c r="AA399" s="5"/>
      <c r="AB399" s="5"/>
      <c r="AC399" s="5"/>
      <c r="AD399" s="5">
        <v>280655</v>
      </c>
      <c r="AE399" s="5"/>
      <c r="AF399" s="5"/>
      <c r="AG399" s="5">
        <v>280655</v>
      </c>
    </row>
    <row r="400" spans="9:33" x14ac:dyDescent="0.25">
      <c r="I400" s="27" t="s">
        <v>902</v>
      </c>
      <c r="J400" s="27" t="s">
        <v>56</v>
      </c>
      <c r="K400" t="s">
        <v>6638</v>
      </c>
      <c r="L400" s="26"/>
      <c r="M400" s="5"/>
      <c r="N400" s="5"/>
      <c r="O400" s="5">
        <v>539113</v>
      </c>
      <c r="P400" s="5"/>
      <c r="Q400" s="5"/>
      <c r="R400" s="5">
        <v>539113</v>
      </c>
      <c r="Z400" s="4" t="s">
        <v>6633</v>
      </c>
      <c r="AA400" s="5"/>
      <c r="AB400" s="5"/>
      <c r="AC400" s="5">
        <v>588146</v>
      </c>
      <c r="AD400" s="5"/>
      <c r="AE400" s="5"/>
      <c r="AF400" s="5"/>
      <c r="AG400" s="5">
        <v>588146</v>
      </c>
    </row>
    <row r="401" spans="9:33" x14ac:dyDescent="0.25">
      <c r="I401" s="27" t="s">
        <v>902</v>
      </c>
      <c r="J401" s="27" t="s">
        <v>56</v>
      </c>
      <c r="K401" t="s">
        <v>9319</v>
      </c>
      <c r="L401" s="26"/>
      <c r="M401" s="5"/>
      <c r="N401" s="5"/>
      <c r="O401" s="5"/>
      <c r="P401" s="5">
        <v>788866</v>
      </c>
      <c r="Q401" s="5"/>
      <c r="R401" s="5">
        <v>788866</v>
      </c>
      <c r="Z401" s="4" t="s">
        <v>6634</v>
      </c>
      <c r="AA401" s="5"/>
      <c r="AB401" s="5"/>
      <c r="AC401" s="5">
        <v>175304</v>
      </c>
      <c r="AD401" s="5"/>
      <c r="AE401" s="5"/>
      <c r="AF401" s="5"/>
      <c r="AG401" s="5">
        <v>175304</v>
      </c>
    </row>
    <row r="402" spans="9:33" x14ac:dyDescent="0.25">
      <c r="I402" s="27" t="s">
        <v>902</v>
      </c>
      <c r="J402" s="27" t="s">
        <v>56</v>
      </c>
      <c r="K402" t="s">
        <v>10575</v>
      </c>
      <c r="L402" s="26"/>
      <c r="M402" s="5"/>
      <c r="N402" s="5"/>
      <c r="O402" s="5"/>
      <c r="P402" s="5">
        <v>3479617</v>
      </c>
      <c r="Q402" s="5"/>
      <c r="R402" s="5">
        <v>3479617</v>
      </c>
      <c r="Z402" s="4" t="s">
        <v>6635</v>
      </c>
      <c r="AA402" s="5"/>
      <c r="AB402" s="5"/>
      <c r="AC402" s="5">
        <v>887313</v>
      </c>
      <c r="AD402" s="5"/>
      <c r="AE402" s="5"/>
      <c r="AF402" s="5"/>
      <c r="AG402" s="5">
        <v>887313</v>
      </c>
    </row>
    <row r="403" spans="9:33" x14ac:dyDescent="0.25">
      <c r="I403" s="27" t="s">
        <v>902</v>
      </c>
      <c r="J403" s="27" t="s">
        <v>56</v>
      </c>
      <c r="K403" t="s">
        <v>6639</v>
      </c>
      <c r="L403" s="26"/>
      <c r="M403" s="5"/>
      <c r="N403" s="5"/>
      <c r="O403" s="5">
        <v>258971</v>
      </c>
      <c r="P403" s="5"/>
      <c r="Q403" s="5"/>
      <c r="R403" s="5">
        <v>258971</v>
      </c>
      <c r="Z403" s="4" t="s">
        <v>6636</v>
      </c>
      <c r="AA403" s="5"/>
      <c r="AB403" s="5"/>
      <c r="AC403" s="5">
        <v>824416</v>
      </c>
      <c r="AD403" s="5"/>
      <c r="AE403" s="5"/>
      <c r="AF403" s="5"/>
      <c r="AG403" s="5">
        <v>824416</v>
      </c>
    </row>
    <row r="404" spans="9:33" x14ac:dyDescent="0.25">
      <c r="I404" s="27" t="s">
        <v>902</v>
      </c>
      <c r="J404" s="27" t="s">
        <v>56</v>
      </c>
      <c r="K404" t="s">
        <v>6640</v>
      </c>
      <c r="L404" s="26"/>
      <c r="M404" s="5"/>
      <c r="N404" s="5"/>
      <c r="O404" s="5">
        <v>1070342</v>
      </c>
      <c r="P404" s="5"/>
      <c r="Q404" s="5"/>
      <c r="R404" s="5">
        <v>1070342</v>
      </c>
      <c r="Z404" s="4" t="s">
        <v>6637</v>
      </c>
      <c r="AA404" s="5"/>
      <c r="AB404" s="5"/>
      <c r="AC404" s="5">
        <v>824416</v>
      </c>
      <c r="AD404" s="5"/>
      <c r="AE404" s="5"/>
      <c r="AF404" s="5"/>
      <c r="AG404" s="5">
        <v>824416</v>
      </c>
    </row>
    <row r="405" spans="9:33" x14ac:dyDescent="0.25">
      <c r="I405" s="27" t="s">
        <v>902</v>
      </c>
      <c r="J405" s="27" t="s">
        <v>56</v>
      </c>
      <c r="K405" t="s">
        <v>6641</v>
      </c>
      <c r="L405" s="26"/>
      <c r="M405" s="5"/>
      <c r="N405" s="5"/>
      <c r="O405" s="5">
        <v>297618</v>
      </c>
      <c r="P405" s="5">
        <v>297617</v>
      </c>
      <c r="Q405" s="5"/>
      <c r="R405" s="5">
        <v>595235</v>
      </c>
      <c r="Z405" s="4" t="s">
        <v>6638</v>
      </c>
      <c r="AA405" s="5"/>
      <c r="AB405" s="5"/>
      <c r="AC405" s="5"/>
      <c r="AD405" s="5">
        <v>539113</v>
      </c>
      <c r="AE405" s="5"/>
      <c r="AF405" s="5"/>
      <c r="AG405" s="5">
        <v>539113</v>
      </c>
    </row>
    <row r="406" spans="9:33" x14ac:dyDescent="0.25">
      <c r="I406" s="27" t="s">
        <v>902</v>
      </c>
      <c r="J406" s="27" t="s">
        <v>56</v>
      </c>
      <c r="K406" t="s">
        <v>6642</v>
      </c>
      <c r="L406" s="26"/>
      <c r="M406" s="5"/>
      <c r="N406" s="5"/>
      <c r="O406" s="5">
        <v>2151453</v>
      </c>
      <c r="P406" s="5"/>
      <c r="Q406" s="5"/>
      <c r="R406" s="5">
        <v>2151453</v>
      </c>
      <c r="Z406" s="4" t="s">
        <v>9319</v>
      </c>
      <c r="AA406" s="5"/>
      <c r="AB406" s="5"/>
      <c r="AC406" s="5"/>
      <c r="AD406" s="5"/>
      <c r="AE406" s="5">
        <v>788866</v>
      </c>
      <c r="AF406" s="5"/>
      <c r="AG406" s="5">
        <v>788866</v>
      </c>
    </row>
    <row r="407" spans="9:33" x14ac:dyDescent="0.25">
      <c r="I407" s="27" t="s">
        <v>902</v>
      </c>
      <c r="J407" s="27" t="s">
        <v>56</v>
      </c>
      <c r="K407" t="s">
        <v>6643</v>
      </c>
      <c r="L407" s="26"/>
      <c r="M407" s="5"/>
      <c r="N407" s="5"/>
      <c r="O407" s="5">
        <v>382208</v>
      </c>
      <c r="P407" s="5"/>
      <c r="Q407" s="5"/>
      <c r="R407" s="5">
        <v>382208</v>
      </c>
      <c r="Z407" s="4" t="s">
        <v>10575</v>
      </c>
      <c r="AA407" s="5"/>
      <c r="AB407" s="5"/>
      <c r="AC407" s="5"/>
      <c r="AD407" s="5"/>
      <c r="AE407" s="5">
        <v>3479617</v>
      </c>
      <c r="AF407" s="5"/>
      <c r="AG407" s="5">
        <v>3479617</v>
      </c>
    </row>
    <row r="408" spans="9:33" x14ac:dyDescent="0.25">
      <c r="I408" s="27" t="s">
        <v>902</v>
      </c>
      <c r="J408" s="27" t="s">
        <v>56</v>
      </c>
      <c r="K408" t="s">
        <v>6644</v>
      </c>
      <c r="L408" s="26"/>
      <c r="M408" s="5"/>
      <c r="N408" s="5"/>
      <c r="O408" s="5">
        <v>2665852</v>
      </c>
      <c r="P408" s="5"/>
      <c r="Q408" s="5"/>
      <c r="R408" s="5">
        <v>2665852</v>
      </c>
      <c r="Z408" s="4" t="s">
        <v>6639</v>
      </c>
      <c r="AA408" s="5"/>
      <c r="AB408" s="5"/>
      <c r="AC408" s="5">
        <v>258971</v>
      </c>
      <c r="AD408" s="5"/>
      <c r="AE408" s="5"/>
      <c r="AF408" s="5"/>
      <c r="AG408" s="5">
        <v>258971</v>
      </c>
    </row>
    <row r="409" spans="9:33" x14ac:dyDescent="0.25">
      <c r="I409" s="27" t="s">
        <v>902</v>
      </c>
      <c r="J409" s="27" t="s">
        <v>56</v>
      </c>
      <c r="K409" t="s">
        <v>9407</v>
      </c>
      <c r="L409" s="26"/>
      <c r="M409" s="5"/>
      <c r="N409" s="5"/>
      <c r="O409" s="5"/>
      <c r="P409" s="5"/>
      <c r="Q409" s="5">
        <v>1785705</v>
      </c>
      <c r="R409" s="5">
        <v>1785705</v>
      </c>
      <c r="Z409" s="4" t="s">
        <v>6640</v>
      </c>
      <c r="AA409" s="5"/>
      <c r="AB409" s="5"/>
      <c r="AC409" s="5">
        <v>1070545</v>
      </c>
      <c r="AD409" s="5"/>
      <c r="AE409" s="5"/>
      <c r="AF409" s="5"/>
      <c r="AG409" s="5">
        <v>1070545</v>
      </c>
    </row>
    <row r="410" spans="9:33" x14ac:dyDescent="0.25">
      <c r="I410" s="27" t="s">
        <v>902</v>
      </c>
      <c r="J410" s="27" t="s">
        <v>56</v>
      </c>
      <c r="K410" t="s">
        <v>6645</v>
      </c>
      <c r="L410" s="26"/>
      <c r="M410" s="5"/>
      <c r="N410" s="5"/>
      <c r="O410" s="5">
        <v>4018461</v>
      </c>
      <c r="P410" s="5"/>
      <c r="Q410" s="5"/>
      <c r="R410" s="5">
        <v>4018461</v>
      </c>
      <c r="Z410" s="4" t="s">
        <v>6641</v>
      </c>
      <c r="AA410" s="5"/>
      <c r="AB410" s="5"/>
      <c r="AC410" s="5"/>
      <c r="AD410" s="5">
        <v>297618</v>
      </c>
      <c r="AE410" s="5">
        <v>237688</v>
      </c>
      <c r="AF410" s="5"/>
      <c r="AG410" s="5">
        <v>535306</v>
      </c>
    </row>
    <row r="411" spans="9:33" x14ac:dyDescent="0.25">
      <c r="I411" s="27" t="s">
        <v>902</v>
      </c>
      <c r="J411" s="27" t="s">
        <v>56</v>
      </c>
      <c r="K411" t="s">
        <v>6646</v>
      </c>
      <c r="L411" s="26"/>
      <c r="M411" s="5"/>
      <c r="N411" s="5"/>
      <c r="O411" s="5">
        <v>2235581</v>
      </c>
      <c r="P411" s="5"/>
      <c r="Q411" s="5"/>
      <c r="R411" s="5">
        <v>2235581</v>
      </c>
      <c r="Z411" s="4" t="s">
        <v>6642</v>
      </c>
      <c r="AA411" s="5"/>
      <c r="AB411" s="5"/>
      <c r="AC411" s="5">
        <v>2151453</v>
      </c>
      <c r="AD411" s="5"/>
      <c r="AE411" s="5"/>
      <c r="AF411" s="5"/>
      <c r="AG411" s="5">
        <v>2151453</v>
      </c>
    </row>
    <row r="412" spans="9:33" x14ac:dyDescent="0.25">
      <c r="I412" s="27" t="s">
        <v>902</v>
      </c>
      <c r="J412" s="27" t="s">
        <v>56</v>
      </c>
      <c r="K412" t="s">
        <v>10143</v>
      </c>
      <c r="L412" s="26"/>
      <c r="M412" s="5"/>
      <c r="N412" s="5"/>
      <c r="O412" s="5"/>
      <c r="P412" s="5">
        <v>1131428</v>
      </c>
      <c r="Q412" s="5"/>
      <c r="R412" s="5">
        <v>1131428</v>
      </c>
      <c r="Z412" s="4" t="s">
        <v>6643</v>
      </c>
      <c r="AA412" s="5"/>
      <c r="AB412" s="5"/>
      <c r="AC412" s="5">
        <v>382208</v>
      </c>
      <c r="AD412" s="5"/>
      <c r="AE412" s="5"/>
      <c r="AF412" s="5"/>
      <c r="AG412" s="5">
        <v>382208</v>
      </c>
    </row>
    <row r="413" spans="9:33" x14ac:dyDescent="0.25">
      <c r="I413" s="27" t="s">
        <v>902</v>
      </c>
      <c r="J413" s="27" t="s">
        <v>56</v>
      </c>
      <c r="K413" t="s">
        <v>9367</v>
      </c>
      <c r="L413" s="26"/>
      <c r="M413" s="5"/>
      <c r="N413" s="5"/>
      <c r="O413" s="5"/>
      <c r="P413" s="5">
        <v>480006</v>
      </c>
      <c r="Q413" s="5"/>
      <c r="R413" s="5">
        <v>480006</v>
      </c>
      <c r="Z413" s="4" t="s">
        <v>6644</v>
      </c>
      <c r="AA413" s="5"/>
      <c r="AB413" s="5"/>
      <c r="AC413" s="5">
        <v>2665852</v>
      </c>
      <c r="AD413" s="5"/>
      <c r="AE413" s="5"/>
      <c r="AF413" s="5"/>
      <c r="AG413" s="5">
        <v>2665852</v>
      </c>
    </row>
    <row r="414" spans="9:33" x14ac:dyDescent="0.25">
      <c r="I414" s="27" t="s">
        <v>902</v>
      </c>
      <c r="J414" s="27" t="s">
        <v>56</v>
      </c>
      <c r="K414" t="s">
        <v>6647</v>
      </c>
      <c r="L414" s="26"/>
      <c r="M414" s="5"/>
      <c r="N414" s="5"/>
      <c r="O414" s="5">
        <v>199209</v>
      </c>
      <c r="P414" s="5"/>
      <c r="Q414" s="5"/>
      <c r="R414" s="5">
        <v>199209</v>
      </c>
      <c r="Z414" s="4" t="s">
        <v>9407</v>
      </c>
      <c r="AA414" s="5"/>
      <c r="AB414" s="5"/>
      <c r="AC414" s="5"/>
      <c r="AD414" s="5">
        <v>1789263</v>
      </c>
      <c r="AE414" s="5">
        <v>1789857</v>
      </c>
      <c r="AF414" s="5"/>
      <c r="AG414" s="5">
        <v>3579120</v>
      </c>
    </row>
    <row r="415" spans="9:33" x14ac:dyDescent="0.25">
      <c r="I415" s="27" t="s">
        <v>902</v>
      </c>
      <c r="J415" s="27" t="s">
        <v>56</v>
      </c>
      <c r="K415" t="s">
        <v>10576</v>
      </c>
      <c r="L415" s="26"/>
      <c r="M415" s="5"/>
      <c r="N415" s="5"/>
      <c r="O415" s="5"/>
      <c r="P415" s="5">
        <v>344232</v>
      </c>
      <c r="Q415" s="5"/>
      <c r="R415" s="5">
        <v>344232</v>
      </c>
      <c r="Z415" s="4" t="s">
        <v>6645</v>
      </c>
      <c r="AA415" s="5"/>
      <c r="AB415" s="5"/>
      <c r="AC415" s="5"/>
      <c r="AD415" s="5">
        <v>4018461</v>
      </c>
      <c r="AE415" s="5"/>
      <c r="AF415" s="5"/>
      <c r="AG415" s="5">
        <v>4018461</v>
      </c>
    </row>
    <row r="416" spans="9:33" x14ac:dyDescent="0.25">
      <c r="I416" s="27" t="s">
        <v>902</v>
      </c>
      <c r="J416" s="27" t="s">
        <v>56</v>
      </c>
      <c r="K416" t="s">
        <v>6648</v>
      </c>
      <c r="L416" s="26"/>
      <c r="M416" s="5"/>
      <c r="N416" s="5"/>
      <c r="O416" s="5">
        <v>996043</v>
      </c>
      <c r="P416" s="5"/>
      <c r="Q416" s="5"/>
      <c r="R416" s="5">
        <v>996043</v>
      </c>
      <c r="Z416" s="4" t="s">
        <v>6646</v>
      </c>
      <c r="AA416" s="5"/>
      <c r="AB416" s="5"/>
      <c r="AC416" s="5"/>
      <c r="AD416" s="5">
        <v>2236322</v>
      </c>
      <c r="AE416" s="5"/>
      <c r="AF416" s="5"/>
      <c r="AG416" s="5">
        <v>2236322</v>
      </c>
    </row>
    <row r="417" spans="9:33" x14ac:dyDescent="0.25">
      <c r="I417" s="27" t="s">
        <v>902</v>
      </c>
      <c r="J417" s="27" t="s">
        <v>56</v>
      </c>
      <c r="K417" t="s">
        <v>6649</v>
      </c>
      <c r="L417" s="26"/>
      <c r="M417" s="5"/>
      <c r="N417" s="5"/>
      <c r="O417" s="5">
        <v>2778886</v>
      </c>
      <c r="P417" s="5"/>
      <c r="Q417" s="5"/>
      <c r="R417" s="5">
        <v>2778886</v>
      </c>
      <c r="Z417" s="4" t="s">
        <v>10143</v>
      </c>
      <c r="AA417" s="5"/>
      <c r="AB417" s="5"/>
      <c r="AC417" s="5"/>
      <c r="AD417" s="5"/>
      <c r="AE417" s="5">
        <v>1118161</v>
      </c>
      <c r="AF417" s="5"/>
      <c r="AG417" s="5">
        <v>1118161</v>
      </c>
    </row>
    <row r="418" spans="9:33" x14ac:dyDescent="0.25">
      <c r="I418" s="27" t="s">
        <v>902</v>
      </c>
      <c r="J418" s="27" t="s">
        <v>56</v>
      </c>
      <c r="K418" t="s">
        <v>12116</v>
      </c>
      <c r="L418" s="26"/>
      <c r="M418" s="5"/>
      <c r="N418" s="5"/>
      <c r="O418" s="5"/>
      <c r="P418" s="5"/>
      <c r="Q418" s="5">
        <v>342480</v>
      </c>
      <c r="R418" s="5">
        <v>342480</v>
      </c>
      <c r="Z418" s="4" t="s">
        <v>9367</v>
      </c>
      <c r="AA418" s="5"/>
      <c r="AB418" s="5"/>
      <c r="AC418" s="5"/>
      <c r="AD418" s="5"/>
      <c r="AE418" s="5">
        <v>482241</v>
      </c>
      <c r="AF418" s="5"/>
      <c r="AG418" s="5">
        <v>482241</v>
      </c>
    </row>
    <row r="419" spans="9:33" x14ac:dyDescent="0.25">
      <c r="I419" s="27" t="s">
        <v>902</v>
      </c>
      <c r="J419" s="27" t="s">
        <v>56</v>
      </c>
      <c r="K419" t="s">
        <v>11771</v>
      </c>
      <c r="L419" s="26"/>
      <c r="M419" s="5"/>
      <c r="N419" s="5"/>
      <c r="O419" s="5"/>
      <c r="P419" s="5"/>
      <c r="Q419" s="5">
        <v>86067</v>
      </c>
      <c r="R419" s="5">
        <v>86067</v>
      </c>
      <c r="Z419" s="4" t="s">
        <v>6647</v>
      </c>
      <c r="AA419" s="5"/>
      <c r="AB419" s="5"/>
      <c r="AC419" s="5"/>
      <c r="AD419" s="5">
        <v>199209</v>
      </c>
      <c r="AE419" s="5"/>
      <c r="AF419" s="5"/>
      <c r="AG419" s="5">
        <v>199209</v>
      </c>
    </row>
    <row r="420" spans="9:33" x14ac:dyDescent="0.25">
      <c r="I420" s="27" t="s">
        <v>902</v>
      </c>
      <c r="J420" s="27" t="s">
        <v>56</v>
      </c>
      <c r="K420" t="s">
        <v>10577</v>
      </c>
      <c r="L420" s="26"/>
      <c r="M420" s="5"/>
      <c r="N420" s="5"/>
      <c r="O420" s="5"/>
      <c r="P420" s="5">
        <v>661592</v>
      </c>
      <c r="Q420" s="5"/>
      <c r="R420" s="5">
        <v>661592</v>
      </c>
      <c r="Z420" s="4" t="s">
        <v>10576</v>
      </c>
      <c r="AA420" s="5"/>
      <c r="AB420" s="5"/>
      <c r="AC420" s="5"/>
      <c r="AD420" s="5"/>
      <c r="AE420" s="5">
        <v>344232</v>
      </c>
      <c r="AF420" s="5"/>
      <c r="AG420" s="5">
        <v>344232</v>
      </c>
    </row>
    <row r="421" spans="9:33" x14ac:dyDescent="0.25">
      <c r="I421" s="27" t="s">
        <v>902</v>
      </c>
      <c r="J421" s="27" t="s">
        <v>56</v>
      </c>
      <c r="K421" t="s">
        <v>6650</v>
      </c>
      <c r="L421" s="26"/>
      <c r="M421" s="5"/>
      <c r="N421" s="5"/>
      <c r="O421" s="5">
        <v>439132</v>
      </c>
      <c r="P421" s="5"/>
      <c r="Q421" s="5"/>
      <c r="R421" s="5">
        <v>439132</v>
      </c>
      <c r="Z421" s="4" t="s">
        <v>6682</v>
      </c>
      <c r="AA421" s="5"/>
      <c r="AB421" s="5"/>
      <c r="AC421" s="5"/>
      <c r="AD421" s="5">
        <v>11891627</v>
      </c>
      <c r="AE421" s="5"/>
      <c r="AF421" s="5"/>
      <c r="AG421" s="5">
        <v>11891627</v>
      </c>
    </row>
    <row r="422" spans="9:33" x14ac:dyDescent="0.25">
      <c r="I422" s="27" t="s">
        <v>902</v>
      </c>
      <c r="J422" s="27" t="s">
        <v>56</v>
      </c>
      <c r="K422" t="s">
        <v>11766</v>
      </c>
      <c r="L422" s="26"/>
      <c r="M422" s="5"/>
      <c r="N422" s="5"/>
      <c r="O422" s="5"/>
      <c r="P422" s="5"/>
      <c r="Q422" s="5">
        <v>478255</v>
      </c>
      <c r="R422" s="5">
        <v>478255</v>
      </c>
      <c r="Z422" s="4" t="s">
        <v>6648</v>
      </c>
      <c r="AA422" s="5"/>
      <c r="AB422" s="5"/>
      <c r="AC422" s="5"/>
      <c r="AD422" s="5">
        <v>998358</v>
      </c>
      <c r="AE422" s="5"/>
      <c r="AF422" s="5"/>
      <c r="AG422" s="5">
        <v>998358</v>
      </c>
    </row>
    <row r="423" spans="9:33" x14ac:dyDescent="0.25">
      <c r="I423" s="27" t="s">
        <v>902</v>
      </c>
      <c r="J423" s="27" t="s">
        <v>56</v>
      </c>
      <c r="K423" t="s">
        <v>9398</v>
      </c>
      <c r="L423" s="26"/>
      <c r="M423" s="5"/>
      <c r="N423" s="5"/>
      <c r="O423" s="5"/>
      <c r="P423" s="5"/>
      <c r="Q423" s="5">
        <v>287223</v>
      </c>
      <c r="R423" s="5">
        <v>287223</v>
      </c>
      <c r="Z423" s="4" t="s">
        <v>6649</v>
      </c>
      <c r="AA423" s="5"/>
      <c r="AB423" s="5"/>
      <c r="AC423" s="5"/>
      <c r="AD423" s="5">
        <v>1984633</v>
      </c>
      <c r="AE423" s="5"/>
      <c r="AF423" s="5"/>
      <c r="AG423" s="5">
        <v>1984633</v>
      </c>
    </row>
    <row r="424" spans="9:33" x14ac:dyDescent="0.25">
      <c r="I424" s="27" t="s">
        <v>902</v>
      </c>
      <c r="J424" s="27" t="s">
        <v>56</v>
      </c>
      <c r="K424" t="s">
        <v>10578</v>
      </c>
      <c r="L424" s="26"/>
      <c r="M424" s="5"/>
      <c r="N424" s="5"/>
      <c r="O424" s="5"/>
      <c r="P424" s="5">
        <v>301401</v>
      </c>
      <c r="Q424" s="5"/>
      <c r="R424" s="5">
        <v>301401</v>
      </c>
      <c r="Z424" s="4" t="s">
        <v>12116</v>
      </c>
      <c r="AA424" s="5"/>
      <c r="AB424" s="5"/>
      <c r="AC424" s="5"/>
      <c r="AD424" s="5"/>
      <c r="AE424" s="5"/>
      <c r="AF424" s="5">
        <v>342480</v>
      </c>
      <c r="AG424" s="5">
        <v>342480</v>
      </c>
    </row>
    <row r="425" spans="9:33" x14ac:dyDescent="0.25">
      <c r="I425" s="27" t="s">
        <v>902</v>
      </c>
      <c r="J425" s="27" t="s">
        <v>56</v>
      </c>
      <c r="K425" t="s">
        <v>6651</v>
      </c>
      <c r="L425" s="26"/>
      <c r="M425" s="5"/>
      <c r="N425" s="5"/>
      <c r="O425" s="5">
        <v>421426</v>
      </c>
      <c r="P425" s="5"/>
      <c r="Q425" s="5"/>
      <c r="R425" s="5">
        <v>421426</v>
      </c>
      <c r="Z425" s="4" t="s">
        <v>11771</v>
      </c>
      <c r="AA425" s="5"/>
      <c r="AB425" s="5"/>
      <c r="AC425" s="5"/>
      <c r="AD425" s="5"/>
      <c r="AE425" s="5"/>
      <c r="AF425" s="5">
        <v>86067</v>
      </c>
      <c r="AG425" s="5">
        <v>86067</v>
      </c>
    </row>
    <row r="426" spans="9:33" x14ac:dyDescent="0.25">
      <c r="I426" s="27" t="s">
        <v>902</v>
      </c>
      <c r="J426" s="27" t="s">
        <v>56</v>
      </c>
      <c r="K426" t="s">
        <v>6652</v>
      </c>
      <c r="L426" s="26"/>
      <c r="M426" s="5"/>
      <c r="N426" s="5"/>
      <c r="O426" s="5">
        <v>1504726</v>
      </c>
      <c r="P426" s="5"/>
      <c r="Q426" s="5"/>
      <c r="R426" s="5">
        <v>1504726</v>
      </c>
      <c r="Z426" s="4" t="s">
        <v>10577</v>
      </c>
      <c r="AA426" s="5"/>
      <c r="AB426" s="5"/>
      <c r="AC426" s="5"/>
      <c r="AD426" s="5"/>
      <c r="AE426" s="5">
        <v>673295</v>
      </c>
      <c r="AF426" s="5"/>
      <c r="AG426" s="5">
        <v>673295</v>
      </c>
    </row>
    <row r="427" spans="9:33" x14ac:dyDescent="0.25">
      <c r="I427" s="27" t="s">
        <v>902</v>
      </c>
      <c r="J427" s="27" t="s">
        <v>56</v>
      </c>
      <c r="K427" t="s">
        <v>11770</v>
      </c>
      <c r="L427" s="26"/>
      <c r="M427" s="5"/>
      <c r="N427" s="5"/>
      <c r="O427" s="5"/>
      <c r="P427" s="5"/>
      <c r="Q427" s="5">
        <v>239763</v>
      </c>
      <c r="R427" s="5">
        <v>239763</v>
      </c>
      <c r="Z427" s="4" t="s">
        <v>6650</v>
      </c>
      <c r="AA427" s="5"/>
      <c r="AB427" s="5"/>
      <c r="AC427" s="5"/>
      <c r="AD427" s="5">
        <v>439132</v>
      </c>
      <c r="AE427" s="5"/>
      <c r="AF427" s="5"/>
      <c r="AG427" s="5">
        <v>439132</v>
      </c>
    </row>
    <row r="428" spans="9:33" x14ac:dyDescent="0.25">
      <c r="I428" s="27" t="s">
        <v>902</v>
      </c>
      <c r="J428" s="27" t="s">
        <v>56</v>
      </c>
      <c r="K428" t="s">
        <v>6653</v>
      </c>
      <c r="L428" s="26"/>
      <c r="M428" s="5"/>
      <c r="N428" s="5"/>
      <c r="O428" s="5">
        <v>984053</v>
      </c>
      <c r="P428" s="5"/>
      <c r="Q428" s="5"/>
      <c r="R428" s="5">
        <v>984053</v>
      </c>
      <c r="Z428" s="4" t="s">
        <v>11766</v>
      </c>
      <c r="AA428" s="5"/>
      <c r="AB428" s="5"/>
      <c r="AC428" s="5"/>
      <c r="AD428" s="5"/>
      <c r="AE428" s="5"/>
      <c r="AF428" s="5">
        <v>478255</v>
      </c>
      <c r="AG428" s="5">
        <v>478255</v>
      </c>
    </row>
    <row r="429" spans="9:33" x14ac:dyDescent="0.25">
      <c r="I429" s="27" t="s">
        <v>902</v>
      </c>
      <c r="J429" s="27" t="s">
        <v>56</v>
      </c>
      <c r="K429" t="s">
        <v>6654</v>
      </c>
      <c r="L429" s="26"/>
      <c r="M429" s="5"/>
      <c r="N429" s="5"/>
      <c r="O429" s="5">
        <v>3906082</v>
      </c>
      <c r="P429" s="5"/>
      <c r="Q429" s="5"/>
      <c r="R429" s="5">
        <v>3906082</v>
      </c>
      <c r="Z429" s="4" t="s">
        <v>9398</v>
      </c>
      <c r="AA429" s="5"/>
      <c r="AB429" s="5"/>
      <c r="AC429" s="5"/>
      <c r="AD429" s="5">
        <v>341795</v>
      </c>
      <c r="AE429" s="5"/>
      <c r="AF429" s="5"/>
      <c r="AG429" s="5">
        <v>341795</v>
      </c>
    </row>
    <row r="430" spans="9:33" x14ac:dyDescent="0.25">
      <c r="I430" s="27" t="s">
        <v>902</v>
      </c>
      <c r="J430" s="27" t="s">
        <v>56</v>
      </c>
      <c r="K430" t="s">
        <v>6655</v>
      </c>
      <c r="L430" s="26"/>
      <c r="M430" s="5"/>
      <c r="N430" s="5"/>
      <c r="O430" s="5">
        <v>888072</v>
      </c>
      <c r="P430" s="5"/>
      <c r="Q430" s="5"/>
      <c r="R430" s="5">
        <v>888072</v>
      </c>
      <c r="Z430" s="4" t="s">
        <v>10578</v>
      </c>
      <c r="AA430" s="5"/>
      <c r="AB430" s="5"/>
      <c r="AC430" s="5"/>
      <c r="AD430" s="5"/>
      <c r="AE430" s="5">
        <v>301401</v>
      </c>
      <c r="AF430" s="5"/>
      <c r="AG430" s="5">
        <v>301401</v>
      </c>
    </row>
    <row r="431" spans="9:33" x14ac:dyDescent="0.25">
      <c r="I431" s="27" t="s">
        <v>902</v>
      </c>
      <c r="J431" s="27" t="s">
        <v>56</v>
      </c>
      <c r="K431" t="s">
        <v>6656</v>
      </c>
      <c r="L431" s="26"/>
      <c r="M431" s="5"/>
      <c r="N431" s="5"/>
      <c r="O431" s="5">
        <v>825122</v>
      </c>
      <c r="P431" s="5"/>
      <c r="Q431" s="5"/>
      <c r="R431" s="5">
        <v>825122</v>
      </c>
      <c r="Z431" s="4" t="s">
        <v>6651</v>
      </c>
      <c r="AA431" s="5"/>
      <c r="AB431" s="5"/>
      <c r="AC431" s="5"/>
      <c r="AD431" s="5">
        <v>421426</v>
      </c>
      <c r="AE431" s="5"/>
      <c r="AF431" s="5"/>
      <c r="AG431" s="5">
        <v>421426</v>
      </c>
    </row>
    <row r="432" spans="9:33" x14ac:dyDescent="0.25">
      <c r="I432" s="27" t="s">
        <v>902</v>
      </c>
      <c r="J432" s="27" t="s">
        <v>56</v>
      </c>
      <c r="K432" t="s">
        <v>6657</v>
      </c>
      <c r="L432" s="26"/>
      <c r="M432" s="5"/>
      <c r="N432" s="5"/>
      <c r="O432" s="5">
        <v>825122</v>
      </c>
      <c r="P432" s="5"/>
      <c r="Q432" s="5"/>
      <c r="R432" s="5">
        <v>825122</v>
      </c>
      <c r="Z432" s="4" t="s">
        <v>6652</v>
      </c>
      <c r="AA432" s="5"/>
      <c r="AB432" s="5"/>
      <c r="AC432" s="5"/>
      <c r="AD432" s="5">
        <v>1507723</v>
      </c>
      <c r="AE432" s="5"/>
      <c r="AF432" s="5"/>
      <c r="AG432" s="5">
        <v>1507723</v>
      </c>
    </row>
    <row r="433" spans="9:33" x14ac:dyDescent="0.25">
      <c r="I433" s="27" t="s">
        <v>902</v>
      </c>
      <c r="J433" s="27" t="s">
        <v>56</v>
      </c>
      <c r="K433" t="s">
        <v>6658</v>
      </c>
      <c r="L433" s="26"/>
      <c r="M433" s="5"/>
      <c r="N433" s="5"/>
      <c r="O433" s="5">
        <v>794045</v>
      </c>
      <c r="P433" s="5"/>
      <c r="Q433" s="5"/>
      <c r="R433" s="5">
        <v>794045</v>
      </c>
      <c r="Z433" s="4" t="s">
        <v>11770</v>
      </c>
      <c r="AA433" s="5"/>
      <c r="AB433" s="5"/>
      <c r="AC433" s="5"/>
      <c r="AD433" s="5"/>
      <c r="AE433" s="5"/>
      <c r="AF433" s="5">
        <v>239763</v>
      </c>
      <c r="AG433" s="5">
        <v>239763</v>
      </c>
    </row>
    <row r="434" spans="9:33" x14ac:dyDescent="0.25">
      <c r="I434" s="27" t="s">
        <v>902</v>
      </c>
      <c r="J434" s="27" t="s">
        <v>56</v>
      </c>
      <c r="K434" t="s">
        <v>10579</v>
      </c>
      <c r="L434" s="26"/>
      <c r="M434" s="5"/>
      <c r="N434" s="5"/>
      <c r="O434" s="5"/>
      <c r="P434" s="5">
        <v>287624</v>
      </c>
      <c r="Q434" s="5"/>
      <c r="R434" s="5">
        <v>287624</v>
      </c>
      <c r="Z434" s="4" t="s">
        <v>6653</v>
      </c>
      <c r="AA434" s="5"/>
      <c r="AB434" s="5"/>
      <c r="AC434" s="5"/>
      <c r="AD434" s="5">
        <v>984053</v>
      </c>
      <c r="AE434" s="5"/>
      <c r="AF434" s="5"/>
      <c r="AG434" s="5">
        <v>984053</v>
      </c>
    </row>
    <row r="435" spans="9:33" x14ac:dyDescent="0.25">
      <c r="I435" s="27" t="s">
        <v>902</v>
      </c>
      <c r="J435" s="27" t="s">
        <v>56</v>
      </c>
      <c r="K435" t="s">
        <v>6659</v>
      </c>
      <c r="L435" s="26"/>
      <c r="M435" s="5"/>
      <c r="N435" s="5"/>
      <c r="O435" s="5">
        <v>793967</v>
      </c>
      <c r="P435" s="5"/>
      <c r="Q435" s="5"/>
      <c r="R435" s="5">
        <v>793967</v>
      </c>
      <c r="Z435" s="4" t="s">
        <v>13218</v>
      </c>
      <c r="AA435" s="5"/>
      <c r="AB435" s="5"/>
      <c r="AC435" s="5"/>
      <c r="AD435" s="5"/>
      <c r="AE435" s="5"/>
      <c r="AF435" s="5">
        <v>477304</v>
      </c>
      <c r="AG435" s="5">
        <v>477304</v>
      </c>
    </row>
    <row r="436" spans="9:33" x14ac:dyDescent="0.25">
      <c r="I436" s="27" t="s">
        <v>902</v>
      </c>
      <c r="J436" s="27" t="s">
        <v>56</v>
      </c>
      <c r="K436" t="s">
        <v>9401</v>
      </c>
      <c r="L436" s="26"/>
      <c r="M436" s="5"/>
      <c r="N436" s="5"/>
      <c r="O436" s="5"/>
      <c r="P436" s="5">
        <v>156402</v>
      </c>
      <c r="Q436" s="5"/>
      <c r="R436" s="5">
        <v>156402</v>
      </c>
      <c r="Z436" s="4" t="s">
        <v>6654</v>
      </c>
      <c r="AA436" s="5"/>
      <c r="AB436" s="5"/>
      <c r="AC436" s="5"/>
      <c r="AD436" s="5">
        <v>3906082</v>
      </c>
      <c r="AE436" s="5"/>
      <c r="AF436" s="5"/>
      <c r="AG436" s="5">
        <v>3906082</v>
      </c>
    </row>
    <row r="437" spans="9:33" x14ac:dyDescent="0.25">
      <c r="I437" s="27" t="s">
        <v>902</v>
      </c>
      <c r="J437" s="27" t="s">
        <v>56</v>
      </c>
      <c r="K437" t="s">
        <v>6660</v>
      </c>
      <c r="L437" s="26"/>
      <c r="M437" s="5"/>
      <c r="N437" s="5"/>
      <c r="O437" s="5">
        <v>796800</v>
      </c>
      <c r="P437" s="5"/>
      <c r="Q437" s="5"/>
      <c r="R437" s="5">
        <v>796800</v>
      </c>
      <c r="Z437" s="4" t="s">
        <v>6655</v>
      </c>
      <c r="AA437" s="5"/>
      <c r="AB437" s="5"/>
      <c r="AC437" s="5"/>
      <c r="AD437" s="5">
        <v>888072</v>
      </c>
      <c r="AE437" s="5"/>
      <c r="AF437" s="5"/>
      <c r="AG437" s="5">
        <v>888072</v>
      </c>
    </row>
    <row r="438" spans="9:33" x14ac:dyDescent="0.25">
      <c r="I438" s="27" t="s">
        <v>902</v>
      </c>
      <c r="J438" s="27" t="s">
        <v>56</v>
      </c>
      <c r="K438" t="s">
        <v>10056</v>
      </c>
      <c r="L438" s="26"/>
      <c r="M438" s="5"/>
      <c r="N438" s="5"/>
      <c r="O438" s="5"/>
      <c r="P438" s="5">
        <v>3008445</v>
      </c>
      <c r="Q438" s="5"/>
      <c r="R438" s="5">
        <v>3008445</v>
      </c>
      <c r="Z438" s="4" t="s">
        <v>6656</v>
      </c>
      <c r="AA438" s="5"/>
      <c r="AB438" s="5"/>
      <c r="AC438" s="5"/>
      <c r="AD438" s="5">
        <v>825122</v>
      </c>
      <c r="AE438" s="5"/>
      <c r="AF438" s="5"/>
      <c r="AG438" s="5">
        <v>825122</v>
      </c>
    </row>
    <row r="439" spans="9:33" x14ac:dyDescent="0.25">
      <c r="I439" s="27" t="s">
        <v>902</v>
      </c>
      <c r="J439" s="27" t="s">
        <v>56</v>
      </c>
      <c r="K439" t="s">
        <v>6661</v>
      </c>
      <c r="L439" s="26"/>
      <c r="M439" s="5"/>
      <c r="N439" s="5"/>
      <c r="O439" s="5">
        <v>279760</v>
      </c>
      <c r="P439" s="5"/>
      <c r="Q439" s="5"/>
      <c r="R439" s="5">
        <v>279760</v>
      </c>
      <c r="Z439" s="4" t="s">
        <v>6657</v>
      </c>
      <c r="AA439" s="5"/>
      <c r="AB439" s="5"/>
      <c r="AC439" s="5"/>
      <c r="AD439" s="5">
        <v>825122</v>
      </c>
      <c r="AE439" s="5"/>
      <c r="AF439" s="5"/>
      <c r="AG439" s="5">
        <v>825122</v>
      </c>
    </row>
    <row r="440" spans="9:33" x14ac:dyDescent="0.25">
      <c r="I440" s="27" t="s">
        <v>902</v>
      </c>
      <c r="J440" s="27" t="s">
        <v>56</v>
      </c>
      <c r="K440" t="s">
        <v>10580</v>
      </c>
      <c r="L440" s="26"/>
      <c r="M440" s="5"/>
      <c r="N440" s="5"/>
      <c r="O440" s="5"/>
      <c r="P440" s="5">
        <v>121629</v>
      </c>
      <c r="Q440" s="5"/>
      <c r="R440" s="5">
        <v>121629</v>
      </c>
      <c r="Z440" s="4" t="s">
        <v>6658</v>
      </c>
      <c r="AA440" s="5"/>
      <c r="AB440" s="5"/>
      <c r="AC440" s="5"/>
      <c r="AD440" s="5">
        <v>794045</v>
      </c>
      <c r="AE440" s="5"/>
      <c r="AF440" s="5"/>
      <c r="AG440" s="5">
        <v>794045</v>
      </c>
    </row>
    <row r="441" spans="9:33" x14ac:dyDescent="0.25">
      <c r="I441" s="27" t="s">
        <v>902</v>
      </c>
      <c r="J441" s="27" t="s">
        <v>56</v>
      </c>
      <c r="K441" t="s">
        <v>11774</v>
      </c>
      <c r="L441" s="26"/>
      <c r="M441" s="5"/>
      <c r="N441" s="5"/>
      <c r="O441" s="5"/>
      <c r="P441" s="5"/>
      <c r="Q441" s="5">
        <v>782344</v>
      </c>
      <c r="R441" s="5">
        <v>782344</v>
      </c>
      <c r="Z441" s="4" t="s">
        <v>10579</v>
      </c>
      <c r="AA441" s="5"/>
      <c r="AB441" s="5"/>
      <c r="AC441" s="5"/>
      <c r="AD441" s="5"/>
      <c r="AE441" s="5">
        <v>287624</v>
      </c>
      <c r="AF441" s="5"/>
      <c r="AG441" s="5">
        <v>287624</v>
      </c>
    </row>
    <row r="442" spans="9:33" x14ac:dyDescent="0.25">
      <c r="I442" s="27" t="s">
        <v>902</v>
      </c>
      <c r="J442" s="27" t="s">
        <v>56</v>
      </c>
      <c r="K442" t="s">
        <v>10581</v>
      </c>
      <c r="L442" s="26"/>
      <c r="M442" s="5"/>
      <c r="N442" s="5"/>
      <c r="O442" s="5"/>
      <c r="P442" s="5">
        <v>509009</v>
      </c>
      <c r="Q442" s="5"/>
      <c r="R442" s="5">
        <v>509009</v>
      </c>
      <c r="Z442" s="4" t="s">
        <v>6659</v>
      </c>
      <c r="AA442" s="5"/>
      <c r="AB442" s="5"/>
      <c r="AC442" s="5"/>
      <c r="AD442" s="5">
        <v>1587706</v>
      </c>
      <c r="AE442" s="5"/>
      <c r="AF442" s="5"/>
      <c r="AG442" s="5">
        <v>1587706</v>
      </c>
    </row>
    <row r="443" spans="9:33" x14ac:dyDescent="0.25">
      <c r="I443" s="27" t="s">
        <v>902</v>
      </c>
      <c r="J443" s="27" t="s">
        <v>56</v>
      </c>
      <c r="K443" t="s">
        <v>9352</v>
      </c>
      <c r="L443" s="26"/>
      <c r="M443" s="5"/>
      <c r="N443" s="5"/>
      <c r="O443" s="5"/>
      <c r="P443" s="5">
        <v>582509</v>
      </c>
      <c r="Q443" s="5"/>
      <c r="R443" s="5">
        <v>582509</v>
      </c>
      <c r="Z443" s="4" t="s">
        <v>11783</v>
      </c>
      <c r="AA443" s="5"/>
      <c r="AB443" s="5"/>
      <c r="AC443" s="5"/>
      <c r="AD443" s="5"/>
      <c r="AE443" s="5">
        <v>4177794</v>
      </c>
      <c r="AF443" s="5"/>
      <c r="AG443" s="5">
        <v>4177794</v>
      </c>
    </row>
    <row r="444" spans="9:33" x14ac:dyDescent="0.25">
      <c r="I444" s="27" t="s">
        <v>902</v>
      </c>
      <c r="J444" s="27" t="s">
        <v>56</v>
      </c>
      <c r="K444" t="s">
        <v>6662</v>
      </c>
      <c r="L444" s="26"/>
      <c r="M444" s="5"/>
      <c r="N444" s="5"/>
      <c r="O444" s="5">
        <v>420137</v>
      </c>
      <c r="P444" s="5"/>
      <c r="Q444" s="5"/>
      <c r="R444" s="5">
        <v>420137</v>
      </c>
      <c r="Z444" s="4" t="s">
        <v>9401</v>
      </c>
      <c r="AA444" s="5"/>
      <c r="AB444" s="5"/>
      <c r="AC444" s="5"/>
      <c r="AD444" s="5">
        <v>156402</v>
      </c>
      <c r="AE444" s="5"/>
      <c r="AF444" s="5"/>
      <c r="AG444" s="5">
        <v>156402</v>
      </c>
    </row>
    <row r="445" spans="9:33" x14ac:dyDescent="0.25">
      <c r="I445" s="27" t="s">
        <v>902</v>
      </c>
      <c r="J445" s="27" t="s">
        <v>56</v>
      </c>
      <c r="K445" t="s">
        <v>9371</v>
      </c>
      <c r="L445" s="26"/>
      <c r="M445" s="5"/>
      <c r="N445" s="5"/>
      <c r="O445" s="5"/>
      <c r="P445" s="5">
        <v>1479142</v>
      </c>
      <c r="Q445" s="5"/>
      <c r="R445" s="5">
        <v>1479142</v>
      </c>
      <c r="Z445" s="4" t="s">
        <v>6660</v>
      </c>
      <c r="AA445" s="5"/>
      <c r="AB445" s="5"/>
      <c r="AC445" s="5"/>
      <c r="AD445" s="5">
        <v>796800</v>
      </c>
      <c r="AE445" s="5"/>
      <c r="AF445" s="5"/>
      <c r="AG445" s="5">
        <v>796800</v>
      </c>
    </row>
    <row r="446" spans="9:33" x14ac:dyDescent="0.25">
      <c r="I446" s="27" t="s">
        <v>902</v>
      </c>
      <c r="J446" s="27" t="s">
        <v>56</v>
      </c>
      <c r="K446" t="s">
        <v>12117</v>
      </c>
      <c r="L446" s="26"/>
      <c r="M446" s="5"/>
      <c r="N446" s="5"/>
      <c r="O446" s="5"/>
      <c r="P446" s="5"/>
      <c r="Q446" s="5">
        <v>1217226</v>
      </c>
      <c r="R446" s="5">
        <v>1217226</v>
      </c>
      <c r="Z446" s="4" t="s">
        <v>10056</v>
      </c>
      <c r="AA446" s="5"/>
      <c r="AB446" s="5"/>
      <c r="AC446" s="5"/>
      <c r="AD446" s="5"/>
      <c r="AE446" s="5">
        <v>3008445</v>
      </c>
      <c r="AF446" s="5"/>
      <c r="AG446" s="5">
        <v>3008445</v>
      </c>
    </row>
    <row r="447" spans="9:33" x14ac:dyDescent="0.25">
      <c r="I447" s="27" t="s">
        <v>902</v>
      </c>
      <c r="J447" s="27" t="s">
        <v>56</v>
      </c>
      <c r="K447" t="s">
        <v>6663</v>
      </c>
      <c r="L447" s="26"/>
      <c r="M447" s="5"/>
      <c r="N447" s="5"/>
      <c r="O447" s="5">
        <v>589657</v>
      </c>
      <c r="P447" s="5"/>
      <c r="Q447" s="5"/>
      <c r="R447" s="5">
        <v>589657</v>
      </c>
      <c r="Z447" s="4" t="s">
        <v>6661</v>
      </c>
      <c r="AA447" s="5"/>
      <c r="AB447" s="5"/>
      <c r="AC447" s="5"/>
      <c r="AD447" s="5">
        <v>279760</v>
      </c>
      <c r="AE447" s="5"/>
      <c r="AF447" s="5"/>
      <c r="AG447" s="5">
        <v>279760</v>
      </c>
    </row>
    <row r="448" spans="9:33" x14ac:dyDescent="0.25">
      <c r="I448" s="27" t="s">
        <v>902</v>
      </c>
      <c r="J448" s="27" t="s">
        <v>56</v>
      </c>
      <c r="K448" t="s">
        <v>6664</v>
      </c>
      <c r="L448" s="26"/>
      <c r="M448" s="5"/>
      <c r="N448" s="5"/>
      <c r="O448" s="5">
        <v>699318</v>
      </c>
      <c r="P448" s="5"/>
      <c r="Q448" s="5"/>
      <c r="R448" s="5">
        <v>699318</v>
      </c>
      <c r="Z448" s="4" t="s">
        <v>10580</v>
      </c>
      <c r="AA448" s="5"/>
      <c r="AB448" s="5"/>
      <c r="AC448" s="5"/>
      <c r="AD448" s="5"/>
      <c r="AE448" s="5">
        <v>121629</v>
      </c>
      <c r="AF448" s="5"/>
      <c r="AG448" s="5">
        <v>121629</v>
      </c>
    </row>
    <row r="449" spans="9:33" x14ac:dyDescent="0.25">
      <c r="I449" s="27" t="s">
        <v>902</v>
      </c>
      <c r="J449" s="27" t="s">
        <v>56</v>
      </c>
      <c r="K449" t="s">
        <v>6665</v>
      </c>
      <c r="L449" s="26"/>
      <c r="M449" s="5"/>
      <c r="N449" s="5"/>
      <c r="O449" s="5">
        <v>202204</v>
      </c>
      <c r="P449" s="5"/>
      <c r="Q449" s="5">
        <v>206074</v>
      </c>
      <c r="R449" s="5">
        <v>408278</v>
      </c>
      <c r="Z449" s="4" t="s">
        <v>11774</v>
      </c>
      <c r="AA449" s="5"/>
      <c r="AB449" s="5"/>
      <c r="AC449" s="5"/>
      <c r="AD449" s="5"/>
      <c r="AE449" s="5"/>
      <c r="AF449" s="5">
        <v>782344</v>
      </c>
      <c r="AG449" s="5">
        <v>782344</v>
      </c>
    </row>
    <row r="450" spans="9:33" x14ac:dyDescent="0.25">
      <c r="I450" s="27" t="s">
        <v>902</v>
      </c>
      <c r="J450" s="27" t="s">
        <v>56</v>
      </c>
      <c r="K450" t="s">
        <v>9354</v>
      </c>
      <c r="L450" s="26"/>
      <c r="M450" s="5"/>
      <c r="N450" s="5"/>
      <c r="O450" s="5"/>
      <c r="P450" s="5">
        <v>2111906</v>
      </c>
      <c r="Q450" s="5"/>
      <c r="R450" s="5">
        <v>2111906</v>
      </c>
      <c r="Z450" s="4" t="s">
        <v>10581</v>
      </c>
      <c r="AA450" s="5"/>
      <c r="AB450" s="5"/>
      <c r="AC450" s="5"/>
      <c r="AD450" s="5"/>
      <c r="AE450" s="5">
        <v>509009</v>
      </c>
      <c r="AF450" s="5"/>
      <c r="AG450" s="5">
        <v>509009</v>
      </c>
    </row>
    <row r="451" spans="9:33" x14ac:dyDescent="0.25">
      <c r="I451" s="27" t="s">
        <v>902</v>
      </c>
      <c r="J451" s="27" t="s">
        <v>56</v>
      </c>
      <c r="K451" t="s">
        <v>6666</v>
      </c>
      <c r="L451" s="26"/>
      <c r="M451" s="5"/>
      <c r="N451" s="5"/>
      <c r="O451" s="5">
        <v>1270155</v>
      </c>
      <c r="P451" s="5"/>
      <c r="Q451" s="5"/>
      <c r="R451" s="5">
        <v>1270155</v>
      </c>
      <c r="Z451" s="4" t="s">
        <v>9352</v>
      </c>
      <c r="AA451" s="5"/>
      <c r="AB451" s="5"/>
      <c r="AC451" s="5"/>
      <c r="AD451" s="5"/>
      <c r="AE451" s="5">
        <v>582509</v>
      </c>
      <c r="AF451" s="5"/>
      <c r="AG451" s="5">
        <v>582509</v>
      </c>
    </row>
    <row r="452" spans="9:33" x14ac:dyDescent="0.25">
      <c r="I452" s="27" t="s">
        <v>902</v>
      </c>
      <c r="J452" s="27" t="s">
        <v>56</v>
      </c>
      <c r="K452" t="s">
        <v>12118</v>
      </c>
      <c r="L452" s="26"/>
      <c r="M452" s="5"/>
      <c r="N452" s="5"/>
      <c r="O452" s="5"/>
      <c r="P452" s="5"/>
      <c r="Q452" s="5">
        <v>1447385</v>
      </c>
      <c r="R452" s="5">
        <v>1447385</v>
      </c>
      <c r="Z452" s="4" t="s">
        <v>6662</v>
      </c>
      <c r="AA452" s="5"/>
      <c r="AB452" s="5"/>
      <c r="AC452" s="5"/>
      <c r="AD452" s="5">
        <v>420983</v>
      </c>
      <c r="AE452" s="5"/>
      <c r="AF452" s="5"/>
      <c r="AG452" s="5">
        <v>420983</v>
      </c>
    </row>
    <row r="453" spans="9:33" x14ac:dyDescent="0.25">
      <c r="I453" s="27" t="s">
        <v>902</v>
      </c>
      <c r="J453" s="27" t="s">
        <v>56</v>
      </c>
      <c r="K453" t="s">
        <v>6667</v>
      </c>
      <c r="L453" s="26"/>
      <c r="M453" s="5"/>
      <c r="N453" s="5"/>
      <c r="O453" s="5">
        <v>873692</v>
      </c>
      <c r="P453" s="5"/>
      <c r="Q453" s="5"/>
      <c r="R453" s="5">
        <v>873692</v>
      </c>
      <c r="Z453" s="4" t="s">
        <v>9371</v>
      </c>
      <c r="AA453" s="5"/>
      <c r="AB453" s="5"/>
      <c r="AC453" s="5"/>
      <c r="AD453" s="5"/>
      <c r="AE453" s="5">
        <v>1481597</v>
      </c>
      <c r="AF453" s="5"/>
      <c r="AG453" s="5">
        <v>1481597</v>
      </c>
    </row>
    <row r="454" spans="9:33" x14ac:dyDescent="0.25">
      <c r="I454" s="27" t="s">
        <v>902</v>
      </c>
      <c r="J454" s="27" t="s">
        <v>56</v>
      </c>
      <c r="K454" t="s">
        <v>6668</v>
      </c>
      <c r="L454" s="26"/>
      <c r="M454" s="5"/>
      <c r="N454" s="5"/>
      <c r="O454" s="5">
        <v>155221</v>
      </c>
      <c r="P454" s="5"/>
      <c r="Q454" s="5"/>
      <c r="R454" s="5">
        <v>155221</v>
      </c>
      <c r="Z454" s="4" t="s">
        <v>12117</v>
      </c>
      <c r="AA454" s="5"/>
      <c r="AB454" s="5"/>
      <c r="AC454" s="5"/>
      <c r="AD454" s="5"/>
      <c r="AE454" s="5"/>
      <c r="AF454" s="5">
        <v>1217226</v>
      </c>
      <c r="AG454" s="5">
        <v>1217226</v>
      </c>
    </row>
    <row r="455" spans="9:33" x14ac:dyDescent="0.25">
      <c r="I455" s="27" t="s">
        <v>902</v>
      </c>
      <c r="J455" s="27" t="s">
        <v>56</v>
      </c>
      <c r="K455" t="s">
        <v>12119</v>
      </c>
      <c r="L455" s="26"/>
      <c r="M455" s="5"/>
      <c r="N455" s="5"/>
      <c r="O455" s="5"/>
      <c r="P455" s="5"/>
      <c r="Q455" s="5">
        <v>802252</v>
      </c>
      <c r="R455" s="5">
        <v>802252</v>
      </c>
      <c r="Z455" s="4" t="s">
        <v>13165</v>
      </c>
      <c r="AA455" s="5"/>
      <c r="AB455" s="5"/>
      <c r="AC455" s="5"/>
      <c r="AD455" s="5"/>
      <c r="AE455" s="5"/>
      <c r="AF455" s="5">
        <v>1216826</v>
      </c>
      <c r="AG455" s="5">
        <v>1216826</v>
      </c>
    </row>
    <row r="456" spans="9:33" x14ac:dyDescent="0.25">
      <c r="I456" s="27" t="s">
        <v>902</v>
      </c>
      <c r="J456" s="27" t="s">
        <v>56</v>
      </c>
      <c r="K456" t="s">
        <v>10582</v>
      </c>
      <c r="L456" s="26"/>
      <c r="M456" s="5"/>
      <c r="N456" s="5"/>
      <c r="O456" s="5"/>
      <c r="P456" s="5">
        <v>283644</v>
      </c>
      <c r="Q456" s="5"/>
      <c r="R456" s="5">
        <v>283644</v>
      </c>
      <c r="Z456" s="4" t="s">
        <v>6663</v>
      </c>
      <c r="AA456" s="5"/>
      <c r="AB456" s="5"/>
      <c r="AC456" s="5"/>
      <c r="AD456" s="5">
        <v>589657</v>
      </c>
      <c r="AE456" s="5"/>
      <c r="AF456" s="5"/>
      <c r="AG456" s="5">
        <v>589657</v>
      </c>
    </row>
    <row r="457" spans="9:33" x14ac:dyDescent="0.25">
      <c r="I457" s="27" t="s">
        <v>902</v>
      </c>
      <c r="J457" s="27" t="s">
        <v>56</v>
      </c>
      <c r="K457" t="s">
        <v>10583</v>
      </c>
      <c r="L457" s="26"/>
      <c r="M457" s="5"/>
      <c r="N457" s="5"/>
      <c r="O457" s="5"/>
      <c r="P457" s="5">
        <v>173146</v>
      </c>
      <c r="Q457" s="5"/>
      <c r="R457" s="5">
        <v>173146</v>
      </c>
      <c r="Z457" s="4" t="s">
        <v>6664</v>
      </c>
      <c r="AA457" s="5"/>
      <c r="AB457" s="5"/>
      <c r="AC457" s="5"/>
      <c r="AD457" s="5">
        <v>699318</v>
      </c>
      <c r="AE457" s="5"/>
      <c r="AF457" s="5"/>
      <c r="AG457" s="5">
        <v>699318</v>
      </c>
    </row>
    <row r="458" spans="9:33" x14ac:dyDescent="0.25">
      <c r="I458" s="27" t="s">
        <v>902</v>
      </c>
      <c r="J458" s="27" t="s">
        <v>56</v>
      </c>
      <c r="K458" t="s">
        <v>6669</v>
      </c>
      <c r="L458" s="26"/>
      <c r="M458" s="5"/>
      <c r="N458" s="5"/>
      <c r="O458" s="5">
        <v>478735</v>
      </c>
      <c r="P458" s="5"/>
      <c r="Q458" s="5"/>
      <c r="R458" s="5">
        <v>478735</v>
      </c>
      <c r="Z458" s="4" t="s">
        <v>6665</v>
      </c>
      <c r="AA458" s="5"/>
      <c r="AB458" s="5"/>
      <c r="AC458" s="5"/>
      <c r="AD458" s="5"/>
      <c r="AE458" s="5">
        <v>404811</v>
      </c>
      <c r="AF458" s="5"/>
      <c r="AG458" s="5">
        <v>404811</v>
      </c>
    </row>
    <row r="459" spans="9:33" x14ac:dyDescent="0.25">
      <c r="I459" s="27" t="s">
        <v>902</v>
      </c>
      <c r="J459" s="27" t="s">
        <v>56</v>
      </c>
      <c r="K459" t="s">
        <v>10132</v>
      </c>
      <c r="L459" s="26"/>
      <c r="M459" s="5"/>
      <c r="N459" s="5"/>
      <c r="O459" s="5"/>
      <c r="P459" s="5">
        <v>201597</v>
      </c>
      <c r="Q459" s="5"/>
      <c r="R459" s="5">
        <v>201597</v>
      </c>
      <c r="Z459" s="4" t="s">
        <v>9354</v>
      </c>
      <c r="AA459" s="5"/>
      <c r="AB459" s="5"/>
      <c r="AC459" s="5"/>
      <c r="AD459" s="5"/>
      <c r="AE459" s="5">
        <v>2111906</v>
      </c>
      <c r="AF459" s="5"/>
      <c r="AG459" s="5">
        <v>2111906</v>
      </c>
    </row>
    <row r="460" spans="9:33" x14ac:dyDescent="0.25">
      <c r="I460" s="27" t="s">
        <v>902</v>
      </c>
      <c r="J460" s="27" t="s">
        <v>56</v>
      </c>
      <c r="K460" t="s">
        <v>12120</v>
      </c>
      <c r="L460" s="26"/>
      <c r="M460" s="5"/>
      <c r="N460" s="5"/>
      <c r="O460" s="5"/>
      <c r="P460" s="5"/>
      <c r="Q460" s="5">
        <v>326408</v>
      </c>
      <c r="R460" s="5">
        <v>326408</v>
      </c>
      <c r="Z460" s="4" t="s">
        <v>6666</v>
      </c>
      <c r="AA460" s="5"/>
      <c r="AB460" s="5"/>
      <c r="AC460" s="5"/>
      <c r="AD460" s="5">
        <v>1270154</v>
      </c>
      <c r="AE460" s="5"/>
      <c r="AF460" s="5"/>
      <c r="AG460" s="5">
        <v>1270154</v>
      </c>
    </row>
    <row r="461" spans="9:33" x14ac:dyDescent="0.25">
      <c r="I461" s="27" t="s">
        <v>902</v>
      </c>
      <c r="J461" s="27" t="s">
        <v>56</v>
      </c>
      <c r="K461" t="s">
        <v>6670</v>
      </c>
      <c r="L461" s="26"/>
      <c r="M461" s="5"/>
      <c r="N461" s="5"/>
      <c r="O461" s="5">
        <v>1147442</v>
      </c>
      <c r="P461" s="5"/>
      <c r="Q461" s="5"/>
      <c r="R461" s="5">
        <v>1147442</v>
      </c>
      <c r="Z461" s="4" t="s">
        <v>12118</v>
      </c>
      <c r="AA461" s="5"/>
      <c r="AB461" s="5"/>
      <c r="AC461" s="5"/>
      <c r="AD461" s="5"/>
      <c r="AE461" s="5"/>
      <c r="AF461" s="5">
        <v>1447385</v>
      </c>
      <c r="AG461" s="5">
        <v>1447385</v>
      </c>
    </row>
    <row r="462" spans="9:33" x14ac:dyDescent="0.25">
      <c r="I462" s="27" t="s">
        <v>902</v>
      </c>
      <c r="J462" s="27" t="s">
        <v>56</v>
      </c>
      <c r="K462" t="s">
        <v>6671</v>
      </c>
      <c r="L462" s="26"/>
      <c r="M462" s="5"/>
      <c r="N462" s="5"/>
      <c r="O462" s="5">
        <v>2294883</v>
      </c>
      <c r="P462" s="5"/>
      <c r="Q462" s="5"/>
      <c r="R462" s="5">
        <v>2294883</v>
      </c>
      <c r="Z462" s="4" t="s">
        <v>6667</v>
      </c>
      <c r="AA462" s="5"/>
      <c r="AB462" s="5"/>
      <c r="AC462" s="5"/>
      <c r="AD462" s="5">
        <v>873692</v>
      </c>
      <c r="AE462" s="5"/>
      <c r="AF462" s="5"/>
      <c r="AG462" s="5">
        <v>873692</v>
      </c>
    </row>
    <row r="463" spans="9:33" x14ac:dyDescent="0.25">
      <c r="I463" s="27" t="s">
        <v>902</v>
      </c>
      <c r="J463" s="27" t="s">
        <v>56</v>
      </c>
      <c r="K463" t="s">
        <v>10584</v>
      </c>
      <c r="L463" s="26"/>
      <c r="M463" s="5"/>
      <c r="N463" s="5"/>
      <c r="O463" s="5"/>
      <c r="P463" s="5">
        <v>173549</v>
      </c>
      <c r="Q463" s="5"/>
      <c r="R463" s="5">
        <v>173549</v>
      </c>
      <c r="Z463" s="4" t="s">
        <v>12146</v>
      </c>
      <c r="AA463" s="5"/>
      <c r="AB463" s="5"/>
      <c r="AC463" s="5"/>
      <c r="AD463" s="5"/>
      <c r="AE463" s="5"/>
      <c r="AF463" s="5">
        <v>3794772</v>
      </c>
      <c r="AG463" s="5">
        <v>3794772</v>
      </c>
    </row>
    <row r="464" spans="9:33" x14ac:dyDescent="0.25">
      <c r="I464" s="27" t="s">
        <v>902</v>
      </c>
      <c r="J464" s="27" t="s">
        <v>56</v>
      </c>
      <c r="K464" t="s">
        <v>6672</v>
      </c>
      <c r="L464" s="26"/>
      <c r="M464" s="5"/>
      <c r="N464" s="5"/>
      <c r="O464" s="5">
        <v>2809513</v>
      </c>
      <c r="P464" s="5"/>
      <c r="Q464" s="5"/>
      <c r="R464" s="5">
        <v>2809513</v>
      </c>
      <c r="Z464" s="4" t="s">
        <v>6668</v>
      </c>
      <c r="AA464" s="5"/>
      <c r="AB464" s="5"/>
      <c r="AC464" s="5"/>
      <c r="AD464" s="5">
        <v>155221</v>
      </c>
      <c r="AE464" s="5"/>
      <c r="AF464" s="5"/>
      <c r="AG464" s="5">
        <v>155221</v>
      </c>
    </row>
    <row r="465" spans="9:33" x14ac:dyDescent="0.25">
      <c r="I465" s="27" t="s">
        <v>902</v>
      </c>
      <c r="J465" s="27" t="s">
        <v>56</v>
      </c>
      <c r="K465" t="s">
        <v>6673</v>
      </c>
      <c r="L465" s="26"/>
      <c r="M465" s="5"/>
      <c r="N465" s="5"/>
      <c r="O465" s="5">
        <v>1277051</v>
      </c>
      <c r="P465" s="5"/>
      <c r="Q465" s="5"/>
      <c r="R465" s="5">
        <v>1277051</v>
      </c>
      <c r="Z465" s="4" t="s">
        <v>12119</v>
      </c>
      <c r="AA465" s="5"/>
      <c r="AB465" s="5"/>
      <c r="AC465" s="5"/>
      <c r="AD465" s="5"/>
      <c r="AE465" s="5"/>
      <c r="AF465" s="5">
        <v>802252</v>
      </c>
      <c r="AG465" s="5">
        <v>802252</v>
      </c>
    </row>
    <row r="466" spans="9:33" x14ac:dyDescent="0.25">
      <c r="I466" s="27" t="s">
        <v>902</v>
      </c>
      <c r="J466" s="27" t="s">
        <v>56</v>
      </c>
      <c r="K466" t="s">
        <v>9358</v>
      </c>
      <c r="L466" s="26"/>
      <c r="M466" s="5"/>
      <c r="N466" s="5"/>
      <c r="O466" s="5"/>
      <c r="P466" s="5">
        <v>763802</v>
      </c>
      <c r="Q466" s="5"/>
      <c r="R466" s="5">
        <v>763802</v>
      </c>
      <c r="Z466" s="4" t="s">
        <v>10582</v>
      </c>
      <c r="AA466" s="5"/>
      <c r="AB466" s="5"/>
      <c r="AC466" s="5"/>
      <c r="AD466" s="5"/>
      <c r="AE466" s="5">
        <v>283644</v>
      </c>
      <c r="AF466" s="5"/>
      <c r="AG466" s="5">
        <v>283644</v>
      </c>
    </row>
    <row r="467" spans="9:33" x14ac:dyDescent="0.25">
      <c r="I467" s="27" t="s">
        <v>902</v>
      </c>
      <c r="J467" s="27" t="s">
        <v>56</v>
      </c>
      <c r="K467" t="s">
        <v>6688</v>
      </c>
      <c r="L467" s="26"/>
      <c r="M467" s="5"/>
      <c r="N467" s="5"/>
      <c r="O467" s="5"/>
      <c r="P467" s="5">
        <v>1076440</v>
      </c>
      <c r="Q467" s="5"/>
      <c r="R467" s="5">
        <v>1076440</v>
      </c>
      <c r="Z467" s="4" t="s">
        <v>10583</v>
      </c>
      <c r="AA467" s="5"/>
      <c r="AB467" s="5"/>
      <c r="AC467" s="5"/>
      <c r="AD467" s="5"/>
      <c r="AE467" s="5">
        <v>173146</v>
      </c>
      <c r="AF467" s="5"/>
      <c r="AG467" s="5">
        <v>173146</v>
      </c>
    </row>
    <row r="468" spans="9:33" x14ac:dyDescent="0.25">
      <c r="I468" s="27" t="s">
        <v>902</v>
      </c>
      <c r="J468" s="27" t="s">
        <v>56</v>
      </c>
      <c r="K468" t="s">
        <v>10135</v>
      </c>
      <c r="L468" s="26"/>
      <c r="M468" s="5"/>
      <c r="N468" s="5"/>
      <c r="O468" s="5"/>
      <c r="P468" s="5">
        <v>200197</v>
      </c>
      <c r="Q468" s="5"/>
      <c r="R468" s="5">
        <v>200197</v>
      </c>
      <c r="Z468" s="4" t="s">
        <v>6669</v>
      </c>
      <c r="AA468" s="5"/>
      <c r="AB468" s="5"/>
      <c r="AC468" s="5"/>
      <c r="AD468" s="5">
        <v>478735</v>
      </c>
      <c r="AE468" s="5"/>
      <c r="AF468" s="5"/>
      <c r="AG468" s="5">
        <v>478735</v>
      </c>
    </row>
    <row r="469" spans="9:33" x14ac:dyDescent="0.25">
      <c r="I469" s="27" t="s">
        <v>902</v>
      </c>
      <c r="J469" s="27" t="s">
        <v>56</v>
      </c>
      <c r="K469" t="s">
        <v>10585</v>
      </c>
      <c r="L469" s="26"/>
      <c r="M469" s="5"/>
      <c r="N469" s="5"/>
      <c r="O469" s="5"/>
      <c r="P469" s="5">
        <v>3466432</v>
      </c>
      <c r="Q469" s="5"/>
      <c r="R469" s="5">
        <v>3466432</v>
      </c>
      <c r="Z469" s="4" t="s">
        <v>10132</v>
      </c>
      <c r="AA469" s="5"/>
      <c r="AB469" s="5"/>
      <c r="AC469" s="5"/>
      <c r="AD469" s="5"/>
      <c r="AE469" s="5">
        <v>201597</v>
      </c>
      <c r="AF469" s="5"/>
      <c r="AG469" s="5">
        <v>201597</v>
      </c>
    </row>
    <row r="470" spans="9:33" x14ac:dyDescent="0.25">
      <c r="I470" s="27" t="s">
        <v>902</v>
      </c>
      <c r="J470" s="27" t="s">
        <v>56</v>
      </c>
      <c r="K470" t="s">
        <v>6689</v>
      </c>
      <c r="L470" s="26"/>
      <c r="M470" s="5"/>
      <c r="N470" s="5"/>
      <c r="O470" s="5"/>
      <c r="P470" s="5">
        <v>3829883</v>
      </c>
      <c r="Q470" s="5"/>
      <c r="R470" s="5">
        <v>3829883</v>
      </c>
      <c r="Z470" s="4" t="s">
        <v>12120</v>
      </c>
      <c r="AA470" s="5"/>
      <c r="AB470" s="5"/>
      <c r="AC470" s="5"/>
      <c r="AD470" s="5"/>
      <c r="AE470" s="5"/>
      <c r="AF470" s="5">
        <v>326408</v>
      </c>
      <c r="AG470" s="5">
        <v>326408</v>
      </c>
    </row>
    <row r="471" spans="9:33" x14ac:dyDescent="0.25">
      <c r="I471" s="27" t="s">
        <v>902</v>
      </c>
      <c r="J471" s="27" t="s">
        <v>56</v>
      </c>
      <c r="K471" t="s">
        <v>6690</v>
      </c>
      <c r="L471" s="26"/>
      <c r="M471" s="5"/>
      <c r="N471" s="5"/>
      <c r="O471" s="5"/>
      <c r="P471" s="5">
        <v>3859804</v>
      </c>
      <c r="Q471" s="5"/>
      <c r="R471" s="5">
        <v>3859804</v>
      </c>
      <c r="Z471" s="4" t="s">
        <v>6670</v>
      </c>
      <c r="AA471" s="5"/>
      <c r="AB471" s="5"/>
      <c r="AC471" s="5"/>
      <c r="AD471" s="5">
        <v>1147442</v>
      </c>
      <c r="AE471" s="5"/>
      <c r="AF471" s="5"/>
      <c r="AG471" s="5">
        <v>1147442</v>
      </c>
    </row>
    <row r="472" spans="9:33" x14ac:dyDescent="0.25">
      <c r="I472" s="27" t="s">
        <v>902</v>
      </c>
      <c r="J472" s="27" t="s">
        <v>56</v>
      </c>
      <c r="K472" t="s">
        <v>10598</v>
      </c>
      <c r="L472" s="26"/>
      <c r="M472" s="5"/>
      <c r="N472" s="5"/>
      <c r="O472" s="5"/>
      <c r="P472" s="5"/>
      <c r="Q472" s="5">
        <v>4384733</v>
      </c>
      <c r="R472" s="5">
        <v>4384733</v>
      </c>
      <c r="Z472" s="4" t="s">
        <v>6671</v>
      </c>
      <c r="AA472" s="5"/>
      <c r="AB472" s="5"/>
      <c r="AC472" s="5"/>
      <c r="AD472" s="5">
        <v>2294883</v>
      </c>
      <c r="AE472" s="5"/>
      <c r="AF472" s="5"/>
      <c r="AG472" s="5">
        <v>2294883</v>
      </c>
    </row>
    <row r="473" spans="9:33" x14ac:dyDescent="0.25">
      <c r="I473" s="27" t="s">
        <v>902</v>
      </c>
      <c r="J473" s="27" t="s">
        <v>56</v>
      </c>
      <c r="K473" t="s">
        <v>10139</v>
      </c>
      <c r="L473" s="26"/>
      <c r="M473" s="5"/>
      <c r="N473" s="5"/>
      <c r="O473" s="5"/>
      <c r="P473" s="5">
        <v>1004670</v>
      </c>
      <c r="Q473" s="5"/>
      <c r="R473" s="5">
        <v>1004670</v>
      </c>
      <c r="Z473" s="4" t="s">
        <v>10584</v>
      </c>
      <c r="AA473" s="5"/>
      <c r="AB473" s="5"/>
      <c r="AC473" s="5"/>
      <c r="AD473" s="5"/>
      <c r="AE473" s="5">
        <v>173549</v>
      </c>
      <c r="AF473" s="5"/>
      <c r="AG473" s="5">
        <v>173549</v>
      </c>
    </row>
    <row r="474" spans="9:33" x14ac:dyDescent="0.25">
      <c r="I474" s="27" t="s">
        <v>902</v>
      </c>
      <c r="J474" s="27" t="s">
        <v>56</v>
      </c>
      <c r="K474" t="s">
        <v>10599</v>
      </c>
      <c r="L474" s="26"/>
      <c r="M474" s="5"/>
      <c r="N474" s="5"/>
      <c r="O474" s="5"/>
      <c r="P474" s="5"/>
      <c r="Q474" s="5">
        <v>1984919</v>
      </c>
      <c r="R474" s="5">
        <v>1984919</v>
      </c>
      <c r="Z474" s="4" t="s">
        <v>6672</v>
      </c>
      <c r="AA474" s="5"/>
      <c r="AB474" s="5"/>
      <c r="AC474" s="5"/>
      <c r="AD474" s="5">
        <v>2809513</v>
      </c>
      <c r="AE474" s="5"/>
      <c r="AF474" s="5"/>
      <c r="AG474" s="5">
        <v>2809513</v>
      </c>
    </row>
    <row r="475" spans="9:33" x14ac:dyDescent="0.25">
      <c r="I475" s="27" t="s">
        <v>902</v>
      </c>
      <c r="J475" s="27" t="s">
        <v>56</v>
      </c>
      <c r="K475" t="s">
        <v>9321</v>
      </c>
      <c r="L475" s="26"/>
      <c r="M475" s="5"/>
      <c r="N475" s="5"/>
      <c r="O475" s="5"/>
      <c r="P475" s="5">
        <v>2377964</v>
      </c>
      <c r="Q475" s="5"/>
      <c r="R475" s="5">
        <v>2377964</v>
      </c>
      <c r="Z475" s="4" t="s">
        <v>6673</v>
      </c>
      <c r="AA475" s="5"/>
      <c r="AB475" s="5"/>
      <c r="AC475" s="5"/>
      <c r="AD475" s="5">
        <v>1277051</v>
      </c>
      <c r="AE475" s="5"/>
      <c r="AF475" s="5"/>
      <c r="AG475" s="5">
        <v>1277051</v>
      </c>
    </row>
    <row r="476" spans="9:33" x14ac:dyDescent="0.25">
      <c r="I476" s="27" t="s">
        <v>902</v>
      </c>
      <c r="J476" s="27" t="s">
        <v>56</v>
      </c>
      <c r="K476" t="s">
        <v>10586</v>
      </c>
      <c r="L476" s="26"/>
      <c r="M476" s="5"/>
      <c r="N476" s="5"/>
      <c r="O476" s="5"/>
      <c r="P476" s="5">
        <v>757368</v>
      </c>
      <c r="Q476" s="5"/>
      <c r="R476" s="5">
        <v>757368</v>
      </c>
      <c r="Z476" s="4" t="s">
        <v>12147</v>
      </c>
      <c r="AA476" s="5"/>
      <c r="AB476" s="5"/>
      <c r="AC476" s="5"/>
      <c r="AD476" s="5"/>
      <c r="AE476" s="5"/>
      <c r="AF476" s="5">
        <v>3316650</v>
      </c>
      <c r="AG476" s="5">
        <v>3316650</v>
      </c>
    </row>
    <row r="477" spans="9:33" x14ac:dyDescent="0.25">
      <c r="I477" s="27" t="s">
        <v>902</v>
      </c>
      <c r="J477" s="27" t="s">
        <v>56</v>
      </c>
      <c r="K477" t="s">
        <v>12121</v>
      </c>
      <c r="L477" s="26"/>
      <c r="M477" s="5"/>
      <c r="N477" s="5"/>
      <c r="O477" s="5"/>
      <c r="P477" s="5"/>
      <c r="Q477" s="5">
        <v>354556</v>
      </c>
      <c r="R477" s="5">
        <v>354556</v>
      </c>
      <c r="Z477" s="4" t="s">
        <v>9358</v>
      </c>
      <c r="AA477" s="5"/>
      <c r="AB477" s="5"/>
      <c r="AC477" s="5"/>
      <c r="AD477" s="5"/>
      <c r="AE477" s="5">
        <v>763802</v>
      </c>
      <c r="AF477" s="5"/>
      <c r="AG477" s="5">
        <v>763802</v>
      </c>
    </row>
    <row r="478" spans="9:33" x14ac:dyDescent="0.25">
      <c r="I478" s="27" t="s">
        <v>902</v>
      </c>
      <c r="J478" s="27" t="s">
        <v>56</v>
      </c>
      <c r="K478" t="s">
        <v>10587</v>
      </c>
      <c r="L478" s="26"/>
      <c r="M478" s="5"/>
      <c r="N478" s="5"/>
      <c r="O478" s="5"/>
      <c r="P478" s="5">
        <v>1990709</v>
      </c>
      <c r="Q478" s="5"/>
      <c r="R478" s="5">
        <v>1990709</v>
      </c>
      <c r="Z478" s="4" t="s">
        <v>6688</v>
      </c>
      <c r="AA478" s="5"/>
      <c r="AB478" s="5"/>
      <c r="AC478" s="5"/>
      <c r="AD478" s="5">
        <v>1076440</v>
      </c>
      <c r="AE478" s="5"/>
      <c r="AF478" s="5"/>
      <c r="AG478" s="5">
        <v>1076440</v>
      </c>
    </row>
    <row r="479" spans="9:33" x14ac:dyDescent="0.25">
      <c r="I479" s="27" t="s">
        <v>902</v>
      </c>
      <c r="J479" s="27" t="s">
        <v>56</v>
      </c>
      <c r="K479" t="s">
        <v>10147</v>
      </c>
      <c r="L479" s="26"/>
      <c r="M479" s="5"/>
      <c r="N479" s="5"/>
      <c r="O479" s="5"/>
      <c r="P479" s="5">
        <v>603949</v>
      </c>
      <c r="Q479" s="5"/>
      <c r="R479" s="5">
        <v>603949</v>
      </c>
      <c r="Z479" s="4" t="s">
        <v>10135</v>
      </c>
      <c r="AA479" s="5"/>
      <c r="AB479" s="5"/>
      <c r="AC479" s="5"/>
      <c r="AD479" s="5"/>
      <c r="AE479" s="5">
        <v>200197</v>
      </c>
      <c r="AF479" s="5"/>
      <c r="AG479" s="5">
        <v>200197</v>
      </c>
    </row>
    <row r="480" spans="9:33" x14ac:dyDescent="0.25">
      <c r="I480" s="27" t="s">
        <v>902</v>
      </c>
      <c r="J480" s="27" t="s">
        <v>56</v>
      </c>
      <c r="K480" t="s">
        <v>9359</v>
      </c>
      <c r="L480" s="26"/>
      <c r="M480" s="5"/>
      <c r="N480" s="5"/>
      <c r="O480" s="5"/>
      <c r="P480" s="5">
        <v>160854</v>
      </c>
      <c r="Q480" s="5"/>
      <c r="R480" s="5">
        <v>160854</v>
      </c>
      <c r="Z480" s="4" t="s">
        <v>10585</v>
      </c>
      <c r="AA480" s="5"/>
      <c r="AB480" s="5"/>
      <c r="AC480" s="5"/>
      <c r="AD480" s="5"/>
      <c r="AE480" s="5">
        <v>3466432</v>
      </c>
      <c r="AF480" s="5"/>
      <c r="AG480" s="5">
        <v>3466432</v>
      </c>
    </row>
    <row r="481" spans="9:33" x14ac:dyDescent="0.25">
      <c r="I481" s="27" t="s">
        <v>902</v>
      </c>
      <c r="J481" s="27" t="s">
        <v>56</v>
      </c>
      <c r="K481" t="s">
        <v>10123</v>
      </c>
      <c r="L481" s="26"/>
      <c r="M481" s="5"/>
      <c r="N481" s="5"/>
      <c r="O481" s="5"/>
      <c r="P481" s="5">
        <v>895764</v>
      </c>
      <c r="Q481" s="5"/>
      <c r="R481" s="5">
        <v>895764</v>
      </c>
      <c r="Z481" s="4" t="s">
        <v>6689</v>
      </c>
      <c r="AA481" s="5"/>
      <c r="AB481" s="5"/>
      <c r="AC481" s="5"/>
      <c r="AD481" s="5">
        <v>3829883</v>
      </c>
      <c r="AE481" s="5"/>
      <c r="AF481" s="5"/>
      <c r="AG481" s="5">
        <v>3829883</v>
      </c>
    </row>
    <row r="482" spans="9:33" x14ac:dyDescent="0.25">
      <c r="I482" s="27" t="s">
        <v>902</v>
      </c>
      <c r="J482" s="27" t="s">
        <v>56</v>
      </c>
      <c r="K482" t="s">
        <v>10117</v>
      </c>
      <c r="L482" s="26"/>
      <c r="M482" s="5"/>
      <c r="N482" s="5"/>
      <c r="O482" s="5"/>
      <c r="P482" s="5">
        <v>832268</v>
      </c>
      <c r="Q482" s="5"/>
      <c r="R482" s="5">
        <v>832268</v>
      </c>
      <c r="Z482" s="4" t="s">
        <v>6690</v>
      </c>
      <c r="AA482" s="5"/>
      <c r="AB482" s="5"/>
      <c r="AC482" s="5"/>
      <c r="AD482" s="5">
        <v>3859804</v>
      </c>
      <c r="AE482" s="5"/>
      <c r="AF482" s="5"/>
      <c r="AG482" s="5">
        <v>3859804</v>
      </c>
    </row>
    <row r="483" spans="9:33" x14ac:dyDescent="0.25">
      <c r="I483" s="27" t="s">
        <v>902</v>
      </c>
      <c r="J483" s="27" t="s">
        <v>56</v>
      </c>
      <c r="K483" t="s">
        <v>10119</v>
      </c>
      <c r="L483" s="26"/>
      <c r="M483" s="5"/>
      <c r="N483" s="5"/>
      <c r="O483" s="5"/>
      <c r="P483" s="5">
        <v>832268</v>
      </c>
      <c r="Q483" s="5"/>
      <c r="R483" s="5">
        <v>832268</v>
      </c>
      <c r="Z483" s="4" t="s">
        <v>10598</v>
      </c>
      <c r="AA483" s="5"/>
      <c r="AB483" s="5"/>
      <c r="AC483" s="5"/>
      <c r="AD483" s="5"/>
      <c r="AE483" s="5">
        <v>12150515</v>
      </c>
      <c r="AF483" s="5"/>
      <c r="AG483" s="5">
        <v>12150515</v>
      </c>
    </row>
    <row r="484" spans="9:33" x14ac:dyDescent="0.25">
      <c r="I484" s="27" t="s">
        <v>902</v>
      </c>
      <c r="J484" s="27" t="s">
        <v>56</v>
      </c>
      <c r="K484" t="s">
        <v>10121</v>
      </c>
      <c r="L484" s="26"/>
      <c r="M484" s="5"/>
      <c r="N484" s="5"/>
      <c r="O484" s="5"/>
      <c r="P484" s="5">
        <v>1508009</v>
      </c>
      <c r="Q484" s="5"/>
      <c r="R484" s="5">
        <v>1508009</v>
      </c>
      <c r="Z484" s="4" t="s">
        <v>10139</v>
      </c>
      <c r="AA484" s="5"/>
      <c r="AB484" s="5"/>
      <c r="AC484" s="5"/>
      <c r="AD484" s="5"/>
      <c r="AE484" s="5">
        <v>1010625</v>
      </c>
      <c r="AF484" s="5"/>
      <c r="AG484" s="5">
        <v>1010625</v>
      </c>
    </row>
    <row r="485" spans="9:33" x14ac:dyDescent="0.25">
      <c r="I485" s="27" t="s">
        <v>902</v>
      </c>
      <c r="J485" s="27" t="s">
        <v>56</v>
      </c>
      <c r="K485" t="s">
        <v>10588</v>
      </c>
      <c r="L485" s="26"/>
      <c r="M485" s="5"/>
      <c r="N485" s="5"/>
      <c r="O485" s="5"/>
      <c r="P485" s="5">
        <v>264231</v>
      </c>
      <c r="Q485" s="5"/>
      <c r="R485" s="5">
        <v>264231</v>
      </c>
      <c r="Z485" s="4" t="s">
        <v>10599</v>
      </c>
      <c r="AA485" s="5"/>
      <c r="AB485" s="5"/>
      <c r="AC485" s="5"/>
      <c r="AD485" s="5"/>
      <c r="AE485" s="5">
        <v>1984208</v>
      </c>
      <c r="AF485" s="5"/>
      <c r="AG485" s="5">
        <v>1984208</v>
      </c>
    </row>
    <row r="486" spans="9:33" x14ac:dyDescent="0.25">
      <c r="I486" s="27" t="s">
        <v>902</v>
      </c>
      <c r="J486" s="27" t="s">
        <v>56</v>
      </c>
      <c r="K486" t="s">
        <v>10600</v>
      </c>
      <c r="L486" s="26"/>
      <c r="M486" s="5"/>
      <c r="N486" s="5"/>
      <c r="O486" s="5"/>
      <c r="P486" s="5"/>
      <c r="Q486" s="5">
        <v>1093751</v>
      </c>
      <c r="R486" s="5">
        <v>1093751</v>
      </c>
      <c r="Z486" s="4" t="s">
        <v>9321</v>
      </c>
      <c r="AA486" s="5"/>
      <c r="AB486" s="5"/>
      <c r="AC486" s="5"/>
      <c r="AD486" s="5"/>
      <c r="AE486" s="5">
        <v>2377964</v>
      </c>
      <c r="AF486" s="5"/>
      <c r="AG486" s="5">
        <v>2377964</v>
      </c>
    </row>
    <row r="487" spans="9:33" x14ac:dyDescent="0.25">
      <c r="I487" s="27" t="s">
        <v>902</v>
      </c>
      <c r="J487" s="27" t="s">
        <v>56</v>
      </c>
      <c r="K487" t="s">
        <v>10601</v>
      </c>
      <c r="L487" s="26"/>
      <c r="M487" s="5"/>
      <c r="N487" s="5"/>
      <c r="O487" s="5"/>
      <c r="P487" s="5"/>
      <c r="Q487" s="5">
        <v>443059</v>
      </c>
      <c r="R487" s="5">
        <v>443059</v>
      </c>
      <c r="Z487" s="4" t="s">
        <v>10586</v>
      </c>
      <c r="AA487" s="5"/>
      <c r="AB487" s="5"/>
      <c r="AC487" s="5"/>
      <c r="AD487" s="5"/>
      <c r="AE487" s="5">
        <v>763513</v>
      </c>
      <c r="AF487" s="5"/>
      <c r="AG487" s="5">
        <v>763513</v>
      </c>
    </row>
    <row r="488" spans="9:33" x14ac:dyDescent="0.25">
      <c r="I488" s="27" t="s">
        <v>902</v>
      </c>
      <c r="J488" s="27" t="s">
        <v>56</v>
      </c>
      <c r="K488" t="s">
        <v>10589</v>
      </c>
      <c r="L488" s="26"/>
      <c r="M488" s="5"/>
      <c r="N488" s="5"/>
      <c r="O488" s="5"/>
      <c r="P488" s="5">
        <v>2799549</v>
      </c>
      <c r="Q488" s="5">
        <v>-12802</v>
      </c>
      <c r="R488" s="5">
        <v>2786747</v>
      </c>
      <c r="Z488" s="4" t="s">
        <v>12121</v>
      </c>
      <c r="AA488" s="5"/>
      <c r="AB488" s="5"/>
      <c r="AC488" s="5"/>
      <c r="AD488" s="5"/>
      <c r="AE488" s="5"/>
      <c r="AF488" s="5">
        <v>358788</v>
      </c>
      <c r="AG488" s="5">
        <v>358788</v>
      </c>
    </row>
    <row r="489" spans="9:33" x14ac:dyDescent="0.25">
      <c r="I489" s="27" t="s">
        <v>902</v>
      </c>
      <c r="J489" s="27" t="s">
        <v>56</v>
      </c>
      <c r="K489" t="s">
        <v>10590</v>
      </c>
      <c r="L489" s="26"/>
      <c r="M489" s="5"/>
      <c r="N489" s="5"/>
      <c r="O489" s="5"/>
      <c r="P489" s="5">
        <v>2101006</v>
      </c>
      <c r="Q489" s="5"/>
      <c r="R489" s="5">
        <v>2101006</v>
      </c>
      <c r="Z489" s="4" t="s">
        <v>10587</v>
      </c>
      <c r="AA489" s="5"/>
      <c r="AB489" s="5"/>
      <c r="AC489" s="5"/>
      <c r="AD489" s="5"/>
      <c r="AE489" s="5">
        <v>1990709</v>
      </c>
      <c r="AF489" s="5"/>
      <c r="AG489" s="5">
        <v>1990709</v>
      </c>
    </row>
    <row r="490" spans="9:33" x14ac:dyDescent="0.25">
      <c r="I490" s="27" t="s">
        <v>902</v>
      </c>
      <c r="J490" s="27" t="s">
        <v>56</v>
      </c>
      <c r="K490" t="s">
        <v>10591</v>
      </c>
      <c r="L490" s="26"/>
      <c r="M490" s="5"/>
      <c r="N490" s="5"/>
      <c r="O490" s="5"/>
      <c r="P490" s="5">
        <v>282975</v>
      </c>
      <c r="Q490" s="5"/>
      <c r="R490" s="5">
        <v>282975</v>
      </c>
      <c r="Z490" s="4" t="s">
        <v>13223</v>
      </c>
      <c r="AA490" s="5"/>
      <c r="AB490" s="5"/>
      <c r="AC490" s="5"/>
      <c r="AD490" s="5"/>
      <c r="AE490" s="5"/>
      <c r="AF490" s="5">
        <v>469246</v>
      </c>
      <c r="AG490" s="5">
        <v>469246</v>
      </c>
    </row>
    <row r="491" spans="9:33" x14ac:dyDescent="0.25">
      <c r="I491" s="27" t="s">
        <v>902</v>
      </c>
      <c r="J491" s="27" t="s">
        <v>56</v>
      </c>
      <c r="K491" t="s">
        <v>10129</v>
      </c>
      <c r="L491" s="26"/>
      <c r="M491" s="5"/>
      <c r="N491" s="5"/>
      <c r="O491" s="5"/>
      <c r="P491" s="5">
        <v>201736</v>
      </c>
      <c r="Q491" s="5"/>
      <c r="R491" s="5">
        <v>201736</v>
      </c>
      <c r="Z491" s="4" t="s">
        <v>10147</v>
      </c>
      <c r="AA491" s="5"/>
      <c r="AB491" s="5"/>
      <c r="AC491" s="5"/>
      <c r="AD491" s="5"/>
      <c r="AE491" s="5">
        <v>603949</v>
      </c>
      <c r="AF491" s="5"/>
      <c r="AG491" s="5">
        <v>603949</v>
      </c>
    </row>
    <row r="492" spans="9:33" x14ac:dyDescent="0.25">
      <c r="I492" s="27" t="s">
        <v>902</v>
      </c>
      <c r="J492" s="27" t="s">
        <v>56</v>
      </c>
      <c r="K492" t="s">
        <v>10152</v>
      </c>
      <c r="L492" s="26"/>
      <c r="M492" s="5"/>
      <c r="N492" s="5"/>
      <c r="O492" s="5"/>
      <c r="P492" s="5">
        <v>1597191</v>
      </c>
      <c r="Q492" s="5"/>
      <c r="R492" s="5">
        <v>1597191</v>
      </c>
      <c r="Z492" s="4" t="s">
        <v>9359</v>
      </c>
      <c r="AA492" s="5"/>
      <c r="AB492" s="5"/>
      <c r="AC492" s="5"/>
      <c r="AD492" s="5"/>
      <c r="AE492" s="5">
        <v>321814</v>
      </c>
      <c r="AF492" s="5"/>
      <c r="AG492" s="5">
        <v>321814</v>
      </c>
    </row>
    <row r="493" spans="9:33" x14ac:dyDescent="0.25">
      <c r="I493" s="27" t="s">
        <v>902</v>
      </c>
      <c r="J493" s="27" t="s">
        <v>56</v>
      </c>
      <c r="K493" t="s">
        <v>10115</v>
      </c>
      <c r="L493" s="26"/>
      <c r="M493" s="5"/>
      <c r="N493" s="5"/>
      <c r="O493" s="5"/>
      <c r="P493" s="5">
        <v>1285050</v>
      </c>
      <c r="Q493" s="5"/>
      <c r="R493" s="5">
        <v>1285050</v>
      </c>
      <c r="Z493" s="4" t="s">
        <v>13210</v>
      </c>
      <c r="AA493" s="5"/>
      <c r="AB493" s="5"/>
      <c r="AC493" s="5"/>
      <c r="AD493" s="5"/>
      <c r="AE493" s="5">
        <v>424462</v>
      </c>
      <c r="AF493" s="5"/>
      <c r="AG493" s="5">
        <v>424462</v>
      </c>
    </row>
    <row r="494" spans="9:33" x14ac:dyDescent="0.25">
      <c r="I494" s="27" t="s">
        <v>902</v>
      </c>
      <c r="J494" s="27" t="s">
        <v>56</v>
      </c>
      <c r="K494" t="s">
        <v>10111</v>
      </c>
      <c r="L494" s="26"/>
      <c r="M494" s="5"/>
      <c r="N494" s="5"/>
      <c r="O494" s="5"/>
      <c r="P494" s="5">
        <v>952962</v>
      </c>
      <c r="Q494" s="5"/>
      <c r="R494" s="5">
        <v>952962</v>
      </c>
      <c r="Z494" s="4" t="s">
        <v>10123</v>
      </c>
      <c r="AA494" s="5"/>
      <c r="AB494" s="5"/>
      <c r="AC494" s="5"/>
      <c r="AD494" s="5"/>
      <c r="AE494" s="5">
        <v>895764</v>
      </c>
      <c r="AF494" s="5"/>
      <c r="AG494" s="5">
        <v>895764</v>
      </c>
    </row>
    <row r="495" spans="9:33" x14ac:dyDescent="0.25">
      <c r="I495" s="27" t="s">
        <v>902</v>
      </c>
      <c r="J495" s="27" t="s">
        <v>56</v>
      </c>
      <c r="K495" t="s">
        <v>10113</v>
      </c>
      <c r="L495" s="26"/>
      <c r="M495" s="5"/>
      <c r="N495" s="5"/>
      <c r="O495" s="5"/>
      <c r="P495" s="5">
        <v>592598</v>
      </c>
      <c r="Q495" s="5"/>
      <c r="R495" s="5">
        <v>592598</v>
      </c>
      <c r="Z495" s="4" t="s">
        <v>10117</v>
      </c>
      <c r="AA495" s="5"/>
      <c r="AB495" s="5"/>
      <c r="AC495" s="5"/>
      <c r="AD495" s="5"/>
      <c r="AE495" s="5">
        <v>832268</v>
      </c>
      <c r="AF495" s="5"/>
      <c r="AG495" s="5">
        <v>832268</v>
      </c>
    </row>
    <row r="496" spans="9:33" x14ac:dyDescent="0.25">
      <c r="I496" s="27" t="s">
        <v>902</v>
      </c>
      <c r="J496" s="27" t="s">
        <v>56</v>
      </c>
      <c r="K496" t="s">
        <v>11773</v>
      </c>
      <c r="L496" s="26"/>
      <c r="M496" s="5"/>
      <c r="N496" s="5"/>
      <c r="O496" s="5"/>
      <c r="P496" s="5"/>
      <c r="Q496" s="5">
        <v>1699263</v>
      </c>
      <c r="R496" s="5">
        <v>1699263</v>
      </c>
      <c r="Z496" s="4" t="s">
        <v>10119</v>
      </c>
      <c r="AA496" s="5"/>
      <c r="AB496" s="5"/>
      <c r="AC496" s="5"/>
      <c r="AD496" s="5"/>
      <c r="AE496" s="5">
        <v>832268</v>
      </c>
      <c r="AF496" s="5"/>
      <c r="AG496" s="5">
        <v>832268</v>
      </c>
    </row>
    <row r="497" spans="9:33" x14ac:dyDescent="0.25">
      <c r="I497" s="27" t="s">
        <v>902</v>
      </c>
      <c r="J497" s="27" t="s">
        <v>56</v>
      </c>
      <c r="K497" t="s">
        <v>11765</v>
      </c>
      <c r="L497" s="26"/>
      <c r="M497" s="5"/>
      <c r="N497" s="5"/>
      <c r="O497" s="5"/>
      <c r="P497" s="5"/>
      <c r="Q497" s="5">
        <v>549388</v>
      </c>
      <c r="R497" s="5">
        <v>549388</v>
      </c>
      <c r="Z497" s="4" t="s">
        <v>10121</v>
      </c>
      <c r="AA497" s="5"/>
      <c r="AB497" s="5"/>
      <c r="AC497" s="5"/>
      <c r="AD497" s="5"/>
      <c r="AE497" s="5">
        <v>1508009</v>
      </c>
      <c r="AF497" s="5"/>
      <c r="AG497" s="5">
        <v>1508009</v>
      </c>
    </row>
    <row r="498" spans="9:33" x14ac:dyDescent="0.25">
      <c r="I498" s="27" t="s">
        <v>902</v>
      </c>
      <c r="J498" s="27" t="s">
        <v>56</v>
      </c>
      <c r="K498" t="s">
        <v>11763</v>
      </c>
      <c r="L498" s="26"/>
      <c r="M498" s="5"/>
      <c r="N498" s="5"/>
      <c r="O498" s="5"/>
      <c r="P498" s="5"/>
      <c r="Q498" s="5">
        <v>549388</v>
      </c>
      <c r="R498" s="5">
        <v>549388</v>
      </c>
      <c r="Z498" s="4" t="s">
        <v>10588</v>
      </c>
      <c r="AA498" s="5"/>
      <c r="AB498" s="5"/>
      <c r="AC498" s="5"/>
      <c r="AD498" s="5"/>
      <c r="AE498" s="5">
        <v>264231</v>
      </c>
      <c r="AF498" s="5"/>
      <c r="AG498" s="5">
        <v>264231</v>
      </c>
    </row>
    <row r="499" spans="9:33" x14ac:dyDescent="0.25">
      <c r="I499" s="27" t="s">
        <v>902</v>
      </c>
      <c r="J499" s="27" t="s">
        <v>56</v>
      </c>
      <c r="K499" t="s">
        <v>10140</v>
      </c>
      <c r="L499" s="26"/>
      <c r="M499" s="5"/>
      <c r="N499" s="5"/>
      <c r="O499" s="5"/>
      <c r="P499" s="5">
        <v>424462</v>
      </c>
      <c r="Q499" s="5">
        <v>306030</v>
      </c>
      <c r="R499" s="5">
        <v>730492</v>
      </c>
      <c r="Z499" s="4" t="s">
        <v>10600</v>
      </c>
      <c r="AA499" s="5"/>
      <c r="AB499" s="5"/>
      <c r="AC499" s="5"/>
      <c r="AD499" s="5"/>
      <c r="AE499" s="5">
        <v>1093751</v>
      </c>
      <c r="AF499" s="5"/>
      <c r="AG499" s="5">
        <v>1093751</v>
      </c>
    </row>
    <row r="500" spans="9:33" x14ac:dyDescent="0.25">
      <c r="I500" s="27" t="s">
        <v>902</v>
      </c>
      <c r="J500" s="27" t="s">
        <v>56</v>
      </c>
      <c r="K500" t="s">
        <v>10592</v>
      </c>
      <c r="L500" s="26"/>
      <c r="M500" s="5"/>
      <c r="N500" s="5"/>
      <c r="O500" s="5"/>
      <c r="P500" s="5">
        <v>403473</v>
      </c>
      <c r="Q500" s="5"/>
      <c r="R500" s="5">
        <v>403473</v>
      </c>
      <c r="Z500" s="4" t="s">
        <v>10601</v>
      </c>
      <c r="AA500" s="5"/>
      <c r="AB500" s="5"/>
      <c r="AC500" s="5"/>
      <c r="AD500" s="5"/>
      <c r="AE500" s="5">
        <v>443058</v>
      </c>
      <c r="AF500" s="5"/>
      <c r="AG500" s="5">
        <v>443058</v>
      </c>
    </row>
    <row r="501" spans="9:33" x14ac:dyDescent="0.25">
      <c r="I501" s="27" t="s">
        <v>902</v>
      </c>
      <c r="J501" s="27" t="s">
        <v>56</v>
      </c>
      <c r="K501" t="s">
        <v>10125</v>
      </c>
      <c r="L501" s="26"/>
      <c r="M501" s="5"/>
      <c r="N501" s="5"/>
      <c r="O501" s="5"/>
      <c r="P501" s="5">
        <v>457067</v>
      </c>
      <c r="Q501" s="5"/>
      <c r="R501" s="5">
        <v>457067</v>
      </c>
      <c r="Z501" s="4" t="s">
        <v>10589</v>
      </c>
      <c r="AA501" s="5"/>
      <c r="AB501" s="5"/>
      <c r="AC501" s="5"/>
      <c r="AD501" s="5"/>
      <c r="AE501" s="5"/>
      <c r="AF501" s="5">
        <v>2799549</v>
      </c>
      <c r="AG501" s="5">
        <v>2799549</v>
      </c>
    </row>
    <row r="502" spans="9:33" x14ac:dyDescent="0.25">
      <c r="I502" s="27" t="s">
        <v>902</v>
      </c>
      <c r="J502" s="27" t="s">
        <v>56</v>
      </c>
      <c r="K502" t="s">
        <v>11767</v>
      </c>
      <c r="L502" s="26"/>
      <c r="M502" s="5"/>
      <c r="N502" s="5"/>
      <c r="O502" s="5"/>
      <c r="P502" s="5"/>
      <c r="Q502" s="5">
        <v>402187</v>
      </c>
      <c r="R502" s="5">
        <v>402187</v>
      </c>
      <c r="Z502" s="4" t="s">
        <v>10590</v>
      </c>
      <c r="AA502" s="5"/>
      <c r="AB502" s="5"/>
      <c r="AC502" s="5"/>
      <c r="AD502" s="5"/>
      <c r="AE502" s="5">
        <v>2101006</v>
      </c>
      <c r="AF502" s="5"/>
      <c r="AG502" s="5">
        <v>2101006</v>
      </c>
    </row>
    <row r="503" spans="9:33" x14ac:dyDescent="0.25">
      <c r="I503" s="27" t="s">
        <v>902</v>
      </c>
      <c r="J503" s="27" t="s">
        <v>56</v>
      </c>
      <c r="K503" t="s">
        <v>11764</v>
      </c>
      <c r="L503" s="26"/>
      <c r="M503" s="5"/>
      <c r="N503" s="5"/>
      <c r="O503" s="5"/>
      <c r="P503" s="5"/>
      <c r="Q503" s="5">
        <v>1099224</v>
      </c>
      <c r="R503" s="5">
        <v>1099224</v>
      </c>
      <c r="Z503" s="4" t="s">
        <v>10591</v>
      </c>
      <c r="AA503" s="5"/>
      <c r="AB503" s="5"/>
      <c r="AC503" s="5"/>
      <c r="AD503" s="5"/>
      <c r="AE503" s="5">
        <v>282975</v>
      </c>
      <c r="AF503" s="5"/>
      <c r="AG503" s="5">
        <v>282975</v>
      </c>
    </row>
    <row r="504" spans="9:33" x14ac:dyDescent="0.25">
      <c r="I504" s="27" t="s">
        <v>902</v>
      </c>
      <c r="J504" s="27" t="s">
        <v>56</v>
      </c>
      <c r="K504" t="s">
        <v>11777</v>
      </c>
      <c r="L504" s="26"/>
      <c r="M504" s="5"/>
      <c r="N504" s="5"/>
      <c r="O504" s="5"/>
      <c r="P504" s="5"/>
      <c r="Q504" s="5">
        <v>793967</v>
      </c>
      <c r="R504" s="5">
        <v>793967</v>
      </c>
      <c r="Z504" s="4" t="s">
        <v>10129</v>
      </c>
      <c r="AA504" s="5"/>
      <c r="AB504" s="5"/>
      <c r="AC504" s="5"/>
      <c r="AD504" s="5"/>
      <c r="AE504" s="5">
        <v>201736</v>
      </c>
      <c r="AF504" s="5"/>
      <c r="AG504" s="5">
        <v>201736</v>
      </c>
    </row>
    <row r="505" spans="9:33" x14ac:dyDescent="0.25">
      <c r="I505" s="27" t="s">
        <v>902</v>
      </c>
      <c r="J505" s="27" t="s">
        <v>56</v>
      </c>
      <c r="K505" t="s">
        <v>10593</v>
      </c>
      <c r="L505" s="26"/>
      <c r="M505" s="5"/>
      <c r="N505" s="5"/>
      <c r="O505" s="5"/>
      <c r="P505" s="5">
        <v>1297888</v>
      </c>
      <c r="Q505" s="5"/>
      <c r="R505" s="5">
        <v>1297888</v>
      </c>
      <c r="Z505" s="4" t="s">
        <v>10152</v>
      </c>
      <c r="AA505" s="5"/>
      <c r="AB505" s="5"/>
      <c r="AC505" s="5"/>
      <c r="AD505" s="5"/>
      <c r="AE505" s="5">
        <v>1597191</v>
      </c>
      <c r="AF505" s="5"/>
      <c r="AG505" s="5">
        <v>1597191</v>
      </c>
    </row>
    <row r="506" spans="9:33" x14ac:dyDescent="0.25">
      <c r="I506" s="27" t="s">
        <v>902</v>
      </c>
      <c r="J506" s="27" t="s">
        <v>56</v>
      </c>
      <c r="K506" t="s">
        <v>10594</v>
      </c>
      <c r="L506" s="26"/>
      <c r="M506" s="5"/>
      <c r="N506" s="5"/>
      <c r="O506" s="5"/>
      <c r="P506" s="5">
        <v>1206013</v>
      </c>
      <c r="Q506" s="5"/>
      <c r="R506" s="5">
        <v>1206013</v>
      </c>
      <c r="Z506" s="4" t="s">
        <v>10115</v>
      </c>
      <c r="AA506" s="5"/>
      <c r="AB506" s="5"/>
      <c r="AC506" s="5"/>
      <c r="AD506" s="5"/>
      <c r="AE506" s="5">
        <v>1285050</v>
      </c>
      <c r="AF506" s="5"/>
      <c r="AG506" s="5">
        <v>1285050</v>
      </c>
    </row>
    <row r="507" spans="9:33" x14ac:dyDescent="0.25">
      <c r="I507" s="27" t="s">
        <v>902</v>
      </c>
      <c r="J507" s="27" t="s">
        <v>56</v>
      </c>
      <c r="K507" t="s">
        <v>12122</v>
      </c>
      <c r="L507" s="26"/>
      <c r="M507" s="5"/>
      <c r="N507" s="5"/>
      <c r="O507" s="5"/>
      <c r="P507" s="5"/>
      <c r="Q507" s="5">
        <v>550414</v>
      </c>
      <c r="R507" s="5">
        <v>550414</v>
      </c>
      <c r="Z507" s="4" t="s">
        <v>10111</v>
      </c>
      <c r="AA507" s="5"/>
      <c r="AB507" s="5"/>
      <c r="AC507" s="5"/>
      <c r="AD507" s="5"/>
      <c r="AE507" s="5">
        <v>952962</v>
      </c>
      <c r="AF507" s="5"/>
      <c r="AG507" s="5">
        <v>952962</v>
      </c>
    </row>
    <row r="508" spans="9:33" x14ac:dyDescent="0.25">
      <c r="I508" s="27" t="s">
        <v>902</v>
      </c>
      <c r="J508" s="27" t="s">
        <v>56</v>
      </c>
      <c r="K508" t="s">
        <v>10602</v>
      </c>
      <c r="L508" s="26"/>
      <c r="M508" s="5"/>
      <c r="N508" s="5"/>
      <c r="O508" s="5"/>
      <c r="P508" s="5"/>
      <c r="Q508" s="5">
        <v>3465235</v>
      </c>
      <c r="R508" s="5">
        <v>3465235</v>
      </c>
      <c r="Z508" s="4" t="s">
        <v>10113</v>
      </c>
      <c r="AA508" s="5"/>
      <c r="AB508" s="5"/>
      <c r="AC508" s="5"/>
      <c r="AD508" s="5"/>
      <c r="AE508" s="5">
        <v>592598</v>
      </c>
      <c r="AF508" s="5"/>
      <c r="AG508" s="5">
        <v>592598</v>
      </c>
    </row>
    <row r="509" spans="9:33" x14ac:dyDescent="0.25">
      <c r="I509" s="27" t="s">
        <v>902</v>
      </c>
      <c r="J509" s="27" t="s">
        <v>56</v>
      </c>
      <c r="K509" t="s">
        <v>10603</v>
      </c>
      <c r="L509" s="26"/>
      <c r="M509" s="5"/>
      <c r="N509" s="5"/>
      <c r="O509" s="5"/>
      <c r="P509" s="5"/>
      <c r="Q509" s="5">
        <v>2924488</v>
      </c>
      <c r="R509" s="5">
        <v>2924488</v>
      </c>
      <c r="Z509" s="4" t="s">
        <v>11773</v>
      </c>
      <c r="AA509" s="5"/>
      <c r="AB509" s="5"/>
      <c r="AC509" s="5"/>
      <c r="AD509" s="5"/>
      <c r="AE509" s="5"/>
      <c r="AF509" s="5">
        <v>1699263</v>
      </c>
      <c r="AG509" s="5">
        <v>1699263</v>
      </c>
    </row>
    <row r="510" spans="9:33" x14ac:dyDescent="0.25">
      <c r="I510" s="27" t="s">
        <v>902</v>
      </c>
      <c r="J510" s="27" t="s">
        <v>56</v>
      </c>
      <c r="K510" t="s">
        <v>10595</v>
      </c>
      <c r="L510" s="26"/>
      <c r="M510" s="5"/>
      <c r="N510" s="5"/>
      <c r="O510" s="5"/>
      <c r="P510" s="5">
        <v>1190869</v>
      </c>
      <c r="Q510" s="5"/>
      <c r="R510" s="5">
        <v>1190869</v>
      </c>
      <c r="Z510" s="4" t="s">
        <v>11765</v>
      </c>
      <c r="AA510" s="5"/>
      <c r="AB510" s="5"/>
      <c r="AC510" s="5"/>
      <c r="AD510" s="5"/>
      <c r="AE510" s="5"/>
      <c r="AF510" s="5">
        <v>549388</v>
      </c>
      <c r="AG510" s="5">
        <v>549388</v>
      </c>
    </row>
    <row r="511" spans="9:33" x14ac:dyDescent="0.25">
      <c r="I511" s="27" t="s">
        <v>902</v>
      </c>
      <c r="J511" s="27" t="s">
        <v>56</v>
      </c>
      <c r="K511" t="s">
        <v>10604</v>
      </c>
      <c r="L511" s="26"/>
      <c r="M511" s="5"/>
      <c r="N511" s="5"/>
      <c r="O511" s="5"/>
      <c r="P511" s="5"/>
      <c r="Q511" s="5">
        <v>514391</v>
      </c>
      <c r="R511" s="5">
        <v>514391</v>
      </c>
      <c r="Z511" s="4" t="s">
        <v>11763</v>
      </c>
      <c r="AA511" s="5"/>
      <c r="AB511" s="5"/>
      <c r="AC511" s="5"/>
      <c r="AD511" s="5"/>
      <c r="AE511" s="5"/>
      <c r="AF511" s="5">
        <v>549388</v>
      </c>
      <c r="AG511" s="5">
        <v>549388</v>
      </c>
    </row>
    <row r="512" spans="9:33" x14ac:dyDescent="0.25">
      <c r="I512" s="27" t="s">
        <v>902</v>
      </c>
      <c r="J512" s="27" t="s">
        <v>56</v>
      </c>
      <c r="K512" t="s">
        <v>10605</v>
      </c>
      <c r="L512" s="26"/>
      <c r="M512" s="5"/>
      <c r="N512" s="5"/>
      <c r="O512" s="5"/>
      <c r="P512" s="5"/>
      <c r="Q512" s="5">
        <v>771586</v>
      </c>
      <c r="R512" s="5">
        <v>771586</v>
      </c>
      <c r="Z512" s="4" t="s">
        <v>10140</v>
      </c>
      <c r="AA512" s="5"/>
      <c r="AB512" s="5"/>
      <c r="AC512" s="5"/>
      <c r="AD512" s="5"/>
      <c r="AE512" s="5"/>
      <c r="AF512" s="5">
        <v>306030</v>
      </c>
      <c r="AG512" s="5">
        <v>306030</v>
      </c>
    </row>
    <row r="513" spans="9:33" x14ac:dyDescent="0.25">
      <c r="I513" s="27" t="s">
        <v>902</v>
      </c>
      <c r="J513" s="27" t="s">
        <v>56</v>
      </c>
      <c r="K513" t="s">
        <v>10606</v>
      </c>
      <c r="L513" s="26"/>
      <c r="M513" s="5"/>
      <c r="N513" s="5"/>
      <c r="O513" s="5"/>
      <c r="P513" s="5"/>
      <c r="Q513" s="5">
        <v>877758</v>
      </c>
      <c r="R513" s="5">
        <v>877758</v>
      </c>
      <c r="Z513" s="4" t="s">
        <v>10592</v>
      </c>
      <c r="AA513" s="5"/>
      <c r="AB513" s="5"/>
      <c r="AC513" s="5"/>
      <c r="AD513" s="5"/>
      <c r="AE513" s="5">
        <v>403473</v>
      </c>
      <c r="AF513" s="5"/>
      <c r="AG513" s="5">
        <v>403473</v>
      </c>
    </row>
    <row r="514" spans="9:33" x14ac:dyDescent="0.25">
      <c r="I514" s="27" t="s">
        <v>902</v>
      </c>
      <c r="J514" s="27" t="s">
        <v>56</v>
      </c>
      <c r="K514" t="s">
        <v>12123</v>
      </c>
      <c r="L514" s="26"/>
      <c r="M514" s="5"/>
      <c r="N514" s="5"/>
      <c r="O514" s="5"/>
      <c r="P514" s="5"/>
      <c r="Q514" s="5">
        <v>1016114</v>
      </c>
      <c r="R514" s="5">
        <v>1016114</v>
      </c>
      <c r="Z514" s="4" t="s">
        <v>10125</v>
      </c>
      <c r="AA514" s="5"/>
      <c r="AB514" s="5"/>
      <c r="AC514" s="5"/>
      <c r="AD514" s="5"/>
      <c r="AE514" s="5">
        <v>457067</v>
      </c>
      <c r="AF514" s="5"/>
      <c r="AG514" s="5">
        <v>457067</v>
      </c>
    </row>
    <row r="515" spans="9:33" x14ac:dyDescent="0.25">
      <c r="I515" s="27" t="s">
        <v>902</v>
      </c>
      <c r="J515" s="27" t="s">
        <v>56</v>
      </c>
      <c r="K515" t="s">
        <v>11735</v>
      </c>
      <c r="L515" s="26"/>
      <c r="M515" s="5"/>
      <c r="N515" s="5"/>
      <c r="O515" s="5"/>
      <c r="P515" s="5"/>
      <c r="Q515" s="5">
        <v>940326</v>
      </c>
      <c r="R515" s="5">
        <v>940326</v>
      </c>
      <c r="Z515" s="4" t="s">
        <v>11767</v>
      </c>
      <c r="AA515" s="5"/>
      <c r="AB515" s="5"/>
      <c r="AC515" s="5"/>
      <c r="AD515" s="5"/>
      <c r="AE515" s="5"/>
      <c r="AF515" s="5">
        <v>402187</v>
      </c>
      <c r="AG515" s="5">
        <v>402187</v>
      </c>
    </row>
    <row r="516" spans="9:33" x14ac:dyDescent="0.25">
      <c r="I516" s="27" t="s">
        <v>902</v>
      </c>
      <c r="J516" s="27" t="s">
        <v>56</v>
      </c>
      <c r="K516" t="s">
        <v>12124</v>
      </c>
      <c r="L516" s="26"/>
      <c r="M516" s="5"/>
      <c r="N516" s="5"/>
      <c r="O516" s="5"/>
      <c r="P516" s="5"/>
      <c r="Q516" s="5">
        <v>428214</v>
      </c>
      <c r="R516" s="5">
        <v>428214</v>
      </c>
      <c r="Z516" s="4" t="s">
        <v>11764</v>
      </c>
      <c r="AA516" s="5"/>
      <c r="AB516" s="5"/>
      <c r="AC516" s="5"/>
      <c r="AD516" s="5"/>
      <c r="AE516" s="5"/>
      <c r="AF516" s="5">
        <v>1099224</v>
      </c>
      <c r="AG516" s="5">
        <v>1099224</v>
      </c>
    </row>
    <row r="517" spans="9:33" x14ac:dyDescent="0.25">
      <c r="I517" s="27" t="s">
        <v>902</v>
      </c>
      <c r="J517" s="27" t="s">
        <v>56</v>
      </c>
      <c r="K517" t="s">
        <v>12125</v>
      </c>
      <c r="L517" s="26"/>
      <c r="M517" s="5"/>
      <c r="N517" s="5"/>
      <c r="O517" s="5"/>
      <c r="P517" s="5"/>
      <c r="Q517" s="5">
        <v>1276770</v>
      </c>
      <c r="R517" s="5">
        <v>1276770</v>
      </c>
      <c r="Z517" s="4" t="s">
        <v>11777</v>
      </c>
      <c r="AA517" s="5"/>
      <c r="AB517" s="5"/>
      <c r="AC517" s="5"/>
      <c r="AD517" s="5"/>
      <c r="AE517" s="5">
        <v>794031</v>
      </c>
      <c r="AF517" s="5"/>
      <c r="AG517" s="5">
        <v>794031</v>
      </c>
    </row>
    <row r="518" spans="9:33" x14ac:dyDescent="0.25">
      <c r="I518" s="27" t="s">
        <v>902</v>
      </c>
      <c r="J518" s="27" t="s">
        <v>56</v>
      </c>
      <c r="K518" t="s">
        <v>12126</v>
      </c>
      <c r="L518" s="26"/>
      <c r="M518" s="5"/>
      <c r="N518" s="5"/>
      <c r="O518" s="5"/>
      <c r="P518" s="5"/>
      <c r="Q518" s="5">
        <v>13804395</v>
      </c>
      <c r="R518" s="5">
        <v>13804395</v>
      </c>
      <c r="Z518" s="4" t="s">
        <v>10593</v>
      </c>
      <c r="AA518" s="5"/>
      <c r="AB518" s="5"/>
      <c r="AC518" s="5"/>
      <c r="AD518" s="5"/>
      <c r="AE518" s="5">
        <v>1297888</v>
      </c>
      <c r="AF518" s="5"/>
      <c r="AG518" s="5">
        <v>1297888</v>
      </c>
    </row>
    <row r="519" spans="9:33" x14ac:dyDescent="0.25">
      <c r="I519" s="27" t="s">
        <v>902</v>
      </c>
      <c r="J519" s="27" t="s">
        <v>56</v>
      </c>
      <c r="K519" t="s">
        <v>12127</v>
      </c>
      <c r="L519" s="26"/>
      <c r="M519" s="5"/>
      <c r="N519" s="5"/>
      <c r="O519" s="5"/>
      <c r="P519" s="5"/>
      <c r="Q519" s="5">
        <v>718103</v>
      </c>
      <c r="R519" s="5">
        <v>718103</v>
      </c>
      <c r="Z519" s="4" t="s">
        <v>10594</v>
      </c>
      <c r="AA519" s="5"/>
      <c r="AB519" s="5"/>
      <c r="AC519" s="5"/>
      <c r="AD519" s="5"/>
      <c r="AE519" s="5">
        <v>1206013</v>
      </c>
      <c r="AF519" s="5"/>
      <c r="AG519" s="5">
        <v>1206013</v>
      </c>
    </row>
    <row r="520" spans="9:33" x14ac:dyDescent="0.25">
      <c r="I520" s="27" t="s">
        <v>902</v>
      </c>
      <c r="J520" s="27" t="s">
        <v>56</v>
      </c>
      <c r="K520" t="s">
        <v>11751</v>
      </c>
      <c r="L520" s="26"/>
      <c r="M520" s="5"/>
      <c r="N520" s="5"/>
      <c r="O520" s="5"/>
      <c r="P520" s="5"/>
      <c r="Q520" s="5">
        <v>243356</v>
      </c>
      <c r="R520" s="5">
        <v>243356</v>
      </c>
      <c r="Z520" s="4" t="s">
        <v>12122</v>
      </c>
      <c r="AA520" s="5"/>
      <c r="AB520" s="5"/>
      <c r="AC520" s="5"/>
      <c r="AD520" s="5"/>
      <c r="AE520" s="5"/>
      <c r="AF520" s="5">
        <v>550414</v>
      </c>
      <c r="AG520" s="5">
        <v>550414</v>
      </c>
    </row>
    <row r="521" spans="9:33" x14ac:dyDescent="0.25">
      <c r="I521" s="27" t="s">
        <v>902</v>
      </c>
      <c r="J521" s="27" t="s">
        <v>56</v>
      </c>
      <c r="K521" t="s">
        <v>12128</v>
      </c>
      <c r="L521" s="26"/>
      <c r="M521" s="5"/>
      <c r="N521" s="5"/>
      <c r="O521" s="5"/>
      <c r="P521" s="5"/>
      <c r="Q521" s="5">
        <v>733885</v>
      </c>
      <c r="R521" s="5">
        <v>733885</v>
      </c>
      <c r="Z521" s="4" t="s">
        <v>10602</v>
      </c>
      <c r="AA521" s="5"/>
      <c r="AB521" s="5"/>
      <c r="AC521" s="5"/>
      <c r="AD521" s="5"/>
      <c r="AE521" s="5">
        <v>3465235</v>
      </c>
      <c r="AF521" s="5"/>
      <c r="AG521" s="5">
        <v>3465235</v>
      </c>
    </row>
    <row r="522" spans="9:33" x14ac:dyDescent="0.25">
      <c r="I522" s="27" t="s">
        <v>902</v>
      </c>
      <c r="J522" s="27" t="s">
        <v>56</v>
      </c>
      <c r="K522" t="s">
        <v>11733</v>
      </c>
      <c r="L522" s="26"/>
      <c r="M522" s="5"/>
      <c r="N522" s="5"/>
      <c r="O522" s="5"/>
      <c r="P522" s="5"/>
      <c r="Q522" s="5">
        <v>2634801</v>
      </c>
      <c r="R522" s="5">
        <v>2634801</v>
      </c>
      <c r="Z522" s="4" t="s">
        <v>10603</v>
      </c>
      <c r="AA522" s="5"/>
      <c r="AB522" s="5"/>
      <c r="AC522" s="5"/>
      <c r="AD522" s="5"/>
      <c r="AE522" s="5">
        <v>2924488</v>
      </c>
      <c r="AF522" s="5"/>
      <c r="AG522" s="5">
        <v>2924488</v>
      </c>
    </row>
    <row r="523" spans="9:33" x14ac:dyDescent="0.25">
      <c r="I523" s="27" t="s">
        <v>902</v>
      </c>
      <c r="J523" s="27" t="s">
        <v>56</v>
      </c>
      <c r="K523" t="s">
        <v>11731</v>
      </c>
      <c r="L523" s="26"/>
      <c r="M523" s="5"/>
      <c r="N523" s="5"/>
      <c r="O523" s="5"/>
      <c r="P523" s="5"/>
      <c r="Q523" s="5">
        <v>602081</v>
      </c>
      <c r="R523" s="5">
        <v>602081</v>
      </c>
      <c r="Z523" s="4" t="s">
        <v>10595</v>
      </c>
      <c r="AA523" s="5"/>
      <c r="AB523" s="5"/>
      <c r="AC523" s="5"/>
      <c r="AD523" s="5"/>
      <c r="AE523" s="5">
        <v>1190869</v>
      </c>
      <c r="AF523" s="5"/>
      <c r="AG523" s="5">
        <v>1190869</v>
      </c>
    </row>
    <row r="524" spans="9:33" x14ac:dyDescent="0.25">
      <c r="I524" s="27" t="s">
        <v>902</v>
      </c>
      <c r="J524" s="27" t="s">
        <v>56</v>
      </c>
      <c r="K524" t="s">
        <v>11729</v>
      </c>
      <c r="L524" s="26"/>
      <c r="M524" s="5"/>
      <c r="N524" s="5"/>
      <c r="O524" s="5"/>
      <c r="P524" s="5"/>
      <c r="Q524" s="5">
        <v>2807675</v>
      </c>
      <c r="R524" s="5">
        <v>2807675</v>
      </c>
      <c r="Z524" s="4" t="s">
        <v>10604</v>
      </c>
      <c r="AA524" s="5"/>
      <c r="AB524" s="5"/>
      <c r="AC524" s="5"/>
      <c r="AD524" s="5"/>
      <c r="AE524" s="5">
        <v>514391</v>
      </c>
      <c r="AF524" s="5"/>
      <c r="AG524" s="5">
        <v>514391</v>
      </c>
    </row>
    <row r="525" spans="9:33" x14ac:dyDescent="0.25">
      <c r="I525" s="27" t="s">
        <v>902</v>
      </c>
      <c r="J525" s="27" t="s">
        <v>56</v>
      </c>
      <c r="K525" t="s">
        <v>11747</v>
      </c>
      <c r="L525" s="26"/>
      <c r="M525" s="5"/>
      <c r="N525" s="5"/>
      <c r="O525" s="5"/>
      <c r="P525" s="5"/>
      <c r="Q525" s="5">
        <v>159367</v>
      </c>
      <c r="R525" s="5">
        <v>159367</v>
      </c>
      <c r="Z525" s="4" t="s">
        <v>10605</v>
      </c>
      <c r="AA525" s="5"/>
      <c r="AB525" s="5"/>
      <c r="AC525" s="5"/>
      <c r="AD525" s="5"/>
      <c r="AE525" s="5">
        <v>771586</v>
      </c>
      <c r="AF525" s="5"/>
      <c r="AG525" s="5">
        <v>771586</v>
      </c>
    </row>
    <row r="526" spans="9:33" x14ac:dyDescent="0.25">
      <c r="I526" s="27" t="s">
        <v>902</v>
      </c>
      <c r="J526" s="27" t="s">
        <v>56</v>
      </c>
      <c r="K526" t="s">
        <v>12129</v>
      </c>
      <c r="L526" s="26"/>
      <c r="M526" s="5"/>
      <c r="N526" s="5"/>
      <c r="O526" s="5"/>
      <c r="P526" s="5"/>
      <c r="Q526" s="5">
        <v>8099594</v>
      </c>
      <c r="R526" s="5">
        <v>8099594</v>
      </c>
      <c r="Z526" s="4" t="s">
        <v>10606</v>
      </c>
      <c r="AA526" s="5"/>
      <c r="AB526" s="5"/>
      <c r="AC526" s="5"/>
      <c r="AD526" s="5"/>
      <c r="AE526" s="5">
        <v>877758</v>
      </c>
      <c r="AF526" s="5"/>
      <c r="AG526" s="5">
        <v>877758</v>
      </c>
    </row>
    <row r="527" spans="9:33" x14ac:dyDescent="0.25">
      <c r="I527" s="27" t="s">
        <v>902</v>
      </c>
      <c r="J527" s="27" t="s">
        <v>56</v>
      </c>
      <c r="K527" t="s">
        <v>12130</v>
      </c>
      <c r="L527" s="26"/>
      <c r="M527" s="5"/>
      <c r="N527" s="5"/>
      <c r="O527" s="5"/>
      <c r="P527" s="5"/>
      <c r="Q527" s="5">
        <v>1281246</v>
      </c>
      <c r="R527" s="5">
        <v>1281246</v>
      </c>
      <c r="Z527" s="4" t="s">
        <v>12123</v>
      </c>
      <c r="AA527" s="5"/>
      <c r="AB527" s="5"/>
      <c r="AC527" s="5"/>
      <c r="AD527" s="5"/>
      <c r="AE527" s="5"/>
      <c r="AF527" s="5">
        <v>1019285</v>
      </c>
      <c r="AG527" s="5">
        <v>1019285</v>
      </c>
    </row>
    <row r="528" spans="9:33" x14ac:dyDescent="0.25">
      <c r="I528" s="27" t="s">
        <v>902</v>
      </c>
      <c r="J528" s="27" t="s">
        <v>56</v>
      </c>
      <c r="K528" t="s">
        <v>12131</v>
      </c>
      <c r="L528" s="26"/>
      <c r="M528" s="5"/>
      <c r="N528" s="5"/>
      <c r="O528" s="5"/>
      <c r="P528" s="5"/>
      <c r="Q528" s="5">
        <v>367016</v>
      </c>
      <c r="R528" s="5">
        <v>367016</v>
      </c>
      <c r="Z528" s="4" t="s">
        <v>12148</v>
      </c>
      <c r="AA528" s="5"/>
      <c r="AB528" s="5"/>
      <c r="AC528" s="5"/>
      <c r="AD528" s="5"/>
      <c r="AE528" s="5"/>
      <c r="AF528" s="5">
        <v>1957028</v>
      </c>
      <c r="AG528" s="5">
        <v>1957028</v>
      </c>
    </row>
    <row r="529" spans="9:33" x14ac:dyDescent="0.25">
      <c r="I529" s="27" t="s">
        <v>902</v>
      </c>
      <c r="J529" s="27" t="s">
        <v>56</v>
      </c>
      <c r="K529" t="s">
        <v>12132</v>
      </c>
      <c r="L529" s="26"/>
      <c r="M529" s="5"/>
      <c r="N529" s="5"/>
      <c r="O529" s="5"/>
      <c r="P529" s="5"/>
      <c r="Q529" s="5">
        <v>208306</v>
      </c>
      <c r="R529" s="5">
        <v>208306</v>
      </c>
      <c r="Z529" s="4" t="s">
        <v>11735</v>
      </c>
      <c r="AA529" s="5"/>
      <c r="AB529" s="5"/>
      <c r="AC529" s="5"/>
      <c r="AD529" s="5"/>
      <c r="AE529" s="5"/>
      <c r="AF529" s="5">
        <v>940326</v>
      </c>
      <c r="AG529" s="5">
        <v>940326</v>
      </c>
    </row>
    <row r="530" spans="9:33" x14ac:dyDescent="0.25">
      <c r="I530" s="27" t="s">
        <v>902</v>
      </c>
      <c r="J530" s="27" t="s">
        <v>56</v>
      </c>
      <c r="K530" t="s">
        <v>12133</v>
      </c>
      <c r="L530" s="26"/>
      <c r="M530" s="5"/>
      <c r="N530" s="5"/>
      <c r="O530" s="5"/>
      <c r="P530" s="5"/>
      <c r="Q530" s="5">
        <v>5191376</v>
      </c>
      <c r="R530" s="5">
        <v>5191376</v>
      </c>
      <c r="Z530" s="4" t="s">
        <v>12124</v>
      </c>
      <c r="AA530" s="5"/>
      <c r="AB530" s="5"/>
      <c r="AC530" s="5"/>
      <c r="AD530" s="5"/>
      <c r="AE530" s="5"/>
      <c r="AF530" s="5">
        <v>428499</v>
      </c>
      <c r="AG530" s="5">
        <v>428499</v>
      </c>
    </row>
    <row r="531" spans="9:33" x14ac:dyDescent="0.25">
      <c r="I531" s="27" t="s">
        <v>902</v>
      </c>
      <c r="J531" s="27" t="s">
        <v>56</v>
      </c>
      <c r="K531" t="s">
        <v>12134</v>
      </c>
      <c r="L531" s="26"/>
      <c r="M531" s="5"/>
      <c r="N531" s="5"/>
      <c r="O531" s="5"/>
      <c r="P531" s="5"/>
      <c r="Q531" s="5">
        <v>1313756</v>
      </c>
      <c r="R531" s="5">
        <v>1313756</v>
      </c>
      <c r="Z531" s="4" t="s">
        <v>12125</v>
      </c>
      <c r="AA531" s="5"/>
      <c r="AB531" s="5"/>
      <c r="AC531" s="5"/>
      <c r="AD531" s="5"/>
      <c r="AE531" s="5"/>
      <c r="AF531" s="5">
        <v>1267991</v>
      </c>
      <c r="AG531" s="5">
        <v>1267991</v>
      </c>
    </row>
    <row r="532" spans="9:33" x14ac:dyDescent="0.25">
      <c r="I532" s="27" t="s">
        <v>902</v>
      </c>
      <c r="J532" s="27" t="s">
        <v>56</v>
      </c>
      <c r="K532" t="s">
        <v>12135</v>
      </c>
      <c r="L532" s="26"/>
      <c r="M532" s="5"/>
      <c r="N532" s="5"/>
      <c r="O532" s="5"/>
      <c r="P532" s="5"/>
      <c r="Q532" s="5">
        <v>1300760</v>
      </c>
      <c r="R532" s="5">
        <v>1300760</v>
      </c>
      <c r="Z532" s="4" t="s">
        <v>12149</v>
      </c>
      <c r="AA532" s="5"/>
      <c r="AB532" s="5"/>
      <c r="AC532" s="5"/>
      <c r="AD532" s="5"/>
      <c r="AE532" s="5"/>
      <c r="AF532" s="5">
        <v>1926719</v>
      </c>
      <c r="AG532" s="5">
        <v>1926719</v>
      </c>
    </row>
    <row r="533" spans="9:33" x14ac:dyDescent="0.25">
      <c r="I533" s="27" t="s">
        <v>902</v>
      </c>
      <c r="J533" s="27" t="s">
        <v>56</v>
      </c>
      <c r="K533" t="s">
        <v>12136</v>
      </c>
      <c r="L533" s="26"/>
      <c r="M533" s="5"/>
      <c r="N533" s="5"/>
      <c r="O533" s="5"/>
      <c r="P533" s="5"/>
      <c r="Q533" s="5">
        <v>1220757</v>
      </c>
      <c r="R533" s="5">
        <v>1220757</v>
      </c>
      <c r="Z533" s="4" t="s">
        <v>12126</v>
      </c>
      <c r="AA533" s="5"/>
      <c r="AB533" s="5"/>
      <c r="AC533" s="5"/>
      <c r="AD533" s="5"/>
      <c r="AE533" s="5"/>
      <c r="AF533" s="5">
        <v>14189565</v>
      </c>
      <c r="AG533" s="5">
        <v>14189565</v>
      </c>
    </row>
    <row r="534" spans="9:33" x14ac:dyDescent="0.25">
      <c r="I534" s="27" t="s">
        <v>902</v>
      </c>
      <c r="J534" s="27" t="s">
        <v>56</v>
      </c>
      <c r="K534" t="s">
        <v>12137</v>
      </c>
      <c r="L534" s="26"/>
      <c r="M534" s="5"/>
      <c r="N534" s="5"/>
      <c r="O534" s="5"/>
      <c r="P534" s="5"/>
      <c r="Q534" s="5">
        <v>906344</v>
      </c>
      <c r="R534" s="5">
        <v>906344</v>
      </c>
      <c r="Z534" s="4" t="s">
        <v>12127</v>
      </c>
      <c r="AA534" s="5"/>
      <c r="AB534" s="5"/>
      <c r="AC534" s="5"/>
      <c r="AD534" s="5"/>
      <c r="AE534" s="5"/>
      <c r="AF534" s="5">
        <v>718103</v>
      </c>
      <c r="AG534" s="5">
        <v>718103</v>
      </c>
    </row>
    <row r="535" spans="9:33" x14ac:dyDescent="0.25">
      <c r="I535" s="27" t="s">
        <v>902</v>
      </c>
      <c r="J535" s="27" t="s">
        <v>56</v>
      </c>
      <c r="K535" t="s">
        <v>12138</v>
      </c>
      <c r="L535" s="26"/>
      <c r="M535" s="5"/>
      <c r="N535" s="5"/>
      <c r="O535" s="5"/>
      <c r="P535" s="5"/>
      <c r="Q535" s="5">
        <v>842099</v>
      </c>
      <c r="R535" s="5">
        <v>842099</v>
      </c>
      <c r="Z535" s="4" t="s">
        <v>11751</v>
      </c>
      <c r="AA535" s="5"/>
      <c r="AB535" s="5"/>
      <c r="AC535" s="5"/>
      <c r="AD535" s="5"/>
      <c r="AE535" s="5"/>
      <c r="AF535" s="5">
        <v>243356</v>
      </c>
      <c r="AG535" s="5">
        <v>243356</v>
      </c>
    </row>
    <row r="536" spans="9:33" x14ac:dyDescent="0.25">
      <c r="I536" s="27" t="s">
        <v>902</v>
      </c>
      <c r="J536" s="27" t="s">
        <v>56</v>
      </c>
      <c r="K536" t="s">
        <v>12139</v>
      </c>
      <c r="L536" s="26"/>
      <c r="M536" s="5"/>
      <c r="N536" s="5"/>
      <c r="O536" s="5"/>
      <c r="P536" s="5"/>
      <c r="Q536" s="5">
        <v>842099</v>
      </c>
      <c r="R536" s="5">
        <v>842099</v>
      </c>
      <c r="Z536" s="4" t="s">
        <v>13208</v>
      </c>
      <c r="AA536" s="5"/>
      <c r="AB536" s="5"/>
      <c r="AC536" s="5"/>
      <c r="AD536" s="5"/>
      <c r="AE536" s="5"/>
      <c r="AF536" s="5">
        <v>570800</v>
      </c>
      <c r="AG536" s="5">
        <v>570800</v>
      </c>
    </row>
    <row r="537" spans="9:33" x14ac:dyDescent="0.25">
      <c r="I537" s="27" t="s">
        <v>902</v>
      </c>
      <c r="J537" s="27" t="s">
        <v>56</v>
      </c>
      <c r="K537" t="s">
        <v>12140</v>
      </c>
      <c r="L537" s="26"/>
      <c r="M537" s="5"/>
      <c r="N537" s="5"/>
      <c r="O537" s="5"/>
      <c r="P537" s="5"/>
      <c r="Q537" s="5">
        <v>4055745</v>
      </c>
      <c r="R537" s="5">
        <v>4055745</v>
      </c>
      <c r="Z537" s="4" t="s">
        <v>12128</v>
      </c>
      <c r="AA537" s="5"/>
      <c r="AB537" s="5"/>
      <c r="AC537" s="5"/>
      <c r="AD537" s="5"/>
      <c r="AE537" s="5"/>
      <c r="AF537" s="5">
        <v>733885</v>
      </c>
      <c r="AG537" s="5">
        <v>733885</v>
      </c>
    </row>
    <row r="538" spans="9:33" x14ac:dyDescent="0.25">
      <c r="I538" s="27" t="s">
        <v>902</v>
      </c>
      <c r="J538" s="27" t="s">
        <v>56</v>
      </c>
      <c r="K538" t="s">
        <v>12141</v>
      </c>
      <c r="L538" s="26"/>
      <c r="M538" s="5"/>
      <c r="N538" s="5"/>
      <c r="O538" s="5"/>
      <c r="P538" s="5"/>
      <c r="Q538" s="5">
        <v>4065449</v>
      </c>
      <c r="R538" s="5">
        <v>4065449</v>
      </c>
      <c r="Z538" s="4" t="s">
        <v>11733</v>
      </c>
      <c r="AA538" s="5"/>
      <c r="AB538" s="5"/>
      <c r="AC538" s="5"/>
      <c r="AD538" s="5"/>
      <c r="AE538" s="5"/>
      <c r="AF538" s="5">
        <v>2634801</v>
      </c>
      <c r="AG538" s="5">
        <v>2634801</v>
      </c>
    </row>
    <row r="539" spans="9:33" x14ac:dyDescent="0.25">
      <c r="I539" s="27" t="s">
        <v>902</v>
      </c>
      <c r="J539" s="27" t="s">
        <v>56</v>
      </c>
      <c r="K539" t="s">
        <v>12142</v>
      </c>
      <c r="L539" s="26"/>
      <c r="M539" s="5"/>
      <c r="N539" s="5"/>
      <c r="O539" s="5"/>
      <c r="P539" s="5"/>
      <c r="Q539" s="5">
        <v>125584</v>
      </c>
      <c r="R539" s="5">
        <v>125584</v>
      </c>
      <c r="Z539" s="4" t="s">
        <v>11731</v>
      </c>
      <c r="AA539" s="5"/>
      <c r="AB539" s="5"/>
      <c r="AC539" s="5"/>
      <c r="AD539" s="5"/>
      <c r="AE539" s="5"/>
      <c r="AF539" s="5">
        <v>602081</v>
      </c>
      <c r="AG539" s="5">
        <v>602081</v>
      </c>
    </row>
    <row r="540" spans="9:33" x14ac:dyDescent="0.25">
      <c r="I540" s="27" t="s">
        <v>902</v>
      </c>
      <c r="J540" s="27" t="s">
        <v>56</v>
      </c>
      <c r="K540" t="s">
        <v>12143</v>
      </c>
      <c r="L540" s="26"/>
      <c r="M540" s="5"/>
      <c r="N540" s="5"/>
      <c r="O540" s="5"/>
      <c r="P540" s="5"/>
      <c r="Q540" s="5">
        <v>892775</v>
      </c>
      <c r="R540" s="5">
        <v>892775</v>
      </c>
      <c r="Z540" s="4" t="s">
        <v>11729</v>
      </c>
      <c r="AA540" s="5"/>
      <c r="AB540" s="5"/>
      <c r="AC540" s="5"/>
      <c r="AD540" s="5"/>
      <c r="AE540" s="5"/>
      <c r="AF540" s="5">
        <v>2807675</v>
      </c>
      <c r="AG540" s="5">
        <v>2807675</v>
      </c>
    </row>
    <row r="541" spans="9:33" x14ac:dyDescent="0.25">
      <c r="I541" s="27" t="s">
        <v>902</v>
      </c>
      <c r="J541" s="27" t="s">
        <v>56</v>
      </c>
      <c r="K541" t="s">
        <v>12144</v>
      </c>
      <c r="L541" s="26"/>
      <c r="M541" s="5"/>
      <c r="N541" s="5"/>
      <c r="O541" s="5"/>
      <c r="P541" s="5"/>
      <c r="Q541" s="5">
        <v>1309996</v>
      </c>
      <c r="R541" s="5">
        <v>1309996</v>
      </c>
      <c r="Z541" s="4" t="s">
        <v>11747</v>
      </c>
      <c r="AA541" s="5"/>
      <c r="AB541" s="5"/>
      <c r="AC541" s="5"/>
      <c r="AD541" s="5"/>
      <c r="AE541" s="5"/>
      <c r="AF541" s="5">
        <v>159367</v>
      </c>
      <c r="AG541" s="5">
        <v>159367</v>
      </c>
    </row>
    <row r="542" spans="9:33" x14ac:dyDescent="0.25">
      <c r="I542" s="27" t="s">
        <v>902</v>
      </c>
      <c r="J542" t="s">
        <v>829</v>
      </c>
      <c r="K542" t="s">
        <v>835</v>
      </c>
      <c r="L542" s="26">
        <v>54866</v>
      </c>
      <c r="M542" s="5">
        <v>10676085</v>
      </c>
      <c r="N542" s="5">
        <v>-3818298</v>
      </c>
      <c r="O542" s="5">
        <v>1967516</v>
      </c>
      <c r="P542" s="5">
        <v>3837513</v>
      </c>
      <c r="Q542" s="5"/>
      <c r="R542" s="5">
        <v>12717682</v>
      </c>
      <c r="Z542" s="4" t="s">
        <v>12129</v>
      </c>
      <c r="AA542" s="5"/>
      <c r="AB542" s="5"/>
      <c r="AC542" s="5"/>
      <c r="AD542" s="5"/>
      <c r="AE542" s="5"/>
      <c r="AF542" s="5">
        <v>8099594</v>
      </c>
      <c r="AG542" s="5">
        <v>8099594</v>
      </c>
    </row>
    <row r="543" spans="9:33" x14ac:dyDescent="0.25">
      <c r="I543" s="27" t="s">
        <v>902</v>
      </c>
      <c r="J543" t="s">
        <v>829</v>
      </c>
      <c r="K543" t="s">
        <v>12145</v>
      </c>
      <c r="L543" s="26"/>
      <c r="M543" s="5"/>
      <c r="N543" s="5"/>
      <c r="O543" s="5"/>
      <c r="P543" s="5"/>
      <c r="Q543" s="5">
        <v>878654</v>
      </c>
      <c r="R543" s="5">
        <v>878654</v>
      </c>
      <c r="Z543" s="4" t="s">
        <v>12130</v>
      </c>
      <c r="AA543" s="5"/>
      <c r="AB543" s="5"/>
      <c r="AC543" s="5"/>
      <c r="AD543" s="5"/>
      <c r="AE543" s="5"/>
      <c r="AF543" s="5">
        <v>1281246</v>
      </c>
      <c r="AG543" s="5">
        <v>1281246</v>
      </c>
    </row>
    <row r="544" spans="9:33" x14ac:dyDescent="0.25">
      <c r="I544" s="27" t="s">
        <v>902</v>
      </c>
      <c r="J544" t="s">
        <v>829</v>
      </c>
      <c r="K544" t="s">
        <v>3103</v>
      </c>
      <c r="L544" s="26">
        <v>761304</v>
      </c>
      <c r="M544" s="5"/>
      <c r="N544" s="5"/>
      <c r="O544" s="5"/>
      <c r="P544" s="5"/>
      <c r="Q544" s="5"/>
      <c r="R544" s="5">
        <v>761304</v>
      </c>
      <c r="Z544" s="4" t="s">
        <v>12131</v>
      </c>
      <c r="AA544" s="5"/>
      <c r="AB544" s="5"/>
      <c r="AC544" s="5"/>
      <c r="AD544" s="5"/>
      <c r="AE544" s="5"/>
      <c r="AF544" s="5">
        <v>367016</v>
      </c>
      <c r="AG544" s="5">
        <v>367016</v>
      </c>
    </row>
    <row r="545" spans="9:33" x14ac:dyDescent="0.25">
      <c r="I545" s="27" t="s">
        <v>902</v>
      </c>
      <c r="J545" t="s">
        <v>829</v>
      </c>
      <c r="K545" t="s">
        <v>6674</v>
      </c>
      <c r="L545" s="26"/>
      <c r="M545" s="5"/>
      <c r="N545" s="5">
        <v>857374</v>
      </c>
      <c r="O545" s="5"/>
      <c r="P545" s="5"/>
      <c r="Q545" s="5"/>
      <c r="R545" s="5">
        <v>857374</v>
      </c>
      <c r="Z545" s="4" t="s">
        <v>12132</v>
      </c>
      <c r="AA545" s="5"/>
      <c r="AB545" s="5"/>
      <c r="AC545" s="5"/>
      <c r="AD545" s="5"/>
      <c r="AE545" s="5"/>
      <c r="AF545" s="5">
        <v>208306</v>
      </c>
      <c r="AG545" s="5">
        <v>208306</v>
      </c>
    </row>
    <row r="546" spans="9:33" x14ac:dyDescent="0.25">
      <c r="I546" s="27" t="s">
        <v>902</v>
      </c>
      <c r="J546" t="s">
        <v>829</v>
      </c>
      <c r="K546" t="s">
        <v>6675</v>
      </c>
      <c r="L546" s="26"/>
      <c r="M546" s="5"/>
      <c r="N546" s="5">
        <v>1524262</v>
      </c>
      <c r="O546" s="5"/>
      <c r="P546" s="5"/>
      <c r="Q546" s="5"/>
      <c r="R546" s="5">
        <v>1524262</v>
      </c>
      <c r="Z546" s="4" t="s">
        <v>12133</v>
      </c>
      <c r="AA546" s="5"/>
      <c r="AB546" s="5"/>
      <c r="AC546" s="5"/>
      <c r="AD546" s="5"/>
      <c r="AE546" s="5"/>
      <c r="AF546" s="5">
        <v>5191376</v>
      </c>
      <c r="AG546" s="5">
        <v>5191376</v>
      </c>
    </row>
    <row r="547" spans="9:33" x14ac:dyDescent="0.25">
      <c r="I547" s="27" t="s">
        <v>902</v>
      </c>
      <c r="J547" t="s">
        <v>829</v>
      </c>
      <c r="K547" t="s">
        <v>4794</v>
      </c>
      <c r="L547" s="26"/>
      <c r="M547" s="5">
        <v>1524713</v>
      </c>
      <c r="N547" s="5"/>
      <c r="O547" s="5"/>
      <c r="P547" s="5"/>
      <c r="Q547" s="5"/>
      <c r="R547" s="5">
        <v>1524713</v>
      </c>
      <c r="Z547" s="4" t="s">
        <v>12134</v>
      </c>
      <c r="AA547" s="5"/>
      <c r="AB547" s="5"/>
      <c r="AC547" s="5"/>
      <c r="AD547" s="5"/>
      <c r="AE547" s="5"/>
      <c r="AF547" s="5">
        <v>1313756</v>
      </c>
      <c r="AG547" s="5">
        <v>1313756</v>
      </c>
    </row>
    <row r="548" spans="9:33" x14ac:dyDescent="0.25">
      <c r="I548" s="27" t="s">
        <v>902</v>
      </c>
      <c r="J548" t="s">
        <v>829</v>
      </c>
      <c r="K548" t="s">
        <v>2921</v>
      </c>
      <c r="L548" s="26"/>
      <c r="M548" s="5">
        <v>4580200</v>
      </c>
      <c r="N548" s="5">
        <v>4572957</v>
      </c>
      <c r="O548" s="5">
        <v>4587150</v>
      </c>
      <c r="P548" s="5"/>
      <c r="Q548" s="5">
        <v>4751740</v>
      </c>
      <c r="R548" s="5">
        <v>18492047</v>
      </c>
      <c r="Z548" s="4" t="s">
        <v>12135</v>
      </c>
      <c r="AA548" s="5"/>
      <c r="AB548" s="5"/>
      <c r="AC548" s="5"/>
      <c r="AD548" s="5"/>
      <c r="AE548" s="5"/>
      <c r="AF548" s="5">
        <v>1300760</v>
      </c>
      <c r="AG548" s="5">
        <v>1300760</v>
      </c>
    </row>
    <row r="549" spans="9:33" x14ac:dyDescent="0.25">
      <c r="I549" s="27" t="s">
        <v>902</v>
      </c>
      <c r="J549" t="s">
        <v>829</v>
      </c>
      <c r="K549" t="s">
        <v>4795</v>
      </c>
      <c r="L549" s="26"/>
      <c r="M549" s="5">
        <v>257439</v>
      </c>
      <c r="N549" s="5"/>
      <c r="O549" s="5"/>
      <c r="P549" s="5"/>
      <c r="Q549" s="5"/>
      <c r="R549" s="5">
        <v>257439</v>
      </c>
      <c r="Z549" s="4" t="s">
        <v>12136</v>
      </c>
      <c r="AA549" s="5"/>
      <c r="AB549" s="5"/>
      <c r="AC549" s="5"/>
      <c r="AD549" s="5"/>
      <c r="AE549" s="5"/>
      <c r="AF549" s="5">
        <v>1220757</v>
      </c>
      <c r="AG549" s="5">
        <v>1220757</v>
      </c>
    </row>
    <row r="550" spans="9:33" x14ac:dyDescent="0.25">
      <c r="I550" s="27" t="s">
        <v>902</v>
      </c>
      <c r="J550" t="s">
        <v>829</v>
      </c>
      <c r="K550" t="s">
        <v>6676</v>
      </c>
      <c r="L550" s="26"/>
      <c r="M550" s="5"/>
      <c r="N550" s="5"/>
      <c r="O550" s="5">
        <v>430291</v>
      </c>
      <c r="P550" s="5"/>
      <c r="Q550" s="5"/>
      <c r="R550" s="5">
        <v>430291</v>
      </c>
      <c r="Z550" s="4" t="s">
        <v>12137</v>
      </c>
      <c r="AA550" s="5"/>
      <c r="AB550" s="5"/>
      <c r="AC550" s="5"/>
      <c r="AD550" s="5"/>
      <c r="AE550" s="5"/>
      <c r="AF550" s="5">
        <v>906344</v>
      </c>
      <c r="AG550" s="5">
        <v>906344</v>
      </c>
    </row>
    <row r="551" spans="9:33" x14ac:dyDescent="0.25">
      <c r="I551" s="27" t="s">
        <v>902</v>
      </c>
      <c r="J551" t="s">
        <v>829</v>
      </c>
      <c r="K551" t="s">
        <v>6677</v>
      </c>
      <c r="L551" s="26"/>
      <c r="M551" s="5"/>
      <c r="N551" s="5"/>
      <c r="O551" s="5">
        <v>1070487</v>
      </c>
      <c r="P551" s="5"/>
      <c r="Q551" s="5"/>
      <c r="R551" s="5">
        <v>1070487</v>
      </c>
      <c r="Z551" s="4" t="s">
        <v>12138</v>
      </c>
      <c r="AA551" s="5"/>
      <c r="AB551" s="5"/>
      <c r="AC551" s="5"/>
      <c r="AD551" s="5"/>
      <c r="AE551" s="5"/>
      <c r="AF551" s="5">
        <v>842099</v>
      </c>
      <c r="AG551" s="5">
        <v>842099</v>
      </c>
    </row>
    <row r="552" spans="9:33" x14ac:dyDescent="0.25">
      <c r="I552" s="27" t="s">
        <v>902</v>
      </c>
      <c r="J552" t="s">
        <v>829</v>
      </c>
      <c r="K552" t="s">
        <v>6678</v>
      </c>
      <c r="L552" s="26"/>
      <c r="M552" s="5"/>
      <c r="N552" s="5"/>
      <c r="O552" s="5">
        <v>763762</v>
      </c>
      <c r="P552" s="5"/>
      <c r="Q552" s="5"/>
      <c r="R552" s="5">
        <v>763762</v>
      </c>
      <c r="Z552" s="4" t="s">
        <v>12139</v>
      </c>
      <c r="AA552" s="5"/>
      <c r="AB552" s="5"/>
      <c r="AC552" s="5"/>
      <c r="AD552" s="5"/>
      <c r="AE552" s="5"/>
      <c r="AF552" s="5">
        <v>842099</v>
      </c>
      <c r="AG552" s="5">
        <v>842099</v>
      </c>
    </row>
    <row r="553" spans="9:33" x14ac:dyDescent="0.25">
      <c r="I553" s="27" t="s">
        <v>902</v>
      </c>
      <c r="J553" t="s">
        <v>829</v>
      </c>
      <c r="K553" t="s">
        <v>6679</v>
      </c>
      <c r="L553" s="26"/>
      <c r="M553" s="5"/>
      <c r="N553" s="5"/>
      <c r="O553" s="5">
        <v>86058</v>
      </c>
      <c r="P553" s="5"/>
      <c r="Q553" s="5"/>
      <c r="R553" s="5">
        <v>86058</v>
      </c>
      <c r="Z553" s="4" t="s">
        <v>12140</v>
      </c>
      <c r="AA553" s="5"/>
      <c r="AB553" s="5"/>
      <c r="AC553" s="5"/>
      <c r="AD553" s="5"/>
      <c r="AE553" s="5"/>
      <c r="AF553" s="5">
        <v>4055745</v>
      </c>
      <c r="AG553" s="5">
        <v>4055745</v>
      </c>
    </row>
    <row r="554" spans="9:33" x14ac:dyDescent="0.25">
      <c r="I554" s="27" t="s">
        <v>902</v>
      </c>
      <c r="J554" t="s">
        <v>829</v>
      </c>
      <c r="K554" t="s">
        <v>6680</v>
      </c>
      <c r="L554" s="26"/>
      <c r="M554" s="5"/>
      <c r="N554" s="5"/>
      <c r="O554" s="5">
        <v>774522</v>
      </c>
      <c r="P554" s="5"/>
      <c r="Q554" s="5"/>
      <c r="R554" s="5">
        <v>774522</v>
      </c>
      <c r="Z554" s="4" t="s">
        <v>12141</v>
      </c>
      <c r="AA554" s="5"/>
      <c r="AB554" s="5"/>
      <c r="AC554" s="5"/>
      <c r="AD554" s="5"/>
      <c r="AE554" s="5"/>
      <c r="AF554" s="5">
        <v>4065449</v>
      </c>
      <c r="AG554" s="5">
        <v>4065449</v>
      </c>
    </row>
    <row r="555" spans="9:33" x14ac:dyDescent="0.25">
      <c r="I555" s="27" t="s">
        <v>902</v>
      </c>
      <c r="J555" t="s">
        <v>829</v>
      </c>
      <c r="K555" t="s">
        <v>6681</v>
      </c>
      <c r="L555" s="26"/>
      <c r="M555" s="5"/>
      <c r="N555" s="5"/>
      <c r="O555" s="5">
        <v>1054267</v>
      </c>
      <c r="P555" s="5">
        <v>0</v>
      </c>
      <c r="Q555" s="5"/>
      <c r="R555" s="5">
        <v>1054267</v>
      </c>
      <c r="Z555" s="4" t="s">
        <v>12142</v>
      </c>
      <c r="AA555" s="5"/>
      <c r="AB555" s="5"/>
      <c r="AC555" s="5"/>
      <c r="AD555" s="5"/>
      <c r="AE555" s="5"/>
      <c r="AF555" s="5">
        <v>244318</v>
      </c>
      <c r="AG555" s="5">
        <v>244318</v>
      </c>
    </row>
    <row r="556" spans="9:33" x14ac:dyDescent="0.25">
      <c r="I556" s="27" t="s">
        <v>902</v>
      </c>
      <c r="J556" t="s">
        <v>829</v>
      </c>
      <c r="K556" t="s">
        <v>10224</v>
      </c>
      <c r="L556" s="26"/>
      <c r="M556" s="5"/>
      <c r="N556" s="5"/>
      <c r="O556" s="5"/>
      <c r="P556" s="5">
        <v>1912403</v>
      </c>
      <c r="Q556" s="5"/>
      <c r="R556" s="5">
        <v>1912403</v>
      </c>
      <c r="Z556" s="4" t="s">
        <v>12143</v>
      </c>
      <c r="AA556" s="5"/>
      <c r="AB556" s="5"/>
      <c r="AC556" s="5"/>
      <c r="AD556" s="5"/>
      <c r="AE556" s="5"/>
      <c r="AF556" s="5">
        <v>892775</v>
      </c>
      <c r="AG556" s="5">
        <v>892775</v>
      </c>
    </row>
    <row r="557" spans="9:33" x14ac:dyDescent="0.25">
      <c r="I557" s="27" t="s">
        <v>902</v>
      </c>
      <c r="J557" t="s">
        <v>829</v>
      </c>
      <c r="K557" t="s">
        <v>10223</v>
      </c>
      <c r="L557" s="26"/>
      <c r="M557" s="5"/>
      <c r="N557" s="5"/>
      <c r="O557" s="5"/>
      <c r="P557" s="5">
        <v>1540616</v>
      </c>
      <c r="Q557" s="5"/>
      <c r="R557" s="5">
        <v>1540616</v>
      </c>
      <c r="Z557" s="4" t="s">
        <v>12144</v>
      </c>
      <c r="AA557" s="5"/>
      <c r="AB557" s="5"/>
      <c r="AC557" s="5"/>
      <c r="AD557" s="5"/>
      <c r="AE557" s="5"/>
      <c r="AF557" s="5">
        <v>1309996</v>
      </c>
      <c r="AG557" s="5">
        <v>1309996</v>
      </c>
    </row>
    <row r="558" spans="9:33" x14ac:dyDescent="0.25">
      <c r="I558" s="27" t="s">
        <v>902</v>
      </c>
      <c r="J558" t="s">
        <v>829</v>
      </c>
      <c r="K558" t="s">
        <v>10217</v>
      </c>
      <c r="L558" s="26"/>
      <c r="M558" s="5"/>
      <c r="N558" s="5"/>
      <c r="O558" s="5"/>
      <c r="P558" s="5">
        <v>1540616</v>
      </c>
      <c r="Q558" s="5"/>
      <c r="R558" s="5">
        <v>1540616</v>
      </c>
      <c r="Z558" s="4" t="s">
        <v>12150</v>
      </c>
      <c r="AA558" s="5"/>
      <c r="AB558" s="5"/>
      <c r="AC558" s="5"/>
      <c r="AD558" s="5"/>
      <c r="AE558" s="5"/>
      <c r="AF558" s="5">
        <v>1173493</v>
      </c>
      <c r="AG558" s="5">
        <v>1173493</v>
      </c>
    </row>
    <row r="559" spans="9:33" x14ac:dyDescent="0.25">
      <c r="I559" s="27" t="s">
        <v>902</v>
      </c>
      <c r="J559" t="s">
        <v>829</v>
      </c>
      <c r="K559" t="s">
        <v>116</v>
      </c>
      <c r="L559" s="26">
        <v>4566942</v>
      </c>
      <c r="M559" s="5"/>
      <c r="N559" s="5"/>
      <c r="O559" s="5"/>
      <c r="P559" s="5"/>
      <c r="Q559" s="5"/>
      <c r="R559" s="5">
        <v>4566942</v>
      </c>
      <c r="Z559" s="4" t="s">
        <v>12151</v>
      </c>
      <c r="AA559" s="5"/>
      <c r="AB559" s="5"/>
      <c r="AC559" s="5"/>
      <c r="AD559" s="5"/>
      <c r="AE559" s="5"/>
      <c r="AF559" s="5">
        <v>1457107</v>
      </c>
      <c r="AG559" s="5">
        <v>1457107</v>
      </c>
    </row>
    <row r="560" spans="9:33" x14ac:dyDescent="0.25">
      <c r="I560" s="27" t="s">
        <v>903</v>
      </c>
      <c r="J560" t="s">
        <v>838</v>
      </c>
      <c r="K560" t="s">
        <v>6682</v>
      </c>
      <c r="L560" s="26"/>
      <c r="M560" s="5"/>
      <c r="N560" s="5"/>
      <c r="O560" s="5">
        <v>11891627</v>
      </c>
      <c r="P560" s="5"/>
      <c r="Q560" s="5"/>
      <c r="R560" s="5">
        <v>11891627</v>
      </c>
      <c r="Z560" s="4" t="s">
        <v>0</v>
      </c>
      <c r="AA560" s="5">
        <v>218731800</v>
      </c>
      <c r="AB560" s="5">
        <v>172601844</v>
      </c>
      <c r="AC560" s="5">
        <v>161539048</v>
      </c>
      <c r="AD560" s="5">
        <v>196879192</v>
      </c>
      <c r="AE560" s="5">
        <v>201803161</v>
      </c>
      <c r="AF560" s="5">
        <v>125279423</v>
      </c>
      <c r="AG560" s="5">
        <v>1076834468</v>
      </c>
    </row>
    <row r="561" spans="9:18" x14ac:dyDescent="0.25">
      <c r="I561" s="27" t="s">
        <v>903</v>
      </c>
      <c r="J561" t="s">
        <v>56</v>
      </c>
      <c r="K561" t="s">
        <v>6683</v>
      </c>
      <c r="L561" s="26"/>
      <c r="M561" s="5"/>
      <c r="N561" s="5"/>
      <c r="O561" s="5">
        <v>4044379</v>
      </c>
      <c r="P561" s="5"/>
      <c r="Q561" s="5"/>
      <c r="R561" s="5">
        <v>4044379</v>
      </c>
    </row>
    <row r="562" spans="9:18" x14ac:dyDescent="0.25">
      <c r="I562" s="27" t="s">
        <v>903</v>
      </c>
      <c r="J562" t="s">
        <v>56</v>
      </c>
      <c r="K562" t="s">
        <v>2173</v>
      </c>
      <c r="L562" s="26">
        <v>298218</v>
      </c>
      <c r="M562" s="5"/>
      <c r="N562" s="5"/>
      <c r="O562" s="5"/>
      <c r="P562" s="5"/>
      <c r="Q562" s="5"/>
      <c r="R562" s="5">
        <v>298218</v>
      </c>
    </row>
    <row r="563" spans="9:18" x14ac:dyDescent="0.25">
      <c r="I563" s="27" t="s">
        <v>903</v>
      </c>
      <c r="J563" t="s">
        <v>56</v>
      </c>
      <c r="K563" t="s">
        <v>3209</v>
      </c>
      <c r="L563" s="26">
        <v>11344441</v>
      </c>
      <c r="M563" s="5"/>
      <c r="N563" s="5"/>
      <c r="O563" s="5"/>
      <c r="P563" s="5"/>
      <c r="Q563" s="5"/>
      <c r="R563" s="5">
        <v>11344441</v>
      </c>
    </row>
    <row r="564" spans="9:18" x14ac:dyDescent="0.25">
      <c r="I564" s="27" t="s">
        <v>903</v>
      </c>
      <c r="J564" t="s">
        <v>56</v>
      </c>
      <c r="K564" t="s">
        <v>3219</v>
      </c>
      <c r="L564" s="26">
        <v>3970863</v>
      </c>
      <c r="M564" s="5"/>
      <c r="N564" s="5"/>
      <c r="O564" s="5"/>
      <c r="P564" s="5"/>
      <c r="Q564" s="5"/>
      <c r="R564" s="5">
        <v>3970863</v>
      </c>
    </row>
    <row r="565" spans="9:18" x14ac:dyDescent="0.25">
      <c r="I565" s="27" t="s">
        <v>903</v>
      </c>
      <c r="J565" t="s">
        <v>56</v>
      </c>
      <c r="K565" t="s">
        <v>3093</v>
      </c>
      <c r="L565" s="26"/>
      <c r="M565" s="5"/>
      <c r="N565" s="5"/>
      <c r="O565" s="5"/>
      <c r="P565" s="5"/>
      <c r="Q565" s="5">
        <v>2134561</v>
      </c>
      <c r="R565" s="5">
        <v>2134561</v>
      </c>
    </row>
    <row r="566" spans="9:18" x14ac:dyDescent="0.25">
      <c r="I566" s="27" t="s">
        <v>903</v>
      </c>
      <c r="J566" t="s">
        <v>56</v>
      </c>
      <c r="K566" t="s">
        <v>2921</v>
      </c>
      <c r="L566" s="26"/>
      <c r="M566" s="5"/>
      <c r="N566" s="5"/>
      <c r="O566" s="5">
        <v>4589766</v>
      </c>
      <c r="P566" s="5"/>
      <c r="Q566" s="5"/>
      <c r="R566" s="5">
        <v>4589766</v>
      </c>
    </row>
    <row r="567" spans="9:18" x14ac:dyDescent="0.25">
      <c r="I567" s="27" t="s">
        <v>903</v>
      </c>
      <c r="J567" t="s">
        <v>56</v>
      </c>
      <c r="K567" t="s">
        <v>1011</v>
      </c>
      <c r="L567" s="26">
        <v>5764076</v>
      </c>
      <c r="M567" s="5"/>
      <c r="N567" s="5"/>
      <c r="O567" s="5"/>
      <c r="P567" s="5"/>
      <c r="Q567" s="5"/>
      <c r="R567" s="5">
        <v>5764076</v>
      </c>
    </row>
    <row r="568" spans="9:18" x14ac:dyDescent="0.25">
      <c r="I568" s="27" t="s">
        <v>903</v>
      </c>
      <c r="J568" t="s">
        <v>56</v>
      </c>
      <c r="K568" t="s">
        <v>114</v>
      </c>
      <c r="L568" s="26">
        <v>15864877</v>
      </c>
      <c r="M568" s="5"/>
      <c r="N568" s="5"/>
      <c r="O568" s="5"/>
      <c r="P568" s="5"/>
      <c r="Q568" s="5"/>
      <c r="R568" s="5">
        <v>15864877</v>
      </c>
    </row>
    <row r="569" spans="9:18" x14ac:dyDescent="0.25">
      <c r="I569" s="27" t="s">
        <v>903</v>
      </c>
      <c r="J569" t="s">
        <v>56</v>
      </c>
      <c r="K569" t="s">
        <v>3056</v>
      </c>
      <c r="L569" s="26">
        <v>166787</v>
      </c>
      <c r="M569" s="5"/>
      <c r="N569" s="5"/>
      <c r="O569" s="5"/>
      <c r="P569" s="5"/>
      <c r="Q569" s="5"/>
      <c r="R569" s="5">
        <v>166787</v>
      </c>
    </row>
    <row r="570" spans="9:18" x14ac:dyDescent="0.25">
      <c r="I570" s="27" t="s">
        <v>903</v>
      </c>
      <c r="J570" t="s">
        <v>56</v>
      </c>
      <c r="K570" t="s">
        <v>3047</v>
      </c>
      <c r="L570" s="26">
        <v>574832</v>
      </c>
      <c r="M570" s="5"/>
      <c r="N570" s="5"/>
      <c r="O570" s="5"/>
      <c r="P570" s="5"/>
      <c r="Q570" s="5"/>
      <c r="R570" s="5">
        <v>574832</v>
      </c>
    </row>
    <row r="571" spans="9:18" x14ac:dyDescent="0.25">
      <c r="I571" s="27" t="s">
        <v>903</v>
      </c>
      <c r="J571" t="s">
        <v>56</v>
      </c>
      <c r="K571" t="s">
        <v>6684</v>
      </c>
      <c r="L571" s="26"/>
      <c r="M571" s="5"/>
      <c r="N571" s="5"/>
      <c r="O571" s="5">
        <v>5154165</v>
      </c>
      <c r="P571" s="5"/>
      <c r="Q571" s="5"/>
      <c r="R571" s="5">
        <v>5154165</v>
      </c>
    </row>
    <row r="572" spans="9:18" x14ac:dyDescent="0.25">
      <c r="I572" s="27" t="s">
        <v>903</v>
      </c>
      <c r="J572" t="s">
        <v>56</v>
      </c>
      <c r="K572" t="s">
        <v>3050</v>
      </c>
      <c r="L572" s="26">
        <v>890463</v>
      </c>
      <c r="M572" s="5"/>
      <c r="N572" s="5"/>
      <c r="O572" s="5"/>
      <c r="P572" s="5"/>
      <c r="Q572" s="5"/>
      <c r="R572" s="5">
        <v>890463</v>
      </c>
    </row>
    <row r="573" spans="9:18" x14ac:dyDescent="0.25">
      <c r="I573" s="27" t="s">
        <v>903</v>
      </c>
      <c r="J573" t="s">
        <v>56</v>
      </c>
      <c r="K573" t="s">
        <v>6685</v>
      </c>
      <c r="L573" s="26"/>
      <c r="M573" s="5"/>
      <c r="N573" s="5"/>
      <c r="O573" s="5">
        <v>4244229</v>
      </c>
      <c r="P573" s="5"/>
      <c r="Q573" s="5"/>
      <c r="R573" s="5">
        <v>4244229</v>
      </c>
    </row>
    <row r="574" spans="9:18" x14ac:dyDescent="0.25">
      <c r="I574" s="27" t="s">
        <v>903</v>
      </c>
      <c r="J574" t="s">
        <v>56</v>
      </c>
      <c r="K574" t="s">
        <v>10148</v>
      </c>
      <c r="L574" s="26"/>
      <c r="M574" s="5"/>
      <c r="N574" s="5"/>
      <c r="O574" s="5"/>
      <c r="P574" s="5">
        <v>1431911</v>
      </c>
      <c r="Q574" s="5"/>
      <c r="R574" s="5">
        <v>1431911</v>
      </c>
    </row>
    <row r="575" spans="9:18" x14ac:dyDescent="0.25">
      <c r="I575" s="27" t="s">
        <v>903</v>
      </c>
      <c r="J575" t="s">
        <v>56</v>
      </c>
      <c r="K575" t="s">
        <v>4796</v>
      </c>
      <c r="L575" s="26"/>
      <c r="M575" s="5">
        <v>5161886</v>
      </c>
      <c r="N575" s="5"/>
      <c r="O575" s="5"/>
      <c r="P575" s="5"/>
      <c r="Q575" s="5"/>
      <c r="R575" s="5">
        <v>5161886</v>
      </c>
    </row>
    <row r="576" spans="9:18" x14ac:dyDescent="0.25">
      <c r="I576" s="27" t="s">
        <v>903</v>
      </c>
      <c r="J576" t="s">
        <v>56</v>
      </c>
      <c r="K576" t="s">
        <v>2664</v>
      </c>
      <c r="L576" s="26">
        <v>555994</v>
      </c>
      <c r="M576" s="5"/>
      <c r="N576" s="5"/>
      <c r="O576" s="5"/>
      <c r="P576" s="5"/>
      <c r="Q576" s="5"/>
      <c r="R576" s="5">
        <v>555994</v>
      </c>
    </row>
    <row r="577" spans="9:18" x14ac:dyDescent="0.25">
      <c r="I577" s="27" t="s">
        <v>903</v>
      </c>
      <c r="J577" t="s">
        <v>56</v>
      </c>
      <c r="K577" t="s">
        <v>6686</v>
      </c>
      <c r="L577" s="26"/>
      <c r="M577" s="5"/>
      <c r="N577" s="5"/>
      <c r="O577" s="5">
        <v>3249736</v>
      </c>
      <c r="P577" s="5"/>
      <c r="Q577" s="5"/>
      <c r="R577" s="5">
        <v>3249736</v>
      </c>
    </row>
    <row r="578" spans="9:18" x14ac:dyDescent="0.25">
      <c r="I578" s="27" t="s">
        <v>903</v>
      </c>
      <c r="J578" t="s">
        <v>56</v>
      </c>
      <c r="K578" t="s">
        <v>10596</v>
      </c>
      <c r="L578" s="26"/>
      <c r="M578" s="5"/>
      <c r="N578" s="5"/>
      <c r="O578" s="5"/>
      <c r="P578" s="5">
        <v>14428904</v>
      </c>
      <c r="Q578" s="5"/>
      <c r="R578" s="5">
        <v>14428904</v>
      </c>
    </row>
    <row r="579" spans="9:18" x14ac:dyDescent="0.25">
      <c r="I579" s="27" t="s">
        <v>903</v>
      </c>
      <c r="J579" t="s">
        <v>56</v>
      </c>
      <c r="K579" t="s">
        <v>4797</v>
      </c>
      <c r="L579" s="26"/>
      <c r="M579" s="5">
        <v>992524</v>
      </c>
      <c r="N579" s="5"/>
      <c r="O579" s="5"/>
      <c r="P579" s="5"/>
      <c r="Q579" s="5"/>
      <c r="R579" s="5">
        <v>992524</v>
      </c>
    </row>
    <row r="580" spans="9:18" x14ac:dyDescent="0.25">
      <c r="I580" s="27" t="s">
        <v>903</v>
      </c>
      <c r="J580" t="s">
        <v>56</v>
      </c>
      <c r="K580" t="s">
        <v>3354</v>
      </c>
      <c r="L580" s="26">
        <v>3943710</v>
      </c>
      <c r="M580" s="5"/>
      <c r="N580" s="5"/>
      <c r="O580" s="5"/>
      <c r="P580" s="5"/>
      <c r="Q580" s="5"/>
      <c r="R580" s="5">
        <v>3943710</v>
      </c>
    </row>
    <row r="581" spans="9:18" x14ac:dyDescent="0.25">
      <c r="I581" s="27" t="s">
        <v>903</v>
      </c>
      <c r="J581" t="s">
        <v>56</v>
      </c>
      <c r="K581" t="s">
        <v>6687</v>
      </c>
      <c r="L581" s="26"/>
      <c r="M581" s="5"/>
      <c r="N581" s="5"/>
      <c r="O581" s="5">
        <v>580586</v>
      </c>
      <c r="P581" s="5"/>
      <c r="Q581" s="5"/>
      <c r="R581" s="5">
        <v>580586</v>
      </c>
    </row>
    <row r="582" spans="9:18" x14ac:dyDescent="0.25">
      <c r="I582" s="27" t="s">
        <v>903</v>
      </c>
      <c r="J582" t="s">
        <v>56</v>
      </c>
      <c r="K582" t="s">
        <v>6587</v>
      </c>
      <c r="L582" s="26"/>
      <c r="M582" s="5"/>
      <c r="N582" s="5">
        <v>597626</v>
      </c>
      <c r="O582" s="5"/>
      <c r="P582" s="5"/>
      <c r="Q582" s="5"/>
      <c r="R582" s="5">
        <v>597626</v>
      </c>
    </row>
    <row r="583" spans="9:18" x14ac:dyDescent="0.25">
      <c r="I583" s="27" t="s">
        <v>903</v>
      </c>
      <c r="J583" t="s">
        <v>56</v>
      </c>
      <c r="K583" t="s">
        <v>6590</v>
      </c>
      <c r="L583" s="26"/>
      <c r="M583" s="5"/>
      <c r="N583" s="5">
        <v>258973</v>
      </c>
      <c r="O583" s="5"/>
      <c r="P583" s="5"/>
      <c r="Q583" s="5"/>
      <c r="R583" s="5">
        <v>258973</v>
      </c>
    </row>
    <row r="584" spans="9:18" x14ac:dyDescent="0.25">
      <c r="I584" s="27" t="s">
        <v>903</v>
      </c>
      <c r="J584" t="s">
        <v>56</v>
      </c>
      <c r="K584" t="s">
        <v>6600</v>
      </c>
      <c r="L584" s="26"/>
      <c r="M584" s="5"/>
      <c r="N584" s="5">
        <v>3344320</v>
      </c>
      <c r="O584" s="5"/>
      <c r="P584" s="5"/>
      <c r="Q584" s="5"/>
      <c r="R584" s="5">
        <v>3344320</v>
      </c>
    </row>
    <row r="585" spans="9:18" x14ac:dyDescent="0.25">
      <c r="I585" s="27" t="s">
        <v>903</v>
      </c>
      <c r="J585" t="s">
        <v>56</v>
      </c>
      <c r="K585" t="s">
        <v>6615</v>
      </c>
      <c r="L585" s="26"/>
      <c r="M585" s="5"/>
      <c r="N585" s="5">
        <v>1494065</v>
      </c>
      <c r="O585" s="5"/>
      <c r="P585" s="5"/>
      <c r="Q585" s="5"/>
      <c r="R585" s="5">
        <v>1494065</v>
      </c>
    </row>
    <row r="586" spans="9:18" x14ac:dyDescent="0.25">
      <c r="I586" s="27" t="s">
        <v>903</v>
      </c>
      <c r="J586" t="s">
        <v>56</v>
      </c>
      <c r="K586" t="s">
        <v>6626</v>
      </c>
      <c r="L586" s="26"/>
      <c r="M586" s="5"/>
      <c r="N586" s="5">
        <v>1013958</v>
      </c>
      <c r="O586" s="5"/>
      <c r="P586" s="5"/>
      <c r="Q586" s="5"/>
      <c r="R586" s="5">
        <v>1013958</v>
      </c>
    </row>
    <row r="587" spans="9:18" x14ac:dyDescent="0.25">
      <c r="I587" s="27" t="s">
        <v>903</v>
      </c>
      <c r="J587" t="s">
        <v>56</v>
      </c>
      <c r="K587" t="s">
        <v>10597</v>
      </c>
      <c r="L587" s="26"/>
      <c r="M587" s="5"/>
      <c r="N587" s="5"/>
      <c r="O587" s="5"/>
      <c r="P587" s="5">
        <v>2432584</v>
      </c>
      <c r="Q587" s="5">
        <v>2432584</v>
      </c>
      <c r="R587" s="5">
        <v>4865168</v>
      </c>
    </row>
    <row r="588" spans="9:18" x14ac:dyDescent="0.25">
      <c r="I588" s="27" t="s">
        <v>903</v>
      </c>
      <c r="J588" t="s">
        <v>56</v>
      </c>
      <c r="K588" t="s">
        <v>6639</v>
      </c>
      <c r="L588" s="26"/>
      <c r="M588" s="5"/>
      <c r="N588" s="5">
        <v>258971</v>
      </c>
      <c r="O588" s="5"/>
      <c r="P588" s="5"/>
      <c r="Q588" s="5"/>
      <c r="R588" s="5">
        <v>258971</v>
      </c>
    </row>
    <row r="589" spans="9:18" x14ac:dyDescent="0.25">
      <c r="I589" s="27" t="s">
        <v>903</v>
      </c>
      <c r="J589" t="s">
        <v>56</v>
      </c>
      <c r="K589" t="s">
        <v>6640</v>
      </c>
      <c r="L589" s="26"/>
      <c r="M589" s="5"/>
      <c r="N589" s="5">
        <v>1070545</v>
      </c>
      <c r="O589" s="5"/>
      <c r="P589" s="5"/>
      <c r="Q589" s="5"/>
      <c r="R589" s="5">
        <v>1070545</v>
      </c>
    </row>
    <row r="590" spans="9:18" x14ac:dyDescent="0.25">
      <c r="I590" s="27" t="s">
        <v>903</v>
      </c>
      <c r="J590" t="s">
        <v>56</v>
      </c>
      <c r="K590" t="s">
        <v>6642</v>
      </c>
      <c r="L590" s="26"/>
      <c r="M590" s="5"/>
      <c r="N590" s="5">
        <v>2151453</v>
      </c>
      <c r="O590" s="5"/>
      <c r="P590" s="5"/>
      <c r="Q590" s="5"/>
      <c r="R590" s="5">
        <v>2151453</v>
      </c>
    </row>
    <row r="591" spans="9:18" x14ac:dyDescent="0.25">
      <c r="I591" s="27" t="s">
        <v>903</v>
      </c>
      <c r="J591" t="s">
        <v>56</v>
      </c>
      <c r="K591" t="s">
        <v>6643</v>
      </c>
      <c r="L591" s="26"/>
      <c r="M591" s="5"/>
      <c r="N591" s="5">
        <v>382208</v>
      </c>
      <c r="O591" s="5"/>
      <c r="P591" s="5"/>
      <c r="Q591" s="5"/>
      <c r="R591" s="5">
        <v>382208</v>
      </c>
    </row>
    <row r="592" spans="9:18" x14ac:dyDescent="0.25">
      <c r="I592" s="27" t="s">
        <v>903</v>
      </c>
      <c r="J592" t="s">
        <v>56</v>
      </c>
      <c r="K592" t="s">
        <v>6644</v>
      </c>
      <c r="L592" s="26"/>
      <c r="M592" s="5"/>
      <c r="N592" s="5">
        <v>2665852</v>
      </c>
      <c r="O592" s="5"/>
      <c r="P592" s="5"/>
      <c r="Q592" s="5"/>
      <c r="R592" s="5">
        <v>2665852</v>
      </c>
    </row>
    <row r="593" spans="9:18" x14ac:dyDescent="0.25">
      <c r="I593" s="27" t="s">
        <v>903</v>
      </c>
      <c r="J593" t="s">
        <v>56</v>
      </c>
      <c r="K593" t="s">
        <v>9407</v>
      </c>
      <c r="L593" s="26"/>
      <c r="M593" s="5"/>
      <c r="N593" s="5"/>
      <c r="O593" s="5"/>
      <c r="P593" s="5">
        <v>1789857</v>
      </c>
      <c r="Q593" s="5"/>
      <c r="R593" s="5">
        <v>1789857</v>
      </c>
    </row>
    <row r="594" spans="9:18" x14ac:dyDescent="0.25">
      <c r="I594" s="27" t="s">
        <v>903</v>
      </c>
      <c r="J594" t="s">
        <v>56</v>
      </c>
      <c r="K594" t="s">
        <v>12146</v>
      </c>
      <c r="L594" s="26"/>
      <c r="M594" s="5"/>
      <c r="N594" s="5"/>
      <c r="O594" s="5"/>
      <c r="P594" s="5"/>
      <c r="Q594" s="5">
        <v>3794772</v>
      </c>
      <c r="R594" s="5">
        <v>3794772</v>
      </c>
    </row>
    <row r="595" spans="9:18" x14ac:dyDescent="0.25">
      <c r="I595" s="27" t="s">
        <v>903</v>
      </c>
      <c r="J595" t="s">
        <v>56</v>
      </c>
      <c r="K595" t="s">
        <v>12147</v>
      </c>
      <c r="L595" s="26"/>
      <c r="M595" s="5"/>
      <c r="N595" s="5"/>
      <c r="O595" s="5"/>
      <c r="P595" s="5"/>
      <c r="Q595" s="5">
        <v>2607813</v>
      </c>
      <c r="R595" s="5">
        <v>2607813</v>
      </c>
    </row>
    <row r="596" spans="9:18" x14ac:dyDescent="0.25">
      <c r="I596" s="27" t="s">
        <v>903</v>
      </c>
      <c r="J596" t="s">
        <v>56</v>
      </c>
      <c r="K596" t="s">
        <v>6688</v>
      </c>
      <c r="L596" s="26"/>
      <c r="M596" s="5"/>
      <c r="N596" s="5"/>
      <c r="O596" s="5">
        <v>1076440</v>
      </c>
      <c r="P596" s="5"/>
      <c r="Q596" s="5"/>
      <c r="R596" s="5">
        <v>1076440</v>
      </c>
    </row>
    <row r="597" spans="9:18" x14ac:dyDescent="0.25">
      <c r="I597" s="27" t="s">
        <v>903</v>
      </c>
      <c r="J597" t="s">
        <v>56</v>
      </c>
      <c r="K597" t="s">
        <v>10585</v>
      </c>
      <c r="L597" s="26"/>
      <c r="M597" s="5"/>
      <c r="N597" s="5"/>
      <c r="O597" s="5"/>
      <c r="P597" s="5"/>
      <c r="Q597" s="5">
        <v>4242204</v>
      </c>
      <c r="R597" s="5">
        <v>4242204</v>
      </c>
    </row>
    <row r="598" spans="9:18" x14ac:dyDescent="0.25">
      <c r="I598" s="27" t="s">
        <v>903</v>
      </c>
      <c r="J598" t="s">
        <v>56</v>
      </c>
      <c r="K598" t="s">
        <v>6689</v>
      </c>
      <c r="L598" s="26"/>
      <c r="M598" s="5"/>
      <c r="N598" s="5"/>
      <c r="O598" s="5">
        <v>3829883</v>
      </c>
      <c r="P598" s="5"/>
      <c r="Q598" s="5"/>
      <c r="R598" s="5">
        <v>3829883</v>
      </c>
    </row>
    <row r="599" spans="9:18" x14ac:dyDescent="0.25">
      <c r="I599" s="27" t="s">
        <v>903</v>
      </c>
      <c r="J599" t="s">
        <v>56</v>
      </c>
      <c r="K599" t="s">
        <v>6690</v>
      </c>
      <c r="L599" s="26"/>
      <c r="M599" s="5"/>
      <c r="N599" s="5"/>
      <c r="O599" s="5">
        <v>3859804</v>
      </c>
      <c r="P599" s="5"/>
      <c r="Q599" s="5"/>
      <c r="R599" s="5">
        <v>3859804</v>
      </c>
    </row>
    <row r="600" spans="9:18" x14ac:dyDescent="0.25">
      <c r="I600" s="27" t="s">
        <v>903</v>
      </c>
      <c r="J600" t="s">
        <v>56</v>
      </c>
      <c r="K600" t="s">
        <v>10598</v>
      </c>
      <c r="L600" s="26"/>
      <c r="M600" s="5"/>
      <c r="N600" s="5"/>
      <c r="O600" s="5"/>
      <c r="P600" s="5">
        <v>6075257</v>
      </c>
      <c r="Q600" s="5">
        <v>4414717</v>
      </c>
      <c r="R600" s="5">
        <v>10489974</v>
      </c>
    </row>
    <row r="601" spans="9:18" x14ac:dyDescent="0.25">
      <c r="I601" s="27" t="s">
        <v>903</v>
      </c>
      <c r="J601" t="s">
        <v>56</v>
      </c>
      <c r="K601" t="s">
        <v>10599</v>
      </c>
      <c r="L601" s="26"/>
      <c r="M601" s="5"/>
      <c r="N601" s="5"/>
      <c r="O601" s="5"/>
      <c r="P601" s="5">
        <v>1984919</v>
      </c>
      <c r="Q601" s="5"/>
      <c r="R601" s="5">
        <v>1984919</v>
      </c>
    </row>
    <row r="602" spans="9:18" x14ac:dyDescent="0.25">
      <c r="I602" s="27" t="s">
        <v>903</v>
      </c>
      <c r="J602" t="s">
        <v>56</v>
      </c>
      <c r="K602" t="s">
        <v>10600</v>
      </c>
      <c r="L602" s="26"/>
      <c r="M602" s="5"/>
      <c r="N602" s="5"/>
      <c r="O602" s="5"/>
      <c r="P602" s="5">
        <v>1093751</v>
      </c>
      <c r="Q602" s="5"/>
      <c r="R602" s="5">
        <v>1093751</v>
      </c>
    </row>
    <row r="603" spans="9:18" x14ac:dyDescent="0.25">
      <c r="I603" s="27" t="s">
        <v>903</v>
      </c>
      <c r="J603" t="s">
        <v>56</v>
      </c>
      <c r="K603" t="s">
        <v>10601</v>
      </c>
      <c r="L603" s="26"/>
      <c r="M603" s="5"/>
      <c r="N603" s="5"/>
      <c r="O603" s="5"/>
      <c r="P603" s="5">
        <v>443058</v>
      </c>
      <c r="Q603" s="5"/>
      <c r="R603" s="5">
        <v>443058</v>
      </c>
    </row>
    <row r="604" spans="9:18" x14ac:dyDescent="0.25">
      <c r="I604" s="27" t="s">
        <v>903</v>
      </c>
      <c r="J604" t="s">
        <v>56</v>
      </c>
      <c r="K604" t="s">
        <v>10589</v>
      </c>
      <c r="L604" s="26"/>
      <c r="M604" s="5"/>
      <c r="N604" s="5"/>
      <c r="O604" s="5"/>
      <c r="P604" s="5">
        <v>2786747</v>
      </c>
      <c r="Q604" s="5"/>
      <c r="R604" s="5">
        <v>2786747</v>
      </c>
    </row>
    <row r="605" spans="9:18" x14ac:dyDescent="0.25">
      <c r="I605" s="27" t="s">
        <v>903</v>
      </c>
      <c r="J605" t="s">
        <v>56</v>
      </c>
      <c r="K605" t="s">
        <v>10602</v>
      </c>
      <c r="L605" s="26"/>
      <c r="M605" s="5"/>
      <c r="N605" s="5"/>
      <c r="O605" s="5"/>
      <c r="P605" s="5">
        <v>3465235</v>
      </c>
      <c r="Q605" s="5"/>
      <c r="R605" s="5">
        <v>3465235</v>
      </c>
    </row>
    <row r="606" spans="9:18" x14ac:dyDescent="0.25">
      <c r="I606" s="27" t="s">
        <v>903</v>
      </c>
      <c r="J606" t="s">
        <v>56</v>
      </c>
      <c r="K606" t="s">
        <v>10603</v>
      </c>
      <c r="L606" s="26"/>
      <c r="M606" s="5"/>
      <c r="N606" s="5"/>
      <c r="O606" s="5"/>
      <c r="P606" s="5">
        <v>2924488</v>
      </c>
      <c r="Q606" s="5"/>
      <c r="R606" s="5">
        <v>2924488</v>
      </c>
    </row>
    <row r="607" spans="9:18" x14ac:dyDescent="0.25">
      <c r="I607" s="27" t="s">
        <v>903</v>
      </c>
      <c r="J607" t="s">
        <v>56</v>
      </c>
      <c r="K607" t="s">
        <v>10604</v>
      </c>
      <c r="L607" s="26"/>
      <c r="M607" s="5"/>
      <c r="N607" s="5"/>
      <c r="O607" s="5"/>
      <c r="P607" s="5">
        <v>514391</v>
      </c>
      <c r="Q607" s="5"/>
      <c r="R607" s="5">
        <v>514391</v>
      </c>
    </row>
    <row r="608" spans="9:18" x14ac:dyDescent="0.25">
      <c r="I608" s="27" t="s">
        <v>903</v>
      </c>
      <c r="J608" t="s">
        <v>56</v>
      </c>
      <c r="K608" t="s">
        <v>10605</v>
      </c>
      <c r="L608" s="26"/>
      <c r="M608" s="5"/>
      <c r="N608" s="5"/>
      <c r="O608" s="5"/>
      <c r="P608" s="5">
        <v>771586</v>
      </c>
      <c r="Q608" s="5"/>
      <c r="R608" s="5">
        <v>771586</v>
      </c>
    </row>
    <row r="609" spans="9:18" x14ac:dyDescent="0.25">
      <c r="I609" s="27" t="s">
        <v>903</v>
      </c>
      <c r="J609" t="s">
        <v>56</v>
      </c>
      <c r="K609" t="s">
        <v>10606</v>
      </c>
      <c r="L609" s="26"/>
      <c r="M609" s="5"/>
      <c r="N609" s="5"/>
      <c r="O609" s="5"/>
      <c r="P609" s="5">
        <v>877758</v>
      </c>
      <c r="Q609" s="5"/>
      <c r="R609" s="5">
        <v>877758</v>
      </c>
    </row>
    <row r="610" spans="9:18" x14ac:dyDescent="0.25">
      <c r="I610" s="27" t="s">
        <v>903</v>
      </c>
      <c r="J610" t="s">
        <v>56</v>
      </c>
      <c r="K610" t="s">
        <v>12148</v>
      </c>
      <c r="L610" s="26"/>
      <c r="M610" s="5"/>
      <c r="N610" s="5"/>
      <c r="O610" s="5"/>
      <c r="P610" s="5"/>
      <c r="Q610" s="5">
        <v>1984919</v>
      </c>
      <c r="R610" s="5">
        <v>1984919</v>
      </c>
    </row>
    <row r="611" spans="9:18" x14ac:dyDescent="0.25">
      <c r="I611" s="27" t="s">
        <v>903</v>
      </c>
      <c r="J611" t="s">
        <v>56</v>
      </c>
      <c r="K611" t="s">
        <v>12149</v>
      </c>
      <c r="L611" s="26"/>
      <c r="M611" s="5"/>
      <c r="N611" s="5"/>
      <c r="O611" s="5"/>
      <c r="P611" s="5"/>
      <c r="Q611" s="5">
        <v>1926719</v>
      </c>
      <c r="R611" s="5">
        <v>1926719</v>
      </c>
    </row>
    <row r="612" spans="9:18" x14ac:dyDescent="0.25">
      <c r="I612" s="27" t="s">
        <v>903</v>
      </c>
      <c r="J612" t="s">
        <v>56</v>
      </c>
      <c r="K612" t="s">
        <v>12126</v>
      </c>
      <c r="L612" s="26"/>
      <c r="M612" s="5"/>
      <c r="N612" s="5"/>
      <c r="O612" s="5"/>
      <c r="P612" s="5"/>
      <c r="Q612" s="5">
        <v>13804395</v>
      </c>
      <c r="R612" s="5">
        <v>13804395</v>
      </c>
    </row>
    <row r="613" spans="9:18" x14ac:dyDescent="0.25">
      <c r="I613" s="27" t="s">
        <v>903</v>
      </c>
      <c r="J613" t="s">
        <v>56</v>
      </c>
      <c r="K613" t="s">
        <v>12150</v>
      </c>
      <c r="L613" s="26"/>
      <c r="M613" s="5"/>
      <c r="N613" s="5"/>
      <c r="O613" s="5"/>
      <c r="P613" s="5"/>
      <c r="Q613" s="5">
        <v>1173493</v>
      </c>
      <c r="R613" s="5">
        <v>1173493</v>
      </c>
    </row>
    <row r="614" spans="9:18" x14ac:dyDescent="0.25">
      <c r="I614" s="27" t="s">
        <v>903</v>
      </c>
      <c r="J614" t="s">
        <v>56</v>
      </c>
      <c r="K614" t="s">
        <v>12151</v>
      </c>
      <c r="L614" s="26"/>
      <c r="M614" s="5"/>
      <c r="N614" s="5"/>
      <c r="O614" s="5"/>
      <c r="P614" s="5"/>
      <c r="Q614" s="5">
        <v>1457107</v>
      </c>
      <c r="R614" s="5">
        <v>1457107</v>
      </c>
    </row>
    <row r="615" spans="9:18" x14ac:dyDescent="0.25">
      <c r="I615" s="27" t="s">
        <v>904</v>
      </c>
      <c r="J615" t="s">
        <v>838</v>
      </c>
      <c r="K615" t="s">
        <v>6682</v>
      </c>
      <c r="L615" s="26"/>
      <c r="M615" s="5"/>
      <c r="N615" s="5"/>
      <c r="O615" s="5"/>
      <c r="P615" s="5">
        <v>-11891627</v>
      </c>
      <c r="Q615" s="5"/>
      <c r="R615" s="5">
        <v>-11891627</v>
      </c>
    </row>
    <row r="616" spans="9:18" x14ac:dyDescent="0.25">
      <c r="I616" s="27" t="s">
        <v>904</v>
      </c>
      <c r="J616" t="s">
        <v>56</v>
      </c>
      <c r="K616" t="s">
        <v>835</v>
      </c>
      <c r="L616" s="26">
        <v>2989762</v>
      </c>
      <c r="M616" s="5"/>
      <c r="N616" s="5"/>
      <c r="O616" s="5"/>
      <c r="P616" s="5"/>
      <c r="Q616" s="5"/>
      <c r="R616" s="5">
        <v>2989762</v>
      </c>
    </row>
    <row r="617" spans="9:18" x14ac:dyDescent="0.25">
      <c r="I617" s="27" t="s">
        <v>904</v>
      </c>
      <c r="J617" t="s">
        <v>56</v>
      </c>
      <c r="K617" t="s">
        <v>6683</v>
      </c>
      <c r="L617" s="26"/>
      <c r="M617" s="5"/>
      <c r="N617" s="5"/>
      <c r="O617" s="5"/>
      <c r="P617" s="5">
        <v>-4044379</v>
      </c>
      <c r="Q617" s="5"/>
      <c r="R617" s="5">
        <v>-4044379</v>
      </c>
    </row>
    <row r="618" spans="9:18" x14ac:dyDescent="0.25">
      <c r="I618" s="27" t="s">
        <v>904</v>
      </c>
      <c r="J618" t="s">
        <v>56</v>
      </c>
      <c r="K618" t="s">
        <v>2173</v>
      </c>
      <c r="L618" s="26">
        <v>-298218</v>
      </c>
      <c r="M618" s="5"/>
      <c r="N618" s="5"/>
      <c r="O618" s="5"/>
      <c r="P618" s="5"/>
      <c r="Q618" s="5"/>
      <c r="R618" s="5">
        <v>-298218</v>
      </c>
    </row>
    <row r="619" spans="9:18" x14ac:dyDescent="0.25">
      <c r="I619" s="27" t="s">
        <v>904</v>
      </c>
      <c r="J619" t="s">
        <v>56</v>
      </c>
      <c r="K619" t="s">
        <v>3209</v>
      </c>
      <c r="L619" s="26"/>
      <c r="M619" s="5">
        <v>-11344441</v>
      </c>
      <c r="N619" s="5"/>
      <c r="O619" s="5"/>
      <c r="P619" s="5"/>
      <c r="Q619" s="5"/>
      <c r="R619" s="5">
        <v>-11344441</v>
      </c>
    </row>
    <row r="620" spans="9:18" x14ac:dyDescent="0.25">
      <c r="I620" s="27" t="s">
        <v>904</v>
      </c>
      <c r="J620" t="s">
        <v>56</v>
      </c>
      <c r="K620" t="s">
        <v>3219</v>
      </c>
      <c r="L620" s="26"/>
      <c r="M620" s="5">
        <v>-3970863</v>
      </c>
      <c r="N620" s="5"/>
      <c r="O620" s="5"/>
      <c r="P620" s="5"/>
      <c r="Q620" s="5"/>
      <c r="R620" s="5">
        <v>-3970863</v>
      </c>
    </row>
    <row r="621" spans="9:18" x14ac:dyDescent="0.25">
      <c r="I621" s="27" t="s">
        <v>904</v>
      </c>
      <c r="J621" t="s">
        <v>56</v>
      </c>
      <c r="K621" t="s">
        <v>2921</v>
      </c>
      <c r="L621" s="26"/>
      <c r="M621" s="5"/>
      <c r="N621" s="5"/>
      <c r="O621" s="5"/>
      <c r="P621" s="5">
        <v>-4589766</v>
      </c>
      <c r="Q621" s="5"/>
      <c r="R621" s="5">
        <v>-4589766</v>
      </c>
    </row>
    <row r="622" spans="9:18" x14ac:dyDescent="0.25">
      <c r="I622" s="27" t="s">
        <v>904</v>
      </c>
      <c r="J622" t="s">
        <v>56</v>
      </c>
      <c r="K622" t="s">
        <v>1011</v>
      </c>
      <c r="L622" s="26"/>
      <c r="M622" s="5">
        <v>-5764076</v>
      </c>
      <c r="N622" s="5"/>
      <c r="O622" s="5"/>
      <c r="P622" s="5"/>
      <c r="Q622" s="5"/>
      <c r="R622" s="5">
        <v>-5764076</v>
      </c>
    </row>
    <row r="623" spans="9:18" x14ac:dyDescent="0.25">
      <c r="I623" s="27" t="s">
        <v>904</v>
      </c>
      <c r="J623" t="s">
        <v>56</v>
      </c>
      <c r="K623" t="s">
        <v>114</v>
      </c>
      <c r="L623" s="26"/>
      <c r="M623" s="5">
        <v>-15864877</v>
      </c>
      <c r="N623" s="5"/>
      <c r="O623" s="5"/>
      <c r="P623" s="5"/>
      <c r="Q623" s="5"/>
      <c r="R623" s="5">
        <v>-15864877</v>
      </c>
    </row>
    <row r="624" spans="9:18" x14ac:dyDescent="0.25">
      <c r="I624" s="27" t="s">
        <v>904</v>
      </c>
      <c r="J624" t="s">
        <v>56</v>
      </c>
      <c r="K624" t="s">
        <v>1094</v>
      </c>
      <c r="L624" s="26">
        <v>-1274566</v>
      </c>
      <c r="M624" s="5"/>
      <c r="N624" s="5"/>
      <c r="O624" s="5"/>
      <c r="P624" s="5"/>
      <c r="Q624" s="5"/>
      <c r="R624" s="5">
        <v>-1274566</v>
      </c>
    </row>
    <row r="625" spans="9:18" x14ac:dyDescent="0.25">
      <c r="I625" s="27" t="s">
        <v>904</v>
      </c>
      <c r="J625" t="s">
        <v>56</v>
      </c>
      <c r="K625" t="s">
        <v>3056</v>
      </c>
      <c r="L625" s="26"/>
      <c r="M625" s="5">
        <v>-166787</v>
      </c>
      <c r="N625" s="5"/>
      <c r="O625" s="5"/>
      <c r="P625" s="5"/>
      <c r="Q625" s="5"/>
      <c r="R625" s="5">
        <v>-166787</v>
      </c>
    </row>
    <row r="626" spans="9:18" x14ac:dyDescent="0.25">
      <c r="I626" s="27" t="s">
        <v>904</v>
      </c>
      <c r="J626" t="s">
        <v>56</v>
      </c>
      <c r="K626" t="s">
        <v>3047</v>
      </c>
      <c r="L626" s="26"/>
      <c r="M626" s="5">
        <v>-574832</v>
      </c>
      <c r="N626" s="5"/>
      <c r="O626" s="5"/>
      <c r="P626" s="5"/>
      <c r="Q626" s="5"/>
      <c r="R626" s="5">
        <v>-574832</v>
      </c>
    </row>
    <row r="627" spans="9:18" x14ac:dyDescent="0.25">
      <c r="I627" s="27" t="s">
        <v>904</v>
      </c>
      <c r="J627" t="s">
        <v>56</v>
      </c>
      <c r="K627" t="s">
        <v>6684</v>
      </c>
      <c r="L627" s="26"/>
      <c r="M627" s="5"/>
      <c r="N627" s="5"/>
      <c r="O627" s="5"/>
      <c r="P627" s="5">
        <v>-5154165</v>
      </c>
      <c r="Q627" s="5"/>
      <c r="R627" s="5">
        <v>-5154165</v>
      </c>
    </row>
    <row r="628" spans="9:18" x14ac:dyDescent="0.25">
      <c r="I628" s="27" t="s">
        <v>904</v>
      </c>
      <c r="J628" t="s">
        <v>56</v>
      </c>
      <c r="K628" t="s">
        <v>2348</v>
      </c>
      <c r="L628" s="26">
        <v>-1986206</v>
      </c>
      <c r="M628" s="5"/>
      <c r="N628" s="5"/>
      <c r="O628" s="5"/>
      <c r="P628" s="5"/>
      <c r="Q628" s="5"/>
      <c r="R628" s="5">
        <v>-1986206</v>
      </c>
    </row>
    <row r="629" spans="9:18" x14ac:dyDescent="0.25">
      <c r="I629" s="27" t="s">
        <v>904</v>
      </c>
      <c r="J629" t="s">
        <v>56</v>
      </c>
      <c r="K629" t="s">
        <v>3050</v>
      </c>
      <c r="L629" s="26"/>
      <c r="M629" s="5">
        <v>-890463</v>
      </c>
      <c r="N629" s="5"/>
      <c r="O629" s="5"/>
      <c r="P629" s="5"/>
      <c r="Q629" s="5"/>
      <c r="R629" s="5">
        <v>-890463</v>
      </c>
    </row>
    <row r="630" spans="9:18" x14ac:dyDescent="0.25">
      <c r="I630" s="27" t="s">
        <v>904</v>
      </c>
      <c r="J630" t="s">
        <v>56</v>
      </c>
      <c r="K630" t="s">
        <v>6685</v>
      </c>
      <c r="L630" s="26"/>
      <c r="M630" s="5"/>
      <c r="N630" s="5"/>
      <c r="O630" s="5"/>
      <c r="P630" s="5">
        <v>-4244229</v>
      </c>
      <c r="Q630" s="5"/>
      <c r="R630" s="5">
        <v>-4244229</v>
      </c>
    </row>
    <row r="631" spans="9:18" x14ac:dyDescent="0.25">
      <c r="I631" s="27" t="s">
        <v>904</v>
      </c>
      <c r="J631" t="s">
        <v>56</v>
      </c>
      <c r="K631" t="s">
        <v>10148</v>
      </c>
      <c r="L631" s="26"/>
      <c r="M631" s="5"/>
      <c r="N631" s="5"/>
      <c r="O631" s="5"/>
      <c r="P631" s="5">
        <v>-1431911</v>
      </c>
      <c r="Q631" s="5"/>
      <c r="R631" s="5">
        <v>-1431911</v>
      </c>
    </row>
    <row r="632" spans="9:18" x14ac:dyDescent="0.25">
      <c r="I632" s="27" t="s">
        <v>904</v>
      </c>
      <c r="J632" t="s">
        <v>56</v>
      </c>
      <c r="K632" t="s">
        <v>4796</v>
      </c>
      <c r="L632" s="26"/>
      <c r="M632" s="5"/>
      <c r="N632" s="5">
        <v>-5161886</v>
      </c>
      <c r="O632" s="5"/>
      <c r="P632" s="5"/>
      <c r="Q632" s="5"/>
      <c r="R632" s="5">
        <v>-5161886</v>
      </c>
    </row>
    <row r="633" spans="9:18" x14ac:dyDescent="0.25">
      <c r="I633" s="27" t="s">
        <v>904</v>
      </c>
      <c r="J633" t="s">
        <v>56</v>
      </c>
      <c r="K633" t="s">
        <v>2664</v>
      </c>
      <c r="L633" s="26"/>
      <c r="M633" s="5">
        <v>-555994</v>
      </c>
      <c r="N633" s="5"/>
      <c r="O633" s="5"/>
      <c r="P633" s="5"/>
      <c r="Q633" s="5"/>
      <c r="R633" s="5">
        <v>-555994</v>
      </c>
    </row>
    <row r="634" spans="9:18" x14ac:dyDescent="0.25">
      <c r="I634" s="27" t="s">
        <v>904</v>
      </c>
      <c r="J634" t="s">
        <v>56</v>
      </c>
      <c r="K634" t="s">
        <v>6686</v>
      </c>
      <c r="L634" s="26"/>
      <c r="M634" s="5"/>
      <c r="N634" s="5"/>
      <c r="O634" s="5"/>
      <c r="P634" s="5">
        <v>-3249736</v>
      </c>
      <c r="Q634" s="5"/>
      <c r="R634" s="5">
        <v>-3249736</v>
      </c>
    </row>
    <row r="635" spans="9:18" x14ac:dyDescent="0.25">
      <c r="I635" s="27" t="s">
        <v>904</v>
      </c>
      <c r="J635" t="s">
        <v>56</v>
      </c>
      <c r="K635" t="s">
        <v>10596</v>
      </c>
      <c r="L635" s="26"/>
      <c r="M635" s="5"/>
      <c r="N635" s="5"/>
      <c r="O635" s="5"/>
      <c r="P635" s="5"/>
      <c r="Q635" s="5">
        <v>-14428904</v>
      </c>
      <c r="R635" s="5">
        <v>-14428904</v>
      </c>
    </row>
    <row r="636" spans="9:18" x14ac:dyDescent="0.25">
      <c r="I636" s="27" t="s">
        <v>904</v>
      </c>
      <c r="J636" t="s">
        <v>56</v>
      </c>
      <c r="K636" t="s">
        <v>4797</v>
      </c>
      <c r="L636" s="26"/>
      <c r="M636" s="5"/>
      <c r="N636" s="5">
        <v>-992524</v>
      </c>
      <c r="O636" s="5"/>
      <c r="P636" s="5"/>
      <c r="Q636" s="5"/>
      <c r="R636" s="5">
        <v>-992524</v>
      </c>
    </row>
    <row r="637" spans="9:18" x14ac:dyDescent="0.25">
      <c r="I637" s="27" t="s">
        <v>904</v>
      </c>
      <c r="J637" t="s">
        <v>56</v>
      </c>
      <c r="K637" t="s">
        <v>3354</v>
      </c>
      <c r="L637" s="26"/>
      <c r="M637" s="5">
        <v>-3943710</v>
      </c>
      <c r="N637" s="5"/>
      <c r="O637" s="5"/>
      <c r="P637" s="5"/>
      <c r="Q637" s="5"/>
      <c r="R637" s="5">
        <v>-3943710</v>
      </c>
    </row>
    <row r="638" spans="9:18" x14ac:dyDescent="0.25">
      <c r="I638" s="27" t="s">
        <v>904</v>
      </c>
      <c r="J638" t="s">
        <v>56</v>
      </c>
      <c r="K638" t="s">
        <v>6687</v>
      </c>
      <c r="L638" s="26"/>
      <c r="M638" s="5"/>
      <c r="N638" s="5"/>
      <c r="O638" s="5"/>
      <c r="P638" s="5">
        <v>-580586</v>
      </c>
      <c r="Q638" s="5"/>
      <c r="R638" s="5">
        <v>-580586</v>
      </c>
    </row>
    <row r="639" spans="9:18" x14ac:dyDescent="0.25">
      <c r="I639" s="27" t="s">
        <v>904</v>
      </c>
      <c r="J639" t="s">
        <v>56</v>
      </c>
      <c r="K639" t="s">
        <v>6587</v>
      </c>
      <c r="L639" s="26"/>
      <c r="M639" s="5"/>
      <c r="N639" s="5"/>
      <c r="O639" s="5">
        <v>-597626</v>
      </c>
      <c r="P639" s="5"/>
      <c r="Q639" s="5"/>
      <c r="R639" s="5">
        <v>-597626</v>
      </c>
    </row>
    <row r="640" spans="9:18" x14ac:dyDescent="0.25">
      <c r="I640" s="27" t="s">
        <v>904</v>
      </c>
      <c r="J640" t="s">
        <v>56</v>
      </c>
      <c r="K640" t="s">
        <v>6590</v>
      </c>
      <c r="L640" s="26"/>
      <c r="M640" s="5"/>
      <c r="N640" s="5"/>
      <c r="O640" s="5">
        <v>-258973</v>
      </c>
      <c r="P640" s="5"/>
      <c r="Q640" s="5"/>
      <c r="R640" s="5">
        <v>-258973</v>
      </c>
    </row>
    <row r="641" spans="9:18" x14ac:dyDescent="0.25">
      <c r="I641" s="27" t="s">
        <v>904</v>
      </c>
      <c r="J641" t="s">
        <v>56</v>
      </c>
      <c r="K641" t="s">
        <v>6600</v>
      </c>
      <c r="L641" s="26"/>
      <c r="M641" s="5"/>
      <c r="N641" s="5"/>
      <c r="O641" s="5">
        <v>-3344320</v>
      </c>
      <c r="P641" s="5"/>
      <c r="Q641" s="5"/>
      <c r="R641" s="5">
        <v>-3344320</v>
      </c>
    </row>
    <row r="642" spans="9:18" x14ac:dyDescent="0.25">
      <c r="I642" s="27" t="s">
        <v>904</v>
      </c>
      <c r="J642" t="s">
        <v>56</v>
      </c>
      <c r="K642" t="s">
        <v>6615</v>
      </c>
      <c r="L642" s="26"/>
      <c r="M642" s="5"/>
      <c r="N642" s="5"/>
      <c r="O642" s="5">
        <v>-1494065</v>
      </c>
      <c r="P642" s="5"/>
      <c r="Q642" s="5"/>
      <c r="R642" s="5">
        <v>-1494065</v>
      </c>
    </row>
    <row r="643" spans="9:18" x14ac:dyDescent="0.25">
      <c r="I643" s="27" t="s">
        <v>904</v>
      </c>
      <c r="J643" t="s">
        <v>56</v>
      </c>
      <c r="K643" t="s">
        <v>6626</v>
      </c>
      <c r="L643" s="26"/>
      <c r="M643" s="5"/>
      <c r="N643" s="5"/>
      <c r="O643" s="5">
        <v>-1013958</v>
      </c>
      <c r="P643" s="5"/>
      <c r="Q643" s="5"/>
      <c r="R643" s="5">
        <v>-1013958</v>
      </c>
    </row>
    <row r="644" spans="9:18" x14ac:dyDescent="0.25">
      <c r="I644" s="27" t="s">
        <v>904</v>
      </c>
      <c r="J644" t="s">
        <v>56</v>
      </c>
      <c r="K644" t="s">
        <v>10597</v>
      </c>
      <c r="L644" s="26"/>
      <c r="M644" s="5"/>
      <c r="N644" s="5"/>
      <c r="O644" s="5"/>
      <c r="P644" s="5"/>
      <c r="Q644" s="5">
        <v>-2432584</v>
      </c>
      <c r="R644" s="5">
        <v>-2432584</v>
      </c>
    </row>
    <row r="645" spans="9:18" x14ac:dyDescent="0.25">
      <c r="I645" s="27" t="s">
        <v>904</v>
      </c>
      <c r="J645" t="s">
        <v>56</v>
      </c>
      <c r="K645" t="s">
        <v>6639</v>
      </c>
      <c r="L645" s="26"/>
      <c r="M645" s="5"/>
      <c r="N645" s="5"/>
      <c r="O645" s="5">
        <v>-258971</v>
      </c>
      <c r="P645" s="5"/>
      <c r="Q645" s="5"/>
      <c r="R645" s="5">
        <v>-258971</v>
      </c>
    </row>
    <row r="646" spans="9:18" x14ac:dyDescent="0.25">
      <c r="I646" s="27" t="s">
        <v>904</v>
      </c>
      <c r="J646" t="s">
        <v>56</v>
      </c>
      <c r="K646" t="s">
        <v>6640</v>
      </c>
      <c r="L646" s="26"/>
      <c r="M646" s="5"/>
      <c r="N646" s="5"/>
      <c r="O646" s="5">
        <v>-1070545</v>
      </c>
      <c r="P646" s="5"/>
      <c r="Q646" s="5"/>
      <c r="R646" s="5">
        <v>-1070545</v>
      </c>
    </row>
    <row r="647" spans="9:18" x14ac:dyDescent="0.25">
      <c r="I647" s="27" t="s">
        <v>904</v>
      </c>
      <c r="J647" t="s">
        <v>56</v>
      </c>
      <c r="K647" t="s">
        <v>6642</v>
      </c>
      <c r="L647" s="26"/>
      <c r="M647" s="5"/>
      <c r="N647" s="5"/>
      <c r="O647" s="5">
        <v>-2151453</v>
      </c>
      <c r="P647" s="5"/>
      <c r="Q647" s="5"/>
      <c r="R647" s="5">
        <v>-2151453</v>
      </c>
    </row>
    <row r="648" spans="9:18" x14ac:dyDescent="0.25">
      <c r="I648" s="27" t="s">
        <v>904</v>
      </c>
      <c r="J648" t="s">
        <v>56</v>
      </c>
      <c r="K648" t="s">
        <v>6643</v>
      </c>
      <c r="L648" s="26"/>
      <c r="M648" s="5"/>
      <c r="N648" s="5"/>
      <c r="O648" s="5">
        <v>-382208</v>
      </c>
      <c r="P648" s="5"/>
      <c r="Q648" s="5"/>
      <c r="R648" s="5">
        <v>-382208</v>
      </c>
    </row>
    <row r="649" spans="9:18" x14ac:dyDescent="0.25">
      <c r="I649" s="27" t="s">
        <v>904</v>
      </c>
      <c r="J649" t="s">
        <v>56</v>
      </c>
      <c r="K649" t="s">
        <v>6644</v>
      </c>
      <c r="L649" s="26"/>
      <c r="M649" s="5"/>
      <c r="N649" s="5"/>
      <c r="O649" s="5">
        <v>-2665852</v>
      </c>
      <c r="P649" s="5"/>
      <c r="Q649" s="5"/>
      <c r="R649" s="5">
        <v>-2665852</v>
      </c>
    </row>
    <row r="650" spans="9:18" x14ac:dyDescent="0.25">
      <c r="I650" s="27" t="s">
        <v>904</v>
      </c>
      <c r="J650" t="s">
        <v>56</v>
      </c>
      <c r="K650" t="s">
        <v>9407</v>
      </c>
      <c r="L650" s="26"/>
      <c r="M650" s="5"/>
      <c r="N650" s="5"/>
      <c r="O650" s="5"/>
      <c r="P650" s="5"/>
      <c r="Q650" s="5">
        <v>-1789857</v>
      </c>
      <c r="R650" s="5">
        <v>-1789857</v>
      </c>
    </row>
    <row r="651" spans="9:18" x14ac:dyDescent="0.25">
      <c r="I651" s="27" t="s">
        <v>904</v>
      </c>
      <c r="J651" t="s">
        <v>56</v>
      </c>
      <c r="K651" t="s">
        <v>6688</v>
      </c>
      <c r="L651" s="26"/>
      <c r="M651" s="5"/>
      <c r="N651" s="5"/>
      <c r="O651" s="5"/>
      <c r="P651" s="5">
        <v>-1076440</v>
      </c>
      <c r="Q651" s="5"/>
      <c r="R651" s="5">
        <v>-1076440</v>
      </c>
    </row>
    <row r="652" spans="9:18" x14ac:dyDescent="0.25">
      <c r="I652" s="27" t="s">
        <v>904</v>
      </c>
      <c r="J652" t="s">
        <v>56</v>
      </c>
      <c r="K652" t="s">
        <v>6689</v>
      </c>
      <c r="L652" s="26"/>
      <c r="M652" s="5"/>
      <c r="N652" s="5"/>
      <c r="O652" s="5"/>
      <c r="P652" s="5">
        <v>-3829883</v>
      </c>
      <c r="Q652" s="5"/>
      <c r="R652" s="5">
        <v>-3829883</v>
      </c>
    </row>
    <row r="653" spans="9:18" x14ac:dyDescent="0.25">
      <c r="I653" s="27" t="s">
        <v>904</v>
      </c>
      <c r="J653" t="s">
        <v>56</v>
      </c>
      <c r="K653" t="s">
        <v>6690</v>
      </c>
      <c r="L653" s="26"/>
      <c r="M653" s="5"/>
      <c r="N653" s="5"/>
      <c r="O653" s="5"/>
      <c r="P653" s="5">
        <v>-3859804</v>
      </c>
      <c r="Q653" s="5"/>
      <c r="R653" s="5">
        <v>-3859804</v>
      </c>
    </row>
    <row r="654" spans="9:18" x14ac:dyDescent="0.25">
      <c r="I654" s="27" t="s">
        <v>904</v>
      </c>
      <c r="J654" t="s">
        <v>56</v>
      </c>
      <c r="K654" t="s">
        <v>10598</v>
      </c>
      <c r="L654" s="26"/>
      <c r="M654" s="5"/>
      <c r="N654" s="5"/>
      <c r="O654" s="5"/>
      <c r="P654" s="5"/>
      <c r="Q654" s="5">
        <v>-6075257</v>
      </c>
      <c r="R654" s="5">
        <v>-6075257</v>
      </c>
    </row>
    <row r="655" spans="9:18" x14ac:dyDescent="0.25">
      <c r="I655" s="27" t="s">
        <v>904</v>
      </c>
      <c r="J655" t="s">
        <v>56</v>
      </c>
      <c r="K655" t="s">
        <v>10599</v>
      </c>
      <c r="L655" s="26"/>
      <c r="M655" s="5"/>
      <c r="N655" s="5"/>
      <c r="O655" s="5"/>
      <c r="P655" s="5"/>
      <c r="Q655" s="5">
        <v>-1984919</v>
      </c>
      <c r="R655" s="5">
        <v>-1984919</v>
      </c>
    </row>
    <row r="656" spans="9:18" x14ac:dyDescent="0.25">
      <c r="I656" s="27" t="s">
        <v>904</v>
      </c>
      <c r="J656" t="s">
        <v>56</v>
      </c>
      <c r="K656" t="s">
        <v>10600</v>
      </c>
      <c r="L656" s="26"/>
      <c r="M656" s="5"/>
      <c r="N656" s="5"/>
      <c r="O656" s="5"/>
      <c r="P656" s="5"/>
      <c r="Q656" s="5">
        <v>-1093751</v>
      </c>
      <c r="R656" s="5">
        <v>-1093751</v>
      </c>
    </row>
    <row r="657" spans="9:18" x14ac:dyDescent="0.25">
      <c r="I657" s="27" t="s">
        <v>904</v>
      </c>
      <c r="J657" t="s">
        <v>56</v>
      </c>
      <c r="K657" t="s">
        <v>10601</v>
      </c>
      <c r="L657" s="26"/>
      <c r="M657" s="5"/>
      <c r="N657" s="5"/>
      <c r="O657" s="5"/>
      <c r="P657" s="5"/>
      <c r="Q657" s="5">
        <v>-443058</v>
      </c>
      <c r="R657" s="5">
        <v>-443058</v>
      </c>
    </row>
    <row r="658" spans="9:18" x14ac:dyDescent="0.25">
      <c r="I658" s="27" t="s">
        <v>904</v>
      </c>
      <c r="J658" t="s">
        <v>56</v>
      </c>
      <c r="K658" t="s">
        <v>10589</v>
      </c>
      <c r="L658" s="26"/>
      <c r="M658" s="5"/>
      <c r="N658" s="5"/>
      <c r="O658" s="5"/>
      <c r="P658" s="5"/>
      <c r="Q658" s="5">
        <v>-2786747</v>
      </c>
      <c r="R658" s="5">
        <v>-2786747</v>
      </c>
    </row>
    <row r="659" spans="9:18" x14ac:dyDescent="0.25">
      <c r="I659" s="27" t="s">
        <v>904</v>
      </c>
      <c r="J659" t="s">
        <v>56</v>
      </c>
      <c r="K659" t="s">
        <v>10602</v>
      </c>
      <c r="L659" s="26"/>
      <c r="M659" s="5"/>
      <c r="N659" s="5"/>
      <c r="O659" s="5"/>
      <c r="P659" s="5"/>
      <c r="Q659" s="5">
        <v>-3465235</v>
      </c>
      <c r="R659" s="5">
        <v>-3465235</v>
      </c>
    </row>
    <row r="660" spans="9:18" x14ac:dyDescent="0.25">
      <c r="I660" s="27" t="s">
        <v>904</v>
      </c>
      <c r="J660" t="s">
        <v>56</v>
      </c>
      <c r="K660" t="s">
        <v>10603</v>
      </c>
      <c r="L660" s="26"/>
      <c r="M660" s="5"/>
      <c r="N660" s="5"/>
      <c r="O660" s="5"/>
      <c r="P660" s="5"/>
      <c r="Q660" s="5">
        <v>-2924488</v>
      </c>
      <c r="R660" s="5">
        <v>-2924488</v>
      </c>
    </row>
    <row r="661" spans="9:18" x14ac:dyDescent="0.25">
      <c r="I661" s="27" t="s">
        <v>904</v>
      </c>
      <c r="J661" t="s">
        <v>56</v>
      </c>
      <c r="K661" t="s">
        <v>10604</v>
      </c>
      <c r="L661" s="26"/>
      <c r="M661" s="5"/>
      <c r="N661" s="5"/>
      <c r="O661" s="5"/>
      <c r="P661" s="5"/>
      <c r="Q661" s="5">
        <v>-514391</v>
      </c>
      <c r="R661" s="5">
        <v>-514391</v>
      </c>
    </row>
    <row r="662" spans="9:18" x14ac:dyDescent="0.25">
      <c r="I662" s="27" t="s">
        <v>904</v>
      </c>
      <c r="J662" t="s">
        <v>56</v>
      </c>
      <c r="K662" t="s">
        <v>10605</v>
      </c>
      <c r="L662" s="26"/>
      <c r="M662" s="5"/>
      <c r="N662" s="5"/>
      <c r="O662" s="5"/>
      <c r="P662" s="5"/>
      <c r="Q662" s="5">
        <v>-771586</v>
      </c>
      <c r="R662" s="5">
        <v>-771586</v>
      </c>
    </row>
    <row r="663" spans="9:18" x14ac:dyDescent="0.25">
      <c r="I663" s="27" t="s">
        <v>904</v>
      </c>
      <c r="J663" t="s">
        <v>56</v>
      </c>
      <c r="K663" t="s">
        <v>10606</v>
      </c>
      <c r="L663" s="26"/>
      <c r="M663" s="5"/>
      <c r="N663" s="5"/>
      <c r="O663" s="5"/>
      <c r="P663" s="5"/>
      <c r="Q663" s="5">
        <v>-877758</v>
      </c>
      <c r="R663" s="5">
        <v>-877758</v>
      </c>
    </row>
    <row r="664" spans="9:18" x14ac:dyDescent="0.25">
      <c r="I664" s="27" t="s">
        <v>904</v>
      </c>
      <c r="J664" t="s">
        <v>56</v>
      </c>
      <c r="K664" t="s">
        <v>12126</v>
      </c>
      <c r="L664" s="26"/>
      <c r="M664" s="5"/>
      <c r="N664" s="5"/>
      <c r="O664" s="5"/>
      <c r="P664" s="5"/>
      <c r="Q664" s="5">
        <v>-13804395</v>
      </c>
      <c r="R664" s="5">
        <v>-13804395</v>
      </c>
    </row>
    <row r="665" spans="9:18" x14ac:dyDescent="0.25">
      <c r="I665" s="27" t="s">
        <v>109</v>
      </c>
      <c r="J665" t="s">
        <v>57</v>
      </c>
      <c r="K665" t="s">
        <v>6691</v>
      </c>
      <c r="L665" s="26"/>
      <c r="M665" s="5"/>
      <c r="N665" s="5"/>
      <c r="O665" s="5">
        <v>223114</v>
      </c>
      <c r="P665" s="5"/>
      <c r="Q665" s="5"/>
      <c r="R665" s="5">
        <v>223114</v>
      </c>
    </row>
    <row r="666" spans="9:18" x14ac:dyDescent="0.25">
      <c r="I666" s="27" t="s">
        <v>109</v>
      </c>
      <c r="J666" t="s">
        <v>57</v>
      </c>
      <c r="K666" t="s">
        <v>6692</v>
      </c>
      <c r="L666" s="26"/>
      <c r="M666" s="5"/>
      <c r="N666" s="5"/>
      <c r="O666" s="5">
        <v>832294</v>
      </c>
      <c r="P666" s="5"/>
      <c r="Q666" s="5"/>
      <c r="R666" s="5">
        <v>832294</v>
      </c>
    </row>
    <row r="667" spans="9:18" x14ac:dyDescent="0.25">
      <c r="I667" s="27" t="s">
        <v>109</v>
      </c>
      <c r="J667" t="s">
        <v>57</v>
      </c>
      <c r="K667" t="s">
        <v>6693</v>
      </c>
      <c r="L667" s="26"/>
      <c r="M667" s="5"/>
      <c r="N667" s="5"/>
      <c r="O667" s="5">
        <v>376106</v>
      </c>
      <c r="P667" s="5"/>
      <c r="Q667" s="5"/>
      <c r="R667" s="5">
        <v>376106</v>
      </c>
    </row>
    <row r="668" spans="9:18" x14ac:dyDescent="0.25">
      <c r="I668" s="27" t="s">
        <v>109</v>
      </c>
      <c r="J668" t="s">
        <v>57</v>
      </c>
      <c r="K668" t="s">
        <v>6694</v>
      </c>
      <c r="L668" s="26"/>
      <c r="M668" s="5"/>
      <c r="N668" s="5"/>
      <c r="O668" s="5">
        <v>138649</v>
      </c>
      <c r="P668" s="5"/>
      <c r="Q668" s="5"/>
      <c r="R668" s="5">
        <v>138649</v>
      </c>
    </row>
    <row r="669" spans="9:18" x14ac:dyDescent="0.25">
      <c r="I669" s="27" t="s">
        <v>109</v>
      </c>
      <c r="J669" t="s">
        <v>57</v>
      </c>
      <c r="K669" t="s">
        <v>6695</v>
      </c>
      <c r="L669" s="26"/>
      <c r="M669" s="5"/>
      <c r="N669" s="5"/>
      <c r="O669" s="5">
        <v>55778</v>
      </c>
      <c r="P669" s="5"/>
      <c r="Q669" s="5"/>
      <c r="R669" s="5">
        <v>55778</v>
      </c>
    </row>
    <row r="670" spans="9:18" x14ac:dyDescent="0.25">
      <c r="I670" s="27" t="s">
        <v>109</v>
      </c>
      <c r="J670" t="s">
        <v>57</v>
      </c>
      <c r="K670" t="s">
        <v>6696</v>
      </c>
      <c r="L670" s="26"/>
      <c r="M670" s="5"/>
      <c r="N670" s="5"/>
      <c r="O670" s="5">
        <v>80480</v>
      </c>
      <c r="P670" s="5"/>
      <c r="Q670" s="5"/>
      <c r="R670" s="5">
        <v>80480</v>
      </c>
    </row>
    <row r="671" spans="9:18" x14ac:dyDescent="0.25">
      <c r="I671" s="27" t="s">
        <v>0</v>
      </c>
      <c r="J671" s="27"/>
      <c r="K671" s="27"/>
      <c r="L671" s="26">
        <v>247050882</v>
      </c>
      <c r="M671" s="5">
        <v>233153774</v>
      </c>
      <c r="N671" s="5">
        <v>266744910</v>
      </c>
      <c r="O671" s="5">
        <v>257612262</v>
      </c>
      <c r="P671" s="5">
        <v>219070248</v>
      </c>
      <c r="Q671" s="5">
        <v>243547684</v>
      </c>
      <c r="R671" s="5">
        <v>1467179760</v>
      </c>
    </row>
  </sheetData>
  <pageMargins left="0.7" right="0.7" top="0.75" bottom="0.75" header="0.3" footer="0.3"/>
  <pageSetup orientation="portrait" r:id="rId5"/>
  <drawing r:id="rId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64"/>
  <sheetViews>
    <sheetView showGridLines="0" zoomScale="90" zoomScaleNormal="90" workbookViewId="0">
      <selection activeCell="L4" sqref="L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6" width="13.5703125" bestFit="1" customWidth="1"/>
    <col min="27" max="27" width="15" bestFit="1" customWidth="1"/>
    <col min="28" max="31" width="14.7109375" bestFit="1" customWidth="1"/>
    <col min="32" max="33" width="18.5703125" bestFit="1" customWidth="1"/>
    <col min="34" max="34" width="15" bestFit="1" customWidth="1"/>
    <col min="35" max="38" width="13.5703125" bestFit="1" customWidth="1"/>
    <col min="39" max="39" width="15" bestFit="1" customWidth="1"/>
    <col min="40" max="43" width="14.7109375" bestFit="1" customWidth="1"/>
    <col min="44" max="45" width="19" bestFit="1" customWidth="1"/>
    <col min="46" max="46" width="15" bestFit="1" customWidth="1"/>
    <col min="47" max="50" width="13.5703125" bestFit="1" customWidth="1"/>
    <col min="51" max="51" width="15" bestFit="1" customWidth="1"/>
    <col min="52" max="55" width="14.7109375" bestFit="1" customWidth="1"/>
    <col min="56" max="57" width="18.42578125" bestFit="1" customWidth="1"/>
    <col min="58" max="58" width="15" bestFit="1" customWidth="1"/>
    <col min="59" max="62" width="13.5703125" bestFit="1" customWidth="1"/>
    <col min="63" max="63" width="15" bestFit="1" customWidth="1"/>
    <col min="64" max="67" width="14.7109375" bestFit="1" customWidth="1"/>
    <col min="68" max="69" width="19.28515625" bestFit="1" customWidth="1"/>
    <col min="70" max="71" width="20" bestFit="1" customWidth="1"/>
    <col min="72" max="88" width="10.42578125" customWidth="1"/>
    <col min="89" max="89" width="9.28515625" customWidth="1"/>
    <col min="90" max="90" width="12.5703125" bestFit="1" customWidth="1"/>
  </cols>
  <sheetData>
    <row r="1" spans="9:22" x14ac:dyDescent="0.25">
      <c r="I1" s="1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70</v>
      </c>
      <c r="J3" s="5">
        <v>16026670</v>
      </c>
      <c r="K3" s="5">
        <v>57914174</v>
      </c>
      <c r="L3" s="5">
        <v>25901536</v>
      </c>
      <c r="M3" s="5">
        <v>90119211</v>
      </c>
      <c r="N3" s="5">
        <v>81835932</v>
      </c>
      <c r="O3" s="5">
        <v>41091978</v>
      </c>
      <c r="P3" s="5"/>
      <c r="Q3" s="5"/>
      <c r="R3" s="5"/>
      <c r="S3" s="5"/>
      <c r="T3" s="5"/>
      <c r="U3" s="5"/>
      <c r="V3" s="5">
        <v>312889501</v>
      </c>
    </row>
    <row r="4" spans="9:22" x14ac:dyDescent="0.25">
      <c r="I4" s="4" t="s">
        <v>0</v>
      </c>
      <c r="J4" s="5">
        <v>16026670</v>
      </c>
      <c r="K4" s="5">
        <v>57914174</v>
      </c>
      <c r="L4" s="5">
        <v>25901536</v>
      </c>
      <c r="M4" s="5">
        <v>90119211</v>
      </c>
      <c r="N4" s="5">
        <v>81835932</v>
      </c>
      <c r="O4" s="5">
        <v>41091978</v>
      </c>
      <c r="P4" s="5"/>
      <c r="Q4" s="5"/>
      <c r="R4" s="5"/>
      <c r="S4" s="5"/>
      <c r="T4" s="5"/>
      <c r="U4" s="5"/>
      <c r="V4" s="5">
        <v>312889501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70</v>
      </c>
      <c r="J63" s="13">
        <f>IFERROR(VLOOKUP($I63,$I$26:$V$42,MATCH(J$62,$I$26:$V$26,0),0),0)</f>
        <v>16026670</v>
      </c>
      <c r="K63" s="13">
        <f t="shared" ref="K63:U63" si="0">IFERROR(VLOOKUP($I63,$I$26:$V$42,MATCH(K$62,$I$26:$V$26,0),0),0)</f>
        <v>57914174</v>
      </c>
      <c r="L63" s="13">
        <f t="shared" si="0"/>
        <v>25901536</v>
      </c>
      <c r="M63" s="13">
        <f t="shared" si="0"/>
        <v>90119211</v>
      </c>
      <c r="N63" s="13">
        <f t="shared" si="0"/>
        <v>81835932</v>
      </c>
      <c r="O63" s="13">
        <f t="shared" si="0"/>
        <v>41091978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312889501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70</v>
      </c>
      <c r="J84" s="13">
        <f>-IFERROR(VLOOKUP($I84,$I$62:$U$80,MATCH(J$83,$I$62:$U$62,0),0),0)+IFERROR(VLOOKUP($I84,$I$2:$U$23,MATCH(J$83,$I$2:$U$2,0),0),0)</f>
        <v>0</v>
      </c>
      <c r="K84" s="13">
        <f t="shared" ref="K84:U84" si="1">-IFERROR(VLOOKUP($I84,$I$62:$U$80,MATCH(K$83,$I$62:$U$62,0),0),0)+IFERROR(VLOOKUP($I84,$I$2:$U$23,MATCH(K$83,$I$2:$U$2,0),0),0)</f>
        <v>0</v>
      </c>
      <c r="L84" s="13">
        <f t="shared" si="1"/>
        <v>0</v>
      </c>
      <c r="M84" s="13">
        <f t="shared" si="1"/>
        <v>0</v>
      </c>
      <c r="N84" s="13">
        <f t="shared" si="1"/>
        <v>0</v>
      </c>
      <c r="O84" s="13">
        <f t="shared" si="1"/>
        <v>0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0</v>
      </c>
    </row>
    <row r="86" spans="1:33" x14ac:dyDescent="0.25">
      <c r="I86" s="1" t="s">
        <v>105</v>
      </c>
      <c r="J86" t="s" vm="8">
        <v>70</v>
      </c>
      <c r="Z86" s="1" t="s">
        <v>75</v>
      </c>
      <c r="AA86" t="s" vm="22">
        <v>70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t="s">
        <v>838</v>
      </c>
      <c r="K90" t="s">
        <v>10608</v>
      </c>
      <c r="L90" s="26"/>
      <c r="M90" s="5"/>
      <c r="N90" s="5"/>
      <c r="O90" s="5"/>
      <c r="P90" s="5"/>
      <c r="Q90" s="5">
        <v>8964182</v>
      </c>
      <c r="R90" s="5">
        <v>8964182</v>
      </c>
      <c r="Z90" s="4" t="s">
        <v>532</v>
      </c>
      <c r="AA90" s="5">
        <v>-27397353</v>
      </c>
      <c r="AB90" s="5">
        <v>27397353</v>
      </c>
      <c r="AC90" s="5">
        <v>-27397353</v>
      </c>
      <c r="AD90" s="5">
        <v>29152061</v>
      </c>
      <c r="AE90" s="5"/>
      <c r="AF90" s="5"/>
      <c r="AG90" s="5">
        <v>1754708</v>
      </c>
    </row>
    <row r="91" spans="1:33" x14ac:dyDescent="0.25">
      <c r="A91" s="32" t="s">
        <v>263</v>
      </c>
      <c r="I91" s="27" t="s">
        <v>902</v>
      </c>
      <c r="J91" s="27" t="s">
        <v>56</v>
      </c>
      <c r="K91" t="s">
        <v>532</v>
      </c>
      <c r="L91" s="26"/>
      <c r="M91" s="5"/>
      <c r="N91" s="5"/>
      <c r="O91" s="5">
        <v>29152061</v>
      </c>
      <c r="P91" s="5"/>
      <c r="Q91" s="5"/>
      <c r="R91" s="5">
        <v>29152061</v>
      </c>
      <c r="Z91" s="4" t="s">
        <v>983</v>
      </c>
      <c r="AA91" s="5">
        <v>-7329440</v>
      </c>
      <c r="AB91" s="5"/>
      <c r="AC91" s="5">
        <v>7769136</v>
      </c>
      <c r="AD91" s="5"/>
      <c r="AE91" s="5"/>
      <c r="AF91" s="5"/>
      <c r="AG91" s="5">
        <v>439696</v>
      </c>
    </row>
    <row r="92" spans="1:33" x14ac:dyDescent="0.25">
      <c r="I92" s="27" t="s">
        <v>902</v>
      </c>
      <c r="J92" s="27" t="s">
        <v>56</v>
      </c>
      <c r="K92" t="s">
        <v>983</v>
      </c>
      <c r="L92" s="26"/>
      <c r="M92" s="5"/>
      <c r="N92" s="5">
        <v>7769136</v>
      </c>
      <c r="O92" s="5"/>
      <c r="P92" s="5"/>
      <c r="Q92" s="5"/>
      <c r="R92" s="5">
        <v>7769136</v>
      </c>
      <c r="Z92" s="4" t="s">
        <v>1061</v>
      </c>
      <c r="AA92" s="5"/>
      <c r="AB92" s="5"/>
      <c r="AC92" s="5">
        <v>6374675</v>
      </c>
      <c r="AD92" s="5"/>
      <c r="AE92" s="5"/>
      <c r="AF92" s="5"/>
      <c r="AG92" s="5">
        <v>6374675</v>
      </c>
    </row>
    <row r="93" spans="1:33" x14ac:dyDescent="0.25">
      <c r="I93" s="27" t="s">
        <v>902</v>
      </c>
      <c r="J93" s="27" t="s">
        <v>56</v>
      </c>
      <c r="K93" t="s">
        <v>1061</v>
      </c>
      <c r="L93" s="26"/>
      <c r="M93" s="5"/>
      <c r="N93" s="5">
        <v>6374675</v>
      </c>
      <c r="O93" s="5"/>
      <c r="P93" s="5"/>
      <c r="Q93" s="5"/>
      <c r="R93" s="5">
        <v>6374675</v>
      </c>
      <c r="Z93" s="4" t="s">
        <v>1551</v>
      </c>
      <c r="AA93" s="5"/>
      <c r="AB93" s="5"/>
      <c r="AC93" s="5">
        <v>7649610</v>
      </c>
      <c r="AD93" s="5"/>
      <c r="AE93" s="5"/>
      <c r="AF93" s="5"/>
      <c r="AG93" s="5">
        <v>7649610</v>
      </c>
    </row>
    <row r="94" spans="1:33" x14ac:dyDescent="0.25">
      <c r="I94" s="27" t="s">
        <v>902</v>
      </c>
      <c r="J94" s="27" t="s">
        <v>56</v>
      </c>
      <c r="K94" t="s">
        <v>1551</v>
      </c>
      <c r="L94" s="26"/>
      <c r="M94" s="5"/>
      <c r="N94" s="5">
        <v>7649610</v>
      </c>
      <c r="O94" s="5"/>
      <c r="P94" s="5"/>
      <c r="Q94" s="5"/>
      <c r="R94" s="5">
        <v>7649610</v>
      </c>
      <c r="Z94" s="4" t="s">
        <v>2216</v>
      </c>
      <c r="AA94" s="5"/>
      <c r="AB94" s="5"/>
      <c r="AC94" s="5">
        <v>1852640</v>
      </c>
      <c r="AD94" s="5"/>
      <c r="AE94" s="5"/>
      <c r="AF94" s="5"/>
      <c r="AG94" s="5">
        <v>1852640</v>
      </c>
    </row>
    <row r="95" spans="1:33" x14ac:dyDescent="0.25">
      <c r="I95" s="27" t="s">
        <v>902</v>
      </c>
      <c r="J95" s="27" t="s">
        <v>56</v>
      </c>
      <c r="K95" t="s">
        <v>2216</v>
      </c>
      <c r="L95" s="26"/>
      <c r="M95" s="5"/>
      <c r="N95" s="5">
        <v>1852640</v>
      </c>
      <c r="O95" s="5"/>
      <c r="P95" s="5"/>
      <c r="Q95" s="5"/>
      <c r="R95" s="5">
        <v>1852640</v>
      </c>
      <c r="Z95" s="4" t="s">
        <v>1151</v>
      </c>
      <c r="AA95" s="5">
        <v>177636</v>
      </c>
      <c r="AB95" s="5"/>
      <c r="AC95" s="5"/>
      <c r="AD95" s="5"/>
      <c r="AE95" s="5"/>
      <c r="AF95" s="5"/>
      <c r="AG95" s="5">
        <v>177636</v>
      </c>
    </row>
    <row r="96" spans="1:33" x14ac:dyDescent="0.25">
      <c r="I96" s="27" t="s">
        <v>902</v>
      </c>
      <c r="J96" s="27" t="s">
        <v>56</v>
      </c>
      <c r="K96" t="s">
        <v>1151</v>
      </c>
      <c r="L96" s="26">
        <v>7950450</v>
      </c>
      <c r="M96" s="5"/>
      <c r="N96" s="5"/>
      <c r="O96" s="5"/>
      <c r="P96" s="5"/>
      <c r="Q96" s="5"/>
      <c r="R96" s="5">
        <v>7950450</v>
      </c>
      <c r="Z96" s="4" t="s">
        <v>1285</v>
      </c>
      <c r="AA96" s="5"/>
      <c r="AB96" s="5"/>
      <c r="AC96" s="5"/>
      <c r="AD96" s="5">
        <v>5625140</v>
      </c>
      <c r="AE96" s="5"/>
      <c r="AF96" s="5"/>
      <c r="AG96" s="5">
        <v>5625140</v>
      </c>
    </row>
    <row r="97" spans="9:33" x14ac:dyDescent="0.25">
      <c r="I97" s="27" t="s">
        <v>902</v>
      </c>
      <c r="J97" s="27" t="s">
        <v>56</v>
      </c>
      <c r="K97" t="s">
        <v>1285</v>
      </c>
      <c r="L97" s="26"/>
      <c r="M97" s="5"/>
      <c r="N97" s="5"/>
      <c r="O97" s="5">
        <v>5625140</v>
      </c>
      <c r="P97" s="5"/>
      <c r="Q97" s="5"/>
      <c r="R97" s="5">
        <v>5625140</v>
      </c>
      <c r="Z97" s="4" t="s">
        <v>1540</v>
      </c>
      <c r="AA97" s="5">
        <v>-8609462</v>
      </c>
      <c r="AB97" s="5">
        <v>8609462</v>
      </c>
      <c r="AC97" s="5">
        <v>151968</v>
      </c>
      <c r="AD97" s="5"/>
      <c r="AE97" s="5"/>
      <c r="AF97" s="5"/>
      <c r="AG97" s="5">
        <v>151968</v>
      </c>
    </row>
    <row r="98" spans="9:33" x14ac:dyDescent="0.25">
      <c r="I98" s="27" t="s">
        <v>902</v>
      </c>
      <c r="J98" s="27" t="s">
        <v>56</v>
      </c>
      <c r="K98" t="s">
        <v>1540</v>
      </c>
      <c r="L98" s="26"/>
      <c r="M98" s="5"/>
      <c r="N98" s="5">
        <v>8761430</v>
      </c>
      <c r="O98" s="5"/>
      <c r="P98" s="5"/>
      <c r="Q98" s="5"/>
      <c r="R98" s="5">
        <v>8761430</v>
      </c>
      <c r="Z98" s="4" t="s">
        <v>1403</v>
      </c>
      <c r="AA98" s="5"/>
      <c r="AB98" s="5"/>
      <c r="AC98" s="5"/>
      <c r="AD98" s="5"/>
      <c r="AE98" s="5"/>
      <c r="AF98" s="5">
        <v>12534177</v>
      </c>
      <c r="AG98" s="5">
        <v>12534177</v>
      </c>
    </row>
    <row r="99" spans="9:33" x14ac:dyDescent="0.25">
      <c r="I99" s="27" t="s">
        <v>902</v>
      </c>
      <c r="J99" s="27" t="s">
        <v>56</v>
      </c>
      <c r="K99" t="s">
        <v>1403</v>
      </c>
      <c r="L99" s="26"/>
      <c r="M99" s="5"/>
      <c r="N99" s="5"/>
      <c r="O99" s="5"/>
      <c r="P99" s="5"/>
      <c r="Q99" s="5">
        <v>12534177</v>
      </c>
      <c r="R99" s="5">
        <v>12534177</v>
      </c>
      <c r="Z99" s="4" t="s">
        <v>1619</v>
      </c>
      <c r="AA99" s="5">
        <v>7823749</v>
      </c>
      <c r="AB99" s="5">
        <v>2590259</v>
      </c>
      <c r="AC99" s="5">
        <v>-2590259</v>
      </c>
      <c r="AD99" s="5"/>
      <c r="AE99" s="5"/>
      <c r="AF99" s="5"/>
      <c r="AG99" s="5">
        <v>7823749</v>
      </c>
    </row>
    <row r="100" spans="9:33" x14ac:dyDescent="0.25">
      <c r="I100" s="27" t="s">
        <v>902</v>
      </c>
      <c r="J100" s="27" t="s">
        <v>56</v>
      </c>
      <c r="K100" t="s">
        <v>1619</v>
      </c>
      <c r="L100" s="26">
        <v>7823749</v>
      </c>
      <c r="M100" s="5"/>
      <c r="N100" s="5"/>
      <c r="O100" s="5"/>
      <c r="P100" s="5"/>
      <c r="Q100" s="5"/>
      <c r="R100" s="5">
        <v>7823749</v>
      </c>
      <c r="Z100" s="4" t="s">
        <v>10451</v>
      </c>
      <c r="AA100" s="5"/>
      <c r="AB100" s="5"/>
      <c r="AC100" s="5">
        <v>1011183</v>
      </c>
      <c r="AD100" s="5"/>
      <c r="AE100" s="5"/>
      <c r="AF100" s="5"/>
      <c r="AG100" s="5">
        <v>1011183</v>
      </c>
    </row>
    <row r="101" spans="9:33" x14ac:dyDescent="0.25">
      <c r="I101" s="27" t="s">
        <v>902</v>
      </c>
      <c r="J101" s="27" t="s">
        <v>56</v>
      </c>
      <c r="K101" t="s">
        <v>2214</v>
      </c>
      <c r="L101" s="26"/>
      <c r="M101" s="5">
        <v>8563016</v>
      </c>
      <c r="N101" s="5"/>
      <c r="O101" s="5"/>
      <c r="P101" s="5"/>
      <c r="Q101" s="5"/>
      <c r="R101" s="5">
        <v>8563016</v>
      </c>
      <c r="Z101" s="4" t="s">
        <v>1759</v>
      </c>
      <c r="AA101" s="5"/>
      <c r="AB101" s="5">
        <v>2132225</v>
      </c>
      <c r="AC101" s="5">
        <v>-2132225</v>
      </c>
      <c r="AD101" s="5"/>
      <c r="AE101" s="5"/>
      <c r="AF101" s="5"/>
      <c r="AG101" s="5">
        <v>0</v>
      </c>
    </row>
    <row r="102" spans="9:33" x14ac:dyDescent="0.25">
      <c r="I102" s="27" t="s">
        <v>902</v>
      </c>
      <c r="J102" s="27" t="s">
        <v>56</v>
      </c>
      <c r="K102" t="s">
        <v>2291</v>
      </c>
      <c r="L102" s="26"/>
      <c r="M102" s="5"/>
      <c r="N102" s="5">
        <v>5179424</v>
      </c>
      <c r="O102" s="5"/>
      <c r="P102" s="5"/>
      <c r="Q102" s="5">
        <v>1322600</v>
      </c>
      <c r="R102" s="5">
        <v>6502024</v>
      </c>
      <c r="Z102" s="4" t="s">
        <v>2214</v>
      </c>
      <c r="AA102" s="5">
        <v>8563016</v>
      </c>
      <c r="AB102" s="5"/>
      <c r="AC102" s="5"/>
      <c r="AD102" s="5"/>
      <c r="AE102" s="5"/>
      <c r="AF102" s="5"/>
      <c r="AG102" s="5">
        <v>8563016</v>
      </c>
    </row>
    <row r="103" spans="9:33" x14ac:dyDescent="0.25">
      <c r="I103" s="27" t="s">
        <v>902</v>
      </c>
      <c r="J103" s="27" t="s">
        <v>56</v>
      </c>
      <c r="K103" t="s">
        <v>2293</v>
      </c>
      <c r="L103" s="26"/>
      <c r="M103" s="5"/>
      <c r="N103" s="5">
        <v>5196381</v>
      </c>
      <c r="O103" s="5"/>
      <c r="P103" s="5"/>
      <c r="Q103" s="5">
        <v>590083</v>
      </c>
      <c r="R103" s="5">
        <v>5786464</v>
      </c>
      <c r="Z103" s="4" t="s">
        <v>2291</v>
      </c>
      <c r="AA103" s="5"/>
      <c r="AB103" s="5">
        <v>5153667</v>
      </c>
      <c r="AC103" s="5">
        <v>25757</v>
      </c>
      <c r="AD103" s="5"/>
      <c r="AE103" s="5">
        <v>1288417</v>
      </c>
      <c r="AF103" s="5">
        <v>34183</v>
      </c>
      <c r="AG103" s="5">
        <v>6502024</v>
      </c>
    </row>
    <row r="104" spans="9:33" x14ac:dyDescent="0.25">
      <c r="I104" s="27" t="s">
        <v>902</v>
      </c>
      <c r="J104" s="27" t="s">
        <v>56</v>
      </c>
      <c r="K104" t="s">
        <v>2612</v>
      </c>
      <c r="L104" s="26"/>
      <c r="M104" s="5">
        <v>11512205</v>
      </c>
      <c r="N104" s="5"/>
      <c r="O104" s="5"/>
      <c r="P104" s="5"/>
      <c r="Q104" s="5"/>
      <c r="R104" s="5">
        <v>11512205</v>
      </c>
      <c r="Z104" s="4" t="s">
        <v>2293</v>
      </c>
      <c r="AA104" s="5">
        <v>5748320</v>
      </c>
      <c r="AB104" s="5"/>
      <c r="AC104" s="5">
        <v>-551939</v>
      </c>
      <c r="AD104" s="5"/>
      <c r="AE104" s="5">
        <v>574832</v>
      </c>
      <c r="AF104" s="5"/>
      <c r="AG104" s="5">
        <v>5771213</v>
      </c>
    </row>
    <row r="105" spans="9:33" x14ac:dyDescent="0.25">
      <c r="I105" s="27" t="s">
        <v>902</v>
      </c>
      <c r="J105" s="27" t="s">
        <v>56</v>
      </c>
      <c r="K105" t="s">
        <v>2592</v>
      </c>
      <c r="L105" s="26"/>
      <c r="M105" s="5"/>
      <c r="N105" s="5">
        <v>11464603</v>
      </c>
      <c r="O105" s="5">
        <v>23055638</v>
      </c>
      <c r="P105" s="5">
        <v>3880799</v>
      </c>
      <c r="Q105" s="5"/>
      <c r="R105" s="5">
        <v>38401040</v>
      </c>
      <c r="Z105" s="4" t="s">
        <v>2612</v>
      </c>
      <c r="AA105" s="5">
        <v>11512205</v>
      </c>
      <c r="AB105" s="5"/>
      <c r="AC105" s="5"/>
      <c r="AD105" s="5"/>
      <c r="AE105" s="5"/>
      <c r="AF105" s="5">
        <v>11504419</v>
      </c>
      <c r="AG105" s="5">
        <v>23016624</v>
      </c>
    </row>
    <row r="106" spans="9:33" x14ac:dyDescent="0.25">
      <c r="I106" s="27" t="s">
        <v>902</v>
      </c>
      <c r="J106" s="27" t="s">
        <v>56</v>
      </c>
      <c r="K106" t="s">
        <v>3257</v>
      </c>
      <c r="L106" s="26">
        <v>2385135</v>
      </c>
      <c r="M106" s="5"/>
      <c r="N106" s="5"/>
      <c r="O106" s="5"/>
      <c r="P106" s="5"/>
      <c r="Q106" s="5"/>
      <c r="R106" s="5">
        <v>2385135</v>
      </c>
      <c r="Z106" s="4" t="s">
        <v>2592</v>
      </c>
      <c r="AA106" s="5">
        <v>11427287</v>
      </c>
      <c r="AB106" s="5"/>
      <c r="AC106" s="5">
        <v>37316</v>
      </c>
      <c r="AD106" s="5">
        <v>23055638</v>
      </c>
      <c r="AE106" s="5">
        <v>3880799</v>
      </c>
      <c r="AF106" s="5"/>
      <c r="AG106" s="5">
        <v>38401040</v>
      </c>
    </row>
    <row r="107" spans="9:33" x14ac:dyDescent="0.25">
      <c r="I107" s="27" t="s">
        <v>902</v>
      </c>
      <c r="J107" s="27" t="s">
        <v>56</v>
      </c>
      <c r="K107" t="s">
        <v>2621</v>
      </c>
      <c r="L107" s="26"/>
      <c r="M107" s="5"/>
      <c r="N107" s="5">
        <v>8685495</v>
      </c>
      <c r="O107" s="5">
        <v>0</v>
      </c>
      <c r="P107" s="5">
        <v>2958411</v>
      </c>
      <c r="Q107" s="5"/>
      <c r="R107" s="5">
        <v>11643906</v>
      </c>
      <c r="Z107" s="4" t="s">
        <v>3257</v>
      </c>
      <c r="AA107" s="5">
        <v>2385135</v>
      </c>
      <c r="AB107" s="5"/>
      <c r="AC107" s="5"/>
      <c r="AD107" s="5"/>
      <c r="AE107" s="5"/>
      <c r="AF107" s="5"/>
      <c r="AG107" s="5">
        <v>2385135</v>
      </c>
    </row>
    <row r="108" spans="9:33" x14ac:dyDescent="0.25">
      <c r="I108" s="27" t="s">
        <v>902</v>
      </c>
      <c r="J108" s="27" t="s">
        <v>56</v>
      </c>
      <c r="K108" t="s">
        <v>6697</v>
      </c>
      <c r="L108" s="26"/>
      <c r="M108" s="5"/>
      <c r="N108" s="5">
        <v>9960430</v>
      </c>
      <c r="O108" s="5"/>
      <c r="P108" s="5"/>
      <c r="Q108" s="5"/>
      <c r="R108" s="5">
        <v>9960430</v>
      </c>
      <c r="Z108" s="4" t="s">
        <v>2621</v>
      </c>
      <c r="AA108" s="5">
        <v>5763894</v>
      </c>
      <c r="AB108" s="5"/>
      <c r="AC108" s="5">
        <v>2921601</v>
      </c>
      <c r="AD108" s="5"/>
      <c r="AE108" s="5">
        <v>2958411</v>
      </c>
      <c r="AF108" s="5"/>
      <c r="AG108" s="5">
        <v>11643906</v>
      </c>
    </row>
    <row r="109" spans="9:33" x14ac:dyDescent="0.25">
      <c r="I109" s="27" t="s">
        <v>902</v>
      </c>
      <c r="J109" s="27" t="s">
        <v>56</v>
      </c>
      <c r="K109" t="s">
        <v>3377</v>
      </c>
      <c r="L109" s="26"/>
      <c r="M109" s="5"/>
      <c r="N109" s="5">
        <v>5957064</v>
      </c>
      <c r="O109" s="5"/>
      <c r="P109" s="5"/>
      <c r="Q109" s="5"/>
      <c r="R109" s="5">
        <v>5957064</v>
      </c>
      <c r="Z109" s="4" t="s">
        <v>6697</v>
      </c>
      <c r="AA109" s="5"/>
      <c r="AB109" s="5"/>
      <c r="AC109" s="5">
        <v>9960430</v>
      </c>
      <c r="AD109" s="5"/>
      <c r="AE109" s="5">
        <v>9936780</v>
      </c>
      <c r="AF109" s="5">
        <v>-9936780</v>
      </c>
      <c r="AG109" s="5">
        <v>9960430</v>
      </c>
    </row>
    <row r="110" spans="9:33" x14ac:dyDescent="0.25">
      <c r="I110" s="27" t="s">
        <v>902</v>
      </c>
      <c r="J110" s="27" t="s">
        <v>56</v>
      </c>
      <c r="K110" t="s">
        <v>2591</v>
      </c>
      <c r="L110" s="26"/>
      <c r="M110" s="5"/>
      <c r="N110" s="5">
        <v>4895644</v>
      </c>
      <c r="O110" s="5"/>
      <c r="P110" s="5">
        <v>9911456</v>
      </c>
      <c r="Q110" s="5"/>
      <c r="R110" s="5">
        <v>14807100</v>
      </c>
      <c r="Z110" s="4" t="s">
        <v>3377</v>
      </c>
      <c r="AA110" s="5">
        <v>5961683</v>
      </c>
      <c r="AB110" s="5"/>
      <c r="AC110" s="5">
        <v>-4619</v>
      </c>
      <c r="AD110" s="5"/>
      <c r="AE110" s="5"/>
      <c r="AF110" s="5"/>
      <c r="AG110" s="5">
        <v>5957064</v>
      </c>
    </row>
    <row r="111" spans="9:33" x14ac:dyDescent="0.25">
      <c r="I111" s="27" t="s">
        <v>902</v>
      </c>
      <c r="J111" s="27" t="s">
        <v>56</v>
      </c>
      <c r="K111" t="s">
        <v>2623</v>
      </c>
      <c r="L111" s="26"/>
      <c r="M111" s="5"/>
      <c r="N111" s="5">
        <v>14343020</v>
      </c>
      <c r="O111" s="5"/>
      <c r="P111" s="5"/>
      <c r="Q111" s="5"/>
      <c r="R111" s="5">
        <v>14343020</v>
      </c>
      <c r="Z111" s="4" t="s">
        <v>2591</v>
      </c>
      <c r="AA111" s="5"/>
      <c r="AB111" s="5">
        <v>4882270</v>
      </c>
      <c r="AC111" s="5">
        <v>13374</v>
      </c>
      <c r="AD111" s="5"/>
      <c r="AE111" s="5">
        <v>9911456</v>
      </c>
      <c r="AF111" s="5"/>
      <c r="AG111" s="5">
        <v>14807100</v>
      </c>
    </row>
    <row r="112" spans="9:33" x14ac:dyDescent="0.25">
      <c r="I112" s="27" t="s">
        <v>902</v>
      </c>
      <c r="J112" s="27" t="s">
        <v>56</v>
      </c>
      <c r="K112" t="s">
        <v>6698</v>
      </c>
      <c r="L112" s="26"/>
      <c r="M112" s="5"/>
      <c r="N112" s="5"/>
      <c r="O112" s="5">
        <v>13689285</v>
      </c>
      <c r="P112" s="5"/>
      <c r="Q112" s="5"/>
      <c r="R112" s="5">
        <v>13689285</v>
      </c>
      <c r="Z112" s="4" t="s">
        <v>2623</v>
      </c>
      <c r="AA112" s="5"/>
      <c r="AB112" s="5">
        <v>7148938</v>
      </c>
      <c r="AC112" s="5">
        <v>7194082</v>
      </c>
      <c r="AD112" s="5"/>
      <c r="AE112" s="5"/>
      <c r="AF112" s="5"/>
      <c r="AG112" s="5">
        <v>14343020</v>
      </c>
    </row>
    <row r="113" spans="9:33" x14ac:dyDescent="0.25">
      <c r="I113" s="27" t="s">
        <v>902</v>
      </c>
      <c r="J113" s="27" t="s">
        <v>56</v>
      </c>
      <c r="K113" t="s">
        <v>6699</v>
      </c>
      <c r="L113" s="26"/>
      <c r="M113" s="5"/>
      <c r="N113" s="5"/>
      <c r="O113" s="5"/>
      <c r="P113" s="5">
        <v>21781994</v>
      </c>
      <c r="Q113" s="5"/>
      <c r="R113" s="5">
        <v>21781994</v>
      </c>
      <c r="Z113" s="4" t="s">
        <v>6698</v>
      </c>
      <c r="AA113" s="5"/>
      <c r="AB113" s="5"/>
      <c r="AC113" s="5">
        <v>13616159</v>
      </c>
      <c r="AD113" s="5">
        <v>73126</v>
      </c>
      <c r="AE113" s="5"/>
      <c r="AF113" s="5">
        <v>10212119</v>
      </c>
      <c r="AG113" s="5">
        <v>23901404</v>
      </c>
    </row>
    <row r="114" spans="9:33" x14ac:dyDescent="0.25">
      <c r="I114" s="27" t="s">
        <v>902</v>
      </c>
      <c r="J114" s="27" t="s">
        <v>56</v>
      </c>
      <c r="K114" t="s">
        <v>9984</v>
      </c>
      <c r="L114" s="26"/>
      <c r="M114" s="5"/>
      <c r="N114" s="5"/>
      <c r="O114" s="5"/>
      <c r="P114" s="5"/>
      <c r="Q114" s="5">
        <v>10196245</v>
      </c>
      <c r="R114" s="5">
        <v>10196245</v>
      </c>
      <c r="Z114" s="4" t="s">
        <v>6699</v>
      </c>
      <c r="AA114" s="5"/>
      <c r="AB114" s="5"/>
      <c r="AC114" s="5"/>
      <c r="AD114" s="5">
        <v>21781994</v>
      </c>
      <c r="AE114" s="5">
        <v>28646197</v>
      </c>
      <c r="AF114" s="5">
        <v>5420609</v>
      </c>
      <c r="AG114" s="5">
        <v>55848800</v>
      </c>
    </row>
    <row r="115" spans="9:33" x14ac:dyDescent="0.25">
      <c r="I115" s="27" t="s">
        <v>902</v>
      </c>
      <c r="J115" s="27" t="s">
        <v>56</v>
      </c>
      <c r="K115" t="s">
        <v>6700</v>
      </c>
      <c r="L115" s="26"/>
      <c r="M115" s="5"/>
      <c r="N115" s="5"/>
      <c r="O115" s="5"/>
      <c r="P115" s="5">
        <v>10431252</v>
      </c>
      <c r="Q115" s="5"/>
      <c r="R115" s="5">
        <v>10431252</v>
      </c>
      <c r="Z115" s="4" t="s">
        <v>9984</v>
      </c>
      <c r="AA115" s="5"/>
      <c r="AB115" s="5"/>
      <c r="AC115" s="5"/>
      <c r="AD115" s="5"/>
      <c r="AE115" s="5">
        <v>9960430</v>
      </c>
      <c r="AF115" s="5">
        <v>235815</v>
      </c>
      <c r="AG115" s="5">
        <v>10196245</v>
      </c>
    </row>
    <row r="116" spans="9:33" x14ac:dyDescent="0.25">
      <c r="I116" s="27" t="s">
        <v>902</v>
      </c>
      <c r="J116" s="27" t="s">
        <v>56</v>
      </c>
      <c r="K116" t="s">
        <v>9462</v>
      </c>
      <c r="L116" s="26"/>
      <c r="M116" s="5"/>
      <c r="N116" s="5"/>
      <c r="O116" s="5"/>
      <c r="P116" s="5">
        <v>2412007</v>
      </c>
      <c r="Q116" s="5"/>
      <c r="R116" s="5">
        <v>2412007</v>
      </c>
      <c r="Z116" s="4" t="s">
        <v>6700</v>
      </c>
      <c r="AA116" s="5"/>
      <c r="AB116" s="5"/>
      <c r="AC116" s="5"/>
      <c r="AD116" s="5">
        <v>10431252</v>
      </c>
      <c r="AE116" s="5"/>
      <c r="AF116" s="5"/>
      <c r="AG116" s="5">
        <v>10431252</v>
      </c>
    </row>
    <row r="117" spans="9:33" x14ac:dyDescent="0.25">
      <c r="I117" s="27" t="s">
        <v>902</v>
      </c>
      <c r="J117" s="27" t="s">
        <v>56</v>
      </c>
      <c r="K117" t="s">
        <v>10607</v>
      </c>
      <c r="L117" s="26"/>
      <c r="M117" s="5"/>
      <c r="N117" s="5"/>
      <c r="O117" s="5"/>
      <c r="P117" s="5"/>
      <c r="Q117" s="5">
        <v>3376810</v>
      </c>
      <c r="R117" s="5">
        <v>3376810</v>
      </c>
      <c r="Z117" s="4" t="s">
        <v>9462</v>
      </c>
      <c r="AA117" s="5"/>
      <c r="AB117" s="5"/>
      <c r="AC117" s="5"/>
      <c r="AD117" s="5"/>
      <c r="AE117" s="5">
        <v>2412007</v>
      </c>
      <c r="AF117" s="5"/>
      <c r="AG117" s="5">
        <v>2412007</v>
      </c>
    </row>
    <row r="118" spans="9:33" x14ac:dyDescent="0.25">
      <c r="I118" s="27" t="s">
        <v>902</v>
      </c>
      <c r="J118" s="27" t="s">
        <v>56</v>
      </c>
      <c r="K118" t="s">
        <v>12152</v>
      </c>
      <c r="L118" s="26"/>
      <c r="M118" s="5"/>
      <c r="N118" s="5"/>
      <c r="O118" s="5"/>
      <c r="P118" s="5"/>
      <c r="Q118" s="5">
        <v>5506707</v>
      </c>
      <c r="R118" s="5">
        <v>5506707</v>
      </c>
      <c r="Z118" s="4" t="s">
        <v>10607</v>
      </c>
      <c r="AA118" s="5"/>
      <c r="AB118" s="5"/>
      <c r="AC118" s="5"/>
      <c r="AD118" s="5"/>
      <c r="AE118" s="5">
        <v>3376810</v>
      </c>
      <c r="AF118" s="5"/>
      <c r="AG118" s="5">
        <v>3376810</v>
      </c>
    </row>
    <row r="119" spans="9:33" x14ac:dyDescent="0.25">
      <c r="I119" s="27" t="s">
        <v>902</v>
      </c>
      <c r="J119" s="27" t="s">
        <v>56</v>
      </c>
      <c r="K119" t="s">
        <v>12153</v>
      </c>
      <c r="L119" s="26"/>
      <c r="M119" s="5"/>
      <c r="N119" s="5"/>
      <c r="O119" s="5"/>
      <c r="P119" s="5"/>
      <c r="Q119" s="5">
        <v>5506340</v>
      </c>
      <c r="R119" s="5">
        <v>5506340</v>
      </c>
      <c r="Z119" s="4" t="s">
        <v>10608</v>
      </c>
      <c r="AA119" s="5"/>
      <c r="AB119" s="5"/>
      <c r="AC119" s="5"/>
      <c r="AD119" s="5"/>
      <c r="AE119" s="5">
        <v>8889793</v>
      </c>
      <c r="AF119" s="5">
        <v>74389</v>
      </c>
      <c r="AG119" s="5">
        <v>8964182</v>
      </c>
    </row>
    <row r="120" spans="9:33" x14ac:dyDescent="0.25">
      <c r="I120" s="27" t="s">
        <v>903</v>
      </c>
      <c r="J120" t="s">
        <v>56</v>
      </c>
      <c r="K120" t="s">
        <v>532</v>
      </c>
      <c r="L120" s="26"/>
      <c r="M120" s="5">
        <v>27397353</v>
      </c>
      <c r="N120" s="5">
        <v>56452798</v>
      </c>
      <c r="O120" s="5"/>
      <c r="P120" s="5"/>
      <c r="Q120" s="5"/>
      <c r="R120" s="5">
        <v>83850151</v>
      </c>
      <c r="Z120" s="4" t="s">
        <v>12152</v>
      </c>
      <c r="AA120" s="5"/>
      <c r="AB120" s="5"/>
      <c r="AC120" s="5"/>
      <c r="AD120" s="5"/>
      <c r="AE120" s="5"/>
      <c r="AF120" s="5">
        <v>5506707</v>
      </c>
      <c r="AG120" s="5">
        <v>5506707</v>
      </c>
    </row>
    <row r="121" spans="9:33" x14ac:dyDescent="0.25">
      <c r="I121" s="27" t="s">
        <v>903</v>
      </c>
      <c r="J121" t="s">
        <v>56</v>
      </c>
      <c r="K121" t="s">
        <v>983</v>
      </c>
      <c r="L121" s="26"/>
      <c r="M121" s="5"/>
      <c r="N121" s="5">
        <v>7329440</v>
      </c>
      <c r="O121" s="5"/>
      <c r="P121" s="5"/>
      <c r="Q121" s="5"/>
      <c r="R121" s="5">
        <v>7329440</v>
      </c>
      <c r="Z121" s="4" t="s">
        <v>12153</v>
      </c>
      <c r="AA121" s="5"/>
      <c r="AB121" s="5"/>
      <c r="AC121" s="5"/>
      <c r="AD121" s="5"/>
      <c r="AE121" s="5"/>
      <c r="AF121" s="5">
        <v>5506340</v>
      </c>
      <c r="AG121" s="5">
        <v>5506340</v>
      </c>
    </row>
    <row r="122" spans="9:33" x14ac:dyDescent="0.25">
      <c r="I122" s="27" t="s">
        <v>903</v>
      </c>
      <c r="J122" t="s">
        <v>56</v>
      </c>
      <c r="K122" t="s">
        <v>1540</v>
      </c>
      <c r="L122" s="26"/>
      <c r="M122" s="5">
        <v>8609462</v>
      </c>
      <c r="N122" s="5">
        <v>17365898</v>
      </c>
      <c r="O122" s="5"/>
      <c r="P122" s="5"/>
      <c r="Q122" s="5"/>
      <c r="R122" s="5">
        <v>25975360</v>
      </c>
      <c r="Z122" s="4" t="s">
        <v>0</v>
      </c>
      <c r="AA122" s="5">
        <v>16026670</v>
      </c>
      <c r="AB122" s="5">
        <v>57914174</v>
      </c>
      <c r="AC122" s="5">
        <v>25901536</v>
      </c>
      <c r="AD122" s="5">
        <v>90119211</v>
      </c>
      <c r="AE122" s="5">
        <v>81835932</v>
      </c>
      <c r="AF122" s="5">
        <v>41091978</v>
      </c>
      <c r="AG122" s="5">
        <v>312889501</v>
      </c>
    </row>
    <row r="123" spans="9:33" x14ac:dyDescent="0.25">
      <c r="I123" s="27" t="s">
        <v>903</v>
      </c>
      <c r="J123" t="s">
        <v>56</v>
      </c>
      <c r="K123" t="s">
        <v>1619</v>
      </c>
      <c r="L123" s="26"/>
      <c r="M123" s="5">
        <v>2590259</v>
      </c>
      <c r="N123" s="5"/>
      <c r="O123" s="5"/>
      <c r="P123" s="5"/>
      <c r="Q123" s="5"/>
      <c r="R123" s="5">
        <v>2590259</v>
      </c>
    </row>
    <row r="124" spans="9:33" x14ac:dyDescent="0.25">
      <c r="I124" s="27" t="s">
        <v>903</v>
      </c>
      <c r="J124" t="s">
        <v>56</v>
      </c>
      <c r="K124" t="s">
        <v>1759</v>
      </c>
      <c r="L124" s="26"/>
      <c r="M124" s="5">
        <v>2132225</v>
      </c>
      <c r="N124" s="5"/>
      <c r="O124" s="5"/>
      <c r="P124" s="5"/>
      <c r="Q124" s="5"/>
      <c r="R124" s="5">
        <v>2132225</v>
      </c>
    </row>
    <row r="125" spans="9:33" x14ac:dyDescent="0.25">
      <c r="I125" s="27" t="s">
        <v>903</v>
      </c>
      <c r="J125" t="s">
        <v>56</v>
      </c>
      <c r="K125" t="s">
        <v>2214</v>
      </c>
      <c r="L125" s="26">
        <v>8563016</v>
      </c>
      <c r="M125" s="5"/>
      <c r="N125" s="5"/>
      <c r="O125" s="5"/>
      <c r="P125" s="5"/>
      <c r="Q125" s="5"/>
      <c r="R125" s="5">
        <v>8563016</v>
      </c>
    </row>
    <row r="126" spans="9:33" x14ac:dyDescent="0.25">
      <c r="I126" s="27" t="s">
        <v>903</v>
      </c>
      <c r="J126" t="s">
        <v>56</v>
      </c>
      <c r="K126" t="s">
        <v>2291</v>
      </c>
      <c r="L126" s="26"/>
      <c r="M126" s="5">
        <v>5153667</v>
      </c>
      <c r="N126" s="5"/>
      <c r="O126" s="5"/>
      <c r="P126" s="5">
        <v>1288417</v>
      </c>
      <c r="Q126" s="5"/>
      <c r="R126" s="5">
        <v>6442084</v>
      </c>
    </row>
    <row r="127" spans="9:33" x14ac:dyDescent="0.25">
      <c r="I127" s="27" t="s">
        <v>903</v>
      </c>
      <c r="J127" t="s">
        <v>56</v>
      </c>
      <c r="K127" t="s">
        <v>2293</v>
      </c>
      <c r="L127" s="26">
        <v>5748320</v>
      </c>
      <c r="M127" s="5">
        <v>5748320</v>
      </c>
      <c r="N127" s="5"/>
      <c r="O127" s="5"/>
      <c r="P127" s="5">
        <v>574832</v>
      </c>
      <c r="Q127" s="5"/>
      <c r="R127" s="5">
        <v>12071472</v>
      </c>
    </row>
    <row r="128" spans="9:33" x14ac:dyDescent="0.25">
      <c r="I128" s="27" t="s">
        <v>903</v>
      </c>
      <c r="J128" t="s">
        <v>56</v>
      </c>
      <c r="K128" t="s">
        <v>2612</v>
      </c>
      <c r="L128" s="26">
        <v>11512205</v>
      </c>
      <c r="M128" s="5"/>
      <c r="N128" s="5"/>
      <c r="O128" s="5"/>
      <c r="P128" s="5"/>
      <c r="Q128" s="5">
        <v>11504419</v>
      </c>
      <c r="R128" s="5">
        <v>23016624</v>
      </c>
    </row>
    <row r="129" spans="9:18" x14ac:dyDescent="0.25">
      <c r="I129" s="27" t="s">
        <v>903</v>
      </c>
      <c r="J129" t="s">
        <v>56</v>
      </c>
      <c r="K129" t="s">
        <v>2592</v>
      </c>
      <c r="L129" s="26">
        <v>11427287</v>
      </c>
      <c r="M129" s="5">
        <v>11427287</v>
      </c>
      <c r="N129" s="5"/>
      <c r="O129" s="5"/>
      <c r="P129" s="5"/>
      <c r="Q129" s="5"/>
      <c r="R129" s="5">
        <v>22854574</v>
      </c>
    </row>
    <row r="130" spans="9:18" x14ac:dyDescent="0.25">
      <c r="I130" s="27" t="s">
        <v>903</v>
      </c>
      <c r="J130" t="s">
        <v>56</v>
      </c>
      <c r="K130" t="s">
        <v>2621</v>
      </c>
      <c r="L130" s="26">
        <v>5763894</v>
      </c>
      <c r="M130" s="5">
        <v>5763894</v>
      </c>
      <c r="N130" s="5"/>
      <c r="O130" s="5"/>
      <c r="P130" s="5"/>
      <c r="Q130" s="5"/>
      <c r="R130" s="5">
        <v>11527788</v>
      </c>
    </row>
    <row r="131" spans="9:18" x14ac:dyDescent="0.25">
      <c r="I131" s="27" t="s">
        <v>903</v>
      </c>
      <c r="J131" t="s">
        <v>56</v>
      </c>
      <c r="K131" t="s">
        <v>6697</v>
      </c>
      <c r="L131" s="26"/>
      <c r="M131" s="5"/>
      <c r="N131" s="5"/>
      <c r="O131" s="5"/>
      <c r="P131" s="5">
        <v>9936780</v>
      </c>
      <c r="Q131" s="5"/>
      <c r="R131" s="5">
        <v>9936780</v>
      </c>
    </row>
    <row r="132" spans="9:18" x14ac:dyDescent="0.25">
      <c r="I132" s="27" t="s">
        <v>903</v>
      </c>
      <c r="J132" t="s">
        <v>56</v>
      </c>
      <c r="K132" t="s">
        <v>3377</v>
      </c>
      <c r="L132" s="26">
        <v>5961683</v>
      </c>
      <c r="M132" s="5">
        <v>5961683</v>
      </c>
      <c r="N132" s="5"/>
      <c r="O132" s="5"/>
      <c r="P132" s="5"/>
      <c r="Q132" s="5"/>
      <c r="R132" s="5">
        <v>11923366</v>
      </c>
    </row>
    <row r="133" spans="9:18" x14ac:dyDescent="0.25">
      <c r="I133" s="27" t="s">
        <v>903</v>
      </c>
      <c r="J133" t="s">
        <v>56</v>
      </c>
      <c r="K133" t="s">
        <v>2591</v>
      </c>
      <c r="L133" s="26"/>
      <c r="M133" s="5">
        <v>4882270</v>
      </c>
      <c r="N133" s="5"/>
      <c r="O133" s="5"/>
      <c r="P133" s="5"/>
      <c r="Q133" s="5"/>
      <c r="R133" s="5">
        <v>4882270</v>
      </c>
    </row>
    <row r="134" spans="9:18" x14ac:dyDescent="0.25">
      <c r="I134" s="27" t="s">
        <v>903</v>
      </c>
      <c r="J134" t="s">
        <v>56</v>
      </c>
      <c r="K134" t="s">
        <v>2623</v>
      </c>
      <c r="L134" s="26"/>
      <c r="M134" s="5">
        <v>7148938</v>
      </c>
      <c r="N134" s="5"/>
      <c r="O134" s="5"/>
      <c r="P134" s="5"/>
      <c r="Q134" s="5"/>
      <c r="R134" s="5">
        <v>7148938</v>
      </c>
    </row>
    <row r="135" spans="9:18" x14ac:dyDescent="0.25">
      <c r="I135" s="27" t="s">
        <v>903</v>
      </c>
      <c r="J135" t="s">
        <v>56</v>
      </c>
      <c r="K135" t="s">
        <v>6698</v>
      </c>
      <c r="L135" s="26"/>
      <c r="M135" s="5"/>
      <c r="N135" s="5">
        <v>13616159</v>
      </c>
      <c r="O135" s="5"/>
      <c r="P135" s="5"/>
      <c r="Q135" s="5">
        <v>10212119</v>
      </c>
      <c r="R135" s="5">
        <v>23828278</v>
      </c>
    </row>
    <row r="136" spans="9:18" x14ac:dyDescent="0.25">
      <c r="I136" s="27" t="s">
        <v>903</v>
      </c>
      <c r="J136" t="s">
        <v>56</v>
      </c>
      <c r="K136" t="s">
        <v>6699</v>
      </c>
      <c r="L136" s="26"/>
      <c r="M136" s="5"/>
      <c r="N136" s="5"/>
      <c r="O136" s="5">
        <v>21781994</v>
      </c>
      <c r="P136" s="5">
        <v>28646197</v>
      </c>
      <c r="Q136" s="5">
        <v>34066806</v>
      </c>
      <c r="R136" s="5">
        <v>84494997</v>
      </c>
    </row>
    <row r="137" spans="9:18" x14ac:dyDescent="0.25">
      <c r="I137" s="27" t="s">
        <v>903</v>
      </c>
      <c r="J137" t="s">
        <v>56</v>
      </c>
      <c r="K137" t="s">
        <v>9984</v>
      </c>
      <c r="L137" s="26"/>
      <c r="M137" s="5"/>
      <c r="N137" s="5"/>
      <c r="O137" s="5"/>
      <c r="P137" s="5">
        <v>9960430</v>
      </c>
      <c r="Q137" s="5"/>
      <c r="R137" s="5">
        <v>9960430</v>
      </c>
    </row>
    <row r="138" spans="9:18" x14ac:dyDescent="0.25">
      <c r="I138" s="27" t="s">
        <v>903</v>
      </c>
      <c r="J138" t="s">
        <v>56</v>
      </c>
      <c r="K138" t="s">
        <v>6700</v>
      </c>
      <c r="L138" s="26"/>
      <c r="M138" s="5"/>
      <c r="N138" s="5"/>
      <c r="O138" s="5">
        <v>10431252</v>
      </c>
      <c r="P138" s="5"/>
      <c r="Q138" s="5"/>
      <c r="R138" s="5">
        <v>10431252</v>
      </c>
    </row>
    <row r="139" spans="9:18" x14ac:dyDescent="0.25">
      <c r="I139" s="27" t="s">
        <v>903</v>
      </c>
      <c r="J139" t="s">
        <v>56</v>
      </c>
      <c r="K139" t="s">
        <v>10607</v>
      </c>
      <c r="L139" s="26"/>
      <c r="M139" s="5"/>
      <c r="N139" s="5"/>
      <c r="O139" s="5"/>
      <c r="P139" s="5">
        <v>3376810</v>
      </c>
      <c r="Q139" s="5"/>
      <c r="R139" s="5">
        <v>3376810</v>
      </c>
    </row>
    <row r="140" spans="9:18" x14ac:dyDescent="0.25">
      <c r="I140" s="27" t="s">
        <v>903</v>
      </c>
      <c r="J140" t="s">
        <v>56</v>
      </c>
      <c r="K140" t="s">
        <v>10608</v>
      </c>
      <c r="L140" s="26"/>
      <c r="M140" s="5"/>
      <c r="N140" s="5"/>
      <c r="O140" s="5"/>
      <c r="P140" s="5">
        <v>8889793</v>
      </c>
      <c r="Q140" s="5"/>
      <c r="R140" s="5">
        <v>8889793</v>
      </c>
    </row>
    <row r="141" spans="9:18" x14ac:dyDescent="0.25">
      <c r="I141" s="27" t="s">
        <v>904</v>
      </c>
      <c r="J141" t="s">
        <v>838</v>
      </c>
      <c r="K141" t="s">
        <v>6697</v>
      </c>
      <c r="L141" s="26"/>
      <c r="M141" s="5"/>
      <c r="N141" s="5"/>
      <c r="O141" s="5"/>
      <c r="P141" s="5"/>
      <c r="Q141" s="5">
        <v>-9936780</v>
      </c>
      <c r="R141" s="5">
        <v>-9936780</v>
      </c>
    </row>
    <row r="142" spans="9:18" x14ac:dyDescent="0.25">
      <c r="I142" s="27" t="s">
        <v>904</v>
      </c>
      <c r="J142" t="s">
        <v>838</v>
      </c>
      <c r="K142" t="s">
        <v>10608</v>
      </c>
      <c r="L142" s="26"/>
      <c r="M142" s="5"/>
      <c r="N142" s="5"/>
      <c r="O142" s="5"/>
      <c r="P142" s="5"/>
      <c r="Q142" s="5">
        <v>-8889793</v>
      </c>
      <c r="R142" s="5">
        <v>-8889793</v>
      </c>
    </row>
    <row r="143" spans="9:18" x14ac:dyDescent="0.25">
      <c r="I143" s="27" t="s">
        <v>904</v>
      </c>
      <c r="J143" t="s">
        <v>56</v>
      </c>
      <c r="K143" t="s">
        <v>532</v>
      </c>
      <c r="L143" s="26">
        <v>-27397353</v>
      </c>
      <c r="M143" s="5"/>
      <c r="N143" s="5">
        <v>-83850151</v>
      </c>
      <c r="O143" s="5"/>
      <c r="P143" s="5"/>
      <c r="Q143" s="5"/>
      <c r="R143" s="5">
        <v>-111247504</v>
      </c>
    </row>
    <row r="144" spans="9:18" x14ac:dyDescent="0.25">
      <c r="I144" s="27" t="s">
        <v>904</v>
      </c>
      <c r="J144" t="s">
        <v>56</v>
      </c>
      <c r="K144" t="s">
        <v>983</v>
      </c>
      <c r="L144" s="26">
        <v>-7329440</v>
      </c>
      <c r="M144" s="5"/>
      <c r="N144" s="5">
        <v>-7329440</v>
      </c>
      <c r="O144" s="5"/>
      <c r="P144" s="5"/>
      <c r="Q144" s="5"/>
      <c r="R144" s="5">
        <v>-14658880</v>
      </c>
    </row>
    <row r="145" spans="9:18" x14ac:dyDescent="0.25">
      <c r="I145" s="27" t="s">
        <v>904</v>
      </c>
      <c r="J145" t="s">
        <v>56</v>
      </c>
      <c r="K145" t="s">
        <v>1151</v>
      </c>
      <c r="L145" s="26">
        <v>-7772814</v>
      </c>
      <c r="M145" s="5"/>
      <c r="N145" s="5"/>
      <c r="O145" s="5"/>
      <c r="P145" s="5"/>
      <c r="Q145" s="5"/>
      <c r="R145" s="5">
        <v>-7772814</v>
      </c>
    </row>
    <row r="146" spans="9:18" x14ac:dyDescent="0.25">
      <c r="I146" s="27" t="s">
        <v>904</v>
      </c>
      <c r="J146" t="s">
        <v>56</v>
      </c>
      <c r="K146" t="s">
        <v>1540</v>
      </c>
      <c r="L146" s="26">
        <v>-8609462</v>
      </c>
      <c r="M146" s="5"/>
      <c r="N146" s="5">
        <v>-25975360</v>
      </c>
      <c r="O146" s="5"/>
      <c r="P146" s="5"/>
      <c r="Q146" s="5"/>
      <c r="R146" s="5">
        <v>-34584822</v>
      </c>
    </row>
    <row r="147" spans="9:18" x14ac:dyDescent="0.25">
      <c r="I147" s="27" t="s">
        <v>904</v>
      </c>
      <c r="J147" t="s">
        <v>56</v>
      </c>
      <c r="K147" t="s">
        <v>1619</v>
      </c>
      <c r="L147" s="26"/>
      <c r="M147" s="5"/>
      <c r="N147" s="5">
        <v>-2590259</v>
      </c>
      <c r="O147" s="5"/>
      <c r="P147" s="5"/>
      <c r="Q147" s="5"/>
      <c r="R147" s="5">
        <v>-2590259</v>
      </c>
    </row>
    <row r="148" spans="9:18" x14ac:dyDescent="0.25">
      <c r="I148" s="27" t="s">
        <v>904</v>
      </c>
      <c r="J148" t="s">
        <v>56</v>
      </c>
      <c r="K148" t="s">
        <v>1759</v>
      </c>
      <c r="L148" s="26"/>
      <c r="M148" s="5"/>
      <c r="N148" s="5">
        <v>-2132225</v>
      </c>
      <c r="O148" s="5"/>
      <c r="P148" s="5"/>
      <c r="Q148" s="5"/>
      <c r="R148" s="5">
        <v>-2132225</v>
      </c>
    </row>
    <row r="149" spans="9:18" x14ac:dyDescent="0.25">
      <c r="I149" s="27" t="s">
        <v>904</v>
      </c>
      <c r="J149" t="s">
        <v>56</v>
      </c>
      <c r="K149" t="s">
        <v>2214</v>
      </c>
      <c r="L149" s="26"/>
      <c r="M149" s="5">
        <v>-8563016</v>
      </c>
      <c r="N149" s="5"/>
      <c r="O149" s="5"/>
      <c r="P149" s="5"/>
      <c r="Q149" s="5"/>
      <c r="R149" s="5">
        <v>-8563016</v>
      </c>
    </row>
    <row r="150" spans="9:18" x14ac:dyDescent="0.25">
      <c r="I150" s="27" t="s">
        <v>904</v>
      </c>
      <c r="J150" t="s">
        <v>56</v>
      </c>
      <c r="K150" t="s">
        <v>2291</v>
      </c>
      <c r="L150" s="26"/>
      <c r="M150" s="5"/>
      <c r="N150" s="5">
        <v>-5153667</v>
      </c>
      <c r="O150" s="5"/>
      <c r="P150" s="5"/>
      <c r="Q150" s="5">
        <v>-1288417</v>
      </c>
      <c r="R150" s="5">
        <v>-6442084</v>
      </c>
    </row>
    <row r="151" spans="9:18" x14ac:dyDescent="0.25">
      <c r="I151" s="27" t="s">
        <v>904</v>
      </c>
      <c r="J151" t="s">
        <v>56</v>
      </c>
      <c r="K151" t="s">
        <v>2293</v>
      </c>
      <c r="L151" s="26"/>
      <c r="M151" s="5">
        <v>-5748320</v>
      </c>
      <c r="N151" s="5">
        <v>-5748320</v>
      </c>
      <c r="O151" s="5"/>
      <c r="P151" s="5"/>
      <c r="Q151" s="5">
        <v>-590083</v>
      </c>
      <c r="R151" s="5">
        <v>-12086723</v>
      </c>
    </row>
    <row r="152" spans="9:18" x14ac:dyDescent="0.25">
      <c r="I152" s="27" t="s">
        <v>904</v>
      </c>
      <c r="J152" t="s">
        <v>56</v>
      </c>
      <c r="K152" t="s">
        <v>2612</v>
      </c>
      <c r="L152" s="26"/>
      <c r="M152" s="5">
        <v>-11512205</v>
      </c>
      <c r="N152" s="5"/>
      <c r="O152" s="5"/>
      <c r="P152" s="5"/>
      <c r="Q152" s="5"/>
      <c r="R152" s="5">
        <v>-11512205</v>
      </c>
    </row>
    <row r="153" spans="9:18" x14ac:dyDescent="0.25">
      <c r="I153" s="27" t="s">
        <v>904</v>
      </c>
      <c r="J153" t="s">
        <v>56</v>
      </c>
      <c r="K153" t="s">
        <v>2592</v>
      </c>
      <c r="L153" s="26"/>
      <c r="M153" s="5">
        <v>-11427287</v>
      </c>
      <c r="N153" s="5">
        <v>-11427287</v>
      </c>
      <c r="O153" s="5"/>
      <c r="P153" s="5"/>
      <c r="Q153" s="5"/>
      <c r="R153" s="5">
        <v>-22854574</v>
      </c>
    </row>
    <row r="154" spans="9:18" x14ac:dyDescent="0.25">
      <c r="I154" s="27" t="s">
        <v>904</v>
      </c>
      <c r="J154" t="s">
        <v>56</v>
      </c>
      <c r="K154" t="s">
        <v>2621</v>
      </c>
      <c r="L154" s="26"/>
      <c r="M154" s="5">
        <v>-5763894</v>
      </c>
      <c r="N154" s="5">
        <v>-5763894</v>
      </c>
      <c r="O154" s="5"/>
      <c r="P154" s="5"/>
      <c r="Q154" s="5"/>
      <c r="R154" s="5">
        <v>-11527788</v>
      </c>
    </row>
    <row r="155" spans="9:18" x14ac:dyDescent="0.25">
      <c r="I155" s="27" t="s">
        <v>904</v>
      </c>
      <c r="J155" t="s">
        <v>56</v>
      </c>
      <c r="K155" t="s">
        <v>3377</v>
      </c>
      <c r="L155" s="26"/>
      <c r="M155" s="5">
        <v>-5961683</v>
      </c>
      <c r="N155" s="5">
        <v>-5961683</v>
      </c>
      <c r="O155" s="5"/>
      <c r="P155" s="5"/>
      <c r="Q155" s="5"/>
      <c r="R155" s="5">
        <v>-11923366</v>
      </c>
    </row>
    <row r="156" spans="9:18" x14ac:dyDescent="0.25">
      <c r="I156" s="27" t="s">
        <v>904</v>
      </c>
      <c r="J156" t="s">
        <v>56</v>
      </c>
      <c r="K156" t="s">
        <v>2591</v>
      </c>
      <c r="L156" s="26"/>
      <c r="M156" s="5"/>
      <c r="N156" s="5">
        <v>-4882270</v>
      </c>
      <c r="O156" s="5"/>
      <c r="P156" s="5"/>
      <c r="Q156" s="5"/>
      <c r="R156" s="5">
        <v>-4882270</v>
      </c>
    </row>
    <row r="157" spans="9:18" x14ac:dyDescent="0.25">
      <c r="I157" s="27" t="s">
        <v>904</v>
      </c>
      <c r="J157" t="s">
        <v>56</v>
      </c>
      <c r="K157" t="s">
        <v>2623</v>
      </c>
      <c r="L157" s="26"/>
      <c r="M157" s="5"/>
      <c r="N157" s="5">
        <v>-7148938</v>
      </c>
      <c r="O157" s="5"/>
      <c r="P157" s="5"/>
      <c r="Q157" s="5"/>
      <c r="R157" s="5">
        <v>-7148938</v>
      </c>
    </row>
    <row r="158" spans="9:18" x14ac:dyDescent="0.25">
      <c r="I158" s="27" t="s">
        <v>904</v>
      </c>
      <c r="J158" t="s">
        <v>56</v>
      </c>
      <c r="K158" t="s">
        <v>6698</v>
      </c>
      <c r="L158" s="26"/>
      <c r="M158" s="5"/>
      <c r="N158" s="5"/>
      <c r="O158" s="5">
        <v>-13616159</v>
      </c>
      <c r="P158" s="5"/>
      <c r="Q158" s="5"/>
      <c r="R158" s="5">
        <v>-13616159</v>
      </c>
    </row>
    <row r="159" spans="9:18" x14ac:dyDescent="0.25">
      <c r="I159" s="27" t="s">
        <v>904</v>
      </c>
      <c r="J159" t="s">
        <v>56</v>
      </c>
      <c r="K159" t="s">
        <v>6699</v>
      </c>
      <c r="L159" s="26"/>
      <c r="M159" s="5"/>
      <c r="N159" s="5"/>
      <c r="O159" s="5"/>
      <c r="P159" s="5">
        <v>-21781994</v>
      </c>
      <c r="Q159" s="5">
        <v>-28646197</v>
      </c>
      <c r="R159" s="5">
        <v>-50428191</v>
      </c>
    </row>
    <row r="160" spans="9:18" x14ac:dyDescent="0.25">
      <c r="I160" s="27" t="s">
        <v>904</v>
      </c>
      <c r="J160" t="s">
        <v>56</v>
      </c>
      <c r="K160" t="s">
        <v>9984</v>
      </c>
      <c r="L160" s="26"/>
      <c r="M160" s="5"/>
      <c r="N160" s="5"/>
      <c r="O160" s="5"/>
      <c r="P160" s="5"/>
      <c r="Q160" s="5">
        <v>-9960430</v>
      </c>
      <c r="R160" s="5">
        <v>-9960430</v>
      </c>
    </row>
    <row r="161" spans="9:18" x14ac:dyDescent="0.25">
      <c r="I161" s="27" t="s">
        <v>904</v>
      </c>
      <c r="J161" t="s">
        <v>56</v>
      </c>
      <c r="K161" t="s">
        <v>6700</v>
      </c>
      <c r="L161" s="26"/>
      <c r="M161" s="5"/>
      <c r="N161" s="5"/>
      <c r="O161" s="5"/>
      <c r="P161" s="5">
        <v>-10431252</v>
      </c>
      <c r="Q161" s="5"/>
      <c r="R161" s="5">
        <v>-10431252</v>
      </c>
    </row>
    <row r="162" spans="9:18" x14ac:dyDescent="0.25">
      <c r="I162" s="27" t="s">
        <v>904</v>
      </c>
      <c r="J162" t="s">
        <v>56</v>
      </c>
      <c r="K162" t="s">
        <v>10607</v>
      </c>
      <c r="L162" s="26"/>
      <c r="M162" s="5"/>
      <c r="N162" s="5"/>
      <c r="O162" s="5"/>
      <c r="P162" s="5"/>
      <c r="Q162" s="5">
        <v>-3376810</v>
      </c>
      <c r="R162" s="5">
        <v>-3376810</v>
      </c>
    </row>
    <row r="163" spans="9:18" x14ac:dyDescent="0.25">
      <c r="I163" s="27" t="s">
        <v>109</v>
      </c>
      <c r="J163" t="s">
        <v>57</v>
      </c>
      <c r="K163" t="s">
        <v>6701</v>
      </c>
      <c r="L163" s="26"/>
      <c r="M163" s="5"/>
      <c r="N163" s="5">
        <v>1011183</v>
      </c>
      <c r="O163" s="5"/>
      <c r="P163" s="5"/>
      <c r="Q163" s="5"/>
      <c r="R163" s="5">
        <v>1011183</v>
      </c>
    </row>
    <row r="164" spans="9:18" x14ac:dyDescent="0.25">
      <c r="I164" s="27" t="s">
        <v>0</v>
      </c>
      <c r="J164" s="27"/>
      <c r="K164" s="27"/>
      <c r="L164" s="26">
        <v>16026670</v>
      </c>
      <c r="M164" s="5">
        <v>57914174</v>
      </c>
      <c r="N164" s="5">
        <v>25901536</v>
      </c>
      <c r="O164" s="5">
        <v>90119211</v>
      </c>
      <c r="P164" s="5">
        <v>81835932</v>
      </c>
      <c r="Q164" s="5">
        <v>41091978</v>
      </c>
      <c r="R164" s="5">
        <v>312889501</v>
      </c>
    </row>
  </sheetData>
  <pageMargins left="0.7" right="0.7" top="0.75" bottom="0.75" header="0.3" footer="0.3"/>
  <pageSetup orientation="portrait" r:id="rId5"/>
  <drawing r:id="rId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18"/>
  <sheetViews>
    <sheetView showGridLines="0" topLeftCell="H1" zoomScale="90" zoomScaleNormal="90" workbookViewId="0">
      <selection activeCell="R84" sqref="R8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5" width="13.5703125" bestFit="1" customWidth="1"/>
    <col min="26" max="26" width="16.7109375" customWidth="1"/>
    <col min="27" max="27" width="15" bestFit="1" customWidth="1"/>
    <col min="28" max="31" width="14.7109375" bestFit="1" customWidth="1"/>
    <col min="32" max="33" width="18.5703125" bestFit="1" customWidth="1"/>
    <col min="34" max="34" width="15" bestFit="1" customWidth="1"/>
    <col min="35" max="38" width="13.5703125" bestFit="1" customWidth="1"/>
    <col min="39" max="39" width="15" bestFit="1" customWidth="1"/>
    <col min="40" max="43" width="14.7109375" bestFit="1" customWidth="1"/>
    <col min="44" max="45" width="19" bestFit="1" customWidth="1"/>
    <col min="46" max="46" width="15" bestFit="1" customWidth="1"/>
    <col min="47" max="50" width="13.5703125" bestFit="1" customWidth="1"/>
    <col min="51" max="51" width="15" bestFit="1" customWidth="1"/>
    <col min="52" max="55" width="14.7109375" bestFit="1" customWidth="1"/>
    <col min="56" max="57" width="18.42578125" bestFit="1" customWidth="1"/>
    <col min="58" max="58" width="15" bestFit="1" customWidth="1"/>
    <col min="59" max="62" width="13.5703125" bestFit="1" customWidth="1"/>
    <col min="63" max="63" width="15" bestFit="1" customWidth="1"/>
    <col min="64" max="67" width="14.7109375" bestFit="1" customWidth="1"/>
    <col min="68" max="69" width="19.28515625" bestFit="1" customWidth="1"/>
    <col min="70" max="71" width="20" bestFit="1" customWidth="1"/>
    <col min="72" max="88" width="10.42578125" customWidth="1"/>
    <col min="89" max="89" width="9.28515625" customWidth="1"/>
    <col min="90" max="90" width="12.5703125" bestFit="1" customWidth="1"/>
  </cols>
  <sheetData>
    <row r="1" spans="9:22" x14ac:dyDescent="0.25">
      <c r="I1" s="1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71</v>
      </c>
      <c r="J3" s="5">
        <v>55747322</v>
      </c>
      <c r="K3" s="5">
        <v>55969812</v>
      </c>
      <c r="L3" s="5">
        <v>55377307</v>
      </c>
      <c r="M3" s="5">
        <v>48320406</v>
      </c>
      <c r="N3" s="5">
        <v>-48922953</v>
      </c>
      <c r="O3" s="5">
        <v>44774892</v>
      </c>
      <c r="P3" s="5"/>
      <c r="Q3" s="5"/>
      <c r="R3" s="5"/>
      <c r="S3" s="5"/>
      <c r="T3" s="5"/>
      <c r="U3" s="5"/>
      <c r="V3" s="5">
        <v>211266786</v>
      </c>
    </row>
    <row r="4" spans="9:22" x14ac:dyDescent="0.25">
      <c r="I4" s="4" t="s">
        <v>0</v>
      </c>
      <c r="J4" s="5">
        <v>55747322</v>
      </c>
      <c r="K4" s="5">
        <v>55969812</v>
      </c>
      <c r="L4" s="5">
        <v>55377307</v>
      </c>
      <c r="M4" s="5">
        <v>48320406</v>
      </c>
      <c r="N4" s="5">
        <v>-48922953</v>
      </c>
      <c r="O4" s="5">
        <v>44774892</v>
      </c>
      <c r="P4" s="5"/>
      <c r="Q4" s="5"/>
      <c r="R4" s="5"/>
      <c r="S4" s="5"/>
      <c r="T4" s="5"/>
      <c r="U4" s="5"/>
      <c r="V4" s="5">
        <v>211266786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71</v>
      </c>
      <c r="J63" s="13">
        <f>IFERROR(VLOOKUP($I63,$I$26:$V$42,MATCH(J$62,$I$26:$V$26,0),0),0)</f>
        <v>50982594</v>
      </c>
      <c r="K63" s="13">
        <f t="shared" ref="K63:U63" si="0">IFERROR(VLOOKUP($I63,$I$26:$V$42,MATCH(K$62,$I$26:$V$26,0),0),0)</f>
        <v>54985753</v>
      </c>
      <c r="L63" s="13">
        <f t="shared" si="0"/>
        <v>42216285</v>
      </c>
      <c r="M63" s="13">
        <f t="shared" si="0"/>
        <v>80987512</v>
      </c>
      <c r="N63" s="13">
        <f t="shared" si="0"/>
        <v>47400975</v>
      </c>
      <c r="O63" s="13">
        <f t="shared" si="0"/>
        <v>47567549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324140668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71</v>
      </c>
      <c r="J84" s="13">
        <f>-IFERROR(VLOOKUP($I84,$I$62:$U$80,MATCH(J$83,$I$62:$U$62,0),0),0)+IFERROR(VLOOKUP($I84,$I$2:$U$23,MATCH(J$83,$I$2:$U$2,0),0),0)</f>
        <v>4764728</v>
      </c>
      <c r="K84" s="13">
        <f t="shared" ref="K84:U84" si="1">-IFERROR(VLOOKUP($I84,$I$62:$U$80,MATCH(K$83,$I$62:$U$62,0),0),0)+IFERROR(VLOOKUP($I84,$I$2:$U$23,MATCH(K$83,$I$2:$U$2,0),0),0)</f>
        <v>984059</v>
      </c>
      <c r="L84" s="13">
        <f t="shared" si="1"/>
        <v>13161022</v>
      </c>
      <c r="M84" s="13">
        <f t="shared" si="1"/>
        <v>-32667106</v>
      </c>
      <c r="N84" s="13">
        <f t="shared" si="1"/>
        <v>-96323928</v>
      </c>
      <c r="O84" s="13">
        <f t="shared" si="1"/>
        <v>-2792657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-112873882</v>
      </c>
    </row>
    <row r="86" spans="1:33" x14ac:dyDescent="0.25">
      <c r="I86" s="1" t="s">
        <v>105</v>
      </c>
      <c r="J86" t="s" vm="9">
        <v>71</v>
      </c>
      <c r="Z86" s="1" t="s">
        <v>75</v>
      </c>
      <c r="AA86" t="s" vm="24">
        <v>71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t="s">
        <v>838</v>
      </c>
      <c r="K90" t="s">
        <v>6702</v>
      </c>
      <c r="L90" s="26"/>
      <c r="M90" s="5"/>
      <c r="N90" s="5"/>
      <c r="O90" s="5"/>
      <c r="P90" s="5">
        <v>3811419</v>
      </c>
      <c r="Q90" s="5"/>
      <c r="R90" s="5">
        <v>3811419</v>
      </c>
      <c r="Z90" s="4" t="s">
        <v>4798</v>
      </c>
      <c r="AA90" s="5"/>
      <c r="AB90" s="5">
        <v>2864925</v>
      </c>
      <c r="AC90" s="5"/>
      <c r="AD90" s="5"/>
      <c r="AE90" s="5"/>
      <c r="AF90" s="5"/>
      <c r="AG90" s="5">
        <v>2864925</v>
      </c>
    </row>
    <row r="91" spans="1:33" x14ac:dyDescent="0.25">
      <c r="A91" s="32" t="s">
        <v>263</v>
      </c>
      <c r="I91" s="27" t="s">
        <v>902</v>
      </c>
      <c r="J91" t="s">
        <v>838</v>
      </c>
      <c r="K91" t="s">
        <v>6703</v>
      </c>
      <c r="L91" s="26"/>
      <c r="M91" s="5"/>
      <c r="N91" s="5"/>
      <c r="O91" s="5"/>
      <c r="P91" s="5">
        <v>3811419</v>
      </c>
      <c r="Q91" s="5"/>
      <c r="R91" s="5">
        <v>3811419</v>
      </c>
      <c r="Z91" s="4" t="s">
        <v>4799</v>
      </c>
      <c r="AA91" s="5"/>
      <c r="AB91" s="5">
        <v>338220</v>
      </c>
      <c r="AC91" s="5"/>
      <c r="AD91" s="5"/>
      <c r="AE91" s="5"/>
      <c r="AF91" s="5"/>
      <c r="AG91" s="5">
        <v>338220</v>
      </c>
    </row>
    <row r="92" spans="1:33" x14ac:dyDescent="0.25">
      <c r="I92" s="27" t="s">
        <v>902</v>
      </c>
      <c r="J92" t="s">
        <v>838</v>
      </c>
      <c r="K92" t="s">
        <v>613</v>
      </c>
      <c r="L92" s="26"/>
      <c r="M92" s="5"/>
      <c r="N92" s="5"/>
      <c r="O92" s="5"/>
      <c r="P92" s="5">
        <v>4814424</v>
      </c>
      <c r="Q92" s="5"/>
      <c r="R92" s="5">
        <v>4814424</v>
      </c>
      <c r="Z92" s="4" t="s">
        <v>2975</v>
      </c>
      <c r="AA92" s="5"/>
      <c r="AB92" s="5"/>
      <c r="AC92" s="5"/>
      <c r="AD92" s="5">
        <v>23957050</v>
      </c>
      <c r="AE92" s="5"/>
      <c r="AF92" s="5"/>
      <c r="AG92" s="5">
        <v>23957050</v>
      </c>
    </row>
    <row r="93" spans="1:33" x14ac:dyDescent="0.25">
      <c r="I93" s="27" t="s">
        <v>902</v>
      </c>
      <c r="J93" t="s">
        <v>838</v>
      </c>
      <c r="K93" t="s">
        <v>724</v>
      </c>
      <c r="L93" s="26"/>
      <c r="M93" s="5"/>
      <c r="N93" s="5"/>
      <c r="O93" s="5"/>
      <c r="P93" s="5">
        <v>10832454</v>
      </c>
      <c r="Q93" s="5">
        <v>10964886</v>
      </c>
      <c r="R93" s="5">
        <v>21797340</v>
      </c>
      <c r="Z93" s="4" t="s">
        <v>339</v>
      </c>
      <c r="AA93" s="5"/>
      <c r="AB93" s="5">
        <v>4014016</v>
      </c>
      <c r="AC93" s="5"/>
      <c r="AD93" s="5"/>
      <c r="AE93" s="5"/>
      <c r="AF93" s="5"/>
      <c r="AG93" s="5">
        <v>4014016</v>
      </c>
    </row>
    <row r="94" spans="1:33" x14ac:dyDescent="0.25">
      <c r="I94" s="27" t="s">
        <v>902</v>
      </c>
      <c r="J94" t="s">
        <v>838</v>
      </c>
      <c r="K94" t="s">
        <v>1212</v>
      </c>
      <c r="L94" s="26"/>
      <c r="M94" s="5"/>
      <c r="N94" s="5"/>
      <c r="O94" s="5"/>
      <c r="P94" s="5">
        <v>5015025</v>
      </c>
      <c r="Q94" s="5"/>
      <c r="R94" s="5">
        <v>5015025</v>
      </c>
      <c r="Z94" s="4" t="s">
        <v>371</v>
      </c>
      <c r="AA94" s="5"/>
      <c r="AB94" s="5"/>
      <c r="AC94" s="5"/>
      <c r="AD94" s="5">
        <v>4014016</v>
      </c>
      <c r="AE94" s="5"/>
      <c r="AF94" s="5"/>
      <c r="AG94" s="5">
        <v>4014016</v>
      </c>
    </row>
    <row r="95" spans="1:33" x14ac:dyDescent="0.25">
      <c r="I95" s="27" t="s">
        <v>902</v>
      </c>
      <c r="J95" t="s">
        <v>838</v>
      </c>
      <c r="K95" t="s">
        <v>6705</v>
      </c>
      <c r="L95" s="26"/>
      <c r="M95" s="5"/>
      <c r="N95" s="5"/>
      <c r="O95" s="5"/>
      <c r="P95" s="5"/>
      <c r="Q95" s="5">
        <v>3811419</v>
      </c>
      <c r="R95" s="5">
        <v>3811419</v>
      </c>
      <c r="Z95" s="4" t="s">
        <v>9879</v>
      </c>
      <c r="AA95" s="5"/>
      <c r="AB95" s="5"/>
      <c r="AC95" s="5"/>
      <c r="AD95" s="5">
        <v>3811419</v>
      </c>
      <c r="AE95" s="5"/>
      <c r="AF95" s="5"/>
      <c r="AG95" s="5">
        <v>3811419</v>
      </c>
    </row>
    <row r="96" spans="1:33" x14ac:dyDescent="0.25">
      <c r="I96" s="27" t="s">
        <v>902</v>
      </c>
      <c r="J96" s="27" t="s">
        <v>56</v>
      </c>
      <c r="K96" t="s">
        <v>1217</v>
      </c>
      <c r="L96" s="26"/>
      <c r="M96" s="5"/>
      <c r="N96" s="5"/>
      <c r="O96" s="5"/>
      <c r="P96" s="5">
        <v>-57948182</v>
      </c>
      <c r="Q96" s="5"/>
      <c r="R96" s="5">
        <v>-57948182</v>
      </c>
      <c r="Z96" s="4" t="s">
        <v>2955</v>
      </c>
      <c r="AA96" s="5">
        <v>3772077</v>
      </c>
      <c r="AB96" s="5"/>
      <c r="AC96" s="5"/>
      <c r="AD96" s="5"/>
      <c r="AE96" s="5"/>
      <c r="AF96" s="5"/>
      <c r="AG96" s="5">
        <v>3772077</v>
      </c>
    </row>
    <row r="97" spans="9:33" x14ac:dyDescent="0.25">
      <c r="I97" s="27" t="s">
        <v>902</v>
      </c>
      <c r="J97" s="27" t="s">
        <v>56</v>
      </c>
      <c r="K97" t="s">
        <v>4798</v>
      </c>
      <c r="L97" s="26"/>
      <c r="M97" s="5"/>
      <c r="N97" s="5">
        <v>2864925</v>
      </c>
      <c r="O97" s="5"/>
      <c r="P97" s="5"/>
      <c r="Q97" s="5"/>
      <c r="R97" s="5">
        <v>2864925</v>
      </c>
      <c r="Z97" s="4" t="s">
        <v>4800</v>
      </c>
      <c r="AA97" s="5"/>
      <c r="AB97" s="5">
        <v>3780110</v>
      </c>
      <c r="AC97" s="5"/>
      <c r="AD97" s="5"/>
      <c r="AE97" s="5"/>
      <c r="AF97" s="5"/>
      <c r="AG97" s="5">
        <v>3780110</v>
      </c>
    </row>
    <row r="98" spans="9:33" x14ac:dyDescent="0.25">
      <c r="I98" s="27" t="s">
        <v>902</v>
      </c>
      <c r="J98" s="27" t="s">
        <v>56</v>
      </c>
      <c r="K98" t="s">
        <v>10609</v>
      </c>
      <c r="L98" s="26"/>
      <c r="M98" s="5"/>
      <c r="N98" s="5"/>
      <c r="O98" s="5"/>
      <c r="P98" s="5">
        <v>-22745775</v>
      </c>
      <c r="Q98" s="5"/>
      <c r="R98" s="5">
        <v>-22745775</v>
      </c>
      <c r="Z98" s="4" t="s">
        <v>12154</v>
      </c>
      <c r="AA98" s="5"/>
      <c r="AB98" s="5"/>
      <c r="AC98" s="5"/>
      <c r="AD98" s="5"/>
      <c r="AE98" s="5"/>
      <c r="AF98" s="5">
        <v>3877929</v>
      </c>
      <c r="AG98" s="5">
        <v>3877929</v>
      </c>
    </row>
    <row r="99" spans="9:33" x14ac:dyDescent="0.25">
      <c r="I99" s="27" t="s">
        <v>902</v>
      </c>
      <c r="J99" s="27" t="s">
        <v>56</v>
      </c>
      <c r="K99" t="s">
        <v>4799</v>
      </c>
      <c r="L99" s="26"/>
      <c r="M99" s="5"/>
      <c r="N99" s="5">
        <v>338220</v>
      </c>
      <c r="O99" s="5"/>
      <c r="P99" s="5"/>
      <c r="Q99" s="5"/>
      <c r="R99" s="5">
        <v>338220</v>
      </c>
      <c r="Z99" s="4" t="s">
        <v>6702</v>
      </c>
      <c r="AA99" s="5"/>
      <c r="AB99" s="5"/>
      <c r="AC99" s="5">
        <v>3784963</v>
      </c>
      <c r="AD99" s="5"/>
      <c r="AE99" s="5"/>
      <c r="AF99" s="5"/>
      <c r="AG99" s="5">
        <v>3784963</v>
      </c>
    </row>
    <row r="100" spans="9:33" x14ac:dyDescent="0.25">
      <c r="I100" s="27" t="s">
        <v>902</v>
      </c>
      <c r="J100" s="27" t="s">
        <v>56</v>
      </c>
      <c r="K100" t="s">
        <v>2349</v>
      </c>
      <c r="L100" s="26">
        <v>3774156</v>
      </c>
      <c r="M100" s="5">
        <v>3772077</v>
      </c>
      <c r="N100" s="5"/>
      <c r="O100" s="5"/>
      <c r="P100" s="5"/>
      <c r="Q100" s="5"/>
      <c r="R100" s="5">
        <v>7546233</v>
      </c>
      <c r="Z100" s="4" t="s">
        <v>10610</v>
      </c>
      <c r="AA100" s="5"/>
      <c r="AB100" s="5"/>
      <c r="AC100" s="5"/>
      <c r="AD100" s="5"/>
      <c r="AE100" s="5">
        <v>3858016</v>
      </c>
      <c r="AF100" s="5"/>
      <c r="AG100" s="5">
        <v>3858016</v>
      </c>
    </row>
    <row r="101" spans="9:33" x14ac:dyDescent="0.25">
      <c r="I101" s="27" t="s">
        <v>902</v>
      </c>
      <c r="J101" s="27" t="s">
        <v>56</v>
      </c>
      <c r="K101" t="s">
        <v>4800</v>
      </c>
      <c r="L101" s="26"/>
      <c r="M101" s="5"/>
      <c r="N101" s="5">
        <v>3780110</v>
      </c>
      <c r="O101" s="5"/>
      <c r="P101" s="5"/>
      <c r="Q101" s="5"/>
      <c r="R101" s="5">
        <v>3780110</v>
      </c>
      <c r="Z101" s="4" t="s">
        <v>9880</v>
      </c>
      <c r="AA101" s="5"/>
      <c r="AB101" s="5"/>
      <c r="AC101" s="5"/>
      <c r="AD101" s="5">
        <v>3811419</v>
      </c>
      <c r="AE101" s="5"/>
      <c r="AF101" s="5"/>
      <c r="AG101" s="5">
        <v>3811419</v>
      </c>
    </row>
    <row r="102" spans="9:33" x14ac:dyDescent="0.25">
      <c r="I102" s="27" t="s">
        <v>902</v>
      </c>
      <c r="J102" s="27" t="s">
        <v>56</v>
      </c>
      <c r="K102" t="s">
        <v>6702</v>
      </c>
      <c r="L102" s="26"/>
      <c r="M102" s="5"/>
      <c r="N102" s="5"/>
      <c r="O102" s="5">
        <v>3784963</v>
      </c>
      <c r="P102" s="5"/>
      <c r="Q102" s="5"/>
      <c r="R102" s="5">
        <v>3784963</v>
      </c>
      <c r="Z102" s="4" t="s">
        <v>3007</v>
      </c>
      <c r="AA102" s="5">
        <v>3772077</v>
      </c>
      <c r="AB102" s="5"/>
      <c r="AC102" s="5"/>
      <c r="AD102" s="5"/>
      <c r="AE102" s="5"/>
      <c r="AF102" s="5"/>
      <c r="AG102" s="5">
        <v>3772077</v>
      </c>
    </row>
    <row r="103" spans="9:33" x14ac:dyDescent="0.25">
      <c r="I103" s="27" t="s">
        <v>902</v>
      </c>
      <c r="J103" s="27" t="s">
        <v>56</v>
      </c>
      <c r="K103" t="s">
        <v>10610</v>
      </c>
      <c r="L103" s="26"/>
      <c r="M103" s="5"/>
      <c r="N103" s="5"/>
      <c r="O103" s="5"/>
      <c r="P103" s="5"/>
      <c r="Q103" s="5">
        <v>3858016</v>
      </c>
      <c r="R103" s="5">
        <v>3858016</v>
      </c>
      <c r="Z103" s="4" t="s">
        <v>4801</v>
      </c>
      <c r="AA103" s="5"/>
      <c r="AB103" s="5">
        <v>3780110</v>
      </c>
      <c r="AC103" s="5"/>
      <c r="AD103" s="5"/>
      <c r="AE103" s="5"/>
      <c r="AF103" s="5"/>
      <c r="AG103" s="5">
        <v>3780110</v>
      </c>
    </row>
    <row r="104" spans="9:33" x14ac:dyDescent="0.25">
      <c r="I104" s="27" t="s">
        <v>902</v>
      </c>
      <c r="J104" s="27" t="s">
        <v>56</v>
      </c>
      <c r="K104" t="s">
        <v>2350</v>
      </c>
      <c r="L104" s="26">
        <v>3774156</v>
      </c>
      <c r="M104" s="5">
        <v>3772077</v>
      </c>
      <c r="N104" s="5"/>
      <c r="O104" s="5"/>
      <c r="P104" s="5"/>
      <c r="Q104" s="5"/>
      <c r="R104" s="5">
        <v>7546233</v>
      </c>
      <c r="Z104" s="4" t="s">
        <v>12155</v>
      </c>
      <c r="AA104" s="5"/>
      <c r="AB104" s="5"/>
      <c r="AC104" s="5"/>
      <c r="AD104" s="5"/>
      <c r="AE104" s="5"/>
      <c r="AF104" s="5">
        <v>3877929</v>
      </c>
      <c r="AG104" s="5">
        <v>3877929</v>
      </c>
    </row>
    <row r="105" spans="9:33" x14ac:dyDescent="0.25">
      <c r="I105" s="27" t="s">
        <v>902</v>
      </c>
      <c r="J105" s="27" t="s">
        <v>56</v>
      </c>
      <c r="K105" t="s">
        <v>4801</v>
      </c>
      <c r="L105" s="26"/>
      <c r="M105" s="5"/>
      <c r="N105" s="5">
        <v>3780110</v>
      </c>
      <c r="O105" s="5"/>
      <c r="P105" s="5"/>
      <c r="Q105" s="5"/>
      <c r="R105" s="5">
        <v>3780110</v>
      </c>
      <c r="Z105" s="4" t="s">
        <v>6703</v>
      </c>
      <c r="AA105" s="5"/>
      <c r="AB105" s="5"/>
      <c r="AC105" s="5">
        <v>3784963</v>
      </c>
      <c r="AD105" s="5"/>
      <c r="AE105" s="5"/>
      <c r="AF105" s="5"/>
      <c r="AG105" s="5">
        <v>3784963</v>
      </c>
    </row>
    <row r="106" spans="9:33" x14ac:dyDescent="0.25">
      <c r="I106" s="27" t="s">
        <v>902</v>
      </c>
      <c r="J106" s="27" t="s">
        <v>56</v>
      </c>
      <c r="K106" t="s">
        <v>6703</v>
      </c>
      <c r="L106" s="26"/>
      <c r="M106" s="5"/>
      <c r="N106" s="5"/>
      <c r="O106" s="5">
        <v>3784963</v>
      </c>
      <c r="P106" s="5"/>
      <c r="Q106" s="5"/>
      <c r="R106" s="5">
        <v>3784963</v>
      </c>
      <c r="Z106" s="4" t="s">
        <v>10612</v>
      </c>
      <c r="AA106" s="5"/>
      <c r="AB106" s="5"/>
      <c r="AC106" s="5"/>
      <c r="AD106" s="5"/>
      <c r="AE106" s="5">
        <v>3858016</v>
      </c>
      <c r="AF106" s="5"/>
      <c r="AG106" s="5">
        <v>3858016</v>
      </c>
    </row>
    <row r="107" spans="9:33" x14ac:dyDescent="0.25">
      <c r="I107" s="27" t="s">
        <v>902</v>
      </c>
      <c r="J107" s="27" t="s">
        <v>56</v>
      </c>
      <c r="K107" t="s">
        <v>10612</v>
      </c>
      <c r="L107" s="26"/>
      <c r="M107" s="5"/>
      <c r="N107" s="5"/>
      <c r="O107" s="5"/>
      <c r="P107" s="5"/>
      <c r="Q107" s="5">
        <v>3858016</v>
      </c>
      <c r="R107" s="5">
        <v>3858016</v>
      </c>
      <c r="Z107" s="4" t="s">
        <v>613</v>
      </c>
      <c r="AA107" s="5">
        <v>3573546</v>
      </c>
      <c r="AB107" s="5">
        <v>1969636</v>
      </c>
      <c r="AC107" s="5">
        <v>4781006</v>
      </c>
      <c r="AD107" s="5">
        <v>3931780</v>
      </c>
      <c r="AE107" s="5">
        <v>4588229</v>
      </c>
      <c r="AF107" s="5">
        <v>4588229</v>
      </c>
      <c r="AG107" s="5">
        <v>23432426</v>
      </c>
    </row>
    <row r="108" spans="9:33" x14ac:dyDescent="0.25">
      <c r="I108" s="27" t="s">
        <v>902</v>
      </c>
      <c r="J108" s="27" t="s">
        <v>56</v>
      </c>
      <c r="K108" t="s">
        <v>613</v>
      </c>
      <c r="L108" s="26">
        <v>8342871</v>
      </c>
      <c r="M108" s="5">
        <v>8338274</v>
      </c>
      <c r="N108" s="5">
        <v>6565454</v>
      </c>
      <c r="O108" s="5">
        <v>4781006</v>
      </c>
      <c r="P108" s="5"/>
      <c r="Q108" s="5"/>
      <c r="R108" s="5">
        <v>28027605</v>
      </c>
      <c r="Z108" s="4" t="s">
        <v>1791</v>
      </c>
      <c r="AA108" s="5">
        <v>3891195</v>
      </c>
      <c r="AB108" s="5">
        <v>3899482</v>
      </c>
      <c r="AC108" s="5">
        <v>3904489</v>
      </c>
      <c r="AD108" s="5">
        <v>3931780</v>
      </c>
      <c r="AE108" s="5">
        <v>2456623</v>
      </c>
      <c r="AF108" s="5"/>
      <c r="AG108" s="5">
        <v>18083569</v>
      </c>
    </row>
    <row r="109" spans="9:33" x14ac:dyDescent="0.25">
      <c r="I109" s="27" t="s">
        <v>902</v>
      </c>
      <c r="J109" s="27" t="s">
        <v>56</v>
      </c>
      <c r="K109" t="s">
        <v>2351</v>
      </c>
      <c r="L109" s="26">
        <v>3972796</v>
      </c>
      <c r="M109" s="5">
        <v>3970607</v>
      </c>
      <c r="N109" s="5">
        <v>397906</v>
      </c>
      <c r="O109" s="5"/>
      <c r="P109" s="5"/>
      <c r="Q109" s="5"/>
      <c r="R109" s="5">
        <v>8341309</v>
      </c>
      <c r="Z109" s="4" t="s">
        <v>12158</v>
      </c>
      <c r="AA109" s="5"/>
      <c r="AB109" s="5"/>
      <c r="AC109" s="5"/>
      <c r="AD109" s="5"/>
      <c r="AE109" s="5"/>
      <c r="AF109" s="5">
        <v>4000390</v>
      </c>
      <c r="AG109" s="5">
        <v>4000390</v>
      </c>
    </row>
    <row r="110" spans="9:33" x14ac:dyDescent="0.25">
      <c r="I110" s="27" t="s">
        <v>902</v>
      </c>
      <c r="J110" s="27" t="s">
        <v>56</v>
      </c>
      <c r="K110" t="s">
        <v>6704</v>
      </c>
      <c r="L110" s="26"/>
      <c r="M110" s="5"/>
      <c r="N110" s="5"/>
      <c r="O110" s="5">
        <v>1195252</v>
      </c>
      <c r="P110" s="5"/>
      <c r="Q110" s="5"/>
      <c r="R110" s="5">
        <v>1195252</v>
      </c>
      <c r="Z110" s="4" t="s">
        <v>10611</v>
      </c>
      <c r="AA110" s="5"/>
      <c r="AB110" s="5"/>
      <c r="AC110" s="5"/>
      <c r="AD110" s="5"/>
      <c r="AE110" s="5">
        <v>1523225</v>
      </c>
      <c r="AF110" s="5"/>
      <c r="AG110" s="5">
        <v>1523225</v>
      </c>
    </row>
    <row r="111" spans="9:33" x14ac:dyDescent="0.25">
      <c r="I111" s="27" t="s">
        <v>902</v>
      </c>
      <c r="J111" s="27" t="s">
        <v>56</v>
      </c>
      <c r="K111" t="s">
        <v>724</v>
      </c>
      <c r="L111" s="26">
        <v>5363275</v>
      </c>
      <c r="M111" s="5">
        <v>5360319</v>
      </c>
      <c r="N111" s="5">
        <v>5371735</v>
      </c>
      <c r="O111" s="5">
        <v>8558001</v>
      </c>
      <c r="P111" s="5"/>
      <c r="Q111" s="5"/>
      <c r="R111" s="5">
        <v>24653330</v>
      </c>
      <c r="Z111" s="4" t="s">
        <v>3006</v>
      </c>
      <c r="AA111" s="5">
        <v>3970607</v>
      </c>
      <c r="AB111" s="5"/>
      <c r="AC111" s="5"/>
      <c r="AD111" s="5"/>
      <c r="AE111" s="5"/>
      <c r="AF111" s="5"/>
      <c r="AG111" s="5">
        <v>3970607</v>
      </c>
    </row>
    <row r="112" spans="9:33" x14ac:dyDescent="0.25">
      <c r="I112" s="27" t="s">
        <v>902</v>
      </c>
      <c r="J112" s="27" t="s">
        <v>56</v>
      </c>
      <c r="K112" t="s">
        <v>4802</v>
      </c>
      <c r="L112" s="26"/>
      <c r="M112" s="5"/>
      <c r="N112" s="5">
        <v>2268066</v>
      </c>
      <c r="O112" s="5"/>
      <c r="P112" s="5"/>
      <c r="Q112" s="5"/>
      <c r="R112" s="5">
        <v>2268066</v>
      </c>
      <c r="Z112" s="4" t="s">
        <v>6704</v>
      </c>
      <c r="AA112" s="5"/>
      <c r="AB112" s="5"/>
      <c r="AC112" s="5">
        <v>1195252</v>
      </c>
      <c r="AD112" s="5"/>
      <c r="AE112" s="5"/>
      <c r="AF112" s="5"/>
      <c r="AG112" s="5">
        <v>1195252</v>
      </c>
    </row>
    <row r="113" spans="9:33" x14ac:dyDescent="0.25">
      <c r="I113" s="27" t="s">
        <v>902</v>
      </c>
      <c r="J113" s="27" t="s">
        <v>56</v>
      </c>
      <c r="K113" t="s">
        <v>1212</v>
      </c>
      <c r="L113" s="26">
        <v>4965995</v>
      </c>
      <c r="M113" s="5">
        <v>4963259</v>
      </c>
      <c r="N113" s="5">
        <v>4973829</v>
      </c>
      <c r="O113" s="5">
        <v>4980215</v>
      </c>
      <c r="P113" s="5"/>
      <c r="Q113" s="5"/>
      <c r="R113" s="5">
        <v>19883298</v>
      </c>
      <c r="Z113" s="4" t="s">
        <v>723</v>
      </c>
      <c r="AA113" s="5"/>
      <c r="AB113" s="5"/>
      <c r="AC113" s="5"/>
      <c r="AD113" s="5">
        <v>2917257</v>
      </c>
      <c r="AE113" s="5"/>
      <c r="AF113" s="5"/>
      <c r="AG113" s="5">
        <v>2917257</v>
      </c>
    </row>
    <row r="114" spans="9:33" x14ac:dyDescent="0.25">
      <c r="I114" s="27" t="s">
        <v>902</v>
      </c>
      <c r="J114" s="27" t="s">
        <v>56</v>
      </c>
      <c r="K114" t="s">
        <v>1620</v>
      </c>
      <c r="L114" s="26"/>
      <c r="M114" s="5">
        <v>7786680</v>
      </c>
      <c r="N114" s="5"/>
      <c r="O114" s="5"/>
      <c r="P114" s="5"/>
      <c r="Q114" s="5"/>
      <c r="R114" s="5">
        <v>7786680</v>
      </c>
      <c r="Z114" s="4" t="s">
        <v>724</v>
      </c>
      <c r="AA114" s="5">
        <v>5360319</v>
      </c>
      <c r="AB114" s="5">
        <v>5371735</v>
      </c>
      <c r="AC114" s="5">
        <v>3179369</v>
      </c>
      <c r="AD114" s="5">
        <v>10832454</v>
      </c>
      <c r="AE114" s="5">
        <v>10964886</v>
      </c>
      <c r="AF114" s="5">
        <v>11021484</v>
      </c>
      <c r="AG114" s="5">
        <v>46730247</v>
      </c>
    </row>
    <row r="115" spans="9:33" x14ac:dyDescent="0.25">
      <c r="I115" s="27" t="s">
        <v>902</v>
      </c>
      <c r="J115" s="27" t="s">
        <v>56</v>
      </c>
      <c r="K115" t="s">
        <v>1066</v>
      </c>
      <c r="L115" s="26">
        <v>3774156</v>
      </c>
      <c r="M115" s="5">
        <v>3772077</v>
      </c>
      <c r="N115" s="5"/>
      <c r="O115" s="5"/>
      <c r="P115" s="5"/>
      <c r="Q115" s="5"/>
      <c r="R115" s="5">
        <v>7546233</v>
      </c>
      <c r="Z115" s="4" t="s">
        <v>4802</v>
      </c>
      <c r="AA115" s="5"/>
      <c r="AB115" s="5">
        <v>2268006</v>
      </c>
      <c r="AC115" s="5"/>
      <c r="AD115" s="5"/>
      <c r="AE115" s="5"/>
      <c r="AF115" s="5"/>
      <c r="AG115" s="5">
        <v>2268006</v>
      </c>
    </row>
    <row r="116" spans="9:33" x14ac:dyDescent="0.25">
      <c r="I116" s="27" t="s">
        <v>902</v>
      </c>
      <c r="J116" s="27" t="s">
        <v>56</v>
      </c>
      <c r="K116" t="s">
        <v>4804</v>
      </c>
      <c r="L116" s="26"/>
      <c r="M116" s="5"/>
      <c r="N116" s="5">
        <v>3780110</v>
      </c>
      <c r="O116" s="5"/>
      <c r="P116" s="5"/>
      <c r="Q116" s="5"/>
      <c r="R116" s="5">
        <v>3780110</v>
      </c>
      <c r="Z116" s="4" t="s">
        <v>1212</v>
      </c>
      <c r="AA116" s="5">
        <v>4963259</v>
      </c>
      <c r="AB116" s="5">
        <v>4973829</v>
      </c>
      <c r="AC116" s="5">
        <v>4980215</v>
      </c>
      <c r="AD116" s="5">
        <v>5015025</v>
      </c>
      <c r="AE116" s="5">
        <v>4000000</v>
      </c>
      <c r="AF116" s="5">
        <v>4000000</v>
      </c>
      <c r="AG116" s="5">
        <v>27932328</v>
      </c>
    </row>
    <row r="117" spans="9:33" x14ac:dyDescent="0.25">
      <c r="I117" s="27" t="s">
        <v>902</v>
      </c>
      <c r="J117" s="27" t="s">
        <v>56</v>
      </c>
      <c r="K117" t="s">
        <v>6705</v>
      </c>
      <c r="L117" s="26"/>
      <c r="M117" s="5"/>
      <c r="N117" s="5"/>
      <c r="O117" s="5">
        <v>3784963</v>
      </c>
      <c r="P117" s="5"/>
      <c r="Q117" s="5"/>
      <c r="R117" s="5">
        <v>3784963</v>
      </c>
      <c r="Z117" s="4" t="s">
        <v>1620</v>
      </c>
      <c r="AA117" s="5">
        <v>3059671</v>
      </c>
      <c r="AB117" s="5"/>
      <c r="AC117" s="5"/>
      <c r="AD117" s="5"/>
      <c r="AE117" s="5"/>
      <c r="AF117" s="5"/>
      <c r="AG117" s="5">
        <v>3059671</v>
      </c>
    </row>
    <row r="118" spans="9:33" x14ac:dyDescent="0.25">
      <c r="I118" s="27" t="s">
        <v>902</v>
      </c>
      <c r="J118" s="27" t="s">
        <v>56</v>
      </c>
      <c r="K118" t="s">
        <v>10613</v>
      </c>
      <c r="L118" s="26"/>
      <c r="M118" s="5"/>
      <c r="N118" s="5"/>
      <c r="O118" s="5"/>
      <c r="P118" s="5"/>
      <c r="Q118" s="5">
        <v>3858016</v>
      </c>
      <c r="R118" s="5">
        <v>3858016</v>
      </c>
      <c r="Z118" s="4" t="s">
        <v>2963</v>
      </c>
      <c r="AA118" s="5">
        <v>4722719</v>
      </c>
      <c r="AB118" s="5"/>
      <c r="AC118" s="5"/>
      <c r="AD118" s="5"/>
      <c r="AE118" s="5"/>
      <c r="AF118" s="5"/>
      <c r="AG118" s="5">
        <v>4722719</v>
      </c>
    </row>
    <row r="119" spans="9:33" x14ac:dyDescent="0.25">
      <c r="I119" s="27" t="s">
        <v>902</v>
      </c>
      <c r="J119" s="27" t="s">
        <v>56</v>
      </c>
      <c r="K119" t="s">
        <v>9837</v>
      </c>
      <c r="L119" s="26"/>
      <c r="M119" s="5"/>
      <c r="N119" s="5"/>
      <c r="O119" s="5"/>
      <c r="P119" s="5">
        <v>4814424</v>
      </c>
      <c r="Q119" s="5"/>
      <c r="R119" s="5">
        <v>4814424</v>
      </c>
      <c r="Z119" s="4" t="s">
        <v>4803</v>
      </c>
      <c r="AA119" s="5"/>
      <c r="AB119" s="5">
        <v>7798963</v>
      </c>
      <c r="AC119" s="5"/>
      <c r="AD119" s="5"/>
      <c r="AE119" s="5"/>
      <c r="AF119" s="5"/>
      <c r="AG119" s="5">
        <v>7798963</v>
      </c>
    </row>
    <row r="120" spans="9:33" x14ac:dyDescent="0.25">
      <c r="I120" s="27" t="s">
        <v>902</v>
      </c>
      <c r="J120" s="27" t="s">
        <v>56</v>
      </c>
      <c r="K120" t="s">
        <v>2352</v>
      </c>
      <c r="L120" s="26">
        <v>4767355</v>
      </c>
      <c r="M120" s="5">
        <v>4764728</v>
      </c>
      <c r="N120" s="5"/>
      <c r="O120" s="5"/>
      <c r="P120" s="5"/>
      <c r="Q120" s="5"/>
      <c r="R120" s="5">
        <v>9532083</v>
      </c>
      <c r="Z120" s="4" t="s">
        <v>6709</v>
      </c>
      <c r="AA120" s="5"/>
      <c r="AB120" s="5"/>
      <c r="AC120" s="5">
        <v>2661427</v>
      </c>
      <c r="AD120" s="5"/>
      <c r="AE120" s="5"/>
      <c r="AF120" s="5"/>
      <c r="AG120" s="5">
        <v>2661427</v>
      </c>
    </row>
    <row r="121" spans="9:33" x14ac:dyDescent="0.25">
      <c r="I121" s="27" t="s">
        <v>902</v>
      </c>
      <c r="J121" s="27" t="s">
        <v>56</v>
      </c>
      <c r="K121" t="s">
        <v>4805</v>
      </c>
      <c r="L121" s="26"/>
      <c r="M121" s="5"/>
      <c r="N121" s="5">
        <v>4774876</v>
      </c>
      <c r="O121" s="5"/>
      <c r="P121" s="5"/>
      <c r="Q121" s="5"/>
      <c r="R121" s="5">
        <v>4774876</v>
      </c>
      <c r="Z121" s="4" t="s">
        <v>1066</v>
      </c>
      <c r="AA121" s="5">
        <v>3772077</v>
      </c>
      <c r="AB121" s="5">
        <v>2892276</v>
      </c>
      <c r="AC121" s="5"/>
      <c r="AD121" s="5"/>
      <c r="AE121" s="5"/>
      <c r="AF121" s="5"/>
      <c r="AG121" s="5">
        <v>6664353</v>
      </c>
    </row>
    <row r="122" spans="9:33" x14ac:dyDescent="0.25">
      <c r="I122" s="27" t="s">
        <v>902</v>
      </c>
      <c r="J122" s="27" t="s">
        <v>56</v>
      </c>
      <c r="K122" t="s">
        <v>6706</v>
      </c>
      <c r="L122" s="26"/>
      <c r="M122" s="5"/>
      <c r="N122" s="5"/>
      <c r="O122" s="5">
        <v>4781006</v>
      </c>
      <c r="P122" s="5"/>
      <c r="Q122" s="5"/>
      <c r="R122" s="5">
        <v>4781006</v>
      </c>
      <c r="Z122" s="4" t="s">
        <v>4804</v>
      </c>
      <c r="AA122" s="5"/>
      <c r="AB122" s="5">
        <v>887834</v>
      </c>
      <c r="AC122" s="5"/>
      <c r="AD122" s="5"/>
      <c r="AE122" s="5"/>
      <c r="AF122" s="5"/>
      <c r="AG122" s="5">
        <v>887834</v>
      </c>
    </row>
    <row r="123" spans="9:33" x14ac:dyDescent="0.25">
      <c r="I123" s="27" t="s">
        <v>902</v>
      </c>
      <c r="J123" s="27" t="s">
        <v>56</v>
      </c>
      <c r="K123" t="s">
        <v>1354</v>
      </c>
      <c r="L123" s="26">
        <v>5363275</v>
      </c>
      <c r="M123" s="5">
        <v>5360319</v>
      </c>
      <c r="N123" s="5">
        <v>5371735</v>
      </c>
      <c r="O123" s="5"/>
      <c r="P123" s="5"/>
      <c r="Q123" s="5"/>
      <c r="R123" s="5">
        <v>16095329</v>
      </c>
      <c r="Z123" s="4" t="s">
        <v>9917</v>
      </c>
      <c r="AA123" s="5"/>
      <c r="AB123" s="5"/>
      <c r="AC123" s="5"/>
      <c r="AD123" s="5">
        <v>3811419</v>
      </c>
      <c r="AE123" s="5"/>
      <c r="AF123" s="5"/>
      <c r="AG123" s="5">
        <v>3811419</v>
      </c>
    </row>
    <row r="124" spans="9:33" x14ac:dyDescent="0.25">
      <c r="I124" s="27" t="s">
        <v>902</v>
      </c>
      <c r="J124" s="27" t="s">
        <v>56</v>
      </c>
      <c r="K124" t="s">
        <v>6707</v>
      </c>
      <c r="L124" s="26"/>
      <c r="M124" s="5"/>
      <c r="N124" s="5"/>
      <c r="O124" s="5">
        <v>5378632</v>
      </c>
      <c r="P124" s="5">
        <v>5416227</v>
      </c>
      <c r="Q124" s="5"/>
      <c r="R124" s="5">
        <v>10794859</v>
      </c>
      <c r="Z124" s="4" t="s">
        <v>12156</v>
      </c>
      <c r="AA124" s="5"/>
      <c r="AB124" s="5"/>
      <c r="AC124" s="5"/>
      <c r="AD124" s="5"/>
      <c r="AE124" s="5"/>
      <c r="AF124" s="5">
        <v>3139089</v>
      </c>
      <c r="AG124" s="5">
        <v>3139089</v>
      </c>
    </row>
    <row r="125" spans="9:33" x14ac:dyDescent="0.25">
      <c r="I125" s="27" t="s">
        <v>902</v>
      </c>
      <c r="J125" s="27" t="s">
        <v>56</v>
      </c>
      <c r="K125" t="s">
        <v>10614</v>
      </c>
      <c r="L125" s="26"/>
      <c r="M125" s="5"/>
      <c r="N125" s="5"/>
      <c r="O125" s="5"/>
      <c r="P125" s="5"/>
      <c r="Q125" s="5">
        <v>5482443</v>
      </c>
      <c r="R125" s="5">
        <v>5482443</v>
      </c>
      <c r="Z125" s="4" t="s">
        <v>6705</v>
      </c>
      <c r="AA125" s="5"/>
      <c r="AB125" s="5"/>
      <c r="AC125" s="5">
        <v>3784963</v>
      </c>
      <c r="AD125" s="5"/>
      <c r="AE125" s="5"/>
      <c r="AF125" s="5"/>
      <c r="AG125" s="5">
        <v>3784963</v>
      </c>
    </row>
    <row r="126" spans="9:33" x14ac:dyDescent="0.25">
      <c r="I126" s="27" t="s">
        <v>902</v>
      </c>
      <c r="J126" s="27" t="s">
        <v>56</v>
      </c>
      <c r="K126" t="s">
        <v>6708</v>
      </c>
      <c r="L126" s="26"/>
      <c r="M126" s="5"/>
      <c r="N126" s="5"/>
      <c r="O126" s="5"/>
      <c r="P126" s="5">
        <v>4723242</v>
      </c>
      <c r="Q126" s="5">
        <v>7512978</v>
      </c>
      <c r="R126" s="5">
        <v>12236220</v>
      </c>
      <c r="Z126" s="4" t="s">
        <v>10613</v>
      </c>
      <c r="AA126" s="5"/>
      <c r="AB126" s="5"/>
      <c r="AC126" s="5"/>
      <c r="AD126" s="5"/>
      <c r="AE126" s="5">
        <v>3858016</v>
      </c>
      <c r="AF126" s="5"/>
      <c r="AG126" s="5">
        <v>3858016</v>
      </c>
    </row>
    <row r="127" spans="9:33" x14ac:dyDescent="0.25">
      <c r="I127" s="27" t="s">
        <v>902</v>
      </c>
      <c r="J127" s="27" t="s">
        <v>56</v>
      </c>
      <c r="K127" t="s">
        <v>11836</v>
      </c>
      <c r="L127" s="26"/>
      <c r="M127" s="5"/>
      <c r="N127" s="5"/>
      <c r="O127" s="5"/>
      <c r="P127" s="5"/>
      <c r="Q127" s="5">
        <v>2032228</v>
      </c>
      <c r="R127" s="5">
        <v>2032228</v>
      </c>
      <c r="Z127" s="4" t="s">
        <v>9837</v>
      </c>
      <c r="AA127" s="5"/>
      <c r="AB127" s="5"/>
      <c r="AC127" s="5"/>
      <c r="AD127" s="5">
        <v>4814424</v>
      </c>
      <c r="AE127" s="5"/>
      <c r="AF127" s="5"/>
      <c r="AG127" s="5">
        <v>4814424</v>
      </c>
    </row>
    <row r="128" spans="9:33" x14ac:dyDescent="0.25">
      <c r="I128" s="27" t="s">
        <v>902</v>
      </c>
      <c r="J128" t="s">
        <v>828</v>
      </c>
      <c r="K128" t="s">
        <v>1791</v>
      </c>
      <c r="L128" s="26">
        <v>7773912</v>
      </c>
      <c r="M128" s="5"/>
      <c r="N128" s="5">
        <v>7790677</v>
      </c>
      <c r="O128" s="5">
        <v>3904489</v>
      </c>
      <c r="P128" s="5"/>
      <c r="Q128" s="5">
        <v>3931780</v>
      </c>
      <c r="R128" s="5">
        <v>23400858</v>
      </c>
      <c r="Z128" s="4" t="s">
        <v>2956</v>
      </c>
      <c r="AA128" s="5">
        <v>4764728</v>
      </c>
      <c r="AB128" s="5"/>
      <c r="AC128" s="5"/>
      <c r="AD128" s="5"/>
      <c r="AE128" s="5"/>
      <c r="AF128" s="5"/>
      <c r="AG128" s="5">
        <v>4764728</v>
      </c>
    </row>
    <row r="129" spans="9:33" x14ac:dyDescent="0.25">
      <c r="I129" s="27" t="s">
        <v>902</v>
      </c>
      <c r="J129" t="s">
        <v>828</v>
      </c>
      <c r="K129" t="s">
        <v>1620</v>
      </c>
      <c r="L129" s="26">
        <v>7786680</v>
      </c>
      <c r="M129" s="5"/>
      <c r="N129" s="5">
        <v>7782390</v>
      </c>
      <c r="O129" s="5"/>
      <c r="P129" s="5"/>
      <c r="Q129" s="5"/>
      <c r="R129" s="5">
        <v>15569070</v>
      </c>
      <c r="Z129" s="4" t="s">
        <v>4805</v>
      </c>
      <c r="AA129" s="5"/>
      <c r="AB129" s="5">
        <v>4774876</v>
      </c>
      <c r="AC129" s="5"/>
      <c r="AD129" s="5"/>
      <c r="AE129" s="5"/>
      <c r="AF129" s="5"/>
      <c r="AG129" s="5">
        <v>4774876</v>
      </c>
    </row>
    <row r="130" spans="9:33" x14ac:dyDescent="0.25">
      <c r="I130" s="27" t="s">
        <v>902</v>
      </c>
      <c r="J130" t="s">
        <v>828</v>
      </c>
      <c r="K130" t="s">
        <v>4803</v>
      </c>
      <c r="L130" s="26"/>
      <c r="M130" s="5"/>
      <c r="N130" s="5">
        <v>7798964</v>
      </c>
      <c r="O130" s="5"/>
      <c r="P130" s="5"/>
      <c r="Q130" s="5"/>
      <c r="R130" s="5">
        <v>7798964</v>
      </c>
      <c r="Z130" s="4" t="s">
        <v>6706</v>
      </c>
      <c r="AA130" s="5"/>
      <c r="AB130" s="5"/>
      <c r="AC130" s="5">
        <v>4781006</v>
      </c>
      <c r="AD130" s="5"/>
      <c r="AE130" s="5"/>
      <c r="AF130" s="5"/>
      <c r="AG130" s="5">
        <v>4781006</v>
      </c>
    </row>
    <row r="131" spans="9:33" x14ac:dyDescent="0.25">
      <c r="I131" s="27" t="s">
        <v>903</v>
      </c>
      <c r="J131" t="s">
        <v>838</v>
      </c>
      <c r="K131" t="s">
        <v>12154</v>
      </c>
      <c r="L131" s="26"/>
      <c r="M131" s="5"/>
      <c r="N131" s="5"/>
      <c r="O131" s="5"/>
      <c r="P131" s="5"/>
      <c r="Q131" s="5">
        <v>3877929</v>
      </c>
      <c r="R131" s="5">
        <v>3877929</v>
      </c>
      <c r="Z131" s="4" t="s">
        <v>1354</v>
      </c>
      <c r="AA131" s="5">
        <v>5360319</v>
      </c>
      <c r="AB131" s="5">
        <v>5371735</v>
      </c>
      <c r="AC131" s="5">
        <v>4225038</v>
      </c>
      <c r="AD131" s="5"/>
      <c r="AE131" s="5"/>
      <c r="AF131" s="5"/>
      <c r="AG131" s="5">
        <v>14957092</v>
      </c>
    </row>
    <row r="132" spans="9:33" x14ac:dyDescent="0.25">
      <c r="I132" s="27" t="s">
        <v>903</v>
      </c>
      <c r="J132" t="s">
        <v>838</v>
      </c>
      <c r="K132" t="s">
        <v>6702</v>
      </c>
      <c r="L132" s="26"/>
      <c r="M132" s="5"/>
      <c r="N132" s="5"/>
      <c r="O132" s="5">
        <v>3811419</v>
      </c>
      <c r="P132" s="5"/>
      <c r="Q132" s="5"/>
      <c r="R132" s="5">
        <v>3811419</v>
      </c>
      <c r="Z132" s="4" t="s">
        <v>6707</v>
      </c>
      <c r="AA132" s="5"/>
      <c r="AB132" s="5"/>
      <c r="AC132" s="5">
        <v>1153594</v>
      </c>
      <c r="AD132" s="5"/>
      <c r="AE132" s="5"/>
      <c r="AF132" s="5"/>
      <c r="AG132" s="5">
        <v>1153594</v>
      </c>
    </row>
    <row r="133" spans="9:33" x14ac:dyDescent="0.25">
      <c r="I133" s="27" t="s">
        <v>903</v>
      </c>
      <c r="J133" t="s">
        <v>838</v>
      </c>
      <c r="K133" t="s">
        <v>10610</v>
      </c>
      <c r="L133" s="26"/>
      <c r="M133" s="5"/>
      <c r="N133" s="5"/>
      <c r="O133" s="5"/>
      <c r="P133" s="5">
        <v>3858016</v>
      </c>
      <c r="Q133" s="5"/>
      <c r="R133" s="5">
        <v>3858016</v>
      </c>
      <c r="Z133" s="4" t="s">
        <v>9853</v>
      </c>
      <c r="AA133" s="5"/>
      <c r="AB133" s="5"/>
      <c r="AC133" s="5"/>
      <c r="AD133" s="5">
        <v>5416227</v>
      </c>
      <c r="AE133" s="5"/>
      <c r="AF133" s="5"/>
      <c r="AG133" s="5">
        <v>5416227</v>
      </c>
    </row>
    <row r="134" spans="9:33" x14ac:dyDescent="0.25">
      <c r="I134" s="27" t="s">
        <v>903</v>
      </c>
      <c r="J134" t="s">
        <v>838</v>
      </c>
      <c r="K134" t="s">
        <v>12155</v>
      </c>
      <c r="L134" s="26"/>
      <c r="M134" s="5"/>
      <c r="N134" s="5"/>
      <c r="O134" s="5"/>
      <c r="P134" s="5"/>
      <c r="Q134" s="5">
        <v>3877929</v>
      </c>
      <c r="R134" s="5">
        <v>3877929</v>
      </c>
      <c r="Z134" s="4" t="s">
        <v>12157</v>
      </c>
      <c r="AA134" s="5"/>
      <c r="AB134" s="5"/>
      <c r="AC134" s="5"/>
      <c r="AD134" s="5"/>
      <c r="AE134" s="5"/>
      <c r="AF134" s="5">
        <v>5510742</v>
      </c>
      <c r="AG134" s="5">
        <v>5510742</v>
      </c>
    </row>
    <row r="135" spans="9:33" x14ac:dyDescent="0.25">
      <c r="I135" s="27" t="s">
        <v>903</v>
      </c>
      <c r="J135" t="s">
        <v>838</v>
      </c>
      <c r="K135" t="s">
        <v>6703</v>
      </c>
      <c r="L135" s="26"/>
      <c r="M135" s="5"/>
      <c r="N135" s="5"/>
      <c r="O135" s="5">
        <v>3811419</v>
      </c>
      <c r="P135" s="5"/>
      <c r="Q135" s="5"/>
      <c r="R135" s="5">
        <v>3811419</v>
      </c>
      <c r="Z135" s="4" t="s">
        <v>10614</v>
      </c>
      <c r="AA135" s="5"/>
      <c r="AB135" s="5"/>
      <c r="AC135" s="5"/>
      <c r="AD135" s="5"/>
      <c r="AE135" s="5">
        <v>5482443</v>
      </c>
      <c r="AF135" s="5"/>
      <c r="AG135" s="5">
        <v>5482443</v>
      </c>
    </row>
    <row r="136" spans="9:33" x14ac:dyDescent="0.25">
      <c r="I136" s="27" t="s">
        <v>903</v>
      </c>
      <c r="J136" t="s">
        <v>838</v>
      </c>
      <c r="K136" t="s">
        <v>613</v>
      </c>
      <c r="L136" s="26"/>
      <c r="M136" s="5"/>
      <c r="N136" s="5"/>
      <c r="O136" s="5">
        <v>4814424</v>
      </c>
      <c r="P136" s="5"/>
      <c r="Q136" s="5"/>
      <c r="R136" s="5">
        <v>4814424</v>
      </c>
      <c r="Z136" s="4" t="s">
        <v>6708</v>
      </c>
      <c r="AA136" s="5"/>
      <c r="AB136" s="5"/>
      <c r="AC136" s="5"/>
      <c r="AD136" s="5">
        <v>4723242</v>
      </c>
      <c r="AE136" s="5">
        <v>4780986</v>
      </c>
      <c r="AF136" s="5">
        <v>7551757</v>
      </c>
      <c r="AG136" s="5">
        <v>17055985</v>
      </c>
    </row>
    <row r="137" spans="9:33" x14ac:dyDescent="0.25">
      <c r="I137" s="27" t="s">
        <v>903</v>
      </c>
      <c r="J137" t="s">
        <v>838</v>
      </c>
      <c r="K137" t="s">
        <v>10611</v>
      </c>
      <c r="L137" s="26"/>
      <c r="M137" s="5"/>
      <c r="N137" s="5"/>
      <c r="O137" s="5"/>
      <c r="P137" s="5">
        <v>3979848</v>
      </c>
      <c r="Q137" s="5"/>
      <c r="R137" s="5">
        <v>3979848</v>
      </c>
      <c r="Z137" s="4" t="s">
        <v>11836</v>
      </c>
      <c r="AA137" s="5"/>
      <c r="AB137" s="5"/>
      <c r="AC137" s="5"/>
      <c r="AD137" s="5"/>
      <c r="AE137" s="5">
        <v>2030535</v>
      </c>
      <c r="AF137" s="5"/>
      <c r="AG137" s="5">
        <v>2030535</v>
      </c>
    </row>
    <row r="138" spans="9:33" x14ac:dyDescent="0.25">
      <c r="I138" s="27" t="s">
        <v>903</v>
      </c>
      <c r="J138" t="s">
        <v>838</v>
      </c>
      <c r="K138" t="s">
        <v>724</v>
      </c>
      <c r="L138" s="26"/>
      <c r="M138" s="5"/>
      <c r="N138" s="5"/>
      <c r="O138" s="5">
        <v>10832454</v>
      </c>
      <c r="P138" s="5">
        <v>10964886</v>
      </c>
      <c r="Q138" s="5">
        <v>5510742</v>
      </c>
      <c r="R138" s="5">
        <v>27308082</v>
      </c>
      <c r="Z138" s="4" t="s">
        <v>725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</row>
    <row r="139" spans="9:33" x14ac:dyDescent="0.25">
      <c r="I139" s="27" t="s">
        <v>903</v>
      </c>
      <c r="J139" t="s">
        <v>838</v>
      </c>
      <c r="K139" t="s">
        <v>1212</v>
      </c>
      <c r="L139" s="26"/>
      <c r="M139" s="5"/>
      <c r="N139" s="5"/>
      <c r="O139" s="5">
        <v>5015025</v>
      </c>
      <c r="P139" s="5"/>
      <c r="Q139" s="5"/>
      <c r="R139" s="5">
        <v>5015025</v>
      </c>
      <c r="Z139" s="4" t="s">
        <v>0</v>
      </c>
      <c r="AA139" s="5">
        <v>50982594</v>
      </c>
      <c r="AB139" s="5">
        <v>54985753</v>
      </c>
      <c r="AC139" s="5">
        <v>42216285</v>
      </c>
      <c r="AD139" s="5">
        <v>80987512</v>
      </c>
      <c r="AE139" s="5">
        <v>47400975</v>
      </c>
      <c r="AF139" s="5">
        <v>47567549</v>
      </c>
      <c r="AG139" s="5">
        <v>324140668</v>
      </c>
    </row>
    <row r="140" spans="9:33" x14ac:dyDescent="0.25">
      <c r="I140" s="27" t="s">
        <v>903</v>
      </c>
      <c r="J140" t="s">
        <v>838</v>
      </c>
      <c r="K140" t="s">
        <v>12156</v>
      </c>
      <c r="L140" s="26"/>
      <c r="M140" s="5"/>
      <c r="N140" s="5"/>
      <c r="O140" s="5"/>
      <c r="P140" s="5"/>
      <c r="Q140" s="5">
        <v>3139082</v>
      </c>
      <c r="R140" s="5">
        <v>3139082</v>
      </c>
    </row>
    <row r="141" spans="9:33" x14ac:dyDescent="0.25">
      <c r="I141" s="27" t="s">
        <v>903</v>
      </c>
      <c r="J141" t="s">
        <v>838</v>
      </c>
      <c r="K141" t="s">
        <v>6705</v>
      </c>
      <c r="L141" s="26"/>
      <c r="M141" s="5"/>
      <c r="N141" s="5"/>
      <c r="O141" s="5">
        <v>3811419</v>
      </c>
      <c r="P141" s="5"/>
      <c r="Q141" s="5"/>
      <c r="R141" s="5">
        <v>3811419</v>
      </c>
    </row>
    <row r="142" spans="9:33" x14ac:dyDescent="0.25">
      <c r="I142" s="27" t="s">
        <v>903</v>
      </c>
      <c r="J142" t="s">
        <v>838</v>
      </c>
      <c r="K142" t="s">
        <v>6706</v>
      </c>
      <c r="L142" s="26"/>
      <c r="M142" s="5"/>
      <c r="N142" s="5"/>
      <c r="O142" s="5">
        <v>4814424</v>
      </c>
      <c r="P142" s="5"/>
      <c r="Q142" s="5"/>
      <c r="R142" s="5">
        <v>4814424</v>
      </c>
    </row>
    <row r="143" spans="9:33" x14ac:dyDescent="0.25">
      <c r="I143" s="27" t="s">
        <v>903</v>
      </c>
      <c r="J143" t="s">
        <v>838</v>
      </c>
      <c r="K143" t="s">
        <v>6707</v>
      </c>
      <c r="L143" s="26"/>
      <c r="M143" s="5"/>
      <c r="N143" s="5"/>
      <c r="O143" s="5">
        <v>5416227</v>
      </c>
      <c r="P143" s="5"/>
      <c r="Q143" s="5"/>
      <c r="R143" s="5">
        <v>5416227</v>
      </c>
    </row>
    <row r="144" spans="9:33" x14ac:dyDescent="0.25">
      <c r="I144" s="27" t="s">
        <v>903</v>
      </c>
      <c r="J144" t="s">
        <v>838</v>
      </c>
      <c r="K144" t="s">
        <v>12157</v>
      </c>
      <c r="L144" s="26"/>
      <c r="M144" s="5"/>
      <c r="N144" s="5"/>
      <c r="O144" s="5"/>
      <c r="P144" s="5"/>
      <c r="Q144" s="5">
        <v>5510742</v>
      </c>
      <c r="R144" s="5">
        <v>5510742</v>
      </c>
    </row>
    <row r="145" spans="9:18" x14ac:dyDescent="0.25">
      <c r="I145" s="27" t="s">
        <v>903</v>
      </c>
      <c r="J145" t="s">
        <v>838</v>
      </c>
      <c r="K145" t="s">
        <v>6708</v>
      </c>
      <c r="L145" s="26"/>
      <c r="M145" s="5"/>
      <c r="N145" s="5"/>
      <c r="O145" s="5">
        <v>4723242</v>
      </c>
      <c r="P145" s="5"/>
      <c r="Q145" s="5">
        <v>7551757</v>
      </c>
      <c r="R145" s="5">
        <v>12274999</v>
      </c>
    </row>
    <row r="146" spans="9:18" x14ac:dyDescent="0.25">
      <c r="I146" s="27" t="s">
        <v>903</v>
      </c>
      <c r="J146" t="s">
        <v>56</v>
      </c>
      <c r="K146" t="s">
        <v>4798</v>
      </c>
      <c r="L146" s="26"/>
      <c r="M146" s="5">
        <v>2864925</v>
      </c>
      <c r="N146" s="5"/>
      <c r="O146" s="5"/>
      <c r="P146" s="5"/>
      <c r="Q146" s="5"/>
      <c r="R146" s="5">
        <v>2864925</v>
      </c>
    </row>
    <row r="147" spans="9:18" x14ac:dyDescent="0.25">
      <c r="I147" s="27" t="s">
        <v>903</v>
      </c>
      <c r="J147" t="s">
        <v>56</v>
      </c>
      <c r="K147" t="s">
        <v>4799</v>
      </c>
      <c r="L147" s="26"/>
      <c r="M147" s="5">
        <v>338220</v>
      </c>
      <c r="N147" s="5"/>
      <c r="O147" s="5"/>
      <c r="P147" s="5"/>
      <c r="Q147" s="5"/>
      <c r="R147" s="5">
        <v>338220</v>
      </c>
    </row>
    <row r="148" spans="9:18" x14ac:dyDescent="0.25">
      <c r="I148" s="27" t="s">
        <v>903</v>
      </c>
      <c r="J148" t="s">
        <v>56</v>
      </c>
      <c r="K148" t="s">
        <v>2349</v>
      </c>
      <c r="L148" s="26">
        <v>3772077</v>
      </c>
      <c r="M148" s="5"/>
      <c r="N148" s="5"/>
      <c r="O148" s="5"/>
      <c r="P148" s="5"/>
      <c r="Q148" s="5"/>
      <c r="R148" s="5">
        <v>3772077</v>
      </c>
    </row>
    <row r="149" spans="9:18" x14ac:dyDescent="0.25">
      <c r="I149" s="27" t="s">
        <v>903</v>
      </c>
      <c r="J149" t="s">
        <v>56</v>
      </c>
      <c r="K149" t="s">
        <v>4800</v>
      </c>
      <c r="L149" s="26"/>
      <c r="M149" s="5">
        <v>3780110</v>
      </c>
      <c r="N149" s="5"/>
      <c r="O149" s="5"/>
      <c r="P149" s="5"/>
      <c r="Q149" s="5"/>
      <c r="R149" s="5">
        <v>3780110</v>
      </c>
    </row>
    <row r="150" spans="9:18" x14ac:dyDescent="0.25">
      <c r="I150" s="27" t="s">
        <v>903</v>
      </c>
      <c r="J150" t="s">
        <v>56</v>
      </c>
      <c r="K150" t="s">
        <v>6702</v>
      </c>
      <c r="L150" s="26"/>
      <c r="M150" s="5"/>
      <c r="N150" s="5">
        <v>3784963</v>
      </c>
      <c r="O150" s="5"/>
      <c r="P150" s="5"/>
      <c r="Q150" s="5"/>
      <c r="R150" s="5">
        <v>3784963</v>
      </c>
    </row>
    <row r="151" spans="9:18" x14ac:dyDescent="0.25">
      <c r="I151" s="27" t="s">
        <v>903</v>
      </c>
      <c r="J151" t="s">
        <v>56</v>
      </c>
      <c r="K151" t="s">
        <v>2350</v>
      </c>
      <c r="L151" s="26">
        <v>3772077</v>
      </c>
      <c r="M151" s="5"/>
      <c r="N151" s="5"/>
      <c r="O151" s="5"/>
      <c r="P151" s="5"/>
      <c r="Q151" s="5"/>
      <c r="R151" s="5">
        <v>3772077</v>
      </c>
    </row>
    <row r="152" spans="9:18" x14ac:dyDescent="0.25">
      <c r="I152" s="27" t="s">
        <v>903</v>
      </c>
      <c r="J152" t="s">
        <v>56</v>
      </c>
      <c r="K152" t="s">
        <v>4801</v>
      </c>
      <c r="L152" s="26"/>
      <c r="M152" s="5">
        <v>3780110</v>
      </c>
      <c r="N152" s="5"/>
      <c r="O152" s="5"/>
      <c r="P152" s="5"/>
      <c r="Q152" s="5"/>
      <c r="R152" s="5">
        <v>3780110</v>
      </c>
    </row>
    <row r="153" spans="9:18" x14ac:dyDescent="0.25">
      <c r="I153" s="27" t="s">
        <v>903</v>
      </c>
      <c r="J153" t="s">
        <v>56</v>
      </c>
      <c r="K153" t="s">
        <v>6703</v>
      </c>
      <c r="L153" s="26"/>
      <c r="M153" s="5"/>
      <c r="N153" s="5">
        <v>3784963</v>
      </c>
      <c r="O153" s="5"/>
      <c r="P153" s="5"/>
      <c r="Q153" s="5"/>
      <c r="R153" s="5">
        <v>3784963</v>
      </c>
    </row>
    <row r="154" spans="9:18" x14ac:dyDescent="0.25">
      <c r="I154" s="27" t="s">
        <v>903</v>
      </c>
      <c r="J154" t="s">
        <v>56</v>
      </c>
      <c r="K154" t="s">
        <v>10612</v>
      </c>
      <c r="L154" s="26"/>
      <c r="M154" s="5"/>
      <c r="N154" s="5"/>
      <c r="O154" s="5"/>
      <c r="P154" s="5">
        <v>3858016</v>
      </c>
      <c r="Q154" s="5"/>
      <c r="R154" s="5">
        <v>3858016</v>
      </c>
    </row>
    <row r="155" spans="9:18" x14ac:dyDescent="0.25">
      <c r="I155" s="27" t="s">
        <v>903</v>
      </c>
      <c r="J155" t="s">
        <v>56</v>
      </c>
      <c r="K155" t="s">
        <v>613</v>
      </c>
      <c r="L155" s="26">
        <v>8338274</v>
      </c>
      <c r="M155" s="5">
        <v>6565454</v>
      </c>
      <c r="N155" s="5">
        <v>4781006</v>
      </c>
      <c r="O155" s="5"/>
      <c r="P155" s="5"/>
      <c r="Q155" s="5"/>
      <c r="R155" s="5">
        <v>19684734</v>
      </c>
    </row>
    <row r="156" spans="9:18" x14ac:dyDescent="0.25">
      <c r="I156" s="27" t="s">
        <v>903</v>
      </c>
      <c r="J156" t="s">
        <v>56</v>
      </c>
      <c r="K156" t="s">
        <v>1791</v>
      </c>
      <c r="L156" s="26">
        <v>3891195</v>
      </c>
      <c r="M156" s="5">
        <v>7790677</v>
      </c>
      <c r="N156" s="5">
        <v>3904489</v>
      </c>
      <c r="O156" s="5">
        <v>3931780</v>
      </c>
      <c r="P156" s="5"/>
      <c r="Q156" s="5"/>
      <c r="R156" s="5">
        <v>19518141</v>
      </c>
    </row>
    <row r="157" spans="9:18" x14ac:dyDescent="0.25">
      <c r="I157" s="27" t="s">
        <v>903</v>
      </c>
      <c r="J157" t="s">
        <v>56</v>
      </c>
      <c r="K157" t="s">
        <v>12158</v>
      </c>
      <c r="L157" s="26"/>
      <c r="M157" s="5"/>
      <c r="N157" s="5"/>
      <c r="O157" s="5"/>
      <c r="P157" s="5"/>
      <c r="Q157" s="5">
        <v>4000390</v>
      </c>
      <c r="R157" s="5">
        <v>4000390</v>
      </c>
    </row>
    <row r="158" spans="9:18" x14ac:dyDescent="0.25">
      <c r="I158" s="27" t="s">
        <v>903</v>
      </c>
      <c r="J158" t="s">
        <v>56</v>
      </c>
      <c r="K158" t="s">
        <v>2351</v>
      </c>
      <c r="L158" s="26">
        <v>3970607</v>
      </c>
      <c r="M158" s="5">
        <v>397906</v>
      </c>
      <c r="N158" s="5"/>
      <c r="O158" s="5"/>
      <c r="P158" s="5"/>
      <c r="Q158" s="5"/>
      <c r="R158" s="5">
        <v>4368513</v>
      </c>
    </row>
    <row r="159" spans="9:18" x14ac:dyDescent="0.25">
      <c r="I159" s="27" t="s">
        <v>903</v>
      </c>
      <c r="J159" t="s">
        <v>56</v>
      </c>
      <c r="K159" t="s">
        <v>6704</v>
      </c>
      <c r="L159" s="26"/>
      <c r="M159" s="5"/>
      <c r="N159" s="5">
        <v>1195252</v>
      </c>
      <c r="O159" s="5"/>
      <c r="P159" s="5"/>
      <c r="Q159" s="5"/>
      <c r="R159" s="5">
        <v>1195252</v>
      </c>
    </row>
    <row r="160" spans="9:18" x14ac:dyDescent="0.25">
      <c r="I160" s="27" t="s">
        <v>903</v>
      </c>
      <c r="J160" t="s">
        <v>56</v>
      </c>
      <c r="K160" t="s">
        <v>724</v>
      </c>
      <c r="L160" s="26">
        <v>5360319</v>
      </c>
      <c r="M160" s="5">
        <v>5371735</v>
      </c>
      <c r="N160" s="5">
        <v>8558001</v>
      </c>
      <c r="O160" s="5"/>
      <c r="P160" s="5"/>
      <c r="Q160" s="5">
        <v>5510742</v>
      </c>
      <c r="R160" s="5">
        <v>24800797</v>
      </c>
    </row>
    <row r="161" spans="9:18" x14ac:dyDescent="0.25">
      <c r="I161" s="27" t="s">
        <v>903</v>
      </c>
      <c r="J161" t="s">
        <v>56</v>
      </c>
      <c r="K161" t="s">
        <v>4802</v>
      </c>
      <c r="L161" s="26"/>
      <c r="M161" s="5">
        <v>2268066</v>
      </c>
      <c r="N161" s="5"/>
      <c r="O161" s="5"/>
      <c r="P161" s="5"/>
      <c r="Q161" s="5"/>
      <c r="R161" s="5">
        <v>2268066</v>
      </c>
    </row>
    <row r="162" spans="9:18" x14ac:dyDescent="0.25">
      <c r="I162" s="27" t="s">
        <v>903</v>
      </c>
      <c r="J162" t="s">
        <v>56</v>
      </c>
      <c r="K162" t="s">
        <v>1212</v>
      </c>
      <c r="L162" s="26">
        <v>4963259</v>
      </c>
      <c r="M162" s="5">
        <v>4973829</v>
      </c>
      <c r="N162" s="5">
        <v>4980215</v>
      </c>
      <c r="O162" s="5"/>
      <c r="P162" s="5"/>
      <c r="Q162" s="5"/>
      <c r="R162" s="5">
        <v>14917303</v>
      </c>
    </row>
    <row r="163" spans="9:18" x14ac:dyDescent="0.25">
      <c r="I163" s="27" t="s">
        <v>903</v>
      </c>
      <c r="J163" t="s">
        <v>56</v>
      </c>
      <c r="K163" t="s">
        <v>1620</v>
      </c>
      <c r="L163" s="26">
        <v>7782390</v>
      </c>
      <c r="M163" s="5"/>
      <c r="N163" s="5"/>
      <c r="O163" s="5"/>
      <c r="P163" s="5"/>
      <c r="Q163" s="5"/>
      <c r="R163" s="5">
        <v>7782390</v>
      </c>
    </row>
    <row r="164" spans="9:18" x14ac:dyDescent="0.25">
      <c r="I164" s="27" t="s">
        <v>903</v>
      </c>
      <c r="J164" t="s">
        <v>56</v>
      </c>
      <c r="K164" t="s">
        <v>4803</v>
      </c>
      <c r="L164" s="26"/>
      <c r="M164" s="5">
        <v>7798964</v>
      </c>
      <c r="N164" s="5"/>
      <c r="O164" s="5"/>
      <c r="P164" s="5"/>
      <c r="Q164" s="5"/>
      <c r="R164" s="5">
        <v>7798964</v>
      </c>
    </row>
    <row r="165" spans="9:18" x14ac:dyDescent="0.25">
      <c r="I165" s="27" t="s">
        <v>903</v>
      </c>
      <c r="J165" t="s">
        <v>56</v>
      </c>
      <c r="K165" t="s">
        <v>6709</v>
      </c>
      <c r="L165" s="26"/>
      <c r="M165" s="5"/>
      <c r="N165" s="5">
        <v>2661427</v>
      </c>
      <c r="O165" s="5"/>
      <c r="P165" s="5"/>
      <c r="Q165" s="5"/>
      <c r="R165" s="5">
        <v>2661427</v>
      </c>
    </row>
    <row r="166" spans="9:18" x14ac:dyDescent="0.25">
      <c r="I166" s="27" t="s">
        <v>903</v>
      </c>
      <c r="J166" t="s">
        <v>56</v>
      </c>
      <c r="K166" t="s">
        <v>1066</v>
      </c>
      <c r="L166" s="26">
        <v>3772077</v>
      </c>
      <c r="M166" s="5"/>
      <c r="N166" s="5"/>
      <c r="O166" s="5"/>
      <c r="P166" s="5"/>
      <c r="Q166" s="5"/>
      <c r="R166" s="5">
        <v>3772077</v>
      </c>
    </row>
    <row r="167" spans="9:18" x14ac:dyDescent="0.25">
      <c r="I167" s="27" t="s">
        <v>903</v>
      </c>
      <c r="J167" t="s">
        <v>56</v>
      </c>
      <c r="K167" t="s">
        <v>4804</v>
      </c>
      <c r="L167" s="26"/>
      <c r="M167" s="5">
        <v>3780110</v>
      </c>
      <c r="N167" s="5"/>
      <c r="O167" s="5"/>
      <c r="P167" s="5"/>
      <c r="Q167" s="5"/>
      <c r="R167" s="5">
        <v>3780110</v>
      </c>
    </row>
    <row r="168" spans="9:18" x14ac:dyDescent="0.25">
      <c r="I168" s="27" t="s">
        <v>903</v>
      </c>
      <c r="J168" t="s">
        <v>56</v>
      </c>
      <c r="K168" t="s">
        <v>6705</v>
      </c>
      <c r="L168" s="26"/>
      <c r="M168" s="5"/>
      <c r="N168" s="5">
        <v>3784963</v>
      </c>
      <c r="O168" s="5"/>
      <c r="P168" s="5"/>
      <c r="Q168" s="5"/>
      <c r="R168" s="5">
        <v>3784963</v>
      </c>
    </row>
    <row r="169" spans="9:18" x14ac:dyDescent="0.25">
      <c r="I169" s="27" t="s">
        <v>903</v>
      </c>
      <c r="J169" t="s">
        <v>56</v>
      </c>
      <c r="K169" t="s">
        <v>10613</v>
      </c>
      <c r="L169" s="26"/>
      <c r="M169" s="5"/>
      <c r="N169" s="5"/>
      <c r="O169" s="5"/>
      <c r="P169" s="5">
        <v>3858016</v>
      </c>
      <c r="Q169" s="5"/>
      <c r="R169" s="5">
        <v>3858016</v>
      </c>
    </row>
    <row r="170" spans="9:18" x14ac:dyDescent="0.25">
      <c r="I170" s="27" t="s">
        <v>903</v>
      </c>
      <c r="J170" t="s">
        <v>56</v>
      </c>
      <c r="K170" t="s">
        <v>2352</v>
      </c>
      <c r="L170" s="26">
        <v>4764728</v>
      </c>
      <c r="M170" s="5"/>
      <c r="N170" s="5"/>
      <c r="O170" s="5"/>
      <c r="P170" s="5"/>
      <c r="Q170" s="5"/>
      <c r="R170" s="5">
        <v>4764728</v>
      </c>
    </row>
    <row r="171" spans="9:18" x14ac:dyDescent="0.25">
      <c r="I171" s="27" t="s">
        <v>903</v>
      </c>
      <c r="J171" t="s">
        <v>56</v>
      </c>
      <c r="K171" t="s">
        <v>4805</v>
      </c>
      <c r="L171" s="26"/>
      <c r="M171" s="5">
        <v>4774876</v>
      </c>
      <c r="N171" s="5"/>
      <c r="O171" s="5"/>
      <c r="P171" s="5"/>
      <c r="Q171" s="5"/>
      <c r="R171" s="5">
        <v>4774876</v>
      </c>
    </row>
    <row r="172" spans="9:18" x14ac:dyDescent="0.25">
      <c r="I172" s="27" t="s">
        <v>903</v>
      </c>
      <c r="J172" t="s">
        <v>56</v>
      </c>
      <c r="K172" t="s">
        <v>6706</v>
      </c>
      <c r="L172" s="26"/>
      <c r="M172" s="5"/>
      <c r="N172" s="5">
        <v>4781006</v>
      </c>
      <c r="O172" s="5"/>
      <c r="P172" s="5"/>
      <c r="Q172" s="5"/>
      <c r="R172" s="5">
        <v>4781006</v>
      </c>
    </row>
    <row r="173" spans="9:18" x14ac:dyDescent="0.25">
      <c r="I173" s="27" t="s">
        <v>903</v>
      </c>
      <c r="J173" t="s">
        <v>56</v>
      </c>
      <c r="K173" t="s">
        <v>1354</v>
      </c>
      <c r="L173" s="26">
        <v>5360319</v>
      </c>
      <c r="M173" s="5">
        <v>5371735</v>
      </c>
      <c r="N173" s="5"/>
      <c r="O173" s="5"/>
      <c r="P173" s="5"/>
      <c r="Q173" s="5"/>
      <c r="R173" s="5">
        <v>10732054</v>
      </c>
    </row>
    <row r="174" spans="9:18" x14ac:dyDescent="0.25">
      <c r="I174" s="27" t="s">
        <v>903</v>
      </c>
      <c r="J174" t="s">
        <v>56</v>
      </c>
      <c r="K174" t="s">
        <v>6707</v>
      </c>
      <c r="L174" s="26"/>
      <c r="M174" s="5"/>
      <c r="N174" s="5">
        <v>5378632</v>
      </c>
      <c r="O174" s="5"/>
      <c r="P174" s="5"/>
      <c r="Q174" s="5"/>
      <c r="R174" s="5">
        <v>5378632</v>
      </c>
    </row>
    <row r="175" spans="9:18" x14ac:dyDescent="0.25">
      <c r="I175" s="27" t="s">
        <v>903</v>
      </c>
      <c r="J175" t="s">
        <v>56</v>
      </c>
      <c r="K175" t="s">
        <v>10614</v>
      </c>
      <c r="L175" s="26"/>
      <c r="M175" s="5"/>
      <c r="N175" s="5"/>
      <c r="O175" s="5"/>
      <c r="P175" s="5">
        <v>5482443</v>
      </c>
      <c r="Q175" s="5"/>
      <c r="R175" s="5">
        <v>5482443</v>
      </c>
    </row>
    <row r="176" spans="9:18" x14ac:dyDescent="0.25">
      <c r="I176" s="27" t="s">
        <v>903</v>
      </c>
      <c r="J176" t="s">
        <v>56</v>
      </c>
      <c r="K176" t="s">
        <v>6708</v>
      </c>
      <c r="L176" s="26"/>
      <c r="M176" s="5"/>
      <c r="N176" s="5"/>
      <c r="O176" s="5"/>
      <c r="P176" s="5">
        <v>7512978</v>
      </c>
      <c r="Q176" s="5"/>
      <c r="R176" s="5">
        <v>7512978</v>
      </c>
    </row>
    <row r="177" spans="9:18" x14ac:dyDescent="0.25">
      <c r="I177" s="27" t="s">
        <v>904</v>
      </c>
      <c r="J177" t="s">
        <v>838</v>
      </c>
      <c r="K177" t="s">
        <v>6702</v>
      </c>
      <c r="L177" s="26"/>
      <c r="M177" s="5"/>
      <c r="N177" s="5"/>
      <c r="O177" s="5"/>
      <c r="P177" s="5">
        <v>-3811419</v>
      </c>
      <c r="Q177" s="5"/>
      <c r="R177" s="5">
        <v>-3811419</v>
      </c>
    </row>
    <row r="178" spans="9:18" x14ac:dyDescent="0.25">
      <c r="I178" s="27" t="s">
        <v>904</v>
      </c>
      <c r="J178" t="s">
        <v>838</v>
      </c>
      <c r="K178" t="s">
        <v>6703</v>
      </c>
      <c r="L178" s="26"/>
      <c r="M178" s="5"/>
      <c r="N178" s="5"/>
      <c r="O178" s="5"/>
      <c r="P178" s="5">
        <v>-3811419</v>
      </c>
      <c r="Q178" s="5"/>
      <c r="R178" s="5">
        <v>-3811419</v>
      </c>
    </row>
    <row r="179" spans="9:18" x14ac:dyDescent="0.25">
      <c r="I179" s="27" t="s">
        <v>904</v>
      </c>
      <c r="J179" t="s">
        <v>838</v>
      </c>
      <c r="K179" t="s">
        <v>613</v>
      </c>
      <c r="L179" s="26"/>
      <c r="M179" s="5"/>
      <c r="N179" s="5"/>
      <c r="O179" s="5"/>
      <c r="P179" s="5">
        <v>-4814424</v>
      </c>
      <c r="Q179" s="5"/>
      <c r="R179" s="5">
        <v>-4814424</v>
      </c>
    </row>
    <row r="180" spans="9:18" x14ac:dyDescent="0.25">
      <c r="I180" s="27" t="s">
        <v>904</v>
      </c>
      <c r="J180" t="s">
        <v>838</v>
      </c>
      <c r="K180" t="s">
        <v>10611</v>
      </c>
      <c r="L180" s="26"/>
      <c r="M180" s="5"/>
      <c r="N180" s="5"/>
      <c r="O180" s="5"/>
      <c r="P180" s="5"/>
      <c r="Q180" s="5">
        <v>-3979848</v>
      </c>
      <c r="R180" s="5">
        <v>-3979848</v>
      </c>
    </row>
    <row r="181" spans="9:18" x14ac:dyDescent="0.25">
      <c r="I181" s="27" t="s">
        <v>904</v>
      </c>
      <c r="J181" t="s">
        <v>838</v>
      </c>
      <c r="K181" t="s">
        <v>724</v>
      </c>
      <c r="L181" s="26"/>
      <c r="M181" s="5"/>
      <c r="N181" s="5"/>
      <c r="O181" s="5"/>
      <c r="P181" s="5">
        <v>-10832454</v>
      </c>
      <c r="Q181" s="5">
        <v>-10964886</v>
      </c>
      <c r="R181" s="5">
        <v>-21797340</v>
      </c>
    </row>
    <row r="182" spans="9:18" x14ac:dyDescent="0.25">
      <c r="I182" s="27" t="s">
        <v>904</v>
      </c>
      <c r="J182" t="s">
        <v>838</v>
      </c>
      <c r="K182" t="s">
        <v>1212</v>
      </c>
      <c r="L182" s="26"/>
      <c r="M182" s="5"/>
      <c r="N182" s="5"/>
      <c r="O182" s="5"/>
      <c r="P182" s="5">
        <v>-5015025</v>
      </c>
      <c r="Q182" s="5"/>
      <c r="R182" s="5">
        <v>-5015025</v>
      </c>
    </row>
    <row r="183" spans="9:18" x14ac:dyDescent="0.25">
      <c r="I183" s="27" t="s">
        <v>904</v>
      </c>
      <c r="J183" t="s">
        <v>838</v>
      </c>
      <c r="K183" t="s">
        <v>6705</v>
      </c>
      <c r="L183" s="26"/>
      <c r="M183" s="5"/>
      <c r="N183" s="5"/>
      <c r="O183" s="5"/>
      <c r="P183" s="5">
        <v>-3811419</v>
      </c>
      <c r="Q183" s="5"/>
      <c r="R183" s="5">
        <v>-3811419</v>
      </c>
    </row>
    <row r="184" spans="9:18" x14ac:dyDescent="0.25">
      <c r="I184" s="27" t="s">
        <v>904</v>
      </c>
      <c r="J184" t="s">
        <v>838</v>
      </c>
      <c r="K184" t="s">
        <v>6706</v>
      </c>
      <c r="L184" s="26"/>
      <c r="M184" s="5"/>
      <c r="N184" s="5"/>
      <c r="O184" s="5"/>
      <c r="P184" s="5">
        <v>-4814424</v>
      </c>
      <c r="Q184" s="5"/>
      <c r="R184" s="5">
        <v>-4814424</v>
      </c>
    </row>
    <row r="185" spans="9:18" x14ac:dyDescent="0.25">
      <c r="I185" s="27" t="s">
        <v>904</v>
      </c>
      <c r="J185" t="s">
        <v>56</v>
      </c>
      <c r="K185" t="s">
        <v>4798</v>
      </c>
      <c r="L185" s="26"/>
      <c r="M185" s="5"/>
      <c r="N185" s="5">
        <v>-2864925</v>
      </c>
      <c r="O185" s="5"/>
      <c r="P185" s="5"/>
      <c r="Q185" s="5"/>
      <c r="R185" s="5">
        <v>-2864925</v>
      </c>
    </row>
    <row r="186" spans="9:18" x14ac:dyDescent="0.25">
      <c r="I186" s="27" t="s">
        <v>904</v>
      </c>
      <c r="J186" t="s">
        <v>56</v>
      </c>
      <c r="K186" t="s">
        <v>4799</v>
      </c>
      <c r="L186" s="26"/>
      <c r="M186" s="5"/>
      <c r="N186" s="5">
        <v>-338220</v>
      </c>
      <c r="O186" s="5"/>
      <c r="P186" s="5"/>
      <c r="Q186" s="5"/>
      <c r="R186" s="5">
        <v>-338220</v>
      </c>
    </row>
    <row r="187" spans="9:18" x14ac:dyDescent="0.25">
      <c r="I187" s="27" t="s">
        <v>904</v>
      </c>
      <c r="J187" t="s">
        <v>56</v>
      </c>
      <c r="K187" t="s">
        <v>2349</v>
      </c>
      <c r="L187" s="26">
        <v>-3774156</v>
      </c>
      <c r="M187" s="5">
        <v>-3772077</v>
      </c>
      <c r="N187" s="5"/>
      <c r="O187" s="5"/>
      <c r="P187" s="5"/>
      <c r="Q187" s="5"/>
      <c r="R187" s="5">
        <v>-7546233</v>
      </c>
    </row>
    <row r="188" spans="9:18" x14ac:dyDescent="0.25">
      <c r="I188" s="27" t="s">
        <v>904</v>
      </c>
      <c r="J188" t="s">
        <v>56</v>
      </c>
      <c r="K188" t="s">
        <v>4800</v>
      </c>
      <c r="L188" s="26"/>
      <c r="M188" s="5"/>
      <c r="N188" s="5">
        <v>-3780110</v>
      </c>
      <c r="O188" s="5"/>
      <c r="P188" s="5"/>
      <c r="Q188" s="5"/>
      <c r="R188" s="5">
        <v>-3780110</v>
      </c>
    </row>
    <row r="189" spans="9:18" x14ac:dyDescent="0.25">
      <c r="I189" s="27" t="s">
        <v>904</v>
      </c>
      <c r="J189" t="s">
        <v>56</v>
      </c>
      <c r="K189" t="s">
        <v>6702</v>
      </c>
      <c r="L189" s="26"/>
      <c r="M189" s="5"/>
      <c r="N189" s="5"/>
      <c r="O189" s="5">
        <v>-3784963</v>
      </c>
      <c r="P189" s="5"/>
      <c r="Q189" s="5"/>
      <c r="R189" s="5">
        <v>-3784963</v>
      </c>
    </row>
    <row r="190" spans="9:18" x14ac:dyDescent="0.25">
      <c r="I190" s="27" t="s">
        <v>904</v>
      </c>
      <c r="J190" t="s">
        <v>56</v>
      </c>
      <c r="K190" t="s">
        <v>10610</v>
      </c>
      <c r="L190" s="26"/>
      <c r="M190" s="5"/>
      <c r="N190" s="5"/>
      <c r="O190" s="5"/>
      <c r="P190" s="5"/>
      <c r="Q190" s="5">
        <v>-3858016</v>
      </c>
      <c r="R190" s="5">
        <v>-3858016</v>
      </c>
    </row>
    <row r="191" spans="9:18" x14ac:dyDescent="0.25">
      <c r="I191" s="27" t="s">
        <v>904</v>
      </c>
      <c r="J191" t="s">
        <v>56</v>
      </c>
      <c r="K191" t="s">
        <v>2350</v>
      </c>
      <c r="L191" s="26">
        <v>-3774156</v>
      </c>
      <c r="M191" s="5">
        <v>-3772077</v>
      </c>
      <c r="N191" s="5"/>
      <c r="O191" s="5"/>
      <c r="P191" s="5"/>
      <c r="Q191" s="5"/>
      <c r="R191" s="5">
        <v>-7546233</v>
      </c>
    </row>
    <row r="192" spans="9:18" x14ac:dyDescent="0.25">
      <c r="I192" s="27" t="s">
        <v>904</v>
      </c>
      <c r="J192" t="s">
        <v>56</v>
      </c>
      <c r="K192" t="s">
        <v>4801</v>
      </c>
      <c r="L192" s="26"/>
      <c r="M192" s="5"/>
      <c r="N192" s="5">
        <v>-3780110</v>
      </c>
      <c r="O192" s="5"/>
      <c r="P192" s="5"/>
      <c r="Q192" s="5"/>
      <c r="R192" s="5">
        <v>-3780110</v>
      </c>
    </row>
    <row r="193" spans="9:18" x14ac:dyDescent="0.25">
      <c r="I193" s="27" t="s">
        <v>904</v>
      </c>
      <c r="J193" t="s">
        <v>56</v>
      </c>
      <c r="K193" t="s">
        <v>6703</v>
      </c>
      <c r="L193" s="26"/>
      <c r="M193" s="5"/>
      <c r="N193" s="5"/>
      <c r="O193" s="5">
        <v>-3784963</v>
      </c>
      <c r="P193" s="5"/>
      <c r="Q193" s="5"/>
      <c r="R193" s="5">
        <v>-3784963</v>
      </c>
    </row>
    <row r="194" spans="9:18" x14ac:dyDescent="0.25">
      <c r="I194" s="27" t="s">
        <v>904</v>
      </c>
      <c r="J194" t="s">
        <v>56</v>
      </c>
      <c r="K194" t="s">
        <v>10612</v>
      </c>
      <c r="L194" s="26"/>
      <c r="M194" s="5"/>
      <c r="N194" s="5"/>
      <c r="O194" s="5"/>
      <c r="P194" s="5"/>
      <c r="Q194" s="5">
        <v>-3858016</v>
      </c>
      <c r="R194" s="5">
        <v>-3858016</v>
      </c>
    </row>
    <row r="195" spans="9:18" x14ac:dyDescent="0.25">
      <c r="I195" s="27" t="s">
        <v>904</v>
      </c>
      <c r="J195" t="s">
        <v>56</v>
      </c>
      <c r="K195" t="s">
        <v>613</v>
      </c>
      <c r="L195" s="26">
        <v>-8342871</v>
      </c>
      <c r="M195" s="5">
        <v>-8338274</v>
      </c>
      <c r="N195" s="5">
        <v>-6565454</v>
      </c>
      <c r="O195" s="5">
        <v>-4781006</v>
      </c>
      <c r="P195" s="5"/>
      <c r="Q195" s="5"/>
      <c r="R195" s="5">
        <v>-28027605</v>
      </c>
    </row>
    <row r="196" spans="9:18" x14ac:dyDescent="0.25">
      <c r="I196" s="27" t="s">
        <v>904</v>
      </c>
      <c r="J196" t="s">
        <v>56</v>
      </c>
      <c r="K196" t="s">
        <v>1791</v>
      </c>
      <c r="L196" s="26">
        <v>-3893340</v>
      </c>
      <c r="M196" s="5">
        <v>-3891195</v>
      </c>
      <c r="N196" s="5">
        <v>-7790677</v>
      </c>
      <c r="O196" s="5">
        <v>-3904489</v>
      </c>
      <c r="P196" s="5">
        <v>-3931780</v>
      </c>
      <c r="Q196" s="5"/>
      <c r="R196" s="5">
        <v>-23411481</v>
      </c>
    </row>
    <row r="197" spans="9:18" x14ac:dyDescent="0.25">
      <c r="I197" s="27" t="s">
        <v>904</v>
      </c>
      <c r="J197" t="s">
        <v>56</v>
      </c>
      <c r="K197" t="s">
        <v>2351</v>
      </c>
      <c r="L197" s="26">
        <v>-3972796</v>
      </c>
      <c r="M197" s="5">
        <v>-3970607</v>
      </c>
      <c r="N197" s="5">
        <v>-397906</v>
      </c>
      <c r="O197" s="5"/>
      <c r="P197" s="5"/>
      <c r="Q197" s="5"/>
      <c r="R197" s="5">
        <v>-8341309</v>
      </c>
    </row>
    <row r="198" spans="9:18" x14ac:dyDescent="0.25">
      <c r="I198" s="27" t="s">
        <v>904</v>
      </c>
      <c r="J198" t="s">
        <v>56</v>
      </c>
      <c r="K198" t="s">
        <v>6704</v>
      </c>
      <c r="L198" s="26"/>
      <c r="M198" s="5"/>
      <c r="N198" s="5"/>
      <c r="O198" s="5">
        <v>-1195252</v>
      </c>
      <c r="P198" s="5"/>
      <c r="Q198" s="5"/>
      <c r="R198" s="5">
        <v>-1195252</v>
      </c>
    </row>
    <row r="199" spans="9:18" x14ac:dyDescent="0.25">
      <c r="I199" s="27" t="s">
        <v>904</v>
      </c>
      <c r="J199" t="s">
        <v>56</v>
      </c>
      <c r="K199" t="s">
        <v>724</v>
      </c>
      <c r="L199" s="26">
        <v>-5363275</v>
      </c>
      <c r="M199" s="5">
        <v>-5360319</v>
      </c>
      <c r="N199" s="5">
        <v>-5371735</v>
      </c>
      <c r="O199" s="5">
        <v>-8558001</v>
      </c>
      <c r="P199" s="5"/>
      <c r="Q199" s="5"/>
      <c r="R199" s="5">
        <v>-24653330</v>
      </c>
    </row>
    <row r="200" spans="9:18" x14ac:dyDescent="0.25">
      <c r="I200" s="27" t="s">
        <v>904</v>
      </c>
      <c r="J200" t="s">
        <v>56</v>
      </c>
      <c r="K200" t="s">
        <v>4802</v>
      </c>
      <c r="L200" s="26"/>
      <c r="M200" s="5"/>
      <c r="N200" s="5">
        <v>-2268066</v>
      </c>
      <c r="O200" s="5"/>
      <c r="P200" s="5"/>
      <c r="Q200" s="5"/>
      <c r="R200" s="5">
        <v>-2268066</v>
      </c>
    </row>
    <row r="201" spans="9:18" x14ac:dyDescent="0.25">
      <c r="I201" s="27" t="s">
        <v>904</v>
      </c>
      <c r="J201" t="s">
        <v>56</v>
      </c>
      <c r="K201" t="s">
        <v>1212</v>
      </c>
      <c r="L201" s="26">
        <v>-4965995</v>
      </c>
      <c r="M201" s="5">
        <v>-4963259</v>
      </c>
      <c r="N201" s="5">
        <v>-4973829</v>
      </c>
      <c r="O201" s="5">
        <v>-4980215</v>
      </c>
      <c r="P201" s="5"/>
      <c r="Q201" s="5"/>
      <c r="R201" s="5">
        <v>-19883298</v>
      </c>
    </row>
    <row r="202" spans="9:18" x14ac:dyDescent="0.25">
      <c r="I202" s="27" t="s">
        <v>904</v>
      </c>
      <c r="J202" t="s">
        <v>56</v>
      </c>
      <c r="K202" t="s">
        <v>1620</v>
      </c>
      <c r="L202" s="26"/>
      <c r="M202" s="5">
        <v>-7782390</v>
      </c>
      <c r="N202" s="5"/>
      <c r="O202" s="5"/>
      <c r="P202" s="5"/>
      <c r="Q202" s="5"/>
      <c r="R202" s="5">
        <v>-7782390</v>
      </c>
    </row>
    <row r="203" spans="9:18" x14ac:dyDescent="0.25">
      <c r="I203" s="27" t="s">
        <v>904</v>
      </c>
      <c r="J203" t="s">
        <v>56</v>
      </c>
      <c r="K203" t="s">
        <v>4803</v>
      </c>
      <c r="L203" s="26"/>
      <c r="M203" s="5"/>
      <c r="N203" s="5">
        <v>-7798964</v>
      </c>
      <c r="O203" s="5"/>
      <c r="P203" s="5"/>
      <c r="Q203" s="5"/>
      <c r="R203" s="5">
        <v>-7798964</v>
      </c>
    </row>
    <row r="204" spans="9:18" x14ac:dyDescent="0.25">
      <c r="I204" s="27" t="s">
        <v>904</v>
      </c>
      <c r="J204" t="s">
        <v>56</v>
      </c>
      <c r="K204" t="s">
        <v>6709</v>
      </c>
      <c r="L204" s="26"/>
      <c r="M204" s="5"/>
      <c r="N204" s="5"/>
      <c r="O204" s="5">
        <v>-2661427</v>
      </c>
      <c r="P204" s="5"/>
      <c r="Q204" s="5"/>
      <c r="R204" s="5">
        <v>-2661427</v>
      </c>
    </row>
    <row r="205" spans="9:18" x14ac:dyDescent="0.25">
      <c r="I205" s="27" t="s">
        <v>904</v>
      </c>
      <c r="J205" t="s">
        <v>56</v>
      </c>
      <c r="K205" t="s">
        <v>1066</v>
      </c>
      <c r="L205" s="26">
        <v>-3774156</v>
      </c>
      <c r="M205" s="5">
        <v>-3772077</v>
      </c>
      <c r="N205" s="5"/>
      <c r="O205" s="5"/>
      <c r="P205" s="5"/>
      <c r="Q205" s="5"/>
      <c r="R205" s="5">
        <v>-7546233</v>
      </c>
    </row>
    <row r="206" spans="9:18" x14ac:dyDescent="0.25">
      <c r="I206" s="27" t="s">
        <v>904</v>
      </c>
      <c r="J206" t="s">
        <v>56</v>
      </c>
      <c r="K206" t="s">
        <v>4804</v>
      </c>
      <c r="L206" s="26"/>
      <c r="M206" s="5"/>
      <c r="N206" s="5">
        <v>-3780110</v>
      </c>
      <c r="O206" s="5"/>
      <c r="P206" s="5"/>
      <c r="Q206" s="5"/>
      <c r="R206" s="5">
        <v>-3780110</v>
      </c>
    </row>
    <row r="207" spans="9:18" x14ac:dyDescent="0.25">
      <c r="I207" s="27" t="s">
        <v>904</v>
      </c>
      <c r="J207" t="s">
        <v>56</v>
      </c>
      <c r="K207" t="s">
        <v>6705</v>
      </c>
      <c r="L207" s="26"/>
      <c r="M207" s="5"/>
      <c r="N207" s="5"/>
      <c r="O207" s="5">
        <v>-3784963</v>
      </c>
      <c r="P207" s="5"/>
      <c r="Q207" s="5"/>
      <c r="R207" s="5">
        <v>-3784963</v>
      </c>
    </row>
    <row r="208" spans="9:18" x14ac:dyDescent="0.25">
      <c r="I208" s="27" t="s">
        <v>904</v>
      </c>
      <c r="J208" t="s">
        <v>56</v>
      </c>
      <c r="K208" t="s">
        <v>10613</v>
      </c>
      <c r="L208" s="26"/>
      <c r="M208" s="5"/>
      <c r="N208" s="5"/>
      <c r="O208" s="5"/>
      <c r="P208" s="5"/>
      <c r="Q208" s="5">
        <v>-3858016</v>
      </c>
      <c r="R208" s="5">
        <v>-3858016</v>
      </c>
    </row>
    <row r="209" spans="9:18" x14ac:dyDescent="0.25">
      <c r="I209" s="27" t="s">
        <v>904</v>
      </c>
      <c r="J209" t="s">
        <v>56</v>
      </c>
      <c r="K209" t="s">
        <v>2352</v>
      </c>
      <c r="L209" s="26">
        <v>-4767355</v>
      </c>
      <c r="M209" s="5">
        <v>-4764728</v>
      </c>
      <c r="N209" s="5"/>
      <c r="O209" s="5"/>
      <c r="P209" s="5"/>
      <c r="Q209" s="5"/>
      <c r="R209" s="5">
        <v>-9532083</v>
      </c>
    </row>
    <row r="210" spans="9:18" x14ac:dyDescent="0.25">
      <c r="I210" s="27" t="s">
        <v>904</v>
      </c>
      <c r="J210" t="s">
        <v>56</v>
      </c>
      <c r="K210" t="s">
        <v>4805</v>
      </c>
      <c r="L210" s="26"/>
      <c r="M210" s="5"/>
      <c r="N210" s="5">
        <v>-4774876</v>
      </c>
      <c r="O210" s="5"/>
      <c r="P210" s="5"/>
      <c r="Q210" s="5"/>
      <c r="R210" s="5">
        <v>-4774876</v>
      </c>
    </row>
    <row r="211" spans="9:18" x14ac:dyDescent="0.25">
      <c r="I211" s="27" t="s">
        <v>904</v>
      </c>
      <c r="J211" t="s">
        <v>56</v>
      </c>
      <c r="K211" t="s">
        <v>6706</v>
      </c>
      <c r="L211" s="26"/>
      <c r="M211" s="5"/>
      <c r="N211" s="5"/>
      <c r="O211" s="5">
        <v>-4781006</v>
      </c>
      <c r="P211" s="5"/>
      <c r="Q211" s="5"/>
      <c r="R211" s="5">
        <v>-4781006</v>
      </c>
    </row>
    <row r="212" spans="9:18" x14ac:dyDescent="0.25">
      <c r="I212" s="27" t="s">
        <v>904</v>
      </c>
      <c r="J212" t="s">
        <v>56</v>
      </c>
      <c r="K212" t="s">
        <v>1354</v>
      </c>
      <c r="L212" s="26">
        <v>-5363275</v>
      </c>
      <c r="M212" s="5">
        <v>-5360319</v>
      </c>
      <c r="N212" s="5">
        <v>-5371735</v>
      </c>
      <c r="O212" s="5"/>
      <c r="P212" s="5"/>
      <c r="Q212" s="5"/>
      <c r="R212" s="5">
        <v>-16095329</v>
      </c>
    </row>
    <row r="213" spans="9:18" x14ac:dyDescent="0.25">
      <c r="I213" s="27" t="s">
        <v>904</v>
      </c>
      <c r="J213" t="s">
        <v>56</v>
      </c>
      <c r="K213" t="s">
        <v>6707</v>
      </c>
      <c r="L213" s="26"/>
      <c r="M213" s="5"/>
      <c r="N213" s="5"/>
      <c r="O213" s="5">
        <v>-5378632</v>
      </c>
      <c r="P213" s="5">
        <v>-5416227</v>
      </c>
      <c r="Q213" s="5"/>
      <c r="R213" s="5">
        <v>-10794859</v>
      </c>
    </row>
    <row r="214" spans="9:18" x14ac:dyDescent="0.25">
      <c r="I214" s="27" t="s">
        <v>904</v>
      </c>
      <c r="J214" t="s">
        <v>56</v>
      </c>
      <c r="K214" t="s">
        <v>10614</v>
      </c>
      <c r="L214" s="26"/>
      <c r="M214" s="5"/>
      <c r="N214" s="5"/>
      <c r="O214" s="5"/>
      <c r="P214" s="5"/>
      <c r="Q214" s="5">
        <v>-5482443</v>
      </c>
      <c r="R214" s="5">
        <v>-5482443</v>
      </c>
    </row>
    <row r="215" spans="9:18" x14ac:dyDescent="0.25">
      <c r="I215" s="27" t="s">
        <v>904</v>
      </c>
      <c r="J215" t="s">
        <v>56</v>
      </c>
      <c r="K215" t="s">
        <v>6708</v>
      </c>
      <c r="L215" s="26"/>
      <c r="M215" s="5"/>
      <c r="N215" s="5"/>
      <c r="O215" s="5"/>
      <c r="P215" s="5">
        <v>-4723242</v>
      </c>
      <c r="Q215" s="5">
        <v>-7512978</v>
      </c>
      <c r="R215" s="5">
        <v>-12236220</v>
      </c>
    </row>
    <row r="216" spans="9:18" x14ac:dyDescent="0.25">
      <c r="I216" s="27" t="s">
        <v>904</v>
      </c>
      <c r="J216" t="s">
        <v>828</v>
      </c>
      <c r="K216" t="s">
        <v>1791</v>
      </c>
      <c r="L216" s="26">
        <v>-3880572</v>
      </c>
      <c r="M216" s="5"/>
      <c r="N216" s="5"/>
      <c r="O216" s="5"/>
      <c r="P216" s="5"/>
      <c r="Q216" s="5"/>
      <c r="R216" s="5">
        <v>-3880572</v>
      </c>
    </row>
    <row r="217" spans="9:18" x14ac:dyDescent="0.25">
      <c r="I217" s="27" t="s">
        <v>904</v>
      </c>
      <c r="J217" t="s">
        <v>828</v>
      </c>
      <c r="K217" t="s">
        <v>1620</v>
      </c>
      <c r="L217" s="26">
        <v>-7786680</v>
      </c>
      <c r="M217" s="5"/>
      <c r="N217" s="5"/>
      <c r="O217" s="5"/>
      <c r="P217" s="5"/>
      <c r="Q217" s="5"/>
      <c r="R217" s="5">
        <v>-7786680</v>
      </c>
    </row>
    <row r="218" spans="9:18" x14ac:dyDescent="0.25">
      <c r="I218" s="27" t="s">
        <v>0</v>
      </c>
      <c r="J218" s="27"/>
      <c r="K218" s="27"/>
      <c r="L218" s="26">
        <v>55747322</v>
      </c>
      <c r="M218" s="5">
        <v>55969812</v>
      </c>
      <c r="N218" s="5">
        <v>55377307</v>
      </c>
      <c r="O218" s="5">
        <v>48320406</v>
      </c>
      <c r="P218" s="5">
        <v>-48922953</v>
      </c>
      <c r="Q218" s="5">
        <v>44774892</v>
      </c>
      <c r="R218" s="5">
        <v>211266786</v>
      </c>
    </row>
  </sheetData>
  <pageMargins left="0.7" right="0.7" top="0.75" bottom="0.75" header="0.3" footer="0.3"/>
  <pageSetup orientation="portrait" r:id="rId5"/>
  <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70"/>
  <sheetViews>
    <sheetView showGridLines="0" zoomScale="90" zoomScaleNormal="90" workbookViewId="0">
      <selection activeCell="R84" sqref="R8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6" width="13.5703125" bestFit="1" customWidth="1"/>
    <col min="27" max="27" width="15" bestFit="1" customWidth="1"/>
    <col min="28" max="31" width="14.7109375" bestFit="1" customWidth="1"/>
    <col min="32" max="33" width="18.5703125" bestFit="1" customWidth="1"/>
    <col min="34" max="34" width="15" bestFit="1" customWidth="1"/>
    <col min="35" max="38" width="13.5703125" bestFit="1" customWidth="1"/>
    <col min="39" max="39" width="15" bestFit="1" customWidth="1"/>
    <col min="40" max="43" width="14.7109375" bestFit="1" customWidth="1"/>
    <col min="44" max="45" width="19" bestFit="1" customWidth="1"/>
    <col min="46" max="46" width="15" bestFit="1" customWidth="1"/>
    <col min="47" max="50" width="13.5703125" bestFit="1" customWidth="1"/>
    <col min="51" max="51" width="15" bestFit="1" customWidth="1"/>
    <col min="52" max="55" width="14.7109375" bestFit="1" customWidth="1"/>
    <col min="56" max="57" width="18.42578125" bestFit="1" customWidth="1"/>
    <col min="58" max="58" width="15" bestFit="1" customWidth="1"/>
    <col min="59" max="62" width="13.5703125" bestFit="1" customWidth="1"/>
    <col min="63" max="63" width="15" bestFit="1" customWidth="1"/>
    <col min="64" max="67" width="14.7109375" bestFit="1" customWidth="1"/>
    <col min="68" max="69" width="19.28515625" bestFit="1" customWidth="1"/>
    <col min="70" max="71" width="20" bestFit="1" customWidth="1"/>
    <col min="72" max="88" width="10.42578125" customWidth="1"/>
    <col min="89" max="89" width="9.28515625" customWidth="1"/>
    <col min="90" max="90" width="12.5703125" bestFit="1" customWidth="1"/>
  </cols>
  <sheetData>
    <row r="1" spans="9:22" ht="23.25" x14ac:dyDescent="0.35">
      <c r="I1" s="19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72</v>
      </c>
      <c r="J3" s="5">
        <v>-78263649</v>
      </c>
      <c r="K3" s="5">
        <v>344738594</v>
      </c>
      <c r="L3" s="5">
        <v>360099288</v>
      </c>
      <c r="M3" s="5">
        <v>185834816</v>
      </c>
      <c r="N3" s="5">
        <v>360128874</v>
      </c>
      <c r="O3" s="5">
        <v>442422045</v>
      </c>
      <c r="P3" s="5"/>
      <c r="Q3" s="5"/>
      <c r="R3" s="5"/>
      <c r="S3" s="5"/>
      <c r="T3" s="5"/>
      <c r="U3" s="5"/>
      <c r="V3" s="5">
        <v>1614959968</v>
      </c>
    </row>
    <row r="4" spans="9:22" x14ac:dyDescent="0.25">
      <c r="I4" s="4" t="s">
        <v>0</v>
      </c>
      <c r="J4" s="5">
        <v>-78263649</v>
      </c>
      <c r="K4" s="5">
        <v>344738594</v>
      </c>
      <c r="L4" s="5">
        <v>360099288</v>
      </c>
      <c r="M4" s="5">
        <v>185834816</v>
      </c>
      <c r="N4" s="5">
        <v>360128874</v>
      </c>
      <c r="O4" s="5">
        <v>442422045</v>
      </c>
      <c r="P4" s="5"/>
      <c r="Q4" s="5"/>
      <c r="R4" s="5"/>
      <c r="S4" s="5"/>
      <c r="T4" s="5"/>
      <c r="U4" s="5"/>
      <c r="V4" s="5">
        <v>1614959968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72</v>
      </c>
      <c r="J63" s="13">
        <f>IFERROR(VLOOKUP($I63,$I$26:$V$42,MATCH(J$62,$I$26:$V$26,0),0),0)</f>
        <v>522514884</v>
      </c>
      <c r="K63" s="13">
        <f t="shared" ref="K63:U63" si="0">IFERROR(VLOOKUP($I63,$I$26:$V$42,MATCH(K$62,$I$26:$V$26,0),0),0)</f>
        <v>478946114</v>
      </c>
      <c r="L63" s="13">
        <f t="shared" si="0"/>
        <v>409566318.5</v>
      </c>
      <c r="M63" s="13">
        <f t="shared" si="0"/>
        <v>546763660.5</v>
      </c>
      <c r="N63" s="13">
        <f t="shared" si="0"/>
        <v>530145136</v>
      </c>
      <c r="O63" s="13">
        <f t="shared" si="0"/>
        <v>492863760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2980799873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72</v>
      </c>
      <c r="J84" s="13">
        <f>-IFERROR(VLOOKUP($I84,$I$62:$U$80,MATCH(J$83,$I$62:$U$62,0),0),0)+IFERROR(VLOOKUP($I84,$I$2:$U$23,MATCH(J$83,$I$2:$U$2,0),0),0)</f>
        <v>-600778533</v>
      </c>
      <c r="K84" s="13">
        <f t="shared" ref="K84:U84" si="1">-IFERROR(VLOOKUP($I84,$I$62:$U$80,MATCH(K$83,$I$62:$U$62,0),0),0)+IFERROR(VLOOKUP($I84,$I$2:$U$23,MATCH(K$83,$I$2:$U$2,0),0),0)</f>
        <v>-134207520</v>
      </c>
      <c r="L84" s="13">
        <f t="shared" si="1"/>
        <v>-49467030.5</v>
      </c>
      <c r="M84" s="13">
        <f t="shared" si="1"/>
        <v>-360928844.5</v>
      </c>
      <c r="N84" s="13">
        <f t="shared" si="1"/>
        <v>-170016262</v>
      </c>
      <c r="O84" s="13">
        <f t="shared" si="1"/>
        <v>-50441715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-1365839905</v>
      </c>
    </row>
    <row r="86" spans="1:33" x14ac:dyDescent="0.25">
      <c r="I86" s="1" t="s">
        <v>105</v>
      </c>
      <c r="J86" t="s" vm="10">
        <v>72</v>
      </c>
      <c r="Z86" s="1" t="s">
        <v>75</v>
      </c>
      <c r="AA86" t="s" vm="23">
        <v>72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s="27" t="s">
        <v>56</v>
      </c>
      <c r="K90" t="s">
        <v>878</v>
      </c>
      <c r="L90" s="26"/>
      <c r="M90" s="5"/>
      <c r="N90" s="5"/>
      <c r="O90" s="5"/>
      <c r="P90" s="5"/>
      <c r="Q90" s="5">
        <v>59637676</v>
      </c>
      <c r="R90" s="5">
        <v>59637676</v>
      </c>
      <c r="Z90" s="4" t="s">
        <v>726</v>
      </c>
      <c r="AA90" s="5">
        <v>91332870</v>
      </c>
      <c r="AB90" s="5"/>
      <c r="AC90" s="5"/>
      <c r="AD90" s="5"/>
      <c r="AE90" s="5"/>
      <c r="AF90" s="5"/>
      <c r="AG90" s="5">
        <v>91332870</v>
      </c>
    </row>
    <row r="91" spans="1:33" x14ac:dyDescent="0.25">
      <c r="A91" s="32" t="s">
        <v>263</v>
      </c>
      <c r="I91" s="27" t="s">
        <v>902</v>
      </c>
      <c r="J91" s="27" t="s">
        <v>56</v>
      </c>
      <c r="K91" t="s">
        <v>2681</v>
      </c>
      <c r="L91" s="26"/>
      <c r="M91" s="5"/>
      <c r="N91" s="5"/>
      <c r="O91" s="5"/>
      <c r="P91" s="5">
        <v>17093071</v>
      </c>
      <c r="Q91" s="5">
        <v>0</v>
      </c>
      <c r="R91" s="5">
        <v>17093071</v>
      </c>
      <c r="Z91" s="4" t="s">
        <v>1236</v>
      </c>
      <c r="AA91" s="5">
        <v>10044101</v>
      </c>
      <c r="AB91" s="5">
        <v>10044101</v>
      </c>
      <c r="AC91" s="5">
        <v>10044101</v>
      </c>
      <c r="AD91" s="5">
        <v>10044101</v>
      </c>
      <c r="AE91" s="5">
        <v>7935495</v>
      </c>
      <c r="AF91" s="5"/>
      <c r="AG91" s="5">
        <v>48111899</v>
      </c>
    </row>
    <row r="92" spans="1:33" x14ac:dyDescent="0.25">
      <c r="I92" s="27" t="s">
        <v>902</v>
      </c>
      <c r="J92" s="27" t="s">
        <v>56</v>
      </c>
      <c r="K92" t="s">
        <v>727</v>
      </c>
      <c r="L92" s="26">
        <v>149897728</v>
      </c>
      <c r="M92" s="5">
        <v>74493099</v>
      </c>
      <c r="N92" s="5">
        <v>71973860</v>
      </c>
      <c r="O92" s="5">
        <v>72898455</v>
      </c>
      <c r="P92" s="5">
        <v>75554644</v>
      </c>
      <c r="Q92" s="5">
        <v>146624250</v>
      </c>
      <c r="R92" s="5">
        <v>591442036</v>
      </c>
      <c r="Z92" s="4" t="s">
        <v>2681</v>
      </c>
      <c r="AA92" s="5">
        <v>35089169</v>
      </c>
      <c r="AB92" s="5">
        <v>35089169</v>
      </c>
      <c r="AC92" s="5">
        <v>35089169</v>
      </c>
      <c r="AD92" s="5">
        <v>35089169</v>
      </c>
      <c r="AE92" s="5">
        <v>35089169</v>
      </c>
      <c r="AF92" s="5">
        <v>35089169</v>
      </c>
      <c r="AG92" s="5">
        <v>210535014</v>
      </c>
    </row>
    <row r="93" spans="1:33" x14ac:dyDescent="0.25">
      <c r="I93" s="27" t="s">
        <v>902</v>
      </c>
      <c r="J93" s="27" t="s">
        <v>56</v>
      </c>
      <c r="K93" t="s">
        <v>1237</v>
      </c>
      <c r="L93" s="26">
        <v>28584484</v>
      </c>
      <c r="M93" s="5"/>
      <c r="N93" s="5"/>
      <c r="O93" s="5"/>
      <c r="P93" s="5"/>
      <c r="Q93" s="5"/>
      <c r="R93" s="5">
        <v>28584484</v>
      </c>
      <c r="Z93" s="4" t="s">
        <v>2682</v>
      </c>
      <c r="AA93" s="5">
        <v>-27801938</v>
      </c>
      <c r="AB93" s="5">
        <v>24000000</v>
      </c>
      <c r="AC93" s="5">
        <v>24000000</v>
      </c>
      <c r="AD93" s="5">
        <v>24000000</v>
      </c>
      <c r="AE93" s="5">
        <v>24000000</v>
      </c>
      <c r="AF93" s="5">
        <v>24000000</v>
      </c>
      <c r="AG93" s="5">
        <v>92198062</v>
      </c>
    </row>
    <row r="94" spans="1:33" x14ac:dyDescent="0.25">
      <c r="I94" s="27" t="s">
        <v>902</v>
      </c>
      <c r="J94" s="27" t="s">
        <v>56</v>
      </c>
      <c r="K94" t="s">
        <v>858</v>
      </c>
      <c r="L94" s="26"/>
      <c r="M94" s="5">
        <v>6750467</v>
      </c>
      <c r="N94" s="5">
        <v>6087099</v>
      </c>
      <c r="O94" s="5">
        <v>2370582</v>
      </c>
      <c r="P94" s="5">
        <v>6820434</v>
      </c>
      <c r="Q94" s="5">
        <v>6208260</v>
      </c>
      <c r="R94" s="5">
        <v>28236842</v>
      </c>
      <c r="Z94" s="4" t="s">
        <v>727</v>
      </c>
      <c r="AA94" s="5">
        <v>98428510</v>
      </c>
      <c r="AB94" s="5">
        <v>98428510</v>
      </c>
      <c r="AC94" s="5">
        <v>98428510</v>
      </c>
      <c r="AD94" s="5">
        <v>145909870</v>
      </c>
      <c r="AE94" s="5">
        <v>98428510</v>
      </c>
      <c r="AF94" s="5">
        <v>98428510</v>
      </c>
      <c r="AG94" s="5">
        <v>638052420</v>
      </c>
    </row>
    <row r="95" spans="1:33" x14ac:dyDescent="0.25">
      <c r="I95" s="27" t="s">
        <v>902</v>
      </c>
      <c r="J95" s="27" t="s">
        <v>56</v>
      </c>
      <c r="K95" t="s">
        <v>1257</v>
      </c>
      <c r="L95" s="26"/>
      <c r="M95" s="5">
        <v>7322136</v>
      </c>
      <c r="N95" s="5"/>
      <c r="O95" s="5"/>
      <c r="P95" s="5"/>
      <c r="Q95" s="5"/>
      <c r="R95" s="5">
        <v>7322136</v>
      </c>
      <c r="Z95" s="4" t="s">
        <v>1823</v>
      </c>
      <c r="AA95" s="5">
        <v>5591134</v>
      </c>
      <c r="AB95" s="5">
        <v>5591134</v>
      </c>
      <c r="AC95" s="5">
        <v>5591134</v>
      </c>
      <c r="AD95" s="5"/>
      <c r="AE95" s="5"/>
      <c r="AF95" s="5"/>
      <c r="AG95" s="5">
        <v>16773402</v>
      </c>
    </row>
    <row r="96" spans="1:33" x14ac:dyDescent="0.25">
      <c r="I96" s="27" t="s">
        <v>902</v>
      </c>
      <c r="J96" s="27" t="s">
        <v>56</v>
      </c>
      <c r="K96" t="s">
        <v>6710</v>
      </c>
      <c r="L96" s="26"/>
      <c r="M96" s="5"/>
      <c r="N96" s="5"/>
      <c r="O96" s="5">
        <v>4078710</v>
      </c>
      <c r="P96" s="5"/>
      <c r="Q96" s="5"/>
      <c r="R96" s="5">
        <v>4078710</v>
      </c>
      <c r="Z96" s="4" t="s">
        <v>1761</v>
      </c>
      <c r="AA96" s="5">
        <v>11850000</v>
      </c>
      <c r="AB96" s="5">
        <v>11864553</v>
      </c>
      <c r="AC96" s="5"/>
      <c r="AD96" s="5"/>
      <c r="AE96" s="5"/>
      <c r="AF96" s="5"/>
      <c r="AG96" s="5">
        <v>23714553</v>
      </c>
    </row>
    <row r="97" spans="9:33" x14ac:dyDescent="0.25">
      <c r="I97" s="27" t="s">
        <v>902</v>
      </c>
      <c r="J97" s="27" t="s">
        <v>56</v>
      </c>
      <c r="K97" t="s">
        <v>1761</v>
      </c>
      <c r="L97" s="26">
        <v>8779879</v>
      </c>
      <c r="M97" s="5">
        <v>12547927</v>
      </c>
      <c r="N97" s="5">
        <v>33260227</v>
      </c>
      <c r="O97" s="5"/>
      <c r="P97" s="5">
        <v>29841751</v>
      </c>
      <c r="Q97" s="5">
        <v>10212597</v>
      </c>
      <c r="R97" s="5">
        <v>94642381</v>
      </c>
      <c r="Z97" s="4" t="s">
        <v>2679</v>
      </c>
      <c r="AA97" s="5"/>
      <c r="AB97" s="5">
        <v>6758975</v>
      </c>
      <c r="AC97" s="5">
        <v>6758975</v>
      </c>
      <c r="AD97" s="5">
        <v>6758977</v>
      </c>
      <c r="AE97" s="5"/>
      <c r="AF97" s="5"/>
      <c r="AG97" s="5">
        <v>20276927</v>
      </c>
    </row>
    <row r="98" spans="9:33" x14ac:dyDescent="0.25">
      <c r="I98" s="27" t="s">
        <v>902</v>
      </c>
      <c r="J98" s="27" t="s">
        <v>56</v>
      </c>
      <c r="K98" t="s">
        <v>6711</v>
      </c>
      <c r="L98" s="26"/>
      <c r="M98" s="5"/>
      <c r="N98" s="5"/>
      <c r="O98" s="5">
        <v>199209</v>
      </c>
      <c r="P98" s="5"/>
      <c r="Q98" s="5"/>
      <c r="R98" s="5">
        <v>199209</v>
      </c>
      <c r="Z98" s="4" t="s">
        <v>6711</v>
      </c>
      <c r="AA98" s="5"/>
      <c r="AB98" s="5"/>
      <c r="AC98" s="5">
        <v>199209</v>
      </c>
      <c r="AD98" s="5"/>
      <c r="AE98" s="5"/>
      <c r="AF98" s="5"/>
      <c r="AG98" s="5">
        <v>199209</v>
      </c>
    </row>
    <row r="99" spans="9:33" x14ac:dyDescent="0.25">
      <c r="I99" s="27" t="s">
        <v>902</v>
      </c>
      <c r="J99" s="27" t="s">
        <v>56</v>
      </c>
      <c r="K99" t="s">
        <v>1734</v>
      </c>
      <c r="L99" s="26">
        <v>0</v>
      </c>
      <c r="M99" s="5"/>
      <c r="N99" s="5"/>
      <c r="O99" s="5"/>
      <c r="P99" s="5"/>
      <c r="Q99" s="5"/>
      <c r="R99" s="5">
        <v>0</v>
      </c>
      <c r="Z99" s="4" t="s">
        <v>6713</v>
      </c>
      <c r="AA99" s="5"/>
      <c r="AB99" s="5"/>
      <c r="AC99" s="5"/>
      <c r="AD99" s="5">
        <v>2400000</v>
      </c>
      <c r="AE99" s="5">
        <v>2400000</v>
      </c>
      <c r="AF99" s="5">
        <v>2400000</v>
      </c>
      <c r="AG99" s="5">
        <v>7200000</v>
      </c>
    </row>
    <row r="100" spans="9:33" x14ac:dyDescent="0.25">
      <c r="I100" s="27" t="s">
        <v>902</v>
      </c>
      <c r="J100" s="27" t="s">
        <v>56</v>
      </c>
      <c r="K100" t="s">
        <v>888</v>
      </c>
      <c r="L100" s="26">
        <v>89841896</v>
      </c>
      <c r="M100" s="5"/>
      <c r="N100" s="5"/>
      <c r="O100" s="5"/>
      <c r="P100" s="5"/>
      <c r="Q100" s="5"/>
      <c r="R100" s="5">
        <v>89841896</v>
      </c>
      <c r="Z100" s="4" t="s">
        <v>2683</v>
      </c>
      <c r="AA100" s="5">
        <v>23000000</v>
      </c>
      <c r="AB100" s="5">
        <v>23000000</v>
      </c>
      <c r="AC100" s="5">
        <v>23000000</v>
      </c>
      <c r="AD100" s="5">
        <v>23000000</v>
      </c>
      <c r="AE100" s="5">
        <v>23000000</v>
      </c>
      <c r="AF100" s="5">
        <v>23000000</v>
      </c>
      <c r="AG100" s="5">
        <v>138000000</v>
      </c>
    </row>
    <row r="101" spans="9:33" x14ac:dyDescent="0.25">
      <c r="I101" s="27" t="s">
        <v>902</v>
      </c>
      <c r="J101" s="27" t="s">
        <v>56</v>
      </c>
      <c r="K101" t="s">
        <v>976</v>
      </c>
      <c r="L101" s="26">
        <v>38304711</v>
      </c>
      <c r="M101" s="5">
        <v>27490415</v>
      </c>
      <c r="N101" s="5"/>
      <c r="O101" s="5">
        <v>18639344</v>
      </c>
      <c r="P101" s="5">
        <v>19227614</v>
      </c>
      <c r="Q101" s="5">
        <v>36925553</v>
      </c>
      <c r="R101" s="5">
        <v>140587637</v>
      </c>
      <c r="Z101" s="4" t="s">
        <v>10010</v>
      </c>
      <c r="AA101" s="5"/>
      <c r="AB101" s="5"/>
      <c r="AC101" s="5"/>
      <c r="AD101" s="5">
        <v>32399628</v>
      </c>
      <c r="AE101" s="5">
        <v>32399628</v>
      </c>
      <c r="AF101" s="5">
        <v>32399628</v>
      </c>
      <c r="AG101" s="5">
        <v>97198884</v>
      </c>
    </row>
    <row r="102" spans="9:33" x14ac:dyDescent="0.25">
      <c r="I102" s="27" t="s">
        <v>902</v>
      </c>
      <c r="J102" s="27" t="s">
        <v>56</v>
      </c>
      <c r="K102" t="s">
        <v>842</v>
      </c>
      <c r="L102" s="26">
        <v>16817487</v>
      </c>
      <c r="M102" s="5"/>
      <c r="N102" s="5">
        <v>12211930</v>
      </c>
      <c r="O102" s="5"/>
      <c r="P102" s="5"/>
      <c r="Q102" s="5"/>
      <c r="R102" s="5">
        <v>29029417</v>
      </c>
      <c r="Z102" s="4" t="s">
        <v>1250</v>
      </c>
      <c r="AA102" s="5">
        <v>0</v>
      </c>
      <c r="AB102" s="5"/>
      <c r="AC102" s="5"/>
      <c r="AD102" s="5"/>
      <c r="AE102" s="5"/>
      <c r="AF102" s="5"/>
      <c r="AG102" s="5">
        <v>0</v>
      </c>
    </row>
    <row r="103" spans="9:33" x14ac:dyDescent="0.25">
      <c r="I103" s="27" t="s">
        <v>902</v>
      </c>
      <c r="J103" s="27" t="s">
        <v>56</v>
      </c>
      <c r="K103" t="s">
        <v>889</v>
      </c>
      <c r="L103" s="26"/>
      <c r="M103" s="5">
        <v>73215533</v>
      </c>
      <c r="N103" s="5">
        <v>33886285</v>
      </c>
      <c r="O103" s="5">
        <v>-33886285</v>
      </c>
      <c r="P103" s="5"/>
      <c r="Q103" s="5"/>
      <c r="R103" s="5">
        <v>73215533</v>
      </c>
      <c r="Z103" s="4" t="s">
        <v>2447</v>
      </c>
      <c r="AA103" s="5"/>
      <c r="AB103" s="5"/>
      <c r="AC103" s="5"/>
      <c r="AD103" s="5">
        <v>22729203</v>
      </c>
      <c r="AE103" s="5">
        <v>20000000</v>
      </c>
      <c r="AF103" s="5">
        <v>30000000</v>
      </c>
      <c r="AG103" s="5">
        <v>72729203</v>
      </c>
    </row>
    <row r="104" spans="9:33" x14ac:dyDescent="0.25">
      <c r="I104" s="27" t="s">
        <v>902</v>
      </c>
      <c r="J104" s="27" t="s">
        <v>56</v>
      </c>
      <c r="K104" t="s">
        <v>134</v>
      </c>
      <c r="L104" s="26"/>
      <c r="M104" s="5">
        <v>23002489</v>
      </c>
      <c r="N104" s="5">
        <v>55577556</v>
      </c>
      <c r="O104" s="5">
        <v>23229596</v>
      </c>
      <c r="P104" s="5">
        <v>23716643</v>
      </c>
      <c r="Q104" s="5">
        <v>1877735</v>
      </c>
      <c r="R104" s="5">
        <v>127404019</v>
      </c>
      <c r="Z104" s="4" t="s">
        <v>976</v>
      </c>
      <c r="AA104" s="5">
        <v>21085091</v>
      </c>
      <c r="AB104" s="5">
        <v>21085091</v>
      </c>
      <c r="AC104" s="5">
        <v>24826279</v>
      </c>
      <c r="AD104" s="5">
        <v>0</v>
      </c>
      <c r="AE104" s="5"/>
      <c r="AF104" s="5"/>
      <c r="AG104" s="5">
        <v>66996461</v>
      </c>
    </row>
    <row r="105" spans="9:33" x14ac:dyDescent="0.25">
      <c r="I105" s="27" t="s">
        <v>902</v>
      </c>
      <c r="J105" s="27" t="s">
        <v>56</v>
      </c>
      <c r="K105" t="s">
        <v>333</v>
      </c>
      <c r="L105" s="26">
        <v>30995636</v>
      </c>
      <c r="M105" s="5">
        <v>62173300</v>
      </c>
      <c r="N105" s="5">
        <v>32229376</v>
      </c>
      <c r="O105" s="5"/>
      <c r="P105" s="5">
        <v>64763690</v>
      </c>
      <c r="Q105" s="5">
        <v>25215418</v>
      </c>
      <c r="R105" s="5">
        <v>215377420</v>
      </c>
      <c r="Z105" s="4" t="s">
        <v>1392</v>
      </c>
      <c r="AA105" s="5"/>
      <c r="AB105" s="5"/>
      <c r="AC105" s="5">
        <v>21801938</v>
      </c>
      <c r="AD105" s="5"/>
      <c r="AE105" s="5"/>
      <c r="AF105" s="5"/>
      <c r="AG105" s="5">
        <v>21801938</v>
      </c>
    </row>
    <row r="106" spans="9:33" x14ac:dyDescent="0.25">
      <c r="I106" s="27" t="s">
        <v>902</v>
      </c>
      <c r="J106" s="27" t="s">
        <v>56</v>
      </c>
      <c r="K106" t="s">
        <v>1322</v>
      </c>
      <c r="L106" s="26">
        <v>0</v>
      </c>
      <c r="M106" s="5">
        <v>36166643</v>
      </c>
      <c r="N106" s="5"/>
      <c r="O106" s="5"/>
      <c r="P106" s="5">
        <v>24166997</v>
      </c>
      <c r="Q106" s="5">
        <v>27052522</v>
      </c>
      <c r="R106" s="5">
        <v>87386162</v>
      </c>
      <c r="Z106" s="4" t="s">
        <v>1251</v>
      </c>
      <c r="AA106" s="5">
        <v>57506561</v>
      </c>
      <c r="AB106" s="5">
        <v>46099004</v>
      </c>
      <c r="AC106" s="5">
        <v>2448810</v>
      </c>
      <c r="AD106" s="5">
        <v>59152464</v>
      </c>
      <c r="AE106" s="5"/>
      <c r="AF106" s="5"/>
      <c r="AG106" s="5">
        <v>165206839</v>
      </c>
    </row>
    <row r="107" spans="9:33" x14ac:dyDescent="0.25">
      <c r="I107" s="27" t="s">
        <v>902</v>
      </c>
      <c r="J107" s="27" t="s">
        <v>56</v>
      </c>
      <c r="K107" t="s">
        <v>1600</v>
      </c>
      <c r="L107" s="26"/>
      <c r="M107" s="5"/>
      <c r="N107" s="5">
        <v>80798358</v>
      </c>
      <c r="O107" s="5">
        <v>8239865</v>
      </c>
      <c r="P107" s="5">
        <v>14803917</v>
      </c>
      <c r="Q107" s="5">
        <v>15403740</v>
      </c>
      <c r="R107" s="5">
        <v>119245880</v>
      </c>
      <c r="Z107" s="4" t="s">
        <v>134</v>
      </c>
      <c r="AA107" s="5">
        <v>7362706</v>
      </c>
      <c r="AB107" s="5">
        <v>2004141</v>
      </c>
      <c r="AC107" s="5">
        <v>5787039.5</v>
      </c>
      <c r="AD107" s="5">
        <v>1811664.5</v>
      </c>
      <c r="AE107" s="5">
        <v>1000000</v>
      </c>
      <c r="AF107" s="5"/>
      <c r="AG107" s="5">
        <v>17965551</v>
      </c>
    </row>
    <row r="108" spans="9:33" x14ac:dyDescent="0.25">
      <c r="I108" s="27" t="s">
        <v>902</v>
      </c>
      <c r="J108" s="27" t="s">
        <v>56</v>
      </c>
      <c r="K108" t="s">
        <v>1485</v>
      </c>
      <c r="L108" s="26"/>
      <c r="M108" s="5"/>
      <c r="N108" s="5">
        <v>25769781</v>
      </c>
      <c r="O108" s="5">
        <v>15474524</v>
      </c>
      <c r="P108" s="5">
        <v>15819395</v>
      </c>
      <c r="Q108" s="5">
        <v>16146810</v>
      </c>
      <c r="R108" s="5">
        <v>73210510</v>
      </c>
      <c r="Z108" s="4" t="s">
        <v>2450</v>
      </c>
      <c r="AA108" s="5">
        <v>24000000</v>
      </c>
      <c r="AB108" s="5">
        <v>24000000</v>
      </c>
      <c r="AC108" s="5">
        <v>24000000</v>
      </c>
      <c r="AD108" s="5">
        <v>48000000</v>
      </c>
      <c r="AE108" s="5">
        <v>0</v>
      </c>
      <c r="AF108" s="5"/>
      <c r="AG108" s="5">
        <v>120000000</v>
      </c>
    </row>
    <row r="109" spans="9:33" x14ac:dyDescent="0.25">
      <c r="I109" s="27" t="s">
        <v>902</v>
      </c>
      <c r="J109" s="27" t="s">
        <v>56</v>
      </c>
      <c r="K109" t="s">
        <v>2684</v>
      </c>
      <c r="L109" s="26"/>
      <c r="M109" s="5"/>
      <c r="N109" s="5"/>
      <c r="O109" s="5"/>
      <c r="P109" s="5">
        <v>16522501</v>
      </c>
      <c r="Q109" s="5">
        <v>19946129</v>
      </c>
      <c r="R109" s="5">
        <v>36468630</v>
      </c>
      <c r="Z109" s="4" t="s">
        <v>1235</v>
      </c>
      <c r="AA109" s="5">
        <v>0</v>
      </c>
      <c r="AB109" s="5">
        <v>0</v>
      </c>
      <c r="AC109" s="5"/>
      <c r="AD109" s="5"/>
      <c r="AE109" s="5"/>
      <c r="AF109" s="5"/>
      <c r="AG109" s="5">
        <v>0</v>
      </c>
    </row>
    <row r="110" spans="9:33" x14ac:dyDescent="0.25">
      <c r="I110" s="27" t="s">
        <v>902</v>
      </c>
      <c r="J110" s="27" t="s">
        <v>56</v>
      </c>
      <c r="K110" t="s">
        <v>4806</v>
      </c>
      <c r="L110" s="26"/>
      <c r="M110" s="5">
        <v>198640</v>
      </c>
      <c r="N110" s="5"/>
      <c r="O110" s="5"/>
      <c r="P110" s="5"/>
      <c r="Q110" s="5"/>
      <c r="R110" s="5">
        <v>198640</v>
      </c>
      <c r="Z110" s="4" t="s">
        <v>1320</v>
      </c>
      <c r="AA110" s="5">
        <v>10231743</v>
      </c>
      <c r="AB110" s="5">
        <v>10231743</v>
      </c>
      <c r="AC110" s="5">
        <v>10231743</v>
      </c>
      <c r="AD110" s="5">
        <v>10231743</v>
      </c>
      <c r="AE110" s="5">
        <v>19599413</v>
      </c>
      <c r="AF110" s="5">
        <v>10231743</v>
      </c>
      <c r="AG110" s="5">
        <v>70758128</v>
      </c>
    </row>
    <row r="111" spans="9:33" x14ac:dyDescent="0.25">
      <c r="I111" s="27" t="s">
        <v>902</v>
      </c>
      <c r="J111" s="27" t="s">
        <v>56</v>
      </c>
      <c r="K111" t="s">
        <v>6712</v>
      </c>
      <c r="L111" s="26"/>
      <c r="M111" s="5"/>
      <c r="N111" s="5">
        <v>33273416</v>
      </c>
      <c r="O111" s="5"/>
      <c r="P111" s="5">
        <v>23209626</v>
      </c>
      <c r="Q111" s="5">
        <v>7865117</v>
      </c>
      <c r="R111" s="5">
        <v>64348159</v>
      </c>
      <c r="Z111" s="4" t="s">
        <v>1322</v>
      </c>
      <c r="AA111" s="5">
        <v>13772427</v>
      </c>
      <c r="AB111" s="5">
        <v>13772427</v>
      </c>
      <c r="AC111" s="5">
        <v>13772427</v>
      </c>
      <c r="AD111" s="5">
        <v>13772427</v>
      </c>
      <c r="AE111" s="5">
        <v>13772427</v>
      </c>
      <c r="AF111" s="5">
        <v>13772427</v>
      </c>
      <c r="AG111" s="5">
        <v>82634562</v>
      </c>
    </row>
    <row r="112" spans="9:33" x14ac:dyDescent="0.25">
      <c r="I112" s="27" t="s">
        <v>902</v>
      </c>
      <c r="J112" s="27" t="s">
        <v>56</v>
      </c>
      <c r="K112" t="s">
        <v>10015</v>
      </c>
      <c r="L112" s="26"/>
      <c r="M112" s="5"/>
      <c r="N112" s="5"/>
      <c r="O112" s="5"/>
      <c r="P112" s="5"/>
      <c r="Q112" s="5">
        <v>30374305</v>
      </c>
      <c r="R112" s="5">
        <v>30374305</v>
      </c>
      <c r="Z112" s="4" t="s">
        <v>1600</v>
      </c>
      <c r="AA112" s="5">
        <v>27000000</v>
      </c>
      <c r="AB112" s="5">
        <v>27000000</v>
      </c>
      <c r="AC112" s="5">
        <v>27000000</v>
      </c>
      <c r="AD112" s="5">
        <v>27000000</v>
      </c>
      <c r="AE112" s="5">
        <v>27000000</v>
      </c>
      <c r="AF112" s="5">
        <v>27000000</v>
      </c>
      <c r="AG112" s="5">
        <v>162000000</v>
      </c>
    </row>
    <row r="113" spans="9:33" x14ac:dyDescent="0.25">
      <c r="I113" s="27" t="s">
        <v>902</v>
      </c>
      <c r="J113" s="27" t="s">
        <v>56</v>
      </c>
      <c r="K113" t="s">
        <v>6714</v>
      </c>
      <c r="L113" s="26"/>
      <c r="M113" s="5"/>
      <c r="N113" s="5"/>
      <c r="O113" s="5"/>
      <c r="P113" s="5"/>
      <c r="Q113" s="5">
        <v>31306380</v>
      </c>
      <c r="R113" s="5">
        <v>31306380</v>
      </c>
      <c r="Z113" s="4" t="s">
        <v>1757</v>
      </c>
      <c r="AA113" s="5">
        <v>3889531</v>
      </c>
      <c r="AB113" s="5">
        <v>3889531</v>
      </c>
      <c r="AC113" s="5">
        <v>3889531</v>
      </c>
      <c r="AD113" s="5">
        <v>3889531</v>
      </c>
      <c r="AE113" s="5">
        <v>3889531</v>
      </c>
      <c r="AF113" s="5">
        <v>3889531</v>
      </c>
      <c r="AG113" s="5">
        <v>23337186</v>
      </c>
    </row>
    <row r="114" spans="9:33" x14ac:dyDescent="0.25">
      <c r="I114" s="27" t="s">
        <v>902</v>
      </c>
      <c r="J114" s="27" t="s">
        <v>56</v>
      </c>
      <c r="K114" t="s">
        <v>1826</v>
      </c>
      <c r="L114" s="26">
        <v>5027198</v>
      </c>
      <c r="M114" s="5">
        <v>2851375</v>
      </c>
      <c r="N114" s="5">
        <v>2837501</v>
      </c>
      <c r="O114" s="5">
        <v>2992065</v>
      </c>
      <c r="P114" s="5">
        <v>1918706</v>
      </c>
      <c r="Q114" s="5">
        <v>1490744</v>
      </c>
      <c r="R114" s="5">
        <v>17117589</v>
      </c>
      <c r="Z114" s="4" t="s">
        <v>1485</v>
      </c>
      <c r="AA114" s="5">
        <v>11257469</v>
      </c>
      <c r="AB114" s="5">
        <v>11257469</v>
      </c>
      <c r="AC114" s="5">
        <v>11257469</v>
      </c>
      <c r="AD114" s="5">
        <v>11257469</v>
      </c>
      <c r="AE114" s="5">
        <v>11257469</v>
      </c>
      <c r="AF114" s="5">
        <v>11257469</v>
      </c>
      <c r="AG114" s="5">
        <v>67544814</v>
      </c>
    </row>
    <row r="115" spans="9:33" x14ac:dyDescent="0.25">
      <c r="I115" s="27" t="s">
        <v>902</v>
      </c>
      <c r="J115" s="27" t="s">
        <v>56</v>
      </c>
      <c r="K115" t="s">
        <v>2680</v>
      </c>
      <c r="L115" s="26"/>
      <c r="M115" s="5"/>
      <c r="N115" s="5"/>
      <c r="O115" s="5"/>
      <c r="P115" s="5"/>
      <c r="Q115" s="5">
        <v>6664266</v>
      </c>
      <c r="R115" s="5">
        <v>6664266</v>
      </c>
      <c r="Z115" s="4" t="s">
        <v>2684</v>
      </c>
      <c r="AA115" s="5"/>
      <c r="AB115" s="5"/>
      <c r="AC115" s="5">
        <v>18100000</v>
      </c>
      <c r="AD115" s="5">
        <v>18100000</v>
      </c>
      <c r="AE115" s="5">
        <v>18100000</v>
      </c>
      <c r="AF115" s="5">
        <v>18100000</v>
      </c>
      <c r="AG115" s="5">
        <v>72400000</v>
      </c>
    </row>
    <row r="116" spans="9:33" x14ac:dyDescent="0.25">
      <c r="I116" s="27" t="s">
        <v>903</v>
      </c>
      <c r="J116" t="s">
        <v>56</v>
      </c>
      <c r="K116" t="s">
        <v>1108</v>
      </c>
      <c r="L116" s="26"/>
      <c r="M116" s="5">
        <v>5842760</v>
      </c>
      <c r="N116" s="5"/>
      <c r="O116" s="5"/>
      <c r="P116" s="5"/>
      <c r="Q116" s="5"/>
      <c r="R116" s="5">
        <v>5842760</v>
      </c>
      <c r="Z116" s="4" t="s">
        <v>4806</v>
      </c>
      <c r="AA116" s="5"/>
      <c r="AB116" s="5"/>
      <c r="AC116" s="5">
        <v>178650</v>
      </c>
      <c r="AD116" s="5"/>
      <c r="AE116" s="5"/>
      <c r="AF116" s="5"/>
      <c r="AG116" s="5">
        <v>178650</v>
      </c>
    </row>
    <row r="117" spans="9:33" x14ac:dyDescent="0.25">
      <c r="I117" s="27" t="s">
        <v>903</v>
      </c>
      <c r="J117" t="s">
        <v>56</v>
      </c>
      <c r="K117" t="s">
        <v>878</v>
      </c>
      <c r="L117" s="26"/>
      <c r="M117" s="5"/>
      <c r="N117" s="5">
        <v>63396347</v>
      </c>
      <c r="O117" s="5"/>
      <c r="P117" s="5"/>
      <c r="Q117" s="5"/>
      <c r="R117" s="5">
        <v>63396347</v>
      </c>
      <c r="Z117" s="4" t="s">
        <v>6712</v>
      </c>
      <c r="AA117" s="5"/>
      <c r="AB117" s="5"/>
      <c r="AC117" s="5">
        <v>28978211</v>
      </c>
      <c r="AD117" s="5">
        <v>28978211</v>
      </c>
      <c r="AE117" s="5">
        <v>28978211</v>
      </c>
      <c r="AF117" s="5"/>
      <c r="AG117" s="5">
        <v>86934633</v>
      </c>
    </row>
    <row r="118" spans="9:33" x14ac:dyDescent="0.25">
      <c r="I118" s="27" t="s">
        <v>903</v>
      </c>
      <c r="J118" t="s">
        <v>56</v>
      </c>
      <c r="K118" t="s">
        <v>2681</v>
      </c>
      <c r="L118" s="26"/>
      <c r="M118" s="5"/>
      <c r="N118" s="5"/>
      <c r="O118" s="5">
        <v>19304837</v>
      </c>
      <c r="P118" s="5">
        <v>27052404</v>
      </c>
      <c r="Q118" s="5">
        <v>24852486</v>
      </c>
      <c r="R118" s="5">
        <v>71209727</v>
      </c>
      <c r="Z118" s="4" t="s">
        <v>10015</v>
      </c>
      <c r="AA118" s="5"/>
      <c r="AB118" s="5"/>
      <c r="AC118" s="5"/>
      <c r="AD118" s="5"/>
      <c r="AE118" s="5">
        <v>37000000</v>
      </c>
      <c r="AF118" s="5">
        <v>37000000</v>
      </c>
      <c r="AG118" s="5">
        <v>74000000</v>
      </c>
    </row>
    <row r="119" spans="9:33" x14ac:dyDescent="0.25">
      <c r="I119" s="27" t="s">
        <v>903</v>
      </c>
      <c r="J119" t="s">
        <v>56</v>
      </c>
      <c r="K119" t="s">
        <v>727</v>
      </c>
      <c r="L119" s="26">
        <v>150324285</v>
      </c>
      <c r="M119" s="5">
        <v>142066544</v>
      </c>
      <c r="N119" s="5">
        <v>75554644</v>
      </c>
      <c r="O119" s="5">
        <v>72424004</v>
      </c>
      <c r="P119" s="5">
        <v>144258115</v>
      </c>
      <c r="Q119" s="5">
        <v>70199624</v>
      </c>
      <c r="R119" s="5">
        <v>654827216</v>
      </c>
      <c r="Z119" s="4" t="s">
        <v>6714</v>
      </c>
      <c r="AA119" s="5"/>
      <c r="AB119" s="5"/>
      <c r="AC119" s="5"/>
      <c r="AD119" s="5">
        <v>8056080</v>
      </c>
      <c r="AE119" s="5">
        <v>16112160</v>
      </c>
      <c r="AF119" s="5">
        <v>16112160</v>
      </c>
      <c r="AG119" s="5">
        <v>40280400</v>
      </c>
    </row>
    <row r="120" spans="9:33" x14ac:dyDescent="0.25">
      <c r="I120" s="27" t="s">
        <v>903</v>
      </c>
      <c r="J120" t="s">
        <v>56</v>
      </c>
      <c r="K120" t="s">
        <v>858</v>
      </c>
      <c r="L120" s="26">
        <v>6750467</v>
      </c>
      <c r="M120" s="5">
        <v>6087099</v>
      </c>
      <c r="N120" s="5">
        <v>2370582</v>
      </c>
      <c r="O120" s="5">
        <v>7161456</v>
      </c>
      <c r="P120" s="5">
        <v>6208260</v>
      </c>
      <c r="Q120" s="5">
        <v>6592480</v>
      </c>
      <c r="R120" s="5">
        <v>35170344</v>
      </c>
      <c r="Z120" s="4" t="s">
        <v>2678</v>
      </c>
      <c r="AA120" s="5"/>
      <c r="AB120" s="5"/>
      <c r="AC120" s="5">
        <v>3000000</v>
      </c>
      <c r="AD120" s="5">
        <v>3000000</v>
      </c>
      <c r="AE120" s="5">
        <v>3000000</v>
      </c>
      <c r="AF120" s="5">
        <v>3000000</v>
      </c>
      <c r="AG120" s="5">
        <v>12000000</v>
      </c>
    </row>
    <row r="121" spans="9:33" x14ac:dyDescent="0.25">
      <c r="I121" s="27" t="s">
        <v>903</v>
      </c>
      <c r="J121" t="s">
        <v>56</v>
      </c>
      <c r="K121" t="s">
        <v>1257</v>
      </c>
      <c r="L121" s="26">
        <v>12203560</v>
      </c>
      <c r="M121" s="5"/>
      <c r="N121" s="5"/>
      <c r="O121" s="5"/>
      <c r="P121" s="5"/>
      <c r="Q121" s="5"/>
      <c r="R121" s="5">
        <v>12203560</v>
      </c>
      <c r="Z121" s="4" t="s">
        <v>1826</v>
      </c>
      <c r="AA121" s="5">
        <v>2875510</v>
      </c>
      <c r="AB121" s="5">
        <v>2875510</v>
      </c>
      <c r="AC121" s="5">
        <v>2875510</v>
      </c>
      <c r="AD121" s="5">
        <v>2875510</v>
      </c>
      <c r="AE121" s="5">
        <v>2875510</v>
      </c>
      <c r="AF121" s="5">
        <v>2875510</v>
      </c>
      <c r="AG121" s="5">
        <v>17253060</v>
      </c>
    </row>
    <row r="122" spans="9:33" x14ac:dyDescent="0.25">
      <c r="I122" s="27" t="s">
        <v>903</v>
      </c>
      <c r="J122" t="s">
        <v>56</v>
      </c>
      <c r="K122" t="s">
        <v>6710</v>
      </c>
      <c r="L122" s="26"/>
      <c r="M122" s="5"/>
      <c r="N122" s="5">
        <v>3386546</v>
      </c>
      <c r="O122" s="5"/>
      <c r="P122" s="5"/>
      <c r="Q122" s="5"/>
      <c r="R122" s="5">
        <v>3386546</v>
      </c>
      <c r="Z122" s="4" t="s">
        <v>546</v>
      </c>
      <c r="AA122" s="5">
        <v>96000000</v>
      </c>
      <c r="AB122" s="5">
        <v>96000000</v>
      </c>
      <c r="AC122" s="5"/>
      <c r="AD122" s="5"/>
      <c r="AE122" s="5">
        <v>96000000</v>
      </c>
      <c r="AF122" s="5">
        <v>96000000</v>
      </c>
      <c r="AG122" s="5">
        <v>384000000</v>
      </c>
    </row>
    <row r="123" spans="9:33" x14ac:dyDescent="0.25">
      <c r="I123" s="27" t="s">
        <v>903</v>
      </c>
      <c r="J123" t="s">
        <v>56</v>
      </c>
      <c r="K123" t="s">
        <v>1761</v>
      </c>
      <c r="L123" s="26">
        <v>12547927</v>
      </c>
      <c r="M123" s="5">
        <v>33260227</v>
      </c>
      <c r="N123" s="5">
        <v>16642205</v>
      </c>
      <c r="O123" s="5">
        <v>29841751</v>
      </c>
      <c r="P123" s="5">
        <v>10212597</v>
      </c>
      <c r="Q123" s="5"/>
      <c r="R123" s="5">
        <v>102504707</v>
      </c>
      <c r="Z123" s="4" t="s">
        <v>2680</v>
      </c>
      <c r="AA123" s="5"/>
      <c r="AB123" s="5"/>
      <c r="AC123" s="5">
        <v>8307613</v>
      </c>
      <c r="AD123" s="5">
        <v>8307613</v>
      </c>
      <c r="AE123" s="5">
        <v>8307613</v>
      </c>
      <c r="AF123" s="5">
        <v>8307613</v>
      </c>
      <c r="AG123" s="5">
        <v>33230452</v>
      </c>
    </row>
    <row r="124" spans="9:33" x14ac:dyDescent="0.25">
      <c r="I124" s="27" t="s">
        <v>903</v>
      </c>
      <c r="J124" t="s">
        <v>56</v>
      </c>
      <c r="K124" t="s">
        <v>6711</v>
      </c>
      <c r="L124" s="26"/>
      <c r="M124" s="5"/>
      <c r="N124" s="5">
        <v>199209</v>
      </c>
      <c r="O124" s="5"/>
      <c r="P124" s="5"/>
      <c r="Q124" s="5"/>
      <c r="R124" s="5">
        <v>199209</v>
      </c>
      <c r="Z124" s="4" t="s">
        <v>2773</v>
      </c>
      <c r="AA124" s="5"/>
      <c r="AB124" s="5">
        <v>5954756</v>
      </c>
      <c r="AC124" s="5"/>
      <c r="AD124" s="5"/>
      <c r="AE124" s="5"/>
      <c r="AF124" s="5"/>
      <c r="AG124" s="5">
        <v>5954756</v>
      </c>
    </row>
    <row r="125" spans="9:33" x14ac:dyDescent="0.25">
      <c r="I125" s="27" t="s">
        <v>903</v>
      </c>
      <c r="J125" t="s">
        <v>56</v>
      </c>
      <c r="K125" t="s">
        <v>6713</v>
      </c>
      <c r="L125" s="26"/>
      <c r="M125" s="5"/>
      <c r="N125" s="5"/>
      <c r="O125" s="5">
        <v>3448331</v>
      </c>
      <c r="P125" s="5"/>
      <c r="Q125" s="5"/>
      <c r="R125" s="5">
        <v>3448331</v>
      </c>
      <c r="Z125" s="4" t="s">
        <v>0</v>
      </c>
      <c r="AA125" s="5">
        <v>522514884</v>
      </c>
      <c r="AB125" s="5">
        <v>478946114</v>
      </c>
      <c r="AC125" s="5">
        <v>409566318.5</v>
      </c>
      <c r="AD125" s="5">
        <v>546763660.5</v>
      </c>
      <c r="AE125" s="5">
        <v>530145136</v>
      </c>
      <c r="AF125" s="5">
        <v>492863760</v>
      </c>
      <c r="AG125" s="5">
        <v>2980799873</v>
      </c>
    </row>
    <row r="126" spans="9:33" x14ac:dyDescent="0.25">
      <c r="I126" s="27" t="s">
        <v>903</v>
      </c>
      <c r="J126" t="s">
        <v>56</v>
      </c>
      <c r="K126" t="s">
        <v>10010</v>
      </c>
      <c r="L126" s="26"/>
      <c r="M126" s="5"/>
      <c r="N126" s="5"/>
      <c r="O126" s="5"/>
      <c r="P126" s="5">
        <v>45547325</v>
      </c>
      <c r="Q126" s="5">
        <v>33023631</v>
      </c>
      <c r="R126" s="5">
        <v>78570956</v>
      </c>
    </row>
    <row r="127" spans="9:33" x14ac:dyDescent="0.25">
      <c r="I127" s="27" t="s">
        <v>903</v>
      </c>
      <c r="J127" t="s">
        <v>56</v>
      </c>
      <c r="K127" t="s">
        <v>888</v>
      </c>
      <c r="L127" s="26"/>
      <c r="M127" s="5"/>
      <c r="N127" s="5"/>
      <c r="O127" s="5"/>
      <c r="P127" s="5"/>
      <c r="Q127" s="5">
        <v>25204163</v>
      </c>
      <c r="R127" s="5">
        <v>25204163</v>
      </c>
    </row>
    <row r="128" spans="9:33" x14ac:dyDescent="0.25">
      <c r="I128" s="27" t="s">
        <v>903</v>
      </c>
      <c r="J128" t="s">
        <v>56</v>
      </c>
      <c r="K128" t="s">
        <v>976</v>
      </c>
      <c r="L128" s="26">
        <v>18787205</v>
      </c>
      <c r="M128" s="5">
        <v>18639344</v>
      </c>
      <c r="N128" s="5">
        <v>37866958</v>
      </c>
      <c r="O128" s="5">
        <v>37711852</v>
      </c>
      <c r="P128" s="5">
        <v>20807980</v>
      </c>
      <c r="Q128" s="5">
        <v>18323216</v>
      </c>
      <c r="R128" s="5">
        <v>152136555</v>
      </c>
    </row>
    <row r="129" spans="9:18" x14ac:dyDescent="0.25">
      <c r="I129" s="27" t="s">
        <v>903</v>
      </c>
      <c r="J129" t="s">
        <v>56</v>
      </c>
      <c r="K129" t="s">
        <v>842</v>
      </c>
      <c r="L129" s="26">
        <v>12211930</v>
      </c>
      <c r="M129" s="5"/>
      <c r="N129" s="5"/>
      <c r="O129" s="5"/>
      <c r="P129" s="5"/>
      <c r="Q129" s="5"/>
      <c r="R129" s="5">
        <v>12211930</v>
      </c>
    </row>
    <row r="130" spans="9:18" x14ac:dyDescent="0.25">
      <c r="I130" s="27" t="s">
        <v>903</v>
      </c>
      <c r="J130" t="s">
        <v>56</v>
      </c>
      <c r="K130" t="s">
        <v>134</v>
      </c>
      <c r="L130" s="26">
        <v>23002489</v>
      </c>
      <c r="M130" s="5">
        <v>32309992</v>
      </c>
      <c r="N130" s="5"/>
      <c r="O130" s="5"/>
      <c r="P130" s="5"/>
      <c r="Q130" s="5">
        <v>23839061</v>
      </c>
      <c r="R130" s="5">
        <v>79151542</v>
      </c>
    </row>
    <row r="131" spans="9:18" x14ac:dyDescent="0.25">
      <c r="I131" s="27" t="s">
        <v>903</v>
      </c>
      <c r="J131" t="s">
        <v>56</v>
      </c>
      <c r="K131" t="s">
        <v>333</v>
      </c>
      <c r="L131" s="26">
        <v>31042974</v>
      </c>
      <c r="M131" s="5">
        <v>32229376</v>
      </c>
      <c r="N131" s="5">
        <v>33481601</v>
      </c>
      <c r="O131" s="5">
        <v>64763690</v>
      </c>
      <c r="P131" s="5">
        <v>25215418</v>
      </c>
      <c r="Q131" s="5">
        <v>18896865</v>
      </c>
      <c r="R131" s="5">
        <v>205629924</v>
      </c>
    </row>
    <row r="132" spans="9:18" x14ac:dyDescent="0.25">
      <c r="I132" s="27" t="s">
        <v>903</v>
      </c>
      <c r="J132" t="s">
        <v>56</v>
      </c>
      <c r="K132" t="s">
        <v>1322</v>
      </c>
      <c r="L132" s="26">
        <v>14579076</v>
      </c>
      <c r="M132" s="5">
        <v>14603879</v>
      </c>
      <c r="N132" s="5">
        <v>36335649</v>
      </c>
      <c r="O132" s="5">
        <v>27632788</v>
      </c>
      <c r="P132" s="5">
        <v>12345650</v>
      </c>
      <c r="Q132" s="5">
        <v>12409374</v>
      </c>
      <c r="R132" s="5">
        <v>117906416</v>
      </c>
    </row>
    <row r="133" spans="9:18" x14ac:dyDescent="0.25">
      <c r="I133" s="27" t="s">
        <v>903</v>
      </c>
      <c r="J133" t="s">
        <v>56</v>
      </c>
      <c r="K133" t="s">
        <v>1600</v>
      </c>
      <c r="L133" s="26">
        <v>13360953</v>
      </c>
      <c r="M133" s="5">
        <v>14964375</v>
      </c>
      <c r="N133" s="5">
        <v>8239011</v>
      </c>
      <c r="O133" s="5">
        <v>34896880</v>
      </c>
      <c r="P133" s="5">
        <v>15403740</v>
      </c>
      <c r="Q133" s="5">
        <v>45773177</v>
      </c>
      <c r="R133" s="5">
        <v>132638136</v>
      </c>
    </row>
    <row r="134" spans="9:18" x14ac:dyDescent="0.25">
      <c r="I134" s="27" t="s">
        <v>903</v>
      </c>
      <c r="J134" t="s">
        <v>56</v>
      </c>
      <c r="K134" t="s">
        <v>1485</v>
      </c>
      <c r="L134" s="26">
        <v>12435941</v>
      </c>
      <c r="M134" s="5">
        <v>25769781</v>
      </c>
      <c r="N134" s="5">
        <v>15474524</v>
      </c>
      <c r="O134" s="5">
        <v>15808903</v>
      </c>
      <c r="P134" s="5">
        <v>16140083</v>
      </c>
      <c r="Q134" s="5">
        <v>20185643</v>
      </c>
      <c r="R134" s="5">
        <v>105814875</v>
      </c>
    </row>
    <row r="135" spans="9:18" x14ac:dyDescent="0.25">
      <c r="I135" s="27" t="s">
        <v>903</v>
      </c>
      <c r="J135" t="s">
        <v>56</v>
      </c>
      <c r="K135" t="s">
        <v>2684</v>
      </c>
      <c r="L135" s="26"/>
      <c r="M135" s="5"/>
      <c r="N135" s="5"/>
      <c r="O135" s="5">
        <v>16522501</v>
      </c>
      <c r="P135" s="5">
        <v>23319700</v>
      </c>
      <c r="Q135" s="5">
        <v>31205918</v>
      </c>
      <c r="R135" s="5">
        <v>71048119</v>
      </c>
    </row>
    <row r="136" spans="9:18" x14ac:dyDescent="0.25">
      <c r="I136" s="27" t="s">
        <v>903</v>
      </c>
      <c r="J136" t="s">
        <v>56</v>
      </c>
      <c r="K136" t="s">
        <v>6712</v>
      </c>
      <c r="L136" s="26"/>
      <c r="M136" s="5"/>
      <c r="N136" s="5">
        <v>5020000</v>
      </c>
      <c r="O136" s="5">
        <v>23209626</v>
      </c>
      <c r="P136" s="5">
        <v>1665117</v>
      </c>
      <c r="Q136" s="5">
        <v>2250000</v>
      </c>
      <c r="R136" s="5">
        <v>32144743</v>
      </c>
    </row>
    <row r="137" spans="9:18" x14ac:dyDescent="0.25">
      <c r="I137" s="27" t="s">
        <v>903</v>
      </c>
      <c r="J137" t="s">
        <v>56</v>
      </c>
      <c r="K137" t="s">
        <v>10015</v>
      </c>
      <c r="L137" s="26"/>
      <c r="M137" s="5"/>
      <c r="N137" s="5"/>
      <c r="O137" s="5"/>
      <c r="P137" s="5">
        <v>30840590</v>
      </c>
      <c r="Q137" s="5">
        <v>33899696</v>
      </c>
      <c r="R137" s="5">
        <v>64740286</v>
      </c>
    </row>
    <row r="138" spans="9:18" x14ac:dyDescent="0.25">
      <c r="I138" s="27" t="s">
        <v>903</v>
      </c>
      <c r="J138" t="s">
        <v>56</v>
      </c>
      <c r="K138" t="s">
        <v>6714</v>
      </c>
      <c r="L138" s="26"/>
      <c r="M138" s="5"/>
      <c r="N138" s="5"/>
      <c r="O138" s="5">
        <v>14539560</v>
      </c>
      <c r="P138" s="5">
        <v>17218933</v>
      </c>
      <c r="Q138" s="5">
        <v>20938492</v>
      </c>
      <c r="R138" s="5">
        <v>52696985</v>
      </c>
    </row>
    <row r="139" spans="9:18" x14ac:dyDescent="0.25">
      <c r="I139" s="27" t="s">
        <v>903</v>
      </c>
      <c r="J139" t="s">
        <v>56</v>
      </c>
      <c r="K139" t="s">
        <v>2678</v>
      </c>
      <c r="L139" s="26"/>
      <c r="M139" s="5"/>
      <c r="N139" s="5"/>
      <c r="O139" s="5">
        <v>381142</v>
      </c>
      <c r="P139" s="5"/>
      <c r="Q139" s="5"/>
      <c r="R139" s="5">
        <v>381142</v>
      </c>
    </row>
    <row r="140" spans="9:18" x14ac:dyDescent="0.25">
      <c r="I140" s="27" t="s">
        <v>903</v>
      </c>
      <c r="J140" t="s">
        <v>56</v>
      </c>
      <c r="K140" t="s">
        <v>1826</v>
      </c>
      <c r="L140" s="26"/>
      <c r="M140" s="5"/>
      <c r="N140" s="5"/>
      <c r="O140" s="5">
        <v>1918706</v>
      </c>
      <c r="P140" s="5"/>
      <c r="Q140" s="5"/>
      <c r="R140" s="5">
        <v>1918706</v>
      </c>
    </row>
    <row r="141" spans="9:18" x14ac:dyDescent="0.25">
      <c r="I141" s="27" t="s">
        <v>903</v>
      </c>
      <c r="J141" t="s">
        <v>56</v>
      </c>
      <c r="K141" t="s">
        <v>2680</v>
      </c>
      <c r="L141" s="26"/>
      <c r="M141" s="5"/>
      <c r="N141" s="5"/>
      <c r="O141" s="5"/>
      <c r="P141" s="5"/>
      <c r="Q141" s="5">
        <v>8112629</v>
      </c>
      <c r="R141" s="5">
        <v>8112629</v>
      </c>
    </row>
    <row r="142" spans="9:18" x14ac:dyDescent="0.25">
      <c r="I142" s="27" t="s">
        <v>904</v>
      </c>
      <c r="J142" t="s">
        <v>56</v>
      </c>
      <c r="K142" t="s">
        <v>1108</v>
      </c>
      <c r="L142" s="26">
        <v>-20223105</v>
      </c>
      <c r="M142" s="5"/>
      <c r="N142" s="5">
        <v>-5842760</v>
      </c>
      <c r="O142" s="5"/>
      <c r="P142" s="5"/>
      <c r="Q142" s="5"/>
      <c r="R142" s="5">
        <v>-26065865</v>
      </c>
    </row>
    <row r="143" spans="9:18" x14ac:dyDescent="0.25">
      <c r="I143" s="27" t="s">
        <v>904</v>
      </c>
      <c r="J143" t="s">
        <v>56</v>
      </c>
      <c r="K143" t="s">
        <v>878</v>
      </c>
      <c r="L143" s="26">
        <v>-55047341</v>
      </c>
      <c r="M143" s="5"/>
      <c r="N143" s="5"/>
      <c r="O143" s="5">
        <v>-63396347</v>
      </c>
      <c r="P143" s="5"/>
      <c r="Q143" s="5"/>
      <c r="R143" s="5">
        <v>-118443688</v>
      </c>
    </row>
    <row r="144" spans="9:18" x14ac:dyDescent="0.25">
      <c r="I144" s="27" t="s">
        <v>904</v>
      </c>
      <c r="J144" t="s">
        <v>56</v>
      </c>
      <c r="K144" t="s">
        <v>2681</v>
      </c>
      <c r="L144" s="26"/>
      <c r="M144" s="5"/>
      <c r="N144" s="5"/>
      <c r="O144" s="5"/>
      <c r="P144" s="5">
        <v>-19304837</v>
      </c>
      <c r="Q144" s="5">
        <v>-27052404</v>
      </c>
      <c r="R144" s="5">
        <v>-46357241</v>
      </c>
    </row>
    <row r="145" spans="9:18" x14ac:dyDescent="0.25">
      <c r="I145" s="27" t="s">
        <v>904</v>
      </c>
      <c r="J145" t="s">
        <v>56</v>
      </c>
      <c r="K145" t="s">
        <v>727</v>
      </c>
      <c r="L145" s="26">
        <v>-239466356</v>
      </c>
      <c r="M145" s="5">
        <v>-150324285</v>
      </c>
      <c r="N145" s="5">
        <v>-142066544</v>
      </c>
      <c r="O145" s="5">
        <v>-75554644</v>
      </c>
      <c r="P145" s="5">
        <v>-72424004</v>
      </c>
      <c r="Q145" s="5">
        <v>-144258115</v>
      </c>
      <c r="R145" s="5">
        <v>-824093948</v>
      </c>
    </row>
    <row r="146" spans="9:18" x14ac:dyDescent="0.25">
      <c r="I146" s="27" t="s">
        <v>904</v>
      </c>
      <c r="J146" t="s">
        <v>56</v>
      </c>
      <c r="K146" t="s">
        <v>1237</v>
      </c>
      <c r="L146" s="26">
        <v>-30766331</v>
      </c>
      <c r="M146" s="5"/>
      <c r="N146" s="5"/>
      <c r="O146" s="5"/>
      <c r="P146" s="5"/>
      <c r="Q146" s="5"/>
      <c r="R146" s="5">
        <v>-30766331</v>
      </c>
    </row>
    <row r="147" spans="9:18" x14ac:dyDescent="0.25">
      <c r="I147" s="27" t="s">
        <v>904</v>
      </c>
      <c r="J147" t="s">
        <v>56</v>
      </c>
      <c r="K147" t="s">
        <v>858</v>
      </c>
      <c r="L147" s="26"/>
      <c r="M147" s="5">
        <v>-6750467</v>
      </c>
      <c r="N147" s="5">
        <v>-6087099</v>
      </c>
      <c r="O147" s="5">
        <v>-2370582</v>
      </c>
      <c r="P147" s="5">
        <v>-7161456</v>
      </c>
      <c r="Q147" s="5">
        <v>-6208260</v>
      </c>
      <c r="R147" s="5">
        <v>-28577864</v>
      </c>
    </row>
    <row r="148" spans="9:18" x14ac:dyDescent="0.25">
      <c r="I148" s="27" t="s">
        <v>904</v>
      </c>
      <c r="J148" t="s">
        <v>56</v>
      </c>
      <c r="K148" t="s">
        <v>1257</v>
      </c>
      <c r="L148" s="26">
        <v>-12203560</v>
      </c>
      <c r="M148" s="5">
        <v>-12203560</v>
      </c>
      <c r="N148" s="5"/>
      <c r="O148" s="5"/>
      <c r="P148" s="5"/>
      <c r="Q148" s="5"/>
      <c r="R148" s="5">
        <v>-24407120</v>
      </c>
    </row>
    <row r="149" spans="9:18" x14ac:dyDescent="0.25">
      <c r="I149" s="27" t="s">
        <v>904</v>
      </c>
      <c r="J149" t="s">
        <v>56</v>
      </c>
      <c r="K149" t="s">
        <v>6710</v>
      </c>
      <c r="L149" s="26"/>
      <c r="M149" s="5"/>
      <c r="N149" s="5"/>
      <c r="O149" s="5">
        <v>-3386546</v>
      </c>
      <c r="P149" s="5"/>
      <c r="Q149" s="5"/>
      <c r="R149" s="5">
        <v>-3386546</v>
      </c>
    </row>
    <row r="150" spans="9:18" x14ac:dyDescent="0.25">
      <c r="I150" s="27" t="s">
        <v>904</v>
      </c>
      <c r="J150" t="s">
        <v>56</v>
      </c>
      <c r="K150" t="s">
        <v>1761</v>
      </c>
      <c r="L150" s="26">
        <v>-6197562</v>
      </c>
      <c r="M150" s="5">
        <v>-12547927</v>
      </c>
      <c r="N150" s="5">
        <v>-33260227</v>
      </c>
      <c r="O150" s="5">
        <v>-16642205</v>
      </c>
      <c r="P150" s="5">
        <v>-29841751</v>
      </c>
      <c r="Q150" s="5">
        <v>-10212597</v>
      </c>
      <c r="R150" s="5">
        <v>-108702269</v>
      </c>
    </row>
    <row r="151" spans="9:18" x14ac:dyDescent="0.25">
      <c r="I151" s="27" t="s">
        <v>904</v>
      </c>
      <c r="J151" t="s">
        <v>56</v>
      </c>
      <c r="K151" t="s">
        <v>6711</v>
      </c>
      <c r="L151" s="26"/>
      <c r="M151" s="5"/>
      <c r="N151" s="5"/>
      <c r="O151" s="5">
        <v>-199209</v>
      </c>
      <c r="P151" s="5"/>
      <c r="Q151" s="5"/>
      <c r="R151" s="5">
        <v>-199209</v>
      </c>
    </row>
    <row r="152" spans="9:18" x14ac:dyDescent="0.25">
      <c r="I152" s="27" t="s">
        <v>904</v>
      </c>
      <c r="J152" t="s">
        <v>56</v>
      </c>
      <c r="K152" t="s">
        <v>6713</v>
      </c>
      <c r="L152" s="26"/>
      <c r="M152" s="5"/>
      <c r="N152" s="5"/>
      <c r="O152" s="5"/>
      <c r="P152" s="5">
        <v>-3448331</v>
      </c>
      <c r="Q152" s="5"/>
      <c r="R152" s="5">
        <v>-3448331</v>
      </c>
    </row>
    <row r="153" spans="9:18" x14ac:dyDescent="0.25">
      <c r="I153" s="27" t="s">
        <v>904</v>
      </c>
      <c r="J153" t="s">
        <v>56</v>
      </c>
      <c r="K153" t="s">
        <v>10010</v>
      </c>
      <c r="L153" s="26"/>
      <c r="M153" s="5"/>
      <c r="N153" s="5"/>
      <c r="O153" s="5"/>
      <c r="P153" s="5"/>
      <c r="Q153" s="5">
        <v>-45547325</v>
      </c>
      <c r="R153" s="5">
        <v>-45547325</v>
      </c>
    </row>
    <row r="154" spans="9:18" x14ac:dyDescent="0.25">
      <c r="I154" s="27" t="s">
        <v>904</v>
      </c>
      <c r="J154" t="s">
        <v>56</v>
      </c>
      <c r="K154" t="s">
        <v>888</v>
      </c>
      <c r="L154" s="26">
        <v>-66322546</v>
      </c>
      <c r="M154" s="5"/>
      <c r="N154" s="5"/>
      <c r="O154" s="5"/>
      <c r="P154" s="5"/>
      <c r="Q154" s="5"/>
      <c r="R154" s="5">
        <v>-66322546</v>
      </c>
    </row>
    <row r="155" spans="9:18" x14ac:dyDescent="0.25">
      <c r="I155" s="27" t="s">
        <v>904</v>
      </c>
      <c r="J155" t="s">
        <v>56</v>
      </c>
      <c r="K155" t="s">
        <v>1021</v>
      </c>
      <c r="L155" s="26">
        <v>-23791096</v>
      </c>
      <c r="M155" s="5"/>
      <c r="N155" s="5"/>
      <c r="O155" s="5"/>
      <c r="P155" s="5"/>
      <c r="Q155" s="5"/>
      <c r="R155" s="5">
        <v>-23791096</v>
      </c>
    </row>
    <row r="156" spans="9:18" x14ac:dyDescent="0.25">
      <c r="I156" s="27" t="s">
        <v>904</v>
      </c>
      <c r="J156" t="s">
        <v>56</v>
      </c>
      <c r="K156" t="s">
        <v>976</v>
      </c>
      <c r="L156" s="26">
        <v>-58060793</v>
      </c>
      <c r="M156" s="5">
        <v>-18787205</v>
      </c>
      <c r="N156" s="5">
        <v>-18639344</v>
      </c>
      <c r="O156" s="5">
        <v>-37866958</v>
      </c>
      <c r="P156" s="5">
        <v>-37711852</v>
      </c>
      <c r="Q156" s="5">
        <v>-20807980</v>
      </c>
      <c r="R156" s="5">
        <v>-191874132</v>
      </c>
    </row>
    <row r="157" spans="9:18" x14ac:dyDescent="0.25">
      <c r="I157" s="27" t="s">
        <v>904</v>
      </c>
      <c r="J157" t="s">
        <v>56</v>
      </c>
      <c r="K157" t="s">
        <v>842</v>
      </c>
      <c r="L157" s="26">
        <v>-16817487</v>
      </c>
      <c r="M157" s="5">
        <v>-12211930</v>
      </c>
      <c r="N157" s="5"/>
      <c r="O157" s="5"/>
      <c r="P157" s="5"/>
      <c r="Q157" s="5"/>
      <c r="R157" s="5">
        <v>-29029417</v>
      </c>
    </row>
    <row r="158" spans="9:18" x14ac:dyDescent="0.25">
      <c r="I158" s="27" t="s">
        <v>904</v>
      </c>
      <c r="J158" t="s">
        <v>56</v>
      </c>
      <c r="K158" t="s">
        <v>889</v>
      </c>
      <c r="L158" s="26">
        <v>-43695950</v>
      </c>
      <c r="M158" s="5"/>
      <c r="N158" s="5"/>
      <c r="O158" s="5"/>
      <c r="P158" s="5"/>
      <c r="Q158" s="5"/>
      <c r="R158" s="5">
        <v>-43695950</v>
      </c>
    </row>
    <row r="159" spans="9:18" x14ac:dyDescent="0.25">
      <c r="I159" s="27" t="s">
        <v>904</v>
      </c>
      <c r="J159" t="s">
        <v>56</v>
      </c>
      <c r="K159" t="s">
        <v>134</v>
      </c>
      <c r="L159" s="26"/>
      <c r="M159" s="5">
        <v>-23002489</v>
      </c>
      <c r="N159" s="5">
        <v>-32309992</v>
      </c>
      <c r="O159" s="5"/>
      <c r="P159" s="5"/>
      <c r="Q159" s="5"/>
      <c r="R159" s="5">
        <v>-55312481</v>
      </c>
    </row>
    <row r="160" spans="9:18" x14ac:dyDescent="0.25">
      <c r="I160" s="27" t="s">
        <v>904</v>
      </c>
      <c r="J160" t="s">
        <v>56</v>
      </c>
      <c r="K160" t="s">
        <v>333</v>
      </c>
      <c r="L160" s="26">
        <v>-85868198</v>
      </c>
      <c r="M160" s="5">
        <v>-31042974</v>
      </c>
      <c r="N160" s="5">
        <v>-32229376</v>
      </c>
      <c r="O160" s="5">
        <v>-33481601</v>
      </c>
      <c r="P160" s="5">
        <v>-64763690</v>
      </c>
      <c r="Q160" s="5">
        <v>-25215418</v>
      </c>
      <c r="R160" s="5">
        <v>-272601257</v>
      </c>
    </row>
    <row r="161" spans="9:18" x14ac:dyDescent="0.25">
      <c r="I161" s="27" t="s">
        <v>904</v>
      </c>
      <c r="J161" t="s">
        <v>56</v>
      </c>
      <c r="K161" t="s">
        <v>1322</v>
      </c>
      <c r="L161" s="26">
        <v>-36166643</v>
      </c>
      <c r="M161" s="5">
        <v>-14579076</v>
      </c>
      <c r="N161" s="5">
        <v>-14603879</v>
      </c>
      <c r="O161" s="5">
        <v>-36335649</v>
      </c>
      <c r="P161" s="5">
        <v>-27632788</v>
      </c>
      <c r="Q161" s="5">
        <v>-12345650</v>
      </c>
      <c r="R161" s="5">
        <v>-141663685</v>
      </c>
    </row>
    <row r="162" spans="9:18" x14ac:dyDescent="0.25">
      <c r="I162" s="27" t="s">
        <v>904</v>
      </c>
      <c r="J162" t="s">
        <v>56</v>
      </c>
      <c r="K162" t="s">
        <v>1600</v>
      </c>
      <c r="L162" s="26">
        <v>-59132507</v>
      </c>
      <c r="M162" s="5">
        <v>-13360953</v>
      </c>
      <c r="N162" s="5">
        <v>-14964375</v>
      </c>
      <c r="O162" s="5">
        <v>-8239011</v>
      </c>
      <c r="P162" s="5">
        <v>-34896880</v>
      </c>
      <c r="Q162" s="5">
        <v>-15403740</v>
      </c>
      <c r="R162" s="5">
        <v>-145997466</v>
      </c>
    </row>
    <row r="163" spans="9:18" x14ac:dyDescent="0.25">
      <c r="I163" s="27" t="s">
        <v>904</v>
      </c>
      <c r="J163" t="s">
        <v>56</v>
      </c>
      <c r="K163" t="s">
        <v>1485</v>
      </c>
      <c r="L163" s="26"/>
      <c r="M163" s="5">
        <v>-12435941</v>
      </c>
      <c r="N163" s="5">
        <v>-25769781</v>
      </c>
      <c r="O163" s="5">
        <v>-15474524</v>
      </c>
      <c r="P163" s="5">
        <v>-15808903</v>
      </c>
      <c r="Q163" s="5">
        <v>-16140083</v>
      </c>
      <c r="R163" s="5">
        <v>-85629232</v>
      </c>
    </row>
    <row r="164" spans="9:18" x14ac:dyDescent="0.25">
      <c r="I164" s="27" t="s">
        <v>904</v>
      </c>
      <c r="J164" t="s">
        <v>56</v>
      </c>
      <c r="K164" t="s">
        <v>2684</v>
      </c>
      <c r="L164" s="26"/>
      <c r="M164" s="5"/>
      <c r="N164" s="5"/>
      <c r="O164" s="5"/>
      <c r="P164" s="5">
        <v>-16522501</v>
      </c>
      <c r="Q164" s="5">
        <v>-23319700</v>
      </c>
      <c r="R164" s="5">
        <v>-39842201</v>
      </c>
    </row>
    <row r="165" spans="9:18" x14ac:dyDescent="0.25">
      <c r="I165" s="27" t="s">
        <v>904</v>
      </c>
      <c r="J165" t="s">
        <v>56</v>
      </c>
      <c r="K165" t="s">
        <v>6712</v>
      </c>
      <c r="L165" s="26"/>
      <c r="M165" s="5"/>
      <c r="N165" s="5"/>
      <c r="O165" s="5">
        <v>-5020000</v>
      </c>
      <c r="P165" s="5">
        <v>-23209626</v>
      </c>
      <c r="Q165" s="5">
        <v>-1665117</v>
      </c>
      <c r="R165" s="5">
        <v>-29894743</v>
      </c>
    </row>
    <row r="166" spans="9:18" x14ac:dyDescent="0.25">
      <c r="I166" s="27" t="s">
        <v>904</v>
      </c>
      <c r="J166" t="s">
        <v>56</v>
      </c>
      <c r="K166" t="s">
        <v>10015</v>
      </c>
      <c r="L166" s="26"/>
      <c r="M166" s="5"/>
      <c r="N166" s="5"/>
      <c r="O166" s="5"/>
      <c r="P166" s="5"/>
      <c r="Q166" s="5">
        <v>-30840590</v>
      </c>
      <c r="R166" s="5">
        <v>-30840590</v>
      </c>
    </row>
    <row r="167" spans="9:18" x14ac:dyDescent="0.25">
      <c r="I167" s="27" t="s">
        <v>904</v>
      </c>
      <c r="J167" t="s">
        <v>56</v>
      </c>
      <c r="K167" t="s">
        <v>6714</v>
      </c>
      <c r="L167" s="26"/>
      <c r="M167" s="5"/>
      <c r="N167" s="5"/>
      <c r="O167" s="5"/>
      <c r="P167" s="5">
        <v>-14539560</v>
      </c>
      <c r="Q167" s="5">
        <v>-17218933</v>
      </c>
      <c r="R167" s="5">
        <v>-31758493</v>
      </c>
    </row>
    <row r="168" spans="9:18" x14ac:dyDescent="0.25">
      <c r="I168" s="27" t="s">
        <v>904</v>
      </c>
      <c r="J168" t="s">
        <v>56</v>
      </c>
      <c r="K168" t="s">
        <v>2678</v>
      </c>
      <c r="L168" s="26"/>
      <c r="M168" s="5"/>
      <c r="N168" s="5"/>
      <c r="O168" s="5"/>
      <c r="P168" s="5">
        <v>-381142</v>
      </c>
      <c r="Q168" s="5"/>
      <c r="R168" s="5">
        <v>-381142</v>
      </c>
    </row>
    <row r="169" spans="9:18" x14ac:dyDescent="0.25">
      <c r="I169" s="27" t="s">
        <v>904</v>
      </c>
      <c r="J169" t="s">
        <v>56</v>
      </c>
      <c r="K169" t="s">
        <v>1826</v>
      </c>
      <c r="L169" s="26"/>
      <c r="M169" s="5"/>
      <c r="N169" s="5"/>
      <c r="O169" s="5"/>
      <c r="P169" s="5">
        <v>-1918706</v>
      </c>
      <c r="Q169" s="5"/>
      <c r="R169" s="5">
        <v>-1918706</v>
      </c>
    </row>
    <row r="170" spans="9:18" x14ac:dyDescent="0.25">
      <c r="I170" s="27" t="s">
        <v>0</v>
      </c>
      <c r="J170" s="27"/>
      <c r="K170" s="27"/>
      <c r="L170" s="26">
        <v>-78263649</v>
      </c>
      <c r="M170" s="5">
        <v>344738594</v>
      </c>
      <c r="N170" s="5">
        <v>360099288</v>
      </c>
      <c r="O170" s="5">
        <v>185834816</v>
      </c>
      <c r="P170" s="5">
        <v>360128874</v>
      </c>
      <c r="Q170" s="5">
        <v>442422045</v>
      </c>
      <c r="R170" s="5">
        <v>1614959968</v>
      </c>
    </row>
  </sheetData>
  <pageMargins left="0.7" right="0.7" top="0.75" bottom="0.75" header="0.3" footer="0.3"/>
  <pageSetup orientation="portrait" r:id="rId5"/>
  <drawing r:id="rId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493"/>
  <sheetViews>
    <sheetView showGridLines="0" topLeftCell="G1" zoomScale="90" zoomScaleNormal="90" workbookViewId="0">
      <selection activeCell="I88" activeCellId="1" sqref="I86:J86 I88:M174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6" width="13.5703125" bestFit="1" customWidth="1"/>
    <col min="27" max="27" width="15" bestFit="1" customWidth="1"/>
    <col min="28" max="31" width="14.7109375" bestFit="1" customWidth="1"/>
    <col min="32" max="33" width="18.5703125" bestFit="1" customWidth="1"/>
    <col min="34" max="34" width="15" bestFit="1" customWidth="1"/>
    <col min="35" max="38" width="13.5703125" bestFit="1" customWidth="1"/>
    <col min="39" max="39" width="15" bestFit="1" customWidth="1"/>
    <col min="40" max="43" width="14.7109375" bestFit="1" customWidth="1"/>
    <col min="44" max="45" width="19" bestFit="1" customWidth="1"/>
    <col min="46" max="46" width="15" bestFit="1" customWidth="1"/>
    <col min="47" max="50" width="13.5703125" bestFit="1" customWidth="1"/>
    <col min="51" max="51" width="15" bestFit="1" customWidth="1"/>
    <col min="52" max="55" width="14.7109375" bestFit="1" customWidth="1"/>
    <col min="56" max="57" width="18.42578125" bestFit="1" customWidth="1"/>
    <col min="58" max="58" width="15" bestFit="1" customWidth="1"/>
    <col min="59" max="62" width="13.5703125" bestFit="1" customWidth="1"/>
    <col min="63" max="63" width="15" bestFit="1" customWidth="1"/>
    <col min="64" max="67" width="14.7109375" bestFit="1" customWidth="1"/>
    <col min="68" max="69" width="19.28515625" bestFit="1" customWidth="1"/>
    <col min="70" max="71" width="20" bestFit="1" customWidth="1"/>
    <col min="72" max="88" width="10.42578125" customWidth="1"/>
    <col min="89" max="89" width="9.28515625" customWidth="1"/>
    <col min="90" max="90" width="12.5703125" bestFit="1" customWidth="1"/>
  </cols>
  <sheetData>
    <row r="1" spans="9:22" x14ac:dyDescent="0.25">
      <c r="I1" s="1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73</v>
      </c>
      <c r="J3" s="5">
        <v>92713016</v>
      </c>
      <c r="K3" s="5">
        <v>176835443</v>
      </c>
      <c r="L3" s="5">
        <v>186979178</v>
      </c>
      <c r="M3" s="5">
        <v>209145563</v>
      </c>
      <c r="N3" s="5">
        <v>179876807</v>
      </c>
      <c r="O3" s="5">
        <v>159210040</v>
      </c>
      <c r="P3" s="5"/>
      <c r="Q3" s="5"/>
      <c r="R3" s="5"/>
      <c r="S3" s="5"/>
      <c r="T3" s="5"/>
      <c r="U3" s="5"/>
      <c r="V3" s="5">
        <v>1004760047</v>
      </c>
    </row>
    <row r="4" spans="9:22" x14ac:dyDescent="0.25">
      <c r="I4" s="4" t="s">
        <v>0</v>
      </c>
      <c r="J4" s="5">
        <v>92713016</v>
      </c>
      <c r="K4" s="5">
        <v>176835443</v>
      </c>
      <c r="L4" s="5">
        <v>186979178</v>
      </c>
      <c r="M4" s="5">
        <v>209145563</v>
      </c>
      <c r="N4" s="5">
        <v>179876807</v>
      </c>
      <c r="O4" s="5">
        <v>159210040</v>
      </c>
      <c r="P4" s="5"/>
      <c r="Q4" s="5"/>
      <c r="R4" s="5"/>
      <c r="S4" s="5"/>
      <c r="T4" s="5"/>
      <c r="U4" s="5"/>
      <c r="V4" s="5">
        <v>1004760047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73</v>
      </c>
      <c r="J63" s="13">
        <f>IFERROR(VLOOKUP($I63,$I$26:$V$42,MATCH(J$62,$I$26:$V$26,0),0),0)</f>
        <v>101866753.16</v>
      </c>
      <c r="K63" s="13">
        <f t="shared" ref="K63:U63" si="0">IFERROR(VLOOKUP($I63,$I$26:$V$42,MATCH(K$62,$I$26:$V$26,0),0),0)</f>
        <v>153408914.32999998</v>
      </c>
      <c r="L63" s="13">
        <f t="shared" si="0"/>
        <v>217570821.59999999</v>
      </c>
      <c r="M63" s="13">
        <f t="shared" si="0"/>
        <v>169160778.40000001</v>
      </c>
      <c r="N63" s="13">
        <f t="shared" si="0"/>
        <v>254588678.5</v>
      </c>
      <c r="O63" s="13">
        <f t="shared" si="0"/>
        <v>212207687.09999999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1108803633.0899999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1" spans="1:33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73</v>
      </c>
      <c r="J84" s="13">
        <f>-IFERROR(VLOOKUP($I84,$I$62:$U$80,MATCH(J$83,$I$62:$U$62,0),0),0)+IFERROR(VLOOKUP($I84,$I$2:$U$23,MATCH(J$83,$I$2:$U$2,0),0),0)</f>
        <v>-9153737.1599999964</v>
      </c>
      <c r="K84" s="13">
        <f t="shared" ref="K84:U84" si="1">-IFERROR(VLOOKUP($I84,$I$62:$U$80,MATCH(K$83,$I$62:$U$62,0),0),0)+IFERROR(VLOOKUP($I84,$I$2:$U$23,MATCH(K$83,$I$2:$U$2,0),0),0)</f>
        <v>23426528.670000017</v>
      </c>
      <c r="L84" s="13">
        <f t="shared" si="1"/>
        <v>-30591643.599999994</v>
      </c>
      <c r="M84" s="13">
        <f t="shared" si="1"/>
        <v>39984784.599999994</v>
      </c>
      <c r="N84" s="13">
        <f t="shared" si="1"/>
        <v>-74711871.5</v>
      </c>
      <c r="O84" s="13">
        <f t="shared" si="1"/>
        <v>-52997647.099999994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-104043586.08999997</v>
      </c>
    </row>
    <row r="86" spans="1:33" x14ac:dyDescent="0.25">
      <c r="I86" s="1" t="s">
        <v>105</v>
      </c>
      <c r="J86" t="s" vm="11">
        <v>73</v>
      </c>
      <c r="Z86" s="1" t="s">
        <v>75</v>
      </c>
      <c r="AA86" t="s" vm="25">
        <v>73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902</v>
      </c>
      <c r="J90" t="s">
        <v>838</v>
      </c>
      <c r="K90" t="s">
        <v>6719</v>
      </c>
      <c r="L90" s="26"/>
      <c r="M90" s="5"/>
      <c r="N90" s="5"/>
      <c r="O90" s="5"/>
      <c r="P90" s="5">
        <v>26312727</v>
      </c>
      <c r="Q90" s="5"/>
      <c r="R90" s="5">
        <v>26312727</v>
      </c>
      <c r="Z90" s="4" t="s">
        <v>6715</v>
      </c>
      <c r="AA90" s="5"/>
      <c r="AB90" s="5"/>
      <c r="AC90" s="5"/>
      <c r="AD90" s="5">
        <v>4606723</v>
      </c>
      <c r="AE90" s="5"/>
      <c r="AF90" s="5"/>
      <c r="AG90" s="5">
        <v>4606723</v>
      </c>
    </row>
    <row r="91" spans="1:33" x14ac:dyDescent="0.25">
      <c r="A91" s="32" t="s">
        <v>263</v>
      </c>
      <c r="I91" s="27" t="s">
        <v>902</v>
      </c>
      <c r="J91" t="s">
        <v>838</v>
      </c>
      <c r="K91" t="s">
        <v>1397</v>
      </c>
      <c r="L91" s="26"/>
      <c r="M91" s="5"/>
      <c r="N91" s="5"/>
      <c r="O91" s="5"/>
      <c r="P91" s="5"/>
      <c r="Q91" s="5">
        <v>2934955</v>
      </c>
      <c r="R91" s="5">
        <v>2934955</v>
      </c>
      <c r="Z91" s="4" t="s">
        <v>1821</v>
      </c>
      <c r="AA91" s="5"/>
      <c r="AB91" s="5"/>
      <c r="AC91" s="5">
        <v>2705832</v>
      </c>
      <c r="AD91" s="5"/>
      <c r="AE91" s="5"/>
      <c r="AF91" s="5">
        <v>1367000</v>
      </c>
      <c r="AG91" s="5">
        <v>4072832</v>
      </c>
    </row>
    <row r="92" spans="1:33" x14ac:dyDescent="0.25">
      <c r="I92" s="27" t="s">
        <v>902</v>
      </c>
      <c r="J92" t="s">
        <v>838</v>
      </c>
      <c r="K92" t="s">
        <v>2570</v>
      </c>
      <c r="L92" s="26"/>
      <c r="M92" s="5"/>
      <c r="N92" s="5"/>
      <c r="O92" s="5"/>
      <c r="P92" s="5"/>
      <c r="Q92" s="5">
        <v>10800000</v>
      </c>
      <c r="R92" s="5">
        <v>10800000</v>
      </c>
      <c r="Z92" s="4" t="s">
        <v>2604</v>
      </c>
      <c r="AA92" s="5"/>
      <c r="AB92" s="5"/>
      <c r="AC92" s="5">
        <v>469502</v>
      </c>
      <c r="AD92" s="5"/>
      <c r="AE92" s="5"/>
      <c r="AF92" s="5"/>
      <c r="AG92" s="5">
        <v>469502</v>
      </c>
    </row>
    <row r="93" spans="1:33" x14ac:dyDescent="0.25">
      <c r="I93" s="27" t="s">
        <v>902</v>
      </c>
      <c r="J93" t="s">
        <v>838</v>
      </c>
      <c r="K93" t="s">
        <v>3008</v>
      </c>
      <c r="L93" s="26">
        <v>1982180</v>
      </c>
      <c r="M93" s="5"/>
      <c r="N93" s="5"/>
      <c r="O93" s="5"/>
      <c r="P93" s="5"/>
      <c r="Q93" s="5"/>
      <c r="R93" s="5">
        <v>1982180</v>
      </c>
      <c r="Z93" s="4" t="s">
        <v>589</v>
      </c>
      <c r="AA93" s="5">
        <v>5486981</v>
      </c>
      <c r="AB93" s="5">
        <v>5563861</v>
      </c>
      <c r="AC93" s="5">
        <v>5572638</v>
      </c>
      <c r="AD93" s="5">
        <v>6243105</v>
      </c>
      <c r="AE93" s="5">
        <v>5563861</v>
      </c>
      <c r="AF93" s="5">
        <v>5563861</v>
      </c>
      <c r="AG93" s="5">
        <v>33994307</v>
      </c>
    </row>
    <row r="94" spans="1:33" x14ac:dyDescent="0.25">
      <c r="I94" s="27" t="s">
        <v>902</v>
      </c>
      <c r="J94" t="s">
        <v>838</v>
      </c>
      <c r="K94" t="s">
        <v>2285</v>
      </c>
      <c r="L94" s="26">
        <v>3888452</v>
      </c>
      <c r="M94" s="5"/>
      <c r="N94" s="5"/>
      <c r="O94" s="5"/>
      <c r="P94" s="5"/>
      <c r="Q94" s="5"/>
      <c r="R94" s="5">
        <v>3888452</v>
      </c>
      <c r="Z94" s="4" t="s">
        <v>1550</v>
      </c>
      <c r="AA94" s="5">
        <v>5560795</v>
      </c>
      <c r="AB94" s="5">
        <v>5572638</v>
      </c>
      <c r="AC94" s="5">
        <v>5579793</v>
      </c>
      <c r="AD94" s="5">
        <v>5618794</v>
      </c>
      <c r="AE94" s="5"/>
      <c r="AF94" s="5">
        <v>11800862</v>
      </c>
      <c r="AG94" s="5">
        <v>34132882</v>
      </c>
    </row>
    <row r="95" spans="1:33" x14ac:dyDescent="0.25">
      <c r="I95" s="27" t="s">
        <v>902</v>
      </c>
      <c r="J95" t="s">
        <v>838</v>
      </c>
      <c r="K95" t="s">
        <v>9647</v>
      </c>
      <c r="L95" s="26"/>
      <c r="M95" s="5"/>
      <c r="N95" s="5"/>
      <c r="O95" s="5"/>
      <c r="P95" s="5"/>
      <c r="Q95" s="5">
        <v>1907112</v>
      </c>
      <c r="R95" s="5">
        <v>1907112</v>
      </c>
      <c r="Z95" s="4" t="s">
        <v>1755</v>
      </c>
      <c r="AA95" s="5"/>
      <c r="AB95" s="5"/>
      <c r="AC95" s="5"/>
      <c r="AD95" s="5"/>
      <c r="AE95" s="5"/>
      <c r="AF95" s="5">
        <v>4950157</v>
      </c>
      <c r="AG95" s="5">
        <v>4950157</v>
      </c>
    </row>
    <row r="96" spans="1:33" x14ac:dyDescent="0.25">
      <c r="I96" s="27" t="s">
        <v>902</v>
      </c>
      <c r="J96" s="27" t="s">
        <v>56</v>
      </c>
      <c r="K96" s="27"/>
      <c r="L96" s="26">
        <v>21400535</v>
      </c>
      <c r="M96" s="5"/>
      <c r="N96" s="5">
        <v>5584800</v>
      </c>
      <c r="O96" s="5">
        <v>12302684</v>
      </c>
      <c r="P96" s="5">
        <v>42120220</v>
      </c>
      <c r="Q96" s="5"/>
      <c r="R96" s="5">
        <v>81408239</v>
      </c>
      <c r="Z96" s="4" t="s">
        <v>4807</v>
      </c>
      <c r="AA96" s="5"/>
      <c r="AB96" s="5">
        <v>1232077</v>
      </c>
      <c r="AC96" s="5"/>
      <c r="AD96" s="5"/>
      <c r="AE96" s="5"/>
      <c r="AF96" s="5">
        <v>5877801</v>
      </c>
      <c r="AG96" s="5">
        <v>7109878</v>
      </c>
    </row>
    <row r="97" spans="9:33" x14ac:dyDescent="0.25">
      <c r="I97" s="27" t="s">
        <v>902</v>
      </c>
      <c r="J97" s="27" t="s">
        <v>56</v>
      </c>
      <c r="K97" t="s">
        <v>6715</v>
      </c>
      <c r="L97" s="26"/>
      <c r="M97" s="5"/>
      <c r="N97" s="5"/>
      <c r="O97" s="5">
        <v>4606723</v>
      </c>
      <c r="P97" s="5"/>
      <c r="Q97" s="5"/>
      <c r="R97" s="5">
        <v>4606723</v>
      </c>
      <c r="Z97" s="4" t="s">
        <v>606</v>
      </c>
      <c r="AA97" s="5">
        <v>9633747</v>
      </c>
      <c r="AB97" s="5">
        <v>2266764</v>
      </c>
      <c r="AC97" s="5"/>
      <c r="AD97" s="5">
        <v>572545</v>
      </c>
      <c r="AE97" s="5"/>
      <c r="AF97" s="5"/>
      <c r="AG97" s="5">
        <v>12473056</v>
      </c>
    </row>
    <row r="98" spans="9:33" x14ac:dyDescent="0.25">
      <c r="I98" s="27" t="s">
        <v>902</v>
      </c>
      <c r="J98" s="27" t="s">
        <v>56</v>
      </c>
      <c r="K98" t="s">
        <v>1020</v>
      </c>
      <c r="L98" s="26"/>
      <c r="M98" s="5"/>
      <c r="N98" s="5"/>
      <c r="O98" s="5">
        <v>11142764</v>
      </c>
      <c r="P98" s="5"/>
      <c r="Q98" s="5"/>
      <c r="R98" s="5">
        <v>11142764</v>
      </c>
      <c r="Z98" s="4" t="s">
        <v>6717</v>
      </c>
      <c r="AA98" s="5"/>
      <c r="AB98" s="5"/>
      <c r="AC98" s="5"/>
      <c r="AD98" s="5"/>
      <c r="AE98" s="5">
        <v>6722489</v>
      </c>
      <c r="AF98" s="5"/>
      <c r="AG98" s="5">
        <v>6722489</v>
      </c>
    </row>
    <row r="99" spans="9:33" x14ac:dyDescent="0.25">
      <c r="I99" s="27" t="s">
        <v>902</v>
      </c>
      <c r="J99" s="27" t="s">
        <v>56</v>
      </c>
      <c r="K99" t="s">
        <v>6716</v>
      </c>
      <c r="L99" s="26"/>
      <c r="M99" s="5"/>
      <c r="N99" s="5">
        <v>-2966395</v>
      </c>
      <c r="O99" s="5"/>
      <c r="P99" s="5"/>
      <c r="Q99" s="5"/>
      <c r="R99" s="5">
        <v>-2966395</v>
      </c>
      <c r="Z99" s="4" t="s">
        <v>2857</v>
      </c>
      <c r="AA99" s="5"/>
      <c r="AB99" s="5">
        <v>0</v>
      </c>
      <c r="AC99" s="5"/>
      <c r="AD99" s="5"/>
      <c r="AE99" s="5"/>
      <c r="AF99" s="5"/>
      <c r="AG99" s="5">
        <v>0</v>
      </c>
    </row>
    <row r="100" spans="9:33" x14ac:dyDescent="0.25">
      <c r="I100" s="27" t="s">
        <v>902</v>
      </c>
      <c r="J100" s="27" t="s">
        <v>56</v>
      </c>
      <c r="K100" t="s">
        <v>4807</v>
      </c>
      <c r="L100" s="26"/>
      <c r="M100" s="5">
        <v>1232077</v>
      </c>
      <c r="N100" s="5"/>
      <c r="O100" s="5"/>
      <c r="P100" s="5">
        <v>5058986</v>
      </c>
      <c r="Q100" s="5">
        <v>-5058986</v>
      </c>
      <c r="R100" s="5">
        <v>1232077</v>
      </c>
      <c r="Z100" s="4" t="s">
        <v>2853</v>
      </c>
      <c r="AA100" s="5"/>
      <c r="AB100" s="5">
        <v>0</v>
      </c>
      <c r="AC100" s="5"/>
      <c r="AD100" s="5"/>
      <c r="AE100" s="5"/>
      <c r="AF100" s="5"/>
      <c r="AG100" s="5">
        <v>0</v>
      </c>
    </row>
    <row r="101" spans="9:33" x14ac:dyDescent="0.25">
      <c r="I101" s="27" t="s">
        <v>902</v>
      </c>
      <c r="J101" s="27" t="s">
        <v>56</v>
      </c>
      <c r="K101" t="s">
        <v>606</v>
      </c>
      <c r="L101" s="26">
        <v>27201168</v>
      </c>
      <c r="M101" s="5">
        <v>2266764</v>
      </c>
      <c r="N101" s="5"/>
      <c r="O101" s="5"/>
      <c r="P101" s="5"/>
      <c r="Q101" s="5"/>
      <c r="R101" s="5">
        <v>29467932</v>
      </c>
      <c r="Z101" s="4" t="s">
        <v>1148</v>
      </c>
      <c r="AA101" s="5"/>
      <c r="AB101" s="5"/>
      <c r="AC101" s="5"/>
      <c r="AD101" s="5"/>
      <c r="AE101" s="5">
        <v>26312727</v>
      </c>
      <c r="AF101" s="5"/>
      <c r="AG101" s="5">
        <v>26312727</v>
      </c>
    </row>
    <row r="102" spans="9:33" x14ac:dyDescent="0.25">
      <c r="I102" s="27" t="s">
        <v>902</v>
      </c>
      <c r="J102" s="27" t="s">
        <v>56</v>
      </c>
      <c r="K102" t="s">
        <v>6717</v>
      </c>
      <c r="L102" s="26"/>
      <c r="M102" s="5"/>
      <c r="N102" s="5">
        <v>-14481904</v>
      </c>
      <c r="O102" s="5">
        <v>-7240952</v>
      </c>
      <c r="P102" s="5">
        <v>6722489</v>
      </c>
      <c r="Q102" s="5"/>
      <c r="R102" s="5">
        <v>-15000367</v>
      </c>
      <c r="Z102" s="4" t="s">
        <v>728</v>
      </c>
      <c r="AA102" s="5"/>
      <c r="AB102" s="5"/>
      <c r="AC102" s="5">
        <v>1888577</v>
      </c>
      <c r="AD102" s="5"/>
      <c r="AE102" s="5"/>
      <c r="AF102" s="5"/>
      <c r="AG102" s="5">
        <v>1888577</v>
      </c>
    </row>
    <row r="103" spans="9:33" x14ac:dyDescent="0.25">
      <c r="I103" s="27" t="s">
        <v>902</v>
      </c>
      <c r="J103" s="27" t="s">
        <v>56</v>
      </c>
      <c r="K103" t="s">
        <v>6718</v>
      </c>
      <c r="L103" s="26"/>
      <c r="M103" s="5"/>
      <c r="N103" s="5">
        <v>0</v>
      </c>
      <c r="O103" s="5"/>
      <c r="P103" s="5"/>
      <c r="Q103" s="5"/>
      <c r="R103" s="5">
        <v>0</v>
      </c>
      <c r="Z103" s="4" t="s">
        <v>2211</v>
      </c>
      <c r="AA103" s="5"/>
      <c r="AB103" s="5">
        <v>47250000</v>
      </c>
      <c r="AC103" s="5"/>
      <c r="AD103" s="5">
        <v>27000000</v>
      </c>
      <c r="AE103" s="5"/>
      <c r="AF103" s="5">
        <v>20250000</v>
      </c>
      <c r="AG103" s="5">
        <v>94500000</v>
      </c>
    </row>
    <row r="104" spans="9:33" x14ac:dyDescent="0.25">
      <c r="I104" s="27" t="s">
        <v>902</v>
      </c>
      <c r="J104" s="27" t="s">
        <v>56</v>
      </c>
      <c r="K104" t="s">
        <v>6719</v>
      </c>
      <c r="L104" s="26"/>
      <c r="M104" s="5"/>
      <c r="N104" s="5">
        <v>26312727</v>
      </c>
      <c r="O104" s="5">
        <v>-26312727</v>
      </c>
      <c r="P104" s="5"/>
      <c r="Q104" s="5"/>
      <c r="R104" s="5">
        <v>0</v>
      </c>
      <c r="Z104" s="4" t="s">
        <v>1629</v>
      </c>
      <c r="AA104" s="5"/>
      <c r="AB104" s="5"/>
      <c r="AC104" s="5"/>
      <c r="AD104" s="5"/>
      <c r="AE104" s="5">
        <v>35408485</v>
      </c>
      <c r="AF104" s="5"/>
      <c r="AG104" s="5">
        <v>35408485</v>
      </c>
    </row>
    <row r="105" spans="9:33" x14ac:dyDescent="0.25">
      <c r="I105" s="27" t="s">
        <v>902</v>
      </c>
      <c r="J105" s="27" t="s">
        <v>56</v>
      </c>
      <c r="K105" t="s">
        <v>1182</v>
      </c>
      <c r="L105" s="26">
        <v>26885709</v>
      </c>
      <c r="M105" s="5"/>
      <c r="N105" s="5">
        <v>-5162853</v>
      </c>
      <c r="O105" s="5"/>
      <c r="P105" s="5"/>
      <c r="Q105" s="5"/>
      <c r="R105" s="5">
        <v>21722856</v>
      </c>
      <c r="Z105" s="4" t="s">
        <v>2356</v>
      </c>
      <c r="AA105" s="5"/>
      <c r="AB105" s="5"/>
      <c r="AC105" s="5"/>
      <c r="AD105" s="5"/>
      <c r="AE105" s="5"/>
      <c r="AF105" s="5">
        <v>5600000</v>
      </c>
      <c r="AG105" s="5">
        <v>5600000</v>
      </c>
    </row>
    <row r="106" spans="9:33" x14ac:dyDescent="0.25">
      <c r="I106" s="27" t="s">
        <v>902</v>
      </c>
      <c r="J106" s="27" t="s">
        <v>56</v>
      </c>
      <c r="K106" t="s">
        <v>1376</v>
      </c>
      <c r="L106" s="26">
        <v>0</v>
      </c>
      <c r="M106" s="5">
        <v>7353266</v>
      </c>
      <c r="N106" s="5"/>
      <c r="O106" s="5"/>
      <c r="P106" s="5"/>
      <c r="Q106" s="5"/>
      <c r="R106" s="5">
        <v>7353266</v>
      </c>
      <c r="Z106" s="4" t="s">
        <v>2289</v>
      </c>
      <c r="AA106" s="5"/>
      <c r="AB106" s="5"/>
      <c r="AC106" s="5"/>
      <c r="AD106" s="5">
        <v>2100000</v>
      </c>
      <c r="AE106" s="5"/>
      <c r="AF106" s="5"/>
      <c r="AG106" s="5">
        <v>2100000</v>
      </c>
    </row>
    <row r="107" spans="9:33" x14ac:dyDescent="0.25">
      <c r="I107" s="27" t="s">
        <v>902</v>
      </c>
      <c r="J107" s="27" t="s">
        <v>56</v>
      </c>
      <c r="K107" t="s">
        <v>2211</v>
      </c>
      <c r="L107" s="26"/>
      <c r="M107" s="5"/>
      <c r="N107" s="5">
        <v>47250000</v>
      </c>
      <c r="O107" s="5">
        <v>27000000</v>
      </c>
      <c r="P107" s="5"/>
      <c r="Q107" s="5">
        <v>20250000</v>
      </c>
      <c r="R107" s="5">
        <v>94500000</v>
      </c>
      <c r="Z107" s="4" t="s">
        <v>2944</v>
      </c>
      <c r="AA107" s="5">
        <v>2173109</v>
      </c>
      <c r="AB107" s="5"/>
      <c r="AC107" s="5"/>
      <c r="AD107" s="5"/>
      <c r="AE107" s="5"/>
      <c r="AF107" s="5"/>
      <c r="AG107" s="5">
        <v>2173109</v>
      </c>
    </row>
    <row r="108" spans="9:33" x14ac:dyDescent="0.25">
      <c r="I108" s="27" t="s">
        <v>902</v>
      </c>
      <c r="J108" s="27" t="s">
        <v>56</v>
      </c>
      <c r="K108" t="s">
        <v>2240</v>
      </c>
      <c r="L108" s="26">
        <v>12956673</v>
      </c>
      <c r="M108" s="5"/>
      <c r="N108" s="5"/>
      <c r="O108" s="5">
        <v>81031323</v>
      </c>
      <c r="P108" s="5">
        <v>35408487</v>
      </c>
      <c r="Q108" s="5"/>
      <c r="R108" s="5">
        <v>129396483</v>
      </c>
      <c r="Z108" s="4" t="s">
        <v>1388</v>
      </c>
      <c r="AA108" s="5">
        <v>2780420</v>
      </c>
      <c r="AB108" s="5"/>
      <c r="AC108" s="5"/>
      <c r="AD108" s="5"/>
      <c r="AE108" s="5"/>
      <c r="AF108" s="5"/>
      <c r="AG108" s="5">
        <v>2780420</v>
      </c>
    </row>
    <row r="109" spans="9:33" x14ac:dyDescent="0.25">
      <c r="I109" s="27" t="s">
        <v>902</v>
      </c>
      <c r="J109" s="27" t="s">
        <v>56</v>
      </c>
      <c r="K109" t="s">
        <v>2356</v>
      </c>
      <c r="L109" s="26">
        <v>2800000</v>
      </c>
      <c r="M109" s="5"/>
      <c r="N109" s="5"/>
      <c r="O109" s="5">
        <v>-2800000</v>
      </c>
      <c r="P109" s="5"/>
      <c r="Q109" s="5">
        <v>5600000</v>
      </c>
      <c r="R109" s="5">
        <v>5600000</v>
      </c>
      <c r="Z109" s="4" t="s">
        <v>6771</v>
      </c>
      <c r="AA109" s="5"/>
      <c r="AB109" s="5"/>
      <c r="AC109" s="5"/>
      <c r="AD109" s="5">
        <v>4554695</v>
      </c>
      <c r="AE109" s="5">
        <v>1952012</v>
      </c>
      <c r="AF109" s="5"/>
      <c r="AG109" s="5">
        <v>6506707</v>
      </c>
    </row>
    <row r="110" spans="9:33" x14ac:dyDescent="0.25">
      <c r="I110" s="27" t="s">
        <v>902</v>
      </c>
      <c r="J110" s="27" t="s">
        <v>56</v>
      </c>
      <c r="K110" t="s">
        <v>2289</v>
      </c>
      <c r="L110" s="26"/>
      <c r="M110" s="5">
        <v>3500000</v>
      </c>
      <c r="N110" s="5"/>
      <c r="O110" s="5">
        <v>2100000</v>
      </c>
      <c r="P110" s="5"/>
      <c r="Q110" s="5"/>
      <c r="R110" s="5">
        <v>5600000</v>
      </c>
      <c r="Z110" s="4" t="s">
        <v>2207</v>
      </c>
      <c r="AA110" s="5">
        <v>-22480000</v>
      </c>
      <c r="AB110" s="5"/>
      <c r="AC110" s="5">
        <v>22480000</v>
      </c>
      <c r="AD110" s="5">
        <v>-22480000</v>
      </c>
      <c r="AE110" s="5"/>
      <c r="AF110" s="5"/>
      <c r="AG110" s="5">
        <v>-22480000</v>
      </c>
    </row>
    <row r="111" spans="9:33" x14ac:dyDescent="0.25">
      <c r="I111" s="27" t="s">
        <v>902</v>
      </c>
      <c r="J111" s="27" t="s">
        <v>56</v>
      </c>
      <c r="K111" t="s">
        <v>2944</v>
      </c>
      <c r="L111" s="26">
        <v>2186515</v>
      </c>
      <c r="M111" s="5">
        <v>0</v>
      </c>
      <c r="N111" s="5"/>
      <c r="O111" s="5"/>
      <c r="P111" s="5"/>
      <c r="Q111" s="5"/>
      <c r="R111" s="5">
        <v>2186515</v>
      </c>
      <c r="Z111" s="4" t="s">
        <v>6720</v>
      </c>
      <c r="AA111" s="5"/>
      <c r="AB111" s="5"/>
      <c r="AC111" s="5">
        <v>5882611</v>
      </c>
      <c r="AD111" s="5"/>
      <c r="AE111" s="5"/>
      <c r="AF111" s="5"/>
      <c r="AG111" s="5">
        <v>5882611</v>
      </c>
    </row>
    <row r="112" spans="9:33" x14ac:dyDescent="0.25">
      <c r="I112" s="27" t="s">
        <v>902</v>
      </c>
      <c r="J112" s="27" t="s">
        <v>56</v>
      </c>
      <c r="K112" t="s">
        <v>1388</v>
      </c>
      <c r="L112" s="26">
        <v>2780420</v>
      </c>
      <c r="M112" s="5"/>
      <c r="N112" s="5"/>
      <c r="O112" s="5"/>
      <c r="P112" s="5"/>
      <c r="Q112" s="5"/>
      <c r="R112" s="5">
        <v>2780420</v>
      </c>
      <c r="Z112" s="4" t="s">
        <v>2758</v>
      </c>
      <c r="AA112" s="5"/>
      <c r="AB112" s="5"/>
      <c r="AC112" s="5">
        <v>3178948</v>
      </c>
      <c r="AD112" s="5"/>
      <c r="AE112" s="5"/>
      <c r="AF112" s="5"/>
      <c r="AG112" s="5">
        <v>3178948</v>
      </c>
    </row>
    <row r="113" spans="9:33" x14ac:dyDescent="0.25">
      <c r="I113" s="27" t="s">
        <v>902</v>
      </c>
      <c r="J113" s="27" t="s">
        <v>56</v>
      </c>
      <c r="K113" t="s">
        <v>2207</v>
      </c>
      <c r="L113" s="26"/>
      <c r="M113" s="5"/>
      <c r="N113" s="5">
        <v>22480000</v>
      </c>
      <c r="O113" s="5">
        <v>-22480000</v>
      </c>
      <c r="P113" s="5">
        <v>22480000</v>
      </c>
      <c r="Q113" s="5"/>
      <c r="R113" s="5">
        <v>22480000</v>
      </c>
      <c r="Z113" s="4" t="s">
        <v>10448</v>
      </c>
      <c r="AA113" s="5"/>
      <c r="AB113" s="5"/>
      <c r="AC113" s="5"/>
      <c r="AD113" s="5"/>
      <c r="AE113" s="5">
        <v>2613874</v>
      </c>
      <c r="AF113" s="5"/>
      <c r="AG113" s="5">
        <v>2613874</v>
      </c>
    </row>
    <row r="114" spans="9:33" x14ac:dyDescent="0.25">
      <c r="I114" s="27" t="s">
        <v>902</v>
      </c>
      <c r="J114" s="27" t="s">
        <v>56</v>
      </c>
      <c r="K114" t="s">
        <v>6720</v>
      </c>
      <c r="L114" s="26"/>
      <c r="M114" s="5"/>
      <c r="N114" s="5">
        <v>0</v>
      </c>
      <c r="O114" s="5">
        <v>0</v>
      </c>
      <c r="P114" s="5"/>
      <c r="Q114" s="5">
        <v>5937357</v>
      </c>
      <c r="R114" s="5">
        <v>5937357</v>
      </c>
      <c r="Z114" s="4" t="s">
        <v>2723</v>
      </c>
      <c r="AA114" s="5"/>
      <c r="AB114" s="5"/>
      <c r="AC114" s="5"/>
      <c r="AD114" s="5"/>
      <c r="AE114" s="5"/>
      <c r="AF114" s="5">
        <v>0</v>
      </c>
      <c r="AG114" s="5">
        <v>0</v>
      </c>
    </row>
    <row r="115" spans="9:33" x14ac:dyDescent="0.25">
      <c r="I115" s="27" t="s">
        <v>902</v>
      </c>
      <c r="J115" s="27" t="s">
        <v>56</v>
      </c>
      <c r="K115" t="s">
        <v>2758</v>
      </c>
      <c r="L115" s="26"/>
      <c r="M115" s="5"/>
      <c r="N115" s="5"/>
      <c r="O115" s="5">
        <v>3187338</v>
      </c>
      <c r="P115" s="5"/>
      <c r="Q115" s="5"/>
      <c r="R115" s="5">
        <v>3187338</v>
      </c>
      <c r="Z115" s="4" t="s">
        <v>1621</v>
      </c>
      <c r="AA115" s="5"/>
      <c r="AB115" s="5"/>
      <c r="AC115" s="5">
        <v>3401614</v>
      </c>
      <c r="AD115" s="5"/>
      <c r="AE115" s="5"/>
      <c r="AF115" s="5"/>
      <c r="AG115" s="5">
        <v>3401614</v>
      </c>
    </row>
    <row r="116" spans="9:33" x14ac:dyDescent="0.25">
      <c r="I116" s="27" t="s">
        <v>902</v>
      </c>
      <c r="J116" s="27" t="s">
        <v>56</v>
      </c>
      <c r="K116" t="s">
        <v>10448</v>
      </c>
      <c r="L116" s="26"/>
      <c r="M116" s="5"/>
      <c r="N116" s="5"/>
      <c r="O116" s="5"/>
      <c r="P116" s="5">
        <v>2613874</v>
      </c>
      <c r="Q116" s="5"/>
      <c r="R116" s="5">
        <v>2613874</v>
      </c>
      <c r="Z116" s="4" t="s">
        <v>6721</v>
      </c>
      <c r="AA116" s="5"/>
      <c r="AB116" s="5"/>
      <c r="AC116" s="5">
        <v>5541533</v>
      </c>
      <c r="AD116" s="5"/>
      <c r="AE116" s="5"/>
      <c r="AF116" s="5"/>
      <c r="AG116" s="5">
        <v>5541533</v>
      </c>
    </row>
    <row r="117" spans="9:33" x14ac:dyDescent="0.25">
      <c r="I117" s="27" t="s">
        <v>902</v>
      </c>
      <c r="J117" s="27" t="s">
        <v>56</v>
      </c>
      <c r="K117" t="s">
        <v>2158</v>
      </c>
      <c r="L117" s="26"/>
      <c r="M117" s="5"/>
      <c r="N117" s="5">
        <v>1504324</v>
      </c>
      <c r="O117" s="5"/>
      <c r="P117" s="5">
        <v>0</v>
      </c>
      <c r="Q117" s="5"/>
      <c r="R117" s="5">
        <v>1504324</v>
      </c>
      <c r="Z117" s="4" t="s">
        <v>1699</v>
      </c>
      <c r="AA117" s="5"/>
      <c r="AB117" s="5"/>
      <c r="AC117" s="5"/>
      <c r="AD117" s="5"/>
      <c r="AE117" s="5"/>
      <c r="AF117" s="5">
        <v>893251</v>
      </c>
      <c r="AG117" s="5">
        <v>893251</v>
      </c>
    </row>
    <row r="118" spans="9:33" x14ac:dyDescent="0.25">
      <c r="I118" s="27" t="s">
        <v>902</v>
      </c>
      <c r="J118" s="27" t="s">
        <v>56</v>
      </c>
      <c r="K118" t="s">
        <v>1621</v>
      </c>
      <c r="L118" s="26"/>
      <c r="M118" s="5"/>
      <c r="N118" s="5">
        <v>3401614</v>
      </c>
      <c r="O118" s="5"/>
      <c r="P118" s="5"/>
      <c r="Q118" s="5"/>
      <c r="R118" s="5">
        <v>3401614</v>
      </c>
      <c r="Z118" s="4" t="s">
        <v>3367</v>
      </c>
      <c r="AA118" s="5"/>
      <c r="AB118" s="5"/>
      <c r="AC118" s="5"/>
      <c r="AD118" s="5"/>
      <c r="AE118" s="5"/>
      <c r="AF118" s="5">
        <v>5805995.5999999996</v>
      </c>
      <c r="AG118" s="5">
        <v>5805995.5999999996</v>
      </c>
    </row>
    <row r="119" spans="9:33" x14ac:dyDescent="0.25">
      <c r="I119" s="27" t="s">
        <v>902</v>
      </c>
      <c r="J119" s="27" t="s">
        <v>56</v>
      </c>
      <c r="K119" t="s">
        <v>6721</v>
      </c>
      <c r="L119" s="26"/>
      <c r="M119" s="5"/>
      <c r="N119" s="5">
        <v>0</v>
      </c>
      <c r="O119" s="5"/>
      <c r="P119" s="5"/>
      <c r="Q119" s="5"/>
      <c r="R119" s="5">
        <v>0</v>
      </c>
      <c r="Z119" s="4" t="s">
        <v>1593</v>
      </c>
      <c r="AA119" s="5"/>
      <c r="AB119" s="5"/>
      <c r="AC119" s="5">
        <v>43045136</v>
      </c>
      <c r="AD119" s="5"/>
      <c r="AE119" s="5"/>
      <c r="AF119" s="5"/>
      <c r="AG119" s="5">
        <v>43045136</v>
      </c>
    </row>
    <row r="120" spans="9:33" x14ac:dyDescent="0.25">
      <c r="I120" s="27" t="s">
        <v>902</v>
      </c>
      <c r="J120" s="27" t="s">
        <v>56</v>
      </c>
      <c r="K120" t="s">
        <v>1593</v>
      </c>
      <c r="L120" s="26"/>
      <c r="M120" s="5"/>
      <c r="N120" s="5">
        <v>43045136</v>
      </c>
      <c r="O120" s="5"/>
      <c r="P120" s="5"/>
      <c r="Q120" s="5"/>
      <c r="R120" s="5">
        <v>43045136</v>
      </c>
      <c r="Z120" s="4" t="s">
        <v>1622</v>
      </c>
      <c r="AA120" s="5">
        <v>1152890</v>
      </c>
      <c r="AB120" s="5"/>
      <c r="AC120" s="5"/>
      <c r="AD120" s="5"/>
      <c r="AE120" s="5"/>
      <c r="AF120" s="5"/>
      <c r="AG120" s="5">
        <v>1152890</v>
      </c>
    </row>
    <row r="121" spans="9:33" x14ac:dyDescent="0.25">
      <c r="I121" s="27" t="s">
        <v>902</v>
      </c>
      <c r="J121" s="27" t="s">
        <v>56</v>
      </c>
      <c r="K121" t="s">
        <v>1622</v>
      </c>
      <c r="L121" s="26">
        <v>1152890</v>
      </c>
      <c r="M121" s="5"/>
      <c r="N121" s="5"/>
      <c r="O121" s="5"/>
      <c r="P121" s="5"/>
      <c r="Q121" s="5"/>
      <c r="R121" s="5">
        <v>1152890</v>
      </c>
      <c r="Z121" s="4" t="s">
        <v>6167</v>
      </c>
      <c r="AA121" s="5"/>
      <c r="AB121" s="5"/>
      <c r="AC121" s="5">
        <v>626216</v>
      </c>
      <c r="AD121" s="5"/>
      <c r="AE121" s="5"/>
      <c r="AF121" s="5"/>
      <c r="AG121" s="5">
        <v>626216</v>
      </c>
    </row>
    <row r="122" spans="9:33" x14ac:dyDescent="0.25">
      <c r="I122" s="27" t="s">
        <v>902</v>
      </c>
      <c r="J122" s="27" t="s">
        <v>56</v>
      </c>
      <c r="K122" t="s">
        <v>6167</v>
      </c>
      <c r="L122" s="26"/>
      <c r="M122" s="5"/>
      <c r="N122" s="5">
        <v>626216</v>
      </c>
      <c r="O122" s="5"/>
      <c r="P122" s="5"/>
      <c r="Q122" s="5"/>
      <c r="R122" s="5">
        <v>626216</v>
      </c>
      <c r="Z122" s="4" t="s">
        <v>1597</v>
      </c>
      <c r="AA122" s="5">
        <v>1097781</v>
      </c>
      <c r="AB122" s="5"/>
      <c r="AC122" s="5"/>
      <c r="AD122" s="5"/>
      <c r="AE122" s="5"/>
      <c r="AF122" s="5"/>
      <c r="AG122" s="5">
        <v>1097781</v>
      </c>
    </row>
    <row r="123" spans="9:33" x14ac:dyDescent="0.25">
      <c r="I123" s="27" t="s">
        <v>902</v>
      </c>
      <c r="J123" s="27" t="s">
        <v>56</v>
      </c>
      <c r="K123" t="s">
        <v>1597</v>
      </c>
      <c r="L123" s="26">
        <v>1097781</v>
      </c>
      <c r="M123" s="5"/>
      <c r="N123" s="5"/>
      <c r="O123" s="5"/>
      <c r="P123" s="5"/>
      <c r="Q123" s="5"/>
      <c r="R123" s="5">
        <v>1097781</v>
      </c>
      <c r="Z123" s="4" t="s">
        <v>3346</v>
      </c>
      <c r="AA123" s="5">
        <v>1807622</v>
      </c>
      <c r="AB123" s="5">
        <v>1808682</v>
      </c>
      <c r="AC123" s="5"/>
      <c r="AD123" s="5"/>
      <c r="AE123" s="5"/>
      <c r="AF123" s="5"/>
      <c r="AG123" s="5">
        <v>3616304</v>
      </c>
    </row>
    <row r="124" spans="9:33" x14ac:dyDescent="0.25">
      <c r="I124" s="27" t="s">
        <v>902</v>
      </c>
      <c r="J124" s="27" t="s">
        <v>56</v>
      </c>
      <c r="K124" t="s">
        <v>3346</v>
      </c>
      <c r="L124" s="26">
        <v>1807622</v>
      </c>
      <c r="M124" s="5">
        <v>1808683</v>
      </c>
      <c r="N124" s="5"/>
      <c r="O124" s="5"/>
      <c r="P124" s="5"/>
      <c r="Q124" s="5"/>
      <c r="R124" s="5">
        <v>3616305</v>
      </c>
      <c r="Z124" s="4" t="s">
        <v>3395</v>
      </c>
      <c r="AA124" s="5">
        <v>2576833.35</v>
      </c>
      <c r="AB124" s="5"/>
      <c r="AC124" s="5"/>
      <c r="AD124" s="5"/>
      <c r="AE124" s="5"/>
      <c r="AF124" s="5"/>
      <c r="AG124" s="5">
        <v>2576833.35</v>
      </c>
    </row>
    <row r="125" spans="9:33" x14ac:dyDescent="0.25">
      <c r="I125" s="27" t="s">
        <v>902</v>
      </c>
      <c r="J125" s="27" t="s">
        <v>56</v>
      </c>
      <c r="K125" t="s">
        <v>3395</v>
      </c>
      <c r="L125" s="26"/>
      <c r="M125" s="5">
        <v>2576833</v>
      </c>
      <c r="N125" s="5"/>
      <c r="O125" s="5"/>
      <c r="P125" s="5"/>
      <c r="Q125" s="5"/>
      <c r="R125" s="5">
        <v>2576833</v>
      </c>
      <c r="Z125" s="4" t="s">
        <v>1689</v>
      </c>
      <c r="AA125" s="5">
        <v>5393177</v>
      </c>
      <c r="AB125" s="5">
        <v>5393177</v>
      </c>
      <c r="AC125" s="5">
        <v>5393177</v>
      </c>
      <c r="AD125" s="5">
        <v>5393177</v>
      </c>
      <c r="AE125" s="5">
        <v>5393177</v>
      </c>
      <c r="AF125" s="5">
        <v>5393177</v>
      </c>
      <c r="AG125" s="5">
        <v>32359062</v>
      </c>
    </row>
    <row r="126" spans="9:33" x14ac:dyDescent="0.25">
      <c r="I126" s="27" t="s">
        <v>902</v>
      </c>
      <c r="J126" s="27" t="s">
        <v>56</v>
      </c>
      <c r="K126" t="s">
        <v>1689</v>
      </c>
      <c r="L126" s="26">
        <v>5393177</v>
      </c>
      <c r="M126" s="5">
        <v>5393177</v>
      </c>
      <c r="N126" s="5">
        <v>5393177</v>
      </c>
      <c r="O126" s="5">
        <v>5393177</v>
      </c>
      <c r="P126" s="5">
        <v>5393177</v>
      </c>
      <c r="Q126" s="5">
        <v>5393177</v>
      </c>
      <c r="R126" s="5">
        <v>32359062</v>
      </c>
      <c r="Z126" s="4" t="s">
        <v>2200</v>
      </c>
      <c r="AA126" s="5"/>
      <c r="AB126" s="5"/>
      <c r="AC126" s="5"/>
      <c r="AD126" s="5"/>
      <c r="AE126" s="5"/>
      <c r="AF126" s="5">
        <v>6455904</v>
      </c>
      <c r="AG126" s="5">
        <v>6455904</v>
      </c>
    </row>
    <row r="127" spans="9:33" x14ac:dyDescent="0.25">
      <c r="I127" s="27" t="s">
        <v>902</v>
      </c>
      <c r="J127" s="27" t="s">
        <v>56</v>
      </c>
      <c r="K127" t="s">
        <v>4808</v>
      </c>
      <c r="L127" s="26"/>
      <c r="M127" s="5">
        <v>-2606076</v>
      </c>
      <c r="N127" s="5"/>
      <c r="O127" s="5"/>
      <c r="P127" s="5"/>
      <c r="Q127" s="5"/>
      <c r="R127" s="5">
        <v>-2606076</v>
      </c>
      <c r="Z127" s="4" t="s">
        <v>2855</v>
      </c>
      <c r="AA127" s="5"/>
      <c r="AB127" s="5"/>
      <c r="AC127" s="5">
        <v>7148937</v>
      </c>
      <c r="AD127" s="5"/>
      <c r="AE127" s="5"/>
      <c r="AF127" s="5"/>
      <c r="AG127" s="5">
        <v>7148937</v>
      </c>
    </row>
    <row r="128" spans="9:33" x14ac:dyDescent="0.25">
      <c r="I128" s="27" t="s">
        <v>902</v>
      </c>
      <c r="J128" s="27" t="s">
        <v>56</v>
      </c>
      <c r="K128" t="s">
        <v>2855</v>
      </c>
      <c r="L128" s="26"/>
      <c r="M128" s="5"/>
      <c r="N128" s="5"/>
      <c r="O128" s="5">
        <v>7171509</v>
      </c>
      <c r="P128" s="5"/>
      <c r="Q128" s="5"/>
      <c r="R128" s="5">
        <v>7171509</v>
      </c>
      <c r="Z128" s="4" t="s">
        <v>1397</v>
      </c>
      <c r="AA128" s="5"/>
      <c r="AB128" s="5"/>
      <c r="AC128" s="5">
        <v>3182797</v>
      </c>
      <c r="AD128" s="5">
        <v>3929172</v>
      </c>
      <c r="AE128" s="5">
        <v>2921534</v>
      </c>
      <c r="AF128" s="5"/>
      <c r="AG128" s="5">
        <v>10033503</v>
      </c>
    </row>
    <row r="129" spans="9:33" x14ac:dyDescent="0.25">
      <c r="I129" s="27" t="s">
        <v>902</v>
      </c>
      <c r="J129" s="27" t="s">
        <v>56</v>
      </c>
      <c r="K129" t="s">
        <v>1397</v>
      </c>
      <c r="L129" s="26"/>
      <c r="M129" s="5"/>
      <c r="N129" s="5">
        <v>3185974</v>
      </c>
      <c r="O129" s="5">
        <v>3929172</v>
      </c>
      <c r="P129" s="5"/>
      <c r="Q129" s="5"/>
      <c r="R129" s="5">
        <v>7115146</v>
      </c>
      <c r="Z129" s="4" t="s">
        <v>1725</v>
      </c>
      <c r="AA129" s="5">
        <v>4648911</v>
      </c>
      <c r="AB129" s="5"/>
      <c r="AC129" s="5"/>
      <c r="AD129" s="5"/>
      <c r="AE129" s="5"/>
      <c r="AF129" s="5"/>
      <c r="AG129" s="5">
        <v>4648911</v>
      </c>
    </row>
    <row r="130" spans="9:33" x14ac:dyDescent="0.25">
      <c r="I130" s="27" t="s">
        <v>902</v>
      </c>
      <c r="J130" s="27" t="s">
        <v>56</v>
      </c>
      <c r="K130" t="s">
        <v>1725</v>
      </c>
      <c r="L130" s="26">
        <v>4648911</v>
      </c>
      <c r="M130" s="5"/>
      <c r="N130" s="5"/>
      <c r="O130" s="5"/>
      <c r="P130" s="5"/>
      <c r="Q130" s="5"/>
      <c r="R130" s="5">
        <v>4648911</v>
      </c>
      <c r="Z130" s="4" t="s">
        <v>1808</v>
      </c>
      <c r="AA130" s="5">
        <v>3277309</v>
      </c>
      <c r="AB130" s="5"/>
      <c r="AC130" s="5"/>
      <c r="AD130" s="5"/>
      <c r="AE130" s="5"/>
      <c r="AF130" s="5"/>
      <c r="AG130" s="5">
        <v>3277309</v>
      </c>
    </row>
    <row r="131" spans="9:33" x14ac:dyDescent="0.25">
      <c r="I131" s="27" t="s">
        <v>902</v>
      </c>
      <c r="J131" s="27" t="s">
        <v>56</v>
      </c>
      <c r="K131" t="s">
        <v>2268</v>
      </c>
      <c r="L131" s="26">
        <v>6156643</v>
      </c>
      <c r="M131" s="5"/>
      <c r="N131" s="5"/>
      <c r="O131" s="5"/>
      <c r="P131" s="5"/>
      <c r="Q131" s="5"/>
      <c r="R131" s="5">
        <v>6156643</v>
      </c>
      <c r="Z131" s="4" t="s">
        <v>2433</v>
      </c>
      <c r="AA131" s="5"/>
      <c r="AB131" s="5"/>
      <c r="AC131" s="5"/>
      <c r="AD131" s="5"/>
      <c r="AE131" s="5"/>
      <c r="AF131" s="5">
        <v>33666192</v>
      </c>
      <c r="AG131" s="5">
        <v>33666192</v>
      </c>
    </row>
    <row r="132" spans="9:33" x14ac:dyDescent="0.25">
      <c r="I132" s="27" t="s">
        <v>902</v>
      </c>
      <c r="J132" s="27" t="s">
        <v>56</v>
      </c>
      <c r="K132" t="s">
        <v>1808</v>
      </c>
      <c r="L132" s="26">
        <v>-3283646</v>
      </c>
      <c r="M132" s="5">
        <v>3283646</v>
      </c>
      <c r="N132" s="5"/>
      <c r="O132" s="5"/>
      <c r="P132" s="5"/>
      <c r="Q132" s="5"/>
      <c r="R132" s="5">
        <v>0</v>
      </c>
      <c r="Z132" s="4" t="s">
        <v>2608</v>
      </c>
      <c r="AA132" s="5"/>
      <c r="AB132" s="5"/>
      <c r="AC132" s="5">
        <v>1390210</v>
      </c>
      <c r="AD132" s="5"/>
      <c r="AE132" s="5"/>
      <c r="AF132" s="5"/>
      <c r="AG132" s="5">
        <v>1390210</v>
      </c>
    </row>
    <row r="133" spans="9:33" x14ac:dyDescent="0.25">
      <c r="I133" s="27" t="s">
        <v>902</v>
      </c>
      <c r="J133" s="27" t="s">
        <v>56</v>
      </c>
      <c r="K133" t="s">
        <v>2433</v>
      </c>
      <c r="L133" s="26"/>
      <c r="M133" s="5"/>
      <c r="N133" s="5"/>
      <c r="O133" s="5"/>
      <c r="P133" s="5"/>
      <c r="Q133" s="5">
        <v>34474969</v>
      </c>
      <c r="R133" s="5">
        <v>34474969</v>
      </c>
      <c r="Z133" s="4" t="s">
        <v>6772</v>
      </c>
      <c r="AA133" s="5"/>
      <c r="AB133" s="5"/>
      <c r="AC133" s="5"/>
      <c r="AD133" s="5">
        <v>2958999</v>
      </c>
      <c r="AE133" s="5">
        <v>1268142</v>
      </c>
      <c r="AF133" s="5"/>
      <c r="AG133" s="5">
        <v>4227141</v>
      </c>
    </row>
    <row r="134" spans="9:33" x14ac:dyDescent="0.25">
      <c r="I134" s="27" t="s">
        <v>902</v>
      </c>
      <c r="J134" s="27" t="s">
        <v>56</v>
      </c>
      <c r="K134" t="s">
        <v>2608</v>
      </c>
      <c r="L134" s="26">
        <v>1390210</v>
      </c>
      <c r="M134" s="5"/>
      <c r="N134" s="5">
        <v>1394460</v>
      </c>
      <c r="O134" s="5"/>
      <c r="P134" s="5"/>
      <c r="Q134" s="5"/>
      <c r="R134" s="5">
        <v>2784670</v>
      </c>
      <c r="Z134" s="4" t="s">
        <v>2725</v>
      </c>
      <c r="AA134" s="5"/>
      <c r="AB134" s="5"/>
      <c r="AC134" s="5"/>
      <c r="AD134" s="5"/>
      <c r="AE134" s="5">
        <v>12242224.109999999</v>
      </c>
      <c r="AF134" s="5"/>
      <c r="AG134" s="5">
        <v>12242224.109999999</v>
      </c>
    </row>
    <row r="135" spans="9:33" x14ac:dyDescent="0.25">
      <c r="I135" s="27" t="s">
        <v>902</v>
      </c>
      <c r="J135" s="27" t="s">
        <v>56</v>
      </c>
      <c r="K135" t="s">
        <v>1729</v>
      </c>
      <c r="L135" s="26">
        <v>397587</v>
      </c>
      <c r="M135" s="5"/>
      <c r="N135" s="5"/>
      <c r="O135" s="5"/>
      <c r="P135" s="5"/>
      <c r="Q135" s="5"/>
      <c r="R135" s="5">
        <v>397587</v>
      </c>
      <c r="Z135" s="4" t="s">
        <v>2838</v>
      </c>
      <c r="AA135" s="5"/>
      <c r="AB135" s="5">
        <v>719000</v>
      </c>
      <c r="AC135" s="5"/>
      <c r="AD135" s="5"/>
      <c r="AE135" s="5"/>
      <c r="AF135" s="5"/>
      <c r="AG135" s="5">
        <v>719000</v>
      </c>
    </row>
    <row r="136" spans="9:33" x14ac:dyDescent="0.25">
      <c r="I136" s="27" t="s">
        <v>902</v>
      </c>
      <c r="J136" s="27" t="s">
        <v>56</v>
      </c>
      <c r="K136" t="s">
        <v>2838</v>
      </c>
      <c r="L136" s="26"/>
      <c r="M136" s="5"/>
      <c r="N136" s="5">
        <v>719000</v>
      </c>
      <c r="O136" s="5"/>
      <c r="P136" s="5"/>
      <c r="Q136" s="5"/>
      <c r="R136" s="5">
        <v>719000</v>
      </c>
      <c r="Z136" s="4" t="s">
        <v>3433</v>
      </c>
      <c r="AA136" s="5">
        <v>751484.39</v>
      </c>
      <c r="AB136" s="5"/>
      <c r="AC136" s="5"/>
      <c r="AD136" s="5"/>
      <c r="AE136" s="5"/>
      <c r="AF136" s="5"/>
      <c r="AG136" s="5">
        <v>751484.39</v>
      </c>
    </row>
    <row r="137" spans="9:33" x14ac:dyDescent="0.25">
      <c r="I137" s="27" t="s">
        <v>902</v>
      </c>
      <c r="J137" s="27" t="s">
        <v>56</v>
      </c>
      <c r="K137" t="s">
        <v>3433</v>
      </c>
      <c r="L137" s="26">
        <v>755000</v>
      </c>
      <c r="M137" s="5">
        <v>716000</v>
      </c>
      <c r="N137" s="5"/>
      <c r="O137" s="5"/>
      <c r="P137" s="5">
        <v>-716000</v>
      </c>
      <c r="Q137" s="5"/>
      <c r="R137" s="5">
        <v>755000</v>
      </c>
      <c r="Z137" s="4" t="s">
        <v>4809</v>
      </c>
      <c r="AA137" s="5"/>
      <c r="AB137" s="5">
        <v>1188848.5</v>
      </c>
      <c r="AC137" s="5"/>
      <c r="AD137" s="5"/>
      <c r="AE137" s="5"/>
      <c r="AF137" s="5">
        <v>1188848.5</v>
      </c>
      <c r="AG137" s="5">
        <v>2377697</v>
      </c>
    </row>
    <row r="138" spans="9:33" x14ac:dyDescent="0.25">
      <c r="I138" s="27" t="s">
        <v>902</v>
      </c>
      <c r="J138" s="27" t="s">
        <v>56</v>
      </c>
      <c r="K138" t="s">
        <v>4809</v>
      </c>
      <c r="L138" s="26"/>
      <c r="M138" s="5">
        <v>1191678</v>
      </c>
      <c r="N138" s="5"/>
      <c r="O138" s="5"/>
      <c r="P138" s="5"/>
      <c r="Q138" s="5"/>
      <c r="R138" s="5">
        <v>1191678</v>
      </c>
      <c r="Z138" s="4" t="s">
        <v>9760</v>
      </c>
      <c r="AA138" s="5">
        <v>6570675</v>
      </c>
      <c r="AB138" s="5"/>
      <c r="AC138" s="5"/>
      <c r="AD138" s="5"/>
      <c r="AE138" s="5"/>
      <c r="AF138" s="5"/>
      <c r="AG138" s="5">
        <v>6570675</v>
      </c>
    </row>
    <row r="139" spans="9:33" x14ac:dyDescent="0.25">
      <c r="I139" s="27" t="s">
        <v>902</v>
      </c>
      <c r="J139" s="27" t="s">
        <v>56</v>
      </c>
      <c r="K139" t="s">
        <v>9951</v>
      </c>
      <c r="L139" s="26"/>
      <c r="M139" s="5"/>
      <c r="N139" s="5"/>
      <c r="O139" s="5"/>
      <c r="P139" s="5"/>
      <c r="Q139" s="5">
        <v>5954147</v>
      </c>
      <c r="R139" s="5">
        <v>5954147</v>
      </c>
      <c r="Z139" s="4" t="s">
        <v>9951</v>
      </c>
      <c r="AA139" s="5"/>
      <c r="AB139" s="5"/>
      <c r="AC139" s="5">
        <v>5938886</v>
      </c>
      <c r="AD139" s="5"/>
      <c r="AE139" s="5">
        <v>5938885</v>
      </c>
      <c r="AF139" s="5"/>
      <c r="AG139" s="5">
        <v>11877771</v>
      </c>
    </row>
    <row r="140" spans="9:33" x14ac:dyDescent="0.25">
      <c r="I140" s="27" t="s">
        <v>902</v>
      </c>
      <c r="J140" s="27" t="s">
        <v>56</v>
      </c>
      <c r="K140" t="s">
        <v>5912</v>
      </c>
      <c r="L140" s="26"/>
      <c r="M140" s="5"/>
      <c r="N140" s="5">
        <v>5954147</v>
      </c>
      <c r="O140" s="5"/>
      <c r="P140" s="5"/>
      <c r="Q140" s="5"/>
      <c r="R140" s="5">
        <v>5954147</v>
      </c>
      <c r="Z140" s="4" t="s">
        <v>9728</v>
      </c>
      <c r="AA140" s="5"/>
      <c r="AB140" s="5"/>
      <c r="AC140" s="5"/>
      <c r="AD140" s="5"/>
      <c r="AE140" s="5">
        <v>2177591</v>
      </c>
      <c r="AF140" s="5"/>
      <c r="AG140" s="5">
        <v>2177591</v>
      </c>
    </row>
    <row r="141" spans="9:33" x14ac:dyDescent="0.25">
      <c r="I141" s="27" t="s">
        <v>902</v>
      </c>
      <c r="J141" s="27" t="s">
        <v>56</v>
      </c>
      <c r="K141" t="s">
        <v>9728</v>
      </c>
      <c r="L141" s="26"/>
      <c r="M141" s="5"/>
      <c r="N141" s="5"/>
      <c r="O141" s="5"/>
      <c r="P141" s="5">
        <v>2206611</v>
      </c>
      <c r="Q141" s="5"/>
      <c r="R141" s="5">
        <v>2206611</v>
      </c>
      <c r="Z141" s="4" t="s">
        <v>2570</v>
      </c>
      <c r="AA141" s="5"/>
      <c r="AB141" s="5"/>
      <c r="AC141" s="5"/>
      <c r="AD141" s="5">
        <v>10800000</v>
      </c>
      <c r="AE141" s="5"/>
      <c r="AF141" s="5">
        <v>10800000</v>
      </c>
      <c r="AG141" s="5">
        <v>21600000</v>
      </c>
    </row>
    <row r="142" spans="9:33" x14ac:dyDescent="0.25">
      <c r="I142" s="27" t="s">
        <v>902</v>
      </c>
      <c r="J142" s="27" t="s">
        <v>56</v>
      </c>
      <c r="K142" t="s">
        <v>2152</v>
      </c>
      <c r="L142" s="26">
        <v>13944033</v>
      </c>
      <c r="M142" s="5"/>
      <c r="N142" s="5"/>
      <c r="O142" s="5"/>
      <c r="P142" s="5"/>
      <c r="Q142" s="5"/>
      <c r="R142" s="5">
        <v>13944033</v>
      </c>
      <c r="Z142" s="4" t="s">
        <v>2201</v>
      </c>
      <c r="AA142" s="5"/>
      <c r="AB142" s="5"/>
      <c r="AC142" s="5"/>
      <c r="AD142" s="5">
        <v>317054</v>
      </c>
      <c r="AE142" s="5"/>
      <c r="AF142" s="5"/>
      <c r="AG142" s="5">
        <v>317054</v>
      </c>
    </row>
    <row r="143" spans="9:33" x14ac:dyDescent="0.25">
      <c r="I143" s="27" t="s">
        <v>902</v>
      </c>
      <c r="J143" s="27" t="s">
        <v>56</v>
      </c>
      <c r="K143" t="s">
        <v>2840</v>
      </c>
      <c r="L143" s="26"/>
      <c r="M143" s="5"/>
      <c r="N143" s="5"/>
      <c r="O143" s="5">
        <v>792871</v>
      </c>
      <c r="P143" s="5">
        <v>-792871</v>
      </c>
      <c r="Q143" s="5"/>
      <c r="R143" s="5">
        <v>0</v>
      </c>
      <c r="Z143" s="4" t="s">
        <v>9952</v>
      </c>
      <c r="AA143" s="5"/>
      <c r="AB143" s="5"/>
      <c r="AC143" s="5">
        <v>5946539</v>
      </c>
      <c r="AD143" s="5"/>
      <c r="AE143" s="5"/>
      <c r="AF143" s="5"/>
      <c r="AG143" s="5">
        <v>5946539</v>
      </c>
    </row>
    <row r="144" spans="9:33" x14ac:dyDescent="0.25">
      <c r="I144" s="27" t="s">
        <v>902</v>
      </c>
      <c r="J144" s="27" t="s">
        <v>56</v>
      </c>
      <c r="K144" t="s">
        <v>6722</v>
      </c>
      <c r="L144" s="26"/>
      <c r="M144" s="5"/>
      <c r="N144" s="5">
        <v>714294</v>
      </c>
      <c r="O144" s="5"/>
      <c r="P144" s="5"/>
      <c r="Q144" s="5"/>
      <c r="R144" s="5">
        <v>714294</v>
      </c>
      <c r="Z144" s="4" t="s">
        <v>2715</v>
      </c>
      <c r="AA144" s="5"/>
      <c r="AB144" s="5"/>
      <c r="AC144" s="5">
        <v>2101110</v>
      </c>
      <c r="AD144" s="5"/>
      <c r="AE144" s="5"/>
      <c r="AF144" s="5"/>
      <c r="AG144" s="5">
        <v>2101110</v>
      </c>
    </row>
    <row r="145" spans="9:33" x14ac:dyDescent="0.25">
      <c r="I145" s="27" t="s">
        <v>902</v>
      </c>
      <c r="J145" s="27" t="s">
        <v>56</v>
      </c>
      <c r="K145" t="s">
        <v>2570</v>
      </c>
      <c r="L145" s="26"/>
      <c r="M145" s="5"/>
      <c r="N145" s="5"/>
      <c r="O145" s="5"/>
      <c r="P145" s="5">
        <v>10800000</v>
      </c>
      <c r="Q145" s="5"/>
      <c r="R145" s="5">
        <v>10800000</v>
      </c>
      <c r="Z145" s="4" t="s">
        <v>2736</v>
      </c>
      <c r="AA145" s="5"/>
      <c r="AB145" s="5">
        <v>2576833.35</v>
      </c>
      <c r="AC145" s="5"/>
      <c r="AD145" s="5"/>
      <c r="AE145" s="5"/>
      <c r="AF145" s="5"/>
      <c r="AG145" s="5">
        <v>2576833.35</v>
      </c>
    </row>
    <row r="146" spans="9:33" x14ac:dyDescent="0.25">
      <c r="I146" s="27" t="s">
        <v>902</v>
      </c>
      <c r="J146" s="27" t="s">
        <v>56</v>
      </c>
      <c r="K146" t="s">
        <v>2201</v>
      </c>
      <c r="L146" s="26"/>
      <c r="M146" s="5"/>
      <c r="N146" s="5"/>
      <c r="O146" s="5">
        <v>317054</v>
      </c>
      <c r="P146" s="5"/>
      <c r="Q146" s="5"/>
      <c r="R146" s="5">
        <v>317054</v>
      </c>
      <c r="Z146" s="4" t="s">
        <v>2635</v>
      </c>
      <c r="AA146" s="5"/>
      <c r="AB146" s="5">
        <v>872158.98</v>
      </c>
      <c r="AC146" s="5"/>
      <c r="AD146" s="5"/>
      <c r="AE146" s="5"/>
      <c r="AF146" s="5"/>
      <c r="AG146" s="5">
        <v>872158.98</v>
      </c>
    </row>
    <row r="147" spans="9:33" x14ac:dyDescent="0.25">
      <c r="I147" s="27" t="s">
        <v>902</v>
      </c>
      <c r="J147" s="27" t="s">
        <v>56</v>
      </c>
      <c r="K147" t="s">
        <v>2617</v>
      </c>
      <c r="L147" s="26"/>
      <c r="M147" s="5"/>
      <c r="N147" s="5">
        <v>5954147</v>
      </c>
      <c r="O147" s="5"/>
      <c r="P147" s="5"/>
      <c r="Q147" s="5"/>
      <c r="R147" s="5">
        <v>5954147</v>
      </c>
      <c r="Z147" s="4" t="s">
        <v>2844</v>
      </c>
      <c r="AA147" s="5"/>
      <c r="AB147" s="5">
        <v>14588841.119999999</v>
      </c>
      <c r="AC147" s="5"/>
      <c r="AD147" s="5"/>
      <c r="AE147" s="5"/>
      <c r="AF147" s="5"/>
      <c r="AG147" s="5">
        <v>14588841.119999999</v>
      </c>
    </row>
    <row r="148" spans="9:33" x14ac:dyDescent="0.25">
      <c r="I148" s="27" t="s">
        <v>902</v>
      </c>
      <c r="J148" s="27" t="s">
        <v>56</v>
      </c>
      <c r="K148" t="s">
        <v>2715</v>
      </c>
      <c r="L148" s="26"/>
      <c r="M148" s="5"/>
      <c r="N148" s="5">
        <v>2111611</v>
      </c>
      <c r="O148" s="5"/>
      <c r="P148" s="5"/>
      <c r="Q148" s="5"/>
      <c r="R148" s="5">
        <v>2111611</v>
      </c>
      <c r="Z148" s="4" t="s">
        <v>2354</v>
      </c>
      <c r="AA148" s="5"/>
      <c r="AB148" s="5"/>
      <c r="AC148" s="5">
        <v>1513338</v>
      </c>
      <c r="AD148" s="5"/>
      <c r="AE148" s="5"/>
      <c r="AF148" s="5"/>
      <c r="AG148" s="5">
        <v>1513338</v>
      </c>
    </row>
    <row r="149" spans="9:33" x14ac:dyDescent="0.25">
      <c r="I149" s="27" t="s">
        <v>902</v>
      </c>
      <c r="J149" s="27" t="s">
        <v>56</v>
      </c>
      <c r="K149" t="s">
        <v>2736</v>
      </c>
      <c r="L149" s="26"/>
      <c r="M149" s="5">
        <v>2583815</v>
      </c>
      <c r="N149" s="5"/>
      <c r="O149" s="5"/>
      <c r="P149" s="5"/>
      <c r="Q149" s="5"/>
      <c r="R149" s="5">
        <v>2583815</v>
      </c>
      <c r="Z149" s="4" t="s">
        <v>3008</v>
      </c>
      <c r="AA149" s="5">
        <v>1982179.5</v>
      </c>
      <c r="AB149" s="5"/>
      <c r="AC149" s="5"/>
      <c r="AD149" s="5"/>
      <c r="AE149" s="5"/>
      <c r="AF149" s="5"/>
      <c r="AG149" s="5">
        <v>1982179.5</v>
      </c>
    </row>
    <row r="150" spans="9:33" x14ac:dyDescent="0.25">
      <c r="I150" s="27" t="s">
        <v>902</v>
      </c>
      <c r="J150" s="27" t="s">
        <v>56</v>
      </c>
      <c r="K150" t="s">
        <v>2357</v>
      </c>
      <c r="L150" s="26">
        <v>1883071</v>
      </c>
      <c r="M150" s="5"/>
      <c r="N150" s="5"/>
      <c r="O150" s="5"/>
      <c r="P150" s="5"/>
      <c r="Q150" s="5"/>
      <c r="R150" s="5">
        <v>1883071</v>
      </c>
      <c r="Z150" s="4" t="s">
        <v>3246</v>
      </c>
      <c r="AA150" s="5">
        <v>792872</v>
      </c>
      <c r="AB150" s="5"/>
      <c r="AC150" s="5"/>
      <c r="AD150" s="5"/>
      <c r="AE150" s="5"/>
      <c r="AF150" s="5"/>
      <c r="AG150" s="5">
        <v>792872</v>
      </c>
    </row>
    <row r="151" spans="9:33" x14ac:dyDescent="0.25">
      <c r="I151" s="27" t="s">
        <v>902</v>
      </c>
      <c r="J151" s="27" t="s">
        <v>56</v>
      </c>
      <c r="K151" t="s">
        <v>2635</v>
      </c>
      <c r="L151" s="26"/>
      <c r="M151" s="5">
        <v>874452</v>
      </c>
      <c r="N151" s="5">
        <v>-437572</v>
      </c>
      <c r="O151" s="5"/>
      <c r="P151" s="5"/>
      <c r="Q151" s="5"/>
      <c r="R151" s="5">
        <v>436880</v>
      </c>
      <c r="Z151" s="4" t="s">
        <v>12159</v>
      </c>
      <c r="AA151" s="5"/>
      <c r="AB151" s="5"/>
      <c r="AC151" s="5"/>
      <c r="AD151" s="5"/>
      <c r="AE151" s="5"/>
      <c r="AF151" s="5">
        <v>1704674</v>
      </c>
      <c r="AG151" s="5">
        <v>1704674</v>
      </c>
    </row>
    <row r="152" spans="9:33" x14ac:dyDescent="0.25">
      <c r="I152" s="27" t="s">
        <v>902</v>
      </c>
      <c r="J152" s="27" t="s">
        <v>56</v>
      </c>
      <c r="K152" t="s">
        <v>2844</v>
      </c>
      <c r="L152" s="26"/>
      <c r="M152" s="5">
        <v>14638779</v>
      </c>
      <c r="N152" s="5"/>
      <c r="O152" s="5"/>
      <c r="P152" s="5"/>
      <c r="Q152" s="5"/>
      <c r="R152" s="5">
        <v>14638779</v>
      </c>
      <c r="Z152" s="4" t="s">
        <v>3392</v>
      </c>
      <c r="AA152" s="5"/>
      <c r="AB152" s="5"/>
      <c r="AC152" s="5"/>
      <c r="AD152" s="5"/>
      <c r="AE152" s="5">
        <v>2101110</v>
      </c>
      <c r="AF152" s="5"/>
      <c r="AG152" s="5">
        <v>2101110</v>
      </c>
    </row>
    <row r="153" spans="9:33" x14ac:dyDescent="0.25">
      <c r="I153" s="27" t="s">
        <v>902</v>
      </c>
      <c r="J153" s="27" t="s">
        <v>56</v>
      </c>
      <c r="K153" t="s">
        <v>2354</v>
      </c>
      <c r="L153" s="26"/>
      <c r="M153" s="5"/>
      <c r="N153" s="5">
        <v>1513338</v>
      </c>
      <c r="O153" s="5"/>
      <c r="P153" s="5"/>
      <c r="Q153" s="5"/>
      <c r="R153" s="5">
        <v>1513338</v>
      </c>
      <c r="Z153" s="4" t="s">
        <v>2877</v>
      </c>
      <c r="AA153" s="5"/>
      <c r="AB153" s="5">
        <v>991089.75</v>
      </c>
      <c r="AC153" s="5"/>
      <c r="AD153" s="5"/>
      <c r="AE153" s="5"/>
      <c r="AF153" s="5"/>
      <c r="AG153" s="5">
        <v>991089.75</v>
      </c>
    </row>
    <row r="154" spans="9:33" x14ac:dyDescent="0.25">
      <c r="I154" s="27" t="s">
        <v>902</v>
      </c>
      <c r="J154" s="27" t="s">
        <v>56</v>
      </c>
      <c r="K154" t="s">
        <v>6723</v>
      </c>
      <c r="L154" s="26"/>
      <c r="M154" s="5"/>
      <c r="N154" s="5">
        <v>914125</v>
      </c>
      <c r="O154" s="5"/>
      <c r="P154" s="5"/>
      <c r="Q154" s="5"/>
      <c r="R154" s="5">
        <v>914125</v>
      </c>
      <c r="Z154" s="4" t="s">
        <v>2269</v>
      </c>
      <c r="AA154" s="5">
        <v>753228</v>
      </c>
      <c r="AB154" s="5"/>
      <c r="AC154" s="5">
        <v>199209</v>
      </c>
      <c r="AD154" s="5"/>
      <c r="AE154" s="5"/>
      <c r="AF154" s="5"/>
      <c r="AG154" s="5">
        <v>952437</v>
      </c>
    </row>
    <row r="155" spans="9:33" x14ac:dyDescent="0.25">
      <c r="I155" s="27" t="s">
        <v>902</v>
      </c>
      <c r="J155" s="27" t="s">
        <v>56</v>
      </c>
      <c r="K155" t="s">
        <v>3246</v>
      </c>
      <c r="L155" s="26">
        <v>795250</v>
      </c>
      <c r="M155" s="5"/>
      <c r="N155" s="5"/>
      <c r="O155" s="5"/>
      <c r="P155" s="5"/>
      <c r="Q155" s="5"/>
      <c r="R155" s="5">
        <v>795250</v>
      </c>
      <c r="Z155" s="4" t="s">
        <v>3010</v>
      </c>
      <c r="AA155" s="5">
        <v>1189307.7</v>
      </c>
      <c r="AB155" s="5"/>
      <c r="AC155" s="5"/>
      <c r="AD155" s="5"/>
      <c r="AE155" s="5"/>
      <c r="AF155" s="5"/>
      <c r="AG155" s="5">
        <v>1189307.7</v>
      </c>
    </row>
    <row r="156" spans="9:33" x14ac:dyDescent="0.25">
      <c r="I156" s="27" t="s">
        <v>902</v>
      </c>
      <c r="J156" s="27" t="s">
        <v>56</v>
      </c>
      <c r="K156" t="s">
        <v>12159</v>
      </c>
      <c r="L156" s="26"/>
      <c r="M156" s="5"/>
      <c r="N156" s="5"/>
      <c r="O156" s="5"/>
      <c r="P156" s="5"/>
      <c r="Q156" s="5">
        <v>1754658</v>
      </c>
      <c r="R156" s="5">
        <v>1754658</v>
      </c>
      <c r="Z156" s="4" t="s">
        <v>2721</v>
      </c>
      <c r="AA156" s="5"/>
      <c r="AB156" s="5"/>
      <c r="AC156" s="5"/>
      <c r="AD156" s="5"/>
      <c r="AE156" s="5">
        <v>4122933.36</v>
      </c>
      <c r="AF156" s="5"/>
      <c r="AG156" s="5">
        <v>4122933.36</v>
      </c>
    </row>
    <row r="157" spans="9:33" x14ac:dyDescent="0.25">
      <c r="I157" s="27" t="s">
        <v>902</v>
      </c>
      <c r="J157" s="27" t="s">
        <v>56</v>
      </c>
      <c r="K157" t="s">
        <v>3392</v>
      </c>
      <c r="L157" s="26"/>
      <c r="M157" s="5"/>
      <c r="N157" s="5"/>
      <c r="O157" s="5"/>
      <c r="P157" s="5">
        <v>2102532</v>
      </c>
      <c r="Q157" s="5"/>
      <c r="R157" s="5">
        <v>2102532</v>
      </c>
      <c r="Z157" s="4" t="s">
        <v>2579</v>
      </c>
      <c r="AA157" s="5"/>
      <c r="AB157" s="5">
        <v>9885807.8200000003</v>
      </c>
      <c r="AC157" s="5"/>
      <c r="AD157" s="5"/>
      <c r="AE157" s="5"/>
      <c r="AF157" s="5"/>
      <c r="AG157" s="5">
        <v>9885807.8200000003</v>
      </c>
    </row>
    <row r="158" spans="9:33" x14ac:dyDescent="0.25">
      <c r="I158" s="27" t="s">
        <v>902</v>
      </c>
      <c r="J158" s="27" t="s">
        <v>56</v>
      </c>
      <c r="K158" t="s">
        <v>2877</v>
      </c>
      <c r="L158" s="26"/>
      <c r="M158" s="5">
        <v>994482</v>
      </c>
      <c r="N158" s="5"/>
      <c r="O158" s="5"/>
      <c r="P158" s="5"/>
      <c r="Q158" s="5"/>
      <c r="R158" s="5">
        <v>994482</v>
      </c>
      <c r="Z158" s="4" t="s">
        <v>3240</v>
      </c>
      <c r="AA158" s="5"/>
      <c r="AB158" s="5"/>
      <c r="AC158" s="5"/>
      <c r="AD158" s="5"/>
      <c r="AE158" s="5">
        <v>28424454.030000001</v>
      </c>
      <c r="AF158" s="5"/>
      <c r="AG158" s="5">
        <v>28424454.030000001</v>
      </c>
    </row>
    <row r="159" spans="9:33" x14ac:dyDescent="0.25">
      <c r="I159" s="27" t="s">
        <v>902</v>
      </c>
      <c r="J159" s="27" t="s">
        <v>56</v>
      </c>
      <c r="K159" t="s">
        <v>2269</v>
      </c>
      <c r="L159" s="26"/>
      <c r="M159" s="5"/>
      <c r="N159" s="5">
        <v>199209</v>
      </c>
      <c r="O159" s="5"/>
      <c r="P159" s="5"/>
      <c r="Q159" s="5"/>
      <c r="R159" s="5">
        <v>199209</v>
      </c>
      <c r="Z159" s="4" t="s">
        <v>2285</v>
      </c>
      <c r="AA159" s="5">
        <v>3888452</v>
      </c>
      <c r="AB159" s="5"/>
      <c r="AC159" s="5"/>
      <c r="AD159" s="5"/>
      <c r="AE159" s="5"/>
      <c r="AF159" s="5"/>
      <c r="AG159" s="5">
        <v>3888452</v>
      </c>
    </row>
    <row r="160" spans="9:33" x14ac:dyDescent="0.25">
      <c r="I160" s="27" t="s">
        <v>902</v>
      </c>
      <c r="J160" s="27" t="s">
        <v>56</v>
      </c>
      <c r="K160" t="s">
        <v>3010</v>
      </c>
      <c r="L160" s="26">
        <v>1189308</v>
      </c>
      <c r="M160" s="5"/>
      <c r="N160" s="5"/>
      <c r="O160" s="5"/>
      <c r="P160" s="5"/>
      <c r="Q160" s="5"/>
      <c r="R160" s="5">
        <v>1189308</v>
      </c>
      <c r="Z160" s="4" t="s">
        <v>3365</v>
      </c>
      <c r="AA160" s="5">
        <v>5867251.3200000003</v>
      </c>
      <c r="AB160" s="5"/>
      <c r="AC160" s="5"/>
      <c r="AD160" s="5"/>
      <c r="AE160" s="5"/>
      <c r="AF160" s="5"/>
      <c r="AG160" s="5">
        <v>5867251.3200000003</v>
      </c>
    </row>
    <row r="161" spans="9:33" x14ac:dyDescent="0.25">
      <c r="I161" s="27" t="s">
        <v>902</v>
      </c>
      <c r="J161" s="27" t="s">
        <v>56</v>
      </c>
      <c r="K161" t="s">
        <v>2721</v>
      </c>
      <c r="L161" s="26"/>
      <c r="M161" s="5"/>
      <c r="N161" s="5"/>
      <c r="O161" s="5"/>
      <c r="P161" s="5">
        <v>4122933</v>
      </c>
      <c r="Q161" s="5"/>
      <c r="R161" s="5">
        <v>4122933</v>
      </c>
      <c r="Z161" s="4" t="s">
        <v>2655</v>
      </c>
      <c r="AA161" s="5">
        <v>358000</v>
      </c>
      <c r="AB161" s="5">
        <v>357034</v>
      </c>
      <c r="AC161" s="5"/>
      <c r="AD161" s="5"/>
      <c r="AE161" s="5"/>
      <c r="AF161" s="5"/>
      <c r="AG161" s="5">
        <v>715034</v>
      </c>
    </row>
    <row r="162" spans="9:33" x14ac:dyDescent="0.25">
      <c r="I162" s="27" t="s">
        <v>902</v>
      </c>
      <c r="J162" s="27" t="s">
        <v>56</v>
      </c>
      <c r="K162" t="s">
        <v>2579</v>
      </c>
      <c r="L162" s="26"/>
      <c r="M162" s="5">
        <v>9884256</v>
      </c>
      <c r="N162" s="5"/>
      <c r="O162" s="5"/>
      <c r="P162" s="5"/>
      <c r="Q162" s="5"/>
      <c r="R162" s="5">
        <v>9884256</v>
      </c>
      <c r="Z162" s="4" t="s">
        <v>3348</v>
      </c>
      <c r="AA162" s="5">
        <v>2180397.4500000002</v>
      </c>
      <c r="AB162" s="5"/>
      <c r="AC162" s="5"/>
      <c r="AD162" s="5"/>
      <c r="AE162" s="5"/>
      <c r="AF162" s="5"/>
      <c r="AG162" s="5">
        <v>2180397.4500000002</v>
      </c>
    </row>
    <row r="163" spans="9:33" x14ac:dyDescent="0.25">
      <c r="I163" s="27" t="s">
        <v>902</v>
      </c>
      <c r="J163" s="27" t="s">
        <v>56</v>
      </c>
      <c r="K163" t="s">
        <v>2655</v>
      </c>
      <c r="L163" s="26">
        <v>738000</v>
      </c>
      <c r="M163" s="5">
        <v>-22966</v>
      </c>
      <c r="N163" s="5"/>
      <c r="O163" s="5"/>
      <c r="P163" s="5"/>
      <c r="Q163" s="5"/>
      <c r="R163" s="5">
        <v>715034</v>
      </c>
      <c r="Z163" s="4" t="s">
        <v>2719</v>
      </c>
      <c r="AA163" s="5"/>
      <c r="AB163" s="5"/>
      <c r="AC163" s="5">
        <v>2588604</v>
      </c>
      <c r="AD163" s="5"/>
      <c r="AE163" s="5"/>
      <c r="AF163" s="5"/>
      <c r="AG163" s="5">
        <v>2588604</v>
      </c>
    </row>
    <row r="164" spans="9:33" x14ac:dyDescent="0.25">
      <c r="I164" s="27" t="s">
        <v>902</v>
      </c>
      <c r="J164" s="27" t="s">
        <v>56</v>
      </c>
      <c r="K164" t="s">
        <v>3348</v>
      </c>
      <c r="L164" s="26">
        <v>2180397</v>
      </c>
      <c r="M164" s="5"/>
      <c r="N164" s="5"/>
      <c r="O164" s="5"/>
      <c r="P164" s="5"/>
      <c r="Q164" s="5"/>
      <c r="R164" s="5">
        <v>2180397</v>
      </c>
      <c r="Z164" s="4" t="s">
        <v>2790</v>
      </c>
      <c r="AA164" s="5"/>
      <c r="AB164" s="5">
        <v>10714630.810000001</v>
      </c>
      <c r="AC164" s="5"/>
      <c r="AD164" s="5"/>
      <c r="AE164" s="5"/>
      <c r="AF164" s="5"/>
      <c r="AG164" s="5">
        <v>10714630.810000001</v>
      </c>
    </row>
    <row r="165" spans="9:33" x14ac:dyDescent="0.25">
      <c r="I165" s="27" t="s">
        <v>902</v>
      </c>
      <c r="J165" s="27" t="s">
        <v>56</v>
      </c>
      <c r="K165" t="s">
        <v>2719</v>
      </c>
      <c r="L165" s="26"/>
      <c r="M165" s="5"/>
      <c r="N165" s="5">
        <v>2588604</v>
      </c>
      <c r="O165" s="5"/>
      <c r="P165" s="5"/>
      <c r="Q165" s="5"/>
      <c r="R165" s="5">
        <v>2588604</v>
      </c>
      <c r="Z165" s="4" t="s">
        <v>2281</v>
      </c>
      <c r="AA165" s="5">
        <v>594653</v>
      </c>
      <c r="AB165" s="5"/>
      <c r="AC165" s="5"/>
      <c r="AD165" s="5"/>
      <c r="AE165" s="5"/>
      <c r="AF165" s="5"/>
      <c r="AG165" s="5">
        <v>594653</v>
      </c>
    </row>
    <row r="166" spans="9:33" x14ac:dyDescent="0.25">
      <c r="I166" s="27" t="s">
        <v>902</v>
      </c>
      <c r="J166" s="27" t="s">
        <v>56</v>
      </c>
      <c r="K166" t="s">
        <v>2790</v>
      </c>
      <c r="L166" s="26"/>
      <c r="M166" s="5"/>
      <c r="N166" s="5">
        <v>10721883</v>
      </c>
      <c r="O166" s="5"/>
      <c r="P166" s="5"/>
      <c r="Q166" s="5"/>
      <c r="R166" s="5">
        <v>10721883</v>
      </c>
      <c r="Z166" s="4" t="s">
        <v>2711</v>
      </c>
      <c r="AA166" s="5"/>
      <c r="AB166" s="5"/>
      <c r="AC166" s="5"/>
      <c r="AD166" s="5"/>
      <c r="AE166" s="5"/>
      <c r="AF166" s="5">
        <v>734472</v>
      </c>
      <c r="AG166" s="5">
        <v>734472</v>
      </c>
    </row>
    <row r="167" spans="9:33" x14ac:dyDescent="0.25">
      <c r="I167" s="27" t="s">
        <v>902</v>
      </c>
      <c r="J167" s="27" t="s">
        <v>56</v>
      </c>
      <c r="K167" t="s">
        <v>2281</v>
      </c>
      <c r="L167" s="26">
        <v>595487</v>
      </c>
      <c r="M167" s="5"/>
      <c r="N167" s="5"/>
      <c r="O167" s="5"/>
      <c r="P167" s="5"/>
      <c r="Q167" s="5"/>
      <c r="R167" s="5">
        <v>595487</v>
      </c>
      <c r="Z167" s="4" t="s">
        <v>2842</v>
      </c>
      <c r="AA167" s="5"/>
      <c r="AB167" s="5"/>
      <c r="AC167" s="5"/>
      <c r="AD167" s="5"/>
      <c r="AE167" s="5"/>
      <c r="AF167" s="5">
        <v>734472</v>
      </c>
      <c r="AG167" s="5">
        <v>734472</v>
      </c>
    </row>
    <row r="168" spans="9:33" x14ac:dyDescent="0.25">
      <c r="I168" s="27" t="s">
        <v>902</v>
      </c>
      <c r="J168" s="27" t="s">
        <v>56</v>
      </c>
      <c r="K168" t="s">
        <v>2711</v>
      </c>
      <c r="L168" s="26"/>
      <c r="M168" s="5"/>
      <c r="N168" s="5"/>
      <c r="O168" s="5"/>
      <c r="P168" s="5"/>
      <c r="Q168" s="5">
        <v>734472</v>
      </c>
      <c r="R168" s="5">
        <v>734472</v>
      </c>
      <c r="Z168" s="4" t="s">
        <v>4810</v>
      </c>
      <c r="AA168" s="5"/>
      <c r="AB168" s="5">
        <v>1189308</v>
      </c>
      <c r="AC168" s="5"/>
      <c r="AD168" s="5"/>
      <c r="AE168" s="5"/>
      <c r="AF168" s="5"/>
      <c r="AG168" s="5">
        <v>1189308</v>
      </c>
    </row>
    <row r="169" spans="9:33" x14ac:dyDescent="0.25">
      <c r="I169" s="27" t="s">
        <v>902</v>
      </c>
      <c r="J169" s="27" t="s">
        <v>56</v>
      </c>
      <c r="K169" t="s">
        <v>2842</v>
      </c>
      <c r="L169" s="26"/>
      <c r="M169" s="5"/>
      <c r="N169" s="5"/>
      <c r="O169" s="5"/>
      <c r="P169" s="5"/>
      <c r="Q169" s="5">
        <v>734472</v>
      </c>
      <c r="R169" s="5">
        <v>734472</v>
      </c>
      <c r="Z169" s="4" t="s">
        <v>2953</v>
      </c>
      <c r="AA169" s="5">
        <v>1387525.65</v>
      </c>
      <c r="AB169" s="5"/>
      <c r="AC169" s="5"/>
      <c r="AD169" s="5"/>
      <c r="AE169" s="5"/>
      <c r="AF169" s="5"/>
      <c r="AG169" s="5">
        <v>1387525.65</v>
      </c>
    </row>
    <row r="170" spans="9:33" x14ac:dyDescent="0.25">
      <c r="I170" s="27" t="s">
        <v>902</v>
      </c>
      <c r="J170" s="27" t="s">
        <v>56</v>
      </c>
      <c r="K170" t="s">
        <v>4810</v>
      </c>
      <c r="L170" s="26"/>
      <c r="M170" s="5">
        <v>1190874</v>
      </c>
      <c r="N170" s="5"/>
      <c r="O170" s="5"/>
      <c r="P170" s="5"/>
      <c r="Q170" s="5"/>
      <c r="R170" s="5">
        <v>1190874</v>
      </c>
      <c r="Z170" s="4" t="s">
        <v>3242</v>
      </c>
      <c r="AA170" s="5">
        <v>3766141.05</v>
      </c>
      <c r="AB170" s="5"/>
      <c r="AC170" s="5"/>
      <c r="AD170" s="5"/>
      <c r="AE170" s="5"/>
      <c r="AF170" s="5"/>
      <c r="AG170" s="5">
        <v>3766141.05</v>
      </c>
    </row>
    <row r="171" spans="9:33" x14ac:dyDescent="0.25">
      <c r="I171" s="27" t="s">
        <v>902</v>
      </c>
      <c r="J171" s="27" t="s">
        <v>56</v>
      </c>
      <c r="K171" t="s">
        <v>2953</v>
      </c>
      <c r="L171" s="26">
        <v>1388733</v>
      </c>
      <c r="M171" s="5"/>
      <c r="N171" s="5"/>
      <c r="O171" s="5"/>
      <c r="P171" s="5"/>
      <c r="Q171" s="5"/>
      <c r="R171" s="5">
        <v>1388733</v>
      </c>
      <c r="Z171" s="4" t="s">
        <v>2419</v>
      </c>
      <c r="AA171" s="5">
        <v>3290417.97</v>
      </c>
      <c r="AB171" s="5"/>
      <c r="AC171" s="5"/>
      <c r="AD171" s="5"/>
      <c r="AE171" s="5"/>
      <c r="AF171" s="5"/>
      <c r="AG171" s="5">
        <v>3290417.97</v>
      </c>
    </row>
    <row r="172" spans="9:33" x14ac:dyDescent="0.25">
      <c r="I172" s="27" t="s">
        <v>902</v>
      </c>
      <c r="J172" s="27" t="s">
        <v>56</v>
      </c>
      <c r="K172" t="s">
        <v>3242</v>
      </c>
      <c r="L172" s="26">
        <v>3772830</v>
      </c>
      <c r="M172" s="5"/>
      <c r="N172" s="5"/>
      <c r="O172" s="5"/>
      <c r="P172" s="5"/>
      <c r="Q172" s="5"/>
      <c r="R172" s="5">
        <v>3772830</v>
      </c>
      <c r="Z172" s="4" t="s">
        <v>2819</v>
      </c>
      <c r="AA172" s="5"/>
      <c r="AB172" s="5"/>
      <c r="AC172" s="5">
        <v>5154164.5999999996</v>
      </c>
      <c r="AD172" s="5"/>
      <c r="AE172" s="5"/>
      <c r="AF172" s="5"/>
      <c r="AG172" s="5">
        <v>5154164.5999999996</v>
      </c>
    </row>
    <row r="173" spans="9:33" x14ac:dyDescent="0.25">
      <c r="I173" s="27" t="s">
        <v>902</v>
      </c>
      <c r="J173" s="27" t="s">
        <v>56</v>
      </c>
      <c r="K173" t="s">
        <v>2419</v>
      </c>
      <c r="L173" s="26"/>
      <c r="M173" s="5">
        <v>3290950</v>
      </c>
      <c r="N173" s="5"/>
      <c r="O173" s="5"/>
      <c r="P173" s="5"/>
      <c r="Q173" s="5"/>
      <c r="R173" s="5">
        <v>3290950</v>
      </c>
      <c r="Z173" s="4" t="s">
        <v>3331</v>
      </c>
      <c r="AA173" s="5">
        <v>1110369.1200000001</v>
      </c>
      <c r="AB173" s="5"/>
      <c r="AC173" s="5"/>
      <c r="AD173" s="5"/>
      <c r="AE173" s="5"/>
      <c r="AF173" s="5"/>
      <c r="AG173" s="5">
        <v>1110369.1200000001</v>
      </c>
    </row>
    <row r="174" spans="9:33" x14ac:dyDescent="0.25">
      <c r="I174" s="27" t="s">
        <v>902</v>
      </c>
      <c r="J174" s="27" t="s">
        <v>56</v>
      </c>
      <c r="K174" t="s">
        <v>2819</v>
      </c>
      <c r="L174" s="26"/>
      <c r="M174" s="5"/>
      <c r="N174" s="5">
        <v>5165124</v>
      </c>
      <c r="O174" s="5"/>
      <c r="P174" s="5"/>
      <c r="Q174" s="5"/>
      <c r="R174" s="5">
        <v>5165124</v>
      </c>
      <c r="Z174" s="4" t="s">
        <v>3437</v>
      </c>
      <c r="AA174" s="5">
        <v>1132865.8799999999</v>
      </c>
      <c r="AB174" s="5"/>
      <c r="AC174" s="5"/>
      <c r="AD174" s="5"/>
      <c r="AE174" s="5"/>
      <c r="AF174" s="5"/>
      <c r="AG174" s="5">
        <v>1132865.8799999999</v>
      </c>
    </row>
    <row r="175" spans="9:33" x14ac:dyDescent="0.25">
      <c r="I175" s="27" t="s">
        <v>902</v>
      </c>
      <c r="J175" s="27" t="s">
        <v>56</v>
      </c>
      <c r="K175" t="s">
        <v>3331</v>
      </c>
      <c r="L175" s="26">
        <v>1113136</v>
      </c>
      <c r="M175" s="5"/>
      <c r="N175" s="5"/>
      <c r="O175" s="5"/>
      <c r="P175" s="5"/>
      <c r="Q175" s="5"/>
      <c r="R175" s="5">
        <v>1113136</v>
      </c>
      <c r="Z175" s="4" t="s">
        <v>2564</v>
      </c>
      <c r="AA175" s="5"/>
      <c r="AB175" s="5"/>
      <c r="AC175" s="5">
        <v>3500000</v>
      </c>
      <c r="AD175" s="5"/>
      <c r="AE175" s="5"/>
      <c r="AF175" s="5">
        <v>2100000</v>
      </c>
      <c r="AG175" s="5">
        <v>5600000</v>
      </c>
    </row>
    <row r="176" spans="9:33" x14ac:dyDescent="0.25">
      <c r="I176" s="27" t="s">
        <v>902</v>
      </c>
      <c r="J176" s="27" t="s">
        <v>56</v>
      </c>
      <c r="K176" t="s">
        <v>3437</v>
      </c>
      <c r="L176" s="26">
        <v>1132866</v>
      </c>
      <c r="M176" s="5"/>
      <c r="N176" s="5"/>
      <c r="O176" s="5"/>
      <c r="P176" s="5"/>
      <c r="Q176" s="5"/>
      <c r="R176" s="5">
        <v>1132866</v>
      </c>
      <c r="Z176" s="4" t="s">
        <v>3031</v>
      </c>
      <c r="AA176" s="5">
        <v>1427582.88</v>
      </c>
      <c r="AB176" s="5"/>
      <c r="AC176" s="5"/>
      <c r="AD176" s="5"/>
      <c r="AE176" s="5"/>
      <c r="AF176" s="5"/>
      <c r="AG176" s="5">
        <v>1427582.88</v>
      </c>
    </row>
    <row r="177" spans="9:33" x14ac:dyDescent="0.25">
      <c r="I177" s="27" t="s">
        <v>902</v>
      </c>
      <c r="J177" s="27" t="s">
        <v>56</v>
      </c>
      <c r="K177" t="s">
        <v>2564</v>
      </c>
      <c r="L177" s="26"/>
      <c r="M177" s="5"/>
      <c r="N177" s="5">
        <v>3500000</v>
      </c>
      <c r="O177" s="5"/>
      <c r="P177" s="5"/>
      <c r="Q177" s="5">
        <v>2100000</v>
      </c>
      <c r="R177" s="5">
        <v>5600000</v>
      </c>
      <c r="Z177" s="4" t="s">
        <v>2869</v>
      </c>
      <c r="AA177" s="5"/>
      <c r="AB177" s="5">
        <v>5161732</v>
      </c>
      <c r="AC177" s="5"/>
      <c r="AD177" s="5"/>
      <c r="AE177" s="5">
        <v>10465453</v>
      </c>
      <c r="AF177" s="5"/>
      <c r="AG177" s="5">
        <v>15627185</v>
      </c>
    </row>
    <row r="178" spans="9:33" x14ac:dyDescent="0.25">
      <c r="I178" s="27" t="s">
        <v>902</v>
      </c>
      <c r="J178" s="27" t="s">
        <v>56</v>
      </c>
      <c r="K178" t="s">
        <v>3031</v>
      </c>
      <c r="L178" s="26">
        <v>1427583</v>
      </c>
      <c r="M178" s="5"/>
      <c r="N178" s="5"/>
      <c r="O178" s="5"/>
      <c r="P178" s="5"/>
      <c r="Q178" s="5"/>
      <c r="R178" s="5">
        <v>1427583</v>
      </c>
      <c r="Z178" s="4" t="s">
        <v>11954</v>
      </c>
      <c r="AA178" s="5"/>
      <c r="AB178" s="5"/>
      <c r="AC178" s="5"/>
      <c r="AD178" s="5"/>
      <c r="AE178" s="5"/>
      <c r="AF178" s="5">
        <v>3585755</v>
      </c>
      <c r="AG178" s="5">
        <v>3585755</v>
      </c>
    </row>
    <row r="179" spans="9:33" x14ac:dyDescent="0.25">
      <c r="I179" s="27" t="s">
        <v>902</v>
      </c>
      <c r="J179" s="27" t="s">
        <v>56</v>
      </c>
      <c r="K179" t="s">
        <v>2869</v>
      </c>
      <c r="L179" s="26"/>
      <c r="M179" s="5">
        <v>5161732</v>
      </c>
      <c r="N179" s="5"/>
      <c r="O179" s="5">
        <v>10541116</v>
      </c>
      <c r="P179" s="5">
        <v>0</v>
      </c>
      <c r="Q179" s="5"/>
      <c r="R179" s="5">
        <v>15702848</v>
      </c>
      <c r="Z179" s="4" t="s">
        <v>3014</v>
      </c>
      <c r="AA179" s="5">
        <v>6404504.7199999997</v>
      </c>
      <c r="AB179" s="5"/>
      <c r="AC179" s="5"/>
      <c r="AD179" s="5"/>
      <c r="AE179" s="5"/>
      <c r="AF179" s="5"/>
      <c r="AG179" s="5">
        <v>6404504.7199999997</v>
      </c>
    </row>
    <row r="180" spans="9:33" x14ac:dyDescent="0.25">
      <c r="I180" s="27" t="s">
        <v>902</v>
      </c>
      <c r="J180" s="27" t="s">
        <v>56</v>
      </c>
      <c r="K180" t="s">
        <v>11954</v>
      </c>
      <c r="L180" s="26"/>
      <c r="M180" s="5"/>
      <c r="N180" s="5"/>
      <c r="O180" s="5"/>
      <c r="P180" s="5"/>
      <c r="Q180" s="5">
        <v>3585755</v>
      </c>
      <c r="R180" s="5">
        <v>3585755</v>
      </c>
      <c r="Z180" s="4" t="s">
        <v>2906</v>
      </c>
      <c r="AA180" s="5"/>
      <c r="AB180" s="5">
        <v>873194</v>
      </c>
      <c r="AC180" s="5"/>
      <c r="AD180" s="5"/>
      <c r="AE180" s="5"/>
      <c r="AF180" s="5"/>
      <c r="AG180" s="5">
        <v>873194</v>
      </c>
    </row>
    <row r="181" spans="9:33" x14ac:dyDescent="0.25">
      <c r="I181" s="27" t="s">
        <v>902</v>
      </c>
      <c r="J181" s="27" t="s">
        <v>56</v>
      </c>
      <c r="K181" t="s">
        <v>3014</v>
      </c>
      <c r="L181" s="26">
        <v>6404502</v>
      </c>
      <c r="M181" s="5"/>
      <c r="N181" s="5"/>
      <c r="O181" s="5"/>
      <c r="P181" s="5"/>
      <c r="Q181" s="5"/>
      <c r="R181" s="5">
        <v>6404502</v>
      </c>
      <c r="Z181" s="4" t="s">
        <v>2977</v>
      </c>
      <c r="AA181" s="5">
        <v>2460040.96</v>
      </c>
      <c r="AB181" s="5"/>
      <c r="AC181" s="5"/>
      <c r="AD181" s="5"/>
      <c r="AE181" s="5"/>
      <c r="AF181" s="5"/>
      <c r="AG181" s="5">
        <v>2460040.96</v>
      </c>
    </row>
    <row r="182" spans="9:33" x14ac:dyDescent="0.25">
      <c r="I182" s="27" t="s">
        <v>902</v>
      </c>
      <c r="J182" s="27" t="s">
        <v>56</v>
      </c>
      <c r="K182" t="s">
        <v>2906</v>
      </c>
      <c r="L182" s="26"/>
      <c r="M182" s="5">
        <v>873194</v>
      </c>
      <c r="N182" s="5"/>
      <c r="O182" s="5"/>
      <c r="P182" s="5"/>
      <c r="Q182" s="5"/>
      <c r="R182" s="5">
        <v>873194</v>
      </c>
      <c r="Z182" s="4" t="s">
        <v>3442</v>
      </c>
      <c r="AA182" s="5">
        <v>874775.44</v>
      </c>
      <c r="AB182" s="5"/>
      <c r="AC182" s="5"/>
      <c r="AD182" s="5"/>
      <c r="AE182" s="5"/>
      <c r="AF182" s="5"/>
      <c r="AG182" s="5">
        <v>874775.44</v>
      </c>
    </row>
    <row r="183" spans="9:33" x14ac:dyDescent="0.25">
      <c r="I183" s="27" t="s">
        <v>902</v>
      </c>
      <c r="J183" s="27" t="s">
        <v>56</v>
      </c>
      <c r="K183" t="s">
        <v>2977</v>
      </c>
      <c r="L183" s="26">
        <v>2464162</v>
      </c>
      <c r="M183" s="5"/>
      <c r="N183" s="5"/>
      <c r="O183" s="5"/>
      <c r="P183" s="5"/>
      <c r="Q183" s="5"/>
      <c r="R183" s="5">
        <v>2464162</v>
      </c>
      <c r="Z183" s="4" t="s">
        <v>2639</v>
      </c>
      <c r="AA183" s="5">
        <v>596284</v>
      </c>
      <c r="AB183" s="5">
        <v>596284</v>
      </c>
      <c r="AC183" s="5"/>
      <c r="AD183" s="5"/>
      <c r="AE183" s="5"/>
      <c r="AF183" s="5"/>
      <c r="AG183" s="5">
        <v>1192568</v>
      </c>
    </row>
    <row r="184" spans="9:33" x14ac:dyDescent="0.25">
      <c r="I184" s="27" t="s">
        <v>902</v>
      </c>
      <c r="J184" s="27" t="s">
        <v>56</v>
      </c>
      <c r="K184" t="s">
        <v>3442</v>
      </c>
      <c r="L184" s="26">
        <v>874550</v>
      </c>
      <c r="M184" s="5"/>
      <c r="N184" s="5"/>
      <c r="O184" s="5"/>
      <c r="P184" s="5"/>
      <c r="Q184" s="5"/>
      <c r="R184" s="5">
        <v>874550</v>
      </c>
      <c r="Z184" s="4" t="s">
        <v>3400</v>
      </c>
      <c r="AA184" s="5">
        <v>1786376.7</v>
      </c>
      <c r="AB184" s="5"/>
      <c r="AC184" s="5"/>
      <c r="AD184" s="5"/>
      <c r="AE184" s="5"/>
      <c r="AF184" s="5"/>
      <c r="AG184" s="5">
        <v>1786376.7</v>
      </c>
    </row>
    <row r="185" spans="9:33" x14ac:dyDescent="0.25">
      <c r="I185" s="27" t="s">
        <v>902</v>
      </c>
      <c r="J185" s="27" t="s">
        <v>56</v>
      </c>
      <c r="K185" t="s">
        <v>2358</v>
      </c>
      <c r="L185" s="26">
        <v>1032926</v>
      </c>
      <c r="M185" s="5"/>
      <c r="N185" s="5"/>
      <c r="O185" s="5"/>
      <c r="P185" s="5"/>
      <c r="Q185" s="5"/>
      <c r="R185" s="5">
        <v>1032926</v>
      </c>
      <c r="Z185" s="4" t="s">
        <v>3340</v>
      </c>
      <c r="AA185" s="5">
        <v>1191608.3999999999</v>
      </c>
      <c r="AB185" s="5"/>
      <c r="AC185" s="5"/>
      <c r="AD185" s="5"/>
      <c r="AE185" s="5"/>
      <c r="AF185" s="5"/>
      <c r="AG185" s="5">
        <v>1191608.3999999999</v>
      </c>
    </row>
    <row r="186" spans="9:33" x14ac:dyDescent="0.25">
      <c r="I186" s="27" t="s">
        <v>902</v>
      </c>
      <c r="J186" s="27" t="s">
        <v>56</v>
      </c>
      <c r="K186" t="s">
        <v>2639</v>
      </c>
      <c r="L186" s="26">
        <v>596284</v>
      </c>
      <c r="M186" s="5">
        <v>596284</v>
      </c>
      <c r="N186" s="5"/>
      <c r="O186" s="5"/>
      <c r="P186" s="5"/>
      <c r="Q186" s="5"/>
      <c r="R186" s="5">
        <v>1192568</v>
      </c>
      <c r="Z186" s="4" t="s">
        <v>6773</v>
      </c>
      <c r="AA186" s="5"/>
      <c r="AB186" s="5"/>
      <c r="AC186" s="5"/>
      <c r="AD186" s="5">
        <v>8739306.4000000004</v>
      </c>
      <c r="AE186" s="5"/>
      <c r="AF186" s="5"/>
      <c r="AG186" s="5">
        <v>8739306.4000000004</v>
      </c>
    </row>
    <row r="187" spans="9:33" x14ac:dyDescent="0.25">
      <c r="I187" s="27" t="s">
        <v>902</v>
      </c>
      <c r="J187" s="27" t="s">
        <v>56</v>
      </c>
      <c r="K187" t="s">
        <v>3400</v>
      </c>
      <c r="L187" s="26">
        <v>1788620</v>
      </c>
      <c r="M187" s="5"/>
      <c r="N187" s="5"/>
      <c r="O187" s="5"/>
      <c r="P187" s="5"/>
      <c r="Q187" s="5"/>
      <c r="R187" s="5">
        <v>1788620</v>
      </c>
      <c r="Z187" s="4" t="s">
        <v>3130</v>
      </c>
      <c r="AA187" s="5">
        <v>3217964.76</v>
      </c>
      <c r="AB187" s="5"/>
      <c r="AC187" s="5"/>
      <c r="AD187" s="5"/>
      <c r="AE187" s="5"/>
      <c r="AF187" s="5"/>
      <c r="AG187" s="5">
        <v>3217964.76</v>
      </c>
    </row>
    <row r="188" spans="9:33" x14ac:dyDescent="0.25">
      <c r="I188" s="27" t="s">
        <v>902</v>
      </c>
      <c r="J188" s="27" t="s">
        <v>56</v>
      </c>
      <c r="K188" t="s">
        <v>3340</v>
      </c>
      <c r="L188" s="26">
        <v>1190976</v>
      </c>
      <c r="M188" s="5"/>
      <c r="N188" s="5"/>
      <c r="O188" s="5"/>
      <c r="P188" s="5"/>
      <c r="Q188" s="5"/>
      <c r="R188" s="5">
        <v>1190976</v>
      </c>
      <c r="Z188" s="4" t="s">
        <v>3424</v>
      </c>
      <c r="AA188" s="5">
        <v>1669542</v>
      </c>
      <c r="AB188" s="5"/>
      <c r="AC188" s="5"/>
      <c r="AD188" s="5"/>
      <c r="AE188" s="5"/>
      <c r="AF188" s="5"/>
      <c r="AG188" s="5">
        <v>1669542</v>
      </c>
    </row>
    <row r="189" spans="9:33" x14ac:dyDescent="0.25">
      <c r="I189" s="27" t="s">
        <v>902</v>
      </c>
      <c r="J189" s="27" t="s">
        <v>56</v>
      </c>
      <c r="K189" t="s">
        <v>6773</v>
      </c>
      <c r="L189" s="26"/>
      <c r="M189" s="5"/>
      <c r="N189" s="5"/>
      <c r="O189" s="5"/>
      <c r="P189" s="5">
        <v>8826444</v>
      </c>
      <c r="Q189" s="5"/>
      <c r="R189" s="5">
        <v>8826444</v>
      </c>
      <c r="Z189" s="4" t="s">
        <v>3428</v>
      </c>
      <c r="AA189" s="5">
        <v>2163669</v>
      </c>
      <c r="AB189" s="5"/>
      <c r="AC189" s="5"/>
      <c r="AD189" s="5"/>
      <c r="AE189" s="5"/>
      <c r="AF189" s="5"/>
      <c r="AG189" s="5">
        <v>2163669</v>
      </c>
    </row>
    <row r="190" spans="9:33" x14ac:dyDescent="0.25">
      <c r="I190" s="27" t="s">
        <v>902</v>
      </c>
      <c r="J190" s="27" t="s">
        <v>56</v>
      </c>
      <c r="K190" t="s">
        <v>3130</v>
      </c>
      <c r="L190" s="26">
        <v>3217965</v>
      </c>
      <c r="M190" s="5"/>
      <c r="N190" s="5"/>
      <c r="O190" s="5"/>
      <c r="P190" s="5"/>
      <c r="Q190" s="5"/>
      <c r="R190" s="5">
        <v>3217965</v>
      </c>
      <c r="Z190" s="4" t="s">
        <v>2545</v>
      </c>
      <c r="AA190" s="5">
        <v>1192955</v>
      </c>
      <c r="AB190" s="5">
        <v>1193209</v>
      </c>
      <c r="AC190" s="5">
        <v>2390503</v>
      </c>
      <c r="AD190" s="5">
        <v>801872</v>
      </c>
      <c r="AE190" s="5">
        <v>1621723</v>
      </c>
      <c r="AF190" s="5">
        <v>816000</v>
      </c>
      <c r="AG190" s="5">
        <v>8016262</v>
      </c>
    </row>
    <row r="191" spans="9:33" x14ac:dyDescent="0.25">
      <c r="I191" s="27" t="s">
        <v>902</v>
      </c>
      <c r="J191" s="27" t="s">
        <v>56</v>
      </c>
      <c r="K191" t="s">
        <v>3424</v>
      </c>
      <c r="L191" s="26">
        <v>1670026</v>
      </c>
      <c r="M191" s="5"/>
      <c r="N191" s="5"/>
      <c r="O191" s="5"/>
      <c r="P191" s="5"/>
      <c r="Q191" s="5"/>
      <c r="R191" s="5">
        <v>1670026</v>
      </c>
      <c r="Z191" s="4" t="s">
        <v>6724</v>
      </c>
      <c r="AA191" s="5"/>
      <c r="AB191" s="5"/>
      <c r="AC191" s="5">
        <v>9143609</v>
      </c>
      <c r="AD191" s="5"/>
      <c r="AE191" s="5"/>
      <c r="AF191" s="5"/>
      <c r="AG191" s="5">
        <v>9143609</v>
      </c>
    </row>
    <row r="192" spans="9:33" x14ac:dyDescent="0.25">
      <c r="I192" s="27" t="s">
        <v>902</v>
      </c>
      <c r="J192" s="27" t="s">
        <v>56</v>
      </c>
      <c r="K192" t="s">
        <v>2359</v>
      </c>
      <c r="L192" s="26">
        <v>2003441</v>
      </c>
      <c r="M192" s="5"/>
      <c r="N192" s="5"/>
      <c r="O192" s="5"/>
      <c r="P192" s="5"/>
      <c r="Q192" s="5"/>
      <c r="R192" s="5">
        <v>2003441</v>
      </c>
      <c r="Z192" s="4" t="s">
        <v>2832</v>
      </c>
      <c r="AA192" s="5"/>
      <c r="AB192" s="5"/>
      <c r="AC192" s="5">
        <v>5655105</v>
      </c>
      <c r="AD192" s="5"/>
      <c r="AE192" s="5"/>
      <c r="AF192" s="5"/>
      <c r="AG192" s="5">
        <v>5655105</v>
      </c>
    </row>
    <row r="193" spans="9:33" x14ac:dyDescent="0.25">
      <c r="I193" s="27" t="s">
        <v>902</v>
      </c>
      <c r="J193" s="27" t="s">
        <v>56</v>
      </c>
      <c r="K193" t="s">
        <v>3428</v>
      </c>
      <c r="L193" s="26">
        <v>2163669</v>
      </c>
      <c r="M193" s="5"/>
      <c r="N193" s="5"/>
      <c r="O193" s="5"/>
      <c r="P193" s="5"/>
      <c r="Q193" s="5"/>
      <c r="R193" s="5">
        <v>2163669</v>
      </c>
      <c r="Z193" s="4" t="s">
        <v>2671</v>
      </c>
      <c r="AA193" s="5">
        <v>835012.92</v>
      </c>
      <c r="AB193" s="5"/>
      <c r="AC193" s="5"/>
      <c r="AD193" s="5"/>
      <c r="AE193" s="5"/>
      <c r="AF193" s="5"/>
      <c r="AG193" s="5">
        <v>835012.92</v>
      </c>
    </row>
    <row r="194" spans="9:33" x14ac:dyDescent="0.25">
      <c r="I194" s="27" t="s">
        <v>902</v>
      </c>
      <c r="J194" s="27" t="s">
        <v>56</v>
      </c>
      <c r="K194" t="s">
        <v>2545</v>
      </c>
      <c r="L194" s="26">
        <v>1192955</v>
      </c>
      <c r="M194" s="5">
        <v>1193209</v>
      </c>
      <c r="N194" s="5">
        <v>2390503</v>
      </c>
      <c r="O194" s="5">
        <v>801872</v>
      </c>
      <c r="P194" s="5">
        <v>1621723</v>
      </c>
      <c r="Q194" s="5">
        <v>816080</v>
      </c>
      <c r="R194" s="5">
        <v>8016342</v>
      </c>
      <c r="Z194" s="4" t="s">
        <v>9647</v>
      </c>
      <c r="AA194" s="5"/>
      <c r="AB194" s="5"/>
      <c r="AC194" s="5"/>
      <c r="AD194" s="5"/>
      <c r="AE194" s="5">
        <v>1868477</v>
      </c>
      <c r="AF194" s="5"/>
      <c r="AG194" s="5">
        <v>1868477</v>
      </c>
    </row>
    <row r="195" spans="9:33" x14ac:dyDescent="0.25">
      <c r="I195" s="27" t="s">
        <v>902</v>
      </c>
      <c r="J195" s="27" t="s">
        <v>56</v>
      </c>
      <c r="K195" t="s">
        <v>6724</v>
      </c>
      <c r="L195" s="26"/>
      <c r="M195" s="5"/>
      <c r="N195" s="5">
        <v>9163596</v>
      </c>
      <c r="O195" s="5"/>
      <c r="P195" s="5"/>
      <c r="Q195" s="5"/>
      <c r="R195" s="5">
        <v>9163596</v>
      </c>
      <c r="Z195" s="4" t="s">
        <v>2873</v>
      </c>
      <c r="AA195" s="5"/>
      <c r="AB195" s="5"/>
      <c r="AC195" s="5">
        <v>397548</v>
      </c>
      <c r="AD195" s="5"/>
      <c r="AE195" s="5"/>
      <c r="AF195" s="5"/>
      <c r="AG195" s="5">
        <v>397548</v>
      </c>
    </row>
    <row r="196" spans="9:33" x14ac:dyDescent="0.25">
      <c r="I196" s="27" t="s">
        <v>902</v>
      </c>
      <c r="J196" s="27" t="s">
        <v>56</v>
      </c>
      <c r="K196" t="s">
        <v>2832</v>
      </c>
      <c r="L196" s="26"/>
      <c r="M196" s="5"/>
      <c r="N196" s="5">
        <v>5655105</v>
      </c>
      <c r="O196" s="5"/>
      <c r="P196" s="5"/>
      <c r="Q196" s="5"/>
      <c r="R196" s="5">
        <v>5655105</v>
      </c>
      <c r="Z196" s="4" t="s">
        <v>3004</v>
      </c>
      <c r="AA196" s="5">
        <v>715656</v>
      </c>
      <c r="AB196" s="5"/>
      <c r="AC196" s="5"/>
      <c r="AD196" s="5"/>
      <c r="AE196" s="5"/>
      <c r="AF196" s="5"/>
      <c r="AG196" s="5">
        <v>715656</v>
      </c>
    </row>
    <row r="197" spans="9:33" x14ac:dyDescent="0.25">
      <c r="I197" s="27" t="s">
        <v>902</v>
      </c>
      <c r="J197" s="27" t="s">
        <v>56</v>
      </c>
      <c r="K197" t="s">
        <v>2671</v>
      </c>
      <c r="L197" s="26">
        <v>835013</v>
      </c>
      <c r="M197" s="5"/>
      <c r="N197" s="5"/>
      <c r="O197" s="5"/>
      <c r="P197" s="5"/>
      <c r="Q197" s="5"/>
      <c r="R197" s="5">
        <v>835013</v>
      </c>
      <c r="Z197" s="4" t="s">
        <v>6725</v>
      </c>
      <c r="AA197" s="5"/>
      <c r="AB197" s="5"/>
      <c r="AC197" s="5">
        <v>8725337</v>
      </c>
      <c r="AD197" s="5"/>
      <c r="AE197" s="5"/>
      <c r="AF197" s="5"/>
      <c r="AG197" s="5">
        <v>8725337</v>
      </c>
    </row>
    <row r="198" spans="9:33" x14ac:dyDescent="0.25">
      <c r="I198" s="27" t="s">
        <v>902</v>
      </c>
      <c r="J198" s="27" t="s">
        <v>56</v>
      </c>
      <c r="K198" t="s">
        <v>2873</v>
      </c>
      <c r="L198" s="26"/>
      <c r="M198" s="5"/>
      <c r="N198" s="5">
        <v>397548</v>
      </c>
      <c r="O198" s="5"/>
      <c r="P198" s="5"/>
      <c r="Q198" s="5"/>
      <c r="R198" s="5">
        <v>397548</v>
      </c>
      <c r="Z198" s="4" t="s">
        <v>13452</v>
      </c>
      <c r="AA198" s="5">
        <v>1908417</v>
      </c>
      <c r="AB198" s="5"/>
      <c r="AC198" s="5"/>
      <c r="AD198" s="5"/>
      <c r="AE198" s="5"/>
      <c r="AF198" s="5"/>
      <c r="AG198" s="5">
        <v>1908417</v>
      </c>
    </row>
    <row r="199" spans="9:33" x14ac:dyDescent="0.25">
      <c r="I199" s="27" t="s">
        <v>902</v>
      </c>
      <c r="J199" s="27" t="s">
        <v>56</v>
      </c>
      <c r="K199" t="s">
        <v>3004</v>
      </c>
      <c r="L199" s="26">
        <v>715656</v>
      </c>
      <c r="M199" s="5"/>
      <c r="N199" s="5"/>
      <c r="O199" s="5"/>
      <c r="P199" s="5"/>
      <c r="Q199" s="5"/>
      <c r="R199" s="5">
        <v>715656</v>
      </c>
      <c r="Z199" s="4" t="s">
        <v>9686</v>
      </c>
      <c r="AA199" s="5"/>
      <c r="AB199" s="5"/>
      <c r="AC199" s="5"/>
      <c r="AD199" s="5"/>
      <c r="AE199" s="5"/>
      <c r="AF199" s="5">
        <v>8646416</v>
      </c>
      <c r="AG199" s="5">
        <v>8646416</v>
      </c>
    </row>
    <row r="200" spans="9:33" x14ac:dyDescent="0.25">
      <c r="I200" s="27" t="s">
        <v>902</v>
      </c>
      <c r="J200" s="27" t="s">
        <v>56</v>
      </c>
      <c r="K200" t="s">
        <v>6725</v>
      </c>
      <c r="L200" s="26"/>
      <c r="M200" s="5"/>
      <c r="N200" s="5">
        <v>8725337</v>
      </c>
      <c r="O200" s="5"/>
      <c r="P200" s="5"/>
      <c r="Q200" s="5"/>
      <c r="R200" s="5">
        <v>8725337</v>
      </c>
      <c r="Z200" s="4" t="s">
        <v>2729</v>
      </c>
      <c r="AA200" s="5"/>
      <c r="AB200" s="5"/>
      <c r="AC200" s="5">
        <v>4342747</v>
      </c>
      <c r="AD200" s="5"/>
      <c r="AE200" s="5"/>
      <c r="AF200" s="5"/>
      <c r="AG200" s="5">
        <v>4342747</v>
      </c>
    </row>
    <row r="201" spans="9:33" x14ac:dyDescent="0.25">
      <c r="I201" s="27" t="s">
        <v>902</v>
      </c>
      <c r="J201" s="27" t="s">
        <v>56</v>
      </c>
      <c r="K201" t="s">
        <v>3336</v>
      </c>
      <c r="L201" s="26">
        <v>1908232</v>
      </c>
      <c r="M201" s="5"/>
      <c r="N201" s="5"/>
      <c r="O201" s="5"/>
      <c r="P201" s="5"/>
      <c r="Q201" s="5"/>
      <c r="R201" s="5">
        <v>1908232</v>
      </c>
      <c r="Z201" s="4" t="s">
        <v>13274</v>
      </c>
      <c r="AA201" s="5"/>
      <c r="AB201" s="5"/>
      <c r="AC201" s="5"/>
      <c r="AD201" s="5"/>
      <c r="AE201" s="5">
        <v>403241</v>
      </c>
      <c r="AF201" s="5"/>
      <c r="AG201" s="5">
        <v>403241</v>
      </c>
    </row>
    <row r="202" spans="9:33" x14ac:dyDescent="0.25">
      <c r="I202" s="27" t="s">
        <v>902</v>
      </c>
      <c r="J202" s="27" t="s">
        <v>56</v>
      </c>
      <c r="K202" t="s">
        <v>9686</v>
      </c>
      <c r="L202" s="26"/>
      <c r="M202" s="5"/>
      <c r="N202" s="5"/>
      <c r="O202" s="5"/>
      <c r="P202" s="5"/>
      <c r="Q202" s="5">
        <v>8646416</v>
      </c>
      <c r="R202" s="5">
        <v>8646416</v>
      </c>
      <c r="Z202" s="4" t="s">
        <v>2645</v>
      </c>
      <c r="AA202" s="5">
        <v>198660</v>
      </c>
      <c r="AB202" s="5">
        <v>198660</v>
      </c>
      <c r="AC202" s="5"/>
      <c r="AD202" s="5"/>
      <c r="AE202" s="5"/>
      <c r="AF202" s="5"/>
      <c r="AG202" s="5">
        <v>397320</v>
      </c>
    </row>
    <row r="203" spans="9:33" x14ac:dyDescent="0.25">
      <c r="I203" s="27" t="s">
        <v>902</v>
      </c>
      <c r="J203" s="27" t="s">
        <v>56</v>
      </c>
      <c r="K203" t="s">
        <v>2729</v>
      </c>
      <c r="L203" s="26"/>
      <c r="M203" s="5"/>
      <c r="N203" s="5">
        <v>4342747</v>
      </c>
      <c r="O203" s="5"/>
      <c r="P203" s="5"/>
      <c r="Q203" s="5"/>
      <c r="R203" s="5">
        <v>4342747</v>
      </c>
      <c r="Z203" s="4" t="s">
        <v>2871</v>
      </c>
      <c r="AA203" s="5"/>
      <c r="AB203" s="5"/>
      <c r="AC203" s="5">
        <v>874775</v>
      </c>
      <c r="AD203" s="5"/>
      <c r="AE203" s="5"/>
      <c r="AF203" s="5"/>
      <c r="AG203" s="5">
        <v>874775</v>
      </c>
    </row>
    <row r="204" spans="9:33" x14ac:dyDescent="0.25">
      <c r="I204" s="27" t="s">
        <v>902</v>
      </c>
      <c r="J204" s="27" t="s">
        <v>56</v>
      </c>
      <c r="K204" t="s">
        <v>2645</v>
      </c>
      <c r="L204" s="26">
        <v>198660</v>
      </c>
      <c r="M204" s="5">
        <v>198660</v>
      </c>
      <c r="N204" s="5"/>
      <c r="O204" s="5"/>
      <c r="P204" s="5"/>
      <c r="Q204" s="5"/>
      <c r="R204" s="5">
        <v>397320</v>
      </c>
      <c r="Z204" s="4" t="s">
        <v>6202</v>
      </c>
      <c r="AA204" s="5"/>
      <c r="AB204" s="5"/>
      <c r="AC204" s="5">
        <v>835842</v>
      </c>
      <c r="AD204" s="5"/>
      <c r="AE204" s="5"/>
      <c r="AF204" s="5"/>
      <c r="AG204" s="5">
        <v>835842</v>
      </c>
    </row>
    <row r="205" spans="9:33" x14ac:dyDescent="0.25">
      <c r="I205" s="27" t="s">
        <v>902</v>
      </c>
      <c r="J205" s="27" t="s">
        <v>56</v>
      </c>
      <c r="K205" t="s">
        <v>2871</v>
      </c>
      <c r="L205" s="26"/>
      <c r="M205" s="5"/>
      <c r="N205" s="5">
        <v>874775</v>
      </c>
      <c r="O205" s="5"/>
      <c r="P205" s="5"/>
      <c r="Q205" s="5"/>
      <c r="R205" s="5">
        <v>874775</v>
      </c>
      <c r="Z205" s="4" t="s">
        <v>2970</v>
      </c>
      <c r="AA205" s="5">
        <v>993293</v>
      </c>
      <c r="AB205" s="5"/>
      <c r="AC205" s="5"/>
      <c r="AD205" s="5"/>
      <c r="AE205" s="5"/>
      <c r="AF205" s="5"/>
      <c r="AG205" s="5">
        <v>993293</v>
      </c>
    </row>
    <row r="206" spans="9:33" x14ac:dyDescent="0.25">
      <c r="I206" s="27" t="s">
        <v>902</v>
      </c>
      <c r="J206" s="27" t="s">
        <v>56</v>
      </c>
      <c r="K206" t="s">
        <v>6202</v>
      </c>
      <c r="L206" s="26"/>
      <c r="M206" s="5"/>
      <c r="N206" s="5">
        <v>835842</v>
      </c>
      <c r="O206" s="5"/>
      <c r="P206" s="5"/>
      <c r="Q206" s="5"/>
      <c r="R206" s="5">
        <v>835842</v>
      </c>
      <c r="Z206" s="4" t="s">
        <v>3414</v>
      </c>
      <c r="AA206" s="5">
        <v>1152294</v>
      </c>
      <c r="AB206" s="5"/>
      <c r="AC206" s="5"/>
      <c r="AD206" s="5"/>
      <c r="AE206" s="5"/>
      <c r="AF206" s="5"/>
      <c r="AG206" s="5">
        <v>1152294</v>
      </c>
    </row>
    <row r="207" spans="9:33" x14ac:dyDescent="0.25">
      <c r="I207" s="27" t="s">
        <v>902</v>
      </c>
      <c r="J207" s="27" t="s">
        <v>56</v>
      </c>
      <c r="K207" t="s">
        <v>2970</v>
      </c>
      <c r="L207" s="26">
        <v>993293</v>
      </c>
      <c r="M207" s="5"/>
      <c r="N207" s="5"/>
      <c r="O207" s="5"/>
      <c r="P207" s="5"/>
      <c r="Q207" s="5"/>
      <c r="R207" s="5">
        <v>993293</v>
      </c>
      <c r="Z207" s="4" t="s">
        <v>10398</v>
      </c>
      <c r="AA207" s="5"/>
      <c r="AB207" s="5"/>
      <c r="AC207" s="5"/>
      <c r="AD207" s="5"/>
      <c r="AE207" s="5">
        <v>2211007</v>
      </c>
      <c r="AF207" s="5"/>
      <c r="AG207" s="5">
        <v>2211007</v>
      </c>
    </row>
    <row r="208" spans="9:33" x14ac:dyDescent="0.25">
      <c r="I208" s="27" t="s">
        <v>902</v>
      </c>
      <c r="J208" s="27" t="s">
        <v>56</v>
      </c>
      <c r="K208" t="s">
        <v>3414</v>
      </c>
      <c r="L208" s="26">
        <v>1152294</v>
      </c>
      <c r="M208" s="5"/>
      <c r="N208" s="5"/>
      <c r="O208" s="5"/>
      <c r="P208" s="5"/>
      <c r="Q208" s="5"/>
      <c r="R208" s="5">
        <v>1152294</v>
      </c>
      <c r="Z208" s="4" t="s">
        <v>2767</v>
      </c>
      <c r="AA208" s="5"/>
      <c r="AB208" s="5">
        <v>397497</v>
      </c>
      <c r="AC208" s="5"/>
      <c r="AD208" s="5"/>
      <c r="AE208" s="5"/>
      <c r="AF208" s="5"/>
      <c r="AG208" s="5">
        <v>397497</v>
      </c>
    </row>
    <row r="209" spans="9:33" x14ac:dyDescent="0.25">
      <c r="I209" s="27" t="s">
        <v>902</v>
      </c>
      <c r="J209" s="27" t="s">
        <v>56</v>
      </c>
      <c r="K209" t="s">
        <v>10398</v>
      </c>
      <c r="L209" s="26"/>
      <c r="M209" s="5"/>
      <c r="N209" s="5"/>
      <c r="O209" s="5"/>
      <c r="P209" s="5">
        <v>2223374</v>
      </c>
      <c r="Q209" s="5"/>
      <c r="R209" s="5">
        <v>2223374</v>
      </c>
      <c r="Z209" s="4" t="s">
        <v>2752</v>
      </c>
      <c r="AA209" s="5">
        <v>2582561</v>
      </c>
      <c r="AB209" s="5"/>
      <c r="AC209" s="5"/>
      <c r="AD209" s="5"/>
      <c r="AE209" s="5"/>
      <c r="AF209" s="5"/>
      <c r="AG209" s="5">
        <v>2582561</v>
      </c>
    </row>
    <row r="210" spans="9:33" x14ac:dyDescent="0.25">
      <c r="I210" s="27" t="s">
        <v>902</v>
      </c>
      <c r="J210" s="27" t="s">
        <v>56</v>
      </c>
      <c r="K210" t="s">
        <v>2767</v>
      </c>
      <c r="L210" s="26"/>
      <c r="M210" s="5">
        <v>396907</v>
      </c>
      <c r="N210" s="5"/>
      <c r="O210" s="5"/>
      <c r="P210" s="5"/>
      <c r="Q210" s="5"/>
      <c r="R210" s="5">
        <v>396907</v>
      </c>
      <c r="Z210" s="4" t="s">
        <v>2985</v>
      </c>
      <c r="AA210" s="5">
        <v>1192490</v>
      </c>
      <c r="AB210" s="5"/>
      <c r="AC210" s="5"/>
      <c r="AD210" s="5"/>
      <c r="AE210" s="5"/>
      <c r="AF210" s="5"/>
      <c r="AG210" s="5">
        <v>1192490</v>
      </c>
    </row>
    <row r="211" spans="9:33" x14ac:dyDescent="0.25">
      <c r="I211" s="27" t="s">
        <v>902</v>
      </c>
      <c r="J211" s="27" t="s">
        <v>56</v>
      </c>
      <c r="K211" t="s">
        <v>2752</v>
      </c>
      <c r="L211" s="26">
        <v>2582561</v>
      </c>
      <c r="M211" s="5"/>
      <c r="N211" s="5"/>
      <c r="O211" s="5"/>
      <c r="P211" s="5"/>
      <c r="Q211" s="5"/>
      <c r="R211" s="5">
        <v>2582561</v>
      </c>
      <c r="Z211" s="4" t="s">
        <v>6183</v>
      </c>
      <c r="AA211" s="5"/>
      <c r="AB211" s="5"/>
      <c r="AC211" s="5">
        <v>992716</v>
      </c>
      <c r="AD211" s="5"/>
      <c r="AE211" s="5"/>
      <c r="AF211" s="5"/>
      <c r="AG211" s="5">
        <v>992716</v>
      </c>
    </row>
    <row r="212" spans="9:33" x14ac:dyDescent="0.25">
      <c r="I212" s="27" t="s">
        <v>902</v>
      </c>
      <c r="J212" s="27" t="s">
        <v>56</v>
      </c>
      <c r="K212" t="s">
        <v>2985</v>
      </c>
      <c r="L212" s="26"/>
      <c r="M212" s="5">
        <v>1192414</v>
      </c>
      <c r="N212" s="5"/>
      <c r="O212" s="5"/>
      <c r="P212" s="5"/>
      <c r="Q212" s="5"/>
      <c r="R212" s="5">
        <v>1192414</v>
      </c>
      <c r="Z212" s="4" t="s">
        <v>9718</v>
      </c>
      <c r="AA212" s="5"/>
      <c r="AB212" s="5"/>
      <c r="AC212" s="5"/>
      <c r="AD212" s="5"/>
      <c r="AE212" s="5">
        <v>596168</v>
      </c>
      <c r="AF212" s="5"/>
      <c r="AG212" s="5">
        <v>596168</v>
      </c>
    </row>
    <row r="213" spans="9:33" x14ac:dyDescent="0.25">
      <c r="I213" s="27" t="s">
        <v>902</v>
      </c>
      <c r="J213" s="27" t="s">
        <v>56</v>
      </c>
      <c r="K213" t="s">
        <v>6183</v>
      </c>
      <c r="L213" s="26"/>
      <c r="M213" s="5"/>
      <c r="N213" s="5">
        <v>993678</v>
      </c>
      <c r="O213" s="5"/>
      <c r="P213" s="5"/>
      <c r="Q213" s="5"/>
      <c r="R213" s="5">
        <v>993678</v>
      </c>
      <c r="Z213" s="4" t="s">
        <v>2651</v>
      </c>
      <c r="AA213" s="5">
        <v>496807</v>
      </c>
      <c r="AB213" s="5">
        <v>496807</v>
      </c>
      <c r="AC213" s="5"/>
      <c r="AD213" s="5"/>
      <c r="AE213" s="5"/>
      <c r="AF213" s="5"/>
      <c r="AG213" s="5">
        <v>993614</v>
      </c>
    </row>
    <row r="214" spans="9:33" x14ac:dyDescent="0.25">
      <c r="I214" s="27" t="s">
        <v>902</v>
      </c>
      <c r="J214" s="27" t="s">
        <v>56</v>
      </c>
      <c r="K214" t="s">
        <v>9718</v>
      </c>
      <c r="L214" s="26"/>
      <c r="M214" s="5"/>
      <c r="N214" s="5"/>
      <c r="O214" s="5"/>
      <c r="P214" s="5">
        <v>596168</v>
      </c>
      <c r="Q214" s="5"/>
      <c r="R214" s="5">
        <v>596168</v>
      </c>
      <c r="Z214" s="4" t="s">
        <v>2649</v>
      </c>
      <c r="AA214" s="5">
        <v>1290697</v>
      </c>
      <c r="AB214" s="5"/>
      <c r="AC214" s="5">
        <v>1294856</v>
      </c>
      <c r="AD214" s="5"/>
      <c r="AE214" s="5"/>
      <c r="AF214" s="5"/>
      <c r="AG214" s="5">
        <v>2585553</v>
      </c>
    </row>
    <row r="215" spans="9:33" x14ac:dyDescent="0.25">
      <c r="I215" s="27" t="s">
        <v>902</v>
      </c>
      <c r="J215" s="27" t="s">
        <v>56</v>
      </c>
      <c r="K215" t="s">
        <v>2651</v>
      </c>
      <c r="L215" s="26">
        <v>496807</v>
      </c>
      <c r="M215" s="5">
        <v>496807</v>
      </c>
      <c r="N215" s="5"/>
      <c r="O215" s="5"/>
      <c r="P215" s="5"/>
      <c r="Q215" s="5"/>
      <c r="R215" s="5">
        <v>993614</v>
      </c>
      <c r="Z215" s="4" t="s">
        <v>2882</v>
      </c>
      <c r="AA215" s="5"/>
      <c r="AB215" s="5">
        <v>3296242</v>
      </c>
      <c r="AC215" s="5"/>
      <c r="AD215" s="5"/>
      <c r="AE215" s="5"/>
      <c r="AF215" s="5"/>
      <c r="AG215" s="5">
        <v>3296242</v>
      </c>
    </row>
    <row r="216" spans="9:33" x14ac:dyDescent="0.25">
      <c r="I216" s="27" t="s">
        <v>902</v>
      </c>
      <c r="J216" s="27" t="s">
        <v>56</v>
      </c>
      <c r="K216" t="s">
        <v>2649</v>
      </c>
      <c r="L216" s="26">
        <v>1290697</v>
      </c>
      <c r="M216" s="5"/>
      <c r="N216" s="5">
        <v>1294856</v>
      </c>
      <c r="O216" s="5"/>
      <c r="P216" s="5"/>
      <c r="Q216" s="5"/>
      <c r="R216" s="5">
        <v>2585553</v>
      </c>
      <c r="Z216" s="4" t="s">
        <v>13557</v>
      </c>
      <c r="AA216" s="5">
        <v>894022</v>
      </c>
      <c r="AB216" s="5"/>
      <c r="AC216" s="5">
        <v>894021</v>
      </c>
      <c r="AD216" s="5"/>
      <c r="AE216" s="5"/>
      <c r="AF216" s="5"/>
      <c r="AG216" s="5">
        <v>1788043</v>
      </c>
    </row>
    <row r="217" spans="9:33" x14ac:dyDescent="0.25">
      <c r="I217" s="27" t="s">
        <v>902</v>
      </c>
      <c r="J217" s="27" t="s">
        <v>56</v>
      </c>
      <c r="K217" t="s">
        <v>2882</v>
      </c>
      <c r="L217" s="26"/>
      <c r="M217" s="5">
        <v>3296242</v>
      </c>
      <c r="N217" s="5"/>
      <c r="O217" s="5"/>
      <c r="P217" s="5"/>
      <c r="Q217" s="5"/>
      <c r="R217" s="5">
        <v>3296242</v>
      </c>
      <c r="Z217" s="4" t="s">
        <v>2884</v>
      </c>
      <c r="AA217" s="5"/>
      <c r="AB217" s="5">
        <v>1112057</v>
      </c>
      <c r="AC217" s="5"/>
      <c r="AD217" s="5"/>
      <c r="AE217" s="5"/>
      <c r="AF217" s="5"/>
      <c r="AG217" s="5">
        <v>1112057</v>
      </c>
    </row>
    <row r="218" spans="9:33" x14ac:dyDescent="0.25">
      <c r="I218" s="27" t="s">
        <v>902</v>
      </c>
      <c r="J218" s="27" t="s">
        <v>56</v>
      </c>
      <c r="K218" t="s">
        <v>2667</v>
      </c>
      <c r="L218" s="26">
        <v>893848</v>
      </c>
      <c r="M218" s="5"/>
      <c r="N218" s="5">
        <v>893848</v>
      </c>
      <c r="O218" s="5"/>
      <c r="P218" s="5"/>
      <c r="Q218" s="5"/>
      <c r="R218" s="5">
        <v>1787696</v>
      </c>
      <c r="Z218" s="4" t="s">
        <v>3431</v>
      </c>
      <c r="AA218" s="5">
        <v>2185250</v>
      </c>
      <c r="AB218" s="5"/>
      <c r="AC218" s="5"/>
      <c r="AD218" s="5"/>
      <c r="AE218" s="5"/>
      <c r="AF218" s="5"/>
      <c r="AG218" s="5">
        <v>2185250</v>
      </c>
    </row>
    <row r="219" spans="9:33" x14ac:dyDescent="0.25">
      <c r="I219" s="27" t="s">
        <v>902</v>
      </c>
      <c r="J219" s="27" t="s">
        <v>56</v>
      </c>
      <c r="K219" t="s">
        <v>2884</v>
      </c>
      <c r="L219" s="26"/>
      <c r="M219" s="5">
        <v>1111758</v>
      </c>
      <c r="N219" s="5"/>
      <c r="O219" s="5"/>
      <c r="P219" s="5"/>
      <c r="Q219" s="5"/>
      <c r="R219" s="5">
        <v>1111758</v>
      </c>
      <c r="Z219" s="4" t="s">
        <v>9660</v>
      </c>
      <c r="AA219" s="5"/>
      <c r="AB219" s="5"/>
      <c r="AC219" s="5"/>
      <c r="AD219" s="5"/>
      <c r="AE219" s="5"/>
      <c r="AF219" s="5">
        <v>4538072</v>
      </c>
      <c r="AG219" s="5">
        <v>4538072</v>
      </c>
    </row>
    <row r="220" spans="9:33" x14ac:dyDescent="0.25">
      <c r="I220" s="27" t="s">
        <v>902</v>
      </c>
      <c r="J220" s="27" t="s">
        <v>56</v>
      </c>
      <c r="K220" t="s">
        <v>3431</v>
      </c>
      <c r="L220" s="26">
        <v>2185250</v>
      </c>
      <c r="M220" s="5"/>
      <c r="N220" s="5"/>
      <c r="O220" s="5"/>
      <c r="P220" s="5"/>
      <c r="Q220" s="5"/>
      <c r="R220" s="5">
        <v>2185250</v>
      </c>
      <c r="Z220" s="4" t="s">
        <v>2643</v>
      </c>
      <c r="AA220" s="5">
        <v>1310724</v>
      </c>
      <c r="AB220" s="5"/>
      <c r="AC220" s="5"/>
      <c r="AD220" s="5"/>
      <c r="AE220" s="5"/>
      <c r="AF220" s="5"/>
      <c r="AG220" s="5">
        <v>1310724</v>
      </c>
    </row>
    <row r="221" spans="9:33" x14ac:dyDescent="0.25">
      <c r="I221" s="27" t="s">
        <v>902</v>
      </c>
      <c r="J221" s="27" t="s">
        <v>56</v>
      </c>
      <c r="K221" t="s">
        <v>9660</v>
      </c>
      <c r="L221" s="26"/>
      <c r="M221" s="5"/>
      <c r="N221" s="5"/>
      <c r="O221" s="5"/>
      <c r="P221" s="5"/>
      <c r="Q221" s="5">
        <v>4651347</v>
      </c>
      <c r="R221" s="5">
        <v>4651347</v>
      </c>
      <c r="Z221" s="4" t="s">
        <v>2834</v>
      </c>
      <c r="AA221" s="5"/>
      <c r="AB221" s="5">
        <v>198581</v>
      </c>
      <c r="AC221" s="5"/>
      <c r="AD221" s="5"/>
      <c r="AE221" s="5"/>
      <c r="AF221" s="5"/>
      <c r="AG221" s="5">
        <v>198581</v>
      </c>
    </row>
    <row r="222" spans="9:33" x14ac:dyDescent="0.25">
      <c r="I222" s="27" t="s">
        <v>902</v>
      </c>
      <c r="J222" s="27" t="s">
        <v>56</v>
      </c>
      <c r="K222" t="s">
        <v>2643</v>
      </c>
      <c r="L222" s="26"/>
      <c r="M222" s="5">
        <v>1310724</v>
      </c>
      <c r="N222" s="5"/>
      <c r="O222" s="5"/>
      <c r="P222" s="5"/>
      <c r="Q222" s="5"/>
      <c r="R222" s="5">
        <v>1310724</v>
      </c>
      <c r="Z222" s="4" t="s">
        <v>9720</v>
      </c>
      <c r="AA222" s="5"/>
      <c r="AB222" s="5"/>
      <c r="AC222" s="5"/>
      <c r="AD222" s="5"/>
      <c r="AE222" s="5">
        <v>4143539</v>
      </c>
      <c r="AF222" s="5"/>
      <c r="AG222" s="5">
        <v>4143539</v>
      </c>
    </row>
    <row r="223" spans="9:33" x14ac:dyDescent="0.25">
      <c r="I223" s="27" t="s">
        <v>902</v>
      </c>
      <c r="J223" s="27" t="s">
        <v>56</v>
      </c>
      <c r="K223" t="s">
        <v>9720</v>
      </c>
      <c r="L223" s="26"/>
      <c r="M223" s="5"/>
      <c r="N223" s="5"/>
      <c r="O223" s="5"/>
      <c r="P223" s="5">
        <v>4143539</v>
      </c>
      <c r="Q223" s="5"/>
      <c r="R223" s="5">
        <v>4143539</v>
      </c>
      <c r="Z223" s="4" t="s">
        <v>2630</v>
      </c>
      <c r="AA223" s="5">
        <v>416914</v>
      </c>
      <c r="AB223" s="5">
        <v>298026</v>
      </c>
      <c r="AC223" s="5"/>
      <c r="AD223" s="5"/>
      <c r="AE223" s="5"/>
      <c r="AF223" s="5"/>
      <c r="AG223" s="5">
        <v>714940</v>
      </c>
    </row>
    <row r="224" spans="9:33" x14ac:dyDescent="0.25">
      <c r="I224" s="27" t="s">
        <v>902</v>
      </c>
      <c r="J224" s="27" t="s">
        <v>56</v>
      </c>
      <c r="K224" t="s">
        <v>2630</v>
      </c>
      <c r="L224" s="26">
        <v>416914</v>
      </c>
      <c r="M224" s="5">
        <v>298026</v>
      </c>
      <c r="N224" s="5"/>
      <c r="O224" s="5"/>
      <c r="P224" s="5"/>
      <c r="Q224" s="5"/>
      <c r="R224" s="5">
        <v>714940</v>
      </c>
      <c r="Z224" s="4" t="s">
        <v>4811</v>
      </c>
      <c r="AA224" s="5"/>
      <c r="AB224" s="5">
        <v>833990</v>
      </c>
      <c r="AC224" s="5"/>
      <c r="AD224" s="5"/>
      <c r="AE224" s="5"/>
      <c r="AF224" s="5"/>
      <c r="AG224" s="5">
        <v>833990</v>
      </c>
    </row>
    <row r="225" spans="9:33" x14ac:dyDescent="0.25">
      <c r="I225" s="27" t="s">
        <v>902</v>
      </c>
      <c r="J225" s="27" t="s">
        <v>56</v>
      </c>
      <c r="K225" t="s">
        <v>4811</v>
      </c>
      <c r="L225" s="26"/>
      <c r="M225" s="5">
        <v>833989</v>
      </c>
      <c r="N225" s="5"/>
      <c r="O225" s="5"/>
      <c r="P225" s="5"/>
      <c r="Q225" s="5"/>
      <c r="R225" s="5">
        <v>833989</v>
      </c>
      <c r="Z225" s="4" t="s">
        <v>2763</v>
      </c>
      <c r="AA225" s="5"/>
      <c r="AB225" s="5">
        <v>992972</v>
      </c>
      <c r="AC225" s="5"/>
      <c r="AD225" s="5"/>
      <c r="AE225" s="5"/>
      <c r="AF225" s="5"/>
      <c r="AG225" s="5">
        <v>992972</v>
      </c>
    </row>
    <row r="226" spans="9:33" x14ac:dyDescent="0.25">
      <c r="I226" s="27" t="s">
        <v>902</v>
      </c>
      <c r="J226" s="27" t="s">
        <v>56</v>
      </c>
      <c r="K226" t="s">
        <v>2763</v>
      </c>
      <c r="L226" s="26"/>
      <c r="M226" s="5">
        <v>992459</v>
      </c>
      <c r="N226" s="5"/>
      <c r="O226" s="5"/>
      <c r="P226" s="5"/>
      <c r="Q226" s="5"/>
      <c r="R226" s="5">
        <v>992459</v>
      </c>
      <c r="Z226" s="4" t="s">
        <v>2875</v>
      </c>
      <c r="AA226" s="5"/>
      <c r="AB226" s="5">
        <v>1389103</v>
      </c>
      <c r="AC226" s="5"/>
      <c r="AD226" s="5"/>
      <c r="AE226" s="5"/>
      <c r="AF226" s="5"/>
      <c r="AG226" s="5">
        <v>1389103</v>
      </c>
    </row>
    <row r="227" spans="9:33" x14ac:dyDescent="0.25">
      <c r="I227" s="27" t="s">
        <v>902</v>
      </c>
      <c r="J227" s="27" t="s">
        <v>56</v>
      </c>
      <c r="K227" t="s">
        <v>2875</v>
      </c>
      <c r="L227" s="26"/>
      <c r="M227" s="5">
        <v>1390161</v>
      </c>
      <c r="N227" s="5"/>
      <c r="O227" s="5"/>
      <c r="P227" s="5"/>
      <c r="Q227" s="5"/>
      <c r="R227" s="5">
        <v>1390161</v>
      </c>
      <c r="Z227" s="4" t="s">
        <v>2658</v>
      </c>
      <c r="AA227" s="5">
        <v>893677</v>
      </c>
      <c r="AB227" s="5">
        <v>893677</v>
      </c>
      <c r="AC227" s="5"/>
      <c r="AD227" s="5"/>
      <c r="AE227" s="5"/>
      <c r="AF227" s="5"/>
      <c r="AG227" s="5">
        <v>1787354</v>
      </c>
    </row>
    <row r="228" spans="9:33" x14ac:dyDescent="0.25">
      <c r="I228" s="27" t="s">
        <v>902</v>
      </c>
      <c r="J228" s="27" t="s">
        <v>56</v>
      </c>
      <c r="K228" t="s">
        <v>2658</v>
      </c>
      <c r="L228" s="26">
        <v>893677</v>
      </c>
      <c r="M228" s="5">
        <v>893677</v>
      </c>
      <c r="N228" s="5"/>
      <c r="O228" s="5"/>
      <c r="P228" s="5"/>
      <c r="Q228" s="5"/>
      <c r="R228" s="5">
        <v>1787354</v>
      </c>
      <c r="Z228" s="4" t="s">
        <v>2851</v>
      </c>
      <c r="AA228" s="5"/>
      <c r="AB228" s="5">
        <v>397163</v>
      </c>
      <c r="AC228" s="5"/>
      <c r="AD228" s="5"/>
      <c r="AE228" s="5"/>
      <c r="AF228" s="5"/>
      <c r="AG228" s="5">
        <v>397163</v>
      </c>
    </row>
    <row r="229" spans="9:33" x14ac:dyDescent="0.25">
      <c r="I229" s="27" t="s">
        <v>902</v>
      </c>
      <c r="J229" s="27" t="s">
        <v>56</v>
      </c>
      <c r="K229" t="s">
        <v>2851</v>
      </c>
      <c r="L229" s="26"/>
      <c r="M229" s="5">
        <v>396943</v>
      </c>
      <c r="N229" s="5"/>
      <c r="O229" s="5"/>
      <c r="P229" s="5"/>
      <c r="Q229" s="5"/>
      <c r="R229" s="5">
        <v>396943</v>
      </c>
      <c r="Z229" s="4" t="s">
        <v>13451</v>
      </c>
      <c r="AA229" s="5"/>
      <c r="AB229" s="5">
        <v>1787004</v>
      </c>
      <c r="AC229" s="5"/>
      <c r="AD229" s="5"/>
      <c r="AE229" s="5"/>
      <c r="AF229" s="5"/>
      <c r="AG229" s="5">
        <v>1787004</v>
      </c>
    </row>
    <row r="230" spans="9:33" x14ac:dyDescent="0.25">
      <c r="I230" s="27" t="s">
        <v>902</v>
      </c>
      <c r="J230" s="27" t="s">
        <v>56</v>
      </c>
      <c r="K230" t="s">
        <v>2915</v>
      </c>
      <c r="L230" s="26"/>
      <c r="M230" s="5">
        <v>1786427</v>
      </c>
      <c r="N230" s="5"/>
      <c r="O230" s="5"/>
      <c r="P230" s="5"/>
      <c r="Q230" s="5"/>
      <c r="R230" s="5">
        <v>1786427</v>
      </c>
      <c r="Z230" s="4" t="s">
        <v>2865</v>
      </c>
      <c r="AA230" s="5"/>
      <c r="AB230" s="5">
        <v>873421</v>
      </c>
      <c r="AC230" s="5"/>
      <c r="AD230" s="5"/>
      <c r="AE230" s="5"/>
      <c r="AF230" s="5"/>
      <c r="AG230" s="5">
        <v>873421</v>
      </c>
    </row>
    <row r="231" spans="9:33" x14ac:dyDescent="0.25">
      <c r="I231" s="27" t="s">
        <v>902</v>
      </c>
      <c r="J231" s="27" t="s">
        <v>56</v>
      </c>
      <c r="K231" t="s">
        <v>2865</v>
      </c>
      <c r="L231" s="26"/>
      <c r="M231" s="5">
        <v>873421</v>
      </c>
      <c r="N231" s="5"/>
      <c r="O231" s="5"/>
      <c r="P231" s="5"/>
      <c r="Q231" s="5"/>
      <c r="R231" s="5">
        <v>873421</v>
      </c>
      <c r="Z231" s="4" t="s">
        <v>6159</v>
      </c>
      <c r="AA231" s="5"/>
      <c r="AB231" s="5"/>
      <c r="AC231" s="5">
        <v>497525</v>
      </c>
      <c r="AD231" s="5"/>
      <c r="AE231" s="5">
        <v>497525</v>
      </c>
      <c r="AF231" s="5"/>
      <c r="AG231" s="5">
        <v>995050</v>
      </c>
    </row>
    <row r="232" spans="9:33" x14ac:dyDescent="0.25">
      <c r="I232" s="27" t="s">
        <v>902</v>
      </c>
      <c r="J232" s="27" t="s">
        <v>56</v>
      </c>
      <c r="K232" t="s">
        <v>6159</v>
      </c>
      <c r="L232" s="26"/>
      <c r="M232" s="5"/>
      <c r="N232" s="5">
        <v>497525</v>
      </c>
      <c r="O232" s="5"/>
      <c r="P232" s="5">
        <v>497525</v>
      </c>
      <c r="Q232" s="5"/>
      <c r="R232" s="5">
        <v>995050</v>
      </c>
      <c r="Z232" s="4" t="s">
        <v>6165</v>
      </c>
      <c r="AA232" s="5"/>
      <c r="AB232" s="5"/>
      <c r="AC232" s="5">
        <v>992524</v>
      </c>
      <c r="AD232" s="5"/>
      <c r="AE232" s="5"/>
      <c r="AF232" s="5"/>
      <c r="AG232" s="5">
        <v>992524</v>
      </c>
    </row>
    <row r="233" spans="9:33" x14ac:dyDescent="0.25">
      <c r="I233" s="27" t="s">
        <v>902</v>
      </c>
      <c r="J233" s="27" t="s">
        <v>56</v>
      </c>
      <c r="K233" t="s">
        <v>6165</v>
      </c>
      <c r="L233" s="26"/>
      <c r="M233" s="5"/>
      <c r="N233" s="5">
        <v>992524</v>
      </c>
      <c r="O233" s="5"/>
      <c r="P233" s="5"/>
      <c r="Q233" s="5"/>
      <c r="R233" s="5">
        <v>992524</v>
      </c>
      <c r="Z233" s="4" t="s">
        <v>6149</v>
      </c>
      <c r="AA233" s="5"/>
      <c r="AB233" s="5"/>
      <c r="AC233" s="5"/>
      <c r="AD233" s="5">
        <v>5882159</v>
      </c>
      <c r="AE233" s="5"/>
      <c r="AF233" s="5"/>
      <c r="AG233" s="5">
        <v>5882159</v>
      </c>
    </row>
    <row r="234" spans="9:33" x14ac:dyDescent="0.25">
      <c r="I234" s="27" t="s">
        <v>902</v>
      </c>
      <c r="J234" s="27" t="s">
        <v>56</v>
      </c>
      <c r="K234" t="s">
        <v>6149</v>
      </c>
      <c r="L234" s="26"/>
      <c r="M234" s="5"/>
      <c r="N234" s="5"/>
      <c r="O234" s="5">
        <v>5883298</v>
      </c>
      <c r="P234" s="5"/>
      <c r="Q234" s="5"/>
      <c r="R234" s="5">
        <v>5883298</v>
      </c>
      <c r="Z234" s="4" t="s">
        <v>9643</v>
      </c>
      <c r="AA234" s="5"/>
      <c r="AB234" s="5"/>
      <c r="AC234" s="5"/>
      <c r="AD234" s="5"/>
      <c r="AE234" s="5"/>
      <c r="AF234" s="5">
        <v>1</v>
      </c>
      <c r="AG234" s="5">
        <v>1</v>
      </c>
    </row>
    <row r="235" spans="9:33" x14ac:dyDescent="0.25">
      <c r="I235" s="27" t="s">
        <v>902</v>
      </c>
      <c r="J235" s="27" t="s">
        <v>56</v>
      </c>
      <c r="K235" t="s">
        <v>4812</v>
      </c>
      <c r="L235" s="26"/>
      <c r="M235" s="5">
        <v>1550728</v>
      </c>
      <c r="N235" s="5"/>
      <c r="O235" s="5"/>
      <c r="P235" s="5"/>
      <c r="Q235" s="5">
        <v>1744370</v>
      </c>
      <c r="R235" s="5">
        <v>3295098</v>
      </c>
      <c r="Z235" s="4" t="s">
        <v>4812</v>
      </c>
      <c r="AA235" s="5"/>
      <c r="AB235" s="5">
        <v>1550728</v>
      </c>
      <c r="AC235" s="5"/>
      <c r="AD235" s="5"/>
      <c r="AE235" s="5"/>
      <c r="AF235" s="5">
        <v>1744370</v>
      </c>
      <c r="AG235" s="5">
        <v>3295098</v>
      </c>
    </row>
    <row r="236" spans="9:33" x14ac:dyDescent="0.25">
      <c r="I236" s="27" t="s">
        <v>902</v>
      </c>
      <c r="J236" s="27" t="s">
        <v>56</v>
      </c>
      <c r="K236" t="s">
        <v>6193</v>
      </c>
      <c r="L236" s="26"/>
      <c r="M236" s="5"/>
      <c r="N236" s="5">
        <v>1309877</v>
      </c>
      <c r="O236" s="5">
        <v>1322650</v>
      </c>
      <c r="P236" s="5"/>
      <c r="Q236" s="5"/>
      <c r="R236" s="5">
        <v>2632527</v>
      </c>
      <c r="Z236" s="4" t="s">
        <v>6193</v>
      </c>
      <c r="AA236" s="5"/>
      <c r="AB236" s="5"/>
      <c r="AC236" s="5">
        <v>1309877</v>
      </c>
      <c r="AD236" s="5">
        <v>1322650</v>
      </c>
      <c r="AE236" s="5"/>
      <c r="AF236" s="5"/>
      <c r="AG236" s="5">
        <v>2632527</v>
      </c>
    </row>
    <row r="237" spans="9:33" x14ac:dyDescent="0.25">
      <c r="I237" s="27" t="s">
        <v>902</v>
      </c>
      <c r="J237" s="27" t="s">
        <v>56</v>
      </c>
      <c r="K237" t="s">
        <v>9738</v>
      </c>
      <c r="L237" s="26"/>
      <c r="M237" s="5"/>
      <c r="N237" s="5"/>
      <c r="O237" s="5"/>
      <c r="P237" s="5">
        <v>4606529</v>
      </c>
      <c r="Q237" s="5"/>
      <c r="R237" s="5">
        <v>4606529</v>
      </c>
      <c r="Z237" s="4" t="s">
        <v>9738</v>
      </c>
      <c r="AA237" s="5"/>
      <c r="AB237" s="5"/>
      <c r="AC237" s="5"/>
      <c r="AD237" s="5"/>
      <c r="AE237" s="5">
        <v>4532900</v>
      </c>
      <c r="AF237" s="5"/>
      <c r="AG237" s="5">
        <v>4532900</v>
      </c>
    </row>
    <row r="238" spans="9:33" x14ac:dyDescent="0.25">
      <c r="I238" s="27" t="s">
        <v>902</v>
      </c>
      <c r="J238" s="27" t="s">
        <v>56</v>
      </c>
      <c r="K238" t="s">
        <v>12160</v>
      </c>
      <c r="L238" s="26"/>
      <c r="M238" s="5"/>
      <c r="N238" s="5"/>
      <c r="O238" s="5"/>
      <c r="P238" s="5"/>
      <c r="Q238" s="5">
        <v>2586025</v>
      </c>
      <c r="R238" s="5">
        <v>2586025</v>
      </c>
      <c r="Z238" s="4" t="s">
        <v>12160</v>
      </c>
      <c r="AA238" s="5"/>
      <c r="AB238" s="5"/>
      <c r="AC238" s="5"/>
      <c r="AD238" s="5"/>
      <c r="AE238" s="5"/>
      <c r="AF238" s="5">
        <v>2586025</v>
      </c>
      <c r="AG238" s="5">
        <v>2586025</v>
      </c>
    </row>
    <row r="239" spans="9:33" x14ac:dyDescent="0.25">
      <c r="I239" s="27" t="s">
        <v>902</v>
      </c>
      <c r="J239" s="27" t="s">
        <v>56</v>
      </c>
      <c r="K239" t="s">
        <v>4813</v>
      </c>
      <c r="L239" s="26"/>
      <c r="M239" s="5">
        <v>1192018</v>
      </c>
      <c r="N239" s="5"/>
      <c r="O239" s="5"/>
      <c r="P239" s="5"/>
      <c r="Q239" s="5"/>
      <c r="R239" s="5">
        <v>1192018</v>
      </c>
      <c r="Z239" s="4" t="s">
        <v>4813</v>
      </c>
      <c r="AA239" s="5"/>
      <c r="AB239" s="5">
        <v>1190798</v>
      </c>
      <c r="AC239" s="5"/>
      <c r="AD239" s="5"/>
      <c r="AE239" s="5"/>
      <c r="AF239" s="5"/>
      <c r="AG239" s="5">
        <v>1190798</v>
      </c>
    </row>
    <row r="240" spans="9:33" x14ac:dyDescent="0.25">
      <c r="I240" s="27" t="s">
        <v>902</v>
      </c>
      <c r="J240" s="27" t="s">
        <v>56</v>
      </c>
      <c r="K240" t="s">
        <v>4814</v>
      </c>
      <c r="L240" s="26"/>
      <c r="M240" s="5">
        <v>5642219</v>
      </c>
      <c r="N240" s="5"/>
      <c r="O240" s="5"/>
      <c r="P240" s="5"/>
      <c r="Q240" s="5"/>
      <c r="R240" s="5">
        <v>5642219</v>
      </c>
      <c r="Z240" s="4" t="s">
        <v>4814</v>
      </c>
      <c r="AA240" s="5"/>
      <c r="AB240" s="5">
        <v>5636442</v>
      </c>
      <c r="AC240" s="5"/>
      <c r="AD240" s="5"/>
      <c r="AE240" s="5"/>
      <c r="AF240" s="5"/>
      <c r="AG240" s="5">
        <v>5636442</v>
      </c>
    </row>
    <row r="241" spans="9:33" x14ac:dyDescent="0.25">
      <c r="I241" s="27" t="s">
        <v>902</v>
      </c>
      <c r="J241" s="27" t="s">
        <v>56</v>
      </c>
      <c r="K241" t="s">
        <v>4815</v>
      </c>
      <c r="L241" s="26"/>
      <c r="M241" s="5">
        <v>1589810</v>
      </c>
      <c r="N241" s="5"/>
      <c r="O241" s="5"/>
      <c r="P241" s="5"/>
      <c r="Q241" s="5"/>
      <c r="R241" s="5">
        <v>1589810</v>
      </c>
      <c r="Z241" s="4" t="s">
        <v>4815</v>
      </c>
      <c r="AA241" s="5"/>
      <c r="AB241" s="5">
        <v>1587730</v>
      </c>
      <c r="AC241" s="5"/>
      <c r="AD241" s="5"/>
      <c r="AE241" s="5"/>
      <c r="AF241" s="5"/>
      <c r="AG241" s="5">
        <v>1587730</v>
      </c>
    </row>
    <row r="242" spans="9:33" x14ac:dyDescent="0.25">
      <c r="I242" s="27" t="s">
        <v>902</v>
      </c>
      <c r="J242" s="27" t="s">
        <v>56</v>
      </c>
      <c r="K242" t="s">
        <v>2849</v>
      </c>
      <c r="L242" s="26"/>
      <c r="M242" s="5">
        <v>714478</v>
      </c>
      <c r="N242" s="5"/>
      <c r="O242" s="5"/>
      <c r="P242" s="5"/>
      <c r="Q242" s="5"/>
      <c r="R242" s="5">
        <v>714478</v>
      </c>
      <c r="Z242" s="4" t="s">
        <v>2849</v>
      </c>
      <c r="AA242" s="5"/>
      <c r="AB242" s="5">
        <v>714478</v>
      </c>
      <c r="AC242" s="5"/>
      <c r="AD242" s="5"/>
      <c r="AE242" s="5"/>
      <c r="AF242" s="5"/>
      <c r="AG242" s="5">
        <v>714478</v>
      </c>
    </row>
    <row r="243" spans="9:33" x14ac:dyDescent="0.25">
      <c r="I243" s="27" t="s">
        <v>902</v>
      </c>
      <c r="J243" s="27" t="s">
        <v>56</v>
      </c>
      <c r="K243" t="s">
        <v>6726</v>
      </c>
      <c r="L243" s="26"/>
      <c r="M243" s="5"/>
      <c r="N243" s="5"/>
      <c r="O243" s="5">
        <v>1792877</v>
      </c>
      <c r="P243" s="5"/>
      <c r="Q243" s="5"/>
      <c r="R243" s="5">
        <v>1792877</v>
      </c>
      <c r="Z243" s="4" t="s">
        <v>6726</v>
      </c>
      <c r="AA243" s="5"/>
      <c r="AB243" s="5"/>
      <c r="AC243" s="5"/>
      <c r="AD243" s="5">
        <v>1792877</v>
      </c>
      <c r="AE243" s="5"/>
      <c r="AF243" s="5"/>
      <c r="AG243" s="5">
        <v>1792877</v>
      </c>
    </row>
    <row r="244" spans="9:33" x14ac:dyDescent="0.25">
      <c r="I244" s="27" t="s">
        <v>902</v>
      </c>
      <c r="J244" s="27" t="s">
        <v>56</v>
      </c>
      <c r="K244" t="s">
        <v>4816</v>
      </c>
      <c r="L244" s="26"/>
      <c r="M244" s="5">
        <v>873150</v>
      </c>
      <c r="N244" s="5"/>
      <c r="O244" s="5"/>
      <c r="P244" s="5"/>
      <c r="Q244" s="5"/>
      <c r="R244" s="5">
        <v>873150</v>
      </c>
      <c r="Z244" s="4" t="s">
        <v>4816</v>
      </c>
      <c r="AA244" s="5"/>
      <c r="AB244" s="5">
        <v>873150</v>
      </c>
      <c r="AC244" s="5"/>
      <c r="AD244" s="5"/>
      <c r="AE244" s="5"/>
      <c r="AF244" s="5"/>
      <c r="AG244" s="5">
        <v>873150</v>
      </c>
    </row>
    <row r="245" spans="9:33" x14ac:dyDescent="0.25">
      <c r="I245" s="27" t="s">
        <v>902</v>
      </c>
      <c r="J245" s="27" t="s">
        <v>56</v>
      </c>
      <c r="K245" t="s">
        <v>4817</v>
      </c>
      <c r="L245" s="26"/>
      <c r="M245" s="5">
        <v>3181436</v>
      </c>
      <c r="N245" s="5"/>
      <c r="O245" s="5"/>
      <c r="P245" s="5"/>
      <c r="Q245" s="5"/>
      <c r="R245" s="5">
        <v>3181436</v>
      </c>
      <c r="Z245" s="4" t="s">
        <v>4817</v>
      </c>
      <c r="AA245" s="5"/>
      <c r="AB245" s="5">
        <v>3175092</v>
      </c>
      <c r="AC245" s="5"/>
      <c r="AD245" s="5"/>
      <c r="AE245" s="5"/>
      <c r="AF245" s="5"/>
      <c r="AG245" s="5">
        <v>3175092</v>
      </c>
    </row>
    <row r="246" spans="9:33" x14ac:dyDescent="0.25">
      <c r="I246" s="27" t="s">
        <v>902</v>
      </c>
      <c r="J246" s="27" t="s">
        <v>56</v>
      </c>
      <c r="K246" t="s">
        <v>9680</v>
      </c>
      <c r="L246" s="26"/>
      <c r="M246" s="5"/>
      <c r="N246" s="5"/>
      <c r="O246" s="5"/>
      <c r="P246" s="5"/>
      <c r="Q246" s="5">
        <v>2692885</v>
      </c>
      <c r="R246" s="5">
        <v>2692885</v>
      </c>
      <c r="Z246" s="4" t="s">
        <v>6179</v>
      </c>
      <c r="AA246" s="5"/>
      <c r="AB246" s="5"/>
      <c r="AC246" s="5"/>
      <c r="AD246" s="5">
        <v>1428791</v>
      </c>
      <c r="AE246" s="5"/>
      <c r="AF246" s="5"/>
      <c r="AG246" s="5">
        <v>1428791</v>
      </c>
    </row>
    <row r="247" spans="9:33" x14ac:dyDescent="0.25">
      <c r="I247" s="27" t="s">
        <v>902</v>
      </c>
      <c r="J247" s="27" t="s">
        <v>56</v>
      </c>
      <c r="K247" t="s">
        <v>6171</v>
      </c>
      <c r="L247" s="26"/>
      <c r="M247" s="5"/>
      <c r="N247" s="5">
        <v>199209</v>
      </c>
      <c r="O247" s="5"/>
      <c r="P247" s="5"/>
      <c r="Q247" s="5"/>
      <c r="R247" s="5">
        <v>199209</v>
      </c>
      <c r="Z247" s="4" t="s">
        <v>9680</v>
      </c>
      <c r="AA247" s="5"/>
      <c r="AB247" s="5"/>
      <c r="AC247" s="5"/>
      <c r="AD247" s="5"/>
      <c r="AE247" s="5"/>
      <c r="AF247" s="5">
        <v>2620198</v>
      </c>
      <c r="AG247" s="5">
        <v>2620198</v>
      </c>
    </row>
    <row r="248" spans="9:33" x14ac:dyDescent="0.25">
      <c r="I248" s="27" t="s">
        <v>902</v>
      </c>
      <c r="J248" s="27" t="s">
        <v>56</v>
      </c>
      <c r="K248" t="s">
        <v>4818</v>
      </c>
      <c r="L248" s="26"/>
      <c r="M248" s="5">
        <v>2183810</v>
      </c>
      <c r="N248" s="5">
        <v>2183810</v>
      </c>
      <c r="O248" s="5"/>
      <c r="P248" s="5"/>
      <c r="Q248" s="5"/>
      <c r="R248" s="5">
        <v>4367620</v>
      </c>
      <c r="Z248" s="4" t="s">
        <v>6171</v>
      </c>
      <c r="AA248" s="5"/>
      <c r="AB248" s="5"/>
      <c r="AC248" s="5">
        <v>198500</v>
      </c>
      <c r="AD248" s="5"/>
      <c r="AE248" s="5"/>
      <c r="AF248" s="5"/>
      <c r="AG248" s="5">
        <v>198500</v>
      </c>
    </row>
    <row r="249" spans="9:33" x14ac:dyDescent="0.25">
      <c r="I249" s="27" t="s">
        <v>902</v>
      </c>
      <c r="J249" s="27" t="s">
        <v>56</v>
      </c>
      <c r="K249" t="s">
        <v>6181</v>
      </c>
      <c r="L249" s="26"/>
      <c r="M249" s="5"/>
      <c r="N249" s="5">
        <v>634928</v>
      </c>
      <c r="O249" s="5"/>
      <c r="P249" s="5"/>
      <c r="Q249" s="5"/>
      <c r="R249" s="5">
        <v>634928</v>
      </c>
      <c r="Z249" s="4" t="s">
        <v>4818</v>
      </c>
      <c r="AA249" s="5"/>
      <c r="AB249" s="5">
        <v>2183499</v>
      </c>
      <c r="AC249" s="5">
        <v>2183498</v>
      </c>
      <c r="AD249" s="5"/>
      <c r="AE249" s="5"/>
      <c r="AF249" s="5"/>
      <c r="AG249" s="5">
        <v>4366997</v>
      </c>
    </row>
    <row r="250" spans="9:33" x14ac:dyDescent="0.25">
      <c r="I250" s="27" t="s">
        <v>902</v>
      </c>
      <c r="J250" s="27" t="s">
        <v>56</v>
      </c>
      <c r="K250" t="s">
        <v>6169</v>
      </c>
      <c r="L250" s="26"/>
      <c r="M250" s="5"/>
      <c r="N250" s="5"/>
      <c r="O250" s="5"/>
      <c r="P250" s="5">
        <v>2587497</v>
      </c>
      <c r="Q250" s="5"/>
      <c r="R250" s="5">
        <v>2587497</v>
      </c>
      <c r="Z250" s="4" t="s">
        <v>6181</v>
      </c>
      <c r="AA250" s="5"/>
      <c r="AB250" s="5"/>
      <c r="AC250" s="5">
        <v>635200</v>
      </c>
      <c r="AD250" s="5"/>
      <c r="AE250" s="5"/>
      <c r="AF250" s="5"/>
      <c r="AG250" s="5">
        <v>635200</v>
      </c>
    </row>
    <row r="251" spans="9:33" x14ac:dyDescent="0.25">
      <c r="I251" s="27" t="s">
        <v>902</v>
      </c>
      <c r="J251" s="27" t="s">
        <v>56</v>
      </c>
      <c r="K251" t="s">
        <v>6196</v>
      </c>
      <c r="L251" s="26"/>
      <c r="M251" s="5"/>
      <c r="N251" s="5"/>
      <c r="O251" s="5">
        <v>2183498</v>
      </c>
      <c r="P251" s="5"/>
      <c r="Q251" s="5"/>
      <c r="R251" s="5">
        <v>2183498</v>
      </c>
      <c r="Z251" s="4" t="s">
        <v>6169</v>
      </c>
      <c r="AA251" s="5"/>
      <c r="AB251" s="5"/>
      <c r="AC251" s="5"/>
      <c r="AD251" s="5"/>
      <c r="AE251" s="5">
        <v>2587497</v>
      </c>
      <c r="AF251" s="5"/>
      <c r="AG251" s="5">
        <v>2587497</v>
      </c>
    </row>
    <row r="252" spans="9:33" x14ac:dyDescent="0.25">
      <c r="I252" s="27" t="s">
        <v>902</v>
      </c>
      <c r="J252" s="27" t="s">
        <v>56</v>
      </c>
      <c r="K252" t="s">
        <v>4819</v>
      </c>
      <c r="L252" s="26"/>
      <c r="M252" s="5">
        <v>1650841</v>
      </c>
      <c r="N252" s="5"/>
      <c r="O252" s="5"/>
      <c r="P252" s="5"/>
      <c r="Q252" s="5"/>
      <c r="R252" s="5">
        <v>1650841</v>
      </c>
      <c r="Z252" s="4" t="s">
        <v>6196</v>
      </c>
      <c r="AA252" s="5"/>
      <c r="AB252" s="5"/>
      <c r="AC252" s="5"/>
      <c r="AD252" s="5">
        <v>2183498</v>
      </c>
      <c r="AE252" s="5"/>
      <c r="AF252" s="5"/>
      <c r="AG252" s="5">
        <v>2183498</v>
      </c>
    </row>
    <row r="253" spans="9:33" x14ac:dyDescent="0.25">
      <c r="I253" s="27" t="s">
        <v>902</v>
      </c>
      <c r="J253" s="27" t="s">
        <v>56</v>
      </c>
      <c r="K253" t="s">
        <v>6161</v>
      </c>
      <c r="L253" s="26"/>
      <c r="M253" s="5"/>
      <c r="N253" s="5">
        <v>715007</v>
      </c>
      <c r="O253" s="5"/>
      <c r="P253" s="5"/>
      <c r="Q253" s="5"/>
      <c r="R253" s="5">
        <v>715007</v>
      </c>
      <c r="Z253" s="4" t="s">
        <v>4819</v>
      </c>
      <c r="AA253" s="5"/>
      <c r="AB253" s="5">
        <v>1648489</v>
      </c>
      <c r="AC253" s="5"/>
      <c r="AD253" s="5"/>
      <c r="AE253" s="5"/>
      <c r="AF253" s="5"/>
      <c r="AG253" s="5">
        <v>1648489</v>
      </c>
    </row>
    <row r="254" spans="9:33" x14ac:dyDescent="0.25">
      <c r="I254" s="27" t="s">
        <v>902</v>
      </c>
      <c r="J254" s="27" t="s">
        <v>56</v>
      </c>
      <c r="K254" t="s">
        <v>6175</v>
      </c>
      <c r="L254" s="26"/>
      <c r="M254" s="5"/>
      <c r="N254" s="5">
        <v>1115568</v>
      </c>
      <c r="O254" s="5"/>
      <c r="P254" s="5"/>
      <c r="Q254" s="5"/>
      <c r="R254" s="5">
        <v>1115568</v>
      </c>
      <c r="Z254" s="4" t="s">
        <v>6161</v>
      </c>
      <c r="AA254" s="5"/>
      <c r="AB254" s="5"/>
      <c r="AC254" s="5">
        <v>715109</v>
      </c>
      <c r="AD254" s="5"/>
      <c r="AE254" s="5"/>
      <c r="AF254" s="5"/>
      <c r="AG254" s="5">
        <v>715109</v>
      </c>
    </row>
    <row r="255" spans="9:33" x14ac:dyDescent="0.25">
      <c r="I255" s="27" t="s">
        <v>902</v>
      </c>
      <c r="J255" s="27" t="s">
        <v>56</v>
      </c>
      <c r="K255" t="s">
        <v>6198</v>
      </c>
      <c r="L255" s="26"/>
      <c r="M255" s="5"/>
      <c r="N255" s="5">
        <v>635834</v>
      </c>
      <c r="O255" s="5"/>
      <c r="P255" s="5"/>
      <c r="Q255" s="5"/>
      <c r="R255" s="5">
        <v>635834</v>
      </c>
      <c r="Z255" s="4" t="s">
        <v>6175</v>
      </c>
      <c r="AA255" s="5"/>
      <c r="AB255" s="5"/>
      <c r="AC255" s="5">
        <v>1112550</v>
      </c>
      <c r="AD255" s="5"/>
      <c r="AE255" s="5"/>
      <c r="AF255" s="5"/>
      <c r="AG255" s="5">
        <v>1112550</v>
      </c>
    </row>
    <row r="256" spans="9:33" x14ac:dyDescent="0.25">
      <c r="I256" s="27" t="s">
        <v>902</v>
      </c>
      <c r="J256" s="27" t="s">
        <v>56</v>
      </c>
      <c r="K256" t="s">
        <v>6173</v>
      </c>
      <c r="L256" s="26"/>
      <c r="M256" s="5"/>
      <c r="N256" s="5">
        <v>1195252</v>
      </c>
      <c r="O256" s="5"/>
      <c r="P256" s="5"/>
      <c r="Q256" s="5"/>
      <c r="R256" s="5">
        <v>1195252</v>
      </c>
      <c r="Z256" s="4" t="s">
        <v>6198</v>
      </c>
      <c r="AA256" s="5"/>
      <c r="AB256" s="5"/>
      <c r="AC256" s="5">
        <v>635834</v>
      </c>
      <c r="AD256" s="5"/>
      <c r="AE256" s="5"/>
      <c r="AF256" s="5"/>
      <c r="AG256" s="5">
        <v>635834</v>
      </c>
    </row>
    <row r="257" spans="9:33" x14ac:dyDescent="0.25">
      <c r="I257" s="27" t="s">
        <v>902</v>
      </c>
      <c r="J257" s="27" t="s">
        <v>56</v>
      </c>
      <c r="K257" t="s">
        <v>5917</v>
      </c>
      <c r="L257" s="26"/>
      <c r="M257" s="5"/>
      <c r="N257" s="5">
        <v>715314</v>
      </c>
      <c r="O257" s="5">
        <v>0</v>
      </c>
      <c r="P257" s="5"/>
      <c r="Q257" s="5"/>
      <c r="R257" s="5">
        <v>715314</v>
      </c>
      <c r="Z257" s="4" t="s">
        <v>6173</v>
      </c>
      <c r="AA257" s="5"/>
      <c r="AB257" s="5"/>
      <c r="AC257" s="5">
        <v>1192188</v>
      </c>
      <c r="AD257" s="5"/>
      <c r="AE257" s="5"/>
      <c r="AF257" s="5"/>
      <c r="AG257" s="5">
        <v>1192188</v>
      </c>
    </row>
    <row r="258" spans="9:33" x14ac:dyDescent="0.25">
      <c r="I258" s="27" t="s">
        <v>902</v>
      </c>
      <c r="J258" s="27" t="s">
        <v>56</v>
      </c>
      <c r="K258" t="s">
        <v>5934</v>
      </c>
      <c r="L258" s="26"/>
      <c r="M258" s="5"/>
      <c r="N258" s="5">
        <v>1074960</v>
      </c>
      <c r="O258" s="5"/>
      <c r="P258" s="5"/>
      <c r="Q258" s="5"/>
      <c r="R258" s="5">
        <v>1074960</v>
      </c>
      <c r="Z258" s="4" t="s">
        <v>5917</v>
      </c>
      <c r="AA258" s="5"/>
      <c r="AB258" s="5"/>
      <c r="AC258" s="5"/>
      <c r="AD258" s="5">
        <v>715313</v>
      </c>
      <c r="AE258" s="5"/>
      <c r="AF258" s="5"/>
      <c r="AG258" s="5">
        <v>715313</v>
      </c>
    </row>
    <row r="259" spans="9:33" x14ac:dyDescent="0.25">
      <c r="I259" s="27" t="s">
        <v>902</v>
      </c>
      <c r="J259" s="27" t="s">
        <v>56</v>
      </c>
      <c r="K259" t="s">
        <v>6727</v>
      </c>
      <c r="L259" s="26"/>
      <c r="M259" s="5"/>
      <c r="N259" s="5"/>
      <c r="O259" s="5">
        <v>8785553</v>
      </c>
      <c r="P259" s="5"/>
      <c r="Q259" s="5"/>
      <c r="R259" s="5">
        <v>8785553</v>
      </c>
      <c r="Z259" s="4" t="s">
        <v>5934</v>
      </c>
      <c r="AA259" s="5"/>
      <c r="AB259" s="5"/>
      <c r="AC259" s="5">
        <v>1074960</v>
      </c>
      <c r="AD259" s="5"/>
      <c r="AE259" s="5"/>
      <c r="AF259" s="5"/>
      <c r="AG259" s="5">
        <v>1074960</v>
      </c>
    </row>
    <row r="260" spans="9:33" x14ac:dyDescent="0.25">
      <c r="I260" s="27" t="s">
        <v>902</v>
      </c>
      <c r="J260" s="27" t="s">
        <v>56</v>
      </c>
      <c r="K260" t="s">
        <v>6728</v>
      </c>
      <c r="L260" s="26"/>
      <c r="M260" s="5"/>
      <c r="N260" s="5">
        <v>715824</v>
      </c>
      <c r="O260" s="5"/>
      <c r="P260" s="5"/>
      <c r="Q260" s="5"/>
      <c r="R260" s="5">
        <v>715824</v>
      </c>
      <c r="Z260" s="4" t="s">
        <v>6727</v>
      </c>
      <c r="AA260" s="5"/>
      <c r="AB260" s="5"/>
      <c r="AC260" s="5"/>
      <c r="AD260" s="5">
        <v>8742714</v>
      </c>
      <c r="AE260" s="5"/>
      <c r="AF260" s="5"/>
      <c r="AG260" s="5">
        <v>8742714</v>
      </c>
    </row>
    <row r="261" spans="9:33" x14ac:dyDescent="0.25">
      <c r="I261" s="27" t="s">
        <v>902</v>
      </c>
      <c r="J261" s="27" t="s">
        <v>56</v>
      </c>
      <c r="K261" t="s">
        <v>6189</v>
      </c>
      <c r="L261" s="26"/>
      <c r="M261" s="5"/>
      <c r="N261" s="5">
        <v>635109</v>
      </c>
      <c r="O261" s="5"/>
      <c r="P261" s="5"/>
      <c r="Q261" s="5"/>
      <c r="R261" s="5">
        <v>635109</v>
      </c>
      <c r="Z261" s="4" t="s">
        <v>5921</v>
      </c>
      <c r="AA261" s="5"/>
      <c r="AB261" s="5"/>
      <c r="AC261" s="5">
        <v>715824</v>
      </c>
      <c r="AD261" s="5"/>
      <c r="AE261" s="5"/>
      <c r="AF261" s="5"/>
      <c r="AG261" s="5">
        <v>715824</v>
      </c>
    </row>
    <row r="262" spans="9:33" x14ac:dyDescent="0.25">
      <c r="I262" s="27" t="s">
        <v>902</v>
      </c>
      <c r="J262" s="27" t="s">
        <v>56</v>
      </c>
      <c r="K262" t="s">
        <v>6143</v>
      </c>
      <c r="L262" s="26"/>
      <c r="M262" s="5"/>
      <c r="N262" s="5"/>
      <c r="O262" s="5">
        <v>14414555</v>
      </c>
      <c r="P262" s="5"/>
      <c r="Q262" s="5"/>
      <c r="R262" s="5">
        <v>14414555</v>
      </c>
      <c r="Z262" s="4" t="s">
        <v>6189</v>
      </c>
      <c r="AA262" s="5"/>
      <c r="AB262" s="5"/>
      <c r="AC262" s="5">
        <v>635109</v>
      </c>
      <c r="AD262" s="5"/>
      <c r="AE262" s="5"/>
      <c r="AF262" s="5"/>
      <c r="AG262" s="5">
        <v>635109</v>
      </c>
    </row>
    <row r="263" spans="9:33" x14ac:dyDescent="0.25">
      <c r="I263" s="27" t="s">
        <v>902</v>
      </c>
      <c r="J263" s="27" t="s">
        <v>56</v>
      </c>
      <c r="K263" t="s">
        <v>6729</v>
      </c>
      <c r="L263" s="26"/>
      <c r="M263" s="5"/>
      <c r="N263" s="5"/>
      <c r="O263" s="5">
        <v>4343422</v>
      </c>
      <c r="P263" s="5"/>
      <c r="Q263" s="5"/>
      <c r="R263" s="5">
        <v>4343422</v>
      </c>
      <c r="Z263" s="4" t="s">
        <v>6774</v>
      </c>
      <c r="AA263" s="5"/>
      <c r="AB263" s="5"/>
      <c r="AC263" s="5"/>
      <c r="AD263" s="5">
        <v>4572662</v>
      </c>
      <c r="AE263" s="5"/>
      <c r="AF263" s="5"/>
      <c r="AG263" s="5">
        <v>4572662</v>
      </c>
    </row>
    <row r="264" spans="9:33" x14ac:dyDescent="0.25">
      <c r="I264" s="27" t="s">
        <v>902</v>
      </c>
      <c r="J264" s="27" t="s">
        <v>56</v>
      </c>
      <c r="K264" t="s">
        <v>6730</v>
      </c>
      <c r="L264" s="26"/>
      <c r="M264" s="5"/>
      <c r="N264" s="5">
        <v>954975</v>
      </c>
      <c r="O264" s="5"/>
      <c r="P264" s="5"/>
      <c r="Q264" s="5"/>
      <c r="R264" s="5">
        <v>954975</v>
      </c>
      <c r="Z264" s="4" t="s">
        <v>6143</v>
      </c>
      <c r="AA264" s="5"/>
      <c r="AB264" s="5"/>
      <c r="AC264" s="5"/>
      <c r="AD264" s="5">
        <v>14314421</v>
      </c>
      <c r="AE264" s="5"/>
      <c r="AF264" s="5"/>
      <c r="AG264" s="5">
        <v>14314421</v>
      </c>
    </row>
    <row r="265" spans="9:33" x14ac:dyDescent="0.25">
      <c r="I265" s="27" t="s">
        <v>902</v>
      </c>
      <c r="J265" s="27" t="s">
        <v>56</v>
      </c>
      <c r="K265" t="s">
        <v>6731</v>
      </c>
      <c r="L265" s="26"/>
      <c r="M265" s="5"/>
      <c r="N265" s="5"/>
      <c r="O265" s="5">
        <v>3328872</v>
      </c>
      <c r="P265" s="5"/>
      <c r="Q265" s="5"/>
      <c r="R265" s="5">
        <v>3328872</v>
      </c>
      <c r="Z265" s="4" t="s">
        <v>6729</v>
      </c>
      <c r="AA265" s="5"/>
      <c r="AB265" s="5"/>
      <c r="AC265" s="5"/>
      <c r="AD265" s="5">
        <v>4342772</v>
      </c>
      <c r="AE265" s="5"/>
      <c r="AF265" s="5"/>
      <c r="AG265" s="5">
        <v>4342772</v>
      </c>
    </row>
    <row r="266" spans="9:33" x14ac:dyDescent="0.25">
      <c r="I266" s="27" t="s">
        <v>902</v>
      </c>
      <c r="J266" s="27" t="s">
        <v>56</v>
      </c>
      <c r="K266" t="s">
        <v>6775</v>
      </c>
      <c r="L266" s="26"/>
      <c r="M266" s="5"/>
      <c r="N266" s="5"/>
      <c r="O266" s="5"/>
      <c r="P266" s="5"/>
      <c r="Q266" s="5">
        <v>1693273</v>
      </c>
      <c r="R266" s="5">
        <v>1693273</v>
      </c>
      <c r="Z266" s="4" t="s">
        <v>6730</v>
      </c>
      <c r="AA266" s="5"/>
      <c r="AB266" s="5"/>
      <c r="AC266" s="5">
        <v>954431</v>
      </c>
      <c r="AD266" s="5"/>
      <c r="AE266" s="5"/>
      <c r="AF266" s="5"/>
      <c r="AG266" s="5">
        <v>954431</v>
      </c>
    </row>
    <row r="267" spans="9:33" x14ac:dyDescent="0.25">
      <c r="I267" s="27" t="s">
        <v>902</v>
      </c>
      <c r="J267" s="27" t="s">
        <v>56</v>
      </c>
      <c r="K267" t="s">
        <v>6187</v>
      </c>
      <c r="L267" s="26"/>
      <c r="M267" s="5"/>
      <c r="N267" s="5">
        <v>3504572</v>
      </c>
      <c r="O267" s="5"/>
      <c r="P267" s="5"/>
      <c r="Q267" s="5"/>
      <c r="R267" s="5">
        <v>3504572</v>
      </c>
      <c r="Z267" s="4" t="s">
        <v>6731</v>
      </c>
      <c r="AA267" s="5"/>
      <c r="AB267" s="5"/>
      <c r="AC267" s="5"/>
      <c r="AD267" s="5">
        <v>3301210</v>
      </c>
      <c r="AE267" s="5"/>
      <c r="AF267" s="5"/>
      <c r="AG267" s="5">
        <v>3301210</v>
      </c>
    </row>
    <row r="268" spans="9:33" x14ac:dyDescent="0.25">
      <c r="I268" s="27" t="s">
        <v>902</v>
      </c>
      <c r="J268" s="27" t="s">
        <v>56</v>
      </c>
      <c r="K268" t="s">
        <v>6732</v>
      </c>
      <c r="L268" s="26"/>
      <c r="M268" s="5"/>
      <c r="N268" s="5"/>
      <c r="O268" s="5">
        <v>962565</v>
      </c>
      <c r="P268" s="5"/>
      <c r="Q268" s="5"/>
      <c r="R268" s="5">
        <v>962565</v>
      </c>
      <c r="Z268" s="4" t="s">
        <v>6775</v>
      </c>
      <c r="AA268" s="5"/>
      <c r="AB268" s="5"/>
      <c r="AC268" s="5"/>
      <c r="AD268" s="5">
        <v>1693273</v>
      </c>
      <c r="AE268" s="5"/>
      <c r="AF268" s="5">
        <v>1693273</v>
      </c>
      <c r="AG268" s="5">
        <v>3386546</v>
      </c>
    </row>
    <row r="269" spans="9:33" x14ac:dyDescent="0.25">
      <c r="I269" s="27" t="s">
        <v>902</v>
      </c>
      <c r="J269" s="27" t="s">
        <v>56</v>
      </c>
      <c r="K269" t="s">
        <v>9645</v>
      </c>
      <c r="L269" s="26"/>
      <c r="M269" s="5"/>
      <c r="N269" s="5"/>
      <c r="O269" s="5"/>
      <c r="P269" s="5">
        <v>8915760</v>
      </c>
      <c r="Q269" s="5"/>
      <c r="R269" s="5">
        <v>8915760</v>
      </c>
      <c r="Z269" s="4" t="s">
        <v>6187</v>
      </c>
      <c r="AA269" s="5"/>
      <c r="AB269" s="5"/>
      <c r="AC269" s="5">
        <v>3703695</v>
      </c>
      <c r="AD269" s="5"/>
      <c r="AE269" s="5"/>
      <c r="AF269" s="5"/>
      <c r="AG269" s="5">
        <v>3703695</v>
      </c>
    </row>
    <row r="270" spans="9:33" x14ac:dyDescent="0.25">
      <c r="I270" s="27" t="s">
        <v>902</v>
      </c>
      <c r="J270" s="27" t="s">
        <v>56</v>
      </c>
      <c r="K270" t="s">
        <v>6733</v>
      </c>
      <c r="L270" s="26"/>
      <c r="M270" s="5"/>
      <c r="N270" s="5"/>
      <c r="O270" s="5">
        <v>716536</v>
      </c>
      <c r="P270" s="5"/>
      <c r="Q270" s="5"/>
      <c r="R270" s="5">
        <v>716536</v>
      </c>
      <c r="Z270" s="4" t="s">
        <v>6732</v>
      </c>
      <c r="AA270" s="5"/>
      <c r="AB270" s="5"/>
      <c r="AC270" s="5"/>
      <c r="AD270" s="5">
        <v>955384</v>
      </c>
      <c r="AE270" s="5"/>
      <c r="AF270" s="5"/>
      <c r="AG270" s="5">
        <v>955384</v>
      </c>
    </row>
    <row r="271" spans="9:33" x14ac:dyDescent="0.25">
      <c r="I271" s="27" t="s">
        <v>902</v>
      </c>
      <c r="J271" s="27" t="s">
        <v>56</v>
      </c>
      <c r="K271" t="s">
        <v>6734</v>
      </c>
      <c r="L271" s="26"/>
      <c r="M271" s="5"/>
      <c r="N271" s="5">
        <v>836676</v>
      </c>
      <c r="O271" s="5"/>
      <c r="P271" s="5"/>
      <c r="Q271" s="5"/>
      <c r="R271" s="5">
        <v>836676</v>
      </c>
      <c r="Z271" s="4" t="s">
        <v>13449</v>
      </c>
      <c r="AA271" s="5"/>
      <c r="AB271" s="5"/>
      <c r="AC271" s="5"/>
      <c r="AD271" s="5"/>
      <c r="AE271" s="5">
        <v>8765178</v>
      </c>
      <c r="AF271" s="5"/>
      <c r="AG271" s="5">
        <v>8765178</v>
      </c>
    </row>
    <row r="272" spans="9:33" x14ac:dyDescent="0.25">
      <c r="I272" s="27" t="s">
        <v>902</v>
      </c>
      <c r="J272" s="27" t="s">
        <v>56</v>
      </c>
      <c r="K272" t="s">
        <v>6776</v>
      </c>
      <c r="L272" s="26"/>
      <c r="M272" s="5"/>
      <c r="N272" s="5"/>
      <c r="O272" s="5"/>
      <c r="P272" s="5">
        <v>9562013</v>
      </c>
      <c r="Q272" s="5"/>
      <c r="R272" s="5">
        <v>9562013</v>
      </c>
      <c r="Z272" s="4" t="s">
        <v>6733</v>
      </c>
      <c r="AA272" s="5"/>
      <c r="AB272" s="5"/>
      <c r="AC272" s="5"/>
      <c r="AD272" s="5">
        <v>716538</v>
      </c>
      <c r="AE272" s="5"/>
      <c r="AF272" s="5"/>
      <c r="AG272" s="5">
        <v>716538</v>
      </c>
    </row>
    <row r="273" spans="9:33" x14ac:dyDescent="0.25">
      <c r="I273" s="27" t="s">
        <v>902</v>
      </c>
      <c r="J273" s="27" t="s">
        <v>56</v>
      </c>
      <c r="K273" t="s">
        <v>9692</v>
      </c>
      <c r="L273" s="26"/>
      <c r="M273" s="5"/>
      <c r="N273" s="5"/>
      <c r="O273" s="5"/>
      <c r="P273" s="5"/>
      <c r="Q273" s="5">
        <v>637468</v>
      </c>
      <c r="R273" s="5">
        <v>637468</v>
      </c>
      <c r="Z273" s="4" t="s">
        <v>6734</v>
      </c>
      <c r="AA273" s="5"/>
      <c r="AB273" s="5"/>
      <c r="AC273" s="5">
        <v>836676</v>
      </c>
      <c r="AD273" s="5"/>
      <c r="AE273" s="5"/>
      <c r="AF273" s="5"/>
      <c r="AG273" s="5">
        <v>836676</v>
      </c>
    </row>
    <row r="274" spans="9:33" x14ac:dyDescent="0.25">
      <c r="I274" s="27" t="s">
        <v>902</v>
      </c>
      <c r="J274" s="27" t="s">
        <v>56</v>
      </c>
      <c r="K274" t="s">
        <v>9688</v>
      </c>
      <c r="L274" s="26"/>
      <c r="M274" s="5"/>
      <c r="N274" s="5"/>
      <c r="O274" s="5"/>
      <c r="P274" s="5"/>
      <c r="Q274" s="5">
        <v>996043</v>
      </c>
      <c r="R274" s="5">
        <v>996043</v>
      </c>
      <c r="Z274" s="4" t="s">
        <v>6776</v>
      </c>
      <c r="AA274" s="5"/>
      <c r="AB274" s="5"/>
      <c r="AC274" s="5"/>
      <c r="AD274" s="5">
        <v>9562013</v>
      </c>
      <c r="AE274" s="5"/>
      <c r="AF274" s="5"/>
      <c r="AG274" s="5">
        <v>9562013</v>
      </c>
    </row>
    <row r="275" spans="9:33" x14ac:dyDescent="0.25">
      <c r="I275" s="27" t="s">
        <v>902</v>
      </c>
      <c r="J275" s="27" t="s">
        <v>56</v>
      </c>
      <c r="K275" t="s">
        <v>9690</v>
      </c>
      <c r="L275" s="26"/>
      <c r="M275" s="5"/>
      <c r="N275" s="5"/>
      <c r="O275" s="5"/>
      <c r="P275" s="5"/>
      <c r="Q275" s="5">
        <v>796834</v>
      </c>
      <c r="R275" s="5">
        <v>796834</v>
      </c>
      <c r="Z275" s="4" t="s">
        <v>9692</v>
      </c>
      <c r="AA275" s="5"/>
      <c r="AB275" s="5"/>
      <c r="AC275" s="5"/>
      <c r="AD275" s="5"/>
      <c r="AE275" s="5"/>
      <c r="AF275" s="5">
        <v>637104</v>
      </c>
      <c r="AG275" s="5">
        <v>637104</v>
      </c>
    </row>
    <row r="276" spans="9:33" x14ac:dyDescent="0.25">
      <c r="I276" s="27" t="s">
        <v>902</v>
      </c>
      <c r="J276" s="27" t="s">
        <v>56</v>
      </c>
      <c r="K276" t="s">
        <v>9714</v>
      </c>
      <c r="L276" s="26"/>
      <c r="M276" s="5"/>
      <c r="N276" s="5"/>
      <c r="O276" s="5"/>
      <c r="P276" s="5">
        <v>1539995</v>
      </c>
      <c r="Q276" s="5"/>
      <c r="R276" s="5">
        <v>1539995</v>
      </c>
      <c r="Z276" s="4" t="s">
        <v>9688</v>
      </c>
      <c r="AA276" s="5"/>
      <c r="AB276" s="5"/>
      <c r="AC276" s="5"/>
      <c r="AD276" s="5"/>
      <c r="AE276" s="5"/>
      <c r="AF276" s="5">
        <v>995475</v>
      </c>
      <c r="AG276" s="5">
        <v>995475</v>
      </c>
    </row>
    <row r="277" spans="9:33" x14ac:dyDescent="0.25">
      <c r="I277" s="27" t="s">
        <v>902</v>
      </c>
      <c r="J277" s="27" t="s">
        <v>56</v>
      </c>
      <c r="K277" t="s">
        <v>6155</v>
      </c>
      <c r="L277" s="26"/>
      <c r="M277" s="5"/>
      <c r="N277" s="5">
        <v>637104</v>
      </c>
      <c r="O277" s="5"/>
      <c r="P277" s="5"/>
      <c r="Q277" s="5"/>
      <c r="R277" s="5">
        <v>637104</v>
      </c>
      <c r="Z277" s="4" t="s">
        <v>9690</v>
      </c>
      <c r="AA277" s="5"/>
      <c r="AB277" s="5"/>
      <c r="AC277" s="5"/>
      <c r="AD277" s="5"/>
      <c r="AE277" s="5"/>
      <c r="AF277" s="5">
        <v>796380</v>
      </c>
      <c r="AG277" s="5">
        <v>796380</v>
      </c>
    </row>
    <row r="278" spans="9:33" x14ac:dyDescent="0.25">
      <c r="I278" s="27" t="s">
        <v>902</v>
      </c>
      <c r="J278" s="27" t="s">
        <v>56</v>
      </c>
      <c r="K278" t="s">
        <v>6735</v>
      </c>
      <c r="L278" s="26"/>
      <c r="M278" s="5"/>
      <c r="N278" s="5">
        <v>2110708</v>
      </c>
      <c r="O278" s="5"/>
      <c r="P278" s="5"/>
      <c r="Q278" s="5"/>
      <c r="R278" s="5">
        <v>2110708</v>
      </c>
      <c r="Z278" s="4" t="s">
        <v>9714</v>
      </c>
      <c r="AA278" s="5"/>
      <c r="AB278" s="5"/>
      <c r="AC278" s="5"/>
      <c r="AD278" s="5"/>
      <c r="AE278" s="5">
        <v>1539995</v>
      </c>
      <c r="AF278" s="5"/>
      <c r="AG278" s="5">
        <v>1539995</v>
      </c>
    </row>
    <row r="279" spans="9:33" x14ac:dyDescent="0.25">
      <c r="I279" s="27" t="s">
        <v>902</v>
      </c>
      <c r="J279" s="27" t="s">
        <v>56</v>
      </c>
      <c r="K279" t="s">
        <v>6736</v>
      </c>
      <c r="L279" s="26"/>
      <c r="M279" s="5"/>
      <c r="N279" s="5"/>
      <c r="O279" s="5">
        <v>3306863</v>
      </c>
      <c r="P279" s="5"/>
      <c r="Q279" s="5"/>
      <c r="R279" s="5">
        <v>3306863</v>
      </c>
      <c r="Z279" s="4" t="s">
        <v>6155</v>
      </c>
      <c r="AA279" s="5"/>
      <c r="AB279" s="5"/>
      <c r="AC279" s="5">
        <v>637104</v>
      </c>
      <c r="AD279" s="5"/>
      <c r="AE279" s="5"/>
      <c r="AF279" s="5"/>
      <c r="AG279" s="5">
        <v>637104</v>
      </c>
    </row>
    <row r="280" spans="9:33" x14ac:dyDescent="0.25">
      <c r="I280" s="27" t="s">
        <v>902</v>
      </c>
      <c r="J280" s="27" t="s">
        <v>56</v>
      </c>
      <c r="K280" t="s">
        <v>9734</v>
      </c>
      <c r="L280" s="26"/>
      <c r="M280" s="5"/>
      <c r="N280" s="5"/>
      <c r="O280" s="5"/>
      <c r="P280" s="5">
        <v>1451666</v>
      </c>
      <c r="Q280" s="5"/>
      <c r="R280" s="5">
        <v>1451666</v>
      </c>
      <c r="Z280" s="4" t="s">
        <v>6735</v>
      </c>
      <c r="AA280" s="5"/>
      <c r="AB280" s="5"/>
      <c r="AC280" s="5">
        <v>2110708</v>
      </c>
      <c r="AD280" s="5"/>
      <c r="AE280" s="5"/>
      <c r="AF280" s="5"/>
      <c r="AG280" s="5">
        <v>2110708</v>
      </c>
    </row>
    <row r="281" spans="9:33" x14ac:dyDescent="0.25">
      <c r="I281" s="27" t="s">
        <v>902</v>
      </c>
      <c r="J281" s="27" t="s">
        <v>56</v>
      </c>
      <c r="K281" t="s">
        <v>6737</v>
      </c>
      <c r="L281" s="26"/>
      <c r="M281" s="5"/>
      <c r="N281" s="5"/>
      <c r="O281" s="5">
        <v>428732</v>
      </c>
      <c r="P281" s="5"/>
      <c r="Q281" s="5"/>
      <c r="R281" s="5">
        <v>428732</v>
      </c>
      <c r="Z281" s="4" t="s">
        <v>6736</v>
      </c>
      <c r="AA281" s="5"/>
      <c r="AB281" s="5"/>
      <c r="AC281" s="5"/>
      <c r="AD281" s="5">
        <v>3306863</v>
      </c>
      <c r="AE281" s="5"/>
      <c r="AF281" s="5"/>
      <c r="AG281" s="5">
        <v>3306863</v>
      </c>
    </row>
    <row r="282" spans="9:33" x14ac:dyDescent="0.25">
      <c r="I282" s="27" t="s">
        <v>902</v>
      </c>
      <c r="J282" s="27" t="s">
        <v>56</v>
      </c>
      <c r="K282" t="s">
        <v>9674</v>
      </c>
      <c r="L282" s="26"/>
      <c r="M282" s="5"/>
      <c r="N282" s="5"/>
      <c r="O282" s="5"/>
      <c r="P282" s="5">
        <v>8468053</v>
      </c>
      <c r="Q282" s="5"/>
      <c r="R282" s="5">
        <v>8468053</v>
      </c>
      <c r="Z282" s="4" t="s">
        <v>9734</v>
      </c>
      <c r="AA282" s="5"/>
      <c r="AB282" s="5"/>
      <c r="AC282" s="5"/>
      <c r="AD282" s="5"/>
      <c r="AE282" s="5">
        <v>1433484</v>
      </c>
      <c r="AF282" s="5"/>
      <c r="AG282" s="5">
        <v>1433484</v>
      </c>
    </row>
    <row r="283" spans="9:33" x14ac:dyDescent="0.25">
      <c r="I283" s="27" t="s">
        <v>902</v>
      </c>
      <c r="J283" s="27" t="s">
        <v>56</v>
      </c>
      <c r="K283" t="s">
        <v>6738</v>
      </c>
      <c r="L283" s="26"/>
      <c r="M283" s="5"/>
      <c r="N283" s="5">
        <v>1314777</v>
      </c>
      <c r="O283" s="5"/>
      <c r="P283" s="5"/>
      <c r="Q283" s="5"/>
      <c r="R283" s="5">
        <v>1314777</v>
      </c>
      <c r="Z283" s="4" t="s">
        <v>6737</v>
      </c>
      <c r="AA283" s="5"/>
      <c r="AB283" s="5"/>
      <c r="AC283" s="5"/>
      <c r="AD283" s="5">
        <v>428912</v>
      </c>
      <c r="AE283" s="5"/>
      <c r="AF283" s="5"/>
      <c r="AG283" s="5">
        <v>428912</v>
      </c>
    </row>
    <row r="284" spans="9:33" x14ac:dyDescent="0.25">
      <c r="I284" s="27" t="s">
        <v>902</v>
      </c>
      <c r="J284" s="27" t="s">
        <v>56</v>
      </c>
      <c r="K284" t="s">
        <v>6739</v>
      </c>
      <c r="L284" s="26"/>
      <c r="M284" s="5"/>
      <c r="N284" s="5"/>
      <c r="O284" s="5">
        <v>1792877</v>
      </c>
      <c r="P284" s="5"/>
      <c r="Q284" s="5"/>
      <c r="R284" s="5">
        <v>1792877</v>
      </c>
      <c r="Z284" s="4" t="s">
        <v>9674</v>
      </c>
      <c r="AA284" s="5"/>
      <c r="AB284" s="5"/>
      <c r="AC284" s="5"/>
      <c r="AD284" s="5"/>
      <c r="AE284" s="5">
        <v>8366761</v>
      </c>
      <c r="AF284" s="5"/>
      <c r="AG284" s="5">
        <v>8366761</v>
      </c>
    </row>
    <row r="285" spans="9:33" x14ac:dyDescent="0.25">
      <c r="I285" s="27" t="s">
        <v>902</v>
      </c>
      <c r="J285" s="27" t="s">
        <v>56</v>
      </c>
      <c r="K285" t="s">
        <v>6740</v>
      </c>
      <c r="L285" s="26"/>
      <c r="M285" s="5"/>
      <c r="N285" s="5">
        <v>717151</v>
      </c>
      <c r="O285" s="5"/>
      <c r="P285" s="5"/>
      <c r="Q285" s="5"/>
      <c r="R285" s="5">
        <v>717151</v>
      </c>
      <c r="Z285" s="4" t="s">
        <v>6738</v>
      </c>
      <c r="AA285" s="5"/>
      <c r="AB285" s="5"/>
      <c r="AC285" s="5">
        <v>1314777</v>
      </c>
      <c r="AD285" s="5"/>
      <c r="AE285" s="5"/>
      <c r="AF285" s="5"/>
      <c r="AG285" s="5">
        <v>1314777</v>
      </c>
    </row>
    <row r="286" spans="9:33" x14ac:dyDescent="0.25">
      <c r="I286" s="27" t="s">
        <v>902</v>
      </c>
      <c r="J286" s="27" t="s">
        <v>56</v>
      </c>
      <c r="K286" t="s">
        <v>6741</v>
      </c>
      <c r="L286" s="26"/>
      <c r="M286" s="5"/>
      <c r="N286" s="5">
        <v>717156</v>
      </c>
      <c r="O286" s="5"/>
      <c r="P286" s="5"/>
      <c r="Q286" s="5"/>
      <c r="R286" s="5">
        <v>717156</v>
      </c>
      <c r="Z286" s="4" t="s">
        <v>6739</v>
      </c>
      <c r="AA286" s="5"/>
      <c r="AB286" s="5"/>
      <c r="AC286" s="5"/>
      <c r="AD286" s="5">
        <v>1792877</v>
      </c>
      <c r="AE286" s="5"/>
      <c r="AF286" s="5"/>
      <c r="AG286" s="5">
        <v>1792877</v>
      </c>
    </row>
    <row r="287" spans="9:33" x14ac:dyDescent="0.25">
      <c r="I287" s="27" t="s">
        <v>902</v>
      </c>
      <c r="J287" s="27" t="s">
        <v>56</v>
      </c>
      <c r="K287" t="s">
        <v>6742</v>
      </c>
      <c r="L287" s="26"/>
      <c r="M287" s="5"/>
      <c r="N287" s="5">
        <v>1195251</v>
      </c>
      <c r="O287" s="5"/>
      <c r="P287" s="5"/>
      <c r="Q287" s="5"/>
      <c r="R287" s="5">
        <v>1195251</v>
      </c>
      <c r="Z287" s="4" t="s">
        <v>6740</v>
      </c>
      <c r="AA287" s="5"/>
      <c r="AB287" s="5"/>
      <c r="AC287" s="5">
        <v>717151</v>
      </c>
      <c r="AD287" s="5"/>
      <c r="AE287" s="5"/>
      <c r="AF287" s="5"/>
      <c r="AG287" s="5">
        <v>717151</v>
      </c>
    </row>
    <row r="288" spans="9:33" x14ac:dyDescent="0.25">
      <c r="I288" s="27" t="s">
        <v>902</v>
      </c>
      <c r="J288" s="27" t="s">
        <v>56</v>
      </c>
      <c r="K288" t="s">
        <v>10402</v>
      </c>
      <c r="L288" s="26"/>
      <c r="M288" s="5"/>
      <c r="N288" s="5"/>
      <c r="O288" s="5"/>
      <c r="P288" s="5">
        <v>727000</v>
      </c>
      <c r="Q288" s="5"/>
      <c r="R288" s="5">
        <v>727000</v>
      </c>
      <c r="Z288" s="4" t="s">
        <v>6741</v>
      </c>
      <c r="AA288" s="5"/>
      <c r="AB288" s="5"/>
      <c r="AC288" s="5">
        <v>717156</v>
      </c>
      <c r="AD288" s="5"/>
      <c r="AE288" s="5"/>
      <c r="AF288" s="5"/>
      <c r="AG288" s="5">
        <v>717156</v>
      </c>
    </row>
    <row r="289" spans="9:33" x14ac:dyDescent="0.25">
      <c r="I289" s="27" t="s">
        <v>902</v>
      </c>
      <c r="J289" s="27" t="s">
        <v>56</v>
      </c>
      <c r="K289" t="s">
        <v>6743</v>
      </c>
      <c r="L289" s="26"/>
      <c r="M289" s="5"/>
      <c r="N289" s="5">
        <v>816755</v>
      </c>
      <c r="O289" s="5"/>
      <c r="P289" s="5">
        <v>816755</v>
      </c>
      <c r="Q289" s="5"/>
      <c r="R289" s="5">
        <v>1633510</v>
      </c>
      <c r="Z289" s="4" t="s">
        <v>6742</v>
      </c>
      <c r="AA289" s="5"/>
      <c r="AB289" s="5"/>
      <c r="AC289" s="5">
        <v>1195252</v>
      </c>
      <c r="AD289" s="5"/>
      <c r="AE289" s="5"/>
      <c r="AF289" s="5"/>
      <c r="AG289" s="5">
        <v>1195252</v>
      </c>
    </row>
    <row r="290" spans="9:33" x14ac:dyDescent="0.25">
      <c r="I290" s="27" t="s">
        <v>902</v>
      </c>
      <c r="J290" s="27" t="s">
        <v>56</v>
      </c>
      <c r="K290" t="s">
        <v>10371</v>
      </c>
      <c r="L290" s="26"/>
      <c r="M290" s="5"/>
      <c r="N290" s="5"/>
      <c r="O290" s="5"/>
      <c r="P290" s="5">
        <v>1001011</v>
      </c>
      <c r="Q290" s="5"/>
      <c r="R290" s="5">
        <v>1001011</v>
      </c>
      <c r="Z290" s="4" t="s">
        <v>10402</v>
      </c>
      <c r="AA290" s="5"/>
      <c r="AB290" s="5"/>
      <c r="AC290" s="5"/>
      <c r="AD290" s="5"/>
      <c r="AE290" s="5">
        <v>727000</v>
      </c>
      <c r="AF290" s="5"/>
      <c r="AG290" s="5">
        <v>727000</v>
      </c>
    </row>
    <row r="291" spans="9:33" x14ac:dyDescent="0.25">
      <c r="I291" s="27" t="s">
        <v>902</v>
      </c>
      <c r="J291" s="27" t="s">
        <v>56</v>
      </c>
      <c r="K291" t="s">
        <v>6744</v>
      </c>
      <c r="L291" s="26"/>
      <c r="M291" s="5"/>
      <c r="N291" s="5"/>
      <c r="O291" s="5">
        <v>1792877</v>
      </c>
      <c r="P291" s="5"/>
      <c r="Q291" s="5"/>
      <c r="R291" s="5">
        <v>1792877</v>
      </c>
      <c r="Z291" s="4" t="s">
        <v>6743</v>
      </c>
      <c r="AA291" s="5"/>
      <c r="AB291" s="5"/>
      <c r="AC291" s="5">
        <v>816755</v>
      </c>
      <c r="AD291" s="5">
        <v>816756</v>
      </c>
      <c r="AE291" s="5"/>
      <c r="AF291" s="5"/>
      <c r="AG291" s="5">
        <v>1633511</v>
      </c>
    </row>
    <row r="292" spans="9:33" x14ac:dyDescent="0.25">
      <c r="I292" s="27" t="s">
        <v>902</v>
      </c>
      <c r="J292" s="27" t="s">
        <v>56</v>
      </c>
      <c r="K292" t="s">
        <v>6745</v>
      </c>
      <c r="L292" s="26"/>
      <c r="M292" s="5"/>
      <c r="N292" s="5">
        <v>1115568</v>
      </c>
      <c r="O292" s="5">
        <v>0</v>
      </c>
      <c r="P292" s="5"/>
      <c r="Q292" s="5"/>
      <c r="R292" s="5">
        <v>1115568</v>
      </c>
      <c r="Z292" s="4" t="s">
        <v>10371</v>
      </c>
      <c r="AA292" s="5"/>
      <c r="AB292" s="5"/>
      <c r="AC292" s="5"/>
      <c r="AD292" s="5"/>
      <c r="AE292" s="5">
        <v>1001011</v>
      </c>
      <c r="AF292" s="5"/>
      <c r="AG292" s="5">
        <v>1001011</v>
      </c>
    </row>
    <row r="293" spans="9:33" x14ac:dyDescent="0.25">
      <c r="I293" s="27" t="s">
        <v>902</v>
      </c>
      <c r="J293" s="27" t="s">
        <v>56</v>
      </c>
      <c r="K293" t="s">
        <v>6746</v>
      </c>
      <c r="L293" s="26"/>
      <c r="M293" s="5"/>
      <c r="N293" s="5"/>
      <c r="O293" s="5">
        <v>756993</v>
      </c>
      <c r="P293" s="5"/>
      <c r="Q293" s="5"/>
      <c r="R293" s="5">
        <v>756993</v>
      </c>
      <c r="Z293" s="4" t="s">
        <v>6744</v>
      </c>
      <c r="AA293" s="5"/>
      <c r="AB293" s="5"/>
      <c r="AC293" s="5"/>
      <c r="AD293" s="5">
        <v>1792877</v>
      </c>
      <c r="AE293" s="5"/>
      <c r="AF293" s="5"/>
      <c r="AG293" s="5">
        <v>1792877</v>
      </c>
    </row>
    <row r="294" spans="9:33" x14ac:dyDescent="0.25">
      <c r="I294" s="27" t="s">
        <v>902</v>
      </c>
      <c r="J294" s="27" t="s">
        <v>56</v>
      </c>
      <c r="K294" t="s">
        <v>6747</v>
      </c>
      <c r="L294" s="26"/>
      <c r="M294" s="5"/>
      <c r="N294" s="5">
        <v>1513986</v>
      </c>
      <c r="O294" s="5"/>
      <c r="P294" s="5"/>
      <c r="Q294" s="5"/>
      <c r="R294" s="5">
        <v>1513986</v>
      </c>
      <c r="Z294" s="4" t="s">
        <v>6745</v>
      </c>
      <c r="AA294" s="5"/>
      <c r="AB294" s="5"/>
      <c r="AC294" s="5"/>
      <c r="AD294" s="5">
        <v>1115568</v>
      </c>
      <c r="AE294" s="5"/>
      <c r="AF294" s="5"/>
      <c r="AG294" s="5">
        <v>1115568</v>
      </c>
    </row>
    <row r="295" spans="9:33" x14ac:dyDescent="0.25">
      <c r="I295" s="27" t="s">
        <v>902</v>
      </c>
      <c r="J295" s="27" t="s">
        <v>56</v>
      </c>
      <c r="K295" t="s">
        <v>6748</v>
      </c>
      <c r="L295" s="26"/>
      <c r="M295" s="5"/>
      <c r="N295" s="5"/>
      <c r="O295" s="5">
        <v>718580</v>
      </c>
      <c r="P295" s="5"/>
      <c r="Q295" s="5"/>
      <c r="R295" s="5">
        <v>718580</v>
      </c>
      <c r="Z295" s="4" t="s">
        <v>6746</v>
      </c>
      <c r="AA295" s="5"/>
      <c r="AB295" s="5"/>
      <c r="AC295" s="5"/>
      <c r="AD295" s="5">
        <v>756993</v>
      </c>
      <c r="AE295" s="5"/>
      <c r="AF295" s="5"/>
      <c r="AG295" s="5">
        <v>756993</v>
      </c>
    </row>
    <row r="296" spans="9:33" x14ac:dyDescent="0.25">
      <c r="I296" s="27" t="s">
        <v>902</v>
      </c>
      <c r="J296" s="27" t="s">
        <v>56</v>
      </c>
      <c r="K296" t="s">
        <v>9670</v>
      </c>
      <c r="L296" s="26"/>
      <c r="M296" s="5"/>
      <c r="N296" s="5"/>
      <c r="O296" s="5"/>
      <c r="P296" s="5">
        <v>796820</v>
      </c>
      <c r="Q296" s="5"/>
      <c r="R296" s="5">
        <v>796820</v>
      </c>
      <c r="Z296" s="4" t="s">
        <v>6747</v>
      </c>
      <c r="AA296" s="5"/>
      <c r="AB296" s="5"/>
      <c r="AC296" s="5">
        <v>1513985</v>
      </c>
      <c r="AD296" s="5"/>
      <c r="AE296" s="5"/>
      <c r="AF296" s="5"/>
      <c r="AG296" s="5">
        <v>1513985</v>
      </c>
    </row>
    <row r="297" spans="9:33" x14ac:dyDescent="0.25">
      <c r="I297" s="27" t="s">
        <v>902</v>
      </c>
      <c r="J297" s="27" t="s">
        <v>56</v>
      </c>
      <c r="K297" t="s">
        <v>6749</v>
      </c>
      <c r="L297" s="26"/>
      <c r="M297" s="5"/>
      <c r="N297" s="5"/>
      <c r="O297" s="5">
        <v>1661127</v>
      </c>
      <c r="P297" s="5"/>
      <c r="Q297" s="5"/>
      <c r="R297" s="5">
        <v>1661127</v>
      </c>
      <c r="Z297" s="4" t="s">
        <v>6748</v>
      </c>
      <c r="AA297" s="5"/>
      <c r="AB297" s="5"/>
      <c r="AC297" s="5"/>
      <c r="AD297" s="5">
        <v>717151</v>
      </c>
      <c r="AE297" s="5"/>
      <c r="AF297" s="5"/>
      <c r="AG297" s="5">
        <v>717151</v>
      </c>
    </row>
    <row r="298" spans="9:33" x14ac:dyDescent="0.25">
      <c r="I298" s="27" t="s">
        <v>902</v>
      </c>
      <c r="J298" s="27" t="s">
        <v>56</v>
      </c>
      <c r="K298" t="s">
        <v>10369</v>
      </c>
      <c r="L298" s="26"/>
      <c r="M298" s="5"/>
      <c r="N298" s="5"/>
      <c r="O298" s="5"/>
      <c r="P298" s="5">
        <v>802404</v>
      </c>
      <c r="Q298" s="5"/>
      <c r="R298" s="5">
        <v>802404</v>
      </c>
      <c r="Z298" s="4" t="s">
        <v>9670</v>
      </c>
      <c r="AA298" s="5"/>
      <c r="AB298" s="5"/>
      <c r="AC298" s="5"/>
      <c r="AD298" s="5"/>
      <c r="AE298" s="5">
        <v>796834</v>
      </c>
      <c r="AF298" s="5"/>
      <c r="AG298" s="5">
        <v>796834</v>
      </c>
    </row>
    <row r="299" spans="9:33" x14ac:dyDescent="0.25">
      <c r="I299" s="27" t="s">
        <v>902</v>
      </c>
      <c r="J299" s="27" t="s">
        <v>56</v>
      </c>
      <c r="K299" t="s">
        <v>11963</v>
      </c>
      <c r="L299" s="26"/>
      <c r="M299" s="5"/>
      <c r="N299" s="5"/>
      <c r="O299" s="5"/>
      <c r="P299" s="5"/>
      <c r="Q299" s="5">
        <v>2155058</v>
      </c>
      <c r="R299" s="5">
        <v>2155058</v>
      </c>
      <c r="Z299" s="4" t="s">
        <v>11986</v>
      </c>
      <c r="AA299" s="5"/>
      <c r="AB299" s="5"/>
      <c r="AC299" s="5"/>
      <c r="AD299" s="5">
        <v>1661127</v>
      </c>
      <c r="AE299" s="5"/>
      <c r="AF299" s="5"/>
      <c r="AG299" s="5">
        <v>1661127</v>
      </c>
    </row>
    <row r="300" spans="9:33" x14ac:dyDescent="0.25">
      <c r="I300" s="27" t="s">
        <v>902</v>
      </c>
      <c r="J300" s="27" t="s">
        <v>56</v>
      </c>
      <c r="K300" t="s">
        <v>6750</v>
      </c>
      <c r="L300" s="26"/>
      <c r="M300" s="5"/>
      <c r="N300" s="5"/>
      <c r="O300" s="5">
        <v>2191295</v>
      </c>
      <c r="P300" s="5"/>
      <c r="Q300" s="5"/>
      <c r="R300" s="5">
        <v>2191295</v>
      </c>
      <c r="Z300" s="4" t="s">
        <v>10369</v>
      </c>
      <c r="AA300" s="5"/>
      <c r="AB300" s="5"/>
      <c r="AC300" s="5"/>
      <c r="AD300" s="5"/>
      <c r="AE300" s="5">
        <v>796834</v>
      </c>
      <c r="AF300" s="5"/>
      <c r="AG300" s="5">
        <v>796834</v>
      </c>
    </row>
    <row r="301" spans="9:33" x14ac:dyDescent="0.25">
      <c r="I301" s="27" t="s">
        <v>902</v>
      </c>
      <c r="J301" s="27" t="s">
        <v>56</v>
      </c>
      <c r="K301" t="s">
        <v>6751</v>
      </c>
      <c r="L301" s="26"/>
      <c r="M301" s="5"/>
      <c r="N301" s="5"/>
      <c r="O301" s="5">
        <v>399476</v>
      </c>
      <c r="P301" s="5"/>
      <c r="Q301" s="5"/>
      <c r="R301" s="5">
        <v>399476</v>
      </c>
      <c r="Z301" s="4" t="s">
        <v>11963</v>
      </c>
      <c r="AA301" s="5"/>
      <c r="AB301" s="5"/>
      <c r="AC301" s="5"/>
      <c r="AD301" s="5"/>
      <c r="AE301" s="5"/>
      <c r="AF301" s="5">
        <v>2155058</v>
      </c>
      <c r="AG301" s="5">
        <v>2155058</v>
      </c>
    </row>
    <row r="302" spans="9:33" x14ac:dyDescent="0.25">
      <c r="I302" s="27" t="s">
        <v>902</v>
      </c>
      <c r="J302" s="27" t="s">
        <v>56</v>
      </c>
      <c r="K302" t="s">
        <v>6752</v>
      </c>
      <c r="L302" s="26"/>
      <c r="M302" s="5"/>
      <c r="N302" s="5"/>
      <c r="O302" s="5">
        <v>2192022</v>
      </c>
      <c r="P302" s="5"/>
      <c r="Q302" s="5"/>
      <c r="R302" s="5">
        <v>2192022</v>
      </c>
      <c r="Z302" s="4" t="s">
        <v>6750</v>
      </c>
      <c r="AA302" s="5"/>
      <c r="AB302" s="5"/>
      <c r="AC302" s="5"/>
      <c r="AD302" s="5">
        <v>2191295</v>
      </c>
      <c r="AE302" s="5"/>
      <c r="AF302" s="5"/>
      <c r="AG302" s="5">
        <v>2191295</v>
      </c>
    </row>
    <row r="303" spans="9:33" x14ac:dyDescent="0.25">
      <c r="I303" s="27" t="s">
        <v>902</v>
      </c>
      <c r="J303" s="27" t="s">
        <v>56</v>
      </c>
      <c r="K303" t="s">
        <v>12161</v>
      </c>
      <c r="L303" s="26"/>
      <c r="M303" s="5"/>
      <c r="N303" s="5"/>
      <c r="O303" s="5"/>
      <c r="P303" s="5"/>
      <c r="Q303" s="5">
        <v>6482222</v>
      </c>
      <c r="R303" s="5">
        <v>6482222</v>
      </c>
      <c r="Z303" s="4" t="s">
        <v>6751</v>
      </c>
      <c r="AA303" s="5"/>
      <c r="AB303" s="5"/>
      <c r="AC303" s="5"/>
      <c r="AD303" s="5">
        <v>398417</v>
      </c>
      <c r="AE303" s="5"/>
      <c r="AF303" s="5"/>
      <c r="AG303" s="5">
        <v>398417</v>
      </c>
    </row>
    <row r="304" spans="9:33" x14ac:dyDescent="0.25">
      <c r="I304" s="27" t="s">
        <v>902</v>
      </c>
      <c r="J304" s="27" t="s">
        <v>56</v>
      </c>
      <c r="K304" t="s">
        <v>6753</v>
      </c>
      <c r="L304" s="26"/>
      <c r="M304" s="5"/>
      <c r="N304" s="5"/>
      <c r="O304" s="5">
        <v>1035890</v>
      </c>
      <c r="P304" s="5"/>
      <c r="Q304" s="5"/>
      <c r="R304" s="5">
        <v>1035890</v>
      </c>
      <c r="Z304" s="4" t="s">
        <v>6752</v>
      </c>
      <c r="AA304" s="5"/>
      <c r="AB304" s="5"/>
      <c r="AC304" s="5"/>
      <c r="AD304" s="5">
        <v>2191295</v>
      </c>
      <c r="AE304" s="5"/>
      <c r="AF304" s="5"/>
      <c r="AG304" s="5">
        <v>2191295</v>
      </c>
    </row>
    <row r="305" spans="9:33" x14ac:dyDescent="0.25">
      <c r="I305" s="27" t="s">
        <v>902</v>
      </c>
      <c r="J305" s="27" t="s">
        <v>56</v>
      </c>
      <c r="K305" t="s">
        <v>6754</v>
      </c>
      <c r="L305" s="26"/>
      <c r="M305" s="5"/>
      <c r="N305" s="5">
        <v>358569</v>
      </c>
      <c r="O305" s="5"/>
      <c r="P305" s="5"/>
      <c r="Q305" s="5"/>
      <c r="R305" s="5">
        <v>358569</v>
      </c>
      <c r="Z305" s="4" t="s">
        <v>12161</v>
      </c>
      <c r="AA305" s="5"/>
      <c r="AB305" s="5"/>
      <c r="AC305" s="5"/>
      <c r="AD305" s="5"/>
      <c r="AE305" s="5"/>
      <c r="AF305" s="5">
        <v>6482222</v>
      </c>
      <c r="AG305" s="5">
        <v>6482222</v>
      </c>
    </row>
    <row r="306" spans="9:33" x14ac:dyDescent="0.25">
      <c r="I306" s="27" t="s">
        <v>902</v>
      </c>
      <c r="J306" s="27" t="s">
        <v>56</v>
      </c>
      <c r="K306" t="s">
        <v>6755</v>
      </c>
      <c r="L306" s="26"/>
      <c r="M306" s="5"/>
      <c r="N306" s="5">
        <v>717151</v>
      </c>
      <c r="O306" s="5"/>
      <c r="P306" s="5"/>
      <c r="Q306" s="5"/>
      <c r="R306" s="5">
        <v>717151</v>
      </c>
      <c r="Z306" s="4" t="s">
        <v>6753</v>
      </c>
      <c r="AA306" s="5"/>
      <c r="AB306" s="5"/>
      <c r="AC306" s="5"/>
      <c r="AD306" s="5">
        <v>1035885</v>
      </c>
      <c r="AE306" s="5"/>
      <c r="AF306" s="5"/>
      <c r="AG306" s="5">
        <v>1035885</v>
      </c>
    </row>
    <row r="307" spans="9:33" x14ac:dyDescent="0.25">
      <c r="I307" s="27" t="s">
        <v>902</v>
      </c>
      <c r="J307" s="27" t="s">
        <v>56</v>
      </c>
      <c r="K307" t="s">
        <v>6756</v>
      </c>
      <c r="L307" s="26"/>
      <c r="M307" s="5"/>
      <c r="N307" s="5">
        <v>996043</v>
      </c>
      <c r="O307" s="5"/>
      <c r="P307" s="5">
        <v>996043</v>
      </c>
      <c r="Q307" s="5"/>
      <c r="R307" s="5">
        <v>1992086</v>
      </c>
      <c r="Z307" s="4" t="s">
        <v>9959</v>
      </c>
      <c r="AA307" s="5"/>
      <c r="AB307" s="5"/>
      <c r="AC307" s="5">
        <v>358576</v>
      </c>
      <c r="AD307" s="5"/>
      <c r="AE307" s="5"/>
      <c r="AF307" s="5">
        <v>358576</v>
      </c>
      <c r="AG307" s="5">
        <v>717152</v>
      </c>
    </row>
    <row r="308" spans="9:33" x14ac:dyDescent="0.25">
      <c r="I308" s="27" t="s">
        <v>902</v>
      </c>
      <c r="J308" s="27" t="s">
        <v>56</v>
      </c>
      <c r="K308" t="s">
        <v>6757</v>
      </c>
      <c r="L308" s="26"/>
      <c r="M308" s="5"/>
      <c r="N308" s="5">
        <v>199209</v>
      </c>
      <c r="O308" s="5"/>
      <c r="P308" s="5">
        <v>201957</v>
      </c>
      <c r="Q308" s="5"/>
      <c r="R308" s="5">
        <v>401166</v>
      </c>
      <c r="Z308" s="4" t="s">
        <v>6755</v>
      </c>
      <c r="AA308" s="5"/>
      <c r="AB308" s="5"/>
      <c r="AC308" s="5">
        <v>717151</v>
      </c>
      <c r="AD308" s="5"/>
      <c r="AE308" s="5"/>
      <c r="AF308" s="5"/>
      <c r="AG308" s="5">
        <v>717151</v>
      </c>
    </row>
    <row r="309" spans="9:33" x14ac:dyDescent="0.25">
      <c r="I309" s="27" t="s">
        <v>902</v>
      </c>
      <c r="J309" s="27" t="s">
        <v>56</v>
      </c>
      <c r="K309" t="s">
        <v>6758</v>
      </c>
      <c r="L309" s="26"/>
      <c r="M309" s="5"/>
      <c r="N309" s="5"/>
      <c r="O309" s="5">
        <v>1095647</v>
      </c>
      <c r="P309" s="5">
        <v>1111660</v>
      </c>
      <c r="Q309" s="5"/>
      <c r="R309" s="5">
        <v>2207307</v>
      </c>
      <c r="Z309" s="4" t="s">
        <v>6756</v>
      </c>
      <c r="AA309" s="5"/>
      <c r="AB309" s="5"/>
      <c r="AC309" s="5">
        <v>996043</v>
      </c>
      <c r="AD309" s="5"/>
      <c r="AE309" s="5">
        <v>996043</v>
      </c>
      <c r="AF309" s="5"/>
      <c r="AG309" s="5">
        <v>1992086</v>
      </c>
    </row>
    <row r="310" spans="9:33" x14ac:dyDescent="0.25">
      <c r="I310" s="27" t="s">
        <v>902</v>
      </c>
      <c r="J310" s="27" t="s">
        <v>56</v>
      </c>
      <c r="K310" t="s">
        <v>9724</v>
      </c>
      <c r="L310" s="26"/>
      <c r="M310" s="5"/>
      <c r="N310" s="5"/>
      <c r="O310" s="5"/>
      <c r="P310" s="5">
        <v>5971920</v>
      </c>
      <c r="Q310" s="5"/>
      <c r="R310" s="5">
        <v>5971920</v>
      </c>
      <c r="Z310" s="4" t="s">
        <v>6757</v>
      </c>
      <c r="AA310" s="5"/>
      <c r="AB310" s="5"/>
      <c r="AC310" s="5">
        <v>199209</v>
      </c>
      <c r="AD310" s="5"/>
      <c r="AE310" s="5">
        <v>199209</v>
      </c>
      <c r="AF310" s="5"/>
      <c r="AG310" s="5">
        <v>398418</v>
      </c>
    </row>
    <row r="311" spans="9:33" x14ac:dyDescent="0.25">
      <c r="I311" s="27" t="s">
        <v>902</v>
      </c>
      <c r="J311" s="27" t="s">
        <v>56</v>
      </c>
      <c r="K311" t="s">
        <v>9678</v>
      </c>
      <c r="L311" s="26"/>
      <c r="M311" s="5"/>
      <c r="N311" s="5"/>
      <c r="O311" s="5"/>
      <c r="P311" s="5">
        <v>2419444</v>
      </c>
      <c r="Q311" s="5"/>
      <c r="R311" s="5">
        <v>2419444</v>
      </c>
      <c r="Z311" s="4" t="s">
        <v>6758</v>
      </c>
      <c r="AA311" s="5"/>
      <c r="AB311" s="5"/>
      <c r="AC311" s="5"/>
      <c r="AD311" s="5">
        <v>1095647</v>
      </c>
      <c r="AE311" s="5">
        <v>1095647</v>
      </c>
      <c r="AF311" s="5"/>
      <c r="AG311" s="5">
        <v>2191294</v>
      </c>
    </row>
    <row r="312" spans="9:33" x14ac:dyDescent="0.25">
      <c r="I312" s="27" t="s">
        <v>902</v>
      </c>
      <c r="J312" s="27" t="s">
        <v>56</v>
      </c>
      <c r="K312" t="s">
        <v>6759</v>
      </c>
      <c r="L312" s="26"/>
      <c r="M312" s="5"/>
      <c r="N312" s="5"/>
      <c r="O312" s="5">
        <v>1195252</v>
      </c>
      <c r="P312" s="5"/>
      <c r="Q312" s="5"/>
      <c r="R312" s="5">
        <v>1195252</v>
      </c>
      <c r="Z312" s="4" t="s">
        <v>9724</v>
      </c>
      <c r="AA312" s="5"/>
      <c r="AB312" s="5"/>
      <c r="AC312" s="5"/>
      <c r="AD312" s="5"/>
      <c r="AE312" s="5">
        <v>5971963</v>
      </c>
      <c r="AF312" s="5"/>
      <c r="AG312" s="5">
        <v>5971963</v>
      </c>
    </row>
    <row r="313" spans="9:33" x14ac:dyDescent="0.25">
      <c r="I313" s="27" t="s">
        <v>902</v>
      </c>
      <c r="J313" s="27" t="s">
        <v>56</v>
      </c>
      <c r="K313" t="s">
        <v>6760</v>
      </c>
      <c r="L313" s="26"/>
      <c r="M313" s="5"/>
      <c r="N313" s="5"/>
      <c r="O313" s="5">
        <v>2111611</v>
      </c>
      <c r="P313" s="5"/>
      <c r="Q313" s="5"/>
      <c r="R313" s="5">
        <v>2111611</v>
      </c>
      <c r="Z313" s="4" t="s">
        <v>9678</v>
      </c>
      <c r="AA313" s="5"/>
      <c r="AB313" s="5"/>
      <c r="AC313" s="5"/>
      <c r="AD313" s="5"/>
      <c r="AE313" s="5">
        <v>2390503</v>
      </c>
      <c r="AF313" s="5"/>
      <c r="AG313" s="5">
        <v>2390503</v>
      </c>
    </row>
    <row r="314" spans="9:33" x14ac:dyDescent="0.25">
      <c r="I314" s="27" t="s">
        <v>902</v>
      </c>
      <c r="J314" s="27" t="s">
        <v>56</v>
      </c>
      <c r="K314" t="s">
        <v>12162</v>
      </c>
      <c r="L314" s="26"/>
      <c r="M314" s="5"/>
      <c r="N314" s="5"/>
      <c r="O314" s="5"/>
      <c r="P314" s="5"/>
      <c r="Q314" s="5">
        <v>815645</v>
      </c>
      <c r="R314" s="5">
        <v>815645</v>
      </c>
      <c r="Z314" s="4" t="s">
        <v>6759</v>
      </c>
      <c r="AA314" s="5"/>
      <c r="AB314" s="5"/>
      <c r="AC314" s="5"/>
      <c r="AD314" s="5">
        <v>1195252</v>
      </c>
      <c r="AE314" s="5"/>
      <c r="AF314" s="5"/>
      <c r="AG314" s="5">
        <v>1195252</v>
      </c>
    </row>
    <row r="315" spans="9:33" x14ac:dyDescent="0.25">
      <c r="I315" s="27" t="s">
        <v>902</v>
      </c>
      <c r="J315" s="27" t="s">
        <v>56</v>
      </c>
      <c r="K315" t="s">
        <v>6777</v>
      </c>
      <c r="L315" s="26"/>
      <c r="M315" s="5"/>
      <c r="N315" s="5"/>
      <c r="O315" s="5"/>
      <c r="P315" s="5">
        <v>398549</v>
      </c>
      <c r="Q315" s="5"/>
      <c r="R315" s="5">
        <v>398549</v>
      </c>
      <c r="Z315" s="4" t="s">
        <v>6760</v>
      </c>
      <c r="AA315" s="5"/>
      <c r="AB315" s="5"/>
      <c r="AC315" s="5"/>
      <c r="AD315" s="5">
        <v>2111612</v>
      </c>
      <c r="AE315" s="5"/>
      <c r="AF315" s="5"/>
      <c r="AG315" s="5">
        <v>2111612</v>
      </c>
    </row>
    <row r="316" spans="9:33" x14ac:dyDescent="0.25">
      <c r="I316" s="27" t="s">
        <v>902</v>
      </c>
      <c r="J316" s="27" t="s">
        <v>56</v>
      </c>
      <c r="K316" t="s">
        <v>6778</v>
      </c>
      <c r="L316" s="26"/>
      <c r="M316" s="5"/>
      <c r="N316" s="5"/>
      <c r="O316" s="5"/>
      <c r="P316" s="5">
        <v>5579700</v>
      </c>
      <c r="Q316" s="5"/>
      <c r="R316" s="5">
        <v>5579700</v>
      </c>
      <c r="Z316" s="4" t="s">
        <v>12162</v>
      </c>
      <c r="AA316" s="5"/>
      <c r="AB316" s="5"/>
      <c r="AC316" s="5"/>
      <c r="AD316" s="5"/>
      <c r="AE316" s="5"/>
      <c r="AF316" s="5">
        <v>815645</v>
      </c>
      <c r="AG316" s="5">
        <v>815645</v>
      </c>
    </row>
    <row r="317" spans="9:33" x14ac:dyDescent="0.25">
      <c r="I317" s="27" t="s">
        <v>902</v>
      </c>
      <c r="J317" s="27" t="s">
        <v>56</v>
      </c>
      <c r="K317" t="s">
        <v>6761</v>
      </c>
      <c r="L317" s="26"/>
      <c r="M317" s="5"/>
      <c r="N317" s="5"/>
      <c r="O317" s="5">
        <v>1996717</v>
      </c>
      <c r="P317" s="5"/>
      <c r="Q317" s="5"/>
      <c r="R317" s="5">
        <v>1996717</v>
      </c>
      <c r="Z317" s="4" t="s">
        <v>6777</v>
      </c>
      <c r="AA317" s="5"/>
      <c r="AB317" s="5"/>
      <c r="AC317" s="5"/>
      <c r="AD317" s="5">
        <v>398417</v>
      </c>
      <c r="AE317" s="5"/>
      <c r="AF317" s="5"/>
      <c r="AG317" s="5">
        <v>398417</v>
      </c>
    </row>
    <row r="318" spans="9:33" x14ac:dyDescent="0.25">
      <c r="I318" s="27" t="s">
        <v>902</v>
      </c>
      <c r="J318" s="27" t="s">
        <v>56</v>
      </c>
      <c r="K318" t="s">
        <v>6762</v>
      </c>
      <c r="L318" s="26"/>
      <c r="M318" s="5"/>
      <c r="N318" s="5"/>
      <c r="O318" s="5">
        <v>1195252</v>
      </c>
      <c r="P318" s="5"/>
      <c r="Q318" s="5"/>
      <c r="R318" s="5">
        <v>1195252</v>
      </c>
      <c r="Z318" s="4" t="s">
        <v>13450</v>
      </c>
      <c r="AA318" s="5"/>
      <c r="AB318" s="5"/>
      <c r="AC318" s="5"/>
      <c r="AD318" s="5">
        <v>5577841</v>
      </c>
      <c r="AE318" s="5"/>
      <c r="AF318" s="5"/>
      <c r="AG318" s="5">
        <v>5577841</v>
      </c>
    </row>
    <row r="319" spans="9:33" x14ac:dyDescent="0.25">
      <c r="I319" s="27" t="s">
        <v>902</v>
      </c>
      <c r="J319" s="27" t="s">
        <v>56</v>
      </c>
      <c r="K319" t="s">
        <v>6763</v>
      </c>
      <c r="L319" s="26"/>
      <c r="M319" s="5"/>
      <c r="N319" s="5"/>
      <c r="O319" s="5">
        <v>719056</v>
      </c>
      <c r="P319" s="5"/>
      <c r="Q319" s="5"/>
      <c r="R319" s="5">
        <v>719056</v>
      </c>
      <c r="Z319" s="4" t="s">
        <v>6761</v>
      </c>
      <c r="AA319" s="5"/>
      <c r="AB319" s="5"/>
      <c r="AC319" s="5"/>
      <c r="AD319" s="5">
        <v>1992747</v>
      </c>
      <c r="AE319" s="5"/>
      <c r="AF319" s="5"/>
      <c r="AG319" s="5">
        <v>1992747</v>
      </c>
    </row>
    <row r="320" spans="9:33" x14ac:dyDescent="0.25">
      <c r="I320" s="27" t="s">
        <v>902</v>
      </c>
      <c r="J320" s="27" t="s">
        <v>56</v>
      </c>
      <c r="K320" t="s">
        <v>10615</v>
      </c>
      <c r="L320" s="26"/>
      <c r="M320" s="5"/>
      <c r="N320" s="5"/>
      <c r="O320" s="5"/>
      <c r="P320" s="5">
        <v>720728</v>
      </c>
      <c r="Q320" s="5"/>
      <c r="R320" s="5">
        <v>720728</v>
      </c>
      <c r="Z320" s="4" t="s">
        <v>10383</v>
      </c>
      <c r="AA320" s="5"/>
      <c r="AB320" s="5"/>
      <c r="AC320" s="5"/>
      <c r="AD320" s="5"/>
      <c r="AE320" s="5">
        <v>797892</v>
      </c>
      <c r="AF320" s="5"/>
      <c r="AG320" s="5">
        <v>797892</v>
      </c>
    </row>
    <row r="321" spans="9:33" x14ac:dyDescent="0.25">
      <c r="I321" s="27" t="s">
        <v>902</v>
      </c>
      <c r="J321" s="27" t="s">
        <v>56</v>
      </c>
      <c r="K321" t="s">
        <v>9676</v>
      </c>
      <c r="L321" s="26"/>
      <c r="M321" s="5"/>
      <c r="N321" s="5"/>
      <c r="O321" s="5"/>
      <c r="P321" s="5">
        <v>404082</v>
      </c>
      <c r="Q321" s="5"/>
      <c r="R321" s="5">
        <v>404082</v>
      </c>
      <c r="Z321" s="4" t="s">
        <v>6762</v>
      </c>
      <c r="AA321" s="5"/>
      <c r="AB321" s="5"/>
      <c r="AC321" s="5"/>
      <c r="AD321" s="5">
        <v>1196839</v>
      </c>
      <c r="AE321" s="5"/>
      <c r="AF321" s="5"/>
      <c r="AG321" s="5">
        <v>1196839</v>
      </c>
    </row>
    <row r="322" spans="9:33" x14ac:dyDescent="0.25">
      <c r="I322" s="27" t="s">
        <v>902</v>
      </c>
      <c r="J322" s="27" t="s">
        <v>56</v>
      </c>
      <c r="K322" t="s">
        <v>10622</v>
      </c>
      <c r="L322" s="26"/>
      <c r="M322" s="5"/>
      <c r="N322" s="5"/>
      <c r="O322" s="5"/>
      <c r="P322" s="5"/>
      <c r="Q322" s="5">
        <v>446346</v>
      </c>
      <c r="R322" s="5">
        <v>446346</v>
      </c>
      <c r="Z322" s="4" t="s">
        <v>9899</v>
      </c>
      <c r="AA322" s="5"/>
      <c r="AB322" s="5"/>
      <c r="AC322" s="5"/>
      <c r="AD322" s="5">
        <v>719056</v>
      </c>
      <c r="AE322" s="5"/>
      <c r="AF322" s="5"/>
      <c r="AG322" s="5">
        <v>719056</v>
      </c>
    </row>
    <row r="323" spans="9:33" x14ac:dyDescent="0.25">
      <c r="I323" s="27" t="s">
        <v>902</v>
      </c>
      <c r="J323" s="27" t="s">
        <v>56</v>
      </c>
      <c r="K323" t="s">
        <v>9732</v>
      </c>
      <c r="L323" s="26"/>
      <c r="M323" s="5"/>
      <c r="N323" s="5"/>
      <c r="O323" s="5"/>
      <c r="P323" s="5">
        <v>1040000</v>
      </c>
      <c r="Q323" s="5"/>
      <c r="R323" s="5">
        <v>1040000</v>
      </c>
      <c r="Z323" s="4" t="s">
        <v>9710</v>
      </c>
      <c r="AA323" s="5"/>
      <c r="AB323" s="5"/>
      <c r="AC323" s="5"/>
      <c r="AD323" s="5"/>
      <c r="AE323" s="5">
        <v>720728</v>
      </c>
      <c r="AF323" s="5"/>
      <c r="AG323" s="5">
        <v>720728</v>
      </c>
    </row>
    <row r="324" spans="9:33" x14ac:dyDescent="0.25">
      <c r="I324" s="27" t="s">
        <v>902</v>
      </c>
      <c r="J324" s="27" t="s">
        <v>56</v>
      </c>
      <c r="K324" t="s">
        <v>10381</v>
      </c>
      <c r="L324" s="26"/>
      <c r="M324" s="5"/>
      <c r="N324" s="5"/>
      <c r="O324" s="5"/>
      <c r="P324" s="5">
        <v>3232652</v>
      </c>
      <c r="Q324" s="5"/>
      <c r="R324" s="5">
        <v>3232652</v>
      </c>
      <c r="Z324" s="4" t="s">
        <v>13420</v>
      </c>
      <c r="AA324" s="5"/>
      <c r="AB324" s="5"/>
      <c r="AC324" s="5"/>
      <c r="AD324" s="5"/>
      <c r="AE324" s="5"/>
      <c r="AF324" s="5">
        <v>803736</v>
      </c>
      <c r="AG324" s="5">
        <v>803736</v>
      </c>
    </row>
    <row r="325" spans="9:33" x14ac:dyDescent="0.25">
      <c r="I325" s="27" t="s">
        <v>902</v>
      </c>
      <c r="J325" s="27" t="s">
        <v>56</v>
      </c>
      <c r="K325" t="s">
        <v>10069</v>
      </c>
      <c r="L325" s="26"/>
      <c r="M325" s="5"/>
      <c r="N325" s="5"/>
      <c r="O325" s="5"/>
      <c r="P325" s="5">
        <v>1005003</v>
      </c>
      <c r="Q325" s="5"/>
      <c r="R325" s="5">
        <v>1005003</v>
      </c>
      <c r="Z325" s="4" t="s">
        <v>9676</v>
      </c>
      <c r="AA325" s="5"/>
      <c r="AB325" s="5"/>
      <c r="AC325" s="5"/>
      <c r="AD325" s="5"/>
      <c r="AE325" s="5">
        <v>399079</v>
      </c>
      <c r="AF325" s="5"/>
      <c r="AG325" s="5">
        <v>399079</v>
      </c>
    </row>
    <row r="326" spans="9:33" x14ac:dyDescent="0.25">
      <c r="I326" s="27" t="s">
        <v>902</v>
      </c>
      <c r="J326" s="27" t="s">
        <v>56</v>
      </c>
      <c r="K326" t="s">
        <v>10616</v>
      </c>
      <c r="L326" s="26"/>
      <c r="M326" s="5"/>
      <c r="N326" s="5"/>
      <c r="O326" s="5"/>
      <c r="P326" s="5">
        <v>1390431</v>
      </c>
      <c r="Q326" s="5"/>
      <c r="R326" s="5">
        <v>1390431</v>
      </c>
      <c r="Z326" s="4" t="s">
        <v>9754</v>
      </c>
      <c r="AA326" s="5"/>
      <c r="AB326" s="5"/>
      <c r="AC326" s="5"/>
      <c r="AD326" s="5">
        <v>1</v>
      </c>
      <c r="AE326" s="5"/>
      <c r="AF326" s="5"/>
      <c r="AG326" s="5">
        <v>1</v>
      </c>
    </row>
    <row r="327" spans="9:33" x14ac:dyDescent="0.25">
      <c r="I327" s="27" t="s">
        <v>902</v>
      </c>
      <c r="J327" s="27" t="s">
        <v>56</v>
      </c>
      <c r="K327" t="s">
        <v>6764</v>
      </c>
      <c r="L327" s="26"/>
      <c r="M327" s="5"/>
      <c r="N327" s="5"/>
      <c r="O327" s="5">
        <v>400404</v>
      </c>
      <c r="P327" s="5"/>
      <c r="Q327" s="5"/>
      <c r="R327" s="5">
        <v>400404</v>
      </c>
      <c r="Z327" s="4" t="s">
        <v>10622</v>
      </c>
      <c r="AA327" s="5"/>
      <c r="AB327" s="5"/>
      <c r="AC327" s="5"/>
      <c r="AD327" s="5"/>
      <c r="AE327" s="5">
        <v>439132</v>
      </c>
      <c r="AF327" s="5"/>
      <c r="AG327" s="5">
        <v>439132</v>
      </c>
    </row>
    <row r="328" spans="9:33" x14ac:dyDescent="0.25">
      <c r="I328" s="27" t="s">
        <v>902</v>
      </c>
      <c r="J328" s="27" t="s">
        <v>56</v>
      </c>
      <c r="K328" t="s">
        <v>9915</v>
      </c>
      <c r="L328" s="26"/>
      <c r="M328" s="5"/>
      <c r="N328" s="5"/>
      <c r="O328" s="5"/>
      <c r="P328" s="5">
        <v>762283</v>
      </c>
      <c r="Q328" s="5"/>
      <c r="R328" s="5">
        <v>762283</v>
      </c>
      <c r="Z328" s="4" t="s">
        <v>9732</v>
      </c>
      <c r="AA328" s="5"/>
      <c r="AB328" s="5"/>
      <c r="AC328" s="5"/>
      <c r="AD328" s="5"/>
      <c r="AE328" s="5">
        <v>1040000</v>
      </c>
      <c r="AF328" s="5"/>
      <c r="AG328" s="5">
        <v>1040000</v>
      </c>
    </row>
    <row r="329" spans="9:33" x14ac:dyDescent="0.25">
      <c r="I329" s="27" t="s">
        <v>902</v>
      </c>
      <c r="J329" s="27" t="s">
        <v>56</v>
      </c>
      <c r="K329" t="s">
        <v>6779</v>
      </c>
      <c r="L329" s="26"/>
      <c r="M329" s="5"/>
      <c r="N329" s="5"/>
      <c r="O329" s="5"/>
      <c r="P329" s="5">
        <v>6018030</v>
      </c>
      <c r="Q329" s="5"/>
      <c r="R329" s="5">
        <v>6018030</v>
      </c>
      <c r="Z329" s="4" t="s">
        <v>10381</v>
      </c>
      <c r="AA329" s="5"/>
      <c r="AB329" s="5"/>
      <c r="AC329" s="5"/>
      <c r="AD329" s="5"/>
      <c r="AE329" s="5">
        <v>3194746</v>
      </c>
      <c r="AF329" s="5"/>
      <c r="AG329" s="5">
        <v>3194746</v>
      </c>
    </row>
    <row r="330" spans="9:33" x14ac:dyDescent="0.25">
      <c r="I330" s="27" t="s">
        <v>902</v>
      </c>
      <c r="J330" s="27" t="s">
        <v>56</v>
      </c>
      <c r="K330" t="s">
        <v>6780</v>
      </c>
      <c r="L330" s="26"/>
      <c r="M330" s="5"/>
      <c r="N330" s="5"/>
      <c r="O330" s="5"/>
      <c r="P330" s="5">
        <v>1683372</v>
      </c>
      <c r="Q330" s="5"/>
      <c r="R330" s="5">
        <v>1683372</v>
      </c>
      <c r="Z330" s="4" t="s">
        <v>10069</v>
      </c>
      <c r="AA330" s="5"/>
      <c r="AB330" s="5"/>
      <c r="AC330" s="5"/>
      <c r="AD330" s="5"/>
      <c r="AE330" s="5">
        <v>1005003</v>
      </c>
      <c r="AF330" s="5"/>
      <c r="AG330" s="5">
        <v>1005003</v>
      </c>
    </row>
    <row r="331" spans="9:33" x14ac:dyDescent="0.25">
      <c r="I331" s="27" t="s">
        <v>902</v>
      </c>
      <c r="J331" s="27" t="s">
        <v>56</v>
      </c>
      <c r="K331" t="s">
        <v>10442</v>
      </c>
      <c r="L331" s="26"/>
      <c r="M331" s="5"/>
      <c r="N331" s="5"/>
      <c r="O331" s="5"/>
      <c r="P331" s="5"/>
      <c r="Q331" s="5">
        <v>1645144</v>
      </c>
      <c r="R331" s="5">
        <v>1645144</v>
      </c>
      <c r="Z331" s="4" t="s">
        <v>9716</v>
      </c>
      <c r="AA331" s="5"/>
      <c r="AB331" s="5"/>
      <c r="AC331" s="5"/>
      <c r="AD331" s="5"/>
      <c r="AE331" s="5">
        <v>1390421</v>
      </c>
      <c r="AF331" s="5"/>
      <c r="AG331" s="5">
        <v>1390421</v>
      </c>
    </row>
    <row r="332" spans="9:33" x14ac:dyDescent="0.25">
      <c r="I332" s="27" t="s">
        <v>902</v>
      </c>
      <c r="J332" s="27" t="s">
        <v>56</v>
      </c>
      <c r="K332" t="s">
        <v>6765</v>
      </c>
      <c r="L332" s="26"/>
      <c r="M332" s="5"/>
      <c r="N332" s="5"/>
      <c r="O332" s="5">
        <v>561481</v>
      </c>
      <c r="P332" s="5">
        <v>561481</v>
      </c>
      <c r="Q332" s="5"/>
      <c r="R332" s="5">
        <v>1122962</v>
      </c>
      <c r="Z332" s="4" t="s">
        <v>6764</v>
      </c>
      <c r="AA332" s="5"/>
      <c r="AB332" s="5"/>
      <c r="AC332" s="5"/>
      <c r="AD332" s="5">
        <v>400272</v>
      </c>
      <c r="AE332" s="5"/>
      <c r="AF332" s="5"/>
      <c r="AG332" s="5">
        <v>400272</v>
      </c>
    </row>
    <row r="333" spans="9:33" x14ac:dyDescent="0.25">
      <c r="I333" s="27" t="s">
        <v>902</v>
      </c>
      <c r="J333" s="27" t="s">
        <v>56</v>
      </c>
      <c r="K333" t="s">
        <v>6766</v>
      </c>
      <c r="L333" s="26"/>
      <c r="M333" s="5"/>
      <c r="N333" s="5"/>
      <c r="O333" s="5">
        <v>501325</v>
      </c>
      <c r="P333" s="5"/>
      <c r="Q333" s="5">
        <v>1503975</v>
      </c>
      <c r="R333" s="5">
        <v>2005300</v>
      </c>
      <c r="Z333" s="4" t="s">
        <v>9915</v>
      </c>
      <c r="AA333" s="5"/>
      <c r="AB333" s="5"/>
      <c r="AC333" s="5"/>
      <c r="AD333" s="5">
        <v>762283</v>
      </c>
      <c r="AE333" s="5"/>
      <c r="AF333" s="5"/>
      <c r="AG333" s="5">
        <v>762283</v>
      </c>
    </row>
    <row r="334" spans="9:33" x14ac:dyDescent="0.25">
      <c r="I334" s="27" t="s">
        <v>902</v>
      </c>
      <c r="J334" s="27" t="s">
        <v>56</v>
      </c>
      <c r="K334" t="s">
        <v>10365</v>
      </c>
      <c r="L334" s="26"/>
      <c r="M334" s="5"/>
      <c r="N334" s="5"/>
      <c r="O334" s="5"/>
      <c r="P334" s="5"/>
      <c r="Q334" s="5">
        <v>1224039</v>
      </c>
      <c r="R334" s="5">
        <v>1224039</v>
      </c>
      <c r="Z334" s="4" t="s">
        <v>6779</v>
      </c>
      <c r="AA334" s="5"/>
      <c r="AB334" s="5"/>
      <c r="AC334" s="5"/>
      <c r="AD334" s="5">
        <v>6012044</v>
      </c>
      <c r="AE334" s="5"/>
      <c r="AF334" s="5"/>
      <c r="AG334" s="5">
        <v>6012044</v>
      </c>
    </row>
    <row r="335" spans="9:33" x14ac:dyDescent="0.25">
      <c r="I335" s="27" t="s">
        <v>902</v>
      </c>
      <c r="J335" s="27" t="s">
        <v>56</v>
      </c>
      <c r="K335" t="s">
        <v>10359</v>
      </c>
      <c r="L335" s="26"/>
      <c r="M335" s="5"/>
      <c r="N335" s="5"/>
      <c r="O335" s="5"/>
      <c r="P335" s="5">
        <v>8460999</v>
      </c>
      <c r="Q335" s="5"/>
      <c r="R335" s="5">
        <v>8460999</v>
      </c>
      <c r="Z335" s="4" t="s">
        <v>6780</v>
      </c>
      <c r="AA335" s="5"/>
      <c r="AB335" s="5"/>
      <c r="AC335" s="5"/>
      <c r="AD335" s="5">
        <v>1683931</v>
      </c>
      <c r="AE335" s="5"/>
      <c r="AF335" s="5"/>
      <c r="AG335" s="5">
        <v>1683931</v>
      </c>
    </row>
    <row r="336" spans="9:33" x14ac:dyDescent="0.25">
      <c r="I336" s="27" t="s">
        <v>902</v>
      </c>
      <c r="J336" s="27" t="s">
        <v>56</v>
      </c>
      <c r="K336" t="s">
        <v>10617</v>
      </c>
      <c r="L336" s="26"/>
      <c r="M336" s="5"/>
      <c r="N336" s="5"/>
      <c r="O336" s="5"/>
      <c r="P336" s="5">
        <v>503631</v>
      </c>
      <c r="Q336" s="5"/>
      <c r="R336" s="5">
        <v>503631</v>
      </c>
      <c r="Z336" s="4" t="s">
        <v>10442</v>
      </c>
      <c r="AA336" s="5"/>
      <c r="AB336" s="5"/>
      <c r="AC336" s="5"/>
      <c r="AD336" s="5"/>
      <c r="AE336" s="5"/>
      <c r="AF336" s="5">
        <v>1645144</v>
      </c>
      <c r="AG336" s="5">
        <v>1645144</v>
      </c>
    </row>
    <row r="337" spans="9:33" x14ac:dyDescent="0.25">
      <c r="I337" s="27" t="s">
        <v>902</v>
      </c>
      <c r="J337" s="27" t="s">
        <v>56</v>
      </c>
      <c r="K337" t="s">
        <v>9742</v>
      </c>
      <c r="L337" s="26"/>
      <c r="M337" s="5"/>
      <c r="N337" s="5"/>
      <c r="O337" s="5"/>
      <c r="P337" s="5">
        <v>601800</v>
      </c>
      <c r="Q337" s="5"/>
      <c r="R337" s="5">
        <v>601800</v>
      </c>
      <c r="Z337" s="4" t="s">
        <v>6765</v>
      </c>
      <c r="AA337" s="5"/>
      <c r="AB337" s="5"/>
      <c r="AC337" s="5"/>
      <c r="AD337" s="5">
        <v>561481</v>
      </c>
      <c r="AE337" s="5">
        <v>561481</v>
      </c>
      <c r="AF337" s="5"/>
      <c r="AG337" s="5">
        <v>1122962</v>
      </c>
    </row>
    <row r="338" spans="9:33" x14ac:dyDescent="0.25">
      <c r="I338" s="27" t="s">
        <v>902</v>
      </c>
      <c r="J338" s="27" t="s">
        <v>56</v>
      </c>
      <c r="K338" t="s">
        <v>10420</v>
      </c>
      <c r="L338" s="26"/>
      <c r="M338" s="5"/>
      <c r="N338" s="5"/>
      <c r="O338" s="5"/>
      <c r="P338" s="5">
        <v>806480</v>
      </c>
      <c r="Q338" s="5"/>
      <c r="R338" s="5">
        <v>806480</v>
      </c>
      <c r="Z338" s="4" t="s">
        <v>6766</v>
      </c>
      <c r="AA338" s="5"/>
      <c r="AB338" s="5"/>
      <c r="AC338" s="5"/>
      <c r="AD338" s="5">
        <v>501325</v>
      </c>
      <c r="AE338" s="5"/>
      <c r="AF338" s="5">
        <v>1503975</v>
      </c>
      <c r="AG338" s="5">
        <v>2005300</v>
      </c>
    </row>
    <row r="339" spans="9:33" x14ac:dyDescent="0.25">
      <c r="I339" s="27" t="s">
        <v>902</v>
      </c>
      <c r="J339" s="27" t="s">
        <v>56</v>
      </c>
      <c r="K339" t="s">
        <v>9964</v>
      </c>
      <c r="L339" s="26"/>
      <c r="M339" s="5"/>
      <c r="N339" s="5"/>
      <c r="O339" s="5"/>
      <c r="P339" s="5">
        <v>1805410</v>
      </c>
      <c r="Q339" s="5"/>
      <c r="R339" s="5">
        <v>1805410</v>
      </c>
      <c r="Z339" s="4" t="s">
        <v>10365</v>
      </c>
      <c r="AA339" s="5"/>
      <c r="AB339" s="5"/>
      <c r="AC339" s="5"/>
      <c r="AD339" s="5"/>
      <c r="AE339" s="5"/>
      <c r="AF339" s="5">
        <v>1202808</v>
      </c>
      <c r="AG339" s="5">
        <v>1202808</v>
      </c>
    </row>
    <row r="340" spans="9:33" x14ac:dyDescent="0.25">
      <c r="I340" s="27" t="s">
        <v>902</v>
      </c>
      <c r="J340" s="27" t="s">
        <v>56</v>
      </c>
      <c r="K340" t="s">
        <v>9749</v>
      </c>
      <c r="L340" s="26"/>
      <c r="M340" s="5"/>
      <c r="N340" s="5"/>
      <c r="O340" s="5"/>
      <c r="P340" s="5">
        <v>602595</v>
      </c>
      <c r="Q340" s="5"/>
      <c r="R340" s="5">
        <v>602595</v>
      </c>
      <c r="Z340" s="4" t="s">
        <v>10359</v>
      </c>
      <c r="AA340" s="5"/>
      <c r="AB340" s="5"/>
      <c r="AC340" s="5"/>
      <c r="AD340" s="5"/>
      <c r="AE340" s="5">
        <v>8419654</v>
      </c>
      <c r="AF340" s="5"/>
      <c r="AG340" s="5">
        <v>8419654</v>
      </c>
    </row>
    <row r="341" spans="9:33" x14ac:dyDescent="0.25">
      <c r="I341" s="27" t="s">
        <v>902</v>
      </c>
      <c r="J341" s="27" t="s">
        <v>56</v>
      </c>
      <c r="K341" t="s">
        <v>12163</v>
      </c>
      <c r="L341" s="26"/>
      <c r="M341" s="5"/>
      <c r="N341" s="5"/>
      <c r="O341" s="5"/>
      <c r="P341" s="5"/>
      <c r="Q341" s="5">
        <v>4813270</v>
      </c>
      <c r="R341" s="5">
        <v>4813270</v>
      </c>
      <c r="Z341" s="4" t="s">
        <v>10617</v>
      </c>
      <c r="AA341" s="5"/>
      <c r="AB341" s="5"/>
      <c r="AC341" s="5"/>
      <c r="AD341" s="5"/>
      <c r="AE341" s="5">
        <v>501336</v>
      </c>
      <c r="AF341" s="5"/>
      <c r="AG341" s="5">
        <v>501336</v>
      </c>
    </row>
    <row r="342" spans="9:33" x14ac:dyDescent="0.25">
      <c r="I342" s="27" t="s">
        <v>902</v>
      </c>
      <c r="J342" s="27" t="s">
        <v>56</v>
      </c>
      <c r="K342" t="s">
        <v>9745</v>
      </c>
      <c r="L342" s="26"/>
      <c r="M342" s="5"/>
      <c r="N342" s="5"/>
      <c r="O342" s="5"/>
      <c r="P342" s="5">
        <v>120560</v>
      </c>
      <c r="Q342" s="5"/>
      <c r="R342" s="5">
        <v>120560</v>
      </c>
      <c r="Z342" s="4" t="s">
        <v>9742</v>
      </c>
      <c r="AA342" s="5"/>
      <c r="AB342" s="5"/>
      <c r="AC342" s="5"/>
      <c r="AD342" s="5"/>
      <c r="AE342" s="5">
        <v>601603</v>
      </c>
      <c r="AF342" s="5"/>
      <c r="AG342" s="5">
        <v>601603</v>
      </c>
    </row>
    <row r="343" spans="9:33" x14ac:dyDescent="0.25">
      <c r="I343" s="27" t="s">
        <v>902</v>
      </c>
      <c r="J343" s="27" t="s">
        <v>56</v>
      </c>
      <c r="K343" t="s">
        <v>10071</v>
      </c>
      <c r="L343" s="26"/>
      <c r="M343" s="5"/>
      <c r="N343" s="5"/>
      <c r="O343" s="5"/>
      <c r="P343" s="5">
        <v>644916</v>
      </c>
      <c r="Q343" s="5"/>
      <c r="R343" s="5">
        <v>644916</v>
      </c>
      <c r="Z343" s="4" t="s">
        <v>10420</v>
      </c>
      <c r="AA343" s="5"/>
      <c r="AB343" s="5"/>
      <c r="AC343" s="5"/>
      <c r="AD343" s="5"/>
      <c r="AE343" s="5">
        <v>806480</v>
      </c>
      <c r="AF343" s="5"/>
      <c r="AG343" s="5">
        <v>806480</v>
      </c>
    </row>
    <row r="344" spans="9:33" x14ac:dyDescent="0.25">
      <c r="I344" s="27" t="s">
        <v>902</v>
      </c>
      <c r="J344" s="27" t="s">
        <v>56</v>
      </c>
      <c r="K344" t="s">
        <v>9684</v>
      </c>
      <c r="L344" s="26"/>
      <c r="M344" s="5"/>
      <c r="N344" s="5"/>
      <c r="O344" s="5"/>
      <c r="P344" s="5">
        <v>844762</v>
      </c>
      <c r="Q344" s="5"/>
      <c r="R344" s="5">
        <v>844762</v>
      </c>
      <c r="Z344" s="4" t="s">
        <v>9964</v>
      </c>
      <c r="AA344" s="5"/>
      <c r="AB344" s="5"/>
      <c r="AC344" s="5"/>
      <c r="AD344" s="5">
        <v>902705</v>
      </c>
      <c r="AE344" s="5">
        <v>902705</v>
      </c>
      <c r="AF344" s="5"/>
      <c r="AG344" s="5">
        <v>1805410</v>
      </c>
    </row>
    <row r="345" spans="9:33" x14ac:dyDescent="0.25">
      <c r="I345" s="27" t="s">
        <v>902</v>
      </c>
      <c r="J345" s="27" t="s">
        <v>56</v>
      </c>
      <c r="K345" t="s">
        <v>12164</v>
      </c>
      <c r="L345" s="26"/>
      <c r="M345" s="5"/>
      <c r="N345" s="5"/>
      <c r="O345" s="5"/>
      <c r="P345" s="5"/>
      <c r="Q345" s="5">
        <v>204007</v>
      </c>
      <c r="R345" s="5">
        <v>204007</v>
      </c>
      <c r="Z345" s="4" t="s">
        <v>9749</v>
      </c>
      <c r="AA345" s="5"/>
      <c r="AB345" s="5"/>
      <c r="AC345" s="5"/>
      <c r="AD345" s="5"/>
      <c r="AE345" s="5">
        <v>601803</v>
      </c>
      <c r="AF345" s="5"/>
      <c r="AG345" s="5">
        <v>601803</v>
      </c>
    </row>
    <row r="346" spans="9:33" x14ac:dyDescent="0.25">
      <c r="I346" s="27" t="s">
        <v>902</v>
      </c>
      <c r="J346" s="27" t="s">
        <v>56</v>
      </c>
      <c r="K346" t="s">
        <v>12165</v>
      </c>
      <c r="L346" s="26"/>
      <c r="M346" s="5"/>
      <c r="N346" s="5"/>
      <c r="O346" s="5"/>
      <c r="P346" s="5"/>
      <c r="Q346" s="5">
        <v>724926</v>
      </c>
      <c r="R346" s="5">
        <v>724926</v>
      </c>
      <c r="Z346" s="4" t="s">
        <v>12163</v>
      </c>
      <c r="AA346" s="5"/>
      <c r="AB346" s="5"/>
      <c r="AC346" s="5"/>
      <c r="AD346" s="5"/>
      <c r="AE346" s="5"/>
      <c r="AF346" s="5">
        <v>4813270</v>
      </c>
      <c r="AG346" s="5">
        <v>4813270</v>
      </c>
    </row>
    <row r="347" spans="9:33" x14ac:dyDescent="0.25">
      <c r="I347" s="27" t="s">
        <v>902</v>
      </c>
      <c r="J347" s="27" t="s">
        <v>56</v>
      </c>
      <c r="K347" t="s">
        <v>10404</v>
      </c>
      <c r="L347" s="26"/>
      <c r="M347" s="5"/>
      <c r="N347" s="5"/>
      <c r="O347" s="5"/>
      <c r="P347" s="5">
        <v>403241</v>
      </c>
      <c r="Q347" s="5"/>
      <c r="R347" s="5">
        <v>403241</v>
      </c>
      <c r="Z347" s="4" t="s">
        <v>9745</v>
      </c>
      <c r="AA347" s="5"/>
      <c r="AB347" s="5"/>
      <c r="AC347" s="5"/>
      <c r="AD347" s="5"/>
      <c r="AE347" s="5">
        <v>120520</v>
      </c>
      <c r="AF347" s="5"/>
      <c r="AG347" s="5">
        <v>120520</v>
      </c>
    </row>
    <row r="348" spans="9:33" x14ac:dyDescent="0.25">
      <c r="I348" s="27" t="s">
        <v>902</v>
      </c>
      <c r="J348" s="27" t="s">
        <v>56</v>
      </c>
      <c r="K348" t="s">
        <v>10354</v>
      </c>
      <c r="L348" s="26"/>
      <c r="M348" s="5"/>
      <c r="N348" s="5"/>
      <c r="O348" s="5"/>
      <c r="P348" s="5">
        <v>846805</v>
      </c>
      <c r="Q348" s="5">
        <v>856428</v>
      </c>
      <c r="R348" s="5">
        <v>1703233</v>
      </c>
      <c r="Z348" s="4" t="s">
        <v>10071</v>
      </c>
      <c r="AA348" s="5"/>
      <c r="AB348" s="5"/>
      <c r="AC348" s="5"/>
      <c r="AD348" s="5"/>
      <c r="AE348" s="5">
        <v>644916</v>
      </c>
      <c r="AF348" s="5"/>
      <c r="AG348" s="5">
        <v>644916</v>
      </c>
    </row>
    <row r="349" spans="9:33" x14ac:dyDescent="0.25">
      <c r="I349" s="27" t="s">
        <v>902</v>
      </c>
      <c r="J349" s="27" t="s">
        <v>56</v>
      </c>
      <c r="K349" t="s">
        <v>10406</v>
      </c>
      <c r="L349" s="26"/>
      <c r="M349" s="5"/>
      <c r="N349" s="5"/>
      <c r="O349" s="5"/>
      <c r="P349" s="5"/>
      <c r="Q349" s="5">
        <v>1608538</v>
      </c>
      <c r="R349" s="5">
        <v>1608538</v>
      </c>
      <c r="Z349" s="4" t="s">
        <v>9684</v>
      </c>
      <c r="AA349" s="5"/>
      <c r="AB349" s="5"/>
      <c r="AC349" s="5"/>
      <c r="AD349" s="5"/>
      <c r="AE349" s="5">
        <v>844762</v>
      </c>
      <c r="AF349" s="5"/>
      <c r="AG349" s="5">
        <v>844762</v>
      </c>
    </row>
    <row r="350" spans="9:33" x14ac:dyDescent="0.25">
      <c r="I350" s="27" t="s">
        <v>902</v>
      </c>
      <c r="J350" s="27" t="s">
        <v>56</v>
      </c>
      <c r="K350" t="s">
        <v>10410</v>
      </c>
      <c r="L350" s="26"/>
      <c r="M350" s="5"/>
      <c r="N350" s="5"/>
      <c r="O350" s="5"/>
      <c r="P350" s="5"/>
      <c r="Q350" s="5">
        <v>965123</v>
      </c>
      <c r="R350" s="5">
        <v>965123</v>
      </c>
      <c r="Z350" s="4" t="s">
        <v>9639</v>
      </c>
      <c r="AA350" s="5"/>
      <c r="AB350" s="5"/>
      <c r="AC350" s="5"/>
      <c r="AD350" s="5"/>
      <c r="AE350" s="5"/>
      <c r="AF350" s="5">
        <v>1420190</v>
      </c>
      <c r="AG350" s="5">
        <v>1420190</v>
      </c>
    </row>
    <row r="351" spans="9:33" x14ac:dyDescent="0.25">
      <c r="I351" s="27" t="s">
        <v>902</v>
      </c>
      <c r="J351" s="27" t="s">
        <v>56</v>
      </c>
      <c r="K351" t="s">
        <v>10408</v>
      </c>
      <c r="L351" s="26"/>
      <c r="M351" s="5"/>
      <c r="N351" s="5"/>
      <c r="O351" s="5"/>
      <c r="P351" s="5"/>
      <c r="Q351" s="5">
        <v>806145</v>
      </c>
      <c r="R351" s="5">
        <v>806145</v>
      </c>
      <c r="Z351" s="4" t="s">
        <v>12164</v>
      </c>
      <c r="AA351" s="5"/>
      <c r="AB351" s="5"/>
      <c r="AC351" s="5"/>
      <c r="AD351" s="5"/>
      <c r="AE351" s="5"/>
      <c r="AF351" s="5">
        <v>204007</v>
      </c>
      <c r="AG351" s="5">
        <v>204007</v>
      </c>
    </row>
    <row r="352" spans="9:33" x14ac:dyDescent="0.25">
      <c r="I352" s="27" t="s">
        <v>902</v>
      </c>
      <c r="J352" s="27" t="s">
        <v>56</v>
      </c>
      <c r="K352" t="s">
        <v>10394</v>
      </c>
      <c r="L352" s="26"/>
      <c r="M352" s="5"/>
      <c r="N352" s="5"/>
      <c r="O352" s="5"/>
      <c r="P352" s="5">
        <v>4281480</v>
      </c>
      <c r="Q352" s="5"/>
      <c r="R352" s="5">
        <v>4281480</v>
      </c>
      <c r="Z352" s="4" t="s">
        <v>12165</v>
      </c>
      <c r="AA352" s="5"/>
      <c r="AB352" s="5"/>
      <c r="AC352" s="5"/>
      <c r="AD352" s="5"/>
      <c r="AE352" s="5"/>
      <c r="AF352" s="5">
        <v>724082</v>
      </c>
      <c r="AG352" s="5">
        <v>724082</v>
      </c>
    </row>
    <row r="353" spans="9:33" x14ac:dyDescent="0.25">
      <c r="I353" s="27" t="s">
        <v>902</v>
      </c>
      <c r="J353" s="27" t="s">
        <v>56</v>
      </c>
      <c r="K353" t="s">
        <v>10373</v>
      </c>
      <c r="L353" s="26"/>
      <c r="M353" s="5"/>
      <c r="N353" s="5"/>
      <c r="O353" s="5"/>
      <c r="P353" s="5">
        <v>4435647</v>
      </c>
      <c r="Q353" s="5"/>
      <c r="R353" s="5">
        <v>4435647</v>
      </c>
      <c r="Z353" s="4" t="s">
        <v>10390</v>
      </c>
      <c r="AA353" s="5"/>
      <c r="AB353" s="5"/>
      <c r="AC353" s="5"/>
      <c r="AD353" s="5"/>
      <c r="AE353" s="5">
        <v>2333154</v>
      </c>
      <c r="AF353" s="5"/>
      <c r="AG353" s="5">
        <v>2333154</v>
      </c>
    </row>
    <row r="354" spans="9:33" x14ac:dyDescent="0.25">
      <c r="I354" s="27" t="s">
        <v>902</v>
      </c>
      <c r="J354" s="27" t="s">
        <v>56</v>
      </c>
      <c r="K354" t="s">
        <v>10444</v>
      </c>
      <c r="L354" s="26"/>
      <c r="M354" s="5"/>
      <c r="N354" s="5"/>
      <c r="O354" s="5"/>
      <c r="P354" s="5">
        <v>766157</v>
      </c>
      <c r="Q354" s="5"/>
      <c r="R354" s="5">
        <v>766157</v>
      </c>
      <c r="Z354" s="4" t="s">
        <v>10354</v>
      </c>
      <c r="AA354" s="5"/>
      <c r="AB354" s="5"/>
      <c r="AC354" s="5"/>
      <c r="AD354" s="5"/>
      <c r="AE354" s="5">
        <v>1692200</v>
      </c>
      <c r="AF354" s="5"/>
      <c r="AG354" s="5">
        <v>1692200</v>
      </c>
    </row>
    <row r="355" spans="9:33" x14ac:dyDescent="0.25">
      <c r="I355" s="27" t="s">
        <v>902</v>
      </c>
      <c r="J355" s="27" t="s">
        <v>56</v>
      </c>
      <c r="K355" t="s">
        <v>10363</v>
      </c>
      <c r="L355" s="26"/>
      <c r="M355" s="5"/>
      <c r="N355" s="5"/>
      <c r="O355" s="5"/>
      <c r="P355" s="5"/>
      <c r="Q355" s="5">
        <v>693345</v>
      </c>
      <c r="R355" s="5">
        <v>693345</v>
      </c>
      <c r="Z355" s="4" t="s">
        <v>10406</v>
      </c>
      <c r="AA355" s="5"/>
      <c r="AB355" s="5"/>
      <c r="AC355" s="5"/>
      <c r="AD355" s="5"/>
      <c r="AE355" s="5"/>
      <c r="AF355" s="5">
        <v>1612962</v>
      </c>
      <c r="AG355" s="5">
        <v>1612962</v>
      </c>
    </row>
    <row r="356" spans="9:33" x14ac:dyDescent="0.25">
      <c r="I356" s="27" t="s">
        <v>902</v>
      </c>
      <c r="J356" s="27" t="s">
        <v>56</v>
      </c>
      <c r="K356" t="s">
        <v>10416</v>
      </c>
      <c r="L356" s="26"/>
      <c r="M356" s="5"/>
      <c r="N356" s="5"/>
      <c r="O356" s="5"/>
      <c r="P356" s="5">
        <v>605870</v>
      </c>
      <c r="Q356" s="5"/>
      <c r="R356" s="5">
        <v>605870</v>
      </c>
      <c r="Z356" s="4" t="s">
        <v>10410</v>
      </c>
      <c r="AA356" s="5"/>
      <c r="AB356" s="5"/>
      <c r="AC356" s="5"/>
      <c r="AD356" s="5"/>
      <c r="AE356" s="5"/>
      <c r="AF356" s="5">
        <v>967374</v>
      </c>
      <c r="AG356" s="5">
        <v>967374</v>
      </c>
    </row>
    <row r="357" spans="9:33" x14ac:dyDescent="0.25">
      <c r="I357" s="27" t="s">
        <v>902</v>
      </c>
      <c r="J357" s="27" t="s">
        <v>56</v>
      </c>
      <c r="K357" t="s">
        <v>12166</v>
      </c>
      <c r="L357" s="26"/>
      <c r="M357" s="5"/>
      <c r="N357" s="5"/>
      <c r="O357" s="5"/>
      <c r="P357" s="5"/>
      <c r="Q357" s="5">
        <v>1220861</v>
      </c>
      <c r="R357" s="5">
        <v>1220861</v>
      </c>
      <c r="Z357" s="4" t="s">
        <v>10408</v>
      </c>
      <c r="AA357" s="5"/>
      <c r="AB357" s="5"/>
      <c r="AC357" s="5"/>
      <c r="AD357" s="5"/>
      <c r="AE357" s="5"/>
      <c r="AF357" s="5">
        <v>806145</v>
      </c>
      <c r="AG357" s="5">
        <v>806145</v>
      </c>
    </row>
    <row r="358" spans="9:33" x14ac:dyDescent="0.25">
      <c r="I358" s="27" t="s">
        <v>902</v>
      </c>
      <c r="J358" s="27" t="s">
        <v>56</v>
      </c>
      <c r="K358" t="s">
        <v>10618</v>
      </c>
      <c r="L358" s="26"/>
      <c r="M358" s="5"/>
      <c r="N358" s="5"/>
      <c r="O358" s="5"/>
      <c r="P358" s="5">
        <v>1205151</v>
      </c>
      <c r="Q358" s="5"/>
      <c r="R358" s="5">
        <v>1205151</v>
      </c>
      <c r="Z358" s="4" t="s">
        <v>10394</v>
      </c>
      <c r="AA358" s="5"/>
      <c r="AB358" s="5"/>
      <c r="AC358" s="5"/>
      <c r="AD358" s="5"/>
      <c r="AE358" s="5">
        <v>4281480</v>
      </c>
      <c r="AF358" s="5"/>
      <c r="AG358" s="5">
        <v>4281480</v>
      </c>
    </row>
    <row r="359" spans="9:33" x14ac:dyDescent="0.25">
      <c r="I359" s="27" t="s">
        <v>902</v>
      </c>
      <c r="J359" s="27" t="s">
        <v>56</v>
      </c>
      <c r="K359" t="s">
        <v>10619</v>
      </c>
      <c r="L359" s="26"/>
      <c r="M359" s="5"/>
      <c r="N359" s="5"/>
      <c r="O359" s="5"/>
      <c r="P359" s="5">
        <v>729167</v>
      </c>
      <c r="Q359" s="5"/>
      <c r="R359" s="5">
        <v>729167</v>
      </c>
      <c r="Z359" s="4" t="s">
        <v>10373</v>
      </c>
      <c r="AA359" s="5"/>
      <c r="AB359" s="5"/>
      <c r="AC359" s="5"/>
      <c r="AD359" s="5"/>
      <c r="AE359" s="5">
        <v>4435647</v>
      </c>
      <c r="AF359" s="5"/>
      <c r="AG359" s="5">
        <v>4435647</v>
      </c>
    </row>
    <row r="360" spans="9:33" x14ac:dyDescent="0.25">
      <c r="I360" s="27" t="s">
        <v>902</v>
      </c>
      <c r="J360" s="27" t="s">
        <v>56</v>
      </c>
      <c r="K360" t="s">
        <v>11978</v>
      </c>
      <c r="L360" s="26"/>
      <c r="M360" s="5"/>
      <c r="N360" s="5"/>
      <c r="O360" s="5"/>
      <c r="P360" s="5"/>
      <c r="Q360" s="5">
        <v>6002874</v>
      </c>
      <c r="R360" s="5">
        <v>6002874</v>
      </c>
      <c r="Z360" s="4" t="s">
        <v>10444</v>
      </c>
      <c r="AA360" s="5"/>
      <c r="AB360" s="5"/>
      <c r="AC360" s="5"/>
      <c r="AD360" s="5"/>
      <c r="AE360" s="5">
        <v>766157</v>
      </c>
      <c r="AF360" s="5"/>
      <c r="AG360" s="5">
        <v>766157</v>
      </c>
    </row>
    <row r="361" spans="9:33" x14ac:dyDescent="0.25">
      <c r="I361" s="27" t="s">
        <v>902</v>
      </c>
      <c r="J361" s="27" t="s">
        <v>56</v>
      </c>
      <c r="K361" t="s">
        <v>12167</v>
      </c>
      <c r="L361" s="26"/>
      <c r="M361" s="5"/>
      <c r="N361" s="5"/>
      <c r="O361" s="5"/>
      <c r="P361" s="5"/>
      <c r="Q361" s="5">
        <v>2650671</v>
      </c>
      <c r="R361" s="5">
        <v>2650671</v>
      </c>
      <c r="Z361" s="4" t="s">
        <v>10363</v>
      </c>
      <c r="AA361" s="5"/>
      <c r="AB361" s="5"/>
      <c r="AC361" s="5"/>
      <c r="AD361" s="5"/>
      <c r="AE361" s="5"/>
      <c r="AF361" s="5">
        <v>685794</v>
      </c>
      <c r="AG361" s="5">
        <v>685794</v>
      </c>
    </row>
    <row r="362" spans="9:33" x14ac:dyDescent="0.25">
      <c r="I362" s="27" t="s">
        <v>902</v>
      </c>
      <c r="J362" s="27" t="s">
        <v>56</v>
      </c>
      <c r="K362" t="s">
        <v>12168</v>
      </c>
      <c r="L362" s="26"/>
      <c r="M362" s="5"/>
      <c r="N362" s="5"/>
      <c r="O362" s="5"/>
      <c r="P362" s="5"/>
      <c r="Q362" s="5">
        <v>812550</v>
      </c>
      <c r="R362" s="5">
        <v>812550</v>
      </c>
      <c r="Z362" s="4" t="s">
        <v>10416</v>
      </c>
      <c r="AA362" s="5"/>
      <c r="AB362" s="5"/>
      <c r="AC362" s="5"/>
      <c r="AD362" s="5"/>
      <c r="AE362" s="5">
        <v>605870</v>
      </c>
      <c r="AF362" s="5"/>
      <c r="AG362" s="5">
        <v>605870</v>
      </c>
    </row>
    <row r="363" spans="9:33" x14ac:dyDescent="0.25">
      <c r="I363" s="27" t="s">
        <v>902</v>
      </c>
      <c r="J363" s="27" t="s">
        <v>56</v>
      </c>
      <c r="K363" t="s">
        <v>10620</v>
      </c>
      <c r="L363" s="26"/>
      <c r="M363" s="5"/>
      <c r="N363" s="5"/>
      <c r="O363" s="5"/>
      <c r="P363" s="5">
        <v>2514718</v>
      </c>
      <c r="Q363" s="5"/>
      <c r="R363" s="5">
        <v>2514718</v>
      </c>
      <c r="Z363" s="4" t="s">
        <v>10357</v>
      </c>
      <c r="AA363" s="5"/>
      <c r="AB363" s="5"/>
      <c r="AC363" s="5"/>
      <c r="AD363" s="5"/>
      <c r="AE363" s="5"/>
      <c r="AF363" s="5">
        <v>1009783</v>
      </c>
      <c r="AG363" s="5">
        <v>1009783</v>
      </c>
    </row>
    <row r="364" spans="9:33" x14ac:dyDescent="0.25">
      <c r="I364" s="27" t="s">
        <v>902</v>
      </c>
      <c r="J364" s="27" t="s">
        <v>56</v>
      </c>
      <c r="K364" t="s">
        <v>10621</v>
      </c>
      <c r="L364" s="26"/>
      <c r="M364" s="5"/>
      <c r="N364" s="5"/>
      <c r="O364" s="5"/>
      <c r="P364" s="5">
        <v>1318199</v>
      </c>
      <c r="Q364" s="5">
        <v>1318199</v>
      </c>
      <c r="R364" s="5">
        <v>2636398</v>
      </c>
      <c r="Z364" s="4" t="s">
        <v>12166</v>
      </c>
      <c r="AA364" s="5"/>
      <c r="AB364" s="5"/>
      <c r="AC364" s="5"/>
      <c r="AD364" s="5"/>
      <c r="AE364" s="5"/>
      <c r="AF364" s="5">
        <v>1211740</v>
      </c>
      <c r="AG364" s="5">
        <v>1211740</v>
      </c>
    </row>
    <row r="365" spans="9:33" x14ac:dyDescent="0.25">
      <c r="I365" s="27" t="s">
        <v>902</v>
      </c>
      <c r="J365" s="27" t="s">
        <v>56</v>
      </c>
      <c r="K365" t="s">
        <v>12169</v>
      </c>
      <c r="L365" s="26"/>
      <c r="M365" s="5"/>
      <c r="N365" s="5"/>
      <c r="O365" s="5"/>
      <c r="P365" s="5"/>
      <c r="Q365" s="5">
        <v>1101708</v>
      </c>
      <c r="R365" s="5">
        <v>1101708</v>
      </c>
      <c r="Z365" s="4" t="s">
        <v>10618</v>
      </c>
      <c r="AA365" s="5"/>
      <c r="AB365" s="5"/>
      <c r="AC365" s="5"/>
      <c r="AD365" s="5"/>
      <c r="AE365" s="5">
        <v>1205151</v>
      </c>
      <c r="AF365" s="5"/>
      <c r="AG365" s="5">
        <v>1205151</v>
      </c>
    </row>
    <row r="366" spans="9:33" x14ac:dyDescent="0.25">
      <c r="I366" s="27" t="s">
        <v>902</v>
      </c>
      <c r="J366" s="27" t="s">
        <v>56</v>
      </c>
      <c r="K366" t="s">
        <v>10623</v>
      </c>
      <c r="L366" s="26"/>
      <c r="M366" s="5"/>
      <c r="N366" s="5"/>
      <c r="O366" s="5"/>
      <c r="P366" s="5"/>
      <c r="Q366" s="5">
        <v>1217306</v>
      </c>
      <c r="R366" s="5">
        <v>1217306</v>
      </c>
      <c r="Z366" s="4" t="s">
        <v>10619</v>
      </c>
      <c r="AA366" s="5"/>
      <c r="AB366" s="5"/>
      <c r="AC366" s="5"/>
      <c r="AD366" s="5"/>
      <c r="AE366" s="5">
        <v>727649</v>
      </c>
      <c r="AF366" s="5"/>
      <c r="AG366" s="5">
        <v>727649</v>
      </c>
    </row>
    <row r="367" spans="9:33" x14ac:dyDescent="0.25">
      <c r="I367" s="27" t="s">
        <v>902</v>
      </c>
      <c r="J367" s="27" t="s">
        <v>56</v>
      </c>
      <c r="K367" t="s">
        <v>12170</v>
      </c>
      <c r="L367" s="26"/>
      <c r="M367" s="5"/>
      <c r="N367" s="5"/>
      <c r="O367" s="5"/>
      <c r="P367" s="5"/>
      <c r="Q367" s="5">
        <v>731898</v>
      </c>
      <c r="R367" s="5">
        <v>731898</v>
      </c>
      <c r="Z367" s="4" t="s">
        <v>11978</v>
      </c>
      <c r="AA367" s="5"/>
      <c r="AB367" s="5"/>
      <c r="AC367" s="5"/>
      <c r="AD367" s="5"/>
      <c r="AE367" s="5"/>
      <c r="AF367" s="5">
        <v>5995375</v>
      </c>
      <c r="AG367" s="5">
        <v>5995375</v>
      </c>
    </row>
    <row r="368" spans="9:33" x14ac:dyDescent="0.25">
      <c r="I368" s="27" t="s">
        <v>902</v>
      </c>
      <c r="J368" s="27" t="s">
        <v>56</v>
      </c>
      <c r="K368" t="s">
        <v>12171</v>
      </c>
      <c r="L368" s="26"/>
      <c r="M368" s="5"/>
      <c r="N368" s="5"/>
      <c r="O368" s="5"/>
      <c r="P368" s="5"/>
      <c r="Q368" s="5">
        <v>407880</v>
      </c>
      <c r="R368" s="5">
        <v>407880</v>
      </c>
      <c r="Z368" s="4" t="s">
        <v>12167</v>
      </c>
      <c r="AA368" s="5"/>
      <c r="AB368" s="5"/>
      <c r="AC368" s="5"/>
      <c r="AD368" s="5"/>
      <c r="AE368" s="5"/>
      <c r="AF368" s="5">
        <v>2650671</v>
      </c>
      <c r="AG368" s="5">
        <v>2650671</v>
      </c>
    </row>
    <row r="369" spans="9:33" x14ac:dyDescent="0.25">
      <c r="I369" s="27" t="s">
        <v>902</v>
      </c>
      <c r="J369" s="27" t="s">
        <v>56</v>
      </c>
      <c r="K369" t="s">
        <v>12172</v>
      </c>
      <c r="L369" s="26"/>
      <c r="M369" s="5"/>
      <c r="N369" s="5"/>
      <c r="O369" s="5"/>
      <c r="P369" s="5"/>
      <c r="Q369" s="5">
        <v>2155957</v>
      </c>
      <c r="R369" s="5">
        <v>2155957</v>
      </c>
      <c r="Z369" s="4" t="s">
        <v>12168</v>
      </c>
      <c r="AA369" s="5"/>
      <c r="AB369" s="5"/>
      <c r="AC369" s="5"/>
      <c r="AD369" s="5"/>
      <c r="AE369" s="5"/>
      <c r="AF369" s="5">
        <v>810524</v>
      </c>
      <c r="AG369" s="5">
        <v>810524</v>
      </c>
    </row>
    <row r="370" spans="9:33" x14ac:dyDescent="0.25">
      <c r="I370" s="27" t="s">
        <v>902</v>
      </c>
      <c r="J370" s="27" t="s">
        <v>56</v>
      </c>
      <c r="K370" t="s">
        <v>12173</v>
      </c>
      <c r="L370" s="26"/>
      <c r="M370" s="5"/>
      <c r="N370" s="5"/>
      <c r="O370" s="5"/>
      <c r="P370" s="5"/>
      <c r="Q370" s="5">
        <v>2162468</v>
      </c>
      <c r="R370" s="5">
        <v>2162468</v>
      </c>
      <c r="Z370" s="4" t="s">
        <v>10620</v>
      </c>
      <c r="AA370" s="5"/>
      <c r="AB370" s="5"/>
      <c r="AC370" s="5"/>
      <c r="AD370" s="5"/>
      <c r="AE370" s="5">
        <v>2513670</v>
      </c>
      <c r="AF370" s="5"/>
      <c r="AG370" s="5">
        <v>2513670</v>
      </c>
    </row>
    <row r="371" spans="9:33" x14ac:dyDescent="0.25">
      <c r="I371" s="27" t="s">
        <v>902</v>
      </c>
      <c r="J371" s="27" t="s">
        <v>56</v>
      </c>
      <c r="K371" t="s">
        <v>11974</v>
      </c>
      <c r="L371" s="26"/>
      <c r="M371" s="5"/>
      <c r="N371" s="5"/>
      <c r="O371" s="5"/>
      <c r="P371" s="5"/>
      <c r="Q371" s="5">
        <v>611490</v>
      </c>
      <c r="R371" s="5">
        <v>611490</v>
      </c>
      <c r="Z371" s="4" t="s">
        <v>10621</v>
      </c>
      <c r="AA371" s="5"/>
      <c r="AB371" s="5"/>
      <c r="AC371" s="5"/>
      <c r="AD371" s="5"/>
      <c r="AE371" s="5">
        <v>1318199</v>
      </c>
      <c r="AF371" s="5">
        <v>1318198</v>
      </c>
      <c r="AG371" s="5">
        <v>2636397</v>
      </c>
    </row>
    <row r="372" spans="9:33" x14ac:dyDescent="0.25">
      <c r="I372" s="27" t="s">
        <v>902</v>
      </c>
      <c r="J372" s="27" t="s">
        <v>56</v>
      </c>
      <c r="K372" t="s">
        <v>12174</v>
      </c>
      <c r="L372" s="26"/>
      <c r="M372" s="5"/>
      <c r="N372" s="5"/>
      <c r="O372" s="5"/>
      <c r="P372" s="5"/>
      <c r="Q372" s="5">
        <v>652777</v>
      </c>
      <c r="R372" s="5">
        <v>652777</v>
      </c>
      <c r="Z372" s="4" t="s">
        <v>12169</v>
      </c>
      <c r="AA372" s="5"/>
      <c r="AB372" s="5"/>
      <c r="AC372" s="5"/>
      <c r="AD372" s="5"/>
      <c r="AE372" s="5"/>
      <c r="AF372" s="5">
        <v>1101708</v>
      </c>
      <c r="AG372" s="5">
        <v>1101708</v>
      </c>
    </row>
    <row r="373" spans="9:33" x14ac:dyDescent="0.25">
      <c r="I373" s="27" t="s">
        <v>902</v>
      </c>
      <c r="J373" s="27" t="s">
        <v>56</v>
      </c>
      <c r="K373" t="s">
        <v>12175</v>
      </c>
      <c r="L373" s="26"/>
      <c r="M373" s="5"/>
      <c r="N373" s="5"/>
      <c r="O373" s="5"/>
      <c r="P373" s="5"/>
      <c r="Q373" s="5">
        <v>2161748</v>
      </c>
      <c r="R373" s="5">
        <v>2161748</v>
      </c>
      <c r="Z373" s="4" t="s">
        <v>10623</v>
      </c>
      <c r="AA373" s="5"/>
      <c r="AB373" s="5"/>
      <c r="AC373" s="5"/>
      <c r="AD373" s="5"/>
      <c r="AE373" s="5"/>
      <c r="AF373" s="5">
        <v>1217306</v>
      </c>
      <c r="AG373" s="5">
        <v>1217306</v>
      </c>
    </row>
    <row r="374" spans="9:33" x14ac:dyDescent="0.25">
      <c r="I374" s="27" t="s">
        <v>902</v>
      </c>
      <c r="J374" s="27" t="s">
        <v>56</v>
      </c>
      <c r="K374" t="s">
        <v>12176</v>
      </c>
      <c r="L374" s="26"/>
      <c r="M374" s="5"/>
      <c r="N374" s="5"/>
      <c r="O374" s="5"/>
      <c r="P374" s="5"/>
      <c r="Q374" s="5">
        <v>734521</v>
      </c>
      <c r="R374" s="5">
        <v>734521</v>
      </c>
      <c r="Z374" s="4" t="s">
        <v>12170</v>
      </c>
      <c r="AA374" s="5"/>
      <c r="AB374" s="5"/>
      <c r="AC374" s="5"/>
      <c r="AD374" s="5"/>
      <c r="AE374" s="5"/>
      <c r="AF374" s="5">
        <v>731898</v>
      </c>
      <c r="AG374" s="5">
        <v>731898</v>
      </c>
    </row>
    <row r="375" spans="9:33" x14ac:dyDescent="0.25">
      <c r="I375" s="27" t="s">
        <v>902</v>
      </c>
      <c r="J375" s="27" t="s">
        <v>56</v>
      </c>
      <c r="K375" t="s">
        <v>3344</v>
      </c>
      <c r="L375" s="26">
        <v>759376</v>
      </c>
      <c r="M375" s="5"/>
      <c r="N375" s="5"/>
      <c r="O375" s="5"/>
      <c r="P375" s="5"/>
      <c r="Q375" s="5"/>
      <c r="R375" s="5">
        <v>759376</v>
      </c>
      <c r="Z375" s="4" t="s">
        <v>12171</v>
      </c>
      <c r="AA375" s="5"/>
      <c r="AB375" s="5"/>
      <c r="AC375" s="5"/>
      <c r="AD375" s="5"/>
      <c r="AE375" s="5"/>
      <c r="AF375" s="5">
        <v>406615</v>
      </c>
      <c r="AG375" s="5">
        <v>406615</v>
      </c>
    </row>
    <row r="376" spans="9:33" x14ac:dyDescent="0.25">
      <c r="I376" s="27" t="s">
        <v>902</v>
      </c>
      <c r="J376" s="27" t="s">
        <v>56</v>
      </c>
      <c r="K376" t="s">
        <v>6767</v>
      </c>
      <c r="L376" s="26"/>
      <c r="M376" s="5"/>
      <c r="N376" s="5">
        <v>448710</v>
      </c>
      <c r="O376" s="5"/>
      <c r="P376" s="5"/>
      <c r="Q376" s="5"/>
      <c r="R376" s="5">
        <v>448710</v>
      </c>
      <c r="Z376" s="4" t="s">
        <v>12172</v>
      </c>
      <c r="AA376" s="5"/>
      <c r="AB376" s="5"/>
      <c r="AC376" s="5"/>
      <c r="AD376" s="5"/>
      <c r="AE376" s="5"/>
      <c r="AF376" s="5">
        <v>2155957</v>
      </c>
      <c r="AG376" s="5">
        <v>2155957</v>
      </c>
    </row>
    <row r="377" spans="9:33" x14ac:dyDescent="0.25">
      <c r="I377" s="27" t="s">
        <v>902</v>
      </c>
      <c r="J377" s="27" t="s">
        <v>56</v>
      </c>
      <c r="K377" t="s">
        <v>9712</v>
      </c>
      <c r="L377" s="26"/>
      <c r="M377" s="5"/>
      <c r="N377" s="5"/>
      <c r="O377" s="5"/>
      <c r="P377" s="5">
        <v>1687761</v>
      </c>
      <c r="Q377" s="5"/>
      <c r="R377" s="5">
        <v>1687761</v>
      </c>
      <c r="Z377" s="4" t="s">
        <v>12178</v>
      </c>
      <c r="AA377" s="5"/>
      <c r="AB377" s="5"/>
      <c r="AC377" s="5"/>
      <c r="AD377" s="5"/>
      <c r="AE377" s="5"/>
      <c r="AF377" s="5">
        <v>408094</v>
      </c>
      <c r="AG377" s="5">
        <v>408094</v>
      </c>
    </row>
    <row r="378" spans="9:33" x14ac:dyDescent="0.25">
      <c r="I378" s="27" t="s">
        <v>902</v>
      </c>
      <c r="J378" s="27" t="s">
        <v>56</v>
      </c>
      <c r="K378" t="s">
        <v>10377</v>
      </c>
      <c r="L378" s="26"/>
      <c r="M378" s="5"/>
      <c r="N378" s="5"/>
      <c r="O378" s="5"/>
      <c r="P378" s="5">
        <v>1426004</v>
      </c>
      <c r="Q378" s="5"/>
      <c r="R378" s="5">
        <v>1426004</v>
      </c>
      <c r="Z378" s="4" t="s">
        <v>12173</v>
      </c>
      <c r="AA378" s="5"/>
      <c r="AB378" s="5"/>
      <c r="AC378" s="5"/>
      <c r="AD378" s="5"/>
      <c r="AE378" s="5"/>
      <c r="AF378" s="5">
        <v>2162468</v>
      </c>
      <c r="AG378" s="5">
        <v>2162468</v>
      </c>
    </row>
    <row r="379" spans="9:33" x14ac:dyDescent="0.25">
      <c r="I379" s="27" t="s">
        <v>902</v>
      </c>
      <c r="J379" s="27" t="s">
        <v>56</v>
      </c>
      <c r="K379" t="s">
        <v>3426</v>
      </c>
      <c r="L379" s="26">
        <v>2330203</v>
      </c>
      <c r="M379" s="5"/>
      <c r="N379" s="5"/>
      <c r="O379" s="5"/>
      <c r="P379" s="5"/>
      <c r="Q379" s="5"/>
      <c r="R379" s="5">
        <v>2330203</v>
      </c>
      <c r="Z379" s="4" t="s">
        <v>12177</v>
      </c>
      <c r="AA379" s="5"/>
      <c r="AB379" s="5"/>
      <c r="AC379" s="5"/>
      <c r="AD379" s="5"/>
      <c r="AE379" s="5"/>
      <c r="AF379" s="5">
        <v>1877234</v>
      </c>
      <c r="AG379" s="5">
        <v>1877234</v>
      </c>
    </row>
    <row r="380" spans="9:33" x14ac:dyDescent="0.25">
      <c r="I380" s="27" t="s">
        <v>902</v>
      </c>
      <c r="J380" s="27" t="s">
        <v>56</v>
      </c>
      <c r="K380" t="s">
        <v>4820</v>
      </c>
      <c r="L380" s="26"/>
      <c r="M380" s="5">
        <v>1688139</v>
      </c>
      <c r="N380" s="5"/>
      <c r="O380" s="5"/>
      <c r="P380" s="5"/>
      <c r="Q380" s="5"/>
      <c r="R380" s="5">
        <v>1688139</v>
      </c>
      <c r="Z380" s="4" t="s">
        <v>11974</v>
      </c>
      <c r="AA380" s="5"/>
      <c r="AB380" s="5"/>
      <c r="AC380" s="5"/>
      <c r="AD380" s="5"/>
      <c r="AE380" s="5"/>
      <c r="AF380" s="5">
        <v>611194</v>
      </c>
      <c r="AG380" s="5">
        <v>611194</v>
      </c>
    </row>
    <row r="381" spans="9:33" x14ac:dyDescent="0.25">
      <c r="I381" s="27" t="s">
        <v>902</v>
      </c>
      <c r="J381" s="27" t="s">
        <v>56</v>
      </c>
      <c r="K381" t="s">
        <v>6768</v>
      </c>
      <c r="L381" s="26"/>
      <c r="M381" s="5"/>
      <c r="N381" s="5">
        <v>3107654</v>
      </c>
      <c r="O381" s="5"/>
      <c r="P381" s="5"/>
      <c r="Q381" s="5"/>
      <c r="R381" s="5">
        <v>3107654</v>
      </c>
      <c r="Z381" s="4" t="s">
        <v>12174</v>
      </c>
      <c r="AA381" s="5"/>
      <c r="AB381" s="5"/>
      <c r="AC381" s="5"/>
      <c r="AD381" s="5"/>
      <c r="AE381" s="5"/>
      <c r="AF381" s="5">
        <v>652777</v>
      </c>
      <c r="AG381" s="5">
        <v>652777</v>
      </c>
    </row>
    <row r="382" spans="9:33" x14ac:dyDescent="0.25">
      <c r="I382" s="27" t="s">
        <v>902</v>
      </c>
      <c r="J382" s="27" t="s">
        <v>56</v>
      </c>
      <c r="K382" t="s">
        <v>6769</v>
      </c>
      <c r="L382" s="26"/>
      <c r="M382" s="5"/>
      <c r="N382" s="5"/>
      <c r="O382" s="5">
        <v>3161592</v>
      </c>
      <c r="P382" s="5"/>
      <c r="Q382" s="5"/>
      <c r="R382" s="5">
        <v>3161592</v>
      </c>
      <c r="Z382" s="4" t="s">
        <v>12175</v>
      </c>
      <c r="AA382" s="5"/>
      <c r="AB382" s="5"/>
      <c r="AC382" s="5"/>
      <c r="AD382" s="5"/>
      <c r="AE382" s="5"/>
      <c r="AF382" s="5">
        <v>2161748</v>
      </c>
      <c r="AG382" s="5">
        <v>2161748</v>
      </c>
    </row>
    <row r="383" spans="9:33" x14ac:dyDescent="0.25">
      <c r="I383" s="27" t="s">
        <v>902</v>
      </c>
      <c r="J383" s="27" t="s">
        <v>56</v>
      </c>
      <c r="K383" t="s">
        <v>11957</v>
      </c>
      <c r="L383" s="26"/>
      <c r="M383" s="5"/>
      <c r="N383" s="5"/>
      <c r="O383" s="5"/>
      <c r="P383" s="5"/>
      <c r="Q383" s="5">
        <v>2431956</v>
      </c>
      <c r="R383" s="5">
        <v>2431956</v>
      </c>
      <c r="Z383" s="4" t="s">
        <v>12176</v>
      </c>
      <c r="AA383" s="5"/>
      <c r="AB383" s="5"/>
      <c r="AC383" s="5"/>
      <c r="AD383" s="5"/>
      <c r="AE383" s="5"/>
      <c r="AF383" s="5">
        <v>734521</v>
      </c>
      <c r="AG383" s="5">
        <v>734521</v>
      </c>
    </row>
    <row r="384" spans="9:33" x14ac:dyDescent="0.25">
      <c r="I384" s="27" t="s">
        <v>902</v>
      </c>
      <c r="J384" s="27" t="s">
        <v>56</v>
      </c>
      <c r="K384" t="s">
        <v>6195</v>
      </c>
      <c r="L384" s="26"/>
      <c r="M384" s="5"/>
      <c r="N384" s="5">
        <v>4043505</v>
      </c>
      <c r="O384" s="5"/>
      <c r="P384" s="5"/>
      <c r="Q384" s="5"/>
      <c r="R384" s="5">
        <v>4043505</v>
      </c>
      <c r="Z384" s="4" t="s">
        <v>3344</v>
      </c>
      <c r="AA384" s="5">
        <v>759376</v>
      </c>
      <c r="AB384" s="5"/>
      <c r="AC384" s="5"/>
      <c r="AD384" s="5"/>
      <c r="AE384" s="5"/>
      <c r="AF384" s="5"/>
      <c r="AG384" s="5">
        <v>759376</v>
      </c>
    </row>
    <row r="385" spans="9:33" x14ac:dyDescent="0.25">
      <c r="I385" s="27" t="s">
        <v>902</v>
      </c>
      <c r="J385" s="27" t="s">
        <v>56</v>
      </c>
      <c r="K385" t="s">
        <v>6770</v>
      </c>
      <c r="L385" s="26"/>
      <c r="M385" s="5"/>
      <c r="N385" s="5">
        <v>1307155</v>
      </c>
      <c r="O385" s="5"/>
      <c r="P385" s="5"/>
      <c r="Q385" s="5"/>
      <c r="R385" s="5">
        <v>1307155</v>
      </c>
      <c r="Z385" s="4" t="s">
        <v>6767</v>
      </c>
      <c r="AA385" s="5"/>
      <c r="AB385" s="5"/>
      <c r="AC385" s="5">
        <v>448710</v>
      </c>
      <c r="AD385" s="5"/>
      <c r="AE385" s="5"/>
      <c r="AF385" s="5"/>
      <c r="AG385" s="5">
        <v>448710</v>
      </c>
    </row>
    <row r="386" spans="9:33" x14ac:dyDescent="0.25">
      <c r="I386" s="27" t="s">
        <v>902</v>
      </c>
      <c r="J386" s="27" t="s">
        <v>56</v>
      </c>
      <c r="K386" t="s">
        <v>10385</v>
      </c>
      <c r="L386" s="26"/>
      <c r="M386" s="5"/>
      <c r="N386" s="5"/>
      <c r="O386" s="5"/>
      <c r="P386" s="5">
        <v>2431985</v>
      </c>
      <c r="Q386" s="5"/>
      <c r="R386" s="5">
        <v>2431985</v>
      </c>
      <c r="Z386" s="4" t="s">
        <v>9712</v>
      </c>
      <c r="AA386" s="5"/>
      <c r="AB386" s="5"/>
      <c r="AC386" s="5"/>
      <c r="AD386" s="5"/>
      <c r="AE386" s="5">
        <v>1687761</v>
      </c>
      <c r="AF386" s="5"/>
      <c r="AG386" s="5">
        <v>1687761</v>
      </c>
    </row>
    <row r="387" spans="9:33" x14ac:dyDescent="0.25">
      <c r="I387" s="27" t="s">
        <v>902</v>
      </c>
      <c r="J387" s="27" t="s">
        <v>56</v>
      </c>
      <c r="K387" t="s">
        <v>11965</v>
      </c>
      <c r="L387" s="26"/>
      <c r="M387" s="5"/>
      <c r="N387" s="5"/>
      <c r="O387" s="5"/>
      <c r="P387" s="5"/>
      <c r="Q387" s="5">
        <v>2811196</v>
      </c>
      <c r="R387" s="5">
        <v>2811196</v>
      </c>
      <c r="Z387" s="4" t="s">
        <v>10377</v>
      </c>
      <c r="AA387" s="5"/>
      <c r="AB387" s="5"/>
      <c r="AC387" s="5"/>
      <c r="AD387" s="5"/>
      <c r="AE387" s="5">
        <v>1426004</v>
      </c>
      <c r="AF387" s="5"/>
      <c r="AG387" s="5">
        <v>1426004</v>
      </c>
    </row>
    <row r="388" spans="9:33" x14ac:dyDescent="0.25">
      <c r="I388" s="27" t="s">
        <v>903</v>
      </c>
      <c r="J388" t="s">
        <v>838</v>
      </c>
      <c r="K388" t="s">
        <v>6719</v>
      </c>
      <c r="L388" s="26"/>
      <c r="M388" s="5"/>
      <c r="N388" s="5"/>
      <c r="O388" s="5">
        <v>26312727</v>
      </c>
      <c r="P388" s="5"/>
      <c r="Q388" s="5"/>
      <c r="R388" s="5">
        <v>26312727</v>
      </c>
      <c r="Z388" s="4" t="s">
        <v>3426</v>
      </c>
      <c r="AA388" s="5">
        <v>2330203</v>
      </c>
      <c r="AB388" s="5"/>
      <c r="AC388" s="5"/>
      <c r="AD388" s="5"/>
      <c r="AE388" s="5"/>
      <c r="AF388" s="5"/>
      <c r="AG388" s="5">
        <v>2330203</v>
      </c>
    </row>
    <row r="389" spans="9:33" x14ac:dyDescent="0.25">
      <c r="I389" s="27" t="s">
        <v>903</v>
      </c>
      <c r="J389" t="s">
        <v>838</v>
      </c>
      <c r="K389" t="s">
        <v>2200</v>
      </c>
      <c r="L389" s="26"/>
      <c r="M389" s="5"/>
      <c r="N389" s="5"/>
      <c r="O389" s="5"/>
      <c r="P389" s="5"/>
      <c r="Q389" s="5">
        <v>6455904</v>
      </c>
      <c r="R389" s="5">
        <v>6455904</v>
      </c>
      <c r="Z389" s="4" t="s">
        <v>4820</v>
      </c>
      <c r="AA389" s="5"/>
      <c r="AB389" s="5">
        <v>1688138</v>
      </c>
      <c r="AC389" s="5"/>
      <c r="AD389" s="5"/>
      <c r="AE389" s="5"/>
      <c r="AF389" s="5"/>
      <c r="AG389" s="5">
        <v>1688138</v>
      </c>
    </row>
    <row r="390" spans="9:33" x14ac:dyDescent="0.25">
      <c r="I390" s="27" t="s">
        <v>903</v>
      </c>
      <c r="J390" t="s">
        <v>838</v>
      </c>
      <c r="K390" t="s">
        <v>1397</v>
      </c>
      <c r="L390" s="26"/>
      <c r="M390" s="5"/>
      <c r="N390" s="5"/>
      <c r="O390" s="5"/>
      <c r="P390" s="5">
        <v>2921534</v>
      </c>
      <c r="Q390" s="5"/>
      <c r="R390" s="5">
        <v>2921534</v>
      </c>
      <c r="Z390" s="4" t="s">
        <v>6768</v>
      </c>
      <c r="AA390" s="5"/>
      <c r="AB390" s="5"/>
      <c r="AC390" s="5">
        <v>3107654</v>
      </c>
      <c r="AD390" s="5"/>
      <c r="AE390" s="5"/>
      <c r="AF390" s="5"/>
      <c r="AG390" s="5">
        <v>3107654</v>
      </c>
    </row>
    <row r="391" spans="9:33" x14ac:dyDescent="0.25">
      <c r="I391" s="27" t="s">
        <v>903</v>
      </c>
      <c r="J391" t="s">
        <v>838</v>
      </c>
      <c r="K391" t="s">
        <v>2433</v>
      </c>
      <c r="L391" s="26"/>
      <c r="M391" s="5"/>
      <c r="N391" s="5"/>
      <c r="O391" s="5">
        <v>33765857</v>
      </c>
      <c r="P391" s="5"/>
      <c r="Q391" s="5"/>
      <c r="R391" s="5">
        <v>33765857</v>
      </c>
      <c r="Z391" s="4" t="s">
        <v>6769</v>
      </c>
      <c r="AA391" s="5"/>
      <c r="AB391" s="5"/>
      <c r="AC391" s="5"/>
      <c r="AD391" s="5">
        <v>3161592</v>
      </c>
      <c r="AE391" s="5"/>
      <c r="AF391" s="5"/>
      <c r="AG391" s="5">
        <v>3161592</v>
      </c>
    </row>
    <row r="392" spans="9:33" x14ac:dyDescent="0.25">
      <c r="I392" s="27" t="s">
        <v>903</v>
      </c>
      <c r="J392" t="s">
        <v>838</v>
      </c>
      <c r="K392" t="s">
        <v>4809</v>
      </c>
      <c r="L392" s="26"/>
      <c r="M392" s="5"/>
      <c r="N392" s="5"/>
      <c r="O392" s="5"/>
      <c r="P392" s="5"/>
      <c r="Q392" s="5">
        <v>1188848</v>
      </c>
      <c r="R392" s="5">
        <v>1188848</v>
      </c>
      <c r="Z392" s="4" t="s">
        <v>11957</v>
      </c>
      <c r="AA392" s="5"/>
      <c r="AB392" s="5"/>
      <c r="AC392" s="5"/>
      <c r="AD392" s="5"/>
      <c r="AE392" s="5"/>
      <c r="AF392" s="5">
        <v>2431956</v>
      </c>
      <c r="AG392" s="5">
        <v>2431956</v>
      </c>
    </row>
    <row r="393" spans="9:33" x14ac:dyDescent="0.25">
      <c r="I393" s="27" t="s">
        <v>903</v>
      </c>
      <c r="J393" t="s">
        <v>838</v>
      </c>
      <c r="K393" t="s">
        <v>9951</v>
      </c>
      <c r="L393" s="26"/>
      <c r="M393" s="5"/>
      <c r="N393" s="5"/>
      <c r="O393" s="5"/>
      <c r="P393" s="5">
        <v>6086529</v>
      </c>
      <c r="Q393" s="5"/>
      <c r="R393" s="5">
        <v>6086529</v>
      </c>
      <c r="Z393" s="4" t="s">
        <v>6195</v>
      </c>
      <c r="AA393" s="5"/>
      <c r="AB393" s="5"/>
      <c r="AC393" s="5">
        <v>4043505</v>
      </c>
      <c r="AD393" s="5"/>
      <c r="AE393" s="5"/>
      <c r="AF393" s="5"/>
      <c r="AG393" s="5">
        <v>4043505</v>
      </c>
    </row>
    <row r="394" spans="9:33" x14ac:dyDescent="0.25">
      <c r="I394" s="27" t="s">
        <v>903</v>
      </c>
      <c r="J394" t="s">
        <v>838</v>
      </c>
      <c r="K394" t="s">
        <v>2570</v>
      </c>
      <c r="L394" s="26"/>
      <c r="M394" s="5"/>
      <c r="N394" s="5"/>
      <c r="O394" s="5"/>
      <c r="P394" s="5"/>
      <c r="Q394" s="5">
        <v>10800000</v>
      </c>
      <c r="R394" s="5">
        <v>10800000</v>
      </c>
      <c r="Z394" s="4" t="s">
        <v>6770</v>
      </c>
      <c r="AA394" s="5"/>
      <c r="AB394" s="5"/>
      <c r="AC394" s="5">
        <v>1307155</v>
      </c>
      <c r="AD394" s="5"/>
      <c r="AE394" s="5"/>
      <c r="AF394" s="5"/>
      <c r="AG394" s="5">
        <v>1307155</v>
      </c>
    </row>
    <row r="395" spans="9:33" x14ac:dyDescent="0.25">
      <c r="I395" s="27" t="s">
        <v>903</v>
      </c>
      <c r="J395" t="s">
        <v>838</v>
      </c>
      <c r="K395" t="s">
        <v>9952</v>
      </c>
      <c r="L395" s="26"/>
      <c r="M395" s="5"/>
      <c r="N395" s="5"/>
      <c r="O395" s="5"/>
      <c r="P395" s="5">
        <v>6086529</v>
      </c>
      <c r="Q395" s="5"/>
      <c r="R395" s="5">
        <v>6086529</v>
      </c>
      <c r="Z395" s="4" t="s">
        <v>10385</v>
      </c>
      <c r="AA395" s="5"/>
      <c r="AB395" s="5"/>
      <c r="AC395" s="5"/>
      <c r="AD395" s="5"/>
      <c r="AE395" s="5">
        <v>2431985</v>
      </c>
      <c r="AF395" s="5"/>
      <c r="AG395" s="5">
        <v>2431985</v>
      </c>
    </row>
    <row r="396" spans="9:33" x14ac:dyDescent="0.25">
      <c r="I396" s="27" t="s">
        <v>903</v>
      </c>
      <c r="J396" t="s">
        <v>838</v>
      </c>
      <c r="K396" t="s">
        <v>9651</v>
      </c>
      <c r="L396" s="26"/>
      <c r="M396" s="5"/>
      <c r="N396" s="5"/>
      <c r="O396" s="5"/>
      <c r="P396" s="5">
        <v>19527958</v>
      </c>
      <c r="Q396" s="5"/>
      <c r="R396" s="5">
        <v>19527958</v>
      </c>
      <c r="Z396" s="4" t="s">
        <v>11965</v>
      </c>
      <c r="AA396" s="5"/>
      <c r="AB396" s="5"/>
      <c r="AC396" s="5"/>
      <c r="AD396" s="5"/>
      <c r="AE396" s="5"/>
      <c r="AF396" s="5">
        <v>2811196</v>
      </c>
      <c r="AG396" s="5">
        <v>2811196</v>
      </c>
    </row>
    <row r="397" spans="9:33" x14ac:dyDescent="0.25">
      <c r="I397" s="27" t="s">
        <v>903</v>
      </c>
      <c r="J397" t="s">
        <v>838</v>
      </c>
      <c r="K397" t="s">
        <v>9647</v>
      </c>
      <c r="L397" s="26"/>
      <c r="M397" s="5"/>
      <c r="N397" s="5"/>
      <c r="O397" s="5"/>
      <c r="P397" s="5">
        <v>1907112</v>
      </c>
      <c r="Q397" s="5"/>
      <c r="R397" s="5">
        <v>1907112</v>
      </c>
      <c r="Z397" s="4" t="s">
        <v>0</v>
      </c>
      <c r="AA397" s="5">
        <v>101866753.16</v>
      </c>
      <c r="AB397" s="5">
        <v>153408914.32999998</v>
      </c>
      <c r="AC397" s="5">
        <v>217570821.59999999</v>
      </c>
      <c r="AD397" s="5">
        <v>169160778.40000001</v>
      </c>
      <c r="AE397" s="5">
        <v>254588678.5</v>
      </c>
      <c r="AF397" s="5">
        <v>212207687.09999999</v>
      </c>
      <c r="AG397" s="5">
        <v>1108803633.0900002</v>
      </c>
    </row>
    <row r="398" spans="9:33" x14ac:dyDescent="0.25">
      <c r="I398" s="27" t="s">
        <v>903</v>
      </c>
      <c r="J398" t="s">
        <v>838</v>
      </c>
      <c r="K398" t="s">
        <v>12177</v>
      </c>
      <c r="L398" s="26"/>
      <c r="M398" s="5"/>
      <c r="N398" s="5"/>
      <c r="O398" s="5"/>
      <c r="P398" s="5"/>
      <c r="Q398" s="5">
        <v>1877234</v>
      </c>
      <c r="R398" s="5">
        <v>1877234</v>
      </c>
    </row>
    <row r="399" spans="9:33" x14ac:dyDescent="0.25">
      <c r="I399" s="27" t="s">
        <v>903</v>
      </c>
      <c r="J399" t="s">
        <v>56</v>
      </c>
      <c r="K399" t="s">
        <v>4807</v>
      </c>
      <c r="L399" s="26"/>
      <c r="M399" s="5"/>
      <c r="N399" s="5"/>
      <c r="O399" s="5"/>
      <c r="P399" s="5">
        <v>-5058986</v>
      </c>
      <c r="Q399" s="5"/>
      <c r="R399" s="5">
        <v>-5058986</v>
      </c>
    </row>
    <row r="400" spans="9:33" x14ac:dyDescent="0.25">
      <c r="I400" s="27" t="s">
        <v>903</v>
      </c>
      <c r="J400" t="s">
        <v>56</v>
      </c>
      <c r="K400" t="s">
        <v>1376</v>
      </c>
      <c r="L400" s="26">
        <v>7353266</v>
      </c>
      <c r="M400" s="5"/>
      <c r="N400" s="5"/>
      <c r="O400" s="5"/>
      <c r="P400" s="5"/>
      <c r="Q400" s="5"/>
      <c r="R400" s="5">
        <v>7353266</v>
      </c>
    </row>
    <row r="401" spans="9:18" x14ac:dyDescent="0.25">
      <c r="I401" s="27" t="s">
        <v>903</v>
      </c>
      <c r="J401" t="s">
        <v>56</v>
      </c>
      <c r="K401" t="s">
        <v>2211</v>
      </c>
      <c r="L401" s="26"/>
      <c r="M401" s="5">
        <v>47250000</v>
      </c>
      <c r="N401" s="5"/>
      <c r="O401" s="5"/>
      <c r="P401" s="5"/>
      <c r="Q401" s="5"/>
      <c r="R401" s="5">
        <v>47250000</v>
      </c>
    </row>
    <row r="402" spans="9:18" x14ac:dyDescent="0.25">
      <c r="I402" s="27" t="s">
        <v>903</v>
      </c>
      <c r="J402" t="s">
        <v>56</v>
      </c>
      <c r="K402" t="s">
        <v>2240</v>
      </c>
      <c r="L402" s="26">
        <v>63840633</v>
      </c>
      <c r="M402" s="5">
        <v>63840633</v>
      </c>
      <c r="N402" s="5"/>
      <c r="O402" s="5"/>
      <c r="P402" s="5"/>
      <c r="Q402" s="5"/>
      <c r="R402" s="5">
        <v>127681266</v>
      </c>
    </row>
    <row r="403" spans="9:18" x14ac:dyDescent="0.25">
      <c r="I403" s="27" t="s">
        <v>903</v>
      </c>
      <c r="J403" t="s">
        <v>56</v>
      </c>
      <c r="K403" t="s">
        <v>2356</v>
      </c>
      <c r="L403" s="26"/>
      <c r="M403" s="5"/>
      <c r="N403" s="5"/>
      <c r="O403" s="5">
        <v>2800000</v>
      </c>
      <c r="P403" s="5"/>
      <c r="Q403" s="5"/>
      <c r="R403" s="5">
        <v>2800000</v>
      </c>
    </row>
    <row r="404" spans="9:18" x14ac:dyDescent="0.25">
      <c r="I404" s="27" t="s">
        <v>903</v>
      </c>
      <c r="J404" t="s">
        <v>56</v>
      </c>
      <c r="K404" t="s">
        <v>2944</v>
      </c>
      <c r="L404" s="26">
        <v>2186515</v>
      </c>
      <c r="M404" s="5"/>
      <c r="N404" s="5"/>
      <c r="O404" s="5"/>
      <c r="P404" s="5"/>
      <c r="Q404" s="5"/>
      <c r="R404" s="5">
        <v>2186515</v>
      </c>
    </row>
    <row r="405" spans="9:18" x14ac:dyDescent="0.25">
      <c r="I405" s="27" t="s">
        <v>903</v>
      </c>
      <c r="J405" t="s">
        <v>56</v>
      </c>
      <c r="K405" t="s">
        <v>6771</v>
      </c>
      <c r="L405" s="26"/>
      <c r="M405" s="5"/>
      <c r="N405" s="5">
        <v>4338513</v>
      </c>
      <c r="O405" s="5">
        <v>1859363</v>
      </c>
      <c r="P405" s="5"/>
      <c r="Q405" s="5"/>
      <c r="R405" s="5">
        <v>6197876</v>
      </c>
    </row>
    <row r="406" spans="9:18" x14ac:dyDescent="0.25">
      <c r="I406" s="27" t="s">
        <v>903</v>
      </c>
      <c r="J406" t="s">
        <v>56</v>
      </c>
      <c r="K406" t="s">
        <v>2758</v>
      </c>
      <c r="L406" s="26"/>
      <c r="M406" s="5"/>
      <c r="N406" s="5">
        <v>3187338</v>
      </c>
      <c r="O406" s="5"/>
      <c r="P406" s="5"/>
      <c r="Q406" s="5"/>
      <c r="R406" s="5">
        <v>3187338</v>
      </c>
    </row>
    <row r="407" spans="9:18" x14ac:dyDescent="0.25">
      <c r="I407" s="27" t="s">
        <v>903</v>
      </c>
      <c r="J407" t="s">
        <v>56</v>
      </c>
      <c r="K407" t="s">
        <v>1621</v>
      </c>
      <c r="L407" s="26"/>
      <c r="M407" s="5"/>
      <c r="N407" s="5">
        <v>3401614</v>
      </c>
      <c r="O407" s="5"/>
      <c r="P407" s="5"/>
      <c r="Q407" s="5"/>
      <c r="R407" s="5">
        <v>3401614</v>
      </c>
    </row>
    <row r="408" spans="9:18" x14ac:dyDescent="0.25">
      <c r="I408" s="27" t="s">
        <v>903</v>
      </c>
      <c r="J408" t="s">
        <v>56</v>
      </c>
      <c r="K408" t="s">
        <v>3367</v>
      </c>
      <c r="L408" s="26"/>
      <c r="M408" s="5"/>
      <c r="N408" s="5"/>
      <c r="O408" s="5"/>
      <c r="P408" s="5"/>
      <c r="Q408" s="5">
        <v>5805996</v>
      </c>
      <c r="R408" s="5">
        <v>5805996</v>
      </c>
    </row>
    <row r="409" spans="9:18" x14ac:dyDescent="0.25">
      <c r="I409" s="27" t="s">
        <v>903</v>
      </c>
      <c r="J409" t="s">
        <v>56</v>
      </c>
      <c r="K409" t="s">
        <v>3395</v>
      </c>
      <c r="L409" s="26">
        <v>2576833</v>
      </c>
      <c r="M409" s="5"/>
      <c r="N409" s="5"/>
      <c r="O409" s="5"/>
      <c r="P409" s="5"/>
      <c r="Q409" s="5"/>
      <c r="R409" s="5">
        <v>2576833</v>
      </c>
    </row>
    <row r="410" spans="9:18" x14ac:dyDescent="0.25">
      <c r="I410" s="27" t="s">
        <v>903</v>
      </c>
      <c r="J410" t="s">
        <v>56</v>
      </c>
      <c r="K410" t="s">
        <v>2855</v>
      </c>
      <c r="L410" s="26"/>
      <c r="M410" s="5"/>
      <c r="N410" s="5">
        <v>7171509</v>
      </c>
      <c r="O410" s="5"/>
      <c r="P410" s="5"/>
      <c r="Q410" s="5"/>
      <c r="R410" s="5">
        <v>7171509</v>
      </c>
    </row>
    <row r="411" spans="9:18" x14ac:dyDescent="0.25">
      <c r="I411" s="27" t="s">
        <v>903</v>
      </c>
      <c r="J411" t="s">
        <v>56</v>
      </c>
      <c r="K411" t="s">
        <v>1808</v>
      </c>
      <c r="L411" s="26">
        <v>3283646</v>
      </c>
      <c r="M411" s="5"/>
      <c r="N411" s="5"/>
      <c r="O411" s="5"/>
      <c r="P411" s="5"/>
      <c r="Q411" s="5"/>
      <c r="R411" s="5">
        <v>3283646</v>
      </c>
    </row>
    <row r="412" spans="9:18" x14ac:dyDescent="0.25">
      <c r="I412" s="27" t="s">
        <v>903</v>
      </c>
      <c r="J412" t="s">
        <v>56</v>
      </c>
      <c r="K412" t="s">
        <v>2433</v>
      </c>
      <c r="L412" s="26"/>
      <c r="M412" s="5"/>
      <c r="N412" s="5">
        <v>33765857</v>
      </c>
      <c r="O412" s="5"/>
      <c r="P412" s="5"/>
      <c r="Q412" s="5"/>
      <c r="R412" s="5">
        <v>33765857</v>
      </c>
    </row>
    <row r="413" spans="9:18" x14ac:dyDescent="0.25">
      <c r="I413" s="27" t="s">
        <v>903</v>
      </c>
      <c r="J413" t="s">
        <v>56</v>
      </c>
      <c r="K413" t="s">
        <v>6772</v>
      </c>
      <c r="L413" s="26"/>
      <c r="M413" s="5"/>
      <c r="N413" s="5">
        <v>2807973</v>
      </c>
      <c r="O413" s="5">
        <v>1203417</v>
      </c>
      <c r="P413" s="5"/>
      <c r="Q413" s="5"/>
      <c r="R413" s="5">
        <v>4011390</v>
      </c>
    </row>
    <row r="414" spans="9:18" x14ac:dyDescent="0.25">
      <c r="I414" s="27" t="s">
        <v>903</v>
      </c>
      <c r="J414" t="s">
        <v>56</v>
      </c>
      <c r="K414" t="s">
        <v>2725</v>
      </c>
      <c r="L414" s="26"/>
      <c r="M414" s="5">
        <v>11497296</v>
      </c>
      <c r="N414" s="5">
        <v>11497296</v>
      </c>
      <c r="O414" s="5">
        <v>11497296</v>
      </c>
      <c r="P414" s="5"/>
      <c r="Q414" s="5"/>
      <c r="R414" s="5">
        <v>34491888</v>
      </c>
    </row>
    <row r="415" spans="9:18" x14ac:dyDescent="0.25">
      <c r="I415" s="27" t="s">
        <v>903</v>
      </c>
      <c r="J415" t="s">
        <v>56</v>
      </c>
      <c r="K415" t="s">
        <v>2838</v>
      </c>
      <c r="L415" s="26"/>
      <c r="M415" s="5">
        <v>719000</v>
      </c>
      <c r="N415" s="5"/>
      <c r="O415" s="5"/>
      <c r="P415" s="5"/>
      <c r="Q415" s="5"/>
      <c r="R415" s="5">
        <v>719000</v>
      </c>
    </row>
    <row r="416" spans="9:18" x14ac:dyDescent="0.25">
      <c r="I416" s="27" t="s">
        <v>903</v>
      </c>
      <c r="J416" t="s">
        <v>56</v>
      </c>
      <c r="K416" t="s">
        <v>2570</v>
      </c>
      <c r="L416" s="26"/>
      <c r="M416" s="5"/>
      <c r="N416" s="5"/>
      <c r="O416" s="5">
        <v>10800000</v>
      </c>
      <c r="P416" s="5"/>
      <c r="Q416" s="5"/>
      <c r="R416" s="5">
        <v>10800000</v>
      </c>
    </row>
    <row r="417" spans="9:18" x14ac:dyDescent="0.25">
      <c r="I417" s="27" t="s">
        <v>903</v>
      </c>
      <c r="J417" t="s">
        <v>56</v>
      </c>
      <c r="K417" t="s">
        <v>3240</v>
      </c>
      <c r="L417" s="26"/>
      <c r="M417" s="5">
        <v>26235087</v>
      </c>
      <c r="N417" s="5">
        <v>26235087</v>
      </c>
      <c r="O417" s="5">
        <v>26235087</v>
      </c>
      <c r="P417" s="5"/>
      <c r="Q417" s="5"/>
      <c r="R417" s="5">
        <v>78705261</v>
      </c>
    </row>
    <row r="418" spans="9:18" x14ac:dyDescent="0.25">
      <c r="I418" s="27" t="s">
        <v>903</v>
      </c>
      <c r="J418" t="s">
        <v>56</v>
      </c>
      <c r="K418" t="s">
        <v>2790</v>
      </c>
      <c r="L418" s="26"/>
      <c r="M418" s="5">
        <v>10721883</v>
      </c>
      <c r="N418" s="5"/>
      <c r="O418" s="5"/>
      <c r="P418" s="5"/>
      <c r="Q418" s="5"/>
      <c r="R418" s="5">
        <v>10721883</v>
      </c>
    </row>
    <row r="419" spans="9:18" x14ac:dyDescent="0.25">
      <c r="I419" s="27" t="s">
        <v>903</v>
      </c>
      <c r="J419" t="s">
        <v>56</v>
      </c>
      <c r="K419" t="s">
        <v>2419</v>
      </c>
      <c r="L419" s="26">
        <v>3290950</v>
      </c>
      <c r="M419" s="5"/>
      <c r="N419" s="5"/>
      <c r="O419" s="5"/>
      <c r="P419" s="5"/>
      <c r="Q419" s="5"/>
      <c r="R419" s="5">
        <v>3290950</v>
      </c>
    </row>
    <row r="420" spans="9:18" x14ac:dyDescent="0.25">
      <c r="I420" s="27" t="s">
        <v>903</v>
      </c>
      <c r="J420" t="s">
        <v>56</v>
      </c>
      <c r="K420" t="s">
        <v>6773</v>
      </c>
      <c r="L420" s="26"/>
      <c r="M420" s="5"/>
      <c r="N420" s="5"/>
      <c r="O420" s="5">
        <v>8826444</v>
      </c>
      <c r="P420" s="5"/>
      <c r="Q420" s="5"/>
      <c r="R420" s="5">
        <v>8826444</v>
      </c>
    </row>
    <row r="421" spans="9:18" x14ac:dyDescent="0.25">
      <c r="I421" s="27" t="s">
        <v>903</v>
      </c>
      <c r="J421" t="s">
        <v>56</v>
      </c>
      <c r="K421" t="s">
        <v>2882</v>
      </c>
      <c r="L421" s="26">
        <v>3296242</v>
      </c>
      <c r="M421" s="5"/>
      <c r="N421" s="5"/>
      <c r="O421" s="5"/>
      <c r="P421" s="5"/>
      <c r="Q421" s="5"/>
      <c r="R421" s="5">
        <v>3296242</v>
      </c>
    </row>
    <row r="422" spans="9:18" x14ac:dyDescent="0.25">
      <c r="I422" s="27" t="s">
        <v>903</v>
      </c>
      <c r="J422" t="s">
        <v>56</v>
      </c>
      <c r="K422" t="s">
        <v>2643</v>
      </c>
      <c r="L422" s="26">
        <v>1310724</v>
      </c>
      <c r="M422" s="5"/>
      <c r="N422" s="5"/>
      <c r="O422" s="5"/>
      <c r="P422" s="5"/>
      <c r="Q422" s="5"/>
      <c r="R422" s="5">
        <v>1310724</v>
      </c>
    </row>
    <row r="423" spans="9:18" x14ac:dyDescent="0.25">
      <c r="I423" s="27" t="s">
        <v>903</v>
      </c>
      <c r="J423" t="s">
        <v>56</v>
      </c>
      <c r="K423" t="s">
        <v>6774</v>
      </c>
      <c r="L423" s="26"/>
      <c r="M423" s="5"/>
      <c r="N423" s="5">
        <v>4579715</v>
      </c>
      <c r="O423" s="5"/>
      <c r="P423" s="5"/>
      <c r="Q423" s="5"/>
      <c r="R423" s="5">
        <v>4579715</v>
      </c>
    </row>
    <row r="424" spans="9:18" x14ac:dyDescent="0.25">
      <c r="I424" s="27" t="s">
        <v>903</v>
      </c>
      <c r="J424" t="s">
        <v>56</v>
      </c>
      <c r="K424" t="s">
        <v>6775</v>
      </c>
      <c r="L424" s="26"/>
      <c r="M424" s="5"/>
      <c r="N424" s="5">
        <v>1673352</v>
      </c>
      <c r="O424" s="5">
        <v>1693273</v>
      </c>
      <c r="P424" s="5"/>
      <c r="Q424" s="5"/>
      <c r="R424" s="5">
        <v>3366625</v>
      </c>
    </row>
    <row r="425" spans="9:18" x14ac:dyDescent="0.25">
      <c r="I425" s="27" t="s">
        <v>903</v>
      </c>
      <c r="J425" t="s">
        <v>56</v>
      </c>
      <c r="K425" t="s">
        <v>6776</v>
      </c>
      <c r="L425" s="26"/>
      <c r="M425" s="5"/>
      <c r="N425" s="5"/>
      <c r="O425" s="5">
        <v>9562013</v>
      </c>
      <c r="P425" s="5"/>
      <c r="Q425" s="5"/>
      <c r="R425" s="5">
        <v>9562013</v>
      </c>
    </row>
    <row r="426" spans="9:18" x14ac:dyDescent="0.25">
      <c r="I426" s="27" t="s">
        <v>903</v>
      </c>
      <c r="J426" t="s">
        <v>56</v>
      </c>
      <c r="K426" t="s">
        <v>6743</v>
      </c>
      <c r="L426" s="26"/>
      <c r="M426" s="5"/>
      <c r="N426" s="5"/>
      <c r="O426" s="5">
        <v>816755</v>
      </c>
      <c r="P426" s="5"/>
      <c r="Q426" s="5"/>
      <c r="R426" s="5">
        <v>816755</v>
      </c>
    </row>
    <row r="427" spans="9:18" x14ac:dyDescent="0.25">
      <c r="I427" s="27" t="s">
        <v>903</v>
      </c>
      <c r="J427" t="s">
        <v>56</v>
      </c>
      <c r="K427" t="s">
        <v>6777</v>
      </c>
      <c r="L427" s="26"/>
      <c r="M427" s="5"/>
      <c r="N427" s="5"/>
      <c r="O427" s="5">
        <v>398549</v>
      </c>
      <c r="P427" s="5"/>
      <c r="Q427" s="5"/>
      <c r="R427" s="5">
        <v>398549</v>
      </c>
    </row>
    <row r="428" spans="9:18" x14ac:dyDescent="0.25">
      <c r="I428" s="27" t="s">
        <v>903</v>
      </c>
      <c r="J428" t="s">
        <v>56</v>
      </c>
      <c r="K428" t="s">
        <v>6778</v>
      </c>
      <c r="L428" s="26"/>
      <c r="M428" s="5"/>
      <c r="N428" s="5"/>
      <c r="O428" s="5">
        <v>5579700</v>
      </c>
      <c r="P428" s="5"/>
      <c r="Q428" s="5"/>
      <c r="R428" s="5">
        <v>5579700</v>
      </c>
    </row>
    <row r="429" spans="9:18" x14ac:dyDescent="0.25">
      <c r="I429" s="27" t="s">
        <v>903</v>
      </c>
      <c r="J429" t="s">
        <v>56</v>
      </c>
      <c r="K429" t="s">
        <v>10622</v>
      </c>
      <c r="L429" s="26"/>
      <c r="M429" s="5"/>
      <c r="N429" s="5"/>
      <c r="O429" s="5"/>
      <c r="P429" s="5">
        <v>446346</v>
      </c>
      <c r="Q429" s="5"/>
      <c r="R429" s="5">
        <v>446346</v>
      </c>
    </row>
    <row r="430" spans="9:18" x14ac:dyDescent="0.25">
      <c r="I430" s="27" t="s">
        <v>903</v>
      </c>
      <c r="J430" t="s">
        <v>56</v>
      </c>
      <c r="K430" t="s">
        <v>6779</v>
      </c>
      <c r="L430" s="26"/>
      <c r="M430" s="5"/>
      <c r="N430" s="5"/>
      <c r="O430" s="5">
        <v>6018030</v>
      </c>
      <c r="P430" s="5"/>
      <c r="Q430" s="5"/>
      <c r="R430" s="5">
        <v>6018030</v>
      </c>
    </row>
    <row r="431" spans="9:18" x14ac:dyDescent="0.25">
      <c r="I431" s="27" t="s">
        <v>903</v>
      </c>
      <c r="J431" t="s">
        <v>56</v>
      </c>
      <c r="K431" t="s">
        <v>6780</v>
      </c>
      <c r="L431" s="26"/>
      <c r="M431" s="5"/>
      <c r="N431" s="5"/>
      <c r="O431" s="5">
        <v>1683372</v>
      </c>
      <c r="P431" s="5"/>
      <c r="Q431" s="5"/>
      <c r="R431" s="5">
        <v>1683372</v>
      </c>
    </row>
    <row r="432" spans="9:18" x14ac:dyDescent="0.25">
      <c r="I432" s="27" t="s">
        <v>903</v>
      </c>
      <c r="J432" t="s">
        <v>56</v>
      </c>
      <c r="K432" t="s">
        <v>10390</v>
      </c>
      <c r="L432" s="26"/>
      <c r="M432" s="5"/>
      <c r="N432" s="5"/>
      <c r="O432" s="5"/>
      <c r="P432" s="5">
        <v>2351440</v>
      </c>
      <c r="Q432" s="5"/>
      <c r="R432" s="5">
        <v>2351440</v>
      </c>
    </row>
    <row r="433" spans="9:18" x14ac:dyDescent="0.25">
      <c r="I433" s="27" t="s">
        <v>903</v>
      </c>
      <c r="J433" t="s">
        <v>56</v>
      </c>
      <c r="K433" t="s">
        <v>10354</v>
      </c>
      <c r="L433" s="26"/>
      <c r="M433" s="5"/>
      <c r="N433" s="5"/>
      <c r="O433" s="5"/>
      <c r="P433" s="5">
        <v>852114</v>
      </c>
      <c r="Q433" s="5"/>
      <c r="R433" s="5">
        <v>852114</v>
      </c>
    </row>
    <row r="434" spans="9:18" x14ac:dyDescent="0.25">
      <c r="I434" s="27" t="s">
        <v>903</v>
      </c>
      <c r="J434" t="s">
        <v>56</v>
      </c>
      <c r="K434" t="s">
        <v>10623</v>
      </c>
      <c r="L434" s="26"/>
      <c r="M434" s="5"/>
      <c r="N434" s="5"/>
      <c r="O434" s="5"/>
      <c r="P434" s="5">
        <v>250000</v>
      </c>
      <c r="Q434" s="5"/>
      <c r="R434" s="5">
        <v>250000</v>
      </c>
    </row>
    <row r="435" spans="9:18" x14ac:dyDescent="0.25">
      <c r="I435" s="27" t="s">
        <v>903</v>
      </c>
      <c r="J435" t="s">
        <v>56</v>
      </c>
      <c r="K435" t="s">
        <v>12178</v>
      </c>
      <c r="L435" s="26"/>
      <c r="M435" s="5"/>
      <c r="N435" s="5"/>
      <c r="O435" s="5"/>
      <c r="P435" s="5"/>
      <c r="Q435" s="5">
        <v>408094</v>
      </c>
      <c r="R435" s="5">
        <v>408094</v>
      </c>
    </row>
    <row r="436" spans="9:18" x14ac:dyDescent="0.25">
      <c r="I436" s="27" t="s">
        <v>904</v>
      </c>
      <c r="J436" t="s">
        <v>838</v>
      </c>
      <c r="K436" t="s">
        <v>6719</v>
      </c>
      <c r="L436" s="26"/>
      <c r="M436" s="5"/>
      <c r="N436" s="5"/>
      <c r="O436" s="5"/>
      <c r="P436" s="5">
        <v>-26312727</v>
      </c>
      <c r="Q436" s="5"/>
      <c r="R436" s="5">
        <v>-26312727</v>
      </c>
    </row>
    <row r="437" spans="9:18" x14ac:dyDescent="0.25">
      <c r="I437" s="27" t="s">
        <v>904</v>
      </c>
      <c r="J437" t="s">
        <v>838</v>
      </c>
      <c r="K437" t="s">
        <v>1397</v>
      </c>
      <c r="L437" s="26"/>
      <c r="M437" s="5"/>
      <c r="N437" s="5"/>
      <c r="O437" s="5"/>
      <c r="P437" s="5"/>
      <c r="Q437" s="5">
        <v>-2921534</v>
      </c>
      <c r="R437" s="5">
        <v>-2921534</v>
      </c>
    </row>
    <row r="438" spans="9:18" x14ac:dyDescent="0.25">
      <c r="I438" s="27" t="s">
        <v>904</v>
      </c>
      <c r="J438" t="s">
        <v>838</v>
      </c>
      <c r="K438" t="s">
        <v>2433</v>
      </c>
      <c r="L438" s="26"/>
      <c r="M438" s="5"/>
      <c r="N438" s="5"/>
      <c r="O438" s="5"/>
      <c r="P438" s="5">
        <v>-33765857</v>
      </c>
      <c r="Q438" s="5"/>
      <c r="R438" s="5">
        <v>-33765857</v>
      </c>
    </row>
    <row r="439" spans="9:18" x14ac:dyDescent="0.25">
      <c r="I439" s="27" t="s">
        <v>904</v>
      </c>
      <c r="J439" t="s">
        <v>838</v>
      </c>
      <c r="K439" t="s">
        <v>9951</v>
      </c>
      <c r="L439" s="26"/>
      <c r="M439" s="5"/>
      <c r="N439" s="5"/>
      <c r="O439" s="5"/>
      <c r="P439" s="5"/>
      <c r="Q439" s="5">
        <v>-6086529</v>
      </c>
      <c r="R439" s="5">
        <v>-6086529</v>
      </c>
    </row>
    <row r="440" spans="9:18" x14ac:dyDescent="0.25">
      <c r="I440" s="27" t="s">
        <v>904</v>
      </c>
      <c r="J440" t="s">
        <v>838</v>
      </c>
      <c r="K440" t="s">
        <v>2570</v>
      </c>
      <c r="L440" s="26"/>
      <c r="M440" s="5"/>
      <c r="N440" s="5"/>
      <c r="O440" s="5"/>
      <c r="P440" s="5"/>
      <c r="Q440" s="5">
        <v>-10800000</v>
      </c>
      <c r="R440" s="5">
        <v>-10800000</v>
      </c>
    </row>
    <row r="441" spans="9:18" x14ac:dyDescent="0.25">
      <c r="I441" s="27" t="s">
        <v>904</v>
      </c>
      <c r="J441" t="s">
        <v>838</v>
      </c>
      <c r="K441" t="s">
        <v>9952</v>
      </c>
      <c r="L441" s="26"/>
      <c r="M441" s="5"/>
      <c r="N441" s="5"/>
      <c r="O441" s="5"/>
      <c r="P441" s="5"/>
      <c r="Q441" s="5">
        <v>-6086529</v>
      </c>
      <c r="R441" s="5">
        <v>-6086529</v>
      </c>
    </row>
    <row r="442" spans="9:18" x14ac:dyDescent="0.25">
      <c r="I442" s="27" t="s">
        <v>904</v>
      </c>
      <c r="J442" t="s">
        <v>838</v>
      </c>
      <c r="K442" t="s">
        <v>9651</v>
      </c>
      <c r="L442" s="26"/>
      <c r="M442" s="5"/>
      <c r="N442" s="5"/>
      <c r="O442" s="5"/>
      <c r="P442" s="5"/>
      <c r="Q442" s="5">
        <v>-19527958</v>
      </c>
      <c r="R442" s="5">
        <v>-19527958</v>
      </c>
    </row>
    <row r="443" spans="9:18" x14ac:dyDescent="0.25">
      <c r="I443" s="27" t="s">
        <v>904</v>
      </c>
      <c r="J443" t="s">
        <v>838</v>
      </c>
      <c r="K443" t="s">
        <v>9647</v>
      </c>
      <c r="L443" s="26"/>
      <c r="M443" s="5"/>
      <c r="N443" s="5"/>
      <c r="O443" s="5"/>
      <c r="P443" s="5"/>
      <c r="Q443" s="5">
        <v>-1907112</v>
      </c>
      <c r="R443" s="5">
        <v>-1907112</v>
      </c>
    </row>
    <row r="444" spans="9:18" x14ac:dyDescent="0.25">
      <c r="I444" s="27" t="s">
        <v>904</v>
      </c>
      <c r="J444" t="s">
        <v>56</v>
      </c>
      <c r="K444" t="s">
        <v>1020</v>
      </c>
      <c r="L444" s="26">
        <v>-5550103</v>
      </c>
      <c r="M444" s="5"/>
      <c r="N444" s="5"/>
      <c r="O444" s="5">
        <v>-5550103</v>
      </c>
      <c r="P444" s="5"/>
      <c r="Q444" s="5"/>
      <c r="R444" s="5">
        <v>-11100206</v>
      </c>
    </row>
    <row r="445" spans="9:18" x14ac:dyDescent="0.25">
      <c r="I445" s="27" t="s">
        <v>904</v>
      </c>
      <c r="J445" t="s">
        <v>56</v>
      </c>
      <c r="K445" t="s">
        <v>4807</v>
      </c>
      <c r="L445" s="26"/>
      <c r="M445" s="5"/>
      <c r="N445" s="5"/>
      <c r="O445" s="5"/>
      <c r="P445" s="5"/>
      <c r="Q445" s="5">
        <v>5058986</v>
      </c>
      <c r="R445" s="5">
        <v>5058986</v>
      </c>
    </row>
    <row r="446" spans="9:18" x14ac:dyDescent="0.25">
      <c r="I446" s="27" t="s">
        <v>904</v>
      </c>
      <c r="J446" t="s">
        <v>56</v>
      </c>
      <c r="K446" t="s">
        <v>606</v>
      </c>
      <c r="L446" s="26">
        <v>-17567421</v>
      </c>
      <c r="M446" s="5"/>
      <c r="N446" s="5"/>
      <c r="O446" s="5"/>
      <c r="P446" s="5"/>
      <c r="Q446" s="5"/>
      <c r="R446" s="5">
        <v>-17567421</v>
      </c>
    </row>
    <row r="447" spans="9:18" x14ac:dyDescent="0.25">
      <c r="I447" s="27" t="s">
        <v>904</v>
      </c>
      <c r="J447" t="s">
        <v>56</v>
      </c>
      <c r="K447" t="s">
        <v>2355</v>
      </c>
      <c r="L447" s="26">
        <v>-12346713</v>
      </c>
      <c r="M447" s="5"/>
      <c r="N447" s="5"/>
      <c r="O447" s="5"/>
      <c r="P447" s="5"/>
      <c r="Q447" s="5"/>
      <c r="R447" s="5">
        <v>-12346713</v>
      </c>
    </row>
    <row r="448" spans="9:18" x14ac:dyDescent="0.25">
      <c r="I448" s="27" t="s">
        <v>904</v>
      </c>
      <c r="J448" t="s">
        <v>56</v>
      </c>
      <c r="K448" t="s">
        <v>1182</v>
      </c>
      <c r="L448" s="26">
        <v>-32237593</v>
      </c>
      <c r="M448" s="5"/>
      <c r="N448" s="5"/>
      <c r="O448" s="5"/>
      <c r="P448" s="5"/>
      <c r="Q448" s="5"/>
      <c r="R448" s="5">
        <v>-32237593</v>
      </c>
    </row>
    <row r="449" spans="9:18" x14ac:dyDescent="0.25">
      <c r="I449" s="27" t="s">
        <v>904</v>
      </c>
      <c r="J449" t="s">
        <v>56</v>
      </c>
      <c r="K449" t="s">
        <v>1376</v>
      </c>
      <c r="L449" s="26">
        <v>-7353266</v>
      </c>
      <c r="M449" s="5">
        <v>-7353266</v>
      </c>
      <c r="N449" s="5"/>
      <c r="O449" s="5"/>
      <c r="P449" s="5"/>
      <c r="Q449" s="5"/>
      <c r="R449" s="5">
        <v>-14706532</v>
      </c>
    </row>
    <row r="450" spans="9:18" x14ac:dyDescent="0.25">
      <c r="I450" s="27" t="s">
        <v>904</v>
      </c>
      <c r="J450" t="s">
        <v>56</v>
      </c>
      <c r="K450" t="s">
        <v>1473</v>
      </c>
      <c r="L450" s="26">
        <v>-8137206</v>
      </c>
      <c r="M450" s="5"/>
      <c r="N450" s="5"/>
      <c r="O450" s="5"/>
      <c r="P450" s="5"/>
      <c r="Q450" s="5"/>
      <c r="R450" s="5">
        <v>-8137206</v>
      </c>
    </row>
    <row r="451" spans="9:18" x14ac:dyDescent="0.25">
      <c r="I451" s="27" t="s">
        <v>904</v>
      </c>
      <c r="J451" t="s">
        <v>56</v>
      </c>
      <c r="K451" t="s">
        <v>2211</v>
      </c>
      <c r="L451" s="26"/>
      <c r="M451" s="5"/>
      <c r="N451" s="5">
        <v>-47250000</v>
      </c>
      <c r="O451" s="5"/>
      <c r="P451" s="5"/>
      <c r="Q451" s="5"/>
      <c r="R451" s="5">
        <v>-47250000</v>
      </c>
    </row>
    <row r="452" spans="9:18" x14ac:dyDescent="0.25">
      <c r="I452" s="27" t="s">
        <v>904</v>
      </c>
      <c r="J452" t="s">
        <v>56</v>
      </c>
      <c r="K452" t="s">
        <v>2240</v>
      </c>
      <c r="L452" s="26">
        <v>-40163272</v>
      </c>
      <c r="M452" s="5">
        <v>-63840633</v>
      </c>
      <c r="N452" s="5">
        <v>-63840633</v>
      </c>
      <c r="O452" s="5">
        <v>-27206599</v>
      </c>
      <c r="P452" s="5"/>
      <c r="Q452" s="5"/>
      <c r="R452" s="5">
        <v>-195051137</v>
      </c>
    </row>
    <row r="453" spans="9:18" x14ac:dyDescent="0.25">
      <c r="I453" s="27" t="s">
        <v>904</v>
      </c>
      <c r="J453" t="s">
        <v>56</v>
      </c>
      <c r="K453" t="s">
        <v>2356</v>
      </c>
      <c r="L453" s="26">
        <v>-2800000</v>
      </c>
      <c r="M453" s="5"/>
      <c r="N453" s="5"/>
      <c r="O453" s="5"/>
      <c r="P453" s="5">
        <v>-2800000</v>
      </c>
      <c r="Q453" s="5"/>
      <c r="R453" s="5">
        <v>-5600000</v>
      </c>
    </row>
    <row r="454" spans="9:18" x14ac:dyDescent="0.25">
      <c r="I454" s="27" t="s">
        <v>904</v>
      </c>
      <c r="J454" t="s">
        <v>56</v>
      </c>
      <c r="K454" t="s">
        <v>2289</v>
      </c>
      <c r="L454" s="26">
        <v>-3500000</v>
      </c>
      <c r="M454" s="5">
        <v>0</v>
      </c>
      <c r="N454" s="5"/>
      <c r="O454" s="5"/>
      <c r="P454" s="5"/>
      <c r="Q454" s="5"/>
      <c r="R454" s="5">
        <v>-3500000</v>
      </c>
    </row>
    <row r="455" spans="9:18" x14ac:dyDescent="0.25">
      <c r="I455" s="27" t="s">
        <v>904</v>
      </c>
      <c r="J455" t="s">
        <v>56</v>
      </c>
      <c r="K455" t="s">
        <v>2944</v>
      </c>
      <c r="L455" s="26"/>
      <c r="M455" s="5">
        <v>-2186515</v>
      </c>
      <c r="N455" s="5"/>
      <c r="O455" s="5"/>
      <c r="P455" s="5"/>
      <c r="Q455" s="5"/>
      <c r="R455" s="5">
        <v>-2186515</v>
      </c>
    </row>
    <row r="456" spans="9:18" x14ac:dyDescent="0.25">
      <c r="I456" s="27" t="s">
        <v>904</v>
      </c>
      <c r="J456" t="s">
        <v>56</v>
      </c>
      <c r="K456" t="s">
        <v>6771</v>
      </c>
      <c r="L456" s="26"/>
      <c r="M456" s="5"/>
      <c r="N456" s="5"/>
      <c r="O456" s="5">
        <v>-4338513</v>
      </c>
      <c r="P456" s="5">
        <v>-1859363</v>
      </c>
      <c r="Q456" s="5"/>
      <c r="R456" s="5">
        <v>-6197876</v>
      </c>
    </row>
    <row r="457" spans="9:18" x14ac:dyDescent="0.25">
      <c r="I457" s="27" t="s">
        <v>904</v>
      </c>
      <c r="J457" t="s">
        <v>56</v>
      </c>
      <c r="K457" t="s">
        <v>2207</v>
      </c>
      <c r="L457" s="26">
        <v>-22480000</v>
      </c>
      <c r="M457" s="5"/>
      <c r="N457" s="5"/>
      <c r="O457" s="5"/>
      <c r="P457" s="5"/>
      <c r="Q457" s="5"/>
      <c r="R457" s="5">
        <v>-22480000</v>
      </c>
    </row>
    <row r="458" spans="9:18" x14ac:dyDescent="0.25">
      <c r="I458" s="27" t="s">
        <v>904</v>
      </c>
      <c r="J458" t="s">
        <v>56</v>
      </c>
      <c r="K458" t="s">
        <v>2758</v>
      </c>
      <c r="L458" s="26"/>
      <c r="M458" s="5"/>
      <c r="N458" s="5"/>
      <c r="O458" s="5">
        <v>-3187338</v>
      </c>
      <c r="P458" s="5"/>
      <c r="Q458" s="5"/>
      <c r="R458" s="5">
        <v>-3187338</v>
      </c>
    </row>
    <row r="459" spans="9:18" x14ac:dyDescent="0.25">
      <c r="I459" s="27" t="s">
        <v>904</v>
      </c>
      <c r="J459" t="s">
        <v>56</v>
      </c>
      <c r="K459" t="s">
        <v>1663</v>
      </c>
      <c r="L459" s="26">
        <v>-9774246</v>
      </c>
      <c r="M459" s="5"/>
      <c r="N459" s="5"/>
      <c r="O459" s="5"/>
      <c r="P459" s="5"/>
      <c r="Q459" s="5"/>
      <c r="R459" s="5">
        <v>-9774246</v>
      </c>
    </row>
    <row r="460" spans="9:18" x14ac:dyDescent="0.25">
      <c r="I460" s="27" t="s">
        <v>904</v>
      </c>
      <c r="J460" t="s">
        <v>56</v>
      </c>
      <c r="K460" t="s">
        <v>2158</v>
      </c>
      <c r="L460" s="26">
        <v>-1506456</v>
      </c>
      <c r="M460" s="5"/>
      <c r="N460" s="5"/>
      <c r="O460" s="5"/>
      <c r="P460" s="5"/>
      <c r="Q460" s="5"/>
      <c r="R460" s="5">
        <v>-1506456</v>
      </c>
    </row>
    <row r="461" spans="9:18" x14ac:dyDescent="0.25">
      <c r="I461" s="27" t="s">
        <v>904</v>
      </c>
      <c r="J461" t="s">
        <v>56</v>
      </c>
      <c r="K461" t="s">
        <v>1621</v>
      </c>
      <c r="L461" s="26"/>
      <c r="M461" s="5"/>
      <c r="N461" s="5">
        <v>-3401614</v>
      </c>
      <c r="O461" s="5"/>
      <c r="P461" s="5"/>
      <c r="Q461" s="5"/>
      <c r="R461" s="5">
        <v>-3401614</v>
      </c>
    </row>
    <row r="462" spans="9:18" x14ac:dyDescent="0.25">
      <c r="I462" s="27" t="s">
        <v>904</v>
      </c>
      <c r="J462" t="s">
        <v>56</v>
      </c>
      <c r="K462" t="s">
        <v>3395</v>
      </c>
      <c r="L462" s="26"/>
      <c r="M462" s="5">
        <v>-2576833</v>
      </c>
      <c r="N462" s="5"/>
      <c r="O462" s="5"/>
      <c r="P462" s="5"/>
      <c r="Q462" s="5"/>
      <c r="R462" s="5">
        <v>-2576833</v>
      </c>
    </row>
    <row r="463" spans="9:18" x14ac:dyDescent="0.25">
      <c r="I463" s="27" t="s">
        <v>904</v>
      </c>
      <c r="J463" t="s">
        <v>56</v>
      </c>
      <c r="K463" t="s">
        <v>2855</v>
      </c>
      <c r="L463" s="26"/>
      <c r="M463" s="5"/>
      <c r="N463" s="5"/>
      <c r="O463" s="5">
        <v>-7171509</v>
      </c>
      <c r="P463" s="5"/>
      <c r="Q463" s="5"/>
      <c r="R463" s="5">
        <v>-7171509</v>
      </c>
    </row>
    <row r="464" spans="9:18" x14ac:dyDescent="0.25">
      <c r="I464" s="27" t="s">
        <v>904</v>
      </c>
      <c r="J464" t="s">
        <v>56</v>
      </c>
      <c r="K464" t="s">
        <v>2268</v>
      </c>
      <c r="L464" s="26">
        <v>-6156643</v>
      </c>
      <c r="M464" s="5"/>
      <c r="N464" s="5"/>
      <c r="O464" s="5"/>
      <c r="P464" s="5"/>
      <c r="Q464" s="5"/>
      <c r="R464" s="5">
        <v>-6156643</v>
      </c>
    </row>
    <row r="465" spans="9:18" x14ac:dyDescent="0.25">
      <c r="I465" s="27" t="s">
        <v>904</v>
      </c>
      <c r="J465" t="s">
        <v>56</v>
      </c>
      <c r="K465" t="s">
        <v>1808</v>
      </c>
      <c r="L465" s="26"/>
      <c r="M465" s="5">
        <v>-3283646</v>
      </c>
      <c r="N465" s="5"/>
      <c r="O465" s="5"/>
      <c r="P465" s="5"/>
      <c r="Q465" s="5"/>
      <c r="R465" s="5">
        <v>-3283646</v>
      </c>
    </row>
    <row r="466" spans="9:18" x14ac:dyDescent="0.25">
      <c r="I466" s="27" t="s">
        <v>904</v>
      </c>
      <c r="J466" t="s">
        <v>56</v>
      </c>
      <c r="K466" t="s">
        <v>2433</v>
      </c>
      <c r="L466" s="26"/>
      <c r="M466" s="5"/>
      <c r="N466" s="5"/>
      <c r="O466" s="5">
        <v>-33765857</v>
      </c>
      <c r="P466" s="5"/>
      <c r="Q466" s="5"/>
      <c r="R466" s="5">
        <v>-33765857</v>
      </c>
    </row>
    <row r="467" spans="9:18" x14ac:dyDescent="0.25">
      <c r="I467" s="27" t="s">
        <v>904</v>
      </c>
      <c r="J467" t="s">
        <v>56</v>
      </c>
      <c r="K467" t="s">
        <v>6772</v>
      </c>
      <c r="L467" s="26"/>
      <c r="M467" s="5"/>
      <c r="N467" s="5"/>
      <c r="O467" s="5">
        <v>-2807973</v>
      </c>
      <c r="P467" s="5">
        <v>-1203417</v>
      </c>
      <c r="Q467" s="5"/>
      <c r="R467" s="5">
        <v>-4011390</v>
      </c>
    </row>
    <row r="468" spans="9:18" x14ac:dyDescent="0.25">
      <c r="I468" s="27" t="s">
        <v>904</v>
      </c>
      <c r="J468" t="s">
        <v>56</v>
      </c>
      <c r="K468" t="s">
        <v>2725</v>
      </c>
      <c r="L468" s="26"/>
      <c r="M468" s="5"/>
      <c r="N468" s="5">
        <v>-11497296</v>
      </c>
      <c r="O468" s="5">
        <v>-11497296</v>
      </c>
      <c r="P468" s="5">
        <v>-11497296</v>
      </c>
      <c r="Q468" s="5"/>
      <c r="R468" s="5">
        <v>-34491888</v>
      </c>
    </row>
    <row r="469" spans="9:18" x14ac:dyDescent="0.25">
      <c r="I469" s="27" t="s">
        <v>904</v>
      </c>
      <c r="J469" t="s">
        <v>56</v>
      </c>
      <c r="K469" t="s">
        <v>2838</v>
      </c>
      <c r="L469" s="26"/>
      <c r="M469" s="5"/>
      <c r="N469" s="5">
        <v>-719000</v>
      </c>
      <c r="O469" s="5"/>
      <c r="P469" s="5"/>
      <c r="Q469" s="5"/>
      <c r="R469" s="5">
        <v>-719000</v>
      </c>
    </row>
    <row r="470" spans="9:18" x14ac:dyDescent="0.25">
      <c r="I470" s="27" t="s">
        <v>904</v>
      </c>
      <c r="J470" t="s">
        <v>56</v>
      </c>
      <c r="K470" t="s">
        <v>2152</v>
      </c>
      <c r="L470" s="26">
        <v>-13944514</v>
      </c>
      <c r="M470" s="5"/>
      <c r="N470" s="5"/>
      <c r="O470" s="5"/>
      <c r="P470" s="5"/>
      <c r="Q470" s="5"/>
      <c r="R470" s="5">
        <v>-13944514</v>
      </c>
    </row>
    <row r="471" spans="9:18" x14ac:dyDescent="0.25">
      <c r="I471" s="27" t="s">
        <v>904</v>
      </c>
      <c r="J471" t="s">
        <v>56</v>
      </c>
      <c r="K471" t="s">
        <v>2570</v>
      </c>
      <c r="L471" s="26"/>
      <c r="M471" s="5"/>
      <c r="N471" s="5"/>
      <c r="O471" s="5"/>
      <c r="P471" s="5">
        <v>-10800000</v>
      </c>
      <c r="Q471" s="5"/>
      <c r="R471" s="5">
        <v>-10800000</v>
      </c>
    </row>
    <row r="472" spans="9:18" x14ac:dyDescent="0.25">
      <c r="I472" s="27" t="s">
        <v>904</v>
      </c>
      <c r="J472" t="s">
        <v>56</v>
      </c>
      <c r="K472" t="s">
        <v>2357</v>
      </c>
      <c r="L472" s="26">
        <v>-1883071</v>
      </c>
      <c r="M472" s="5"/>
      <c r="N472" s="5"/>
      <c r="O472" s="5"/>
      <c r="P472" s="5"/>
      <c r="Q472" s="5"/>
      <c r="R472" s="5">
        <v>-1883071</v>
      </c>
    </row>
    <row r="473" spans="9:18" x14ac:dyDescent="0.25">
      <c r="I473" s="27" t="s">
        <v>904</v>
      </c>
      <c r="J473" t="s">
        <v>56</v>
      </c>
      <c r="K473" t="s">
        <v>3240</v>
      </c>
      <c r="L473" s="26"/>
      <c r="M473" s="5"/>
      <c r="N473" s="5">
        <v>-26235087</v>
      </c>
      <c r="O473" s="5">
        <v>-26235087</v>
      </c>
      <c r="P473" s="5">
        <v>-26235087</v>
      </c>
      <c r="Q473" s="5"/>
      <c r="R473" s="5">
        <v>-78705261</v>
      </c>
    </row>
    <row r="474" spans="9:18" x14ac:dyDescent="0.25">
      <c r="I474" s="27" t="s">
        <v>904</v>
      </c>
      <c r="J474" t="s">
        <v>56</v>
      </c>
      <c r="K474" t="s">
        <v>2790</v>
      </c>
      <c r="L474" s="26"/>
      <c r="M474" s="5"/>
      <c r="N474" s="5">
        <v>-10721883</v>
      </c>
      <c r="O474" s="5"/>
      <c r="P474" s="5"/>
      <c r="Q474" s="5"/>
      <c r="R474" s="5">
        <v>-10721883</v>
      </c>
    </row>
    <row r="475" spans="9:18" x14ac:dyDescent="0.25">
      <c r="I475" s="27" t="s">
        <v>904</v>
      </c>
      <c r="J475" t="s">
        <v>56</v>
      </c>
      <c r="K475" t="s">
        <v>2419</v>
      </c>
      <c r="L475" s="26"/>
      <c r="M475" s="5">
        <v>-3290950</v>
      </c>
      <c r="N475" s="5"/>
      <c r="O475" s="5"/>
      <c r="P475" s="5"/>
      <c r="Q475" s="5"/>
      <c r="R475" s="5">
        <v>-3290950</v>
      </c>
    </row>
    <row r="476" spans="9:18" x14ac:dyDescent="0.25">
      <c r="I476" s="27" t="s">
        <v>904</v>
      </c>
      <c r="J476" t="s">
        <v>56</v>
      </c>
      <c r="K476" t="s">
        <v>2358</v>
      </c>
      <c r="L476" s="26">
        <v>-1032926</v>
      </c>
      <c r="M476" s="5"/>
      <c r="N476" s="5"/>
      <c r="O476" s="5"/>
      <c r="P476" s="5"/>
      <c r="Q476" s="5"/>
      <c r="R476" s="5">
        <v>-1032926</v>
      </c>
    </row>
    <row r="477" spans="9:18" x14ac:dyDescent="0.25">
      <c r="I477" s="27" t="s">
        <v>904</v>
      </c>
      <c r="J477" t="s">
        <v>56</v>
      </c>
      <c r="K477" t="s">
        <v>6773</v>
      </c>
      <c r="L477" s="26"/>
      <c r="M477" s="5"/>
      <c r="N477" s="5"/>
      <c r="O477" s="5"/>
      <c r="P477" s="5">
        <v>-8826444</v>
      </c>
      <c r="Q477" s="5"/>
      <c r="R477" s="5">
        <v>-8826444</v>
      </c>
    </row>
    <row r="478" spans="9:18" x14ac:dyDescent="0.25">
      <c r="I478" s="27" t="s">
        <v>904</v>
      </c>
      <c r="J478" t="s">
        <v>56</v>
      </c>
      <c r="K478" t="s">
        <v>2359</v>
      </c>
      <c r="L478" s="26">
        <v>-2003441</v>
      </c>
      <c r="M478" s="5"/>
      <c r="N478" s="5"/>
      <c r="O478" s="5"/>
      <c r="P478" s="5"/>
      <c r="Q478" s="5"/>
      <c r="R478" s="5">
        <v>-2003441</v>
      </c>
    </row>
    <row r="479" spans="9:18" x14ac:dyDescent="0.25">
      <c r="I479" s="27" t="s">
        <v>904</v>
      </c>
      <c r="J479" t="s">
        <v>56</v>
      </c>
      <c r="K479" t="s">
        <v>2882</v>
      </c>
      <c r="L479" s="26"/>
      <c r="M479" s="5">
        <v>-3296242</v>
      </c>
      <c r="N479" s="5"/>
      <c r="O479" s="5"/>
      <c r="P479" s="5"/>
      <c r="Q479" s="5"/>
      <c r="R479" s="5">
        <v>-3296242</v>
      </c>
    </row>
    <row r="480" spans="9:18" x14ac:dyDescent="0.25">
      <c r="I480" s="27" t="s">
        <v>904</v>
      </c>
      <c r="J480" t="s">
        <v>56</v>
      </c>
      <c r="K480" t="s">
        <v>2643</v>
      </c>
      <c r="L480" s="26"/>
      <c r="M480" s="5">
        <v>-1310724</v>
      </c>
      <c r="N480" s="5"/>
      <c r="O480" s="5"/>
      <c r="P480" s="5"/>
      <c r="Q480" s="5"/>
      <c r="R480" s="5">
        <v>-1310724</v>
      </c>
    </row>
    <row r="481" spans="9:18" x14ac:dyDescent="0.25">
      <c r="I481" s="27" t="s">
        <v>904</v>
      </c>
      <c r="J481" t="s">
        <v>56</v>
      </c>
      <c r="K481" t="s">
        <v>6774</v>
      </c>
      <c r="L481" s="26"/>
      <c r="M481" s="5"/>
      <c r="N481" s="5"/>
      <c r="O481" s="5">
        <v>-4579715</v>
      </c>
      <c r="P481" s="5"/>
      <c r="Q481" s="5"/>
      <c r="R481" s="5">
        <v>-4579715</v>
      </c>
    </row>
    <row r="482" spans="9:18" x14ac:dyDescent="0.25">
      <c r="I482" s="27" t="s">
        <v>904</v>
      </c>
      <c r="J482" t="s">
        <v>56</v>
      </c>
      <c r="K482" t="s">
        <v>6775</v>
      </c>
      <c r="L482" s="26"/>
      <c r="M482" s="5"/>
      <c r="N482" s="5"/>
      <c r="O482" s="5">
        <v>-1673352</v>
      </c>
      <c r="P482" s="5">
        <v>-1693273</v>
      </c>
      <c r="Q482" s="5"/>
      <c r="R482" s="5">
        <v>-3366625</v>
      </c>
    </row>
    <row r="483" spans="9:18" x14ac:dyDescent="0.25">
      <c r="I483" s="27" t="s">
        <v>904</v>
      </c>
      <c r="J483" t="s">
        <v>56</v>
      </c>
      <c r="K483" t="s">
        <v>6776</v>
      </c>
      <c r="L483" s="26"/>
      <c r="M483" s="5"/>
      <c r="N483" s="5"/>
      <c r="O483" s="5"/>
      <c r="P483" s="5">
        <v>-9562013</v>
      </c>
      <c r="Q483" s="5"/>
      <c r="R483" s="5">
        <v>-9562013</v>
      </c>
    </row>
    <row r="484" spans="9:18" x14ac:dyDescent="0.25">
      <c r="I484" s="27" t="s">
        <v>904</v>
      </c>
      <c r="J484" t="s">
        <v>56</v>
      </c>
      <c r="K484" t="s">
        <v>6743</v>
      </c>
      <c r="L484" s="26"/>
      <c r="M484" s="5"/>
      <c r="N484" s="5"/>
      <c r="O484" s="5"/>
      <c r="P484" s="5">
        <v>-816755</v>
      </c>
      <c r="Q484" s="5"/>
      <c r="R484" s="5">
        <v>-816755</v>
      </c>
    </row>
    <row r="485" spans="9:18" x14ac:dyDescent="0.25">
      <c r="I485" s="27" t="s">
        <v>904</v>
      </c>
      <c r="J485" t="s">
        <v>56</v>
      </c>
      <c r="K485" t="s">
        <v>6777</v>
      </c>
      <c r="L485" s="26"/>
      <c r="M485" s="5"/>
      <c r="N485" s="5"/>
      <c r="O485" s="5"/>
      <c r="P485" s="5">
        <v>-398549</v>
      </c>
      <c r="Q485" s="5"/>
      <c r="R485" s="5">
        <v>-398549</v>
      </c>
    </row>
    <row r="486" spans="9:18" x14ac:dyDescent="0.25">
      <c r="I486" s="27" t="s">
        <v>904</v>
      </c>
      <c r="J486" t="s">
        <v>56</v>
      </c>
      <c r="K486" t="s">
        <v>6778</v>
      </c>
      <c r="L486" s="26"/>
      <c r="M486" s="5"/>
      <c r="N486" s="5"/>
      <c r="O486" s="5"/>
      <c r="P486" s="5">
        <v>-5579700</v>
      </c>
      <c r="Q486" s="5"/>
      <c r="R486" s="5">
        <v>-5579700</v>
      </c>
    </row>
    <row r="487" spans="9:18" x14ac:dyDescent="0.25">
      <c r="I487" s="27" t="s">
        <v>904</v>
      </c>
      <c r="J487" t="s">
        <v>56</v>
      </c>
      <c r="K487" t="s">
        <v>10622</v>
      </c>
      <c r="L487" s="26"/>
      <c r="M487" s="5"/>
      <c r="N487" s="5"/>
      <c r="O487" s="5"/>
      <c r="P487" s="5"/>
      <c r="Q487" s="5">
        <v>-446346</v>
      </c>
      <c r="R487" s="5">
        <v>-446346</v>
      </c>
    </row>
    <row r="488" spans="9:18" x14ac:dyDescent="0.25">
      <c r="I488" s="27" t="s">
        <v>904</v>
      </c>
      <c r="J488" t="s">
        <v>56</v>
      </c>
      <c r="K488" t="s">
        <v>6779</v>
      </c>
      <c r="L488" s="26"/>
      <c r="M488" s="5"/>
      <c r="N488" s="5"/>
      <c r="O488" s="5"/>
      <c r="P488" s="5">
        <v>-6018030</v>
      </c>
      <c r="Q488" s="5"/>
      <c r="R488" s="5">
        <v>-6018030</v>
      </c>
    </row>
    <row r="489" spans="9:18" x14ac:dyDescent="0.25">
      <c r="I489" s="27" t="s">
        <v>904</v>
      </c>
      <c r="J489" t="s">
        <v>56</v>
      </c>
      <c r="K489" t="s">
        <v>6780</v>
      </c>
      <c r="L489" s="26"/>
      <c r="M489" s="5"/>
      <c r="N489" s="5"/>
      <c r="O489" s="5"/>
      <c r="P489" s="5">
        <v>-1683372</v>
      </c>
      <c r="Q489" s="5"/>
      <c r="R489" s="5">
        <v>-1683372</v>
      </c>
    </row>
    <row r="490" spans="9:18" x14ac:dyDescent="0.25">
      <c r="I490" s="27" t="s">
        <v>904</v>
      </c>
      <c r="J490" t="s">
        <v>56</v>
      </c>
      <c r="K490" t="s">
        <v>10354</v>
      </c>
      <c r="L490" s="26"/>
      <c r="M490" s="5"/>
      <c r="N490" s="5"/>
      <c r="O490" s="5"/>
      <c r="P490" s="5"/>
      <c r="Q490" s="5">
        <v>-852114</v>
      </c>
      <c r="R490" s="5">
        <v>-852114</v>
      </c>
    </row>
    <row r="491" spans="9:18" x14ac:dyDescent="0.25">
      <c r="I491" s="27" t="s">
        <v>904</v>
      </c>
      <c r="J491" t="s">
        <v>56</v>
      </c>
      <c r="K491" t="s">
        <v>10623</v>
      </c>
      <c r="L491" s="26"/>
      <c r="M491" s="5"/>
      <c r="N491" s="5"/>
      <c r="O491" s="5"/>
      <c r="P491" s="5"/>
      <c r="Q491" s="5">
        <v>-250000</v>
      </c>
      <c r="R491" s="5">
        <v>-250000</v>
      </c>
    </row>
    <row r="492" spans="9:18" x14ac:dyDescent="0.25">
      <c r="I492" s="27" t="s">
        <v>109</v>
      </c>
      <c r="J492" t="s">
        <v>57</v>
      </c>
      <c r="K492" t="s">
        <v>6781</v>
      </c>
      <c r="L492" s="26"/>
      <c r="M492" s="5"/>
      <c r="N492" s="5"/>
      <c r="O492" s="5">
        <v>3674203</v>
      </c>
      <c r="P492" s="5"/>
      <c r="Q492" s="5"/>
      <c r="R492" s="5">
        <v>3674203</v>
      </c>
    </row>
    <row r="493" spans="9:18" x14ac:dyDescent="0.25">
      <c r="I493" s="27" t="s">
        <v>0</v>
      </c>
      <c r="J493" s="27"/>
      <c r="K493" s="27"/>
      <c r="L493" s="26">
        <v>92713016</v>
      </c>
      <c r="M493" s="5">
        <v>176835443</v>
      </c>
      <c r="N493" s="5">
        <v>186979178</v>
      </c>
      <c r="O493" s="5">
        <v>209145563</v>
      </c>
      <c r="P493" s="5">
        <v>179876807</v>
      </c>
      <c r="Q493" s="5">
        <v>159210040</v>
      </c>
      <c r="R493" s="5">
        <v>1004760047</v>
      </c>
    </row>
  </sheetData>
  <pageMargins left="0.7" right="0.7" top="0.75" bottom="0.75" header="0.3" footer="0.3"/>
  <pageSetup orientation="portrait" r:id="rId5"/>
  <drawing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2295"/>
  <sheetViews>
    <sheetView showGridLines="0" zoomScale="90" zoomScaleNormal="90" workbookViewId="0">
      <selection activeCell="Z86" sqref="Z86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4" width="18.85546875" customWidth="1"/>
    <col min="25" max="25" width="10.42578125" customWidth="1"/>
    <col min="26" max="26" width="40.140625" customWidth="1"/>
    <col min="27" max="27" width="29.7109375" bestFit="1" customWidth="1"/>
    <col min="28" max="28" width="15.85546875" bestFit="1" customWidth="1"/>
    <col min="29" max="29" width="15" bestFit="1" customWidth="1"/>
    <col min="30" max="30" width="14.5703125" bestFit="1" customWidth="1"/>
    <col min="31" max="31" width="15" bestFit="1" customWidth="1"/>
    <col min="32" max="32" width="15.42578125" bestFit="1" customWidth="1"/>
    <col min="33" max="33" width="15" bestFit="1" customWidth="1"/>
    <col min="34" max="34" width="15.42578125" bestFit="1" customWidth="1"/>
    <col min="35" max="35" width="15.85546875" bestFit="1" customWidth="1"/>
    <col min="36" max="36" width="15" bestFit="1" customWidth="1"/>
    <col min="37" max="38" width="15.85546875" bestFit="1" customWidth="1"/>
    <col min="39" max="39" width="16.85546875" bestFit="1" customWidth="1"/>
    <col min="40" max="62" width="10.42578125" customWidth="1"/>
    <col min="63" max="63" width="8.85546875" customWidth="1"/>
    <col min="64" max="88" width="10.42578125" customWidth="1"/>
    <col min="89" max="89" width="9.28515625" customWidth="1"/>
    <col min="90" max="90" width="12.5703125" bestFit="1" customWidth="1"/>
  </cols>
  <sheetData>
    <row r="1" spans="9:22" x14ac:dyDescent="0.25">
      <c r="I1" s="1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74</v>
      </c>
      <c r="J3" s="5">
        <v>45730726</v>
      </c>
      <c r="K3" s="5">
        <v>0</v>
      </c>
      <c r="L3" s="5">
        <v>0</v>
      </c>
      <c r="M3" s="5">
        <v>0</v>
      </c>
      <c r="N3" s="5">
        <v>-45730726</v>
      </c>
      <c r="O3" s="5"/>
      <c r="P3" s="5"/>
      <c r="Q3" s="5"/>
      <c r="R3" s="5"/>
      <c r="S3" s="5"/>
      <c r="T3" s="5"/>
      <c r="U3" s="5"/>
      <c r="V3" s="5">
        <v>0</v>
      </c>
    </row>
    <row r="4" spans="9:22" x14ac:dyDescent="0.25">
      <c r="I4" s="4" t="s">
        <v>0</v>
      </c>
      <c r="J4" s="5">
        <v>45730726</v>
      </c>
      <c r="K4" s="5">
        <v>0</v>
      </c>
      <c r="L4" s="5">
        <v>0</v>
      </c>
      <c r="M4" s="5">
        <v>0</v>
      </c>
      <c r="N4" s="5">
        <v>-45730726</v>
      </c>
      <c r="O4" s="5"/>
      <c r="P4" s="5"/>
      <c r="Q4" s="5"/>
      <c r="R4" s="5"/>
      <c r="S4" s="5"/>
      <c r="T4" s="5"/>
      <c r="U4" s="5"/>
      <c r="V4" s="5">
        <v>0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74</v>
      </c>
      <c r="J63" s="13">
        <f>IFERROR(VLOOKUP($I63,$I$44:$V$60,MATCH(J$62,$I$44:$V$44,0),0),0)</f>
        <v>0</v>
      </c>
      <c r="K63" s="13">
        <f t="shared" ref="K63:U63" si="0">IFERROR(VLOOKUP($I63,$I$44:$V$60,MATCH(K$62,$I$44:$V$44,0),0),0)</f>
        <v>0</v>
      </c>
      <c r="L63" s="13">
        <f t="shared" si="0"/>
        <v>0</v>
      </c>
      <c r="M63" s="13">
        <f t="shared" si="0"/>
        <v>0</v>
      </c>
      <c r="N63" s="13">
        <f t="shared" si="0"/>
        <v>0</v>
      </c>
      <c r="O63" s="13">
        <f t="shared" si="0"/>
        <v>0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>IFERROR(VLOOKUP($I63,$I$27:$V$43,MATCH(S$62,$I$26:$V$26,0),0),0)</f>
        <v>0</v>
      </c>
      <c r="T63" s="13">
        <f t="shared" si="0"/>
        <v>0</v>
      </c>
      <c r="U63" s="14">
        <f t="shared" si="0"/>
        <v>0</v>
      </c>
      <c r="V63" s="14">
        <f>SUM(J63:U63)</f>
        <v>0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74</v>
      </c>
      <c r="J84" s="13">
        <f>-IFERROR(VLOOKUP($I84,$I$62:$U$80,MATCH(J$83,$I$62:$U$62,0),0),0)+IFERROR(VLOOKUP($I84,$I$2:$U$23,MATCH(J$83,$I$2:$U$2,0),0),0)</f>
        <v>45730726</v>
      </c>
      <c r="K84" s="13">
        <f t="shared" ref="K84:U84" si="1">-IFERROR(VLOOKUP($I84,$I$62:$U$80,MATCH(K$83,$I$62:$U$62,0),0),0)+IFERROR(VLOOKUP($I84,$I$2:$U$23,MATCH(K$83,$I$2:$U$2,0),0),0)</f>
        <v>0</v>
      </c>
      <c r="L84" s="13">
        <f>-IFERROR(VLOOKUP($I84,$I$62:$U$80,MATCH(L$83,$I$62:$U$62,0),0),0)+IFERROR(VLOOKUP($I84,$I$2:$U$23,MATCH(L$83,$I$2:$U$2,0),0),0)</f>
        <v>0</v>
      </c>
      <c r="M84" s="13">
        <f t="shared" si="1"/>
        <v>0</v>
      </c>
      <c r="N84" s="13">
        <f t="shared" si="1"/>
        <v>-45730726</v>
      </c>
      <c r="O84" s="13">
        <f t="shared" si="1"/>
        <v>0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0</v>
      </c>
    </row>
    <row r="86" spans="1:33" x14ac:dyDescent="0.25">
      <c r="I86" s="1" t="s">
        <v>105</v>
      </c>
      <c r="J86" t="s" vm="12">
        <v>74</v>
      </c>
      <c r="Z86" s="1" t="s">
        <v>75</v>
      </c>
      <c r="AA86" t="s" vm="14">
        <v>122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903</v>
      </c>
      <c r="J90" t="s">
        <v>56</v>
      </c>
      <c r="K90" t="s">
        <v>879</v>
      </c>
      <c r="L90" s="26">
        <v>45730726</v>
      </c>
      <c r="M90" s="5">
        <v>45730726</v>
      </c>
      <c r="N90" s="5">
        <v>45730726</v>
      </c>
      <c r="O90" s="5">
        <v>45730726</v>
      </c>
      <c r="P90" s="5"/>
      <c r="Q90" s="5"/>
      <c r="R90" s="5">
        <v>182922904</v>
      </c>
      <c r="Z90" s="4" t="s">
        <v>4717</v>
      </c>
      <c r="AA90" s="5"/>
      <c r="AB90" s="5">
        <v>32551</v>
      </c>
      <c r="AC90" s="5"/>
      <c r="AD90" s="5"/>
      <c r="AE90" s="5"/>
      <c r="AF90" s="5"/>
      <c r="AG90" s="5">
        <v>32551</v>
      </c>
    </row>
    <row r="91" spans="1:33" x14ac:dyDescent="0.25">
      <c r="A91" s="32" t="s">
        <v>263</v>
      </c>
      <c r="I91" s="27" t="s">
        <v>904</v>
      </c>
      <c r="J91" t="s">
        <v>56</v>
      </c>
      <c r="K91" t="s">
        <v>879</v>
      </c>
      <c r="L91" s="26"/>
      <c r="M91" s="5">
        <v>-45730726</v>
      </c>
      <c r="N91" s="5">
        <v>-45730726</v>
      </c>
      <c r="O91" s="5">
        <v>-45730726</v>
      </c>
      <c r="P91" s="5">
        <v>-45730726</v>
      </c>
      <c r="Q91" s="5"/>
      <c r="R91" s="5">
        <v>-182922904</v>
      </c>
      <c r="Z91" s="4" t="s">
        <v>2537</v>
      </c>
      <c r="AA91" s="5">
        <v>0</v>
      </c>
      <c r="AB91" s="5">
        <v>0</v>
      </c>
      <c r="AC91" s="5">
        <v>0</v>
      </c>
      <c r="AD91" s="5">
        <v>0</v>
      </c>
      <c r="AE91" s="5"/>
      <c r="AF91" s="5"/>
      <c r="AG91" s="5">
        <v>0</v>
      </c>
    </row>
    <row r="92" spans="1:33" x14ac:dyDescent="0.25">
      <c r="I92" s="27" t="s">
        <v>0</v>
      </c>
      <c r="J92" s="27"/>
      <c r="K92" s="27"/>
      <c r="L92" s="26">
        <v>45730726</v>
      </c>
      <c r="M92" s="5">
        <v>0</v>
      </c>
      <c r="N92" s="5">
        <v>0</v>
      </c>
      <c r="O92" s="5">
        <v>0</v>
      </c>
      <c r="P92" s="5">
        <v>-45730726</v>
      </c>
      <c r="Q92" s="5"/>
      <c r="R92" s="5">
        <v>0</v>
      </c>
      <c r="Z92" s="4" t="s">
        <v>2540</v>
      </c>
      <c r="AA92" s="5">
        <v>0</v>
      </c>
      <c r="AB92" s="5"/>
      <c r="AC92" s="5">
        <v>0</v>
      </c>
      <c r="AD92" s="5"/>
      <c r="AE92" s="5"/>
      <c r="AF92" s="5"/>
      <c r="AG92" s="5">
        <v>0</v>
      </c>
    </row>
    <row r="93" spans="1:33" x14ac:dyDescent="0.25">
      <c r="Z93" s="4" t="s">
        <v>682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</row>
    <row r="94" spans="1:33" x14ac:dyDescent="0.25">
      <c r="Z94" s="4" t="s">
        <v>2539</v>
      </c>
      <c r="AA94" s="5">
        <v>0</v>
      </c>
      <c r="AB94" s="5">
        <v>0</v>
      </c>
      <c r="AC94" s="5">
        <v>0</v>
      </c>
      <c r="AD94" s="5">
        <v>0</v>
      </c>
      <c r="AE94" s="5"/>
      <c r="AF94" s="5">
        <v>0</v>
      </c>
      <c r="AG94" s="5">
        <v>0</v>
      </c>
    </row>
    <row r="95" spans="1:33" x14ac:dyDescent="0.25">
      <c r="Z95" s="4" t="s">
        <v>683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</row>
    <row r="96" spans="1:33" x14ac:dyDescent="0.25">
      <c r="Z96" s="4" t="s">
        <v>4718</v>
      </c>
      <c r="AA96" s="5"/>
      <c r="AB96" s="5">
        <v>32508</v>
      </c>
      <c r="AC96" s="5">
        <v>32240</v>
      </c>
      <c r="AD96" s="5">
        <v>32670</v>
      </c>
      <c r="AE96" s="5">
        <v>32812</v>
      </c>
      <c r="AF96" s="5"/>
      <c r="AG96" s="5">
        <v>130230</v>
      </c>
    </row>
    <row r="97" spans="26:33" x14ac:dyDescent="0.25">
      <c r="Z97" s="4" t="s">
        <v>10556</v>
      </c>
      <c r="AA97" s="5"/>
      <c r="AB97" s="5"/>
      <c r="AC97" s="5"/>
      <c r="AD97" s="5"/>
      <c r="AE97" s="5">
        <v>32899</v>
      </c>
      <c r="AF97" s="5"/>
      <c r="AG97" s="5">
        <v>32899</v>
      </c>
    </row>
    <row r="98" spans="26:33" x14ac:dyDescent="0.25">
      <c r="Z98" s="4" t="s">
        <v>1406</v>
      </c>
      <c r="AA98" s="5"/>
      <c r="AB98" s="5"/>
      <c r="AC98" s="5"/>
      <c r="AD98" s="5"/>
      <c r="AE98" s="5">
        <v>7240900</v>
      </c>
      <c r="AF98" s="5">
        <v>59577379</v>
      </c>
      <c r="AG98" s="5">
        <v>66818279</v>
      </c>
    </row>
    <row r="99" spans="26:33" x14ac:dyDescent="0.25">
      <c r="Z99" s="4" t="s">
        <v>6456</v>
      </c>
      <c r="AA99" s="5"/>
      <c r="AB99" s="5"/>
      <c r="AC99" s="5">
        <v>171319</v>
      </c>
      <c r="AD99" s="5"/>
      <c r="AE99" s="5"/>
      <c r="AF99" s="5"/>
      <c r="AG99" s="5">
        <v>171319</v>
      </c>
    </row>
    <row r="100" spans="26:33" x14ac:dyDescent="0.25">
      <c r="Z100" s="4" t="s">
        <v>113</v>
      </c>
      <c r="AA100" s="5">
        <v>42244360</v>
      </c>
      <c r="AB100" s="5"/>
      <c r="AC100" s="5">
        <v>17773515</v>
      </c>
      <c r="AD100" s="5">
        <v>16334276</v>
      </c>
      <c r="AE100" s="5"/>
      <c r="AF100" s="5"/>
      <c r="AG100" s="5">
        <v>76352151</v>
      </c>
    </row>
    <row r="101" spans="26:33" x14ac:dyDescent="0.25">
      <c r="Z101" s="4" t="s">
        <v>9507</v>
      </c>
      <c r="AA101" s="5"/>
      <c r="AB101" s="5"/>
      <c r="AC101" s="5"/>
      <c r="AD101" s="5">
        <v>0</v>
      </c>
      <c r="AE101" s="5"/>
      <c r="AF101" s="5"/>
      <c r="AG101" s="5">
        <v>0</v>
      </c>
    </row>
    <row r="102" spans="26:33" x14ac:dyDescent="0.25">
      <c r="Z102" s="4" t="s">
        <v>2339</v>
      </c>
      <c r="AA102" s="5"/>
      <c r="AB102" s="5">
        <v>150479008</v>
      </c>
      <c r="AC102" s="5">
        <v>-35400022</v>
      </c>
      <c r="AD102" s="5">
        <v>67074306</v>
      </c>
      <c r="AE102" s="5">
        <v>-54563</v>
      </c>
      <c r="AF102" s="5"/>
      <c r="AG102" s="5">
        <v>182098729</v>
      </c>
    </row>
    <row r="103" spans="26:33" x14ac:dyDescent="0.25">
      <c r="Z103" s="4" t="s">
        <v>358</v>
      </c>
      <c r="AA103" s="5"/>
      <c r="AB103" s="5"/>
      <c r="AC103" s="5"/>
      <c r="AD103" s="5"/>
      <c r="AE103" s="5"/>
      <c r="AF103" s="5">
        <v>18101193</v>
      </c>
      <c r="AG103" s="5">
        <v>18101193</v>
      </c>
    </row>
    <row r="104" spans="26:33" x14ac:dyDescent="0.25">
      <c r="Z104" s="4" t="s">
        <v>3290</v>
      </c>
      <c r="AA104" s="5"/>
      <c r="AB104" s="5"/>
      <c r="AC104" s="5"/>
      <c r="AD104" s="5"/>
      <c r="AE104" s="5"/>
      <c r="AF104" s="5">
        <v>52821</v>
      </c>
      <c r="AG104" s="5">
        <v>52821</v>
      </c>
    </row>
    <row r="105" spans="26:33" x14ac:dyDescent="0.25">
      <c r="Z105" s="4" t="s">
        <v>2239</v>
      </c>
      <c r="AA105" s="5"/>
      <c r="AB105" s="5"/>
      <c r="AC105" s="5"/>
      <c r="AD105" s="5"/>
      <c r="AE105" s="5"/>
      <c r="AF105" s="5">
        <v>1477661</v>
      </c>
      <c r="AG105" s="5">
        <v>1477661</v>
      </c>
    </row>
    <row r="106" spans="26:33" x14ac:dyDescent="0.25">
      <c r="Z106" s="4" t="s">
        <v>6457</v>
      </c>
      <c r="AA106" s="5"/>
      <c r="AB106" s="5"/>
      <c r="AC106" s="5"/>
      <c r="AD106" s="5">
        <v>1054934</v>
      </c>
      <c r="AE106" s="5"/>
      <c r="AF106" s="5"/>
      <c r="AG106" s="5">
        <v>1054934</v>
      </c>
    </row>
    <row r="107" spans="26:33" x14ac:dyDescent="0.25">
      <c r="Z107" s="4" t="s">
        <v>3291</v>
      </c>
      <c r="AA107" s="5"/>
      <c r="AB107" s="5"/>
      <c r="AC107" s="5">
        <v>0</v>
      </c>
      <c r="AD107" s="5"/>
      <c r="AE107" s="5"/>
      <c r="AF107" s="5"/>
      <c r="AG107" s="5">
        <v>0</v>
      </c>
    </row>
    <row r="108" spans="26:33" x14ac:dyDescent="0.25">
      <c r="Z108" s="4" t="s">
        <v>1827</v>
      </c>
      <c r="AA108" s="5">
        <v>-58255119</v>
      </c>
      <c r="AB108" s="5"/>
      <c r="AC108" s="5"/>
      <c r="AD108" s="5"/>
      <c r="AE108" s="5"/>
      <c r="AF108" s="5"/>
      <c r="AG108" s="5">
        <v>-58255119</v>
      </c>
    </row>
    <row r="109" spans="26:33" x14ac:dyDescent="0.25">
      <c r="Z109" s="4" t="s">
        <v>3285</v>
      </c>
      <c r="AA109" s="5"/>
      <c r="AB109" s="5"/>
      <c r="AC109" s="5"/>
      <c r="AD109" s="5"/>
      <c r="AE109" s="5"/>
      <c r="AF109" s="5">
        <v>1243008</v>
      </c>
      <c r="AG109" s="5">
        <v>1243008</v>
      </c>
    </row>
    <row r="110" spans="26:33" x14ac:dyDescent="0.25">
      <c r="Z110" s="4" t="s">
        <v>3287</v>
      </c>
      <c r="AA110" s="5"/>
      <c r="AB110" s="5"/>
      <c r="AC110" s="5"/>
      <c r="AD110" s="5"/>
      <c r="AE110" s="5"/>
      <c r="AF110" s="5">
        <v>55280</v>
      </c>
      <c r="AG110" s="5">
        <v>55280</v>
      </c>
    </row>
    <row r="111" spans="26:33" x14ac:dyDescent="0.25">
      <c r="Z111" s="4" t="s">
        <v>1788</v>
      </c>
      <c r="AA111" s="5">
        <v>8015167</v>
      </c>
      <c r="AB111" s="5"/>
      <c r="AC111" s="5"/>
      <c r="AD111" s="5"/>
      <c r="AE111" s="5"/>
      <c r="AF111" s="5"/>
      <c r="AG111" s="5">
        <v>8015167</v>
      </c>
    </row>
    <row r="112" spans="26:33" x14ac:dyDescent="0.25">
      <c r="Z112" s="4" t="s">
        <v>1789</v>
      </c>
      <c r="AA112" s="5">
        <v>3494330</v>
      </c>
      <c r="AB112" s="5">
        <v>1165620</v>
      </c>
      <c r="AC112" s="5"/>
      <c r="AD112" s="5"/>
      <c r="AE112" s="5"/>
      <c r="AF112" s="5"/>
      <c r="AG112" s="5">
        <v>4659950</v>
      </c>
    </row>
    <row r="113" spans="26:33" x14ac:dyDescent="0.25">
      <c r="Z113" s="4" t="s">
        <v>2160</v>
      </c>
      <c r="AA113" s="5">
        <v>0</v>
      </c>
      <c r="AB113" s="5">
        <v>279802</v>
      </c>
      <c r="AC113" s="5"/>
      <c r="AD113" s="5"/>
      <c r="AE113" s="5"/>
      <c r="AF113" s="5"/>
      <c r="AG113" s="5">
        <v>279802</v>
      </c>
    </row>
    <row r="114" spans="26:33" x14ac:dyDescent="0.25">
      <c r="Z114" s="4" t="s">
        <v>13425</v>
      </c>
      <c r="AA114" s="5"/>
      <c r="AB114" s="5"/>
      <c r="AC114" s="5"/>
      <c r="AD114" s="5"/>
      <c r="AE114" s="5"/>
      <c r="AF114" s="5">
        <v>0</v>
      </c>
      <c r="AG114" s="5">
        <v>0</v>
      </c>
    </row>
    <row r="115" spans="26:33" x14ac:dyDescent="0.25">
      <c r="Z115" s="4" t="s">
        <v>554</v>
      </c>
      <c r="AA115" s="5">
        <v>26945164</v>
      </c>
      <c r="AB115" s="5">
        <v>16211662</v>
      </c>
      <c r="AC115" s="5">
        <v>14572683</v>
      </c>
      <c r="AD115" s="5">
        <v>6398182</v>
      </c>
      <c r="AE115" s="5"/>
      <c r="AF115" s="5"/>
      <c r="AG115" s="5">
        <v>64127691</v>
      </c>
    </row>
    <row r="116" spans="26:33" x14ac:dyDescent="0.25">
      <c r="Z116" s="4" t="s">
        <v>10561</v>
      </c>
      <c r="AA116" s="5"/>
      <c r="AB116" s="5"/>
      <c r="AC116" s="5"/>
      <c r="AD116" s="5"/>
      <c r="AE116" s="5">
        <v>4213762</v>
      </c>
      <c r="AF116" s="5"/>
      <c r="AG116" s="5">
        <v>4213762</v>
      </c>
    </row>
    <row r="117" spans="26:33" x14ac:dyDescent="0.25">
      <c r="Z117" s="4" t="s">
        <v>10257</v>
      </c>
      <c r="AA117" s="5"/>
      <c r="AB117" s="5"/>
      <c r="AC117" s="5"/>
      <c r="AD117" s="5"/>
      <c r="AE117" s="5">
        <v>0</v>
      </c>
      <c r="AF117" s="5"/>
      <c r="AG117" s="5">
        <v>0</v>
      </c>
    </row>
    <row r="118" spans="26:33" x14ac:dyDescent="0.25">
      <c r="Z118" s="4" t="s">
        <v>1559</v>
      </c>
      <c r="AA118" s="5"/>
      <c r="AB118" s="5">
        <v>3897234</v>
      </c>
      <c r="AC118" s="5"/>
      <c r="AD118" s="5"/>
      <c r="AE118" s="5"/>
      <c r="AF118" s="5"/>
      <c r="AG118" s="5">
        <v>3897234</v>
      </c>
    </row>
    <row r="119" spans="26:33" x14ac:dyDescent="0.25">
      <c r="Z119" s="4" t="s">
        <v>1430</v>
      </c>
      <c r="AA119" s="5"/>
      <c r="AB119" s="5">
        <v>14588506</v>
      </c>
      <c r="AC119" s="5">
        <v>12405251</v>
      </c>
      <c r="AD119" s="5">
        <v>36441317</v>
      </c>
      <c r="AE119" s="5">
        <v>0</v>
      </c>
      <c r="AF119" s="5">
        <v>2024716</v>
      </c>
      <c r="AG119" s="5">
        <v>65459790</v>
      </c>
    </row>
    <row r="120" spans="26:33" x14ac:dyDescent="0.25">
      <c r="Z120" s="4" t="s">
        <v>10251</v>
      </c>
      <c r="AA120" s="5"/>
      <c r="AB120" s="5"/>
      <c r="AC120" s="5"/>
      <c r="AD120" s="5"/>
      <c r="AE120" s="5">
        <v>0</v>
      </c>
      <c r="AF120" s="5"/>
      <c r="AG120" s="5">
        <v>0</v>
      </c>
    </row>
    <row r="121" spans="26:33" x14ac:dyDescent="0.25">
      <c r="Z121" s="4" t="s">
        <v>1708</v>
      </c>
      <c r="AA121" s="5"/>
      <c r="AB121" s="5"/>
      <c r="AC121" s="5">
        <v>14016317</v>
      </c>
      <c r="AD121" s="5">
        <v>6016799</v>
      </c>
      <c r="AE121" s="5">
        <v>48452</v>
      </c>
      <c r="AF121" s="5">
        <v>848822</v>
      </c>
      <c r="AG121" s="5">
        <v>20930390</v>
      </c>
    </row>
    <row r="122" spans="26:33" x14ac:dyDescent="0.25">
      <c r="Z122" s="4" t="s">
        <v>4719</v>
      </c>
      <c r="AA122" s="5"/>
      <c r="AB122" s="5">
        <v>4451542</v>
      </c>
      <c r="AC122" s="5">
        <v>6715510</v>
      </c>
      <c r="AD122" s="5">
        <v>2235976</v>
      </c>
      <c r="AE122" s="5">
        <v>0</v>
      </c>
      <c r="AF122" s="5"/>
      <c r="AG122" s="5">
        <v>13403028</v>
      </c>
    </row>
    <row r="123" spans="26:33" x14ac:dyDescent="0.25">
      <c r="Z123" s="4" t="s">
        <v>10009</v>
      </c>
      <c r="AA123" s="5">
        <v>21540345</v>
      </c>
      <c r="AB123" s="5">
        <v>1450347</v>
      </c>
      <c r="AC123" s="5"/>
      <c r="AD123" s="5"/>
      <c r="AE123" s="5"/>
      <c r="AF123" s="5"/>
      <c r="AG123" s="5">
        <v>22990692</v>
      </c>
    </row>
    <row r="124" spans="26:33" x14ac:dyDescent="0.25">
      <c r="Z124" s="4" t="s">
        <v>3324</v>
      </c>
      <c r="AA124" s="5"/>
      <c r="AB124" s="5"/>
      <c r="AC124" s="5">
        <v>0</v>
      </c>
      <c r="AD124" s="5"/>
      <c r="AE124" s="5"/>
      <c r="AF124" s="5"/>
      <c r="AG124" s="5">
        <v>0</v>
      </c>
    </row>
    <row r="125" spans="26:33" x14ac:dyDescent="0.25">
      <c r="Z125" s="4" t="s">
        <v>6458</v>
      </c>
      <c r="AA125" s="5"/>
      <c r="AB125" s="5"/>
      <c r="AC125" s="5">
        <v>9843739</v>
      </c>
      <c r="AD125" s="5">
        <v>27418297</v>
      </c>
      <c r="AE125" s="5"/>
      <c r="AF125" s="5">
        <v>21601334</v>
      </c>
      <c r="AG125" s="5">
        <v>58863370</v>
      </c>
    </row>
    <row r="126" spans="26:33" x14ac:dyDescent="0.25">
      <c r="Z126" s="4" t="s">
        <v>10252</v>
      </c>
      <c r="AA126" s="5"/>
      <c r="AB126" s="5"/>
      <c r="AC126" s="5"/>
      <c r="AD126" s="5"/>
      <c r="AE126" s="5">
        <v>0</v>
      </c>
      <c r="AF126" s="5"/>
      <c r="AG126" s="5">
        <v>0</v>
      </c>
    </row>
    <row r="127" spans="26:33" x14ac:dyDescent="0.25">
      <c r="Z127" s="4" t="s">
        <v>10450</v>
      </c>
      <c r="AA127" s="5">
        <v>2725230</v>
      </c>
      <c r="AB127" s="5">
        <v>1807875</v>
      </c>
      <c r="AC127" s="5"/>
      <c r="AD127" s="5">
        <v>462418</v>
      </c>
      <c r="AE127" s="5"/>
      <c r="AF127" s="5"/>
      <c r="AG127" s="5">
        <v>4995523</v>
      </c>
    </row>
    <row r="128" spans="26:33" x14ac:dyDescent="0.25">
      <c r="Z128" s="4" t="s">
        <v>6459</v>
      </c>
      <c r="AA128" s="5"/>
      <c r="AB128" s="5"/>
      <c r="AC128" s="5">
        <v>4235175</v>
      </c>
      <c r="AD128" s="5"/>
      <c r="AE128" s="5"/>
      <c r="AF128" s="5"/>
      <c r="AG128" s="5">
        <v>4235175</v>
      </c>
    </row>
    <row r="129" spans="26:33" x14ac:dyDescent="0.25">
      <c r="Z129" s="4" t="s">
        <v>9506</v>
      </c>
      <c r="AA129" s="5"/>
      <c r="AB129" s="5"/>
      <c r="AC129" s="5"/>
      <c r="AD129" s="5">
        <v>0</v>
      </c>
      <c r="AE129" s="5"/>
      <c r="AF129" s="5"/>
      <c r="AG129" s="5">
        <v>0</v>
      </c>
    </row>
    <row r="130" spans="26:33" x14ac:dyDescent="0.25">
      <c r="Z130" s="4" t="s">
        <v>6070</v>
      </c>
      <c r="AA130" s="5"/>
      <c r="AB130" s="5"/>
      <c r="AC130" s="5"/>
      <c r="AD130" s="5">
        <v>0</v>
      </c>
      <c r="AE130" s="5"/>
      <c r="AF130" s="5"/>
      <c r="AG130" s="5">
        <v>0</v>
      </c>
    </row>
    <row r="131" spans="26:33" x14ac:dyDescent="0.25">
      <c r="Z131" s="4" t="s">
        <v>9504</v>
      </c>
      <c r="AA131" s="5"/>
      <c r="AB131" s="5"/>
      <c r="AC131" s="5"/>
      <c r="AD131" s="5">
        <v>0</v>
      </c>
      <c r="AE131" s="5"/>
      <c r="AF131" s="5"/>
      <c r="AG131" s="5">
        <v>0</v>
      </c>
    </row>
    <row r="132" spans="26:33" x14ac:dyDescent="0.25">
      <c r="Z132" s="4" t="s">
        <v>2597</v>
      </c>
      <c r="AA132" s="5"/>
      <c r="AB132" s="5"/>
      <c r="AC132" s="5">
        <v>4248251</v>
      </c>
      <c r="AD132" s="5"/>
      <c r="AE132" s="5"/>
      <c r="AF132" s="5"/>
      <c r="AG132" s="5">
        <v>4248251</v>
      </c>
    </row>
    <row r="133" spans="26:33" x14ac:dyDescent="0.25">
      <c r="Z133" s="4" t="s">
        <v>3303</v>
      </c>
      <c r="AA133" s="5">
        <v>2812713</v>
      </c>
      <c r="AB133" s="5"/>
      <c r="AC133" s="5"/>
      <c r="AD133" s="5"/>
      <c r="AE133" s="5"/>
      <c r="AF133" s="5"/>
      <c r="AG133" s="5">
        <v>2812713</v>
      </c>
    </row>
    <row r="134" spans="26:33" x14ac:dyDescent="0.25">
      <c r="Z134" s="4" t="s">
        <v>6460</v>
      </c>
      <c r="AA134" s="5"/>
      <c r="AB134" s="5">
        <v>5144130</v>
      </c>
      <c r="AC134" s="5">
        <v>463758</v>
      </c>
      <c r="AD134" s="5"/>
      <c r="AE134" s="5">
        <v>63662518</v>
      </c>
      <c r="AF134" s="5"/>
      <c r="AG134" s="5">
        <v>69270406</v>
      </c>
    </row>
    <row r="135" spans="26:33" x14ac:dyDescent="0.25">
      <c r="Z135" s="4" t="s">
        <v>2553</v>
      </c>
      <c r="AA135" s="5"/>
      <c r="AB135" s="5"/>
      <c r="AC135" s="5"/>
      <c r="AD135" s="5"/>
      <c r="AE135" s="5"/>
      <c r="AF135" s="5">
        <v>44444444</v>
      </c>
      <c r="AG135" s="5">
        <v>44444444</v>
      </c>
    </row>
    <row r="136" spans="26:33" x14ac:dyDescent="0.25">
      <c r="Z136" s="4" t="s">
        <v>2218</v>
      </c>
      <c r="AA136" s="5">
        <v>5703767</v>
      </c>
      <c r="AB136" s="5"/>
      <c r="AC136" s="5"/>
      <c r="AD136" s="5"/>
      <c r="AE136" s="5"/>
      <c r="AF136" s="5"/>
      <c r="AG136" s="5">
        <v>5703767</v>
      </c>
    </row>
    <row r="137" spans="26:33" x14ac:dyDescent="0.25">
      <c r="Z137" s="4" t="s">
        <v>2426</v>
      </c>
      <c r="AA137" s="5">
        <v>5143972</v>
      </c>
      <c r="AB137" s="5">
        <v>10302194</v>
      </c>
      <c r="AC137" s="5"/>
      <c r="AD137" s="5"/>
      <c r="AE137" s="5"/>
      <c r="AF137" s="5"/>
      <c r="AG137" s="5">
        <v>15446166</v>
      </c>
    </row>
    <row r="138" spans="26:33" x14ac:dyDescent="0.25">
      <c r="Z138" s="4" t="s">
        <v>9505</v>
      </c>
      <c r="AA138" s="5"/>
      <c r="AB138" s="5"/>
      <c r="AC138" s="5"/>
      <c r="AD138" s="5">
        <v>0</v>
      </c>
      <c r="AE138" s="5"/>
      <c r="AF138" s="5"/>
      <c r="AG138" s="5">
        <v>0</v>
      </c>
    </row>
    <row r="139" spans="26:33" x14ac:dyDescent="0.25">
      <c r="Z139" s="4" t="s">
        <v>1787</v>
      </c>
      <c r="AA139" s="5"/>
      <c r="AB139" s="5"/>
      <c r="AC139" s="5"/>
      <c r="AD139" s="5"/>
      <c r="AE139" s="5"/>
      <c r="AF139" s="5">
        <v>3230000</v>
      </c>
      <c r="AG139" s="5">
        <v>3230000</v>
      </c>
    </row>
    <row r="140" spans="26:33" x14ac:dyDescent="0.25">
      <c r="Z140" s="4" t="s">
        <v>10469</v>
      </c>
      <c r="AA140" s="5"/>
      <c r="AB140" s="5">
        <v>22804246</v>
      </c>
      <c r="AC140" s="5">
        <v>-22804246</v>
      </c>
      <c r="AD140" s="5">
        <v>22804246</v>
      </c>
      <c r="AE140" s="5">
        <v>16571636</v>
      </c>
      <c r="AF140" s="5">
        <v>5664175</v>
      </c>
      <c r="AG140" s="5">
        <v>45040057</v>
      </c>
    </row>
    <row r="141" spans="26:33" x14ac:dyDescent="0.25">
      <c r="Z141" s="4" t="s">
        <v>4721</v>
      </c>
      <c r="AA141" s="5"/>
      <c r="AB141" s="5">
        <v>625631</v>
      </c>
      <c r="AC141" s="5"/>
      <c r="AD141" s="5"/>
      <c r="AE141" s="5"/>
      <c r="AF141" s="5"/>
      <c r="AG141" s="5">
        <v>625631</v>
      </c>
    </row>
    <row r="142" spans="26:33" x14ac:dyDescent="0.25">
      <c r="Z142" s="4" t="s">
        <v>3506</v>
      </c>
      <c r="AA142" s="5">
        <v>23412409</v>
      </c>
      <c r="AB142" s="5"/>
      <c r="AC142" s="5"/>
      <c r="AD142" s="5"/>
      <c r="AE142" s="5"/>
      <c r="AF142" s="5"/>
      <c r="AG142" s="5">
        <v>23412409</v>
      </c>
    </row>
    <row r="143" spans="26:33" x14ac:dyDescent="0.25">
      <c r="Z143" s="4" t="s">
        <v>6461</v>
      </c>
      <c r="AA143" s="5"/>
      <c r="AB143" s="5"/>
      <c r="AC143" s="5">
        <v>17708969</v>
      </c>
      <c r="AD143" s="5">
        <v>17732860</v>
      </c>
      <c r="AE143" s="5">
        <v>3690329</v>
      </c>
      <c r="AF143" s="5">
        <v>16846625</v>
      </c>
      <c r="AG143" s="5">
        <v>55978783</v>
      </c>
    </row>
    <row r="144" spans="26:33" x14ac:dyDescent="0.25">
      <c r="Z144" s="4" t="s">
        <v>3289</v>
      </c>
      <c r="AA144" s="5">
        <v>0</v>
      </c>
      <c r="AB144" s="5"/>
      <c r="AC144" s="5"/>
      <c r="AD144" s="5"/>
      <c r="AE144" s="5"/>
      <c r="AF144" s="5"/>
      <c r="AG144" s="5">
        <v>0</v>
      </c>
    </row>
    <row r="145" spans="26:33" x14ac:dyDescent="0.25">
      <c r="Z145" s="4" t="s">
        <v>1056</v>
      </c>
      <c r="AA145" s="5">
        <v>40811104</v>
      </c>
      <c r="AB145" s="5"/>
      <c r="AC145" s="5"/>
      <c r="AD145" s="5"/>
      <c r="AE145" s="5"/>
      <c r="AF145" s="5"/>
      <c r="AG145" s="5">
        <v>40811104</v>
      </c>
    </row>
    <row r="146" spans="26:33" x14ac:dyDescent="0.25">
      <c r="Z146" s="4" t="s">
        <v>6474</v>
      </c>
      <c r="AA146" s="5"/>
      <c r="AB146" s="5"/>
      <c r="AC146" s="5"/>
      <c r="AD146" s="5">
        <v>5653864</v>
      </c>
      <c r="AE146" s="5">
        <v>-1</v>
      </c>
      <c r="AF146" s="5"/>
      <c r="AG146" s="5">
        <v>5653863</v>
      </c>
    </row>
    <row r="147" spans="26:33" x14ac:dyDescent="0.25">
      <c r="Z147" s="4" t="s">
        <v>6475</v>
      </c>
      <c r="AA147" s="5"/>
      <c r="AB147" s="5"/>
      <c r="AC147" s="5"/>
      <c r="AD147" s="5">
        <v>39317796</v>
      </c>
      <c r="AE147" s="5">
        <v>-24235592</v>
      </c>
      <c r="AF147" s="5"/>
      <c r="AG147" s="5">
        <v>15082204</v>
      </c>
    </row>
    <row r="148" spans="26:33" x14ac:dyDescent="0.25">
      <c r="Z148" s="4" t="s">
        <v>6476</v>
      </c>
      <c r="AA148" s="5"/>
      <c r="AB148" s="5"/>
      <c r="AC148" s="5">
        <v>14552957</v>
      </c>
      <c r="AD148" s="5">
        <v>-14552957</v>
      </c>
      <c r="AE148" s="5"/>
      <c r="AF148" s="5"/>
      <c r="AG148" s="5">
        <v>0</v>
      </c>
    </row>
    <row r="149" spans="26:33" x14ac:dyDescent="0.25">
      <c r="Z149" s="4" t="s">
        <v>2568</v>
      </c>
      <c r="AA149" s="5">
        <v>55263150</v>
      </c>
      <c r="AB149" s="5"/>
      <c r="AC149" s="5">
        <v>171001</v>
      </c>
      <c r="AD149" s="5">
        <v>112117751</v>
      </c>
      <c r="AE149" s="5">
        <v>0</v>
      </c>
      <c r="AF149" s="5"/>
      <c r="AG149" s="5">
        <v>167551902</v>
      </c>
    </row>
    <row r="150" spans="26:33" x14ac:dyDescent="0.25">
      <c r="Z150" s="4" t="s">
        <v>2576</v>
      </c>
      <c r="AA150" s="5"/>
      <c r="AB150" s="5"/>
      <c r="AC150" s="5"/>
      <c r="AD150" s="5">
        <v>0</v>
      </c>
      <c r="AE150" s="5"/>
      <c r="AF150" s="5"/>
      <c r="AG150" s="5">
        <v>0</v>
      </c>
    </row>
    <row r="151" spans="26:33" x14ac:dyDescent="0.25">
      <c r="Z151" s="4" t="s">
        <v>538</v>
      </c>
      <c r="AA151" s="5">
        <v>77113670</v>
      </c>
      <c r="AB151" s="5">
        <v>90986488</v>
      </c>
      <c r="AC151" s="5">
        <v>115090850</v>
      </c>
      <c r="AD151" s="5">
        <v>29075493</v>
      </c>
      <c r="AE151" s="5">
        <v>9806462</v>
      </c>
      <c r="AF151" s="5">
        <v>6889250</v>
      </c>
      <c r="AG151" s="5">
        <v>328962213</v>
      </c>
    </row>
    <row r="152" spans="26:33" x14ac:dyDescent="0.25">
      <c r="Z152" s="4" t="s">
        <v>2584</v>
      </c>
      <c r="AA152" s="5"/>
      <c r="AB152" s="5"/>
      <c r="AC152" s="5"/>
      <c r="AD152" s="5"/>
      <c r="AE152" s="5">
        <v>0</v>
      </c>
      <c r="AF152" s="5"/>
      <c r="AG152" s="5">
        <v>0</v>
      </c>
    </row>
    <row r="153" spans="26:33" x14ac:dyDescent="0.25">
      <c r="Z153" s="4" t="s">
        <v>10259</v>
      </c>
      <c r="AA153" s="5"/>
      <c r="AB153" s="5"/>
      <c r="AC153" s="5"/>
      <c r="AD153" s="5"/>
      <c r="AE153" s="5">
        <v>40610719</v>
      </c>
      <c r="AF153" s="5"/>
      <c r="AG153" s="5">
        <v>40610719</v>
      </c>
    </row>
    <row r="154" spans="26:33" x14ac:dyDescent="0.25">
      <c r="Z154" s="4" t="s">
        <v>726</v>
      </c>
      <c r="AA154" s="5">
        <v>91332870</v>
      </c>
      <c r="AB154" s="5"/>
      <c r="AC154" s="5"/>
      <c r="AD154" s="5"/>
      <c r="AE154" s="5"/>
      <c r="AF154" s="5"/>
      <c r="AG154" s="5">
        <v>91332870</v>
      </c>
    </row>
    <row r="155" spans="26:33" x14ac:dyDescent="0.25">
      <c r="Z155" s="4" t="s">
        <v>552</v>
      </c>
      <c r="AA155" s="5">
        <v>0</v>
      </c>
      <c r="AB155" s="5">
        <v>0</v>
      </c>
      <c r="AC155" s="5">
        <v>0</v>
      </c>
      <c r="AD155" s="5"/>
      <c r="AE155" s="5">
        <v>0</v>
      </c>
      <c r="AF155" s="5">
        <v>0</v>
      </c>
      <c r="AG155" s="5">
        <v>0</v>
      </c>
    </row>
    <row r="156" spans="26:33" x14ac:dyDescent="0.25">
      <c r="Z156" s="4" t="s">
        <v>2512</v>
      </c>
      <c r="AA156" s="5"/>
      <c r="AB156" s="5"/>
      <c r="AC156" s="5">
        <v>27436537</v>
      </c>
      <c r="AD156" s="5"/>
      <c r="AE156" s="5"/>
      <c r="AF156" s="5"/>
      <c r="AG156" s="5">
        <v>27436537</v>
      </c>
    </row>
    <row r="157" spans="26:33" x14ac:dyDescent="0.25">
      <c r="Z157" s="4" t="s">
        <v>2513</v>
      </c>
      <c r="AA157" s="5"/>
      <c r="AB157" s="5"/>
      <c r="AC157" s="5">
        <v>-27436537</v>
      </c>
      <c r="AD157" s="5"/>
      <c r="AE157" s="5"/>
      <c r="AF157" s="5"/>
      <c r="AG157" s="5">
        <v>-27436537</v>
      </c>
    </row>
    <row r="158" spans="26:33" x14ac:dyDescent="0.25">
      <c r="Z158" s="4" t="s">
        <v>553</v>
      </c>
      <c r="AA158" s="5">
        <v>0</v>
      </c>
      <c r="AB158" s="5">
        <v>0</v>
      </c>
      <c r="AC158" s="5">
        <v>0</v>
      </c>
      <c r="AD158" s="5">
        <v>0</v>
      </c>
      <c r="AE158" s="5"/>
      <c r="AF158" s="5"/>
      <c r="AG158" s="5">
        <v>0</v>
      </c>
    </row>
    <row r="159" spans="26:33" x14ac:dyDescent="0.25">
      <c r="Z159" s="4" t="s">
        <v>6540</v>
      </c>
      <c r="AA159" s="5"/>
      <c r="AB159" s="5"/>
      <c r="AC159" s="5"/>
      <c r="AD159" s="5">
        <v>1406497</v>
      </c>
      <c r="AE159" s="5"/>
      <c r="AF159" s="5"/>
      <c r="AG159" s="5">
        <v>1406497</v>
      </c>
    </row>
    <row r="160" spans="26:33" x14ac:dyDescent="0.25">
      <c r="Z160" s="4" t="s">
        <v>2542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</row>
    <row r="161" spans="26:33" x14ac:dyDescent="0.25">
      <c r="Z161" s="4" t="s">
        <v>6039</v>
      </c>
      <c r="AA161" s="5"/>
      <c r="AB161" s="5"/>
      <c r="AC161" s="5"/>
      <c r="AD161" s="5"/>
      <c r="AE161" s="5"/>
      <c r="AF161" s="5">
        <v>21708478</v>
      </c>
      <c r="AG161" s="5">
        <v>21708478</v>
      </c>
    </row>
    <row r="162" spans="26:33" x14ac:dyDescent="0.25">
      <c r="Z162" s="4" t="s">
        <v>5904</v>
      </c>
      <c r="AA162" s="5"/>
      <c r="AB162" s="5"/>
      <c r="AC162" s="5"/>
      <c r="AD162" s="5"/>
      <c r="AE162" s="5"/>
      <c r="AF162" s="5">
        <v>26000000</v>
      </c>
      <c r="AG162" s="5">
        <v>26000000</v>
      </c>
    </row>
    <row r="163" spans="26:33" x14ac:dyDescent="0.25">
      <c r="Z163" s="4" t="s">
        <v>10331</v>
      </c>
      <c r="AA163" s="5"/>
      <c r="AB163" s="5"/>
      <c r="AC163" s="5"/>
      <c r="AD163" s="5"/>
      <c r="AE163" s="5">
        <v>1454693</v>
      </c>
      <c r="AF163" s="5"/>
      <c r="AG163" s="5">
        <v>1454693</v>
      </c>
    </row>
    <row r="164" spans="26:33" x14ac:dyDescent="0.25">
      <c r="Z164" s="4" t="s">
        <v>2543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5" spans="26:33" x14ac:dyDescent="0.25">
      <c r="Z165" s="4" t="s">
        <v>3181</v>
      </c>
      <c r="AA165" s="5">
        <v>121616</v>
      </c>
      <c r="AB165" s="5"/>
      <c r="AC165" s="5"/>
      <c r="AD165" s="5"/>
      <c r="AE165" s="5"/>
      <c r="AF165" s="5"/>
      <c r="AG165" s="5">
        <v>121616</v>
      </c>
    </row>
    <row r="166" spans="26:33" x14ac:dyDescent="0.25">
      <c r="Z166" s="4" t="s">
        <v>12009</v>
      </c>
      <c r="AA166" s="5"/>
      <c r="AB166" s="5"/>
      <c r="AC166" s="5"/>
      <c r="AD166" s="5"/>
      <c r="AE166" s="5">
        <v>102940866</v>
      </c>
      <c r="AF166" s="5">
        <v>37000000</v>
      </c>
      <c r="AG166" s="5">
        <v>139940866</v>
      </c>
    </row>
    <row r="167" spans="26:33" x14ac:dyDescent="0.25">
      <c r="Z167" s="4" t="s">
        <v>1263</v>
      </c>
      <c r="AA167" s="5"/>
      <c r="AB167" s="5"/>
      <c r="AC167" s="5"/>
      <c r="AD167" s="5">
        <v>62063028</v>
      </c>
      <c r="AE167" s="5"/>
      <c r="AF167" s="5"/>
      <c r="AG167" s="5">
        <v>62063028</v>
      </c>
    </row>
    <row r="168" spans="26:33" x14ac:dyDescent="0.25">
      <c r="Z168" s="4" t="s">
        <v>1236</v>
      </c>
      <c r="AA168" s="5">
        <v>10044101</v>
      </c>
      <c r="AB168" s="5">
        <v>10044101</v>
      </c>
      <c r="AC168" s="5">
        <v>10044101</v>
      </c>
      <c r="AD168" s="5">
        <v>10044101</v>
      </c>
      <c r="AE168" s="5">
        <v>7935495</v>
      </c>
      <c r="AF168" s="5"/>
      <c r="AG168" s="5">
        <v>48111899</v>
      </c>
    </row>
    <row r="169" spans="26:33" x14ac:dyDescent="0.25">
      <c r="Z169" s="4" t="s">
        <v>684</v>
      </c>
      <c r="AA169" s="5">
        <v>0</v>
      </c>
      <c r="AB169" s="5">
        <v>0</v>
      </c>
      <c r="AC169" s="5">
        <v>0</v>
      </c>
      <c r="AD169" s="5"/>
      <c r="AE169" s="5">
        <v>0</v>
      </c>
      <c r="AF169" s="5">
        <v>0</v>
      </c>
      <c r="AG169" s="5">
        <v>0</v>
      </c>
    </row>
    <row r="170" spans="26:33" x14ac:dyDescent="0.25">
      <c r="Z170" s="4" t="s">
        <v>6440</v>
      </c>
      <c r="AA170" s="5"/>
      <c r="AB170" s="5"/>
      <c r="AC170" s="5"/>
      <c r="AD170" s="5">
        <v>1436206</v>
      </c>
      <c r="AE170" s="5"/>
      <c r="AF170" s="5"/>
      <c r="AG170" s="5">
        <v>1436206</v>
      </c>
    </row>
    <row r="171" spans="26:33" x14ac:dyDescent="0.25">
      <c r="Z171" s="4" t="s">
        <v>1343</v>
      </c>
      <c r="AA171" s="5">
        <v>2879620</v>
      </c>
      <c r="AB171" s="5">
        <v>0</v>
      </c>
      <c r="AC171" s="5">
        <v>8625735</v>
      </c>
      <c r="AD171" s="5">
        <v>2907750</v>
      </c>
      <c r="AE171" s="5">
        <v>2938148</v>
      </c>
      <c r="AF171" s="5">
        <v>2958094</v>
      </c>
      <c r="AG171" s="5">
        <v>20309347</v>
      </c>
    </row>
    <row r="172" spans="26:33" x14ac:dyDescent="0.25">
      <c r="Z172" s="4" t="s">
        <v>6311</v>
      </c>
      <c r="AA172" s="5"/>
      <c r="AB172" s="5"/>
      <c r="AC172" s="5"/>
      <c r="AD172" s="5"/>
      <c r="AE172" s="5">
        <v>8024040</v>
      </c>
      <c r="AF172" s="5"/>
      <c r="AG172" s="5">
        <v>8024040</v>
      </c>
    </row>
    <row r="173" spans="26:33" x14ac:dyDescent="0.25">
      <c r="Z173" s="4" t="s">
        <v>2879</v>
      </c>
      <c r="AA173" s="5">
        <v>0</v>
      </c>
      <c r="AB173" s="5">
        <v>0</v>
      </c>
      <c r="AC173" s="5"/>
      <c r="AD173" s="5"/>
      <c r="AE173" s="5"/>
      <c r="AF173" s="5"/>
      <c r="AG173" s="5">
        <v>0</v>
      </c>
    </row>
    <row r="174" spans="26:33" x14ac:dyDescent="0.25">
      <c r="Z174" s="4" t="s">
        <v>4668</v>
      </c>
      <c r="AA174" s="5"/>
      <c r="AB174" s="5">
        <v>7958126</v>
      </c>
      <c r="AC174" s="5">
        <v>0</v>
      </c>
      <c r="AD174" s="5"/>
      <c r="AE174" s="5"/>
      <c r="AF174" s="5"/>
      <c r="AG174" s="5">
        <v>7958126</v>
      </c>
    </row>
    <row r="175" spans="26:33" x14ac:dyDescent="0.25">
      <c r="Z175" s="4" t="s">
        <v>6266</v>
      </c>
      <c r="AA175" s="5"/>
      <c r="AB175" s="5"/>
      <c r="AC175" s="5">
        <v>7968344</v>
      </c>
      <c r="AD175" s="5"/>
      <c r="AE175" s="5"/>
      <c r="AF175" s="5"/>
      <c r="AG175" s="5">
        <v>7968344</v>
      </c>
    </row>
    <row r="176" spans="26:33" x14ac:dyDescent="0.25">
      <c r="Z176" s="4" t="s">
        <v>10520</v>
      </c>
      <c r="AA176" s="5"/>
      <c r="AB176" s="5"/>
      <c r="AC176" s="5"/>
      <c r="AD176" s="5"/>
      <c r="AE176" s="5"/>
      <c r="AF176" s="5">
        <v>8122138</v>
      </c>
      <c r="AG176" s="5">
        <v>8122138</v>
      </c>
    </row>
    <row r="177" spans="26:33" x14ac:dyDescent="0.25">
      <c r="Z177" s="4" t="s">
        <v>1602</v>
      </c>
      <c r="AA177" s="5">
        <v>1351276</v>
      </c>
      <c r="AB177" s="5">
        <v>16659278</v>
      </c>
      <c r="AC177" s="5">
        <v>6898195</v>
      </c>
      <c r="AD177" s="5">
        <v>10802700</v>
      </c>
      <c r="AE177" s="5"/>
      <c r="AF177" s="5"/>
      <c r="AG177" s="5">
        <v>35711449</v>
      </c>
    </row>
    <row r="178" spans="26:33" x14ac:dyDescent="0.25">
      <c r="Z178" s="4" t="s">
        <v>1019</v>
      </c>
      <c r="AA178" s="5">
        <v>-4910984</v>
      </c>
      <c r="AB178" s="5"/>
      <c r="AC178" s="5"/>
      <c r="AD178" s="5"/>
      <c r="AE178" s="5"/>
      <c r="AF178" s="5"/>
      <c r="AG178" s="5">
        <v>-4910984</v>
      </c>
    </row>
    <row r="179" spans="26:33" x14ac:dyDescent="0.25">
      <c r="Z179" s="4" t="s">
        <v>1172</v>
      </c>
      <c r="AA179" s="5">
        <v>-2498748</v>
      </c>
      <c r="AB179" s="5"/>
      <c r="AC179" s="5"/>
      <c r="AD179" s="5"/>
      <c r="AE179" s="5"/>
      <c r="AF179" s="5"/>
      <c r="AG179" s="5">
        <v>-2498748</v>
      </c>
    </row>
    <row r="180" spans="26:33" x14ac:dyDescent="0.25">
      <c r="Z180" s="4" t="s">
        <v>1419</v>
      </c>
      <c r="AA180" s="5">
        <v>-1256714</v>
      </c>
      <c r="AB180" s="5"/>
      <c r="AC180" s="5"/>
      <c r="AD180" s="5"/>
      <c r="AE180" s="5"/>
      <c r="AF180" s="5"/>
      <c r="AG180" s="5">
        <v>-1256714</v>
      </c>
    </row>
    <row r="181" spans="26:33" x14ac:dyDescent="0.25">
      <c r="Z181" s="4" t="s">
        <v>1521</v>
      </c>
      <c r="AA181" s="5">
        <v>-4391556</v>
      </c>
      <c r="AB181" s="5"/>
      <c r="AC181" s="5"/>
      <c r="AD181" s="5"/>
      <c r="AE181" s="5"/>
      <c r="AF181" s="5"/>
      <c r="AG181" s="5">
        <v>-4391556</v>
      </c>
    </row>
    <row r="182" spans="26:33" x14ac:dyDescent="0.25">
      <c r="Z182" s="4" t="s">
        <v>1770</v>
      </c>
      <c r="AA182" s="5">
        <v>-1267697</v>
      </c>
      <c r="AB182" s="5">
        <v>634298</v>
      </c>
      <c r="AC182" s="5"/>
      <c r="AD182" s="5"/>
      <c r="AE182" s="5"/>
      <c r="AF182" s="5"/>
      <c r="AG182" s="5">
        <v>-633399</v>
      </c>
    </row>
    <row r="183" spans="26:33" x14ac:dyDescent="0.25">
      <c r="Z183" s="4" t="s">
        <v>2298</v>
      </c>
      <c r="AA183" s="5">
        <v>-951998</v>
      </c>
      <c r="AB183" s="5">
        <v>634849</v>
      </c>
      <c r="AC183" s="5"/>
      <c r="AD183" s="5"/>
      <c r="AE183" s="5"/>
      <c r="AF183" s="5"/>
      <c r="AG183" s="5">
        <v>-317149</v>
      </c>
    </row>
    <row r="184" spans="26:33" x14ac:dyDescent="0.25">
      <c r="Z184" s="4" t="s">
        <v>3198</v>
      </c>
      <c r="AA184" s="5">
        <v>4766897</v>
      </c>
      <c r="AB184" s="5">
        <v>-3813042</v>
      </c>
      <c r="AC184" s="5">
        <v>4766472</v>
      </c>
      <c r="AD184" s="5"/>
      <c r="AE184" s="5"/>
      <c r="AF184" s="5"/>
      <c r="AG184" s="5">
        <v>5720327</v>
      </c>
    </row>
    <row r="185" spans="26:33" x14ac:dyDescent="0.25">
      <c r="Z185" s="4" t="s">
        <v>3065</v>
      </c>
      <c r="AA185" s="5">
        <v>953444</v>
      </c>
      <c r="AB185" s="5">
        <v>-953444</v>
      </c>
      <c r="AC185" s="5"/>
      <c r="AD185" s="5"/>
      <c r="AE185" s="5"/>
      <c r="AF185" s="5"/>
      <c r="AG185" s="5">
        <v>0</v>
      </c>
    </row>
    <row r="186" spans="26:33" x14ac:dyDescent="0.25">
      <c r="Z186" s="4" t="s">
        <v>6268</v>
      </c>
      <c r="AA186" s="5"/>
      <c r="AB186" s="5"/>
      <c r="AC186" s="5">
        <v>7742625</v>
      </c>
      <c r="AD186" s="5"/>
      <c r="AE186" s="5"/>
      <c r="AF186" s="5"/>
      <c r="AG186" s="5">
        <v>7742625</v>
      </c>
    </row>
    <row r="187" spans="26:33" x14ac:dyDescent="0.25">
      <c r="Z187" s="4" t="s">
        <v>9816</v>
      </c>
      <c r="AA187" s="5"/>
      <c r="AB187" s="5"/>
      <c r="AC187" s="5">
        <v>1366346</v>
      </c>
      <c r="AD187" s="5"/>
      <c r="AE187" s="5"/>
      <c r="AF187" s="5"/>
      <c r="AG187" s="5">
        <v>1366346</v>
      </c>
    </row>
    <row r="188" spans="26:33" x14ac:dyDescent="0.25">
      <c r="Z188" s="4" t="s">
        <v>6269</v>
      </c>
      <c r="AA188" s="5"/>
      <c r="AB188" s="5"/>
      <c r="AC188" s="5"/>
      <c r="AD188" s="5">
        <v>4617229</v>
      </c>
      <c r="AE188" s="5"/>
      <c r="AF188" s="5"/>
      <c r="AG188" s="5">
        <v>4617229</v>
      </c>
    </row>
    <row r="189" spans="26:33" x14ac:dyDescent="0.25">
      <c r="Z189" s="4" t="s">
        <v>10521</v>
      </c>
      <c r="AA189" s="5"/>
      <c r="AB189" s="5"/>
      <c r="AC189" s="5"/>
      <c r="AD189" s="5"/>
      <c r="AE189" s="5">
        <v>2938897</v>
      </c>
      <c r="AF189" s="5"/>
      <c r="AG189" s="5">
        <v>2938897</v>
      </c>
    </row>
    <row r="190" spans="26:33" x14ac:dyDescent="0.25">
      <c r="Z190" s="4" t="s">
        <v>11933</v>
      </c>
      <c r="AA190" s="5"/>
      <c r="AB190" s="5"/>
      <c r="AC190" s="5"/>
      <c r="AD190" s="5"/>
      <c r="AE190" s="5">
        <v>485100</v>
      </c>
      <c r="AF190" s="5"/>
      <c r="AG190" s="5">
        <v>485100</v>
      </c>
    </row>
    <row r="191" spans="26:33" x14ac:dyDescent="0.25">
      <c r="Z191" s="4" t="s">
        <v>12052</v>
      </c>
      <c r="AA191" s="5"/>
      <c r="AB191" s="5"/>
      <c r="AC191" s="5"/>
      <c r="AD191" s="5"/>
      <c r="AE191" s="5"/>
      <c r="AF191" s="5">
        <v>1941181</v>
      </c>
      <c r="AG191" s="5">
        <v>1941181</v>
      </c>
    </row>
    <row r="192" spans="26:33" x14ac:dyDescent="0.25">
      <c r="Z192" s="4" t="s">
        <v>13537</v>
      </c>
      <c r="AA192" s="5"/>
      <c r="AB192" s="5"/>
      <c r="AC192" s="5"/>
      <c r="AD192" s="5"/>
      <c r="AE192" s="5"/>
      <c r="AF192" s="5">
        <v>342561</v>
      </c>
      <c r="AG192" s="5">
        <v>342561</v>
      </c>
    </row>
    <row r="193" spans="26:33" x14ac:dyDescent="0.25">
      <c r="Z193" s="4" t="s">
        <v>880</v>
      </c>
      <c r="AA193" s="5">
        <v>0</v>
      </c>
      <c r="AB193" s="5"/>
      <c r="AC193" s="5"/>
      <c r="AD193" s="5"/>
      <c r="AE193" s="5"/>
      <c r="AF193" s="5"/>
      <c r="AG193" s="5">
        <v>0</v>
      </c>
    </row>
    <row r="194" spans="26:33" x14ac:dyDescent="0.25">
      <c r="Z194" s="4" t="s">
        <v>881</v>
      </c>
      <c r="AA194" s="5">
        <v>-3884262</v>
      </c>
      <c r="AB194" s="5"/>
      <c r="AC194" s="5"/>
      <c r="AD194" s="5"/>
      <c r="AE194" s="5"/>
      <c r="AF194" s="5"/>
      <c r="AG194" s="5">
        <v>-3884262</v>
      </c>
    </row>
    <row r="195" spans="26:33" x14ac:dyDescent="0.25">
      <c r="Z195" s="4" t="s">
        <v>882</v>
      </c>
      <c r="AA195" s="5">
        <v>-3275803</v>
      </c>
      <c r="AB195" s="5"/>
      <c r="AC195" s="5"/>
      <c r="AD195" s="5"/>
      <c r="AE195" s="5"/>
      <c r="AF195" s="5"/>
      <c r="AG195" s="5">
        <v>-3275803</v>
      </c>
    </row>
    <row r="196" spans="26:33" x14ac:dyDescent="0.25">
      <c r="Z196" s="4" t="s">
        <v>883</v>
      </c>
      <c r="AA196" s="5">
        <v>2505664</v>
      </c>
      <c r="AB196" s="5">
        <v>-4910984</v>
      </c>
      <c r="AC196" s="5"/>
      <c r="AD196" s="5"/>
      <c r="AE196" s="5"/>
      <c r="AF196" s="5"/>
      <c r="AG196" s="5">
        <v>-2405320</v>
      </c>
    </row>
    <row r="197" spans="26:33" x14ac:dyDescent="0.25">
      <c r="Z197" s="4" t="s">
        <v>1344</v>
      </c>
      <c r="AA197" s="5">
        <v>-10143703</v>
      </c>
      <c r="AB197" s="5"/>
      <c r="AC197" s="5"/>
      <c r="AD197" s="5"/>
      <c r="AE197" s="5"/>
      <c r="AF197" s="5"/>
      <c r="AG197" s="5">
        <v>-10143703</v>
      </c>
    </row>
    <row r="198" spans="26:33" x14ac:dyDescent="0.25">
      <c r="Z198" s="4" t="s">
        <v>6312</v>
      </c>
      <c r="AA198" s="5"/>
      <c r="AB198" s="5"/>
      <c r="AC198" s="5"/>
      <c r="AD198" s="5">
        <v>3630878</v>
      </c>
      <c r="AE198" s="5"/>
      <c r="AF198" s="5"/>
      <c r="AG198" s="5">
        <v>3630878</v>
      </c>
    </row>
    <row r="199" spans="26:33" x14ac:dyDescent="0.25">
      <c r="Z199" s="4" t="s">
        <v>4669</v>
      </c>
      <c r="AA199" s="5"/>
      <c r="AB199" s="5">
        <v>1670968</v>
      </c>
      <c r="AC199" s="5">
        <v>13707936</v>
      </c>
      <c r="AD199" s="5"/>
      <c r="AE199" s="5"/>
      <c r="AF199" s="5"/>
      <c r="AG199" s="5">
        <v>15378904</v>
      </c>
    </row>
    <row r="200" spans="26:33" x14ac:dyDescent="0.25">
      <c r="Z200" s="4" t="s">
        <v>1645</v>
      </c>
      <c r="AA200" s="5">
        <v>-52713343</v>
      </c>
      <c r="AB200" s="5"/>
      <c r="AC200" s="5"/>
      <c r="AD200" s="5"/>
      <c r="AE200" s="5"/>
      <c r="AF200" s="5"/>
      <c r="AG200" s="5">
        <v>-52713343</v>
      </c>
    </row>
    <row r="201" spans="26:33" x14ac:dyDescent="0.25">
      <c r="Z201" s="4" t="s">
        <v>1421</v>
      </c>
      <c r="AA201" s="5">
        <v>-1335681</v>
      </c>
      <c r="AB201" s="5"/>
      <c r="AC201" s="5"/>
      <c r="AD201" s="5"/>
      <c r="AE201" s="5"/>
      <c r="AF201" s="5"/>
      <c r="AG201" s="5">
        <v>-1335681</v>
      </c>
    </row>
    <row r="202" spans="26:33" x14ac:dyDescent="0.25">
      <c r="Z202" s="4" t="s">
        <v>1523</v>
      </c>
      <c r="AA202" s="5">
        <v>-8352285</v>
      </c>
      <c r="AB202" s="5"/>
      <c r="AC202" s="5"/>
      <c r="AD202" s="5"/>
      <c r="AE202" s="5"/>
      <c r="AF202" s="5"/>
      <c r="AG202" s="5">
        <v>-8352285</v>
      </c>
    </row>
    <row r="203" spans="26:33" x14ac:dyDescent="0.25">
      <c r="Z203" s="4" t="s">
        <v>1603</v>
      </c>
      <c r="AA203" s="5">
        <v>-4697629</v>
      </c>
      <c r="AB203" s="5"/>
      <c r="AC203" s="5"/>
      <c r="AD203" s="5"/>
      <c r="AE203" s="5"/>
      <c r="AF203" s="5"/>
      <c r="AG203" s="5">
        <v>-4697629</v>
      </c>
    </row>
    <row r="204" spans="26:33" x14ac:dyDescent="0.25">
      <c r="Z204" s="4" t="s">
        <v>1768</v>
      </c>
      <c r="AA204" s="5">
        <v>-6043207</v>
      </c>
      <c r="AB204" s="5">
        <v>5034766</v>
      </c>
      <c r="AC204" s="5"/>
      <c r="AD204" s="5"/>
      <c r="AE204" s="5"/>
      <c r="AF204" s="5"/>
      <c r="AG204" s="5">
        <v>-1008441</v>
      </c>
    </row>
    <row r="205" spans="26:33" x14ac:dyDescent="0.25">
      <c r="Z205" s="4" t="s">
        <v>2194</v>
      </c>
      <c r="AA205" s="5">
        <v>1</v>
      </c>
      <c r="AB205" s="5"/>
      <c r="AC205" s="5"/>
      <c r="AD205" s="5"/>
      <c r="AE205" s="5"/>
      <c r="AF205" s="5"/>
      <c r="AG205" s="5">
        <v>1</v>
      </c>
    </row>
    <row r="206" spans="26:33" x14ac:dyDescent="0.25">
      <c r="Z206" s="4" t="s">
        <v>2302</v>
      </c>
      <c r="AA206" s="5">
        <v>-4044103</v>
      </c>
      <c r="AB206" s="5">
        <v>2696024</v>
      </c>
      <c r="AC206" s="5"/>
      <c r="AD206" s="5"/>
      <c r="AE206" s="5"/>
      <c r="AF206" s="5"/>
      <c r="AG206" s="5">
        <v>-1348079</v>
      </c>
    </row>
    <row r="207" spans="26:33" x14ac:dyDescent="0.25">
      <c r="Z207" s="4" t="s">
        <v>2303</v>
      </c>
      <c r="AA207" s="5">
        <v>-1348499</v>
      </c>
      <c r="AB207" s="5">
        <v>1349055</v>
      </c>
      <c r="AC207" s="5">
        <v>2360389</v>
      </c>
      <c r="AD207" s="5"/>
      <c r="AE207" s="5"/>
      <c r="AF207" s="5"/>
      <c r="AG207" s="5">
        <v>2360945</v>
      </c>
    </row>
    <row r="208" spans="26:33" x14ac:dyDescent="0.25">
      <c r="Z208" s="4" t="s">
        <v>3091</v>
      </c>
      <c r="AA208" s="5">
        <v>3107008</v>
      </c>
      <c r="AB208" s="5">
        <v>1</v>
      </c>
      <c r="AC208" s="5"/>
      <c r="AD208" s="5"/>
      <c r="AE208" s="5"/>
      <c r="AF208" s="5"/>
      <c r="AG208" s="5">
        <v>3107009</v>
      </c>
    </row>
    <row r="209" spans="26:33" x14ac:dyDescent="0.25">
      <c r="Z209" s="4" t="s">
        <v>2967</v>
      </c>
      <c r="AA209" s="5">
        <v>607928</v>
      </c>
      <c r="AB209" s="5">
        <v>0</v>
      </c>
      <c r="AC209" s="5"/>
      <c r="AD209" s="5"/>
      <c r="AE209" s="5"/>
      <c r="AF209" s="5"/>
      <c r="AG209" s="5">
        <v>607928</v>
      </c>
    </row>
    <row r="210" spans="26:33" x14ac:dyDescent="0.25">
      <c r="Z210" s="4" t="s">
        <v>4656</v>
      </c>
      <c r="AA210" s="5"/>
      <c r="AB210" s="5">
        <v>4928614</v>
      </c>
      <c r="AC210" s="5">
        <v>-337642</v>
      </c>
      <c r="AD210" s="5"/>
      <c r="AE210" s="5"/>
      <c r="AF210" s="5"/>
      <c r="AG210" s="5">
        <v>4590972</v>
      </c>
    </row>
    <row r="211" spans="26:33" x14ac:dyDescent="0.25">
      <c r="Z211" s="4" t="s">
        <v>6010</v>
      </c>
      <c r="AA211" s="5"/>
      <c r="AB211" s="5">
        <v>810171</v>
      </c>
      <c r="AC211" s="5"/>
      <c r="AD211" s="5"/>
      <c r="AE211" s="5"/>
      <c r="AF211" s="5"/>
      <c r="AG211" s="5">
        <v>810171</v>
      </c>
    </row>
    <row r="212" spans="26:33" x14ac:dyDescent="0.25">
      <c r="Z212" s="4" t="s">
        <v>6021</v>
      </c>
      <c r="AA212" s="5"/>
      <c r="AB212" s="5"/>
      <c r="AC212" s="5">
        <v>6043180</v>
      </c>
      <c r="AD212" s="5"/>
      <c r="AE212" s="5"/>
      <c r="AF212" s="5"/>
      <c r="AG212" s="5">
        <v>6043180</v>
      </c>
    </row>
    <row r="213" spans="26:33" x14ac:dyDescent="0.25">
      <c r="Z213" s="4" t="s">
        <v>9804</v>
      </c>
      <c r="AA213" s="5"/>
      <c r="AB213" s="5"/>
      <c r="AC213" s="5">
        <v>1066443</v>
      </c>
      <c r="AD213" s="5"/>
      <c r="AE213" s="5"/>
      <c r="AF213" s="5"/>
      <c r="AG213" s="5">
        <v>1066443</v>
      </c>
    </row>
    <row r="214" spans="26:33" x14ac:dyDescent="0.25">
      <c r="Z214" s="4" t="s">
        <v>6270</v>
      </c>
      <c r="AA214" s="5"/>
      <c r="AB214" s="5"/>
      <c r="AC214" s="5"/>
      <c r="AD214" s="5">
        <v>6625676</v>
      </c>
      <c r="AE214" s="5"/>
      <c r="AF214" s="5"/>
      <c r="AG214" s="5">
        <v>6625676</v>
      </c>
    </row>
    <row r="215" spans="26:33" x14ac:dyDescent="0.25">
      <c r="Z215" s="4" t="s">
        <v>10320</v>
      </c>
      <c r="AA215" s="5"/>
      <c r="AB215" s="5"/>
      <c r="AC215" s="5"/>
      <c r="AD215" s="5"/>
      <c r="AE215" s="5">
        <v>3201659</v>
      </c>
      <c r="AF215" s="5"/>
      <c r="AG215" s="5">
        <v>3201659</v>
      </c>
    </row>
    <row r="216" spans="26:33" x14ac:dyDescent="0.25">
      <c r="Z216" s="4" t="s">
        <v>12035</v>
      </c>
      <c r="AA216" s="5"/>
      <c r="AB216" s="5"/>
      <c r="AC216" s="5"/>
      <c r="AD216" s="5"/>
      <c r="AE216" s="5"/>
      <c r="AF216" s="5">
        <v>1465840</v>
      </c>
      <c r="AG216" s="5">
        <v>1465840</v>
      </c>
    </row>
    <row r="217" spans="26:33" x14ac:dyDescent="0.25">
      <c r="Z217" s="4" t="s">
        <v>13546</v>
      </c>
      <c r="AA217" s="5"/>
      <c r="AB217" s="5"/>
      <c r="AC217" s="5"/>
      <c r="AD217" s="5"/>
      <c r="AE217" s="5"/>
      <c r="AF217" s="5">
        <v>258678</v>
      </c>
      <c r="AG217" s="5">
        <v>258678</v>
      </c>
    </row>
    <row r="218" spans="26:33" x14ac:dyDescent="0.25">
      <c r="Z218" s="4" t="s">
        <v>2190</v>
      </c>
      <c r="AA218" s="5">
        <v>-3032735</v>
      </c>
      <c r="AB218" s="5"/>
      <c r="AC218" s="5">
        <v>3032766</v>
      </c>
      <c r="AD218" s="5"/>
      <c r="AE218" s="5"/>
      <c r="AF218" s="5"/>
      <c r="AG218" s="5">
        <v>31</v>
      </c>
    </row>
    <row r="219" spans="26:33" x14ac:dyDescent="0.25">
      <c r="Z219" s="4" t="s">
        <v>2299</v>
      </c>
      <c r="AA219" s="5">
        <v>-2540201</v>
      </c>
      <c r="AB219" s="5"/>
      <c r="AC219" s="5"/>
      <c r="AD219" s="5"/>
      <c r="AE219" s="5"/>
      <c r="AF219" s="5"/>
      <c r="AG219" s="5">
        <v>-2540201</v>
      </c>
    </row>
    <row r="220" spans="26:33" x14ac:dyDescent="0.25">
      <c r="Z220" s="4" t="s">
        <v>3092</v>
      </c>
      <c r="AA220" s="5">
        <v>101394</v>
      </c>
      <c r="AB220" s="5"/>
      <c r="AC220" s="5"/>
      <c r="AD220" s="5"/>
      <c r="AE220" s="5"/>
      <c r="AF220" s="5"/>
      <c r="AG220" s="5">
        <v>101394</v>
      </c>
    </row>
    <row r="221" spans="26:33" x14ac:dyDescent="0.25">
      <c r="Z221" s="4" t="s">
        <v>6313</v>
      </c>
      <c r="AA221" s="5"/>
      <c r="AB221" s="5"/>
      <c r="AC221" s="5">
        <v>1151425</v>
      </c>
      <c r="AD221" s="5"/>
      <c r="AE221" s="5"/>
      <c r="AF221" s="5"/>
      <c r="AG221" s="5">
        <v>1151425</v>
      </c>
    </row>
    <row r="222" spans="26:33" x14ac:dyDescent="0.25">
      <c r="Z222" s="4" t="s">
        <v>9805</v>
      </c>
      <c r="AA222" s="5"/>
      <c r="AB222" s="5"/>
      <c r="AC222" s="5">
        <v>203193</v>
      </c>
      <c r="AD222" s="5"/>
      <c r="AE222" s="5"/>
      <c r="AF222" s="5"/>
      <c r="AG222" s="5">
        <v>203193</v>
      </c>
    </row>
    <row r="223" spans="26:33" x14ac:dyDescent="0.25">
      <c r="Z223" s="4" t="s">
        <v>12053</v>
      </c>
      <c r="AA223" s="5"/>
      <c r="AB223" s="5"/>
      <c r="AC223" s="5"/>
      <c r="AD223" s="5"/>
      <c r="AE223" s="5"/>
      <c r="AF223" s="5">
        <v>3536293</v>
      </c>
      <c r="AG223" s="5">
        <v>3536293</v>
      </c>
    </row>
    <row r="224" spans="26:33" x14ac:dyDescent="0.25">
      <c r="Z224" s="4" t="s">
        <v>13544</v>
      </c>
      <c r="AA224" s="5"/>
      <c r="AB224" s="5"/>
      <c r="AC224" s="5"/>
      <c r="AD224" s="5"/>
      <c r="AE224" s="5"/>
      <c r="AF224" s="5">
        <v>624052</v>
      </c>
      <c r="AG224" s="5">
        <v>624052</v>
      </c>
    </row>
    <row r="225" spans="26:33" x14ac:dyDescent="0.25">
      <c r="Z225" s="4" t="s">
        <v>3125</v>
      </c>
      <c r="AA225" s="5">
        <v>1954674</v>
      </c>
      <c r="AB225" s="5"/>
      <c r="AC225" s="5"/>
      <c r="AD225" s="5"/>
      <c r="AE225" s="5"/>
      <c r="AF225" s="5"/>
      <c r="AG225" s="5">
        <v>1954674</v>
      </c>
    </row>
    <row r="226" spans="26:33" x14ac:dyDescent="0.25">
      <c r="Z226" s="4" t="s">
        <v>5986</v>
      </c>
      <c r="AA226" s="5"/>
      <c r="AB226" s="5"/>
      <c r="AC226" s="5">
        <v>1958816</v>
      </c>
      <c r="AD226" s="5"/>
      <c r="AE226" s="5"/>
      <c r="AF226" s="5"/>
      <c r="AG226" s="5">
        <v>1958816</v>
      </c>
    </row>
    <row r="227" spans="26:33" x14ac:dyDescent="0.25">
      <c r="Z227" s="4" t="s">
        <v>6271</v>
      </c>
      <c r="AA227" s="5"/>
      <c r="AB227" s="5"/>
      <c r="AC227" s="5"/>
      <c r="AD227" s="5">
        <v>1962815</v>
      </c>
      <c r="AE227" s="5"/>
      <c r="AF227" s="5"/>
      <c r="AG227" s="5">
        <v>1962815</v>
      </c>
    </row>
    <row r="228" spans="26:33" x14ac:dyDescent="0.25">
      <c r="Z228" s="4" t="s">
        <v>11930</v>
      </c>
      <c r="AA228" s="5"/>
      <c r="AB228" s="5"/>
      <c r="AC228" s="5"/>
      <c r="AD228" s="5"/>
      <c r="AE228" s="5"/>
      <c r="AF228" s="5">
        <v>2005686</v>
      </c>
      <c r="AG228" s="5">
        <v>2005686</v>
      </c>
    </row>
    <row r="229" spans="26:33" x14ac:dyDescent="0.25">
      <c r="Z229" s="4" t="s">
        <v>1342</v>
      </c>
      <c r="AA229" s="5">
        <v>-4886067</v>
      </c>
      <c r="AB229" s="5">
        <v>4886067</v>
      </c>
      <c r="AC229" s="5">
        <v>358575</v>
      </c>
      <c r="AD229" s="5"/>
      <c r="AE229" s="5"/>
      <c r="AF229" s="5"/>
      <c r="AG229" s="5">
        <v>358575</v>
      </c>
    </row>
    <row r="230" spans="26:33" x14ac:dyDescent="0.25">
      <c r="Z230" s="4" t="s">
        <v>630</v>
      </c>
      <c r="AA230" s="5">
        <v>13267</v>
      </c>
      <c r="AB230" s="5">
        <v>0</v>
      </c>
      <c r="AC230" s="5">
        <v>2945768</v>
      </c>
      <c r="AD230" s="5">
        <v>1483955</v>
      </c>
      <c r="AE230" s="5">
        <v>1499469</v>
      </c>
      <c r="AF230" s="5">
        <v>1509648</v>
      </c>
      <c r="AG230" s="5">
        <v>7452107</v>
      </c>
    </row>
    <row r="231" spans="26:33" x14ac:dyDescent="0.25">
      <c r="Z231" s="4" t="s">
        <v>1771</v>
      </c>
      <c r="AA231" s="5">
        <v>-1342685</v>
      </c>
      <c r="AB231" s="5"/>
      <c r="AC231" s="5"/>
      <c r="AD231" s="5"/>
      <c r="AE231" s="5"/>
      <c r="AF231" s="5"/>
      <c r="AG231" s="5">
        <v>-1342685</v>
      </c>
    </row>
    <row r="232" spans="26:33" x14ac:dyDescent="0.25">
      <c r="Z232" s="4" t="s">
        <v>2304</v>
      </c>
      <c r="AA232" s="5">
        <v>-1010912</v>
      </c>
      <c r="AB232" s="5"/>
      <c r="AC232" s="5">
        <v>863569</v>
      </c>
      <c r="AD232" s="5"/>
      <c r="AE232" s="5"/>
      <c r="AF232" s="5"/>
      <c r="AG232" s="5">
        <v>-147343</v>
      </c>
    </row>
    <row r="233" spans="26:33" x14ac:dyDescent="0.25">
      <c r="Z233" s="4" t="s">
        <v>9810</v>
      </c>
      <c r="AA233" s="5"/>
      <c r="AB233" s="5"/>
      <c r="AC233" s="5">
        <v>152395</v>
      </c>
      <c r="AD233" s="5"/>
      <c r="AE233" s="5"/>
      <c r="AF233" s="5"/>
      <c r="AG233" s="5">
        <v>152395</v>
      </c>
    </row>
    <row r="234" spans="26:33" x14ac:dyDescent="0.25">
      <c r="Z234" s="4" t="s">
        <v>1113</v>
      </c>
      <c r="AA234" s="5">
        <v>0</v>
      </c>
      <c r="AB234" s="5"/>
      <c r="AC234" s="5"/>
      <c r="AD234" s="5"/>
      <c r="AE234" s="5"/>
      <c r="AF234" s="5"/>
      <c r="AG234" s="5">
        <v>0</v>
      </c>
    </row>
    <row r="235" spans="26:33" x14ac:dyDescent="0.25">
      <c r="Z235" s="4" t="s">
        <v>1277</v>
      </c>
      <c r="AA235" s="5">
        <v>0</v>
      </c>
      <c r="AB235" s="5"/>
      <c r="AC235" s="5"/>
      <c r="AD235" s="5"/>
      <c r="AE235" s="5"/>
      <c r="AF235" s="5"/>
      <c r="AG235" s="5">
        <v>0</v>
      </c>
    </row>
    <row r="236" spans="26:33" x14ac:dyDescent="0.25">
      <c r="Z236" s="4" t="s">
        <v>1345</v>
      </c>
      <c r="AA236" s="5">
        <v>0</v>
      </c>
      <c r="AB236" s="5"/>
      <c r="AC236" s="5"/>
      <c r="AD236" s="5"/>
      <c r="AE236" s="5"/>
      <c r="AF236" s="5"/>
      <c r="AG236" s="5">
        <v>0</v>
      </c>
    </row>
    <row r="237" spans="26:33" x14ac:dyDescent="0.25">
      <c r="Z237" s="4" t="s">
        <v>1772</v>
      </c>
      <c r="AA237" s="5">
        <v>0</v>
      </c>
      <c r="AB237" s="5"/>
      <c r="AC237" s="5"/>
      <c r="AD237" s="5"/>
      <c r="AE237" s="5"/>
      <c r="AF237" s="5"/>
      <c r="AG237" s="5">
        <v>0</v>
      </c>
    </row>
    <row r="238" spans="26:33" x14ac:dyDescent="0.25">
      <c r="Z238" s="4" t="s">
        <v>2193</v>
      </c>
      <c r="AA238" s="5">
        <v>-655573</v>
      </c>
      <c r="AB238" s="5"/>
      <c r="AC238" s="5"/>
      <c r="AD238" s="5"/>
      <c r="AE238" s="5"/>
      <c r="AF238" s="5"/>
      <c r="AG238" s="5">
        <v>-655573</v>
      </c>
    </row>
    <row r="239" spans="26:33" x14ac:dyDescent="0.25">
      <c r="Z239" s="4" t="s">
        <v>2305</v>
      </c>
      <c r="AA239" s="5">
        <v>-352828</v>
      </c>
      <c r="AB239" s="5"/>
      <c r="AC239" s="5"/>
      <c r="AD239" s="5"/>
      <c r="AE239" s="5"/>
      <c r="AF239" s="5"/>
      <c r="AG239" s="5">
        <v>-352828</v>
      </c>
    </row>
    <row r="240" spans="26:33" x14ac:dyDescent="0.25">
      <c r="Z240" s="4" t="s">
        <v>3111</v>
      </c>
      <c r="AA240" s="5">
        <v>2405729</v>
      </c>
      <c r="AB240" s="5">
        <v>-2405729</v>
      </c>
      <c r="AC240" s="5"/>
      <c r="AD240" s="5"/>
      <c r="AE240" s="5"/>
      <c r="AF240" s="5"/>
      <c r="AG240" s="5">
        <v>0</v>
      </c>
    </row>
    <row r="241" spans="26:33" x14ac:dyDescent="0.25">
      <c r="Z241" s="4" t="s">
        <v>3113</v>
      </c>
      <c r="AA241" s="5">
        <v>424540</v>
      </c>
      <c r="AB241" s="5">
        <v>-424540</v>
      </c>
      <c r="AC241" s="5"/>
      <c r="AD241" s="5"/>
      <c r="AE241" s="5"/>
      <c r="AF241" s="5"/>
      <c r="AG241" s="5">
        <v>0</v>
      </c>
    </row>
    <row r="242" spans="26:33" x14ac:dyDescent="0.25">
      <c r="Z242" s="4" t="s">
        <v>4670</v>
      </c>
      <c r="AA242" s="5"/>
      <c r="AB242" s="5">
        <v>1197917</v>
      </c>
      <c r="AC242" s="5">
        <v>-1409314</v>
      </c>
      <c r="AD242" s="5"/>
      <c r="AE242" s="5"/>
      <c r="AF242" s="5"/>
      <c r="AG242" s="5">
        <v>-211397</v>
      </c>
    </row>
    <row r="243" spans="26:33" x14ac:dyDescent="0.25">
      <c r="Z243" s="4" t="s">
        <v>6009</v>
      </c>
      <c r="AA243" s="5"/>
      <c r="AB243" s="5">
        <v>211397</v>
      </c>
      <c r="AC243" s="5"/>
      <c r="AD243" s="5"/>
      <c r="AE243" s="5"/>
      <c r="AF243" s="5"/>
      <c r="AG243" s="5">
        <v>211397</v>
      </c>
    </row>
    <row r="244" spans="26:33" x14ac:dyDescent="0.25">
      <c r="Z244" s="4" t="s">
        <v>6314</v>
      </c>
      <c r="AA244" s="5"/>
      <c r="AB244" s="5"/>
      <c r="AC244" s="5">
        <v>2104796</v>
      </c>
      <c r="AD244" s="5"/>
      <c r="AE244" s="5"/>
      <c r="AF244" s="5"/>
      <c r="AG244" s="5">
        <v>2104796</v>
      </c>
    </row>
    <row r="245" spans="26:33" x14ac:dyDescent="0.25">
      <c r="Z245" s="4" t="s">
        <v>9768</v>
      </c>
      <c r="AA245" s="5"/>
      <c r="AB245" s="5"/>
      <c r="AC245" s="5">
        <v>371435</v>
      </c>
      <c r="AD245" s="5"/>
      <c r="AE245" s="5"/>
      <c r="AF245" s="5"/>
      <c r="AG245" s="5">
        <v>371435</v>
      </c>
    </row>
    <row r="246" spans="26:33" x14ac:dyDescent="0.25">
      <c r="Z246" s="4" t="s">
        <v>10522</v>
      </c>
      <c r="AA246" s="5"/>
      <c r="AB246" s="5"/>
      <c r="AC246" s="5"/>
      <c r="AD246" s="5"/>
      <c r="AE246" s="5">
        <v>1829026</v>
      </c>
      <c r="AF246" s="5"/>
      <c r="AG246" s="5">
        <v>1829026</v>
      </c>
    </row>
    <row r="247" spans="26:33" x14ac:dyDescent="0.25">
      <c r="Z247" s="4" t="s">
        <v>11934</v>
      </c>
      <c r="AA247" s="5"/>
      <c r="AB247" s="5"/>
      <c r="AC247" s="5"/>
      <c r="AD247" s="5"/>
      <c r="AE247" s="5">
        <v>322769</v>
      </c>
      <c r="AF247" s="5"/>
      <c r="AG247" s="5">
        <v>322769</v>
      </c>
    </row>
    <row r="248" spans="26:33" x14ac:dyDescent="0.25">
      <c r="Z248" s="4" t="s">
        <v>12054</v>
      </c>
      <c r="AA248" s="5"/>
      <c r="AB248" s="5"/>
      <c r="AC248" s="5"/>
      <c r="AD248" s="5"/>
      <c r="AE248" s="5"/>
      <c r="AF248" s="5">
        <v>1514814</v>
      </c>
      <c r="AG248" s="5">
        <v>1514814</v>
      </c>
    </row>
    <row r="249" spans="26:33" x14ac:dyDescent="0.25">
      <c r="Z249" s="4" t="s">
        <v>13549</v>
      </c>
      <c r="AA249" s="5"/>
      <c r="AB249" s="5"/>
      <c r="AC249" s="5"/>
      <c r="AD249" s="5"/>
      <c r="AE249" s="5"/>
      <c r="AF249" s="5">
        <v>267320</v>
      </c>
      <c r="AG249" s="5">
        <v>267320</v>
      </c>
    </row>
    <row r="250" spans="26:33" x14ac:dyDescent="0.25">
      <c r="Z250" s="4" t="s">
        <v>6034</v>
      </c>
      <c r="AA250" s="5"/>
      <c r="AB250" s="5"/>
      <c r="AC250" s="5"/>
      <c r="AD250" s="5">
        <v>5414429</v>
      </c>
      <c r="AE250" s="5"/>
      <c r="AF250" s="5"/>
      <c r="AG250" s="5">
        <v>5414429</v>
      </c>
    </row>
    <row r="251" spans="26:33" x14ac:dyDescent="0.25">
      <c r="Z251" s="4" t="s">
        <v>6008</v>
      </c>
      <c r="AA251" s="5"/>
      <c r="AB251" s="5"/>
      <c r="AC251" s="5"/>
      <c r="AD251" s="5">
        <v>955488</v>
      </c>
      <c r="AE251" s="5"/>
      <c r="AF251" s="5"/>
      <c r="AG251" s="5">
        <v>955488</v>
      </c>
    </row>
    <row r="252" spans="26:33" x14ac:dyDescent="0.25">
      <c r="Z252" s="4" t="s">
        <v>6315</v>
      </c>
      <c r="AA252" s="5"/>
      <c r="AB252" s="5"/>
      <c r="AC252" s="5"/>
      <c r="AD252" s="5">
        <v>2728866</v>
      </c>
      <c r="AE252" s="5"/>
      <c r="AF252" s="5"/>
      <c r="AG252" s="5">
        <v>2728866</v>
      </c>
    </row>
    <row r="253" spans="26:33" x14ac:dyDescent="0.25">
      <c r="Z253" s="4" t="s">
        <v>9875</v>
      </c>
      <c r="AA253" s="5"/>
      <c r="AB253" s="5"/>
      <c r="AC253" s="5"/>
      <c r="AD253" s="5">
        <v>481565</v>
      </c>
      <c r="AE253" s="5"/>
      <c r="AF253" s="5"/>
      <c r="AG253" s="5">
        <v>481565</v>
      </c>
    </row>
    <row r="254" spans="26:33" x14ac:dyDescent="0.25">
      <c r="Z254" s="4" t="s">
        <v>1604</v>
      </c>
      <c r="AA254" s="5">
        <v>0</v>
      </c>
      <c r="AB254" s="5"/>
      <c r="AC254" s="5"/>
      <c r="AD254" s="5"/>
      <c r="AE254" s="5"/>
      <c r="AF254" s="5"/>
      <c r="AG254" s="5">
        <v>0</v>
      </c>
    </row>
    <row r="255" spans="26:33" x14ac:dyDescent="0.25">
      <c r="Z255" s="4" t="s">
        <v>6316</v>
      </c>
      <c r="AA255" s="5"/>
      <c r="AB255" s="5"/>
      <c r="AC255" s="5"/>
      <c r="AD255" s="5">
        <v>3011020</v>
      </c>
      <c r="AE255" s="5"/>
      <c r="AF255" s="5"/>
      <c r="AG255" s="5">
        <v>3011020</v>
      </c>
    </row>
    <row r="256" spans="26:33" x14ac:dyDescent="0.25">
      <c r="Z256" s="4" t="s">
        <v>9594</v>
      </c>
      <c r="AA256" s="5"/>
      <c r="AB256" s="5"/>
      <c r="AC256" s="5"/>
      <c r="AD256" s="5">
        <v>531357</v>
      </c>
      <c r="AE256" s="5"/>
      <c r="AF256" s="5"/>
      <c r="AG256" s="5">
        <v>531357</v>
      </c>
    </row>
    <row r="257" spans="26:33" x14ac:dyDescent="0.25">
      <c r="Z257" s="4" t="s">
        <v>970</v>
      </c>
      <c r="AA257" s="5">
        <v>-7368894</v>
      </c>
      <c r="AB257" s="5">
        <v>9464546</v>
      </c>
      <c r="AC257" s="5">
        <v>-1014058</v>
      </c>
      <c r="AD257" s="5"/>
      <c r="AE257" s="5">
        <v>10968144</v>
      </c>
      <c r="AF257" s="5"/>
      <c r="AG257" s="5">
        <v>12049738</v>
      </c>
    </row>
    <row r="258" spans="26:33" x14ac:dyDescent="0.25">
      <c r="Z258" s="4" t="s">
        <v>1578</v>
      </c>
      <c r="AA258" s="5">
        <v>-10168340</v>
      </c>
      <c r="AB258" s="5"/>
      <c r="AC258" s="5"/>
      <c r="AD258" s="5"/>
      <c r="AE258" s="5"/>
      <c r="AF258" s="5"/>
      <c r="AG258" s="5">
        <v>-10168340</v>
      </c>
    </row>
    <row r="259" spans="26:33" x14ac:dyDescent="0.25">
      <c r="Z259" s="4" t="s">
        <v>6317</v>
      </c>
      <c r="AA259" s="5"/>
      <c r="AB259" s="5"/>
      <c r="AC259" s="5"/>
      <c r="AD259" s="5">
        <v>3152402</v>
      </c>
      <c r="AE259" s="5"/>
      <c r="AF259" s="5"/>
      <c r="AG259" s="5">
        <v>3152402</v>
      </c>
    </row>
    <row r="260" spans="26:33" x14ac:dyDescent="0.25">
      <c r="Z260" s="4" t="s">
        <v>1542</v>
      </c>
      <c r="AA260" s="5">
        <v>-9605863</v>
      </c>
      <c r="AB260" s="5">
        <v>16853544</v>
      </c>
      <c r="AC260" s="5"/>
      <c r="AD260" s="5"/>
      <c r="AE260" s="5"/>
      <c r="AF260" s="5"/>
      <c r="AG260" s="5">
        <v>7247681</v>
      </c>
    </row>
    <row r="261" spans="26:33" x14ac:dyDescent="0.25">
      <c r="Z261" s="4" t="s">
        <v>4671</v>
      </c>
      <c r="AA261" s="5"/>
      <c r="AB261" s="5">
        <v>8718029</v>
      </c>
      <c r="AC261" s="5">
        <v>0</v>
      </c>
      <c r="AD261" s="5"/>
      <c r="AE261" s="5"/>
      <c r="AF261" s="5"/>
      <c r="AG261" s="5">
        <v>8718029</v>
      </c>
    </row>
    <row r="262" spans="26:33" x14ac:dyDescent="0.25">
      <c r="Z262" s="4" t="s">
        <v>6318</v>
      </c>
      <c r="AA262" s="5"/>
      <c r="AB262" s="5"/>
      <c r="AC262" s="5">
        <v>4116600</v>
      </c>
      <c r="AD262" s="5"/>
      <c r="AE262" s="5"/>
      <c r="AF262" s="5"/>
      <c r="AG262" s="5">
        <v>4116600</v>
      </c>
    </row>
    <row r="263" spans="26:33" x14ac:dyDescent="0.25">
      <c r="Z263" s="4" t="s">
        <v>12036</v>
      </c>
      <c r="AA263" s="5"/>
      <c r="AB263" s="5"/>
      <c r="AC263" s="5"/>
      <c r="AD263" s="5"/>
      <c r="AE263" s="5"/>
      <c r="AF263" s="5">
        <v>3152402</v>
      </c>
      <c r="AG263" s="5">
        <v>3152402</v>
      </c>
    </row>
    <row r="264" spans="26:33" x14ac:dyDescent="0.25">
      <c r="Z264" s="4" t="s">
        <v>9825</v>
      </c>
      <c r="AA264" s="5"/>
      <c r="AB264" s="5"/>
      <c r="AC264" s="5">
        <v>34832505</v>
      </c>
      <c r="AD264" s="5"/>
      <c r="AE264" s="5"/>
      <c r="AF264" s="5"/>
      <c r="AG264" s="5">
        <v>34832505</v>
      </c>
    </row>
    <row r="265" spans="26:33" x14ac:dyDescent="0.25">
      <c r="Z265" s="4" t="s">
        <v>6319</v>
      </c>
      <c r="AA265" s="5"/>
      <c r="AB265" s="5"/>
      <c r="AC265" s="5"/>
      <c r="AD265" s="5">
        <v>948480</v>
      </c>
      <c r="AE265" s="5"/>
      <c r="AF265" s="5"/>
      <c r="AG265" s="5">
        <v>948480</v>
      </c>
    </row>
    <row r="266" spans="26:33" x14ac:dyDescent="0.25">
      <c r="Z266" s="4" t="s">
        <v>9829</v>
      </c>
      <c r="AA266" s="5"/>
      <c r="AB266" s="5"/>
      <c r="AC266" s="5"/>
      <c r="AD266" s="5">
        <v>7736441</v>
      </c>
      <c r="AE266" s="5"/>
      <c r="AF266" s="5"/>
      <c r="AG266" s="5">
        <v>7736441</v>
      </c>
    </row>
    <row r="267" spans="26:33" x14ac:dyDescent="0.25">
      <c r="Z267" s="4" t="s">
        <v>10523</v>
      </c>
      <c r="AA267" s="5"/>
      <c r="AB267" s="5"/>
      <c r="AC267" s="5"/>
      <c r="AD267" s="5"/>
      <c r="AE267" s="5">
        <v>1892800</v>
      </c>
      <c r="AF267" s="5"/>
      <c r="AG267" s="5">
        <v>1892800</v>
      </c>
    </row>
    <row r="268" spans="26:33" x14ac:dyDescent="0.25">
      <c r="Z268" s="4" t="s">
        <v>11939</v>
      </c>
      <c r="AA268" s="5"/>
      <c r="AB268" s="5"/>
      <c r="AC268" s="5"/>
      <c r="AD268" s="5"/>
      <c r="AE268" s="5">
        <v>10083653</v>
      </c>
      <c r="AF268" s="5"/>
      <c r="AG268" s="5">
        <v>10083653</v>
      </c>
    </row>
    <row r="269" spans="26:33" x14ac:dyDescent="0.25">
      <c r="Z269" s="4" t="s">
        <v>2306</v>
      </c>
      <c r="AA269" s="5">
        <v>-2434117</v>
      </c>
      <c r="AB269" s="5"/>
      <c r="AC269" s="5">
        <v>2116968</v>
      </c>
      <c r="AD269" s="5"/>
      <c r="AE269" s="5"/>
      <c r="AF269" s="5"/>
      <c r="AG269" s="5">
        <v>-317149</v>
      </c>
    </row>
    <row r="270" spans="26:33" x14ac:dyDescent="0.25">
      <c r="Z270" s="4" t="s">
        <v>3353</v>
      </c>
      <c r="AA270" s="5">
        <v>1804355</v>
      </c>
      <c r="AB270" s="5">
        <v>-1804335</v>
      </c>
      <c r="AC270" s="5">
        <v>2122770</v>
      </c>
      <c r="AD270" s="5"/>
      <c r="AE270" s="5"/>
      <c r="AF270" s="5"/>
      <c r="AG270" s="5">
        <v>2122790</v>
      </c>
    </row>
    <row r="271" spans="26:33" x14ac:dyDescent="0.25">
      <c r="Z271" s="4" t="s">
        <v>3039</v>
      </c>
      <c r="AA271" s="5">
        <v>318416</v>
      </c>
      <c r="AB271" s="5">
        <v>-318435</v>
      </c>
      <c r="AC271" s="5"/>
      <c r="AD271" s="5"/>
      <c r="AE271" s="5"/>
      <c r="AF271" s="5"/>
      <c r="AG271" s="5">
        <v>-19</v>
      </c>
    </row>
    <row r="272" spans="26:33" x14ac:dyDescent="0.25">
      <c r="Z272" s="4" t="s">
        <v>6320</v>
      </c>
      <c r="AA272" s="5"/>
      <c r="AB272" s="5"/>
      <c r="AC272" s="5"/>
      <c r="AD272" s="5">
        <v>2111019</v>
      </c>
      <c r="AE272" s="5"/>
      <c r="AF272" s="5"/>
      <c r="AG272" s="5">
        <v>2111019</v>
      </c>
    </row>
    <row r="273" spans="26:33" x14ac:dyDescent="0.25">
      <c r="Z273" s="4" t="s">
        <v>9596</v>
      </c>
      <c r="AA273" s="5"/>
      <c r="AB273" s="5"/>
      <c r="AC273" s="5"/>
      <c r="AD273" s="5">
        <v>372533</v>
      </c>
      <c r="AE273" s="5"/>
      <c r="AF273" s="5"/>
      <c r="AG273" s="5">
        <v>372533</v>
      </c>
    </row>
    <row r="274" spans="26:33" x14ac:dyDescent="0.25">
      <c r="Z274" s="4" t="s">
        <v>10503</v>
      </c>
      <c r="AA274" s="5"/>
      <c r="AB274" s="5"/>
      <c r="AC274" s="5"/>
      <c r="AD274" s="5"/>
      <c r="AE274" s="5">
        <v>2415233</v>
      </c>
      <c r="AF274" s="5"/>
      <c r="AG274" s="5">
        <v>2415233</v>
      </c>
    </row>
    <row r="275" spans="26:33" x14ac:dyDescent="0.25">
      <c r="Z275" s="4" t="s">
        <v>11937</v>
      </c>
      <c r="AA275" s="5"/>
      <c r="AB275" s="5"/>
      <c r="AC275" s="5"/>
      <c r="AD275" s="5"/>
      <c r="AE275" s="5">
        <v>426218</v>
      </c>
      <c r="AF275" s="5"/>
      <c r="AG275" s="5">
        <v>426218</v>
      </c>
    </row>
    <row r="276" spans="26:33" x14ac:dyDescent="0.25">
      <c r="Z276" s="4" t="s">
        <v>298</v>
      </c>
      <c r="AA276" s="5">
        <v>48508084</v>
      </c>
      <c r="AB276" s="5">
        <v>39098834</v>
      </c>
      <c r="AC276" s="5">
        <v>49555642</v>
      </c>
      <c r="AD276" s="5">
        <v>57168689</v>
      </c>
      <c r="AE276" s="5">
        <v>33675286</v>
      </c>
      <c r="AF276" s="5">
        <v>47700585</v>
      </c>
      <c r="AG276" s="5">
        <v>275707120</v>
      </c>
    </row>
    <row r="277" spans="26:33" x14ac:dyDescent="0.25">
      <c r="Z277" s="4" t="s">
        <v>6013</v>
      </c>
      <c r="AA277" s="5"/>
      <c r="AB277" s="5"/>
      <c r="AC277" s="5"/>
      <c r="AD277" s="5"/>
      <c r="AE277" s="5">
        <v>69009368</v>
      </c>
      <c r="AF277" s="5"/>
      <c r="AG277" s="5">
        <v>69009368</v>
      </c>
    </row>
    <row r="278" spans="26:33" x14ac:dyDescent="0.25">
      <c r="Z278" s="4" t="s">
        <v>6272</v>
      </c>
      <c r="AA278" s="5"/>
      <c r="AB278" s="5"/>
      <c r="AC278" s="5">
        <v>4843740</v>
      </c>
      <c r="AD278" s="5"/>
      <c r="AE278" s="5"/>
      <c r="AF278" s="5"/>
      <c r="AG278" s="5">
        <v>4843740</v>
      </c>
    </row>
    <row r="279" spans="26:33" x14ac:dyDescent="0.25">
      <c r="Z279" s="4" t="s">
        <v>6273</v>
      </c>
      <c r="AA279" s="5"/>
      <c r="AB279" s="5"/>
      <c r="AC279" s="5">
        <v>-5114695</v>
      </c>
      <c r="AD279" s="5"/>
      <c r="AE279" s="5"/>
      <c r="AF279" s="5"/>
      <c r="AG279" s="5">
        <v>-5114695</v>
      </c>
    </row>
    <row r="280" spans="26:33" x14ac:dyDescent="0.25">
      <c r="Z280" s="4" t="s">
        <v>2188</v>
      </c>
      <c r="AA280" s="5">
        <v>0</v>
      </c>
      <c r="AB280" s="5"/>
      <c r="AC280" s="5"/>
      <c r="AD280" s="5"/>
      <c r="AE280" s="5"/>
      <c r="AF280" s="5"/>
      <c r="AG280" s="5">
        <v>0</v>
      </c>
    </row>
    <row r="281" spans="26:33" x14ac:dyDescent="0.25">
      <c r="Z281" s="4" t="s">
        <v>3108</v>
      </c>
      <c r="AA281" s="5">
        <v>2405033</v>
      </c>
      <c r="AB281" s="5"/>
      <c r="AC281" s="5"/>
      <c r="AD281" s="5"/>
      <c r="AE281" s="5"/>
      <c r="AF281" s="5"/>
      <c r="AG281" s="5">
        <v>2405033</v>
      </c>
    </row>
    <row r="282" spans="26:33" x14ac:dyDescent="0.25">
      <c r="Z282" s="4" t="s">
        <v>3106</v>
      </c>
      <c r="AA282" s="5">
        <v>424418</v>
      </c>
      <c r="AB282" s="5"/>
      <c r="AC282" s="5"/>
      <c r="AD282" s="5"/>
      <c r="AE282" s="5"/>
      <c r="AF282" s="5"/>
      <c r="AG282" s="5">
        <v>424418</v>
      </c>
    </row>
    <row r="283" spans="26:33" x14ac:dyDescent="0.25">
      <c r="Z283" s="4" t="s">
        <v>871</v>
      </c>
      <c r="AA283" s="5">
        <v>180</v>
      </c>
      <c r="AB283" s="5"/>
      <c r="AC283" s="5">
        <v>-25006708</v>
      </c>
      <c r="AD283" s="5"/>
      <c r="AE283" s="5"/>
      <c r="AF283" s="5"/>
      <c r="AG283" s="5">
        <v>-25006528</v>
      </c>
    </row>
    <row r="284" spans="26:33" x14ac:dyDescent="0.25">
      <c r="Z284" s="4" t="s">
        <v>1173</v>
      </c>
      <c r="AA284" s="5">
        <v>-210692</v>
      </c>
      <c r="AB284" s="5"/>
      <c r="AC284" s="5"/>
      <c r="AD284" s="5"/>
      <c r="AE284" s="5"/>
      <c r="AF284" s="5"/>
      <c r="AG284" s="5">
        <v>-210692</v>
      </c>
    </row>
    <row r="285" spans="26:33" x14ac:dyDescent="0.25">
      <c r="Z285" s="4" t="s">
        <v>2940</v>
      </c>
      <c r="AA285" s="5"/>
      <c r="AB285" s="5"/>
      <c r="AC285" s="5"/>
      <c r="AD285" s="5"/>
      <c r="AE285" s="5">
        <v>643031</v>
      </c>
      <c r="AF285" s="5"/>
      <c r="AG285" s="5">
        <v>643031</v>
      </c>
    </row>
    <row r="286" spans="26:33" x14ac:dyDescent="0.25">
      <c r="Z286" s="4" t="s">
        <v>2990</v>
      </c>
      <c r="AA286" s="5">
        <v>601335</v>
      </c>
      <c r="AB286" s="5"/>
      <c r="AC286" s="5"/>
      <c r="AD286" s="5"/>
      <c r="AE286" s="5"/>
      <c r="AF286" s="5"/>
      <c r="AG286" s="5">
        <v>601335</v>
      </c>
    </row>
    <row r="287" spans="26:33" x14ac:dyDescent="0.25">
      <c r="Z287" s="4" t="s">
        <v>2989</v>
      </c>
      <c r="AA287" s="5">
        <v>106118</v>
      </c>
      <c r="AB287" s="5"/>
      <c r="AC287" s="5"/>
      <c r="AD287" s="5"/>
      <c r="AE287" s="5"/>
      <c r="AF287" s="5"/>
      <c r="AG287" s="5">
        <v>106118</v>
      </c>
    </row>
    <row r="288" spans="26:33" x14ac:dyDescent="0.25">
      <c r="Z288" s="4" t="s">
        <v>6321</v>
      </c>
      <c r="AA288" s="5"/>
      <c r="AB288" s="5"/>
      <c r="AC288" s="5"/>
      <c r="AD288" s="5">
        <v>5221024</v>
      </c>
      <c r="AE288" s="5"/>
      <c r="AF288" s="5"/>
      <c r="AG288" s="5">
        <v>5221024</v>
      </c>
    </row>
    <row r="289" spans="26:33" x14ac:dyDescent="0.25">
      <c r="Z289" s="4" t="s">
        <v>1773</v>
      </c>
      <c r="AA289" s="5">
        <v>7911192</v>
      </c>
      <c r="AB289" s="5">
        <v>8602346</v>
      </c>
      <c r="AC289" s="5">
        <v>-8602346</v>
      </c>
      <c r="AD289" s="5"/>
      <c r="AE289" s="5"/>
      <c r="AF289" s="5"/>
      <c r="AG289" s="5">
        <v>7911192</v>
      </c>
    </row>
    <row r="290" spans="26:33" x14ac:dyDescent="0.25">
      <c r="Z290" s="4" t="s">
        <v>5999</v>
      </c>
      <c r="AA290" s="5"/>
      <c r="AB290" s="5"/>
      <c r="AC290" s="5"/>
      <c r="AD290" s="5"/>
      <c r="AE290" s="5">
        <v>3530163</v>
      </c>
      <c r="AF290" s="5"/>
      <c r="AG290" s="5">
        <v>3530163</v>
      </c>
    </row>
    <row r="291" spans="26:33" x14ac:dyDescent="0.25">
      <c r="Z291" s="4" t="s">
        <v>6322</v>
      </c>
      <c r="AA291" s="5"/>
      <c r="AB291" s="5"/>
      <c r="AC291" s="5"/>
      <c r="AD291" s="5">
        <v>8145362</v>
      </c>
      <c r="AE291" s="5">
        <v>6568380</v>
      </c>
      <c r="AF291" s="5"/>
      <c r="AG291" s="5">
        <v>14713742</v>
      </c>
    </row>
    <row r="292" spans="26:33" x14ac:dyDescent="0.25">
      <c r="Z292" s="4" t="s">
        <v>665</v>
      </c>
      <c r="AA292" s="5">
        <v>-616541</v>
      </c>
      <c r="AB292" s="5"/>
      <c r="AC292" s="5"/>
      <c r="AD292" s="5"/>
      <c r="AE292" s="5"/>
      <c r="AF292" s="5"/>
      <c r="AG292" s="5">
        <v>-616541</v>
      </c>
    </row>
    <row r="293" spans="26:33" x14ac:dyDescent="0.25">
      <c r="Z293" s="4" t="s">
        <v>671</v>
      </c>
      <c r="AA293" s="5">
        <v>-622229</v>
      </c>
      <c r="AB293" s="5"/>
      <c r="AC293" s="5"/>
      <c r="AD293" s="5"/>
      <c r="AE293" s="5"/>
      <c r="AF293" s="5"/>
      <c r="AG293" s="5">
        <v>-622229</v>
      </c>
    </row>
    <row r="294" spans="26:33" x14ac:dyDescent="0.25">
      <c r="Z294" s="4" t="s">
        <v>1278</v>
      </c>
      <c r="AA294" s="5">
        <v>-1269084</v>
      </c>
      <c r="AB294" s="5"/>
      <c r="AC294" s="5"/>
      <c r="AD294" s="5"/>
      <c r="AE294" s="5"/>
      <c r="AF294" s="5"/>
      <c r="AG294" s="5">
        <v>-1269084</v>
      </c>
    </row>
    <row r="295" spans="26:33" x14ac:dyDescent="0.25">
      <c r="Z295" s="4" t="s">
        <v>876</v>
      </c>
      <c r="AA295" s="5">
        <v>-818947</v>
      </c>
      <c r="AB295" s="5"/>
      <c r="AC295" s="5"/>
      <c r="AD295" s="5"/>
      <c r="AE295" s="5"/>
      <c r="AF295" s="5"/>
      <c r="AG295" s="5">
        <v>-818947</v>
      </c>
    </row>
    <row r="296" spans="26:33" x14ac:dyDescent="0.25">
      <c r="Z296" s="4" t="s">
        <v>1111</v>
      </c>
      <c r="AA296" s="5">
        <v>-8989494</v>
      </c>
      <c r="AB296" s="5"/>
      <c r="AC296" s="5"/>
      <c r="AD296" s="5"/>
      <c r="AE296" s="5"/>
      <c r="AF296" s="5"/>
      <c r="AG296" s="5">
        <v>-8989494</v>
      </c>
    </row>
    <row r="297" spans="26:33" x14ac:dyDescent="0.25">
      <c r="Z297" s="4" t="s">
        <v>6276</v>
      </c>
      <c r="AA297" s="5"/>
      <c r="AB297" s="5"/>
      <c r="AC297" s="5">
        <v>-20319866</v>
      </c>
      <c r="AD297" s="5"/>
      <c r="AE297" s="5"/>
      <c r="AF297" s="5"/>
      <c r="AG297" s="5">
        <v>-20319866</v>
      </c>
    </row>
    <row r="298" spans="26:33" x14ac:dyDescent="0.25">
      <c r="Z298" s="4" t="s">
        <v>3413</v>
      </c>
      <c r="AA298" s="5">
        <v>3298942</v>
      </c>
      <c r="AB298" s="5">
        <v>-3298942</v>
      </c>
      <c r="AC298" s="5"/>
      <c r="AD298" s="5"/>
      <c r="AE298" s="5"/>
      <c r="AF298" s="5"/>
      <c r="AG298" s="5">
        <v>0</v>
      </c>
    </row>
    <row r="299" spans="26:33" x14ac:dyDescent="0.25">
      <c r="Z299" s="4" t="s">
        <v>2946</v>
      </c>
      <c r="AA299" s="5">
        <v>582166</v>
      </c>
      <c r="AB299" s="5">
        <v>-582166</v>
      </c>
      <c r="AC299" s="5"/>
      <c r="AD299" s="5"/>
      <c r="AE299" s="5"/>
      <c r="AF299" s="5"/>
      <c r="AG299" s="5">
        <v>0</v>
      </c>
    </row>
    <row r="300" spans="26:33" x14ac:dyDescent="0.25">
      <c r="Z300" s="4" t="s">
        <v>672</v>
      </c>
      <c r="AA300" s="5">
        <v>3216192</v>
      </c>
      <c r="AB300" s="5"/>
      <c r="AC300" s="5"/>
      <c r="AD300" s="5"/>
      <c r="AE300" s="5"/>
      <c r="AF300" s="5"/>
      <c r="AG300" s="5">
        <v>3216192</v>
      </c>
    </row>
    <row r="301" spans="26:33" x14ac:dyDescent="0.25">
      <c r="Z301" s="4" t="s">
        <v>664</v>
      </c>
      <c r="AA301" s="5">
        <v>-275659</v>
      </c>
      <c r="AB301" s="5"/>
      <c r="AC301" s="5"/>
      <c r="AD301" s="5"/>
      <c r="AE301" s="5"/>
      <c r="AF301" s="5"/>
      <c r="AG301" s="5">
        <v>-275659</v>
      </c>
    </row>
    <row r="302" spans="26:33" x14ac:dyDescent="0.25">
      <c r="Z302" s="4" t="s">
        <v>6277</v>
      </c>
      <c r="AA302" s="5"/>
      <c r="AB302" s="5"/>
      <c r="AC302" s="5">
        <v>-57909270</v>
      </c>
      <c r="AD302" s="5"/>
      <c r="AE302" s="5"/>
      <c r="AF302" s="5"/>
      <c r="AG302" s="5">
        <v>-57909270</v>
      </c>
    </row>
    <row r="303" spans="26:33" x14ac:dyDescent="0.25">
      <c r="Z303" s="4" t="s">
        <v>673</v>
      </c>
      <c r="AA303" s="5">
        <v>-414927</v>
      </c>
      <c r="AB303" s="5"/>
      <c r="AC303" s="5"/>
      <c r="AD303" s="5"/>
      <c r="AE303" s="5"/>
      <c r="AF303" s="5"/>
      <c r="AG303" s="5">
        <v>-414927</v>
      </c>
    </row>
    <row r="304" spans="26:33" x14ac:dyDescent="0.25">
      <c r="Z304" s="4" t="s">
        <v>1174</v>
      </c>
      <c r="AA304" s="5">
        <v>-14473969</v>
      </c>
      <c r="AB304" s="5"/>
      <c r="AC304" s="5"/>
      <c r="AD304" s="5"/>
      <c r="AE304" s="5"/>
      <c r="AF304" s="5"/>
      <c r="AG304" s="5">
        <v>-14473969</v>
      </c>
    </row>
    <row r="305" spans="26:33" x14ac:dyDescent="0.25">
      <c r="Z305" s="4" t="s">
        <v>1175</v>
      </c>
      <c r="AA305" s="5">
        <v>-4521373</v>
      </c>
      <c r="AB305" s="5"/>
      <c r="AC305" s="5"/>
      <c r="AD305" s="5"/>
      <c r="AE305" s="5"/>
      <c r="AF305" s="5"/>
      <c r="AG305" s="5">
        <v>-4521373</v>
      </c>
    </row>
    <row r="306" spans="26:33" x14ac:dyDescent="0.25">
      <c r="Z306" s="4" t="s">
        <v>1346</v>
      </c>
      <c r="AA306" s="5"/>
      <c r="AB306" s="5"/>
      <c r="AC306" s="5">
        <v>-647303</v>
      </c>
      <c r="AD306" s="5"/>
      <c r="AE306" s="5"/>
      <c r="AF306" s="5"/>
      <c r="AG306" s="5">
        <v>-647303</v>
      </c>
    </row>
    <row r="307" spans="26:33" x14ac:dyDescent="0.25">
      <c r="Z307" s="4" t="s">
        <v>6278</v>
      </c>
      <c r="AA307" s="5"/>
      <c r="AB307" s="5"/>
      <c r="AC307" s="5">
        <v>18901046</v>
      </c>
      <c r="AD307" s="5"/>
      <c r="AE307" s="5"/>
      <c r="AF307" s="5"/>
      <c r="AG307" s="5">
        <v>18901046</v>
      </c>
    </row>
    <row r="308" spans="26:33" x14ac:dyDescent="0.25">
      <c r="Z308" s="4" t="s">
        <v>6279</v>
      </c>
      <c r="AA308" s="5"/>
      <c r="AB308" s="5"/>
      <c r="AC308" s="5">
        <v>-7581254</v>
      </c>
      <c r="AD308" s="5"/>
      <c r="AE308" s="5"/>
      <c r="AF308" s="5"/>
      <c r="AG308" s="5">
        <v>-7581254</v>
      </c>
    </row>
    <row r="309" spans="26:33" x14ac:dyDescent="0.25">
      <c r="Z309" s="4" t="s">
        <v>6323</v>
      </c>
      <c r="AA309" s="5"/>
      <c r="AB309" s="5"/>
      <c r="AC309" s="5">
        <v>7462818</v>
      </c>
      <c r="AD309" s="5"/>
      <c r="AE309" s="5"/>
      <c r="AF309" s="5"/>
      <c r="AG309" s="5">
        <v>7462818</v>
      </c>
    </row>
    <row r="310" spans="26:33" x14ac:dyDescent="0.25">
      <c r="Z310" s="4" t="s">
        <v>1279</v>
      </c>
      <c r="AA310" s="5">
        <v>-1331154</v>
      </c>
      <c r="AB310" s="5"/>
      <c r="AC310" s="5"/>
      <c r="AD310" s="5"/>
      <c r="AE310" s="5"/>
      <c r="AF310" s="5"/>
      <c r="AG310" s="5">
        <v>-1331154</v>
      </c>
    </row>
    <row r="311" spans="26:33" x14ac:dyDescent="0.25">
      <c r="Z311" s="4" t="s">
        <v>1050</v>
      </c>
      <c r="AA311" s="5">
        <v>21093000</v>
      </c>
      <c r="AB311" s="5">
        <v>63116</v>
      </c>
      <c r="AC311" s="5">
        <v>0</v>
      </c>
      <c r="AD311" s="5"/>
      <c r="AE311" s="5"/>
      <c r="AF311" s="5"/>
      <c r="AG311" s="5">
        <v>21156116</v>
      </c>
    </row>
    <row r="312" spans="26:33" x14ac:dyDescent="0.25">
      <c r="Z312" s="4" t="s">
        <v>1482</v>
      </c>
      <c r="AA312" s="5">
        <v>-6749520</v>
      </c>
      <c r="AB312" s="5">
        <v>16375720</v>
      </c>
      <c r="AC312" s="5">
        <v>-4644544</v>
      </c>
      <c r="AD312" s="5">
        <v>15900000</v>
      </c>
      <c r="AE312" s="5">
        <v>15900000</v>
      </c>
      <c r="AF312" s="5">
        <v>34838826</v>
      </c>
      <c r="AG312" s="5">
        <v>71620482</v>
      </c>
    </row>
    <row r="313" spans="26:33" x14ac:dyDescent="0.25">
      <c r="Z313" s="4" t="s">
        <v>1176</v>
      </c>
      <c r="AA313" s="5">
        <v>-3528025</v>
      </c>
      <c r="AB313" s="5"/>
      <c r="AC313" s="5"/>
      <c r="AD313" s="5"/>
      <c r="AE313" s="5"/>
      <c r="AF313" s="5"/>
      <c r="AG313" s="5">
        <v>-3528025</v>
      </c>
    </row>
    <row r="314" spans="26:33" x14ac:dyDescent="0.25">
      <c r="Z314" s="4" t="s">
        <v>3333</v>
      </c>
      <c r="AA314" s="5"/>
      <c r="AB314" s="5"/>
      <c r="AC314" s="5"/>
      <c r="AD314" s="5"/>
      <c r="AE314" s="5"/>
      <c r="AF314" s="5">
        <v>33125860</v>
      </c>
      <c r="AG314" s="5">
        <v>33125860</v>
      </c>
    </row>
    <row r="315" spans="26:33" x14ac:dyDescent="0.25">
      <c r="Z315" s="4" t="s">
        <v>3334</v>
      </c>
      <c r="AA315" s="5"/>
      <c r="AB315" s="5"/>
      <c r="AC315" s="5"/>
      <c r="AD315" s="5"/>
      <c r="AE315" s="5"/>
      <c r="AF315" s="5">
        <v>21220036</v>
      </c>
      <c r="AG315" s="5">
        <v>21220036</v>
      </c>
    </row>
    <row r="316" spans="26:33" x14ac:dyDescent="0.25">
      <c r="Z316" s="4" t="s">
        <v>6324</v>
      </c>
      <c r="AA316" s="5"/>
      <c r="AB316" s="5"/>
      <c r="AC316" s="5"/>
      <c r="AD316" s="5"/>
      <c r="AE316" s="5">
        <v>641600</v>
      </c>
      <c r="AF316" s="5"/>
      <c r="AG316" s="5">
        <v>641600</v>
      </c>
    </row>
    <row r="317" spans="26:33" x14ac:dyDescent="0.25">
      <c r="Z317" s="4" t="s">
        <v>1774</v>
      </c>
      <c r="AA317" s="5">
        <v>-16348759</v>
      </c>
      <c r="AB317" s="5">
        <v>16339975</v>
      </c>
      <c r="AC317" s="5"/>
      <c r="AD317" s="5"/>
      <c r="AE317" s="5"/>
      <c r="AF317" s="5"/>
      <c r="AG317" s="5">
        <v>-8784</v>
      </c>
    </row>
    <row r="318" spans="26:33" x14ac:dyDescent="0.25">
      <c r="Z318" s="4" t="s">
        <v>10524</v>
      </c>
      <c r="AA318" s="5"/>
      <c r="AB318" s="5"/>
      <c r="AC318" s="5"/>
      <c r="AD318" s="5"/>
      <c r="AE318" s="5"/>
      <c r="AF318" s="5">
        <v>39427000</v>
      </c>
      <c r="AG318" s="5">
        <v>39427000</v>
      </c>
    </row>
    <row r="319" spans="26:33" x14ac:dyDescent="0.25">
      <c r="Z319" s="4" t="s">
        <v>1605</v>
      </c>
      <c r="AA319" s="5">
        <v>-6396675</v>
      </c>
      <c r="AB319" s="5">
        <v>6396675</v>
      </c>
      <c r="AC319" s="5"/>
      <c r="AD319" s="5"/>
      <c r="AE319" s="5"/>
      <c r="AF319" s="5"/>
      <c r="AG319" s="5">
        <v>0</v>
      </c>
    </row>
    <row r="320" spans="26:33" x14ac:dyDescent="0.25">
      <c r="Z320" s="4" t="s">
        <v>1522</v>
      </c>
      <c r="AA320" s="5">
        <v>-2440233</v>
      </c>
      <c r="AB320" s="5"/>
      <c r="AC320" s="5"/>
      <c r="AD320" s="5"/>
      <c r="AE320" s="5"/>
      <c r="AF320" s="5"/>
      <c r="AG320" s="5">
        <v>-2440233</v>
      </c>
    </row>
    <row r="321" spans="26:33" x14ac:dyDescent="0.25">
      <c r="Z321" s="4" t="s">
        <v>1775</v>
      </c>
      <c r="AA321" s="5">
        <v>-2110165</v>
      </c>
      <c r="AB321" s="5"/>
      <c r="AC321" s="5"/>
      <c r="AD321" s="5"/>
      <c r="AE321" s="5"/>
      <c r="AF321" s="5"/>
      <c r="AG321" s="5">
        <v>-2110165</v>
      </c>
    </row>
    <row r="322" spans="26:33" x14ac:dyDescent="0.25">
      <c r="Z322" s="4" t="s">
        <v>2192</v>
      </c>
      <c r="AA322" s="5">
        <v>-352828</v>
      </c>
      <c r="AB322" s="5"/>
      <c r="AC322" s="5"/>
      <c r="AD322" s="5"/>
      <c r="AE322" s="5"/>
      <c r="AF322" s="5"/>
      <c r="AG322" s="5">
        <v>-352828</v>
      </c>
    </row>
    <row r="323" spans="26:33" x14ac:dyDescent="0.25">
      <c r="Z323" s="4" t="s">
        <v>3343</v>
      </c>
      <c r="AA323" s="5">
        <v>2705308</v>
      </c>
      <c r="AB323" s="5">
        <v>-1060768</v>
      </c>
      <c r="AC323" s="5"/>
      <c r="AD323" s="5"/>
      <c r="AE323" s="5"/>
      <c r="AF323" s="5"/>
      <c r="AG323" s="5">
        <v>1644540</v>
      </c>
    </row>
    <row r="324" spans="26:33" x14ac:dyDescent="0.25">
      <c r="Z324" s="4" t="s">
        <v>3018</v>
      </c>
      <c r="AA324" s="5">
        <v>477407</v>
      </c>
      <c r="AB324" s="5">
        <v>0</v>
      </c>
      <c r="AC324" s="5"/>
      <c r="AD324" s="5"/>
      <c r="AE324" s="5"/>
      <c r="AF324" s="5"/>
      <c r="AG324" s="5">
        <v>477407</v>
      </c>
    </row>
    <row r="325" spans="26:33" x14ac:dyDescent="0.25">
      <c r="Z325" s="4" t="s">
        <v>6280</v>
      </c>
      <c r="AA325" s="5"/>
      <c r="AB325" s="5"/>
      <c r="AC325" s="5">
        <v>1505096</v>
      </c>
      <c r="AD325" s="5"/>
      <c r="AE325" s="5"/>
      <c r="AF325" s="5"/>
      <c r="AG325" s="5">
        <v>1505096</v>
      </c>
    </row>
    <row r="326" spans="26:33" x14ac:dyDescent="0.25">
      <c r="Z326" s="4" t="s">
        <v>9603</v>
      </c>
      <c r="AA326" s="5"/>
      <c r="AB326" s="5"/>
      <c r="AC326" s="5">
        <v>265587</v>
      </c>
      <c r="AD326" s="5"/>
      <c r="AE326" s="5"/>
      <c r="AF326" s="5"/>
      <c r="AG326" s="5">
        <v>265587</v>
      </c>
    </row>
    <row r="327" spans="26:33" x14ac:dyDescent="0.25">
      <c r="Z327" s="4" t="s">
        <v>6325</v>
      </c>
      <c r="AA327" s="5"/>
      <c r="AB327" s="5"/>
      <c r="AC327" s="5"/>
      <c r="AD327" s="5">
        <v>302604</v>
      </c>
      <c r="AE327" s="5"/>
      <c r="AF327" s="5"/>
      <c r="AG327" s="5">
        <v>302604</v>
      </c>
    </row>
    <row r="328" spans="26:33" x14ac:dyDescent="0.25">
      <c r="Z328" s="4" t="s">
        <v>9597</v>
      </c>
      <c r="AA328" s="5"/>
      <c r="AB328" s="5"/>
      <c r="AC328" s="5"/>
      <c r="AD328" s="5">
        <v>53401</v>
      </c>
      <c r="AE328" s="5"/>
      <c r="AF328" s="5"/>
      <c r="AG328" s="5">
        <v>53401</v>
      </c>
    </row>
    <row r="329" spans="26:33" x14ac:dyDescent="0.25">
      <c r="Z329" s="4" t="s">
        <v>10525</v>
      </c>
      <c r="AA329" s="5"/>
      <c r="AB329" s="5"/>
      <c r="AC329" s="5"/>
      <c r="AD329" s="5"/>
      <c r="AE329" s="5">
        <v>1210630</v>
      </c>
      <c r="AF329" s="5"/>
      <c r="AG329" s="5">
        <v>1210630</v>
      </c>
    </row>
    <row r="330" spans="26:33" x14ac:dyDescent="0.25">
      <c r="Z330" s="4" t="s">
        <v>12055</v>
      </c>
      <c r="AA330" s="5"/>
      <c r="AB330" s="5"/>
      <c r="AC330" s="5"/>
      <c r="AD330" s="5"/>
      <c r="AE330" s="5"/>
      <c r="AF330" s="5">
        <v>1542322</v>
      </c>
      <c r="AG330" s="5">
        <v>1542322</v>
      </c>
    </row>
    <row r="331" spans="26:33" x14ac:dyDescent="0.25">
      <c r="Z331" s="4" t="s">
        <v>13550</v>
      </c>
      <c r="AA331" s="5"/>
      <c r="AB331" s="5"/>
      <c r="AC331" s="5"/>
      <c r="AD331" s="5"/>
      <c r="AE331" s="5"/>
      <c r="AF331" s="5">
        <v>272175</v>
      </c>
      <c r="AG331" s="5">
        <v>272175</v>
      </c>
    </row>
    <row r="332" spans="26:33" x14ac:dyDescent="0.25">
      <c r="Z332" s="4" t="s">
        <v>1422</v>
      </c>
      <c r="AA332" s="5">
        <v>-10612060</v>
      </c>
      <c r="AB332" s="5">
        <v>10612893</v>
      </c>
      <c r="AC332" s="5"/>
      <c r="AD332" s="5"/>
      <c r="AE332" s="5"/>
      <c r="AF332" s="5"/>
      <c r="AG332" s="5">
        <v>833</v>
      </c>
    </row>
    <row r="333" spans="26:33" x14ac:dyDescent="0.25">
      <c r="Z333" s="4" t="s">
        <v>3391</v>
      </c>
      <c r="AA333" s="5">
        <v>8924511</v>
      </c>
      <c r="AB333" s="5">
        <v>0</v>
      </c>
      <c r="AC333" s="5">
        <v>0</v>
      </c>
      <c r="AD333" s="5"/>
      <c r="AE333" s="5"/>
      <c r="AF333" s="5"/>
      <c r="AG333" s="5">
        <v>8924511</v>
      </c>
    </row>
    <row r="334" spans="26:33" x14ac:dyDescent="0.25">
      <c r="Z334" s="4" t="s">
        <v>4672</v>
      </c>
      <c r="AA334" s="5"/>
      <c r="AB334" s="5">
        <v>3866751</v>
      </c>
      <c r="AC334" s="5">
        <v>345</v>
      </c>
      <c r="AD334" s="5"/>
      <c r="AE334" s="5"/>
      <c r="AF334" s="5"/>
      <c r="AG334" s="5">
        <v>3867096</v>
      </c>
    </row>
    <row r="335" spans="26:33" x14ac:dyDescent="0.25">
      <c r="Z335" s="4" t="s">
        <v>6326</v>
      </c>
      <c r="AA335" s="5"/>
      <c r="AB335" s="5"/>
      <c r="AC335" s="5">
        <v>10052581</v>
      </c>
      <c r="AD335" s="5"/>
      <c r="AE335" s="5"/>
      <c r="AF335" s="5"/>
      <c r="AG335" s="5">
        <v>10052581</v>
      </c>
    </row>
    <row r="336" spans="26:33" x14ac:dyDescent="0.25">
      <c r="Z336" s="4" t="s">
        <v>2307</v>
      </c>
      <c r="AA336" s="5">
        <v>-12858877</v>
      </c>
      <c r="AB336" s="5">
        <v>12858877</v>
      </c>
      <c r="AC336" s="5">
        <v>119</v>
      </c>
      <c r="AD336" s="5"/>
      <c r="AE336" s="5"/>
      <c r="AF336" s="5"/>
      <c r="AG336" s="5">
        <v>119</v>
      </c>
    </row>
    <row r="337" spans="26:33" x14ac:dyDescent="0.25">
      <c r="Z337" s="4" t="s">
        <v>1776</v>
      </c>
      <c r="AA337" s="5">
        <v>-10292745</v>
      </c>
      <c r="AB337" s="5"/>
      <c r="AC337" s="5"/>
      <c r="AD337" s="5"/>
      <c r="AE337" s="5"/>
      <c r="AF337" s="5"/>
      <c r="AG337" s="5">
        <v>-10292745</v>
      </c>
    </row>
    <row r="338" spans="26:33" x14ac:dyDescent="0.25">
      <c r="Z338" s="4" t="s">
        <v>4658</v>
      </c>
      <c r="AA338" s="5"/>
      <c r="AB338" s="5">
        <v>-916974</v>
      </c>
      <c r="AC338" s="5"/>
      <c r="AD338" s="5"/>
      <c r="AE338" s="5"/>
      <c r="AF338" s="5"/>
      <c r="AG338" s="5">
        <v>-916974</v>
      </c>
    </row>
    <row r="339" spans="26:33" x14ac:dyDescent="0.25">
      <c r="Z339" s="4" t="s">
        <v>1606</v>
      </c>
      <c r="AA339" s="5">
        <v>-2673470</v>
      </c>
      <c r="AB339" s="5"/>
      <c r="AC339" s="5"/>
      <c r="AD339" s="5"/>
      <c r="AE339" s="5"/>
      <c r="AF339" s="5"/>
      <c r="AG339" s="5">
        <v>-2673470</v>
      </c>
    </row>
    <row r="340" spans="26:33" x14ac:dyDescent="0.25">
      <c r="Z340" s="4" t="s">
        <v>1519</v>
      </c>
      <c r="AA340" s="5">
        <v>-1112997</v>
      </c>
      <c r="AB340" s="5"/>
      <c r="AC340" s="5"/>
      <c r="AD340" s="5"/>
      <c r="AE340" s="5"/>
      <c r="AF340" s="5"/>
      <c r="AG340" s="5">
        <v>-1112997</v>
      </c>
    </row>
    <row r="341" spans="26:33" x14ac:dyDescent="0.25">
      <c r="Z341" s="4" t="s">
        <v>2182</v>
      </c>
      <c r="AA341" s="5">
        <v>-412293</v>
      </c>
      <c r="AB341" s="5"/>
      <c r="AC341" s="5"/>
      <c r="AD341" s="5"/>
      <c r="AE341" s="5"/>
      <c r="AF341" s="5"/>
      <c r="AG341" s="5">
        <v>-412293</v>
      </c>
    </row>
    <row r="342" spans="26:33" x14ac:dyDescent="0.25">
      <c r="Z342" s="4" t="s">
        <v>1769</v>
      </c>
      <c r="AA342" s="5">
        <v>664605</v>
      </c>
      <c r="AB342" s="5"/>
      <c r="AC342" s="5">
        <v>1196289</v>
      </c>
      <c r="AD342" s="5">
        <v>7975260</v>
      </c>
      <c r="AE342" s="5">
        <v>10234917</v>
      </c>
      <c r="AF342" s="5">
        <v>2392578</v>
      </c>
      <c r="AG342" s="5">
        <v>22463649</v>
      </c>
    </row>
    <row r="343" spans="26:33" x14ac:dyDescent="0.25">
      <c r="Z343" s="4" t="s">
        <v>2308</v>
      </c>
      <c r="AA343" s="5">
        <v>-13007726</v>
      </c>
      <c r="AB343" s="5">
        <v>13008187</v>
      </c>
      <c r="AC343" s="5"/>
      <c r="AD343" s="5"/>
      <c r="AE343" s="5"/>
      <c r="AF343" s="5"/>
      <c r="AG343" s="5">
        <v>461</v>
      </c>
    </row>
    <row r="344" spans="26:33" x14ac:dyDescent="0.25">
      <c r="Z344" s="4" t="s">
        <v>3412</v>
      </c>
      <c r="AA344" s="5">
        <v>5671665</v>
      </c>
      <c r="AB344" s="5">
        <v>0</v>
      </c>
      <c r="AC344" s="5">
        <v>-4443847</v>
      </c>
      <c r="AD344" s="5"/>
      <c r="AE344" s="5"/>
      <c r="AF344" s="5"/>
      <c r="AG344" s="5">
        <v>1227818</v>
      </c>
    </row>
    <row r="345" spans="26:33" x14ac:dyDescent="0.25">
      <c r="Z345" s="4" t="s">
        <v>3411</v>
      </c>
      <c r="AA345" s="5">
        <v>1000882</v>
      </c>
      <c r="AB345" s="5">
        <v>-318837</v>
      </c>
      <c r="AC345" s="5"/>
      <c r="AD345" s="5"/>
      <c r="AE345" s="5"/>
      <c r="AF345" s="5"/>
      <c r="AG345" s="5">
        <v>682045</v>
      </c>
    </row>
    <row r="346" spans="26:33" x14ac:dyDescent="0.25">
      <c r="Z346" s="4" t="s">
        <v>4673</v>
      </c>
      <c r="AA346" s="5"/>
      <c r="AB346" s="5">
        <v>3329610</v>
      </c>
      <c r="AC346" s="5">
        <v>-3811306</v>
      </c>
      <c r="AD346" s="5"/>
      <c r="AE346" s="5"/>
      <c r="AF346" s="5"/>
      <c r="AG346" s="5">
        <v>-481696</v>
      </c>
    </row>
    <row r="347" spans="26:33" x14ac:dyDescent="0.25">
      <c r="Z347" s="4" t="s">
        <v>6005</v>
      </c>
      <c r="AA347" s="5"/>
      <c r="AB347" s="5">
        <v>481696</v>
      </c>
      <c r="AC347" s="5"/>
      <c r="AD347" s="5"/>
      <c r="AE347" s="5"/>
      <c r="AF347" s="5"/>
      <c r="AG347" s="5">
        <v>481696</v>
      </c>
    </row>
    <row r="348" spans="26:33" x14ac:dyDescent="0.25">
      <c r="Z348" s="4" t="s">
        <v>6282</v>
      </c>
      <c r="AA348" s="5"/>
      <c r="AB348" s="5"/>
      <c r="AC348" s="5">
        <v>2827320</v>
      </c>
      <c r="AD348" s="5"/>
      <c r="AE348" s="5"/>
      <c r="AF348" s="5"/>
      <c r="AG348" s="5">
        <v>2827320</v>
      </c>
    </row>
    <row r="349" spans="26:33" x14ac:dyDescent="0.25">
      <c r="Z349" s="4" t="s">
        <v>1607</v>
      </c>
      <c r="AA349" s="5">
        <v>-852890</v>
      </c>
      <c r="AB349" s="5"/>
      <c r="AC349" s="5"/>
      <c r="AD349" s="5"/>
      <c r="AE349" s="5"/>
      <c r="AF349" s="5"/>
      <c r="AG349" s="5">
        <v>-852890</v>
      </c>
    </row>
    <row r="350" spans="26:33" x14ac:dyDescent="0.25">
      <c r="Z350" s="4" t="s">
        <v>2309</v>
      </c>
      <c r="AA350" s="5">
        <v>-2470205</v>
      </c>
      <c r="AB350" s="5"/>
      <c r="AC350" s="5"/>
      <c r="AD350" s="5"/>
      <c r="AE350" s="5"/>
      <c r="AF350" s="5"/>
      <c r="AG350" s="5">
        <v>-2470205</v>
      </c>
    </row>
    <row r="351" spans="26:33" x14ac:dyDescent="0.25">
      <c r="Z351" s="4" t="s">
        <v>3407</v>
      </c>
      <c r="AA351" s="5">
        <v>300706</v>
      </c>
      <c r="AB351" s="5">
        <v>-300706</v>
      </c>
      <c r="AC351" s="5"/>
      <c r="AD351" s="5"/>
      <c r="AE351" s="5"/>
      <c r="AF351" s="5"/>
      <c r="AG351" s="5">
        <v>0</v>
      </c>
    </row>
    <row r="352" spans="26:33" x14ac:dyDescent="0.25">
      <c r="Z352" s="4" t="s">
        <v>3044</v>
      </c>
      <c r="AA352" s="5">
        <v>53066</v>
      </c>
      <c r="AB352" s="5">
        <v>-53066</v>
      </c>
      <c r="AC352" s="5"/>
      <c r="AD352" s="5"/>
      <c r="AE352" s="5"/>
      <c r="AF352" s="5"/>
      <c r="AG352" s="5">
        <v>0</v>
      </c>
    </row>
    <row r="353" spans="26:33" x14ac:dyDescent="0.25">
      <c r="Z353" s="4" t="s">
        <v>4674</v>
      </c>
      <c r="AA353" s="5"/>
      <c r="AB353" s="5">
        <v>2987282</v>
      </c>
      <c r="AC353" s="5">
        <v>-3514449</v>
      </c>
      <c r="AD353" s="5"/>
      <c r="AE353" s="5"/>
      <c r="AF353" s="5"/>
      <c r="AG353" s="5">
        <v>-527167</v>
      </c>
    </row>
    <row r="354" spans="26:33" x14ac:dyDescent="0.25">
      <c r="Z354" s="4" t="s">
        <v>6004</v>
      </c>
      <c r="AA354" s="5"/>
      <c r="AB354" s="5">
        <v>527167</v>
      </c>
      <c r="AC354" s="5"/>
      <c r="AD354" s="5"/>
      <c r="AE354" s="5"/>
      <c r="AF354" s="5"/>
      <c r="AG354" s="5">
        <v>527167</v>
      </c>
    </row>
    <row r="355" spans="26:33" x14ac:dyDescent="0.25">
      <c r="Z355" s="4" t="s">
        <v>6327</v>
      </c>
      <c r="AA355" s="5"/>
      <c r="AB355" s="5"/>
      <c r="AC355" s="5">
        <v>1204409</v>
      </c>
      <c r="AD355" s="5"/>
      <c r="AE355" s="5"/>
      <c r="AF355" s="5"/>
      <c r="AG355" s="5">
        <v>1204409</v>
      </c>
    </row>
    <row r="356" spans="26:33" x14ac:dyDescent="0.25">
      <c r="Z356" s="4" t="s">
        <v>9807</v>
      </c>
      <c r="AA356" s="5"/>
      <c r="AB356" s="5"/>
      <c r="AC356" s="5">
        <v>212543</v>
      </c>
      <c r="AD356" s="5"/>
      <c r="AE356" s="5"/>
      <c r="AF356" s="5"/>
      <c r="AG356" s="5">
        <v>212543</v>
      </c>
    </row>
    <row r="357" spans="26:33" x14ac:dyDescent="0.25">
      <c r="Z357" s="4" t="s">
        <v>6283</v>
      </c>
      <c r="AA357" s="5"/>
      <c r="AB357" s="5"/>
      <c r="AC357" s="5"/>
      <c r="AD357" s="5">
        <v>4223237</v>
      </c>
      <c r="AE357" s="5"/>
      <c r="AF357" s="5"/>
      <c r="AG357" s="5">
        <v>4223237</v>
      </c>
    </row>
    <row r="358" spans="26:33" x14ac:dyDescent="0.25">
      <c r="Z358" s="4" t="s">
        <v>9598</v>
      </c>
      <c r="AA358" s="5"/>
      <c r="AB358" s="5"/>
      <c r="AC358" s="5"/>
      <c r="AD358" s="5">
        <v>745277</v>
      </c>
      <c r="AE358" s="5"/>
      <c r="AF358" s="5"/>
      <c r="AG358" s="5">
        <v>745277</v>
      </c>
    </row>
    <row r="359" spans="26:33" x14ac:dyDescent="0.25">
      <c r="Z359" s="4" t="s">
        <v>10526</v>
      </c>
      <c r="AA359" s="5"/>
      <c r="AB359" s="5"/>
      <c r="AC359" s="5"/>
      <c r="AD359" s="5"/>
      <c r="AE359" s="5">
        <v>607825</v>
      </c>
      <c r="AF359" s="5"/>
      <c r="AG359" s="5">
        <v>607825</v>
      </c>
    </row>
    <row r="360" spans="26:33" x14ac:dyDescent="0.25">
      <c r="Z360" s="4" t="s">
        <v>11938</v>
      </c>
      <c r="AA360" s="5"/>
      <c r="AB360" s="5"/>
      <c r="AC360" s="5"/>
      <c r="AD360" s="5"/>
      <c r="AE360" s="5">
        <v>107121</v>
      </c>
      <c r="AF360" s="5"/>
      <c r="AG360" s="5">
        <v>107121</v>
      </c>
    </row>
    <row r="361" spans="26:33" x14ac:dyDescent="0.25">
      <c r="Z361" s="4" t="s">
        <v>12056</v>
      </c>
      <c r="AA361" s="5"/>
      <c r="AB361" s="5"/>
      <c r="AC361" s="5"/>
      <c r="AD361" s="5"/>
      <c r="AE361" s="5"/>
      <c r="AF361" s="5">
        <v>308518</v>
      </c>
      <c r="AG361" s="5">
        <v>308518</v>
      </c>
    </row>
    <row r="362" spans="26:33" x14ac:dyDescent="0.25">
      <c r="Z362" s="4" t="s">
        <v>1777</v>
      </c>
      <c r="AA362" s="5">
        <v>-18033133</v>
      </c>
      <c r="AB362" s="5"/>
      <c r="AC362" s="5"/>
      <c r="AD362" s="5"/>
      <c r="AE362" s="5">
        <v>7165982</v>
      </c>
      <c r="AF362" s="5">
        <v>3751800</v>
      </c>
      <c r="AG362" s="5">
        <v>-7115351</v>
      </c>
    </row>
    <row r="363" spans="26:33" x14ac:dyDescent="0.25">
      <c r="Z363" s="4" t="s">
        <v>6328</v>
      </c>
      <c r="AA363" s="5"/>
      <c r="AB363" s="5"/>
      <c r="AC363" s="5">
        <v>16987800</v>
      </c>
      <c r="AD363" s="5"/>
      <c r="AE363" s="5"/>
      <c r="AF363" s="5"/>
      <c r="AG363" s="5">
        <v>16987800</v>
      </c>
    </row>
    <row r="364" spans="26:33" x14ac:dyDescent="0.25">
      <c r="Z364" s="4" t="s">
        <v>9605</v>
      </c>
      <c r="AA364" s="5"/>
      <c r="AB364" s="5"/>
      <c r="AC364" s="5">
        <v>7555546</v>
      </c>
      <c r="AD364" s="5"/>
      <c r="AE364" s="5"/>
      <c r="AF364" s="5"/>
      <c r="AG364" s="5">
        <v>7555546</v>
      </c>
    </row>
    <row r="365" spans="26:33" x14ac:dyDescent="0.25">
      <c r="Z365" s="4" t="s">
        <v>1778</v>
      </c>
      <c r="AA365" s="5">
        <v>0</v>
      </c>
      <c r="AB365" s="5">
        <v>469879</v>
      </c>
      <c r="AC365" s="5"/>
      <c r="AD365" s="5"/>
      <c r="AE365" s="5"/>
      <c r="AF365" s="5"/>
      <c r="AG365" s="5">
        <v>469879</v>
      </c>
    </row>
    <row r="366" spans="26:33" x14ac:dyDescent="0.25">
      <c r="Z366" s="4" t="s">
        <v>1608</v>
      </c>
      <c r="AA366" s="5">
        <v>-631776</v>
      </c>
      <c r="AB366" s="5"/>
      <c r="AC366" s="5"/>
      <c r="AD366" s="5"/>
      <c r="AE366" s="5"/>
      <c r="AF366" s="5"/>
      <c r="AG366" s="5">
        <v>-631776</v>
      </c>
    </row>
    <row r="367" spans="26:33" x14ac:dyDescent="0.25">
      <c r="Z367" s="4" t="s">
        <v>1609</v>
      </c>
      <c r="AA367" s="5">
        <v>-631776</v>
      </c>
      <c r="AB367" s="5"/>
      <c r="AC367" s="5"/>
      <c r="AD367" s="5"/>
      <c r="AE367" s="5"/>
      <c r="AF367" s="5"/>
      <c r="AG367" s="5">
        <v>-631776</v>
      </c>
    </row>
    <row r="368" spans="26:33" x14ac:dyDescent="0.25">
      <c r="Z368" s="4" t="s">
        <v>6330</v>
      </c>
      <c r="AA368" s="5"/>
      <c r="AB368" s="5"/>
      <c r="AC368" s="5"/>
      <c r="AD368" s="5"/>
      <c r="AE368" s="5">
        <v>3295770</v>
      </c>
      <c r="AF368" s="5"/>
      <c r="AG368" s="5">
        <v>3295770</v>
      </c>
    </row>
    <row r="369" spans="26:33" x14ac:dyDescent="0.25">
      <c r="Z369" s="4" t="s">
        <v>4659</v>
      </c>
      <c r="AA369" s="5"/>
      <c r="AB369" s="5">
        <v>814126</v>
      </c>
      <c r="AC369" s="5"/>
      <c r="AD369" s="5"/>
      <c r="AE369" s="5"/>
      <c r="AF369" s="5"/>
      <c r="AG369" s="5">
        <v>814126</v>
      </c>
    </row>
    <row r="370" spans="26:33" x14ac:dyDescent="0.25">
      <c r="Z370" s="4" t="s">
        <v>6331</v>
      </c>
      <c r="AA370" s="5"/>
      <c r="AB370" s="5"/>
      <c r="AC370" s="5"/>
      <c r="AD370" s="5">
        <v>31714009</v>
      </c>
      <c r="AE370" s="5"/>
      <c r="AF370" s="5"/>
      <c r="AG370" s="5">
        <v>31714009</v>
      </c>
    </row>
    <row r="371" spans="26:33" x14ac:dyDescent="0.25">
      <c r="Z371" s="4" t="s">
        <v>9876</v>
      </c>
      <c r="AA371" s="5"/>
      <c r="AB371" s="5"/>
      <c r="AC371" s="5"/>
      <c r="AD371" s="5"/>
      <c r="AE371" s="5">
        <v>9044814</v>
      </c>
      <c r="AF371" s="5"/>
      <c r="AG371" s="5">
        <v>9044814</v>
      </c>
    </row>
    <row r="372" spans="26:33" x14ac:dyDescent="0.25">
      <c r="Z372" s="4" t="s">
        <v>1779</v>
      </c>
      <c r="AA372" s="5">
        <v>-2462174</v>
      </c>
      <c r="AB372" s="5"/>
      <c r="AC372" s="5">
        <v>2462174</v>
      </c>
      <c r="AD372" s="5"/>
      <c r="AE372" s="5"/>
      <c r="AF372" s="5"/>
      <c r="AG372" s="5">
        <v>0</v>
      </c>
    </row>
    <row r="373" spans="26:33" x14ac:dyDescent="0.25">
      <c r="Z373" s="4" t="s">
        <v>1780</v>
      </c>
      <c r="AA373" s="5">
        <v>-21142432</v>
      </c>
      <c r="AB373" s="5"/>
      <c r="AC373" s="5"/>
      <c r="AD373" s="5"/>
      <c r="AE373" s="5"/>
      <c r="AF373" s="5"/>
      <c r="AG373" s="5">
        <v>-21142432</v>
      </c>
    </row>
    <row r="374" spans="26:33" x14ac:dyDescent="0.25">
      <c r="Z374" s="4" t="s">
        <v>12057</v>
      </c>
      <c r="AA374" s="5"/>
      <c r="AB374" s="5"/>
      <c r="AC374" s="5"/>
      <c r="AD374" s="5"/>
      <c r="AE374" s="5"/>
      <c r="AF374" s="5">
        <v>588900</v>
      </c>
      <c r="AG374" s="5">
        <v>588900</v>
      </c>
    </row>
    <row r="375" spans="26:33" x14ac:dyDescent="0.25">
      <c r="Z375" s="4" t="s">
        <v>13547</v>
      </c>
      <c r="AA375" s="5"/>
      <c r="AB375" s="5"/>
      <c r="AC375" s="5"/>
      <c r="AD375" s="5"/>
      <c r="AE375" s="5"/>
      <c r="AF375" s="5">
        <v>1093528</v>
      </c>
      <c r="AG375" s="5">
        <v>1093528</v>
      </c>
    </row>
    <row r="376" spans="26:33" x14ac:dyDescent="0.25">
      <c r="Z376" s="4" t="s">
        <v>3350</v>
      </c>
      <c r="AA376" s="5">
        <v>992844</v>
      </c>
      <c r="AB376" s="5">
        <v>0</v>
      </c>
      <c r="AC376" s="5"/>
      <c r="AD376" s="5"/>
      <c r="AE376" s="5"/>
      <c r="AF376" s="5"/>
      <c r="AG376" s="5">
        <v>992844</v>
      </c>
    </row>
    <row r="377" spans="26:33" x14ac:dyDescent="0.25">
      <c r="Z377" s="4" t="s">
        <v>2191</v>
      </c>
      <c r="AA377" s="5">
        <v>-1058484</v>
      </c>
      <c r="AB377" s="5"/>
      <c r="AC377" s="5"/>
      <c r="AD377" s="5"/>
      <c r="AE377" s="5"/>
      <c r="AF377" s="5"/>
      <c r="AG377" s="5">
        <v>-1058484</v>
      </c>
    </row>
    <row r="378" spans="26:33" x14ac:dyDescent="0.25">
      <c r="Z378" s="4" t="s">
        <v>1781</v>
      </c>
      <c r="AA378" s="5">
        <v>-15858867</v>
      </c>
      <c r="AB378" s="5"/>
      <c r="AC378" s="5"/>
      <c r="AD378" s="5"/>
      <c r="AE378" s="5"/>
      <c r="AF378" s="5"/>
      <c r="AG378" s="5">
        <v>-15858867</v>
      </c>
    </row>
    <row r="379" spans="26:33" x14ac:dyDescent="0.25">
      <c r="Z379" s="4" t="s">
        <v>2183</v>
      </c>
      <c r="AA379" s="5">
        <v>-8202476</v>
      </c>
      <c r="AB379" s="5">
        <v>6296406</v>
      </c>
      <c r="AC379" s="5">
        <v>1906070</v>
      </c>
      <c r="AD379" s="5"/>
      <c r="AE379" s="5"/>
      <c r="AF379" s="5"/>
      <c r="AG379" s="5">
        <v>0</v>
      </c>
    </row>
    <row r="380" spans="26:33" x14ac:dyDescent="0.25">
      <c r="Z380" s="4" t="s">
        <v>3162</v>
      </c>
      <c r="AA380" s="5">
        <v>555228</v>
      </c>
      <c r="AB380" s="5">
        <v>0</v>
      </c>
      <c r="AC380" s="5"/>
      <c r="AD380" s="5"/>
      <c r="AE380" s="5"/>
      <c r="AF380" s="5"/>
      <c r="AG380" s="5">
        <v>555228</v>
      </c>
    </row>
    <row r="381" spans="26:33" x14ac:dyDescent="0.25">
      <c r="Z381" s="4" t="s">
        <v>3025</v>
      </c>
      <c r="AA381" s="5">
        <v>97982</v>
      </c>
      <c r="AB381" s="5">
        <v>0</v>
      </c>
      <c r="AC381" s="5"/>
      <c r="AD381" s="5"/>
      <c r="AE381" s="5"/>
      <c r="AF381" s="5"/>
      <c r="AG381" s="5">
        <v>97982</v>
      </c>
    </row>
    <row r="382" spans="26:33" x14ac:dyDescent="0.25">
      <c r="Z382" s="4" t="s">
        <v>2187</v>
      </c>
      <c r="AA382" s="5">
        <v>-315885</v>
      </c>
      <c r="AB382" s="5"/>
      <c r="AC382" s="5"/>
      <c r="AD382" s="5"/>
      <c r="AE382" s="5"/>
      <c r="AF382" s="5"/>
      <c r="AG382" s="5">
        <v>-315885</v>
      </c>
    </row>
    <row r="383" spans="26:33" x14ac:dyDescent="0.25">
      <c r="Z383" s="4" t="s">
        <v>4675</v>
      </c>
      <c r="AA383" s="5"/>
      <c r="AB383" s="5">
        <v>4591977</v>
      </c>
      <c r="AC383" s="5">
        <v>-5448191</v>
      </c>
      <c r="AD383" s="5"/>
      <c r="AE383" s="5"/>
      <c r="AF383" s="5"/>
      <c r="AG383" s="5">
        <v>-856214</v>
      </c>
    </row>
    <row r="384" spans="26:33" x14ac:dyDescent="0.25">
      <c r="Z384" s="4" t="s">
        <v>6003</v>
      </c>
      <c r="AA384" s="5"/>
      <c r="AB384" s="5">
        <v>856214</v>
      </c>
      <c r="AC384" s="5"/>
      <c r="AD384" s="5"/>
      <c r="AE384" s="5"/>
      <c r="AF384" s="5"/>
      <c r="AG384" s="5">
        <v>856214</v>
      </c>
    </row>
    <row r="385" spans="26:33" x14ac:dyDescent="0.25">
      <c r="Z385" s="4" t="s">
        <v>2186</v>
      </c>
      <c r="AA385" s="5">
        <v>-80052</v>
      </c>
      <c r="AB385" s="5">
        <v>872924</v>
      </c>
      <c r="AC385" s="5"/>
      <c r="AD385" s="5"/>
      <c r="AE385" s="5"/>
      <c r="AF385" s="5"/>
      <c r="AG385" s="5">
        <v>792872</v>
      </c>
    </row>
    <row r="386" spans="26:33" x14ac:dyDescent="0.25">
      <c r="Z386" s="4" t="s">
        <v>2998</v>
      </c>
      <c r="AA386" s="5">
        <v>754464</v>
      </c>
      <c r="AB386" s="5">
        <v>-321640</v>
      </c>
      <c r="AC386" s="5"/>
      <c r="AD386" s="5"/>
      <c r="AE386" s="5"/>
      <c r="AF386" s="5"/>
      <c r="AG386" s="5">
        <v>432824</v>
      </c>
    </row>
    <row r="387" spans="26:33" x14ac:dyDescent="0.25">
      <c r="Z387" s="4" t="s">
        <v>2179</v>
      </c>
      <c r="AA387" s="5">
        <v>-784943</v>
      </c>
      <c r="AB387" s="5"/>
      <c r="AC387" s="5">
        <v>784943</v>
      </c>
      <c r="AD387" s="5"/>
      <c r="AE387" s="5"/>
      <c r="AF387" s="5"/>
      <c r="AG387" s="5">
        <v>0</v>
      </c>
    </row>
    <row r="388" spans="26:33" x14ac:dyDescent="0.25">
      <c r="Z388" s="4" t="s">
        <v>6284</v>
      </c>
      <c r="AA388" s="5"/>
      <c r="AB388" s="5"/>
      <c r="AC388" s="5">
        <v>7975260</v>
      </c>
      <c r="AD388" s="5">
        <v>1329210</v>
      </c>
      <c r="AE388" s="5"/>
      <c r="AF388" s="5"/>
      <c r="AG388" s="5">
        <v>9304470</v>
      </c>
    </row>
    <row r="389" spans="26:33" x14ac:dyDescent="0.25">
      <c r="Z389" s="4" t="s">
        <v>6285</v>
      </c>
      <c r="AA389" s="5"/>
      <c r="AB389" s="5"/>
      <c r="AC389" s="5"/>
      <c r="AD389" s="5">
        <v>398763</v>
      </c>
      <c r="AE389" s="5"/>
      <c r="AF389" s="5"/>
      <c r="AG389" s="5">
        <v>398763</v>
      </c>
    </row>
    <row r="390" spans="26:33" x14ac:dyDescent="0.25">
      <c r="Z390" s="4" t="s">
        <v>3388</v>
      </c>
      <c r="AA390" s="5">
        <v>1390610</v>
      </c>
      <c r="AB390" s="5"/>
      <c r="AC390" s="5"/>
      <c r="AD390" s="5"/>
      <c r="AE390" s="5"/>
      <c r="AF390" s="5"/>
      <c r="AG390" s="5">
        <v>1390610</v>
      </c>
    </row>
    <row r="391" spans="26:33" x14ac:dyDescent="0.25">
      <c r="Z391" s="4" t="s">
        <v>4660</v>
      </c>
      <c r="AA391" s="5"/>
      <c r="AB391" s="5">
        <v>515466</v>
      </c>
      <c r="AC391" s="5"/>
      <c r="AD391" s="5"/>
      <c r="AE391" s="5"/>
      <c r="AF391" s="5"/>
      <c r="AG391" s="5">
        <v>515466</v>
      </c>
    </row>
    <row r="392" spans="26:33" x14ac:dyDescent="0.25">
      <c r="Z392" s="4" t="s">
        <v>2310</v>
      </c>
      <c r="AA392" s="5">
        <v>-2540624</v>
      </c>
      <c r="AB392" s="5"/>
      <c r="AC392" s="5"/>
      <c r="AD392" s="5"/>
      <c r="AE392" s="5"/>
      <c r="AF392" s="5"/>
      <c r="AG392" s="5">
        <v>-2540624</v>
      </c>
    </row>
    <row r="393" spans="26:33" x14ac:dyDescent="0.25">
      <c r="Z393" s="4" t="s">
        <v>3372</v>
      </c>
      <c r="AA393" s="5"/>
      <c r="AB393" s="5"/>
      <c r="AC393" s="5"/>
      <c r="AD393" s="5"/>
      <c r="AE393" s="5">
        <v>4884161.49</v>
      </c>
      <c r="AF393" s="5"/>
      <c r="AG393" s="5">
        <v>4884161.49</v>
      </c>
    </row>
    <row r="394" spans="26:33" x14ac:dyDescent="0.25">
      <c r="Z394" s="4" t="s">
        <v>2742</v>
      </c>
      <c r="AA394" s="5"/>
      <c r="AB394" s="5"/>
      <c r="AC394" s="5"/>
      <c r="AD394" s="5">
        <v>1329053</v>
      </c>
      <c r="AE394" s="5"/>
      <c r="AF394" s="5"/>
      <c r="AG394" s="5">
        <v>1329053</v>
      </c>
    </row>
    <row r="395" spans="26:33" x14ac:dyDescent="0.25">
      <c r="Z395" s="4" t="s">
        <v>2189</v>
      </c>
      <c r="AA395" s="5">
        <v>0</v>
      </c>
      <c r="AB395" s="5">
        <v>-6248052</v>
      </c>
      <c r="AC395" s="5">
        <v>5889191</v>
      </c>
      <c r="AD395" s="5"/>
      <c r="AE395" s="5"/>
      <c r="AF395" s="5"/>
      <c r="AG395" s="5">
        <v>-358861</v>
      </c>
    </row>
    <row r="396" spans="26:33" x14ac:dyDescent="0.25">
      <c r="Z396" s="4" t="s">
        <v>10527</v>
      </c>
      <c r="AA396" s="5"/>
      <c r="AB396" s="5"/>
      <c r="AC396" s="5"/>
      <c r="AD396" s="5"/>
      <c r="AE396" s="5">
        <v>3171487</v>
      </c>
      <c r="AF396" s="5"/>
      <c r="AG396" s="5">
        <v>3171487</v>
      </c>
    </row>
    <row r="397" spans="26:33" x14ac:dyDescent="0.25">
      <c r="Z397" s="4" t="s">
        <v>11941</v>
      </c>
      <c r="AA397" s="5"/>
      <c r="AB397" s="5"/>
      <c r="AC397" s="5"/>
      <c r="AD397" s="5"/>
      <c r="AE397" s="5">
        <v>4094301</v>
      </c>
      <c r="AF397" s="5"/>
      <c r="AG397" s="5">
        <v>4094301</v>
      </c>
    </row>
    <row r="398" spans="26:33" x14ac:dyDescent="0.25">
      <c r="Z398" s="4" t="s">
        <v>2410</v>
      </c>
      <c r="AA398" s="5">
        <v>794686</v>
      </c>
      <c r="AB398" s="5"/>
      <c r="AC398" s="5"/>
      <c r="AD398" s="5"/>
      <c r="AE398" s="5"/>
      <c r="AF398" s="5"/>
      <c r="AG398" s="5">
        <v>794686</v>
      </c>
    </row>
    <row r="399" spans="26:33" x14ac:dyDescent="0.25">
      <c r="Z399" s="4" t="s">
        <v>6332</v>
      </c>
      <c r="AA399" s="5"/>
      <c r="AB399" s="5"/>
      <c r="AC399" s="5"/>
      <c r="AD399" s="5">
        <v>1075726</v>
      </c>
      <c r="AE399" s="5"/>
      <c r="AF399" s="5"/>
      <c r="AG399" s="5">
        <v>1075726</v>
      </c>
    </row>
    <row r="400" spans="26:33" x14ac:dyDescent="0.25">
      <c r="Z400" s="4" t="s">
        <v>2826</v>
      </c>
      <c r="AA400" s="5">
        <v>5956295</v>
      </c>
      <c r="AB400" s="5">
        <v>0</v>
      </c>
      <c r="AC400" s="5"/>
      <c r="AD400" s="5"/>
      <c r="AE400" s="5"/>
      <c r="AF400" s="5"/>
      <c r="AG400" s="5">
        <v>5956295</v>
      </c>
    </row>
    <row r="401" spans="26:33" x14ac:dyDescent="0.25">
      <c r="Z401" s="4" t="s">
        <v>2823</v>
      </c>
      <c r="AA401" s="5"/>
      <c r="AB401" s="5"/>
      <c r="AC401" s="5"/>
      <c r="AD401" s="5"/>
      <c r="AE401" s="5">
        <v>1768920</v>
      </c>
      <c r="AF401" s="5"/>
      <c r="AG401" s="5">
        <v>1768920</v>
      </c>
    </row>
    <row r="402" spans="26:33" x14ac:dyDescent="0.25">
      <c r="Z402" s="4" t="s">
        <v>2997</v>
      </c>
      <c r="AA402" s="5"/>
      <c r="AB402" s="5"/>
      <c r="AC402" s="5"/>
      <c r="AD402" s="5"/>
      <c r="AE402" s="5">
        <v>845351</v>
      </c>
      <c r="AF402" s="5"/>
      <c r="AG402" s="5">
        <v>845351</v>
      </c>
    </row>
    <row r="403" spans="26:33" x14ac:dyDescent="0.25">
      <c r="Z403" s="4" t="s">
        <v>5965</v>
      </c>
      <c r="AA403" s="5"/>
      <c r="AB403" s="5"/>
      <c r="AC403" s="5"/>
      <c r="AD403" s="5"/>
      <c r="AE403" s="5">
        <v>1111411</v>
      </c>
      <c r="AF403" s="5"/>
      <c r="AG403" s="5">
        <v>1111411</v>
      </c>
    </row>
    <row r="404" spans="26:33" x14ac:dyDescent="0.25">
      <c r="Z404" s="4" t="s">
        <v>1520</v>
      </c>
      <c r="AA404" s="5">
        <v>-495575</v>
      </c>
      <c r="AB404" s="5"/>
      <c r="AC404" s="5"/>
      <c r="AD404" s="5"/>
      <c r="AE404" s="5"/>
      <c r="AF404" s="5"/>
      <c r="AG404" s="5">
        <v>-495575</v>
      </c>
    </row>
    <row r="405" spans="26:33" x14ac:dyDescent="0.25">
      <c r="Z405" s="4" t="s">
        <v>2311</v>
      </c>
      <c r="AA405" s="5">
        <v>0</v>
      </c>
      <c r="AB405" s="5"/>
      <c r="AC405" s="5"/>
      <c r="AD405" s="5"/>
      <c r="AE405" s="5"/>
      <c r="AF405" s="5"/>
      <c r="AG405" s="5">
        <v>0</v>
      </c>
    </row>
    <row r="406" spans="26:33" x14ac:dyDescent="0.25">
      <c r="Z406" s="4" t="s">
        <v>2411</v>
      </c>
      <c r="AA406" s="5">
        <v>795020</v>
      </c>
      <c r="AB406" s="5"/>
      <c r="AC406" s="5"/>
      <c r="AD406" s="5"/>
      <c r="AE406" s="5"/>
      <c r="AF406" s="5"/>
      <c r="AG406" s="5">
        <v>795020</v>
      </c>
    </row>
    <row r="407" spans="26:33" x14ac:dyDescent="0.25">
      <c r="Z407" s="4" t="s">
        <v>2312</v>
      </c>
      <c r="AA407" s="5">
        <v>317333</v>
      </c>
      <c r="AB407" s="5"/>
      <c r="AC407" s="5"/>
      <c r="AD407" s="5"/>
      <c r="AE407" s="5"/>
      <c r="AF407" s="5"/>
      <c r="AG407" s="5">
        <v>317333</v>
      </c>
    </row>
    <row r="408" spans="26:33" x14ac:dyDescent="0.25">
      <c r="Z408" s="4" t="s">
        <v>2432</v>
      </c>
      <c r="AA408" s="5">
        <v>1930338</v>
      </c>
      <c r="AB408" s="5">
        <v>0</v>
      </c>
      <c r="AC408" s="5"/>
      <c r="AD408" s="5"/>
      <c r="AE408" s="5"/>
      <c r="AF408" s="5"/>
      <c r="AG408" s="5">
        <v>1930338</v>
      </c>
    </row>
    <row r="409" spans="26:33" x14ac:dyDescent="0.25">
      <c r="Z409" s="4" t="s">
        <v>3409</v>
      </c>
      <c r="AA409" s="5">
        <v>2382518</v>
      </c>
      <c r="AB409" s="5">
        <v>0</v>
      </c>
      <c r="AC409" s="5"/>
      <c r="AD409" s="5"/>
      <c r="AE409" s="5"/>
      <c r="AF409" s="5"/>
      <c r="AG409" s="5">
        <v>2382518</v>
      </c>
    </row>
    <row r="410" spans="26:33" x14ac:dyDescent="0.25">
      <c r="Z410" s="4" t="s">
        <v>9903</v>
      </c>
      <c r="AA410" s="5"/>
      <c r="AB410" s="5"/>
      <c r="AC410" s="5"/>
      <c r="AD410" s="5"/>
      <c r="AE410" s="5">
        <v>317956</v>
      </c>
      <c r="AF410" s="5"/>
      <c r="AG410" s="5">
        <v>317956</v>
      </c>
    </row>
    <row r="411" spans="26:33" x14ac:dyDescent="0.25">
      <c r="Z411" s="4" t="s">
        <v>3306</v>
      </c>
      <c r="AA411" s="5">
        <v>1590194</v>
      </c>
      <c r="AB411" s="5"/>
      <c r="AC411" s="5"/>
      <c r="AD411" s="5"/>
      <c r="AE411" s="5"/>
      <c r="AF411" s="5"/>
      <c r="AG411" s="5">
        <v>1590194</v>
      </c>
    </row>
    <row r="412" spans="26:33" x14ac:dyDescent="0.25">
      <c r="Z412" s="4" t="s">
        <v>4676</v>
      </c>
      <c r="AA412" s="5"/>
      <c r="AB412" s="5">
        <v>914924</v>
      </c>
      <c r="AC412" s="5">
        <v>0</v>
      </c>
      <c r="AD412" s="5"/>
      <c r="AE412" s="5"/>
      <c r="AF412" s="5"/>
      <c r="AG412" s="5">
        <v>914924</v>
      </c>
    </row>
    <row r="413" spans="26:33" x14ac:dyDescent="0.25">
      <c r="Z413" s="4" t="s">
        <v>4661</v>
      </c>
      <c r="AA413" s="5"/>
      <c r="AB413" s="5">
        <v>631928</v>
      </c>
      <c r="AC413" s="5"/>
      <c r="AD413" s="5"/>
      <c r="AE413" s="5"/>
      <c r="AF413" s="5"/>
      <c r="AG413" s="5">
        <v>631928</v>
      </c>
    </row>
    <row r="414" spans="26:33" x14ac:dyDescent="0.25">
      <c r="Z414" s="4" t="s">
        <v>2313</v>
      </c>
      <c r="AA414" s="5">
        <v>409</v>
      </c>
      <c r="AB414" s="5"/>
      <c r="AC414" s="5"/>
      <c r="AD414" s="5"/>
      <c r="AE414" s="5"/>
      <c r="AF414" s="5"/>
      <c r="AG414" s="5">
        <v>409</v>
      </c>
    </row>
    <row r="415" spans="26:33" x14ac:dyDescent="0.25">
      <c r="Z415" s="4" t="s">
        <v>2314</v>
      </c>
      <c r="AA415" s="5">
        <v>-18325000</v>
      </c>
      <c r="AB415" s="5"/>
      <c r="AC415" s="5"/>
      <c r="AD415" s="5"/>
      <c r="AE415" s="5"/>
      <c r="AF415" s="5"/>
      <c r="AG415" s="5">
        <v>-18325000</v>
      </c>
    </row>
    <row r="416" spans="26:33" x14ac:dyDescent="0.25">
      <c r="Z416" s="4" t="s">
        <v>3390</v>
      </c>
      <c r="AA416" s="5">
        <v>36983000</v>
      </c>
      <c r="AB416" s="5">
        <v>-3946800</v>
      </c>
      <c r="AC416" s="5">
        <v>0</v>
      </c>
      <c r="AD416" s="5"/>
      <c r="AE416" s="5"/>
      <c r="AF416" s="5"/>
      <c r="AG416" s="5">
        <v>33036200</v>
      </c>
    </row>
    <row r="417" spans="26:33" x14ac:dyDescent="0.25">
      <c r="Z417" s="4" t="s">
        <v>4662</v>
      </c>
      <c r="AA417" s="5"/>
      <c r="AB417" s="5">
        <v>715449</v>
      </c>
      <c r="AC417" s="5"/>
      <c r="AD417" s="5"/>
      <c r="AE417" s="5"/>
      <c r="AF417" s="5"/>
      <c r="AG417" s="5">
        <v>715449</v>
      </c>
    </row>
    <row r="418" spans="26:33" x14ac:dyDescent="0.25">
      <c r="Z418" s="4" t="s">
        <v>5991</v>
      </c>
      <c r="AA418" s="5"/>
      <c r="AB418" s="5"/>
      <c r="AC418" s="5"/>
      <c r="AD418" s="5">
        <v>6362003</v>
      </c>
      <c r="AE418" s="5"/>
      <c r="AF418" s="5"/>
      <c r="AG418" s="5">
        <v>6362003</v>
      </c>
    </row>
    <row r="419" spans="26:33" x14ac:dyDescent="0.25">
      <c r="Z419" s="4" t="s">
        <v>2300</v>
      </c>
      <c r="AA419" s="5">
        <v>7177734</v>
      </c>
      <c r="AB419" s="5">
        <v>8374023</v>
      </c>
      <c r="AC419" s="5">
        <v>3190104</v>
      </c>
      <c r="AD419" s="5"/>
      <c r="AE419" s="5"/>
      <c r="AF419" s="5"/>
      <c r="AG419" s="5">
        <v>18741861</v>
      </c>
    </row>
    <row r="420" spans="26:33" x14ac:dyDescent="0.25">
      <c r="Z420" s="4" t="s">
        <v>2959</v>
      </c>
      <c r="AA420" s="5"/>
      <c r="AB420" s="5">
        <v>794452</v>
      </c>
      <c r="AC420" s="5"/>
      <c r="AD420" s="5"/>
      <c r="AE420" s="5"/>
      <c r="AF420" s="5"/>
      <c r="AG420" s="5">
        <v>794452</v>
      </c>
    </row>
    <row r="421" spans="26:33" x14ac:dyDescent="0.25">
      <c r="Z421" s="4" t="s">
        <v>3249</v>
      </c>
      <c r="AA421" s="5">
        <v>1202750</v>
      </c>
      <c r="AB421" s="5"/>
      <c r="AC421" s="5"/>
      <c r="AD421" s="5"/>
      <c r="AE421" s="5"/>
      <c r="AF421" s="5"/>
      <c r="AG421" s="5">
        <v>1202750</v>
      </c>
    </row>
    <row r="422" spans="26:33" x14ac:dyDescent="0.25">
      <c r="Z422" s="4" t="s">
        <v>3248</v>
      </c>
      <c r="AA422" s="5">
        <v>212250</v>
      </c>
      <c r="AB422" s="5"/>
      <c r="AC422" s="5"/>
      <c r="AD422" s="5"/>
      <c r="AE422" s="5"/>
      <c r="AF422" s="5"/>
      <c r="AG422" s="5">
        <v>212250</v>
      </c>
    </row>
    <row r="423" spans="26:33" x14ac:dyDescent="0.25">
      <c r="Z423" s="4" t="s">
        <v>3002</v>
      </c>
      <c r="AA423" s="5">
        <v>794224</v>
      </c>
      <c r="AB423" s="5">
        <v>0</v>
      </c>
      <c r="AC423" s="5"/>
      <c r="AD423" s="5"/>
      <c r="AE423" s="5"/>
      <c r="AF423" s="5"/>
      <c r="AG423" s="5">
        <v>794224</v>
      </c>
    </row>
    <row r="424" spans="26:33" x14ac:dyDescent="0.25">
      <c r="Z424" s="4" t="s">
        <v>5994</v>
      </c>
      <c r="AA424" s="5"/>
      <c r="AB424" s="5"/>
      <c r="AC424" s="5"/>
      <c r="AD424" s="5"/>
      <c r="AE424" s="5">
        <v>1509903</v>
      </c>
      <c r="AF424" s="5"/>
      <c r="AG424" s="5">
        <v>1509903</v>
      </c>
    </row>
    <row r="425" spans="26:33" x14ac:dyDescent="0.25">
      <c r="Z425" s="4" t="s">
        <v>5984</v>
      </c>
      <c r="AA425" s="5"/>
      <c r="AB425" s="5"/>
      <c r="AC425" s="5"/>
      <c r="AD425" s="5"/>
      <c r="AE425" s="5">
        <v>3377414</v>
      </c>
      <c r="AF425" s="5"/>
      <c r="AG425" s="5">
        <v>3377414</v>
      </c>
    </row>
    <row r="426" spans="26:33" x14ac:dyDescent="0.25">
      <c r="Z426" s="4" t="s">
        <v>2771</v>
      </c>
      <c r="AA426" s="5"/>
      <c r="AB426" s="5"/>
      <c r="AC426" s="5">
        <v>2709237</v>
      </c>
      <c r="AD426" s="5"/>
      <c r="AE426" s="5"/>
      <c r="AF426" s="5"/>
      <c r="AG426" s="5">
        <v>2709237</v>
      </c>
    </row>
    <row r="427" spans="26:33" x14ac:dyDescent="0.25">
      <c r="Z427" s="4" t="s">
        <v>2574</v>
      </c>
      <c r="AA427" s="5"/>
      <c r="AB427" s="5"/>
      <c r="AC427" s="5">
        <v>4612237</v>
      </c>
      <c r="AD427" s="5">
        <v>4612237</v>
      </c>
      <c r="AE427" s="5">
        <v>16341113</v>
      </c>
      <c r="AF427" s="5">
        <v>17103731</v>
      </c>
      <c r="AG427" s="5">
        <v>42669318</v>
      </c>
    </row>
    <row r="428" spans="26:33" x14ac:dyDescent="0.25">
      <c r="Z428" s="4" t="s">
        <v>3054</v>
      </c>
      <c r="AA428" s="5"/>
      <c r="AB428" s="5"/>
      <c r="AC428" s="5"/>
      <c r="AD428" s="5"/>
      <c r="AE428" s="5">
        <v>214634</v>
      </c>
      <c r="AF428" s="5"/>
      <c r="AG428" s="5">
        <v>214634</v>
      </c>
    </row>
    <row r="429" spans="26:33" x14ac:dyDescent="0.25">
      <c r="Z429" s="4" t="s">
        <v>3083</v>
      </c>
      <c r="AA429" s="5">
        <v>300726</v>
      </c>
      <c r="AB429" s="5"/>
      <c r="AC429" s="5"/>
      <c r="AD429" s="5"/>
      <c r="AE429" s="5"/>
      <c r="AF429" s="5"/>
      <c r="AG429" s="5">
        <v>300726</v>
      </c>
    </row>
    <row r="430" spans="26:33" x14ac:dyDescent="0.25">
      <c r="Z430" s="4" t="s">
        <v>3074</v>
      </c>
      <c r="AA430" s="5">
        <v>53069</v>
      </c>
      <c r="AB430" s="5"/>
      <c r="AC430" s="5"/>
      <c r="AD430" s="5"/>
      <c r="AE430" s="5"/>
      <c r="AF430" s="5"/>
      <c r="AG430" s="5">
        <v>53069</v>
      </c>
    </row>
    <row r="431" spans="26:33" x14ac:dyDescent="0.25">
      <c r="Z431" s="4" t="s">
        <v>9610</v>
      </c>
      <c r="AA431" s="5"/>
      <c r="AB431" s="5"/>
      <c r="AC431" s="5"/>
      <c r="AD431" s="5"/>
      <c r="AE431" s="5">
        <v>556064</v>
      </c>
      <c r="AF431" s="5"/>
      <c r="AG431" s="5">
        <v>556064</v>
      </c>
    </row>
    <row r="432" spans="26:33" x14ac:dyDescent="0.25">
      <c r="Z432" s="4" t="s">
        <v>6286</v>
      </c>
      <c r="AA432" s="5"/>
      <c r="AB432" s="5"/>
      <c r="AC432" s="5">
        <v>1992086</v>
      </c>
      <c r="AD432" s="5"/>
      <c r="AE432" s="5"/>
      <c r="AF432" s="5"/>
      <c r="AG432" s="5">
        <v>1992086</v>
      </c>
    </row>
    <row r="433" spans="26:33" x14ac:dyDescent="0.25">
      <c r="Z433" s="4" t="s">
        <v>2778</v>
      </c>
      <c r="AA433" s="5"/>
      <c r="AB433" s="5">
        <v>357701</v>
      </c>
      <c r="AC433" s="5"/>
      <c r="AD433" s="5"/>
      <c r="AE433" s="5"/>
      <c r="AF433" s="5"/>
      <c r="AG433" s="5">
        <v>357701</v>
      </c>
    </row>
    <row r="434" spans="26:33" x14ac:dyDescent="0.25">
      <c r="Z434" s="4" t="s">
        <v>2805</v>
      </c>
      <c r="AA434" s="5"/>
      <c r="AB434" s="5"/>
      <c r="AC434" s="5"/>
      <c r="AD434" s="5"/>
      <c r="AE434" s="5">
        <v>794378</v>
      </c>
      <c r="AF434" s="5"/>
      <c r="AG434" s="5">
        <v>794378</v>
      </c>
    </row>
    <row r="435" spans="26:33" x14ac:dyDescent="0.25">
      <c r="Z435" s="4" t="s">
        <v>3021</v>
      </c>
      <c r="AA435" s="5">
        <v>1271251</v>
      </c>
      <c r="AB435" s="5">
        <v>0</v>
      </c>
      <c r="AC435" s="5"/>
      <c r="AD435" s="5"/>
      <c r="AE435" s="5"/>
      <c r="AF435" s="5"/>
      <c r="AG435" s="5">
        <v>1271251</v>
      </c>
    </row>
    <row r="436" spans="26:33" x14ac:dyDescent="0.25">
      <c r="Z436" s="4" t="s">
        <v>2813</v>
      </c>
      <c r="AA436" s="5"/>
      <c r="AB436" s="5">
        <v>142979</v>
      </c>
      <c r="AC436" s="5"/>
      <c r="AD436" s="5"/>
      <c r="AE436" s="5"/>
      <c r="AF436" s="5"/>
      <c r="AG436" s="5">
        <v>142979</v>
      </c>
    </row>
    <row r="437" spans="26:33" x14ac:dyDescent="0.25">
      <c r="Z437" s="4" t="s">
        <v>3037</v>
      </c>
      <c r="AA437" s="5"/>
      <c r="AB437" s="5"/>
      <c r="AC437" s="5"/>
      <c r="AD437" s="5"/>
      <c r="AE437" s="5">
        <v>651390</v>
      </c>
      <c r="AF437" s="5"/>
      <c r="AG437" s="5">
        <v>651390</v>
      </c>
    </row>
    <row r="438" spans="26:33" x14ac:dyDescent="0.25">
      <c r="Z438" s="4" t="s">
        <v>6333</v>
      </c>
      <c r="AA438" s="5"/>
      <c r="AB438" s="5"/>
      <c r="AC438" s="5">
        <v>471726</v>
      </c>
      <c r="AD438" s="5"/>
      <c r="AE438" s="5"/>
      <c r="AF438" s="5"/>
      <c r="AG438" s="5">
        <v>471726</v>
      </c>
    </row>
    <row r="439" spans="26:33" x14ac:dyDescent="0.25">
      <c r="Z439" s="4" t="s">
        <v>3029</v>
      </c>
      <c r="AA439" s="5">
        <v>300473</v>
      </c>
      <c r="AB439" s="5">
        <v>0</v>
      </c>
      <c r="AC439" s="5"/>
      <c r="AD439" s="5"/>
      <c r="AE439" s="5"/>
      <c r="AF439" s="5"/>
      <c r="AG439" s="5">
        <v>300473</v>
      </c>
    </row>
    <row r="440" spans="26:33" x14ac:dyDescent="0.25">
      <c r="Z440" s="4" t="s">
        <v>6016</v>
      </c>
      <c r="AA440" s="5">
        <v>53025</v>
      </c>
      <c r="AB440" s="5"/>
      <c r="AC440" s="5"/>
      <c r="AD440" s="5"/>
      <c r="AE440" s="5"/>
      <c r="AF440" s="5"/>
      <c r="AG440" s="5">
        <v>53025</v>
      </c>
    </row>
    <row r="441" spans="26:33" x14ac:dyDescent="0.25">
      <c r="Z441" s="4" t="s">
        <v>6037</v>
      </c>
      <c r="AA441" s="5"/>
      <c r="AB441" s="5"/>
      <c r="AC441" s="5"/>
      <c r="AD441" s="5"/>
      <c r="AE441" s="5">
        <v>794326</v>
      </c>
      <c r="AF441" s="5"/>
      <c r="AG441" s="5">
        <v>794326</v>
      </c>
    </row>
    <row r="442" spans="26:33" x14ac:dyDescent="0.25">
      <c r="Z442" s="4" t="s">
        <v>2774</v>
      </c>
      <c r="AA442" s="5"/>
      <c r="AB442" s="5"/>
      <c r="AC442" s="5"/>
      <c r="AD442" s="5"/>
      <c r="AE442" s="5">
        <v>428853</v>
      </c>
      <c r="AF442" s="5"/>
      <c r="AG442" s="5">
        <v>428853</v>
      </c>
    </row>
    <row r="443" spans="26:33" x14ac:dyDescent="0.25">
      <c r="Z443" s="4" t="s">
        <v>6287</v>
      </c>
      <c r="AA443" s="5"/>
      <c r="AB443" s="5"/>
      <c r="AC443" s="5">
        <v>682090</v>
      </c>
      <c r="AD443" s="5"/>
      <c r="AE443" s="5"/>
      <c r="AF443" s="5"/>
      <c r="AG443" s="5">
        <v>682090</v>
      </c>
    </row>
    <row r="444" spans="26:33" x14ac:dyDescent="0.25">
      <c r="Z444" s="4" t="s">
        <v>6288</v>
      </c>
      <c r="AA444" s="5"/>
      <c r="AB444" s="5"/>
      <c r="AC444" s="5"/>
      <c r="AD444" s="5">
        <v>743321</v>
      </c>
      <c r="AE444" s="5"/>
      <c r="AF444" s="5"/>
      <c r="AG444" s="5">
        <v>743321</v>
      </c>
    </row>
    <row r="445" spans="26:33" x14ac:dyDescent="0.25">
      <c r="Z445" s="4" t="s">
        <v>10064</v>
      </c>
      <c r="AA445" s="5"/>
      <c r="AB445" s="5"/>
      <c r="AC445" s="5"/>
      <c r="AD445" s="5"/>
      <c r="AE445" s="5">
        <v>657724</v>
      </c>
      <c r="AF445" s="5"/>
      <c r="AG445" s="5">
        <v>657724</v>
      </c>
    </row>
    <row r="446" spans="26:33" x14ac:dyDescent="0.25">
      <c r="Z446" s="4" t="s">
        <v>10528</v>
      </c>
      <c r="AA446" s="5"/>
      <c r="AB446" s="5"/>
      <c r="AC446" s="5"/>
      <c r="AD446" s="5"/>
      <c r="AE446" s="5">
        <v>665183</v>
      </c>
      <c r="AF446" s="5"/>
      <c r="AG446" s="5">
        <v>665183</v>
      </c>
    </row>
    <row r="447" spans="26:33" x14ac:dyDescent="0.25">
      <c r="Z447" s="4" t="s">
        <v>10529</v>
      </c>
      <c r="AA447" s="5"/>
      <c r="AB447" s="5"/>
      <c r="AC447" s="5"/>
      <c r="AD447" s="5"/>
      <c r="AE447" s="5">
        <v>555671</v>
      </c>
      <c r="AF447" s="5"/>
      <c r="AG447" s="5">
        <v>555671</v>
      </c>
    </row>
    <row r="448" spans="26:33" x14ac:dyDescent="0.25">
      <c r="Z448" s="4" t="s">
        <v>11929</v>
      </c>
      <c r="AA448" s="5"/>
      <c r="AB448" s="5"/>
      <c r="AC448" s="5"/>
      <c r="AD448" s="5"/>
      <c r="AE448" s="5"/>
      <c r="AF448" s="5">
        <v>774347</v>
      </c>
      <c r="AG448" s="5">
        <v>774347</v>
      </c>
    </row>
    <row r="449" spans="26:33" x14ac:dyDescent="0.25">
      <c r="Z449" s="4" t="s">
        <v>12038</v>
      </c>
      <c r="AA449" s="5"/>
      <c r="AB449" s="5"/>
      <c r="AC449" s="5"/>
      <c r="AD449" s="5"/>
      <c r="AE449" s="5"/>
      <c r="AF449" s="5">
        <v>585432</v>
      </c>
      <c r="AG449" s="5">
        <v>585432</v>
      </c>
    </row>
    <row r="450" spans="26:33" x14ac:dyDescent="0.25">
      <c r="Z450" s="4" t="s">
        <v>2919</v>
      </c>
      <c r="AA450" s="5"/>
      <c r="AB450" s="5">
        <v>603708</v>
      </c>
      <c r="AC450" s="5"/>
      <c r="AD450" s="5"/>
      <c r="AE450" s="5"/>
      <c r="AF450" s="5"/>
      <c r="AG450" s="5">
        <v>603708</v>
      </c>
    </row>
    <row r="451" spans="26:33" x14ac:dyDescent="0.25">
      <c r="Z451" s="4" t="s">
        <v>3028</v>
      </c>
      <c r="AA451" s="5"/>
      <c r="AB451" s="5">
        <v>103242</v>
      </c>
      <c r="AC451" s="5"/>
      <c r="AD451" s="5"/>
      <c r="AE451" s="5"/>
      <c r="AF451" s="5"/>
      <c r="AG451" s="5">
        <v>103242</v>
      </c>
    </row>
    <row r="452" spans="26:33" x14ac:dyDescent="0.25">
      <c r="Z452" s="4" t="s">
        <v>2798</v>
      </c>
      <c r="AA452" s="5"/>
      <c r="AB452" s="5"/>
      <c r="AC452" s="5"/>
      <c r="AD452" s="5"/>
      <c r="AE452" s="5">
        <v>3621427</v>
      </c>
      <c r="AF452" s="5"/>
      <c r="AG452" s="5">
        <v>3621427</v>
      </c>
    </row>
    <row r="453" spans="26:33" x14ac:dyDescent="0.25">
      <c r="Z453" s="4" t="s">
        <v>6001</v>
      </c>
      <c r="AA453" s="5"/>
      <c r="AB453" s="5"/>
      <c r="AC453" s="5"/>
      <c r="AD453" s="5"/>
      <c r="AE453" s="5">
        <v>51621</v>
      </c>
      <c r="AF453" s="5"/>
      <c r="AG453" s="5">
        <v>51621</v>
      </c>
    </row>
    <row r="454" spans="26:33" x14ac:dyDescent="0.25">
      <c r="Z454" s="4" t="s">
        <v>2949</v>
      </c>
      <c r="AA454" s="5">
        <v>154574</v>
      </c>
      <c r="AB454" s="5">
        <v>-154574</v>
      </c>
      <c r="AC454" s="5"/>
      <c r="AD454" s="5"/>
      <c r="AE454" s="5"/>
      <c r="AF454" s="5"/>
      <c r="AG454" s="5">
        <v>0</v>
      </c>
    </row>
    <row r="455" spans="26:33" x14ac:dyDescent="0.25">
      <c r="Z455" s="4" t="s">
        <v>5973</v>
      </c>
      <c r="AA455" s="5"/>
      <c r="AB455" s="5"/>
      <c r="AC455" s="5">
        <v>3227179</v>
      </c>
      <c r="AD455" s="5"/>
      <c r="AE455" s="5"/>
      <c r="AF455" s="5"/>
      <c r="AG455" s="5">
        <v>3227179</v>
      </c>
    </row>
    <row r="456" spans="26:33" x14ac:dyDescent="0.25">
      <c r="Z456" s="4" t="s">
        <v>6289</v>
      </c>
      <c r="AA456" s="5"/>
      <c r="AB456" s="5"/>
      <c r="AC456" s="5">
        <v>474107</v>
      </c>
      <c r="AD456" s="5"/>
      <c r="AE456" s="5"/>
      <c r="AF456" s="5"/>
      <c r="AG456" s="5">
        <v>474107</v>
      </c>
    </row>
    <row r="457" spans="26:33" x14ac:dyDescent="0.25">
      <c r="Z457" s="4" t="s">
        <v>3352</v>
      </c>
      <c r="AA457" s="5">
        <v>4109585</v>
      </c>
      <c r="AB457" s="5">
        <v>-372336</v>
      </c>
      <c r="AC457" s="5">
        <v>186799</v>
      </c>
      <c r="AD457" s="5"/>
      <c r="AE457" s="5"/>
      <c r="AF457" s="5"/>
      <c r="AG457" s="5">
        <v>3924048</v>
      </c>
    </row>
    <row r="458" spans="26:33" x14ac:dyDescent="0.25">
      <c r="Z458" s="4" t="s">
        <v>6290</v>
      </c>
      <c r="AA458" s="5"/>
      <c r="AB458" s="5"/>
      <c r="AC458" s="5">
        <v>1683140</v>
      </c>
      <c r="AD458" s="5"/>
      <c r="AE458" s="5"/>
      <c r="AF458" s="5"/>
      <c r="AG458" s="5">
        <v>1683140</v>
      </c>
    </row>
    <row r="459" spans="26:33" x14ac:dyDescent="0.25">
      <c r="Z459" s="4" t="s">
        <v>4677</v>
      </c>
      <c r="AA459" s="5"/>
      <c r="AB459" s="5">
        <v>1512663</v>
      </c>
      <c r="AC459" s="5">
        <v>-766044</v>
      </c>
      <c r="AD459" s="5"/>
      <c r="AE459" s="5"/>
      <c r="AF459" s="5"/>
      <c r="AG459" s="5">
        <v>746619</v>
      </c>
    </row>
    <row r="460" spans="26:33" x14ac:dyDescent="0.25">
      <c r="Z460" s="4" t="s">
        <v>10321</v>
      </c>
      <c r="AA460" s="5"/>
      <c r="AB460" s="5"/>
      <c r="AC460" s="5"/>
      <c r="AD460" s="5"/>
      <c r="AE460" s="5">
        <v>1512440</v>
      </c>
      <c r="AF460" s="5"/>
      <c r="AG460" s="5">
        <v>1512440</v>
      </c>
    </row>
    <row r="461" spans="26:33" x14ac:dyDescent="0.25">
      <c r="Z461" s="4" t="s">
        <v>12039</v>
      </c>
      <c r="AA461" s="5"/>
      <c r="AB461" s="5"/>
      <c r="AC461" s="5"/>
      <c r="AD461" s="5"/>
      <c r="AE461" s="5"/>
      <c r="AF461" s="5">
        <v>187256</v>
      </c>
      <c r="AG461" s="5">
        <v>187256</v>
      </c>
    </row>
    <row r="462" spans="26:33" x14ac:dyDescent="0.25">
      <c r="Z462" s="4" t="s">
        <v>2794</v>
      </c>
      <c r="AA462" s="5"/>
      <c r="AB462" s="5"/>
      <c r="AC462" s="5"/>
      <c r="AD462" s="5"/>
      <c r="AE462" s="5">
        <v>198492</v>
      </c>
      <c r="AF462" s="5"/>
      <c r="AG462" s="5">
        <v>198492</v>
      </c>
    </row>
    <row r="463" spans="26:33" x14ac:dyDescent="0.25">
      <c r="Z463" s="4" t="s">
        <v>11911</v>
      </c>
      <c r="AA463" s="5"/>
      <c r="AB463" s="5"/>
      <c r="AC463" s="5"/>
      <c r="AD463" s="5"/>
      <c r="AE463" s="5">
        <v>78900000</v>
      </c>
      <c r="AF463" s="5"/>
      <c r="AG463" s="5">
        <v>78900000</v>
      </c>
    </row>
    <row r="464" spans="26:33" x14ac:dyDescent="0.25">
      <c r="Z464" s="4" t="s">
        <v>11922</v>
      </c>
      <c r="AA464" s="5"/>
      <c r="AB464" s="5"/>
      <c r="AC464" s="5"/>
      <c r="AD464" s="5"/>
      <c r="AE464" s="5"/>
      <c r="AF464" s="5">
        <v>19191608</v>
      </c>
      <c r="AG464" s="5">
        <v>19191608</v>
      </c>
    </row>
    <row r="465" spans="26:33" x14ac:dyDescent="0.25">
      <c r="Z465" s="4" t="s">
        <v>5899</v>
      </c>
      <c r="AA465" s="5"/>
      <c r="AB465" s="5"/>
      <c r="AC465" s="5"/>
      <c r="AD465" s="5">
        <v>15824143</v>
      </c>
      <c r="AE465" s="5">
        <v>15824143</v>
      </c>
      <c r="AF465" s="5">
        <v>15824143</v>
      </c>
      <c r="AG465" s="5">
        <v>47472429</v>
      </c>
    </row>
    <row r="466" spans="26:33" x14ac:dyDescent="0.25">
      <c r="Z466" s="4" t="s">
        <v>5971</v>
      </c>
      <c r="AA466" s="5"/>
      <c r="AB466" s="5"/>
      <c r="AC466" s="5">
        <v>214931</v>
      </c>
      <c r="AD466" s="5"/>
      <c r="AE466" s="5"/>
      <c r="AF466" s="5"/>
      <c r="AG466" s="5">
        <v>214931</v>
      </c>
    </row>
    <row r="467" spans="26:33" x14ac:dyDescent="0.25">
      <c r="Z467" s="4" t="s">
        <v>9766</v>
      </c>
      <c r="AA467" s="5"/>
      <c r="AB467" s="5"/>
      <c r="AC467" s="5"/>
      <c r="AD467" s="5"/>
      <c r="AE467" s="5">
        <v>71470</v>
      </c>
      <c r="AF467" s="5"/>
      <c r="AG467" s="5">
        <v>71470</v>
      </c>
    </row>
    <row r="468" spans="26:33" x14ac:dyDescent="0.25">
      <c r="Z468" s="4" t="s">
        <v>5980</v>
      </c>
      <c r="AA468" s="5"/>
      <c r="AB468" s="5"/>
      <c r="AC468" s="5">
        <v>796834</v>
      </c>
      <c r="AD468" s="5"/>
      <c r="AE468" s="5"/>
      <c r="AF468" s="5"/>
      <c r="AG468" s="5">
        <v>796834</v>
      </c>
    </row>
    <row r="469" spans="26:33" x14ac:dyDescent="0.25">
      <c r="Z469" s="4" t="s">
        <v>4663</v>
      </c>
      <c r="AA469" s="5"/>
      <c r="AB469" s="5">
        <v>1113344</v>
      </c>
      <c r="AC469" s="5"/>
      <c r="AD469" s="5"/>
      <c r="AE469" s="5"/>
      <c r="AF469" s="5"/>
      <c r="AG469" s="5">
        <v>1113344</v>
      </c>
    </row>
    <row r="470" spans="26:33" x14ac:dyDescent="0.25">
      <c r="Z470" s="4" t="s">
        <v>4664</v>
      </c>
      <c r="AA470" s="5"/>
      <c r="AB470" s="5">
        <v>301985</v>
      </c>
      <c r="AC470" s="5"/>
      <c r="AD470" s="5"/>
      <c r="AE470" s="5"/>
      <c r="AF470" s="5"/>
      <c r="AG470" s="5">
        <v>301985</v>
      </c>
    </row>
    <row r="471" spans="26:33" x14ac:dyDescent="0.25">
      <c r="Z471" s="4" t="s">
        <v>5990</v>
      </c>
      <c r="AA471" s="5"/>
      <c r="AB471" s="5">
        <v>51647</v>
      </c>
      <c r="AC471" s="5"/>
      <c r="AD471" s="5"/>
      <c r="AE471" s="5"/>
      <c r="AF471" s="5"/>
      <c r="AG471" s="5">
        <v>51647</v>
      </c>
    </row>
    <row r="472" spans="26:33" x14ac:dyDescent="0.25">
      <c r="Z472" s="4" t="s">
        <v>4665</v>
      </c>
      <c r="AA472" s="5"/>
      <c r="AB472" s="5">
        <v>301885</v>
      </c>
      <c r="AC472" s="5"/>
      <c r="AD472" s="5"/>
      <c r="AE472" s="5"/>
      <c r="AF472" s="5"/>
      <c r="AG472" s="5">
        <v>301885</v>
      </c>
    </row>
    <row r="473" spans="26:33" x14ac:dyDescent="0.25">
      <c r="Z473" s="4" t="s">
        <v>5993</v>
      </c>
      <c r="AA473" s="5"/>
      <c r="AB473" s="5">
        <v>51647</v>
      </c>
      <c r="AC473" s="5"/>
      <c r="AD473" s="5"/>
      <c r="AE473" s="5"/>
      <c r="AF473" s="5"/>
      <c r="AG473" s="5">
        <v>51647</v>
      </c>
    </row>
    <row r="474" spans="26:33" x14ac:dyDescent="0.25">
      <c r="Z474" s="4" t="s">
        <v>5997</v>
      </c>
      <c r="AA474" s="5"/>
      <c r="AB474" s="5"/>
      <c r="AC474" s="5"/>
      <c r="AD474" s="5">
        <v>449314</v>
      </c>
      <c r="AE474" s="5"/>
      <c r="AF474" s="5"/>
      <c r="AG474" s="5">
        <v>449314</v>
      </c>
    </row>
    <row r="475" spans="26:33" x14ac:dyDescent="0.25">
      <c r="Z475" s="4" t="s">
        <v>6031</v>
      </c>
      <c r="AA475" s="5"/>
      <c r="AB475" s="5"/>
      <c r="AC475" s="5"/>
      <c r="AD475" s="5"/>
      <c r="AE475" s="5">
        <v>795359</v>
      </c>
      <c r="AF475" s="5"/>
      <c r="AG475" s="5">
        <v>795359</v>
      </c>
    </row>
    <row r="476" spans="26:33" x14ac:dyDescent="0.25">
      <c r="Z476" s="4" t="s">
        <v>6334</v>
      </c>
      <c r="AA476" s="5"/>
      <c r="AB476" s="5"/>
      <c r="AC476" s="5"/>
      <c r="AD476" s="5">
        <v>286329</v>
      </c>
      <c r="AE476" s="5"/>
      <c r="AF476" s="5"/>
      <c r="AG476" s="5">
        <v>286329</v>
      </c>
    </row>
    <row r="477" spans="26:33" x14ac:dyDescent="0.25">
      <c r="Z477" s="4" t="s">
        <v>4666</v>
      </c>
      <c r="AA477" s="5"/>
      <c r="AB477" s="5">
        <v>301481</v>
      </c>
      <c r="AC477" s="5"/>
      <c r="AD477" s="5"/>
      <c r="AE477" s="5"/>
      <c r="AF477" s="5"/>
      <c r="AG477" s="5">
        <v>301481</v>
      </c>
    </row>
    <row r="478" spans="26:33" x14ac:dyDescent="0.25">
      <c r="Z478" s="4" t="s">
        <v>5989</v>
      </c>
      <c r="AA478" s="5"/>
      <c r="AB478" s="5">
        <v>51698</v>
      </c>
      <c r="AC478" s="5"/>
      <c r="AD478" s="5"/>
      <c r="AE478" s="5"/>
      <c r="AF478" s="5"/>
      <c r="AG478" s="5">
        <v>51698</v>
      </c>
    </row>
    <row r="479" spans="26:33" x14ac:dyDescent="0.25">
      <c r="Z479" s="4" t="s">
        <v>6291</v>
      </c>
      <c r="AA479" s="5"/>
      <c r="AB479" s="5"/>
      <c r="AC479" s="5">
        <v>522471</v>
      </c>
      <c r="AD479" s="5"/>
      <c r="AE479" s="5"/>
      <c r="AF479" s="5"/>
      <c r="AG479" s="5">
        <v>522471</v>
      </c>
    </row>
    <row r="480" spans="26:33" x14ac:dyDescent="0.25">
      <c r="Z480" s="4" t="s">
        <v>4667</v>
      </c>
      <c r="AA480" s="5"/>
      <c r="AB480" s="5">
        <v>636287</v>
      </c>
      <c r="AC480" s="5"/>
      <c r="AD480" s="5"/>
      <c r="AE480" s="5"/>
      <c r="AF480" s="5"/>
      <c r="AG480" s="5">
        <v>636287</v>
      </c>
    </row>
    <row r="481" spans="26:33" x14ac:dyDescent="0.25">
      <c r="Z481" s="4" t="s">
        <v>5978</v>
      </c>
      <c r="AA481" s="5"/>
      <c r="AB481" s="5"/>
      <c r="AC481" s="5"/>
      <c r="AD481" s="5"/>
      <c r="AE481" s="5">
        <v>9795230.3399999999</v>
      </c>
      <c r="AF481" s="5"/>
      <c r="AG481" s="5">
        <v>9795230.3399999999</v>
      </c>
    </row>
    <row r="482" spans="26:33" x14ac:dyDescent="0.25">
      <c r="Z482" s="4" t="s">
        <v>12040</v>
      </c>
      <c r="AA482" s="5"/>
      <c r="AB482" s="5"/>
      <c r="AC482" s="5">
        <v>1215278</v>
      </c>
      <c r="AD482" s="5"/>
      <c r="AE482" s="5"/>
      <c r="AF482" s="5"/>
      <c r="AG482" s="5">
        <v>1215278</v>
      </c>
    </row>
    <row r="483" spans="26:33" x14ac:dyDescent="0.25">
      <c r="Z483" s="4" t="s">
        <v>4678</v>
      </c>
      <c r="AA483" s="5"/>
      <c r="AB483" s="5">
        <v>12231838</v>
      </c>
      <c r="AC483" s="5">
        <v>-12231838</v>
      </c>
      <c r="AD483" s="5"/>
      <c r="AE483" s="5"/>
      <c r="AF483" s="5"/>
      <c r="AG483" s="5">
        <v>0</v>
      </c>
    </row>
    <row r="484" spans="26:33" x14ac:dyDescent="0.25">
      <c r="Z484" s="4" t="s">
        <v>5968</v>
      </c>
      <c r="AA484" s="5"/>
      <c r="AB484" s="5"/>
      <c r="AC484" s="5">
        <v>2788920</v>
      </c>
      <c r="AD484" s="5"/>
      <c r="AE484" s="5"/>
      <c r="AF484" s="5"/>
      <c r="AG484" s="5">
        <v>2788920</v>
      </c>
    </row>
    <row r="485" spans="26:33" x14ac:dyDescent="0.25">
      <c r="Z485" s="4" t="s">
        <v>5975</v>
      </c>
      <c r="AA485" s="5"/>
      <c r="AB485" s="5"/>
      <c r="AC485" s="5"/>
      <c r="AD485" s="5"/>
      <c r="AE485" s="5">
        <v>61000000</v>
      </c>
      <c r="AF485" s="5"/>
      <c r="AG485" s="5">
        <v>61000000</v>
      </c>
    </row>
    <row r="486" spans="26:33" x14ac:dyDescent="0.25">
      <c r="Z486" s="4" t="s">
        <v>5963</v>
      </c>
      <c r="AA486" s="5"/>
      <c r="AB486" s="5"/>
      <c r="AC486" s="5"/>
      <c r="AD486" s="5"/>
      <c r="AE486" s="5">
        <v>2788920</v>
      </c>
      <c r="AF486" s="5"/>
      <c r="AG486" s="5">
        <v>2788920</v>
      </c>
    </row>
    <row r="487" spans="26:33" x14ac:dyDescent="0.25">
      <c r="Z487" s="4" t="s">
        <v>9574</v>
      </c>
      <c r="AA487" s="5"/>
      <c r="AB487" s="5"/>
      <c r="AC487" s="5"/>
      <c r="AD487" s="5"/>
      <c r="AE487" s="5"/>
      <c r="AF487" s="5">
        <v>31196067</v>
      </c>
      <c r="AG487" s="5">
        <v>31196067</v>
      </c>
    </row>
    <row r="488" spans="26:33" x14ac:dyDescent="0.25">
      <c r="Z488" s="4" t="s">
        <v>6292</v>
      </c>
      <c r="AA488" s="5"/>
      <c r="AB488" s="5"/>
      <c r="AC488" s="5">
        <v>645436</v>
      </c>
      <c r="AD488" s="5"/>
      <c r="AE488" s="5"/>
      <c r="AF488" s="5"/>
      <c r="AG488" s="5">
        <v>645436</v>
      </c>
    </row>
    <row r="489" spans="26:33" x14ac:dyDescent="0.25">
      <c r="Z489" s="4" t="s">
        <v>6293</v>
      </c>
      <c r="AA489" s="5"/>
      <c r="AB489" s="5"/>
      <c r="AC489" s="5"/>
      <c r="AD489" s="5">
        <v>498022</v>
      </c>
      <c r="AE489" s="5"/>
      <c r="AF489" s="5"/>
      <c r="AG489" s="5">
        <v>498022</v>
      </c>
    </row>
    <row r="490" spans="26:33" x14ac:dyDescent="0.25">
      <c r="Z490" s="4" t="s">
        <v>6017</v>
      </c>
      <c r="AA490" s="5"/>
      <c r="AB490" s="5"/>
      <c r="AC490" s="5">
        <v>1274935</v>
      </c>
      <c r="AD490" s="5"/>
      <c r="AE490" s="5"/>
      <c r="AF490" s="5"/>
      <c r="AG490" s="5">
        <v>1274935</v>
      </c>
    </row>
    <row r="491" spans="26:33" x14ac:dyDescent="0.25">
      <c r="Z491" s="4" t="s">
        <v>6335</v>
      </c>
      <c r="AA491" s="5"/>
      <c r="AB491" s="5"/>
      <c r="AC491" s="5"/>
      <c r="AD491" s="5">
        <v>12954525</v>
      </c>
      <c r="AE491" s="5"/>
      <c r="AF491" s="5"/>
      <c r="AG491" s="5">
        <v>12954525</v>
      </c>
    </row>
    <row r="492" spans="26:33" x14ac:dyDescent="0.25">
      <c r="Z492" s="4" t="s">
        <v>12058</v>
      </c>
      <c r="AA492" s="5"/>
      <c r="AB492" s="5"/>
      <c r="AC492" s="5"/>
      <c r="AD492" s="5"/>
      <c r="AE492" s="5"/>
      <c r="AF492" s="5">
        <v>13361857</v>
      </c>
      <c r="AG492" s="5">
        <v>13361857</v>
      </c>
    </row>
    <row r="493" spans="26:33" x14ac:dyDescent="0.25">
      <c r="Z493" s="4" t="s">
        <v>6019</v>
      </c>
      <c r="AA493" s="5"/>
      <c r="AB493" s="5"/>
      <c r="AC493" s="5">
        <v>302494</v>
      </c>
      <c r="AD493" s="5"/>
      <c r="AE493" s="5"/>
      <c r="AF493" s="5"/>
      <c r="AG493" s="5">
        <v>302494</v>
      </c>
    </row>
    <row r="494" spans="26:33" x14ac:dyDescent="0.25">
      <c r="Z494" s="4" t="s">
        <v>5960</v>
      </c>
      <c r="AA494" s="5"/>
      <c r="AB494" s="5"/>
      <c r="AC494" s="5">
        <v>51794</v>
      </c>
      <c r="AD494" s="5"/>
      <c r="AE494" s="5"/>
      <c r="AF494" s="5"/>
      <c r="AG494" s="5">
        <v>51794</v>
      </c>
    </row>
    <row r="495" spans="26:33" x14ac:dyDescent="0.25">
      <c r="Z495" s="4" t="s">
        <v>6294</v>
      </c>
      <c r="AA495" s="5"/>
      <c r="AB495" s="5"/>
      <c r="AC495" s="5">
        <v>645436</v>
      </c>
      <c r="AD495" s="5"/>
      <c r="AE495" s="5"/>
      <c r="AF495" s="5"/>
      <c r="AG495" s="5">
        <v>645436</v>
      </c>
    </row>
    <row r="496" spans="26:33" x14ac:dyDescent="0.25">
      <c r="Z496" s="4" t="s">
        <v>6336</v>
      </c>
      <c r="AA496" s="5"/>
      <c r="AB496" s="5"/>
      <c r="AC496" s="5"/>
      <c r="AD496" s="5">
        <v>478101</v>
      </c>
      <c r="AE496" s="5"/>
      <c r="AF496" s="5"/>
      <c r="AG496" s="5">
        <v>478101</v>
      </c>
    </row>
    <row r="497" spans="26:33" x14ac:dyDescent="0.25">
      <c r="Z497" s="4" t="s">
        <v>6337</v>
      </c>
      <c r="AA497" s="5"/>
      <c r="AB497" s="5"/>
      <c r="AC497" s="5"/>
      <c r="AD497" s="5">
        <v>802138</v>
      </c>
      <c r="AE497" s="5"/>
      <c r="AF497" s="5"/>
      <c r="AG497" s="5">
        <v>802138</v>
      </c>
    </row>
    <row r="498" spans="26:33" x14ac:dyDescent="0.25">
      <c r="Z498" s="4" t="s">
        <v>6295</v>
      </c>
      <c r="AA498" s="5"/>
      <c r="AB498" s="5"/>
      <c r="AC498" s="5">
        <v>4980215</v>
      </c>
      <c r="AD498" s="5"/>
      <c r="AE498" s="5"/>
      <c r="AF498" s="5"/>
      <c r="AG498" s="5">
        <v>4980215</v>
      </c>
    </row>
    <row r="499" spans="26:33" x14ac:dyDescent="0.25">
      <c r="Z499" s="4" t="s">
        <v>6296</v>
      </c>
      <c r="AA499" s="5"/>
      <c r="AB499" s="5"/>
      <c r="AC499" s="5">
        <v>3187338</v>
      </c>
      <c r="AD499" s="5"/>
      <c r="AE499" s="5"/>
      <c r="AF499" s="5"/>
      <c r="AG499" s="5">
        <v>3187338</v>
      </c>
    </row>
    <row r="500" spans="26:33" x14ac:dyDescent="0.25">
      <c r="Z500" s="4" t="s">
        <v>9923</v>
      </c>
      <c r="AA500" s="5"/>
      <c r="AB500" s="5"/>
      <c r="AC500" s="5"/>
      <c r="AD500" s="5"/>
      <c r="AE500" s="5">
        <v>354591</v>
      </c>
      <c r="AF500" s="5"/>
      <c r="AG500" s="5">
        <v>354591</v>
      </c>
    </row>
    <row r="501" spans="26:33" x14ac:dyDescent="0.25">
      <c r="Z501" s="4" t="s">
        <v>9925</v>
      </c>
      <c r="AA501" s="5"/>
      <c r="AB501" s="5"/>
      <c r="AC501" s="5"/>
      <c r="AD501" s="5"/>
      <c r="AE501" s="5">
        <v>239050</v>
      </c>
      <c r="AF501" s="5"/>
      <c r="AG501" s="5">
        <v>239050</v>
      </c>
    </row>
    <row r="502" spans="26:33" x14ac:dyDescent="0.25">
      <c r="Z502" s="4" t="s">
        <v>6297</v>
      </c>
      <c r="AA502" s="5"/>
      <c r="AB502" s="5"/>
      <c r="AC502" s="5">
        <v>318734</v>
      </c>
      <c r="AD502" s="5"/>
      <c r="AE502" s="5"/>
      <c r="AF502" s="5"/>
      <c r="AG502" s="5">
        <v>318734</v>
      </c>
    </row>
    <row r="503" spans="26:33" x14ac:dyDescent="0.25">
      <c r="Z503" s="4" t="s">
        <v>6338</v>
      </c>
      <c r="AA503" s="5"/>
      <c r="AB503" s="5"/>
      <c r="AC503" s="5"/>
      <c r="AD503" s="5">
        <v>1274935</v>
      </c>
      <c r="AE503" s="5"/>
      <c r="AF503" s="5"/>
      <c r="AG503" s="5">
        <v>1274935</v>
      </c>
    </row>
    <row r="504" spans="26:33" x14ac:dyDescent="0.25">
      <c r="Z504" s="4" t="s">
        <v>6298</v>
      </c>
      <c r="AA504" s="5"/>
      <c r="AB504" s="5"/>
      <c r="AC504" s="5"/>
      <c r="AD504" s="5">
        <v>1092934</v>
      </c>
      <c r="AE504" s="5"/>
      <c r="AF504" s="5"/>
      <c r="AG504" s="5">
        <v>1092934</v>
      </c>
    </row>
    <row r="505" spans="26:33" x14ac:dyDescent="0.25">
      <c r="Z505" s="4" t="s">
        <v>6299</v>
      </c>
      <c r="AA505" s="5"/>
      <c r="AB505" s="5"/>
      <c r="AC505" s="5">
        <v>637468</v>
      </c>
      <c r="AD505" s="5"/>
      <c r="AE505" s="5"/>
      <c r="AF505" s="5"/>
      <c r="AG505" s="5">
        <v>637468</v>
      </c>
    </row>
    <row r="506" spans="26:33" x14ac:dyDescent="0.25">
      <c r="Z506" s="4" t="s">
        <v>12059</v>
      </c>
      <c r="AA506" s="5"/>
      <c r="AB506" s="5"/>
      <c r="AC506" s="5"/>
      <c r="AD506" s="5"/>
      <c r="AE506" s="5"/>
      <c r="AF506" s="5">
        <v>1223261</v>
      </c>
      <c r="AG506" s="5">
        <v>1223261</v>
      </c>
    </row>
    <row r="507" spans="26:33" x14ac:dyDescent="0.25">
      <c r="Z507" s="4" t="s">
        <v>13528</v>
      </c>
      <c r="AA507" s="5"/>
      <c r="AB507" s="5"/>
      <c r="AC507" s="5"/>
      <c r="AD507" s="5"/>
      <c r="AE507" s="5"/>
      <c r="AF507" s="5">
        <v>215870</v>
      </c>
      <c r="AG507" s="5">
        <v>215870</v>
      </c>
    </row>
    <row r="508" spans="26:33" x14ac:dyDescent="0.25">
      <c r="Z508" s="4" t="s">
        <v>6300</v>
      </c>
      <c r="AA508" s="5"/>
      <c r="AB508" s="5"/>
      <c r="AC508" s="5"/>
      <c r="AD508" s="5">
        <v>796834</v>
      </c>
      <c r="AE508" s="5"/>
      <c r="AF508" s="5"/>
      <c r="AG508" s="5">
        <v>796834</v>
      </c>
    </row>
    <row r="509" spans="26:33" x14ac:dyDescent="0.25">
      <c r="Z509" s="4" t="s">
        <v>10312</v>
      </c>
      <c r="AA509" s="5"/>
      <c r="AB509" s="5"/>
      <c r="AC509" s="5"/>
      <c r="AD509" s="5"/>
      <c r="AE509" s="5">
        <v>797099</v>
      </c>
      <c r="AF509" s="5"/>
      <c r="AG509" s="5">
        <v>797099</v>
      </c>
    </row>
    <row r="510" spans="26:33" x14ac:dyDescent="0.25">
      <c r="Z510" s="4" t="s">
        <v>6339</v>
      </c>
      <c r="AA510" s="5"/>
      <c r="AB510" s="5"/>
      <c r="AC510" s="5"/>
      <c r="AD510" s="5">
        <v>301402</v>
      </c>
      <c r="AE510" s="5"/>
      <c r="AF510" s="5"/>
      <c r="AG510" s="5">
        <v>301402</v>
      </c>
    </row>
    <row r="511" spans="26:33" x14ac:dyDescent="0.25">
      <c r="Z511" s="4" t="s">
        <v>9599</v>
      </c>
      <c r="AA511" s="5"/>
      <c r="AB511" s="5"/>
      <c r="AC511" s="5"/>
      <c r="AD511" s="5">
        <v>53189</v>
      </c>
      <c r="AE511" s="5"/>
      <c r="AF511" s="5"/>
      <c r="AG511" s="5">
        <v>53189</v>
      </c>
    </row>
    <row r="512" spans="26:33" x14ac:dyDescent="0.25">
      <c r="Z512" s="4" t="s">
        <v>6301</v>
      </c>
      <c r="AA512" s="5"/>
      <c r="AB512" s="5"/>
      <c r="AC512" s="5"/>
      <c r="AD512" s="5">
        <v>798687</v>
      </c>
      <c r="AE512" s="5"/>
      <c r="AF512" s="5"/>
      <c r="AG512" s="5">
        <v>798687</v>
      </c>
    </row>
    <row r="513" spans="26:33" x14ac:dyDescent="0.25">
      <c r="Z513" s="4" t="s">
        <v>6302</v>
      </c>
      <c r="AA513" s="5"/>
      <c r="AB513" s="5"/>
      <c r="AC513" s="5"/>
      <c r="AD513" s="5">
        <v>798160</v>
      </c>
      <c r="AE513" s="5"/>
      <c r="AF513" s="5"/>
      <c r="AG513" s="5">
        <v>798160</v>
      </c>
    </row>
    <row r="514" spans="26:33" x14ac:dyDescent="0.25">
      <c r="Z514" s="4" t="s">
        <v>10329</v>
      </c>
      <c r="AA514" s="5"/>
      <c r="AB514" s="5"/>
      <c r="AC514" s="5"/>
      <c r="AD514" s="5"/>
      <c r="AE514" s="5">
        <v>2473466</v>
      </c>
      <c r="AF514" s="5"/>
      <c r="AG514" s="5">
        <v>2473466</v>
      </c>
    </row>
    <row r="515" spans="26:33" x14ac:dyDescent="0.25">
      <c r="Z515" s="4" t="s">
        <v>6303</v>
      </c>
      <c r="AA515" s="5"/>
      <c r="AB515" s="5"/>
      <c r="AC515" s="5"/>
      <c r="AD515" s="5">
        <v>798160</v>
      </c>
      <c r="AE515" s="5"/>
      <c r="AF515" s="5"/>
      <c r="AG515" s="5">
        <v>798160</v>
      </c>
    </row>
    <row r="516" spans="26:33" x14ac:dyDescent="0.25">
      <c r="Z516" s="4" t="s">
        <v>6304</v>
      </c>
      <c r="AA516" s="5"/>
      <c r="AB516" s="5"/>
      <c r="AC516" s="5"/>
      <c r="AD516" s="5">
        <v>3631255</v>
      </c>
      <c r="AE516" s="5"/>
      <c r="AF516" s="5"/>
      <c r="AG516" s="5">
        <v>3631255</v>
      </c>
    </row>
    <row r="517" spans="26:33" x14ac:dyDescent="0.25">
      <c r="Z517" s="4" t="s">
        <v>9848</v>
      </c>
      <c r="AA517" s="5"/>
      <c r="AB517" s="5"/>
      <c r="AC517" s="5"/>
      <c r="AD517" s="5">
        <v>311178</v>
      </c>
      <c r="AE517" s="5"/>
      <c r="AF517" s="5"/>
      <c r="AG517" s="5">
        <v>311178</v>
      </c>
    </row>
    <row r="518" spans="26:33" x14ac:dyDescent="0.25">
      <c r="Z518" s="4" t="s">
        <v>12060</v>
      </c>
      <c r="AA518" s="5"/>
      <c r="AB518" s="5"/>
      <c r="AC518" s="5"/>
      <c r="AD518" s="5"/>
      <c r="AE518" s="5"/>
      <c r="AF518" s="5">
        <v>3087028</v>
      </c>
      <c r="AG518" s="5">
        <v>3087028</v>
      </c>
    </row>
    <row r="519" spans="26:33" x14ac:dyDescent="0.25">
      <c r="Z519" s="4" t="s">
        <v>13543</v>
      </c>
      <c r="AA519" s="5"/>
      <c r="AB519" s="5"/>
      <c r="AC519" s="5"/>
      <c r="AD519" s="5"/>
      <c r="AE519" s="5"/>
      <c r="AF519" s="5">
        <v>544770</v>
      </c>
      <c r="AG519" s="5">
        <v>544770</v>
      </c>
    </row>
    <row r="520" spans="26:33" x14ac:dyDescent="0.25">
      <c r="Z520" s="4" t="s">
        <v>6305</v>
      </c>
      <c r="AA520" s="5"/>
      <c r="AB520" s="5"/>
      <c r="AC520" s="5"/>
      <c r="AD520" s="5">
        <v>450809</v>
      </c>
      <c r="AE520" s="5"/>
      <c r="AF520" s="5"/>
      <c r="AG520" s="5">
        <v>450809</v>
      </c>
    </row>
    <row r="521" spans="26:33" x14ac:dyDescent="0.25">
      <c r="Z521" s="4" t="s">
        <v>9919</v>
      </c>
      <c r="AA521" s="5"/>
      <c r="AB521" s="5"/>
      <c r="AC521" s="5"/>
      <c r="AD521" s="5"/>
      <c r="AE521" s="5">
        <v>682198</v>
      </c>
      <c r="AF521" s="5"/>
      <c r="AG521" s="5">
        <v>682198</v>
      </c>
    </row>
    <row r="522" spans="26:33" x14ac:dyDescent="0.25">
      <c r="Z522" s="4" t="s">
        <v>6306</v>
      </c>
      <c r="AA522" s="5"/>
      <c r="AB522" s="5"/>
      <c r="AC522" s="5"/>
      <c r="AD522" s="5">
        <v>320323</v>
      </c>
      <c r="AE522" s="5"/>
      <c r="AF522" s="5"/>
      <c r="AG522" s="5">
        <v>320323</v>
      </c>
    </row>
    <row r="523" spans="26:33" x14ac:dyDescent="0.25">
      <c r="Z523" s="4" t="s">
        <v>12061</v>
      </c>
      <c r="AA523" s="5"/>
      <c r="AB523" s="5"/>
      <c r="AC523" s="5"/>
      <c r="AD523" s="5"/>
      <c r="AE523" s="5"/>
      <c r="AF523" s="5">
        <v>2491500</v>
      </c>
      <c r="AG523" s="5">
        <v>2491500</v>
      </c>
    </row>
    <row r="524" spans="26:33" x14ac:dyDescent="0.25">
      <c r="Z524" s="4" t="s">
        <v>13525</v>
      </c>
      <c r="AA524" s="5"/>
      <c r="AB524" s="5"/>
      <c r="AC524" s="5"/>
      <c r="AD524" s="5"/>
      <c r="AE524" s="5"/>
      <c r="AF524" s="5">
        <v>4740355</v>
      </c>
      <c r="AG524" s="5">
        <v>4740355</v>
      </c>
    </row>
    <row r="525" spans="26:33" x14ac:dyDescent="0.25">
      <c r="Z525" s="4" t="s">
        <v>9613</v>
      </c>
      <c r="AA525" s="5"/>
      <c r="AB525" s="5"/>
      <c r="AC525" s="5"/>
      <c r="AD525" s="5"/>
      <c r="AE525" s="5">
        <v>187505</v>
      </c>
      <c r="AF525" s="5"/>
      <c r="AG525" s="5">
        <v>187505</v>
      </c>
    </row>
    <row r="526" spans="26:33" x14ac:dyDescent="0.25">
      <c r="Z526" s="4" t="s">
        <v>6307</v>
      </c>
      <c r="AA526" s="5"/>
      <c r="AB526" s="5"/>
      <c r="AC526" s="5"/>
      <c r="AD526" s="5">
        <v>1035885</v>
      </c>
      <c r="AE526" s="5"/>
      <c r="AF526" s="5"/>
      <c r="AG526" s="5">
        <v>1035885</v>
      </c>
    </row>
    <row r="527" spans="26:33" x14ac:dyDescent="0.25">
      <c r="Z527" s="4" t="s">
        <v>9833</v>
      </c>
      <c r="AA527" s="5"/>
      <c r="AB527" s="5"/>
      <c r="AC527" s="5"/>
      <c r="AD527" s="5"/>
      <c r="AE527" s="5">
        <v>199672</v>
      </c>
      <c r="AF527" s="5"/>
      <c r="AG527" s="5">
        <v>199672</v>
      </c>
    </row>
    <row r="528" spans="26:33" x14ac:dyDescent="0.25">
      <c r="Z528" s="4" t="s">
        <v>6340</v>
      </c>
      <c r="AA528" s="5"/>
      <c r="AB528" s="5"/>
      <c r="AC528" s="5"/>
      <c r="AD528" s="5">
        <v>1684200</v>
      </c>
      <c r="AE528" s="5"/>
      <c r="AF528" s="5"/>
      <c r="AG528" s="5">
        <v>1684200</v>
      </c>
    </row>
    <row r="529" spans="26:33" x14ac:dyDescent="0.25">
      <c r="Z529" s="4" t="s">
        <v>6308</v>
      </c>
      <c r="AA529" s="5"/>
      <c r="AB529" s="5"/>
      <c r="AC529" s="5"/>
      <c r="AD529" s="5">
        <v>1120389</v>
      </c>
      <c r="AE529" s="5"/>
      <c r="AF529" s="5"/>
      <c r="AG529" s="5">
        <v>1120389</v>
      </c>
    </row>
    <row r="530" spans="26:33" x14ac:dyDescent="0.25">
      <c r="Z530" s="4" t="s">
        <v>13533</v>
      </c>
      <c r="AA530" s="5"/>
      <c r="AB530" s="5"/>
      <c r="AC530" s="5"/>
      <c r="AD530" s="5"/>
      <c r="AE530" s="5"/>
      <c r="AF530" s="5">
        <v>326606</v>
      </c>
      <c r="AG530" s="5">
        <v>326606</v>
      </c>
    </row>
    <row r="531" spans="26:33" x14ac:dyDescent="0.25">
      <c r="Z531" s="4" t="s">
        <v>9586</v>
      </c>
      <c r="AA531" s="5"/>
      <c r="AB531" s="5"/>
      <c r="AC531" s="5"/>
      <c r="AD531" s="5"/>
      <c r="AE531" s="5">
        <v>6412846</v>
      </c>
      <c r="AF531" s="5"/>
      <c r="AG531" s="5">
        <v>6412846</v>
      </c>
    </row>
    <row r="532" spans="26:33" x14ac:dyDescent="0.25">
      <c r="Z532" s="4" t="s">
        <v>6309</v>
      </c>
      <c r="AA532" s="5"/>
      <c r="AB532" s="5"/>
      <c r="AC532" s="5"/>
      <c r="AD532" s="5">
        <v>450887</v>
      </c>
      <c r="AE532" s="5"/>
      <c r="AF532" s="5"/>
      <c r="AG532" s="5">
        <v>450887</v>
      </c>
    </row>
    <row r="533" spans="26:33" x14ac:dyDescent="0.25">
      <c r="Z533" s="4" t="s">
        <v>6310</v>
      </c>
      <c r="AA533" s="5"/>
      <c r="AB533" s="5"/>
      <c r="AC533" s="5"/>
      <c r="AD533" s="5"/>
      <c r="AE533" s="5">
        <v>921847</v>
      </c>
      <c r="AF533" s="5"/>
      <c r="AG533" s="5">
        <v>921847</v>
      </c>
    </row>
    <row r="534" spans="26:33" x14ac:dyDescent="0.25">
      <c r="Z534" s="4" t="s">
        <v>9582</v>
      </c>
      <c r="AA534" s="5"/>
      <c r="AB534" s="5"/>
      <c r="AC534" s="5"/>
      <c r="AD534" s="5"/>
      <c r="AE534" s="5">
        <v>8746204</v>
      </c>
      <c r="AF534" s="5"/>
      <c r="AG534" s="5">
        <v>8746204</v>
      </c>
    </row>
    <row r="535" spans="26:33" x14ac:dyDescent="0.25">
      <c r="Z535" s="4" t="s">
        <v>10310</v>
      </c>
      <c r="AA535" s="5"/>
      <c r="AB535" s="5"/>
      <c r="AC535" s="5"/>
      <c r="AD535" s="5"/>
      <c r="AE535" s="5"/>
      <c r="AF535" s="5">
        <v>681591</v>
      </c>
      <c r="AG535" s="5">
        <v>681591</v>
      </c>
    </row>
    <row r="536" spans="26:33" x14ac:dyDescent="0.25">
      <c r="Z536" s="4" t="s">
        <v>10333</v>
      </c>
      <c r="AA536" s="5"/>
      <c r="AB536" s="5"/>
      <c r="AC536" s="5"/>
      <c r="AD536" s="5"/>
      <c r="AE536" s="5">
        <v>288674</v>
      </c>
      <c r="AF536" s="5"/>
      <c r="AG536" s="5">
        <v>288674</v>
      </c>
    </row>
    <row r="537" spans="26:33" x14ac:dyDescent="0.25">
      <c r="Z537" s="4" t="s">
        <v>10530</v>
      </c>
      <c r="AA537" s="5"/>
      <c r="AB537" s="5"/>
      <c r="AC537" s="5"/>
      <c r="AD537" s="5"/>
      <c r="AE537" s="5">
        <v>762527</v>
      </c>
      <c r="AF537" s="5"/>
      <c r="AG537" s="5">
        <v>762527</v>
      </c>
    </row>
    <row r="538" spans="26:33" x14ac:dyDescent="0.25">
      <c r="Z538" s="4" t="s">
        <v>12041</v>
      </c>
      <c r="AA538" s="5"/>
      <c r="AB538" s="5"/>
      <c r="AC538" s="5"/>
      <c r="AD538" s="5"/>
      <c r="AE538" s="5"/>
      <c r="AF538" s="5">
        <v>737084</v>
      </c>
      <c r="AG538" s="5">
        <v>737084</v>
      </c>
    </row>
    <row r="539" spans="26:33" x14ac:dyDescent="0.25">
      <c r="Z539" s="4" t="s">
        <v>12042</v>
      </c>
      <c r="AA539" s="5"/>
      <c r="AB539" s="5"/>
      <c r="AC539" s="5"/>
      <c r="AD539" s="5"/>
      <c r="AE539" s="5"/>
      <c r="AF539" s="5">
        <v>737084</v>
      </c>
      <c r="AG539" s="5">
        <v>737084</v>
      </c>
    </row>
    <row r="540" spans="26:33" x14ac:dyDescent="0.25">
      <c r="Z540" s="4" t="s">
        <v>12062</v>
      </c>
      <c r="AA540" s="5"/>
      <c r="AB540" s="5"/>
      <c r="AC540" s="5"/>
      <c r="AD540" s="5"/>
      <c r="AE540" s="5">
        <v>962565</v>
      </c>
      <c r="AF540" s="5"/>
      <c r="AG540" s="5">
        <v>962565</v>
      </c>
    </row>
    <row r="541" spans="26:33" x14ac:dyDescent="0.25">
      <c r="Z541" s="4" t="s">
        <v>9584</v>
      </c>
      <c r="AA541" s="5"/>
      <c r="AB541" s="5"/>
      <c r="AC541" s="5"/>
      <c r="AD541" s="5"/>
      <c r="AE541" s="5">
        <v>521390</v>
      </c>
      <c r="AF541" s="5"/>
      <c r="AG541" s="5">
        <v>521390</v>
      </c>
    </row>
    <row r="542" spans="26:33" x14ac:dyDescent="0.25">
      <c r="Z542" s="4" t="s">
        <v>6341</v>
      </c>
      <c r="AA542" s="5"/>
      <c r="AB542" s="5"/>
      <c r="AC542" s="5"/>
      <c r="AD542" s="5">
        <v>1283420</v>
      </c>
      <c r="AE542" s="5"/>
      <c r="AF542" s="5"/>
      <c r="AG542" s="5">
        <v>1283420</v>
      </c>
    </row>
    <row r="543" spans="26:33" x14ac:dyDescent="0.25">
      <c r="Z543" s="4" t="s">
        <v>9578</v>
      </c>
      <c r="AA543" s="5"/>
      <c r="AB543" s="5"/>
      <c r="AC543" s="5"/>
      <c r="AD543" s="5"/>
      <c r="AE543" s="5">
        <v>524651</v>
      </c>
      <c r="AF543" s="5"/>
      <c r="AG543" s="5">
        <v>524651</v>
      </c>
    </row>
    <row r="544" spans="26:33" x14ac:dyDescent="0.25">
      <c r="Z544" s="4" t="s">
        <v>9590</v>
      </c>
      <c r="AA544" s="5"/>
      <c r="AB544" s="5"/>
      <c r="AC544" s="5"/>
      <c r="AD544" s="5"/>
      <c r="AE544" s="5">
        <v>602802</v>
      </c>
      <c r="AF544" s="5"/>
      <c r="AG544" s="5">
        <v>602802</v>
      </c>
    </row>
    <row r="545" spans="26:33" x14ac:dyDescent="0.25">
      <c r="Z545" s="4" t="s">
        <v>11925</v>
      </c>
      <c r="AA545" s="5"/>
      <c r="AB545" s="5"/>
      <c r="AC545" s="5"/>
      <c r="AD545" s="5"/>
      <c r="AE545" s="5"/>
      <c r="AF545" s="5">
        <v>604105</v>
      </c>
      <c r="AG545" s="5">
        <v>604105</v>
      </c>
    </row>
    <row r="546" spans="26:33" x14ac:dyDescent="0.25">
      <c r="Z546" s="4" t="s">
        <v>9617</v>
      </c>
      <c r="AA546" s="5"/>
      <c r="AB546" s="5"/>
      <c r="AC546" s="5"/>
      <c r="AD546" s="5"/>
      <c r="AE546" s="5">
        <v>1125603</v>
      </c>
      <c r="AF546" s="5"/>
      <c r="AG546" s="5">
        <v>1125603</v>
      </c>
    </row>
    <row r="547" spans="26:33" x14ac:dyDescent="0.25">
      <c r="Z547" s="4" t="s">
        <v>10517</v>
      </c>
      <c r="AA547" s="5"/>
      <c r="AB547" s="5"/>
      <c r="AC547" s="5"/>
      <c r="AD547" s="5"/>
      <c r="AE547" s="5">
        <v>501889</v>
      </c>
      <c r="AF547" s="5"/>
      <c r="AG547" s="5">
        <v>501889</v>
      </c>
    </row>
    <row r="548" spans="26:33" x14ac:dyDescent="0.25">
      <c r="Z548" s="4" t="s">
        <v>10327</v>
      </c>
      <c r="AA548" s="5"/>
      <c r="AB548" s="5"/>
      <c r="AC548" s="5"/>
      <c r="AD548" s="5"/>
      <c r="AE548" s="5"/>
      <c r="AF548" s="5">
        <v>966971</v>
      </c>
      <c r="AG548" s="5">
        <v>966971</v>
      </c>
    </row>
    <row r="549" spans="26:33" x14ac:dyDescent="0.25">
      <c r="Z549" s="4" t="s">
        <v>10453</v>
      </c>
      <c r="AA549" s="5"/>
      <c r="AB549" s="5"/>
      <c r="AC549" s="5"/>
      <c r="AD549" s="5"/>
      <c r="AE549" s="5">
        <v>2256266.25</v>
      </c>
      <c r="AF549" s="5">
        <v>3384399.4</v>
      </c>
      <c r="AG549" s="5">
        <v>5640665.6500000004</v>
      </c>
    </row>
    <row r="550" spans="26:33" x14ac:dyDescent="0.25">
      <c r="Z550" s="4" t="s">
        <v>13526</v>
      </c>
      <c r="AA550" s="5"/>
      <c r="AB550" s="5"/>
      <c r="AC550" s="5"/>
      <c r="AD550" s="5"/>
      <c r="AE550" s="5"/>
      <c r="AF550" s="5">
        <v>2821508</v>
      </c>
      <c r="AG550" s="5">
        <v>2821508</v>
      </c>
    </row>
    <row r="551" spans="26:33" x14ac:dyDescent="0.25">
      <c r="Z551" s="4" t="s">
        <v>11902</v>
      </c>
      <c r="AA551" s="5"/>
      <c r="AB551" s="5"/>
      <c r="AC551" s="5"/>
      <c r="AD551" s="5"/>
      <c r="AE551" s="5"/>
      <c r="AF551" s="5">
        <v>306335</v>
      </c>
      <c r="AG551" s="5">
        <v>306335</v>
      </c>
    </row>
    <row r="552" spans="26:33" x14ac:dyDescent="0.25">
      <c r="Z552" s="4" t="s">
        <v>11932</v>
      </c>
      <c r="AA552" s="5"/>
      <c r="AB552" s="5"/>
      <c r="AC552" s="5"/>
      <c r="AD552" s="5"/>
      <c r="AE552" s="5">
        <v>209598</v>
      </c>
      <c r="AF552" s="5"/>
      <c r="AG552" s="5">
        <v>209598</v>
      </c>
    </row>
    <row r="553" spans="26:33" x14ac:dyDescent="0.25">
      <c r="Z553" s="4" t="s">
        <v>10323</v>
      </c>
      <c r="AA553" s="5"/>
      <c r="AB553" s="5"/>
      <c r="AC553" s="5"/>
      <c r="AD553" s="5"/>
      <c r="AE553" s="5"/>
      <c r="AF553" s="5">
        <v>2015363</v>
      </c>
      <c r="AG553" s="5">
        <v>2015363</v>
      </c>
    </row>
    <row r="554" spans="26:33" x14ac:dyDescent="0.25">
      <c r="Z554" s="4" t="s">
        <v>11927</v>
      </c>
      <c r="AA554" s="5"/>
      <c r="AB554" s="5"/>
      <c r="AC554" s="5"/>
      <c r="AD554" s="5"/>
      <c r="AE554" s="5"/>
      <c r="AF554" s="5">
        <v>644916</v>
      </c>
      <c r="AG554" s="5">
        <v>644916</v>
      </c>
    </row>
    <row r="555" spans="26:33" x14ac:dyDescent="0.25">
      <c r="Z555" s="4" t="s">
        <v>10318</v>
      </c>
      <c r="AA555" s="5"/>
      <c r="AB555" s="5"/>
      <c r="AC555" s="5"/>
      <c r="AD555" s="5"/>
      <c r="AE555" s="5">
        <v>403073</v>
      </c>
      <c r="AF555" s="5"/>
      <c r="AG555" s="5">
        <v>403073</v>
      </c>
    </row>
    <row r="556" spans="26:33" x14ac:dyDescent="0.25">
      <c r="Z556" s="4" t="s">
        <v>11920</v>
      </c>
      <c r="AA556" s="5"/>
      <c r="AB556" s="5"/>
      <c r="AC556" s="5"/>
      <c r="AD556" s="5"/>
      <c r="AE556" s="5"/>
      <c r="AF556" s="5">
        <v>457946</v>
      </c>
      <c r="AG556" s="5">
        <v>457946</v>
      </c>
    </row>
    <row r="557" spans="26:33" x14ac:dyDescent="0.25">
      <c r="Z557" s="4" t="s">
        <v>11906</v>
      </c>
      <c r="AA557" s="5"/>
      <c r="AB557" s="5"/>
      <c r="AC557" s="5"/>
      <c r="AD557" s="5"/>
      <c r="AE557" s="5"/>
      <c r="AF557" s="5">
        <v>307999</v>
      </c>
      <c r="AG557" s="5">
        <v>307999</v>
      </c>
    </row>
    <row r="558" spans="26:33" x14ac:dyDescent="0.25">
      <c r="Z558" s="4" t="s">
        <v>10314</v>
      </c>
      <c r="AA558" s="5"/>
      <c r="AB558" s="5"/>
      <c r="AC558" s="5"/>
      <c r="AD558" s="5"/>
      <c r="AE558" s="5">
        <v>1292522</v>
      </c>
      <c r="AF558" s="5"/>
      <c r="AG558" s="5">
        <v>1292522</v>
      </c>
    </row>
    <row r="559" spans="26:33" x14ac:dyDescent="0.25">
      <c r="Z559" s="4" t="s">
        <v>11918</v>
      </c>
      <c r="AA559" s="5"/>
      <c r="AB559" s="5"/>
      <c r="AC559" s="5"/>
      <c r="AD559" s="5"/>
      <c r="AE559" s="5"/>
      <c r="AF559" s="5">
        <v>3242094</v>
      </c>
      <c r="AG559" s="5">
        <v>3242094</v>
      </c>
    </row>
    <row r="560" spans="26:33" x14ac:dyDescent="0.25">
      <c r="Z560" s="4" t="s">
        <v>10316</v>
      </c>
      <c r="AA560" s="5"/>
      <c r="AB560" s="5"/>
      <c r="AC560" s="5"/>
      <c r="AD560" s="5"/>
      <c r="AE560" s="5">
        <v>1034449</v>
      </c>
      <c r="AF560" s="5"/>
      <c r="AG560" s="5">
        <v>1034449</v>
      </c>
    </row>
    <row r="561" spans="26:33" x14ac:dyDescent="0.25">
      <c r="Z561" s="4" t="s">
        <v>13520</v>
      </c>
      <c r="AA561" s="5"/>
      <c r="AB561" s="5"/>
      <c r="AC561" s="5"/>
      <c r="AD561" s="5"/>
      <c r="AE561" s="5"/>
      <c r="AF561" s="5">
        <v>405769</v>
      </c>
      <c r="AG561" s="5">
        <v>405769</v>
      </c>
    </row>
    <row r="562" spans="26:33" x14ac:dyDescent="0.25">
      <c r="Z562" s="4" t="s">
        <v>12063</v>
      </c>
      <c r="AA562" s="5"/>
      <c r="AB562" s="5"/>
      <c r="AC562" s="5"/>
      <c r="AD562" s="5"/>
      <c r="AE562" s="5"/>
      <c r="AF562" s="5">
        <v>2936714</v>
      </c>
      <c r="AG562" s="5">
        <v>2936714</v>
      </c>
    </row>
    <row r="563" spans="26:33" x14ac:dyDescent="0.25">
      <c r="Z563" s="4" t="s">
        <v>13548</v>
      </c>
      <c r="AA563" s="5"/>
      <c r="AB563" s="5"/>
      <c r="AC563" s="5"/>
      <c r="AD563" s="5"/>
      <c r="AE563" s="5"/>
      <c r="AF563" s="5">
        <v>4923794</v>
      </c>
      <c r="AG563" s="5">
        <v>4923794</v>
      </c>
    </row>
    <row r="564" spans="26:33" x14ac:dyDescent="0.25">
      <c r="Z564" s="4" t="s">
        <v>11908</v>
      </c>
      <c r="AA564" s="5"/>
      <c r="AB564" s="5"/>
      <c r="AC564" s="5"/>
      <c r="AD564" s="5"/>
      <c r="AE564" s="5"/>
      <c r="AF564" s="5">
        <v>1215278</v>
      </c>
      <c r="AG564" s="5">
        <v>1215278</v>
      </c>
    </row>
    <row r="565" spans="26:33" x14ac:dyDescent="0.25">
      <c r="Z565" s="4" t="s">
        <v>10518</v>
      </c>
      <c r="AA565" s="5"/>
      <c r="AB565" s="5"/>
      <c r="AC565" s="5"/>
      <c r="AD565" s="5"/>
      <c r="AE565" s="5">
        <v>561496</v>
      </c>
      <c r="AF565" s="5"/>
      <c r="AG565" s="5">
        <v>561496</v>
      </c>
    </row>
    <row r="566" spans="26:33" x14ac:dyDescent="0.25">
      <c r="Z566" s="4" t="s">
        <v>11915</v>
      </c>
      <c r="AA566" s="5"/>
      <c r="AB566" s="5"/>
      <c r="AC566" s="5"/>
      <c r="AD566" s="5"/>
      <c r="AE566" s="5">
        <v>5157180</v>
      </c>
      <c r="AF566" s="5"/>
      <c r="AG566" s="5">
        <v>5157180</v>
      </c>
    </row>
    <row r="567" spans="26:33" x14ac:dyDescent="0.25">
      <c r="Z567" s="4" t="s">
        <v>11940</v>
      </c>
      <c r="AA567" s="5"/>
      <c r="AB567" s="5"/>
      <c r="AC567" s="5"/>
      <c r="AD567" s="5"/>
      <c r="AE567" s="5">
        <v>4126321</v>
      </c>
      <c r="AF567" s="5"/>
      <c r="AG567" s="5">
        <v>4126321</v>
      </c>
    </row>
    <row r="568" spans="26:33" x14ac:dyDescent="0.25">
      <c r="Z568" s="4" t="s">
        <v>10519</v>
      </c>
      <c r="AA568" s="5"/>
      <c r="AB568" s="5"/>
      <c r="AC568" s="5"/>
      <c r="AD568" s="5"/>
      <c r="AE568" s="5">
        <v>810861</v>
      </c>
      <c r="AF568" s="5"/>
      <c r="AG568" s="5">
        <v>810861</v>
      </c>
    </row>
    <row r="569" spans="26:33" x14ac:dyDescent="0.25">
      <c r="Z569" s="4" t="s">
        <v>13540</v>
      </c>
      <c r="AA569" s="5"/>
      <c r="AB569" s="5"/>
      <c r="AC569" s="5"/>
      <c r="AD569" s="5"/>
      <c r="AE569" s="5"/>
      <c r="AF569" s="5">
        <v>122371</v>
      </c>
      <c r="AG569" s="5">
        <v>122371</v>
      </c>
    </row>
    <row r="570" spans="26:33" x14ac:dyDescent="0.25">
      <c r="Z570" s="4" t="s">
        <v>13523</v>
      </c>
      <c r="AA570" s="5"/>
      <c r="AB570" s="5"/>
      <c r="AC570" s="5"/>
      <c r="AD570" s="5"/>
      <c r="AE570" s="5"/>
      <c r="AF570" s="5">
        <v>2161892</v>
      </c>
      <c r="AG570" s="5">
        <v>2161892</v>
      </c>
    </row>
    <row r="571" spans="26:33" x14ac:dyDescent="0.25">
      <c r="Z571" s="4" t="s">
        <v>12044</v>
      </c>
      <c r="AA571" s="5"/>
      <c r="AB571" s="5"/>
      <c r="AC571" s="5"/>
      <c r="AD571" s="5"/>
      <c r="AE571" s="5"/>
      <c r="AF571" s="5">
        <v>611774.69999999995</v>
      </c>
      <c r="AG571" s="5">
        <v>611774.69999999995</v>
      </c>
    </row>
    <row r="572" spans="26:33" x14ac:dyDescent="0.25">
      <c r="Z572" s="4" t="s">
        <v>12045</v>
      </c>
      <c r="AA572" s="5"/>
      <c r="AB572" s="5"/>
      <c r="AC572" s="5"/>
      <c r="AD572" s="5"/>
      <c r="AE572" s="5"/>
      <c r="AF572" s="5">
        <v>1174607</v>
      </c>
      <c r="AG572" s="5">
        <v>1174607</v>
      </c>
    </row>
    <row r="573" spans="26:33" x14ac:dyDescent="0.25">
      <c r="Z573" s="4" t="s">
        <v>13538</v>
      </c>
      <c r="AA573" s="5"/>
      <c r="AB573" s="5"/>
      <c r="AC573" s="5"/>
      <c r="AD573" s="5"/>
      <c r="AE573" s="5"/>
      <c r="AF573" s="5">
        <v>530205</v>
      </c>
      <c r="AG573" s="5">
        <v>530205</v>
      </c>
    </row>
    <row r="574" spans="26:33" x14ac:dyDescent="0.25">
      <c r="Z574" s="4" t="s">
        <v>12046</v>
      </c>
      <c r="AA574" s="5"/>
      <c r="AB574" s="5"/>
      <c r="AC574" s="5"/>
      <c r="AD574" s="5"/>
      <c r="AE574" s="5"/>
      <c r="AF574" s="5">
        <v>2773563</v>
      </c>
      <c r="AG574" s="5">
        <v>2773563</v>
      </c>
    </row>
    <row r="575" spans="26:33" x14ac:dyDescent="0.25">
      <c r="Z575" s="4" t="s">
        <v>13490</v>
      </c>
      <c r="AA575" s="5"/>
      <c r="AB575" s="5"/>
      <c r="AC575" s="5"/>
      <c r="AD575" s="5"/>
      <c r="AE575" s="5"/>
      <c r="AF575" s="5">
        <v>85620</v>
      </c>
      <c r="AG575" s="5">
        <v>85620</v>
      </c>
    </row>
    <row r="576" spans="26:33" x14ac:dyDescent="0.25">
      <c r="Z576" s="4" t="s">
        <v>12064</v>
      </c>
      <c r="AA576" s="5"/>
      <c r="AB576" s="5"/>
      <c r="AC576" s="5"/>
      <c r="AD576" s="5"/>
      <c r="AE576" s="5"/>
      <c r="AF576" s="5">
        <v>1473886</v>
      </c>
      <c r="AG576" s="5">
        <v>1473886</v>
      </c>
    </row>
    <row r="577" spans="26:33" x14ac:dyDescent="0.25">
      <c r="Z577" s="4" t="s">
        <v>13542</v>
      </c>
      <c r="AA577" s="5"/>
      <c r="AB577" s="5"/>
      <c r="AC577" s="5"/>
      <c r="AD577" s="5"/>
      <c r="AE577" s="5"/>
      <c r="AF577" s="5">
        <v>258898</v>
      </c>
      <c r="AG577" s="5">
        <v>258898</v>
      </c>
    </row>
    <row r="578" spans="26:33" x14ac:dyDescent="0.25">
      <c r="Z578" s="4" t="s">
        <v>12048</v>
      </c>
      <c r="AA578" s="5"/>
      <c r="AB578" s="5"/>
      <c r="AC578" s="5"/>
      <c r="AD578" s="5"/>
      <c r="AE578" s="5"/>
      <c r="AF578" s="5">
        <v>142766</v>
      </c>
      <c r="AG578" s="5">
        <v>142766</v>
      </c>
    </row>
    <row r="579" spans="26:33" x14ac:dyDescent="0.25">
      <c r="Z579" s="4" t="s">
        <v>12049</v>
      </c>
      <c r="AA579" s="5"/>
      <c r="AB579" s="5"/>
      <c r="AC579" s="5"/>
      <c r="AD579" s="5"/>
      <c r="AE579" s="5"/>
      <c r="AF579" s="5">
        <v>612101</v>
      </c>
      <c r="AG579" s="5">
        <v>612101</v>
      </c>
    </row>
    <row r="580" spans="26:33" x14ac:dyDescent="0.25">
      <c r="Z580" s="4" t="s">
        <v>12050</v>
      </c>
      <c r="AA580" s="5"/>
      <c r="AB580" s="5"/>
      <c r="AC580" s="5"/>
      <c r="AD580" s="5"/>
      <c r="AE580" s="5"/>
      <c r="AF580" s="5">
        <v>925739</v>
      </c>
      <c r="AG580" s="5">
        <v>925739</v>
      </c>
    </row>
    <row r="581" spans="26:33" x14ac:dyDescent="0.25">
      <c r="Z581" s="4" t="s">
        <v>13539</v>
      </c>
      <c r="AA581" s="5"/>
      <c r="AB581" s="5"/>
      <c r="AC581" s="5"/>
      <c r="AD581" s="5"/>
      <c r="AE581" s="5"/>
      <c r="AF581" s="5">
        <v>159061</v>
      </c>
      <c r="AG581" s="5">
        <v>159061</v>
      </c>
    </row>
    <row r="582" spans="26:33" x14ac:dyDescent="0.25">
      <c r="Z582" s="4" t="s">
        <v>12065</v>
      </c>
      <c r="AA582" s="5"/>
      <c r="AB582" s="5"/>
      <c r="AC582" s="5"/>
      <c r="AD582" s="5"/>
      <c r="AE582" s="5"/>
      <c r="AF582" s="5">
        <v>930393</v>
      </c>
      <c r="AG582" s="5">
        <v>930393</v>
      </c>
    </row>
    <row r="583" spans="26:33" x14ac:dyDescent="0.25">
      <c r="Z583" s="4" t="s">
        <v>13530</v>
      </c>
      <c r="AA583" s="5"/>
      <c r="AB583" s="5"/>
      <c r="AC583" s="5"/>
      <c r="AD583" s="5"/>
      <c r="AE583" s="5"/>
      <c r="AF583" s="5">
        <v>159146</v>
      </c>
      <c r="AG583" s="5">
        <v>159146</v>
      </c>
    </row>
    <row r="584" spans="26:33" x14ac:dyDescent="0.25">
      <c r="Z584" s="4" t="s">
        <v>137</v>
      </c>
      <c r="AA584" s="5"/>
      <c r="AB584" s="5">
        <v>76214541</v>
      </c>
      <c r="AC584" s="5"/>
      <c r="AD584" s="5"/>
      <c r="AE584" s="5"/>
      <c r="AF584" s="5"/>
      <c r="AG584" s="5">
        <v>76214541</v>
      </c>
    </row>
    <row r="585" spans="26:33" x14ac:dyDescent="0.25">
      <c r="Z585" s="4" t="s">
        <v>369</v>
      </c>
      <c r="AA585" s="5">
        <v>2785097</v>
      </c>
      <c r="AB585" s="5"/>
      <c r="AC585" s="5"/>
      <c r="AD585" s="5"/>
      <c r="AE585" s="5"/>
      <c r="AF585" s="5"/>
      <c r="AG585" s="5">
        <v>2785097</v>
      </c>
    </row>
    <row r="586" spans="26:33" x14ac:dyDescent="0.25">
      <c r="Z586" s="4" t="s">
        <v>1537</v>
      </c>
      <c r="AA586" s="5">
        <v>10000000</v>
      </c>
      <c r="AB586" s="5"/>
      <c r="AC586" s="5">
        <v>13501393</v>
      </c>
      <c r="AD586" s="5"/>
      <c r="AE586" s="5"/>
      <c r="AF586" s="5"/>
      <c r="AG586" s="5">
        <v>23501393</v>
      </c>
    </row>
    <row r="587" spans="26:33" x14ac:dyDescent="0.25">
      <c r="Z587" s="4" t="s">
        <v>1135</v>
      </c>
      <c r="AA587" s="5">
        <v>6120060</v>
      </c>
      <c r="AB587" s="5"/>
      <c r="AC587" s="5"/>
      <c r="AD587" s="5"/>
      <c r="AE587" s="5"/>
      <c r="AF587" s="5"/>
      <c r="AG587" s="5">
        <v>6120060</v>
      </c>
    </row>
    <row r="588" spans="26:33" x14ac:dyDescent="0.25">
      <c r="Z588" s="4" t="s">
        <v>674</v>
      </c>
      <c r="AA588" s="5">
        <v>907332</v>
      </c>
      <c r="AB588" s="5"/>
      <c r="AC588" s="5"/>
      <c r="AD588" s="5"/>
      <c r="AE588" s="5"/>
      <c r="AF588" s="5"/>
      <c r="AG588" s="5">
        <v>907332</v>
      </c>
    </row>
    <row r="589" spans="26:33" x14ac:dyDescent="0.25">
      <c r="Z589" s="4" t="s">
        <v>675</v>
      </c>
      <c r="AA589" s="5">
        <v>949102</v>
      </c>
      <c r="AB589" s="5"/>
      <c r="AC589" s="5"/>
      <c r="AD589" s="5"/>
      <c r="AE589" s="5"/>
      <c r="AF589" s="5"/>
      <c r="AG589" s="5">
        <v>949102</v>
      </c>
    </row>
    <row r="590" spans="26:33" x14ac:dyDescent="0.25">
      <c r="Z590" s="4" t="s">
        <v>12081</v>
      </c>
      <c r="AA590" s="5"/>
      <c r="AB590" s="5"/>
      <c r="AC590" s="5"/>
      <c r="AD590" s="5"/>
      <c r="AE590" s="5"/>
      <c r="AF590" s="5">
        <v>1500000</v>
      </c>
      <c r="AG590" s="5">
        <v>1500000</v>
      </c>
    </row>
    <row r="591" spans="26:33" x14ac:dyDescent="0.25">
      <c r="Z591" s="4" t="s">
        <v>1083</v>
      </c>
      <c r="AA591" s="5">
        <v>19493</v>
      </c>
      <c r="AB591" s="5"/>
      <c r="AC591" s="5"/>
      <c r="AD591" s="5"/>
      <c r="AE591" s="5"/>
      <c r="AF591" s="5"/>
      <c r="AG591" s="5">
        <v>19493</v>
      </c>
    </row>
    <row r="592" spans="26:33" x14ac:dyDescent="0.25">
      <c r="Z592" s="4" t="s">
        <v>1158</v>
      </c>
      <c r="AA592" s="5">
        <v>3497526</v>
      </c>
      <c r="AB592" s="5"/>
      <c r="AC592" s="5"/>
      <c r="AD592" s="5"/>
      <c r="AE592" s="5"/>
      <c r="AF592" s="5"/>
      <c r="AG592" s="5">
        <v>3497526</v>
      </c>
    </row>
    <row r="593" spans="26:33" x14ac:dyDescent="0.25">
      <c r="Z593" s="4" t="s">
        <v>1223</v>
      </c>
      <c r="AA593" s="5">
        <v>6369865</v>
      </c>
      <c r="AB593" s="5"/>
      <c r="AC593" s="5"/>
      <c r="AD593" s="5"/>
      <c r="AE593" s="5"/>
      <c r="AF593" s="5"/>
      <c r="AG593" s="5">
        <v>6369865</v>
      </c>
    </row>
    <row r="594" spans="26:33" x14ac:dyDescent="0.25">
      <c r="Z594" s="4" t="s">
        <v>10482</v>
      </c>
      <c r="AA594" s="5"/>
      <c r="AB594" s="5"/>
      <c r="AC594" s="5"/>
      <c r="AD594" s="5"/>
      <c r="AE594" s="5">
        <v>4000000</v>
      </c>
      <c r="AF594" s="5">
        <v>4000000</v>
      </c>
      <c r="AG594" s="5">
        <v>8000000</v>
      </c>
    </row>
    <row r="595" spans="26:33" x14ac:dyDescent="0.25">
      <c r="Z595" s="4" t="s">
        <v>1385</v>
      </c>
      <c r="AA595" s="5"/>
      <c r="AB595" s="5"/>
      <c r="AC595" s="5"/>
      <c r="AD595" s="5">
        <v>180673</v>
      </c>
      <c r="AE595" s="5"/>
      <c r="AF595" s="5"/>
      <c r="AG595" s="5">
        <v>180673</v>
      </c>
    </row>
    <row r="596" spans="26:33" x14ac:dyDescent="0.25">
      <c r="Z596" s="4" t="s">
        <v>1309</v>
      </c>
      <c r="AA596" s="5">
        <v>2413359</v>
      </c>
      <c r="AB596" s="5"/>
      <c r="AC596" s="5"/>
      <c r="AD596" s="5"/>
      <c r="AE596" s="5"/>
      <c r="AF596" s="5"/>
      <c r="AG596" s="5">
        <v>2413359</v>
      </c>
    </row>
    <row r="597" spans="26:33" x14ac:dyDescent="0.25">
      <c r="Z597" s="4" t="s">
        <v>1306</v>
      </c>
      <c r="AA597" s="5"/>
      <c r="AB597" s="5"/>
      <c r="AC597" s="5">
        <v>1485008</v>
      </c>
      <c r="AD597" s="5"/>
      <c r="AE597" s="5"/>
      <c r="AF597" s="5"/>
      <c r="AG597" s="5">
        <v>1485008</v>
      </c>
    </row>
    <row r="598" spans="26:33" x14ac:dyDescent="0.25">
      <c r="Z598" s="4" t="s">
        <v>1466</v>
      </c>
      <c r="AA598" s="5">
        <v>200000</v>
      </c>
      <c r="AB598" s="5"/>
      <c r="AC598" s="5"/>
      <c r="AD598" s="5"/>
      <c r="AE598" s="5"/>
      <c r="AF598" s="5"/>
      <c r="AG598" s="5">
        <v>200000</v>
      </c>
    </row>
    <row r="599" spans="26:33" x14ac:dyDescent="0.25">
      <c r="Z599" s="4" t="s">
        <v>2224</v>
      </c>
      <c r="AA599" s="5">
        <v>5000000</v>
      </c>
      <c r="AB599" s="5"/>
      <c r="AC599" s="5">
        <v>5000000</v>
      </c>
      <c r="AD599" s="5"/>
      <c r="AE599" s="5"/>
      <c r="AF599" s="5"/>
      <c r="AG599" s="5">
        <v>10000000</v>
      </c>
    </row>
    <row r="600" spans="26:33" x14ac:dyDescent="0.25">
      <c r="Z600" s="4" t="s">
        <v>1538</v>
      </c>
      <c r="AA600" s="5">
        <v>1500000</v>
      </c>
      <c r="AB600" s="5">
        <v>2039569</v>
      </c>
      <c r="AC600" s="5"/>
      <c r="AD600" s="5"/>
      <c r="AE600" s="5"/>
      <c r="AF600" s="5"/>
      <c r="AG600" s="5">
        <v>3539569</v>
      </c>
    </row>
    <row r="601" spans="26:33" x14ac:dyDescent="0.25">
      <c r="Z601" s="4" t="s">
        <v>1653</v>
      </c>
      <c r="AA601" s="5">
        <v>5000000</v>
      </c>
      <c r="AB601" s="5"/>
      <c r="AC601" s="5"/>
      <c r="AD601" s="5"/>
      <c r="AE601" s="5"/>
      <c r="AF601" s="5"/>
      <c r="AG601" s="5">
        <v>5000000</v>
      </c>
    </row>
    <row r="602" spans="26:33" x14ac:dyDescent="0.25">
      <c r="Z602" s="4" t="s">
        <v>2228</v>
      </c>
      <c r="AA602" s="5">
        <v>7255480</v>
      </c>
      <c r="AB602" s="5"/>
      <c r="AC602" s="5">
        <v>5854140</v>
      </c>
      <c r="AD602" s="5"/>
      <c r="AE602" s="5"/>
      <c r="AF602" s="5"/>
      <c r="AG602" s="5">
        <v>13109620</v>
      </c>
    </row>
    <row r="603" spans="26:33" x14ac:dyDescent="0.25">
      <c r="Z603" s="4" t="s">
        <v>2315</v>
      </c>
      <c r="AA603" s="5">
        <v>1000000</v>
      </c>
      <c r="AB603" s="5">
        <v>1000000</v>
      </c>
      <c r="AC603" s="5">
        <v>2000000</v>
      </c>
      <c r="AD603" s="5">
        <v>20000000</v>
      </c>
      <c r="AE603" s="5">
        <v>20000000</v>
      </c>
      <c r="AF603" s="5">
        <v>20000000</v>
      </c>
      <c r="AG603" s="5">
        <v>64000000</v>
      </c>
    </row>
    <row r="604" spans="26:33" x14ac:dyDescent="0.25">
      <c r="Z604" s="4" t="s">
        <v>2316</v>
      </c>
      <c r="AA604" s="5">
        <v>400000</v>
      </c>
      <c r="AB604" s="5">
        <v>300000</v>
      </c>
      <c r="AC604" s="5"/>
      <c r="AD604" s="5"/>
      <c r="AE604" s="5"/>
      <c r="AF604" s="5"/>
      <c r="AG604" s="5">
        <v>700000</v>
      </c>
    </row>
    <row r="605" spans="26:33" x14ac:dyDescent="0.25">
      <c r="Z605" s="4" t="s">
        <v>1747</v>
      </c>
      <c r="AA605" s="5">
        <v>8700000</v>
      </c>
      <c r="AB605" s="5">
        <v>0</v>
      </c>
      <c r="AC605" s="5"/>
      <c r="AD605" s="5"/>
      <c r="AE605" s="5"/>
      <c r="AF605" s="5"/>
      <c r="AG605" s="5">
        <v>8700000</v>
      </c>
    </row>
    <row r="606" spans="26:33" x14ac:dyDescent="0.25">
      <c r="Z606" s="4" t="s">
        <v>2699</v>
      </c>
      <c r="AA606" s="5">
        <v>1500000</v>
      </c>
      <c r="AB606" s="5">
        <v>3000000</v>
      </c>
      <c r="AC606" s="5">
        <v>2031934</v>
      </c>
      <c r="AD606" s="5"/>
      <c r="AE606" s="5"/>
      <c r="AF606" s="5"/>
      <c r="AG606" s="5">
        <v>6531934</v>
      </c>
    </row>
    <row r="607" spans="26:33" x14ac:dyDescent="0.25">
      <c r="Z607" s="4" t="s">
        <v>9549</v>
      </c>
      <c r="AA607" s="5"/>
      <c r="AB607" s="5"/>
      <c r="AC607" s="5"/>
      <c r="AD607" s="5"/>
      <c r="AE607" s="5">
        <v>1115568</v>
      </c>
      <c r="AF607" s="5"/>
      <c r="AG607" s="5">
        <v>1115568</v>
      </c>
    </row>
    <row r="608" spans="26:33" x14ac:dyDescent="0.25">
      <c r="Z608" s="4" t="s">
        <v>10281</v>
      </c>
      <c r="AA608" s="5"/>
      <c r="AB608" s="5"/>
      <c r="AC608" s="5"/>
      <c r="AD608" s="5"/>
      <c r="AE608" s="5"/>
      <c r="AF608" s="5">
        <v>989687</v>
      </c>
      <c r="AG608" s="5">
        <v>989687</v>
      </c>
    </row>
    <row r="609" spans="26:33" x14ac:dyDescent="0.25">
      <c r="Z609" s="4" t="s">
        <v>6348</v>
      </c>
      <c r="AA609" s="5"/>
      <c r="AB609" s="5"/>
      <c r="AC609" s="5"/>
      <c r="AD609" s="5">
        <v>500000</v>
      </c>
      <c r="AE609" s="5"/>
      <c r="AF609" s="5"/>
      <c r="AG609" s="5">
        <v>500000</v>
      </c>
    </row>
    <row r="610" spans="26:33" x14ac:dyDescent="0.25">
      <c r="Z610" s="4" t="s">
        <v>2226</v>
      </c>
      <c r="AA610" s="5"/>
      <c r="AB610" s="5">
        <v>5900000</v>
      </c>
      <c r="AC610" s="5"/>
      <c r="AD610" s="5"/>
      <c r="AE610" s="5"/>
      <c r="AF610" s="5"/>
      <c r="AG610" s="5">
        <v>5900000</v>
      </c>
    </row>
    <row r="611" spans="26:33" x14ac:dyDescent="0.25">
      <c r="Z611" s="4" t="s">
        <v>2697</v>
      </c>
      <c r="AA611" s="5">
        <v>900000</v>
      </c>
      <c r="AB611" s="5">
        <v>700000</v>
      </c>
      <c r="AC611" s="5">
        <v>737432</v>
      </c>
      <c r="AD611" s="5"/>
      <c r="AE611" s="5"/>
      <c r="AF611" s="5"/>
      <c r="AG611" s="5">
        <v>2337432</v>
      </c>
    </row>
    <row r="612" spans="26:33" x14ac:dyDescent="0.25">
      <c r="Z612" s="4" t="s">
        <v>10019</v>
      </c>
      <c r="AA612" s="5"/>
      <c r="AB612" s="5"/>
      <c r="AC612" s="5"/>
      <c r="AD612" s="5">
        <v>180000</v>
      </c>
      <c r="AE612" s="5">
        <v>1800000</v>
      </c>
      <c r="AF612" s="5"/>
      <c r="AG612" s="5">
        <v>1980000</v>
      </c>
    </row>
    <row r="613" spans="26:33" x14ac:dyDescent="0.25">
      <c r="Z613" s="4" t="s">
        <v>10283</v>
      </c>
      <c r="AA613" s="5"/>
      <c r="AB613" s="5"/>
      <c r="AC613" s="5"/>
      <c r="AD613" s="5"/>
      <c r="AE613" s="5">
        <v>523000</v>
      </c>
      <c r="AF613" s="5"/>
      <c r="AG613" s="5">
        <v>523000</v>
      </c>
    </row>
    <row r="614" spans="26:33" x14ac:dyDescent="0.25">
      <c r="Z614" s="4" t="s">
        <v>3048</v>
      </c>
      <c r="AA614" s="5">
        <v>400000</v>
      </c>
      <c r="AB614" s="5"/>
      <c r="AC614" s="5"/>
      <c r="AD614" s="5"/>
      <c r="AE614" s="5"/>
      <c r="AF614" s="5"/>
      <c r="AG614" s="5">
        <v>400000</v>
      </c>
    </row>
    <row r="615" spans="26:33" x14ac:dyDescent="0.25">
      <c r="Z615" s="4" t="s">
        <v>3371</v>
      </c>
      <c r="AA615" s="5">
        <v>485009</v>
      </c>
      <c r="AB615" s="5"/>
      <c r="AC615" s="5"/>
      <c r="AD615" s="5"/>
      <c r="AE615" s="5"/>
      <c r="AF615" s="5"/>
      <c r="AG615" s="5">
        <v>485009</v>
      </c>
    </row>
    <row r="616" spans="26:33" x14ac:dyDescent="0.25">
      <c r="Z616" s="4" t="s">
        <v>6104</v>
      </c>
      <c r="AA616" s="5"/>
      <c r="AB616" s="5">
        <v>350000</v>
      </c>
      <c r="AC616" s="5"/>
      <c r="AD616" s="5"/>
      <c r="AE616" s="5"/>
      <c r="AF616" s="5"/>
      <c r="AG616" s="5">
        <v>350000</v>
      </c>
    </row>
    <row r="617" spans="26:33" x14ac:dyDescent="0.25">
      <c r="Z617" s="4" t="s">
        <v>10487</v>
      </c>
      <c r="AA617" s="5"/>
      <c r="AB617" s="5"/>
      <c r="AC617" s="5"/>
      <c r="AD617" s="5"/>
      <c r="AE617" s="5">
        <v>460000</v>
      </c>
      <c r="AF617" s="5">
        <v>460000</v>
      </c>
      <c r="AG617" s="5">
        <v>920000</v>
      </c>
    </row>
    <row r="618" spans="26:33" x14ac:dyDescent="0.25">
      <c r="Z618" s="4" t="s">
        <v>3223</v>
      </c>
      <c r="AA618" s="5">
        <v>450000</v>
      </c>
      <c r="AB618" s="5"/>
      <c r="AC618" s="5"/>
      <c r="AD618" s="5"/>
      <c r="AE618" s="5"/>
      <c r="AF618" s="5"/>
      <c r="AG618" s="5">
        <v>450000</v>
      </c>
    </row>
    <row r="619" spans="26:33" x14ac:dyDescent="0.25">
      <c r="Z619" s="4" t="s">
        <v>2686</v>
      </c>
      <c r="AA619" s="5">
        <v>200000</v>
      </c>
      <c r="AB619" s="5">
        <v>800000</v>
      </c>
      <c r="AC619" s="5">
        <v>800000</v>
      </c>
      <c r="AD619" s="5">
        <v>900000</v>
      </c>
      <c r="AE619" s="5">
        <v>900000</v>
      </c>
      <c r="AF619" s="5">
        <v>900000</v>
      </c>
      <c r="AG619" s="5">
        <v>4500000</v>
      </c>
    </row>
    <row r="620" spans="26:33" x14ac:dyDescent="0.25">
      <c r="Z620" s="4" t="s">
        <v>10018</v>
      </c>
      <c r="AA620" s="5"/>
      <c r="AB620" s="5"/>
      <c r="AC620" s="5"/>
      <c r="AD620" s="5"/>
      <c r="AE620" s="5"/>
      <c r="AF620" s="5">
        <v>6000000</v>
      </c>
      <c r="AG620" s="5">
        <v>6000000</v>
      </c>
    </row>
    <row r="621" spans="26:33" x14ac:dyDescent="0.25">
      <c r="Z621" s="4" t="s">
        <v>2689</v>
      </c>
      <c r="AA621" s="5"/>
      <c r="AB621" s="5">
        <v>2500000</v>
      </c>
      <c r="AC621" s="5">
        <v>3000000</v>
      </c>
      <c r="AD621" s="5">
        <v>3000000</v>
      </c>
      <c r="AE621" s="5">
        <v>3000000</v>
      </c>
      <c r="AF621" s="5">
        <v>2165947</v>
      </c>
      <c r="AG621" s="5">
        <v>13665947</v>
      </c>
    </row>
    <row r="622" spans="26:33" x14ac:dyDescent="0.25">
      <c r="Z622" s="4" t="s">
        <v>3216</v>
      </c>
      <c r="AA622" s="5">
        <v>400000</v>
      </c>
      <c r="AB622" s="5"/>
      <c r="AC622" s="5"/>
      <c r="AD622" s="5"/>
      <c r="AE622" s="5"/>
      <c r="AF622" s="5"/>
      <c r="AG622" s="5">
        <v>400000</v>
      </c>
    </row>
    <row r="623" spans="26:33" x14ac:dyDescent="0.25">
      <c r="Z623" s="4" t="s">
        <v>6349</v>
      </c>
      <c r="AA623" s="5"/>
      <c r="AB623" s="5"/>
      <c r="AC623" s="5">
        <v>11885549</v>
      </c>
      <c r="AD623" s="5"/>
      <c r="AE623" s="5"/>
      <c r="AF623" s="5"/>
      <c r="AG623" s="5">
        <v>11885549</v>
      </c>
    </row>
    <row r="624" spans="26:33" x14ac:dyDescent="0.25">
      <c r="Z624" s="4" t="s">
        <v>3309</v>
      </c>
      <c r="AA624" s="5">
        <v>174887</v>
      </c>
      <c r="AB624" s="5"/>
      <c r="AC624" s="5"/>
      <c r="AD624" s="5"/>
      <c r="AE624" s="5"/>
      <c r="AF624" s="5"/>
      <c r="AG624" s="5">
        <v>174887</v>
      </c>
    </row>
    <row r="625" spans="26:33" x14ac:dyDescent="0.25">
      <c r="Z625" s="4" t="s">
        <v>2693</v>
      </c>
      <c r="AA625" s="5"/>
      <c r="AB625" s="5">
        <v>6000000</v>
      </c>
      <c r="AC625" s="5">
        <v>8000000</v>
      </c>
      <c r="AD625" s="5">
        <v>8000000</v>
      </c>
      <c r="AE625" s="5">
        <v>5139807</v>
      </c>
      <c r="AF625" s="5"/>
      <c r="AG625" s="5">
        <v>27139807</v>
      </c>
    </row>
    <row r="626" spans="26:33" x14ac:dyDescent="0.25">
      <c r="Z626" s="4" t="s">
        <v>9792</v>
      </c>
      <c r="AA626" s="5"/>
      <c r="AB626" s="5"/>
      <c r="AC626" s="5">
        <v>1000027</v>
      </c>
      <c r="AD626" s="5"/>
      <c r="AE626" s="5"/>
      <c r="AF626" s="5"/>
      <c r="AG626" s="5">
        <v>1000027</v>
      </c>
    </row>
    <row r="627" spans="26:33" x14ac:dyDescent="0.25">
      <c r="Z627" s="4" t="s">
        <v>6417</v>
      </c>
      <c r="AA627" s="5"/>
      <c r="AB627" s="5"/>
      <c r="AC627" s="5"/>
      <c r="AD627" s="5">
        <v>400000</v>
      </c>
      <c r="AE627" s="5"/>
      <c r="AF627" s="5"/>
      <c r="AG627" s="5">
        <v>400000</v>
      </c>
    </row>
    <row r="628" spans="26:33" x14ac:dyDescent="0.25">
      <c r="Z628" s="4" t="s">
        <v>2691</v>
      </c>
      <c r="AA628" s="5"/>
      <c r="AB628" s="5">
        <v>1600000</v>
      </c>
      <c r="AC628" s="5">
        <v>1600000</v>
      </c>
      <c r="AD628" s="5">
        <v>1600000</v>
      </c>
      <c r="AE628" s="5">
        <v>1754887</v>
      </c>
      <c r="AF628" s="5"/>
      <c r="AG628" s="5">
        <v>6554887</v>
      </c>
    </row>
    <row r="629" spans="26:33" x14ac:dyDescent="0.25">
      <c r="Z629" s="4" t="s">
        <v>6418</v>
      </c>
      <c r="AA629" s="5"/>
      <c r="AB629" s="5"/>
      <c r="AC629" s="5"/>
      <c r="AD629" s="5">
        <v>170000</v>
      </c>
      <c r="AE629" s="5"/>
      <c r="AF629" s="5"/>
      <c r="AG629" s="5">
        <v>170000</v>
      </c>
    </row>
    <row r="630" spans="26:33" x14ac:dyDescent="0.25">
      <c r="Z630" s="4" t="s">
        <v>2846</v>
      </c>
      <c r="AA630" s="5"/>
      <c r="AB630" s="5">
        <v>208033</v>
      </c>
      <c r="AC630" s="5"/>
      <c r="AD630" s="5"/>
      <c r="AE630" s="5"/>
      <c r="AF630" s="5"/>
      <c r="AG630" s="5">
        <v>208033</v>
      </c>
    </row>
    <row r="631" spans="26:33" x14ac:dyDescent="0.25">
      <c r="Z631" s="4" t="s">
        <v>2863</v>
      </c>
      <c r="AA631" s="5"/>
      <c r="AB631" s="5">
        <v>170714</v>
      </c>
      <c r="AC631" s="5"/>
      <c r="AD631" s="5"/>
      <c r="AE631" s="5"/>
      <c r="AF631" s="5"/>
      <c r="AG631" s="5">
        <v>170714</v>
      </c>
    </row>
    <row r="632" spans="26:33" x14ac:dyDescent="0.25">
      <c r="Z632" s="4" t="s">
        <v>6350</v>
      </c>
      <c r="AA632" s="5"/>
      <c r="AB632" s="5"/>
      <c r="AC632" s="5"/>
      <c r="AD632" s="5">
        <v>800000</v>
      </c>
      <c r="AE632" s="5"/>
      <c r="AF632" s="5"/>
      <c r="AG632" s="5">
        <v>800000</v>
      </c>
    </row>
    <row r="633" spans="26:33" x14ac:dyDescent="0.25">
      <c r="Z633" s="4" t="s">
        <v>6351</v>
      </c>
      <c r="AA633" s="5"/>
      <c r="AB633" s="5"/>
      <c r="AC633" s="5"/>
      <c r="AD633" s="5">
        <v>3000000</v>
      </c>
      <c r="AE633" s="5"/>
      <c r="AF633" s="5"/>
      <c r="AG633" s="5">
        <v>3000000</v>
      </c>
    </row>
    <row r="634" spans="26:33" x14ac:dyDescent="0.25">
      <c r="Z634" s="4" t="s">
        <v>10531</v>
      </c>
      <c r="AA634" s="5"/>
      <c r="AB634" s="5"/>
      <c r="AC634" s="5"/>
      <c r="AD634" s="5"/>
      <c r="AE634" s="5">
        <v>500000</v>
      </c>
      <c r="AF634" s="5"/>
      <c r="AG634" s="5">
        <v>500000</v>
      </c>
    </row>
    <row r="635" spans="26:33" x14ac:dyDescent="0.25">
      <c r="Z635" s="4" t="s">
        <v>9560</v>
      </c>
      <c r="AA635" s="5"/>
      <c r="AB635" s="5"/>
      <c r="AC635" s="5"/>
      <c r="AD635" s="5">
        <v>140000</v>
      </c>
      <c r="AE635" s="5"/>
      <c r="AF635" s="5"/>
      <c r="AG635" s="5">
        <v>140000</v>
      </c>
    </row>
    <row r="636" spans="26:33" x14ac:dyDescent="0.25">
      <c r="Z636" s="4" t="s">
        <v>6352</v>
      </c>
      <c r="AA636" s="5"/>
      <c r="AB636" s="5"/>
      <c r="AC636" s="5"/>
      <c r="AD636" s="5">
        <v>2500000</v>
      </c>
      <c r="AE636" s="5"/>
      <c r="AF636" s="5">
        <v>577841</v>
      </c>
      <c r="AG636" s="5">
        <v>3077841</v>
      </c>
    </row>
    <row r="637" spans="26:33" x14ac:dyDescent="0.25">
      <c r="Z637" s="4" t="s">
        <v>6353</v>
      </c>
      <c r="AA637" s="5"/>
      <c r="AB637" s="5"/>
      <c r="AC637" s="5"/>
      <c r="AD637" s="5">
        <v>2500000</v>
      </c>
      <c r="AE637" s="5"/>
      <c r="AF637" s="5">
        <v>3077841</v>
      </c>
      <c r="AG637" s="5">
        <v>5577841</v>
      </c>
    </row>
    <row r="638" spans="26:33" x14ac:dyDescent="0.25">
      <c r="Z638" s="4" t="s">
        <v>6354</v>
      </c>
      <c r="AA638" s="5"/>
      <c r="AB638" s="5"/>
      <c r="AC638" s="5"/>
      <c r="AD638" s="5">
        <v>1000000</v>
      </c>
      <c r="AE638" s="5"/>
      <c r="AF638" s="5"/>
      <c r="AG638" s="5">
        <v>1000000</v>
      </c>
    </row>
    <row r="639" spans="26:33" x14ac:dyDescent="0.25">
      <c r="Z639" s="4" t="s">
        <v>6355</v>
      </c>
      <c r="AA639" s="5"/>
      <c r="AB639" s="5"/>
      <c r="AC639" s="5">
        <v>30</v>
      </c>
      <c r="AD639" s="5"/>
      <c r="AE639" s="5"/>
      <c r="AF639" s="5"/>
      <c r="AG639" s="5">
        <v>30</v>
      </c>
    </row>
    <row r="640" spans="26:33" x14ac:dyDescent="0.25">
      <c r="Z640" s="4" t="s">
        <v>9547</v>
      </c>
      <c r="AA640" s="5"/>
      <c r="AB640" s="5"/>
      <c r="AC640" s="5"/>
      <c r="AD640" s="5"/>
      <c r="AE640" s="5">
        <v>661325</v>
      </c>
      <c r="AF640" s="5"/>
      <c r="AG640" s="5">
        <v>661325</v>
      </c>
    </row>
    <row r="641" spans="26:33" x14ac:dyDescent="0.25">
      <c r="Z641" s="4" t="s">
        <v>10532</v>
      </c>
      <c r="AA641" s="5"/>
      <c r="AB641" s="5"/>
      <c r="AC641" s="5"/>
      <c r="AD641" s="5"/>
      <c r="AE641" s="5">
        <v>450000</v>
      </c>
      <c r="AF641" s="5"/>
      <c r="AG641" s="5">
        <v>450000</v>
      </c>
    </row>
    <row r="642" spans="26:33" x14ac:dyDescent="0.25">
      <c r="Z642" s="4" t="s">
        <v>10020</v>
      </c>
      <c r="AA642" s="5"/>
      <c r="AB642" s="5"/>
      <c r="AC642" s="5"/>
      <c r="AD642" s="5">
        <v>1747299</v>
      </c>
      <c r="AE642" s="5"/>
      <c r="AF642" s="5"/>
      <c r="AG642" s="5">
        <v>1747299</v>
      </c>
    </row>
    <row r="643" spans="26:33" x14ac:dyDescent="0.25">
      <c r="Z643" s="4" t="s">
        <v>12012</v>
      </c>
      <c r="AA643" s="5"/>
      <c r="AB643" s="5"/>
      <c r="AC643" s="5"/>
      <c r="AD643" s="5"/>
      <c r="AE643" s="5"/>
      <c r="AF643" s="5">
        <v>1750000</v>
      </c>
      <c r="AG643" s="5">
        <v>1750000</v>
      </c>
    </row>
    <row r="644" spans="26:33" x14ac:dyDescent="0.25">
      <c r="Z644" s="4" t="s">
        <v>9552</v>
      </c>
      <c r="AA644" s="5"/>
      <c r="AB644" s="5"/>
      <c r="AC644" s="5"/>
      <c r="AD644" s="5">
        <v>475219</v>
      </c>
      <c r="AE644" s="5"/>
      <c r="AF644" s="5"/>
      <c r="AG644" s="5">
        <v>475219</v>
      </c>
    </row>
    <row r="645" spans="26:33" x14ac:dyDescent="0.25">
      <c r="Z645" s="4" t="s">
        <v>6357</v>
      </c>
      <c r="AA645" s="5"/>
      <c r="AB645" s="5"/>
      <c r="AC645" s="5"/>
      <c r="AD645" s="5">
        <v>1000000</v>
      </c>
      <c r="AE645" s="5"/>
      <c r="AF645" s="5"/>
      <c r="AG645" s="5">
        <v>1000000</v>
      </c>
    </row>
    <row r="646" spans="26:33" x14ac:dyDescent="0.25">
      <c r="Z646" s="4" t="s">
        <v>10486</v>
      </c>
      <c r="AA646" s="5"/>
      <c r="AB646" s="5"/>
      <c r="AC646" s="5"/>
      <c r="AD646" s="5"/>
      <c r="AE646" s="5"/>
      <c r="AF646" s="5">
        <v>2000000</v>
      </c>
      <c r="AG646" s="5">
        <v>2000000</v>
      </c>
    </row>
    <row r="647" spans="26:33" x14ac:dyDescent="0.25">
      <c r="Z647" s="4" t="s">
        <v>10285</v>
      </c>
      <c r="AA647" s="5"/>
      <c r="AB647" s="5"/>
      <c r="AC647" s="5"/>
      <c r="AD647" s="5"/>
      <c r="AE647" s="5">
        <v>590942</v>
      </c>
      <c r="AF647" s="5"/>
      <c r="AG647" s="5">
        <v>590942</v>
      </c>
    </row>
    <row r="648" spans="26:33" x14ac:dyDescent="0.25">
      <c r="Z648" s="4" t="s">
        <v>12066</v>
      </c>
      <c r="AA648" s="5"/>
      <c r="AB648" s="5"/>
      <c r="AC648" s="5"/>
      <c r="AD648" s="5"/>
      <c r="AE648" s="5"/>
      <c r="AF648" s="5">
        <v>1000000</v>
      </c>
      <c r="AG648" s="5">
        <v>1000000</v>
      </c>
    </row>
    <row r="649" spans="26:33" x14ac:dyDescent="0.25">
      <c r="Z649" s="4" t="s">
        <v>6358</v>
      </c>
      <c r="AA649" s="5"/>
      <c r="AB649" s="5"/>
      <c r="AC649" s="5"/>
      <c r="AD649" s="5">
        <v>53858</v>
      </c>
      <c r="AE649" s="5"/>
      <c r="AF649" s="5"/>
      <c r="AG649" s="5">
        <v>53858</v>
      </c>
    </row>
    <row r="650" spans="26:33" x14ac:dyDescent="0.25">
      <c r="Z650" s="4" t="s">
        <v>13333</v>
      </c>
      <c r="AA650" s="5"/>
      <c r="AB650" s="5"/>
      <c r="AC650" s="5"/>
      <c r="AD650" s="5"/>
      <c r="AE650" s="5"/>
      <c r="AF650" s="5">
        <v>55052</v>
      </c>
      <c r="AG650" s="5">
        <v>55052</v>
      </c>
    </row>
    <row r="651" spans="26:33" x14ac:dyDescent="0.25">
      <c r="Z651" s="4" t="s">
        <v>1767</v>
      </c>
      <c r="AA651" s="5">
        <v>1500000</v>
      </c>
      <c r="AB651" s="5">
        <v>1500000</v>
      </c>
      <c r="AC651" s="5">
        <v>1500000</v>
      </c>
      <c r="AD651" s="5">
        <v>1500000</v>
      </c>
      <c r="AE651" s="5">
        <v>1500000</v>
      </c>
      <c r="AF651" s="5"/>
      <c r="AG651" s="5">
        <v>7500000</v>
      </c>
    </row>
    <row r="652" spans="26:33" x14ac:dyDescent="0.25">
      <c r="Z652" s="4" t="s">
        <v>1749</v>
      </c>
      <c r="AA652" s="5">
        <v>2419457</v>
      </c>
      <c r="AB652" s="5"/>
      <c r="AC652" s="5"/>
      <c r="AD652" s="5"/>
      <c r="AE652" s="5"/>
      <c r="AF652" s="5"/>
      <c r="AG652" s="5">
        <v>2419457</v>
      </c>
    </row>
    <row r="653" spans="26:33" x14ac:dyDescent="0.25">
      <c r="Z653" s="4" t="s">
        <v>1766</v>
      </c>
      <c r="AA653" s="5">
        <v>1295459</v>
      </c>
      <c r="AB653" s="5">
        <v>700000</v>
      </c>
      <c r="AC653" s="5">
        <v>700000</v>
      </c>
      <c r="AD653" s="5">
        <v>1400000</v>
      </c>
      <c r="AE653" s="5">
        <v>700000</v>
      </c>
      <c r="AF653" s="5"/>
      <c r="AG653" s="5">
        <v>4795459</v>
      </c>
    </row>
    <row r="654" spans="26:33" x14ac:dyDescent="0.25">
      <c r="Z654" s="4" t="s">
        <v>3274</v>
      </c>
      <c r="AA654" s="5">
        <v>522776</v>
      </c>
      <c r="AB654" s="5"/>
      <c r="AC654" s="5"/>
      <c r="AD654" s="5"/>
      <c r="AE654" s="5"/>
      <c r="AF654" s="5"/>
      <c r="AG654" s="5">
        <v>522776</v>
      </c>
    </row>
    <row r="655" spans="26:33" x14ac:dyDescent="0.25">
      <c r="Z655" s="4" t="s">
        <v>3080</v>
      </c>
      <c r="AA655" s="5">
        <v>1025368</v>
      </c>
      <c r="AB655" s="5"/>
      <c r="AC655" s="5"/>
      <c r="AD655" s="5"/>
      <c r="AE655" s="5"/>
      <c r="AF655" s="5"/>
      <c r="AG655" s="5">
        <v>1025368</v>
      </c>
    </row>
    <row r="656" spans="26:33" x14ac:dyDescent="0.25">
      <c r="Z656" s="4" t="s">
        <v>10303</v>
      </c>
      <c r="AA656" s="5"/>
      <c r="AB656" s="5"/>
      <c r="AC656" s="5"/>
      <c r="AD656" s="5"/>
      <c r="AE656" s="5">
        <v>122886</v>
      </c>
      <c r="AF656" s="5"/>
      <c r="AG656" s="5">
        <v>122886</v>
      </c>
    </row>
    <row r="657" spans="26:33" x14ac:dyDescent="0.25">
      <c r="Z657" s="4" t="s">
        <v>3172</v>
      </c>
      <c r="AA657" s="5">
        <v>2451869</v>
      </c>
      <c r="AB657" s="5"/>
      <c r="AC657" s="5"/>
      <c r="AD657" s="5"/>
      <c r="AE657" s="5"/>
      <c r="AF657" s="5"/>
      <c r="AG657" s="5">
        <v>2451869</v>
      </c>
    </row>
    <row r="658" spans="26:33" x14ac:dyDescent="0.25">
      <c r="Z658" s="4" t="s">
        <v>12067</v>
      </c>
      <c r="AA658" s="5"/>
      <c r="AB658" s="5"/>
      <c r="AC658" s="5"/>
      <c r="AD658" s="5"/>
      <c r="AE658" s="5"/>
      <c r="AF658" s="5">
        <v>688945</v>
      </c>
      <c r="AG658" s="5">
        <v>688945</v>
      </c>
    </row>
    <row r="659" spans="26:33" x14ac:dyDescent="0.25">
      <c r="Z659" s="4" t="s">
        <v>4682</v>
      </c>
      <c r="AA659" s="5"/>
      <c r="AB659" s="5">
        <v>55572</v>
      </c>
      <c r="AC659" s="5"/>
      <c r="AD659" s="5"/>
      <c r="AE659" s="5"/>
      <c r="AF659" s="5"/>
      <c r="AG659" s="5">
        <v>55572</v>
      </c>
    </row>
    <row r="660" spans="26:33" x14ac:dyDescent="0.25">
      <c r="Z660" s="4" t="s">
        <v>3284</v>
      </c>
      <c r="AA660" s="5">
        <v>499020</v>
      </c>
      <c r="AB660" s="5"/>
      <c r="AC660" s="5"/>
      <c r="AD660" s="5"/>
      <c r="AE660" s="5"/>
      <c r="AF660" s="5"/>
      <c r="AG660" s="5">
        <v>499020</v>
      </c>
    </row>
    <row r="661" spans="26:33" x14ac:dyDescent="0.25">
      <c r="Z661" s="4" t="s">
        <v>6360</v>
      </c>
      <c r="AA661" s="5"/>
      <c r="AB661" s="5"/>
      <c r="AC661" s="5"/>
      <c r="AD661" s="5">
        <v>10330958</v>
      </c>
      <c r="AE661" s="5"/>
      <c r="AF661" s="5"/>
      <c r="AG661" s="5">
        <v>10330958</v>
      </c>
    </row>
    <row r="662" spans="26:33" x14ac:dyDescent="0.25">
      <c r="Z662" s="4" t="s">
        <v>10023</v>
      </c>
      <c r="AA662" s="5"/>
      <c r="AB662" s="5"/>
      <c r="AC662" s="5"/>
      <c r="AD662" s="5">
        <v>55797</v>
      </c>
      <c r="AE662" s="5">
        <v>7039041</v>
      </c>
      <c r="AF662" s="5"/>
      <c r="AG662" s="5">
        <v>7094838</v>
      </c>
    </row>
    <row r="663" spans="26:33" x14ac:dyDescent="0.25">
      <c r="Z663" s="4" t="s">
        <v>6361</v>
      </c>
      <c r="AA663" s="5"/>
      <c r="AB663" s="5"/>
      <c r="AC663" s="5">
        <v>366615</v>
      </c>
      <c r="AD663" s="5"/>
      <c r="AE663" s="5"/>
      <c r="AF663" s="5"/>
      <c r="AG663" s="5">
        <v>366615</v>
      </c>
    </row>
    <row r="664" spans="26:33" x14ac:dyDescent="0.25">
      <c r="Z664" s="4" t="s">
        <v>6362</v>
      </c>
      <c r="AA664" s="5"/>
      <c r="AB664" s="5"/>
      <c r="AC664" s="5"/>
      <c r="AD664" s="5">
        <v>67660</v>
      </c>
      <c r="AE664" s="5"/>
      <c r="AF664" s="5"/>
      <c r="AG664" s="5">
        <v>67660</v>
      </c>
    </row>
    <row r="665" spans="26:33" x14ac:dyDescent="0.25">
      <c r="Z665" s="4" t="s">
        <v>11898</v>
      </c>
      <c r="AA665" s="5"/>
      <c r="AB665" s="5"/>
      <c r="AC665" s="5"/>
      <c r="AD665" s="5"/>
      <c r="AE665" s="5"/>
      <c r="AF665" s="5">
        <v>498187</v>
      </c>
      <c r="AG665" s="5">
        <v>498187</v>
      </c>
    </row>
    <row r="666" spans="26:33" x14ac:dyDescent="0.25">
      <c r="Z666" s="4" t="s">
        <v>4684</v>
      </c>
      <c r="AA666" s="5"/>
      <c r="AB666" s="5">
        <v>327758</v>
      </c>
      <c r="AC666" s="5"/>
      <c r="AD666" s="5"/>
      <c r="AE666" s="5"/>
      <c r="AF666" s="5"/>
      <c r="AG666" s="5">
        <v>327758</v>
      </c>
    </row>
    <row r="667" spans="26:33" x14ac:dyDescent="0.25">
      <c r="Z667" s="4" t="s">
        <v>3281</v>
      </c>
      <c r="AA667" s="5">
        <v>276349</v>
      </c>
      <c r="AB667" s="5"/>
      <c r="AC667" s="5"/>
      <c r="AD667" s="5"/>
      <c r="AE667" s="5"/>
      <c r="AF667" s="5"/>
      <c r="AG667" s="5">
        <v>276349</v>
      </c>
    </row>
    <row r="668" spans="26:33" x14ac:dyDescent="0.25">
      <c r="Z668" s="4" t="s">
        <v>4685</v>
      </c>
      <c r="AA668" s="5"/>
      <c r="AB668" s="5">
        <v>597383</v>
      </c>
      <c r="AC668" s="5"/>
      <c r="AD668" s="5"/>
      <c r="AE668" s="5"/>
      <c r="AF668" s="5"/>
      <c r="AG668" s="5">
        <v>597383</v>
      </c>
    </row>
    <row r="669" spans="26:33" x14ac:dyDescent="0.25">
      <c r="Z669" s="4" t="s">
        <v>2700</v>
      </c>
      <c r="AA669" s="5">
        <v>3269999</v>
      </c>
      <c r="AB669" s="5"/>
      <c r="AC669" s="5"/>
      <c r="AD669" s="5"/>
      <c r="AE669" s="5"/>
      <c r="AF669" s="5"/>
      <c r="AG669" s="5">
        <v>3269999</v>
      </c>
    </row>
    <row r="670" spans="26:33" x14ac:dyDescent="0.25">
      <c r="Z670" s="4" t="s">
        <v>3295</v>
      </c>
      <c r="AA670" s="5">
        <v>2401523</v>
      </c>
      <c r="AB670" s="5"/>
      <c r="AC670" s="5"/>
      <c r="AD670" s="5"/>
      <c r="AE670" s="5"/>
      <c r="AF670" s="5"/>
      <c r="AG670" s="5">
        <v>2401523</v>
      </c>
    </row>
    <row r="671" spans="26:33" x14ac:dyDescent="0.25">
      <c r="Z671" s="4" t="s">
        <v>2904</v>
      </c>
      <c r="AA671" s="5"/>
      <c r="AB671" s="5">
        <v>422733</v>
      </c>
      <c r="AC671" s="5"/>
      <c r="AD671" s="5"/>
      <c r="AE671" s="5"/>
      <c r="AF671" s="5"/>
      <c r="AG671" s="5">
        <v>422733</v>
      </c>
    </row>
    <row r="672" spans="26:33" x14ac:dyDescent="0.25">
      <c r="Z672" s="4" t="s">
        <v>6067</v>
      </c>
      <c r="AA672" s="5"/>
      <c r="AB672" s="5"/>
      <c r="AC672" s="5">
        <v>639078</v>
      </c>
      <c r="AD672" s="5"/>
      <c r="AE672" s="5"/>
      <c r="AF672" s="5"/>
      <c r="AG672" s="5">
        <v>639078</v>
      </c>
    </row>
    <row r="673" spans="26:33" x14ac:dyDescent="0.25">
      <c r="Z673" s="4" t="s">
        <v>4687</v>
      </c>
      <c r="AA673" s="5"/>
      <c r="AB673" s="5">
        <v>986544</v>
      </c>
      <c r="AC673" s="5"/>
      <c r="AD673" s="5"/>
      <c r="AE673" s="5"/>
      <c r="AF673" s="5"/>
      <c r="AG673" s="5">
        <v>986544</v>
      </c>
    </row>
    <row r="674" spans="26:33" x14ac:dyDescent="0.25">
      <c r="Z674" s="4" t="s">
        <v>6363</v>
      </c>
      <c r="AA674" s="5"/>
      <c r="AB674" s="5"/>
      <c r="AC674" s="5"/>
      <c r="AD674" s="5">
        <v>235456</v>
      </c>
      <c r="AE674" s="5"/>
      <c r="AF674" s="5"/>
      <c r="AG674" s="5">
        <v>235456</v>
      </c>
    </row>
    <row r="675" spans="26:33" x14ac:dyDescent="0.25">
      <c r="Z675" s="4" t="s">
        <v>6364</v>
      </c>
      <c r="AA675" s="5"/>
      <c r="AB675" s="5"/>
      <c r="AC675" s="5">
        <v>537864</v>
      </c>
      <c r="AD675" s="5"/>
      <c r="AE675" s="5"/>
      <c r="AF675" s="5"/>
      <c r="AG675" s="5">
        <v>537864</v>
      </c>
    </row>
    <row r="676" spans="26:33" x14ac:dyDescent="0.25">
      <c r="Z676" s="4" t="s">
        <v>10300</v>
      </c>
      <c r="AA676" s="5"/>
      <c r="AB676" s="5"/>
      <c r="AC676" s="5"/>
      <c r="AD676" s="5"/>
      <c r="AE676" s="5">
        <v>515730</v>
      </c>
      <c r="AF676" s="5"/>
      <c r="AG676" s="5">
        <v>515730</v>
      </c>
    </row>
    <row r="677" spans="26:33" x14ac:dyDescent="0.25">
      <c r="Z677" s="4" t="s">
        <v>2891</v>
      </c>
      <c r="AA677" s="5"/>
      <c r="AB677" s="5">
        <v>529939</v>
      </c>
      <c r="AC677" s="5"/>
      <c r="AD677" s="5"/>
      <c r="AE677" s="5"/>
      <c r="AF677" s="5"/>
      <c r="AG677" s="5">
        <v>529939</v>
      </c>
    </row>
    <row r="678" spans="26:33" x14ac:dyDescent="0.25">
      <c r="Z678" s="4" t="s">
        <v>3213</v>
      </c>
      <c r="AA678" s="5">
        <v>1894161</v>
      </c>
      <c r="AB678" s="5"/>
      <c r="AC678" s="5"/>
      <c r="AD678" s="5"/>
      <c r="AE678" s="5"/>
      <c r="AF678" s="5"/>
      <c r="AG678" s="5">
        <v>1894161</v>
      </c>
    </row>
    <row r="679" spans="26:33" x14ac:dyDescent="0.25">
      <c r="Z679" s="4" t="s">
        <v>3117</v>
      </c>
      <c r="AA679" s="5">
        <v>333703</v>
      </c>
      <c r="AB679" s="5"/>
      <c r="AC679" s="5"/>
      <c r="AD679" s="5"/>
      <c r="AE679" s="5"/>
      <c r="AF679" s="5"/>
      <c r="AG679" s="5">
        <v>333703</v>
      </c>
    </row>
    <row r="680" spans="26:33" x14ac:dyDescent="0.25">
      <c r="Z680" s="4" t="s">
        <v>3075</v>
      </c>
      <c r="AA680" s="5">
        <v>1859001</v>
      </c>
      <c r="AB680" s="5"/>
      <c r="AC680" s="5"/>
      <c r="AD680" s="5"/>
      <c r="AE680" s="5"/>
      <c r="AF680" s="5"/>
      <c r="AG680" s="5">
        <v>1859001</v>
      </c>
    </row>
    <row r="681" spans="26:33" x14ac:dyDescent="0.25">
      <c r="Z681" s="4" t="s">
        <v>6064</v>
      </c>
      <c r="AA681" s="5"/>
      <c r="AB681" s="5"/>
      <c r="AC681" s="5">
        <v>3351725</v>
      </c>
      <c r="AD681" s="5"/>
      <c r="AE681" s="5"/>
      <c r="AF681" s="5"/>
      <c r="AG681" s="5">
        <v>3351725</v>
      </c>
    </row>
    <row r="682" spans="26:33" x14ac:dyDescent="0.25">
      <c r="Z682" s="4" t="s">
        <v>10534</v>
      </c>
      <c r="AA682" s="5"/>
      <c r="AB682" s="5"/>
      <c r="AC682" s="5"/>
      <c r="AD682" s="5"/>
      <c r="AE682" s="5">
        <v>1350780</v>
      </c>
      <c r="AF682" s="5"/>
      <c r="AG682" s="5">
        <v>1350780</v>
      </c>
    </row>
    <row r="683" spans="26:33" x14ac:dyDescent="0.25">
      <c r="Z683" s="4" t="s">
        <v>6365</v>
      </c>
      <c r="AA683" s="5"/>
      <c r="AB683" s="5"/>
      <c r="AC683" s="5"/>
      <c r="AD683" s="5">
        <v>385465</v>
      </c>
      <c r="AE683" s="5"/>
      <c r="AF683" s="5"/>
      <c r="AG683" s="5">
        <v>385465</v>
      </c>
    </row>
    <row r="684" spans="26:33" x14ac:dyDescent="0.25">
      <c r="Z684" s="4" t="s">
        <v>10309</v>
      </c>
      <c r="AA684" s="5"/>
      <c r="AB684" s="5"/>
      <c r="AC684" s="5"/>
      <c r="AD684" s="5"/>
      <c r="AE684" s="5">
        <v>472351</v>
      </c>
      <c r="AF684" s="5"/>
      <c r="AG684" s="5">
        <v>472351</v>
      </c>
    </row>
    <row r="685" spans="26:33" x14ac:dyDescent="0.25">
      <c r="Z685" s="4" t="s">
        <v>2905</v>
      </c>
      <c r="AA685" s="5"/>
      <c r="AB685" s="5">
        <v>507732</v>
      </c>
      <c r="AC685" s="5"/>
      <c r="AD685" s="5"/>
      <c r="AE685" s="5"/>
      <c r="AF685" s="5"/>
      <c r="AG685" s="5">
        <v>507732</v>
      </c>
    </row>
    <row r="686" spans="26:33" x14ac:dyDescent="0.25">
      <c r="Z686" s="4" t="s">
        <v>2918</v>
      </c>
      <c r="AA686" s="5"/>
      <c r="AB686" s="5">
        <v>749302</v>
      </c>
      <c r="AC686" s="5"/>
      <c r="AD686" s="5"/>
      <c r="AE686" s="5"/>
      <c r="AF686" s="5"/>
      <c r="AG686" s="5">
        <v>749302</v>
      </c>
    </row>
    <row r="687" spans="26:33" x14ac:dyDescent="0.25">
      <c r="Z687" s="4" t="s">
        <v>2917</v>
      </c>
      <c r="AA687" s="5"/>
      <c r="AB687" s="5">
        <v>1332797</v>
      </c>
      <c r="AC687" s="5"/>
      <c r="AD687" s="5"/>
      <c r="AE687" s="5"/>
      <c r="AF687" s="5"/>
      <c r="AG687" s="5">
        <v>1332797</v>
      </c>
    </row>
    <row r="688" spans="26:33" x14ac:dyDescent="0.25">
      <c r="Z688" s="4" t="s">
        <v>6366</v>
      </c>
      <c r="AA688" s="5"/>
      <c r="AB688" s="5"/>
      <c r="AC688" s="5">
        <v>1207204</v>
      </c>
      <c r="AD688" s="5"/>
      <c r="AE688" s="5"/>
      <c r="AF688" s="5"/>
      <c r="AG688" s="5">
        <v>1207204</v>
      </c>
    </row>
    <row r="689" spans="26:33" x14ac:dyDescent="0.25">
      <c r="Z689" s="4" t="s">
        <v>2887</v>
      </c>
      <c r="AA689" s="5"/>
      <c r="AB689" s="5">
        <v>655955</v>
      </c>
      <c r="AC689" s="5"/>
      <c r="AD689" s="5"/>
      <c r="AE689" s="5"/>
      <c r="AF689" s="5"/>
      <c r="AG689" s="5">
        <v>655955</v>
      </c>
    </row>
    <row r="690" spans="26:33" x14ac:dyDescent="0.25">
      <c r="Z690" s="4" t="s">
        <v>6367</v>
      </c>
      <c r="AA690" s="5"/>
      <c r="AB690" s="5"/>
      <c r="AC690" s="5">
        <v>992059</v>
      </c>
      <c r="AD690" s="5"/>
      <c r="AE690" s="5"/>
      <c r="AF690" s="5"/>
      <c r="AG690" s="5">
        <v>992059</v>
      </c>
    </row>
    <row r="691" spans="26:33" x14ac:dyDescent="0.25">
      <c r="Z691" s="4" t="s">
        <v>6368</v>
      </c>
      <c r="AA691" s="5"/>
      <c r="AB691" s="5"/>
      <c r="AC691" s="5">
        <v>2681266</v>
      </c>
      <c r="AD691" s="5"/>
      <c r="AE691" s="5"/>
      <c r="AF691" s="5"/>
      <c r="AG691" s="5">
        <v>2681266</v>
      </c>
    </row>
    <row r="692" spans="26:33" x14ac:dyDescent="0.25">
      <c r="Z692" s="4" t="s">
        <v>6369</v>
      </c>
      <c r="AA692" s="5"/>
      <c r="AB692" s="5"/>
      <c r="AC692" s="5">
        <v>199209</v>
      </c>
      <c r="AD692" s="5"/>
      <c r="AE692" s="5"/>
      <c r="AF692" s="5"/>
      <c r="AG692" s="5">
        <v>199209</v>
      </c>
    </row>
    <row r="693" spans="26:33" x14ac:dyDescent="0.25">
      <c r="Z693" s="4" t="s">
        <v>10022</v>
      </c>
      <c r="AA693" s="5"/>
      <c r="AB693" s="5"/>
      <c r="AC693" s="5"/>
      <c r="AD693" s="5"/>
      <c r="AE693" s="5">
        <v>0</v>
      </c>
      <c r="AF693" s="5"/>
      <c r="AG693" s="5">
        <v>0</v>
      </c>
    </row>
    <row r="694" spans="26:33" x14ac:dyDescent="0.25">
      <c r="Z694" s="4" t="s">
        <v>6075</v>
      </c>
      <c r="AA694" s="5"/>
      <c r="AB694" s="5"/>
      <c r="AC694" s="5">
        <v>366614</v>
      </c>
      <c r="AD694" s="5">
        <v>5906</v>
      </c>
      <c r="AE694" s="5"/>
      <c r="AF694" s="5"/>
      <c r="AG694" s="5">
        <v>372520</v>
      </c>
    </row>
    <row r="695" spans="26:33" x14ac:dyDescent="0.25">
      <c r="Z695" s="4" t="s">
        <v>9572</v>
      </c>
      <c r="AA695" s="5"/>
      <c r="AB695" s="5"/>
      <c r="AC695" s="5"/>
      <c r="AD695" s="5">
        <v>0</v>
      </c>
      <c r="AE695" s="5"/>
      <c r="AF695" s="5"/>
      <c r="AG695" s="5">
        <v>0</v>
      </c>
    </row>
    <row r="696" spans="26:33" x14ac:dyDescent="0.25">
      <c r="Z696" s="4" t="s">
        <v>10307</v>
      </c>
      <c r="AA696" s="5"/>
      <c r="AB696" s="5"/>
      <c r="AC696" s="5"/>
      <c r="AD696" s="5"/>
      <c r="AE696" s="5">
        <v>846637</v>
      </c>
      <c r="AF696" s="5"/>
      <c r="AG696" s="5">
        <v>846637</v>
      </c>
    </row>
    <row r="697" spans="26:33" x14ac:dyDescent="0.25">
      <c r="Z697" s="4" t="s">
        <v>10304</v>
      </c>
      <c r="AA697" s="5"/>
      <c r="AB697" s="5"/>
      <c r="AC697" s="5"/>
      <c r="AD697" s="5"/>
      <c r="AE697" s="5">
        <v>431863</v>
      </c>
      <c r="AF697" s="5"/>
      <c r="AG697" s="5">
        <v>431863</v>
      </c>
    </row>
    <row r="698" spans="26:33" x14ac:dyDescent="0.25">
      <c r="Z698" s="4" t="s">
        <v>6370</v>
      </c>
      <c r="AA698" s="5"/>
      <c r="AB698" s="5"/>
      <c r="AC698" s="5">
        <v>355388</v>
      </c>
      <c r="AD698" s="5"/>
      <c r="AE698" s="5"/>
      <c r="AF698" s="5"/>
      <c r="AG698" s="5">
        <v>355388</v>
      </c>
    </row>
    <row r="699" spans="26:33" x14ac:dyDescent="0.25">
      <c r="Z699" s="4" t="s">
        <v>6371</v>
      </c>
      <c r="AA699" s="5"/>
      <c r="AB699" s="5"/>
      <c r="AC699" s="5">
        <v>229488</v>
      </c>
      <c r="AD699" s="5"/>
      <c r="AE699" s="5"/>
      <c r="AF699" s="5"/>
      <c r="AG699" s="5">
        <v>229488</v>
      </c>
    </row>
    <row r="700" spans="26:33" x14ac:dyDescent="0.25">
      <c r="Z700" s="4" t="s">
        <v>6372</v>
      </c>
      <c r="AA700" s="5"/>
      <c r="AB700" s="5"/>
      <c r="AC700" s="5">
        <v>1152223</v>
      </c>
      <c r="AD700" s="5"/>
      <c r="AE700" s="5"/>
      <c r="AF700" s="5"/>
      <c r="AG700" s="5">
        <v>1152223</v>
      </c>
    </row>
    <row r="701" spans="26:33" x14ac:dyDescent="0.25">
      <c r="Z701" s="4" t="s">
        <v>6373</v>
      </c>
      <c r="AA701" s="5"/>
      <c r="AB701" s="5"/>
      <c r="AC701" s="5"/>
      <c r="AD701" s="5">
        <v>639798</v>
      </c>
      <c r="AE701" s="5"/>
      <c r="AF701" s="5"/>
      <c r="AG701" s="5">
        <v>639798</v>
      </c>
    </row>
    <row r="702" spans="26:33" x14ac:dyDescent="0.25">
      <c r="Z702" s="4" t="s">
        <v>6374</v>
      </c>
      <c r="AA702" s="5"/>
      <c r="AB702" s="5"/>
      <c r="AC702" s="5"/>
      <c r="AD702" s="5">
        <v>749024</v>
      </c>
      <c r="AE702" s="5"/>
      <c r="AF702" s="5"/>
      <c r="AG702" s="5">
        <v>749024</v>
      </c>
    </row>
    <row r="703" spans="26:33" x14ac:dyDescent="0.25">
      <c r="Z703" s="4" t="s">
        <v>6375</v>
      </c>
      <c r="AA703" s="5"/>
      <c r="AB703" s="5"/>
      <c r="AC703" s="5">
        <v>330686</v>
      </c>
      <c r="AD703" s="5"/>
      <c r="AE703" s="5"/>
      <c r="AF703" s="5"/>
      <c r="AG703" s="5">
        <v>330686</v>
      </c>
    </row>
    <row r="704" spans="26:33" x14ac:dyDescent="0.25">
      <c r="Z704" s="4" t="s">
        <v>6376</v>
      </c>
      <c r="AA704" s="5"/>
      <c r="AB704" s="5"/>
      <c r="AC704" s="5">
        <v>937238</v>
      </c>
      <c r="AD704" s="5"/>
      <c r="AE704" s="5"/>
      <c r="AF704" s="5"/>
      <c r="AG704" s="5">
        <v>937238</v>
      </c>
    </row>
    <row r="705" spans="26:33" x14ac:dyDescent="0.25">
      <c r="Z705" s="4" t="s">
        <v>6377</v>
      </c>
      <c r="AA705" s="5"/>
      <c r="AB705" s="5"/>
      <c r="AC705" s="5">
        <v>1402279</v>
      </c>
      <c r="AD705" s="5"/>
      <c r="AE705" s="5"/>
      <c r="AF705" s="5"/>
      <c r="AG705" s="5">
        <v>1402279</v>
      </c>
    </row>
    <row r="706" spans="26:33" x14ac:dyDescent="0.25">
      <c r="Z706" s="4" t="s">
        <v>6378</v>
      </c>
      <c r="AA706" s="5"/>
      <c r="AB706" s="5"/>
      <c r="AC706" s="5"/>
      <c r="AD706" s="5">
        <v>210551</v>
      </c>
      <c r="AE706" s="5"/>
      <c r="AF706" s="5"/>
      <c r="AG706" s="5">
        <v>210551</v>
      </c>
    </row>
    <row r="707" spans="26:33" x14ac:dyDescent="0.25">
      <c r="Z707" s="4" t="s">
        <v>9573</v>
      </c>
      <c r="AA707" s="5"/>
      <c r="AB707" s="5"/>
      <c r="AC707" s="5">
        <v>5182611</v>
      </c>
      <c r="AD707" s="5"/>
      <c r="AE707" s="5"/>
      <c r="AF707" s="5"/>
      <c r="AG707" s="5">
        <v>5182611</v>
      </c>
    </row>
    <row r="708" spans="26:33" x14ac:dyDescent="0.25">
      <c r="Z708" s="4" t="s">
        <v>6380</v>
      </c>
      <c r="AA708" s="5"/>
      <c r="AB708" s="5"/>
      <c r="AC708" s="5"/>
      <c r="AD708" s="5">
        <v>114543</v>
      </c>
      <c r="AE708" s="5"/>
      <c r="AF708" s="5"/>
      <c r="AG708" s="5">
        <v>114543</v>
      </c>
    </row>
    <row r="709" spans="26:33" x14ac:dyDescent="0.25">
      <c r="Z709" s="4" t="s">
        <v>11855</v>
      </c>
      <c r="AA709" s="5"/>
      <c r="AB709" s="5"/>
      <c r="AC709" s="5"/>
      <c r="AD709" s="5"/>
      <c r="AE709" s="5"/>
      <c r="AF709" s="5">
        <v>242348</v>
      </c>
      <c r="AG709" s="5">
        <v>242348</v>
      </c>
    </row>
    <row r="710" spans="26:33" x14ac:dyDescent="0.25">
      <c r="Z710" s="4" t="s">
        <v>10297</v>
      </c>
      <c r="AA710" s="5"/>
      <c r="AB710" s="5"/>
      <c r="AC710" s="5"/>
      <c r="AD710" s="5"/>
      <c r="AE710" s="5">
        <v>473610</v>
      </c>
      <c r="AF710" s="5"/>
      <c r="AG710" s="5">
        <v>473610</v>
      </c>
    </row>
    <row r="711" spans="26:33" x14ac:dyDescent="0.25">
      <c r="Z711" s="4" t="s">
        <v>9567</v>
      </c>
      <c r="AA711" s="5"/>
      <c r="AB711" s="5"/>
      <c r="AC711" s="5"/>
      <c r="AD711" s="5"/>
      <c r="AE711" s="5">
        <v>396000</v>
      </c>
      <c r="AF711" s="5"/>
      <c r="AG711" s="5">
        <v>396000</v>
      </c>
    </row>
    <row r="712" spans="26:33" x14ac:dyDescent="0.25">
      <c r="Z712" s="4" t="s">
        <v>6381</v>
      </c>
      <c r="AA712" s="5"/>
      <c r="AB712" s="5"/>
      <c r="AC712" s="5"/>
      <c r="AD712" s="5">
        <v>353794</v>
      </c>
      <c r="AE712" s="5"/>
      <c r="AF712" s="5"/>
      <c r="AG712" s="5">
        <v>353794</v>
      </c>
    </row>
    <row r="713" spans="26:33" x14ac:dyDescent="0.25">
      <c r="Z713" s="4" t="s">
        <v>6382</v>
      </c>
      <c r="AA713" s="5"/>
      <c r="AB713" s="5"/>
      <c r="AC713" s="5"/>
      <c r="AD713" s="5">
        <v>151399</v>
      </c>
      <c r="AE713" s="5"/>
      <c r="AF713" s="5"/>
      <c r="AG713" s="5">
        <v>151399</v>
      </c>
    </row>
    <row r="714" spans="26:33" x14ac:dyDescent="0.25">
      <c r="Z714" s="4" t="s">
        <v>6383</v>
      </c>
      <c r="AA714" s="5"/>
      <c r="AB714" s="5"/>
      <c r="AC714" s="5"/>
      <c r="AD714" s="5">
        <v>207974</v>
      </c>
      <c r="AE714" s="5"/>
      <c r="AF714" s="5"/>
      <c r="AG714" s="5">
        <v>207974</v>
      </c>
    </row>
    <row r="715" spans="26:33" x14ac:dyDescent="0.25">
      <c r="Z715" s="4" t="s">
        <v>6384</v>
      </c>
      <c r="AA715" s="5"/>
      <c r="AB715" s="5"/>
      <c r="AC715" s="5"/>
      <c r="AD715" s="5">
        <v>207974</v>
      </c>
      <c r="AE715" s="5"/>
      <c r="AF715" s="5"/>
      <c r="AG715" s="5">
        <v>207974</v>
      </c>
    </row>
    <row r="716" spans="26:33" x14ac:dyDescent="0.25">
      <c r="Z716" s="4" t="s">
        <v>6385</v>
      </c>
      <c r="AA716" s="5"/>
      <c r="AB716" s="5"/>
      <c r="AC716" s="5"/>
      <c r="AD716" s="5">
        <v>1247843</v>
      </c>
      <c r="AE716" s="5"/>
      <c r="AF716" s="5"/>
      <c r="AG716" s="5">
        <v>1247843</v>
      </c>
    </row>
    <row r="717" spans="26:33" x14ac:dyDescent="0.25">
      <c r="Z717" s="4" t="s">
        <v>10535</v>
      </c>
      <c r="AA717" s="5"/>
      <c r="AB717" s="5"/>
      <c r="AC717" s="5"/>
      <c r="AD717" s="5"/>
      <c r="AE717" s="5">
        <v>290818</v>
      </c>
      <c r="AF717" s="5"/>
      <c r="AG717" s="5">
        <v>290818</v>
      </c>
    </row>
    <row r="718" spans="26:33" x14ac:dyDescent="0.25">
      <c r="Z718" s="4" t="s">
        <v>10296</v>
      </c>
      <c r="AA718" s="5"/>
      <c r="AB718" s="5"/>
      <c r="AC718" s="5"/>
      <c r="AD718" s="5"/>
      <c r="AE718" s="5">
        <v>400723</v>
      </c>
      <c r="AF718" s="5"/>
      <c r="AG718" s="5">
        <v>400723</v>
      </c>
    </row>
    <row r="719" spans="26:33" x14ac:dyDescent="0.25">
      <c r="Z719" s="4" t="s">
        <v>9570</v>
      </c>
      <c r="AA719" s="5"/>
      <c r="AB719" s="5"/>
      <c r="AC719" s="5"/>
      <c r="AD719" s="5">
        <v>55797</v>
      </c>
      <c r="AE719" s="5"/>
      <c r="AF719" s="5"/>
      <c r="AG719" s="5">
        <v>55797</v>
      </c>
    </row>
    <row r="720" spans="26:33" x14ac:dyDescent="0.25">
      <c r="Z720" s="4" t="s">
        <v>11893</v>
      </c>
      <c r="AA720" s="5"/>
      <c r="AB720" s="5"/>
      <c r="AC720" s="5"/>
      <c r="AD720" s="5"/>
      <c r="AE720" s="5"/>
      <c r="AF720" s="5">
        <v>441361</v>
      </c>
      <c r="AG720" s="5">
        <v>441361</v>
      </c>
    </row>
    <row r="721" spans="26:33" x14ac:dyDescent="0.25">
      <c r="Z721" s="4" t="s">
        <v>6387</v>
      </c>
      <c r="AA721" s="5"/>
      <c r="AB721" s="5"/>
      <c r="AC721" s="5"/>
      <c r="AD721" s="5">
        <v>936450</v>
      </c>
      <c r="AE721" s="5"/>
      <c r="AF721" s="5"/>
      <c r="AG721" s="5">
        <v>936450</v>
      </c>
    </row>
    <row r="722" spans="26:33" x14ac:dyDescent="0.25">
      <c r="Z722" s="4" t="s">
        <v>6388</v>
      </c>
      <c r="AA722" s="5"/>
      <c r="AB722" s="5"/>
      <c r="AC722" s="5"/>
      <c r="AD722" s="5">
        <v>152557</v>
      </c>
      <c r="AE722" s="5"/>
      <c r="AF722" s="5"/>
      <c r="AG722" s="5">
        <v>152557</v>
      </c>
    </row>
    <row r="723" spans="26:33" x14ac:dyDescent="0.25">
      <c r="Z723" s="4" t="s">
        <v>6389</v>
      </c>
      <c r="AA723" s="5"/>
      <c r="AB723" s="5"/>
      <c r="AC723" s="5"/>
      <c r="AD723" s="5">
        <v>494201</v>
      </c>
      <c r="AE723" s="5"/>
      <c r="AF723" s="5"/>
      <c r="AG723" s="5">
        <v>494201</v>
      </c>
    </row>
    <row r="724" spans="26:33" x14ac:dyDescent="0.25">
      <c r="Z724" s="4" t="s">
        <v>6390</v>
      </c>
      <c r="AA724" s="5"/>
      <c r="AB724" s="5"/>
      <c r="AC724" s="5"/>
      <c r="AD724" s="5">
        <v>1325136</v>
      </c>
      <c r="AE724" s="5"/>
      <c r="AF724" s="5"/>
      <c r="AG724" s="5">
        <v>1325136</v>
      </c>
    </row>
    <row r="725" spans="26:33" x14ac:dyDescent="0.25">
      <c r="Z725" s="4" t="s">
        <v>10308</v>
      </c>
      <c r="AA725" s="5"/>
      <c r="AB725" s="5"/>
      <c r="AC725" s="5"/>
      <c r="AD725" s="5"/>
      <c r="AE725" s="5">
        <v>289633</v>
      </c>
      <c r="AF725" s="5"/>
      <c r="AG725" s="5">
        <v>289633</v>
      </c>
    </row>
    <row r="726" spans="26:33" x14ac:dyDescent="0.25">
      <c r="Z726" s="4" t="s">
        <v>9568</v>
      </c>
      <c r="AA726" s="5"/>
      <c r="AB726" s="5"/>
      <c r="AC726" s="5"/>
      <c r="AD726" s="5"/>
      <c r="AE726" s="5">
        <v>844931</v>
      </c>
      <c r="AF726" s="5"/>
      <c r="AG726" s="5">
        <v>844931</v>
      </c>
    </row>
    <row r="727" spans="26:33" x14ac:dyDescent="0.25">
      <c r="Z727" s="4" t="s">
        <v>9566</v>
      </c>
      <c r="AA727" s="5"/>
      <c r="AB727" s="5"/>
      <c r="AC727" s="5"/>
      <c r="AD727" s="5"/>
      <c r="AE727" s="5">
        <v>1675420</v>
      </c>
      <c r="AF727" s="5"/>
      <c r="AG727" s="5">
        <v>1675420</v>
      </c>
    </row>
    <row r="728" spans="26:33" x14ac:dyDescent="0.25">
      <c r="Z728" s="4" t="s">
        <v>9565</v>
      </c>
      <c r="AA728" s="5"/>
      <c r="AB728" s="5"/>
      <c r="AC728" s="5"/>
      <c r="AD728" s="5"/>
      <c r="AE728" s="5">
        <v>154062</v>
      </c>
      <c r="AF728" s="5"/>
      <c r="AG728" s="5">
        <v>154062</v>
      </c>
    </row>
    <row r="729" spans="26:33" x14ac:dyDescent="0.25">
      <c r="Z729" s="4" t="s">
        <v>9564</v>
      </c>
      <c r="AA729" s="5"/>
      <c r="AB729" s="5"/>
      <c r="AC729" s="5"/>
      <c r="AD729" s="5"/>
      <c r="AE729" s="5">
        <v>308123</v>
      </c>
      <c r="AF729" s="5"/>
      <c r="AG729" s="5">
        <v>308123</v>
      </c>
    </row>
    <row r="730" spans="26:33" x14ac:dyDescent="0.25">
      <c r="Z730" s="4" t="s">
        <v>11890</v>
      </c>
      <c r="AA730" s="5"/>
      <c r="AB730" s="5"/>
      <c r="AC730" s="5"/>
      <c r="AD730" s="5"/>
      <c r="AE730" s="5"/>
      <c r="AF730" s="5">
        <v>244071</v>
      </c>
      <c r="AG730" s="5">
        <v>244071</v>
      </c>
    </row>
    <row r="731" spans="26:33" x14ac:dyDescent="0.25">
      <c r="Z731" s="4" t="s">
        <v>9563</v>
      </c>
      <c r="AA731" s="5"/>
      <c r="AB731" s="5"/>
      <c r="AC731" s="5"/>
      <c r="AD731" s="5"/>
      <c r="AE731" s="5">
        <v>1351172</v>
      </c>
      <c r="AF731" s="5"/>
      <c r="AG731" s="5">
        <v>1351172</v>
      </c>
    </row>
    <row r="732" spans="26:33" x14ac:dyDescent="0.25">
      <c r="Z732" s="4" t="s">
        <v>13329</v>
      </c>
      <c r="AA732" s="5"/>
      <c r="AB732" s="5"/>
      <c r="AC732" s="5"/>
      <c r="AD732" s="5"/>
      <c r="AE732" s="5"/>
      <c r="AF732" s="5">
        <v>752433</v>
      </c>
      <c r="AG732" s="5">
        <v>752433</v>
      </c>
    </row>
    <row r="733" spans="26:33" x14ac:dyDescent="0.25">
      <c r="Z733" s="4" t="s">
        <v>11896</v>
      </c>
      <c r="AA733" s="5"/>
      <c r="AB733" s="5"/>
      <c r="AC733" s="5"/>
      <c r="AD733" s="5"/>
      <c r="AE733" s="5"/>
      <c r="AF733" s="5">
        <v>327461</v>
      </c>
      <c r="AG733" s="5">
        <v>327461</v>
      </c>
    </row>
    <row r="734" spans="26:33" x14ac:dyDescent="0.25">
      <c r="Z734" s="4" t="s">
        <v>12016</v>
      </c>
      <c r="AA734" s="5"/>
      <c r="AB734" s="5"/>
      <c r="AC734" s="5"/>
      <c r="AD734" s="5"/>
      <c r="AE734" s="5"/>
      <c r="AF734" s="5">
        <v>573685</v>
      </c>
      <c r="AG734" s="5">
        <v>573685</v>
      </c>
    </row>
    <row r="735" spans="26:33" x14ac:dyDescent="0.25">
      <c r="Z735" s="4" t="s">
        <v>10293</v>
      </c>
      <c r="AA735" s="5"/>
      <c r="AB735" s="5"/>
      <c r="AC735" s="5"/>
      <c r="AD735" s="5"/>
      <c r="AE735" s="5">
        <v>315184</v>
      </c>
      <c r="AF735" s="5"/>
      <c r="AG735" s="5">
        <v>315184</v>
      </c>
    </row>
    <row r="736" spans="26:33" x14ac:dyDescent="0.25">
      <c r="Z736" s="4" t="s">
        <v>10291</v>
      </c>
      <c r="AA736" s="5"/>
      <c r="AB736" s="5"/>
      <c r="AC736" s="5"/>
      <c r="AD736" s="5"/>
      <c r="AE736" s="5">
        <v>1013436</v>
      </c>
      <c r="AF736" s="5"/>
      <c r="AG736" s="5">
        <v>1013436</v>
      </c>
    </row>
    <row r="737" spans="26:33" x14ac:dyDescent="0.25">
      <c r="Z737" s="4" t="s">
        <v>10292</v>
      </c>
      <c r="AA737" s="5"/>
      <c r="AB737" s="5"/>
      <c r="AC737" s="5"/>
      <c r="AD737" s="5"/>
      <c r="AE737" s="5">
        <v>421861</v>
      </c>
      <c r="AF737" s="5"/>
      <c r="AG737" s="5">
        <v>421861</v>
      </c>
    </row>
    <row r="738" spans="26:33" x14ac:dyDescent="0.25">
      <c r="Z738" s="4" t="s">
        <v>11888</v>
      </c>
      <c r="AA738" s="5"/>
      <c r="AB738" s="5"/>
      <c r="AC738" s="5"/>
      <c r="AD738" s="5"/>
      <c r="AE738" s="5"/>
      <c r="AF738" s="5">
        <v>122035</v>
      </c>
      <c r="AG738" s="5">
        <v>122035</v>
      </c>
    </row>
    <row r="739" spans="26:33" x14ac:dyDescent="0.25">
      <c r="Z739" s="4" t="s">
        <v>11897</v>
      </c>
      <c r="AA739" s="5"/>
      <c r="AB739" s="5"/>
      <c r="AC739" s="5"/>
      <c r="AD739" s="5"/>
      <c r="AE739" s="5"/>
      <c r="AF739" s="5">
        <v>4765876</v>
      </c>
      <c r="AG739" s="5">
        <v>4765876</v>
      </c>
    </row>
    <row r="740" spans="26:33" x14ac:dyDescent="0.25">
      <c r="Z740" s="4" t="s">
        <v>11894</v>
      </c>
      <c r="AA740" s="5"/>
      <c r="AB740" s="5"/>
      <c r="AC740" s="5"/>
      <c r="AD740" s="5"/>
      <c r="AE740" s="5"/>
      <c r="AF740" s="5">
        <v>844931</v>
      </c>
      <c r="AG740" s="5">
        <v>844931</v>
      </c>
    </row>
    <row r="741" spans="26:33" x14ac:dyDescent="0.25">
      <c r="Z741" s="4" t="s">
        <v>11891</v>
      </c>
      <c r="AA741" s="5"/>
      <c r="AB741" s="5"/>
      <c r="AC741" s="5"/>
      <c r="AD741" s="5"/>
      <c r="AE741" s="5"/>
      <c r="AF741" s="5">
        <v>351551</v>
      </c>
      <c r="AG741" s="5">
        <v>351551</v>
      </c>
    </row>
    <row r="742" spans="26:33" x14ac:dyDescent="0.25">
      <c r="Z742" s="4" t="s">
        <v>11889</v>
      </c>
      <c r="AA742" s="5"/>
      <c r="AB742" s="5"/>
      <c r="AC742" s="5"/>
      <c r="AD742" s="5"/>
      <c r="AE742" s="5"/>
      <c r="AF742" s="5">
        <v>164816</v>
      </c>
      <c r="AG742" s="5">
        <v>164816</v>
      </c>
    </row>
    <row r="743" spans="26:33" x14ac:dyDescent="0.25">
      <c r="Z743" s="4" t="s">
        <v>12069</v>
      </c>
      <c r="AA743" s="5"/>
      <c r="AB743" s="5"/>
      <c r="AC743" s="5"/>
      <c r="AD743" s="5"/>
      <c r="AE743" s="5"/>
      <c r="AF743" s="5">
        <v>342434</v>
      </c>
      <c r="AG743" s="5">
        <v>342434</v>
      </c>
    </row>
    <row r="744" spans="26:33" x14ac:dyDescent="0.25">
      <c r="Z744" s="4" t="s">
        <v>12070</v>
      </c>
      <c r="AA744" s="5"/>
      <c r="AB744" s="5"/>
      <c r="AC744" s="5"/>
      <c r="AD744" s="5"/>
      <c r="AE744" s="5"/>
      <c r="AF744" s="5">
        <v>1168127</v>
      </c>
      <c r="AG744" s="5">
        <v>1168127</v>
      </c>
    </row>
    <row r="745" spans="26:33" x14ac:dyDescent="0.25">
      <c r="Z745" s="4" t="s">
        <v>12071</v>
      </c>
      <c r="AA745" s="5"/>
      <c r="AB745" s="5"/>
      <c r="AC745" s="5"/>
      <c r="AD745" s="5"/>
      <c r="AE745" s="5"/>
      <c r="AF745" s="5">
        <v>77875</v>
      </c>
      <c r="AG745" s="5">
        <v>77875</v>
      </c>
    </row>
    <row r="746" spans="26:33" x14ac:dyDescent="0.25">
      <c r="Z746" s="4" t="s">
        <v>12072</v>
      </c>
      <c r="AA746" s="5"/>
      <c r="AB746" s="5"/>
      <c r="AC746" s="5"/>
      <c r="AD746" s="5"/>
      <c r="AE746" s="5"/>
      <c r="AF746" s="5">
        <v>311500</v>
      </c>
      <c r="AG746" s="5">
        <v>311500</v>
      </c>
    </row>
    <row r="747" spans="26:33" x14ac:dyDescent="0.25">
      <c r="Z747" s="4" t="s">
        <v>13332</v>
      </c>
      <c r="AA747" s="5"/>
      <c r="AB747" s="5"/>
      <c r="AC747" s="5"/>
      <c r="AD747" s="5"/>
      <c r="AE747" s="5"/>
      <c r="AF747" s="5">
        <v>812058</v>
      </c>
      <c r="AG747" s="5">
        <v>812058</v>
      </c>
    </row>
    <row r="748" spans="26:33" x14ac:dyDescent="0.25">
      <c r="Z748" s="4" t="s">
        <v>13330</v>
      </c>
      <c r="AA748" s="5"/>
      <c r="AB748" s="5"/>
      <c r="AC748" s="5"/>
      <c r="AD748" s="5"/>
      <c r="AE748" s="5"/>
      <c r="AF748" s="5">
        <v>812058</v>
      </c>
      <c r="AG748" s="5">
        <v>812058</v>
      </c>
    </row>
    <row r="749" spans="26:33" x14ac:dyDescent="0.25">
      <c r="Z749" s="4" t="s">
        <v>13331</v>
      </c>
      <c r="AA749" s="5"/>
      <c r="AB749" s="5"/>
      <c r="AC749" s="5"/>
      <c r="AD749" s="5"/>
      <c r="AE749" s="5"/>
      <c r="AF749" s="5">
        <v>247042</v>
      </c>
      <c r="AG749" s="5">
        <v>247042</v>
      </c>
    </row>
    <row r="750" spans="26:33" x14ac:dyDescent="0.25">
      <c r="Z750" s="4" t="s">
        <v>12076</v>
      </c>
      <c r="AA750" s="5"/>
      <c r="AB750" s="5"/>
      <c r="AC750" s="5"/>
      <c r="AD750" s="5"/>
      <c r="AE750" s="5"/>
      <c r="AF750" s="5">
        <v>2858102</v>
      </c>
      <c r="AG750" s="5">
        <v>2858102</v>
      </c>
    </row>
    <row r="751" spans="26:33" x14ac:dyDescent="0.25">
      <c r="Z751" s="4" t="s">
        <v>6391</v>
      </c>
      <c r="AA751" s="5"/>
      <c r="AB751" s="5"/>
      <c r="AC751" s="5">
        <v>119525</v>
      </c>
      <c r="AD751" s="5"/>
      <c r="AE751" s="5"/>
      <c r="AF751" s="5"/>
      <c r="AG751" s="5">
        <v>119525</v>
      </c>
    </row>
    <row r="752" spans="26:33" x14ac:dyDescent="0.25">
      <c r="Z752" s="4" t="s">
        <v>6392</v>
      </c>
      <c r="AA752" s="5"/>
      <c r="AB752" s="5"/>
      <c r="AC752" s="5"/>
      <c r="AD752" s="5">
        <v>239260</v>
      </c>
      <c r="AE752" s="5"/>
      <c r="AF752" s="5"/>
      <c r="AG752" s="5">
        <v>239260</v>
      </c>
    </row>
    <row r="753" spans="26:33" x14ac:dyDescent="0.25">
      <c r="Z753" s="4" t="s">
        <v>567</v>
      </c>
      <c r="AA753" s="5">
        <v>2183181</v>
      </c>
      <c r="AB753" s="5">
        <v>1000000</v>
      </c>
      <c r="AC753" s="5"/>
      <c r="AD753" s="5"/>
      <c r="AE753" s="5"/>
      <c r="AF753" s="5"/>
      <c r="AG753" s="5">
        <v>3183181</v>
      </c>
    </row>
    <row r="754" spans="26:33" x14ac:dyDescent="0.25">
      <c r="Z754" s="4" t="s">
        <v>6071</v>
      </c>
      <c r="AA754" s="5"/>
      <c r="AB754" s="5"/>
      <c r="AC754" s="5">
        <v>1082619</v>
      </c>
      <c r="AD754" s="5"/>
      <c r="AE754" s="5"/>
      <c r="AF754" s="5"/>
      <c r="AG754" s="5">
        <v>1082619</v>
      </c>
    </row>
    <row r="755" spans="26:33" x14ac:dyDescent="0.25">
      <c r="Z755" s="4" t="s">
        <v>337</v>
      </c>
      <c r="AA755" s="5">
        <v>580469</v>
      </c>
      <c r="AB755" s="5"/>
      <c r="AC755" s="5"/>
      <c r="AD755" s="5"/>
      <c r="AE755" s="5"/>
      <c r="AF755" s="5"/>
      <c r="AG755" s="5">
        <v>580469</v>
      </c>
    </row>
    <row r="756" spans="26:33" x14ac:dyDescent="0.25">
      <c r="Z756" s="4" t="s">
        <v>342</v>
      </c>
      <c r="AA756" s="5">
        <v>1500000</v>
      </c>
      <c r="AB756" s="5"/>
      <c r="AC756" s="5"/>
      <c r="AD756" s="5"/>
      <c r="AE756" s="5"/>
      <c r="AF756" s="5"/>
      <c r="AG756" s="5">
        <v>1500000</v>
      </c>
    </row>
    <row r="757" spans="26:33" x14ac:dyDescent="0.25">
      <c r="Z757" s="4" t="s">
        <v>642</v>
      </c>
      <c r="AA757" s="5">
        <v>2200000</v>
      </c>
      <c r="AB757" s="5">
        <v>627339</v>
      </c>
      <c r="AC757" s="5">
        <v>2273632</v>
      </c>
      <c r="AD757" s="5"/>
      <c r="AE757" s="5"/>
      <c r="AF757" s="5"/>
      <c r="AG757" s="5">
        <v>5100971</v>
      </c>
    </row>
    <row r="758" spans="26:33" x14ac:dyDescent="0.25">
      <c r="Z758" s="4" t="s">
        <v>3135</v>
      </c>
      <c r="AA758" s="5">
        <v>655531</v>
      </c>
      <c r="AB758" s="5"/>
      <c r="AC758" s="5"/>
      <c r="AD758" s="5"/>
      <c r="AE758" s="5"/>
      <c r="AF758" s="5"/>
      <c r="AG758" s="5">
        <v>655531</v>
      </c>
    </row>
    <row r="759" spans="26:33" x14ac:dyDescent="0.25">
      <c r="Z759" s="4" t="s">
        <v>676</v>
      </c>
      <c r="AA759" s="5">
        <v>1518710</v>
      </c>
      <c r="AB759" s="5">
        <v>1518710</v>
      </c>
      <c r="AC759" s="5">
        <v>1518710</v>
      </c>
      <c r="AD759" s="5"/>
      <c r="AE759" s="5"/>
      <c r="AF759" s="5">
        <v>1518710</v>
      </c>
      <c r="AG759" s="5">
        <v>6074840</v>
      </c>
    </row>
    <row r="760" spans="26:33" x14ac:dyDescent="0.25">
      <c r="Z760" s="4" t="s">
        <v>643</v>
      </c>
      <c r="AA760" s="5"/>
      <c r="AB760" s="5"/>
      <c r="AC760" s="5"/>
      <c r="AD760" s="5"/>
      <c r="AE760" s="5"/>
      <c r="AF760" s="5">
        <v>2304359</v>
      </c>
      <c r="AG760" s="5">
        <v>2304359</v>
      </c>
    </row>
    <row r="761" spans="26:33" x14ac:dyDescent="0.25">
      <c r="Z761" s="4" t="s">
        <v>1323</v>
      </c>
      <c r="AA761" s="5">
        <v>1032807</v>
      </c>
      <c r="AB761" s="5">
        <v>1032807</v>
      </c>
      <c r="AC761" s="5">
        <v>1032807</v>
      </c>
      <c r="AD761" s="5">
        <v>1032807</v>
      </c>
      <c r="AE761" s="5">
        <v>1032807</v>
      </c>
      <c r="AF761" s="5">
        <v>1032807</v>
      </c>
      <c r="AG761" s="5">
        <v>6196842</v>
      </c>
    </row>
    <row r="762" spans="26:33" x14ac:dyDescent="0.25">
      <c r="Z762" s="4" t="s">
        <v>677</v>
      </c>
      <c r="AA762" s="5">
        <v>1000000</v>
      </c>
      <c r="AB762" s="5">
        <v>3070188</v>
      </c>
      <c r="AC762" s="5"/>
      <c r="AD762" s="5"/>
      <c r="AE762" s="5"/>
      <c r="AF762" s="5"/>
      <c r="AG762" s="5">
        <v>4070188</v>
      </c>
    </row>
    <row r="763" spans="26:33" x14ac:dyDescent="0.25">
      <c r="Z763" s="4" t="s">
        <v>644</v>
      </c>
      <c r="AA763" s="5">
        <v>1142879</v>
      </c>
      <c r="AB763" s="5">
        <v>4864370</v>
      </c>
      <c r="AC763" s="5"/>
      <c r="AD763" s="5"/>
      <c r="AE763" s="5"/>
      <c r="AF763" s="5"/>
      <c r="AG763" s="5">
        <v>6007249</v>
      </c>
    </row>
    <row r="764" spans="26:33" x14ac:dyDescent="0.25">
      <c r="Z764" s="4" t="s">
        <v>678</v>
      </c>
      <c r="AA764" s="5">
        <v>2625000</v>
      </c>
      <c r="AB764" s="5">
        <v>875000</v>
      </c>
      <c r="AC764" s="5">
        <v>875000</v>
      </c>
      <c r="AD764" s="5">
        <v>875000</v>
      </c>
      <c r="AE764" s="5">
        <v>875000</v>
      </c>
      <c r="AF764" s="5">
        <v>875000</v>
      </c>
      <c r="AG764" s="5">
        <v>7000000</v>
      </c>
    </row>
    <row r="765" spans="26:33" x14ac:dyDescent="0.25">
      <c r="Z765" s="4" t="s">
        <v>679</v>
      </c>
      <c r="AA765" s="5">
        <v>3069178</v>
      </c>
      <c r="AB765" s="5"/>
      <c r="AC765" s="5"/>
      <c r="AD765" s="5"/>
      <c r="AE765" s="5"/>
      <c r="AF765" s="5"/>
      <c r="AG765" s="5">
        <v>3069178</v>
      </c>
    </row>
    <row r="766" spans="26:33" x14ac:dyDescent="0.25">
      <c r="Z766" s="4" t="s">
        <v>680</v>
      </c>
      <c r="AA766" s="5">
        <v>644766</v>
      </c>
      <c r="AB766" s="5">
        <v>480000</v>
      </c>
      <c r="AC766" s="5">
        <v>5172530</v>
      </c>
      <c r="AD766" s="5"/>
      <c r="AE766" s="5"/>
      <c r="AF766" s="5"/>
      <c r="AG766" s="5">
        <v>6297296</v>
      </c>
    </row>
    <row r="767" spans="26:33" x14ac:dyDescent="0.25">
      <c r="Z767" s="4" t="s">
        <v>3159</v>
      </c>
      <c r="AA767" s="5">
        <v>403511</v>
      </c>
      <c r="AB767" s="5"/>
      <c r="AC767" s="5"/>
      <c r="AD767" s="5"/>
      <c r="AE767" s="5"/>
      <c r="AF767" s="5"/>
      <c r="AG767" s="5">
        <v>403511</v>
      </c>
    </row>
    <row r="768" spans="26:33" x14ac:dyDescent="0.25">
      <c r="Z768" s="4" t="s">
        <v>1069</v>
      </c>
      <c r="AA768" s="5">
        <v>1032807</v>
      </c>
      <c r="AB768" s="5">
        <v>1032807</v>
      </c>
      <c r="AC768" s="5">
        <v>1032807</v>
      </c>
      <c r="AD768" s="5">
        <v>1032807</v>
      </c>
      <c r="AE768" s="5">
        <v>1032807</v>
      </c>
      <c r="AF768" s="5">
        <v>2065614</v>
      </c>
      <c r="AG768" s="5">
        <v>7229649</v>
      </c>
    </row>
    <row r="769" spans="26:33" x14ac:dyDescent="0.25">
      <c r="Z769" s="4" t="s">
        <v>1070</v>
      </c>
      <c r="AA769" s="5">
        <v>0</v>
      </c>
      <c r="AB769" s="5">
        <v>0</v>
      </c>
      <c r="AC769" s="5">
        <v>0</v>
      </c>
      <c r="AD769" s="5"/>
      <c r="AE769" s="5"/>
      <c r="AF769" s="5"/>
      <c r="AG769" s="5">
        <v>0</v>
      </c>
    </row>
    <row r="770" spans="26:33" x14ac:dyDescent="0.25">
      <c r="Z770" s="4" t="s">
        <v>988</v>
      </c>
      <c r="AA770" s="5"/>
      <c r="AB770" s="5"/>
      <c r="AC770" s="5"/>
      <c r="AD770" s="5"/>
      <c r="AE770" s="5"/>
      <c r="AF770" s="5">
        <v>928882</v>
      </c>
      <c r="AG770" s="5">
        <v>928882</v>
      </c>
    </row>
    <row r="771" spans="26:33" x14ac:dyDescent="0.25">
      <c r="Z771" s="4" t="s">
        <v>1098</v>
      </c>
      <c r="AA771" s="5">
        <v>100000</v>
      </c>
      <c r="AB771" s="5">
        <v>70640</v>
      </c>
      <c r="AC771" s="5"/>
      <c r="AD771" s="5"/>
      <c r="AE771" s="5"/>
      <c r="AF771" s="5"/>
      <c r="AG771" s="5">
        <v>170640</v>
      </c>
    </row>
    <row r="772" spans="26:33" x14ac:dyDescent="0.25">
      <c r="Z772" s="4" t="s">
        <v>1099</v>
      </c>
      <c r="AA772" s="5">
        <v>3887408</v>
      </c>
      <c r="AB772" s="5">
        <v>11662224</v>
      </c>
      <c r="AC772" s="5"/>
      <c r="AD772" s="5"/>
      <c r="AE772" s="5"/>
      <c r="AF772" s="5"/>
      <c r="AG772" s="5">
        <v>15549632</v>
      </c>
    </row>
    <row r="773" spans="26:33" x14ac:dyDescent="0.25">
      <c r="Z773" s="4" t="s">
        <v>6394</v>
      </c>
      <c r="AA773" s="5"/>
      <c r="AB773" s="5"/>
      <c r="AC773" s="5"/>
      <c r="AD773" s="5">
        <v>123152</v>
      </c>
      <c r="AE773" s="5"/>
      <c r="AF773" s="5"/>
      <c r="AG773" s="5">
        <v>123152</v>
      </c>
    </row>
    <row r="774" spans="26:33" x14ac:dyDescent="0.25">
      <c r="Z774" s="4" t="s">
        <v>1335</v>
      </c>
      <c r="AA774" s="5">
        <v>584574</v>
      </c>
      <c r="AB774" s="5">
        <v>584574</v>
      </c>
      <c r="AC774" s="5">
        <v>584574</v>
      </c>
      <c r="AD774" s="5">
        <v>584574</v>
      </c>
      <c r="AE774" s="5">
        <v>208262</v>
      </c>
      <c r="AF774" s="5">
        <v>119618</v>
      </c>
      <c r="AG774" s="5">
        <v>2666176</v>
      </c>
    </row>
    <row r="775" spans="26:33" x14ac:dyDescent="0.25">
      <c r="Z775" s="4" t="s">
        <v>1338</v>
      </c>
      <c r="AA775" s="5">
        <v>974614</v>
      </c>
      <c r="AB775" s="5">
        <v>2277489</v>
      </c>
      <c r="AC775" s="5"/>
      <c r="AD775" s="5"/>
      <c r="AE775" s="5"/>
      <c r="AF775" s="5"/>
      <c r="AG775" s="5">
        <v>3252103</v>
      </c>
    </row>
    <row r="776" spans="26:33" x14ac:dyDescent="0.25">
      <c r="Z776" s="4" t="s">
        <v>1334</v>
      </c>
      <c r="AA776" s="5">
        <v>1600000</v>
      </c>
      <c r="AB776" s="5">
        <v>1000000</v>
      </c>
      <c r="AC776" s="5">
        <v>1000000</v>
      </c>
      <c r="AD776" s="5"/>
      <c r="AE776" s="5"/>
      <c r="AF776" s="5"/>
      <c r="AG776" s="5">
        <v>3600000</v>
      </c>
    </row>
    <row r="777" spans="26:33" x14ac:dyDescent="0.25">
      <c r="Z777" s="4" t="s">
        <v>1418</v>
      </c>
      <c r="AA777" s="5">
        <v>5000000</v>
      </c>
      <c r="AB777" s="5">
        <v>2000000</v>
      </c>
      <c r="AC777" s="5">
        <v>8000000</v>
      </c>
      <c r="AD777" s="5">
        <v>10000000</v>
      </c>
      <c r="AE777" s="5">
        <v>5000000</v>
      </c>
      <c r="AF777" s="5">
        <v>5000000</v>
      </c>
      <c r="AG777" s="5">
        <v>35000000</v>
      </c>
    </row>
    <row r="778" spans="26:33" x14ac:dyDescent="0.25">
      <c r="Z778" s="4" t="s">
        <v>1720</v>
      </c>
      <c r="AA778" s="5">
        <v>350000</v>
      </c>
      <c r="AB778" s="5">
        <v>350000</v>
      </c>
      <c r="AC778" s="5">
        <v>366640</v>
      </c>
      <c r="AD778" s="5"/>
      <c r="AE778" s="5"/>
      <c r="AF778" s="5"/>
      <c r="AG778" s="5">
        <v>1066640</v>
      </c>
    </row>
    <row r="779" spans="26:33" x14ac:dyDescent="0.25">
      <c r="Z779" s="4" t="s">
        <v>1493</v>
      </c>
      <c r="AA779" s="5">
        <v>1153495</v>
      </c>
      <c r="AB779" s="5">
        <v>1153495</v>
      </c>
      <c r="AC779" s="5">
        <v>1153495</v>
      </c>
      <c r="AD779" s="5">
        <v>1153495</v>
      </c>
      <c r="AE779" s="5">
        <v>1153495</v>
      </c>
      <c r="AF779" s="5">
        <v>1153495</v>
      </c>
      <c r="AG779" s="5">
        <v>6920970</v>
      </c>
    </row>
    <row r="780" spans="26:33" x14ac:dyDescent="0.25">
      <c r="Z780" s="4" t="s">
        <v>1574</v>
      </c>
      <c r="AA780" s="5">
        <v>423042</v>
      </c>
      <c r="AB780" s="5">
        <v>777767</v>
      </c>
      <c r="AC780" s="5">
        <v>800000</v>
      </c>
      <c r="AD780" s="5"/>
      <c r="AE780" s="5"/>
      <c r="AF780" s="5"/>
      <c r="AG780" s="5">
        <v>2000809</v>
      </c>
    </row>
    <row r="781" spans="26:33" x14ac:dyDescent="0.25">
      <c r="Z781" s="4" t="s">
        <v>1576</v>
      </c>
      <c r="AA781" s="5">
        <v>5873561</v>
      </c>
      <c r="AB781" s="5">
        <v>2122692</v>
      </c>
      <c r="AC781" s="5"/>
      <c r="AD781" s="5"/>
      <c r="AE781" s="5"/>
      <c r="AF781" s="5"/>
      <c r="AG781" s="5">
        <v>7996253</v>
      </c>
    </row>
    <row r="782" spans="26:33" x14ac:dyDescent="0.25">
      <c r="Z782" s="4" t="s">
        <v>1718</v>
      </c>
      <c r="AA782" s="5">
        <v>900000</v>
      </c>
      <c r="AB782" s="5">
        <v>900000</v>
      </c>
      <c r="AC782" s="5">
        <v>1800000</v>
      </c>
      <c r="AD782" s="5">
        <v>900000</v>
      </c>
      <c r="AE782" s="5">
        <v>900000</v>
      </c>
      <c r="AF782" s="5">
        <v>900000</v>
      </c>
      <c r="AG782" s="5">
        <v>6300000</v>
      </c>
    </row>
    <row r="783" spans="26:33" x14ac:dyDescent="0.25">
      <c r="Z783" s="4" t="s">
        <v>1723</v>
      </c>
      <c r="AA783" s="5">
        <v>400000</v>
      </c>
      <c r="AB783" s="5"/>
      <c r="AC783" s="5"/>
      <c r="AD783" s="5"/>
      <c r="AE783" s="5"/>
      <c r="AF783" s="5"/>
      <c r="AG783" s="5">
        <v>400000</v>
      </c>
    </row>
    <row r="784" spans="26:33" x14ac:dyDescent="0.25">
      <c r="Z784" s="4" t="s">
        <v>1589</v>
      </c>
      <c r="AA784" s="5">
        <v>109218</v>
      </c>
      <c r="AB784" s="5"/>
      <c r="AC784" s="5"/>
      <c r="AD784" s="5"/>
      <c r="AE784" s="5"/>
      <c r="AF784" s="5"/>
      <c r="AG784" s="5">
        <v>109218</v>
      </c>
    </row>
    <row r="785" spans="26:33" x14ac:dyDescent="0.25">
      <c r="Z785" s="4" t="s">
        <v>1610</v>
      </c>
      <c r="AA785" s="5">
        <v>1173088</v>
      </c>
      <c r="AB785" s="5"/>
      <c r="AC785" s="5"/>
      <c r="AD785" s="5"/>
      <c r="AE785" s="5"/>
      <c r="AF785" s="5"/>
      <c r="AG785" s="5">
        <v>1173088</v>
      </c>
    </row>
    <row r="786" spans="26:33" x14ac:dyDescent="0.25">
      <c r="Z786" s="4" t="s">
        <v>1601</v>
      </c>
      <c r="AA786" s="5">
        <v>984008</v>
      </c>
      <c r="AB786" s="5">
        <v>984008</v>
      </c>
      <c r="AC786" s="5">
        <v>984008</v>
      </c>
      <c r="AD786" s="5">
        <v>984008</v>
      </c>
      <c r="AE786" s="5">
        <v>344011</v>
      </c>
      <c r="AF786" s="5"/>
      <c r="AG786" s="5">
        <v>4280043</v>
      </c>
    </row>
    <row r="787" spans="26:33" x14ac:dyDescent="0.25">
      <c r="Z787" s="4" t="s">
        <v>1575</v>
      </c>
      <c r="AA787" s="5">
        <v>314607</v>
      </c>
      <c r="AB787" s="5"/>
      <c r="AC787" s="5"/>
      <c r="AD787" s="5"/>
      <c r="AE787" s="5"/>
      <c r="AF787" s="5"/>
      <c r="AG787" s="5">
        <v>314607</v>
      </c>
    </row>
    <row r="788" spans="26:33" x14ac:dyDescent="0.25">
      <c r="Z788" s="4" t="s">
        <v>5946</v>
      </c>
      <c r="AA788" s="5"/>
      <c r="AB788" s="5"/>
      <c r="AC788" s="5">
        <v>748277</v>
      </c>
      <c r="AD788" s="5"/>
      <c r="AE788" s="5"/>
      <c r="AF788" s="5"/>
      <c r="AG788" s="5">
        <v>748277</v>
      </c>
    </row>
    <row r="789" spans="26:33" x14ac:dyDescent="0.25">
      <c r="Z789" s="4" t="s">
        <v>3237</v>
      </c>
      <c r="AA789" s="5">
        <v>222257</v>
      </c>
      <c r="AB789" s="5"/>
      <c r="AC789" s="5"/>
      <c r="AD789" s="5"/>
      <c r="AE789" s="5"/>
      <c r="AF789" s="5"/>
      <c r="AG789" s="5">
        <v>222257</v>
      </c>
    </row>
    <row r="790" spans="26:33" x14ac:dyDescent="0.25">
      <c r="Z790" s="4" t="s">
        <v>1715</v>
      </c>
      <c r="AA790" s="5">
        <v>984861</v>
      </c>
      <c r="AB790" s="5">
        <v>984861</v>
      </c>
      <c r="AC790" s="5">
        <v>984861</v>
      </c>
      <c r="AD790" s="5">
        <v>984861</v>
      </c>
      <c r="AE790" s="5">
        <v>984861</v>
      </c>
      <c r="AF790" s="5">
        <v>984861</v>
      </c>
      <c r="AG790" s="5">
        <v>5909166</v>
      </c>
    </row>
    <row r="791" spans="26:33" x14ac:dyDescent="0.25">
      <c r="Z791" s="4" t="s">
        <v>2297</v>
      </c>
      <c r="AA791" s="5">
        <v>800000</v>
      </c>
      <c r="AB791" s="5">
        <v>1500000</v>
      </c>
      <c r="AC791" s="5">
        <v>1500000</v>
      </c>
      <c r="AD791" s="5">
        <v>1500000</v>
      </c>
      <c r="AE791" s="5">
        <v>800000</v>
      </c>
      <c r="AF791" s="5"/>
      <c r="AG791" s="5">
        <v>6100000</v>
      </c>
    </row>
    <row r="792" spans="26:33" x14ac:dyDescent="0.25">
      <c r="Z792" s="4" t="s">
        <v>1765</v>
      </c>
      <c r="AA792" s="5">
        <v>1237294</v>
      </c>
      <c r="AB792" s="5">
        <v>643444</v>
      </c>
      <c r="AC792" s="5"/>
      <c r="AD792" s="5"/>
      <c r="AE792" s="5"/>
      <c r="AF792" s="5"/>
      <c r="AG792" s="5">
        <v>1880738</v>
      </c>
    </row>
    <row r="793" spans="26:33" x14ac:dyDescent="0.25">
      <c r="Z793" s="4" t="s">
        <v>10536</v>
      </c>
      <c r="AA793" s="5"/>
      <c r="AB793" s="5"/>
      <c r="AC793" s="5"/>
      <c r="AD793" s="5"/>
      <c r="AE793" s="5">
        <v>1123366</v>
      </c>
      <c r="AF793" s="5">
        <v>20000000</v>
      </c>
      <c r="AG793" s="5">
        <v>21123366</v>
      </c>
    </row>
    <row r="794" spans="26:33" x14ac:dyDescent="0.25">
      <c r="Z794" s="4" t="s">
        <v>6396</v>
      </c>
      <c r="AA794" s="5"/>
      <c r="AB794" s="5"/>
      <c r="AC794" s="5"/>
      <c r="AD794" s="5">
        <v>349984</v>
      </c>
      <c r="AE794" s="5"/>
      <c r="AF794" s="5"/>
      <c r="AG794" s="5">
        <v>349984</v>
      </c>
    </row>
    <row r="795" spans="26:33" x14ac:dyDescent="0.25">
      <c r="Z795" s="4" t="s">
        <v>1762</v>
      </c>
      <c r="AA795" s="5">
        <v>900000</v>
      </c>
      <c r="AB795" s="5">
        <v>900000</v>
      </c>
      <c r="AC795" s="5">
        <v>900000</v>
      </c>
      <c r="AD795" s="5">
        <v>900000</v>
      </c>
      <c r="AE795" s="5">
        <v>820498</v>
      </c>
      <c r="AF795" s="5"/>
      <c r="AG795" s="5">
        <v>4420498</v>
      </c>
    </row>
    <row r="796" spans="26:33" x14ac:dyDescent="0.25">
      <c r="Z796" s="4" t="s">
        <v>6397</v>
      </c>
      <c r="AA796" s="5"/>
      <c r="AB796" s="5"/>
      <c r="AC796" s="5">
        <v>278892</v>
      </c>
      <c r="AD796" s="5"/>
      <c r="AE796" s="5"/>
      <c r="AF796" s="5"/>
      <c r="AG796" s="5">
        <v>278892</v>
      </c>
    </row>
    <row r="797" spans="26:33" x14ac:dyDescent="0.25">
      <c r="Z797" s="4" t="s">
        <v>10290</v>
      </c>
      <c r="AA797" s="5"/>
      <c r="AB797" s="5"/>
      <c r="AC797" s="5"/>
      <c r="AD797" s="5"/>
      <c r="AE797" s="5">
        <v>491544</v>
      </c>
      <c r="AF797" s="5"/>
      <c r="AG797" s="5">
        <v>491544</v>
      </c>
    </row>
    <row r="798" spans="26:33" x14ac:dyDescent="0.25">
      <c r="Z798" s="4" t="s">
        <v>10491</v>
      </c>
      <c r="AA798" s="5"/>
      <c r="AB798" s="5"/>
      <c r="AC798" s="5"/>
      <c r="AD798" s="5"/>
      <c r="AE798" s="5">
        <v>4154468</v>
      </c>
      <c r="AF798" s="5"/>
      <c r="AG798" s="5">
        <v>4154468</v>
      </c>
    </row>
    <row r="799" spans="26:33" x14ac:dyDescent="0.25">
      <c r="Z799" s="4" t="s">
        <v>10024</v>
      </c>
      <c r="AA799" s="5"/>
      <c r="AB799" s="5"/>
      <c r="AC799" s="5"/>
      <c r="AD799" s="5">
        <v>6522359</v>
      </c>
      <c r="AE799" s="5">
        <v>6522359</v>
      </c>
      <c r="AF799" s="5">
        <v>6522359</v>
      </c>
      <c r="AG799" s="5">
        <v>19567077</v>
      </c>
    </row>
    <row r="800" spans="26:33" x14ac:dyDescent="0.25">
      <c r="Z800" s="4" t="s">
        <v>571</v>
      </c>
      <c r="AA800" s="5">
        <v>3898246</v>
      </c>
      <c r="AB800" s="5"/>
      <c r="AC800" s="5"/>
      <c r="AD800" s="5"/>
      <c r="AE800" s="5"/>
      <c r="AF800" s="5"/>
      <c r="AG800" s="5">
        <v>3898246</v>
      </c>
    </row>
    <row r="801" spans="26:33" x14ac:dyDescent="0.25">
      <c r="Z801" s="4" t="s">
        <v>1612</v>
      </c>
      <c r="AA801" s="5">
        <v>11535864</v>
      </c>
      <c r="AB801" s="5"/>
      <c r="AC801" s="5"/>
      <c r="AD801" s="5"/>
      <c r="AE801" s="5"/>
      <c r="AF801" s="5"/>
      <c r="AG801" s="5">
        <v>11535864</v>
      </c>
    </row>
    <row r="802" spans="26:33" x14ac:dyDescent="0.25">
      <c r="Z802" s="4" t="s">
        <v>2231</v>
      </c>
      <c r="AA802" s="5">
        <v>1000000</v>
      </c>
      <c r="AB802" s="5"/>
      <c r="AC802" s="5"/>
      <c r="AD802" s="5"/>
      <c r="AE802" s="5"/>
      <c r="AF802" s="5"/>
      <c r="AG802" s="5">
        <v>1000000</v>
      </c>
    </row>
    <row r="803" spans="26:33" x14ac:dyDescent="0.25">
      <c r="Z803" s="4" t="s">
        <v>1458</v>
      </c>
      <c r="AA803" s="5">
        <v>29196793</v>
      </c>
      <c r="AB803" s="5"/>
      <c r="AC803" s="5"/>
      <c r="AD803" s="5"/>
      <c r="AE803" s="5"/>
      <c r="AF803" s="5"/>
      <c r="AG803" s="5">
        <v>29196793</v>
      </c>
    </row>
    <row r="804" spans="26:33" x14ac:dyDescent="0.25">
      <c r="Z804" s="4" t="s">
        <v>1233</v>
      </c>
      <c r="AA804" s="5"/>
      <c r="AB804" s="5"/>
      <c r="AC804" s="5"/>
      <c r="AD804" s="5"/>
      <c r="AE804" s="5">
        <v>0</v>
      </c>
      <c r="AF804" s="5"/>
      <c r="AG804" s="5">
        <v>0</v>
      </c>
    </row>
    <row r="805" spans="26:33" x14ac:dyDescent="0.25">
      <c r="Z805" s="4" t="s">
        <v>854</v>
      </c>
      <c r="AA805" s="5"/>
      <c r="AB805" s="5"/>
      <c r="AC805" s="5"/>
      <c r="AD805" s="5"/>
      <c r="AE805" s="5">
        <v>25520210</v>
      </c>
      <c r="AF805" s="5"/>
      <c r="AG805" s="5">
        <v>25520210</v>
      </c>
    </row>
    <row r="806" spans="26:33" x14ac:dyDescent="0.25">
      <c r="Z806" s="4" t="s">
        <v>645</v>
      </c>
      <c r="AA806" s="5"/>
      <c r="AB806" s="5"/>
      <c r="AC806" s="5"/>
      <c r="AD806" s="5">
        <v>-1823878</v>
      </c>
      <c r="AE806" s="5"/>
      <c r="AF806" s="5"/>
      <c r="AG806" s="5">
        <v>-1823878</v>
      </c>
    </row>
    <row r="807" spans="26:33" x14ac:dyDescent="0.25">
      <c r="Z807" s="4" t="s">
        <v>1262</v>
      </c>
      <c r="AA807" s="5"/>
      <c r="AB807" s="5"/>
      <c r="AC807" s="5"/>
      <c r="AD807" s="5"/>
      <c r="AE807" s="5"/>
      <c r="AF807" s="5">
        <v>-50000000</v>
      </c>
      <c r="AG807" s="5">
        <v>-50000000</v>
      </c>
    </row>
    <row r="808" spans="26:33" x14ac:dyDescent="0.25">
      <c r="Z808" s="4" t="s">
        <v>2221</v>
      </c>
      <c r="AA808" s="5">
        <v>10000000</v>
      </c>
      <c r="AB808" s="5"/>
      <c r="AC808" s="5"/>
      <c r="AD808" s="5"/>
      <c r="AE808" s="5"/>
      <c r="AF808" s="5"/>
      <c r="AG808" s="5">
        <v>10000000</v>
      </c>
    </row>
    <row r="809" spans="26:33" x14ac:dyDescent="0.25">
      <c r="Z809" s="4" t="s">
        <v>2708</v>
      </c>
      <c r="AA809" s="5">
        <v>5000000</v>
      </c>
      <c r="AB809" s="5">
        <v>5000000</v>
      </c>
      <c r="AC809" s="5"/>
      <c r="AD809" s="5"/>
      <c r="AE809" s="5"/>
      <c r="AF809" s="5"/>
      <c r="AG809" s="5">
        <v>10000000</v>
      </c>
    </row>
    <row r="810" spans="26:33" x14ac:dyDescent="0.25">
      <c r="Z810" s="4" t="s">
        <v>681</v>
      </c>
      <c r="AA810" s="5">
        <v>46061292</v>
      </c>
      <c r="AB810" s="5"/>
      <c r="AC810" s="5"/>
      <c r="AD810" s="5"/>
      <c r="AE810" s="5"/>
      <c r="AF810" s="5"/>
      <c r="AG810" s="5">
        <v>46061292</v>
      </c>
    </row>
    <row r="811" spans="26:33" x14ac:dyDescent="0.25">
      <c r="Z811" s="4" t="s">
        <v>1379</v>
      </c>
      <c r="AA811" s="5">
        <v>10809774</v>
      </c>
      <c r="AB811" s="5"/>
      <c r="AC811" s="5"/>
      <c r="AD811" s="5"/>
      <c r="AE811" s="5"/>
      <c r="AF811" s="5"/>
      <c r="AG811" s="5">
        <v>10809774</v>
      </c>
    </row>
    <row r="812" spans="26:33" x14ac:dyDescent="0.25">
      <c r="Z812" s="4" t="s">
        <v>1384</v>
      </c>
      <c r="AA812" s="5">
        <v>9625170</v>
      </c>
      <c r="AB812" s="5"/>
      <c r="AC812" s="5"/>
      <c r="AD812" s="5"/>
      <c r="AE812" s="5"/>
      <c r="AF812" s="5"/>
      <c r="AG812" s="5">
        <v>9625170</v>
      </c>
    </row>
    <row r="813" spans="26:33" x14ac:dyDescent="0.25">
      <c r="Z813" s="4" t="s">
        <v>10269</v>
      </c>
      <c r="AA813" s="5"/>
      <c r="AB813" s="5"/>
      <c r="AC813" s="5"/>
      <c r="AD813" s="5"/>
      <c r="AE813" s="5">
        <v>15387016</v>
      </c>
      <c r="AF813" s="5"/>
      <c r="AG813" s="5">
        <v>15387016</v>
      </c>
    </row>
    <row r="814" spans="26:33" x14ac:dyDescent="0.25">
      <c r="Z814" s="4" t="s">
        <v>4704</v>
      </c>
      <c r="AA814" s="5"/>
      <c r="AB814" s="5"/>
      <c r="AC814" s="5"/>
      <c r="AD814" s="5"/>
      <c r="AE814" s="5">
        <v>50000000</v>
      </c>
      <c r="AF814" s="5">
        <v>50000000</v>
      </c>
      <c r="AG814" s="5">
        <v>100000000</v>
      </c>
    </row>
    <row r="815" spans="26:33" x14ac:dyDescent="0.25">
      <c r="Z815" s="4" t="s">
        <v>3136</v>
      </c>
      <c r="AA815" s="5">
        <v>3245774</v>
      </c>
      <c r="AB815" s="5"/>
      <c r="AC815" s="5"/>
      <c r="AD815" s="5"/>
      <c r="AE815" s="5"/>
      <c r="AF815" s="5"/>
      <c r="AG815" s="5">
        <v>3245774</v>
      </c>
    </row>
    <row r="816" spans="26:33" x14ac:dyDescent="0.25">
      <c r="Z816" s="4" t="s">
        <v>10271</v>
      </c>
      <c r="AA816" s="5"/>
      <c r="AB816" s="5"/>
      <c r="AC816" s="5"/>
      <c r="AD816" s="5"/>
      <c r="AE816" s="5">
        <v>96870972</v>
      </c>
      <c r="AF816" s="5"/>
      <c r="AG816" s="5">
        <v>96870972</v>
      </c>
    </row>
    <row r="817" spans="26:33" x14ac:dyDescent="0.25">
      <c r="Z817" s="4" t="s">
        <v>1800</v>
      </c>
      <c r="AA817" s="5">
        <v>87260359</v>
      </c>
      <c r="AB817" s="5"/>
      <c r="AC817" s="5"/>
      <c r="AD817" s="5"/>
      <c r="AE817" s="5"/>
      <c r="AF817" s="5"/>
      <c r="AG817" s="5">
        <v>87260359</v>
      </c>
    </row>
    <row r="818" spans="26:33" x14ac:dyDescent="0.25">
      <c r="Z818" s="4" t="s">
        <v>2232</v>
      </c>
      <c r="AA818" s="5"/>
      <c r="AB818" s="5">
        <v>643590</v>
      </c>
      <c r="AC818" s="5">
        <v>33402390</v>
      </c>
      <c r="AD818" s="5"/>
      <c r="AE818" s="5"/>
      <c r="AF818" s="5"/>
      <c r="AG818" s="5">
        <v>34045980</v>
      </c>
    </row>
    <row r="819" spans="26:33" x14ac:dyDescent="0.25">
      <c r="Z819" s="4" t="s">
        <v>2235</v>
      </c>
      <c r="AA819" s="5"/>
      <c r="AB819" s="5">
        <v>0</v>
      </c>
      <c r="AC819" s="5">
        <v>0</v>
      </c>
      <c r="AD819" s="5"/>
      <c r="AE819" s="5"/>
      <c r="AF819" s="5"/>
      <c r="AG819" s="5">
        <v>0</v>
      </c>
    </row>
    <row r="820" spans="26:33" x14ac:dyDescent="0.25">
      <c r="Z820" s="4" t="s">
        <v>10277</v>
      </c>
      <c r="AA820" s="5"/>
      <c r="AB820" s="5"/>
      <c r="AC820" s="5"/>
      <c r="AD820" s="5"/>
      <c r="AE820" s="5">
        <v>2894969</v>
      </c>
      <c r="AF820" s="5"/>
      <c r="AG820" s="5">
        <v>2894969</v>
      </c>
    </row>
    <row r="821" spans="26:33" x14ac:dyDescent="0.25">
      <c r="Z821" s="4" t="s">
        <v>2705</v>
      </c>
      <c r="AA821" s="5">
        <v>879500</v>
      </c>
      <c r="AB821" s="5">
        <v>1120500</v>
      </c>
      <c r="AC821" s="5"/>
      <c r="AD821" s="5"/>
      <c r="AE821" s="5"/>
      <c r="AF821" s="5"/>
      <c r="AG821" s="5">
        <v>2000000</v>
      </c>
    </row>
    <row r="822" spans="26:33" x14ac:dyDescent="0.25">
      <c r="Z822" s="4" t="s">
        <v>5947</v>
      </c>
      <c r="AA822" s="5"/>
      <c r="AB822" s="5"/>
      <c r="AC822" s="5"/>
      <c r="AD822" s="5">
        <v>10000000</v>
      </c>
      <c r="AE822" s="5">
        <v>10000000</v>
      </c>
      <c r="AF822" s="5"/>
      <c r="AG822" s="5">
        <v>20000000</v>
      </c>
    </row>
    <row r="823" spans="26:33" x14ac:dyDescent="0.25">
      <c r="Z823" s="4" t="s">
        <v>10025</v>
      </c>
      <c r="AA823" s="5"/>
      <c r="AB823" s="5"/>
      <c r="AC823" s="5"/>
      <c r="AD823" s="5"/>
      <c r="AE823" s="5"/>
      <c r="AF823" s="5">
        <v>10000000</v>
      </c>
      <c r="AG823" s="5">
        <v>10000000</v>
      </c>
    </row>
    <row r="824" spans="26:33" x14ac:dyDescent="0.25">
      <c r="Z824" s="4" t="s">
        <v>4695</v>
      </c>
      <c r="AA824" s="5"/>
      <c r="AB824" s="5">
        <v>667062</v>
      </c>
      <c r="AC824" s="5">
        <v>444564</v>
      </c>
      <c r="AD824" s="5"/>
      <c r="AE824" s="5"/>
      <c r="AF824" s="5"/>
      <c r="AG824" s="5">
        <v>1111626</v>
      </c>
    </row>
    <row r="825" spans="26:33" x14ac:dyDescent="0.25">
      <c r="Z825" s="4" t="s">
        <v>6399</v>
      </c>
      <c r="AA825" s="5"/>
      <c r="AB825" s="5"/>
      <c r="AC825" s="5"/>
      <c r="AD825" s="5">
        <v>111319</v>
      </c>
      <c r="AE825" s="5"/>
      <c r="AF825" s="5"/>
      <c r="AG825" s="5">
        <v>111319</v>
      </c>
    </row>
    <row r="826" spans="26:33" x14ac:dyDescent="0.25">
      <c r="Z826" s="4" t="s">
        <v>6419</v>
      </c>
      <c r="AA826" s="5"/>
      <c r="AB826" s="5"/>
      <c r="AC826" s="5"/>
      <c r="AD826" s="5"/>
      <c r="AE826" s="5"/>
      <c r="AF826" s="5">
        <v>9500000</v>
      </c>
      <c r="AG826" s="5">
        <v>9500000</v>
      </c>
    </row>
    <row r="827" spans="26:33" x14ac:dyDescent="0.25">
      <c r="Z827" s="4" t="s">
        <v>12020</v>
      </c>
      <c r="AA827" s="5"/>
      <c r="AB827" s="5"/>
      <c r="AC827" s="5"/>
      <c r="AD827" s="5"/>
      <c r="AE827" s="5"/>
      <c r="AF827" s="5">
        <v>1500000</v>
      </c>
      <c r="AG827" s="5">
        <v>1500000</v>
      </c>
    </row>
    <row r="828" spans="26:33" x14ac:dyDescent="0.25">
      <c r="Z828" s="4" t="s">
        <v>12082</v>
      </c>
      <c r="AA828" s="5"/>
      <c r="AB828" s="5"/>
      <c r="AC828" s="5"/>
      <c r="AD828" s="5"/>
      <c r="AE828" s="5"/>
      <c r="AF828" s="5">
        <v>2952397</v>
      </c>
      <c r="AG828" s="5">
        <v>2952397</v>
      </c>
    </row>
    <row r="829" spans="26:33" x14ac:dyDescent="0.25">
      <c r="Z829" s="4" t="s">
        <v>3145</v>
      </c>
      <c r="AA829" s="5">
        <v>201410</v>
      </c>
      <c r="AB829" s="5"/>
      <c r="AC829" s="5"/>
      <c r="AD829" s="5"/>
      <c r="AE829" s="5"/>
      <c r="AF829" s="5"/>
      <c r="AG829" s="5">
        <v>201410</v>
      </c>
    </row>
    <row r="830" spans="26:33" x14ac:dyDescent="0.25">
      <c r="Z830" s="4" t="s">
        <v>2317</v>
      </c>
      <c r="AA830" s="5"/>
      <c r="AB830" s="5">
        <v>10000000</v>
      </c>
      <c r="AC830" s="5"/>
      <c r="AD830" s="5"/>
      <c r="AE830" s="5"/>
      <c r="AF830" s="5"/>
      <c r="AG830" s="5">
        <v>10000000</v>
      </c>
    </row>
    <row r="831" spans="26:33" x14ac:dyDescent="0.25">
      <c r="Z831" s="4" t="s">
        <v>9453</v>
      </c>
      <c r="AA831" s="5"/>
      <c r="AB831" s="5"/>
      <c r="AC831" s="5"/>
      <c r="AD831" s="5"/>
      <c r="AE831" s="5"/>
      <c r="AF831" s="5">
        <v>5100000</v>
      </c>
      <c r="AG831" s="5">
        <v>5100000</v>
      </c>
    </row>
    <row r="832" spans="26:33" x14ac:dyDescent="0.25">
      <c r="Z832" s="4" t="s">
        <v>1048</v>
      </c>
      <c r="AA832" s="5"/>
      <c r="AB832" s="5">
        <v>14414291</v>
      </c>
      <c r="AC832" s="5"/>
      <c r="AD832" s="5"/>
      <c r="AE832" s="5"/>
      <c r="AF832" s="5"/>
      <c r="AG832" s="5">
        <v>14414291</v>
      </c>
    </row>
    <row r="833" spans="26:33" x14ac:dyDescent="0.25">
      <c r="Z833" s="4" t="s">
        <v>1177</v>
      </c>
      <c r="AA833" s="5">
        <v>1251194</v>
      </c>
      <c r="AB833" s="5">
        <v>1251194</v>
      </c>
      <c r="AC833" s="5">
        <v>1251194</v>
      </c>
      <c r="AD833" s="5">
        <v>1587558</v>
      </c>
      <c r="AE833" s="5"/>
      <c r="AF833" s="5"/>
      <c r="AG833" s="5">
        <v>5341140</v>
      </c>
    </row>
    <row r="834" spans="26:33" x14ac:dyDescent="0.25">
      <c r="Z834" s="4" t="s">
        <v>1530</v>
      </c>
      <c r="AA834" s="5">
        <v>1522249</v>
      </c>
      <c r="AB834" s="5"/>
      <c r="AC834" s="5"/>
      <c r="AD834" s="5"/>
      <c r="AE834" s="5"/>
      <c r="AF834" s="5"/>
      <c r="AG834" s="5">
        <v>1522249</v>
      </c>
    </row>
    <row r="835" spans="26:33" x14ac:dyDescent="0.25">
      <c r="Z835" s="4" t="s">
        <v>1280</v>
      </c>
      <c r="AA835" s="5">
        <v>4217561</v>
      </c>
      <c r="AB835" s="5">
        <v>9080960</v>
      </c>
      <c r="AC835" s="5"/>
      <c r="AD835" s="5"/>
      <c r="AE835" s="5"/>
      <c r="AF835" s="5"/>
      <c r="AG835" s="5">
        <v>13298521</v>
      </c>
    </row>
    <row r="836" spans="26:33" x14ac:dyDescent="0.25">
      <c r="Z836" s="4" t="s">
        <v>10496</v>
      </c>
      <c r="AA836" s="5"/>
      <c r="AB836" s="5"/>
      <c r="AC836" s="5"/>
      <c r="AD836" s="5"/>
      <c r="AE836" s="5">
        <v>492797</v>
      </c>
      <c r="AF836" s="5">
        <v>9507203</v>
      </c>
      <c r="AG836" s="5">
        <v>10000000</v>
      </c>
    </row>
    <row r="837" spans="26:33" x14ac:dyDescent="0.25">
      <c r="Z837" s="4" t="s">
        <v>9544</v>
      </c>
      <c r="AA837" s="5">
        <v>0</v>
      </c>
      <c r="AB837" s="5"/>
      <c r="AC837" s="5"/>
      <c r="AD837" s="5"/>
      <c r="AE837" s="5"/>
      <c r="AF837" s="5"/>
      <c r="AG837" s="5">
        <v>0</v>
      </c>
    </row>
    <row r="838" spans="26:33" x14ac:dyDescent="0.25">
      <c r="Z838" s="4" t="s">
        <v>13581</v>
      </c>
      <c r="AA838" s="5"/>
      <c r="AB838" s="5"/>
      <c r="AC838" s="5"/>
      <c r="AD838" s="5"/>
      <c r="AE838" s="5">
        <v>147851155</v>
      </c>
      <c r="AF838" s="5">
        <v>63418250</v>
      </c>
      <c r="AG838" s="5">
        <v>211269405</v>
      </c>
    </row>
    <row r="839" spans="26:33" x14ac:dyDescent="0.25">
      <c r="Z839" s="4" t="s">
        <v>2702</v>
      </c>
      <c r="AA839" s="5">
        <v>29315763</v>
      </c>
      <c r="AB839" s="5"/>
      <c r="AC839" s="5">
        <v>45581166</v>
      </c>
      <c r="AD839" s="5"/>
      <c r="AE839" s="5">
        <v>34500980</v>
      </c>
      <c r="AF839" s="5">
        <v>76031821</v>
      </c>
      <c r="AG839" s="5">
        <v>185429730</v>
      </c>
    </row>
    <row r="840" spans="26:33" x14ac:dyDescent="0.25">
      <c r="Z840" s="4" t="s">
        <v>6423</v>
      </c>
      <c r="AA840" s="5">
        <v>28947</v>
      </c>
      <c r="AB840" s="5"/>
      <c r="AC840" s="5"/>
      <c r="AD840" s="5"/>
      <c r="AE840" s="5"/>
      <c r="AF840" s="5"/>
      <c r="AG840" s="5">
        <v>28947</v>
      </c>
    </row>
    <row r="841" spans="26:33" x14ac:dyDescent="0.25">
      <c r="Z841" s="4" t="s">
        <v>2236</v>
      </c>
      <c r="AA841" s="5">
        <v>350000</v>
      </c>
      <c r="AB841" s="5"/>
      <c r="AC841" s="5"/>
      <c r="AD841" s="5"/>
      <c r="AE841" s="5"/>
      <c r="AF841" s="5"/>
      <c r="AG841" s="5">
        <v>350000</v>
      </c>
    </row>
    <row r="842" spans="26:33" x14ac:dyDescent="0.25">
      <c r="Z842" s="4" t="s">
        <v>2703</v>
      </c>
      <c r="AA842" s="5">
        <v>7527460</v>
      </c>
      <c r="AB842" s="5">
        <v>7527460</v>
      </c>
      <c r="AC842" s="5"/>
      <c r="AD842" s="5">
        <v>30109840</v>
      </c>
      <c r="AE842" s="5"/>
      <c r="AF842" s="5"/>
      <c r="AG842" s="5">
        <v>45164760</v>
      </c>
    </row>
    <row r="843" spans="26:33" x14ac:dyDescent="0.25">
      <c r="Z843" s="4" t="s">
        <v>2237</v>
      </c>
      <c r="AA843" s="5">
        <v>2000000</v>
      </c>
      <c r="AB843" s="5"/>
      <c r="AC843" s="5"/>
      <c r="AD843" s="5"/>
      <c r="AE843" s="5"/>
      <c r="AF843" s="5"/>
      <c r="AG843" s="5">
        <v>2000000</v>
      </c>
    </row>
    <row r="844" spans="26:33" x14ac:dyDescent="0.25">
      <c r="Z844" s="4" t="s">
        <v>4697</v>
      </c>
      <c r="AA844" s="5"/>
      <c r="AB844" s="5">
        <v>821916</v>
      </c>
      <c r="AC844" s="5"/>
      <c r="AD844" s="5"/>
      <c r="AE844" s="5"/>
      <c r="AF844" s="5"/>
      <c r="AG844" s="5">
        <v>821916</v>
      </c>
    </row>
    <row r="845" spans="26:33" x14ac:dyDescent="0.25">
      <c r="Z845" s="4" t="s">
        <v>10030</v>
      </c>
      <c r="AA845" s="5"/>
      <c r="AB845" s="5"/>
      <c r="AC845" s="5">
        <v>5000000</v>
      </c>
      <c r="AD845" s="5">
        <v>5000000</v>
      </c>
      <c r="AE845" s="5">
        <v>6018364</v>
      </c>
      <c r="AF845" s="5"/>
      <c r="AG845" s="5">
        <v>16018364</v>
      </c>
    </row>
    <row r="846" spans="26:33" x14ac:dyDescent="0.25">
      <c r="Z846" s="4" t="s">
        <v>10267</v>
      </c>
      <c r="AA846" s="5"/>
      <c r="AB846" s="5"/>
      <c r="AC846" s="5"/>
      <c r="AD846" s="5"/>
      <c r="AE846" s="5">
        <v>646261</v>
      </c>
      <c r="AF846" s="5"/>
      <c r="AG846" s="5">
        <v>646261</v>
      </c>
    </row>
    <row r="847" spans="26:33" x14ac:dyDescent="0.25">
      <c r="Z847" s="4" t="s">
        <v>9515</v>
      </c>
      <c r="AA847" s="5"/>
      <c r="AB847" s="5"/>
      <c r="AC847" s="5"/>
      <c r="AD847" s="5">
        <v>23705823.399999999</v>
      </c>
      <c r="AE847" s="5"/>
      <c r="AF847" s="5"/>
      <c r="AG847" s="5">
        <v>23705823.399999999</v>
      </c>
    </row>
    <row r="848" spans="26:33" x14ac:dyDescent="0.25">
      <c r="Z848" s="4" t="s">
        <v>6402</v>
      </c>
      <c r="AA848" s="5"/>
      <c r="AB848" s="5"/>
      <c r="AC848" s="5"/>
      <c r="AD848" s="5">
        <v>5000000</v>
      </c>
      <c r="AE848" s="5">
        <v>5000000</v>
      </c>
      <c r="AF848" s="5">
        <v>5000000</v>
      </c>
      <c r="AG848" s="5">
        <v>15000000</v>
      </c>
    </row>
    <row r="849" spans="26:33" x14ac:dyDescent="0.25">
      <c r="Z849" s="4" t="s">
        <v>6420</v>
      </c>
      <c r="AA849" s="5"/>
      <c r="AB849" s="5"/>
      <c r="AC849" s="5"/>
      <c r="AD849" s="5">
        <v>5000000</v>
      </c>
      <c r="AE849" s="5">
        <v>5000000</v>
      </c>
      <c r="AF849" s="5">
        <v>5000000</v>
      </c>
      <c r="AG849" s="5">
        <v>15000000</v>
      </c>
    </row>
    <row r="850" spans="26:33" x14ac:dyDescent="0.25">
      <c r="Z850" s="4" t="s">
        <v>2886</v>
      </c>
      <c r="AA850" s="5"/>
      <c r="AB850" s="5">
        <v>936786</v>
      </c>
      <c r="AC850" s="5"/>
      <c r="AD850" s="5"/>
      <c r="AE850" s="5"/>
      <c r="AF850" s="5"/>
      <c r="AG850" s="5">
        <v>936786</v>
      </c>
    </row>
    <row r="851" spans="26:33" x14ac:dyDescent="0.25">
      <c r="Z851" s="4" t="s">
        <v>6403</v>
      </c>
      <c r="AA851" s="5"/>
      <c r="AB851" s="5"/>
      <c r="AC851" s="5">
        <v>260481</v>
      </c>
      <c r="AD851" s="5"/>
      <c r="AE851" s="5"/>
      <c r="AF851" s="5"/>
      <c r="AG851" s="5">
        <v>260481</v>
      </c>
    </row>
    <row r="852" spans="26:33" x14ac:dyDescent="0.25">
      <c r="Z852" s="4" t="s">
        <v>6110</v>
      </c>
      <c r="AA852" s="5"/>
      <c r="AB852" s="5">
        <v>361940</v>
      </c>
      <c r="AC852" s="5"/>
      <c r="AD852" s="5"/>
      <c r="AE852" s="5"/>
      <c r="AF852" s="5"/>
      <c r="AG852" s="5">
        <v>361940</v>
      </c>
    </row>
    <row r="853" spans="26:33" x14ac:dyDescent="0.25">
      <c r="Z853" s="4" t="s">
        <v>12083</v>
      </c>
      <c r="AA853" s="5"/>
      <c r="AB853" s="5"/>
      <c r="AC853" s="5"/>
      <c r="AD853" s="5"/>
      <c r="AE853" s="5"/>
      <c r="AF853" s="5">
        <v>300519</v>
      </c>
      <c r="AG853" s="5">
        <v>300519</v>
      </c>
    </row>
    <row r="854" spans="26:33" x14ac:dyDescent="0.25">
      <c r="Z854" s="4" t="s">
        <v>10280</v>
      </c>
      <c r="AA854" s="5"/>
      <c r="AB854" s="5"/>
      <c r="AC854" s="5"/>
      <c r="AD854" s="5"/>
      <c r="AE854" s="5">
        <v>3865871</v>
      </c>
      <c r="AF854" s="5"/>
      <c r="AG854" s="5">
        <v>3865871</v>
      </c>
    </row>
    <row r="855" spans="26:33" x14ac:dyDescent="0.25">
      <c r="Z855" s="4" t="s">
        <v>12024</v>
      </c>
      <c r="AA855" s="5"/>
      <c r="AB855" s="5"/>
      <c r="AC855" s="5"/>
      <c r="AD855" s="5"/>
      <c r="AE855" s="5"/>
      <c r="AF855" s="5">
        <v>556832</v>
      </c>
      <c r="AG855" s="5">
        <v>556832</v>
      </c>
    </row>
    <row r="856" spans="26:33" x14ac:dyDescent="0.25">
      <c r="Z856" s="4" t="s">
        <v>343</v>
      </c>
      <c r="AA856" s="5"/>
      <c r="AB856" s="5"/>
      <c r="AC856" s="5"/>
      <c r="AD856" s="5">
        <v>20000000</v>
      </c>
      <c r="AE856" s="5"/>
      <c r="AF856" s="5"/>
      <c r="AG856" s="5">
        <v>20000000</v>
      </c>
    </row>
    <row r="857" spans="26:33" x14ac:dyDescent="0.25">
      <c r="Z857" s="4" t="s">
        <v>2234</v>
      </c>
      <c r="AA857" s="5">
        <v>5000000</v>
      </c>
      <c r="AB857" s="5"/>
      <c r="AC857" s="5"/>
      <c r="AD857" s="5"/>
      <c r="AE857" s="5"/>
      <c r="AF857" s="5"/>
      <c r="AG857" s="5">
        <v>5000000</v>
      </c>
    </row>
    <row r="858" spans="26:33" x14ac:dyDescent="0.25">
      <c r="Z858" s="4" t="s">
        <v>1571</v>
      </c>
      <c r="AA858" s="5">
        <v>979349</v>
      </c>
      <c r="AB858" s="5"/>
      <c r="AC858" s="5"/>
      <c r="AD858" s="5"/>
      <c r="AE858" s="5"/>
      <c r="AF858" s="5"/>
      <c r="AG858" s="5">
        <v>979349</v>
      </c>
    </row>
    <row r="859" spans="26:33" x14ac:dyDescent="0.25">
      <c r="Z859" s="4" t="s">
        <v>6404</v>
      </c>
      <c r="AA859" s="5"/>
      <c r="AB859" s="5">
        <v>6000000</v>
      </c>
      <c r="AC859" s="5">
        <v>12000000</v>
      </c>
      <c r="AD859" s="5">
        <v>6000000</v>
      </c>
      <c r="AE859" s="5">
        <v>6000000</v>
      </c>
      <c r="AF859" s="5">
        <v>6000000</v>
      </c>
      <c r="AG859" s="5">
        <v>36000000</v>
      </c>
    </row>
    <row r="860" spans="26:33" x14ac:dyDescent="0.25">
      <c r="Z860" s="4" t="s">
        <v>5951</v>
      </c>
      <c r="AA860" s="5"/>
      <c r="AB860" s="5"/>
      <c r="AC860" s="5"/>
      <c r="AD860" s="5"/>
      <c r="AE860" s="5">
        <v>10000000</v>
      </c>
      <c r="AF860" s="5">
        <v>10000000</v>
      </c>
      <c r="AG860" s="5">
        <v>20000000</v>
      </c>
    </row>
    <row r="861" spans="26:33" x14ac:dyDescent="0.25">
      <c r="Z861" s="4" t="s">
        <v>6405</v>
      </c>
      <c r="AA861" s="5"/>
      <c r="AB861" s="5"/>
      <c r="AC861" s="5"/>
      <c r="AD861" s="5">
        <v>753009</v>
      </c>
      <c r="AE861" s="5"/>
      <c r="AF861" s="5">
        <v>2259770</v>
      </c>
      <c r="AG861" s="5">
        <v>3012779</v>
      </c>
    </row>
    <row r="862" spans="26:33" x14ac:dyDescent="0.25">
      <c r="Z862" s="4" t="s">
        <v>1178</v>
      </c>
      <c r="AA862" s="5">
        <v>20692354</v>
      </c>
      <c r="AB862" s="5">
        <v>37710067</v>
      </c>
      <c r="AC862" s="5"/>
      <c r="AD862" s="5"/>
      <c r="AE862" s="5"/>
      <c r="AF862" s="5"/>
      <c r="AG862" s="5">
        <v>58402421</v>
      </c>
    </row>
    <row r="863" spans="26:33" x14ac:dyDescent="0.25">
      <c r="Z863" s="4" t="s">
        <v>10276</v>
      </c>
      <c r="AA863" s="5"/>
      <c r="AB863" s="5"/>
      <c r="AC863" s="5"/>
      <c r="AD863" s="5"/>
      <c r="AE863" s="5">
        <v>16859360</v>
      </c>
      <c r="AF863" s="5"/>
      <c r="AG863" s="5">
        <v>16859360</v>
      </c>
    </row>
    <row r="864" spans="26:33" x14ac:dyDescent="0.25">
      <c r="Z864" s="4" t="s">
        <v>10032</v>
      </c>
      <c r="AA864" s="5"/>
      <c r="AB864" s="5"/>
      <c r="AC864" s="5"/>
      <c r="AD864" s="5">
        <v>1000000</v>
      </c>
      <c r="AE864" s="5">
        <v>1000000</v>
      </c>
      <c r="AF864" s="5"/>
      <c r="AG864" s="5">
        <v>2000000</v>
      </c>
    </row>
    <row r="865" spans="26:33" x14ac:dyDescent="0.25">
      <c r="Z865" s="4" t="s">
        <v>2318</v>
      </c>
      <c r="AA865" s="5">
        <v>5000000</v>
      </c>
      <c r="AB865" s="5">
        <v>20000000</v>
      </c>
      <c r="AC865" s="5"/>
      <c r="AD865" s="5"/>
      <c r="AE865" s="5"/>
      <c r="AF865" s="5"/>
      <c r="AG865" s="5">
        <v>25000000</v>
      </c>
    </row>
    <row r="866" spans="26:33" x14ac:dyDescent="0.25">
      <c r="Z866" s="4" t="s">
        <v>10272</v>
      </c>
      <c r="AA866" s="5"/>
      <c r="AB866" s="5"/>
      <c r="AC866" s="5"/>
      <c r="AD866" s="5"/>
      <c r="AE866" s="5">
        <v>2574780</v>
      </c>
      <c r="AF866" s="5"/>
      <c r="AG866" s="5">
        <v>2574780</v>
      </c>
    </row>
    <row r="867" spans="26:33" x14ac:dyDescent="0.25">
      <c r="Z867" s="4" t="s">
        <v>9451</v>
      </c>
      <c r="AA867" s="5"/>
      <c r="AB867" s="5"/>
      <c r="AC867" s="5"/>
      <c r="AD867" s="5"/>
      <c r="AE867" s="5"/>
      <c r="AF867" s="5">
        <v>4770000</v>
      </c>
      <c r="AG867" s="5">
        <v>4770000</v>
      </c>
    </row>
    <row r="868" spans="26:33" x14ac:dyDescent="0.25">
      <c r="Z868" s="4" t="s">
        <v>3286</v>
      </c>
      <c r="AA868" s="5">
        <v>10000000</v>
      </c>
      <c r="AB868" s="5"/>
      <c r="AC868" s="5"/>
      <c r="AD868" s="5"/>
      <c r="AE868" s="5"/>
      <c r="AF868" s="5"/>
      <c r="AG868" s="5">
        <v>10000000</v>
      </c>
    </row>
    <row r="869" spans="26:33" x14ac:dyDescent="0.25">
      <c r="Z869" s="4" t="s">
        <v>2326</v>
      </c>
      <c r="AA869" s="5">
        <v>28000000</v>
      </c>
      <c r="AB869" s="5"/>
      <c r="AC869" s="5"/>
      <c r="AD869" s="5"/>
      <c r="AE869" s="5"/>
      <c r="AF869" s="5"/>
      <c r="AG869" s="5">
        <v>28000000</v>
      </c>
    </row>
    <row r="870" spans="26:33" x14ac:dyDescent="0.25">
      <c r="Z870" s="4" t="s">
        <v>5958</v>
      </c>
      <c r="AA870" s="5"/>
      <c r="AB870" s="5"/>
      <c r="AC870" s="5"/>
      <c r="AD870" s="5"/>
      <c r="AE870" s="5">
        <v>1000000</v>
      </c>
      <c r="AF870" s="5">
        <v>1000000</v>
      </c>
      <c r="AG870" s="5">
        <v>2000000</v>
      </c>
    </row>
    <row r="871" spans="26:33" x14ac:dyDescent="0.25">
      <c r="Z871" s="4" t="s">
        <v>6408</v>
      </c>
      <c r="AA871" s="5"/>
      <c r="AB871" s="5"/>
      <c r="AC871" s="5"/>
      <c r="AD871" s="5">
        <v>1100000</v>
      </c>
      <c r="AE871" s="5"/>
      <c r="AF871" s="5"/>
      <c r="AG871" s="5">
        <v>1100000</v>
      </c>
    </row>
    <row r="872" spans="26:33" x14ac:dyDescent="0.25">
      <c r="Z872" s="4" t="s">
        <v>4699</v>
      </c>
      <c r="AA872" s="5"/>
      <c r="AB872" s="5">
        <v>1329949</v>
      </c>
      <c r="AC872" s="5"/>
      <c r="AD872" s="5"/>
      <c r="AE872" s="5"/>
      <c r="AF872" s="5"/>
      <c r="AG872" s="5">
        <v>1329949</v>
      </c>
    </row>
    <row r="873" spans="26:33" x14ac:dyDescent="0.25">
      <c r="Z873" s="4" t="s">
        <v>4700</v>
      </c>
      <c r="AA873" s="5"/>
      <c r="AB873" s="5">
        <v>1394354</v>
      </c>
      <c r="AC873" s="5"/>
      <c r="AD873" s="5"/>
      <c r="AE873" s="5"/>
      <c r="AF873" s="5"/>
      <c r="AG873" s="5">
        <v>1394354</v>
      </c>
    </row>
    <row r="874" spans="26:33" x14ac:dyDescent="0.25">
      <c r="Z874" s="4" t="s">
        <v>9469</v>
      </c>
      <c r="AA874" s="5"/>
      <c r="AB874" s="5"/>
      <c r="AC874" s="5"/>
      <c r="AD874" s="5"/>
      <c r="AE874" s="5">
        <v>400000</v>
      </c>
      <c r="AF874" s="5"/>
      <c r="AG874" s="5">
        <v>400000</v>
      </c>
    </row>
    <row r="875" spans="26:33" x14ac:dyDescent="0.25">
      <c r="Z875" s="4" t="s">
        <v>6409</v>
      </c>
      <c r="AA875" s="5"/>
      <c r="AB875" s="5"/>
      <c r="AC875" s="5">
        <v>1200000</v>
      </c>
      <c r="AD875" s="5"/>
      <c r="AE875" s="5"/>
      <c r="AF875" s="5"/>
      <c r="AG875" s="5">
        <v>1200000</v>
      </c>
    </row>
    <row r="876" spans="26:33" x14ac:dyDescent="0.25">
      <c r="Z876" s="4" t="s">
        <v>6410</v>
      </c>
      <c r="AA876" s="5"/>
      <c r="AB876" s="5"/>
      <c r="AC876" s="5">
        <v>8337792</v>
      </c>
      <c r="AD876" s="5"/>
      <c r="AE876" s="5"/>
      <c r="AF876" s="5"/>
      <c r="AG876" s="5">
        <v>8337792</v>
      </c>
    </row>
    <row r="877" spans="26:33" x14ac:dyDescent="0.25">
      <c r="Z877" s="4" t="s">
        <v>9870</v>
      </c>
      <c r="AA877" s="5"/>
      <c r="AB877" s="5"/>
      <c r="AC877" s="5"/>
      <c r="AD877" s="5">
        <v>495843</v>
      </c>
      <c r="AE877" s="5"/>
      <c r="AF877" s="5"/>
      <c r="AG877" s="5">
        <v>495843</v>
      </c>
    </row>
    <row r="878" spans="26:33" x14ac:dyDescent="0.25">
      <c r="Z878" s="4" t="s">
        <v>10494</v>
      </c>
      <c r="AA878" s="5"/>
      <c r="AB878" s="5"/>
      <c r="AC878" s="5"/>
      <c r="AD878" s="5"/>
      <c r="AE878" s="5">
        <v>1211740</v>
      </c>
      <c r="AF878" s="5">
        <v>1211740</v>
      </c>
      <c r="AG878" s="5">
        <v>2423480</v>
      </c>
    </row>
    <row r="879" spans="26:33" x14ac:dyDescent="0.25">
      <c r="Z879" s="4" t="s">
        <v>12022</v>
      </c>
      <c r="AA879" s="5"/>
      <c r="AB879" s="5"/>
      <c r="AC879" s="5"/>
      <c r="AD879" s="5"/>
      <c r="AE879" s="5"/>
      <c r="AF879" s="5">
        <v>3000000</v>
      </c>
      <c r="AG879" s="5">
        <v>3000000</v>
      </c>
    </row>
    <row r="880" spans="26:33" x14ac:dyDescent="0.25">
      <c r="Z880" s="4" t="s">
        <v>336</v>
      </c>
      <c r="AA880" s="5">
        <v>109137460</v>
      </c>
      <c r="AB880" s="5">
        <v>135457951</v>
      </c>
      <c r="AC880" s="5"/>
      <c r="AD880" s="5"/>
      <c r="AE880" s="5"/>
      <c r="AF880" s="5"/>
      <c r="AG880" s="5">
        <v>244595411</v>
      </c>
    </row>
    <row r="881" spans="26:33" x14ac:dyDescent="0.25">
      <c r="Z881" s="4" t="s">
        <v>10540</v>
      </c>
      <c r="AA881" s="5"/>
      <c r="AB881" s="5"/>
      <c r="AC881" s="5"/>
      <c r="AD881" s="5"/>
      <c r="AE881" s="5">
        <v>33094020</v>
      </c>
      <c r="AF881" s="5"/>
      <c r="AG881" s="5">
        <v>33094020</v>
      </c>
    </row>
    <row r="882" spans="26:33" x14ac:dyDescent="0.25">
      <c r="Z882" s="4" t="s">
        <v>2704</v>
      </c>
      <c r="AA882" s="5">
        <v>5086915</v>
      </c>
      <c r="AB882" s="5">
        <v>5086915</v>
      </c>
      <c r="AC882" s="5">
        <v>5086915</v>
      </c>
      <c r="AD882" s="5">
        <v>5086915</v>
      </c>
      <c r="AE882" s="5"/>
      <c r="AF882" s="5"/>
      <c r="AG882" s="5">
        <v>20347660</v>
      </c>
    </row>
    <row r="883" spans="26:33" x14ac:dyDescent="0.25">
      <c r="Z883" s="4" t="s">
        <v>9485</v>
      </c>
      <c r="AA883" s="5"/>
      <c r="AB883" s="5"/>
      <c r="AC883" s="5"/>
      <c r="AD883" s="5">
        <v>79710</v>
      </c>
      <c r="AE883" s="5"/>
      <c r="AF883" s="5"/>
      <c r="AG883" s="5">
        <v>79710</v>
      </c>
    </row>
    <row r="884" spans="26:33" x14ac:dyDescent="0.25">
      <c r="Z884" s="4" t="s">
        <v>1469</v>
      </c>
      <c r="AA884" s="5">
        <v>348820</v>
      </c>
      <c r="AB884" s="5"/>
      <c r="AC884" s="5"/>
      <c r="AD884" s="5"/>
      <c r="AE884" s="5"/>
      <c r="AF884" s="5"/>
      <c r="AG884" s="5">
        <v>348820</v>
      </c>
    </row>
    <row r="885" spans="26:33" x14ac:dyDescent="0.25">
      <c r="Z885" s="4" t="s">
        <v>3320</v>
      </c>
      <c r="AA885" s="5">
        <v>5000000</v>
      </c>
      <c r="AB885" s="5"/>
      <c r="AC885" s="5"/>
      <c r="AD885" s="5"/>
      <c r="AE885" s="5"/>
      <c r="AF885" s="5"/>
      <c r="AG885" s="5">
        <v>5000000</v>
      </c>
    </row>
    <row r="886" spans="26:33" x14ac:dyDescent="0.25">
      <c r="Z886" s="4" t="s">
        <v>11824</v>
      </c>
      <c r="AA886" s="5"/>
      <c r="AB886" s="5"/>
      <c r="AC886" s="5"/>
      <c r="AD886" s="5"/>
      <c r="AE886" s="5"/>
      <c r="AF886" s="5">
        <v>71448</v>
      </c>
      <c r="AG886" s="5">
        <v>71448</v>
      </c>
    </row>
    <row r="887" spans="26:33" x14ac:dyDescent="0.25">
      <c r="Z887" s="4" t="s">
        <v>1261</v>
      </c>
      <c r="AA887" s="5">
        <v>14312689</v>
      </c>
      <c r="AB887" s="5"/>
      <c r="AC887" s="5"/>
      <c r="AD887" s="5">
        <v>17000000</v>
      </c>
      <c r="AE887" s="5"/>
      <c r="AF887" s="5"/>
      <c r="AG887" s="5">
        <v>31312689</v>
      </c>
    </row>
    <row r="888" spans="26:33" x14ac:dyDescent="0.25">
      <c r="Z888" s="4" t="s">
        <v>10017</v>
      </c>
      <c r="AA888" s="5"/>
      <c r="AB888" s="5"/>
      <c r="AC888" s="5"/>
      <c r="AD888" s="5">
        <v>11244114</v>
      </c>
      <c r="AE888" s="5">
        <v>8000000</v>
      </c>
      <c r="AF888" s="5">
        <v>8000000</v>
      </c>
      <c r="AG888" s="5">
        <v>27244114</v>
      </c>
    </row>
    <row r="889" spans="26:33" x14ac:dyDescent="0.25">
      <c r="Z889" s="4" t="s">
        <v>3235</v>
      </c>
      <c r="AA889" s="5">
        <v>178931</v>
      </c>
      <c r="AB889" s="5"/>
      <c r="AC889" s="5"/>
      <c r="AD889" s="5"/>
      <c r="AE889" s="5"/>
      <c r="AF889" s="5"/>
      <c r="AG889" s="5">
        <v>178931</v>
      </c>
    </row>
    <row r="890" spans="26:33" x14ac:dyDescent="0.25">
      <c r="Z890" s="4" t="s">
        <v>6413</v>
      </c>
      <c r="AA890" s="5"/>
      <c r="AB890" s="5"/>
      <c r="AC890" s="5"/>
      <c r="AD890" s="5">
        <v>800000</v>
      </c>
      <c r="AE890" s="5"/>
      <c r="AF890" s="5"/>
      <c r="AG890" s="5">
        <v>800000</v>
      </c>
    </row>
    <row r="891" spans="26:33" x14ac:dyDescent="0.25">
      <c r="Z891" s="4" t="s">
        <v>5943</v>
      </c>
      <c r="AA891" s="5"/>
      <c r="AB891" s="5"/>
      <c r="AC891" s="5">
        <v>700000</v>
      </c>
      <c r="AD891" s="5">
        <v>700000</v>
      </c>
      <c r="AE891" s="5">
        <v>700000</v>
      </c>
      <c r="AF891" s="5">
        <v>700000</v>
      </c>
      <c r="AG891" s="5">
        <v>2800000</v>
      </c>
    </row>
    <row r="892" spans="26:33" x14ac:dyDescent="0.25">
      <c r="Z892" s="4" t="s">
        <v>6414</v>
      </c>
      <c r="AA892" s="5"/>
      <c r="AB892" s="5"/>
      <c r="AC892" s="5">
        <v>1326729</v>
      </c>
      <c r="AD892" s="5"/>
      <c r="AE892" s="5"/>
      <c r="AF892" s="5"/>
      <c r="AG892" s="5">
        <v>1326729</v>
      </c>
    </row>
    <row r="893" spans="26:33" x14ac:dyDescent="0.25">
      <c r="Z893" s="4" t="s">
        <v>6415</v>
      </c>
      <c r="AA893" s="5"/>
      <c r="AB893" s="5"/>
      <c r="AC893" s="5"/>
      <c r="AD893" s="5">
        <v>139677</v>
      </c>
      <c r="AE893" s="5"/>
      <c r="AF893" s="5"/>
      <c r="AG893" s="5">
        <v>139677</v>
      </c>
    </row>
    <row r="894" spans="26:33" x14ac:dyDescent="0.25">
      <c r="Z894" s="4" t="s">
        <v>9551</v>
      </c>
      <c r="AA894" s="5"/>
      <c r="AB894" s="5"/>
      <c r="AC894" s="5"/>
      <c r="AD894" s="5">
        <v>199738</v>
      </c>
      <c r="AE894" s="5"/>
      <c r="AF894" s="5"/>
      <c r="AG894" s="5">
        <v>199738</v>
      </c>
    </row>
    <row r="895" spans="26:33" x14ac:dyDescent="0.25">
      <c r="Z895" s="4" t="s">
        <v>12007</v>
      </c>
      <c r="AA895" s="5"/>
      <c r="AB895" s="5"/>
      <c r="AC895" s="5"/>
      <c r="AD895" s="5"/>
      <c r="AE895" s="5">
        <v>1000000</v>
      </c>
      <c r="AF895" s="5">
        <v>3000000</v>
      </c>
      <c r="AG895" s="5">
        <v>4000000</v>
      </c>
    </row>
    <row r="896" spans="26:33" x14ac:dyDescent="0.25">
      <c r="Z896" s="4" t="s">
        <v>3261</v>
      </c>
      <c r="AA896" s="5">
        <v>4285037</v>
      </c>
      <c r="AB896" s="5"/>
      <c r="AC896" s="5"/>
      <c r="AD896" s="5"/>
      <c r="AE896" s="5"/>
      <c r="AF896" s="5"/>
      <c r="AG896" s="5">
        <v>4285037</v>
      </c>
    </row>
    <row r="897" spans="26:33" x14ac:dyDescent="0.25">
      <c r="Z897" s="4" t="s">
        <v>3325</v>
      </c>
      <c r="AA897" s="5">
        <v>0</v>
      </c>
      <c r="AB897" s="5"/>
      <c r="AC897" s="5"/>
      <c r="AD897" s="5"/>
      <c r="AE897" s="5"/>
      <c r="AF897" s="5"/>
      <c r="AG897" s="5">
        <v>0</v>
      </c>
    </row>
    <row r="898" spans="26:33" x14ac:dyDescent="0.25">
      <c r="Z898" s="4" t="s">
        <v>3338</v>
      </c>
      <c r="AA898" s="5"/>
      <c r="AB898" s="5"/>
      <c r="AC898" s="5"/>
      <c r="AD898" s="5">
        <v>26956439</v>
      </c>
      <c r="AE898" s="5"/>
      <c r="AF898" s="5"/>
      <c r="AG898" s="5">
        <v>26956439</v>
      </c>
    </row>
    <row r="899" spans="26:33" x14ac:dyDescent="0.25">
      <c r="Z899" s="4" t="s">
        <v>270</v>
      </c>
      <c r="AA899" s="5">
        <v>1753929</v>
      </c>
      <c r="AB899" s="5">
        <v>1753929</v>
      </c>
      <c r="AC899" s="5">
        <v>1753929</v>
      </c>
      <c r="AD899" s="5">
        <v>1753929</v>
      </c>
      <c r="AE899" s="5">
        <v>1753929</v>
      </c>
      <c r="AF899" s="5">
        <v>1753929</v>
      </c>
      <c r="AG899" s="5">
        <v>10523574</v>
      </c>
    </row>
    <row r="900" spans="26:33" x14ac:dyDescent="0.25">
      <c r="Z900" s="4" t="s">
        <v>1704</v>
      </c>
      <c r="AA900" s="5">
        <v>13622549.4</v>
      </c>
      <c r="AB900" s="5"/>
      <c r="AC900" s="5"/>
      <c r="AD900" s="5"/>
      <c r="AE900" s="5"/>
      <c r="AF900" s="5"/>
      <c r="AG900" s="5">
        <v>13622549.4</v>
      </c>
    </row>
    <row r="901" spans="26:33" x14ac:dyDescent="0.25">
      <c r="Z901" s="4" t="s">
        <v>2600</v>
      </c>
      <c r="AA901" s="5"/>
      <c r="AB901" s="5">
        <v>77248242</v>
      </c>
      <c r="AC901" s="5">
        <v>77248242</v>
      </c>
      <c r="AD901" s="5"/>
      <c r="AE901" s="5"/>
      <c r="AF901" s="5"/>
      <c r="AG901" s="5">
        <v>154496484</v>
      </c>
    </row>
    <row r="902" spans="26:33" x14ac:dyDescent="0.25">
      <c r="Z902" s="4" t="s">
        <v>2830</v>
      </c>
      <c r="AA902" s="5"/>
      <c r="AB902" s="5">
        <v>55205684.799999997</v>
      </c>
      <c r="AC902" s="5"/>
      <c r="AD902" s="5"/>
      <c r="AE902" s="5"/>
      <c r="AF902" s="5"/>
      <c r="AG902" s="5">
        <v>55205684.799999997</v>
      </c>
    </row>
    <row r="903" spans="26:33" x14ac:dyDescent="0.25">
      <c r="Z903" s="4" t="s">
        <v>2782</v>
      </c>
      <c r="AA903" s="5"/>
      <c r="AB903" s="5">
        <v>1588345.2</v>
      </c>
      <c r="AC903" s="5"/>
      <c r="AD903" s="5"/>
      <c r="AE903" s="5"/>
      <c r="AF903" s="5"/>
      <c r="AG903" s="5">
        <v>1588345.2</v>
      </c>
    </row>
    <row r="904" spans="26:33" x14ac:dyDescent="0.25">
      <c r="Z904" s="4" t="s">
        <v>4709</v>
      </c>
      <c r="AA904" s="5"/>
      <c r="AB904" s="5">
        <v>1886823</v>
      </c>
      <c r="AC904" s="5">
        <v>1886823</v>
      </c>
      <c r="AD904" s="5"/>
      <c r="AE904" s="5"/>
      <c r="AF904" s="5"/>
      <c r="AG904" s="5">
        <v>3773646</v>
      </c>
    </row>
    <row r="905" spans="26:33" x14ac:dyDescent="0.25">
      <c r="Z905" s="4" t="s">
        <v>2809</v>
      </c>
      <c r="AA905" s="5"/>
      <c r="AB905" s="5"/>
      <c r="AC905" s="5">
        <v>30129128.399999999</v>
      </c>
      <c r="AD905" s="5"/>
      <c r="AE905" s="5"/>
      <c r="AF905" s="5"/>
      <c r="AG905" s="5">
        <v>30129128.399999999</v>
      </c>
    </row>
    <row r="906" spans="26:33" x14ac:dyDescent="0.25">
      <c r="Z906" s="4" t="s">
        <v>2430</v>
      </c>
      <c r="AA906" s="5">
        <v>596898</v>
      </c>
      <c r="AB906" s="5"/>
      <c r="AC906" s="5"/>
      <c r="AD906" s="5"/>
      <c r="AE906" s="5"/>
      <c r="AF906" s="5"/>
      <c r="AG906" s="5">
        <v>596898</v>
      </c>
    </row>
    <row r="907" spans="26:33" x14ac:dyDescent="0.25">
      <c r="Z907" s="4" t="s">
        <v>2581</v>
      </c>
      <c r="AA907" s="5"/>
      <c r="AB907" s="5"/>
      <c r="AC907" s="5">
        <v>28741603</v>
      </c>
      <c r="AD907" s="5"/>
      <c r="AE907" s="5">
        <v>28741603</v>
      </c>
      <c r="AF907" s="5"/>
      <c r="AG907" s="5">
        <v>57483206</v>
      </c>
    </row>
    <row r="908" spans="26:33" x14ac:dyDescent="0.25">
      <c r="Z908" s="4" t="s">
        <v>2585</v>
      </c>
      <c r="AA908" s="5"/>
      <c r="AB908" s="5"/>
      <c r="AC908" s="5">
        <v>57985827.200000003</v>
      </c>
      <c r="AD908" s="5">
        <v>57985827.200000003</v>
      </c>
      <c r="AE908" s="5"/>
      <c r="AF908" s="5"/>
      <c r="AG908" s="5">
        <v>115971654.40000001</v>
      </c>
    </row>
    <row r="909" spans="26:33" x14ac:dyDescent="0.25">
      <c r="Z909" s="4" t="s">
        <v>3033</v>
      </c>
      <c r="AA909" s="5">
        <v>3173326</v>
      </c>
      <c r="AB909" s="5"/>
      <c r="AC909" s="5"/>
      <c r="AD909" s="5"/>
      <c r="AE909" s="5"/>
      <c r="AF909" s="5"/>
      <c r="AG909" s="5">
        <v>3173326</v>
      </c>
    </row>
    <row r="910" spans="26:33" x14ac:dyDescent="0.25">
      <c r="Z910" s="4" t="s">
        <v>2602</v>
      </c>
      <c r="AA910" s="5"/>
      <c r="AB910" s="5">
        <v>10723406</v>
      </c>
      <c r="AC910" s="5">
        <v>10723406</v>
      </c>
      <c r="AD910" s="5"/>
      <c r="AE910" s="5"/>
      <c r="AF910" s="5"/>
      <c r="AG910" s="5">
        <v>21446812</v>
      </c>
    </row>
    <row r="911" spans="26:33" x14ac:dyDescent="0.25">
      <c r="Z911" s="4" t="s">
        <v>10178</v>
      </c>
      <c r="AA911" s="5"/>
      <c r="AB911" s="5"/>
      <c r="AC911" s="5"/>
      <c r="AD911" s="5"/>
      <c r="AE911" s="5">
        <v>3031874.25</v>
      </c>
      <c r="AF911" s="5"/>
      <c r="AG911" s="5">
        <v>3031874.25</v>
      </c>
    </row>
    <row r="912" spans="26:33" x14ac:dyDescent="0.25">
      <c r="Z912" s="4" t="s">
        <v>4707</v>
      </c>
      <c r="AA912" s="5"/>
      <c r="AB912" s="5">
        <v>1429049</v>
      </c>
      <c r="AC912" s="5">
        <v>1429049</v>
      </c>
      <c r="AD912" s="5"/>
      <c r="AE912" s="5"/>
      <c r="AF912" s="5"/>
      <c r="AG912" s="5">
        <v>2858098</v>
      </c>
    </row>
    <row r="913" spans="26:33" x14ac:dyDescent="0.25">
      <c r="Z913" s="4" t="s">
        <v>2628</v>
      </c>
      <c r="AA913" s="5">
        <v>2781399</v>
      </c>
      <c r="AB913" s="5">
        <v>2781399</v>
      </c>
      <c r="AC913" s="5"/>
      <c r="AD913" s="5"/>
      <c r="AE913" s="5"/>
      <c r="AF913" s="5"/>
      <c r="AG913" s="5">
        <v>5562798</v>
      </c>
    </row>
    <row r="914" spans="26:33" x14ac:dyDescent="0.25">
      <c r="Z914" s="4" t="s">
        <v>2329</v>
      </c>
      <c r="AA914" s="5">
        <v>3575170.8</v>
      </c>
      <c r="AB914" s="5"/>
      <c r="AC914" s="5"/>
      <c r="AD914" s="5"/>
      <c r="AE914" s="5"/>
      <c r="AF914" s="5"/>
      <c r="AG914" s="5">
        <v>3575170.8</v>
      </c>
    </row>
    <row r="915" spans="26:33" x14ac:dyDescent="0.25">
      <c r="Z915" s="4" t="s">
        <v>2615</v>
      </c>
      <c r="AA915" s="5"/>
      <c r="AB915" s="5">
        <v>12698557</v>
      </c>
      <c r="AC915" s="5">
        <v>12698557</v>
      </c>
      <c r="AD915" s="5"/>
      <c r="AE915" s="5"/>
      <c r="AF915" s="5"/>
      <c r="AG915" s="5">
        <v>25397114</v>
      </c>
    </row>
    <row r="916" spans="26:33" x14ac:dyDescent="0.25">
      <c r="Z916" s="4" t="s">
        <v>3259</v>
      </c>
      <c r="AA916" s="5">
        <v>1589987.2</v>
      </c>
      <c r="AB916" s="5"/>
      <c r="AC916" s="5"/>
      <c r="AD916" s="5"/>
      <c r="AE916" s="5"/>
      <c r="AF916" s="5"/>
      <c r="AG916" s="5">
        <v>1589987.2</v>
      </c>
    </row>
    <row r="917" spans="26:33" x14ac:dyDescent="0.25">
      <c r="Z917" s="4" t="s">
        <v>6044</v>
      </c>
      <c r="AA917" s="5"/>
      <c r="AB917" s="5"/>
      <c r="AC917" s="5">
        <v>13893533.5</v>
      </c>
      <c r="AD917" s="5"/>
      <c r="AE917" s="5"/>
      <c r="AF917" s="5"/>
      <c r="AG917" s="5">
        <v>13893533.5</v>
      </c>
    </row>
    <row r="918" spans="26:33" x14ac:dyDescent="0.25">
      <c r="Z918" s="4" t="s">
        <v>2979</v>
      </c>
      <c r="AA918" s="5">
        <v>524661.98</v>
      </c>
      <c r="AB918" s="5"/>
      <c r="AC918" s="5"/>
      <c r="AD918" s="5"/>
      <c r="AE918" s="5"/>
      <c r="AF918" s="5"/>
      <c r="AG918" s="5">
        <v>524661.98</v>
      </c>
    </row>
    <row r="919" spans="26:33" x14ac:dyDescent="0.25">
      <c r="Z919" s="4" t="s">
        <v>6425</v>
      </c>
      <c r="AA919" s="5"/>
      <c r="AB919" s="5"/>
      <c r="AC919" s="5">
        <v>3677390.76</v>
      </c>
      <c r="AD919" s="5"/>
      <c r="AE919" s="5"/>
      <c r="AF919" s="5"/>
      <c r="AG919" s="5">
        <v>3677390.76</v>
      </c>
    </row>
    <row r="920" spans="26:33" x14ac:dyDescent="0.25">
      <c r="Z920" s="4" t="s">
        <v>2776</v>
      </c>
      <c r="AA920" s="5"/>
      <c r="AB920" s="5">
        <v>2382825.6</v>
      </c>
      <c r="AC920" s="5"/>
      <c r="AD920" s="5"/>
      <c r="AE920" s="5"/>
      <c r="AF920" s="5"/>
      <c r="AG920" s="5">
        <v>2382825.6</v>
      </c>
    </row>
    <row r="921" spans="26:33" x14ac:dyDescent="0.25">
      <c r="Z921" s="4" t="s">
        <v>11810</v>
      </c>
      <c r="AA921" s="5"/>
      <c r="AB921" s="5"/>
      <c r="AC921" s="5"/>
      <c r="AD921" s="5"/>
      <c r="AE921" s="5"/>
      <c r="AF921" s="5">
        <v>5706856.4000000004</v>
      </c>
      <c r="AG921" s="5">
        <v>5706856.4000000004</v>
      </c>
    </row>
    <row r="922" spans="26:33" x14ac:dyDescent="0.25">
      <c r="Z922" s="4" t="s">
        <v>6077</v>
      </c>
      <c r="AA922" s="5"/>
      <c r="AB922" s="5">
        <v>1906957.44</v>
      </c>
      <c r="AC922" s="5"/>
      <c r="AD922" s="5"/>
      <c r="AE922" s="5"/>
      <c r="AF922" s="5"/>
      <c r="AG922" s="5">
        <v>1906957.44</v>
      </c>
    </row>
    <row r="923" spans="26:33" x14ac:dyDescent="0.25">
      <c r="Z923" s="4" t="s">
        <v>4708</v>
      </c>
      <c r="AA923" s="5"/>
      <c r="AB923" s="5">
        <v>1587999</v>
      </c>
      <c r="AC923" s="5"/>
      <c r="AD923" s="5"/>
      <c r="AE923" s="5"/>
      <c r="AF923" s="5"/>
      <c r="AG923" s="5">
        <v>1587999</v>
      </c>
    </row>
    <row r="924" spans="26:33" x14ac:dyDescent="0.25">
      <c r="Z924" s="4" t="s">
        <v>9992</v>
      </c>
      <c r="AA924" s="5"/>
      <c r="AB924" s="5"/>
      <c r="AC924" s="5"/>
      <c r="AD924" s="5">
        <v>34130749</v>
      </c>
      <c r="AE924" s="5"/>
      <c r="AF924" s="5">
        <v>15730749</v>
      </c>
      <c r="AG924" s="5">
        <v>49861498</v>
      </c>
    </row>
    <row r="925" spans="26:33" x14ac:dyDescent="0.25">
      <c r="Z925" s="4" t="s">
        <v>6426</v>
      </c>
      <c r="AA925" s="5"/>
      <c r="AB925" s="5"/>
      <c r="AC925" s="5">
        <v>1195251.6000000001</v>
      </c>
      <c r="AD925" s="5"/>
      <c r="AE925" s="5"/>
      <c r="AF925" s="5"/>
      <c r="AG925" s="5">
        <v>1195251.6000000001</v>
      </c>
    </row>
    <row r="926" spans="26:33" x14ac:dyDescent="0.25">
      <c r="Z926" s="4" t="s">
        <v>6427</v>
      </c>
      <c r="AA926" s="5"/>
      <c r="AB926" s="5"/>
      <c r="AC926" s="5">
        <v>2788920.4</v>
      </c>
      <c r="AD926" s="5"/>
      <c r="AE926" s="5"/>
      <c r="AF926" s="5"/>
      <c r="AG926" s="5">
        <v>2788920.4</v>
      </c>
    </row>
    <row r="927" spans="26:33" x14ac:dyDescent="0.25">
      <c r="Z927" s="4" t="s">
        <v>6054</v>
      </c>
      <c r="AA927" s="5"/>
      <c r="AB927" s="5"/>
      <c r="AC927" s="5">
        <v>1194570.3</v>
      </c>
      <c r="AD927" s="5"/>
      <c r="AE927" s="5"/>
      <c r="AF927" s="5"/>
      <c r="AG927" s="5">
        <v>1194570.3</v>
      </c>
    </row>
    <row r="928" spans="26:33" x14ac:dyDescent="0.25">
      <c r="Z928" s="4" t="s">
        <v>6040</v>
      </c>
      <c r="AA928" s="5"/>
      <c r="AB928" s="5"/>
      <c r="AC928" s="5">
        <v>2389480.7999999998</v>
      </c>
      <c r="AD928" s="5"/>
      <c r="AE928" s="5"/>
      <c r="AF928" s="5"/>
      <c r="AG928" s="5">
        <v>2389480.7999999998</v>
      </c>
    </row>
    <row r="929" spans="26:33" x14ac:dyDescent="0.25">
      <c r="Z929" s="4" t="s">
        <v>6428</v>
      </c>
      <c r="AA929" s="5"/>
      <c r="AB929" s="5"/>
      <c r="AC929" s="5"/>
      <c r="AD929" s="5">
        <v>3595282.2</v>
      </c>
      <c r="AE929" s="5"/>
      <c r="AF929" s="5"/>
      <c r="AG929" s="5">
        <v>3595282.2</v>
      </c>
    </row>
    <row r="930" spans="26:33" x14ac:dyDescent="0.25">
      <c r="Z930" s="4" t="s">
        <v>10190</v>
      </c>
      <c r="AA930" s="5"/>
      <c r="AB930" s="5"/>
      <c r="AC930" s="5"/>
      <c r="AD930" s="5"/>
      <c r="AE930" s="5">
        <v>1212244.5</v>
      </c>
      <c r="AF930" s="5"/>
      <c r="AG930" s="5">
        <v>1212244.5</v>
      </c>
    </row>
    <row r="931" spans="26:33" x14ac:dyDescent="0.25">
      <c r="Z931" s="4" t="s">
        <v>6429</v>
      </c>
      <c r="AA931" s="5"/>
      <c r="AB931" s="5"/>
      <c r="AC931" s="5"/>
      <c r="AD931" s="5">
        <v>3207487.2</v>
      </c>
      <c r="AE931" s="5"/>
      <c r="AF931" s="5"/>
      <c r="AG931" s="5">
        <v>3207487.2</v>
      </c>
    </row>
    <row r="932" spans="26:33" x14ac:dyDescent="0.25">
      <c r="Z932" s="4" t="s">
        <v>9449</v>
      </c>
      <c r="AA932" s="5"/>
      <c r="AB932" s="5"/>
      <c r="AC932" s="5"/>
      <c r="AD932" s="5"/>
      <c r="AE932" s="5"/>
      <c r="AF932" s="5">
        <v>27490786.800000001</v>
      </c>
      <c r="AG932" s="5">
        <v>27490786.800000001</v>
      </c>
    </row>
    <row r="933" spans="26:33" x14ac:dyDescent="0.25">
      <c r="Z933" s="4" t="s">
        <v>6430</v>
      </c>
      <c r="AA933" s="5"/>
      <c r="AB933" s="5"/>
      <c r="AC933" s="5"/>
      <c r="AD933" s="5">
        <v>2201493.25</v>
      </c>
      <c r="AE933" s="5"/>
      <c r="AF933" s="5"/>
      <c r="AG933" s="5">
        <v>2201493.25</v>
      </c>
    </row>
    <row r="934" spans="26:33" x14ac:dyDescent="0.25">
      <c r="Z934" s="4" t="s">
        <v>6431</v>
      </c>
      <c r="AA934" s="5"/>
      <c r="AB934" s="5"/>
      <c r="AC934" s="5"/>
      <c r="AD934" s="5">
        <v>8803053</v>
      </c>
      <c r="AE934" s="5">
        <v>8803053</v>
      </c>
      <c r="AF934" s="5"/>
      <c r="AG934" s="5">
        <v>17606106</v>
      </c>
    </row>
    <row r="935" spans="26:33" x14ac:dyDescent="0.25">
      <c r="Z935" s="4" t="s">
        <v>6437</v>
      </c>
      <c r="AA935" s="5"/>
      <c r="AB935" s="5"/>
      <c r="AC935" s="5"/>
      <c r="AD935" s="5">
        <v>2000030.5</v>
      </c>
      <c r="AE935" s="5"/>
      <c r="AF935" s="5"/>
      <c r="AG935" s="5">
        <v>2000030.5</v>
      </c>
    </row>
    <row r="936" spans="26:33" x14ac:dyDescent="0.25">
      <c r="Z936" s="4" t="s">
        <v>10057</v>
      </c>
      <c r="AA936" s="5"/>
      <c r="AB936" s="5"/>
      <c r="AC936" s="5"/>
      <c r="AD936" s="5"/>
      <c r="AE936" s="5">
        <v>1691494.98</v>
      </c>
      <c r="AF936" s="5"/>
      <c r="AG936" s="5">
        <v>1691494.98</v>
      </c>
    </row>
    <row r="937" spans="26:33" x14ac:dyDescent="0.25">
      <c r="Z937" s="4" t="s">
        <v>10182</v>
      </c>
      <c r="AA937" s="5"/>
      <c r="AB937" s="5"/>
      <c r="AC937" s="5"/>
      <c r="AD937" s="5"/>
      <c r="AE937" s="5">
        <v>2020407.5</v>
      </c>
      <c r="AF937" s="5"/>
      <c r="AG937" s="5">
        <v>2020407.5</v>
      </c>
    </row>
    <row r="938" spans="26:33" x14ac:dyDescent="0.25">
      <c r="Z938" s="4" t="s">
        <v>6438</v>
      </c>
      <c r="AA938" s="5"/>
      <c r="AB938" s="5"/>
      <c r="AC938" s="5"/>
      <c r="AD938" s="5">
        <v>3601249.2</v>
      </c>
      <c r="AE938" s="5"/>
      <c r="AF938" s="5"/>
      <c r="AG938" s="5">
        <v>3601249.2</v>
      </c>
    </row>
    <row r="939" spans="26:33" x14ac:dyDescent="0.25">
      <c r="Z939" s="4" t="s">
        <v>6432</v>
      </c>
      <c r="AA939" s="5"/>
      <c r="AB939" s="5"/>
      <c r="AC939" s="5"/>
      <c r="AD939" s="5">
        <v>1800624.6</v>
      </c>
      <c r="AE939" s="5"/>
      <c r="AF939" s="5"/>
      <c r="AG939" s="5">
        <v>1800624.6</v>
      </c>
    </row>
    <row r="940" spans="26:33" x14ac:dyDescent="0.25">
      <c r="Z940" s="4" t="s">
        <v>10174</v>
      </c>
      <c r="AA940" s="5"/>
      <c r="AB940" s="5"/>
      <c r="AC940" s="5"/>
      <c r="AD940" s="5"/>
      <c r="AE940" s="5">
        <v>2418435.6</v>
      </c>
      <c r="AF940" s="5"/>
      <c r="AG940" s="5">
        <v>2418435.6</v>
      </c>
    </row>
    <row r="941" spans="26:33" x14ac:dyDescent="0.25">
      <c r="Z941" s="4" t="s">
        <v>11804</v>
      </c>
      <c r="AA941" s="5"/>
      <c r="AB941" s="5"/>
      <c r="AC941" s="5"/>
      <c r="AD941" s="5"/>
      <c r="AE941" s="5"/>
      <c r="AF941" s="5">
        <v>1630638.8</v>
      </c>
      <c r="AG941" s="5">
        <v>1630638.8</v>
      </c>
    </row>
    <row r="942" spans="26:33" x14ac:dyDescent="0.25">
      <c r="Z942" s="4" t="s">
        <v>9458</v>
      </c>
      <c r="AA942" s="5"/>
      <c r="AB942" s="5"/>
      <c r="AC942" s="5"/>
      <c r="AD942" s="5"/>
      <c r="AE942" s="5">
        <v>1608004.8</v>
      </c>
      <c r="AF942" s="5"/>
      <c r="AG942" s="5">
        <v>1608004.8</v>
      </c>
    </row>
    <row r="943" spans="26:33" x14ac:dyDescent="0.25">
      <c r="Z943" s="4" t="s">
        <v>10059</v>
      </c>
      <c r="AA943" s="5"/>
      <c r="AB943" s="5"/>
      <c r="AC943" s="5"/>
      <c r="AD943" s="5"/>
      <c r="AE943" s="5">
        <v>3221895.2</v>
      </c>
      <c r="AF943" s="5"/>
      <c r="AG943" s="5">
        <v>3221895.2</v>
      </c>
    </row>
    <row r="944" spans="26:33" x14ac:dyDescent="0.25">
      <c r="Z944" s="4" t="s">
        <v>11984</v>
      </c>
      <c r="AA944" s="5"/>
      <c r="AB944" s="5"/>
      <c r="AC944" s="5"/>
      <c r="AD944" s="5"/>
      <c r="AE944" s="5"/>
      <c r="AF944" s="5">
        <v>4556250</v>
      </c>
      <c r="AG944" s="5">
        <v>4556250</v>
      </c>
    </row>
    <row r="945" spans="26:33" x14ac:dyDescent="0.25">
      <c r="Z945" s="4" t="s">
        <v>10186</v>
      </c>
      <c r="AA945" s="5"/>
      <c r="AB945" s="5"/>
      <c r="AC945" s="5"/>
      <c r="AD945" s="5"/>
      <c r="AE945" s="5">
        <v>7653633</v>
      </c>
      <c r="AF945" s="5"/>
      <c r="AG945" s="5">
        <v>7653633</v>
      </c>
    </row>
    <row r="946" spans="26:33" x14ac:dyDescent="0.25">
      <c r="Z946" s="4" t="s">
        <v>11816</v>
      </c>
      <c r="AA946" s="5"/>
      <c r="AB946" s="5"/>
      <c r="AC946" s="5"/>
      <c r="AD946" s="5"/>
      <c r="AE946" s="5"/>
      <c r="AF946" s="5">
        <v>1630530.4</v>
      </c>
      <c r="AG946" s="5">
        <v>1630530.4</v>
      </c>
    </row>
    <row r="947" spans="26:33" x14ac:dyDescent="0.25">
      <c r="Z947" s="4" t="s">
        <v>11831</v>
      </c>
      <c r="AA947" s="5"/>
      <c r="AB947" s="5"/>
      <c r="AC947" s="5"/>
      <c r="AD947" s="5"/>
      <c r="AE947" s="5"/>
      <c r="AF947" s="5">
        <v>1825959</v>
      </c>
      <c r="AG947" s="5">
        <v>1825959</v>
      </c>
    </row>
    <row r="948" spans="26:33" x14ac:dyDescent="0.25">
      <c r="Z948" s="4" t="s">
        <v>11808</v>
      </c>
      <c r="AA948" s="5"/>
      <c r="AB948" s="5"/>
      <c r="AC948" s="5"/>
      <c r="AD948" s="5"/>
      <c r="AE948" s="5"/>
      <c r="AF948" s="5">
        <v>8560853.6999999993</v>
      </c>
      <c r="AG948" s="5">
        <v>8560853.6999999993</v>
      </c>
    </row>
    <row r="949" spans="26:33" x14ac:dyDescent="0.25">
      <c r="Z949" s="4" t="s">
        <v>11802</v>
      </c>
      <c r="AA949" s="5"/>
      <c r="AB949" s="5"/>
      <c r="AC949" s="5"/>
      <c r="AD949" s="5"/>
      <c r="AE949" s="5"/>
      <c r="AF949" s="5">
        <v>3261495</v>
      </c>
      <c r="AG949" s="5">
        <v>3261495</v>
      </c>
    </row>
    <row r="950" spans="26:33" x14ac:dyDescent="0.25">
      <c r="Z950" s="4" t="s">
        <v>11814</v>
      </c>
      <c r="AA950" s="5"/>
      <c r="AB950" s="5"/>
      <c r="AC950" s="5"/>
      <c r="AD950" s="5"/>
      <c r="AE950" s="5"/>
      <c r="AF950" s="5">
        <v>4891591</v>
      </c>
      <c r="AG950" s="5">
        <v>4891591</v>
      </c>
    </row>
    <row r="951" spans="26:33" x14ac:dyDescent="0.25">
      <c r="Z951" s="4" t="s">
        <v>12084</v>
      </c>
      <c r="AA951" s="5"/>
      <c r="AB951" s="5"/>
      <c r="AC951" s="5"/>
      <c r="AD951" s="5"/>
      <c r="AE951" s="5"/>
      <c r="AF951" s="5">
        <v>2449218.6</v>
      </c>
      <c r="AG951" s="5">
        <v>2449218.6</v>
      </c>
    </row>
    <row r="952" spans="26:33" x14ac:dyDescent="0.25">
      <c r="Z952" s="4" t="s">
        <v>6433</v>
      </c>
      <c r="AA952" s="5"/>
      <c r="AB952" s="5"/>
      <c r="AC952" s="5"/>
      <c r="AD952" s="5">
        <v>1596314</v>
      </c>
      <c r="AE952" s="5"/>
      <c r="AF952" s="5"/>
      <c r="AG952" s="5">
        <v>1596314</v>
      </c>
    </row>
    <row r="953" spans="26:33" x14ac:dyDescent="0.25">
      <c r="Z953" s="4" t="s">
        <v>78</v>
      </c>
      <c r="AA953" s="5">
        <v>43259094.600000001</v>
      </c>
      <c r="AB953" s="5">
        <v>11205034.4</v>
      </c>
      <c r="AC953" s="5">
        <v>34425800</v>
      </c>
      <c r="AD953" s="5">
        <v>46572710.07</v>
      </c>
      <c r="AE953" s="5">
        <v>-110402142</v>
      </c>
      <c r="AF953" s="5"/>
      <c r="AG953" s="5">
        <v>25060497.07</v>
      </c>
    </row>
    <row r="954" spans="26:33" x14ac:dyDescent="0.25">
      <c r="Z954" s="4" t="s">
        <v>2535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/>
      <c r="AG954" s="5">
        <v>0</v>
      </c>
    </row>
    <row r="955" spans="26:33" x14ac:dyDescent="0.25">
      <c r="Z955" s="4" t="s">
        <v>1348</v>
      </c>
      <c r="AA955" s="5"/>
      <c r="AB955" s="5"/>
      <c r="AC955" s="5"/>
      <c r="AD955" s="5"/>
      <c r="AE955" s="5">
        <v>1218303</v>
      </c>
      <c r="AF955" s="5"/>
      <c r="AG955" s="5">
        <v>1218303</v>
      </c>
    </row>
    <row r="956" spans="26:33" x14ac:dyDescent="0.25">
      <c r="Z956" s="4" t="s">
        <v>309</v>
      </c>
      <c r="AA956" s="5"/>
      <c r="AB956" s="5"/>
      <c r="AC956" s="5"/>
      <c r="AD956" s="5"/>
      <c r="AE956" s="5"/>
      <c r="AF956" s="5">
        <v>3864393</v>
      </c>
      <c r="AG956" s="5">
        <v>3864393</v>
      </c>
    </row>
    <row r="957" spans="26:33" x14ac:dyDescent="0.25">
      <c r="Z957" s="4" t="s">
        <v>695</v>
      </c>
      <c r="AA957" s="5"/>
      <c r="AB957" s="5"/>
      <c r="AC957" s="5"/>
      <c r="AD957" s="5"/>
      <c r="AE957" s="5"/>
      <c r="AF957" s="5">
        <v>1408459</v>
      </c>
      <c r="AG957" s="5">
        <v>1408459</v>
      </c>
    </row>
    <row r="958" spans="26:33" x14ac:dyDescent="0.25">
      <c r="Z958" s="4" t="s">
        <v>52</v>
      </c>
      <c r="AA958" s="5"/>
      <c r="AB958" s="5"/>
      <c r="AC958" s="5">
        <v>1560215</v>
      </c>
      <c r="AD958" s="5"/>
      <c r="AE958" s="5"/>
      <c r="AF958" s="5"/>
      <c r="AG958" s="5">
        <v>1560215</v>
      </c>
    </row>
    <row r="959" spans="26:33" x14ac:dyDescent="0.25">
      <c r="Z959" s="4" t="s">
        <v>53</v>
      </c>
      <c r="AA959" s="5"/>
      <c r="AB959" s="5"/>
      <c r="AC959" s="5"/>
      <c r="AD959" s="5"/>
      <c r="AE959" s="5"/>
      <c r="AF959" s="5">
        <v>1105118</v>
      </c>
      <c r="AG959" s="5">
        <v>1105118</v>
      </c>
    </row>
    <row r="960" spans="26:33" x14ac:dyDescent="0.25">
      <c r="Z960" s="4" t="s">
        <v>2518</v>
      </c>
      <c r="AA960" s="5">
        <v>446724</v>
      </c>
      <c r="AB960" s="5"/>
      <c r="AC960" s="5"/>
      <c r="AD960" s="5"/>
      <c r="AE960" s="5"/>
      <c r="AF960" s="5"/>
      <c r="AG960" s="5">
        <v>446724</v>
      </c>
    </row>
    <row r="961" spans="26:33" x14ac:dyDescent="0.25">
      <c r="Z961" s="4" t="s">
        <v>1104</v>
      </c>
      <c r="AA961" s="5">
        <v>1588652.8</v>
      </c>
      <c r="AB961" s="5"/>
      <c r="AC961" s="5"/>
      <c r="AD961" s="5"/>
      <c r="AE961" s="5"/>
      <c r="AF961" s="5"/>
      <c r="AG961" s="5">
        <v>1588652.8</v>
      </c>
    </row>
    <row r="962" spans="26:33" x14ac:dyDescent="0.25">
      <c r="Z962" s="4" t="s">
        <v>701</v>
      </c>
      <c r="AA962" s="5"/>
      <c r="AB962" s="5"/>
      <c r="AC962" s="5"/>
      <c r="AD962" s="5"/>
      <c r="AE962" s="5"/>
      <c r="AF962" s="5">
        <v>1406285</v>
      </c>
      <c r="AG962" s="5">
        <v>1406285</v>
      </c>
    </row>
    <row r="963" spans="26:33" x14ac:dyDescent="0.25">
      <c r="Z963" s="4" t="s">
        <v>703</v>
      </c>
      <c r="AA963" s="5">
        <v>397163</v>
      </c>
      <c r="AB963" s="5">
        <v>399706.3</v>
      </c>
      <c r="AC963" s="5"/>
      <c r="AD963" s="5"/>
      <c r="AE963" s="5"/>
      <c r="AF963" s="5"/>
      <c r="AG963" s="5">
        <v>796869.3</v>
      </c>
    </row>
    <row r="964" spans="26:33" x14ac:dyDescent="0.25">
      <c r="Z964" s="4" t="s">
        <v>6441</v>
      </c>
      <c r="AA964" s="5"/>
      <c r="AB964" s="5"/>
      <c r="AC964" s="5">
        <v>295207</v>
      </c>
      <c r="AD964" s="5"/>
      <c r="AE964" s="5"/>
      <c r="AF964" s="5"/>
      <c r="AG964" s="5">
        <v>295207</v>
      </c>
    </row>
    <row r="965" spans="26:33" x14ac:dyDescent="0.25">
      <c r="Z965" s="4" t="s">
        <v>242</v>
      </c>
      <c r="AA965" s="5">
        <v>1163348</v>
      </c>
      <c r="AB965" s="5">
        <v>1889627</v>
      </c>
      <c r="AC965" s="5"/>
      <c r="AD965" s="5"/>
      <c r="AE965" s="5"/>
      <c r="AF965" s="5"/>
      <c r="AG965" s="5">
        <v>3052975</v>
      </c>
    </row>
    <row r="966" spans="26:33" x14ac:dyDescent="0.25">
      <c r="Z966" s="4" t="s">
        <v>2555</v>
      </c>
      <c r="AA966" s="5">
        <v>33670818</v>
      </c>
      <c r="AB966" s="5">
        <v>16835409</v>
      </c>
      <c r="AC966" s="5">
        <v>19252362</v>
      </c>
      <c r="AD966" s="5">
        <v>55340133</v>
      </c>
      <c r="AE966" s="5">
        <v>57757085</v>
      </c>
      <c r="AF966" s="5">
        <v>43338630</v>
      </c>
      <c r="AG966" s="5">
        <v>226194437</v>
      </c>
    </row>
    <row r="967" spans="26:33" x14ac:dyDescent="0.25">
      <c r="Z967" s="4" t="s">
        <v>294</v>
      </c>
      <c r="AA967" s="5">
        <v>292706</v>
      </c>
      <c r="AB967" s="5"/>
      <c r="AC967" s="5">
        <v>292706</v>
      </c>
      <c r="AD967" s="5"/>
      <c r="AE967" s="5"/>
      <c r="AF967" s="5"/>
      <c r="AG967" s="5">
        <v>585412</v>
      </c>
    </row>
    <row r="968" spans="26:33" x14ac:dyDescent="0.25">
      <c r="Z968" s="4" t="s">
        <v>2468</v>
      </c>
      <c r="AA968" s="5">
        <v>711670</v>
      </c>
      <c r="AB968" s="5"/>
      <c r="AC968" s="5"/>
      <c r="AD968" s="5"/>
      <c r="AE968" s="5"/>
      <c r="AF968" s="5"/>
      <c r="AG968" s="5">
        <v>711670</v>
      </c>
    </row>
    <row r="969" spans="26:33" x14ac:dyDescent="0.25">
      <c r="Z969" s="4" t="s">
        <v>1349</v>
      </c>
      <c r="AA969" s="5">
        <v>1191489.6000000001</v>
      </c>
      <c r="AB969" s="5"/>
      <c r="AC969" s="5"/>
      <c r="AD969" s="5"/>
      <c r="AE969" s="5"/>
      <c r="AF969" s="5"/>
      <c r="AG969" s="5">
        <v>1191489.6000000001</v>
      </c>
    </row>
    <row r="970" spans="26:33" x14ac:dyDescent="0.25">
      <c r="Z970" s="4" t="s">
        <v>357</v>
      </c>
      <c r="AA970" s="5">
        <v>858680</v>
      </c>
      <c r="AB970" s="5"/>
      <c r="AC970" s="5"/>
      <c r="AD970" s="5"/>
      <c r="AE970" s="5"/>
      <c r="AF970" s="5"/>
      <c r="AG970" s="5">
        <v>858680</v>
      </c>
    </row>
    <row r="971" spans="26:33" x14ac:dyDescent="0.25">
      <c r="Z971" s="4" t="s">
        <v>2525</v>
      </c>
      <c r="AA971" s="5">
        <v>1</v>
      </c>
      <c r="AB971" s="5"/>
      <c r="AC971" s="5"/>
      <c r="AD971" s="5"/>
      <c r="AE971" s="5"/>
      <c r="AF971" s="5"/>
      <c r="AG971" s="5">
        <v>1</v>
      </c>
    </row>
    <row r="972" spans="26:33" x14ac:dyDescent="0.25">
      <c r="Z972" s="4" t="s">
        <v>573</v>
      </c>
      <c r="AA972" s="5"/>
      <c r="AB972" s="5"/>
      <c r="AC972" s="5"/>
      <c r="AD972" s="5"/>
      <c r="AE972" s="5">
        <v>905022</v>
      </c>
      <c r="AF972" s="5"/>
      <c r="AG972" s="5">
        <v>905022</v>
      </c>
    </row>
    <row r="973" spans="26:33" x14ac:dyDescent="0.25">
      <c r="Z973" s="4" t="s">
        <v>550</v>
      </c>
      <c r="AA973" s="5"/>
      <c r="AB973" s="5"/>
      <c r="AC973" s="5"/>
      <c r="AD973" s="5">
        <v>563593.25</v>
      </c>
      <c r="AE973" s="5"/>
      <c r="AF973" s="5"/>
      <c r="AG973" s="5">
        <v>563593.25</v>
      </c>
    </row>
    <row r="974" spans="26:33" x14ac:dyDescent="0.25">
      <c r="Z974" s="4" t="s">
        <v>575</v>
      </c>
      <c r="AA974" s="5"/>
      <c r="AB974" s="5"/>
      <c r="AC974" s="5"/>
      <c r="AD974" s="5">
        <v>300563.68</v>
      </c>
      <c r="AE974" s="5"/>
      <c r="AF974" s="5">
        <v>300563.68</v>
      </c>
      <c r="AG974" s="5">
        <v>601127.36</v>
      </c>
    </row>
    <row r="975" spans="26:33" x14ac:dyDescent="0.25">
      <c r="Z975" s="4" t="s">
        <v>568</v>
      </c>
      <c r="AA975" s="5">
        <v>0</v>
      </c>
      <c r="AB975" s="5"/>
      <c r="AC975" s="5"/>
      <c r="AD975" s="5"/>
      <c r="AE975" s="5">
        <v>564028</v>
      </c>
      <c r="AF975" s="5"/>
      <c r="AG975" s="5">
        <v>564028</v>
      </c>
    </row>
    <row r="976" spans="26:33" x14ac:dyDescent="0.25">
      <c r="Z976" s="4" t="s">
        <v>705</v>
      </c>
      <c r="AA976" s="5">
        <v>1191490</v>
      </c>
      <c r="AB976" s="5"/>
      <c r="AC976" s="5">
        <v>398417</v>
      </c>
      <c r="AD976" s="5"/>
      <c r="AE976" s="5">
        <v>406101.1</v>
      </c>
      <c r="AF976" s="5">
        <v>2071241</v>
      </c>
      <c r="AG976" s="5">
        <v>4067249.1</v>
      </c>
    </row>
    <row r="977" spans="26:33" x14ac:dyDescent="0.25">
      <c r="Z977" s="4" t="s">
        <v>605</v>
      </c>
      <c r="AA977" s="5">
        <v>794326</v>
      </c>
      <c r="AB977" s="5"/>
      <c r="AC977" s="5"/>
      <c r="AD977" s="5"/>
      <c r="AE977" s="5"/>
      <c r="AF977" s="5">
        <v>1804106</v>
      </c>
      <c r="AG977" s="5">
        <v>2598432</v>
      </c>
    </row>
    <row r="978" spans="26:33" x14ac:dyDescent="0.25">
      <c r="Z978" s="4" t="s">
        <v>666</v>
      </c>
      <c r="AA978" s="5">
        <v>0</v>
      </c>
      <c r="AB978" s="5">
        <v>0</v>
      </c>
      <c r="AC978" s="5">
        <v>9785961</v>
      </c>
      <c r="AD978" s="5"/>
      <c r="AE978" s="5"/>
      <c r="AF978" s="5"/>
      <c r="AG978" s="5">
        <v>9785961</v>
      </c>
    </row>
    <row r="979" spans="26:33" x14ac:dyDescent="0.25">
      <c r="Z979" s="4" t="s">
        <v>577</v>
      </c>
      <c r="AA979" s="5">
        <v>1804890</v>
      </c>
      <c r="AB979" s="5">
        <v>0</v>
      </c>
      <c r="AC979" s="5">
        <v>902445</v>
      </c>
      <c r="AD979" s="5">
        <v>902445</v>
      </c>
      <c r="AE979" s="5">
        <v>601630</v>
      </c>
      <c r="AF979" s="5">
        <v>0</v>
      </c>
      <c r="AG979" s="5">
        <v>4211410</v>
      </c>
    </row>
    <row r="980" spans="26:33" x14ac:dyDescent="0.25">
      <c r="Z980" s="4" t="s">
        <v>579</v>
      </c>
      <c r="AA980" s="5">
        <v>1222060</v>
      </c>
      <c r="AB980" s="5">
        <v>488824</v>
      </c>
      <c r="AC980" s="5">
        <v>733236</v>
      </c>
      <c r="AD980" s="5">
        <v>244412</v>
      </c>
      <c r="AE980" s="5">
        <v>488824</v>
      </c>
      <c r="AF980" s="5">
        <v>0</v>
      </c>
      <c r="AG980" s="5">
        <v>3177356</v>
      </c>
    </row>
    <row r="981" spans="26:33" x14ac:dyDescent="0.25">
      <c r="Z981" s="4" t="s">
        <v>706</v>
      </c>
      <c r="AA981" s="5">
        <v>750459</v>
      </c>
      <c r="AB981" s="5">
        <v>250153</v>
      </c>
      <c r="AC981" s="5">
        <v>500306</v>
      </c>
      <c r="AD981" s="5"/>
      <c r="AE981" s="5">
        <v>1593000</v>
      </c>
      <c r="AF981" s="5"/>
      <c r="AG981" s="5">
        <v>3093918</v>
      </c>
    </row>
    <row r="982" spans="26:33" x14ac:dyDescent="0.25">
      <c r="Z982" s="4" t="s">
        <v>2462</v>
      </c>
      <c r="AA982" s="5"/>
      <c r="AB982" s="5">
        <v>3984386</v>
      </c>
      <c r="AC982" s="5"/>
      <c r="AD982" s="5"/>
      <c r="AE982" s="5"/>
      <c r="AF982" s="5"/>
      <c r="AG982" s="5">
        <v>3984386</v>
      </c>
    </row>
    <row r="983" spans="26:33" x14ac:dyDescent="0.25">
      <c r="Z983" s="4" t="s">
        <v>707</v>
      </c>
      <c r="AA983" s="5"/>
      <c r="AB983" s="5"/>
      <c r="AC983" s="5"/>
      <c r="AD983" s="5"/>
      <c r="AE983" s="5"/>
      <c r="AF983" s="5">
        <v>569259.25</v>
      </c>
      <c r="AG983" s="5">
        <v>569259.25</v>
      </c>
    </row>
    <row r="984" spans="26:33" x14ac:dyDescent="0.25">
      <c r="Z984" s="4" t="s">
        <v>1100</v>
      </c>
      <c r="AA984" s="5">
        <v>2762427</v>
      </c>
      <c r="AB984" s="5">
        <v>0</v>
      </c>
      <c r="AC984" s="5">
        <v>1841619</v>
      </c>
      <c r="AD984" s="5">
        <v>0</v>
      </c>
      <c r="AE984" s="5">
        <v>613872</v>
      </c>
      <c r="AF984" s="5">
        <v>0</v>
      </c>
      <c r="AG984" s="5">
        <v>5217918</v>
      </c>
    </row>
    <row r="985" spans="26:33" x14ac:dyDescent="0.25">
      <c r="Z985" s="4" t="s">
        <v>2522</v>
      </c>
      <c r="AA985" s="5">
        <v>18983557</v>
      </c>
      <c r="AB985" s="5"/>
      <c r="AC985" s="5"/>
      <c r="AD985" s="5"/>
      <c r="AE985" s="5"/>
      <c r="AF985" s="5"/>
      <c r="AG985" s="5">
        <v>18983557</v>
      </c>
    </row>
    <row r="986" spans="26:33" x14ac:dyDescent="0.25">
      <c r="Z986" s="4" t="s">
        <v>2520</v>
      </c>
      <c r="AA986" s="5">
        <v>-18983557</v>
      </c>
      <c r="AB986" s="5"/>
      <c r="AC986" s="5"/>
      <c r="AD986" s="5"/>
      <c r="AE986" s="5"/>
      <c r="AF986" s="5"/>
      <c r="AG986" s="5">
        <v>-18983557</v>
      </c>
    </row>
    <row r="987" spans="26:33" x14ac:dyDescent="0.25">
      <c r="Z987" s="4" t="s">
        <v>646</v>
      </c>
      <c r="AA987" s="5">
        <v>2148554</v>
      </c>
      <c r="AB987" s="5">
        <v>0</v>
      </c>
      <c r="AC987" s="5">
        <v>920808</v>
      </c>
      <c r="AD987" s="5">
        <v>920808</v>
      </c>
      <c r="AE987" s="5">
        <v>1227744</v>
      </c>
      <c r="AF987" s="5">
        <v>0</v>
      </c>
      <c r="AG987" s="5">
        <v>5217914</v>
      </c>
    </row>
    <row r="988" spans="26:33" x14ac:dyDescent="0.25">
      <c r="Z988" s="4" t="s">
        <v>663</v>
      </c>
      <c r="AA988" s="5"/>
      <c r="AB988" s="5">
        <v>3494476</v>
      </c>
      <c r="AC988" s="5"/>
      <c r="AD988" s="5"/>
      <c r="AE988" s="5"/>
      <c r="AF988" s="5"/>
      <c r="AG988" s="5">
        <v>3494476</v>
      </c>
    </row>
    <row r="989" spans="26:33" x14ac:dyDescent="0.25">
      <c r="Z989" s="4" t="s">
        <v>709</v>
      </c>
      <c r="AA989" s="5"/>
      <c r="AB989" s="5"/>
      <c r="AC989" s="5"/>
      <c r="AD989" s="5"/>
      <c r="AE989" s="5"/>
      <c r="AF989" s="5">
        <v>576324.75</v>
      </c>
      <c r="AG989" s="5">
        <v>576324.75</v>
      </c>
    </row>
    <row r="990" spans="26:33" x14ac:dyDescent="0.25">
      <c r="Z990" s="4" t="s">
        <v>299</v>
      </c>
      <c r="AA990" s="5"/>
      <c r="AB990" s="5"/>
      <c r="AC990" s="5">
        <v>1095723</v>
      </c>
      <c r="AD990" s="5"/>
      <c r="AE990" s="5"/>
      <c r="AF990" s="5"/>
      <c r="AG990" s="5">
        <v>1095723</v>
      </c>
    </row>
    <row r="991" spans="26:33" x14ac:dyDescent="0.25">
      <c r="Z991" s="4" t="s">
        <v>541</v>
      </c>
      <c r="AA991" s="5">
        <v>1254215</v>
      </c>
      <c r="AB991" s="5">
        <v>0</v>
      </c>
      <c r="AC991" s="5"/>
      <c r="AD991" s="5">
        <v>2242363</v>
      </c>
      <c r="AE991" s="5"/>
      <c r="AF991" s="5"/>
      <c r="AG991" s="5">
        <v>3496578</v>
      </c>
    </row>
    <row r="992" spans="26:33" x14ac:dyDescent="0.25">
      <c r="Z992" s="4" t="s">
        <v>2466</v>
      </c>
      <c r="AA992" s="5">
        <v>13904703</v>
      </c>
      <c r="AB992" s="5"/>
      <c r="AC992" s="5"/>
      <c r="AD992" s="5"/>
      <c r="AE992" s="5"/>
      <c r="AF992" s="5"/>
      <c r="AG992" s="5">
        <v>13904703</v>
      </c>
    </row>
    <row r="993" spans="26:33" x14ac:dyDescent="0.25">
      <c r="Z993" s="4" t="s">
        <v>710</v>
      </c>
      <c r="AA993" s="5"/>
      <c r="AB993" s="5">
        <v>399706.3</v>
      </c>
      <c r="AC993" s="5"/>
      <c r="AD993" s="5"/>
      <c r="AE993" s="5">
        <v>812202.2</v>
      </c>
      <c r="AF993" s="5"/>
      <c r="AG993" s="5">
        <v>1211908.5</v>
      </c>
    </row>
    <row r="994" spans="26:33" x14ac:dyDescent="0.25">
      <c r="Z994" s="4" t="s">
        <v>556</v>
      </c>
      <c r="AA994" s="5">
        <v>5792771</v>
      </c>
      <c r="AB994" s="5">
        <v>0</v>
      </c>
      <c r="AC994" s="5">
        <v>0</v>
      </c>
      <c r="AD994" s="5">
        <v>0</v>
      </c>
      <c r="AE994" s="5"/>
      <c r="AF994" s="5"/>
      <c r="AG994" s="5">
        <v>5792771</v>
      </c>
    </row>
    <row r="995" spans="26:33" x14ac:dyDescent="0.25">
      <c r="Z995" s="4" t="s">
        <v>530</v>
      </c>
      <c r="AA995" s="5">
        <v>4484688</v>
      </c>
      <c r="AB995" s="5">
        <v>298982</v>
      </c>
      <c r="AC995" s="5">
        <v>1195928</v>
      </c>
      <c r="AD995" s="5">
        <v>597964</v>
      </c>
      <c r="AE995" s="5">
        <v>0</v>
      </c>
      <c r="AF995" s="5"/>
      <c r="AG995" s="5">
        <v>6577562</v>
      </c>
    </row>
    <row r="996" spans="26:33" x14ac:dyDescent="0.25">
      <c r="Z996" s="4" t="s">
        <v>588</v>
      </c>
      <c r="AA996" s="5">
        <v>68696786</v>
      </c>
      <c r="AB996" s="5">
        <v>76006175</v>
      </c>
      <c r="AC996" s="5">
        <v>64881707</v>
      </c>
      <c r="AD996" s="5">
        <v>72243703</v>
      </c>
      <c r="AE996" s="5">
        <v>77980646</v>
      </c>
      <c r="AF996" s="5">
        <v>76006175</v>
      </c>
      <c r="AG996" s="5">
        <v>435815192</v>
      </c>
    </row>
    <row r="997" spans="26:33" x14ac:dyDescent="0.25">
      <c r="Z997" s="4" t="s">
        <v>278</v>
      </c>
      <c r="AA997" s="5"/>
      <c r="AB997" s="5"/>
      <c r="AC997" s="5"/>
      <c r="AD997" s="5"/>
      <c r="AE997" s="5"/>
      <c r="AF997" s="5">
        <v>713904</v>
      </c>
      <c r="AG997" s="5">
        <v>713904</v>
      </c>
    </row>
    <row r="998" spans="26:33" x14ac:dyDescent="0.25">
      <c r="Z998" s="4" t="s">
        <v>564</v>
      </c>
      <c r="AA998" s="5">
        <v>1810044</v>
      </c>
      <c r="AB998" s="5">
        <v>603348</v>
      </c>
      <c r="AC998" s="5">
        <v>1206696</v>
      </c>
      <c r="AD998" s="5">
        <v>905022</v>
      </c>
      <c r="AE998" s="5">
        <v>905022</v>
      </c>
      <c r="AF998" s="5">
        <v>0</v>
      </c>
      <c r="AG998" s="5">
        <v>5430132</v>
      </c>
    </row>
    <row r="999" spans="26:33" x14ac:dyDescent="0.25">
      <c r="Z999" s="4" t="s">
        <v>560</v>
      </c>
      <c r="AA999" s="5">
        <v>1222060</v>
      </c>
      <c r="AB999" s="5">
        <v>733236</v>
      </c>
      <c r="AC999" s="5">
        <v>2444121</v>
      </c>
      <c r="AD999" s="5">
        <v>1955297</v>
      </c>
      <c r="AE999" s="5">
        <v>0</v>
      </c>
      <c r="AF999" s="5">
        <v>0</v>
      </c>
      <c r="AG999" s="5">
        <v>6354714</v>
      </c>
    </row>
    <row r="1000" spans="26:33" x14ac:dyDescent="0.25">
      <c r="Z1000" s="4" t="s">
        <v>562</v>
      </c>
      <c r="AA1000" s="5">
        <v>2444121</v>
      </c>
      <c r="AB1000" s="5">
        <v>244412</v>
      </c>
      <c r="AC1000" s="5">
        <v>0</v>
      </c>
      <c r="AD1000" s="5"/>
      <c r="AE1000" s="5"/>
      <c r="AF1000" s="5">
        <v>2041267</v>
      </c>
      <c r="AG1000" s="5">
        <v>4729800</v>
      </c>
    </row>
    <row r="1001" spans="26:33" x14ac:dyDescent="0.25">
      <c r="Z1001" s="4" t="s">
        <v>558</v>
      </c>
      <c r="AA1001" s="5">
        <v>3384180</v>
      </c>
      <c r="AB1001" s="5">
        <v>1128060</v>
      </c>
      <c r="AC1001" s="5">
        <v>1692090</v>
      </c>
      <c r="AD1001" s="5">
        <v>1128060</v>
      </c>
      <c r="AE1001" s="5">
        <v>1692090</v>
      </c>
      <c r="AF1001" s="5">
        <v>0</v>
      </c>
      <c r="AG1001" s="5">
        <v>9024480</v>
      </c>
    </row>
    <row r="1002" spans="26:33" x14ac:dyDescent="0.25">
      <c r="Z1002" s="4" t="s">
        <v>1677</v>
      </c>
      <c r="AA1002" s="5"/>
      <c r="AB1002" s="5"/>
      <c r="AC1002" s="5"/>
      <c r="AD1002" s="5">
        <v>13725180</v>
      </c>
      <c r="AE1002" s="5"/>
      <c r="AF1002" s="5"/>
      <c r="AG1002" s="5">
        <v>13725180</v>
      </c>
    </row>
    <row r="1003" spans="26:33" x14ac:dyDescent="0.25">
      <c r="Z1003" s="4" t="s">
        <v>1615</v>
      </c>
      <c r="AA1003" s="5"/>
      <c r="AB1003" s="5"/>
      <c r="AC1003" s="5"/>
      <c r="AD1003" s="5"/>
      <c r="AE1003" s="5"/>
      <c r="AF1003" s="5">
        <v>4736909</v>
      </c>
      <c r="AG1003" s="5">
        <v>4736909</v>
      </c>
    </row>
    <row r="1004" spans="26:33" x14ac:dyDescent="0.25">
      <c r="Z1004" s="4" t="s">
        <v>2441</v>
      </c>
      <c r="AA1004" s="5">
        <v>7804277</v>
      </c>
      <c r="AB1004" s="5">
        <v>8280000</v>
      </c>
      <c r="AC1004" s="5">
        <v>8280000</v>
      </c>
      <c r="AD1004" s="5">
        <v>0</v>
      </c>
      <c r="AE1004" s="5"/>
      <c r="AF1004" s="5">
        <v>9861536</v>
      </c>
      <c r="AG1004" s="5">
        <v>34225813</v>
      </c>
    </row>
    <row r="1005" spans="26:33" x14ac:dyDescent="0.25">
      <c r="Z1005" s="4" t="s">
        <v>1415</v>
      </c>
      <c r="AA1005" s="5">
        <v>627768</v>
      </c>
      <c r="AB1005" s="5">
        <v>3373822</v>
      </c>
      <c r="AC1005" s="5">
        <v>627688</v>
      </c>
      <c r="AD1005" s="5">
        <v>627688</v>
      </c>
      <c r="AE1005" s="5">
        <v>627688</v>
      </c>
      <c r="AF1005" s="5">
        <v>0</v>
      </c>
      <c r="AG1005" s="5">
        <v>5884654</v>
      </c>
    </row>
    <row r="1006" spans="26:33" x14ac:dyDescent="0.25">
      <c r="Z1006" s="4" t="s">
        <v>1413</v>
      </c>
      <c r="AA1006" s="5">
        <v>5099960</v>
      </c>
      <c r="AB1006" s="5">
        <v>2667673</v>
      </c>
      <c r="AC1006" s="5">
        <v>2039984</v>
      </c>
      <c r="AD1006" s="5">
        <v>2039984</v>
      </c>
      <c r="AE1006" s="5">
        <v>2039984</v>
      </c>
      <c r="AF1006" s="5">
        <v>0</v>
      </c>
      <c r="AG1006" s="5">
        <v>13887585</v>
      </c>
    </row>
    <row r="1007" spans="26:33" x14ac:dyDescent="0.25">
      <c r="Z1007" s="4" t="s">
        <v>1563</v>
      </c>
      <c r="AA1007" s="5">
        <v>1254215</v>
      </c>
      <c r="AB1007" s="5">
        <v>3370702</v>
      </c>
      <c r="AC1007" s="5">
        <v>940662</v>
      </c>
      <c r="AD1007" s="5">
        <v>940662</v>
      </c>
      <c r="AE1007" s="5">
        <v>627108</v>
      </c>
      <c r="AF1007" s="5">
        <v>0</v>
      </c>
      <c r="AG1007" s="5">
        <v>7133349</v>
      </c>
    </row>
    <row r="1008" spans="26:33" x14ac:dyDescent="0.25">
      <c r="Z1008" s="4" t="s">
        <v>1340</v>
      </c>
      <c r="AA1008" s="5">
        <v>0</v>
      </c>
      <c r="AB1008" s="5"/>
      <c r="AC1008" s="5"/>
      <c r="AD1008" s="5"/>
      <c r="AE1008" s="5"/>
      <c r="AF1008" s="5">
        <v>25784070</v>
      </c>
      <c r="AG1008" s="5">
        <v>25784070</v>
      </c>
    </row>
    <row r="1009" spans="26:33" x14ac:dyDescent="0.25">
      <c r="Z1009" s="4" t="s">
        <v>1616</v>
      </c>
      <c r="AA1009" s="5"/>
      <c r="AB1009" s="5"/>
      <c r="AC1009" s="5"/>
      <c r="AD1009" s="5"/>
      <c r="AE1009" s="5">
        <v>406101.1</v>
      </c>
      <c r="AF1009" s="5">
        <v>3303587</v>
      </c>
      <c r="AG1009" s="5">
        <v>3709688.1</v>
      </c>
    </row>
    <row r="1010" spans="26:33" x14ac:dyDescent="0.25">
      <c r="Z1010" s="4" t="s">
        <v>1753</v>
      </c>
      <c r="AA1010" s="5"/>
      <c r="AB1010" s="5"/>
      <c r="AC1010" s="5"/>
      <c r="AD1010" s="5"/>
      <c r="AE1010" s="5"/>
      <c r="AF1010" s="5">
        <v>3532499</v>
      </c>
      <c r="AG1010" s="5">
        <v>3532499</v>
      </c>
    </row>
    <row r="1011" spans="26:33" x14ac:dyDescent="0.25">
      <c r="Z1011" s="4" t="s">
        <v>2508</v>
      </c>
      <c r="AA1011" s="5"/>
      <c r="AB1011" s="5"/>
      <c r="AC1011" s="5"/>
      <c r="AD1011" s="5">
        <v>16248681</v>
      </c>
      <c r="AE1011" s="5"/>
      <c r="AF1011" s="5">
        <v>26656037</v>
      </c>
      <c r="AG1011" s="5">
        <v>42904718</v>
      </c>
    </row>
    <row r="1012" spans="26:33" x14ac:dyDescent="0.25">
      <c r="Z1012" s="4" t="s">
        <v>1489</v>
      </c>
      <c r="AA1012" s="5">
        <v>1254216</v>
      </c>
      <c r="AB1012" s="5">
        <v>5526384</v>
      </c>
      <c r="AC1012" s="5">
        <v>940662</v>
      </c>
      <c r="AD1012" s="5">
        <v>627108</v>
      </c>
      <c r="AE1012" s="5">
        <v>1254216</v>
      </c>
      <c r="AF1012" s="5">
        <v>0</v>
      </c>
      <c r="AG1012" s="5">
        <v>9602586</v>
      </c>
    </row>
    <row r="1013" spans="26:33" x14ac:dyDescent="0.25">
      <c r="Z1013" s="4" t="s">
        <v>1491</v>
      </c>
      <c r="AA1013" s="5">
        <v>2754199</v>
      </c>
      <c r="AB1013" s="5">
        <v>7054959</v>
      </c>
      <c r="AC1013" s="5">
        <v>3527478</v>
      </c>
      <c r="AD1013" s="5"/>
      <c r="AE1013" s="5">
        <v>3527478</v>
      </c>
      <c r="AF1013" s="5">
        <v>0</v>
      </c>
      <c r="AG1013" s="5">
        <v>16864114</v>
      </c>
    </row>
    <row r="1014" spans="26:33" x14ac:dyDescent="0.25">
      <c r="Z1014" s="4" t="s">
        <v>711</v>
      </c>
      <c r="AA1014" s="5"/>
      <c r="AB1014" s="5"/>
      <c r="AC1014" s="5"/>
      <c r="AD1014" s="5">
        <v>7681344</v>
      </c>
      <c r="AE1014" s="5"/>
      <c r="AF1014" s="5"/>
      <c r="AG1014" s="5">
        <v>7681344</v>
      </c>
    </row>
    <row r="1015" spans="26:33" x14ac:dyDescent="0.25">
      <c r="Z1015" s="4" t="s">
        <v>6449</v>
      </c>
      <c r="AA1015" s="5"/>
      <c r="AB1015" s="5"/>
      <c r="AC1015" s="5">
        <v>5179423.5999999996</v>
      </c>
      <c r="AD1015" s="5"/>
      <c r="AE1015" s="5"/>
      <c r="AF1015" s="5"/>
      <c r="AG1015" s="5">
        <v>5179423.5999999996</v>
      </c>
    </row>
    <row r="1016" spans="26:33" x14ac:dyDescent="0.25">
      <c r="Z1016" s="4" t="s">
        <v>1567</v>
      </c>
      <c r="AA1016" s="5"/>
      <c r="AB1016" s="5">
        <v>2740404</v>
      </c>
      <c r="AC1016" s="5">
        <v>2775052</v>
      </c>
      <c r="AD1016" s="5"/>
      <c r="AE1016" s="5"/>
      <c r="AF1016" s="5"/>
      <c r="AG1016" s="5">
        <v>5515456</v>
      </c>
    </row>
    <row r="1017" spans="26:33" x14ac:dyDescent="0.25">
      <c r="Z1017" s="4" t="s">
        <v>712</v>
      </c>
      <c r="AA1017" s="5"/>
      <c r="AB1017" s="5"/>
      <c r="AC1017" s="5"/>
      <c r="AD1017" s="5">
        <v>1459484</v>
      </c>
      <c r="AE1017" s="5">
        <v>1709639</v>
      </c>
      <c r="AF1017" s="5">
        <v>626029</v>
      </c>
      <c r="AG1017" s="5">
        <v>3795152</v>
      </c>
    </row>
    <row r="1018" spans="26:33" x14ac:dyDescent="0.25">
      <c r="Z1018" s="4" t="s">
        <v>2331</v>
      </c>
      <c r="AA1018" s="5">
        <v>6311659</v>
      </c>
      <c r="AB1018" s="5"/>
      <c r="AC1018" s="5"/>
      <c r="AD1018" s="5"/>
      <c r="AE1018" s="5"/>
      <c r="AF1018" s="5"/>
      <c r="AG1018" s="5">
        <v>6311659</v>
      </c>
    </row>
    <row r="1019" spans="26:33" x14ac:dyDescent="0.25">
      <c r="Z1019" s="4" t="s">
        <v>713</v>
      </c>
      <c r="AA1019" s="5">
        <v>2148557</v>
      </c>
      <c r="AB1019" s="5"/>
      <c r="AC1019" s="5">
        <v>920811</v>
      </c>
      <c r="AD1019" s="5">
        <v>920811</v>
      </c>
      <c r="AE1019" s="5">
        <v>603348</v>
      </c>
      <c r="AF1019" s="5"/>
      <c r="AG1019" s="5">
        <v>4593527</v>
      </c>
    </row>
    <row r="1020" spans="26:33" x14ac:dyDescent="0.25">
      <c r="Z1020" s="4" t="s">
        <v>1672</v>
      </c>
      <c r="AA1020" s="5"/>
      <c r="AB1020" s="5"/>
      <c r="AC1020" s="5"/>
      <c r="AD1020" s="5"/>
      <c r="AE1020" s="5"/>
      <c r="AF1020" s="5">
        <v>3948565</v>
      </c>
      <c r="AG1020" s="5">
        <v>3948565</v>
      </c>
    </row>
    <row r="1021" spans="26:33" x14ac:dyDescent="0.25">
      <c r="Z1021" s="4" t="s">
        <v>1709</v>
      </c>
      <c r="AA1021" s="5"/>
      <c r="AB1021" s="5"/>
      <c r="AC1021" s="5"/>
      <c r="AD1021" s="5"/>
      <c r="AE1021" s="5"/>
      <c r="AF1021" s="5">
        <v>789713</v>
      </c>
      <c r="AG1021" s="5">
        <v>789713</v>
      </c>
    </row>
    <row r="1022" spans="26:33" x14ac:dyDescent="0.25">
      <c r="Z1022" s="4" t="s">
        <v>1270</v>
      </c>
      <c r="AA1022" s="5"/>
      <c r="AB1022" s="5"/>
      <c r="AC1022" s="5">
        <v>3984172</v>
      </c>
      <c r="AD1022" s="5"/>
      <c r="AE1022" s="5"/>
      <c r="AF1022" s="5"/>
      <c r="AG1022" s="5">
        <v>3984172</v>
      </c>
    </row>
    <row r="1023" spans="26:33" x14ac:dyDescent="0.25">
      <c r="Z1023" s="4" t="s">
        <v>1713</v>
      </c>
      <c r="AA1023" s="5"/>
      <c r="AB1023" s="5">
        <v>1986714</v>
      </c>
      <c r="AC1023" s="5">
        <v>1986714</v>
      </c>
      <c r="AD1023" s="5">
        <v>0</v>
      </c>
      <c r="AE1023" s="5"/>
      <c r="AF1023" s="5">
        <v>987141</v>
      </c>
      <c r="AG1023" s="5">
        <v>4960569</v>
      </c>
    </row>
    <row r="1024" spans="26:33" x14ac:dyDescent="0.25">
      <c r="Z1024" s="4" t="s">
        <v>1711</v>
      </c>
      <c r="AA1024" s="5"/>
      <c r="AB1024" s="5">
        <v>2781400</v>
      </c>
      <c r="AC1024" s="5">
        <v>2781400</v>
      </c>
      <c r="AD1024" s="5"/>
      <c r="AE1024" s="5"/>
      <c r="AF1024" s="5">
        <v>740355.93</v>
      </c>
      <c r="AG1024" s="5">
        <v>6303155.9299999997</v>
      </c>
    </row>
    <row r="1025" spans="26:33" x14ac:dyDescent="0.25">
      <c r="Z1025" s="4" t="s">
        <v>2510</v>
      </c>
      <c r="AA1025" s="5">
        <v>16000000</v>
      </c>
      <c r="AB1025" s="5">
        <v>24000000</v>
      </c>
      <c r="AC1025" s="5"/>
      <c r="AD1025" s="5"/>
      <c r="AE1025" s="5"/>
      <c r="AF1025" s="5"/>
      <c r="AG1025" s="5">
        <v>40000000</v>
      </c>
    </row>
    <row r="1026" spans="26:33" x14ac:dyDescent="0.25">
      <c r="Z1026" s="4" t="s">
        <v>2482</v>
      </c>
      <c r="AA1026" s="5"/>
      <c r="AB1026" s="5"/>
      <c r="AC1026" s="5"/>
      <c r="AD1026" s="5"/>
      <c r="AE1026" s="5"/>
      <c r="AF1026" s="5">
        <v>8931250</v>
      </c>
      <c r="AG1026" s="5">
        <v>8931250</v>
      </c>
    </row>
    <row r="1027" spans="26:33" x14ac:dyDescent="0.25">
      <c r="Z1027" s="4" t="s">
        <v>4711</v>
      </c>
      <c r="AA1027" s="5">
        <v>858944</v>
      </c>
      <c r="AB1027" s="5">
        <v>2576833</v>
      </c>
      <c r="AC1027" s="5">
        <v>2576833</v>
      </c>
      <c r="AD1027" s="5"/>
      <c r="AE1027" s="5"/>
      <c r="AF1027" s="5">
        <v>858944</v>
      </c>
      <c r="AG1027" s="5">
        <v>6871554</v>
      </c>
    </row>
    <row r="1028" spans="26:33" x14ac:dyDescent="0.25">
      <c r="Z1028" s="4" t="s">
        <v>2470</v>
      </c>
      <c r="AA1028" s="5"/>
      <c r="AB1028" s="5">
        <v>1982179</v>
      </c>
      <c r="AC1028" s="5">
        <v>1982179</v>
      </c>
      <c r="AD1028" s="5">
        <v>0</v>
      </c>
      <c r="AE1028" s="5">
        <v>2147364</v>
      </c>
      <c r="AF1028" s="5">
        <v>0</v>
      </c>
      <c r="AG1028" s="5">
        <v>6111722</v>
      </c>
    </row>
    <row r="1029" spans="26:33" x14ac:dyDescent="0.25">
      <c r="Z1029" s="4" t="s">
        <v>2454</v>
      </c>
      <c r="AA1029" s="5"/>
      <c r="AB1029" s="5">
        <v>3052557</v>
      </c>
      <c r="AC1029" s="5">
        <v>2061466</v>
      </c>
      <c r="AD1029" s="5">
        <v>0</v>
      </c>
      <c r="AE1029" s="5"/>
      <c r="AF1029" s="5">
        <v>991089.75</v>
      </c>
      <c r="AG1029" s="5">
        <v>6105112.75</v>
      </c>
    </row>
    <row r="1030" spans="26:33" x14ac:dyDescent="0.25">
      <c r="Z1030" s="4" t="s">
        <v>2478</v>
      </c>
      <c r="AA1030" s="5"/>
      <c r="AB1030" s="5">
        <v>2775051</v>
      </c>
      <c r="AC1030" s="5">
        <v>2775051</v>
      </c>
      <c r="AD1030" s="5"/>
      <c r="AE1030" s="5">
        <v>634298</v>
      </c>
      <c r="AF1030" s="5">
        <v>660726</v>
      </c>
      <c r="AG1030" s="5">
        <v>6845126</v>
      </c>
    </row>
    <row r="1031" spans="26:33" x14ac:dyDescent="0.25">
      <c r="Z1031" s="4" t="s">
        <v>4712</v>
      </c>
      <c r="AA1031" s="5"/>
      <c r="AB1031" s="5"/>
      <c r="AC1031" s="5">
        <v>2576833</v>
      </c>
      <c r="AD1031" s="5"/>
      <c r="AE1031" s="5">
        <v>0</v>
      </c>
      <c r="AF1031" s="5">
        <v>538492</v>
      </c>
      <c r="AG1031" s="5">
        <v>3115325</v>
      </c>
    </row>
    <row r="1032" spans="26:33" x14ac:dyDescent="0.25">
      <c r="Z1032" s="4" t="s">
        <v>2238</v>
      </c>
      <c r="AA1032" s="5">
        <v>20046719</v>
      </c>
      <c r="AB1032" s="5">
        <v>37449697</v>
      </c>
      <c r="AC1032" s="5">
        <v>38439508</v>
      </c>
      <c r="AD1032" s="5">
        <v>1362254</v>
      </c>
      <c r="AE1032" s="5">
        <v>4381933</v>
      </c>
      <c r="AF1032" s="5">
        <v>12419404</v>
      </c>
      <c r="AG1032" s="5">
        <v>114099515</v>
      </c>
    </row>
    <row r="1033" spans="26:33" x14ac:dyDescent="0.25">
      <c r="Z1033" s="4" t="s">
        <v>2480</v>
      </c>
      <c r="AA1033" s="5"/>
      <c r="AB1033" s="5">
        <v>2775051</v>
      </c>
      <c r="AC1033" s="5">
        <v>3409349</v>
      </c>
      <c r="AD1033" s="5">
        <v>634298</v>
      </c>
      <c r="AE1033" s="5"/>
      <c r="AF1033" s="5">
        <v>528581</v>
      </c>
      <c r="AG1033" s="5">
        <v>7347279</v>
      </c>
    </row>
    <row r="1034" spans="26:33" x14ac:dyDescent="0.25">
      <c r="Z1034" s="4" t="s">
        <v>2531</v>
      </c>
      <c r="AA1034" s="5">
        <v>1268840</v>
      </c>
      <c r="AB1034" s="5"/>
      <c r="AC1034" s="5"/>
      <c r="AD1034" s="5"/>
      <c r="AE1034" s="5"/>
      <c r="AF1034" s="5"/>
      <c r="AG1034" s="5">
        <v>1268840</v>
      </c>
    </row>
    <row r="1035" spans="26:33" x14ac:dyDescent="0.25">
      <c r="Z1035" s="4" t="s">
        <v>2533</v>
      </c>
      <c r="AA1035" s="5">
        <v>1268840</v>
      </c>
      <c r="AB1035" s="5"/>
      <c r="AC1035" s="5"/>
      <c r="AD1035" s="5"/>
      <c r="AE1035" s="5"/>
      <c r="AF1035" s="5"/>
      <c r="AG1035" s="5">
        <v>1268840</v>
      </c>
    </row>
    <row r="1036" spans="26:33" x14ac:dyDescent="0.25">
      <c r="Z1036" s="4" t="s">
        <v>1269</v>
      </c>
      <c r="AA1036" s="5"/>
      <c r="AB1036" s="5"/>
      <c r="AC1036" s="5"/>
      <c r="AD1036" s="5"/>
      <c r="AE1036" s="5"/>
      <c r="AF1036" s="5">
        <v>15004957</v>
      </c>
      <c r="AG1036" s="5">
        <v>15004957</v>
      </c>
    </row>
    <row r="1037" spans="26:33" x14ac:dyDescent="0.25">
      <c r="Z1037" s="4" t="s">
        <v>1218</v>
      </c>
      <c r="AA1037" s="5"/>
      <c r="AB1037" s="5">
        <v>8509908</v>
      </c>
      <c r="AC1037" s="5"/>
      <c r="AD1037" s="5"/>
      <c r="AE1037" s="5"/>
      <c r="AF1037" s="5"/>
      <c r="AG1037" s="5">
        <v>8509908</v>
      </c>
    </row>
    <row r="1038" spans="26:33" x14ac:dyDescent="0.25">
      <c r="Z1038" s="4" t="s">
        <v>1294</v>
      </c>
      <c r="AA1038" s="5"/>
      <c r="AB1038" s="5"/>
      <c r="AC1038" s="5"/>
      <c r="AD1038" s="5"/>
      <c r="AE1038" s="5"/>
      <c r="AF1038" s="5">
        <v>1109876</v>
      </c>
      <c r="AG1038" s="5">
        <v>1109876</v>
      </c>
    </row>
    <row r="1039" spans="26:33" x14ac:dyDescent="0.25">
      <c r="Z1039" s="4" t="s">
        <v>1077</v>
      </c>
      <c r="AA1039" s="5">
        <v>1534685</v>
      </c>
      <c r="AB1039" s="5">
        <v>2685694</v>
      </c>
      <c r="AC1039" s="5">
        <v>613874</v>
      </c>
      <c r="AD1039" s="5">
        <v>920811</v>
      </c>
      <c r="AE1039" s="5">
        <v>1227748</v>
      </c>
      <c r="AF1039" s="5">
        <v>0</v>
      </c>
      <c r="AG1039" s="5">
        <v>6982812</v>
      </c>
    </row>
    <row r="1040" spans="26:33" x14ac:dyDescent="0.25">
      <c r="Z1040" s="4" t="s">
        <v>9472</v>
      </c>
      <c r="AA1040" s="5"/>
      <c r="AB1040" s="5"/>
      <c r="AC1040" s="5"/>
      <c r="AD1040" s="5">
        <v>15550724</v>
      </c>
      <c r="AE1040" s="5"/>
      <c r="AF1040" s="5"/>
      <c r="AG1040" s="5">
        <v>15550724</v>
      </c>
    </row>
    <row r="1041" spans="26:33" x14ac:dyDescent="0.25">
      <c r="Z1041" s="4" t="s">
        <v>1072</v>
      </c>
      <c r="AA1041" s="5">
        <v>1254216</v>
      </c>
      <c r="AB1041" s="5">
        <v>3100683</v>
      </c>
      <c r="AC1041" s="5">
        <v>940662</v>
      </c>
      <c r="AD1041" s="5">
        <v>1254216</v>
      </c>
      <c r="AE1041" s="5">
        <v>1254216</v>
      </c>
      <c r="AF1041" s="5">
        <v>0</v>
      </c>
      <c r="AG1041" s="5">
        <v>7803993</v>
      </c>
    </row>
    <row r="1042" spans="26:33" x14ac:dyDescent="0.25">
      <c r="Z1042" s="4" t="s">
        <v>1074</v>
      </c>
      <c r="AA1042" s="5">
        <v>0</v>
      </c>
      <c r="AB1042" s="5">
        <v>627108</v>
      </c>
      <c r="AC1042" s="5">
        <v>4232975</v>
      </c>
      <c r="AD1042" s="5"/>
      <c r="AE1042" s="5"/>
      <c r="AF1042" s="5"/>
      <c r="AG1042" s="5">
        <v>4860083</v>
      </c>
    </row>
    <row r="1043" spans="26:33" x14ac:dyDescent="0.25">
      <c r="Z1043" s="4" t="s">
        <v>1628</v>
      </c>
      <c r="AA1043" s="5">
        <v>13806024</v>
      </c>
      <c r="AB1043" s="5"/>
      <c r="AC1043" s="5"/>
      <c r="AD1043" s="5"/>
      <c r="AE1043" s="5"/>
      <c r="AF1043" s="5">
        <v>4482088</v>
      </c>
      <c r="AG1043" s="5">
        <v>18288112</v>
      </c>
    </row>
    <row r="1044" spans="26:33" x14ac:dyDescent="0.25">
      <c r="Z1044" s="4" t="s">
        <v>1076</v>
      </c>
      <c r="AA1044" s="5"/>
      <c r="AB1044" s="5">
        <v>979855</v>
      </c>
      <c r="AC1044" s="5">
        <v>0</v>
      </c>
      <c r="AD1044" s="5"/>
      <c r="AE1044" s="5"/>
      <c r="AF1044" s="5">
        <v>503012</v>
      </c>
      <c r="AG1044" s="5">
        <v>1482867</v>
      </c>
    </row>
    <row r="1045" spans="26:33" x14ac:dyDescent="0.25">
      <c r="Z1045" s="4" t="s">
        <v>1071</v>
      </c>
      <c r="AA1045" s="5">
        <v>1254196</v>
      </c>
      <c r="AB1045" s="5">
        <v>3370683</v>
      </c>
      <c r="AC1045" s="5">
        <v>1254176</v>
      </c>
      <c r="AD1045" s="5">
        <v>940632</v>
      </c>
      <c r="AE1045" s="5">
        <v>1567720</v>
      </c>
      <c r="AF1045" s="5">
        <v>0</v>
      </c>
      <c r="AG1045" s="5">
        <v>8387407</v>
      </c>
    </row>
    <row r="1046" spans="26:33" x14ac:dyDescent="0.25">
      <c r="Z1046" s="4" t="s">
        <v>1407</v>
      </c>
      <c r="AA1046" s="5">
        <v>3177306</v>
      </c>
      <c r="AB1046" s="5"/>
      <c r="AC1046" s="5"/>
      <c r="AD1046" s="5"/>
      <c r="AE1046" s="5"/>
      <c r="AF1046" s="5">
        <v>392304</v>
      </c>
      <c r="AG1046" s="5">
        <v>3569610</v>
      </c>
    </row>
    <row r="1047" spans="26:33" x14ac:dyDescent="0.25">
      <c r="Z1047" s="4" t="s">
        <v>1274</v>
      </c>
      <c r="AA1047" s="5"/>
      <c r="AB1047" s="5"/>
      <c r="AC1047" s="5"/>
      <c r="AD1047" s="5"/>
      <c r="AE1047" s="5"/>
      <c r="AF1047" s="5">
        <v>3353228</v>
      </c>
      <c r="AG1047" s="5">
        <v>3353228</v>
      </c>
    </row>
    <row r="1048" spans="26:33" x14ac:dyDescent="0.25">
      <c r="Z1048" s="4" t="s">
        <v>1272</v>
      </c>
      <c r="AA1048" s="5">
        <v>1175828</v>
      </c>
      <c r="AB1048" s="5">
        <v>5095247</v>
      </c>
      <c r="AC1048" s="5">
        <v>1763739</v>
      </c>
      <c r="AD1048" s="5">
        <v>1763739</v>
      </c>
      <c r="AE1048" s="5">
        <v>2351652</v>
      </c>
      <c r="AF1048" s="5">
        <v>0</v>
      </c>
      <c r="AG1048" s="5">
        <v>12150205</v>
      </c>
    </row>
    <row r="1049" spans="26:33" x14ac:dyDescent="0.25">
      <c r="Z1049" s="4" t="s">
        <v>714</v>
      </c>
      <c r="AA1049" s="5">
        <v>1842810</v>
      </c>
      <c r="AB1049" s="5">
        <v>0</v>
      </c>
      <c r="AC1049" s="5">
        <v>614270</v>
      </c>
      <c r="AD1049" s="5">
        <v>1228540</v>
      </c>
      <c r="AE1049" s="5">
        <v>307135</v>
      </c>
      <c r="AF1049" s="5">
        <v>962894</v>
      </c>
      <c r="AG1049" s="5">
        <v>4955649</v>
      </c>
    </row>
    <row r="1050" spans="26:33" x14ac:dyDescent="0.25">
      <c r="Z1050" s="4" t="s">
        <v>10046</v>
      </c>
      <c r="AA1050" s="5"/>
      <c r="AB1050" s="5"/>
      <c r="AC1050" s="5">
        <v>9134113</v>
      </c>
      <c r="AD1050" s="5"/>
      <c r="AE1050" s="5"/>
      <c r="AF1050" s="5"/>
      <c r="AG1050" s="5">
        <v>9134113</v>
      </c>
    </row>
    <row r="1051" spans="26:33" x14ac:dyDescent="0.25">
      <c r="Z1051" s="4" t="s">
        <v>2488</v>
      </c>
      <c r="AA1051" s="5"/>
      <c r="AB1051" s="5"/>
      <c r="AC1051" s="5">
        <v>595706.4</v>
      </c>
      <c r="AD1051" s="5"/>
      <c r="AE1051" s="5"/>
      <c r="AF1051" s="5">
        <v>2978531.4</v>
      </c>
      <c r="AG1051" s="5">
        <v>3574237.8</v>
      </c>
    </row>
    <row r="1052" spans="26:33" x14ac:dyDescent="0.25">
      <c r="Z1052" s="4" t="s">
        <v>4714</v>
      </c>
      <c r="AA1052" s="5"/>
      <c r="AB1052" s="5">
        <v>1</v>
      </c>
      <c r="AC1052" s="5"/>
      <c r="AD1052" s="5"/>
      <c r="AE1052" s="5"/>
      <c r="AF1052" s="5"/>
      <c r="AG1052" s="5">
        <v>1</v>
      </c>
    </row>
    <row r="1053" spans="26:33" x14ac:dyDescent="0.25">
      <c r="Z1053" s="4" t="s">
        <v>5894</v>
      </c>
      <c r="AA1053" s="5"/>
      <c r="AB1053" s="5">
        <v>1</v>
      </c>
      <c r="AC1053" s="5"/>
      <c r="AD1053" s="5"/>
      <c r="AE1053" s="5"/>
      <c r="AF1053" s="5"/>
      <c r="AG1053" s="5">
        <v>1</v>
      </c>
    </row>
    <row r="1054" spans="26:33" x14ac:dyDescent="0.25">
      <c r="Z1054" s="4" t="s">
        <v>2514</v>
      </c>
      <c r="AA1054" s="5"/>
      <c r="AB1054" s="5">
        <v>2778601</v>
      </c>
      <c r="AC1054" s="5"/>
      <c r="AD1054" s="5"/>
      <c r="AE1054" s="5"/>
      <c r="AF1054" s="5"/>
      <c r="AG1054" s="5">
        <v>2778601</v>
      </c>
    </row>
    <row r="1055" spans="26:33" x14ac:dyDescent="0.25">
      <c r="Z1055" s="4" t="s">
        <v>2474</v>
      </c>
      <c r="AA1055" s="5"/>
      <c r="AB1055" s="5"/>
      <c r="AC1055" s="5"/>
      <c r="AD1055" s="5"/>
      <c r="AE1055" s="5">
        <v>4369078</v>
      </c>
      <c r="AF1055" s="5">
        <v>2779604</v>
      </c>
      <c r="AG1055" s="5">
        <v>7148682</v>
      </c>
    </row>
    <row r="1056" spans="26:33" x14ac:dyDescent="0.25">
      <c r="Z1056" s="4" t="s">
        <v>2476</v>
      </c>
      <c r="AA1056" s="5"/>
      <c r="AB1056" s="5"/>
      <c r="AC1056" s="5"/>
      <c r="AD1056" s="5"/>
      <c r="AE1056" s="5">
        <v>4097692</v>
      </c>
      <c r="AF1056" s="5">
        <v>270262</v>
      </c>
      <c r="AG1056" s="5">
        <v>4367954</v>
      </c>
    </row>
    <row r="1057" spans="26:33" x14ac:dyDescent="0.25">
      <c r="Z1057" s="4" t="s">
        <v>2472</v>
      </c>
      <c r="AA1057" s="5"/>
      <c r="AB1057" s="5"/>
      <c r="AC1057" s="5"/>
      <c r="AD1057" s="5"/>
      <c r="AE1057" s="5">
        <v>6467929</v>
      </c>
      <c r="AF1057" s="5">
        <v>0</v>
      </c>
      <c r="AG1057" s="5">
        <v>6467929</v>
      </c>
    </row>
    <row r="1058" spans="26:33" x14ac:dyDescent="0.25">
      <c r="Z1058" s="4" t="s">
        <v>6444</v>
      </c>
      <c r="AA1058" s="5"/>
      <c r="AB1058" s="5"/>
      <c r="AC1058" s="5">
        <v>635109</v>
      </c>
      <c r="AD1058" s="5"/>
      <c r="AE1058" s="5"/>
      <c r="AF1058" s="5"/>
      <c r="AG1058" s="5">
        <v>635109</v>
      </c>
    </row>
    <row r="1059" spans="26:33" x14ac:dyDescent="0.25">
      <c r="Z1059" s="4" t="s">
        <v>10049</v>
      </c>
      <c r="AA1059" s="5"/>
      <c r="AB1059" s="5"/>
      <c r="AC1059" s="5"/>
      <c r="AD1059" s="5"/>
      <c r="AE1059" s="5">
        <v>4059380</v>
      </c>
      <c r="AF1059" s="5"/>
      <c r="AG1059" s="5">
        <v>4059380</v>
      </c>
    </row>
    <row r="1060" spans="26:33" x14ac:dyDescent="0.25">
      <c r="Z1060" s="4" t="s">
        <v>6445</v>
      </c>
      <c r="AA1060" s="5"/>
      <c r="AB1060" s="5"/>
      <c r="AC1060" s="5">
        <v>5577841</v>
      </c>
      <c r="AD1060" s="5"/>
      <c r="AE1060" s="5">
        <v>5179423</v>
      </c>
      <c r="AF1060" s="5"/>
      <c r="AG1060" s="5">
        <v>10757264</v>
      </c>
    </row>
    <row r="1061" spans="26:33" x14ac:dyDescent="0.25">
      <c r="Z1061" s="4" t="s">
        <v>12085</v>
      </c>
      <c r="AA1061" s="5"/>
      <c r="AB1061" s="5"/>
      <c r="AC1061" s="5"/>
      <c r="AD1061" s="5"/>
      <c r="AE1061" s="5"/>
      <c r="AF1061" s="5">
        <v>3876897</v>
      </c>
      <c r="AG1061" s="5">
        <v>3876897</v>
      </c>
    </row>
    <row r="1062" spans="26:33" x14ac:dyDescent="0.25">
      <c r="Z1062" s="4" t="s">
        <v>10551</v>
      </c>
      <c r="AA1062" s="5"/>
      <c r="AB1062" s="5"/>
      <c r="AC1062" s="5"/>
      <c r="AD1062" s="5"/>
      <c r="AE1062" s="5">
        <v>1593669</v>
      </c>
      <c r="AF1062" s="5">
        <v>1054558</v>
      </c>
      <c r="AG1062" s="5">
        <v>2648227</v>
      </c>
    </row>
    <row r="1063" spans="26:33" x14ac:dyDescent="0.25">
      <c r="Z1063" s="4" t="s">
        <v>2527</v>
      </c>
      <c r="AA1063" s="5">
        <v>397523</v>
      </c>
      <c r="AB1063" s="5"/>
      <c r="AC1063" s="5"/>
      <c r="AD1063" s="5"/>
      <c r="AE1063" s="5"/>
      <c r="AF1063" s="5"/>
      <c r="AG1063" s="5">
        <v>397523</v>
      </c>
    </row>
    <row r="1064" spans="26:33" x14ac:dyDescent="0.25">
      <c r="Z1064" s="4" t="s">
        <v>6446</v>
      </c>
      <c r="AA1064" s="5"/>
      <c r="AB1064" s="5"/>
      <c r="AC1064" s="5"/>
      <c r="AD1064" s="5">
        <v>1721738</v>
      </c>
      <c r="AE1064" s="5"/>
      <c r="AF1064" s="5"/>
      <c r="AG1064" s="5">
        <v>1721738</v>
      </c>
    </row>
    <row r="1065" spans="26:33" x14ac:dyDescent="0.25">
      <c r="Z1065" s="4" t="s">
        <v>6447</v>
      </c>
      <c r="AA1065" s="5"/>
      <c r="AB1065" s="5"/>
      <c r="AC1065" s="5">
        <v>1115568</v>
      </c>
      <c r="AD1065" s="5"/>
      <c r="AE1065" s="5"/>
      <c r="AF1065" s="5"/>
      <c r="AG1065" s="5">
        <v>1115568</v>
      </c>
    </row>
    <row r="1066" spans="26:33" x14ac:dyDescent="0.25">
      <c r="Z1066" s="4" t="s">
        <v>10037</v>
      </c>
      <c r="AA1066" s="5"/>
      <c r="AB1066" s="5"/>
      <c r="AC1066" s="5"/>
      <c r="AD1066" s="5"/>
      <c r="AE1066" s="5"/>
      <c r="AF1066" s="5">
        <v>29881290</v>
      </c>
      <c r="AG1066" s="5">
        <v>29881290</v>
      </c>
    </row>
    <row r="1067" spans="26:33" x14ac:dyDescent="0.25">
      <c r="Z1067" s="4" t="s">
        <v>10035</v>
      </c>
      <c r="AA1067" s="5"/>
      <c r="AB1067" s="5"/>
      <c r="AC1067" s="5"/>
      <c r="AD1067" s="5"/>
      <c r="AE1067" s="5"/>
      <c r="AF1067" s="5">
        <v>8964387</v>
      </c>
      <c r="AG1067" s="5">
        <v>8964387</v>
      </c>
    </row>
    <row r="1068" spans="26:33" x14ac:dyDescent="0.25">
      <c r="Z1068" s="4" t="s">
        <v>2460</v>
      </c>
      <c r="AA1068" s="5"/>
      <c r="AB1068" s="5"/>
      <c r="AC1068" s="5">
        <v>13107234</v>
      </c>
      <c r="AD1068" s="5">
        <v>0</v>
      </c>
      <c r="AE1068" s="5">
        <v>0</v>
      </c>
      <c r="AF1068" s="5"/>
      <c r="AG1068" s="5">
        <v>13107234</v>
      </c>
    </row>
    <row r="1069" spans="26:33" x14ac:dyDescent="0.25">
      <c r="Z1069" s="4" t="s">
        <v>12086</v>
      </c>
      <c r="AA1069" s="5"/>
      <c r="AB1069" s="5"/>
      <c r="AC1069" s="5"/>
      <c r="AD1069" s="5"/>
      <c r="AE1069" s="5"/>
      <c r="AF1069" s="5">
        <v>4889520</v>
      </c>
      <c r="AG1069" s="5">
        <v>4889520</v>
      </c>
    </row>
    <row r="1070" spans="26:33" x14ac:dyDescent="0.25">
      <c r="Z1070" s="4" t="s">
        <v>10552</v>
      </c>
      <c r="AA1070" s="5"/>
      <c r="AB1070" s="5"/>
      <c r="AC1070" s="5"/>
      <c r="AD1070" s="5"/>
      <c r="AE1070" s="5">
        <v>3449064</v>
      </c>
      <c r="AF1070" s="5">
        <v>648959</v>
      </c>
      <c r="AG1070" s="5">
        <v>4098023</v>
      </c>
    </row>
    <row r="1071" spans="26:33" x14ac:dyDescent="0.25">
      <c r="Z1071" s="4" t="s">
        <v>10051</v>
      </c>
      <c r="AA1071" s="5"/>
      <c r="AB1071" s="5"/>
      <c r="AC1071" s="5"/>
      <c r="AD1071" s="5"/>
      <c r="AE1071" s="5">
        <v>3615611</v>
      </c>
      <c r="AF1071" s="5"/>
      <c r="AG1071" s="5">
        <v>3615611</v>
      </c>
    </row>
    <row r="1072" spans="26:33" x14ac:dyDescent="0.25">
      <c r="Z1072" s="4" t="s">
        <v>10553</v>
      </c>
      <c r="AA1072" s="5"/>
      <c r="AB1072" s="5"/>
      <c r="AC1072" s="5"/>
      <c r="AD1072" s="5"/>
      <c r="AE1072" s="5">
        <v>4780643</v>
      </c>
      <c r="AF1072" s="5">
        <v>714782</v>
      </c>
      <c r="AG1072" s="5">
        <v>5495425</v>
      </c>
    </row>
    <row r="1073" spans="26:33" x14ac:dyDescent="0.25">
      <c r="Z1073" s="4" t="s">
        <v>12087</v>
      </c>
      <c r="AA1073" s="5"/>
      <c r="AB1073" s="5"/>
      <c r="AC1073" s="5"/>
      <c r="AD1073" s="5"/>
      <c r="AE1073" s="5"/>
      <c r="AF1073" s="5">
        <v>2449219</v>
      </c>
      <c r="AG1073" s="5">
        <v>2449219</v>
      </c>
    </row>
    <row r="1074" spans="26:33" x14ac:dyDescent="0.25">
      <c r="Z1074" s="4" t="s">
        <v>2504</v>
      </c>
      <c r="AA1074" s="5"/>
      <c r="AB1074" s="5"/>
      <c r="AC1074" s="5"/>
      <c r="AD1074" s="5">
        <v>12800000</v>
      </c>
      <c r="AE1074" s="5">
        <v>19200000</v>
      </c>
      <c r="AF1074" s="5"/>
      <c r="AG1074" s="5">
        <v>32000000</v>
      </c>
    </row>
    <row r="1075" spans="26:33" x14ac:dyDescent="0.25">
      <c r="Z1075" s="4" t="s">
        <v>10040</v>
      </c>
      <c r="AA1075" s="5"/>
      <c r="AB1075" s="5"/>
      <c r="AC1075" s="5"/>
      <c r="AD1075" s="5"/>
      <c r="AE1075" s="5">
        <v>17122805</v>
      </c>
      <c r="AF1075" s="5"/>
      <c r="AG1075" s="5">
        <v>17122805</v>
      </c>
    </row>
    <row r="1076" spans="26:33" x14ac:dyDescent="0.25">
      <c r="Z1076" s="4" t="s">
        <v>11820</v>
      </c>
      <c r="AA1076" s="5"/>
      <c r="AB1076" s="5"/>
      <c r="AC1076" s="5"/>
      <c r="AD1076" s="5"/>
      <c r="AE1076" s="5">
        <v>4484556</v>
      </c>
      <c r="AF1076" s="5"/>
      <c r="AG1076" s="5">
        <v>4484556</v>
      </c>
    </row>
    <row r="1077" spans="26:33" x14ac:dyDescent="0.25">
      <c r="Z1077" s="4" t="s">
        <v>10497</v>
      </c>
      <c r="AA1077" s="5"/>
      <c r="AB1077" s="5"/>
      <c r="AC1077" s="5"/>
      <c r="AD1077" s="5"/>
      <c r="AE1077" s="5"/>
      <c r="AF1077" s="5">
        <v>2010672</v>
      </c>
      <c r="AG1077" s="5">
        <v>2010672</v>
      </c>
    </row>
    <row r="1078" spans="26:33" x14ac:dyDescent="0.25">
      <c r="Z1078" s="4" t="s">
        <v>1786</v>
      </c>
      <c r="AA1078" s="5">
        <v>-4997016</v>
      </c>
      <c r="AB1078" s="5"/>
      <c r="AC1078" s="5">
        <v>4997016</v>
      </c>
      <c r="AD1078" s="5"/>
      <c r="AE1078" s="5"/>
      <c r="AF1078" s="5"/>
      <c r="AG1078" s="5">
        <v>0</v>
      </c>
    </row>
    <row r="1079" spans="26:33" x14ac:dyDescent="0.25">
      <c r="Z1079" s="4" t="s">
        <v>9496</v>
      </c>
      <c r="AA1079" s="5"/>
      <c r="AB1079" s="5"/>
      <c r="AC1079" s="5"/>
      <c r="AD1079" s="5">
        <v>-122820308</v>
      </c>
      <c r="AE1079" s="5"/>
      <c r="AF1079" s="5"/>
      <c r="AG1079" s="5">
        <v>-122820308</v>
      </c>
    </row>
    <row r="1080" spans="26:33" x14ac:dyDescent="0.25">
      <c r="Z1080" s="4" t="s">
        <v>2961</v>
      </c>
      <c r="AA1080" s="5">
        <v>78495988</v>
      </c>
      <c r="AB1080" s="5"/>
      <c r="AC1080" s="5"/>
      <c r="AD1080" s="5"/>
      <c r="AE1080" s="5"/>
      <c r="AF1080" s="5"/>
      <c r="AG1080" s="5">
        <v>78495988</v>
      </c>
    </row>
    <row r="1081" spans="26:33" x14ac:dyDescent="0.25">
      <c r="Z1081" s="4" t="s">
        <v>9541</v>
      </c>
      <c r="AA1081" s="5"/>
      <c r="AB1081" s="5">
        <v>152070</v>
      </c>
      <c r="AC1081" s="5"/>
      <c r="AD1081" s="5"/>
      <c r="AE1081" s="5"/>
      <c r="AF1081" s="5"/>
      <c r="AG1081" s="5">
        <v>152070</v>
      </c>
    </row>
    <row r="1082" spans="26:33" x14ac:dyDescent="0.25">
      <c r="Z1082" s="4" t="s">
        <v>9542</v>
      </c>
      <c r="AA1082" s="5"/>
      <c r="AB1082" s="5">
        <v>31998579</v>
      </c>
      <c r="AC1082" s="5"/>
      <c r="AD1082" s="5"/>
      <c r="AE1082" s="5"/>
      <c r="AF1082" s="5"/>
      <c r="AG1082" s="5">
        <v>31998579</v>
      </c>
    </row>
    <row r="1083" spans="26:33" x14ac:dyDescent="0.25">
      <c r="Z1083" s="4" t="s">
        <v>1481</v>
      </c>
      <c r="AA1083" s="5">
        <v>10039594</v>
      </c>
      <c r="AB1083" s="5"/>
      <c r="AC1083" s="5"/>
      <c r="AD1083" s="5"/>
      <c r="AE1083" s="5"/>
      <c r="AF1083" s="5"/>
      <c r="AG1083" s="5">
        <v>10039594</v>
      </c>
    </row>
    <row r="1084" spans="26:33" x14ac:dyDescent="0.25">
      <c r="Z1084" s="4" t="s">
        <v>2547</v>
      </c>
      <c r="AA1084" s="5"/>
      <c r="AB1084" s="5"/>
      <c r="AC1084" s="5"/>
      <c r="AD1084" s="5"/>
      <c r="AE1084" s="5"/>
      <c r="AF1084" s="5">
        <v>-112062722</v>
      </c>
      <c r="AG1084" s="5">
        <v>-112062722</v>
      </c>
    </row>
    <row r="1085" spans="26:33" x14ac:dyDescent="0.25">
      <c r="Z1085" s="4" t="s">
        <v>717</v>
      </c>
      <c r="AA1085" s="5"/>
      <c r="AB1085" s="5">
        <v>36253624</v>
      </c>
      <c r="AC1085" s="5"/>
      <c r="AD1085" s="5">
        <v>-650</v>
      </c>
      <c r="AE1085" s="5"/>
      <c r="AF1085" s="5"/>
      <c r="AG1085" s="5">
        <v>36252974</v>
      </c>
    </row>
    <row r="1086" spans="26:33" x14ac:dyDescent="0.25">
      <c r="Z1086" s="4" t="s">
        <v>9493</v>
      </c>
      <c r="AA1086" s="5"/>
      <c r="AB1086" s="5"/>
      <c r="AC1086" s="5"/>
      <c r="AD1086" s="5"/>
      <c r="AE1086" s="5">
        <v>83394</v>
      </c>
      <c r="AF1086" s="5"/>
      <c r="AG1086" s="5">
        <v>83394</v>
      </c>
    </row>
    <row r="1087" spans="26:33" x14ac:dyDescent="0.25">
      <c r="Z1087" s="4" t="s">
        <v>2334</v>
      </c>
      <c r="AA1087" s="5">
        <v>-1118</v>
      </c>
      <c r="AB1087" s="5"/>
      <c r="AC1087" s="5">
        <v>1118</v>
      </c>
      <c r="AD1087" s="5"/>
      <c r="AE1087" s="5"/>
      <c r="AF1087" s="5"/>
      <c r="AG1087" s="5">
        <v>0</v>
      </c>
    </row>
    <row r="1088" spans="26:33" x14ac:dyDescent="0.25">
      <c r="Z1088" s="4" t="s">
        <v>9889</v>
      </c>
      <c r="AA1088" s="5"/>
      <c r="AB1088" s="5"/>
      <c r="AC1088" s="5"/>
      <c r="AD1088" s="5">
        <v>10168548</v>
      </c>
      <c r="AE1088" s="5"/>
      <c r="AF1088" s="5"/>
      <c r="AG1088" s="5">
        <v>10168548</v>
      </c>
    </row>
    <row r="1089" spans="26:33" x14ac:dyDescent="0.25">
      <c r="Z1089" s="4" t="s">
        <v>12090</v>
      </c>
      <c r="AA1089" s="5"/>
      <c r="AB1089" s="5"/>
      <c r="AC1089" s="5"/>
      <c r="AD1089" s="5"/>
      <c r="AE1089" s="5"/>
      <c r="AF1089" s="5">
        <v>112062722</v>
      </c>
      <c r="AG1089" s="5">
        <v>112062722</v>
      </c>
    </row>
    <row r="1090" spans="26:33" x14ac:dyDescent="0.25">
      <c r="Z1090" s="4" t="s">
        <v>718</v>
      </c>
      <c r="AA1090" s="5">
        <v>0</v>
      </c>
      <c r="AB1090" s="5">
        <v>0</v>
      </c>
      <c r="AC1090" s="5">
        <v>0</v>
      </c>
      <c r="AD1090" s="5">
        <v>0</v>
      </c>
      <c r="AE1090" s="5"/>
      <c r="AF1090" s="5">
        <v>0</v>
      </c>
      <c r="AG1090" s="5">
        <v>0</v>
      </c>
    </row>
    <row r="1091" spans="26:33" x14ac:dyDescent="0.25">
      <c r="Z1091" s="4" t="s">
        <v>1399</v>
      </c>
      <c r="AA1091" s="5">
        <v>400000000</v>
      </c>
      <c r="AB1091" s="5">
        <v>176975983</v>
      </c>
      <c r="AC1091" s="5">
        <v>169976195</v>
      </c>
      <c r="AD1091" s="5">
        <v>-106519898</v>
      </c>
      <c r="AE1091" s="5">
        <v>672170937</v>
      </c>
      <c r="AF1091" s="5"/>
      <c r="AG1091" s="5">
        <v>1312603217</v>
      </c>
    </row>
    <row r="1092" spans="26:33" x14ac:dyDescent="0.25">
      <c r="Z1092" s="4" t="s">
        <v>2743</v>
      </c>
      <c r="AA1092" s="5"/>
      <c r="AB1092" s="5"/>
      <c r="AC1092" s="5"/>
      <c r="AD1092" s="5">
        <v>26973193</v>
      </c>
      <c r="AE1092" s="5"/>
      <c r="AF1092" s="5"/>
      <c r="AG1092" s="5">
        <v>26973193</v>
      </c>
    </row>
    <row r="1093" spans="26:33" x14ac:dyDescent="0.25">
      <c r="Z1093" s="4" t="s">
        <v>1617</v>
      </c>
      <c r="AA1093" s="5"/>
      <c r="AB1093" s="5"/>
      <c r="AC1093" s="5"/>
      <c r="AD1093" s="5">
        <v>95073114</v>
      </c>
      <c r="AE1093" s="5"/>
      <c r="AF1093" s="5"/>
      <c r="AG1093" s="5">
        <v>95073114</v>
      </c>
    </row>
    <row r="1094" spans="26:33" x14ac:dyDescent="0.25">
      <c r="Z1094" s="4" t="s">
        <v>2424</v>
      </c>
      <c r="AA1094" s="5">
        <v>5885461</v>
      </c>
      <c r="AB1094" s="5"/>
      <c r="AC1094" s="5">
        <v>35144462</v>
      </c>
      <c r="AD1094" s="5"/>
      <c r="AE1094" s="5"/>
      <c r="AF1094" s="5"/>
      <c r="AG1094" s="5">
        <v>41029923</v>
      </c>
    </row>
    <row r="1095" spans="26:33" x14ac:dyDescent="0.25">
      <c r="Z1095" s="4" t="s">
        <v>2336</v>
      </c>
      <c r="AA1095" s="5"/>
      <c r="AB1095" s="5">
        <v>61124044</v>
      </c>
      <c r="AC1095" s="5">
        <v>-5237295</v>
      </c>
      <c r="AD1095" s="5">
        <v>6030229</v>
      </c>
      <c r="AE1095" s="5"/>
      <c r="AF1095" s="5"/>
      <c r="AG1095" s="5">
        <v>61916978</v>
      </c>
    </row>
    <row r="1096" spans="26:33" x14ac:dyDescent="0.25">
      <c r="Z1096" s="4" t="s">
        <v>3016</v>
      </c>
      <c r="AA1096" s="5">
        <v>-1361995</v>
      </c>
      <c r="AB1096" s="5"/>
      <c r="AC1096" s="5"/>
      <c r="AD1096" s="5"/>
      <c r="AE1096" s="5"/>
      <c r="AF1096" s="5"/>
      <c r="AG1096" s="5">
        <v>-1361995</v>
      </c>
    </row>
    <row r="1097" spans="26:33" x14ac:dyDescent="0.25">
      <c r="Z1097" s="4" t="s">
        <v>1179</v>
      </c>
      <c r="AA1097" s="5">
        <v>1361995</v>
      </c>
      <c r="AB1097" s="5"/>
      <c r="AC1097" s="5"/>
      <c r="AD1097" s="5"/>
      <c r="AE1097" s="5"/>
      <c r="AF1097" s="5"/>
      <c r="AG1097" s="5">
        <v>1361995</v>
      </c>
    </row>
    <row r="1098" spans="26:33" x14ac:dyDescent="0.25">
      <c r="Z1098" s="4" t="s">
        <v>1401</v>
      </c>
      <c r="AA1098" s="5">
        <v>19617537</v>
      </c>
      <c r="AB1098" s="5">
        <v>440215</v>
      </c>
      <c r="AC1098" s="5"/>
      <c r="AD1098" s="5">
        <v>-179230597</v>
      </c>
      <c r="AE1098" s="5"/>
      <c r="AF1098" s="5"/>
      <c r="AG1098" s="5">
        <v>-159172845</v>
      </c>
    </row>
    <row r="1099" spans="26:33" x14ac:dyDescent="0.25">
      <c r="Z1099" s="4" t="s">
        <v>9954</v>
      </c>
      <c r="AA1099" s="5"/>
      <c r="AB1099" s="5">
        <v>49022391</v>
      </c>
      <c r="AC1099" s="5">
        <v>-77119</v>
      </c>
      <c r="AD1099" s="5"/>
      <c r="AE1099" s="5"/>
      <c r="AF1099" s="5"/>
      <c r="AG1099" s="5">
        <v>48945272</v>
      </c>
    </row>
    <row r="1100" spans="26:33" x14ac:dyDescent="0.25">
      <c r="Z1100" s="4" t="s">
        <v>1209</v>
      </c>
      <c r="AA1100" s="5"/>
      <c r="AB1100" s="5">
        <v>-20672846</v>
      </c>
      <c r="AC1100" s="5">
        <v>20672846</v>
      </c>
      <c r="AD1100" s="5"/>
      <c r="AE1100" s="5"/>
      <c r="AF1100" s="5"/>
      <c r="AG1100" s="5">
        <v>0</v>
      </c>
    </row>
    <row r="1101" spans="26:33" x14ac:dyDescent="0.25">
      <c r="Z1101" s="4" t="s">
        <v>2727</v>
      </c>
      <c r="AA1101" s="5"/>
      <c r="AB1101" s="5"/>
      <c r="AC1101" s="5"/>
      <c r="AD1101" s="5"/>
      <c r="AE1101" s="5">
        <v>230007986</v>
      </c>
      <c r="AF1101" s="5"/>
      <c r="AG1101" s="5">
        <v>230007986</v>
      </c>
    </row>
    <row r="1102" spans="26:33" x14ac:dyDescent="0.25">
      <c r="Z1102" s="4" t="s">
        <v>1545</v>
      </c>
      <c r="AA1102" s="5">
        <v>800000000</v>
      </c>
      <c r="AB1102" s="5">
        <v>899798431</v>
      </c>
      <c r="AC1102" s="5">
        <v>1050013099</v>
      </c>
      <c r="AD1102" s="5">
        <v>128391031</v>
      </c>
      <c r="AE1102" s="5">
        <v>1211505464</v>
      </c>
      <c r="AF1102" s="5"/>
      <c r="AG1102" s="5">
        <v>4089708025</v>
      </c>
    </row>
    <row r="1103" spans="26:33" x14ac:dyDescent="0.25">
      <c r="Z1103" s="4" t="s">
        <v>9988</v>
      </c>
      <c r="AA1103" s="5"/>
      <c r="AB1103" s="5"/>
      <c r="AC1103" s="5"/>
      <c r="AD1103" s="5"/>
      <c r="AE1103" s="5">
        <v>1200000000</v>
      </c>
      <c r="AF1103" s="5">
        <v>1100000000</v>
      </c>
      <c r="AG1103" s="5">
        <v>2300000000</v>
      </c>
    </row>
    <row r="1104" spans="26:33" x14ac:dyDescent="0.25">
      <c r="Z1104" s="4" t="s">
        <v>4715</v>
      </c>
      <c r="AA1104" s="5"/>
      <c r="AB1104" s="5">
        <v>6809162</v>
      </c>
      <c r="AC1104" s="5"/>
      <c r="AD1104" s="5"/>
      <c r="AE1104" s="5"/>
      <c r="AF1104" s="5"/>
      <c r="AG1104" s="5">
        <v>6809162</v>
      </c>
    </row>
    <row r="1105" spans="26:33" x14ac:dyDescent="0.25">
      <c r="Z1105" s="4" t="s">
        <v>1326</v>
      </c>
      <c r="AA1105" s="5">
        <v>-47915602</v>
      </c>
      <c r="AB1105" s="5">
        <v>52140461</v>
      </c>
      <c r="AC1105" s="5"/>
      <c r="AD1105" s="5"/>
      <c r="AE1105" s="5"/>
      <c r="AF1105" s="5"/>
      <c r="AG1105" s="5">
        <v>4224859</v>
      </c>
    </row>
    <row r="1106" spans="26:33" x14ac:dyDescent="0.25">
      <c r="Z1106" s="4" t="s">
        <v>9540</v>
      </c>
      <c r="AA1106" s="5"/>
      <c r="AB1106" s="5">
        <v>668418</v>
      </c>
      <c r="AC1106" s="5"/>
      <c r="AD1106" s="5"/>
      <c r="AE1106" s="5"/>
      <c r="AF1106" s="5"/>
      <c r="AG1106" s="5">
        <v>668418</v>
      </c>
    </row>
    <row r="1107" spans="26:33" x14ac:dyDescent="0.25">
      <c r="Z1107" s="4" t="s">
        <v>9835</v>
      </c>
      <c r="AA1107" s="5"/>
      <c r="AB1107" s="5"/>
      <c r="AC1107" s="5"/>
      <c r="AD1107" s="5">
        <v>11975343</v>
      </c>
      <c r="AE1107" s="5"/>
      <c r="AF1107" s="5"/>
      <c r="AG1107" s="5">
        <v>11975343</v>
      </c>
    </row>
    <row r="1108" spans="26:33" x14ac:dyDescent="0.25">
      <c r="Z1108" s="4" t="s">
        <v>1794</v>
      </c>
      <c r="AA1108" s="5"/>
      <c r="AB1108" s="5">
        <v>-14023688</v>
      </c>
      <c r="AC1108" s="5"/>
      <c r="AD1108" s="5"/>
      <c r="AE1108" s="5"/>
      <c r="AF1108" s="5"/>
      <c r="AG1108" s="5">
        <v>-14023688</v>
      </c>
    </row>
    <row r="1109" spans="26:33" x14ac:dyDescent="0.25">
      <c r="Z1109" s="4" t="s">
        <v>2337</v>
      </c>
      <c r="AA1109" s="5">
        <v>9904644</v>
      </c>
      <c r="AB1109" s="5">
        <v>125777047</v>
      </c>
      <c r="AC1109" s="5">
        <v>19000000</v>
      </c>
      <c r="AD1109" s="5">
        <v>0</v>
      </c>
      <c r="AE1109" s="5">
        <v>-56954019</v>
      </c>
      <c r="AF1109" s="5"/>
      <c r="AG1109" s="5">
        <v>97727672</v>
      </c>
    </row>
    <row r="1110" spans="26:33" x14ac:dyDescent="0.25">
      <c r="Z1110" s="4" t="s">
        <v>6452</v>
      </c>
      <c r="AA1110" s="5"/>
      <c r="AB1110" s="5"/>
      <c r="AC1110" s="5"/>
      <c r="AD1110" s="5">
        <v>11217552</v>
      </c>
      <c r="AE1110" s="5">
        <v>11327017</v>
      </c>
      <c r="AF1110" s="5">
        <v>13110445</v>
      </c>
      <c r="AG1110" s="5">
        <v>35655014</v>
      </c>
    </row>
    <row r="1111" spans="26:33" x14ac:dyDescent="0.25">
      <c r="Z1111" s="4" t="s">
        <v>9812</v>
      </c>
      <c r="AA1111" s="5"/>
      <c r="AB1111" s="5"/>
      <c r="AC1111" s="5">
        <v>3810603</v>
      </c>
      <c r="AD1111" s="5"/>
      <c r="AE1111" s="5"/>
      <c r="AF1111" s="5"/>
      <c r="AG1111" s="5">
        <v>3810603</v>
      </c>
    </row>
    <row r="1112" spans="26:33" x14ac:dyDescent="0.25">
      <c r="Z1112" s="4" t="s">
        <v>2802</v>
      </c>
      <c r="AA1112" s="5"/>
      <c r="AB1112" s="5"/>
      <c r="AC1112" s="5"/>
      <c r="AD1112" s="5"/>
      <c r="AE1112" s="5">
        <v>11316960</v>
      </c>
      <c r="AF1112" s="5"/>
      <c r="AG1112" s="5">
        <v>11316960</v>
      </c>
    </row>
    <row r="1113" spans="26:33" x14ac:dyDescent="0.25">
      <c r="Z1113" s="4" t="s">
        <v>6454</v>
      </c>
      <c r="AA1113" s="5"/>
      <c r="AB1113" s="5"/>
      <c r="AC1113" s="5">
        <v>19102134</v>
      </c>
      <c r="AD1113" s="5">
        <v>-19102134</v>
      </c>
      <c r="AE1113" s="5">
        <v>19102134</v>
      </c>
      <c r="AF1113" s="5"/>
      <c r="AG1113" s="5">
        <v>19102134</v>
      </c>
    </row>
    <row r="1114" spans="26:33" x14ac:dyDescent="0.25">
      <c r="Z1114" s="4" t="s">
        <v>9866</v>
      </c>
      <c r="AA1114" s="5"/>
      <c r="AB1114" s="5"/>
      <c r="AC1114" s="5"/>
      <c r="AD1114" s="5"/>
      <c r="AE1114" s="5">
        <v>52278700</v>
      </c>
      <c r="AF1114" s="5">
        <v>50000000</v>
      </c>
      <c r="AG1114" s="5">
        <v>102278700</v>
      </c>
    </row>
    <row r="1115" spans="26:33" x14ac:dyDescent="0.25">
      <c r="Z1115" s="4" t="s">
        <v>10194</v>
      </c>
      <c r="AA1115" s="5"/>
      <c r="AB1115" s="5"/>
      <c r="AC1115" s="5"/>
      <c r="AD1115" s="5"/>
      <c r="AE1115" s="5">
        <v>17853152</v>
      </c>
      <c r="AF1115" s="5"/>
      <c r="AG1115" s="5">
        <v>17853152</v>
      </c>
    </row>
    <row r="1116" spans="26:33" x14ac:dyDescent="0.25">
      <c r="Z1116" s="4" t="s">
        <v>9896</v>
      </c>
      <c r="AA1116" s="5"/>
      <c r="AB1116" s="5"/>
      <c r="AC1116" s="5"/>
      <c r="AD1116" s="5"/>
      <c r="AE1116" s="5">
        <v>16947871</v>
      </c>
      <c r="AF1116" s="5"/>
      <c r="AG1116" s="5">
        <v>16947871</v>
      </c>
    </row>
    <row r="1117" spans="26:33" x14ac:dyDescent="0.25">
      <c r="Z1117" s="4" t="s">
        <v>9799</v>
      </c>
      <c r="AA1117" s="5"/>
      <c r="AB1117" s="5"/>
      <c r="AC1117" s="5">
        <v>993205</v>
      </c>
      <c r="AD1117" s="5"/>
      <c r="AE1117" s="5"/>
      <c r="AF1117" s="5"/>
      <c r="AG1117" s="5">
        <v>993205</v>
      </c>
    </row>
    <row r="1118" spans="26:33" x14ac:dyDescent="0.25">
      <c r="Z1118" s="4" t="s">
        <v>9454</v>
      </c>
      <c r="AA1118" s="5"/>
      <c r="AB1118" s="5"/>
      <c r="AC1118" s="5"/>
      <c r="AD1118" s="5"/>
      <c r="AE1118" s="5">
        <v>19843555</v>
      </c>
      <c r="AF1118" s="5">
        <v>5793933</v>
      </c>
      <c r="AG1118" s="5">
        <v>25637488</v>
      </c>
    </row>
    <row r="1119" spans="26:33" x14ac:dyDescent="0.25">
      <c r="Z1119" s="4" t="s">
        <v>10180</v>
      </c>
      <c r="AA1119" s="5"/>
      <c r="AB1119" s="5"/>
      <c r="AC1119" s="5"/>
      <c r="AD1119" s="5"/>
      <c r="AE1119" s="5">
        <v>17445494</v>
      </c>
      <c r="AF1119" s="5"/>
      <c r="AG1119" s="5">
        <v>17445494</v>
      </c>
    </row>
    <row r="1120" spans="26:33" x14ac:dyDescent="0.25">
      <c r="Z1120" s="4" t="s">
        <v>10170</v>
      </c>
      <c r="AA1120" s="5"/>
      <c r="AB1120" s="5"/>
      <c r="AC1120" s="5"/>
      <c r="AD1120" s="5"/>
      <c r="AE1120" s="5">
        <v>11578513</v>
      </c>
      <c r="AF1120" s="5">
        <v>36056295</v>
      </c>
      <c r="AG1120" s="5">
        <v>47634808</v>
      </c>
    </row>
    <row r="1121" spans="26:33" x14ac:dyDescent="0.25">
      <c r="Z1121" s="4" t="s">
        <v>12091</v>
      </c>
      <c r="AA1121" s="5"/>
      <c r="AB1121" s="5"/>
      <c r="AC1121" s="5"/>
      <c r="AD1121" s="5"/>
      <c r="AE1121" s="5"/>
      <c r="AF1121" s="5">
        <v>3264320</v>
      </c>
      <c r="AG1121" s="5">
        <v>3264320</v>
      </c>
    </row>
    <row r="1122" spans="26:33" x14ac:dyDescent="0.25">
      <c r="Z1122" s="4" t="s">
        <v>2821</v>
      </c>
      <c r="AA1122" s="5"/>
      <c r="AB1122" s="5"/>
      <c r="AC1122" s="5">
        <v>3573777</v>
      </c>
      <c r="AD1122" s="5"/>
      <c r="AE1122" s="5"/>
      <c r="AF1122" s="5"/>
      <c r="AG1122" s="5">
        <v>3573777</v>
      </c>
    </row>
    <row r="1123" spans="26:33" x14ac:dyDescent="0.25">
      <c r="Z1123" s="4" t="s">
        <v>3288</v>
      </c>
      <c r="AA1123" s="5"/>
      <c r="AB1123" s="5"/>
      <c r="AC1123" s="5"/>
      <c r="AD1123" s="5"/>
      <c r="AE1123" s="5"/>
      <c r="AF1123" s="5">
        <v>152016</v>
      </c>
      <c r="AG1123" s="5">
        <v>152016</v>
      </c>
    </row>
    <row r="1124" spans="26:33" x14ac:dyDescent="0.25">
      <c r="Z1124" s="4" t="s">
        <v>2162</v>
      </c>
      <c r="AA1124" s="5">
        <v>795096</v>
      </c>
      <c r="AB1124" s="5"/>
      <c r="AC1124" s="5"/>
      <c r="AD1124" s="5"/>
      <c r="AE1124" s="5"/>
      <c r="AF1124" s="5"/>
      <c r="AG1124" s="5">
        <v>795096</v>
      </c>
    </row>
    <row r="1125" spans="26:33" x14ac:dyDescent="0.25">
      <c r="Z1125" s="4" t="s">
        <v>3317</v>
      </c>
      <c r="AA1125" s="5">
        <v>162633</v>
      </c>
      <c r="AB1125" s="5"/>
      <c r="AC1125" s="5"/>
      <c r="AD1125" s="5"/>
      <c r="AE1125" s="5"/>
      <c r="AF1125" s="5"/>
      <c r="AG1125" s="5">
        <v>162633</v>
      </c>
    </row>
    <row r="1126" spans="26:33" x14ac:dyDescent="0.25">
      <c r="Z1126" s="4" t="s">
        <v>2760</v>
      </c>
      <c r="AA1126" s="5"/>
      <c r="AB1126" s="5"/>
      <c r="AC1126" s="5">
        <v>0</v>
      </c>
      <c r="AD1126" s="5"/>
      <c r="AE1126" s="5"/>
      <c r="AF1126" s="5"/>
      <c r="AG1126" s="5">
        <v>0</v>
      </c>
    </row>
    <row r="1127" spans="26:33" x14ac:dyDescent="0.25">
      <c r="Z1127" s="4" t="s">
        <v>13477</v>
      </c>
      <c r="AA1127" s="5"/>
      <c r="AB1127" s="5"/>
      <c r="AC1127" s="5"/>
      <c r="AD1127" s="5"/>
      <c r="AE1127" s="5"/>
      <c r="AF1127" s="5">
        <v>691019</v>
      </c>
      <c r="AG1127" s="5">
        <v>691019</v>
      </c>
    </row>
    <row r="1128" spans="26:33" x14ac:dyDescent="0.25">
      <c r="Z1128" s="4" t="s">
        <v>6061</v>
      </c>
      <c r="AA1128" s="5"/>
      <c r="AB1128" s="5"/>
      <c r="AC1128" s="5">
        <v>62950</v>
      </c>
      <c r="AD1128" s="5"/>
      <c r="AE1128" s="5"/>
      <c r="AF1128" s="5"/>
      <c r="AG1128" s="5">
        <v>62950</v>
      </c>
    </row>
    <row r="1129" spans="26:33" x14ac:dyDescent="0.25">
      <c r="Z1129" s="4" t="s">
        <v>6477</v>
      </c>
      <c r="AA1129" s="5"/>
      <c r="AB1129" s="5"/>
      <c r="AC1129" s="5"/>
      <c r="AD1129" s="5">
        <v>4608282</v>
      </c>
      <c r="AE1129" s="5">
        <v>-4608282</v>
      </c>
      <c r="AF1129" s="5">
        <v>4577814</v>
      </c>
      <c r="AG1129" s="5">
        <v>4577814</v>
      </c>
    </row>
    <row r="1130" spans="26:33" x14ac:dyDescent="0.25">
      <c r="Z1130" s="4" t="s">
        <v>10557</v>
      </c>
      <c r="AA1130" s="5"/>
      <c r="AB1130" s="5"/>
      <c r="AC1130" s="5"/>
      <c r="AD1130" s="5"/>
      <c r="AE1130" s="5">
        <v>3706447</v>
      </c>
      <c r="AF1130" s="5"/>
      <c r="AG1130" s="5">
        <v>3706447</v>
      </c>
    </row>
    <row r="1131" spans="26:33" x14ac:dyDescent="0.25">
      <c r="Z1131" s="4" t="s">
        <v>3298</v>
      </c>
      <c r="AA1131" s="5"/>
      <c r="AB1131" s="5"/>
      <c r="AC1131" s="5"/>
      <c r="AD1131" s="5"/>
      <c r="AE1131" s="5"/>
      <c r="AF1131" s="5">
        <v>1408933</v>
      </c>
      <c r="AG1131" s="5">
        <v>1408933</v>
      </c>
    </row>
    <row r="1132" spans="26:33" x14ac:dyDescent="0.25">
      <c r="Z1132" s="4" t="s">
        <v>2275</v>
      </c>
      <c r="AA1132" s="5">
        <v>924578</v>
      </c>
      <c r="AB1132" s="5"/>
      <c r="AC1132" s="5"/>
      <c r="AD1132" s="5"/>
      <c r="AE1132" s="5"/>
      <c r="AF1132" s="5"/>
      <c r="AG1132" s="5">
        <v>924578</v>
      </c>
    </row>
    <row r="1133" spans="26:33" x14ac:dyDescent="0.25">
      <c r="Z1133" s="4" t="s">
        <v>3202</v>
      </c>
      <c r="AA1133" s="5">
        <v>583601</v>
      </c>
      <c r="AB1133" s="5"/>
      <c r="AC1133" s="5"/>
      <c r="AD1133" s="5"/>
      <c r="AE1133" s="5"/>
      <c r="AF1133" s="5"/>
      <c r="AG1133" s="5">
        <v>583601</v>
      </c>
    </row>
    <row r="1134" spans="26:33" x14ac:dyDescent="0.25">
      <c r="Z1134" s="4" t="s">
        <v>9987</v>
      </c>
      <c r="AA1134" s="5"/>
      <c r="AB1134" s="5"/>
      <c r="AC1134" s="5"/>
      <c r="AD1134" s="5"/>
      <c r="AE1134" s="5"/>
      <c r="AF1134" s="5">
        <v>32666666</v>
      </c>
      <c r="AG1134" s="5">
        <v>32666666</v>
      </c>
    </row>
    <row r="1135" spans="26:33" x14ac:dyDescent="0.25">
      <c r="Z1135" s="4" t="s">
        <v>6060</v>
      </c>
      <c r="AA1135" s="5"/>
      <c r="AB1135" s="5"/>
      <c r="AC1135" s="5"/>
      <c r="AD1135" s="5"/>
      <c r="AE1135" s="5">
        <v>1085823</v>
      </c>
      <c r="AF1135" s="5"/>
      <c r="AG1135" s="5">
        <v>1085823</v>
      </c>
    </row>
    <row r="1136" spans="26:33" x14ac:dyDescent="0.25">
      <c r="Z1136" s="4" t="s">
        <v>6462</v>
      </c>
      <c r="AA1136" s="5"/>
      <c r="AB1136" s="5"/>
      <c r="AC1136" s="5">
        <v>2539113</v>
      </c>
      <c r="AD1136" s="5">
        <v>0</v>
      </c>
      <c r="AE1136" s="5"/>
      <c r="AF1136" s="5"/>
      <c r="AG1136" s="5">
        <v>2539113</v>
      </c>
    </row>
    <row r="1137" spans="26:33" x14ac:dyDescent="0.25">
      <c r="Z1137" s="4" t="s">
        <v>6463</v>
      </c>
      <c r="AA1137" s="5"/>
      <c r="AB1137" s="5"/>
      <c r="AC1137" s="5">
        <v>8254408</v>
      </c>
      <c r="AD1137" s="5">
        <v>-5502939</v>
      </c>
      <c r="AE1137" s="5">
        <v>3355252</v>
      </c>
      <c r="AF1137" s="5"/>
      <c r="AG1137" s="5">
        <v>6106721</v>
      </c>
    </row>
    <row r="1138" spans="26:33" x14ac:dyDescent="0.25">
      <c r="Z1138" s="4" t="s">
        <v>9467</v>
      </c>
      <c r="AA1138" s="5"/>
      <c r="AB1138" s="5"/>
      <c r="AC1138" s="5"/>
      <c r="AD1138" s="5"/>
      <c r="AE1138" s="5"/>
      <c r="AF1138" s="5">
        <v>623125</v>
      </c>
      <c r="AG1138" s="5">
        <v>623125</v>
      </c>
    </row>
    <row r="1139" spans="26:33" x14ac:dyDescent="0.25">
      <c r="Z1139" s="4" t="s">
        <v>6464</v>
      </c>
      <c r="AA1139" s="5"/>
      <c r="AB1139" s="5"/>
      <c r="AC1139" s="5"/>
      <c r="AD1139" s="5">
        <v>645834</v>
      </c>
      <c r="AE1139" s="5"/>
      <c r="AF1139" s="5"/>
      <c r="AG1139" s="5">
        <v>645834</v>
      </c>
    </row>
    <row r="1140" spans="26:33" x14ac:dyDescent="0.25">
      <c r="Z1140" s="4" t="s">
        <v>6465</v>
      </c>
      <c r="AA1140" s="5"/>
      <c r="AB1140" s="5"/>
      <c r="AC1140" s="5"/>
      <c r="AD1140" s="5">
        <v>437237</v>
      </c>
      <c r="AE1140" s="5"/>
      <c r="AF1140" s="5"/>
      <c r="AG1140" s="5">
        <v>437237</v>
      </c>
    </row>
    <row r="1141" spans="26:33" x14ac:dyDescent="0.25">
      <c r="Z1141" s="4" t="s">
        <v>6466</v>
      </c>
      <c r="AA1141" s="5"/>
      <c r="AB1141" s="5"/>
      <c r="AC1141" s="5"/>
      <c r="AD1141" s="5">
        <v>1313582</v>
      </c>
      <c r="AE1141" s="5">
        <v>1871453</v>
      </c>
      <c r="AF1141" s="5"/>
      <c r="AG1141" s="5">
        <v>3185035</v>
      </c>
    </row>
    <row r="1142" spans="26:33" x14ac:dyDescent="0.25">
      <c r="Z1142" s="4" t="s">
        <v>9468</v>
      </c>
      <c r="AA1142" s="5"/>
      <c r="AB1142" s="5"/>
      <c r="AC1142" s="5"/>
      <c r="AD1142" s="5"/>
      <c r="AE1142" s="5"/>
      <c r="AF1142" s="5">
        <v>10590128</v>
      </c>
      <c r="AG1142" s="5">
        <v>10590128</v>
      </c>
    </row>
    <row r="1143" spans="26:33" x14ac:dyDescent="0.25">
      <c r="Z1143" s="4" t="s">
        <v>10558</v>
      </c>
      <c r="AA1143" s="5"/>
      <c r="AB1143" s="5"/>
      <c r="AC1143" s="5"/>
      <c r="AD1143" s="5"/>
      <c r="AE1143" s="5">
        <v>169644</v>
      </c>
      <c r="AF1143" s="5"/>
      <c r="AG1143" s="5">
        <v>169644</v>
      </c>
    </row>
    <row r="1144" spans="26:33" x14ac:dyDescent="0.25">
      <c r="Z1144" s="4" t="s">
        <v>6467</v>
      </c>
      <c r="AA1144" s="5"/>
      <c r="AB1144" s="5"/>
      <c r="AC1144" s="5">
        <v>1235093</v>
      </c>
      <c r="AD1144" s="5"/>
      <c r="AE1144" s="5"/>
      <c r="AF1144" s="5"/>
      <c r="AG1144" s="5">
        <v>1235093</v>
      </c>
    </row>
    <row r="1145" spans="26:33" x14ac:dyDescent="0.25">
      <c r="Z1145" s="4" t="s">
        <v>3308</v>
      </c>
      <c r="AA1145" s="5">
        <v>1767950</v>
      </c>
      <c r="AB1145" s="5"/>
      <c r="AC1145" s="5"/>
      <c r="AD1145" s="5"/>
      <c r="AE1145" s="5"/>
      <c r="AF1145" s="5"/>
      <c r="AG1145" s="5">
        <v>1767950</v>
      </c>
    </row>
    <row r="1146" spans="26:33" x14ac:dyDescent="0.25">
      <c r="Z1146" s="4" t="s">
        <v>3199</v>
      </c>
      <c r="AA1146" s="5">
        <v>0</v>
      </c>
      <c r="AB1146" s="5"/>
      <c r="AC1146" s="5"/>
      <c r="AD1146" s="5"/>
      <c r="AE1146" s="5"/>
      <c r="AF1146" s="5"/>
      <c r="AG1146" s="5">
        <v>0</v>
      </c>
    </row>
    <row r="1147" spans="26:33" x14ac:dyDescent="0.25">
      <c r="Z1147" s="4" t="s">
        <v>3270</v>
      </c>
      <c r="AA1147" s="5">
        <v>1759269</v>
      </c>
      <c r="AB1147" s="5"/>
      <c r="AC1147" s="5"/>
      <c r="AD1147" s="5"/>
      <c r="AE1147" s="5"/>
      <c r="AF1147" s="5"/>
      <c r="AG1147" s="5">
        <v>1759269</v>
      </c>
    </row>
    <row r="1148" spans="26:33" x14ac:dyDescent="0.25">
      <c r="Z1148" s="4" t="s">
        <v>5895</v>
      </c>
      <c r="AA1148" s="5"/>
      <c r="AB1148" s="5"/>
      <c r="AC1148" s="5"/>
      <c r="AD1148" s="5"/>
      <c r="AE1148" s="5"/>
      <c r="AF1148" s="5">
        <v>5000000</v>
      </c>
      <c r="AG1148" s="5">
        <v>5000000</v>
      </c>
    </row>
    <row r="1149" spans="26:33" x14ac:dyDescent="0.25">
      <c r="Z1149" s="4" t="s">
        <v>2583</v>
      </c>
      <c r="AA1149" s="5">
        <v>3777971</v>
      </c>
      <c r="AB1149" s="5">
        <v>12466941</v>
      </c>
      <c r="AC1149" s="5">
        <v>11495531</v>
      </c>
      <c r="AD1149" s="5"/>
      <c r="AE1149" s="5"/>
      <c r="AF1149" s="5"/>
      <c r="AG1149" s="5">
        <v>27740443</v>
      </c>
    </row>
    <row r="1150" spans="26:33" x14ac:dyDescent="0.25">
      <c r="Z1150" s="4" t="s">
        <v>5896</v>
      </c>
      <c r="AA1150" s="5"/>
      <c r="AB1150" s="5"/>
      <c r="AC1150" s="5">
        <v>722952</v>
      </c>
      <c r="AD1150" s="5"/>
      <c r="AE1150" s="5"/>
      <c r="AF1150" s="5"/>
      <c r="AG1150" s="5">
        <v>722952</v>
      </c>
    </row>
    <row r="1151" spans="26:33" x14ac:dyDescent="0.25">
      <c r="Z1151" s="4" t="s">
        <v>9466</v>
      </c>
      <c r="AA1151" s="5"/>
      <c r="AB1151" s="5"/>
      <c r="AC1151" s="5"/>
      <c r="AD1151" s="5"/>
      <c r="AE1151" s="5">
        <v>12475629</v>
      </c>
      <c r="AF1151" s="5"/>
      <c r="AG1151" s="5">
        <v>12475629</v>
      </c>
    </row>
    <row r="1152" spans="26:33" x14ac:dyDescent="0.25">
      <c r="Z1152" s="4" t="s">
        <v>3175</v>
      </c>
      <c r="AA1152" s="5">
        <v>274732</v>
      </c>
      <c r="AB1152" s="5">
        <v>274280</v>
      </c>
      <c r="AC1152" s="5"/>
      <c r="AD1152" s="5"/>
      <c r="AE1152" s="5"/>
      <c r="AF1152" s="5"/>
      <c r="AG1152" s="5">
        <v>549012</v>
      </c>
    </row>
    <row r="1153" spans="26:33" x14ac:dyDescent="0.25">
      <c r="Z1153" s="4" t="s">
        <v>6124</v>
      </c>
      <c r="AA1153" s="5"/>
      <c r="AB1153" s="5">
        <v>0</v>
      </c>
      <c r="AC1153" s="5"/>
      <c r="AD1153" s="5"/>
      <c r="AE1153" s="5"/>
      <c r="AF1153" s="5"/>
      <c r="AG1153" s="5">
        <v>0</v>
      </c>
    </row>
    <row r="1154" spans="26:33" x14ac:dyDescent="0.25">
      <c r="Z1154" s="4" t="s">
        <v>6468</v>
      </c>
      <c r="AA1154" s="5"/>
      <c r="AB1154" s="5"/>
      <c r="AC1154" s="5">
        <v>596689</v>
      </c>
      <c r="AD1154" s="5"/>
      <c r="AE1154" s="5">
        <v>3098321</v>
      </c>
      <c r="AF1154" s="5"/>
      <c r="AG1154" s="5">
        <v>3695010</v>
      </c>
    </row>
    <row r="1155" spans="26:33" x14ac:dyDescent="0.25">
      <c r="Z1155" s="4" t="s">
        <v>3279</v>
      </c>
      <c r="AA1155" s="5">
        <v>13845248</v>
      </c>
      <c r="AB1155" s="5"/>
      <c r="AC1155" s="5"/>
      <c r="AD1155" s="5"/>
      <c r="AE1155" s="5"/>
      <c r="AF1155" s="5"/>
      <c r="AG1155" s="5">
        <v>13845248</v>
      </c>
    </row>
    <row r="1156" spans="26:33" x14ac:dyDescent="0.25">
      <c r="Z1156" s="4" t="s">
        <v>5897</v>
      </c>
      <c r="AA1156" s="5"/>
      <c r="AB1156" s="5"/>
      <c r="AC1156" s="5">
        <v>29335657</v>
      </c>
      <c r="AD1156" s="5">
        <v>6836042</v>
      </c>
      <c r="AE1156" s="5">
        <v>5913003</v>
      </c>
      <c r="AF1156" s="5"/>
      <c r="AG1156" s="5">
        <v>42084702</v>
      </c>
    </row>
    <row r="1157" spans="26:33" x14ac:dyDescent="0.25">
      <c r="Z1157" s="4" t="s">
        <v>10253</v>
      </c>
      <c r="AA1157" s="5"/>
      <c r="AB1157" s="5"/>
      <c r="AC1157" s="5"/>
      <c r="AD1157" s="5"/>
      <c r="AE1157" s="5">
        <v>0</v>
      </c>
      <c r="AF1157" s="5"/>
      <c r="AG1157" s="5">
        <v>0</v>
      </c>
    </row>
    <row r="1158" spans="26:33" x14ac:dyDescent="0.25">
      <c r="Z1158" s="4" t="s">
        <v>3251</v>
      </c>
      <c r="AA1158" s="5">
        <v>198377</v>
      </c>
      <c r="AB1158" s="5"/>
      <c r="AC1158" s="5"/>
      <c r="AD1158" s="5"/>
      <c r="AE1158" s="5"/>
      <c r="AF1158" s="5"/>
      <c r="AG1158" s="5">
        <v>198377</v>
      </c>
    </row>
    <row r="1159" spans="26:33" x14ac:dyDescent="0.25">
      <c r="Z1159" s="4" t="s">
        <v>2661</v>
      </c>
      <c r="AA1159" s="5">
        <v>2211520</v>
      </c>
      <c r="AB1159" s="5"/>
      <c r="AC1159" s="5"/>
      <c r="AD1159" s="5"/>
      <c r="AE1159" s="5"/>
      <c r="AF1159" s="5"/>
      <c r="AG1159" s="5">
        <v>2211520</v>
      </c>
    </row>
    <row r="1160" spans="26:33" x14ac:dyDescent="0.25">
      <c r="Z1160" s="4" t="s">
        <v>3148</v>
      </c>
      <c r="AA1160" s="5">
        <v>2419505</v>
      </c>
      <c r="AB1160" s="5"/>
      <c r="AC1160" s="5"/>
      <c r="AD1160" s="5"/>
      <c r="AE1160" s="5"/>
      <c r="AF1160" s="5"/>
      <c r="AG1160" s="5">
        <v>2419505</v>
      </c>
    </row>
    <row r="1161" spans="26:33" x14ac:dyDescent="0.25">
      <c r="Z1161" s="4" t="s">
        <v>10468</v>
      </c>
      <c r="AA1161" s="5"/>
      <c r="AB1161" s="5"/>
      <c r="AC1161" s="5"/>
      <c r="AD1161" s="5">
        <v>527504</v>
      </c>
      <c r="AE1161" s="5"/>
      <c r="AF1161" s="5">
        <v>5022587</v>
      </c>
      <c r="AG1161" s="5">
        <v>5550091</v>
      </c>
    </row>
    <row r="1162" spans="26:33" x14ac:dyDescent="0.25">
      <c r="Z1162" s="4" t="s">
        <v>12092</v>
      </c>
      <c r="AA1162" s="5"/>
      <c r="AB1162" s="5"/>
      <c r="AC1162" s="5"/>
      <c r="AD1162" s="5"/>
      <c r="AE1162" s="5"/>
      <c r="AF1162" s="5">
        <v>9792310</v>
      </c>
      <c r="AG1162" s="5">
        <v>9792310</v>
      </c>
    </row>
    <row r="1163" spans="26:33" x14ac:dyDescent="0.25">
      <c r="Z1163" s="4" t="s">
        <v>10559</v>
      </c>
      <c r="AA1163" s="5"/>
      <c r="AB1163" s="5"/>
      <c r="AC1163" s="5"/>
      <c r="AD1163" s="5"/>
      <c r="AE1163" s="5">
        <v>347251</v>
      </c>
      <c r="AF1163" s="5">
        <v>12954658</v>
      </c>
      <c r="AG1163" s="5">
        <v>13301909</v>
      </c>
    </row>
    <row r="1164" spans="26:33" x14ac:dyDescent="0.25">
      <c r="Z1164" s="4" t="s">
        <v>6478</v>
      </c>
      <c r="AA1164" s="5"/>
      <c r="AB1164" s="5"/>
      <c r="AC1164" s="5"/>
      <c r="AD1164" s="5">
        <v>6389407</v>
      </c>
      <c r="AE1164" s="5">
        <v>0</v>
      </c>
      <c r="AF1164" s="5">
        <v>2367974</v>
      </c>
      <c r="AG1164" s="5">
        <v>8757381</v>
      </c>
    </row>
    <row r="1165" spans="26:33" x14ac:dyDescent="0.25">
      <c r="Z1165" s="4" t="s">
        <v>6072</v>
      </c>
      <c r="AA1165" s="5"/>
      <c r="AB1165" s="5"/>
      <c r="AC1165" s="5">
        <v>1450297</v>
      </c>
      <c r="AD1165" s="5"/>
      <c r="AE1165" s="5"/>
      <c r="AF1165" s="5"/>
      <c r="AG1165" s="5">
        <v>1450297</v>
      </c>
    </row>
    <row r="1166" spans="26:33" x14ac:dyDescent="0.25">
      <c r="Z1166" s="4" t="s">
        <v>6470</v>
      </c>
      <c r="AA1166" s="5"/>
      <c r="AB1166" s="5"/>
      <c r="AC1166" s="5"/>
      <c r="AD1166" s="5">
        <v>876518</v>
      </c>
      <c r="AE1166" s="5">
        <v>0</v>
      </c>
      <c r="AF1166" s="5"/>
      <c r="AG1166" s="5">
        <v>876518</v>
      </c>
    </row>
    <row r="1167" spans="26:33" x14ac:dyDescent="0.25">
      <c r="Z1167" s="4" t="s">
        <v>6471</v>
      </c>
      <c r="AA1167" s="5"/>
      <c r="AB1167" s="5"/>
      <c r="AC1167" s="5"/>
      <c r="AD1167" s="5">
        <v>355787</v>
      </c>
      <c r="AE1167" s="5"/>
      <c r="AF1167" s="5"/>
      <c r="AG1167" s="5">
        <v>355787</v>
      </c>
    </row>
    <row r="1168" spans="26:33" x14ac:dyDescent="0.25">
      <c r="Z1168" s="4" t="s">
        <v>4722</v>
      </c>
      <c r="AA1168" s="5"/>
      <c r="AB1168" s="5">
        <v>664314</v>
      </c>
      <c r="AC1168" s="5">
        <v>664314</v>
      </c>
      <c r="AD1168" s="5"/>
      <c r="AE1168" s="5"/>
      <c r="AF1168" s="5"/>
      <c r="AG1168" s="5">
        <v>1328628</v>
      </c>
    </row>
    <row r="1169" spans="26:33" x14ac:dyDescent="0.25">
      <c r="Z1169" s="4" t="s">
        <v>6472</v>
      </c>
      <c r="AA1169" s="5"/>
      <c r="AB1169" s="5"/>
      <c r="AC1169" s="5"/>
      <c r="AD1169" s="5">
        <v>275398</v>
      </c>
      <c r="AE1169" s="5"/>
      <c r="AF1169" s="5"/>
      <c r="AG1169" s="5">
        <v>275398</v>
      </c>
    </row>
    <row r="1170" spans="26:33" x14ac:dyDescent="0.25">
      <c r="Z1170" s="4" t="s">
        <v>6473</v>
      </c>
      <c r="AA1170" s="5"/>
      <c r="AB1170" s="5"/>
      <c r="AC1170" s="5"/>
      <c r="AD1170" s="5">
        <v>330836</v>
      </c>
      <c r="AE1170" s="5"/>
      <c r="AF1170" s="5"/>
      <c r="AG1170" s="5">
        <v>330836</v>
      </c>
    </row>
    <row r="1171" spans="26:33" x14ac:dyDescent="0.25">
      <c r="Z1171" s="4" t="s">
        <v>13568</v>
      </c>
      <c r="AA1171" s="5"/>
      <c r="AB1171" s="5"/>
      <c r="AC1171" s="5"/>
      <c r="AD1171" s="5"/>
      <c r="AE1171" s="5"/>
      <c r="AF1171" s="5">
        <v>3696716</v>
      </c>
      <c r="AG1171" s="5">
        <v>3696716</v>
      </c>
    </row>
    <row r="1172" spans="26:33" x14ac:dyDescent="0.25">
      <c r="Z1172" s="4" t="s">
        <v>10005</v>
      </c>
      <c r="AA1172" s="5"/>
      <c r="AB1172" s="5"/>
      <c r="AC1172" s="5"/>
      <c r="AD1172" s="5"/>
      <c r="AE1172" s="5"/>
      <c r="AF1172" s="5">
        <v>1800000</v>
      </c>
      <c r="AG1172" s="5">
        <v>1800000</v>
      </c>
    </row>
    <row r="1173" spans="26:33" x14ac:dyDescent="0.25">
      <c r="Z1173" s="4" t="s">
        <v>10439</v>
      </c>
      <c r="AA1173" s="5"/>
      <c r="AB1173" s="5"/>
      <c r="AC1173" s="5"/>
      <c r="AD1173" s="5"/>
      <c r="AE1173" s="5">
        <v>925734</v>
      </c>
      <c r="AF1173" s="5"/>
      <c r="AG1173" s="5">
        <v>925734</v>
      </c>
    </row>
    <row r="1174" spans="26:33" x14ac:dyDescent="0.25">
      <c r="Z1174" s="4" t="s">
        <v>10063</v>
      </c>
      <c r="AA1174" s="5"/>
      <c r="AB1174" s="5"/>
      <c r="AC1174" s="5"/>
      <c r="AD1174" s="5"/>
      <c r="AE1174" s="5">
        <v>636981</v>
      </c>
      <c r="AF1174" s="5"/>
      <c r="AG1174" s="5">
        <v>636981</v>
      </c>
    </row>
    <row r="1175" spans="26:33" x14ac:dyDescent="0.25">
      <c r="Z1175" s="4" t="s">
        <v>10560</v>
      </c>
      <c r="AA1175" s="5"/>
      <c r="AB1175" s="5"/>
      <c r="AC1175" s="5"/>
      <c r="AD1175" s="5"/>
      <c r="AE1175" s="5">
        <v>29737132</v>
      </c>
      <c r="AF1175" s="5"/>
      <c r="AG1175" s="5">
        <v>29737132</v>
      </c>
    </row>
    <row r="1176" spans="26:33" x14ac:dyDescent="0.25">
      <c r="Z1176" s="4" t="s">
        <v>6479</v>
      </c>
      <c r="AA1176" s="5"/>
      <c r="AB1176" s="5"/>
      <c r="AC1176" s="5"/>
      <c r="AD1176" s="5">
        <v>19019597</v>
      </c>
      <c r="AE1176" s="5">
        <v>15780132</v>
      </c>
      <c r="AF1176" s="5">
        <v>20568256</v>
      </c>
      <c r="AG1176" s="5">
        <v>55367985</v>
      </c>
    </row>
    <row r="1177" spans="26:33" x14ac:dyDescent="0.25">
      <c r="Z1177" s="4" t="s">
        <v>10256</v>
      </c>
      <c r="AA1177" s="5"/>
      <c r="AB1177" s="5"/>
      <c r="AC1177" s="5"/>
      <c r="AD1177" s="5"/>
      <c r="AE1177" s="5">
        <v>230500</v>
      </c>
      <c r="AF1177" s="5"/>
      <c r="AG1177" s="5">
        <v>230500</v>
      </c>
    </row>
    <row r="1178" spans="26:33" x14ac:dyDescent="0.25">
      <c r="Z1178" s="4" t="s">
        <v>10250</v>
      </c>
      <c r="AA1178" s="5"/>
      <c r="AB1178" s="5"/>
      <c r="AC1178" s="5"/>
      <c r="AD1178" s="5"/>
      <c r="AE1178" s="5"/>
      <c r="AF1178" s="5">
        <v>3248232</v>
      </c>
      <c r="AG1178" s="5">
        <v>3248232</v>
      </c>
    </row>
    <row r="1179" spans="26:33" x14ac:dyDescent="0.25">
      <c r="Z1179" s="4" t="s">
        <v>12094</v>
      </c>
      <c r="AA1179" s="5"/>
      <c r="AB1179" s="5"/>
      <c r="AC1179" s="5"/>
      <c r="AD1179" s="5"/>
      <c r="AE1179" s="5"/>
      <c r="AF1179" s="5">
        <v>513819</v>
      </c>
      <c r="AG1179" s="5">
        <v>513819</v>
      </c>
    </row>
    <row r="1180" spans="26:33" x14ac:dyDescent="0.25">
      <c r="Z1180" s="4" t="s">
        <v>11862</v>
      </c>
      <c r="AA1180" s="5"/>
      <c r="AB1180" s="5"/>
      <c r="AC1180" s="5"/>
      <c r="AD1180" s="5"/>
      <c r="AE1180" s="5"/>
      <c r="AF1180" s="5">
        <v>8522375</v>
      </c>
      <c r="AG1180" s="5">
        <v>8522375</v>
      </c>
    </row>
    <row r="1181" spans="26:33" x14ac:dyDescent="0.25">
      <c r="Z1181" s="4" t="s">
        <v>1613</v>
      </c>
      <c r="AA1181" s="5">
        <v>18608182</v>
      </c>
      <c r="AB1181" s="5"/>
      <c r="AC1181" s="5"/>
      <c r="AD1181" s="5"/>
      <c r="AE1181" s="5"/>
      <c r="AF1181" s="5"/>
      <c r="AG1181" s="5">
        <v>18608182</v>
      </c>
    </row>
    <row r="1182" spans="26:33" x14ac:dyDescent="0.25">
      <c r="Z1182" s="4" t="s">
        <v>2707</v>
      </c>
      <c r="AA1182" s="5">
        <v>11244114</v>
      </c>
      <c r="AB1182" s="5">
        <v>50000000</v>
      </c>
      <c r="AC1182" s="5"/>
      <c r="AD1182" s="5"/>
      <c r="AE1182" s="5"/>
      <c r="AF1182" s="5"/>
      <c r="AG1182" s="5">
        <v>61244114</v>
      </c>
    </row>
    <row r="1183" spans="26:33" x14ac:dyDescent="0.25">
      <c r="Z1183" s="4" t="s">
        <v>3070</v>
      </c>
      <c r="AA1183" s="5">
        <v>9000000</v>
      </c>
      <c r="AB1183" s="5"/>
      <c r="AC1183" s="5"/>
      <c r="AD1183" s="5"/>
      <c r="AE1183" s="5"/>
      <c r="AF1183" s="5"/>
      <c r="AG1183" s="5">
        <v>9000000</v>
      </c>
    </row>
    <row r="1184" spans="26:33" x14ac:dyDescent="0.25">
      <c r="Z1184" s="4" t="s">
        <v>244</v>
      </c>
      <c r="AA1184" s="5">
        <v>8817355</v>
      </c>
      <c r="AB1184" s="5">
        <v>8817355</v>
      </c>
      <c r="AC1184" s="5">
        <v>8817355</v>
      </c>
      <c r="AD1184" s="5">
        <v>8817355</v>
      </c>
      <c r="AE1184" s="5">
        <v>8817355</v>
      </c>
      <c r="AF1184" s="5">
        <v>8817355</v>
      </c>
      <c r="AG1184" s="5">
        <v>52904130</v>
      </c>
    </row>
    <row r="1185" spans="26:33" x14ac:dyDescent="0.25">
      <c r="Z1185" s="4" t="s">
        <v>3335</v>
      </c>
      <c r="AA1185" s="5">
        <v>15185632</v>
      </c>
      <c r="AB1185" s="5"/>
      <c r="AC1185" s="5"/>
      <c r="AD1185" s="5"/>
      <c r="AE1185" s="5"/>
      <c r="AF1185" s="5"/>
      <c r="AG1185" s="5">
        <v>15185632</v>
      </c>
    </row>
    <row r="1186" spans="26:33" x14ac:dyDescent="0.25">
      <c r="Z1186" s="4" t="s">
        <v>118</v>
      </c>
      <c r="AA1186" s="5">
        <v>10000000</v>
      </c>
      <c r="AB1186" s="5">
        <v>10000000</v>
      </c>
      <c r="AC1186" s="5">
        <v>10000000</v>
      </c>
      <c r="AD1186" s="5">
        <v>10000000</v>
      </c>
      <c r="AE1186" s="5">
        <v>10000000</v>
      </c>
      <c r="AF1186" s="5">
        <v>10000000</v>
      </c>
      <c r="AG1186" s="5">
        <v>60000000</v>
      </c>
    </row>
    <row r="1187" spans="26:33" x14ac:dyDescent="0.25">
      <c r="Z1187" s="4" t="s">
        <v>245</v>
      </c>
      <c r="AA1187" s="5">
        <v>6613016</v>
      </c>
      <c r="AB1187" s="5">
        <v>6613016</v>
      </c>
      <c r="AC1187" s="5">
        <v>6613016</v>
      </c>
      <c r="AD1187" s="5">
        <v>6613016</v>
      </c>
      <c r="AE1187" s="5">
        <v>6613016</v>
      </c>
      <c r="AF1187" s="5">
        <v>6613016</v>
      </c>
      <c r="AG1187" s="5">
        <v>39678096</v>
      </c>
    </row>
    <row r="1188" spans="26:33" x14ac:dyDescent="0.25">
      <c r="Z1188" s="4" t="s">
        <v>3040</v>
      </c>
      <c r="AA1188" s="5">
        <v>1056727</v>
      </c>
      <c r="AB1188" s="5"/>
      <c r="AC1188" s="5"/>
      <c r="AD1188" s="5"/>
      <c r="AE1188" s="5"/>
      <c r="AF1188" s="5"/>
      <c r="AG1188" s="5">
        <v>1056727</v>
      </c>
    </row>
    <row r="1189" spans="26:33" x14ac:dyDescent="0.25">
      <c r="Z1189" s="4" t="s">
        <v>3081</v>
      </c>
      <c r="AA1189" s="5">
        <v>595919</v>
      </c>
      <c r="AB1189" s="5"/>
      <c r="AC1189" s="5"/>
      <c r="AD1189" s="5"/>
      <c r="AE1189" s="5"/>
      <c r="AF1189" s="5"/>
      <c r="AG1189" s="5">
        <v>595919</v>
      </c>
    </row>
    <row r="1190" spans="26:33" x14ac:dyDescent="0.25">
      <c r="Z1190" s="4" t="s">
        <v>3053</v>
      </c>
      <c r="AA1190" s="5">
        <v>119180</v>
      </c>
      <c r="AB1190" s="5"/>
      <c r="AC1190" s="5"/>
      <c r="AD1190" s="5"/>
      <c r="AE1190" s="5"/>
      <c r="AF1190" s="5"/>
      <c r="AG1190" s="5">
        <v>119180</v>
      </c>
    </row>
    <row r="1191" spans="26:33" x14ac:dyDescent="0.25">
      <c r="Z1191" s="4" t="s">
        <v>6533</v>
      </c>
      <c r="AA1191" s="5"/>
      <c r="AB1191" s="5"/>
      <c r="AC1191" s="5"/>
      <c r="AD1191" s="5">
        <v>331895</v>
      </c>
      <c r="AE1191" s="5"/>
      <c r="AF1191" s="5"/>
      <c r="AG1191" s="5">
        <v>331895</v>
      </c>
    </row>
    <row r="1192" spans="26:33" x14ac:dyDescent="0.25">
      <c r="Z1192" s="4" t="s">
        <v>3151</v>
      </c>
      <c r="AA1192" s="5">
        <v>166884</v>
      </c>
      <c r="AB1192" s="5"/>
      <c r="AC1192" s="5"/>
      <c r="AD1192" s="5"/>
      <c r="AE1192" s="5"/>
      <c r="AF1192" s="5"/>
      <c r="AG1192" s="5">
        <v>166884</v>
      </c>
    </row>
    <row r="1193" spans="26:33" x14ac:dyDescent="0.25">
      <c r="Z1193" s="4" t="s">
        <v>3061</v>
      </c>
      <c r="AA1193" s="5">
        <v>139129</v>
      </c>
      <c r="AB1193" s="5"/>
      <c r="AC1193" s="5"/>
      <c r="AD1193" s="5"/>
      <c r="AE1193" s="5"/>
      <c r="AF1193" s="5"/>
      <c r="AG1193" s="5">
        <v>139129</v>
      </c>
    </row>
    <row r="1194" spans="26:33" x14ac:dyDescent="0.25">
      <c r="Z1194" s="4" t="s">
        <v>3062</v>
      </c>
      <c r="AA1194" s="5">
        <v>136956</v>
      </c>
      <c r="AB1194" s="5"/>
      <c r="AC1194" s="5"/>
      <c r="AD1194" s="5"/>
      <c r="AE1194" s="5"/>
      <c r="AF1194" s="5"/>
      <c r="AG1194" s="5">
        <v>136956</v>
      </c>
    </row>
    <row r="1195" spans="26:33" x14ac:dyDescent="0.25">
      <c r="Z1195" s="4" t="s">
        <v>3121</v>
      </c>
      <c r="AA1195" s="5">
        <v>119103</v>
      </c>
      <c r="AB1195" s="5"/>
      <c r="AC1195" s="5"/>
      <c r="AD1195" s="5"/>
      <c r="AE1195" s="5"/>
      <c r="AF1195" s="5"/>
      <c r="AG1195" s="5">
        <v>119103</v>
      </c>
    </row>
    <row r="1196" spans="26:33" x14ac:dyDescent="0.25">
      <c r="Z1196" s="4" t="s">
        <v>3082</v>
      </c>
      <c r="AA1196" s="5">
        <v>222649</v>
      </c>
      <c r="AB1196" s="5"/>
      <c r="AC1196" s="5"/>
      <c r="AD1196" s="5"/>
      <c r="AE1196" s="5"/>
      <c r="AF1196" s="5"/>
      <c r="AG1196" s="5">
        <v>222649</v>
      </c>
    </row>
    <row r="1197" spans="26:33" x14ac:dyDescent="0.25">
      <c r="Z1197" s="4" t="s">
        <v>3063</v>
      </c>
      <c r="AA1197" s="5">
        <v>921657</v>
      </c>
      <c r="AB1197" s="5"/>
      <c r="AC1197" s="5"/>
      <c r="AD1197" s="5"/>
      <c r="AE1197" s="5"/>
      <c r="AF1197" s="5"/>
      <c r="AG1197" s="5">
        <v>921657</v>
      </c>
    </row>
    <row r="1198" spans="26:33" x14ac:dyDescent="0.25">
      <c r="Z1198" s="4" t="s">
        <v>6482</v>
      </c>
      <c r="AA1198" s="5"/>
      <c r="AB1198" s="5"/>
      <c r="AC1198" s="5"/>
      <c r="AD1198" s="5">
        <v>892405</v>
      </c>
      <c r="AE1198" s="5">
        <v>2447002</v>
      </c>
      <c r="AF1198" s="5"/>
      <c r="AG1198" s="5">
        <v>3339407</v>
      </c>
    </row>
    <row r="1199" spans="26:33" x14ac:dyDescent="0.25">
      <c r="Z1199" s="4" t="s">
        <v>4724</v>
      </c>
      <c r="AA1199" s="5"/>
      <c r="AB1199" s="5">
        <v>333531</v>
      </c>
      <c r="AC1199" s="5"/>
      <c r="AD1199" s="5"/>
      <c r="AE1199" s="5"/>
      <c r="AF1199" s="5"/>
      <c r="AG1199" s="5">
        <v>333531</v>
      </c>
    </row>
    <row r="1200" spans="26:33" x14ac:dyDescent="0.25">
      <c r="Z1200" s="4" t="s">
        <v>3043</v>
      </c>
      <c r="AA1200" s="5">
        <v>119184</v>
      </c>
      <c r="AB1200" s="5"/>
      <c r="AC1200" s="5"/>
      <c r="AD1200" s="5"/>
      <c r="AE1200" s="5"/>
      <c r="AF1200" s="5"/>
      <c r="AG1200" s="5">
        <v>119184</v>
      </c>
    </row>
    <row r="1201" spans="26:33" x14ac:dyDescent="0.25">
      <c r="Z1201" s="4" t="s">
        <v>6483</v>
      </c>
      <c r="AA1201" s="5"/>
      <c r="AB1201" s="5"/>
      <c r="AC1201" s="5">
        <v>159276</v>
      </c>
      <c r="AD1201" s="5"/>
      <c r="AE1201" s="5"/>
      <c r="AF1201" s="5"/>
      <c r="AG1201" s="5">
        <v>159276</v>
      </c>
    </row>
    <row r="1202" spans="26:33" x14ac:dyDescent="0.25">
      <c r="Z1202" s="4" t="s">
        <v>3124</v>
      </c>
      <c r="AA1202" s="5">
        <v>158988</v>
      </c>
      <c r="AB1202" s="5"/>
      <c r="AC1202" s="5"/>
      <c r="AD1202" s="5"/>
      <c r="AE1202" s="5"/>
      <c r="AF1202" s="5"/>
      <c r="AG1202" s="5">
        <v>158988</v>
      </c>
    </row>
    <row r="1203" spans="26:33" x14ac:dyDescent="0.25">
      <c r="Z1203" s="4" t="s">
        <v>3064</v>
      </c>
      <c r="AA1203" s="5">
        <v>381449</v>
      </c>
      <c r="AB1203" s="5"/>
      <c r="AC1203" s="5"/>
      <c r="AD1203" s="5"/>
      <c r="AE1203" s="5"/>
      <c r="AF1203" s="5"/>
      <c r="AG1203" s="5">
        <v>381449</v>
      </c>
    </row>
    <row r="1204" spans="26:33" x14ac:dyDescent="0.25">
      <c r="Z1204" s="4" t="s">
        <v>6484</v>
      </c>
      <c r="AA1204" s="5"/>
      <c r="AB1204" s="5"/>
      <c r="AC1204" s="5"/>
      <c r="AD1204" s="5">
        <v>191240</v>
      </c>
      <c r="AE1204" s="5"/>
      <c r="AF1204" s="5"/>
      <c r="AG1204" s="5">
        <v>191240</v>
      </c>
    </row>
    <row r="1205" spans="26:33" x14ac:dyDescent="0.25">
      <c r="Z1205" s="4" t="s">
        <v>6485</v>
      </c>
      <c r="AA1205" s="5"/>
      <c r="AB1205" s="5"/>
      <c r="AC1205" s="5"/>
      <c r="AD1205" s="5">
        <v>758586</v>
      </c>
      <c r="AE1205" s="5"/>
      <c r="AF1205" s="5"/>
      <c r="AG1205" s="5">
        <v>758586</v>
      </c>
    </row>
    <row r="1206" spans="26:33" x14ac:dyDescent="0.25">
      <c r="Z1206" s="4" t="s">
        <v>12097</v>
      </c>
      <c r="AA1206" s="5"/>
      <c r="AB1206" s="5"/>
      <c r="AC1206" s="5"/>
      <c r="AD1206" s="5"/>
      <c r="AE1206" s="5"/>
      <c r="AF1206" s="5">
        <v>410168</v>
      </c>
      <c r="AG1206" s="5">
        <v>410168</v>
      </c>
    </row>
    <row r="1207" spans="26:33" x14ac:dyDescent="0.25">
      <c r="Z1207" s="4" t="s">
        <v>3129</v>
      </c>
      <c r="AA1207" s="5">
        <v>337676</v>
      </c>
      <c r="AB1207" s="5"/>
      <c r="AC1207" s="5"/>
      <c r="AD1207" s="5"/>
      <c r="AE1207" s="5"/>
      <c r="AF1207" s="5"/>
      <c r="AG1207" s="5">
        <v>337676</v>
      </c>
    </row>
    <row r="1208" spans="26:33" x14ac:dyDescent="0.25">
      <c r="Z1208" s="4" t="s">
        <v>4725</v>
      </c>
      <c r="AA1208" s="5"/>
      <c r="AB1208" s="5">
        <v>611355</v>
      </c>
      <c r="AC1208" s="5"/>
      <c r="AD1208" s="5"/>
      <c r="AE1208" s="5"/>
      <c r="AF1208" s="5"/>
      <c r="AG1208" s="5">
        <v>611355</v>
      </c>
    </row>
    <row r="1209" spans="26:33" x14ac:dyDescent="0.25">
      <c r="Z1209" s="4" t="s">
        <v>6486</v>
      </c>
      <c r="AA1209" s="5"/>
      <c r="AB1209" s="5"/>
      <c r="AC1209" s="5">
        <v>1185761</v>
      </c>
      <c r="AD1209" s="5"/>
      <c r="AE1209" s="5"/>
      <c r="AF1209" s="5"/>
      <c r="AG1209" s="5">
        <v>1185761</v>
      </c>
    </row>
    <row r="1210" spans="26:33" x14ac:dyDescent="0.25">
      <c r="Z1210" s="4" t="s">
        <v>2657</v>
      </c>
      <c r="AA1210" s="5">
        <v>117156</v>
      </c>
      <c r="AB1210" s="5">
        <v>117156</v>
      </c>
      <c r="AC1210" s="5"/>
      <c r="AD1210" s="5"/>
      <c r="AE1210" s="5"/>
      <c r="AF1210" s="5"/>
      <c r="AG1210" s="5">
        <v>234312</v>
      </c>
    </row>
    <row r="1211" spans="26:33" x14ac:dyDescent="0.25">
      <c r="Z1211" s="4" t="s">
        <v>6125</v>
      </c>
      <c r="AA1211" s="5"/>
      <c r="AB1211" s="5">
        <v>119118</v>
      </c>
      <c r="AC1211" s="5"/>
      <c r="AD1211" s="5"/>
      <c r="AE1211" s="5"/>
      <c r="AF1211" s="5"/>
      <c r="AG1211" s="5">
        <v>119118</v>
      </c>
    </row>
    <row r="1212" spans="26:33" x14ac:dyDescent="0.25">
      <c r="Z1212" s="4" t="s">
        <v>6487</v>
      </c>
      <c r="AA1212" s="5"/>
      <c r="AB1212" s="5"/>
      <c r="AC1212" s="5">
        <v>2790514</v>
      </c>
      <c r="AD1212" s="5"/>
      <c r="AE1212" s="5"/>
      <c r="AF1212" s="5"/>
      <c r="AG1212" s="5">
        <v>2790514</v>
      </c>
    </row>
    <row r="1213" spans="26:33" x14ac:dyDescent="0.25">
      <c r="Z1213" s="4" t="s">
        <v>2908</v>
      </c>
      <c r="AA1213" s="5"/>
      <c r="AB1213" s="5">
        <v>670902</v>
      </c>
      <c r="AC1213" s="5"/>
      <c r="AD1213" s="5"/>
      <c r="AE1213" s="5"/>
      <c r="AF1213" s="5"/>
      <c r="AG1213" s="5">
        <v>670902</v>
      </c>
    </row>
    <row r="1214" spans="26:33" x14ac:dyDescent="0.25">
      <c r="Z1214" s="4" t="s">
        <v>6127</v>
      </c>
      <c r="AA1214" s="5"/>
      <c r="AB1214" s="5">
        <v>712540</v>
      </c>
      <c r="AC1214" s="5"/>
      <c r="AD1214" s="5"/>
      <c r="AE1214" s="5"/>
      <c r="AF1214" s="5"/>
      <c r="AG1214" s="5">
        <v>712540</v>
      </c>
    </row>
    <row r="1215" spans="26:33" x14ac:dyDescent="0.25">
      <c r="Z1215" s="4" t="s">
        <v>6488</v>
      </c>
      <c r="AA1215" s="5"/>
      <c r="AB1215" s="5"/>
      <c r="AC1215" s="5">
        <v>211161</v>
      </c>
      <c r="AD1215" s="5"/>
      <c r="AE1215" s="5"/>
      <c r="AF1215" s="5"/>
      <c r="AG1215" s="5">
        <v>211161</v>
      </c>
    </row>
    <row r="1216" spans="26:33" x14ac:dyDescent="0.25">
      <c r="Z1216" s="4" t="s">
        <v>2894</v>
      </c>
      <c r="AA1216" s="5"/>
      <c r="AB1216" s="5">
        <v>119049</v>
      </c>
      <c r="AC1216" s="5"/>
      <c r="AD1216" s="5"/>
      <c r="AE1216" s="5"/>
      <c r="AF1216" s="5"/>
      <c r="AG1216" s="5">
        <v>119049</v>
      </c>
    </row>
    <row r="1217" spans="26:33" x14ac:dyDescent="0.25">
      <c r="Z1217" s="4" t="s">
        <v>6489</v>
      </c>
      <c r="AA1217" s="5"/>
      <c r="AB1217" s="5"/>
      <c r="AC1217" s="5">
        <v>119525</v>
      </c>
      <c r="AD1217" s="5"/>
      <c r="AE1217" s="5"/>
      <c r="AF1217" s="5"/>
      <c r="AG1217" s="5">
        <v>119525</v>
      </c>
    </row>
    <row r="1218" spans="26:33" x14ac:dyDescent="0.25">
      <c r="Z1218" s="4" t="s">
        <v>4728</v>
      </c>
      <c r="AA1218" s="5"/>
      <c r="AB1218" s="5">
        <v>393703</v>
      </c>
      <c r="AC1218" s="5"/>
      <c r="AD1218" s="5"/>
      <c r="AE1218" s="5"/>
      <c r="AF1218" s="5"/>
      <c r="AG1218" s="5">
        <v>393703</v>
      </c>
    </row>
    <row r="1219" spans="26:33" x14ac:dyDescent="0.25">
      <c r="Z1219" s="4" t="s">
        <v>4729</v>
      </c>
      <c r="AA1219" s="5"/>
      <c r="AB1219" s="5">
        <v>134999</v>
      </c>
      <c r="AC1219" s="5"/>
      <c r="AD1219" s="5"/>
      <c r="AE1219" s="5"/>
      <c r="AF1219" s="5"/>
      <c r="AG1219" s="5">
        <v>134999</v>
      </c>
    </row>
    <row r="1220" spans="26:33" x14ac:dyDescent="0.25">
      <c r="Z1220" s="4" t="s">
        <v>6490</v>
      </c>
      <c r="AA1220" s="5"/>
      <c r="AB1220" s="5"/>
      <c r="AC1220" s="5">
        <v>210890</v>
      </c>
      <c r="AD1220" s="5"/>
      <c r="AE1220" s="5"/>
      <c r="AF1220" s="5"/>
      <c r="AG1220" s="5">
        <v>210890</v>
      </c>
    </row>
    <row r="1221" spans="26:33" x14ac:dyDescent="0.25">
      <c r="Z1221" s="4" t="s">
        <v>6491</v>
      </c>
      <c r="AA1221" s="5"/>
      <c r="AB1221" s="5"/>
      <c r="AC1221" s="5">
        <v>290844</v>
      </c>
      <c r="AD1221" s="5"/>
      <c r="AE1221" s="5"/>
      <c r="AF1221" s="5"/>
      <c r="AG1221" s="5">
        <v>290844</v>
      </c>
    </row>
    <row r="1222" spans="26:33" x14ac:dyDescent="0.25">
      <c r="Z1222" s="4" t="s">
        <v>6492</v>
      </c>
      <c r="AA1222" s="5"/>
      <c r="AB1222" s="5"/>
      <c r="AC1222" s="5">
        <v>258966</v>
      </c>
      <c r="AD1222" s="5"/>
      <c r="AE1222" s="5"/>
      <c r="AF1222" s="5"/>
      <c r="AG1222" s="5">
        <v>258966</v>
      </c>
    </row>
    <row r="1223" spans="26:33" x14ac:dyDescent="0.25">
      <c r="Z1223" s="4" t="s">
        <v>6493</v>
      </c>
      <c r="AA1223" s="5"/>
      <c r="AB1223" s="5"/>
      <c r="AC1223" s="5">
        <v>326283</v>
      </c>
      <c r="AD1223" s="5"/>
      <c r="AE1223" s="5"/>
      <c r="AF1223" s="5"/>
      <c r="AG1223" s="5">
        <v>326283</v>
      </c>
    </row>
    <row r="1224" spans="26:33" x14ac:dyDescent="0.25">
      <c r="Z1224" s="4" t="s">
        <v>6494</v>
      </c>
      <c r="AA1224" s="5"/>
      <c r="AB1224" s="5"/>
      <c r="AC1224" s="5">
        <v>330474</v>
      </c>
      <c r="AD1224" s="5"/>
      <c r="AE1224" s="5"/>
      <c r="AF1224" s="5"/>
      <c r="AG1224" s="5">
        <v>330474</v>
      </c>
    </row>
    <row r="1225" spans="26:33" x14ac:dyDescent="0.25">
      <c r="Z1225" s="4" t="s">
        <v>6495</v>
      </c>
      <c r="AA1225" s="5"/>
      <c r="AB1225" s="5"/>
      <c r="AC1225" s="5">
        <v>99548</v>
      </c>
      <c r="AD1225" s="5"/>
      <c r="AE1225" s="5"/>
      <c r="AF1225" s="5"/>
      <c r="AG1225" s="5">
        <v>99548</v>
      </c>
    </row>
    <row r="1226" spans="26:33" x14ac:dyDescent="0.25">
      <c r="Z1226" s="4" t="s">
        <v>6068</v>
      </c>
      <c r="AA1226" s="5"/>
      <c r="AB1226" s="5"/>
      <c r="AC1226" s="5">
        <v>324479</v>
      </c>
      <c r="AD1226" s="5"/>
      <c r="AE1226" s="5"/>
      <c r="AF1226" s="5"/>
      <c r="AG1226" s="5">
        <v>324479</v>
      </c>
    </row>
    <row r="1227" spans="26:33" x14ac:dyDescent="0.25">
      <c r="Z1227" s="4" t="s">
        <v>6496</v>
      </c>
      <c r="AA1227" s="5"/>
      <c r="AB1227" s="5"/>
      <c r="AC1227" s="5">
        <v>139446</v>
      </c>
      <c r="AD1227" s="5"/>
      <c r="AE1227" s="5"/>
      <c r="AF1227" s="5"/>
      <c r="AG1227" s="5">
        <v>139446</v>
      </c>
    </row>
    <row r="1228" spans="26:33" x14ac:dyDescent="0.25">
      <c r="Z1228" s="4" t="s">
        <v>6497</v>
      </c>
      <c r="AA1228" s="5"/>
      <c r="AB1228" s="5"/>
      <c r="AC1228" s="5">
        <v>342639</v>
      </c>
      <c r="AD1228" s="5"/>
      <c r="AE1228" s="5"/>
      <c r="AF1228" s="5"/>
      <c r="AG1228" s="5">
        <v>342639</v>
      </c>
    </row>
    <row r="1229" spans="26:33" x14ac:dyDescent="0.25">
      <c r="Z1229" s="4" t="s">
        <v>6498</v>
      </c>
      <c r="AA1229" s="5"/>
      <c r="AB1229" s="5"/>
      <c r="AC1229" s="5">
        <v>179160</v>
      </c>
      <c r="AD1229" s="5"/>
      <c r="AE1229" s="5"/>
      <c r="AF1229" s="5"/>
      <c r="AG1229" s="5">
        <v>179160</v>
      </c>
    </row>
    <row r="1230" spans="26:33" x14ac:dyDescent="0.25">
      <c r="Z1230" s="4" t="s">
        <v>9534</v>
      </c>
      <c r="AA1230" s="5"/>
      <c r="AB1230" s="5"/>
      <c r="AC1230" s="5">
        <v>131475</v>
      </c>
      <c r="AD1230" s="5"/>
      <c r="AE1230" s="5"/>
      <c r="AF1230" s="5"/>
      <c r="AG1230" s="5">
        <v>131475</v>
      </c>
    </row>
    <row r="1231" spans="26:33" x14ac:dyDescent="0.25">
      <c r="Z1231" s="4" t="s">
        <v>6500</v>
      </c>
      <c r="AA1231" s="5"/>
      <c r="AB1231" s="5"/>
      <c r="AC1231" s="5"/>
      <c r="AD1231" s="5">
        <v>362560</v>
      </c>
      <c r="AE1231" s="5"/>
      <c r="AF1231" s="5"/>
      <c r="AG1231" s="5">
        <v>362560</v>
      </c>
    </row>
    <row r="1232" spans="26:33" x14ac:dyDescent="0.25">
      <c r="Z1232" s="4" t="s">
        <v>6059</v>
      </c>
      <c r="AA1232" s="5"/>
      <c r="AB1232" s="5"/>
      <c r="AC1232" s="5">
        <v>119508</v>
      </c>
      <c r="AD1232" s="5"/>
      <c r="AE1232" s="5"/>
      <c r="AF1232" s="5"/>
      <c r="AG1232" s="5">
        <v>119508</v>
      </c>
    </row>
    <row r="1233" spans="26:33" x14ac:dyDescent="0.25">
      <c r="Z1233" s="4" t="s">
        <v>6501</v>
      </c>
      <c r="AA1233" s="5"/>
      <c r="AB1233" s="5"/>
      <c r="AC1233" s="5">
        <v>324710</v>
      </c>
      <c r="AD1233" s="5"/>
      <c r="AE1233" s="5"/>
      <c r="AF1233" s="5"/>
      <c r="AG1233" s="5">
        <v>324710</v>
      </c>
    </row>
    <row r="1234" spans="26:33" x14ac:dyDescent="0.25">
      <c r="Z1234" s="4" t="s">
        <v>6502</v>
      </c>
      <c r="AA1234" s="5"/>
      <c r="AB1234" s="5"/>
      <c r="AC1234" s="5"/>
      <c r="AD1234" s="5">
        <v>119962</v>
      </c>
      <c r="AE1234" s="5"/>
      <c r="AF1234" s="5"/>
      <c r="AG1234" s="5">
        <v>119962</v>
      </c>
    </row>
    <row r="1235" spans="26:33" x14ac:dyDescent="0.25">
      <c r="Z1235" s="4" t="s">
        <v>9535</v>
      </c>
      <c r="AA1235" s="5"/>
      <c r="AB1235" s="5"/>
      <c r="AC1235" s="5">
        <v>131745</v>
      </c>
      <c r="AD1235" s="5"/>
      <c r="AE1235" s="5"/>
      <c r="AF1235" s="5"/>
      <c r="AG1235" s="5">
        <v>131745</v>
      </c>
    </row>
    <row r="1236" spans="26:33" x14ac:dyDescent="0.25">
      <c r="Z1236" s="4" t="s">
        <v>6504</v>
      </c>
      <c r="AA1236" s="5"/>
      <c r="AB1236" s="5"/>
      <c r="AC1236" s="5">
        <v>119526</v>
      </c>
      <c r="AD1236" s="5"/>
      <c r="AE1236" s="5"/>
      <c r="AF1236" s="5"/>
      <c r="AG1236" s="5">
        <v>119526</v>
      </c>
    </row>
    <row r="1237" spans="26:33" x14ac:dyDescent="0.25">
      <c r="Z1237" s="4" t="s">
        <v>10248</v>
      </c>
      <c r="AA1237" s="5"/>
      <c r="AB1237" s="5"/>
      <c r="AC1237" s="5"/>
      <c r="AD1237" s="5"/>
      <c r="AE1237" s="5">
        <v>362560</v>
      </c>
      <c r="AF1237" s="5"/>
      <c r="AG1237" s="5">
        <v>362560</v>
      </c>
    </row>
    <row r="1238" spans="26:33" x14ac:dyDescent="0.25">
      <c r="Z1238" s="4" t="s">
        <v>6505</v>
      </c>
      <c r="AA1238" s="5"/>
      <c r="AB1238" s="5"/>
      <c r="AC1238" s="5">
        <v>191240</v>
      </c>
      <c r="AD1238" s="5"/>
      <c r="AE1238" s="5"/>
      <c r="AF1238" s="5"/>
      <c r="AG1238" s="5">
        <v>191240</v>
      </c>
    </row>
    <row r="1239" spans="26:33" x14ac:dyDescent="0.25">
      <c r="Z1239" s="4" t="s">
        <v>10249</v>
      </c>
      <c r="AA1239" s="5"/>
      <c r="AB1239" s="5"/>
      <c r="AC1239" s="5"/>
      <c r="AD1239" s="5">
        <v>482725</v>
      </c>
      <c r="AE1239" s="5"/>
      <c r="AF1239" s="5"/>
      <c r="AG1239" s="5">
        <v>482725</v>
      </c>
    </row>
    <row r="1240" spans="26:33" x14ac:dyDescent="0.25">
      <c r="Z1240" s="4" t="s">
        <v>6506</v>
      </c>
      <c r="AA1240" s="5"/>
      <c r="AB1240" s="5"/>
      <c r="AC1240" s="5"/>
      <c r="AD1240" s="5">
        <v>553800</v>
      </c>
      <c r="AE1240" s="5"/>
      <c r="AF1240" s="5"/>
      <c r="AG1240" s="5">
        <v>553800</v>
      </c>
    </row>
    <row r="1241" spans="26:33" x14ac:dyDescent="0.25">
      <c r="Z1241" s="4" t="s">
        <v>6507</v>
      </c>
      <c r="AA1241" s="5"/>
      <c r="AB1241" s="5"/>
      <c r="AC1241" s="5"/>
      <c r="AD1241" s="5">
        <v>603200</v>
      </c>
      <c r="AE1241" s="5"/>
      <c r="AF1241" s="5"/>
      <c r="AG1241" s="5">
        <v>603200</v>
      </c>
    </row>
    <row r="1242" spans="26:33" x14ac:dyDescent="0.25">
      <c r="Z1242" s="4" t="s">
        <v>6508</v>
      </c>
      <c r="AA1242" s="5"/>
      <c r="AB1242" s="5"/>
      <c r="AC1242" s="5">
        <v>237058</v>
      </c>
      <c r="AD1242" s="5"/>
      <c r="AE1242" s="5"/>
      <c r="AF1242" s="5"/>
      <c r="AG1242" s="5">
        <v>237058</v>
      </c>
    </row>
    <row r="1243" spans="26:33" x14ac:dyDescent="0.25">
      <c r="Z1243" s="4" t="s">
        <v>6509</v>
      </c>
      <c r="AA1243" s="5"/>
      <c r="AB1243" s="5"/>
      <c r="AC1243" s="5"/>
      <c r="AD1243" s="5">
        <v>185264</v>
      </c>
      <c r="AE1243" s="5"/>
      <c r="AF1243" s="5"/>
      <c r="AG1243" s="5">
        <v>185264</v>
      </c>
    </row>
    <row r="1244" spans="26:33" x14ac:dyDescent="0.25">
      <c r="Z1244" s="4" t="s">
        <v>9503</v>
      </c>
      <c r="AA1244" s="5"/>
      <c r="AB1244" s="5"/>
      <c r="AC1244" s="5"/>
      <c r="AD1244" s="5">
        <v>779753</v>
      </c>
      <c r="AE1244" s="5"/>
      <c r="AF1244" s="5"/>
      <c r="AG1244" s="5">
        <v>779753</v>
      </c>
    </row>
    <row r="1245" spans="26:33" x14ac:dyDescent="0.25">
      <c r="Z1245" s="4" t="s">
        <v>6510</v>
      </c>
      <c r="AA1245" s="5"/>
      <c r="AB1245" s="5"/>
      <c r="AC1245" s="5"/>
      <c r="AD1245" s="5">
        <v>143430</v>
      </c>
      <c r="AE1245" s="5"/>
      <c r="AF1245" s="5"/>
      <c r="AG1245" s="5">
        <v>143430</v>
      </c>
    </row>
    <row r="1246" spans="26:33" x14ac:dyDescent="0.25">
      <c r="Z1246" s="4" t="s">
        <v>6511</v>
      </c>
      <c r="AA1246" s="5"/>
      <c r="AB1246" s="5"/>
      <c r="AC1246" s="5"/>
      <c r="AD1246" s="5">
        <v>191237</v>
      </c>
      <c r="AE1246" s="5"/>
      <c r="AF1246" s="5"/>
      <c r="AG1246" s="5">
        <v>191237</v>
      </c>
    </row>
    <row r="1247" spans="26:33" x14ac:dyDescent="0.25">
      <c r="Z1247" s="4" t="s">
        <v>6512</v>
      </c>
      <c r="AA1247" s="5"/>
      <c r="AB1247" s="5"/>
      <c r="AC1247" s="5"/>
      <c r="AD1247" s="5">
        <v>211512</v>
      </c>
      <c r="AE1247" s="5"/>
      <c r="AF1247" s="5"/>
      <c r="AG1247" s="5">
        <v>211512</v>
      </c>
    </row>
    <row r="1248" spans="26:33" x14ac:dyDescent="0.25">
      <c r="Z1248" s="4" t="s">
        <v>6513</v>
      </c>
      <c r="AA1248" s="5"/>
      <c r="AB1248" s="5"/>
      <c r="AC1248" s="5"/>
      <c r="AD1248" s="5">
        <v>553799</v>
      </c>
      <c r="AE1248" s="5"/>
      <c r="AF1248" s="5"/>
      <c r="AG1248" s="5">
        <v>553799</v>
      </c>
    </row>
    <row r="1249" spans="26:33" x14ac:dyDescent="0.25">
      <c r="Z1249" s="4" t="s">
        <v>11860</v>
      </c>
      <c r="AA1249" s="5"/>
      <c r="AB1249" s="5"/>
      <c r="AC1249" s="5"/>
      <c r="AD1249" s="5"/>
      <c r="AE1249" s="5">
        <v>563783</v>
      </c>
      <c r="AF1249" s="5"/>
      <c r="AG1249" s="5">
        <v>563783</v>
      </c>
    </row>
    <row r="1250" spans="26:33" x14ac:dyDescent="0.25">
      <c r="Z1250" s="4" t="s">
        <v>10243</v>
      </c>
      <c r="AA1250" s="5"/>
      <c r="AB1250" s="5"/>
      <c r="AC1250" s="5"/>
      <c r="AD1250" s="5"/>
      <c r="AE1250" s="5">
        <v>140421</v>
      </c>
      <c r="AF1250" s="5"/>
      <c r="AG1250" s="5">
        <v>140421</v>
      </c>
    </row>
    <row r="1251" spans="26:33" x14ac:dyDescent="0.25">
      <c r="Z1251" s="4" t="s">
        <v>10240</v>
      </c>
      <c r="AA1251" s="5"/>
      <c r="AB1251" s="5"/>
      <c r="AC1251" s="5"/>
      <c r="AD1251" s="5"/>
      <c r="AE1251" s="5">
        <v>750028</v>
      </c>
      <c r="AF1251" s="5"/>
      <c r="AG1251" s="5">
        <v>750028</v>
      </c>
    </row>
    <row r="1252" spans="26:33" x14ac:dyDescent="0.25">
      <c r="Z1252" s="4" t="s">
        <v>6514</v>
      </c>
      <c r="AA1252" s="5"/>
      <c r="AB1252" s="5"/>
      <c r="AC1252" s="5"/>
      <c r="AD1252" s="5">
        <v>199672</v>
      </c>
      <c r="AE1252" s="5"/>
      <c r="AF1252" s="5"/>
      <c r="AG1252" s="5">
        <v>199672</v>
      </c>
    </row>
    <row r="1253" spans="26:33" x14ac:dyDescent="0.25">
      <c r="Z1253" s="4" t="s">
        <v>9502</v>
      </c>
      <c r="AA1253" s="5"/>
      <c r="AB1253" s="5"/>
      <c r="AC1253" s="5"/>
      <c r="AD1253" s="5">
        <v>199672</v>
      </c>
      <c r="AE1253" s="5"/>
      <c r="AF1253" s="5"/>
      <c r="AG1253" s="5">
        <v>199672</v>
      </c>
    </row>
    <row r="1254" spans="26:33" x14ac:dyDescent="0.25">
      <c r="Z1254" s="4" t="s">
        <v>12098</v>
      </c>
      <c r="AA1254" s="5"/>
      <c r="AB1254" s="5"/>
      <c r="AC1254" s="5"/>
      <c r="AD1254" s="5"/>
      <c r="AE1254" s="5"/>
      <c r="AF1254" s="5">
        <v>396766</v>
      </c>
      <c r="AG1254" s="5">
        <v>396766</v>
      </c>
    </row>
    <row r="1255" spans="26:33" x14ac:dyDescent="0.25">
      <c r="Z1255" s="4" t="s">
        <v>10244</v>
      </c>
      <c r="AA1255" s="5"/>
      <c r="AB1255" s="5"/>
      <c r="AC1255" s="5"/>
      <c r="AD1255" s="5"/>
      <c r="AE1255" s="5">
        <v>1161817</v>
      </c>
      <c r="AF1255" s="5"/>
      <c r="AG1255" s="5">
        <v>1161817</v>
      </c>
    </row>
    <row r="1256" spans="26:33" x14ac:dyDescent="0.25">
      <c r="Z1256" s="4" t="s">
        <v>10565</v>
      </c>
      <c r="AA1256" s="5"/>
      <c r="AB1256" s="5"/>
      <c r="AC1256" s="5"/>
      <c r="AD1256" s="5"/>
      <c r="AE1256" s="5">
        <v>121579</v>
      </c>
      <c r="AF1256" s="5"/>
      <c r="AG1256" s="5">
        <v>121579</v>
      </c>
    </row>
    <row r="1257" spans="26:33" x14ac:dyDescent="0.25">
      <c r="Z1257" s="4" t="s">
        <v>10566</v>
      </c>
      <c r="AA1257" s="5"/>
      <c r="AB1257" s="5"/>
      <c r="AC1257" s="5"/>
      <c r="AD1257" s="5"/>
      <c r="AE1257" s="5">
        <v>270000</v>
      </c>
      <c r="AF1257" s="5"/>
      <c r="AG1257" s="5">
        <v>270000</v>
      </c>
    </row>
    <row r="1258" spans="26:33" x14ac:dyDescent="0.25">
      <c r="Z1258" s="4" t="s">
        <v>12099</v>
      </c>
      <c r="AA1258" s="5"/>
      <c r="AB1258" s="5"/>
      <c r="AC1258" s="5"/>
      <c r="AD1258" s="5"/>
      <c r="AE1258" s="5"/>
      <c r="AF1258" s="5">
        <v>651126</v>
      </c>
      <c r="AG1258" s="5">
        <v>651126</v>
      </c>
    </row>
    <row r="1259" spans="26:33" x14ac:dyDescent="0.25">
      <c r="Z1259" s="4" t="s">
        <v>10247</v>
      </c>
      <c r="AA1259" s="5"/>
      <c r="AB1259" s="5"/>
      <c r="AC1259" s="5"/>
      <c r="AD1259" s="5"/>
      <c r="AE1259" s="5">
        <v>149200</v>
      </c>
      <c r="AF1259" s="5"/>
      <c r="AG1259" s="5">
        <v>149200</v>
      </c>
    </row>
    <row r="1260" spans="26:33" x14ac:dyDescent="0.25">
      <c r="Z1260" s="4" t="s">
        <v>11899</v>
      </c>
      <c r="AA1260" s="5"/>
      <c r="AB1260" s="5"/>
      <c r="AC1260" s="5"/>
      <c r="AD1260" s="5"/>
      <c r="AE1260" s="5">
        <v>120361</v>
      </c>
      <c r="AF1260" s="5"/>
      <c r="AG1260" s="5">
        <v>120361</v>
      </c>
    </row>
    <row r="1261" spans="26:33" x14ac:dyDescent="0.25">
      <c r="Z1261" s="4" t="s">
        <v>12100</v>
      </c>
      <c r="AA1261" s="5"/>
      <c r="AB1261" s="5"/>
      <c r="AC1261" s="5"/>
      <c r="AD1261" s="5"/>
      <c r="AE1261" s="5"/>
      <c r="AF1261" s="5">
        <v>263969</v>
      </c>
      <c r="AG1261" s="5">
        <v>263969</v>
      </c>
    </row>
    <row r="1262" spans="26:33" x14ac:dyDescent="0.25">
      <c r="Z1262" s="4" t="s">
        <v>10237</v>
      </c>
      <c r="AA1262" s="5"/>
      <c r="AB1262" s="5"/>
      <c r="AC1262" s="5"/>
      <c r="AD1262" s="5"/>
      <c r="AE1262" s="5">
        <v>798749</v>
      </c>
      <c r="AF1262" s="5"/>
      <c r="AG1262" s="5">
        <v>798749</v>
      </c>
    </row>
    <row r="1263" spans="26:33" x14ac:dyDescent="0.25">
      <c r="Z1263" s="4" t="s">
        <v>12101</v>
      </c>
      <c r="AA1263" s="5"/>
      <c r="AB1263" s="5"/>
      <c r="AC1263" s="5"/>
      <c r="AD1263" s="5"/>
      <c r="AE1263" s="5"/>
      <c r="AF1263" s="5">
        <v>2639695</v>
      </c>
      <c r="AG1263" s="5">
        <v>2639695</v>
      </c>
    </row>
    <row r="1264" spans="26:33" x14ac:dyDescent="0.25">
      <c r="Z1264" s="4" t="s">
        <v>11858</v>
      </c>
      <c r="AA1264" s="5"/>
      <c r="AB1264" s="5"/>
      <c r="AC1264" s="5"/>
      <c r="AD1264" s="5"/>
      <c r="AE1264" s="5"/>
      <c r="AF1264" s="5">
        <v>142250</v>
      </c>
      <c r="AG1264" s="5">
        <v>142250</v>
      </c>
    </row>
    <row r="1265" spans="26:33" x14ac:dyDescent="0.25">
      <c r="Z1265" s="4" t="s">
        <v>11854</v>
      </c>
      <c r="AA1265" s="5"/>
      <c r="AB1265" s="5"/>
      <c r="AC1265" s="5"/>
      <c r="AD1265" s="5"/>
      <c r="AE1265" s="5"/>
      <c r="AF1265" s="5">
        <v>66698984</v>
      </c>
      <c r="AG1265" s="5">
        <v>66698984</v>
      </c>
    </row>
    <row r="1266" spans="26:33" x14ac:dyDescent="0.25">
      <c r="Z1266" s="4" t="s">
        <v>12102</v>
      </c>
      <c r="AA1266" s="5"/>
      <c r="AB1266" s="5"/>
      <c r="AC1266" s="5"/>
      <c r="AD1266" s="5"/>
      <c r="AE1266" s="5"/>
      <c r="AF1266" s="5">
        <v>1500000</v>
      </c>
      <c r="AG1266" s="5">
        <v>1500000</v>
      </c>
    </row>
    <row r="1267" spans="26:33" x14ac:dyDescent="0.25">
      <c r="Z1267" s="4" t="s">
        <v>6515</v>
      </c>
      <c r="AA1267" s="5"/>
      <c r="AB1267" s="5"/>
      <c r="AC1267" s="5">
        <v>258973</v>
      </c>
      <c r="AD1267" s="5"/>
      <c r="AE1267" s="5"/>
      <c r="AF1267" s="5"/>
      <c r="AG1267" s="5">
        <v>258973</v>
      </c>
    </row>
    <row r="1268" spans="26:33" x14ac:dyDescent="0.25">
      <c r="Z1268" s="4" t="s">
        <v>10274</v>
      </c>
      <c r="AA1268" s="5"/>
      <c r="AB1268" s="5"/>
      <c r="AC1268" s="5"/>
      <c r="AD1268" s="5"/>
      <c r="AE1268" s="5">
        <v>14561522</v>
      </c>
      <c r="AF1268" s="5"/>
      <c r="AG1268" s="5">
        <v>14561522</v>
      </c>
    </row>
    <row r="1269" spans="26:33" x14ac:dyDescent="0.25">
      <c r="Z1269" s="4" t="s">
        <v>4730</v>
      </c>
      <c r="AA1269" s="5"/>
      <c r="AB1269" s="5">
        <v>190859</v>
      </c>
      <c r="AC1269" s="5"/>
      <c r="AD1269" s="5"/>
      <c r="AE1269" s="5"/>
      <c r="AF1269" s="5"/>
      <c r="AG1269" s="5">
        <v>190859</v>
      </c>
    </row>
    <row r="1270" spans="26:33" x14ac:dyDescent="0.25">
      <c r="Z1270" s="4" t="s">
        <v>6516</v>
      </c>
      <c r="AA1270" s="5"/>
      <c r="AB1270" s="5"/>
      <c r="AC1270" s="5">
        <v>278534</v>
      </c>
      <c r="AD1270" s="5"/>
      <c r="AE1270" s="5"/>
      <c r="AF1270" s="5"/>
      <c r="AG1270" s="5">
        <v>278534</v>
      </c>
    </row>
    <row r="1271" spans="26:33" x14ac:dyDescent="0.25">
      <c r="Z1271" s="4" t="s">
        <v>1249</v>
      </c>
      <c r="AA1271" s="5">
        <v>328735</v>
      </c>
      <c r="AB1271" s="5">
        <v>140730</v>
      </c>
      <c r="AC1271" s="5"/>
      <c r="AD1271" s="5"/>
      <c r="AE1271" s="5"/>
      <c r="AF1271" s="5"/>
      <c r="AG1271" s="5">
        <v>469465</v>
      </c>
    </row>
    <row r="1272" spans="26:33" x14ac:dyDescent="0.25">
      <c r="Z1272" s="4" t="s">
        <v>246</v>
      </c>
      <c r="AA1272" s="5">
        <v>6245626</v>
      </c>
      <c r="AB1272" s="5">
        <v>6245626</v>
      </c>
      <c r="AC1272" s="5">
        <v>6245626</v>
      </c>
      <c r="AD1272" s="5">
        <v>6245626</v>
      </c>
      <c r="AE1272" s="5">
        <v>6245626</v>
      </c>
      <c r="AF1272" s="5">
        <v>6245626</v>
      </c>
      <c r="AG1272" s="5">
        <v>37473756</v>
      </c>
    </row>
    <row r="1273" spans="26:33" x14ac:dyDescent="0.25">
      <c r="Z1273" s="4" t="s">
        <v>3132</v>
      </c>
      <c r="AA1273" s="5">
        <v>214537</v>
      </c>
      <c r="AB1273" s="5"/>
      <c r="AC1273" s="5"/>
      <c r="AD1273" s="5"/>
      <c r="AE1273" s="5"/>
      <c r="AF1273" s="5"/>
      <c r="AG1273" s="5">
        <v>214537</v>
      </c>
    </row>
    <row r="1274" spans="26:33" x14ac:dyDescent="0.25">
      <c r="Z1274" s="4" t="s">
        <v>2448</v>
      </c>
      <c r="AA1274" s="5">
        <v>200000</v>
      </c>
      <c r="AB1274" s="5">
        <v>200000</v>
      </c>
      <c r="AC1274" s="5">
        <v>200000</v>
      </c>
      <c r="AD1274" s="5">
        <v>200000</v>
      </c>
      <c r="AE1274" s="5">
        <v>189308</v>
      </c>
      <c r="AF1274" s="5"/>
      <c r="AG1274" s="5">
        <v>989308</v>
      </c>
    </row>
    <row r="1275" spans="26:33" x14ac:dyDescent="0.25">
      <c r="Z1275" s="4" t="s">
        <v>6518</v>
      </c>
      <c r="AA1275" s="5"/>
      <c r="AB1275" s="5"/>
      <c r="AC1275" s="5"/>
      <c r="AD1275" s="5">
        <v>2239105</v>
      </c>
      <c r="AE1275" s="5"/>
      <c r="AF1275" s="5"/>
      <c r="AG1275" s="5">
        <v>2239105</v>
      </c>
    </row>
    <row r="1276" spans="26:33" x14ac:dyDescent="0.25">
      <c r="Z1276" s="4" t="s">
        <v>6519</v>
      </c>
      <c r="AA1276" s="5"/>
      <c r="AB1276" s="5"/>
      <c r="AC1276" s="5">
        <v>826053</v>
      </c>
      <c r="AD1276" s="5"/>
      <c r="AE1276" s="5"/>
      <c r="AF1276" s="5"/>
      <c r="AG1276" s="5">
        <v>826053</v>
      </c>
    </row>
    <row r="1277" spans="26:33" x14ac:dyDescent="0.25">
      <c r="Z1277" s="4" t="s">
        <v>6069</v>
      </c>
      <c r="AA1277" s="5"/>
      <c r="AB1277" s="5"/>
      <c r="AC1277" s="5">
        <v>501550</v>
      </c>
      <c r="AD1277" s="5"/>
      <c r="AE1277" s="5"/>
      <c r="AF1277" s="5"/>
      <c r="AG1277" s="5">
        <v>501550</v>
      </c>
    </row>
    <row r="1278" spans="26:33" x14ac:dyDescent="0.25">
      <c r="Z1278" s="4" t="s">
        <v>6520</v>
      </c>
      <c r="AA1278" s="5"/>
      <c r="AB1278" s="5"/>
      <c r="AC1278" s="5"/>
      <c r="AD1278" s="5">
        <v>119962</v>
      </c>
      <c r="AE1278" s="5"/>
      <c r="AF1278" s="5"/>
      <c r="AG1278" s="5">
        <v>119962</v>
      </c>
    </row>
    <row r="1279" spans="26:33" x14ac:dyDescent="0.25">
      <c r="Z1279" s="4" t="s">
        <v>6521</v>
      </c>
      <c r="AA1279" s="5"/>
      <c r="AB1279" s="5"/>
      <c r="AC1279" s="5">
        <v>422322</v>
      </c>
      <c r="AD1279" s="5"/>
      <c r="AE1279" s="5"/>
      <c r="AF1279" s="5"/>
      <c r="AG1279" s="5">
        <v>422322</v>
      </c>
    </row>
    <row r="1280" spans="26:33" x14ac:dyDescent="0.25">
      <c r="Z1280" s="4" t="s">
        <v>6522</v>
      </c>
      <c r="AA1280" s="5"/>
      <c r="AB1280" s="5"/>
      <c r="AC1280" s="5">
        <v>169231</v>
      </c>
      <c r="AD1280" s="5"/>
      <c r="AE1280" s="5"/>
      <c r="AF1280" s="5"/>
      <c r="AG1280" s="5">
        <v>169231</v>
      </c>
    </row>
    <row r="1281" spans="26:33" x14ac:dyDescent="0.25">
      <c r="Z1281" s="4" t="s">
        <v>6523</v>
      </c>
      <c r="AA1281" s="5"/>
      <c r="AB1281" s="5"/>
      <c r="AC1281" s="5">
        <v>127421</v>
      </c>
      <c r="AD1281" s="5"/>
      <c r="AE1281" s="5"/>
      <c r="AF1281" s="5"/>
      <c r="AG1281" s="5">
        <v>127421</v>
      </c>
    </row>
    <row r="1282" spans="26:33" x14ac:dyDescent="0.25">
      <c r="Z1282" s="4" t="s">
        <v>6524</v>
      </c>
      <c r="AA1282" s="5"/>
      <c r="AB1282" s="5"/>
      <c r="AC1282" s="5">
        <v>541847</v>
      </c>
      <c r="AD1282" s="5"/>
      <c r="AE1282" s="5"/>
      <c r="AF1282" s="5"/>
      <c r="AG1282" s="5">
        <v>541847</v>
      </c>
    </row>
    <row r="1283" spans="26:33" x14ac:dyDescent="0.25">
      <c r="Z1283" s="4" t="s">
        <v>11832</v>
      </c>
      <c r="AA1283" s="5"/>
      <c r="AB1283" s="5"/>
      <c r="AC1283" s="5"/>
      <c r="AD1283" s="5"/>
      <c r="AE1283" s="5"/>
      <c r="AF1283" s="5">
        <v>128385</v>
      </c>
      <c r="AG1283" s="5">
        <v>128385</v>
      </c>
    </row>
    <row r="1284" spans="26:33" x14ac:dyDescent="0.25">
      <c r="Z1284" s="4" t="s">
        <v>6525</v>
      </c>
      <c r="AA1284" s="5"/>
      <c r="AB1284" s="5"/>
      <c r="AC1284" s="5"/>
      <c r="AD1284" s="5">
        <v>299507</v>
      </c>
      <c r="AE1284" s="5"/>
      <c r="AF1284" s="5"/>
      <c r="AG1284" s="5">
        <v>299507</v>
      </c>
    </row>
    <row r="1285" spans="26:33" x14ac:dyDescent="0.25">
      <c r="Z1285" s="4" t="s">
        <v>6526</v>
      </c>
      <c r="AA1285" s="5"/>
      <c r="AB1285" s="5"/>
      <c r="AC1285" s="5"/>
      <c r="AD1285" s="5">
        <v>219639</v>
      </c>
      <c r="AE1285" s="5"/>
      <c r="AF1285" s="5"/>
      <c r="AG1285" s="5">
        <v>219639</v>
      </c>
    </row>
    <row r="1286" spans="26:33" x14ac:dyDescent="0.25">
      <c r="Z1286" s="4" t="s">
        <v>9862</v>
      </c>
      <c r="AA1286" s="5"/>
      <c r="AB1286" s="5"/>
      <c r="AC1286" s="5"/>
      <c r="AD1286" s="5">
        <v>219639</v>
      </c>
      <c r="AE1286" s="5"/>
      <c r="AF1286" s="5"/>
      <c r="AG1286" s="5">
        <v>219639</v>
      </c>
    </row>
    <row r="1287" spans="26:33" x14ac:dyDescent="0.25">
      <c r="Z1287" s="4" t="s">
        <v>10568</v>
      </c>
      <c r="AA1287" s="5"/>
      <c r="AB1287" s="5"/>
      <c r="AC1287" s="5"/>
      <c r="AD1287" s="5"/>
      <c r="AE1287" s="5">
        <v>3000000</v>
      </c>
      <c r="AF1287" s="5"/>
      <c r="AG1287" s="5">
        <v>3000000</v>
      </c>
    </row>
    <row r="1288" spans="26:33" x14ac:dyDescent="0.25">
      <c r="Z1288" s="4" t="s">
        <v>10569</v>
      </c>
      <c r="AA1288" s="5"/>
      <c r="AB1288" s="5"/>
      <c r="AC1288" s="5"/>
      <c r="AD1288" s="5"/>
      <c r="AE1288" s="5">
        <v>401202</v>
      </c>
      <c r="AF1288" s="5"/>
      <c r="AG1288" s="5">
        <v>401202</v>
      </c>
    </row>
    <row r="1289" spans="26:33" x14ac:dyDescent="0.25">
      <c r="Z1289" s="4" t="s">
        <v>11859</v>
      </c>
      <c r="AA1289" s="5"/>
      <c r="AB1289" s="5"/>
      <c r="AC1289" s="5"/>
      <c r="AD1289" s="5"/>
      <c r="AE1289" s="5"/>
      <c r="AF1289" s="5">
        <v>120361</v>
      </c>
      <c r="AG1289" s="5">
        <v>120361</v>
      </c>
    </row>
    <row r="1290" spans="26:33" x14ac:dyDescent="0.25">
      <c r="Z1290" s="4" t="s">
        <v>11823</v>
      </c>
      <c r="AA1290" s="5"/>
      <c r="AB1290" s="5"/>
      <c r="AC1290" s="5"/>
      <c r="AD1290" s="5"/>
      <c r="AE1290" s="5"/>
      <c r="AF1290" s="5">
        <v>120361</v>
      </c>
      <c r="AG1290" s="5">
        <v>120361</v>
      </c>
    </row>
    <row r="1291" spans="26:33" x14ac:dyDescent="0.25">
      <c r="Z1291" s="4" t="s">
        <v>10222</v>
      </c>
      <c r="AA1291" s="5"/>
      <c r="AB1291" s="5"/>
      <c r="AC1291" s="5"/>
      <c r="AD1291" s="5"/>
      <c r="AE1291" s="5">
        <v>120361</v>
      </c>
      <c r="AF1291" s="5"/>
      <c r="AG1291" s="5">
        <v>120361</v>
      </c>
    </row>
    <row r="1292" spans="26:33" x14ac:dyDescent="0.25">
      <c r="Z1292" s="4" t="s">
        <v>10231</v>
      </c>
      <c r="AA1292" s="5"/>
      <c r="AB1292" s="5"/>
      <c r="AC1292" s="5"/>
      <c r="AD1292" s="5"/>
      <c r="AE1292" s="5">
        <v>199438</v>
      </c>
      <c r="AF1292" s="5"/>
      <c r="AG1292" s="5">
        <v>199438</v>
      </c>
    </row>
    <row r="1293" spans="26:33" x14ac:dyDescent="0.25">
      <c r="Z1293" s="4" t="s">
        <v>11849</v>
      </c>
      <c r="AA1293" s="5"/>
      <c r="AB1293" s="5"/>
      <c r="AC1293" s="5"/>
      <c r="AD1293" s="5"/>
      <c r="AE1293" s="5">
        <v>200521</v>
      </c>
      <c r="AF1293" s="5"/>
      <c r="AG1293" s="5">
        <v>200521</v>
      </c>
    </row>
    <row r="1294" spans="26:33" x14ac:dyDescent="0.25">
      <c r="Z1294" s="4" t="s">
        <v>12103</v>
      </c>
      <c r="AA1294" s="5"/>
      <c r="AB1294" s="5"/>
      <c r="AC1294" s="5"/>
      <c r="AD1294" s="5"/>
      <c r="AE1294" s="5"/>
      <c r="AF1294" s="5">
        <v>718809</v>
      </c>
      <c r="AG1294" s="5">
        <v>718809</v>
      </c>
    </row>
    <row r="1295" spans="26:33" x14ac:dyDescent="0.25">
      <c r="Z1295" s="4" t="s">
        <v>11830</v>
      </c>
      <c r="AA1295" s="5"/>
      <c r="AB1295" s="5"/>
      <c r="AC1295" s="5"/>
      <c r="AD1295" s="5"/>
      <c r="AE1295" s="5"/>
      <c r="AF1295" s="5">
        <v>389538</v>
      </c>
      <c r="AG1295" s="5">
        <v>389538</v>
      </c>
    </row>
    <row r="1296" spans="26:33" x14ac:dyDescent="0.25">
      <c r="Z1296" s="4" t="s">
        <v>6534</v>
      </c>
      <c r="AA1296" s="5"/>
      <c r="AB1296" s="5"/>
      <c r="AC1296" s="5"/>
      <c r="AD1296" s="5">
        <v>146710</v>
      </c>
      <c r="AE1296" s="5"/>
      <c r="AF1296" s="5"/>
      <c r="AG1296" s="5">
        <v>146710</v>
      </c>
    </row>
    <row r="1297" spans="26:33" x14ac:dyDescent="0.25">
      <c r="Z1297" s="4" t="s">
        <v>9471</v>
      </c>
      <c r="AA1297" s="5"/>
      <c r="AB1297" s="5"/>
      <c r="AC1297" s="5"/>
      <c r="AD1297" s="5">
        <v>250000</v>
      </c>
      <c r="AE1297" s="5"/>
      <c r="AF1297" s="5"/>
      <c r="AG1297" s="5">
        <v>250000</v>
      </c>
    </row>
    <row r="1298" spans="26:33" x14ac:dyDescent="0.25">
      <c r="Z1298" s="4" t="s">
        <v>247</v>
      </c>
      <c r="AA1298" s="5">
        <v>36738980</v>
      </c>
      <c r="AB1298" s="5">
        <v>36738980</v>
      </c>
      <c r="AC1298" s="5">
        <v>36738980</v>
      </c>
      <c r="AD1298" s="5">
        <v>36738980</v>
      </c>
      <c r="AE1298" s="5">
        <v>36738980</v>
      </c>
      <c r="AF1298" s="5">
        <v>36738980</v>
      </c>
      <c r="AG1298" s="5">
        <v>220433880</v>
      </c>
    </row>
    <row r="1299" spans="26:33" x14ac:dyDescent="0.25">
      <c r="Z1299" s="4" t="s">
        <v>3282</v>
      </c>
      <c r="AA1299" s="5">
        <v>87266</v>
      </c>
      <c r="AB1299" s="5"/>
      <c r="AC1299" s="5"/>
      <c r="AD1299" s="5"/>
      <c r="AE1299" s="5"/>
      <c r="AF1299" s="5"/>
      <c r="AG1299" s="5">
        <v>87266</v>
      </c>
    </row>
    <row r="1300" spans="26:33" x14ac:dyDescent="0.25">
      <c r="Z1300" s="4" t="s">
        <v>3304</v>
      </c>
      <c r="AA1300" s="5">
        <v>494246</v>
      </c>
      <c r="AB1300" s="5"/>
      <c r="AC1300" s="5"/>
      <c r="AD1300" s="5"/>
      <c r="AE1300" s="5"/>
      <c r="AF1300" s="5"/>
      <c r="AG1300" s="5">
        <v>494246</v>
      </c>
    </row>
    <row r="1301" spans="26:33" x14ac:dyDescent="0.25">
      <c r="Z1301" s="4" t="s">
        <v>6529</v>
      </c>
      <c r="AA1301" s="5"/>
      <c r="AB1301" s="5"/>
      <c r="AC1301" s="5">
        <v>79285</v>
      </c>
      <c r="AD1301" s="5">
        <v>1200000</v>
      </c>
      <c r="AE1301" s="5">
        <v>1166725</v>
      </c>
      <c r="AF1301" s="5"/>
      <c r="AG1301" s="5">
        <v>2446010</v>
      </c>
    </row>
    <row r="1302" spans="26:33" x14ac:dyDescent="0.25">
      <c r="Z1302" s="4" t="s">
        <v>2674</v>
      </c>
      <c r="AA1302" s="5">
        <v>166504</v>
      </c>
      <c r="AB1302" s="5"/>
      <c r="AC1302" s="5"/>
      <c r="AD1302" s="5"/>
      <c r="AE1302" s="5"/>
      <c r="AF1302" s="5"/>
      <c r="AG1302" s="5">
        <v>166504</v>
      </c>
    </row>
    <row r="1303" spans="26:33" x14ac:dyDescent="0.25">
      <c r="Z1303" s="4" t="s">
        <v>10200</v>
      </c>
      <c r="AA1303" s="5"/>
      <c r="AB1303" s="5"/>
      <c r="AC1303" s="5"/>
      <c r="AD1303" s="5"/>
      <c r="AE1303" s="5">
        <v>166503</v>
      </c>
      <c r="AF1303" s="5"/>
      <c r="AG1303" s="5">
        <v>166503</v>
      </c>
    </row>
    <row r="1304" spans="26:33" x14ac:dyDescent="0.25">
      <c r="Z1304" s="4" t="s">
        <v>9513</v>
      </c>
      <c r="AA1304" s="5"/>
      <c r="AB1304" s="5"/>
      <c r="AC1304" s="5"/>
      <c r="AD1304" s="5">
        <v>1531000</v>
      </c>
      <c r="AE1304" s="5"/>
      <c r="AF1304" s="5"/>
      <c r="AG1304" s="5">
        <v>1531000</v>
      </c>
    </row>
    <row r="1305" spans="26:33" x14ac:dyDescent="0.25">
      <c r="Z1305" s="4" t="s">
        <v>3186</v>
      </c>
      <c r="AA1305" s="5">
        <v>111292</v>
      </c>
      <c r="AB1305" s="5"/>
      <c r="AC1305" s="5"/>
      <c r="AD1305" s="5"/>
      <c r="AE1305" s="5"/>
      <c r="AF1305" s="5"/>
      <c r="AG1305" s="5">
        <v>111292</v>
      </c>
    </row>
    <row r="1306" spans="26:33" x14ac:dyDescent="0.25">
      <c r="Z1306" s="4" t="s">
        <v>6536</v>
      </c>
      <c r="AA1306" s="5"/>
      <c r="AB1306" s="5"/>
      <c r="AC1306" s="5"/>
      <c r="AD1306" s="5">
        <v>951420</v>
      </c>
      <c r="AE1306" s="5"/>
      <c r="AF1306" s="5"/>
      <c r="AG1306" s="5">
        <v>951420</v>
      </c>
    </row>
    <row r="1307" spans="26:33" x14ac:dyDescent="0.25">
      <c r="Z1307" s="4" t="s">
        <v>2589</v>
      </c>
      <c r="AA1307" s="5"/>
      <c r="AB1307" s="5">
        <v>2000000</v>
      </c>
      <c r="AC1307" s="5">
        <v>2000000</v>
      </c>
      <c r="AD1307" s="5">
        <v>2407241</v>
      </c>
      <c r="AE1307" s="5"/>
      <c r="AF1307" s="5"/>
      <c r="AG1307" s="5">
        <v>6407241</v>
      </c>
    </row>
    <row r="1308" spans="26:33" x14ac:dyDescent="0.25">
      <c r="Z1308" s="4" t="s">
        <v>11818</v>
      </c>
      <c r="AA1308" s="5"/>
      <c r="AB1308" s="5"/>
      <c r="AC1308" s="5"/>
      <c r="AD1308" s="5"/>
      <c r="AE1308" s="5"/>
      <c r="AF1308" s="5">
        <v>300192</v>
      </c>
      <c r="AG1308" s="5">
        <v>300192</v>
      </c>
    </row>
    <row r="1309" spans="26:33" x14ac:dyDescent="0.25">
      <c r="Z1309" s="4" t="s">
        <v>4735</v>
      </c>
      <c r="AA1309" s="5"/>
      <c r="AB1309" s="5">
        <v>611641</v>
      </c>
      <c r="AC1309" s="5"/>
      <c r="AD1309" s="5"/>
      <c r="AE1309" s="5"/>
      <c r="AF1309" s="5"/>
      <c r="AG1309" s="5">
        <v>611641</v>
      </c>
    </row>
    <row r="1310" spans="26:33" x14ac:dyDescent="0.25">
      <c r="Z1310" s="4" t="s">
        <v>6530</v>
      </c>
      <c r="AA1310" s="5"/>
      <c r="AB1310" s="5"/>
      <c r="AC1310" s="5">
        <v>262955</v>
      </c>
      <c r="AD1310" s="5">
        <v>2000000</v>
      </c>
      <c r="AE1310" s="5">
        <v>2000000</v>
      </c>
      <c r="AF1310" s="5">
        <v>1156452</v>
      </c>
      <c r="AG1310" s="5">
        <v>5419407</v>
      </c>
    </row>
    <row r="1311" spans="26:33" x14ac:dyDescent="0.25">
      <c r="Z1311" s="4" t="s">
        <v>2925</v>
      </c>
      <c r="AA1311" s="5"/>
      <c r="AB1311" s="5">
        <v>214634</v>
      </c>
      <c r="AC1311" s="5"/>
      <c r="AD1311" s="5"/>
      <c r="AE1311" s="5"/>
      <c r="AF1311" s="5"/>
      <c r="AG1311" s="5">
        <v>214634</v>
      </c>
    </row>
    <row r="1312" spans="26:33" x14ac:dyDescent="0.25">
      <c r="Z1312" s="4" t="s">
        <v>6531</v>
      </c>
      <c r="AA1312" s="5"/>
      <c r="AB1312" s="5"/>
      <c r="AC1312" s="5">
        <v>781097</v>
      </c>
      <c r="AD1312" s="5"/>
      <c r="AE1312" s="5"/>
      <c r="AF1312" s="5"/>
      <c r="AG1312" s="5">
        <v>781097</v>
      </c>
    </row>
    <row r="1313" spans="26:33" x14ac:dyDescent="0.25">
      <c r="Z1313" s="4" t="s">
        <v>6537</v>
      </c>
      <c r="AA1313" s="5"/>
      <c r="AB1313" s="5"/>
      <c r="AC1313" s="5"/>
      <c r="AD1313" s="5">
        <v>365544</v>
      </c>
      <c r="AE1313" s="5"/>
      <c r="AF1313" s="5"/>
      <c r="AG1313" s="5">
        <v>365544</v>
      </c>
    </row>
    <row r="1314" spans="26:33" x14ac:dyDescent="0.25">
      <c r="Z1314" s="4" t="s">
        <v>13422</v>
      </c>
      <c r="AA1314" s="5"/>
      <c r="AB1314" s="5"/>
      <c r="AC1314" s="5"/>
      <c r="AD1314" s="5"/>
      <c r="AE1314" s="5"/>
      <c r="AF1314" s="5">
        <v>59882</v>
      </c>
      <c r="AG1314" s="5">
        <v>59882</v>
      </c>
    </row>
    <row r="1315" spans="26:33" x14ac:dyDescent="0.25">
      <c r="Z1315" s="4" t="s">
        <v>10466</v>
      </c>
      <c r="AA1315" s="5"/>
      <c r="AB1315" s="5"/>
      <c r="AC1315" s="5"/>
      <c r="AD1315" s="5"/>
      <c r="AE1315" s="5">
        <v>1260000</v>
      </c>
      <c r="AF1315" s="5">
        <v>1260000</v>
      </c>
      <c r="AG1315" s="5">
        <v>2520000</v>
      </c>
    </row>
    <row r="1316" spans="26:33" x14ac:dyDescent="0.25">
      <c r="Z1316" s="4" t="s">
        <v>10235</v>
      </c>
      <c r="AA1316" s="5"/>
      <c r="AB1316" s="5"/>
      <c r="AC1316" s="5"/>
      <c r="AD1316" s="5"/>
      <c r="AE1316" s="5">
        <v>194815</v>
      </c>
      <c r="AF1316" s="5"/>
      <c r="AG1316" s="5">
        <v>194815</v>
      </c>
    </row>
    <row r="1317" spans="26:33" x14ac:dyDescent="0.25">
      <c r="Z1317" s="4" t="s">
        <v>10234</v>
      </c>
      <c r="AA1317" s="5"/>
      <c r="AB1317" s="5"/>
      <c r="AC1317" s="5"/>
      <c r="AD1317" s="5"/>
      <c r="AE1317" s="5">
        <v>582582</v>
      </c>
      <c r="AF1317" s="5"/>
      <c r="AG1317" s="5">
        <v>582582</v>
      </c>
    </row>
    <row r="1318" spans="26:33" x14ac:dyDescent="0.25">
      <c r="Z1318" s="4" t="s">
        <v>12104</v>
      </c>
      <c r="AA1318" s="5"/>
      <c r="AB1318" s="5"/>
      <c r="AC1318" s="5"/>
      <c r="AD1318" s="5"/>
      <c r="AE1318" s="5"/>
      <c r="AF1318" s="5">
        <v>81151</v>
      </c>
      <c r="AG1318" s="5">
        <v>81151</v>
      </c>
    </row>
    <row r="1319" spans="26:33" x14ac:dyDescent="0.25">
      <c r="Z1319" s="4" t="s">
        <v>6532</v>
      </c>
      <c r="AA1319" s="5"/>
      <c r="AB1319" s="5"/>
      <c r="AC1319" s="5"/>
      <c r="AD1319" s="5">
        <v>79443</v>
      </c>
      <c r="AE1319" s="5"/>
      <c r="AF1319" s="5"/>
      <c r="AG1319" s="5">
        <v>79443</v>
      </c>
    </row>
    <row r="1320" spans="26:33" x14ac:dyDescent="0.25">
      <c r="Z1320" s="4" t="s">
        <v>10567</v>
      </c>
      <c r="AA1320" s="5"/>
      <c r="AB1320" s="5"/>
      <c r="AC1320" s="5"/>
      <c r="AD1320" s="5"/>
      <c r="AE1320" s="5">
        <v>777397</v>
      </c>
      <c r="AF1320" s="5"/>
      <c r="AG1320" s="5">
        <v>777397</v>
      </c>
    </row>
    <row r="1321" spans="26:33" x14ac:dyDescent="0.25">
      <c r="Z1321" s="4" t="s">
        <v>10227</v>
      </c>
      <c r="AA1321" s="5"/>
      <c r="AB1321" s="5"/>
      <c r="AC1321" s="5"/>
      <c r="AD1321" s="5"/>
      <c r="AE1321" s="5">
        <v>156002</v>
      </c>
      <c r="AF1321" s="5"/>
      <c r="AG1321" s="5">
        <v>156002</v>
      </c>
    </row>
    <row r="1322" spans="26:33" x14ac:dyDescent="0.25">
      <c r="Z1322" s="4" t="s">
        <v>12105</v>
      </c>
      <c r="AA1322" s="5"/>
      <c r="AB1322" s="5"/>
      <c r="AC1322" s="5"/>
      <c r="AD1322" s="5"/>
      <c r="AE1322" s="5"/>
      <c r="AF1322" s="5">
        <v>441846</v>
      </c>
      <c r="AG1322" s="5">
        <v>441846</v>
      </c>
    </row>
    <row r="1323" spans="26:33" x14ac:dyDescent="0.25">
      <c r="Z1323" s="4" t="s">
        <v>12108</v>
      </c>
      <c r="AA1323" s="5"/>
      <c r="AB1323" s="5"/>
      <c r="AC1323" s="5"/>
      <c r="AD1323" s="5"/>
      <c r="AE1323" s="5"/>
      <c r="AF1323" s="5">
        <v>1174043</v>
      </c>
      <c r="AG1323" s="5">
        <v>1174043</v>
      </c>
    </row>
    <row r="1324" spans="26:33" x14ac:dyDescent="0.25">
      <c r="Z1324" s="4" t="s">
        <v>11800</v>
      </c>
      <c r="AA1324" s="5"/>
      <c r="AB1324" s="5"/>
      <c r="AC1324" s="5"/>
      <c r="AD1324" s="5"/>
      <c r="AE1324" s="5"/>
      <c r="AF1324" s="5">
        <v>77321</v>
      </c>
      <c r="AG1324" s="5">
        <v>77321</v>
      </c>
    </row>
    <row r="1325" spans="26:33" x14ac:dyDescent="0.25">
      <c r="Z1325" s="4" t="s">
        <v>13442</v>
      </c>
      <c r="AA1325" s="5"/>
      <c r="AB1325" s="5"/>
      <c r="AC1325" s="5"/>
      <c r="AD1325" s="5"/>
      <c r="AE1325" s="5"/>
      <c r="AF1325" s="5">
        <v>118269</v>
      </c>
      <c r="AG1325" s="5">
        <v>118269</v>
      </c>
    </row>
    <row r="1326" spans="26:33" x14ac:dyDescent="0.25">
      <c r="Z1326" s="4" t="s">
        <v>12106</v>
      </c>
      <c r="AA1326" s="5"/>
      <c r="AB1326" s="5"/>
      <c r="AC1326" s="5"/>
      <c r="AD1326" s="5"/>
      <c r="AE1326" s="5"/>
      <c r="AF1326" s="5">
        <v>162324</v>
      </c>
      <c r="AG1326" s="5">
        <v>162324</v>
      </c>
    </row>
    <row r="1327" spans="26:33" x14ac:dyDescent="0.25">
      <c r="Z1327" s="4" t="s">
        <v>12107</v>
      </c>
      <c r="AA1327" s="5"/>
      <c r="AB1327" s="5"/>
      <c r="AC1327" s="5"/>
      <c r="AD1327" s="5"/>
      <c r="AE1327" s="5"/>
      <c r="AF1327" s="5">
        <v>61182</v>
      </c>
      <c r="AG1327" s="5">
        <v>61182</v>
      </c>
    </row>
    <row r="1328" spans="26:33" x14ac:dyDescent="0.25">
      <c r="Z1328" s="4" t="s">
        <v>12109</v>
      </c>
      <c r="AA1328" s="5"/>
      <c r="AB1328" s="5"/>
      <c r="AC1328" s="5"/>
      <c r="AD1328" s="5"/>
      <c r="AE1328" s="5"/>
      <c r="AF1328" s="5">
        <v>122371</v>
      </c>
      <c r="AG1328" s="5">
        <v>122371</v>
      </c>
    </row>
    <row r="1329" spans="26:33" x14ac:dyDescent="0.25">
      <c r="Z1329" s="4" t="s">
        <v>3045</v>
      </c>
      <c r="AA1329" s="5">
        <v>230324</v>
      </c>
      <c r="AB1329" s="5"/>
      <c r="AC1329" s="5"/>
      <c r="AD1329" s="5"/>
      <c r="AE1329" s="5"/>
      <c r="AF1329" s="5"/>
      <c r="AG1329" s="5">
        <v>230324</v>
      </c>
    </row>
    <row r="1330" spans="26:33" x14ac:dyDescent="0.25">
      <c r="Z1330" s="4" t="s">
        <v>248</v>
      </c>
      <c r="AA1330" s="5">
        <v>6613016</v>
      </c>
      <c r="AB1330" s="5">
        <v>6613016</v>
      </c>
      <c r="AC1330" s="5">
        <v>6613016</v>
      </c>
      <c r="AD1330" s="5">
        <v>6613016</v>
      </c>
      <c r="AE1330" s="5">
        <v>6613016</v>
      </c>
      <c r="AF1330" s="5">
        <v>6613016</v>
      </c>
      <c r="AG1330" s="5">
        <v>39678096</v>
      </c>
    </row>
    <row r="1331" spans="26:33" x14ac:dyDescent="0.25">
      <c r="Z1331" s="4" t="s">
        <v>10198</v>
      </c>
      <c r="AA1331" s="5"/>
      <c r="AB1331" s="5"/>
      <c r="AC1331" s="5"/>
      <c r="AD1331" s="5"/>
      <c r="AE1331" s="5">
        <v>145046</v>
      </c>
      <c r="AF1331" s="5"/>
      <c r="AG1331" s="5">
        <v>145046</v>
      </c>
    </row>
    <row r="1332" spans="26:33" x14ac:dyDescent="0.25">
      <c r="Z1332" s="4" t="s">
        <v>1160</v>
      </c>
      <c r="AA1332" s="5">
        <v>6000000</v>
      </c>
      <c r="AB1332" s="5">
        <v>3000000</v>
      </c>
      <c r="AC1332" s="5"/>
      <c r="AD1332" s="5"/>
      <c r="AE1332" s="5"/>
      <c r="AF1332" s="5"/>
      <c r="AG1332" s="5">
        <v>9000000</v>
      </c>
    </row>
    <row r="1333" spans="26:33" x14ac:dyDescent="0.25">
      <c r="Z1333" s="4" t="s">
        <v>2219</v>
      </c>
      <c r="AA1333" s="5">
        <v>5797007</v>
      </c>
      <c r="AB1333" s="5"/>
      <c r="AC1333" s="5"/>
      <c r="AD1333" s="5"/>
      <c r="AE1333" s="5"/>
      <c r="AF1333" s="5"/>
      <c r="AG1333" s="5">
        <v>5797007</v>
      </c>
    </row>
    <row r="1334" spans="26:33" x14ac:dyDescent="0.25">
      <c r="Z1334" s="4" t="s">
        <v>10542</v>
      </c>
      <c r="AA1334" s="5"/>
      <c r="AB1334" s="5"/>
      <c r="AC1334" s="5"/>
      <c r="AD1334" s="5"/>
      <c r="AE1334" s="5">
        <v>64058608</v>
      </c>
      <c r="AF1334" s="5"/>
      <c r="AG1334" s="5">
        <v>64058608</v>
      </c>
    </row>
    <row r="1335" spans="26:33" x14ac:dyDescent="0.25">
      <c r="Z1335" s="4" t="s">
        <v>2341</v>
      </c>
      <c r="AA1335" s="5">
        <v>600000</v>
      </c>
      <c r="AB1335" s="5">
        <v>600000</v>
      </c>
      <c r="AC1335" s="5"/>
      <c r="AD1335" s="5">
        <v>600000</v>
      </c>
      <c r="AE1335" s="5">
        <v>600000</v>
      </c>
      <c r="AF1335" s="5">
        <v>600000</v>
      </c>
      <c r="AG1335" s="5">
        <v>3000000</v>
      </c>
    </row>
    <row r="1336" spans="26:33" x14ac:dyDescent="0.25">
      <c r="Z1336" s="4" t="s">
        <v>6240</v>
      </c>
      <c r="AA1336" s="5"/>
      <c r="AB1336" s="5">
        <v>269213</v>
      </c>
      <c r="AC1336" s="5"/>
      <c r="AD1336" s="5"/>
      <c r="AE1336" s="5"/>
      <c r="AF1336" s="5"/>
      <c r="AG1336" s="5">
        <v>269213</v>
      </c>
    </row>
    <row r="1337" spans="26:33" x14ac:dyDescent="0.25">
      <c r="Z1337" s="4" t="s">
        <v>9340</v>
      </c>
      <c r="AA1337" s="5"/>
      <c r="AB1337" s="5"/>
      <c r="AC1337" s="5">
        <v>-579707</v>
      </c>
      <c r="AD1337" s="5"/>
      <c r="AE1337" s="5"/>
      <c r="AF1337" s="5"/>
      <c r="AG1337" s="5">
        <v>-579707</v>
      </c>
    </row>
    <row r="1338" spans="26:33" x14ac:dyDescent="0.25">
      <c r="Z1338" s="4" t="s">
        <v>529</v>
      </c>
      <c r="AA1338" s="5">
        <v>11976250</v>
      </c>
      <c r="AB1338" s="5">
        <v>11976250</v>
      </c>
      <c r="AC1338" s="5">
        <v>11976250</v>
      </c>
      <c r="AD1338" s="5">
        <v>11976250</v>
      </c>
      <c r="AE1338" s="5"/>
      <c r="AF1338" s="5">
        <v>4874408</v>
      </c>
      <c r="AG1338" s="5">
        <v>52779408</v>
      </c>
    </row>
    <row r="1339" spans="26:33" x14ac:dyDescent="0.25">
      <c r="Z1339" s="4" t="s">
        <v>3095</v>
      </c>
      <c r="AA1339" s="5">
        <v>13824448</v>
      </c>
      <c r="AB1339" s="5"/>
      <c r="AC1339" s="5"/>
      <c r="AD1339" s="5"/>
      <c r="AE1339" s="5"/>
      <c r="AF1339" s="5"/>
      <c r="AG1339" s="5">
        <v>13824448</v>
      </c>
    </row>
    <row r="1340" spans="26:33" x14ac:dyDescent="0.25">
      <c r="Z1340" s="4" t="s">
        <v>12145</v>
      </c>
      <c r="AA1340" s="5"/>
      <c r="AB1340" s="5"/>
      <c r="AC1340" s="5"/>
      <c r="AD1340" s="5"/>
      <c r="AE1340" s="5"/>
      <c r="AF1340" s="5">
        <v>878654</v>
      </c>
      <c r="AG1340" s="5">
        <v>878654</v>
      </c>
    </row>
    <row r="1341" spans="26:33" x14ac:dyDescent="0.25">
      <c r="Z1341" s="4" t="s">
        <v>6683</v>
      </c>
      <c r="AA1341" s="5"/>
      <c r="AB1341" s="5"/>
      <c r="AC1341" s="5"/>
      <c r="AD1341" s="5">
        <v>11992186</v>
      </c>
      <c r="AE1341" s="5"/>
      <c r="AF1341" s="5"/>
      <c r="AG1341" s="5">
        <v>11992186</v>
      </c>
    </row>
    <row r="1342" spans="26:33" x14ac:dyDescent="0.25">
      <c r="Z1342" s="4" t="s">
        <v>6541</v>
      </c>
      <c r="AA1342" s="5"/>
      <c r="AB1342" s="5"/>
      <c r="AC1342" s="5"/>
      <c r="AD1342" s="5">
        <v>1933874</v>
      </c>
      <c r="AE1342" s="5"/>
      <c r="AF1342" s="5"/>
      <c r="AG1342" s="5">
        <v>1933874</v>
      </c>
    </row>
    <row r="1343" spans="26:33" x14ac:dyDescent="0.25">
      <c r="Z1343" s="4" t="s">
        <v>3103</v>
      </c>
      <c r="AA1343" s="5">
        <v>761304</v>
      </c>
      <c r="AB1343" s="5"/>
      <c r="AC1343" s="5"/>
      <c r="AD1343" s="5"/>
      <c r="AE1343" s="5"/>
      <c r="AF1343" s="5"/>
      <c r="AG1343" s="5">
        <v>761304</v>
      </c>
    </row>
    <row r="1344" spans="26:33" x14ac:dyDescent="0.25">
      <c r="Z1344" s="4" t="s">
        <v>6674</v>
      </c>
      <c r="AA1344" s="5"/>
      <c r="AB1344" s="5"/>
      <c r="AC1344" s="5">
        <v>857374</v>
      </c>
      <c r="AD1344" s="5"/>
      <c r="AE1344" s="5"/>
      <c r="AF1344" s="5"/>
      <c r="AG1344" s="5">
        <v>857374</v>
      </c>
    </row>
    <row r="1345" spans="26:33" x14ac:dyDescent="0.25">
      <c r="Z1345" s="4" t="s">
        <v>3209</v>
      </c>
      <c r="AA1345" s="5">
        <v>891584</v>
      </c>
      <c r="AB1345" s="5"/>
      <c r="AC1345" s="5"/>
      <c r="AD1345" s="5"/>
      <c r="AE1345" s="5"/>
      <c r="AF1345" s="5"/>
      <c r="AG1345" s="5">
        <v>891584</v>
      </c>
    </row>
    <row r="1346" spans="26:33" x14ac:dyDescent="0.25">
      <c r="Z1346" s="4" t="s">
        <v>3101</v>
      </c>
      <c r="AA1346" s="5">
        <v>3336171</v>
      </c>
      <c r="AB1346" s="5"/>
      <c r="AC1346" s="5"/>
      <c r="AD1346" s="5"/>
      <c r="AE1346" s="5"/>
      <c r="AF1346" s="5"/>
      <c r="AG1346" s="5">
        <v>3336171</v>
      </c>
    </row>
    <row r="1347" spans="26:33" x14ac:dyDescent="0.25">
      <c r="Z1347" s="4" t="s">
        <v>6542</v>
      </c>
      <c r="AA1347" s="5"/>
      <c r="AB1347" s="5"/>
      <c r="AC1347" s="5">
        <v>964170</v>
      </c>
      <c r="AD1347" s="5"/>
      <c r="AE1347" s="5"/>
      <c r="AF1347" s="5"/>
      <c r="AG1347" s="5">
        <v>964170</v>
      </c>
    </row>
    <row r="1348" spans="26:33" x14ac:dyDescent="0.25">
      <c r="Z1348" s="4" t="s">
        <v>3221</v>
      </c>
      <c r="AA1348" s="5">
        <v>1474618</v>
      </c>
      <c r="AB1348" s="5"/>
      <c r="AC1348" s="5"/>
      <c r="AD1348" s="5"/>
      <c r="AE1348" s="5"/>
      <c r="AF1348" s="5"/>
      <c r="AG1348" s="5">
        <v>1474618</v>
      </c>
    </row>
    <row r="1349" spans="26:33" x14ac:dyDescent="0.25">
      <c r="Z1349" s="4" t="s">
        <v>3229</v>
      </c>
      <c r="AA1349" s="5">
        <v>20447285</v>
      </c>
      <c r="AB1349" s="5"/>
      <c r="AC1349" s="5"/>
      <c r="AD1349" s="5"/>
      <c r="AE1349" s="5"/>
      <c r="AF1349" s="5"/>
      <c r="AG1349" s="5">
        <v>20447285</v>
      </c>
    </row>
    <row r="1350" spans="26:33" x14ac:dyDescent="0.25">
      <c r="Z1350" s="4" t="s">
        <v>3219</v>
      </c>
      <c r="AA1350" s="5">
        <v>3971889</v>
      </c>
      <c r="AB1350" s="5"/>
      <c r="AC1350" s="5"/>
      <c r="AD1350" s="5"/>
      <c r="AE1350" s="5"/>
      <c r="AF1350" s="5"/>
      <c r="AG1350" s="5">
        <v>3971889</v>
      </c>
    </row>
    <row r="1351" spans="26:33" x14ac:dyDescent="0.25">
      <c r="Z1351" s="4" t="s">
        <v>3231</v>
      </c>
      <c r="AA1351" s="5">
        <v>4332995</v>
      </c>
      <c r="AB1351" s="5"/>
      <c r="AC1351" s="5"/>
      <c r="AD1351" s="5"/>
      <c r="AE1351" s="5"/>
      <c r="AF1351" s="5"/>
      <c r="AG1351" s="5">
        <v>4332995</v>
      </c>
    </row>
    <row r="1352" spans="26:33" x14ac:dyDescent="0.25">
      <c r="Z1352" s="4" t="s">
        <v>3225</v>
      </c>
      <c r="AA1352" s="5">
        <v>1192414</v>
      </c>
      <c r="AB1352" s="5"/>
      <c r="AC1352" s="5"/>
      <c r="AD1352" s="5"/>
      <c r="AE1352" s="5"/>
      <c r="AF1352" s="5"/>
      <c r="AG1352" s="5">
        <v>1192414</v>
      </c>
    </row>
    <row r="1353" spans="26:33" x14ac:dyDescent="0.25">
      <c r="Z1353" s="4" t="s">
        <v>6675</v>
      </c>
      <c r="AA1353" s="5"/>
      <c r="AB1353" s="5"/>
      <c r="AC1353" s="5">
        <v>1524262</v>
      </c>
      <c r="AD1353" s="5"/>
      <c r="AE1353" s="5"/>
      <c r="AF1353" s="5"/>
      <c r="AG1353" s="5">
        <v>1524262</v>
      </c>
    </row>
    <row r="1354" spans="26:33" x14ac:dyDescent="0.25">
      <c r="Z1354" s="4" t="s">
        <v>4794</v>
      </c>
      <c r="AA1354" s="5"/>
      <c r="AB1354" s="5">
        <v>3052020</v>
      </c>
      <c r="AC1354" s="5"/>
      <c r="AD1354" s="5"/>
      <c r="AE1354" s="5"/>
      <c r="AF1354" s="5"/>
      <c r="AG1354" s="5">
        <v>3052020</v>
      </c>
    </row>
    <row r="1355" spans="26:33" x14ac:dyDescent="0.25">
      <c r="Z1355" s="4" t="s">
        <v>3104</v>
      </c>
      <c r="AA1355" s="5">
        <v>11522920</v>
      </c>
      <c r="AB1355" s="5"/>
      <c r="AC1355" s="5"/>
      <c r="AD1355" s="5"/>
      <c r="AE1355" s="5"/>
      <c r="AF1355" s="5"/>
      <c r="AG1355" s="5">
        <v>11522920</v>
      </c>
    </row>
    <row r="1356" spans="26:33" x14ac:dyDescent="0.25">
      <c r="Z1356" s="4" t="s">
        <v>3097</v>
      </c>
      <c r="AA1356" s="5">
        <v>4050000</v>
      </c>
      <c r="AB1356" s="5"/>
      <c r="AC1356" s="5"/>
      <c r="AD1356" s="5"/>
      <c r="AE1356" s="5"/>
      <c r="AF1356" s="5"/>
      <c r="AG1356" s="5">
        <v>4050000</v>
      </c>
    </row>
    <row r="1357" spans="26:33" x14ac:dyDescent="0.25">
      <c r="Z1357" s="4" t="s">
        <v>3093</v>
      </c>
      <c r="AA1357" s="5">
        <v>16574517</v>
      </c>
      <c r="AB1357" s="5"/>
      <c r="AC1357" s="5"/>
      <c r="AD1357" s="5"/>
      <c r="AE1357" s="5"/>
      <c r="AF1357" s="5"/>
      <c r="AG1357" s="5">
        <v>16574517</v>
      </c>
    </row>
    <row r="1358" spans="26:33" x14ac:dyDescent="0.25">
      <c r="Z1358" s="4" t="s">
        <v>3098</v>
      </c>
      <c r="AA1358" s="5">
        <v>1190918</v>
      </c>
      <c r="AB1358" s="5"/>
      <c r="AC1358" s="5"/>
      <c r="AD1358" s="5"/>
      <c r="AE1358" s="5"/>
      <c r="AF1358" s="5"/>
      <c r="AG1358" s="5">
        <v>1190918</v>
      </c>
    </row>
    <row r="1359" spans="26:33" x14ac:dyDescent="0.25">
      <c r="Z1359" s="4" t="s">
        <v>4738</v>
      </c>
      <c r="AA1359" s="5"/>
      <c r="AB1359" s="5">
        <v>85923</v>
      </c>
      <c r="AC1359" s="5"/>
      <c r="AD1359" s="5"/>
      <c r="AE1359" s="5"/>
      <c r="AF1359" s="5"/>
      <c r="AG1359" s="5">
        <v>85923</v>
      </c>
    </row>
    <row r="1360" spans="26:33" x14ac:dyDescent="0.25">
      <c r="Z1360" s="4" t="s">
        <v>2921</v>
      </c>
      <c r="AA1360" s="5"/>
      <c r="AB1360" s="5">
        <v>2000000</v>
      </c>
      <c r="AC1360" s="5"/>
      <c r="AD1360" s="5"/>
      <c r="AE1360" s="5"/>
      <c r="AF1360" s="5"/>
      <c r="AG1360" s="5">
        <v>2000000</v>
      </c>
    </row>
    <row r="1361" spans="26:33" x14ac:dyDescent="0.25">
      <c r="Z1361" s="4" t="s">
        <v>4795</v>
      </c>
      <c r="AA1361" s="5"/>
      <c r="AB1361" s="5">
        <v>257439</v>
      </c>
      <c r="AC1361" s="5"/>
      <c r="AD1361" s="5"/>
      <c r="AE1361" s="5"/>
      <c r="AF1361" s="5"/>
      <c r="AG1361" s="5">
        <v>257439</v>
      </c>
    </row>
    <row r="1362" spans="26:33" x14ac:dyDescent="0.25">
      <c r="Z1362" s="4" t="s">
        <v>6676</v>
      </c>
      <c r="AA1362" s="5"/>
      <c r="AB1362" s="5"/>
      <c r="AC1362" s="5"/>
      <c r="AD1362" s="5">
        <v>430291</v>
      </c>
      <c r="AE1362" s="5"/>
      <c r="AF1362" s="5"/>
      <c r="AG1362" s="5">
        <v>430291</v>
      </c>
    </row>
    <row r="1363" spans="26:33" x14ac:dyDescent="0.25">
      <c r="Z1363" s="4" t="s">
        <v>6677</v>
      </c>
      <c r="AA1363" s="5"/>
      <c r="AB1363" s="5"/>
      <c r="AC1363" s="5"/>
      <c r="AD1363" s="5">
        <v>1070945</v>
      </c>
      <c r="AE1363" s="5"/>
      <c r="AF1363" s="5"/>
      <c r="AG1363" s="5">
        <v>1070945</v>
      </c>
    </row>
    <row r="1364" spans="26:33" x14ac:dyDescent="0.25">
      <c r="Z1364" s="4" t="s">
        <v>4739</v>
      </c>
      <c r="AA1364" s="5"/>
      <c r="AB1364" s="5">
        <v>19682329</v>
      </c>
      <c r="AC1364" s="5"/>
      <c r="AD1364" s="5"/>
      <c r="AE1364" s="5"/>
      <c r="AF1364" s="5"/>
      <c r="AG1364" s="5">
        <v>19682329</v>
      </c>
    </row>
    <row r="1365" spans="26:33" x14ac:dyDescent="0.25">
      <c r="Z1365" s="4" t="s">
        <v>4740</v>
      </c>
      <c r="AA1365" s="5"/>
      <c r="AB1365" s="5">
        <v>3974527</v>
      </c>
      <c r="AC1365" s="5"/>
      <c r="AD1365" s="5"/>
      <c r="AE1365" s="5"/>
      <c r="AF1365" s="5"/>
      <c r="AG1365" s="5">
        <v>3974527</v>
      </c>
    </row>
    <row r="1366" spans="26:33" x14ac:dyDescent="0.25">
      <c r="Z1366" s="4" t="s">
        <v>4741</v>
      </c>
      <c r="AA1366" s="5"/>
      <c r="AB1366" s="5">
        <v>4763804</v>
      </c>
      <c r="AC1366" s="5"/>
      <c r="AD1366" s="5"/>
      <c r="AE1366" s="5"/>
      <c r="AF1366" s="5"/>
      <c r="AG1366" s="5">
        <v>4763804</v>
      </c>
    </row>
    <row r="1367" spans="26:33" x14ac:dyDescent="0.25">
      <c r="Z1367" s="4" t="s">
        <v>4742</v>
      </c>
      <c r="AA1367" s="5"/>
      <c r="AB1367" s="5">
        <v>1190951</v>
      </c>
      <c r="AC1367" s="5"/>
      <c r="AD1367" s="5"/>
      <c r="AE1367" s="5"/>
      <c r="AF1367" s="5"/>
      <c r="AG1367" s="5">
        <v>1190951</v>
      </c>
    </row>
    <row r="1368" spans="26:33" x14ac:dyDescent="0.25">
      <c r="Z1368" s="4" t="s">
        <v>4743</v>
      </c>
      <c r="AA1368" s="5"/>
      <c r="AB1368" s="5">
        <v>1190951</v>
      </c>
      <c r="AC1368" s="5"/>
      <c r="AD1368" s="5"/>
      <c r="AE1368" s="5"/>
      <c r="AF1368" s="5"/>
      <c r="AG1368" s="5">
        <v>1190951</v>
      </c>
    </row>
    <row r="1369" spans="26:33" x14ac:dyDescent="0.25">
      <c r="Z1369" s="4" t="s">
        <v>6678</v>
      </c>
      <c r="AA1369" s="5"/>
      <c r="AB1369" s="5"/>
      <c r="AC1369" s="5"/>
      <c r="AD1369" s="5">
        <v>764307</v>
      </c>
      <c r="AE1369" s="5"/>
      <c r="AF1369" s="5"/>
      <c r="AG1369" s="5">
        <v>764307</v>
      </c>
    </row>
    <row r="1370" spans="26:33" x14ac:dyDescent="0.25">
      <c r="Z1370" s="4" t="s">
        <v>6679</v>
      </c>
      <c r="AA1370" s="5"/>
      <c r="AB1370" s="5"/>
      <c r="AC1370" s="5"/>
      <c r="AD1370" s="5">
        <v>76560</v>
      </c>
      <c r="AE1370" s="5"/>
      <c r="AF1370" s="5"/>
      <c r="AG1370" s="5">
        <v>76560</v>
      </c>
    </row>
    <row r="1371" spans="26:33" x14ac:dyDescent="0.25">
      <c r="Z1371" s="4" t="s">
        <v>6680</v>
      </c>
      <c r="AA1371" s="5"/>
      <c r="AB1371" s="5"/>
      <c r="AC1371" s="5"/>
      <c r="AD1371" s="5">
        <v>774523</v>
      </c>
      <c r="AE1371" s="5"/>
      <c r="AF1371" s="5"/>
      <c r="AG1371" s="5">
        <v>774523</v>
      </c>
    </row>
    <row r="1372" spans="26:33" x14ac:dyDescent="0.25">
      <c r="Z1372" s="4" t="s">
        <v>6681</v>
      </c>
      <c r="AA1372" s="5"/>
      <c r="AB1372" s="5"/>
      <c r="AC1372" s="5"/>
      <c r="AD1372" s="5">
        <v>1054267</v>
      </c>
      <c r="AE1372" s="5"/>
      <c r="AF1372" s="5"/>
      <c r="AG1372" s="5">
        <v>1054267</v>
      </c>
    </row>
    <row r="1373" spans="26:33" x14ac:dyDescent="0.25">
      <c r="Z1373" s="4" t="s">
        <v>6543</v>
      </c>
      <c r="AA1373" s="5"/>
      <c r="AB1373" s="5"/>
      <c r="AC1373" s="5">
        <v>17355053</v>
      </c>
      <c r="AD1373" s="5"/>
      <c r="AE1373" s="5"/>
      <c r="AF1373" s="5"/>
      <c r="AG1373" s="5">
        <v>17355053</v>
      </c>
    </row>
    <row r="1374" spans="26:33" x14ac:dyDescent="0.25">
      <c r="Z1374" s="4" t="s">
        <v>6544</v>
      </c>
      <c r="AA1374" s="5"/>
      <c r="AB1374" s="5"/>
      <c r="AC1374" s="5">
        <v>3984172</v>
      </c>
      <c r="AD1374" s="5"/>
      <c r="AE1374" s="5"/>
      <c r="AF1374" s="5"/>
      <c r="AG1374" s="5">
        <v>3984172</v>
      </c>
    </row>
    <row r="1375" spans="26:33" x14ac:dyDescent="0.25">
      <c r="Z1375" s="4" t="s">
        <v>9530</v>
      </c>
      <c r="AA1375" s="5"/>
      <c r="AB1375" s="5"/>
      <c r="AC1375" s="5">
        <v>4342747</v>
      </c>
      <c r="AD1375" s="5"/>
      <c r="AE1375" s="5"/>
      <c r="AF1375" s="5"/>
      <c r="AG1375" s="5">
        <v>4342747</v>
      </c>
    </row>
    <row r="1376" spans="26:33" x14ac:dyDescent="0.25">
      <c r="Z1376" s="4" t="s">
        <v>6545</v>
      </c>
      <c r="AA1376" s="5"/>
      <c r="AB1376" s="5"/>
      <c r="AC1376" s="5">
        <v>1195252</v>
      </c>
      <c r="AD1376" s="5"/>
      <c r="AE1376" s="5"/>
      <c r="AF1376" s="5"/>
      <c r="AG1376" s="5">
        <v>1195252</v>
      </c>
    </row>
    <row r="1377" spans="26:33" x14ac:dyDescent="0.25">
      <c r="Z1377" s="4" t="s">
        <v>6546</v>
      </c>
      <c r="AA1377" s="5"/>
      <c r="AB1377" s="5"/>
      <c r="AC1377" s="5">
        <v>1478128</v>
      </c>
      <c r="AD1377" s="5"/>
      <c r="AE1377" s="5"/>
      <c r="AF1377" s="5"/>
      <c r="AG1377" s="5">
        <v>1478128</v>
      </c>
    </row>
    <row r="1378" spans="26:33" x14ac:dyDescent="0.25">
      <c r="Z1378" s="4" t="s">
        <v>10224</v>
      </c>
      <c r="AA1378" s="5"/>
      <c r="AB1378" s="5"/>
      <c r="AC1378" s="5"/>
      <c r="AD1378" s="5"/>
      <c r="AE1378" s="5">
        <v>1912403</v>
      </c>
      <c r="AF1378" s="5"/>
      <c r="AG1378" s="5">
        <v>1912403</v>
      </c>
    </row>
    <row r="1379" spans="26:33" x14ac:dyDescent="0.25">
      <c r="Z1379" s="4" t="s">
        <v>6547</v>
      </c>
      <c r="AA1379" s="5"/>
      <c r="AB1379" s="5"/>
      <c r="AC1379" s="5">
        <v>5782936</v>
      </c>
      <c r="AD1379" s="5"/>
      <c r="AE1379" s="5"/>
      <c r="AF1379" s="5"/>
      <c r="AG1379" s="5">
        <v>5782936</v>
      </c>
    </row>
    <row r="1380" spans="26:33" x14ac:dyDescent="0.25">
      <c r="Z1380" s="4" t="s">
        <v>10202</v>
      </c>
      <c r="AA1380" s="5"/>
      <c r="AB1380" s="5"/>
      <c r="AC1380" s="5"/>
      <c r="AD1380" s="5"/>
      <c r="AE1380" s="5">
        <v>454377</v>
      </c>
      <c r="AF1380" s="5"/>
      <c r="AG1380" s="5">
        <v>454377</v>
      </c>
    </row>
    <row r="1381" spans="26:33" x14ac:dyDescent="0.25">
      <c r="Z1381" s="4" t="s">
        <v>6548</v>
      </c>
      <c r="AA1381" s="5"/>
      <c r="AB1381" s="5"/>
      <c r="AC1381" s="5"/>
      <c r="AD1381" s="5">
        <v>17441611</v>
      </c>
      <c r="AE1381" s="5"/>
      <c r="AF1381" s="5"/>
      <c r="AG1381" s="5">
        <v>17441611</v>
      </c>
    </row>
    <row r="1382" spans="26:33" x14ac:dyDescent="0.25">
      <c r="Z1382" s="4" t="s">
        <v>6549</v>
      </c>
      <c r="AA1382" s="5"/>
      <c r="AB1382" s="5"/>
      <c r="AC1382" s="5"/>
      <c r="AD1382" s="5">
        <v>4002715</v>
      </c>
      <c r="AE1382" s="5"/>
      <c r="AF1382" s="5"/>
      <c r="AG1382" s="5">
        <v>4002715</v>
      </c>
    </row>
    <row r="1383" spans="26:33" x14ac:dyDescent="0.25">
      <c r="Z1383" s="4" t="s">
        <v>6550</v>
      </c>
      <c r="AA1383" s="5"/>
      <c r="AB1383" s="5"/>
      <c r="AC1383" s="5"/>
      <c r="AD1383" s="5">
        <v>4352842</v>
      </c>
      <c r="AE1383" s="5"/>
      <c r="AF1383" s="5"/>
      <c r="AG1383" s="5">
        <v>4352842</v>
      </c>
    </row>
    <row r="1384" spans="26:33" x14ac:dyDescent="0.25">
      <c r="Z1384" s="4" t="s">
        <v>6551</v>
      </c>
      <c r="AA1384" s="5"/>
      <c r="AB1384" s="5"/>
      <c r="AC1384" s="5"/>
      <c r="AD1384" s="5">
        <v>2971000</v>
      </c>
      <c r="AE1384" s="5"/>
      <c r="AF1384" s="5"/>
      <c r="AG1384" s="5">
        <v>2971000</v>
      </c>
    </row>
    <row r="1385" spans="26:33" x14ac:dyDescent="0.25">
      <c r="Z1385" s="4" t="s">
        <v>6552</v>
      </c>
      <c r="AA1385" s="5"/>
      <c r="AB1385" s="5"/>
      <c r="AC1385" s="5"/>
      <c r="AD1385" s="5">
        <v>1190951</v>
      </c>
      <c r="AE1385" s="5"/>
      <c r="AF1385" s="5"/>
      <c r="AG1385" s="5">
        <v>1190951</v>
      </c>
    </row>
    <row r="1386" spans="26:33" x14ac:dyDescent="0.25">
      <c r="Z1386" s="4" t="s">
        <v>11826</v>
      </c>
      <c r="AA1386" s="5"/>
      <c r="AB1386" s="5"/>
      <c r="AC1386" s="5"/>
      <c r="AD1386" s="5"/>
      <c r="AE1386" s="5"/>
      <c r="AF1386" s="5">
        <v>1947518</v>
      </c>
      <c r="AG1386" s="5">
        <v>1947518</v>
      </c>
    </row>
    <row r="1387" spans="26:33" x14ac:dyDescent="0.25">
      <c r="Z1387" s="4" t="s">
        <v>10223</v>
      </c>
      <c r="AA1387" s="5"/>
      <c r="AB1387" s="5"/>
      <c r="AC1387" s="5"/>
      <c r="AD1387" s="5"/>
      <c r="AE1387" s="5">
        <v>1540616</v>
      </c>
      <c r="AF1387" s="5"/>
      <c r="AG1387" s="5">
        <v>1540616</v>
      </c>
    </row>
    <row r="1388" spans="26:33" x14ac:dyDescent="0.25">
      <c r="Z1388" s="4" t="s">
        <v>10217</v>
      </c>
      <c r="AA1388" s="5"/>
      <c r="AB1388" s="5"/>
      <c r="AC1388" s="5"/>
      <c r="AD1388" s="5"/>
      <c r="AE1388" s="5">
        <v>1540616</v>
      </c>
      <c r="AF1388" s="5"/>
      <c r="AG1388" s="5">
        <v>1540616</v>
      </c>
    </row>
    <row r="1389" spans="26:33" x14ac:dyDescent="0.25">
      <c r="Z1389" s="4" t="s">
        <v>10207</v>
      </c>
      <c r="AA1389" s="5"/>
      <c r="AB1389" s="5"/>
      <c r="AC1389" s="5"/>
      <c r="AD1389" s="5"/>
      <c r="AE1389" s="5">
        <v>8084998</v>
      </c>
      <c r="AF1389" s="5"/>
      <c r="AG1389" s="5">
        <v>8084998</v>
      </c>
    </row>
    <row r="1390" spans="26:33" x14ac:dyDescent="0.25">
      <c r="Z1390" s="4" t="s">
        <v>10209</v>
      </c>
      <c r="AA1390" s="5"/>
      <c r="AB1390" s="5"/>
      <c r="AC1390" s="5"/>
      <c r="AD1390" s="5"/>
      <c r="AE1390" s="5">
        <v>16190208</v>
      </c>
      <c r="AF1390" s="5"/>
      <c r="AG1390" s="5">
        <v>16190208</v>
      </c>
    </row>
    <row r="1391" spans="26:33" x14ac:dyDescent="0.25">
      <c r="Z1391" s="4" t="s">
        <v>10213</v>
      </c>
      <c r="AA1391" s="5"/>
      <c r="AB1391" s="5"/>
      <c r="AC1391" s="5"/>
      <c r="AD1391" s="5"/>
      <c r="AE1391" s="5">
        <v>17609126</v>
      </c>
      <c r="AF1391" s="5"/>
      <c r="AG1391" s="5">
        <v>17609126</v>
      </c>
    </row>
    <row r="1392" spans="26:33" x14ac:dyDescent="0.25">
      <c r="Z1392" s="4" t="s">
        <v>10211</v>
      </c>
      <c r="AA1392" s="5"/>
      <c r="AB1392" s="5"/>
      <c r="AC1392" s="5"/>
      <c r="AD1392" s="5"/>
      <c r="AE1392" s="5">
        <v>1212750</v>
      </c>
      <c r="AF1392" s="5"/>
      <c r="AG1392" s="5">
        <v>1212750</v>
      </c>
    </row>
    <row r="1393" spans="26:33" x14ac:dyDescent="0.25">
      <c r="Z1393" s="4" t="s">
        <v>10215</v>
      </c>
      <c r="AA1393" s="5"/>
      <c r="AB1393" s="5"/>
      <c r="AC1393" s="5"/>
      <c r="AD1393" s="5"/>
      <c r="AE1393" s="5">
        <v>4406324</v>
      </c>
      <c r="AF1393" s="5"/>
      <c r="AG1393" s="5">
        <v>4406324</v>
      </c>
    </row>
    <row r="1394" spans="26:33" x14ac:dyDescent="0.25">
      <c r="Z1394" s="4" t="s">
        <v>10205</v>
      </c>
      <c r="AA1394" s="5"/>
      <c r="AB1394" s="5"/>
      <c r="AC1394" s="5"/>
      <c r="AD1394" s="5"/>
      <c r="AE1394" s="5">
        <v>1499767</v>
      </c>
      <c r="AF1394" s="5"/>
      <c r="AG1394" s="5">
        <v>1499767</v>
      </c>
    </row>
    <row r="1395" spans="26:33" x14ac:dyDescent="0.25">
      <c r="Z1395" s="4" t="s">
        <v>10571</v>
      </c>
      <c r="AA1395" s="5"/>
      <c r="AB1395" s="5"/>
      <c r="AC1395" s="5"/>
      <c r="AD1395" s="5"/>
      <c r="AE1395" s="5">
        <v>2118375</v>
      </c>
      <c r="AF1395" s="5"/>
      <c r="AG1395" s="5">
        <v>2118375</v>
      </c>
    </row>
    <row r="1396" spans="26:33" x14ac:dyDescent="0.25">
      <c r="Z1396" s="4" t="s">
        <v>12110</v>
      </c>
      <c r="AA1396" s="5"/>
      <c r="AB1396" s="5"/>
      <c r="AC1396" s="5"/>
      <c r="AD1396" s="5"/>
      <c r="AE1396" s="5"/>
      <c r="AF1396" s="5">
        <v>21001704</v>
      </c>
      <c r="AG1396" s="5">
        <v>21001704</v>
      </c>
    </row>
    <row r="1397" spans="26:33" x14ac:dyDescent="0.25">
      <c r="Z1397" s="4" t="s">
        <v>12111</v>
      </c>
      <c r="AA1397" s="5"/>
      <c r="AB1397" s="5"/>
      <c r="AC1397" s="5"/>
      <c r="AD1397" s="5"/>
      <c r="AE1397" s="5"/>
      <c r="AF1397" s="5">
        <v>4435796</v>
      </c>
      <c r="AG1397" s="5">
        <v>4435796</v>
      </c>
    </row>
    <row r="1398" spans="26:33" x14ac:dyDescent="0.25">
      <c r="Z1398" s="4" t="s">
        <v>114</v>
      </c>
      <c r="AA1398" s="5">
        <v>14097230</v>
      </c>
      <c r="AB1398" s="5"/>
      <c r="AC1398" s="5"/>
      <c r="AD1398" s="5"/>
      <c r="AE1398" s="5"/>
      <c r="AF1398" s="5"/>
      <c r="AG1398" s="5">
        <v>14097230</v>
      </c>
    </row>
    <row r="1399" spans="26:33" x14ac:dyDescent="0.25">
      <c r="Z1399" s="4" t="s">
        <v>116</v>
      </c>
      <c r="AA1399" s="5">
        <v>1500000</v>
      </c>
      <c r="AB1399" s="5"/>
      <c r="AC1399" s="5"/>
      <c r="AD1399" s="5"/>
      <c r="AE1399" s="5"/>
      <c r="AF1399" s="5"/>
      <c r="AG1399" s="5">
        <v>1500000</v>
      </c>
    </row>
    <row r="1400" spans="26:33" x14ac:dyDescent="0.25">
      <c r="Z1400" s="4" t="s">
        <v>6553</v>
      </c>
      <c r="AA1400" s="5"/>
      <c r="AB1400" s="5"/>
      <c r="AC1400" s="5">
        <v>0</v>
      </c>
      <c r="AD1400" s="5"/>
      <c r="AE1400" s="5"/>
      <c r="AF1400" s="5"/>
      <c r="AG1400" s="5">
        <v>0</v>
      </c>
    </row>
    <row r="1401" spans="26:33" x14ac:dyDescent="0.25">
      <c r="Z1401" s="4" t="s">
        <v>3196</v>
      </c>
      <c r="AA1401" s="5">
        <v>870799</v>
      </c>
      <c r="AB1401" s="5"/>
      <c r="AC1401" s="5"/>
      <c r="AD1401" s="5"/>
      <c r="AE1401" s="5"/>
      <c r="AF1401" s="5"/>
      <c r="AG1401" s="5">
        <v>870799</v>
      </c>
    </row>
    <row r="1402" spans="26:33" x14ac:dyDescent="0.25">
      <c r="Z1402" s="4" t="s">
        <v>1353</v>
      </c>
      <c r="AA1402" s="5">
        <v>8032482</v>
      </c>
      <c r="AB1402" s="5"/>
      <c r="AC1402" s="5"/>
      <c r="AD1402" s="5"/>
      <c r="AE1402" s="5"/>
      <c r="AF1402" s="5"/>
      <c r="AG1402" s="5">
        <v>8032482</v>
      </c>
    </row>
    <row r="1403" spans="26:33" x14ac:dyDescent="0.25">
      <c r="Z1403" s="4" t="s">
        <v>1095</v>
      </c>
      <c r="AA1403" s="5">
        <v>1416516</v>
      </c>
      <c r="AB1403" s="5"/>
      <c r="AC1403" s="5"/>
      <c r="AD1403" s="5"/>
      <c r="AE1403" s="5"/>
      <c r="AF1403" s="5"/>
      <c r="AG1403" s="5">
        <v>1416516</v>
      </c>
    </row>
    <row r="1404" spans="26:33" x14ac:dyDescent="0.25">
      <c r="Z1404" s="4" t="s">
        <v>6554</v>
      </c>
      <c r="AA1404" s="5"/>
      <c r="AB1404" s="5"/>
      <c r="AC1404" s="5">
        <v>3252678</v>
      </c>
      <c r="AD1404" s="5"/>
      <c r="AE1404" s="5"/>
      <c r="AF1404" s="5"/>
      <c r="AG1404" s="5">
        <v>3252678</v>
      </c>
    </row>
    <row r="1405" spans="26:33" x14ac:dyDescent="0.25">
      <c r="Z1405" s="4" t="s">
        <v>6555</v>
      </c>
      <c r="AA1405" s="5"/>
      <c r="AB1405" s="5"/>
      <c r="AC1405" s="5">
        <v>119321</v>
      </c>
      <c r="AD1405" s="5"/>
      <c r="AE1405" s="5"/>
      <c r="AF1405" s="5"/>
      <c r="AG1405" s="5">
        <v>119321</v>
      </c>
    </row>
    <row r="1406" spans="26:33" x14ac:dyDescent="0.25">
      <c r="Z1406" s="4" t="s">
        <v>6556</v>
      </c>
      <c r="AA1406" s="5"/>
      <c r="AB1406" s="5"/>
      <c r="AC1406" s="5">
        <v>119321</v>
      </c>
      <c r="AD1406" s="5"/>
      <c r="AE1406" s="5"/>
      <c r="AF1406" s="5"/>
      <c r="AG1406" s="5">
        <v>119321</v>
      </c>
    </row>
    <row r="1407" spans="26:33" x14ac:dyDescent="0.25">
      <c r="Z1407" s="4" t="s">
        <v>4745</v>
      </c>
      <c r="AA1407" s="5"/>
      <c r="AB1407" s="5">
        <v>8465589</v>
      </c>
      <c r="AC1407" s="5"/>
      <c r="AD1407" s="5"/>
      <c r="AE1407" s="5"/>
      <c r="AF1407" s="5"/>
      <c r="AG1407" s="5">
        <v>8465589</v>
      </c>
    </row>
    <row r="1408" spans="26:33" x14ac:dyDescent="0.25">
      <c r="Z1408" s="4" t="s">
        <v>3160</v>
      </c>
      <c r="AA1408" s="5">
        <v>6352744</v>
      </c>
      <c r="AB1408" s="5"/>
      <c r="AC1408" s="5"/>
      <c r="AD1408" s="5"/>
      <c r="AE1408" s="5"/>
      <c r="AF1408" s="5"/>
      <c r="AG1408" s="5">
        <v>6352744</v>
      </c>
    </row>
    <row r="1409" spans="26:33" x14ac:dyDescent="0.25">
      <c r="Z1409" s="4" t="s">
        <v>4746</v>
      </c>
      <c r="AA1409" s="5"/>
      <c r="AB1409" s="5">
        <v>1079656</v>
      </c>
      <c r="AC1409" s="5"/>
      <c r="AD1409" s="5"/>
      <c r="AE1409" s="5"/>
      <c r="AF1409" s="5"/>
      <c r="AG1409" s="5">
        <v>1079656</v>
      </c>
    </row>
    <row r="1410" spans="26:33" x14ac:dyDescent="0.25">
      <c r="Z1410" s="4" t="s">
        <v>9440</v>
      </c>
      <c r="AA1410" s="5"/>
      <c r="AB1410" s="5"/>
      <c r="AC1410" s="5">
        <v>4661481</v>
      </c>
      <c r="AD1410" s="5"/>
      <c r="AE1410" s="5"/>
      <c r="AF1410" s="5"/>
      <c r="AG1410" s="5">
        <v>4661481</v>
      </c>
    </row>
    <row r="1411" spans="26:33" x14ac:dyDescent="0.25">
      <c r="Z1411" s="4" t="s">
        <v>3381</v>
      </c>
      <c r="AA1411" s="5">
        <v>755488</v>
      </c>
      <c r="AB1411" s="5"/>
      <c r="AC1411" s="5"/>
      <c r="AD1411" s="5"/>
      <c r="AE1411" s="5"/>
      <c r="AF1411" s="5"/>
      <c r="AG1411" s="5">
        <v>755488</v>
      </c>
    </row>
    <row r="1412" spans="26:33" x14ac:dyDescent="0.25">
      <c r="Z1412" s="4" t="s">
        <v>3417</v>
      </c>
      <c r="AA1412" s="5">
        <v>1590501</v>
      </c>
      <c r="AB1412" s="5"/>
      <c r="AC1412" s="5"/>
      <c r="AD1412" s="5"/>
      <c r="AE1412" s="5"/>
      <c r="AF1412" s="5"/>
      <c r="AG1412" s="5">
        <v>1590501</v>
      </c>
    </row>
    <row r="1413" spans="26:33" x14ac:dyDescent="0.25">
      <c r="Z1413" s="4" t="s">
        <v>3087</v>
      </c>
      <c r="AA1413" s="5">
        <v>12405825</v>
      </c>
      <c r="AB1413" s="5"/>
      <c r="AC1413" s="5"/>
      <c r="AD1413" s="5"/>
      <c r="AE1413" s="5"/>
      <c r="AF1413" s="5"/>
      <c r="AG1413" s="5">
        <v>12405825</v>
      </c>
    </row>
    <row r="1414" spans="26:33" x14ac:dyDescent="0.25">
      <c r="Z1414" s="4" t="s">
        <v>2934</v>
      </c>
      <c r="AA1414" s="5"/>
      <c r="AB1414" s="5">
        <v>3438101</v>
      </c>
      <c r="AC1414" s="5"/>
      <c r="AD1414" s="5"/>
      <c r="AE1414" s="5"/>
      <c r="AF1414" s="5"/>
      <c r="AG1414" s="5">
        <v>3438101</v>
      </c>
    </row>
    <row r="1415" spans="26:33" x14ac:dyDescent="0.25">
      <c r="Z1415" s="4" t="s">
        <v>2938</v>
      </c>
      <c r="AA1415" s="5"/>
      <c r="AB1415" s="5">
        <v>952761</v>
      </c>
      <c r="AC1415" s="5"/>
      <c r="AD1415" s="5"/>
      <c r="AE1415" s="5"/>
      <c r="AF1415" s="5"/>
      <c r="AG1415" s="5">
        <v>952761</v>
      </c>
    </row>
    <row r="1416" spans="26:33" x14ac:dyDescent="0.25">
      <c r="Z1416" s="4" t="s">
        <v>3133</v>
      </c>
      <c r="AA1416" s="5">
        <v>831723</v>
      </c>
      <c r="AB1416" s="5"/>
      <c r="AC1416" s="5"/>
      <c r="AD1416" s="5"/>
      <c r="AE1416" s="5"/>
      <c r="AF1416" s="5"/>
      <c r="AG1416" s="5">
        <v>831723</v>
      </c>
    </row>
    <row r="1417" spans="26:33" x14ac:dyDescent="0.25">
      <c r="Z1417" s="4" t="s">
        <v>3056</v>
      </c>
      <c r="AA1417" s="5">
        <v>166787</v>
      </c>
      <c r="AB1417" s="5"/>
      <c r="AC1417" s="5"/>
      <c r="AD1417" s="5"/>
      <c r="AE1417" s="5"/>
      <c r="AF1417" s="5"/>
      <c r="AG1417" s="5">
        <v>166787</v>
      </c>
    </row>
    <row r="1418" spans="26:33" x14ac:dyDescent="0.25">
      <c r="Z1418" s="4" t="s">
        <v>4747</v>
      </c>
      <c r="AA1418" s="5"/>
      <c r="AB1418" s="5">
        <v>691459</v>
      </c>
      <c r="AC1418" s="5"/>
      <c r="AD1418" s="5"/>
      <c r="AE1418" s="5"/>
      <c r="AF1418" s="5"/>
      <c r="AG1418" s="5">
        <v>691459</v>
      </c>
    </row>
    <row r="1419" spans="26:33" x14ac:dyDescent="0.25">
      <c r="Z1419" s="4" t="s">
        <v>3255</v>
      </c>
      <c r="AA1419" s="5">
        <v>1624198</v>
      </c>
      <c r="AB1419" s="5"/>
      <c r="AC1419" s="5"/>
      <c r="AD1419" s="5"/>
      <c r="AE1419" s="5"/>
      <c r="AF1419" s="5"/>
      <c r="AG1419" s="5">
        <v>1624198</v>
      </c>
    </row>
    <row r="1420" spans="26:33" x14ac:dyDescent="0.25">
      <c r="Z1420" s="4" t="s">
        <v>6557</v>
      </c>
      <c r="AA1420" s="5"/>
      <c r="AB1420" s="5"/>
      <c r="AC1420" s="5"/>
      <c r="AD1420" s="5">
        <v>16897061</v>
      </c>
      <c r="AE1420" s="5"/>
      <c r="AF1420" s="5"/>
      <c r="AG1420" s="5">
        <v>16897061</v>
      </c>
    </row>
    <row r="1421" spans="26:33" x14ac:dyDescent="0.25">
      <c r="Z1421" s="4" t="s">
        <v>3089</v>
      </c>
      <c r="AA1421" s="5">
        <v>123907</v>
      </c>
      <c r="AB1421" s="5"/>
      <c r="AC1421" s="5"/>
      <c r="AD1421" s="5"/>
      <c r="AE1421" s="5"/>
      <c r="AF1421" s="5"/>
      <c r="AG1421" s="5">
        <v>123907</v>
      </c>
    </row>
    <row r="1422" spans="26:33" x14ac:dyDescent="0.25">
      <c r="Z1422" s="4" t="s">
        <v>4748</v>
      </c>
      <c r="AA1422" s="5"/>
      <c r="AB1422" s="5">
        <v>8214405</v>
      </c>
      <c r="AC1422" s="5"/>
      <c r="AD1422" s="5"/>
      <c r="AE1422" s="5"/>
      <c r="AF1422" s="5"/>
      <c r="AG1422" s="5">
        <v>8214405</v>
      </c>
    </row>
    <row r="1423" spans="26:33" x14ac:dyDescent="0.25">
      <c r="Z1423" s="4" t="s">
        <v>6558</v>
      </c>
      <c r="AA1423" s="5"/>
      <c r="AB1423" s="5"/>
      <c r="AC1423" s="5"/>
      <c r="AD1423" s="5">
        <v>7655626</v>
      </c>
      <c r="AE1423" s="5"/>
      <c r="AF1423" s="5"/>
      <c r="AG1423" s="5">
        <v>7655626</v>
      </c>
    </row>
    <row r="1424" spans="26:33" x14ac:dyDescent="0.25">
      <c r="Z1424" s="4" t="s">
        <v>10146</v>
      </c>
      <c r="AA1424" s="5"/>
      <c r="AB1424" s="5"/>
      <c r="AC1424" s="5"/>
      <c r="AD1424" s="5"/>
      <c r="AE1424" s="5">
        <v>3945961</v>
      </c>
      <c r="AF1424" s="5"/>
      <c r="AG1424" s="5">
        <v>3945961</v>
      </c>
    </row>
    <row r="1425" spans="26:33" x14ac:dyDescent="0.25">
      <c r="Z1425" s="4" t="s">
        <v>10136</v>
      </c>
      <c r="AA1425" s="5"/>
      <c r="AB1425" s="5"/>
      <c r="AC1425" s="5"/>
      <c r="AD1425" s="5"/>
      <c r="AE1425" s="5">
        <v>1195110</v>
      </c>
      <c r="AF1425" s="5"/>
      <c r="AG1425" s="5">
        <v>1195110</v>
      </c>
    </row>
    <row r="1426" spans="26:33" x14ac:dyDescent="0.25">
      <c r="Z1426" s="4" t="s">
        <v>6559</v>
      </c>
      <c r="AA1426" s="5"/>
      <c r="AB1426" s="5"/>
      <c r="AC1426" s="5"/>
      <c r="AD1426" s="5">
        <v>891975</v>
      </c>
      <c r="AE1426" s="5"/>
      <c r="AF1426" s="5"/>
      <c r="AG1426" s="5">
        <v>891975</v>
      </c>
    </row>
    <row r="1427" spans="26:33" x14ac:dyDescent="0.25">
      <c r="Z1427" s="4" t="s">
        <v>6560</v>
      </c>
      <c r="AA1427" s="5"/>
      <c r="AB1427" s="5"/>
      <c r="AC1427" s="5">
        <v>617547</v>
      </c>
      <c r="AD1427" s="5"/>
      <c r="AE1427" s="5"/>
      <c r="AF1427" s="5"/>
      <c r="AG1427" s="5">
        <v>617547</v>
      </c>
    </row>
    <row r="1428" spans="26:33" x14ac:dyDescent="0.25">
      <c r="Z1428" s="4" t="s">
        <v>4749</v>
      </c>
      <c r="AA1428" s="5"/>
      <c r="AB1428" s="5">
        <v>559458</v>
      </c>
      <c r="AC1428" s="5"/>
      <c r="AD1428" s="5"/>
      <c r="AE1428" s="5"/>
      <c r="AF1428" s="5"/>
      <c r="AG1428" s="5">
        <v>559458</v>
      </c>
    </row>
    <row r="1429" spans="26:33" x14ac:dyDescent="0.25">
      <c r="Z1429" s="4" t="s">
        <v>3266</v>
      </c>
      <c r="AA1429" s="5">
        <v>6798074</v>
      </c>
      <c r="AB1429" s="5"/>
      <c r="AC1429" s="5"/>
      <c r="AD1429" s="5"/>
      <c r="AE1429" s="5"/>
      <c r="AF1429" s="5"/>
      <c r="AG1429" s="5">
        <v>6798074</v>
      </c>
    </row>
    <row r="1430" spans="26:33" x14ac:dyDescent="0.25">
      <c r="Z1430" s="4" t="s">
        <v>3047</v>
      </c>
      <c r="AA1430" s="5">
        <v>574832</v>
      </c>
      <c r="AB1430" s="5"/>
      <c r="AC1430" s="5"/>
      <c r="AD1430" s="5"/>
      <c r="AE1430" s="5"/>
      <c r="AF1430" s="5"/>
      <c r="AG1430" s="5">
        <v>574832</v>
      </c>
    </row>
    <row r="1431" spans="26:33" x14ac:dyDescent="0.25">
      <c r="Z1431" s="4" t="s">
        <v>3059</v>
      </c>
      <c r="AA1431" s="5">
        <v>2663999</v>
      </c>
      <c r="AB1431" s="5"/>
      <c r="AC1431" s="5"/>
      <c r="AD1431" s="5"/>
      <c r="AE1431" s="5">
        <v>1671759</v>
      </c>
      <c r="AF1431" s="5"/>
      <c r="AG1431" s="5">
        <v>4335758</v>
      </c>
    </row>
    <row r="1432" spans="26:33" x14ac:dyDescent="0.25">
      <c r="Z1432" s="4" t="s">
        <v>3382</v>
      </c>
      <c r="AA1432" s="5">
        <v>2862901</v>
      </c>
      <c r="AB1432" s="5"/>
      <c r="AC1432" s="5"/>
      <c r="AD1432" s="5"/>
      <c r="AE1432" s="5"/>
      <c r="AF1432" s="5"/>
      <c r="AG1432" s="5">
        <v>2862901</v>
      </c>
    </row>
    <row r="1433" spans="26:33" x14ac:dyDescent="0.25">
      <c r="Z1433" s="4" t="s">
        <v>11768</v>
      </c>
      <c r="AA1433" s="5"/>
      <c r="AB1433" s="5"/>
      <c r="AC1433" s="5"/>
      <c r="AD1433" s="5"/>
      <c r="AE1433" s="5"/>
      <c r="AF1433" s="5">
        <v>1702605</v>
      </c>
      <c r="AG1433" s="5">
        <v>1702605</v>
      </c>
    </row>
    <row r="1434" spans="26:33" x14ac:dyDescent="0.25">
      <c r="Z1434" s="4" t="s">
        <v>6224</v>
      </c>
      <c r="AA1434" s="5"/>
      <c r="AB1434" s="5"/>
      <c r="AC1434" s="5">
        <v>1504944</v>
      </c>
      <c r="AD1434" s="5"/>
      <c r="AE1434" s="5"/>
      <c r="AF1434" s="5"/>
      <c r="AG1434" s="5">
        <v>1504944</v>
      </c>
    </row>
    <row r="1435" spans="26:33" x14ac:dyDescent="0.25">
      <c r="Z1435" s="4" t="s">
        <v>6561</v>
      </c>
      <c r="AA1435" s="5"/>
      <c r="AB1435" s="5"/>
      <c r="AC1435" s="5"/>
      <c r="AD1435" s="5">
        <v>2687324</v>
      </c>
      <c r="AE1435" s="5"/>
      <c r="AF1435" s="5"/>
      <c r="AG1435" s="5">
        <v>2687324</v>
      </c>
    </row>
    <row r="1436" spans="26:33" x14ac:dyDescent="0.25">
      <c r="Z1436" s="4" t="s">
        <v>4750</v>
      </c>
      <c r="AA1436" s="5"/>
      <c r="AB1436" s="5">
        <v>416988</v>
      </c>
      <c r="AC1436" s="5"/>
      <c r="AD1436" s="5"/>
      <c r="AE1436" s="5"/>
      <c r="AF1436" s="5"/>
      <c r="AG1436" s="5">
        <v>416988</v>
      </c>
    </row>
    <row r="1437" spans="26:33" x14ac:dyDescent="0.25">
      <c r="Z1437" s="4" t="s">
        <v>2145</v>
      </c>
      <c r="AA1437" s="5">
        <v>238514</v>
      </c>
      <c r="AB1437" s="5"/>
      <c r="AC1437" s="5"/>
      <c r="AD1437" s="5"/>
      <c r="AE1437" s="5"/>
      <c r="AF1437" s="5"/>
      <c r="AG1437" s="5">
        <v>238514</v>
      </c>
    </row>
    <row r="1438" spans="26:33" x14ac:dyDescent="0.25">
      <c r="Z1438" s="4" t="s">
        <v>3197</v>
      </c>
      <c r="AA1438" s="5">
        <v>1221023</v>
      </c>
      <c r="AB1438" s="5"/>
      <c r="AC1438" s="5"/>
      <c r="AD1438" s="5"/>
      <c r="AE1438" s="5"/>
      <c r="AF1438" s="5"/>
      <c r="AG1438" s="5">
        <v>1221023</v>
      </c>
    </row>
    <row r="1439" spans="26:33" x14ac:dyDescent="0.25">
      <c r="Z1439" s="4" t="s">
        <v>3114</v>
      </c>
      <c r="AA1439" s="5">
        <v>975811</v>
      </c>
      <c r="AB1439" s="5"/>
      <c r="AC1439" s="5"/>
      <c r="AD1439" s="5"/>
      <c r="AE1439" s="5"/>
      <c r="AF1439" s="5"/>
      <c r="AG1439" s="5">
        <v>975811</v>
      </c>
    </row>
    <row r="1440" spans="26:33" x14ac:dyDescent="0.25">
      <c r="Z1440" s="4" t="s">
        <v>3370</v>
      </c>
      <c r="AA1440" s="5">
        <v>396666</v>
      </c>
      <c r="AB1440" s="5"/>
      <c r="AC1440" s="5"/>
      <c r="AD1440" s="5"/>
      <c r="AE1440" s="5"/>
      <c r="AF1440" s="5"/>
      <c r="AG1440" s="5">
        <v>396666</v>
      </c>
    </row>
    <row r="1441" spans="26:33" x14ac:dyDescent="0.25">
      <c r="Z1441" s="4" t="s">
        <v>3293</v>
      </c>
      <c r="AA1441" s="5">
        <v>1946294</v>
      </c>
      <c r="AB1441" s="5"/>
      <c r="AC1441" s="5"/>
      <c r="AD1441" s="5"/>
      <c r="AE1441" s="5"/>
      <c r="AF1441" s="5"/>
      <c r="AG1441" s="5">
        <v>1946294</v>
      </c>
    </row>
    <row r="1442" spans="26:33" x14ac:dyDescent="0.25">
      <c r="Z1442" s="4" t="s">
        <v>3342</v>
      </c>
      <c r="AA1442" s="5">
        <v>396666</v>
      </c>
      <c r="AB1442" s="5"/>
      <c r="AC1442" s="5"/>
      <c r="AD1442" s="5"/>
      <c r="AE1442" s="5"/>
      <c r="AF1442" s="5"/>
      <c r="AG1442" s="5">
        <v>396666</v>
      </c>
    </row>
    <row r="1443" spans="26:33" x14ac:dyDescent="0.25">
      <c r="Z1443" s="4" t="s">
        <v>3265</v>
      </c>
      <c r="AA1443" s="5">
        <v>198761</v>
      </c>
      <c r="AB1443" s="5"/>
      <c r="AC1443" s="5"/>
      <c r="AD1443" s="5"/>
      <c r="AE1443" s="5"/>
      <c r="AF1443" s="5"/>
      <c r="AG1443" s="5">
        <v>198761</v>
      </c>
    </row>
    <row r="1444" spans="26:33" x14ac:dyDescent="0.25">
      <c r="Z1444" s="4" t="s">
        <v>6684</v>
      </c>
      <c r="AA1444" s="5"/>
      <c r="AB1444" s="5"/>
      <c r="AC1444" s="5"/>
      <c r="AD1444" s="5"/>
      <c r="AE1444" s="5">
        <v>5155446</v>
      </c>
      <c r="AF1444" s="5"/>
      <c r="AG1444" s="5">
        <v>5155446</v>
      </c>
    </row>
    <row r="1445" spans="26:33" x14ac:dyDescent="0.25">
      <c r="Z1445" s="4" t="s">
        <v>3107</v>
      </c>
      <c r="AA1445" s="5">
        <v>590524</v>
      </c>
      <c r="AB1445" s="5"/>
      <c r="AC1445" s="5"/>
      <c r="AD1445" s="5"/>
      <c r="AE1445" s="5"/>
      <c r="AF1445" s="5"/>
      <c r="AG1445" s="5">
        <v>590524</v>
      </c>
    </row>
    <row r="1446" spans="26:33" x14ac:dyDescent="0.25">
      <c r="Z1446" s="4" t="s">
        <v>2932</v>
      </c>
      <c r="AA1446" s="5"/>
      <c r="AB1446" s="5">
        <v>714571</v>
      </c>
      <c r="AC1446" s="5"/>
      <c r="AD1446" s="5"/>
      <c r="AE1446" s="5"/>
      <c r="AF1446" s="5"/>
      <c r="AG1446" s="5">
        <v>714571</v>
      </c>
    </row>
    <row r="1447" spans="26:33" x14ac:dyDescent="0.25">
      <c r="Z1447" s="4" t="s">
        <v>3050</v>
      </c>
      <c r="AA1447" s="5">
        <v>890463</v>
      </c>
      <c r="AB1447" s="5"/>
      <c r="AC1447" s="5"/>
      <c r="AD1447" s="5"/>
      <c r="AE1447" s="5"/>
      <c r="AF1447" s="5"/>
      <c r="AG1447" s="5">
        <v>890463</v>
      </c>
    </row>
    <row r="1448" spans="26:33" x14ac:dyDescent="0.25">
      <c r="Z1448" s="4" t="s">
        <v>4752</v>
      </c>
      <c r="AA1448" s="5"/>
      <c r="AB1448" s="5">
        <v>1231524</v>
      </c>
      <c r="AC1448" s="5"/>
      <c r="AD1448" s="5"/>
      <c r="AE1448" s="5"/>
      <c r="AF1448" s="5"/>
      <c r="AG1448" s="5">
        <v>1231524</v>
      </c>
    </row>
    <row r="1449" spans="26:33" x14ac:dyDescent="0.25">
      <c r="Z1449" s="4" t="s">
        <v>3385</v>
      </c>
      <c r="AA1449" s="5">
        <v>1013944</v>
      </c>
      <c r="AB1449" s="5"/>
      <c r="AC1449" s="5"/>
      <c r="AD1449" s="5"/>
      <c r="AE1449" s="5"/>
      <c r="AF1449" s="5"/>
      <c r="AG1449" s="5">
        <v>1013944</v>
      </c>
    </row>
    <row r="1450" spans="26:33" x14ac:dyDescent="0.25">
      <c r="Z1450" s="4" t="s">
        <v>4753</v>
      </c>
      <c r="AA1450" s="5"/>
      <c r="AB1450" s="5">
        <v>884912</v>
      </c>
      <c r="AC1450" s="5"/>
      <c r="AD1450" s="5"/>
      <c r="AE1450" s="5"/>
      <c r="AF1450" s="5"/>
      <c r="AG1450" s="5">
        <v>884912</v>
      </c>
    </row>
    <row r="1451" spans="26:33" x14ac:dyDescent="0.25">
      <c r="Z1451" s="4" t="s">
        <v>4754</v>
      </c>
      <c r="AA1451" s="5"/>
      <c r="AB1451" s="5">
        <v>822186</v>
      </c>
      <c r="AC1451" s="5"/>
      <c r="AD1451" s="5"/>
      <c r="AE1451" s="5"/>
      <c r="AF1451" s="5"/>
      <c r="AG1451" s="5">
        <v>822186</v>
      </c>
    </row>
    <row r="1452" spans="26:33" x14ac:dyDescent="0.25">
      <c r="Z1452" s="4" t="s">
        <v>4755</v>
      </c>
      <c r="AA1452" s="5"/>
      <c r="AB1452" s="5">
        <v>822186</v>
      </c>
      <c r="AC1452" s="5"/>
      <c r="AD1452" s="5"/>
      <c r="AE1452" s="5"/>
      <c r="AF1452" s="5"/>
      <c r="AG1452" s="5">
        <v>822186</v>
      </c>
    </row>
    <row r="1453" spans="26:33" x14ac:dyDescent="0.25">
      <c r="Z1453" s="4" t="s">
        <v>4756</v>
      </c>
      <c r="AA1453" s="5"/>
      <c r="AB1453" s="5">
        <v>1012178</v>
      </c>
      <c r="AC1453" s="5"/>
      <c r="AD1453" s="5"/>
      <c r="AE1453" s="5"/>
      <c r="AF1453" s="5"/>
      <c r="AG1453" s="5">
        <v>1012178</v>
      </c>
    </row>
    <row r="1454" spans="26:33" x14ac:dyDescent="0.25">
      <c r="Z1454" s="4" t="s">
        <v>4757</v>
      </c>
      <c r="AA1454" s="5"/>
      <c r="AB1454" s="5">
        <v>655362</v>
      </c>
      <c r="AC1454" s="5"/>
      <c r="AD1454" s="5"/>
      <c r="AE1454" s="5"/>
      <c r="AF1454" s="5"/>
      <c r="AG1454" s="5">
        <v>655362</v>
      </c>
    </row>
    <row r="1455" spans="26:33" x14ac:dyDescent="0.25">
      <c r="Z1455" s="4" t="s">
        <v>3110</v>
      </c>
      <c r="AA1455" s="5">
        <v>2371162</v>
      </c>
      <c r="AB1455" s="5"/>
      <c r="AC1455" s="5"/>
      <c r="AD1455" s="5"/>
      <c r="AE1455" s="5"/>
      <c r="AF1455" s="5"/>
      <c r="AG1455" s="5">
        <v>2371162</v>
      </c>
    </row>
    <row r="1456" spans="26:33" x14ac:dyDescent="0.25">
      <c r="Z1456" s="4" t="s">
        <v>6685</v>
      </c>
      <c r="AA1456" s="5"/>
      <c r="AB1456" s="5"/>
      <c r="AC1456" s="5"/>
      <c r="AD1456" s="5">
        <v>4244229</v>
      </c>
      <c r="AE1456" s="5"/>
      <c r="AF1456" s="5"/>
      <c r="AG1456" s="5">
        <v>4244229</v>
      </c>
    </row>
    <row r="1457" spans="26:33" x14ac:dyDescent="0.25">
      <c r="Z1457" s="4" t="s">
        <v>3168</v>
      </c>
      <c r="AA1457" s="5">
        <v>538678</v>
      </c>
      <c r="AB1457" s="5"/>
      <c r="AC1457" s="5"/>
      <c r="AD1457" s="5"/>
      <c r="AE1457" s="5"/>
      <c r="AF1457" s="5"/>
      <c r="AG1457" s="5">
        <v>538678</v>
      </c>
    </row>
    <row r="1458" spans="26:33" x14ac:dyDescent="0.25">
      <c r="Z1458" s="4" t="s">
        <v>4758</v>
      </c>
      <c r="AA1458" s="5"/>
      <c r="AB1458" s="5">
        <v>1809099</v>
      </c>
      <c r="AC1458" s="5"/>
      <c r="AD1458" s="5"/>
      <c r="AE1458" s="5"/>
      <c r="AF1458" s="5"/>
      <c r="AG1458" s="5">
        <v>1809099</v>
      </c>
    </row>
    <row r="1459" spans="26:33" x14ac:dyDescent="0.25">
      <c r="Z1459" s="4" t="s">
        <v>3422</v>
      </c>
      <c r="AA1459" s="5">
        <v>298219</v>
      </c>
      <c r="AB1459" s="5"/>
      <c r="AC1459" s="5"/>
      <c r="AD1459" s="5"/>
      <c r="AE1459" s="5"/>
      <c r="AF1459" s="5"/>
      <c r="AG1459" s="5">
        <v>298219</v>
      </c>
    </row>
    <row r="1460" spans="26:33" x14ac:dyDescent="0.25">
      <c r="Z1460" s="4" t="s">
        <v>3356</v>
      </c>
      <c r="AA1460" s="5">
        <v>596438</v>
      </c>
      <c r="AB1460" s="5"/>
      <c r="AC1460" s="5"/>
      <c r="AD1460" s="5"/>
      <c r="AE1460" s="5"/>
      <c r="AF1460" s="5"/>
      <c r="AG1460" s="5">
        <v>596438</v>
      </c>
    </row>
    <row r="1461" spans="26:33" x14ac:dyDescent="0.25">
      <c r="Z1461" s="4" t="s">
        <v>6562</v>
      </c>
      <c r="AA1461" s="5"/>
      <c r="AB1461" s="5"/>
      <c r="AC1461" s="5"/>
      <c r="AD1461" s="5">
        <v>870280</v>
      </c>
      <c r="AE1461" s="5"/>
      <c r="AF1461" s="5"/>
      <c r="AG1461" s="5">
        <v>870280</v>
      </c>
    </row>
    <row r="1462" spans="26:33" x14ac:dyDescent="0.25">
      <c r="Z1462" s="4" t="s">
        <v>3313</v>
      </c>
      <c r="AA1462" s="5">
        <v>395882</v>
      </c>
      <c r="AB1462" s="5"/>
      <c r="AC1462" s="5"/>
      <c r="AD1462" s="5"/>
      <c r="AE1462" s="5"/>
      <c r="AF1462" s="5"/>
      <c r="AG1462" s="5">
        <v>395882</v>
      </c>
    </row>
    <row r="1463" spans="26:33" x14ac:dyDescent="0.25">
      <c r="Z1463" s="4" t="s">
        <v>6563</v>
      </c>
      <c r="AA1463" s="5"/>
      <c r="AB1463" s="5"/>
      <c r="AC1463" s="5"/>
      <c r="AD1463" s="5">
        <v>4014854</v>
      </c>
      <c r="AE1463" s="5"/>
      <c r="AF1463" s="5"/>
      <c r="AG1463" s="5">
        <v>4014854</v>
      </c>
    </row>
    <row r="1464" spans="26:33" x14ac:dyDescent="0.25">
      <c r="Z1464" s="4" t="s">
        <v>3066</v>
      </c>
      <c r="AA1464" s="5">
        <v>397317</v>
      </c>
      <c r="AB1464" s="5"/>
      <c r="AC1464" s="5"/>
      <c r="AD1464" s="5"/>
      <c r="AE1464" s="5"/>
      <c r="AF1464" s="5"/>
      <c r="AG1464" s="5">
        <v>397317</v>
      </c>
    </row>
    <row r="1465" spans="26:33" x14ac:dyDescent="0.25">
      <c r="Z1465" s="4" t="s">
        <v>3118</v>
      </c>
      <c r="AA1465" s="5">
        <v>838339</v>
      </c>
      <c r="AB1465" s="5"/>
      <c r="AC1465" s="5"/>
      <c r="AD1465" s="5"/>
      <c r="AE1465" s="5"/>
      <c r="AF1465" s="5"/>
      <c r="AG1465" s="5">
        <v>838339</v>
      </c>
    </row>
    <row r="1466" spans="26:33" x14ac:dyDescent="0.25">
      <c r="Z1466" s="4" t="s">
        <v>2929</v>
      </c>
      <c r="AA1466" s="5"/>
      <c r="AB1466" s="5">
        <v>3885280</v>
      </c>
      <c r="AC1466" s="5"/>
      <c r="AD1466" s="5"/>
      <c r="AE1466" s="5"/>
      <c r="AF1466" s="5"/>
      <c r="AG1466" s="5">
        <v>3885280</v>
      </c>
    </row>
    <row r="1467" spans="26:33" x14ac:dyDescent="0.25">
      <c r="Z1467" s="4" t="s">
        <v>3273</v>
      </c>
      <c r="AA1467" s="5">
        <v>198813</v>
      </c>
      <c r="AB1467" s="5"/>
      <c r="AC1467" s="5"/>
      <c r="AD1467" s="5"/>
      <c r="AE1467" s="5"/>
      <c r="AF1467" s="5"/>
      <c r="AG1467" s="5">
        <v>198813</v>
      </c>
    </row>
    <row r="1468" spans="26:33" x14ac:dyDescent="0.25">
      <c r="Z1468" s="4" t="s">
        <v>3416</v>
      </c>
      <c r="AA1468" s="5">
        <v>397625</v>
      </c>
      <c r="AB1468" s="5"/>
      <c r="AC1468" s="5"/>
      <c r="AD1468" s="5"/>
      <c r="AE1468" s="5"/>
      <c r="AF1468" s="5"/>
      <c r="AG1468" s="5">
        <v>397625</v>
      </c>
    </row>
    <row r="1469" spans="26:33" x14ac:dyDescent="0.25">
      <c r="Z1469" s="4" t="s">
        <v>2936</v>
      </c>
      <c r="AA1469" s="5"/>
      <c r="AB1469" s="5">
        <v>793967</v>
      </c>
      <c r="AC1469" s="5"/>
      <c r="AD1469" s="5"/>
      <c r="AE1469" s="5"/>
      <c r="AF1469" s="5"/>
      <c r="AG1469" s="5">
        <v>793967</v>
      </c>
    </row>
    <row r="1470" spans="26:33" x14ac:dyDescent="0.25">
      <c r="Z1470" s="4" t="s">
        <v>4759</v>
      </c>
      <c r="AA1470" s="5"/>
      <c r="AB1470" s="5">
        <v>1781696</v>
      </c>
      <c r="AC1470" s="5"/>
      <c r="AD1470" s="5"/>
      <c r="AE1470" s="5"/>
      <c r="AF1470" s="5"/>
      <c r="AG1470" s="5">
        <v>1781696</v>
      </c>
    </row>
    <row r="1471" spans="26:33" x14ac:dyDescent="0.25">
      <c r="Z1471" s="4" t="s">
        <v>3154</v>
      </c>
      <c r="AA1471" s="5">
        <v>356396</v>
      </c>
      <c r="AB1471" s="5"/>
      <c r="AC1471" s="5"/>
      <c r="AD1471" s="5"/>
      <c r="AE1471" s="5"/>
      <c r="AF1471" s="5"/>
      <c r="AG1471" s="5">
        <v>356396</v>
      </c>
    </row>
    <row r="1472" spans="26:33" x14ac:dyDescent="0.25">
      <c r="Z1472" s="4" t="s">
        <v>3153</v>
      </c>
      <c r="AA1472" s="5">
        <v>527260</v>
      </c>
      <c r="AB1472" s="5"/>
      <c r="AC1472" s="5"/>
      <c r="AD1472" s="5"/>
      <c r="AE1472" s="5"/>
      <c r="AF1472" s="5"/>
      <c r="AG1472" s="5">
        <v>527260</v>
      </c>
    </row>
    <row r="1473" spans="26:33" x14ac:dyDescent="0.25">
      <c r="Z1473" s="4" t="s">
        <v>3152</v>
      </c>
      <c r="AA1473" s="5">
        <v>285037</v>
      </c>
      <c r="AB1473" s="5"/>
      <c r="AC1473" s="5"/>
      <c r="AD1473" s="5"/>
      <c r="AE1473" s="5"/>
      <c r="AF1473" s="5"/>
      <c r="AG1473" s="5">
        <v>285037</v>
      </c>
    </row>
    <row r="1474" spans="26:33" x14ac:dyDescent="0.25">
      <c r="Z1474" s="4" t="s">
        <v>10148</v>
      </c>
      <c r="AA1474" s="5"/>
      <c r="AB1474" s="5"/>
      <c r="AC1474" s="5"/>
      <c r="AD1474" s="5"/>
      <c r="AE1474" s="5">
        <v>1431911</v>
      </c>
      <c r="AF1474" s="5"/>
      <c r="AG1474" s="5">
        <v>1431911</v>
      </c>
    </row>
    <row r="1475" spans="26:33" x14ac:dyDescent="0.25">
      <c r="Z1475" s="4" t="s">
        <v>12113</v>
      </c>
      <c r="AA1475" s="5"/>
      <c r="AB1475" s="5"/>
      <c r="AC1475" s="5"/>
      <c r="AD1475" s="5"/>
      <c r="AE1475" s="5"/>
      <c r="AF1475" s="5">
        <v>1123131</v>
      </c>
      <c r="AG1475" s="5">
        <v>1123131</v>
      </c>
    </row>
    <row r="1476" spans="26:33" x14ac:dyDescent="0.25">
      <c r="Z1476" s="4" t="s">
        <v>6564</v>
      </c>
      <c r="AA1476" s="5"/>
      <c r="AB1476" s="5"/>
      <c r="AC1476" s="5">
        <v>908391</v>
      </c>
      <c r="AD1476" s="5"/>
      <c r="AE1476" s="5"/>
      <c r="AF1476" s="5"/>
      <c r="AG1476" s="5">
        <v>908391</v>
      </c>
    </row>
    <row r="1477" spans="26:33" x14ac:dyDescent="0.25">
      <c r="Z1477" s="4" t="s">
        <v>3300</v>
      </c>
      <c r="AA1477" s="5">
        <v>1904180</v>
      </c>
      <c r="AB1477" s="5"/>
      <c r="AC1477" s="5"/>
      <c r="AD1477" s="5"/>
      <c r="AE1477" s="5"/>
      <c r="AF1477" s="5"/>
      <c r="AG1477" s="5">
        <v>1904180</v>
      </c>
    </row>
    <row r="1478" spans="26:33" x14ac:dyDescent="0.25">
      <c r="Z1478" s="4" t="s">
        <v>4760</v>
      </c>
      <c r="AA1478" s="5"/>
      <c r="AB1478" s="5">
        <v>4191334</v>
      </c>
      <c r="AC1478" s="5"/>
      <c r="AD1478" s="5"/>
      <c r="AE1478" s="5"/>
      <c r="AF1478" s="5"/>
      <c r="AG1478" s="5">
        <v>4191334</v>
      </c>
    </row>
    <row r="1479" spans="26:33" x14ac:dyDescent="0.25">
      <c r="Z1479" s="4" t="s">
        <v>3316</v>
      </c>
      <c r="AA1479" s="5">
        <v>198755</v>
      </c>
      <c r="AB1479" s="5"/>
      <c r="AC1479" s="5"/>
      <c r="AD1479" s="5"/>
      <c r="AE1479" s="5"/>
      <c r="AF1479" s="5"/>
      <c r="AG1479" s="5">
        <v>198755</v>
      </c>
    </row>
    <row r="1480" spans="26:33" x14ac:dyDescent="0.25">
      <c r="Z1480" s="4" t="s">
        <v>6565</v>
      </c>
      <c r="AA1480" s="5"/>
      <c r="AB1480" s="5"/>
      <c r="AC1480" s="5">
        <v>868549</v>
      </c>
      <c r="AD1480" s="5"/>
      <c r="AE1480" s="5"/>
      <c r="AF1480" s="5"/>
      <c r="AG1480" s="5">
        <v>868549</v>
      </c>
    </row>
    <row r="1481" spans="26:33" x14ac:dyDescent="0.25">
      <c r="Z1481" s="4" t="s">
        <v>6566</v>
      </c>
      <c r="AA1481" s="5"/>
      <c r="AB1481" s="5"/>
      <c r="AC1481" s="5">
        <v>2163580</v>
      </c>
      <c r="AD1481" s="5"/>
      <c r="AE1481" s="5"/>
      <c r="AF1481" s="5"/>
      <c r="AG1481" s="5">
        <v>2163580</v>
      </c>
    </row>
    <row r="1482" spans="26:33" x14ac:dyDescent="0.25">
      <c r="Z1482" s="4" t="s">
        <v>4796</v>
      </c>
      <c r="AA1482" s="5"/>
      <c r="AB1482" s="5">
        <v>2582044</v>
      </c>
      <c r="AC1482" s="5"/>
      <c r="AD1482" s="5"/>
      <c r="AE1482" s="5"/>
      <c r="AF1482" s="5"/>
      <c r="AG1482" s="5">
        <v>2582044</v>
      </c>
    </row>
    <row r="1483" spans="26:33" x14ac:dyDescent="0.25">
      <c r="Z1483" s="4" t="s">
        <v>10572</v>
      </c>
      <c r="AA1483" s="5"/>
      <c r="AB1483" s="5"/>
      <c r="AC1483" s="5"/>
      <c r="AD1483" s="5"/>
      <c r="AE1483" s="5">
        <v>3207970</v>
      </c>
      <c r="AF1483" s="5"/>
      <c r="AG1483" s="5">
        <v>3207970</v>
      </c>
    </row>
    <row r="1484" spans="26:33" x14ac:dyDescent="0.25">
      <c r="Z1484" s="4" t="s">
        <v>3383</v>
      </c>
      <c r="AA1484" s="5">
        <v>993165</v>
      </c>
      <c r="AB1484" s="5"/>
      <c r="AC1484" s="5"/>
      <c r="AD1484" s="5"/>
      <c r="AE1484" s="5"/>
      <c r="AF1484" s="5"/>
      <c r="AG1484" s="5">
        <v>993165</v>
      </c>
    </row>
    <row r="1485" spans="26:33" x14ac:dyDescent="0.25">
      <c r="Z1485" s="4" t="s">
        <v>4761</v>
      </c>
      <c r="AA1485" s="5"/>
      <c r="AB1485" s="5">
        <v>7147815</v>
      </c>
      <c r="AC1485" s="5"/>
      <c r="AD1485" s="5"/>
      <c r="AE1485" s="5"/>
      <c r="AF1485" s="5"/>
      <c r="AG1485" s="5">
        <v>7147815</v>
      </c>
    </row>
    <row r="1486" spans="26:33" x14ac:dyDescent="0.25">
      <c r="Z1486" s="4" t="s">
        <v>4762</v>
      </c>
      <c r="AA1486" s="5"/>
      <c r="AB1486" s="5">
        <v>6018520</v>
      </c>
      <c r="AC1486" s="5"/>
      <c r="AD1486" s="5"/>
      <c r="AE1486" s="5"/>
      <c r="AF1486" s="5"/>
      <c r="AG1486" s="5">
        <v>6018520</v>
      </c>
    </row>
    <row r="1487" spans="26:33" x14ac:dyDescent="0.25">
      <c r="Z1487" s="4" t="s">
        <v>6244</v>
      </c>
      <c r="AA1487" s="5"/>
      <c r="AB1487" s="5">
        <v>6026834</v>
      </c>
      <c r="AC1487" s="5"/>
      <c r="AD1487" s="5"/>
      <c r="AE1487" s="5"/>
      <c r="AF1487" s="5"/>
      <c r="AG1487" s="5">
        <v>6026834</v>
      </c>
    </row>
    <row r="1488" spans="26:33" x14ac:dyDescent="0.25">
      <c r="Z1488" s="4" t="s">
        <v>4763</v>
      </c>
      <c r="AA1488" s="5"/>
      <c r="AB1488" s="5">
        <v>2755277</v>
      </c>
      <c r="AC1488" s="5"/>
      <c r="AD1488" s="5"/>
      <c r="AE1488" s="5"/>
      <c r="AF1488" s="5"/>
      <c r="AG1488" s="5">
        <v>2755277</v>
      </c>
    </row>
    <row r="1489" spans="26:33" x14ac:dyDescent="0.25">
      <c r="Z1489" s="4" t="s">
        <v>3252</v>
      </c>
      <c r="AA1489" s="5">
        <v>593860</v>
      </c>
      <c r="AB1489" s="5"/>
      <c r="AC1489" s="5"/>
      <c r="AD1489" s="5"/>
      <c r="AE1489" s="5"/>
      <c r="AF1489" s="5"/>
      <c r="AG1489" s="5">
        <v>593860</v>
      </c>
    </row>
    <row r="1490" spans="26:33" x14ac:dyDescent="0.25">
      <c r="Z1490" s="4" t="s">
        <v>6567</v>
      </c>
      <c r="AA1490" s="5"/>
      <c r="AB1490" s="5"/>
      <c r="AC1490" s="5">
        <v>1666497</v>
      </c>
      <c r="AD1490" s="5"/>
      <c r="AE1490" s="5"/>
      <c r="AF1490" s="5"/>
      <c r="AG1490" s="5">
        <v>1666497</v>
      </c>
    </row>
    <row r="1491" spans="26:33" x14ac:dyDescent="0.25">
      <c r="Z1491" s="4" t="s">
        <v>9434</v>
      </c>
      <c r="AA1491" s="5"/>
      <c r="AB1491" s="5"/>
      <c r="AC1491" s="5">
        <v>0</v>
      </c>
      <c r="AD1491" s="5"/>
      <c r="AE1491" s="5"/>
      <c r="AF1491" s="5"/>
      <c r="AG1491" s="5">
        <v>0</v>
      </c>
    </row>
    <row r="1492" spans="26:33" x14ac:dyDescent="0.25">
      <c r="Z1492" s="4" t="s">
        <v>2664</v>
      </c>
      <c r="AA1492" s="5">
        <v>555994</v>
      </c>
      <c r="AB1492" s="5"/>
      <c r="AC1492" s="5"/>
      <c r="AD1492" s="5"/>
      <c r="AE1492" s="5"/>
      <c r="AF1492" s="5"/>
      <c r="AG1492" s="5">
        <v>555994</v>
      </c>
    </row>
    <row r="1493" spans="26:33" x14ac:dyDescent="0.25">
      <c r="Z1493" s="4" t="s">
        <v>4764</v>
      </c>
      <c r="AA1493" s="5"/>
      <c r="AB1493" s="5">
        <v>1212058</v>
      </c>
      <c r="AC1493" s="5"/>
      <c r="AD1493" s="5"/>
      <c r="AE1493" s="5"/>
      <c r="AF1493" s="5"/>
      <c r="AG1493" s="5">
        <v>1212058</v>
      </c>
    </row>
    <row r="1494" spans="26:33" x14ac:dyDescent="0.25">
      <c r="Z1494" s="4" t="s">
        <v>3275</v>
      </c>
      <c r="AA1494" s="5">
        <v>591261</v>
      </c>
      <c r="AB1494" s="5"/>
      <c r="AC1494" s="5"/>
      <c r="AD1494" s="5"/>
      <c r="AE1494" s="5"/>
      <c r="AF1494" s="5"/>
      <c r="AG1494" s="5">
        <v>591261</v>
      </c>
    </row>
    <row r="1495" spans="26:33" x14ac:dyDescent="0.25">
      <c r="Z1495" s="4" t="s">
        <v>4765</v>
      </c>
      <c r="AA1495" s="5"/>
      <c r="AB1495" s="5">
        <v>318144</v>
      </c>
      <c r="AC1495" s="5"/>
      <c r="AD1495" s="5"/>
      <c r="AE1495" s="5"/>
      <c r="AF1495" s="5"/>
      <c r="AG1495" s="5">
        <v>318144</v>
      </c>
    </row>
    <row r="1496" spans="26:33" x14ac:dyDescent="0.25">
      <c r="Z1496" s="4" t="s">
        <v>6568</v>
      </c>
      <c r="AA1496" s="5"/>
      <c r="AB1496" s="5"/>
      <c r="AC1496" s="5">
        <v>2498616</v>
      </c>
      <c r="AD1496" s="5"/>
      <c r="AE1496" s="5"/>
      <c r="AF1496" s="5"/>
      <c r="AG1496" s="5">
        <v>2498616</v>
      </c>
    </row>
    <row r="1497" spans="26:33" x14ac:dyDescent="0.25">
      <c r="Z1497" s="4" t="s">
        <v>11781</v>
      </c>
      <c r="AA1497" s="5"/>
      <c r="AB1497" s="5"/>
      <c r="AC1497" s="5"/>
      <c r="AD1497" s="5"/>
      <c r="AE1497" s="5">
        <v>1972035</v>
      </c>
      <c r="AF1497" s="5"/>
      <c r="AG1497" s="5">
        <v>1972035</v>
      </c>
    </row>
    <row r="1498" spans="26:33" x14ac:dyDescent="0.25">
      <c r="Z1498" s="4" t="s">
        <v>3421</v>
      </c>
      <c r="AA1498" s="5">
        <v>397163</v>
      </c>
      <c r="AB1498" s="5"/>
      <c r="AC1498" s="5"/>
      <c r="AD1498" s="5"/>
      <c r="AE1498" s="5"/>
      <c r="AF1498" s="5"/>
      <c r="AG1498" s="5">
        <v>397163</v>
      </c>
    </row>
    <row r="1499" spans="26:33" x14ac:dyDescent="0.25">
      <c r="Z1499" s="4" t="s">
        <v>3140</v>
      </c>
      <c r="AA1499" s="5">
        <v>593630</v>
      </c>
      <c r="AB1499" s="5"/>
      <c r="AC1499" s="5"/>
      <c r="AD1499" s="5"/>
      <c r="AE1499" s="5"/>
      <c r="AF1499" s="5"/>
      <c r="AG1499" s="5">
        <v>593630</v>
      </c>
    </row>
    <row r="1500" spans="26:33" x14ac:dyDescent="0.25">
      <c r="Z1500" s="4" t="s">
        <v>6217</v>
      </c>
      <c r="AA1500" s="5"/>
      <c r="AB1500" s="5"/>
      <c r="AC1500" s="5">
        <v>5043583</v>
      </c>
      <c r="AD1500" s="5"/>
      <c r="AE1500" s="5"/>
      <c r="AF1500" s="5"/>
      <c r="AG1500" s="5">
        <v>5043583</v>
      </c>
    </row>
    <row r="1501" spans="26:33" x14ac:dyDescent="0.25">
      <c r="Z1501" s="4" t="s">
        <v>6215</v>
      </c>
      <c r="AA1501" s="5"/>
      <c r="AB1501" s="5"/>
      <c r="AC1501" s="5">
        <v>1259107</v>
      </c>
      <c r="AD1501" s="5"/>
      <c r="AE1501" s="5"/>
      <c r="AF1501" s="5"/>
      <c r="AG1501" s="5">
        <v>1259107</v>
      </c>
    </row>
    <row r="1502" spans="26:33" x14ac:dyDescent="0.25">
      <c r="Z1502" s="4" t="s">
        <v>6569</v>
      </c>
      <c r="AA1502" s="5"/>
      <c r="AB1502" s="5"/>
      <c r="AC1502" s="5">
        <v>714210</v>
      </c>
      <c r="AD1502" s="5"/>
      <c r="AE1502" s="5"/>
      <c r="AF1502" s="5"/>
      <c r="AG1502" s="5">
        <v>714210</v>
      </c>
    </row>
    <row r="1503" spans="26:33" x14ac:dyDescent="0.25">
      <c r="Z1503" s="4" t="s">
        <v>3116</v>
      </c>
      <c r="AA1503" s="5">
        <v>2879493</v>
      </c>
      <c r="AB1503" s="5"/>
      <c r="AC1503" s="5"/>
      <c r="AD1503" s="5"/>
      <c r="AE1503" s="5"/>
      <c r="AF1503" s="5"/>
      <c r="AG1503" s="5">
        <v>2879493</v>
      </c>
    </row>
    <row r="1504" spans="26:33" x14ac:dyDescent="0.25">
      <c r="Z1504" s="4" t="s">
        <v>3073</v>
      </c>
      <c r="AA1504" s="5">
        <v>4249994</v>
      </c>
      <c r="AB1504" s="5"/>
      <c r="AC1504" s="5"/>
      <c r="AD1504" s="5"/>
      <c r="AE1504" s="5"/>
      <c r="AF1504" s="5"/>
      <c r="AG1504" s="5">
        <v>4249994</v>
      </c>
    </row>
    <row r="1505" spans="26:33" x14ac:dyDescent="0.25">
      <c r="Z1505" s="4" t="s">
        <v>4766</v>
      </c>
      <c r="AA1505" s="5"/>
      <c r="AB1505" s="5">
        <v>1986330</v>
      </c>
      <c r="AC1505" s="5"/>
      <c r="AD1505" s="5"/>
      <c r="AE1505" s="5"/>
      <c r="AF1505" s="5"/>
      <c r="AG1505" s="5">
        <v>1986330</v>
      </c>
    </row>
    <row r="1506" spans="26:33" x14ac:dyDescent="0.25">
      <c r="Z1506" s="4" t="s">
        <v>3205</v>
      </c>
      <c r="AA1506" s="5">
        <v>1318968</v>
      </c>
      <c r="AB1506" s="5"/>
      <c r="AC1506" s="5"/>
      <c r="AD1506" s="5"/>
      <c r="AE1506" s="5"/>
      <c r="AF1506" s="5"/>
      <c r="AG1506" s="5">
        <v>1318968</v>
      </c>
    </row>
    <row r="1507" spans="26:33" x14ac:dyDescent="0.25">
      <c r="Z1507" s="4" t="s">
        <v>3207</v>
      </c>
      <c r="AA1507" s="5">
        <v>1033324</v>
      </c>
      <c r="AB1507" s="5"/>
      <c r="AC1507" s="5"/>
      <c r="AD1507" s="5"/>
      <c r="AE1507" s="5"/>
      <c r="AF1507" s="5"/>
      <c r="AG1507" s="5">
        <v>1033324</v>
      </c>
    </row>
    <row r="1508" spans="26:33" x14ac:dyDescent="0.25">
      <c r="Z1508" s="4" t="s">
        <v>3203</v>
      </c>
      <c r="AA1508" s="5">
        <v>1375779</v>
      </c>
      <c r="AB1508" s="5"/>
      <c r="AC1508" s="5"/>
      <c r="AD1508" s="5"/>
      <c r="AE1508" s="5"/>
      <c r="AF1508" s="5"/>
      <c r="AG1508" s="5">
        <v>1375779</v>
      </c>
    </row>
    <row r="1509" spans="26:33" x14ac:dyDescent="0.25">
      <c r="Z1509" s="4" t="s">
        <v>3165</v>
      </c>
      <c r="AA1509" s="5">
        <v>593669</v>
      </c>
      <c r="AB1509" s="5"/>
      <c r="AC1509" s="5"/>
      <c r="AD1509" s="5"/>
      <c r="AE1509" s="5"/>
      <c r="AF1509" s="5"/>
      <c r="AG1509" s="5">
        <v>593669</v>
      </c>
    </row>
    <row r="1510" spans="26:33" x14ac:dyDescent="0.25">
      <c r="Z1510" s="4" t="s">
        <v>3191</v>
      </c>
      <c r="AA1510" s="5">
        <v>3287885</v>
      </c>
      <c r="AB1510" s="5"/>
      <c r="AC1510" s="5"/>
      <c r="AD1510" s="5"/>
      <c r="AE1510" s="5"/>
      <c r="AF1510" s="5"/>
      <c r="AG1510" s="5">
        <v>3287885</v>
      </c>
    </row>
    <row r="1511" spans="26:33" x14ac:dyDescent="0.25">
      <c r="Z1511" s="4" t="s">
        <v>3182</v>
      </c>
      <c r="AA1511" s="5">
        <v>111829</v>
      </c>
      <c r="AB1511" s="5"/>
      <c r="AC1511" s="5"/>
      <c r="AD1511" s="5"/>
      <c r="AE1511" s="5"/>
      <c r="AF1511" s="5"/>
      <c r="AG1511" s="5">
        <v>111829</v>
      </c>
    </row>
    <row r="1512" spans="26:33" x14ac:dyDescent="0.25">
      <c r="Z1512" s="4" t="s">
        <v>3194</v>
      </c>
      <c r="AA1512" s="5">
        <v>3595835</v>
      </c>
      <c r="AB1512" s="5"/>
      <c r="AC1512" s="5"/>
      <c r="AD1512" s="5"/>
      <c r="AE1512" s="5"/>
      <c r="AF1512" s="5"/>
      <c r="AG1512" s="5">
        <v>3595835</v>
      </c>
    </row>
    <row r="1513" spans="26:33" x14ac:dyDescent="0.25">
      <c r="Z1513" s="4" t="s">
        <v>3178</v>
      </c>
      <c r="AA1513" s="5">
        <v>3027298</v>
      </c>
      <c r="AB1513" s="5"/>
      <c r="AC1513" s="5"/>
      <c r="AD1513" s="5"/>
      <c r="AE1513" s="5"/>
      <c r="AF1513" s="5"/>
      <c r="AG1513" s="5">
        <v>3027298</v>
      </c>
    </row>
    <row r="1514" spans="26:33" x14ac:dyDescent="0.25">
      <c r="Z1514" s="4" t="s">
        <v>3190</v>
      </c>
      <c r="AA1514" s="5">
        <v>111553</v>
      </c>
      <c r="AB1514" s="5"/>
      <c r="AC1514" s="5"/>
      <c r="AD1514" s="5"/>
      <c r="AE1514" s="5"/>
      <c r="AF1514" s="5"/>
      <c r="AG1514" s="5">
        <v>111553</v>
      </c>
    </row>
    <row r="1515" spans="26:33" x14ac:dyDescent="0.25">
      <c r="Z1515" s="4" t="s">
        <v>3183</v>
      </c>
      <c r="AA1515" s="5">
        <v>110995</v>
      </c>
      <c r="AB1515" s="5"/>
      <c r="AC1515" s="5"/>
      <c r="AD1515" s="5"/>
      <c r="AE1515" s="5"/>
      <c r="AF1515" s="5"/>
      <c r="AG1515" s="5">
        <v>110995</v>
      </c>
    </row>
    <row r="1516" spans="26:33" x14ac:dyDescent="0.25">
      <c r="Z1516" s="4" t="s">
        <v>3176</v>
      </c>
      <c r="AA1516" s="5">
        <v>223580</v>
      </c>
      <c r="AB1516" s="5"/>
      <c r="AC1516" s="5"/>
      <c r="AD1516" s="5"/>
      <c r="AE1516" s="5"/>
      <c r="AF1516" s="5"/>
      <c r="AG1516" s="5">
        <v>223580</v>
      </c>
    </row>
    <row r="1517" spans="26:33" x14ac:dyDescent="0.25">
      <c r="Z1517" s="4" t="s">
        <v>3180</v>
      </c>
      <c r="AA1517" s="5">
        <v>218905</v>
      </c>
      <c r="AB1517" s="5"/>
      <c r="AC1517" s="5"/>
      <c r="AD1517" s="5"/>
      <c r="AE1517" s="5"/>
      <c r="AF1517" s="5"/>
      <c r="AG1517" s="5">
        <v>218905</v>
      </c>
    </row>
    <row r="1518" spans="26:33" x14ac:dyDescent="0.25">
      <c r="Z1518" s="4" t="s">
        <v>3193</v>
      </c>
      <c r="AA1518" s="5">
        <v>221411</v>
      </c>
      <c r="AB1518" s="5"/>
      <c r="AC1518" s="5"/>
      <c r="AD1518" s="5"/>
      <c r="AE1518" s="5"/>
      <c r="AF1518" s="5"/>
      <c r="AG1518" s="5">
        <v>221411</v>
      </c>
    </row>
    <row r="1519" spans="26:33" x14ac:dyDescent="0.25">
      <c r="Z1519" s="4" t="s">
        <v>3188</v>
      </c>
      <c r="AA1519" s="5">
        <v>184509</v>
      </c>
      <c r="AB1519" s="5"/>
      <c r="AC1519" s="5"/>
      <c r="AD1519" s="5"/>
      <c r="AE1519" s="5"/>
      <c r="AF1519" s="5"/>
      <c r="AG1519" s="5">
        <v>184509</v>
      </c>
    </row>
    <row r="1520" spans="26:33" x14ac:dyDescent="0.25">
      <c r="Z1520" s="4" t="s">
        <v>6570</v>
      </c>
      <c r="AA1520" s="5"/>
      <c r="AB1520" s="5"/>
      <c r="AC1520" s="5">
        <v>5969086</v>
      </c>
      <c r="AD1520" s="5"/>
      <c r="AE1520" s="5"/>
      <c r="AF1520" s="5"/>
      <c r="AG1520" s="5">
        <v>5969086</v>
      </c>
    </row>
    <row r="1521" spans="26:33" x14ac:dyDescent="0.25">
      <c r="Z1521" s="4" t="s">
        <v>6686</v>
      </c>
      <c r="AA1521" s="5"/>
      <c r="AB1521" s="5"/>
      <c r="AC1521" s="5"/>
      <c r="AD1521" s="5"/>
      <c r="AE1521" s="5">
        <v>3249736</v>
      </c>
      <c r="AF1521" s="5"/>
      <c r="AG1521" s="5">
        <v>3249736</v>
      </c>
    </row>
    <row r="1522" spans="26:33" x14ac:dyDescent="0.25">
      <c r="Z1522" s="4" t="s">
        <v>4767</v>
      </c>
      <c r="AA1522" s="5"/>
      <c r="AB1522" s="5">
        <v>397292</v>
      </c>
      <c r="AC1522" s="5"/>
      <c r="AD1522" s="5"/>
      <c r="AE1522" s="5"/>
      <c r="AF1522" s="5"/>
      <c r="AG1522" s="5">
        <v>397292</v>
      </c>
    </row>
    <row r="1523" spans="26:33" x14ac:dyDescent="0.25">
      <c r="Z1523" s="4" t="s">
        <v>4768</v>
      </c>
      <c r="AA1523" s="5"/>
      <c r="AB1523" s="5">
        <v>262195</v>
      </c>
      <c r="AC1523" s="5"/>
      <c r="AD1523" s="5"/>
      <c r="AE1523" s="5"/>
      <c r="AF1523" s="5"/>
      <c r="AG1523" s="5">
        <v>262195</v>
      </c>
    </row>
    <row r="1524" spans="26:33" x14ac:dyDescent="0.25">
      <c r="Z1524" s="4" t="s">
        <v>4769</v>
      </c>
      <c r="AA1524" s="5"/>
      <c r="AB1524" s="5">
        <v>3960344</v>
      </c>
      <c r="AC1524" s="5"/>
      <c r="AD1524" s="5"/>
      <c r="AE1524" s="5"/>
      <c r="AF1524" s="5"/>
      <c r="AG1524" s="5">
        <v>3960344</v>
      </c>
    </row>
    <row r="1525" spans="26:33" x14ac:dyDescent="0.25">
      <c r="Z1525" s="4" t="s">
        <v>2927</v>
      </c>
      <c r="AA1525" s="5"/>
      <c r="AB1525" s="5">
        <v>4271545</v>
      </c>
      <c r="AC1525" s="5"/>
      <c r="AD1525" s="5"/>
      <c r="AE1525" s="5"/>
      <c r="AF1525" s="5"/>
      <c r="AG1525" s="5">
        <v>4271545</v>
      </c>
    </row>
    <row r="1526" spans="26:33" x14ac:dyDescent="0.25">
      <c r="Z1526" s="4" t="s">
        <v>6223</v>
      </c>
      <c r="AA1526" s="5"/>
      <c r="AB1526" s="5"/>
      <c r="AC1526" s="5">
        <v>4900110</v>
      </c>
      <c r="AD1526" s="5"/>
      <c r="AE1526" s="5"/>
      <c r="AF1526" s="5"/>
      <c r="AG1526" s="5">
        <v>4900110</v>
      </c>
    </row>
    <row r="1527" spans="26:33" x14ac:dyDescent="0.25">
      <c r="Z1527" s="4" t="s">
        <v>4770</v>
      </c>
      <c r="AA1527" s="5"/>
      <c r="AB1527" s="5">
        <v>277617</v>
      </c>
      <c r="AC1527" s="5"/>
      <c r="AD1527" s="5"/>
      <c r="AE1527" s="5"/>
      <c r="AF1527" s="5"/>
      <c r="AG1527" s="5">
        <v>277617</v>
      </c>
    </row>
    <row r="1528" spans="26:33" x14ac:dyDescent="0.25">
      <c r="Z1528" s="4" t="s">
        <v>4771</v>
      </c>
      <c r="AA1528" s="5"/>
      <c r="AB1528" s="5">
        <v>593807</v>
      </c>
      <c r="AC1528" s="5"/>
      <c r="AD1528" s="5"/>
      <c r="AE1528" s="5"/>
      <c r="AF1528" s="5"/>
      <c r="AG1528" s="5">
        <v>593807</v>
      </c>
    </row>
    <row r="1529" spans="26:33" x14ac:dyDescent="0.25">
      <c r="Z1529" s="4" t="s">
        <v>2900</v>
      </c>
      <c r="AA1529" s="5"/>
      <c r="AB1529" s="5">
        <v>1036395</v>
      </c>
      <c r="AC1529" s="5"/>
      <c r="AD1529" s="5"/>
      <c r="AE1529" s="5"/>
      <c r="AF1529" s="5"/>
      <c r="AG1529" s="5">
        <v>1036395</v>
      </c>
    </row>
    <row r="1530" spans="26:33" x14ac:dyDescent="0.25">
      <c r="Z1530" s="4" t="s">
        <v>6571</v>
      </c>
      <c r="AA1530" s="5"/>
      <c r="AB1530" s="5"/>
      <c r="AC1530" s="5">
        <v>238298</v>
      </c>
      <c r="AD1530" s="5"/>
      <c r="AE1530" s="5"/>
      <c r="AF1530" s="5"/>
      <c r="AG1530" s="5">
        <v>238298</v>
      </c>
    </row>
    <row r="1531" spans="26:33" x14ac:dyDescent="0.25">
      <c r="Z1531" s="4" t="s">
        <v>4772</v>
      </c>
      <c r="AA1531" s="5"/>
      <c r="AB1531" s="5">
        <v>993490</v>
      </c>
      <c r="AC1531" s="5"/>
      <c r="AD1531" s="5"/>
      <c r="AE1531" s="5"/>
      <c r="AF1531" s="5"/>
      <c r="AG1531" s="5">
        <v>993490</v>
      </c>
    </row>
    <row r="1532" spans="26:33" x14ac:dyDescent="0.25">
      <c r="Z1532" s="4" t="s">
        <v>3068</v>
      </c>
      <c r="AA1532" s="5">
        <v>6604779</v>
      </c>
      <c r="AB1532" s="5"/>
      <c r="AC1532" s="5"/>
      <c r="AD1532" s="5"/>
      <c r="AE1532" s="5"/>
      <c r="AF1532" s="5"/>
      <c r="AG1532" s="5">
        <v>6604779</v>
      </c>
    </row>
    <row r="1533" spans="26:33" x14ac:dyDescent="0.25">
      <c r="Z1533" s="4" t="s">
        <v>3076</v>
      </c>
      <c r="AA1533" s="5">
        <v>5041298</v>
      </c>
      <c r="AB1533" s="5"/>
      <c r="AC1533" s="5"/>
      <c r="AD1533" s="5"/>
      <c r="AE1533" s="5"/>
      <c r="AF1533" s="5"/>
      <c r="AG1533" s="5">
        <v>5041298</v>
      </c>
    </row>
    <row r="1534" spans="26:33" x14ac:dyDescent="0.25">
      <c r="Z1534" s="4" t="s">
        <v>4773</v>
      </c>
      <c r="AA1534" s="5"/>
      <c r="AB1534" s="5">
        <v>460620</v>
      </c>
      <c r="AC1534" s="5"/>
      <c r="AD1534" s="5"/>
      <c r="AE1534" s="5"/>
      <c r="AF1534" s="5"/>
      <c r="AG1534" s="5">
        <v>460620</v>
      </c>
    </row>
    <row r="1535" spans="26:33" x14ac:dyDescent="0.25">
      <c r="Z1535" s="4" t="s">
        <v>3071</v>
      </c>
      <c r="AA1535" s="5">
        <v>1492827</v>
      </c>
      <c r="AB1535" s="5"/>
      <c r="AC1535" s="5"/>
      <c r="AD1535" s="5"/>
      <c r="AE1535" s="5"/>
      <c r="AF1535" s="5"/>
      <c r="AG1535" s="5">
        <v>1492827</v>
      </c>
    </row>
    <row r="1536" spans="26:33" x14ac:dyDescent="0.25">
      <c r="Z1536" s="4" t="s">
        <v>10596</v>
      </c>
      <c r="AA1536" s="5"/>
      <c r="AB1536" s="5"/>
      <c r="AC1536" s="5"/>
      <c r="AD1536" s="5"/>
      <c r="AE1536" s="5">
        <v>14428904</v>
      </c>
      <c r="AF1536" s="5"/>
      <c r="AG1536" s="5">
        <v>14428904</v>
      </c>
    </row>
    <row r="1537" spans="26:33" x14ac:dyDescent="0.25">
      <c r="Z1537" s="4" t="s">
        <v>4774</v>
      </c>
      <c r="AA1537" s="5"/>
      <c r="AB1537" s="5">
        <v>475582</v>
      </c>
      <c r="AC1537" s="5"/>
      <c r="AD1537" s="5"/>
      <c r="AE1537" s="5"/>
      <c r="AF1537" s="5"/>
      <c r="AG1537" s="5">
        <v>475582</v>
      </c>
    </row>
    <row r="1538" spans="26:33" x14ac:dyDescent="0.25">
      <c r="Z1538" s="4" t="s">
        <v>4775</v>
      </c>
      <c r="AA1538" s="5"/>
      <c r="AB1538" s="5">
        <v>435884</v>
      </c>
      <c r="AC1538" s="5"/>
      <c r="AD1538" s="5"/>
      <c r="AE1538" s="5"/>
      <c r="AF1538" s="5"/>
      <c r="AG1538" s="5">
        <v>435884</v>
      </c>
    </row>
    <row r="1539" spans="26:33" x14ac:dyDescent="0.25">
      <c r="Z1539" s="4" t="s">
        <v>4776</v>
      </c>
      <c r="AA1539" s="5"/>
      <c r="AB1539" s="5">
        <v>296941</v>
      </c>
      <c r="AC1539" s="5"/>
      <c r="AD1539" s="5"/>
      <c r="AE1539" s="5"/>
      <c r="AF1539" s="5"/>
      <c r="AG1539" s="5">
        <v>296941</v>
      </c>
    </row>
    <row r="1540" spans="26:33" x14ac:dyDescent="0.25">
      <c r="Z1540" s="4" t="s">
        <v>6235</v>
      </c>
      <c r="AA1540" s="5"/>
      <c r="AB1540" s="5">
        <v>397086</v>
      </c>
      <c r="AC1540" s="5"/>
      <c r="AD1540" s="5"/>
      <c r="AE1540" s="5"/>
      <c r="AF1540" s="5"/>
      <c r="AG1540" s="5">
        <v>397086</v>
      </c>
    </row>
    <row r="1541" spans="26:33" x14ac:dyDescent="0.25">
      <c r="Z1541" s="4" t="s">
        <v>6572</v>
      </c>
      <c r="AA1541" s="5"/>
      <c r="AB1541" s="5"/>
      <c r="AC1541" s="5">
        <v>1026323</v>
      </c>
      <c r="AD1541" s="5"/>
      <c r="AE1541" s="5"/>
      <c r="AF1541" s="5"/>
      <c r="AG1541" s="5">
        <v>1026323</v>
      </c>
    </row>
    <row r="1542" spans="26:33" x14ac:dyDescent="0.25">
      <c r="Z1542" s="4" t="s">
        <v>4797</v>
      </c>
      <c r="AA1542" s="5"/>
      <c r="AB1542" s="5">
        <v>994624</v>
      </c>
      <c r="AC1542" s="5"/>
      <c r="AD1542" s="5"/>
      <c r="AE1542" s="5"/>
      <c r="AF1542" s="5"/>
      <c r="AG1542" s="5">
        <v>994624</v>
      </c>
    </row>
    <row r="1543" spans="26:33" x14ac:dyDescent="0.25">
      <c r="Z1543" s="4" t="s">
        <v>3354</v>
      </c>
      <c r="AA1543" s="5">
        <v>3934710</v>
      </c>
      <c r="AB1543" s="5"/>
      <c r="AC1543" s="5"/>
      <c r="AD1543" s="5"/>
      <c r="AE1543" s="5"/>
      <c r="AF1543" s="5"/>
      <c r="AG1543" s="5">
        <v>3934710</v>
      </c>
    </row>
    <row r="1544" spans="26:33" x14ac:dyDescent="0.25">
      <c r="Z1544" s="4" t="s">
        <v>4777</v>
      </c>
      <c r="AA1544" s="5"/>
      <c r="AB1544" s="5">
        <v>1988398</v>
      </c>
      <c r="AC1544" s="5"/>
      <c r="AD1544" s="5"/>
      <c r="AE1544" s="5"/>
      <c r="AF1544" s="5"/>
      <c r="AG1544" s="5">
        <v>1988398</v>
      </c>
    </row>
    <row r="1545" spans="26:33" x14ac:dyDescent="0.25">
      <c r="Z1545" s="4" t="s">
        <v>6687</v>
      </c>
      <c r="AA1545" s="5"/>
      <c r="AB1545" s="5"/>
      <c r="AC1545" s="5"/>
      <c r="AD1545" s="5">
        <v>580586</v>
      </c>
      <c r="AE1545" s="5"/>
      <c r="AF1545" s="5"/>
      <c r="AG1545" s="5">
        <v>580586</v>
      </c>
    </row>
    <row r="1546" spans="26:33" x14ac:dyDescent="0.25">
      <c r="Z1546" s="4" t="s">
        <v>4778</v>
      </c>
      <c r="AA1546" s="5"/>
      <c r="AB1546" s="5">
        <v>329839</v>
      </c>
      <c r="AC1546" s="5"/>
      <c r="AD1546" s="5"/>
      <c r="AE1546" s="5"/>
      <c r="AF1546" s="5"/>
      <c r="AG1546" s="5">
        <v>329839</v>
      </c>
    </row>
    <row r="1547" spans="26:33" x14ac:dyDescent="0.25">
      <c r="Z1547" s="4" t="s">
        <v>6573</v>
      </c>
      <c r="AA1547" s="5"/>
      <c r="AB1547" s="5">
        <v>8766698</v>
      </c>
      <c r="AC1547" s="5">
        <v>8766698</v>
      </c>
      <c r="AD1547" s="5"/>
      <c r="AE1547" s="5"/>
      <c r="AF1547" s="5"/>
      <c r="AG1547" s="5">
        <v>17533396</v>
      </c>
    </row>
    <row r="1548" spans="26:33" x14ac:dyDescent="0.25">
      <c r="Z1548" s="4" t="s">
        <v>10154</v>
      </c>
      <c r="AA1548" s="5"/>
      <c r="AB1548" s="5"/>
      <c r="AC1548" s="5"/>
      <c r="AD1548" s="5"/>
      <c r="AE1548" s="5">
        <v>990871</v>
      </c>
      <c r="AF1548" s="5"/>
      <c r="AG1548" s="5">
        <v>990871</v>
      </c>
    </row>
    <row r="1549" spans="26:33" x14ac:dyDescent="0.25">
      <c r="Z1549" s="4" t="s">
        <v>6574</v>
      </c>
      <c r="AA1549" s="5"/>
      <c r="AB1549" s="5"/>
      <c r="AC1549" s="5">
        <v>277438</v>
      </c>
      <c r="AD1549" s="5"/>
      <c r="AE1549" s="5"/>
      <c r="AF1549" s="5"/>
      <c r="AG1549" s="5">
        <v>277438</v>
      </c>
    </row>
    <row r="1550" spans="26:33" x14ac:dyDescent="0.25">
      <c r="Z1550" s="4" t="s">
        <v>6575</v>
      </c>
      <c r="AA1550" s="5"/>
      <c r="AB1550" s="5"/>
      <c r="AC1550" s="5">
        <v>277438</v>
      </c>
      <c r="AD1550" s="5"/>
      <c r="AE1550" s="5"/>
      <c r="AF1550" s="5"/>
      <c r="AG1550" s="5">
        <v>277438</v>
      </c>
    </row>
    <row r="1551" spans="26:33" x14ac:dyDescent="0.25">
      <c r="Z1551" s="4" t="s">
        <v>11772</v>
      </c>
      <c r="AA1551" s="5"/>
      <c r="AB1551" s="5"/>
      <c r="AC1551" s="5"/>
      <c r="AD1551" s="5"/>
      <c r="AE1551" s="5"/>
      <c r="AF1551" s="5">
        <v>238210</v>
      </c>
      <c r="AG1551" s="5">
        <v>238210</v>
      </c>
    </row>
    <row r="1552" spans="26:33" x14ac:dyDescent="0.25">
      <c r="Z1552" s="4" t="s">
        <v>6576</v>
      </c>
      <c r="AA1552" s="5"/>
      <c r="AB1552" s="5"/>
      <c r="AC1552" s="5"/>
      <c r="AD1552" s="5">
        <v>1862719</v>
      </c>
      <c r="AE1552" s="5"/>
      <c r="AF1552" s="5"/>
      <c r="AG1552" s="5">
        <v>1862719</v>
      </c>
    </row>
    <row r="1553" spans="26:33" x14ac:dyDescent="0.25">
      <c r="Z1553" s="4" t="s">
        <v>2898</v>
      </c>
      <c r="AA1553" s="5"/>
      <c r="AB1553" s="5">
        <v>220661</v>
      </c>
      <c r="AC1553" s="5"/>
      <c r="AD1553" s="5"/>
      <c r="AE1553" s="5"/>
      <c r="AF1553" s="5"/>
      <c r="AG1553" s="5">
        <v>220661</v>
      </c>
    </row>
    <row r="1554" spans="26:33" x14ac:dyDescent="0.25">
      <c r="Z1554" s="4" t="s">
        <v>2896</v>
      </c>
      <c r="AA1554" s="5"/>
      <c r="AB1554" s="5">
        <v>220661</v>
      </c>
      <c r="AC1554" s="5"/>
      <c r="AD1554" s="5"/>
      <c r="AE1554" s="5"/>
      <c r="AF1554" s="5"/>
      <c r="AG1554" s="5">
        <v>220661</v>
      </c>
    </row>
    <row r="1555" spans="26:33" x14ac:dyDescent="0.25">
      <c r="Z1555" s="4" t="s">
        <v>6577</v>
      </c>
      <c r="AA1555" s="5"/>
      <c r="AB1555" s="5"/>
      <c r="AC1555" s="5"/>
      <c r="AD1555" s="5">
        <v>1190471</v>
      </c>
      <c r="AE1555" s="5"/>
      <c r="AF1555" s="5"/>
      <c r="AG1555" s="5">
        <v>1190471</v>
      </c>
    </row>
    <row r="1556" spans="26:33" x14ac:dyDescent="0.25">
      <c r="Z1556" s="4" t="s">
        <v>4779</v>
      </c>
      <c r="AA1556" s="5"/>
      <c r="AB1556" s="5">
        <v>615964</v>
      </c>
      <c r="AC1556" s="5"/>
      <c r="AD1556" s="5"/>
      <c r="AE1556" s="5"/>
      <c r="AF1556" s="5"/>
      <c r="AG1556" s="5">
        <v>615964</v>
      </c>
    </row>
    <row r="1557" spans="26:33" x14ac:dyDescent="0.25">
      <c r="Z1557" s="4" t="s">
        <v>4780</v>
      </c>
      <c r="AA1557" s="5"/>
      <c r="AB1557" s="5">
        <v>238368</v>
      </c>
      <c r="AC1557" s="5"/>
      <c r="AD1557" s="5"/>
      <c r="AE1557" s="5"/>
      <c r="AF1557" s="5"/>
      <c r="AG1557" s="5">
        <v>238368</v>
      </c>
    </row>
    <row r="1558" spans="26:33" x14ac:dyDescent="0.25">
      <c r="Z1558" s="4" t="s">
        <v>6578</v>
      </c>
      <c r="AA1558" s="5"/>
      <c r="AB1558" s="5"/>
      <c r="AC1558" s="5"/>
      <c r="AD1558" s="5">
        <v>3025546</v>
      </c>
      <c r="AE1558" s="5"/>
      <c r="AF1558" s="5"/>
      <c r="AG1558" s="5">
        <v>3025546</v>
      </c>
    </row>
    <row r="1559" spans="26:33" x14ac:dyDescent="0.25">
      <c r="Z1559" s="4" t="s">
        <v>6579</v>
      </c>
      <c r="AA1559" s="5"/>
      <c r="AB1559" s="5"/>
      <c r="AC1559" s="5"/>
      <c r="AD1559" s="5">
        <v>3028566</v>
      </c>
      <c r="AE1559" s="5"/>
      <c r="AF1559" s="5"/>
      <c r="AG1559" s="5">
        <v>3028566</v>
      </c>
    </row>
    <row r="1560" spans="26:33" x14ac:dyDescent="0.25">
      <c r="Z1560" s="4" t="s">
        <v>6580</v>
      </c>
      <c r="AA1560" s="5"/>
      <c r="AB1560" s="5"/>
      <c r="AC1560" s="5">
        <v>337353</v>
      </c>
      <c r="AD1560" s="5"/>
      <c r="AE1560" s="5"/>
      <c r="AF1560" s="5"/>
      <c r="AG1560" s="5">
        <v>337353</v>
      </c>
    </row>
    <row r="1561" spans="26:33" x14ac:dyDescent="0.25">
      <c r="Z1561" s="4" t="s">
        <v>6581</v>
      </c>
      <c r="AA1561" s="5"/>
      <c r="AB1561" s="5"/>
      <c r="AC1561" s="5"/>
      <c r="AD1561" s="5">
        <v>4994618</v>
      </c>
      <c r="AE1561" s="5"/>
      <c r="AF1561" s="5"/>
      <c r="AG1561" s="5">
        <v>4994618</v>
      </c>
    </row>
    <row r="1562" spans="26:33" x14ac:dyDescent="0.25">
      <c r="Z1562" s="4" t="s">
        <v>2888</v>
      </c>
      <c r="AA1562" s="5"/>
      <c r="AB1562" s="5">
        <v>2035092</v>
      </c>
      <c r="AC1562" s="5"/>
      <c r="AD1562" s="5"/>
      <c r="AE1562" s="5"/>
      <c r="AF1562" s="5"/>
      <c r="AG1562" s="5">
        <v>2035092</v>
      </c>
    </row>
    <row r="1563" spans="26:33" x14ac:dyDescent="0.25">
      <c r="Z1563" s="4" t="s">
        <v>6213</v>
      </c>
      <c r="AA1563" s="5"/>
      <c r="AB1563" s="5"/>
      <c r="AC1563" s="5">
        <v>219005</v>
      </c>
      <c r="AD1563" s="5"/>
      <c r="AE1563" s="5"/>
      <c r="AF1563" s="5"/>
      <c r="AG1563" s="5">
        <v>219005</v>
      </c>
    </row>
    <row r="1564" spans="26:33" x14ac:dyDescent="0.25">
      <c r="Z1564" s="4" t="s">
        <v>6582</v>
      </c>
      <c r="AA1564" s="5"/>
      <c r="AB1564" s="5"/>
      <c r="AC1564" s="5">
        <v>1035885</v>
      </c>
      <c r="AD1564" s="5"/>
      <c r="AE1564" s="5"/>
      <c r="AF1564" s="5"/>
      <c r="AG1564" s="5">
        <v>1035885</v>
      </c>
    </row>
    <row r="1565" spans="26:33" x14ac:dyDescent="0.25">
      <c r="Z1565" s="4" t="s">
        <v>6583</v>
      </c>
      <c r="AA1565" s="5"/>
      <c r="AB1565" s="5"/>
      <c r="AC1565" s="5">
        <v>429009</v>
      </c>
      <c r="AD1565" s="5"/>
      <c r="AE1565" s="5"/>
      <c r="AF1565" s="5"/>
      <c r="AG1565" s="5">
        <v>429009</v>
      </c>
    </row>
    <row r="1566" spans="26:33" x14ac:dyDescent="0.25">
      <c r="Z1566" s="4" t="s">
        <v>6584</v>
      </c>
      <c r="AA1566" s="5"/>
      <c r="AB1566" s="5"/>
      <c r="AC1566" s="5">
        <v>396484</v>
      </c>
      <c r="AD1566" s="5"/>
      <c r="AE1566" s="5"/>
      <c r="AF1566" s="5"/>
      <c r="AG1566" s="5">
        <v>396484</v>
      </c>
    </row>
    <row r="1567" spans="26:33" x14ac:dyDescent="0.25">
      <c r="Z1567" s="4" t="s">
        <v>6585</v>
      </c>
      <c r="AA1567" s="5"/>
      <c r="AB1567" s="5"/>
      <c r="AC1567" s="5">
        <v>398417</v>
      </c>
      <c r="AD1567" s="5"/>
      <c r="AE1567" s="5"/>
      <c r="AF1567" s="5"/>
      <c r="AG1567" s="5">
        <v>398417</v>
      </c>
    </row>
    <row r="1568" spans="26:33" x14ac:dyDescent="0.25">
      <c r="Z1568" s="4" t="s">
        <v>4781</v>
      </c>
      <c r="AA1568" s="5"/>
      <c r="AB1568" s="5">
        <v>437197</v>
      </c>
      <c r="AC1568" s="5"/>
      <c r="AD1568" s="5"/>
      <c r="AE1568" s="5"/>
      <c r="AF1568" s="5"/>
      <c r="AG1568" s="5">
        <v>437197</v>
      </c>
    </row>
    <row r="1569" spans="26:33" x14ac:dyDescent="0.25">
      <c r="Z1569" s="4" t="s">
        <v>9365</v>
      </c>
      <c r="AA1569" s="5"/>
      <c r="AB1569" s="5"/>
      <c r="AC1569" s="5"/>
      <c r="AD1569" s="5"/>
      <c r="AE1569" s="5">
        <v>15064000</v>
      </c>
      <c r="AF1569" s="5"/>
      <c r="AG1569" s="5">
        <v>15064000</v>
      </c>
    </row>
    <row r="1570" spans="26:33" x14ac:dyDescent="0.25">
      <c r="Z1570" s="4" t="s">
        <v>6237</v>
      </c>
      <c r="AA1570" s="5"/>
      <c r="AB1570" s="5">
        <v>3248044</v>
      </c>
      <c r="AC1570" s="5"/>
      <c r="AD1570" s="5"/>
      <c r="AE1570" s="5"/>
      <c r="AF1570" s="5"/>
      <c r="AG1570" s="5">
        <v>3248044</v>
      </c>
    </row>
    <row r="1571" spans="26:33" x14ac:dyDescent="0.25">
      <c r="Z1571" s="4" t="s">
        <v>10158</v>
      </c>
      <c r="AA1571" s="5"/>
      <c r="AB1571" s="5"/>
      <c r="AC1571" s="5"/>
      <c r="AD1571" s="5"/>
      <c r="AE1571" s="5">
        <v>323515</v>
      </c>
      <c r="AF1571" s="5"/>
      <c r="AG1571" s="5">
        <v>323515</v>
      </c>
    </row>
    <row r="1572" spans="26:33" x14ac:dyDescent="0.25">
      <c r="Z1572" s="4" t="s">
        <v>6586</v>
      </c>
      <c r="AA1572" s="5"/>
      <c r="AB1572" s="5"/>
      <c r="AC1572" s="5">
        <v>237972</v>
      </c>
      <c r="AD1572" s="5"/>
      <c r="AE1572" s="5"/>
      <c r="AF1572" s="5"/>
      <c r="AG1572" s="5">
        <v>237972</v>
      </c>
    </row>
    <row r="1573" spans="26:33" x14ac:dyDescent="0.25">
      <c r="Z1573" s="4" t="s">
        <v>6587</v>
      </c>
      <c r="AA1573" s="5"/>
      <c r="AB1573" s="5"/>
      <c r="AC1573" s="5">
        <v>597626</v>
      </c>
      <c r="AD1573" s="5"/>
      <c r="AE1573" s="5"/>
      <c r="AF1573" s="5"/>
      <c r="AG1573" s="5">
        <v>597626</v>
      </c>
    </row>
    <row r="1574" spans="26:33" x14ac:dyDescent="0.25">
      <c r="Z1574" s="4" t="s">
        <v>6588</v>
      </c>
      <c r="AA1574" s="5"/>
      <c r="AB1574" s="5"/>
      <c r="AC1574" s="5"/>
      <c r="AD1574" s="5">
        <v>2896343</v>
      </c>
      <c r="AE1574" s="5"/>
      <c r="AF1574" s="5"/>
      <c r="AG1574" s="5">
        <v>2896343</v>
      </c>
    </row>
    <row r="1575" spans="26:33" x14ac:dyDescent="0.25">
      <c r="Z1575" s="4" t="s">
        <v>4782</v>
      </c>
      <c r="AA1575" s="5"/>
      <c r="AB1575" s="5">
        <v>437198</v>
      </c>
      <c r="AC1575" s="5"/>
      <c r="AD1575" s="5"/>
      <c r="AE1575" s="5"/>
      <c r="AF1575" s="5"/>
      <c r="AG1575" s="5">
        <v>437198</v>
      </c>
    </row>
    <row r="1576" spans="26:33" x14ac:dyDescent="0.25">
      <c r="Z1576" s="4" t="s">
        <v>12114</v>
      </c>
      <c r="AA1576" s="5"/>
      <c r="AB1576" s="5"/>
      <c r="AC1576" s="5"/>
      <c r="AD1576" s="5"/>
      <c r="AE1576" s="5"/>
      <c r="AF1576" s="5">
        <v>595263</v>
      </c>
      <c r="AG1576" s="5">
        <v>595263</v>
      </c>
    </row>
    <row r="1577" spans="26:33" x14ac:dyDescent="0.25">
      <c r="Z1577" s="4" t="s">
        <v>4783</v>
      </c>
      <c r="AA1577" s="5"/>
      <c r="AB1577" s="5">
        <v>943141</v>
      </c>
      <c r="AC1577" s="5"/>
      <c r="AD1577" s="5"/>
      <c r="AE1577" s="5"/>
      <c r="AF1577" s="5"/>
      <c r="AG1577" s="5">
        <v>943141</v>
      </c>
    </row>
    <row r="1578" spans="26:33" x14ac:dyDescent="0.25">
      <c r="Z1578" s="4" t="s">
        <v>6589</v>
      </c>
      <c r="AA1578" s="5"/>
      <c r="AB1578" s="5"/>
      <c r="AC1578" s="5">
        <v>601610</v>
      </c>
      <c r="AD1578" s="5"/>
      <c r="AE1578" s="5"/>
      <c r="AF1578" s="5"/>
      <c r="AG1578" s="5">
        <v>601610</v>
      </c>
    </row>
    <row r="1579" spans="26:33" x14ac:dyDescent="0.25">
      <c r="Z1579" s="4" t="s">
        <v>4784</v>
      </c>
      <c r="AA1579" s="5"/>
      <c r="AB1579" s="5">
        <v>587536</v>
      </c>
      <c r="AC1579" s="5"/>
      <c r="AD1579" s="5"/>
      <c r="AE1579" s="5"/>
      <c r="AF1579" s="5"/>
      <c r="AG1579" s="5">
        <v>587536</v>
      </c>
    </row>
    <row r="1580" spans="26:33" x14ac:dyDescent="0.25">
      <c r="Z1580" s="4" t="s">
        <v>4785</v>
      </c>
      <c r="AA1580" s="5"/>
      <c r="AB1580" s="5">
        <v>594303</v>
      </c>
      <c r="AC1580" s="5"/>
      <c r="AD1580" s="5"/>
      <c r="AE1580" s="5"/>
      <c r="AF1580" s="5"/>
      <c r="AG1580" s="5">
        <v>594303</v>
      </c>
    </row>
    <row r="1581" spans="26:33" x14ac:dyDescent="0.25">
      <c r="Z1581" s="4" t="s">
        <v>4786</v>
      </c>
      <c r="AA1581" s="5"/>
      <c r="AB1581" s="5">
        <v>238176</v>
      </c>
      <c r="AC1581" s="5"/>
      <c r="AD1581" s="5"/>
      <c r="AE1581" s="5"/>
      <c r="AF1581" s="5"/>
      <c r="AG1581" s="5">
        <v>238176</v>
      </c>
    </row>
    <row r="1582" spans="26:33" x14ac:dyDescent="0.25">
      <c r="Z1582" s="4" t="s">
        <v>6590</v>
      </c>
      <c r="AA1582" s="5"/>
      <c r="AB1582" s="5"/>
      <c r="AC1582" s="5">
        <v>258971</v>
      </c>
      <c r="AD1582" s="5"/>
      <c r="AE1582" s="5"/>
      <c r="AF1582" s="5"/>
      <c r="AG1582" s="5">
        <v>258971</v>
      </c>
    </row>
    <row r="1583" spans="26:33" x14ac:dyDescent="0.25">
      <c r="Z1583" s="4" t="s">
        <v>6591</v>
      </c>
      <c r="AA1583" s="5"/>
      <c r="AB1583" s="5"/>
      <c r="AC1583" s="5">
        <v>1173489</v>
      </c>
      <c r="AD1583" s="5"/>
      <c r="AE1583" s="5"/>
      <c r="AF1583" s="5"/>
      <c r="AG1583" s="5">
        <v>1173489</v>
      </c>
    </row>
    <row r="1584" spans="26:33" x14ac:dyDescent="0.25">
      <c r="Z1584" s="4" t="s">
        <v>6592</v>
      </c>
      <c r="AA1584" s="5"/>
      <c r="AB1584" s="5"/>
      <c r="AC1584" s="5">
        <v>496305</v>
      </c>
      <c r="AD1584" s="5"/>
      <c r="AE1584" s="5"/>
      <c r="AF1584" s="5"/>
      <c r="AG1584" s="5">
        <v>496305</v>
      </c>
    </row>
    <row r="1585" spans="26:33" x14ac:dyDescent="0.25">
      <c r="Z1585" s="4" t="s">
        <v>6593</v>
      </c>
      <c r="AA1585" s="5"/>
      <c r="AB1585" s="5"/>
      <c r="AC1585" s="5"/>
      <c r="AD1585" s="5">
        <v>238642</v>
      </c>
      <c r="AE1585" s="5"/>
      <c r="AF1585" s="5"/>
      <c r="AG1585" s="5">
        <v>238642</v>
      </c>
    </row>
    <row r="1586" spans="26:33" x14ac:dyDescent="0.25">
      <c r="Z1586" s="4" t="s">
        <v>6594</v>
      </c>
      <c r="AA1586" s="5"/>
      <c r="AB1586" s="5"/>
      <c r="AC1586" s="5">
        <v>1590718</v>
      </c>
      <c r="AD1586" s="5"/>
      <c r="AE1586" s="5"/>
      <c r="AF1586" s="5"/>
      <c r="AG1586" s="5">
        <v>1590718</v>
      </c>
    </row>
    <row r="1587" spans="26:33" x14ac:dyDescent="0.25">
      <c r="Z1587" s="4" t="s">
        <v>6595</v>
      </c>
      <c r="AA1587" s="5"/>
      <c r="AB1587" s="5"/>
      <c r="AC1587" s="5">
        <v>677309</v>
      </c>
      <c r="AD1587" s="5"/>
      <c r="AE1587" s="5"/>
      <c r="AF1587" s="5"/>
      <c r="AG1587" s="5">
        <v>677309</v>
      </c>
    </row>
    <row r="1588" spans="26:33" x14ac:dyDescent="0.25">
      <c r="Z1588" s="4" t="s">
        <v>4787</v>
      </c>
      <c r="AA1588" s="5"/>
      <c r="AB1588" s="5">
        <v>4046504</v>
      </c>
      <c r="AC1588" s="5"/>
      <c r="AD1588" s="5"/>
      <c r="AE1588" s="5"/>
      <c r="AF1588" s="5"/>
      <c r="AG1588" s="5">
        <v>4046504</v>
      </c>
    </row>
    <row r="1589" spans="26:33" x14ac:dyDescent="0.25">
      <c r="Z1589" s="4" t="s">
        <v>4788</v>
      </c>
      <c r="AA1589" s="5"/>
      <c r="AB1589" s="5">
        <v>817996</v>
      </c>
      <c r="AC1589" s="5"/>
      <c r="AD1589" s="5"/>
      <c r="AE1589" s="5"/>
      <c r="AF1589" s="5"/>
      <c r="AG1589" s="5">
        <v>817996</v>
      </c>
    </row>
    <row r="1590" spans="26:33" x14ac:dyDescent="0.25">
      <c r="Z1590" s="4" t="s">
        <v>6596</v>
      </c>
      <c r="AA1590" s="5"/>
      <c r="AB1590" s="5"/>
      <c r="AC1590" s="5">
        <v>945695</v>
      </c>
      <c r="AD1590" s="5"/>
      <c r="AE1590" s="5"/>
      <c r="AF1590" s="5"/>
      <c r="AG1590" s="5">
        <v>945695</v>
      </c>
    </row>
    <row r="1591" spans="26:33" x14ac:dyDescent="0.25">
      <c r="Z1591" s="4" t="s">
        <v>10573</v>
      </c>
      <c r="AA1591" s="5"/>
      <c r="AB1591" s="5"/>
      <c r="AC1591" s="5"/>
      <c r="AD1591" s="5"/>
      <c r="AE1591" s="5">
        <v>1556218</v>
      </c>
      <c r="AF1591" s="5"/>
      <c r="AG1591" s="5">
        <v>1556218</v>
      </c>
    </row>
    <row r="1592" spans="26:33" x14ac:dyDescent="0.25">
      <c r="Z1592" s="4" t="s">
        <v>4789</v>
      </c>
      <c r="AA1592" s="5"/>
      <c r="AB1592" s="5">
        <v>419811</v>
      </c>
      <c r="AC1592" s="5"/>
      <c r="AD1592" s="5"/>
      <c r="AE1592" s="5"/>
      <c r="AF1592" s="5"/>
      <c r="AG1592" s="5">
        <v>419811</v>
      </c>
    </row>
    <row r="1593" spans="26:33" x14ac:dyDescent="0.25">
      <c r="Z1593" s="4" t="s">
        <v>4790</v>
      </c>
      <c r="AA1593" s="5"/>
      <c r="AB1593" s="5">
        <v>952182</v>
      </c>
      <c r="AC1593" s="5"/>
      <c r="AD1593" s="5"/>
      <c r="AE1593" s="5"/>
      <c r="AF1593" s="5"/>
      <c r="AG1593" s="5">
        <v>952182</v>
      </c>
    </row>
    <row r="1594" spans="26:33" x14ac:dyDescent="0.25">
      <c r="Z1594" s="4" t="s">
        <v>4791</v>
      </c>
      <c r="AA1594" s="5"/>
      <c r="AB1594" s="5">
        <v>2380455</v>
      </c>
      <c r="AC1594" s="5"/>
      <c r="AD1594" s="5"/>
      <c r="AE1594" s="5"/>
      <c r="AF1594" s="5"/>
      <c r="AG1594" s="5">
        <v>2380455</v>
      </c>
    </row>
    <row r="1595" spans="26:33" x14ac:dyDescent="0.25">
      <c r="Z1595" s="4" t="s">
        <v>6597</v>
      </c>
      <c r="AA1595" s="5"/>
      <c r="AB1595" s="5"/>
      <c r="AC1595" s="5">
        <v>418338</v>
      </c>
      <c r="AD1595" s="5"/>
      <c r="AE1595" s="5"/>
      <c r="AF1595" s="5"/>
      <c r="AG1595" s="5">
        <v>418338</v>
      </c>
    </row>
    <row r="1596" spans="26:33" x14ac:dyDescent="0.25">
      <c r="Z1596" s="4" t="s">
        <v>4792</v>
      </c>
      <c r="AA1596" s="5"/>
      <c r="AB1596" s="5">
        <v>6476264</v>
      </c>
      <c r="AC1596" s="5"/>
      <c r="AD1596" s="5"/>
      <c r="AE1596" s="5"/>
      <c r="AF1596" s="5"/>
      <c r="AG1596" s="5">
        <v>6476264</v>
      </c>
    </row>
    <row r="1597" spans="26:33" x14ac:dyDescent="0.25">
      <c r="Z1597" s="4" t="s">
        <v>6598</v>
      </c>
      <c r="AA1597" s="5"/>
      <c r="AB1597" s="5"/>
      <c r="AC1597" s="5"/>
      <c r="AD1597" s="5">
        <v>2417892</v>
      </c>
      <c r="AE1597" s="5"/>
      <c r="AF1597" s="5"/>
      <c r="AG1597" s="5">
        <v>2417892</v>
      </c>
    </row>
    <row r="1598" spans="26:33" x14ac:dyDescent="0.25">
      <c r="Z1598" s="4" t="s">
        <v>6250</v>
      </c>
      <c r="AA1598" s="5"/>
      <c r="AB1598" s="5">
        <v>1114333</v>
      </c>
      <c r="AC1598" s="5"/>
      <c r="AD1598" s="5"/>
      <c r="AE1598" s="5"/>
      <c r="AF1598" s="5"/>
      <c r="AG1598" s="5">
        <v>1114333</v>
      </c>
    </row>
    <row r="1599" spans="26:33" x14ac:dyDescent="0.25">
      <c r="Z1599" s="4" t="s">
        <v>6249</v>
      </c>
      <c r="AA1599" s="5"/>
      <c r="AB1599" s="5">
        <v>328306</v>
      </c>
      <c r="AC1599" s="5"/>
      <c r="AD1599" s="5"/>
      <c r="AE1599" s="5"/>
      <c r="AF1599" s="5"/>
      <c r="AG1599" s="5">
        <v>328306</v>
      </c>
    </row>
    <row r="1600" spans="26:33" x14ac:dyDescent="0.25">
      <c r="Z1600" s="4" t="s">
        <v>6599</v>
      </c>
      <c r="AA1600" s="5"/>
      <c r="AB1600" s="5"/>
      <c r="AC1600" s="5"/>
      <c r="AD1600" s="5">
        <v>909899</v>
      </c>
      <c r="AE1600" s="5"/>
      <c r="AF1600" s="5"/>
      <c r="AG1600" s="5">
        <v>909899</v>
      </c>
    </row>
    <row r="1601" spans="26:33" x14ac:dyDescent="0.25">
      <c r="Z1601" s="4" t="s">
        <v>4793</v>
      </c>
      <c r="AA1601" s="5"/>
      <c r="AB1601" s="5">
        <v>1398154</v>
      </c>
      <c r="AC1601" s="5"/>
      <c r="AD1601" s="5"/>
      <c r="AE1601" s="5"/>
      <c r="AF1601" s="5"/>
      <c r="AG1601" s="5">
        <v>1398154</v>
      </c>
    </row>
    <row r="1602" spans="26:33" x14ac:dyDescent="0.25">
      <c r="Z1602" s="4" t="s">
        <v>10138</v>
      </c>
      <c r="AA1602" s="5"/>
      <c r="AB1602" s="5"/>
      <c r="AC1602" s="5"/>
      <c r="AD1602" s="5"/>
      <c r="AE1602" s="5">
        <v>906913</v>
      </c>
      <c r="AF1602" s="5"/>
      <c r="AG1602" s="5">
        <v>906913</v>
      </c>
    </row>
    <row r="1603" spans="26:33" x14ac:dyDescent="0.25">
      <c r="Z1603" s="4" t="s">
        <v>6600</v>
      </c>
      <c r="AA1603" s="5"/>
      <c r="AB1603" s="5"/>
      <c r="AC1603" s="5">
        <v>3344320</v>
      </c>
      <c r="AD1603" s="5"/>
      <c r="AE1603" s="5"/>
      <c r="AF1603" s="5"/>
      <c r="AG1603" s="5">
        <v>3344320</v>
      </c>
    </row>
    <row r="1604" spans="26:33" x14ac:dyDescent="0.25">
      <c r="Z1604" s="4" t="s">
        <v>6601</v>
      </c>
      <c r="AA1604" s="5"/>
      <c r="AB1604" s="5"/>
      <c r="AC1604" s="5">
        <v>418338</v>
      </c>
      <c r="AD1604" s="5"/>
      <c r="AE1604" s="5"/>
      <c r="AF1604" s="5"/>
      <c r="AG1604" s="5">
        <v>418338</v>
      </c>
    </row>
    <row r="1605" spans="26:33" x14ac:dyDescent="0.25">
      <c r="Z1605" s="4" t="s">
        <v>6602</v>
      </c>
      <c r="AA1605" s="5"/>
      <c r="AB1605" s="5"/>
      <c r="AC1605" s="5">
        <v>91634</v>
      </c>
      <c r="AD1605" s="5"/>
      <c r="AE1605" s="5"/>
      <c r="AF1605" s="5"/>
      <c r="AG1605" s="5">
        <v>91634</v>
      </c>
    </row>
    <row r="1606" spans="26:33" x14ac:dyDescent="0.25">
      <c r="Z1606" s="4" t="s">
        <v>6603</v>
      </c>
      <c r="AA1606" s="5"/>
      <c r="AB1606" s="5"/>
      <c r="AC1606" s="5"/>
      <c r="AD1606" s="5">
        <v>5948112</v>
      </c>
      <c r="AE1606" s="5"/>
      <c r="AF1606" s="5"/>
      <c r="AG1606" s="5">
        <v>5948112</v>
      </c>
    </row>
    <row r="1607" spans="26:33" x14ac:dyDescent="0.25">
      <c r="Z1607" s="4" t="s">
        <v>6604</v>
      </c>
      <c r="AA1607" s="5"/>
      <c r="AB1607" s="5"/>
      <c r="AC1607" s="5">
        <v>996043</v>
      </c>
      <c r="AD1607" s="5"/>
      <c r="AE1607" s="5"/>
      <c r="AF1607" s="5"/>
      <c r="AG1607" s="5">
        <v>996043</v>
      </c>
    </row>
    <row r="1608" spans="26:33" x14ac:dyDescent="0.25">
      <c r="Z1608" s="4" t="s">
        <v>6605</v>
      </c>
      <c r="AA1608" s="5"/>
      <c r="AB1608" s="5"/>
      <c r="AC1608" s="5">
        <v>1984919</v>
      </c>
      <c r="AD1608" s="5"/>
      <c r="AE1608" s="5"/>
      <c r="AF1608" s="5"/>
      <c r="AG1608" s="5">
        <v>1984919</v>
      </c>
    </row>
    <row r="1609" spans="26:33" x14ac:dyDescent="0.25">
      <c r="Z1609" s="4" t="s">
        <v>6606</v>
      </c>
      <c r="AA1609" s="5"/>
      <c r="AB1609" s="5"/>
      <c r="AC1609" s="5">
        <v>398417</v>
      </c>
      <c r="AD1609" s="5"/>
      <c r="AE1609" s="5"/>
      <c r="AF1609" s="5"/>
      <c r="AG1609" s="5">
        <v>398417</v>
      </c>
    </row>
    <row r="1610" spans="26:33" x14ac:dyDescent="0.25">
      <c r="Z1610" s="4" t="s">
        <v>6607</v>
      </c>
      <c r="AA1610" s="5"/>
      <c r="AB1610" s="5"/>
      <c r="AC1610" s="5">
        <v>756993</v>
      </c>
      <c r="AD1610" s="5"/>
      <c r="AE1610" s="5"/>
      <c r="AF1610" s="5"/>
      <c r="AG1610" s="5">
        <v>756993</v>
      </c>
    </row>
    <row r="1611" spans="26:33" x14ac:dyDescent="0.25">
      <c r="Z1611" s="4" t="s">
        <v>6608</v>
      </c>
      <c r="AA1611" s="5"/>
      <c r="AB1611" s="5"/>
      <c r="AC1611" s="5"/>
      <c r="AD1611" s="5">
        <v>4283941</v>
      </c>
      <c r="AE1611" s="5"/>
      <c r="AF1611" s="5"/>
      <c r="AG1611" s="5">
        <v>4283941</v>
      </c>
    </row>
    <row r="1612" spans="26:33" x14ac:dyDescent="0.25">
      <c r="Z1612" s="4" t="s">
        <v>10155</v>
      </c>
      <c r="AA1612" s="5"/>
      <c r="AB1612" s="5"/>
      <c r="AC1612" s="5"/>
      <c r="AD1612" s="5"/>
      <c r="AE1612" s="5">
        <v>2622991</v>
      </c>
      <c r="AF1612" s="5"/>
      <c r="AG1612" s="5">
        <v>2622991</v>
      </c>
    </row>
    <row r="1613" spans="26:33" x14ac:dyDescent="0.25">
      <c r="Z1613" s="4" t="s">
        <v>6219</v>
      </c>
      <c r="AA1613" s="5"/>
      <c r="AB1613" s="5"/>
      <c r="AC1613" s="5">
        <v>698962</v>
      </c>
      <c r="AD1613" s="5"/>
      <c r="AE1613" s="5"/>
      <c r="AF1613" s="5"/>
      <c r="AG1613" s="5">
        <v>698962</v>
      </c>
    </row>
    <row r="1614" spans="26:33" x14ac:dyDescent="0.25">
      <c r="Z1614" s="4" t="s">
        <v>6221</v>
      </c>
      <c r="AA1614" s="5"/>
      <c r="AB1614" s="5"/>
      <c r="AC1614" s="5">
        <v>1984162</v>
      </c>
      <c r="AD1614" s="5"/>
      <c r="AE1614" s="5"/>
      <c r="AF1614" s="5"/>
      <c r="AG1614" s="5">
        <v>1984162</v>
      </c>
    </row>
    <row r="1615" spans="26:33" x14ac:dyDescent="0.25">
      <c r="Z1615" s="4" t="s">
        <v>6609</v>
      </c>
      <c r="AA1615" s="5"/>
      <c r="AB1615" s="5"/>
      <c r="AC1615" s="5">
        <v>149406</v>
      </c>
      <c r="AD1615" s="5"/>
      <c r="AE1615" s="5"/>
      <c r="AF1615" s="5"/>
      <c r="AG1615" s="5">
        <v>149406</v>
      </c>
    </row>
    <row r="1616" spans="26:33" x14ac:dyDescent="0.25">
      <c r="Z1616" s="4" t="s">
        <v>6610</v>
      </c>
      <c r="AA1616" s="5"/>
      <c r="AB1616" s="5"/>
      <c r="AC1616" s="5">
        <v>2976176</v>
      </c>
      <c r="AD1616" s="5"/>
      <c r="AE1616" s="5"/>
      <c r="AF1616" s="5"/>
      <c r="AG1616" s="5">
        <v>2976176</v>
      </c>
    </row>
    <row r="1617" spans="26:33" x14ac:dyDescent="0.25">
      <c r="Z1617" s="4" t="s">
        <v>6611</v>
      </c>
      <c r="AA1617" s="5"/>
      <c r="AB1617" s="5"/>
      <c r="AC1617" s="5">
        <v>5434772</v>
      </c>
      <c r="AD1617" s="5"/>
      <c r="AE1617" s="5">
        <v>7847823</v>
      </c>
      <c r="AF1617" s="5"/>
      <c r="AG1617" s="5">
        <v>13282595</v>
      </c>
    </row>
    <row r="1618" spans="26:33" x14ac:dyDescent="0.25">
      <c r="Z1618" s="4" t="s">
        <v>6612</v>
      </c>
      <c r="AA1618" s="5"/>
      <c r="AB1618" s="5"/>
      <c r="AC1618" s="5">
        <v>398417</v>
      </c>
      <c r="AD1618" s="5"/>
      <c r="AE1618" s="5"/>
      <c r="AF1618" s="5"/>
      <c r="AG1618" s="5">
        <v>398417</v>
      </c>
    </row>
    <row r="1619" spans="26:33" x14ac:dyDescent="0.25">
      <c r="Z1619" s="4" t="s">
        <v>6613</v>
      </c>
      <c r="AA1619" s="5"/>
      <c r="AB1619" s="5"/>
      <c r="AC1619" s="5">
        <v>398417</v>
      </c>
      <c r="AD1619" s="5"/>
      <c r="AE1619" s="5"/>
      <c r="AF1619" s="5"/>
      <c r="AG1619" s="5">
        <v>398417</v>
      </c>
    </row>
    <row r="1620" spans="26:33" x14ac:dyDescent="0.25">
      <c r="Z1620" s="4" t="s">
        <v>10144</v>
      </c>
      <c r="AA1620" s="5"/>
      <c r="AB1620" s="5"/>
      <c r="AC1620" s="5"/>
      <c r="AD1620" s="5"/>
      <c r="AE1620" s="5">
        <v>25897</v>
      </c>
      <c r="AF1620" s="5"/>
      <c r="AG1620" s="5">
        <v>25897</v>
      </c>
    </row>
    <row r="1621" spans="26:33" x14ac:dyDescent="0.25">
      <c r="Z1621" s="4" t="s">
        <v>6614</v>
      </c>
      <c r="AA1621" s="5"/>
      <c r="AB1621" s="5"/>
      <c r="AC1621" s="5">
        <v>2698574</v>
      </c>
      <c r="AD1621" s="5"/>
      <c r="AE1621" s="5"/>
      <c r="AF1621" s="5"/>
      <c r="AG1621" s="5">
        <v>2698574</v>
      </c>
    </row>
    <row r="1622" spans="26:33" x14ac:dyDescent="0.25">
      <c r="Z1622" s="4" t="s">
        <v>6615</v>
      </c>
      <c r="AA1622" s="5"/>
      <c r="AB1622" s="5"/>
      <c r="AC1622" s="5">
        <v>1494065</v>
      </c>
      <c r="AD1622" s="5"/>
      <c r="AE1622" s="5"/>
      <c r="AF1622" s="5"/>
      <c r="AG1622" s="5">
        <v>1494065</v>
      </c>
    </row>
    <row r="1623" spans="26:33" x14ac:dyDescent="0.25">
      <c r="Z1623" s="4" t="s">
        <v>6616</v>
      </c>
      <c r="AA1623" s="5"/>
      <c r="AB1623" s="5"/>
      <c r="AC1623" s="5"/>
      <c r="AD1623" s="5">
        <v>1560541</v>
      </c>
      <c r="AE1623" s="5"/>
      <c r="AF1623" s="5"/>
      <c r="AG1623" s="5">
        <v>1560541</v>
      </c>
    </row>
    <row r="1624" spans="26:33" x14ac:dyDescent="0.25">
      <c r="Z1624" s="4" t="s">
        <v>6617</v>
      </c>
      <c r="AA1624" s="5"/>
      <c r="AB1624" s="5"/>
      <c r="AC1624" s="5"/>
      <c r="AD1624" s="5">
        <v>1337800</v>
      </c>
      <c r="AE1624" s="5"/>
      <c r="AF1624" s="5"/>
      <c r="AG1624" s="5">
        <v>1337800</v>
      </c>
    </row>
    <row r="1625" spans="26:33" x14ac:dyDescent="0.25">
      <c r="Z1625" s="4" t="s">
        <v>10574</v>
      </c>
      <c r="AA1625" s="5"/>
      <c r="AB1625" s="5"/>
      <c r="AC1625" s="5"/>
      <c r="AD1625" s="5"/>
      <c r="AE1625" s="5">
        <v>595235</v>
      </c>
      <c r="AF1625" s="5"/>
      <c r="AG1625" s="5">
        <v>595235</v>
      </c>
    </row>
    <row r="1626" spans="26:33" x14ac:dyDescent="0.25">
      <c r="Z1626" s="4" t="s">
        <v>6618</v>
      </c>
      <c r="AA1626" s="5"/>
      <c r="AB1626" s="5"/>
      <c r="AC1626" s="5"/>
      <c r="AD1626" s="5">
        <v>1972962</v>
      </c>
      <c r="AE1626" s="5"/>
      <c r="AF1626" s="5"/>
      <c r="AG1626" s="5">
        <v>1972962</v>
      </c>
    </row>
    <row r="1627" spans="26:33" x14ac:dyDescent="0.25">
      <c r="Z1627" s="4" t="s">
        <v>10149</v>
      </c>
      <c r="AA1627" s="5"/>
      <c r="AB1627" s="5"/>
      <c r="AC1627" s="5"/>
      <c r="AD1627" s="5"/>
      <c r="AE1627" s="5">
        <v>159367</v>
      </c>
      <c r="AF1627" s="5"/>
      <c r="AG1627" s="5">
        <v>159367</v>
      </c>
    </row>
    <row r="1628" spans="26:33" x14ac:dyDescent="0.25">
      <c r="Z1628" s="4" t="s">
        <v>6619</v>
      </c>
      <c r="AA1628" s="5"/>
      <c r="AB1628" s="5"/>
      <c r="AC1628" s="5">
        <v>157773</v>
      </c>
      <c r="AD1628" s="5"/>
      <c r="AE1628" s="5"/>
      <c r="AF1628" s="5"/>
      <c r="AG1628" s="5">
        <v>157773</v>
      </c>
    </row>
    <row r="1629" spans="26:33" x14ac:dyDescent="0.25">
      <c r="Z1629" s="4" t="s">
        <v>12115</v>
      </c>
      <c r="AA1629" s="5"/>
      <c r="AB1629" s="5"/>
      <c r="AC1629" s="5"/>
      <c r="AD1629" s="5"/>
      <c r="AE1629" s="5"/>
      <c r="AF1629" s="5">
        <v>199208</v>
      </c>
      <c r="AG1629" s="5">
        <v>199208</v>
      </c>
    </row>
    <row r="1630" spans="26:33" x14ac:dyDescent="0.25">
      <c r="Z1630" s="4" t="s">
        <v>6620</v>
      </c>
      <c r="AA1630" s="5"/>
      <c r="AB1630" s="5"/>
      <c r="AC1630" s="5"/>
      <c r="AD1630" s="5">
        <v>358974</v>
      </c>
      <c r="AE1630" s="5"/>
      <c r="AF1630" s="5"/>
      <c r="AG1630" s="5">
        <v>358974</v>
      </c>
    </row>
    <row r="1631" spans="26:33" x14ac:dyDescent="0.25">
      <c r="Z1631" s="4" t="s">
        <v>6621</v>
      </c>
      <c r="AA1631" s="5"/>
      <c r="AB1631" s="5"/>
      <c r="AC1631" s="5">
        <v>10115016</v>
      </c>
      <c r="AD1631" s="5"/>
      <c r="AE1631" s="5"/>
      <c r="AF1631" s="5"/>
      <c r="AG1631" s="5">
        <v>10115016</v>
      </c>
    </row>
    <row r="1632" spans="26:33" x14ac:dyDescent="0.25">
      <c r="Z1632" s="4" t="s">
        <v>6622</v>
      </c>
      <c r="AA1632" s="5"/>
      <c r="AB1632" s="5"/>
      <c r="AC1632" s="5"/>
      <c r="AD1632" s="5">
        <v>24702</v>
      </c>
      <c r="AE1632" s="5"/>
      <c r="AF1632" s="5"/>
      <c r="AG1632" s="5">
        <v>24702</v>
      </c>
    </row>
    <row r="1633" spans="26:33" x14ac:dyDescent="0.25">
      <c r="Z1633" s="4" t="s">
        <v>6623</v>
      </c>
      <c r="AA1633" s="5"/>
      <c r="AB1633" s="5"/>
      <c r="AC1633" s="5">
        <v>1208893</v>
      </c>
      <c r="AD1633" s="5"/>
      <c r="AE1633" s="5"/>
      <c r="AF1633" s="5"/>
      <c r="AG1633" s="5">
        <v>1208893</v>
      </c>
    </row>
    <row r="1634" spans="26:33" x14ac:dyDescent="0.25">
      <c r="Z1634" s="4" t="s">
        <v>6624</v>
      </c>
      <c r="AA1634" s="5"/>
      <c r="AB1634" s="5"/>
      <c r="AC1634" s="5">
        <v>1983904</v>
      </c>
      <c r="AD1634" s="5"/>
      <c r="AE1634" s="5"/>
      <c r="AF1634" s="5"/>
      <c r="AG1634" s="5">
        <v>1983904</v>
      </c>
    </row>
    <row r="1635" spans="26:33" x14ac:dyDescent="0.25">
      <c r="Z1635" s="4" t="s">
        <v>6625</v>
      </c>
      <c r="AA1635" s="5"/>
      <c r="AB1635" s="5"/>
      <c r="AC1635" s="5"/>
      <c r="AD1635" s="5">
        <v>1018325</v>
      </c>
      <c r="AE1635" s="5"/>
      <c r="AF1635" s="5"/>
      <c r="AG1635" s="5">
        <v>1018325</v>
      </c>
    </row>
    <row r="1636" spans="26:33" x14ac:dyDescent="0.25">
      <c r="Z1636" s="4" t="s">
        <v>6626</v>
      </c>
      <c r="AA1636" s="5"/>
      <c r="AB1636" s="5"/>
      <c r="AC1636" s="5">
        <v>500000</v>
      </c>
      <c r="AD1636" s="5"/>
      <c r="AE1636" s="5"/>
      <c r="AF1636" s="5"/>
      <c r="AG1636" s="5">
        <v>500000</v>
      </c>
    </row>
    <row r="1637" spans="26:33" x14ac:dyDescent="0.25">
      <c r="Z1637" s="4" t="s">
        <v>10597</v>
      </c>
      <c r="AA1637" s="5"/>
      <c r="AB1637" s="5"/>
      <c r="AC1637" s="5"/>
      <c r="AD1637" s="5"/>
      <c r="AE1637" s="5">
        <v>2432584</v>
      </c>
      <c r="AF1637" s="5"/>
      <c r="AG1637" s="5">
        <v>2432584</v>
      </c>
    </row>
    <row r="1638" spans="26:33" x14ac:dyDescent="0.25">
      <c r="Z1638" s="4" t="s">
        <v>6627</v>
      </c>
      <c r="AA1638" s="5"/>
      <c r="AB1638" s="5"/>
      <c r="AC1638" s="5"/>
      <c r="AD1638" s="5">
        <v>1337800</v>
      </c>
      <c r="AE1638" s="5"/>
      <c r="AF1638" s="5"/>
      <c r="AG1638" s="5">
        <v>1337800</v>
      </c>
    </row>
    <row r="1639" spans="26:33" x14ac:dyDescent="0.25">
      <c r="Z1639" s="4" t="s">
        <v>10157</v>
      </c>
      <c r="AA1639" s="5"/>
      <c r="AB1639" s="5"/>
      <c r="AC1639" s="5"/>
      <c r="AD1639" s="5"/>
      <c r="AE1639" s="5">
        <v>872881</v>
      </c>
      <c r="AF1639" s="5"/>
      <c r="AG1639" s="5">
        <v>872881</v>
      </c>
    </row>
    <row r="1640" spans="26:33" x14ac:dyDescent="0.25">
      <c r="Z1640" s="4" t="s">
        <v>6628</v>
      </c>
      <c r="AA1640" s="5"/>
      <c r="AB1640" s="5"/>
      <c r="AC1640" s="5"/>
      <c r="AD1640" s="5">
        <v>419310</v>
      </c>
      <c r="AE1640" s="5"/>
      <c r="AF1640" s="5"/>
      <c r="AG1640" s="5">
        <v>419310</v>
      </c>
    </row>
    <row r="1641" spans="26:33" x14ac:dyDescent="0.25">
      <c r="Z1641" s="4" t="s">
        <v>6629</v>
      </c>
      <c r="AA1641" s="5"/>
      <c r="AB1641" s="5"/>
      <c r="AC1641" s="5">
        <v>1662256</v>
      </c>
      <c r="AD1641" s="5"/>
      <c r="AE1641" s="5"/>
      <c r="AF1641" s="5"/>
      <c r="AG1641" s="5">
        <v>1662256</v>
      </c>
    </row>
    <row r="1642" spans="26:33" x14ac:dyDescent="0.25">
      <c r="Z1642" s="4" t="s">
        <v>6630</v>
      </c>
      <c r="AA1642" s="5"/>
      <c r="AB1642" s="5"/>
      <c r="AC1642" s="5">
        <v>4781006</v>
      </c>
      <c r="AD1642" s="5"/>
      <c r="AE1642" s="5"/>
      <c r="AF1642" s="5"/>
      <c r="AG1642" s="5">
        <v>4781006</v>
      </c>
    </row>
    <row r="1643" spans="26:33" x14ac:dyDescent="0.25">
      <c r="Z1643" s="4" t="s">
        <v>6631</v>
      </c>
      <c r="AA1643" s="5"/>
      <c r="AB1643" s="5"/>
      <c r="AC1643" s="5">
        <v>1529922</v>
      </c>
      <c r="AD1643" s="5"/>
      <c r="AE1643" s="5"/>
      <c r="AF1643" s="5"/>
      <c r="AG1643" s="5">
        <v>1529922</v>
      </c>
    </row>
    <row r="1644" spans="26:33" x14ac:dyDescent="0.25">
      <c r="Z1644" s="4" t="s">
        <v>6632</v>
      </c>
      <c r="AA1644" s="5"/>
      <c r="AB1644" s="5"/>
      <c r="AC1644" s="5"/>
      <c r="AD1644" s="5">
        <v>280655</v>
      </c>
      <c r="AE1644" s="5"/>
      <c r="AF1644" s="5"/>
      <c r="AG1644" s="5">
        <v>280655</v>
      </c>
    </row>
    <row r="1645" spans="26:33" x14ac:dyDescent="0.25">
      <c r="Z1645" s="4" t="s">
        <v>6633</v>
      </c>
      <c r="AA1645" s="5"/>
      <c r="AB1645" s="5"/>
      <c r="AC1645" s="5">
        <v>588146</v>
      </c>
      <c r="AD1645" s="5"/>
      <c r="AE1645" s="5"/>
      <c r="AF1645" s="5"/>
      <c r="AG1645" s="5">
        <v>588146</v>
      </c>
    </row>
    <row r="1646" spans="26:33" x14ac:dyDescent="0.25">
      <c r="Z1646" s="4" t="s">
        <v>6634</v>
      </c>
      <c r="AA1646" s="5"/>
      <c r="AB1646" s="5"/>
      <c r="AC1646" s="5">
        <v>175304</v>
      </c>
      <c r="AD1646" s="5"/>
      <c r="AE1646" s="5"/>
      <c r="AF1646" s="5"/>
      <c r="AG1646" s="5">
        <v>175304</v>
      </c>
    </row>
    <row r="1647" spans="26:33" x14ac:dyDescent="0.25">
      <c r="Z1647" s="4" t="s">
        <v>6635</v>
      </c>
      <c r="AA1647" s="5"/>
      <c r="AB1647" s="5"/>
      <c r="AC1647" s="5">
        <v>887313</v>
      </c>
      <c r="AD1647" s="5"/>
      <c r="AE1647" s="5"/>
      <c r="AF1647" s="5"/>
      <c r="AG1647" s="5">
        <v>887313</v>
      </c>
    </row>
    <row r="1648" spans="26:33" x14ac:dyDescent="0.25">
      <c r="Z1648" s="4" t="s">
        <v>6636</v>
      </c>
      <c r="AA1648" s="5"/>
      <c r="AB1648" s="5"/>
      <c r="AC1648" s="5">
        <v>824416</v>
      </c>
      <c r="AD1648" s="5"/>
      <c r="AE1648" s="5"/>
      <c r="AF1648" s="5"/>
      <c r="AG1648" s="5">
        <v>824416</v>
      </c>
    </row>
    <row r="1649" spans="26:33" x14ac:dyDescent="0.25">
      <c r="Z1649" s="4" t="s">
        <v>6637</v>
      </c>
      <c r="AA1649" s="5"/>
      <c r="AB1649" s="5"/>
      <c r="AC1649" s="5">
        <v>824416</v>
      </c>
      <c r="AD1649" s="5"/>
      <c r="AE1649" s="5"/>
      <c r="AF1649" s="5"/>
      <c r="AG1649" s="5">
        <v>824416</v>
      </c>
    </row>
    <row r="1650" spans="26:33" x14ac:dyDescent="0.25">
      <c r="Z1650" s="4" t="s">
        <v>6638</v>
      </c>
      <c r="AA1650" s="5"/>
      <c r="AB1650" s="5"/>
      <c r="AC1650" s="5"/>
      <c r="AD1650" s="5">
        <v>539113</v>
      </c>
      <c r="AE1650" s="5"/>
      <c r="AF1650" s="5"/>
      <c r="AG1650" s="5">
        <v>539113</v>
      </c>
    </row>
    <row r="1651" spans="26:33" x14ac:dyDescent="0.25">
      <c r="Z1651" s="4" t="s">
        <v>9319</v>
      </c>
      <c r="AA1651" s="5"/>
      <c r="AB1651" s="5"/>
      <c r="AC1651" s="5"/>
      <c r="AD1651" s="5"/>
      <c r="AE1651" s="5">
        <v>788866</v>
      </c>
      <c r="AF1651" s="5"/>
      <c r="AG1651" s="5">
        <v>788866</v>
      </c>
    </row>
    <row r="1652" spans="26:33" x14ac:dyDescent="0.25">
      <c r="Z1652" s="4" t="s">
        <v>10575</v>
      </c>
      <c r="AA1652" s="5"/>
      <c r="AB1652" s="5"/>
      <c r="AC1652" s="5"/>
      <c r="AD1652" s="5"/>
      <c r="AE1652" s="5">
        <v>3479617</v>
      </c>
      <c r="AF1652" s="5"/>
      <c r="AG1652" s="5">
        <v>3479617</v>
      </c>
    </row>
    <row r="1653" spans="26:33" x14ac:dyDescent="0.25">
      <c r="Z1653" s="4" t="s">
        <v>6639</v>
      </c>
      <c r="AA1653" s="5"/>
      <c r="AB1653" s="5"/>
      <c r="AC1653" s="5">
        <v>258971</v>
      </c>
      <c r="AD1653" s="5"/>
      <c r="AE1653" s="5"/>
      <c r="AF1653" s="5"/>
      <c r="AG1653" s="5">
        <v>258971</v>
      </c>
    </row>
    <row r="1654" spans="26:33" x14ac:dyDescent="0.25">
      <c r="Z1654" s="4" t="s">
        <v>6640</v>
      </c>
      <c r="AA1654" s="5"/>
      <c r="AB1654" s="5"/>
      <c r="AC1654" s="5">
        <v>1070545</v>
      </c>
      <c r="AD1654" s="5"/>
      <c r="AE1654" s="5"/>
      <c r="AF1654" s="5"/>
      <c r="AG1654" s="5">
        <v>1070545</v>
      </c>
    </row>
    <row r="1655" spans="26:33" x14ac:dyDescent="0.25">
      <c r="Z1655" s="4" t="s">
        <v>6641</v>
      </c>
      <c r="AA1655" s="5"/>
      <c r="AB1655" s="5"/>
      <c r="AC1655" s="5"/>
      <c r="AD1655" s="5">
        <v>297618</v>
      </c>
      <c r="AE1655" s="5">
        <v>237688</v>
      </c>
      <c r="AF1655" s="5"/>
      <c r="AG1655" s="5">
        <v>535306</v>
      </c>
    </row>
    <row r="1656" spans="26:33" x14ac:dyDescent="0.25">
      <c r="Z1656" s="4" t="s">
        <v>6642</v>
      </c>
      <c r="AA1656" s="5"/>
      <c r="AB1656" s="5"/>
      <c r="AC1656" s="5">
        <v>2151453</v>
      </c>
      <c r="AD1656" s="5"/>
      <c r="AE1656" s="5"/>
      <c r="AF1656" s="5"/>
      <c r="AG1656" s="5">
        <v>2151453</v>
      </c>
    </row>
    <row r="1657" spans="26:33" x14ac:dyDescent="0.25">
      <c r="Z1657" s="4" t="s">
        <v>6643</v>
      </c>
      <c r="AA1657" s="5"/>
      <c r="AB1657" s="5"/>
      <c r="AC1657" s="5">
        <v>382208</v>
      </c>
      <c r="AD1657" s="5"/>
      <c r="AE1657" s="5"/>
      <c r="AF1657" s="5"/>
      <c r="AG1657" s="5">
        <v>382208</v>
      </c>
    </row>
    <row r="1658" spans="26:33" x14ac:dyDescent="0.25">
      <c r="Z1658" s="4" t="s">
        <v>6644</v>
      </c>
      <c r="AA1658" s="5"/>
      <c r="AB1658" s="5"/>
      <c r="AC1658" s="5">
        <v>2665852</v>
      </c>
      <c r="AD1658" s="5"/>
      <c r="AE1658" s="5"/>
      <c r="AF1658" s="5"/>
      <c r="AG1658" s="5">
        <v>2665852</v>
      </c>
    </row>
    <row r="1659" spans="26:33" x14ac:dyDescent="0.25">
      <c r="Z1659" s="4" t="s">
        <v>9407</v>
      </c>
      <c r="AA1659" s="5"/>
      <c r="AB1659" s="5"/>
      <c r="AC1659" s="5"/>
      <c r="AD1659" s="5">
        <v>1789263</v>
      </c>
      <c r="AE1659" s="5">
        <v>1789857</v>
      </c>
      <c r="AF1659" s="5"/>
      <c r="AG1659" s="5">
        <v>3579120</v>
      </c>
    </row>
    <row r="1660" spans="26:33" x14ac:dyDescent="0.25">
      <c r="Z1660" s="4" t="s">
        <v>6645</v>
      </c>
      <c r="AA1660" s="5"/>
      <c r="AB1660" s="5"/>
      <c r="AC1660" s="5"/>
      <c r="AD1660" s="5">
        <v>4018461</v>
      </c>
      <c r="AE1660" s="5"/>
      <c r="AF1660" s="5"/>
      <c r="AG1660" s="5">
        <v>4018461</v>
      </c>
    </row>
    <row r="1661" spans="26:33" x14ac:dyDescent="0.25">
      <c r="Z1661" s="4" t="s">
        <v>6646</v>
      </c>
      <c r="AA1661" s="5"/>
      <c r="AB1661" s="5"/>
      <c r="AC1661" s="5"/>
      <c r="AD1661" s="5">
        <v>2236322</v>
      </c>
      <c r="AE1661" s="5"/>
      <c r="AF1661" s="5"/>
      <c r="AG1661" s="5">
        <v>2236322</v>
      </c>
    </row>
    <row r="1662" spans="26:33" x14ac:dyDescent="0.25">
      <c r="Z1662" s="4" t="s">
        <v>10143</v>
      </c>
      <c r="AA1662" s="5"/>
      <c r="AB1662" s="5"/>
      <c r="AC1662" s="5"/>
      <c r="AD1662" s="5"/>
      <c r="AE1662" s="5">
        <v>1118161</v>
      </c>
      <c r="AF1662" s="5"/>
      <c r="AG1662" s="5">
        <v>1118161</v>
      </c>
    </row>
    <row r="1663" spans="26:33" x14ac:dyDescent="0.25">
      <c r="Z1663" s="4" t="s">
        <v>9367</v>
      </c>
      <c r="AA1663" s="5"/>
      <c r="AB1663" s="5"/>
      <c r="AC1663" s="5"/>
      <c r="AD1663" s="5"/>
      <c r="AE1663" s="5">
        <v>482241</v>
      </c>
      <c r="AF1663" s="5"/>
      <c r="AG1663" s="5">
        <v>482241</v>
      </c>
    </row>
    <row r="1664" spans="26:33" x14ac:dyDescent="0.25">
      <c r="Z1664" s="4" t="s">
        <v>6647</v>
      </c>
      <c r="AA1664" s="5"/>
      <c r="AB1664" s="5"/>
      <c r="AC1664" s="5"/>
      <c r="AD1664" s="5">
        <v>199209</v>
      </c>
      <c r="AE1664" s="5"/>
      <c r="AF1664" s="5"/>
      <c r="AG1664" s="5">
        <v>199209</v>
      </c>
    </row>
    <row r="1665" spans="26:33" x14ac:dyDescent="0.25">
      <c r="Z1665" s="4" t="s">
        <v>10576</v>
      </c>
      <c r="AA1665" s="5"/>
      <c r="AB1665" s="5"/>
      <c r="AC1665" s="5"/>
      <c r="AD1665" s="5"/>
      <c r="AE1665" s="5">
        <v>344232</v>
      </c>
      <c r="AF1665" s="5"/>
      <c r="AG1665" s="5">
        <v>344232</v>
      </c>
    </row>
    <row r="1666" spans="26:33" x14ac:dyDescent="0.25">
      <c r="Z1666" s="4" t="s">
        <v>6682</v>
      </c>
      <c r="AA1666" s="5"/>
      <c r="AB1666" s="5"/>
      <c r="AC1666" s="5"/>
      <c r="AD1666" s="5">
        <v>11891627</v>
      </c>
      <c r="AE1666" s="5"/>
      <c r="AF1666" s="5"/>
      <c r="AG1666" s="5">
        <v>11891627</v>
      </c>
    </row>
    <row r="1667" spans="26:33" x14ac:dyDescent="0.25">
      <c r="Z1667" s="4" t="s">
        <v>6648</v>
      </c>
      <c r="AA1667" s="5"/>
      <c r="AB1667" s="5"/>
      <c r="AC1667" s="5"/>
      <c r="AD1667" s="5">
        <v>998358</v>
      </c>
      <c r="AE1667" s="5"/>
      <c r="AF1667" s="5"/>
      <c r="AG1667" s="5">
        <v>998358</v>
      </c>
    </row>
    <row r="1668" spans="26:33" x14ac:dyDescent="0.25">
      <c r="Z1668" s="4" t="s">
        <v>6649</v>
      </c>
      <c r="AA1668" s="5"/>
      <c r="AB1668" s="5"/>
      <c r="AC1668" s="5"/>
      <c r="AD1668" s="5">
        <v>1984633</v>
      </c>
      <c r="AE1668" s="5"/>
      <c r="AF1668" s="5"/>
      <c r="AG1668" s="5">
        <v>1984633</v>
      </c>
    </row>
    <row r="1669" spans="26:33" x14ac:dyDescent="0.25">
      <c r="Z1669" s="4" t="s">
        <v>12116</v>
      </c>
      <c r="AA1669" s="5"/>
      <c r="AB1669" s="5"/>
      <c r="AC1669" s="5"/>
      <c r="AD1669" s="5"/>
      <c r="AE1669" s="5"/>
      <c r="AF1669" s="5">
        <v>342480</v>
      </c>
      <c r="AG1669" s="5">
        <v>342480</v>
      </c>
    </row>
    <row r="1670" spans="26:33" x14ac:dyDescent="0.25">
      <c r="Z1670" s="4" t="s">
        <v>11771</v>
      </c>
      <c r="AA1670" s="5"/>
      <c r="AB1670" s="5"/>
      <c r="AC1670" s="5"/>
      <c r="AD1670" s="5"/>
      <c r="AE1670" s="5"/>
      <c r="AF1670" s="5">
        <v>86067</v>
      </c>
      <c r="AG1670" s="5">
        <v>86067</v>
      </c>
    </row>
    <row r="1671" spans="26:33" x14ac:dyDescent="0.25">
      <c r="Z1671" s="4" t="s">
        <v>10577</v>
      </c>
      <c r="AA1671" s="5"/>
      <c r="AB1671" s="5"/>
      <c r="AC1671" s="5"/>
      <c r="AD1671" s="5"/>
      <c r="AE1671" s="5">
        <v>673295</v>
      </c>
      <c r="AF1671" s="5"/>
      <c r="AG1671" s="5">
        <v>673295</v>
      </c>
    </row>
    <row r="1672" spans="26:33" x14ac:dyDescent="0.25">
      <c r="Z1672" s="4" t="s">
        <v>6650</v>
      </c>
      <c r="AA1672" s="5"/>
      <c r="AB1672" s="5"/>
      <c r="AC1672" s="5"/>
      <c r="AD1672" s="5">
        <v>439132</v>
      </c>
      <c r="AE1672" s="5"/>
      <c r="AF1672" s="5"/>
      <c r="AG1672" s="5">
        <v>439132</v>
      </c>
    </row>
    <row r="1673" spans="26:33" x14ac:dyDescent="0.25">
      <c r="Z1673" s="4" t="s">
        <v>11766</v>
      </c>
      <c r="AA1673" s="5"/>
      <c r="AB1673" s="5"/>
      <c r="AC1673" s="5"/>
      <c r="AD1673" s="5"/>
      <c r="AE1673" s="5"/>
      <c r="AF1673" s="5">
        <v>478255</v>
      </c>
      <c r="AG1673" s="5">
        <v>478255</v>
      </c>
    </row>
    <row r="1674" spans="26:33" x14ac:dyDescent="0.25">
      <c r="Z1674" s="4" t="s">
        <v>9398</v>
      </c>
      <c r="AA1674" s="5"/>
      <c r="AB1674" s="5"/>
      <c r="AC1674" s="5"/>
      <c r="AD1674" s="5">
        <v>341795</v>
      </c>
      <c r="AE1674" s="5"/>
      <c r="AF1674" s="5"/>
      <c r="AG1674" s="5">
        <v>341795</v>
      </c>
    </row>
    <row r="1675" spans="26:33" x14ac:dyDescent="0.25">
      <c r="Z1675" s="4" t="s">
        <v>10578</v>
      </c>
      <c r="AA1675" s="5"/>
      <c r="AB1675" s="5"/>
      <c r="AC1675" s="5"/>
      <c r="AD1675" s="5"/>
      <c r="AE1675" s="5">
        <v>301401</v>
      </c>
      <c r="AF1675" s="5"/>
      <c r="AG1675" s="5">
        <v>301401</v>
      </c>
    </row>
    <row r="1676" spans="26:33" x14ac:dyDescent="0.25">
      <c r="Z1676" s="4" t="s">
        <v>6651</v>
      </c>
      <c r="AA1676" s="5"/>
      <c r="AB1676" s="5"/>
      <c r="AC1676" s="5"/>
      <c r="AD1676" s="5">
        <v>421426</v>
      </c>
      <c r="AE1676" s="5"/>
      <c r="AF1676" s="5"/>
      <c r="AG1676" s="5">
        <v>421426</v>
      </c>
    </row>
    <row r="1677" spans="26:33" x14ac:dyDescent="0.25">
      <c r="Z1677" s="4" t="s">
        <v>6652</v>
      </c>
      <c r="AA1677" s="5"/>
      <c r="AB1677" s="5"/>
      <c r="AC1677" s="5"/>
      <c r="AD1677" s="5">
        <v>1507723</v>
      </c>
      <c r="AE1677" s="5"/>
      <c r="AF1677" s="5"/>
      <c r="AG1677" s="5">
        <v>1507723</v>
      </c>
    </row>
    <row r="1678" spans="26:33" x14ac:dyDescent="0.25">
      <c r="Z1678" s="4" t="s">
        <v>11770</v>
      </c>
      <c r="AA1678" s="5"/>
      <c r="AB1678" s="5"/>
      <c r="AC1678" s="5"/>
      <c r="AD1678" s="5"/>
      <c r="AE1678" s="5"/>
      <c r="AF1678" s="5">
        <v>239763</v>
      </c>
      <c r="AG1678" s="5">
        <v>239763</v>
      </c>
    </row>
    <row r="1679" spans="26:33" x14ac:dyDescent="0.25">
      <c r="Z1679" s="4" t="s">
        <v>6653</v>
      </c>
      <c r="AA1679" s="5"/>
      <c r="AB1679" s="5"/>
      <c r="AC1679" s="5"/>
      <c r="AD1679" s="5">
        <v>984053</v>
      </c>
      <c r="AE1679" s="5"/>
      <c r="AF1679" s="5"/>
      <c r="AG1679" s="5">
        <v>984053</v>
      </c>
    </row>
    <row r="1680" spans="26:33" x14ac:dyDescent="0.25">
      <c r="Z1680" s="4" t="s">
        <v>13218</v>
      </c>
      <c r="AA1680" s="5"/>
      <c r="AB1680" s="5"/>
      <c r="AC1680" s="5"/>
      <c r="AD1680" s="5"/>
      <c r="AE1680" s="5"/>
      <c r="AF1680" s="5">
        <v>477304</v>
      </c>
      <c r="AG1680" s="5">
        <v>477304</v>
      </c>
    </row>
    <row r="1681" spans="26:33" x14ac:dyDescent="0.25">
      <c r="Z1681" s="4" t="s">
        <v>6654</v>
      </c>
      <c r="AA1681" s="5"/>
      <c r="AB1681" s="5"/>
      <c r="AC1681" s="5"/>
      <c r="AD1681" s="5">
        <v>3906082</v>
      </c>
      <c r="AE1681" s="5"/>
      <c r="AF1681" s="5"/>
      <c r="AG1681" s="5">
        <v>3906082</v>
      </c>
    </row>
    <row r="1682" spans="26:33" x14ac:dyDescent="0.25">
      <c r="Z1682" s="4" t="s">
        <v>6655</v>
      </c>
      <c r="AA1682" s="5"/>
      <c r="AB1682" s="5"/>
      <c r="AC1682" s="5"/>
      <c r="AD1682" s="5">
        <v>888072</v>
      </c>
      <c r="AE1682" s="5"/>
      <c r="AF1682" s="5"/>
      <c r="AG1682" s="5">
        <v>888072</v>
      </c>
    </row>
    <row r="1683" spans="26:33" x14ac:dyDescent="0.25">
      <c r="Z1683" s="4" t="s">
        <v>6656</v>
      </c>
      <c r="AA1683" s="5"/>
      <c r="AB1683" s="5"/>
      <c r="AC1683" s="5"/>
      <c r="AD1683" s="5">
        <v>825122</v>
      </c>
      <c r="AE1683" s="5"/>
      <c r="AF1683" s="5"/>
      <c r="AG1683" s="5">
        <v>825122</v>
      </c>
    </row>
    <row r="1684" spans="26:33" x14ac:dyDescent="0.25">
      <c r="Z1684" s="4" t="s">
        <v>6657</v>
      </c>
      <c r="AA1684" s="5"/>
      <c r="AB1684" s="5"/>
      <c r="AC1684" s="5"/>
      <c r="AD1684" s="5">
        <v>825122</v>
      </c>
      <c r="AE1684" s="5"/>
      <c r="AF1684" s="5"/>
      <c r="AG1684" s="5">
        <v>825122</v>
      </c>
    </row>
    <row r="1685" spans="26:33" x14ac:dyDescent="0.25">
      <c r="Z1685" s="4" t="s">
        <v>6658</v>
      </c>
      <c r="AA1685" s="5"/>
      <c r="AB1685" s="5"/>
      <c r="AC1685" s="5"/>
      <c r="AD1685" s="5">
        <v>794045</v>
      </c>
      <c r="AE1685" s="5"/>
      <c r="AF1685" s="5"/>
      <c r="AG1685" s="5">
        <v>794045</v>
      </c>
    </row>
    <row r="1686" spans="26:33" x14ac:dyDescent="0.25">
      <c r="Z1686" s="4" t="s">
        <v>10579</v>
      </c>
      <c r="AA1686" s="5"/>
      <c r="AB1686" s="5"/>
      <c r="AC1686" s="5"/>
      <c r="AD1686" s="5"/>
      <c r="AE1686" s="5">
        <v>287624</v>
      </c>
      <c r="AF1686" s="5"/>
      <c r="AG1686" s="5">
        <v>287624</v>
      </c>
    </row>
    <row r="1687" spans="26:33" x14ac:dyDescent="0.25">
      <c r="Z1687" s="4" t="s">
        <v>6659</v>
      </c>
      <c r="AA1687" s="5"/>
      <c r="AB1687" s="5"/>
      <c r="AC1687" s="5"/>
      <c r="AD1687" s="5">
        <v>1587706</v>
      </c>
      <c r="AE1687" s="5"/>
      <c r="AF1687" s="5"/>
      <c r="AG1687" s="5">
        <v>1587706</v>
      </c>
    </row>
    <row r="1688" spans="26:33" x14ac:dyDescent="0.25">
      <c r="Z1688" s="4" t="s">
        <v>11783</v>
      </c>
      <c r="AA1688" s="5"/>
      <c r="AB1688" s="5"/>
      <c r="AC1688" s="5"/>
      <c r="AD1688" s="5"/>
      <c r="AE1688" s="5">
        <v>4177794</v>
      </c>
      <c r="AF1688" s="5"/>
      <c r="AG1688" s="5">
        <v>4177794</v>
      </c>
    </row>
    <row r="1689" spans="26:33" x14ac:dyDescent="0.25">
      <c r="Z1689" s="4" t="s">
        <v>9401</v>
      </c>
      <c r="AA1689" s="5"/>
      <c r="AB1689" s="5"/>
      <c r="AC1689" s="5"/>
      <c r="AD1689" s="5">
        <v>156402</v>
      </c>
      <c r="AE1689" s="5"/>
      <c r="AF1689" s="5"/>
      <c r="AG1689" s="5">
        <v>156402</v>
      </c>
    </row>
    <row r="1690" spans="26:33" x14ac:dyDescent="0.25">
      <c r="Z1690" s="4" t="s">
        <v>6660</v>
      </c>
      <c r="AA1690" s="5"/>
      <c r="AB1690" s="5"/>
      <c r="AC1690" s="5"/>
      <c r="AD1690" s="5">
        <v>796800</v>
      </c>
      <c r="AE1690" s="5"/>
      <c r="AF1690" s="5"/>
      <c r="AG1690" s="5">
        <v>796800</v>
      </c>
    </row>
    <row r="1691" spans="26:33" x14ac:dyDescent="0.25">
      <c r="Z1691" s="4" t="s">
        <v>10056</v>
      </c>
      <c r="AA1691" s="5"/>
      <c r="AB1691" s="5"/>
      <c r="AC1691" s="5"/>
      <c r="AD1691" s="5"/>
      <c r="AE1691" s="5">
        <v>3008445</v>
      </c>
      <c r="AF1691" s="5"/>
      <c r="AG1691" s="5">
        <v>3008445</v>
      </c>
    </row>
    <row r="1692" spans="26:33" x14ac:dyDescent="0.25">
      <c r="Z1692" s="4" t="s">
        <v>6661</v>
      </c>
      <c r="AA1692" s="5"/>
      <c r="AB1692" s="5"/>
      <c r="AC1692" s="5"/>
      <c r="AD1692" s="5">
        <v>279760</v>
      </c>
      <c r="AE1692" s="5"/>
      <c r="AF1692" s="5"/>
      <c r="AG1692" s="5">
        <v>279760</v>
      </c>
    </row>
    <row r="1693" spans="26:33" x14ac:dyDescent="0.25">
      <c r="Z1693" s="4" t="s">
        <v>10580</v>
      </c>
      <c r="AA1693" s="5"/>
      <c r="AB1693" s="5"/>
      <c r="AC1693" s="5"/>
      <c r="AD1693" s="5"/>
      <c r="AE1693" s="5">
        <v>121629</v>
      </c>
      <c r="AF1693" s="5"/>
      <c r="AG1693" s="5">
        <v>121629</v>
      </c>
    </row>
    <row r="1694" spans="26:33" x14ac:dyDescent="0.25">
      <c r="Z1694" s="4" t="s">
        <v>11774</v>
      </c>
      <c r="AA1694" s="5"/>
      <c r="AB1694" s="5"/>
      <c r="AC1694" s="5"/>
      <c r="AD1694" s="5"/>
      <c r="AE1694" s="5"/>
      <c r="AF1694" s="5">
        <v>782344</v>
      </c>
      <c r="AG1694" s="5">
        <v>782344</v>
      </c>
    </row>
    <row r="1695" spans="26:33" x14ac:dyDescent="0.25">
      <c r="Z1695" s="4" t="s">
        <v>10581</v>
      </c>
      <c r="AA1695" s="5"/>
      <c r="AB1695" s="5"/>
      <c r="AC1695" s="5"/>
      <c r="AD1695" s="5"/>
      <c r="AE1695" s="5">
        <v>509009</v>
      </c>
      <c r="AF1695" s="5"/>
      <c r="AG1695" s="5">
        <v>509009</v>
      </c>
    </row>
    <row r="1696" spans="26:33" x14ac:dyDescent="0.25">
      <c r="Z1696" s="4" t="s">
        <v>9352</v>
      </c>
      <c r="AA1696" s="5"/>
      <c r="AB1696" s="5"/>
      <c r="AC1696" s="5"/>
      <c r="AD1696" s="5"/>
      <c r="AE1696" s="5">
        <v>582509</v>
      </c>
      <c r="AF1696" s="5"/>
      <c r="AG1696" s="5">
        <v>582509</v>
      </c>
    </row>
    <row r="1697" spans="26:33" x14ac:dyDescent="0.25">
      <c r="Z1697" s="4" t="s">
        <v>6662</v>
      </c>
      <c r="AA1697" s="5"/>
      <c r="AB1697" s="5"/>
      <c r="AC1697" s="5"/>
      <c r="AD1697" s="5">
        <v>420983</v>
      </c>
      <c r="AE1697" s="5"/>
      <c r="AF1697" s="5"/>
      <c r="AG1697" s="5">
        <v>420983</v>
      </c>
    </row>
    <row r="1698" spans="26:33" x14ac:dyDescent="0.25">
      <c r="Z1698" s="4" t="s">
        <v>9371</v>
      </c>
      <c r="AA1698" s="5"/>
      <c r="AB1698" s="5"/>
      <c r="AC1698" s="5"/>
      <c r="AD1698" s="5"/>
      <c r="AE1698" s="5">
        <v>1481597</v>
      </c>
      <c r="AF1698" s="5"/>
      <c r="AG1698" s="5">
        <v>1481597</v>
      </c>
    </row>
    <row r="1699" spans="26:33" x14ac:dyDescent="0.25">
      <c r="Z1699" s="4" t="s">
        <v>12117</v>
      </c>
      <c r="AA1699" s="5"/>
      <c r="AB1699" s="5"/>
      <c r="AC1699" s="5"/>
      <c r="AD1699" s="5"/>
      <c r="AE1699" s="5"/>
      <c r="AF1699" s="5">
        <v>1217226</v>
      </c>
      <c r="AG1699" s="5">
        <v>1217226</v>
      </c>
    </row>
    <row r="1700" spans="26:33" x14ac:dyDescent="0.25">
      <c r="Z1700" s="4" t="s">
        <v>13165</v>
      </c>
      <c r="AA1700" s="5"/>
      <c r="AB1700" s="5"/>
      <c r="AC1700" s="5"/>
      <c r="AD1700" s="5"/>
      <c r="AE1700" s="5"/>
      <c r="AF1700" s="5">
        <v>1216826</v>
      </c>
      <c r="AG1700" s="5">
        <v>1216826</v>
      </c>
    </row>
    <row r="1701" spans="26:33" x14ac:dyDescent="0.25">
      <c r="Z1701" s="4" t="s">
        <v>6663</v>
      </c>
      <c r="AA1701" s="5"/>
      <c r="AB1701" s="5"/>
      <c r="AC1701" s="5"/>
      <c r="AD1701" s="5">
        <v>589657</v>
      </c>
      <c r="AE1701" s="5"/>
      <c r="AF1701" s="5"/>
      <c r="AG1701" s="5">
        <v>589657</v>
      </c>
    </row>
    <row r="1702" spans="26:33" x14ac:dyDescent="0.25">
      <c r="Z1702" s="4" t="s">
        <v>6664</v>
      </c>
      <c r="AA1702" s="5"/>
      <c r="AB1702" s="5"/>
      <c r="AC1702" s="5"/>
      <c r="AD1702" s="5">
        <v>699318</v>
      </c>
      <c r="AE1702" s="5"/>
      <c r="AF1702" s="5"/>
      <c r="AG1702" s="5">
        <v>699318</v>
      </c>
    </row>
    <row r="1703" spans="26:33" x14ac:dyDescent="0.25">
      <c r="Z1703" s="4" t="s">
        <v>6665</v>
      </c>
      <c r="AA1703" s="5"/>
      <c r="AB1703" s="5"/>
      <c r="AC1703" s="5"/>
      <c r="AD1703" s="5"/>
      <c r="AE1703" s="5">
        <v>404811</v>
      </c>
      <c r="AF1703" s="5"/>
      <c r="AG1703" s="5">
        <v>404811</v>
      </c>
    </row>
    <row r="1704" spans="26:33" x14ac:dyDescent="0.25">
      <c r="Z1704" s="4" t="s">
        <v>9354</v>
      </c>
      <c r="AA1704" s="5"/>
      <c r="AB1704" s="5"/>
      <c r="AC1704" s="5"/>
      <c r="AD1704" s="5"/>
      <c r="AE1704" s="5">
        <v>2111906</v>
      </c>
      <c r="AF1704" s="5"/>
      <c r="AG1704" s="5">
        <v>2111906</v>
      </c>
    </row>
    <row r="1705" spans="26:33" x14ac:dyDescent="0.25">
      <c r="Z1705" s="4" t="s">
        <v>6666</v>
      </c>
      <c r="AA1705" s="5"/>
      <c r="AB1705" s="5"/>
      <c r="AC1705" s="5"/>
      <c r="AD1705" s="5">
        <v>1270154</v>
      </c>
      <c r="AE1705" s="5"/>
      <c r="AF1705" s="5"/>
      <c r="AG1705" s="5">
        <v>1270154</v>
      </c>
    </row>
    <row r="1706" spans="26:33" x14ac:dyDescent="0.25">
      <c r="Z1706" s="4" t="s">
        <v>12118</v>
      </c>
      <c r="AA1706" s="5"/>
      <c r="AB1706" s="5"/>
      <c r="AC1706" s="5"/>
      <c r="AD1706" s="5"/>
      <c r="AE1706" s="5"/>
      <c r="AF1706" s="5">
        <v>1447385</v>
      </c>
      <c r="AG1706" s="5">
        <v>1447385</v>
      </c>
    </row>
    <row r="1707" spans="26:33" x14ac:dyDescent="0.25">
      <c r="Z1707" s="4" t="s">
        <v>6667</v>
      </c>
      <c r="AA1707" s="5"/>
      <c r="AB1707" s="5"/>
      <c r="AC1707" s="5"/>
      <c r="AD1707" s="5">
        <v>873692</v>
      </c>
      <c r="AE1707" s="5"/>
      <c r="AF1707" s="5"/>
      <c r="AG1707" s="5">
        <v>873692</v>
      </c>
    </row>
    <row r="1708" spans="26:33" x14ac:dyDescent="0.25">
      <c r="Z1708" s="4" t="s">
        <v>12146</v>
      </c>
      <c r="AA1708" s="5"/>
      <c r="AB1708" s="5"/>
      <c r="AC1708" s="5"/>
      <c r="AD1708" s="5"/>
      <c r="AE1708" s="5"/>
      <c r="AF1708" s="5">
        <v>3794772</v>
      </c>
      <c r="AG1708" s="5">
        <v>3794772</v>
      </c>
    </row>
    <row r="1709" spans="26:33" x14ac:dyDescent="0.25">
      <c r="Z1709" s="4" t="s">
        <v>6668</v>
      </c>
      <c r="AA1709" s="5"/>
      <c r="AB1709" s="5"/>
      <c r="AC1709" s="5"/>
      <c r="AD1709" s="5">
        <v>155221</v>
      </c>
      <c r="AE1709" s="5"/>
      <c r="AF1709" s="5"/>
      <c r="AG1709" s="5">
        <v>155221</v>
      </c>
    </row>
    <row r="1710" spans="26:33" x14ac:dyDescent="0.25">
      <c r="Z1710" s="4" t="s">
        <v>12119</v>
      </c>
      <c r="AA1710" s="5"/>
      <c r="AB1710" s="5"/>
      <c r="AC1710" s="5"/>
      <c r="AD1710" s="5"/>
      <c r="AE1710" s="5"/>
      <c r="AF1710" s="5">
        <v>802252</v>
      </c>
      <c r="AG1710" s="5">
        <v>802252</v>
      </c>
    </row>
    <row r="1711" spans="26:33" x14ac:dyDescent="0.25">
      <c r="Z1711" s="4" t="s">
        <v>10582</v>
      </c>
      <c r="AA1711" s="5"/>
      <c r="AB1711" s="5"/>
      <c r="AC1711" s="5"/>
      <c r="AD1711" s="5"/>
      <c r="AE1711" s="5">
        <v>283644</v>
      </c>
      <c r="AF1711" s="5"/>
      <c r="AG1711" s="5">
        <v>283644</v>
      </c>
    </row>
    <row r="1712" spans="26:33" x14ac:dyDescent="0.25">
      <c r="Z1712" s="4" t="s">
        <v>10583</v>
      </c>
      <c r="AA1712" s="5"/>
      <c r="AB1712" s="5"/>
      <c r="AC1712" s="5"/>
      <c r="AD1712" s="5"/>
      <c r="AE1712" s="5">
        <v>173146</v>
      </c>
      <c r="AF1712" s="5"/>
      <c r="AG1712" s="5">
        <v>173146</v>
      </c>
    </row>
    <row r="1713" spans="26:33" x14ac:dyDescent="0.25">
      <c r="Z1713" s="4" t="s">
        <v>6669</v>
      </c>
      <c r="AA1713" s="5"/>
      <c r="AB1713" s="5"/>
      <c r="AC1713" s="5"/>
      <c r="AD1713" s="5">
        <v>478735</v>
      </c>
      <c r="AE1713" s="5"/>
      <c r="AF1713" s="5"/>
      <c r="AG1713" s="5">
        <v>478735</v>
      </c>
    </row>
    <row r="1714" spans="26:33" x14ac:dyDescent="0.25">
      <c r="Z1714" s="4" t="s">
        <v>10132</v>
      </c>
      <c r="AA1714" s="5"/>
      <c r="AB1714" s="5"/>
      <c r="AC1714" s="5"/>
      <c r="AD1714" s="5"/>
      <c r="AE1714" s="5">
        <v>201597</v>
      </c>
      <c r="AF1714" s="5"/>
      <c r="AG1714" s="5">
        <v>201597</v>
      </c>
    </row>
    <row r="1715" spans="26:33" x14ac:dyDescent="0.25">
      <c r="Z1715" s="4" t="s">
        <v>12120</v>
      </c>
      <c r="AA1715" s="5"/>
      <c r="AB1715" s="5"/>
      <c r="AC1715" s="5"/>
      <c r="AD1715" s="5"/>
      <c r="AE1715" s="5"/>
      <c r="AF1715" s="5">
        <v>326408</v>
      </c>
      <c r="AG1715" s="5">
        <v>326408</v>
      </c>
    </row>
    <row r="1716" spans="26:33" x14ac:dyDescent="0.25">
      <c r="Z1716" s="4" t="s">
        <v>6670</v>
      </c>
      <c r="AA1716" s="5"/>
      <c r="AB1716" s="5"/>
      <c r="AC1716" s="5"/>
      <c r="AD1716" s="5">
        <v>1147442</v>
      </c>
      <c r="AE1716" s="5"/>
      <c r="AF1716" s="5"/>
      <c r="AG1716" s="5">
        <v>1147442</v>
      </c>
    </row>
    <row r="1717" spans="26:33" x14ac:dyDescent="0.25">
      <c r="Z1717" s="4" t="s">
        <v>6671</v>
      </c>
      <c r="AA1717" s="5"/>
      <c r="AB1717" s="5"/>
      <c r="AC1717" s="5"/>
      <c r="AD1717" s="5">
        <v>2294883</v>
      </c>
      <c r="AE1717" s="5"/>
      <c r="AF1717" s="5"/>
      <c r="AG1717" s="5">
        <v>2294883</v>
      </c>
    </row>
    <row r="1718" spans="26:33" x14ac:dyDescent="0.25">
      <c r="Z1718" s="4" t="s">
        <v>10584</v>
      </c>
      <c r="AA1718" s="5"/>
      <c r="AB1718" s="5"/>
      <c r="AC1718" s="5"/>
      <c r="AD1718" s="5"/>
      <c r="AE1718" s="5">
        <v>173549</v>
      </c>
      <c r="AF1718" s="5"/>
      <c r="AG1718" s="5">
        <v>173549</v>
      </c>
    </row>
    <row r="1719" spans="26:33" x14ac:dyDescent="0.25">
      <c r="Z1719" s="4" t="s">
        <v>6672</v>
      </c>
      <c r="AA1719" s="5"/>
      <c r="AB1719" s="5"/>
      <c r="AC1719" s="5"/>
      <c r="AD1719" s="5">
        <v>2809513</v>
      </c>
      <c r="AE1719" s="5"/>
      <c r="AF1719" s="5"/>
      <c r="AG1719" s="5">
        <v>2809513</v>
      </c>
    </row>
    <row r="1720" spans="26:33" x14ac:dyDescent="0.25">
      <c r="Z1720" s="4" t="s">
        <v>6673</v>
      </c>
      <c r="AA1720" s="5"/>
      <c r="AB1720" s="5"/>
      <c r="AC1720" s="5"/>
      <c r="AD1720" s="5">
        <v>1277051</v>
      </c>
      <c r="AE1720" s="5"/>
      <c r="AF1720" s="5"/>
      <c r="AG1720" s="5">
        <v>1277051</v>
      </c>
    </row>
    <row r="1721" spans="26:33" x14ac:dyDescent="0.25">
      <c r="Z1721" s="4" t="s">
        <v>12147</v>
      </c>
      <c r="AA1721" s="5"/>
      <c r="AB1721" s="5"/>
      <c r="AC1721" s="5"/>
      <c r="AD1721" s="5"/>
      <c r="AE1721" s="5"/>
      <c r="AF1721" s="5">
        <v>3316650</v>
      </c>
      <c r="AG1721" s="5">
        <v>3316650</v>
      </c>
    </row>
    <row r="1722" spans="26:33" x14ac:dyDescent="0.25">
      <c r="Z1722" s="4" t="s">
        <v>9358</v>
      </c>
      <c r="AA1722" s="5"/>
      <c r="AB1722" s="5"/>
      <c r="AC1722" s="5"/>
      <c r="AD1722" s="5"/>
      <c r="AE1722" s="5">
        <v>763802</v>
      </c>
      <c r="AF1722" s="5"/>
      <c r="AG1722" s="5">
        <v>763802</v>
      </c>
    </row>
    <row r="1723" spans="26:33" x14ac:dyDescent="0.25">
      <c r="Z1723" s="4" t="s">
        <v>6688</v>
      </c>
      <c r="AA1723" s="5"/>
      <c r="AB1723" s="5"/>
      <c r="AC1723" s="5"/>
      <c r="AD1723" s="5">
        <v>1076440</v>
      </c>
      <c r="AE1723" s="5"/>
      <c r="AF1723" s="5"/>
      <c r="AG1723" s="5">
        <v>1076440</v>
      </c>
    </row>
    <row r="1724" spans="26:33" x14ac:dyDescent="0.25">
      <c r="Z1724" s="4" t="s">
        <v>10135</v>
      </c>
      <c r="AA1724" s="5"/>
      <c r="AB1724" s="5"/>
      <c r="AC1724" s="5"/>
      <c r="AD1724" s="5"/>
      <c r="AE1724" s="5">
        <v>200197</v>
      </c>
      <c r="AF1724" s="5"/>
      <c r="AG1724" s="5">
        <v>200197</v>
      </c>
    </row>
    <row r="1725" spans="26:33" x14ac:dyDescent="0.25">
      <c r="Z1725" s="4" t="s">
        <v>10585</v>
      </c>
      <c r="AA1725" s="5"/>
      <c r="AB1725" s="5"/>
      <c r="AC1725" s="5"/>
      <c r="AD1725" s="5"/>
      <c r="AE1725" s="5">
        <v>3466432</v>
      </c>
      <c r="AF1725" s="5"/>
      <c r="AG1725" s="5">
        <v>3466432</v>
      </c>
    </row>
    <row r="1726" spans="26:33" x14ac:dyDescent="0.25">
      <c r="Z1726" s="4" t="s">
        <v>6689</v>
      </c>
      <c r="AA1726" s="5"/>
      <c r="AB1726" s="5"/>
      <c r="AC1726" s="5"/>
      <c r="AD1726" s="5">
        <v>3829883</v>
      </c>
      <c r="AE1726" s="5"/>
      <c r="AF1726" s="5"/>
      <c r="AG1726" s="5">
        <v>3829883</v>
      </c>
    </row>
    <row r="1727" spans="26:33" x14ac:dyDescent="0.25">
      <c r="Z1727" s="4" t="s">
        <v>6690</v>
      </c>
      <c r="AA1727" s="5"/>
      <c r="AB1727" s="5"/>
      <c r="AC1727" s="5"/>
      <c r="AD1727" s="5">
        <v>3859804</v>
      </c>
      <c r="AE1727" s="5"/>
      <c r="AF1727" s="5"/>
      <c r="AG1727" s="5">
        <v>3859804</v>
      </c>
    </row>
    <row r="1728" spans="26:33" x14ac:dyDescent="0.25">
      <c r="Z1728" s="4" t="s">
        <v>10598</v>
      </c>
      <c r="AA1728" s="5"/>
      <c r="AB1728" s="5"/>
      <c r="AC1728" s="5"/>
      <c r="AD1728" s="5"/>
      <c r="AE1728" s="5">
        <v>12150515</v>
      </c>
      <c r="AF1728" s="5"/>
      <c r="AG1728" s="5">
        <v>12150515</v>
      </c>
    </row>
    <row r="1729" spans="26:33" x14ac:dyDescent="0.25">
      <c r="Z1729" s="4" t="s">
        <v>10139</v>
      </c>
      <c r="AA1729" s="5"/>
      <c r="AB1729" s="5"/>
      <c r="AC1729" s="5"/>
      <c r="AD1729" s="5"/>
      <c r="AE1729" s="5">
        <v>1010625</v>
      </c>
      <c r="AF1729" s="5"/>
      <c r="AG1729" s="5">
        <v>1010625</v>
      </c>
    </row>
    <row r="1730" spans="26:33" x14ac:dyDescent="0.25">
      <c r="Z1730" s="4" t="s">
        <v>10599</v>
      </c>
      <c r="AA1730" s="5"/>
      <c r="AB1730" s="5"/>
      <c r="AC1730" s="5"/>
      <c r="AD1730" s="5"/>
      <c r="AE1730" s="5">
        <v>1984208</v>
      </c>
      <c r="AF1730" s="5"/>
      <c r="AG1730" s="5">
        <v>1984208</v>
      </c>
    </row>
    <row r="1731" spans="26:33" x14ac:dyDescent="0.25">
      <c r="Z1731" s="4" t="s">
        <v>9321</v>
      </c>
      <c r="AA1731" s="5"/>
      <c r="AB1731" s="5"/>
      <c r="AC1731" s="5"/>
      <c r="AD1731" s="5"/>
      <c r="AE1731" s="5">
        <v>2377964</v>
      </c>
      <c r="AF1731" s="5"/>
      <c r="AG1731" s="5">
        <v>2377964</v>
      </c>
    </row>
    <row r="1732" spans="26:33" x14ac:dyDescent="0.25">
      <c r="Z1732" s="4" t="s">
        <v>10586</v>
      </c>
      <c r="AA1732" s="5"/>
      <c r="AB1732" s="5"/>
      <c r="AC1732" s="5"/>
      <c r="AD1732" s="5"/>
      <c r="AE1732" s="5">
        <v>763513</v>
      </c>
      <c r="AF1732" s="5"/>
      <c r="AG1732" s="5">
        <v>763513</v>
      </c>
    </row>
    <row r="1733" spans="26:33" x14ac:dyDescent="0.25">
      <c r="Z1733" s="4" t="s">
        <v>12121</v>
      </c>
      <c r="AA1733" s="5"/>
      <c r="AB1733" s="5"/>
      <c r="AC1733" s="5"/>
      <c r="AD1733" s="5"/>
      <c r="AE1733" s="5"/>
      <c r="AF1733" s="5">
        <v>358788</v>
      </c>
      <c r="AG1733" s="5">
        <v>358788</v>
      </c>
    </row>
    <row r="1734" spans="26:33" x14ac:dyDescent="0.25">
      <c r="Z1734" s="4" t="s">
        <v>10587</v>
      </c>
      <c r="AA1734" s="5"/>
      <c r="AB1734" s="5"/>
      <c r="AC1734" s="5"/>
      <c r="AD1734" s="5"/>
      <c r="AE1734" s="5">
        <v>1990709</v>
      </c>
      <c r="AF1734" s="5"/>
      <c r="AG1734" s="5">
        <v>1990709</v>
      </c>
    </row>
    <row r="1735" spans="26:33" x14ac:dyDescent="0.25">
      <c r="Z1735" s="4" t="s">
        <v>13223</v>
      </c>
      <c r="AA1735" s="5"/>
      <c r="AB1735" s="5"/>
      <c r="AC1735" s="5"/>
      <c r="AD1735" s="5"/>
      <c r="AE1735" s="5"/>
      <c r="AF1735" s="5">
        <v>469246</v>
      </c>
      <c r="AG1735" s="5">
        <v>469246</v>
      </c>
    </row>
    <row r="1736" spans="26:33" x14ac:dyDescent="0.25">
      <c r="Z1736" s="4" t="s">
        <v>10147</v>
      </c>
      <c r="AA1736" s="5"/>
      <c r="AB1736" s="5"/>
      <c r="AC1736" s="5"/>
      <c r="AD1736" s="5"/>
      <c r="AE1736" s="5">
        <v>603949</v>
      </c>
      <c r="AF1736" s="5"/>
      <c r="AG1736" s="5">
        <v>603949</v>
      </c>
    </row>
    <row r="1737" spans="26:33" x14ac:dyDescent="0.25">
      <c r="Z1737" s="4" t="s">
        <v>9359</v>
      </c>
      <c r="AA1737" s="5"/>
      <c r="AB1737" s="5"/>
      <c r="AC1737" s="5"/>
      <c r="AD1737" s="5"/>
      <c r="AE1737" s="5">
        <v>321814</v>
      </c>
      <c r="AF1737" s="5"/>
      <c r="AG1737" s="5">
        <v>321814</v>
      </c>
    </row>
    <row r="1738" spans="26:33" x14ac:dyDescent="0.25">
      <c r="Z1738" s="4" t="s">
        <v>13210</v>
      </c>
      <c r="AA1738" s="5"/>
      <c r="AB1738" s="5"/>
      <c r="AC1738" s="5"/>
      <c r="AD1738" s="5"/>
      <c r="AE1738" s="5">
        <v>424462</v>
      </c>
      <c r="AF1738" s="5"/>
      <c r="AG1738" s="5">
        <v>424462</v>
      </c>
    </row>
    <row r="1739" spans="26:33" x14ac:dyDescent="0.25">
      <c r="Z1739" s="4" t="s">
        <v>10123</v>
      </c>
      <c r="AA1739" s="5"/>
      <c r="AB1739" s="5"/>
      <c r="AC1739" s="5"/>
      <c r="AD1739" s="5"/>
      <c r="AE1739" s="5">
        <v>895764</v>
      </c>
      <c r="AF1739" s="5"/>
      <c r="AG1739" s="5">
        <v>895764</v>
      </c>
    </row>
    <row r="1740" spans="26:33" x14ac:dyDescent="0.25">
      <c r="Z1740" s="4" t="s">
        <v>10117</v>
      </c>
      <c r="AA1740" s="5"/>
      <c r="AB1740" s="5"/>
      <c r="AC1740" s="5"/>
      <c r="AD1740" s="5"/>
      <c r="AE1740" s="5">
        <v>832268</v>
      </c>
      <c r="AF1740" s="5"/>
      <c r="AG1740" s="5">
        <v>832268</v>
      </c>
    </row>
    <row r="1741" spans="26:33" x14ac:dyDescent="0.25">
      <c r="Z1741" s="4" t="s">
        <v>10119</v>
      </c>
      <c r="AA1741" s="5"/>
      <c r="AB1741" s="5"/>
      <c r="AC1741" s="5"/>
      <c r="AD1741" s="5"/>
      <c r="AE1741" s="5">
        <v>832268</v>
      </c>
      <c r="AF1741" s="5"/>
      <c r="AG1741" s="5">
        <v>832268</v>
      </c>
    </row>
    <row r="1742" spans="26:33" x14ac:dyDescent="0.25">
      <c r="Z1742" s="4" t="s">
        <v>10121</v>
      </c>
      <c r="AA1742" s="5"/>
      <c r="AB1742" s="5"/>
      <c r="AC1742" s="5"/>
      <c r="AD1742" s="5"/>
      <c r="AE1742" s="5">
        <v>1508009</v>
      </c>
      <c r="AF1742" s="5"/>
      <c r="AG1742" s="5">
        <v>1508009</v>
      </c>
    </row>
    <row r="1743" spans="26:33" x14ac:dyDescent="0.25">
      <c r="Z1743" s="4" t="s">
        <v>10588</v>
      </c>
      <c r="AA1743" s="5"/>
      <c r="AB1743" s="5"/>
      <c r="AC1743" s="5"/>
      <c r="AD1743" s="5"/>
      <c r="AE1743" s="5">
        <v>264231</v>
      </c>
      <c r="AF1743" s="5"/>
      <c r="AG1743" s="5">
        <v>264231</v>
      </c>
    </row>
    <row r="1744" spans="26:33" x14ac:dyDescent="0.25">
      <c r="Z1744" s="4" t="s">
        <v>10600</v>
      </c>
      <c r="AA1744" s="5"/>
      <c r="AB1744" s="5"/>
      <c r="AC1744" s="5"/>
      <c r="AD1744" s="5"/>
      <c r="AE1744" s="5">
        <v>1093751</v>
      </c>
      <c r="AF1744" s="5"/>
      <c r="AG1744" s="5">
        <v>1093751</v>
      </c>
    </row>
    <row r="1745" spans="26:33" x14ac:dyDescent="0.25">
      <c r="Z1745" s="4" t="s">
        <v>10601</v>
      </c>
      <c r="AA1745" s="5"/>
      <c r="AB1745" s="5"/>
      <c r="AC1745" s="5"/>
      <c r="AD1745" s="5"/>
      <c r="AE1745" s="5">
        <v>443058</v>
      </c>
      <c r="AF1745" s="5"/>
      <c r="AG1745" s="5">
        <v>443058</v>
      </c>
    </row>
    <row r="1746" spans="26:33" x14ac:dyDescent="0.25">
      <c r="Z1746" s="4" t="s">
        <v>10589</v>
      </c>
      <c r="AA1746" s="5"/>
      <c r="AB1746" s="5"/>
      <c r="AC1746" s="5"/>
      <c r="AD1746" s="5"/>
      <c r="AE1746" s="5"/>
      <c r="AF1746" s="5">
        <v>2799549</v>
      </c>
      <c r="AG1746" s="5">
        <v>2799549</v>
      </c>
    </row>
    <row r="1747" spans="26:33" x14ac:dyDescent="0.25">
      <c r="Z1747" s="4" t="s">
        <v>10590</v>
      </c>
      <c r="AA1747" s="5"/>
      <c r="AB1747" s="5"/>
      <c r="AC1747" s="5"/>
      <c r="AD1747" s="5"/>
      <c r="AE1747" s="5">
        <v>2101006</v>
      </c>
      <c r="AF1747" s="5"/>
      <c r="AG1747" s="5">
        <v>2101006</v>
      </c>
    </row>
    <row r="1748" spans="26:33" x14ac:dyDescent="0.25">
      <c r="Z1748" s="4" t="s">
        <v>10591</v>
      </c>
      <c r="AA1748" s="5"/>
      <c r="AB1748" s="5"/>
      <c r="AC1748" s="5"/>
      <c r="AD1748" s="5"/>
      <c r="AE1748" s="5">
        <v>282975</v>
      </c>
      <c r="AF1748" s="5"/>
      <c r="AG1748" s="5">
        <v>282975</v>
      </c>
    </row>
    <row r="1749" spans="26:33" x14ac:dyDescent="0.25">
      <c r="Z1749" s="4" t="s">
        <v>10129</v>
      </c>
      <c r="AA1749" s="5"/>
      <c r="AB1749" s="5"/>
      <c r="AC1749" s="5"/>
      <c r="AD1749" s="5"/>
      <c r="AE1749" s="5">
        <v>201736</v>
      </c>
      <c r="AF1749" s="5"/>
      <c r="AG1749" s="5">
        <v>201736</v>
      </c>
    </row>
    <row r="1750" spans="26:33" x14ac:dyDescent="0.25">
      <c r="Z1750" s="4" t="s">
        <v>10152</v>
      </c>
      <c r="AA1750" s="5"/>
      <c r="AB1750" s="5"/>
      <c r="AC1750" s="5"/>
      <c r="AD1750" s="5"/>
      <c r="AE1750" s="5">
        <v>1597191</v>
      </c>
      <c r="AF1750" s="5"/>
      <c r="AG1750" s="5">
        <v>1597191</v>
      </c>
    </row>
    <row r="1751" spans="26:33" x14ac:dyDescent="0.25">
      <c r="Z1751" s="4" t="s">
        <v>10115</v>
      </c>
      <c r="AA1751" s="5"/>
      <c r="AB1751" s="5"/>
      <c r="AC1751" s="5"/>
      <c r="AD1751" s="5"/>
      <c r="AE1751" s="5">
        <v>1285050</v>
      </c>
      <c r="AF1751" s="5"/>
      <c r="AG1751" s="5">
        <v>1285050</v>
      </c>
    </row>
    <row r="1752" spans="26:33" x14ac:dyDescent="0.25">
      <c r="Z1752" s="4" t="s">
        <v>10111</v>
      </c>
      <c r="AA1752" s="5"/>
      <c r="AB1752" s="5"/>
      <c r="AC1752" s="5"/>
      <c r="AD1752" s="5"/>
      <c r="AE1752" s="5">
        <v>952962</v>
      </c>
      <c r="AF1752" s="5"/>
      <c r="AG1752" s="5">
        <v>952962</v>
      </c>
    </row>
    <row r="1753" spans="26:33" x14ac:dyDescent="0.25">
      <c r="Z1753" s="4" t="s">
        <v>10113</v>
      </c>
      <c r="AA1753" s="5"/>
      <c r="AB1753" s="5"/>
      <c r="AC1753" s="5"/>
      <c r="AD1753" s="5"/>
      <c r="AE1753" s="5">
        <v>592598</v>
      </c>
      <c r="AF1753" s="5"/>
      <c r="AG1753" s="5">
        <v>592598</v>
      </c>
    </row>
    <row r="1754" spans="26:33" x14ac:dyDescent="0.25">
      <c r="Z1754" s="4" t="s">
        <v>11773</v>
      </c>
      <c r="AA1754" s="5"/>
      <c r="AB1754" s="5"/>
      <c r="AC1754" s="5"/>
      <c r="AD1754" s="5"/>
      <c r="AE1754" s="5"/>
      <c r="AF1754" s="5">
        <v>1699263</v>
      </c>
      <c r="AG1754" s="5">
        <v>1699263</v>
      </c>
    </row>
    <row r="1755" spans="26:33" x14ac:dyDescent="0.25">
      <c r="Z1755" s="4" t="s">
        <v>11765</v>
      </c>
      <c r="AA1755" s="5"/>
      <c r="AB1755" s="5"/>
      <c r="AC1755" s="5"/>
      <c r="AD1755" s="5"/>
      <c r="AE1755" s="5"/>
      <c r="AF1755" s="5">
        <v>549388</v>
      </c>
      <c r="AG1755" s="5">
        <v>549388</v>
      </c>
    </row>
    <row r="1756" spans="26:33" x14ac:dyDescent="0.25">
      <c r="Z1756" s="4" t="s">
        <v>11763</v>
      </c>
      <c r="AA1756" s="5"/>
      <c r="AB1756" s="5"/>
      <c r="AC1756" s="5"/>
      <c r="AD1756" s="5"/>
      <c r="AE1756" s="5"/>
      <c r="AF1756" s="5">
        <v>549388</v>
      </c>
      <c r="AG1756" s="5">
        <v>549388</v>
      </c>
    </row>
    <row r="1757" spans="26:33" x14ac:dyDescent="0.25">
      <c r="Z1757" s="4" t="s">
        <v>10140</v>
      </c>
      <c r="AA1757" s="5"/>
      <c r="AB1757" s="5"/>
      <c r="AC1757" s="5"/>
      <c r="AD1757" s="5"/>
      <c r="AE1757" s="5"/>
      <c r="AF1757" s="5">
        <v>306030</v>
      </c>
      <c r="AG1757" s="5">
        <v>306030</v>
      </c>
    </row>
    <row r="1758" spans="26:33" x14ac:dyDescent="0.25">
      <c r="Z1758" s="4" t="s">
        <v>10592</v>
      </c>
      <c r="AA1758" s="5"/>
      <c r="AB1758" s="5"/>
      <c r="AC1758" s="5"/>
      <c r="AD1758" s="5"/>
      <c r="AE1758" s="5">
        <v>403473</v>
      </c>
      <c r="AF1758" s="5"/>
      <c r="AG1758" s="5">
        <v>403473</v>
      </c>
    </row>
    <row r="1759" spans="26:33" x14ac:dyDescent="0.25">
      <c r="Z1759" s="4" t="s">
        <v>10125</v>
      </c>
      <c r="AA1759" s="5"/>
      <c r="AB1759" s="5"/>
      <c r="AC1759" s="5"/>
      <c r="AD1759" s="5"/>
      <c r="AE1759" s="5">
        <v>457067</v>
      </c>
      <c r="AF1759" s="5"/>
      <c r="AG1759" s="5">
        <v>457067</v>
      </c>
    </row>
    <row r="1760" spans="26:33" x14ac:dyDescent="0.25">
      <c r="Z1760" s="4" t="s">
        <v>11767</v>
      </c>
      <c r="AA1760" s="5"/>
      <c r="AB1760" s="5"/>
      <c r="AC1760" s="5"/>
      <c r="AD1760" s="5"/>
      <c r="AE1760" s="5"/>
      <c r="AF1760" s="5">
        <v>402187</v>
      </c>
      <c r="AG1760" s="5">
        <v>402187</v>
      </c>
    </row>
    <row r="1761" spans="26:33" x14ac:dyDescent="0.25">
      <c r="Z1761" s="4" t="s">
        <v>11764</v>
      </c>
      <c r="AA1761" s="5"/>
      <c r="AB1761" s="5"/>
      <c r="AC1761" s="5"/>
      <c r="AD1761" s="5"/>
      <c r="AE1761" s="5"/>
      <c r="AF1761" s="5">
        <v>1099224</v>
      </c>
      <c r="AG1761" s="5">
        <v>1099224</v>
      </c>
    </row>
    <row r="1762" spans="26:33" x14ac:dyDescent="0.25">
      <c r="Z1762" s="4" t="s">
        <v>11777</v>
      </c>
      <c r="AA1762" s="5"/>
      <c r="AB1762" s="5"/>
      <c r="AC1762" s="5"/>
      <c r="AD1762" s="5"/>
      <c r="AE1762" s="5">
        <v>794031</v>
      </c>
      <c r="AF1762" s="5"/>
      <c r="AG1762" s="5">
        <v>794031</v>
      </c>
    </row>
    <row r="1763" spans="26:33" x14ac:dyDescent="0.25">
      <c r="Z1763" s="4" t="s">
        <v>10593</v>
      </c>
      <c r="AA1763" s="5"/>
      <c r="AB1763" s="5"/>
      <c r="AC1763" s="5"/>
      <c r="AD1763" s="5"/>
      <c r="AE1763" s="5">
        <v>1297888</v>
      </c>
      <c r="AF1763" s="5"/>
      <c r="AG1763" s="5">
        <v>1297888</v>
      </c>
    </row>
    <row r="1764" spans="26:33" x14ac:dyDescent="0.25">
      <c r="Z1764" s="4" t="s">
        <v>10594</v>
      </c>
      <c r="AA1764" s="5"/>
      <c r="AB1764" s="5"/>
      <c r="AC1764" s="5"/>
      <c r="AD1764" s="5"/>
      <c r="AE1764" s="5">
        <v>1206013</v>
      </c>
      <c r="AF1764" s="5"/>
      <c r="AG1764" s="5">
        <v>1206013</v>
      </c>
    </row>
    <row r="1765" spans="26:33" x14ac:dyDescent="0.25">
      <c r="Z1765" s="4" t="s">
        <v>12122</v>
      </c>
      <c r="AA1765" s="5"/>
      <c r="AB1765" s="5"/>
      <c r="AC1765" s="5"/>
      <c r="AD1765" s="5"/>
      <c r="AE1765" s="5"/>
      <c r="AF1765" s="5">
        <v>550414</v>
      </c>
      <c r="AG1765" s="5">
        <v>550414</v>
      </c>
    </row>
    <row r="1766" spans="26:33" x14ac:dyDescent="0.25">
      <c r="Z1766" s="4" t="s">
        <v>10602</v>
      </c>
      <c r="AA1766" s="5"/>
      <c r="AB1766" s="5"/>
      <c r="AC1766" s="5"/>
      <c r="AD1766" s="5"/>
      <c r="AE1766" s="5">
        <v>3465235</v>
      </c>
      <c r="AF1766" s="5"/>
      <c r="AG1766" s="5">
        <v>3465235</v>
      </c>
    </row>
    <row r="1767" spans="26:33" x14ac:dyDescent="0.25">
      <c r="Z1767" s="4" t="s">
        <v>10603</v>
      </c>
      <c r="AA1767" s="5"/>
      <c r="AB1767" s="5"/>
      <c r="AC1767" s="5"/>
      <c r="AD1767" s="5"/>
      <c r="AE1767" s="5">
        <v>2924488</v>
      </c>
      <c r="AF1767" s="5"/>
      <c r="AG1767" s="5">
        <v>2924488</v>
      </c>
    </row>
    <row r="1768" spans="26:33" x14ac:dyDescent="0.25">
      <c r="Z1768" s="4" t="s">
        <v>10595</v>
      </c>
      <c r="AA1768" s="5"/>
      <c r="AB1768" s="5"/>
      <c r="AC1768" s="5"/>
      <c r="AD1768" s="5"/>
      <c r="AE1768" s="5">
        <v>1190869</v>
      </c>
      <c r="AF1768" s="5"/>
      <c r="AG1768" s="5">
        <v>1190869</v>
      </c>
    </row>
    <row r="1769" spans="26:33" x14ac:dyDescent="0.25">
      <c r="Z1769" s="4" t="s">
        <v>10604</v>
      </c>
      <c r="AA1769" s="5"/>
      <c r="AB1769" s="5"/>
      <c r="AC1769" s="5"/>
      <c r="AD1769" s="5"/>
      <c r="AE1769" s="5">
        <v>514391</v>
      </c>
      <c r="AF1769" s="5"/>
      <c r="AG1769" s="5">
        <v>514391</v>
      </c>
    </row>
    <row r="1770" spans="26:33" x14ac:dyDescent="0.25">
      <c r="Z1770" s="4" t="s">
        <v>10605</v>
      </c>
      <c r="AA1770" s="5"/>
      <c r="AB1770" s="5"/>
      <c r="AC1770" s="5"/>
      <c r="AD1770" s="5"/>
      <c r="AE1770" s="5">
        <v>771586</v>
      </c>
      <c r="AF1770" s="5"/>
      <c r="AG1770" s="5">
        <v>771586</v>
      </c>
    </row>
    <row r="1771" spans="26:33" x14ac:dyDescent="0.25">
      <c r="Z1771" s="4" t="s">
        <v>10606</v>
      </c>
      <c r="AA1771" s="5"/>
      <c r="AB1771" s="5"/>
      <c r="AC1771" s="5"/>
      <c r="AD1771" s="5"/>
      <c r="AE1771" s="5">
        <v>877758</v>
      </c>
      <c r="AF1771" s="5"/>
      <c r="AG1771" s="5">
        <v>877758</v>
      </c>
    </row>
    <row r="1772" spans="26:33" x14ac:dyDescent="0.25">
      <c r="Z1772" s="4" t="s">
        <v>12123</v>
      </c>
      <c r="AA1772" s="5"/>
      <c r="AB1772" s="5"/>
      <c r="AC1772" s="5"/>
      <c r="AD1772" s="5"/>
      <c r="AE1772" s="5"/>
      <c r="AF1772" s="5">
        <v>1019285</v>
      </c>
      <c r="AG1772" s="5">
        <v>1019285</v>
      </c>
    </row>
    <row r="1773" spans="26:33" x14ac:dyDescent="0.25">
      <c r="Z1773" s="4" t="s">
        <v>12148</v>
      </c>
      <c r="AA1773" s="5"/>
      <c r="AB1773" s="5"/>
      <c r="AC1773" s="5"/>
      <c r="AD1773" s="5"/>
      <c r="AE1773" s="5"/>
      <c r="AF1773" s="5">
        <v>1957028</v>
      </c>
      <c r="AG1773" s="5">
        <v>1957028</v>
      </c>
    </row>
    <row r="1774" spans="26:33" x14ac:dyDescent="0.25">
      <c r="Z1774" s="4" t="s">
        <v>11735</v>
      </c>
      <c r="AA1774" s="5"/>
      <c r="AB1774" s="5"/>
      <c r="AC1774" s="5"/>
      <c r="AD1774" s="5"/>
      <c r="AE1774" s="5"/>
      <c r="AF1774" s="5">
        <v>940326</v>
      </c>
      <c r="AG1774" s="5">
        <v>940326</v>
      </c>
    </row>
    <row r="1775" spans="26:33" x14ac:dyDescent="0.25">
      <c r="Z1775" s="4" t="s">
        <v>12124</v>
      </c>
      <c r="AA1775" s="5"/>
      <c r="AB1775" s="5"/>
      <c r="AC1775" s="5"/>
      <c r="AD1775" s="5"/>
      <c r="AE1775" s="5"/>
      <c r="AF1775" s="5">
        <v>428499</v>
      </c>
      <c r="AG1775" s="5">
        <v>428499</v>
      </c>
    </row>
    <row r="1776" spans="26:33" x14ac:dyDescent="0.25">
      <c r="Z1776" s="4" t="s">
        <v>12125</v>
      </c>
      <c r="AA1776" s="5"/>
      <c r="AB1776" s="5"/>
      <c r="AC1776" s="5"/>
      <c r="AD1776" s="5"/>
      <c r="AE1776" s="5"/>
      <c r="AF1776" s="5">
        <v>1267991</v>
      </c>
      <c r="AG1776" s="5">
        <v>1267991</v>
      </c>
    </row>
    <row r="1777" spans="26:33" x14ac:dyDescent="0.25">
      <c r="Z1777" s="4" t="s">
        <v>12149</v>
      </c>
      <c r="AA1777" s="5"/>
      <c r="AB1777" s="5"/>
      <c r="AC1777" s="5"/>
      <c r="AD1777" s="5"/>
      <c r="AE1777" s="5"/>
      <c r="AF1777" s="5">
        <v>1926719</v>
      </c>
      <c r="AG1777" s="5">
        <v>1926719</v>
      </c>
    </row>
    <row r="1778" spans="26:33" x14ac:dyDescent="0.25">
      <c r="Z1778" s="4" t="s">
        <v>12126</v>
      </c>
      <c r="AA1778" s="5"/>
      <c r="AB1778" s="5"/>
      <c r="AC1778" s="5"/>
      <c r="AD1778" s="5"/>
      <c r="AE1778" s="5"/>
      <c r="AF1778" s="5">
        <v>14189565</v>
      </c>
      <c r="AG1778" s="5">
        <v>14189565</v>
      </c>
    </row>
    <row r="1779" spans="26:33" x14ac:dyDescent="0.25">
      <c r="Z1779" s="4" t="s">
        <v>12127</v>
      </c>
      <c r="AA1779" s="5"/>
      <c r="AB1779" s="5"/>
      <c r="AC1779" s="5"/>
      <c r="AD1779" s="5"/>
      <c r="AE1779" s="5"/>
      <c r="AF1779" s="5">
        <v>718103</v>
      </c>
      <c r="AG1779" s="5">
        <v>718103</v>
      </c>
    </row>
    <row r="1780" spans="26:33" x14ac:dyDescent="0.25">
      <c r="Z1780" s="4" t="s">
        <v>11751</v>
      </c>
      <c r="AA1780" s="5"/>
      <c r="AB1780" s="5"/>
      <c r="AC1780" s="5"/>
      <c r="AD1780" s="5"/>
      <c r="AE1780" s="5"/>
      <c r="AF1780" s="5">
        <v>243356</v>
      </c>
      <c r="AG1780" s="5">
        <v>243356</v>
      </c>
    </row>
    <row r="1781" spans="26:33" x14ac:dyDescent="0.25">
      <c r="Z1781" s="4" t="s">
        <v>13208</v>
      </c>
      <c r="AA1781" s="5"/>
      <c r="AB1781" s="5"/>
      <c r="AC1781" s="5"/>
      <c r="AD1781" s="5"/>
      <c r="AE1781" s="5"/>
      <c r="AF1781" s="5">
        <v>570800</v>
      </c>
      <c r="AG1781" s="5">
        <v>570800</v>
      </c>
    </row>
    <row r="1782" spans="26:33" x14ac:dyDescent="0.25">
      <c r="Z1782" s="4" t="s">
        <v>12128</v>
      </c>
      <c r="AA1782" s="5"/>
      <c r="AB1782" s="5"/>
      <c r="AC1782" s="5"/>
      <c r="AD1782" s="5"/>
      <c r="AE1782" s="5"/>
      <c r="AF1782" s="5">
        <v>733885</v>
      </c>
      <c r="AG1782" s="5">
        <v>733885</v>
      </c>
    </row>
    <row r="1783" spans="26:33" x14ac:dyDescent="0.25">
      <c r="Z1783" s="4" t="s">
        <v>11733</v>
      </c>
      <c r="AA1783" s="5"/>
      <c r="AB1783" s="5"/>
      <c r="AC1783" s="5"/>
      <c r="AD1783" s="5"/>
      <c r="AE1783" s="5"/>
      <c r="AF1783" s="5">
        <v>2634801</v>
      </c>
      <c r="AG1783" s="5">
        <v>2634801</v>
      </c>
    </row>
    <row r="1784" spans="26:33" x14ac:dyDescent="0.25">
      <c r="Z1784" s="4" t="s">
        <v>11731</v>
      </c>
      <c r="AA1784" s="5"/>
      <c r="AB1784" s="5"/>
      <c r="AC1784" s="5"/>
      <c r="AD1784" s="5"/>
      <c r="AE1784" s="5"/>
      <c r="AF1784" s="5">
        <v>602081</v>
      </c>
      <c r="AG1784" s="5">
        <v>602081</v>
      </c>
    </row>
    <row r="1785" spans="26:33" x14ac:dyDescent="0.25">
      <c r="Z1785" s="4" t="s">
        <v>11729</v>
      </c>
      <c r="AA1785" s="5"/>
      <c r="AB1785" s="5"/>
      <c r="AC1785" s="5"/>
      <c r="AD1785" s="5"/>
      <c r="AE1785" s="5"/>
      <c r="AF1785" s="5">
        <v>2807675</v>
      </c>
      <c r="AG1785" s="5">
        <v>2807675</v>
      </c>
    </row>
    <row r="1786" spans="26:33" x14ac:dyDescent="0.25">
      <c r="Z1786" s="4" t="s">
        <v>11747</v>
      </c>
      <c r="AA1786" s="5"/>
      <c r="AB1786" s="5"/>
      <c r="AC1786" s="5"/>
      <c r="AD1786" s="5"/>
      <c r="AE1786" s="5"/>
      <c r="AF1786" s="5">
        <v>159367</v>
      </c>
      <c r="AG1786" s="5">
        <v>159367</v>
      </c>
    </row>
    <row r="1787" spans="26:33" x14ac:dyDescent="0.25">
      <c r="Z1787" s="4" t="s">
        <v>12129</v>
      </c>
      <c r="AA1787" s="5"/>
      <c r="AB1787" s="5"/>
      <c r="AC1787" s="5"/>
      <c r="AD1787" s="5"/>
      <c r="AE1787" s="5"/>
      <c r="AF1787" s="5">
        <v>8099594</v>
      </c>
      <c r="AG1787" s="5">
        <v>8099594</v>
      </c>
    </row>
    <row r="1788" spans="26:33" x14ac:dyDescent="0.25">
      <c r="Z1788" s="4" t="s">
        <v>12130</v>
      </c>
      <c r="AA1788" s="5"/>
      <c r="AB1788" s="5"/>
      <c r="AC1788" s="5"/>
      <c r="AD1788" s="5"/>
      <c r="AE1788" s="5"/>
      <c r="AF1788" s="5">
        <v>1281246</v>
      </c>
      <c r="AG1788" s="5">
        <v>1281246</v>
      </c>
    </row>
    <row r="1789" spans="26:33" x14ac:dyDescent="0.25">
      <c r="Z1789" s="4" t="s">
        <v>12131</v>
      </c>
      <c r="AA1789" s="5"/>
      <c r="AB1789" s="5"/>
      <c r="AC1789" s="5"/>
      <c r="AD1789" s="5"/>
      <c r="AE1789" s="5"/>
      <c r="AF1789" s="5">
        <v>367016</v>
      </c>
      <c r="AG1789" s="5">
        <v>367016</v>
      </c>
    </row>
    <row r="1790" spans="26:33" x14ac:dyDescent="0.25">
      <c r="Z1790" s="4" t="s">
        <v>12132</v>
      </c>
      <c r="AA1790" s="5"/>
      <c r="AB1790" s="5"/>
      <c r="AC1790" s="5"/>
      <c r="AD1790" s="5"/>
      <c r="AE1790" s="5"/>
      <c r="AF1790" s="5">
        <v>208306</v>
      </c>
      <c r="AG1790" s="5">
        <v>208306</v>
      </c>
    </row>
    <row r="1791" spans="26:33" x14ac:dyDescent="0.25">
      <c r="Z1791" s="4" t="s">
        <v>12133</v>
      </c>
      <c r="AA1791" s="5"/>
      <c r="AB1791" s="5"/>
      <c r="AC1791" s="5"/>
      <c r="AD1791" s="5"/>
      <c r="AE1791" s="5"/>
      <c r="AF1791" s="5">
        <v>5191376</v>
      </c>
      <c r="AG1791" s="5">
        <v>5191376</v>
      </c>
    </row>
    <row r="1792" spans="26:33" x14ac:dyDescent="0.25">
      <c r="Z1792" s="4" t="s">
        <v>12134</v>
      </c>
      <c r="AA1792" s="5"/>
      <c r="AB1792" s="5"/>
      <c r="AC1792" s="5"/>
      <c r="AD1792" s="5"/>
      <c r="AE1792" s="5"/>
      <c r="AF1792" s="5">
        <v>1313756</v>
      </c>
      <c r="AG1792" s="5">
        <v>1313756</v>
      </c>
    </row>
    <row r="1793" spans="26:33" x14ac:dyDescent="0.25">
      <c r="Z1793" s="4" t="s">
        <v>12135</v>
      </c>
      <c r="AA1793" s="5"/>
      <c r="AB1793" s="5"/>
      <c r="AC1793" s="5"/>
      <c r="AD1793" s="5"/>
      <c r="AE1793" s="5"/>
      <c r="AF1793" s="5">
        <v>1300760</v>
      </c>
      <c r="AG1793" s="5">
        <v>1300760</v>
      </c>
    </row>
    <row r="1794" spans="26:33" x14ac:dyDescent="0.25">
      <c r="Z1794" s="4" t="s">
        <v>12136</v>
      </c>
      <c r="AA1794" s="5"/>
      <c r="AB1794" s="5"/>
      <c r="AC1794" s="5"/>
      <c r="AD1794" s="5"/>
      <c r="AE1794" s="5"/>
      <c r="AF1794" s="5">
        <v>1220757</v>
      </c>
      <c r="AG1794" s="5">
        <v>1220757</v>
      </c>
    </row>
    <row r="1795" spans="26:33" x14ac:dyDescent="0.25">
      <c r="Z1795" s="4" t="s">
        <v>12137</v>
      </c>
      <c r="AA1795" s="5"/>
      <c r="AB1795" s="5"/>
      <c r="AC1795" s="5"/>
      <c r="AD1795" s="5"/>
      <c r="AE1795" s="5"/>
      <c r="AF1795" s="5">
        <v>906344</v>
      </c>
      <c r="AG1795" s="5">
        <v>906344</v>
      </c>
    </row>
    <row r="1796" spans="26:33" x14ac:dyDescent="0.25">
      <c r="Z1796" s="4" t="s">
        <v>12138</v>
      </c>
      <c r="AA1796" s="5"/>
      <c r="AB1796" s="5"/>
      <c r="AC1796" s="5"/>
      <c r="AD1796" s="5"/>
      <c r="AE1796" s="5"/>
      <c r="AF1796" s="5">
        <v>842099</v>
      </c>
      <c r="AG1796" s="5">
        <v>842099</v>
      </c>
    </row>
    <row r="1797" spans="26:33" x14ac:dyDescent="0.25">
      <c r="Z1797" s="4" t="s">
        <v>12139</v>
      </c>
      <c r="AA1797" s="5"/>
      <c r="AB1797" s="5"/>
      <c r="AC1797" s="5"/>
      <c r="AD1797" s="5"/>
      <c r="AE1797" s="5"/>
      <c r="AF1797" s="5">
        <v>842099</v>
      </c>
      <c r="AG1797" s="5">
        <v>842099</v>
      </c>
    </row>
    <row r="1798" spans="26:33" x14ac:dyDescent="0.25">
      <c r="Z1798" s="4" t="s">
        <v>12140</v>
      </c>
      <c r="AA1798" s="5"/>
      <c r="AB1798" s="5"/>
      <c r="AC1798" s="5"/>
      <c r="AD1798" s="5"/>
      <c r="AE1798" s="5"/>
      <c r="AF1798" s="5">
        <v>4055745</v>
      </c>
      <c r="AG1798" s="5">
        <v>4055745</v>
      </c>
    </row>
    <row r="1799" spans="26:33" x14ac:dyDescent="0.25">
      <c r="Z1799" s="4" t="s">
        <v>12141</v>
      </c>
      <c r="AA1799" s="5"/>
      <c r="AB1799" s="5"/>
      <c r="AC1799" s="5"/>
      <c r="AD1799" s="5"/>
      <c r="AE1799" s="5"/>
      <c r="AF1799" s="5">
        <v>4065449</v>
      </c>
      <c r="AG1799" s="5">
        <v>4065449</v>
      </c>
    </row>
    <row r="1800" spans="26:33" x14ac:dyDescent="0.25">
      <c r="Z1800" s="4" t="s">
        <v>12142</v>
      </c>
      <c r="AA1800" s="5"/>
      <c r="AB1800" s="5"/>
      <c r="AC1800" s="5"/>
      <c r="AD1800" s="5"/>
      <c r="AE1800" s="5"/>
      <c r="AF1800" s="5">
        <v>244318</v>
      </c>
      <c r="AG1800" s="5">
        <v>244318</v>
      </c>
    </row>
    <row r="1801" spans="26:33" x14ac:dyDescent="0.25">
      <c r="Z1801" s="4" t="s">
        <v>12143</v>
      </c>
      <c r="AA1801" s="5"/>
      <c r="AB1801" s="5"/>
      <c r="AC1801" s="5"/>
      <c r="AD1801" s="5"/>
      <c r="AE1801" s="5"/>
      <c r="AF1801" s="5">
        <v>892775</v>
      </c>
      <c r="AG1801" s="5">
        <v>892775</v>
      </c>
    </row>
    <row r="1802" spans="26:33" x14ac:dyDescent="0.25">
      <c r="Z1802" s="4" t="s">
        <v>12144</v>
      </c>
      <c r="AA1802" s="5"/>
      <c r="AB1802" s="5"/>
      <c r="AC1802" s="5"/>
      <c r="AD1802" s="5"/>
      <c r="AE1802" s="5"/>
      <c r="AF1802" s="5">
        <v>1309996</v>
      </c>
      <c r="AG1802" s="5">
        <v>1309996</v>
      </c>
    </row>
    <row r="1803" spans="26:33" x14ac:dyDescent="0.25">
      <c r="Z1803" s="4" t="s">
        <v>12150</v>
      </c>
      <c r="AA1803" s="5"/>
      <c r="AB1803" s="5"/>
      <c r="AC1803" s="5"/>
      <c r="AD1803" s="5"/>
      <c r="AE1803" s="5"/>
      <c r="AF1803" s="5">
        <v>1173493</v>
      </c>
      <c r="AG1803" s="5">
        <v>1173493</v>
      </c>
    </row>
    <row r="1804" spans="26:33" x14ac:dyDescent="0.25">
      <c r="Z1804" s="4" t="s">
        <v>12151</v>
      </c>
      <c r="AA1804" s="5"/>
      <c r="AB1804" s="5"/>
      <c r="AC1804" s="5"/>
      <c r="AD1804" s="5"/>
      <c r="AE1804" s="5"/>
      <c r="AF1804" s="5">
        <v>1457107</v>
      </c>
      <c r="AG1804" s="5">
        <v>1457107</v>
      </c>
    </row>
    <row r="1805" spans="26:33" x14ac:dyDescent="0.25">
      <c r="Z1805" s="4" t="s">
        <v>532</v>
      </c>
      <c r="AA1805" s="5">
        <v>-27397353</v>
      </c>
      <c r="AB1805" s="5">
        <v>27397353</v>
      </c>
      <c r="AC1805" s="5">
        <v>-27397353</v>
      </c>
      <c r="AD1805" s="5">
        <v>29152061</v>
      </c>
      <c r="AE1805" s="5"/>
      <c r="AF1805" s="5"/>
      <c r="AG1805" s="5">
        <v>1754708</v>
      </c>
    </row>
    <row r="1806" spans="26:33" x14ac:dyDescent="0.25">
      <c r="Z1806" s="4" t="s">
        <v>983</v>
      </c>
      <c r="AA1806" s="5">
        <v>-7329440</v>
      </c>
      <c r="AB1806" s="5"/>
      <c r="AC1806" s="5">
        <v>7769136</v>
      </c>
      <c r="AD1806" s="5"/>
      <c r="AE1806" s="5"/>
      <c r="AF1806" s="5"/>
      <c r="AG1806" s="5">
        <v>439696</v>
      </c>
    </row>
    <row r="1807" spans="26:33" x14ac:dyDescent="0.25">
      <c r="Z1807" s="4" t="s">
        <v>1061</v>
      </c>
      <c r="AA1807" s="5"/>
      <c r="AB1807" s="5"/>
      <c r="AC1807" s="5">
        <v>6374675</v>
      </c>
      <c r="AD1807" s="5"/>
      <c r="AE1807" s="5"/>
      <c r="AF1807" s="5"/>
      <c r="AG1807" s="5">
        <v>6374675</v>
      </c>
    </row>
    <row r="1808" spans="26:33" x14ac:dyDescent="0.25">
      <c r="Z1808" s="4" t="s">
        <v>1551</v>
      </c>
      <c r="AA1808" s="5"/>
      <c r="AB1808" s="5"/>
      <c r="AC1808" s="5">
        <v>7649610</v>
      </c>
      <c r="AD1808" s="5"/>
      <c r="AE1808" s="5"/>
      <c r="AF1808" s="5"/>
      <c r="AG1808" s="5">
        <v>7649610</v>
      </c>
    </row>
    <row r="1809" spans="26:33" x14ac:dyDescent="0.25">
      <c r="Z1809" s="4" t="s">
        <v>2216</v>
      </c>
      <c r="AA1809" s="5"/>
      <c r="AB1809" s="5"/>
      <c r="AC1809" s="5">
        <v>1852640</v>
      </c>
      <c r="AD1809" s="5"/>
      <c r="AE1809" s="5"/>
      <c r="AF1809" s="5"/>
      <c r="AG1809" s="5">
        <v>1852640</v>
      </c>
    </row>
    <row r="1810" spans="26:33" x14ac:dyDescent="0.25">
      <c r="Z1810" s="4" t="s">
        <v>1151</v>
      </c>
      <c r="AA1810" s="5">
        <v>177636</v>
      </c>
      <c r="AB1810" s="5"/>
      <c r="AC1810" s="5"/>
      <c r="AD1810" s="5"/>
      <c r="AE1810" s="5"/>
      <c r="AF1810" s="5"/>
      <c r="AG1810" s="5">
        <v>177636</v>
      </c>
    </row>
    <row r="1811" spans="26:33" x14ac:dyDescent="0.25">
      <c r="Z1811" s="4" t="s">
        <v>1285</v>
      </c>
      <c r="AA1811" s="5"/>
      <c r="AB1811" s="5"/>
      <c r="AC1811" s="5"/>
      <c r="AD1811" s="5">
        <v>5625140</v>
      </c>
      <c r="AE1811" s="5"/>
      <c r="AF1811" s="5"/>
      <c r="AG1811" s="5">
        <v>5625140</v>
      </c>
    </row>
    <row r="1812" spans="26:33" x14ac:dyDescent="0.25">
      <c r="Z1812" s="4" t="s">
        <v>1540</v>
      </c>
      <c r="AA1812" s="5">
        <v>-8609462</v>
      </c>
      <c r="AB1812" s="5">
        <v>8609462</v>
      </c>
      <c r="AC1812" s="5">
        <v>151968</v>
      </c>
      <c r="AD1812" s="5"/>
      <c r="AE1812" s="5"/>
      <c r="AF1812" s="5"/>
      <c r="AG1812" s="5">
        <v>151968</v>
      </c>
    </row>
    <row r="1813" spans="26:33" x14ac:dyDescent="0.25">
      <c r="Z1813" s="4" t="s">
        <v>1403</v>
      </c>
      <c r="AA1813" s="5"/>
      <c r="AB1813" s="5"/>
      <c r="AC1813" s="5"/>
      <c r="AD1813" s="5"/>
      <c r="AE1813" s="5"/>
      <c r="AF1813" s="5">
        <v>12534177</v>
      </c>
      <c r="AG1813" s="5">
        <v>12534177</v>
      </c>
    </row>
    <row r="1814" spans="26:33" x14ac:dyDescent="0.25">
      <c r="Z1814" s="4" t="s">
        <v>1619</v>
      </c>
      <c r="AA1814" s="5">
        <v>7823749</v>
      </c>
      <c r="AB1814" s="5">
        <v>2590259</v>
      </c>
      <c r="AC1814" s="5">
        <v>-2590259</v>
      </c>
      <c r="AD1814" s="5"/>
      <c r="AE1814" s="5"/>
      <c r="AF1814" s="5"/>
      <c r="AG1814" s="5">
        <v>7823749</v>
      </c>
    </row>
    <row r="1815" spans="26:33" x14ac:dyDescent="0.25">
      <c r="Z1815" s="4" t="s">
        <v>10451</v>
      </c>
      <c r="AA1815" s="5"/>
      <c r="AB1815" s="5"/>
      <c r="AC1815" s="5">
        <v>1011183</v>
      </c>
      <c r="AD1815" s="5"/>
      <c r="AE1815" s="5"/>
      <c r="AF1815" s="5"/>
      <c r="AG1815" s="5">
        <v>1011183</v>
      </c>
    </row>
    <row r="1816" spans="26:33" x14ac:dyDescent="0.25">
      <c r="Z1816" s="4" t="s">
        <v>1759</v>
      </c>
      <c r="AA1816" s="5"/>
      <c r="AB1816" s="5">
        <v>2132225</v>
      </c>
      <c r="AC1816" s="5">
        <v>-2132225</v>
      </c>
      <c r="AD1816" s="5"/>
      <c r="AE1816" s="5"/>
      <c r="AF1816" s="5"/>
      <c r="AG1816" s="5">
        <v>0</v>
      </c>
    </row>
    <row r="1817" spans="26:33" x14ac:dyDescent="0.25">
      <c r="Z1817" s="4" t="s">
        <v>2214</v>
      </c>
      <c r="AA1817" s="5">
        <v>8563016</v>
      </c>
      <c r="AB1817" s="5"/>
      <c r="AC1817" s="5"/>
      <c r="AD1817" s="5"/>
      <c r="AE1817" s="5"/>
      <c r="AF1817" s="5"/>
      <c r="AG1817" s="5">
        <v>8563016</v>
      </c>
    </row>
    <row r="1818" spans="26:33" x14ac:dyDescent="0.25">
      <c r="Z1818" s="4" t="s">
        <v>2291</v>
      </c>
      <c r="AA1818" s="5"/>
      <c r="AB1818" s="5">
        <v>5153667</v>
      </c>
      <c r="AC1818" s="5">
        <v>25757</v>
      </c>
      <c r="AD1818" s="5"/>
      <c r="AE1818" s="5">
        <v>1288417</v>
      </c>
      <c r="AF1818" s="5">
        <v>34183</v>
      </c>
      <c r="AG1818" s="5">
        <v>6502024</v>
      </c>
    </row>
    <row r="1819" spans="26:33" x14ac:dyDescent="0.25">
      <c r="Z1819" s="4" t="s">
        <v>2293</v>
      </c>
      <c r="AA1819" s="5">
        <v>5748320</v>
      </c>
      <c r="AB1819" s="5"/>
      <c r="AC1819" s="5">
        <v>-551939</v>
      </c>
      <c r="AD1819" s="5"/>
      <c r="AE1819" s="5">
        <v>574832</v>
      </c>
      <c r="AF1819" s="5"/>
      <c r="AG1819" s="5">
        <v>5771213</v>
      </c>
    </row>
    <row r="1820" spans="26:33" x14ac:dyDescent="0.25">
      <c r="Z1820" s="4" t="s">
        <v>2612</v>
      </c>
      <c r="AA1820" s="5">
        <v>11512205</v>
      </c>
      <c r="AB1820" s="5"/>
      <c r="AC1820" s="5"/>
      <c r="AD1820" s="5"/>
      <c r="AE1820" s="5"/>
      <c r="AF1820" s="5">
        <v>11504419</v>
      </c>
      <c r="AG1820" s="5">
        <v>23016624</v>
      </c>
    </row>
    <row r="1821" spans="26:33" x14ac:dyDescent="0.25">
      <c r="Z1821" s="4" t="s">
        <v>2592</v>
      </c>
      <c r="AA1821" s="5">
        <v>11427287</v>
      </c>
      <c r="AB1821" s="5"/>
      <c r="AC1821" s="5">
        <v>37316</v>
      </c>
      <c r="AD1821" s="5">
        <v>23055638</v>
      </c>
      <c r="AE1821" s="5">
        <v>3880799</v>
      </c>
      <c r="AF1821" s="5"/>
      <c r="AG1821" s="5">
        <v>38401040</v>
      </c>
    </row>
    <row r="1822" spans="26:33" x14ac:dyDescent="0.25">
      <c r="Z1822" s="4" t="s">
        <v>3257</v>
      </c>
      <c r="AA1822" s="5">
        <v>2385135</v>
      </c>
      <c r="AB1822" s="5"/>
      <c r="AC1822" s="5"/>
      <c r="AD1822" s="5"/>
      <c r="AE1822" s="5"/>
      <c r="AF1822" s="5"/>
      <c r="AG1822" s="5">
        <v>2385135</v>
      </c>
    </row>
    <row r="1823" spans="26:33" x14ac:dyDescent="0.25">
      <c r="Z1823" s="4" t="s">
        <v>2621</v>
      </c>
      <c r="AA1823" s="5">
        <v>5763894</v>
      </c>
      <c r="AB1823" s="5"/>
      <c r="AC1823" s="5">
        <v>2921601</v>
      </c>
      <c r="AD1823" s="5"/>
      <c r="AE1823" s="5">
        <v>2958411</v>
      </c>
      <c r="AF1823" s="5"/>
      <c r="AG1823" s="5">
        <v>11643906</v>
      </c>
    </row>
    <row r="1824" spans="26:33" x14ac:dyDescent="0.25">
      <c r="Z1824" s="4" t="s">
        <v>6697</v>
      </c>
      <c r="AA1824" s="5"/>
      <c r="AB1824" s="5"/>
      <c r="AC1824" s="5">
        <v>9960430</v>
      </c>
      <c r="AD1824" s="5"/>
      <c r="AE1824" s="5">
        <v>9936780</v>
      </c>
      <c r="AF1824" s="5">
        <v>-9936780</v>
      </c>
      <c r="AG1824" s="5">
        <v>9960430</v>
      </c>
    </row>
    <row r="1825" spans="26:33" x14ac:dyDescent="0.25">
      <c r="Z1825" s="4" t="s">
        <v>3377</v>
      </c>
      <c r="AA1825" s="5">
        <v>5961683</v>
      </c>
      <c r="AB1825" s="5"/>
      <c r="AC1825" s="5">
        <v>-4619</v>
      </c>
      <c r="AD1825" s="5"/>
      <c r="AE1825" s="5"/>
      <c r="AF1825" s="5"/>
      <c r="AG1825" s="5">
        <v>5957064</v>
      </c>
    </row>
    <row r="1826" spans="26:33" x14ac:dyDescent="0.25">
      <c r="Z1826" s="4" t="s">
        <v>2591</v>
      </c>
      <c r="AA1826" s="5"/>
      <c r="AB1826" s="5">
        <v>4882270</v>
      </c>
      <c r="AC1826" s="5">
        <v>13374</v>
      </c>
      <c r="AD1826" s="5"/>
      <c r="AE1826" s="5">
        <v>9911456</v>
      </c>
      <c r="AF1826" s="5"/>
      <c r="AG1826" s="5">
        <v>14807100</v>
      </c>
    </row>
    <row r="1827" spans="26:33" x14ac:dyDescent="0.25">
      <c r="Z1827" s="4" t="s">
        <v>2623</v>
      </c>
      <c r="AA1827" s="5"/>
      <c r="AB1827" s="5">
        <v>7148938</v>
      </c>
      <c r="AC1827" s="5">
        <v>7194082</v>
      </c>
      <c r="AD1827" s="5"/>
      <c r="AE1827" s="5"/>
      <c r="AF1827" s="5"/>
      <c r="AG1827" s="5">
        <v>14343020</v>
      </c>
    </row>
    <row r="1828" spans="26:33" x14ac:dyDescent="0.25">
      <c r="Z1828" s="4" t="s">
        <v>6698</v>
      </c>
      <c r="AA1828" s="5"/>
      <c r="AB1828" s="5"/>
      <c r="AC1828" s="5">
        <v>13616159</v>
      </c>
      <c r="AD1828" s="5">
        <v>73126</v>
      </c>
      <c r="AE1828" s="5"/>
      <c r="AF1828" s="5">
        <v>10212119</v>
      </c>
      <c r="AG1828" s="5">
        <v>23901404</v>
      </c>
    </row>
    <row r="1829" spans="26:33" x14ac:dyDescent="0.25">
      <c r="Z1829" s="4" t="s">
        <v>6699</v>
      </c>
      <c r="AA1829" s="5"/>
      <c r="AB1829" s="5"/>
      <c r="AC1829" s="5"/>
      <c r="AD1829" s="5">
        <v>21781994</v>
      </c>
      <c r="AE1829" s="5">
        <v>28646197</v>
      </c>
      <c r="AF1829" s="5">
        <v>5420609</v>
      </c>
      <c r="AG1829" s="5">
        <v>55848800</v>
      </c>
    </row>
    <row r="1830" spans="26:33" x14ac:dyDescent="0.25">
      <c r="Z1830" s="4" t="s">
        <v>9984</v>
      </c>
      <c r="AA1830" s="5"/>
      <c r="AB1830" s="5"/>
      <c r="AC1830" s="5"/>
      <c r="AD1830" s="5"/>
      <c r="AE1830" s="5">
        <v>9960430</v>
      </c>
      <c r="AF1830" s="5">
        <v>235815</v>
      </c>
      <c r="AG1830" s="5">
        <v>10196245</v>
      </c>
    </row>
    <row r="1831" spans="26:33" x14ac:dyDescent="0.25">
      <c r="Z1831" s="4" t="s">
        <v>6700</v>
      </c>
      <c r="AA1831" s="5"/>
      <c r="AB1831" s="5"/>
      <c r="AC1831" s="5"/>
      <c r="AD1831" s="5">
        <v>10431252</v>
      </c>
      <c r="AE1831" s="5"/>
      <c r="AF1831" s="5"/>
      <c r="AG1831" s="5">
        <v>10431252</v>
      </c>
    </row>
    <row r="1832" spans="26:33" x14ac:dyDescent="0.25">
      <c r="Z1832" s="4" t="s">
        <v>9462</v>
      </c>
      <c r="AA1832" s="5"/>
      <c r="AB1832" s="5"/>
      <c r="AC1832" s="5"/>
      <c r="AD1832" s="5"/>
      <c r="AE1832" s="5">
        <v>2412007</v>
      </c>
      <c r="AF1832" s="5"/>
      <c r="AG1832" s="5">
        <v>2412007</v>
      </c>
    </row>
    <row r="1833" spans="26:33" x14ac:dyDescent="0.25">
      <c r="Z1833" s="4" t="s">
        <v>10607</v>
      </c>
      <c r="AA1833" s="5"/>
      <c r="AB1833" s="5"/>
      <c r="AC1833" s="5"/>
      <c r="AD1833" s="5"/>
      <c r="AE1833" s="5">
        <v>3376810</v>
      </c>
      <c r="AF1833" s="5"/>
      <c r="AG1833" s="5">
        <v>3376810</v>
      </c>
    </row>
    <row r="1834" spans="26:33" x14ac:dyDescent="0.25">
      <c r="Z1834" s="4" t="s">
        <v>10608</v>
      </c>
      <c r="AA1834" s="5"/>
      <c r="AB1834" s="5"/>
      <c r="AC1834" s="5"/>
      <c r="AD1834" s="5"/>
      <c r="AE1834" s="5">
        <v>8889793</v>
      </c>
      <c r="AF1834" s="5">
        <v>74389</v>
      </c>
      <c r="AG1834" s="5">
        <v>8964182</v>
      </c>
    </row>
    <row r="1835" spans="26:33" x14ac:dyDescent="0.25">
      <c r="Z1835" s="4" t="s">
        <v>12152</v>
      </c>
      <c r="AA1835" s="5"/>
      <c r="AB1835" s="5"/>
      <c r="AC1835" s="5"/>
      <c r="AD1835" s="5"/>
      <c r="AE1835" s="5"/>
      <c r="AF1835" s="5">
        <v>5506707</v>
      </c>
      <c r="AG1835" s="5">
        <v>5506707</v>
      </c>
    </row>
    <row r="1836" spans="26:33" x14ac:dyDescent="0.25">
      <c r="Z1836" s="4" t="s">
        <v>12153</v>
      </c>
      <c r="AA1836" s="5"/>
      <c r="AB1836" s="5"/>
      <c r="AC1836" s="5"/>
      <c r="AD1836" s="5"/>
      <c r="AE1836" s="5"/>
      <c r="AF1836" s="5">
        <v>5506340</v>
      </c>
      <c r="AG1836" s="5">
        <v>5506340</v>
      </c>
    </row>
    <row r="1837" spans="26:33" x14ac:dyDescent="0.25">
      <c r="Z1837" s="4" t="s">
        <v>4798</v>
      </c>
      <c r="AA1837" s="5"/>
      <c r="AB1837" s="5">
        <v>2864925</v>
      </c>
      <c r="AC1837" s="5"/>
      <c r="AD1837" s="5"/>
      <c r="AE1837" s="5"/>
      <c r="AF1837" s="5"/>
      <c r="AG1837" s="5">
        <v>2864925</v>
      </c>
    </row>
    <row r="1838" spans="26:33" x14ac:dyDescent="0.25">
      <c r="Z1838" s="4" t="s">
        <v>4799</v>
      </c>
      <c r="AA1838" s="5"/>
      <c r="AB1838" s="5">
        <v>338220</v>
      </c>
      <c r="AC1838" s="5"/>
      <c r="AD1838" s="5"/>
      <c r="AE1838" s="5"/>
      <c r="AF1838" s="5"/>
      <c r="AG1838" s="5">
        <v>338220</v>
      </c>
    </row>
    <row r="1839" spans="26:33" x14ac:dyDescent="0.25">
      <c r="Z1839" s="4" t="s">
        <v>2975</v>
      </c>
      <c r="AA1839" s="5"/>
      <c r="AB1839" s="5"/>
      <c r="AC1839" s="5"/>
      <c r="AD1839" s="5">
        <v>23957050</v>
      </c>
      <c r="AE1839" s="5"/>
      <c r="AF1839" s="5"/>
      <c r="AG1839" s="5">
        <v>23957050</v>
      </c>
    </row>
    <row r="1840" spans="26:33" x14ac:dyDescent="0.25">
      <c r="Z1840" s="4" t="s">
        <v>339</v>
      </c>
      <c r="AA1840" s="5"/>
      <c r="AB1840" s="5">
        <v>4014016</v>
      </c>
      <c r="AC1840" s="5"/>
      <c r="AD1840" s="5"/>
      <c r="AE1840" s="5"/>
      <c r="AF1840" s="5"/>
      <c r="AG1840" s="5">
        <v>4014016</v>
      </c>
    </row>
    <row r="1841" spans="26:33" x14ac:dyDescent="0.25">
      <c r="Z1841" s="4" t="s">
        <v>371</v>
      </c>
      <c r="AA1841" s="5"/>
      <c r="AB1841" s="5"/>
      <c r="AC1841" s="5"/>
      <c r="AD1841" s="5">
        <v>4014016</v>
      </c>
      <c r="AE1841" s="5"/>
      <c r="AF1841" s="5"/>
      <c r="AG1841" s="5">
        <v>4014016</v>
      </c>
    </row>
    <row r="1842" spans="26:33" x14ac:dyDescent="0.25">
      <c r="Z1842" s="4" t="s">
        <v>9879</v>
      </c>
      <c r="AA1842" s="5"/>
      <c r="AB1842" s="5"/>
      <c r="AC1842" s="5"/>
      <c r="AD1842" s="5">
        <v>3811419</v>
      </c>
      <c r="AE1842" s="5"/>
      <c r="AF1842" s="5"/>
      <c r="AG1842" s="5">
        <v>3811419</v>
      </c>
    </row>
    <row r="1843" spans="26:33" x14ac:dyDescent="0.25">
      <c r="Z1843" s="4" t="s">
        <v>2955</v>
      </c>
      <c r="AA1843" s="5">
        <v>3772077</v>
      </c>
      <c r="AB1843" s="5"/>
      <c r="AC1843" s="5"/>
      <c r="AD1843" s="5"/>
      <c r="AE1843" s="5"/>
      <c r="AF1843" s="5"/>
      <c r="AG1843" s="5">
        <v>3772077</v>
      </c>
    </row>
    <row r="1844" spans="26:33" x14ac:dyDescent="0.25">
      <c r="Z1844" s="4" t="s">
        <v>4800</v>
      </c>
      <c r="AA1844" s="5"/>
      <c r="AB1844" s="5">
        <v>3780110</v>
      </c>
      <c r="AC1844" s="5"/>
      <c r="AD1844" s="5"/>
      <c r="AE1844" s="5"/>
      <c r="AF1844" s="5"/>
      <c r="AG1844" s="5">
        <v>3780110</v>
      </c>
    </row>
    <row r="1845" spans="26:33" x14ac:dyDescent="0.25">
      <c r="Z1845" s="4" t="s">
        <v>12154</v>
      </c>
      <c r="AA1845" s="5"/>
      <c r="AB1845" s="5"/>
      <c r="AC1845" s="5"/>
      <c r="AD1845" s="5"/>
      <c r="AE1845" s="5"/>
      <c r="AF1845" s="5">
        <v>3877929</v>
      </c>
      <c r="AG1845" s="5">
        <v>3877929</v>
      </c>
    </row>
    <row r="1846" spans="26:33" x14ac:dyDescent="0.25">
      <c r="Z1846" s="4" t="s">
        <v>6702</v>
      </c>
      <c r="AA1846" s="5"/>
      <c r="AB1846" s="5"/>
      <c r="AC1846" s="5">
        <v>3784963</v>
      </c>
      <c r="AD1846" s="5"/>
      <c r="AE1846" s="5"/>
      <c r="AF1846" s="5"/>
      <c r="AG1846" s="5">
        <v>3784963</v>
      </c>
    </row>
    <row r="1847" spans="26:33" x14ac:dyDescent="0.25">
      <c r="Z1847" s="4" t="s">
        <v>10610</v>
      </c>
      <c r="AA1847" s="5"/>
      <c r="AB1847" s="5"/>
      <c r="AC1847" s="5"/>
      <c r="AD1847" s="5"/>
      <c r="AE1847" s="5">
        <v>3858016</v>
      </c>
      <c r="AF1847" s="5"/>
      <c r="AG1847" s="5">
        <v>3858016</v>
      </c>
    </row>
    <row r="1848" spans="26:33" x14ac:dyDescent="0.25">
      <c r="Z1848" s="4" t="s">
        <v>9880</v>
      </c>
      <c r="AA1848" s="5"/>
      <c r="AB1848" s="5"/>
      <c r="AC1848" s="5"/>
      <c r="AD1848" s="5">
        <v>3811419</v>
      </c>
      <c r="AE1848" s="5"/>
      <c r="AF1848" s="5"/>
      <c r="AG1848" s="5">
        <v>3811419</v>
      </c>
    </row>
    <row r="1849" spans="26:33" x14ac:dyDescent="0.25">
      <c r="Z1849" s="4" t="s">
        <v>3007</v>
      </c>
      <c r="AA1849" s="5">
        <v>3772077</v>
      </c>
      <c r="AB1849" s="5"/>
      <c r="AC1849" s="5"/>
      <c r="AD1849" s="5"/>
      <c r="AE1849" s="5"/>
      <c r="AF1849" s="5"/>
      <c r="AG1849" s="5">
        <v>3772077</v>
      </c>
    </row>
    <row r="1850" spans="26:33" x14ac:dyDescent="0.25">
      <c r="Z1850" s="4" t="s">
        <v>4801</v>
      </c>
      <c r="AA1850" s="5"/>
      <c r="AB1850" s="5">
        <v>3780110</v>
      </c>
      <c r="AC1850" s="5"/>
      <c r="AD1850" s="5"/>
      <c r="AE1850" s="5"/>
      <c r="AF1850" s="5"/>
      <c r="AG1850" s="5">
        <v>3780110</v>
      </c>
    </row>
    <row r="1851" spans="26:33" x14ac:dyDescent="0.25">
      <c r="Z1851" s="4" t="s">
        <v>12155</v>
      </c>
      <c r="AA1851" s="5"/>
      <c r="AB1851" s="5"/>
      <c r="AC1851" s="5"/>
      <c r="AD1851" s="5"/>
      <c r="AE1851" s="5"/>
      <c r="AF1851" s="5">
        <v>3877929</v>
      </c>
      <c r="AG1851" s="5">
        <v>3877929</v>
      </c>
    </row>
    <row r="1852" spans="26:33" x14ac:dyDescent="0.25">
      <c r="Z1852" s="4" t="s">
        <v>6703</v>
      </c>
      <c r="AA1852" s="5"/>
      <c r="AB1852" s="5"/>
      <c r="AC1852" s="5">
        <v>3784963</v>
      </c>
      <c r="AD1852" s="5"/>
      <c r="AE1852" s="5"/>
      <c r="AF1852" s="5"/>
      <c r="AG1852" s="5">
        <v>3784963</v>
      </c>
    </row>
    <row r="1853" spans="26:33" x14ac:dyDescent="0.25">
      <c r="Z1853" s="4" t="s">
        <v>10612</v>
      </c>
      <c r="AA1853" s="5"/>
      <c r="AB1853" s="5"/>
      <c r="AC1853" s="5"/>
      <c r="AD1853" s="5"/>
      <c r="AE1853" s="5">
        <v>3858016</v>
      </c>
      <c r="AF1853" s="5"/>
      <c r="AG1853" s="5">
        <v>3858016</v>
      </c>
    </row>
    <row r="1854" spans="26:33" x14ac:dyDescent="0.25">
      <c r="Z1854" s="4" t="s">
        <v>613</v>
      </c>
      <c r="AA1854" s="5">
        <v>3573546</v>
      </c>
      <c r="AB1854" s="5">
        <v>1969636</v>
      </c>
      <c r="AC1854" s="5">
        <v>4781006</v>
      </c>
      <c r="AD1854" s="5">
        <v>3931780</v>
      </c>
      <c r="AE1854" s="5">
        <v>4588229</v>
      </c>
      <c r="AF1854" s="5">
        <v>4588229</v>
      </c>
      <c r="AG1854" s="5">
        <v>23432426</v>
      </c>
    </row>
    <row r="1855" spans="26:33" x14ac:dyDescent="0.25">
      <c r="Z1855" s="4" t="s">
        <v>1791</v>
      </c>
      <c r="AA1855" s="5">
        <v>3891195</v>
      </c>
      <c r="AB1855" s="5">
        <v>3899482</v>
      </c>
      <c r="AC1855" s="5">
        <v>3904489</v>
      </c>
      <c r="AD1855" s="5">
        <v>3931780</v>
      </c>
      <c r="AE1855" s="5">
        <v>2456623</v>
      </c>
      <c r="AF1855" s="5"/>
      <c r="AG1855" s="5">
        <v>18083569</v>
      </c>
    </row>
    <row r="1856" spans="26:33" x14ac:dyDescent="0.25">
      <c r="Z1856" s="4" t="s">
        <v>12158</v>
      </c>
      <c r="AA1856" s="5"/>
      <c r="AB1856" s="5"/>
      <c r="AC1856" s="5"/>
      <c r="AD1856" s="5"/>
      <c r="AE1856" s="5"/>
      <c r="AF1856" s="5">
        <v>4000390</v>
      </c>
      <c r="AG1856" s="5">
        <v>4000390</v>
      </c>
    </row>
    <row r="1857" spans="26:33" x14ac:dyDescent="0.25">
      <c r="Z1857" s="4" t="s">
        <v>10611</v>
      </c>
      <c r="AA1857" s="5"/>
      <c r="AB1857" s="5"/>
      <c r="AC1857" s="5"/>
      <c r="AD1857" s="5"/>
      <c r="AE1857" s="5">
        <v>1523225</v>
      </c>
      <c r="AF1857" s="5"/>
      <c r="AG1857" s="5">
        <v>1523225</v>
      </c>
    </row>
    <row r="1858" spans="26:33" x14ac:dyDescent="0.25">
      <c r="Z1858" s="4" t="s">
        <v>3006</v>
      </c>
      <c r="AA1858" s="5">
        <v>3970607</v>
      </c>
      <c r="AB1858" s="5"/>
      <c r="AC1858" s="5"/>
      <c r="AD1858" s="5"/>
      <c r="AE1858" s="5"/>
      <c r="AF1858" s="5"/>
      <c r="AG1858" s="5">
        <v>3970607</v>
      </c>
    </row>
    <row r="1859" spans="26:33" x14ac:dyDescent="0.25">
      <c r="Z1859" s="4" t="s">
        <v>6704</v>
      </c>
      <c r="AA1859" s="5"/>
      <c r="AB1859" s="5"/>
      <c r="AC1859" s="5">
        <v>1195252</v>
      </c>
      <c r="AD1859" s="5"/>
      <c r="AE1859" s="5"/>
      <c r="AF1859" s="5"/>
      <c r="AG1859" s="5">
        <v>1195252</v>
      </c>
    </row>
    <row r="1860" spans="26:33" x14ac:dyDescent="0.25">
      <c r="Z1860" s="4" t="s">
        <v>723</v>
      </c>
      <c r="AA1860" s="5"/>
      <c r="AB1860" s="5"/>
      <c r="AC1860" s="5"/>
      <c r="AD1860" s="5">
        <v>2917257</v>
      </c>
      <c r="AE1860" s="5"/>
      <c r="AF1860" s="5"/>
      <c r="AG1860" s="5">
        <v>2917257</v>
      </c>
    </row>
    <row r="1861" spans="26:33" x14ac:dyDescent="0.25">
      <c r="Z1861" s="4" t="s">
        <v>724</v>
      </c>
      <c r="AA1861" s="5">
        <v>5360319</v>
      </c>
      <c r="AB1861" s="5">
        <v>5371735</v>
      </c>
      <c r="AC1861" s="5">
        <v>3179369</v>
      </c>
      <c r="AD1861" s="5">
        <v>10832454</v>
      </c>
      <c r="AE1861" s="5">
        <v>10964886</v>
      </c>
      <c r="AF1861" s="5">
        <v>11021484</v>
      </c>
      <c r="AG1861" s="5">
        <v>46730247</v>
      </c>
    </row>
    <row r="1862" spans="26:33" x14ac:dyDescent="0.25">
      <c r="Z1862" s="4" t="s">
        <v>4802</v>
      </c>
      <c r="AA1862" s="5"/>
      <c r="AB1862" s="5">
        <v>2268006</v>
      </c>
      <c r="AC1862" s="5"/>
      <c r="AD1862" s="5"/>
      <c r="AE1862" s="5"/>
      <c r="AF1862" s="5"/>
      <c r="AG1862" s="5">
        <v>2268006</v>
      </c>
    </row>
    <row r="1863" spans="26:33" x14ac:dyDescent="0.25">
      <c r="Z1863" s="4" t="s">
        <v>1212</v>
      </c>
      <c r="AA1863" s="5">
        <v>4963259</v>
      </c>
      <c r="AB1863" s="5">
        <v>4973829</v>
      </c>
      <c r="AC1863" s="5">
        <v>4980215</v>
      </c>
      <c r="AD1863" s="5">
        <v>5015025</v>
      </c>
      <c r="AE1863" s="5">
        <v>4000000</v>
      </c>
      <c r="AF1863" s="5">
        <v>4000000</v>
      </c>
      <c r="AG1863" s="5">
        <v>27932328</v>
      </c>
    </row>
    <row r="1864" spans="26:33" x14ac:dyDescent="0.25">
      <c r="Z1864" s="4" t="s">
        <v>1620</v>
      </c>
      <c r="AA1864" s="5">
        <v>3059671</v>
      </c>
      <c r="AB1864" s="5"/>
      <c r="AC1864" s="5"/>
      <c r="AD1864" s="5"/>
      <c r="AE1864" s="5"/>
      <c r="AF1864" s="5"/>
      <c r="AG1864" s="5">
        <v>3059671</v>
      </c>
    </row>
    <row r="1865" spans="26:33" x14ac:dyDescent="0.25">
      <c r="Z1865" s="4" t="s">
        <v>2963</v>
      </c>
      <c r="AA1865" s="5">
        <v>4722719</v>
      </c>
      <c r="AB1865" s="5"/>
      <c r="AC1865" s="5"/>
      <c r="AD1865" s="5"/>
      <c r="AE1865" s="5"/>
      <c r="AF1865" s="5"/>
      <c r="AG1865" s="5">
        <v>4722719</v>
      </c>
    </row>
    <row r="1866" spans="26:33" x14ac:dyDescent="0.25">
      <c r="Z1866" s="4" t="s">
        <v>4803</v>
      </c>
      <c r="AA1866" s="5"/>
      <c r="AB1866" s="5">
        <v>7798963</v>
      </c>
      <c r="AC1866" s="5"/>
      <c r="AD1866" s="5"/>
      <c r="AE1866" s="5"/>
      <c r="AF1866" s="5"/>
      <c r="AG1866" s="5">
        <v>7798963</v>
      </c>
    </row>
    <row r="1867" spans="26:33" x14ac:dyDescent="0.25">
      <c r="Z1867" s="4" t="s">
        <v>6709</v>
      </c>
      <c r="AA1867" s="5"/>
      <c r="AB1867" s="5"/>
      <c r="AC1867" s="5">
        <v>2661427</v>
      </c>
      <c r="AD1867" s="5"/>
      <c r="AE1867" s="5"/>
      <c r="AF1867" s="5"/>
      <c r="AG1867" s="5">
        <v>2661427</v>
      </c>
    </row>
    <row r="1868" spans="26:33" x14ac:dyDescent="0.25">
      <c r="Z1868" s="4" t="s">
        <v>1066</v>
      </c>
      <c r="AA1868" s="5">
        <v>3772077</v>
      </c>
      <c r="AB1868" s="5">
        <v>2892276</v>
      </c>
      <c r="AC1868" s="5"/>
      <c r="AD1868" s="5"/>
      <c r="AE1868" s="5"/>
      <c r="AF1868" s="5"/>
      <c r="AG1868" s="5">
        <v>6664353</v>
      </c>
    </row>
    <row r="1869" spans="26:33" x14ac:dyDescent="0.25">
      <c r="Z1869" s="4" t="s">
        <v>4804</v>
      </c>
      <c r="AA1869" s="5"/>
      <c r="AB1869" s="5">
        <v>887834</v>
      </c>
      <c r="AC1869" s="5"/>
      <c r="AD1869" s="5"/>
      <c r="AE1869" s="5"/>
      <c r="AF1869" s="5"/>
      <c r="AG1869" s="5">
        <v>887834</v>
      </c>
    </row>
    <row r="1870" spans="26:33" x14ac:dyDescent="0.25">
      <c r="Z1870" s="4" t="s">
        <v>9917</v>
      </c>
      <c r="AA1870" s="5"/>
      <c r="AB1870" s="5"/>
      <c r="AC1870" s="5"/>
      <c r="AD1870" s="5">
        <v>3811419</v>
      </c>
      <c r="AE1870" s="5"/>
      <c r="AF1870" s="5"/>
      <c r="AG1870" s="5">
        <v>3811419</v>
      </c>
    </row>
    <row r="1871" spans="26:33" x14ac:dyDescent="0.25">
      <c r="Z1871" s="4" t="s">
        <v>12156</v>
      </c>
      <c r="AA1871" s="5"/>
      <c r="AB1871" s="5"/>
      <c r="AC1871" s="5"/>
      <c r="AD1871" s="5"/>
      <c r="AE1871" s="5"/>
      <c r="AF1871" s="5">
        <v>3139089</v>
      </c>
      <c r="AG1871" s="5">
        <v>3139089</v>
      </c>
    </row>
    <row r="1872" spans="26:33" x14ac:dyDescent="0.25">
      <c r="Z1872" s="4" t="s">
        <v>6705</v>
      </c>
      <c r="AA1872" s="5"/>
      <c r="AB1872" s="5"/>
      <c r="AC1872" s="5">
        <v>3784963</v>
      </c>
      <c r="AD1872" s="5"/>
      <c r="AE1872" s="5"/>
      <c r="AF1872" s="5"/>
      <c r="AG1872" s="5">
        <v>3784963</v>
      </c>
    </row>
    <row r="1873" spans="26:33" x14ac:dyDescent="0.25">
      <c r="Z1873" s="4" t="s">
        <v>10613</v>
      </c>
      <c r="AA1873" s="5"/>
      <c r="AB1873" s="5"/>
      <c r="AC1873" s="5"/>
      <c r="AD1873" s="5"/>
      <c r="AE1873" s="5">
        <v>3858016</v>
      </c>
      <c r="AF1873" s="5"/>
      <c r="AG1873" s="5">
        <v>3858016</v>
      </c>
    </row>
    <row r="1874" spans="26:33" x14ac:dyDescent="0.25">
      <c r="Z1874" s="4" t="s">
        <v>9837</v>
      </c>
      <c r="AA1874" s="5"/>
      <c r="AB1874" s="5"/>
      <c r="AC1874" s="5"/>
      <c r="AD1874" s="5">
        <v>4814424</v>
      </c>
      <c r="AE1874" s="5"/>
      <c r="AF1874" s="5"/>
      <c r="AG1874" s="5">
        <v>4814424</v>
      </c>
    </row>
    <row r="1875" spans="26:33" x14ac:dyDescent="0.25">
      <c r="Z1875" s="4" t="s">
        <v>2956</v>
      </c>
      <c r="AA1875" s="5">
        <v>4764728</v>
      </c>
      <c r="AB1875" s="5"/>
      <c r="AC1875" s="5"/>
      <c r="AD1875" s="5"/>
      <c r="AE1875" s="5"/>
      <c r="AF1875" s="5"/>
      <c r="AG1875" s="5">
        <v>4764728</v>
      </c>
    </row>
    <row r="1876" spans="26:33" x14ac:dyDescent="0.25">
      <c r="Z1876" s="4" t="s">
        <v>4805</v>
      </c>
      <c r="AA1876" s="5"/>
      <c r="AB1876" s="5">
        <v>4774876</v>
      </c>
      <c r="AC1876" s="5"/>
      <c r="AD1876" s="5"/>
      <c r="AE1876" s="5"/>
      <c r="AF1876" s="5"/>
      <c r="AG1876" s="5">
        <v>4774876</v>
      </c>
    </row>
    <row r="1877" spans="26:33" x14ac:dyDescent="0.25">
      <c r="Z1877" s="4" t="s">
        <v>6706</v>
      </c>
      <c r="AA1877" s="5"/>
      <c r="AB1877" s="5"/>
      <c r="AC1877" s="5">
        <v>4781006</v>
      </c>
      <c r="AD1877" s="5"/>
      <c r="AE1877" s="5"/>
      <c r="AF1877" s="5"/>
      <c r="AG1877" s="5">
        <v>4781006</v>
      </c>
    </row>
    <row r="1878" spans="26:33" x14ac:dyDescent="0.25">
      <c r="Z1878" s="4" t="s">
        <v>1354</v>
      </c>
      <c r="AA1878" s="5">
        <v>5360319</v>
      </c>
      <c r="AB1878" s="5">
        <v>5371735</v>
      </c>
      <c r="AC1878" s="5">
        <v>4225038</v>
      </c>
      <c r="AD1878" s="5"/>
      <c r="AE1878" s="5"/>
      <c r="AF1878" s="5"/>
      <c r="AG1878" s="5">
        <v>14957092</v>
      </c>
    </row>
    <row r="1879" spans="26:33" x14ac:dyDescent="0.25">
      <c r="Z1879" s="4" t="s">
        <v>6707</v>
      </c>
      <c r="AA1879" s="5"/>
      <c r="AB1879" s="5"/>
      <c r="AC1879" s="5">
        <v>1153594</v>
      </c>
      <c r="AD1879" s="5"/>
      <c r="AE1879" s="5"/>
      <c r="AF1879" s="5"/>
      <c r="AG1879" s="5">
        <v>1153594</v>
      </c>
    </row>
    <row r="1880" spans="26:33" x14ac:dyDescent="0.25">
      <c r="Z1880" s="4" t="s">
        <v>9853</v>
      </c>
      <c r="AA1880" s="5"/>
      <c r="AB1880" s="5"/>
      <c r="AC1880" s="5"/>
      <c r="AD1880" s="5">
        <v>5416227</v>
      </c>
      <c r="AE1880" s="5"/>
      <c r="AF1880" s="5"/>
      <c r="AG1880" s="5">
        <v>5416227</v>
      </c>
    </row>
    <row r="1881" spans="26:33" x14ac:dyDescent="0.25">
      <c r="Z1881" s="4" t="s">
        <v>12157</v>
      </c>
      <c r="AA1881" s="5"/>
      <c r="AB1881" s="5"/>
      <c r="AC1881" s="5"/>
      <c r="AD1881" s="5"/>
      <c r="AE1881" s="5"/>
      <c r="AF1881" s="5">
        <v>5510742</v>
      </c>
      <c r="AG1881" s="5">
        <v>5510742</v>
      </c>
    </row>
    <row r="1882" spans="26:33" x14ac:dyDescent="0.25">
      <c r="Z1882" s="4" t="s">
        <v>10614</v>
      </c>
      <c r="AA1882" s="5"/>
      <c r="AB1882" s="5"/>
      <c r="AC1882" s="5"/>
      <c r="AD1882" s="5"/>
      <c r="AE1882" s="5">
        <v>5482443</v>
      </c>
      <c r="AF1882" s="5"/>
      <c r="AG1882" s="5">
        <v>5482443</v>
      </c>
    </row>
    <row r="1883" spans="26:33" x14ac:dyDescent="0.25">
      <c r="Z1883" s="4" t="s">
        <v>6708</v>
      </c>
      <c r="AA1883" s="5"/>
      <c r="AB1883" s="5"/>
      <c r="AC1883" s="5"/>
      <c r="AD1883" s="5">
        <v>4723242</v>
      </c>
      <c r="AE1883" s="5">
        <v>4780986</v>
      </c>
      <c r="AF1883" s="5">
        <v>7551757</v>
      </c>
      <c r="AG1883" s="5">
        <v>17055985</v>
      </c>
    </row>
    <row r="1884" spans="26:33" x14ac:dyDescent="0.25">
      <c r="Z1884" s="4" t="s">
        <v>11836</v>
      </c>
      <c r="AA1884" s="5"/>
      <c r="AB1884" s="5"/>
      <c r="AC1884" s="5"/>
      <c r="AD1884" s="5"/>
      <c r="AE1884" s="5">
        <v>2030535</v>
      </c>
      <c r="AF1884" s="5"/>
      <c r="AG1884" s="5">
        <v>2030535</v>
      </c>
    </row>
    <row r="1885" spans="26:33" x14ac:dyDescent="0.25">
      <c r="Z1885" s="4" t="s">
        <v>2523</v>
      </c>
      <c r="AA1885" s="5">
        <v>751157</v>
      </c>
      <c r="AB1885" s="5"/>
      <c r="AC1885" s="5"/>
      <c r="AD1885" s="5"/>
      <c r="AE1885" s="5"/>
      <c r="AF1885" s="5"/>
      <c r="AG1885" s="5">
        <v>751157</v>
      </c>
    </row>
    <row r="1886" spans="26:33" x14ac:dyDescent="0.25">
      <c r="Z1886" s="4" t="s">
        <v>1101</v>
      </c>
      <c r="AA1886" s="5">
        <v>89615909</v>
      </c>
      <c r="AB1886" s="5">
        <v>89615909</v>
      </c>
      <c r="AC1886" s="5">
        <v>93706818</v>
      </c>
      <c r="AD1886" s="5">
        <v>89615909</v>
      </c>
      <c r="AE1886" s="5"/>
      <c r="AF1886" s="5">
        <v>89615909</v>
      </c>
      <c r="AG1886" s="5">
        <v>452170454</v>
      </c>
    </row>
    <row r="1887" spans="26:33" x14ac:dyDescent="0.25">
      <c r="Z1887" s="4" t="s">
        <v>2681</v>
      </c>
      <c r="AA1887" s="5">
        <v>35089169</v>
      </c>
      <c r="AB1887" s="5">
        <v>35089169</v>
      </c>
      <c r="AC1887" s="5">
        <v>35089169</v>
      </c>
      <c r="AD1887" s="5">
        <v>35089169</v>
      </c>
      <c r="AE1887" s="5">
        <v>35089169</v>
      </c>
      <c r="AF1887" s="5">
        <v>35089169</v>
      </c>
      <c r="AG1887" s="5">
        <v>210535014</v>
      </c>
    </row>
    <row r="1888" spans="26:33" x14ac:dyDescent="0.25">
      <c r="Z1888" s="4" t="s">
        <v>2682</v>
      </c>
      <c r="AA1888" s="5">
        <v>-27801938</v>
      </c>
      <c r="AB1888" s="5">
        <v>24000000</v>
      </c>
      <c r="AC1888" s="5">
        <v>24000000</v>
      </c>
      <c r="AD1888" s="5">
        <v>24000000</v>
      </c>
      <c r="AE1888" s="5">
        <v>24000000</v>
      </c>
      <c r="AF1888" s="5">
        <v>24000000</v>
      </c>
      <c r="AG1888" s="5">
        <v>92198062</v>
      </c>
    </row>
    <row r="1889" spans="26:33" x14ac:dyDescent="0.25">
      <c r="Z1889" s="4" t="s">
        <v>727</v>
      </c>
      <c r="AA1889" s="5">
        <v>98428510</v>
      </c>
      <c r="AB1889" s="5">
        <v>98428510</v>
      </c>
      <c r="AC1889" s="5">
        <v>98428510</v>
      </c>
      <c r="AD1889" s="5">
        <v>145909870</v>
      </c>
      <c r="AE1889" s="5">
        <v>98428510</v>
      </c>
      <c r="AF1889" s="5">
        <v>98428510</v>
      </c>
      <c r="AG1889" s="5">
        <v>638052420</v>
      </c>
    </row>
    <row r="1890" spans="26:33" x14ac:dyDescent="0.25">
      <c r="Z1890" s="4" t="s">
        <v>1823</v>
      </c>
      <c r="AA1890" s="5">
        <v>5591134</v>
      </c>
      <c r="AB1890" s="5">
        <v>5591134</v>
      </c>
      <c r="AC1890" s="5">
        <v>5591134</v>
      </c>
      <c r="AD1890" s="5"/>
      <c r="AE1890" s="5"/>
      <c r="AF1890" s="5"/>
      <c r="AG1890" s="5">
        <v>16773402</v>
      </c>
    </row>
    <row r="1891" spans="26:33" x14ac:dyDescent="0.25">
      <c r="Z1891" s="4" t="s">
        <v>1761</v>
      </c>
      <c r="AA1891" s="5">
        <v>11850000</v>
      </c>
      <c r="AB1891" s="5">
        <v>11864553</v>
      </c>
      <c r="AC1891" s="5"/>
      <c r="AD1891" s="5"/>
      <c r="AE1891" s="5"/>
      <c r="AF1891" s="5"/>
      <c r="AG1891" s="5">
        <v>23714553</v>
      </c>
    </row>
    <row r="1892" spans="26:33" x14ac:dyDescent="0.25">
      <c r="Z1892" s="4" t="s">
        <v>2679</v>
      </c>
      <c r="AA1892" s="5"/>
      <c r="AB1892" s="5">
        <v>6758975</v>
      </c>
      <c r="AC1892" s="5">
        <v>6758975</v>
      </c>
      <c r="AD1892" s="5">
        <v>6758977</v>
      </c>
      <c r="AE1892" s="5"/>
      <c r="AF1892" s="5"/>
      <c r="AG1892" s="5">
        <v>20276927</v>
      </c>
    </row>
    <row r="1893" spans="26:33" x14ac:dyDescent="0.25">
      <c r="Z1893" s="4" t="s">
        <v>6711</v>
      </c>
      <c r="AA1893" s="5"/>
      <c r="AB1893" s="5"/>
      <c r="AC1893" s="5">
        <v>199209</v>
      </c>
      <c r="AD1893" s="5"/>
      <c r="AE1893" s="5"/>
      <c r="AF1893" s="5"/>
      <c r="AG1893" s="5">
        <v>199209</v>
      </c>
    </row>
    <row r="1894" spans="26:33" x14ac:dyDescent="0.25">
      <c r="Z1894" s="4" t="s">
        <v>6713</v>
      </c>
      <c r="AA1894" s="5"/>
      <c r="AB1894" s="5"/>
      <c r="AC1894" s="5"/>
      <c r="AD1894" s="5">
        <v>2400000</v>
      </c>
      <c r="AE1894" s="5">
        <v>2400000</v>
      </c>
      <c r="AF1894" s="5">
        <v>2400000</v>
      </c>
      <c r="AG1894" s="5">
        <v>7200000</v>
      </c>
    </row>
    <row r="1895" spans="26:33" x14ac:dyDescent="0.25">
      <c r="Z1895" s="4" t="s">
        <v>2683</v>
      </c>
      <c r="AA1895" s="5">
        <v>23000000</v>
      </c>
      <c r="AB1895" s="5">
        <v>23000000</v>
      </c>
      <c r="AC1895" s="5">
        <v>23000000</v>
      </c>
      <c r="AD1895" s="5">
        <v>23000000</v>
      </c>
      <c r="AE1895" s="5">
        <v>23000000</v>
      </c>
      <c r="AF1895" s="5">
        <v>23000000</v>
      </c>
      <c r="AG1895" s="5">
        <v>138000000</v>
      </c>
    </row>
    <row r="1896" spans="26:33" x14ac:dyDescent="0.25">
      <c r="Z1896" s="4" t="s">
        <v>10010</v>
      </c>
      <c r="AA1896" s="5"/>
      <c r="AB1896" s="5"/>
      <c r="AC1896" s="5"/>
      <c r="AD1896" s="5">
        <v>32399628</v>
      </c>
      <c r="AE1896" s="5">
        <v>32399628</v>
      </c>
      <c r="AF1896" s="5">
        <v>32399628</v>
      </c>
      <c r="AG1896" s="5">
        <v>97198884</v>
      </c>
    </row>
    <row r="1897" spans="26:33" x14ac:dyDescent="0.25">
      <c r="Z1897" s="4" t="s">
        <v>1250</v>
      </c>
      <c r="AA1897" s="5">
        <v>0</v>
      </c>
      <c r="AB1897" s="5"/>
      <c r="AC1897" s="5"/>
      <c r="AD1897" s="5"/>
      <c r="AE1897" s="5"/>
      <c r="AF1897" s="5"/>
      <c r="AG1897" s="5">
        <v>0</v>
      </c>
    </row>
    <row r="1898" spans="26:33" x14ac:dyDescent="0.25">
      <c r="Z1898" s="4" t="s">
        <v>2447</v>
      </c>
      <c r="AA1898" s="5"/>
      <c r="AB1898" s="5"/>
      <c r="AC1898" s="5"/>
      <c r="AD1898" s="5">
        <v>22729203</v>
      </c>
      <c r="AE1898" s="5">
        <v>20000000</v>
      </c>
      <c r="AF1898" s="5">
        <v>30000000</v>
      </c>
      <c r="AG1898" s="5">
        <v>72729203</v>
      </c>
    </row>
    <row r="1899" spans="26:33" x14ac:dyDescent="0.25">
      <c r="Z1899" s="4" t="s">
        <v>976</v>
      </c>
      <c r="AA1899" s="5">
        <v>21085091</v>
      </c>
      <c r="AB1899" s="5">
        <v>21085091</v>
      </c>
      <c r="AC1899" s="5">
        <v>24826279</v>
      </c>
      <c r="AD1899" s="5">
        <v>0</v>
      </c>
      <c r="AE1899" s="5"/>
      <c r="AF1899" s="5"/>
      <c r="AG1899" s="5">
        <v>66996461</v>
      </c>
    </row>
    <row r="1900" spans="26:33" x14ac:dyDescent="0.25">
      <c r="Z1900" s="4" t="s">
        <v>1392</v>
      </c>
      <c r="AA1900" s="5"/>
      <c r="AB1900" s="5"/>
      <c r="AC1900" s="5">
        <v>21801938</v>
      </c>
      <c r="AD1900" s="5"/>
      <c r="AE1900" s="5"/>
      <c r="AF1900" s="5"/>
      <c r="AG1900" s="5">
        <v>21801938</v>
      </c>
    </row>
    <row r="1901" spans="26:33" x14ac:dyDescent="0.25">
      <c r="Z1901" s="4" t="s">
        <v>1251</v>
      </c>
      <c r="AA1901" s="5">
        <v>57506561</v>
      </c>
      <c r="AB1901" s="5">
        <v>46099004</v>
      </c>
      <c r="AC1901" s="5">
        <v>2448810</v>
      </c>
      <c r="AD1901" s="5">
        <v>59152464</v>
      </c>
      <c r="AE1901" s="5"/>
      <c r="AF1901" s="5"/>
      <c r="AG1901" s="5">
        <v>165206839</v>
      </c>
    </row>
    <row r="1902" spans="26:33" x14ac:dyDescent="0.25">
      <c r="Z1902" s="4" t="s">
        <v>134</v>
      </c>
      <c r="AA1902" s="5">
        <v>7362706</v>
      </c>
      <c r="AB1902" s="5">
        <v>2004141</v>
      </c>
      <c r="AC1902" s="5">
        <v>5787039.5</v>
      </c>
      <c r="AD1902" s="5">
        <v>1811664.5</v>
      </c>
      <c r="AE1902" s="5">
        <v>1000000</v>
      </c>
      <c r="AF1902" s="5"/>
      <c r="AG1902" s="5">
        <v>17965551</v>
      </c>
    </row>
    <row r="1903" spans="26:33" x14ac:dyDescent="0.25">
      <c r="Z1903" s="4" t="s">
        <v>2450</v>
      </c>
      <c r="AA1903" s="5">
        <v>24000000</v>
      </c>
      <c r="AB1903" s="5">
        <v>24000000</v>
      </c>
      <c r="AC1903" s="5">
        <v>24000000</v>
      </c>
      <c r="AD1903" s="5">
        <v>48000000</v>
      </c>
      <c r="AE1903" s="5">
        <v>0</v>
      </c>
      <c r="AF1903" s="5"/>
      <c r="AG1903" s="5">
        <v>120000000</v>
      </c>
    </row>
    <row r="1904" spans="26:33" x14ac:dyDescent="0.25">
      <c r="Z1904" s="4" t="s">
        <v>1235</v>
      </c>
      <c r="AA1904" s="5">
        <v>0</v>
      </c>
      <c r="AB1904" s="5">
        <v>0</v>
      </c>
      <c r="AC1904" s="5"/>
      <c r="AD1904" s="5"/>
      <c r="AE1904" s="5"/>
      <c r="AF1904" s="5"/>
      <c r="AG1904" s="5">
        <v>0</v>
      </c>
    </row>
    <row r="1905" spans="26:33" x14ac:dyDescent="0.25">
      <c r="Z1905" s="4" t="s">
        <v>1320</v>
      </c>
      <c r="AA1905" s="5">
        <v>10231743</v>
      </c>
      <c r="AB1905" s="5">
        <v>10231743</v>
      </c>
      <c r="AC1905" s="5">
        <v>10231743</v>
      </c>
      <c r="AD1905" s="5">
        <v>10231743</v>
      </c>
      <c r="AE1905" s="5">
        <v>19599413</v>
      </c>
      <c r="AF1905" s="5">
        <v>10231743</v>
      </c>
      <c r="AG1905" s="5">
        <v>70758128</v>
      </c>
    </row>
    <row r="1906" spans="26:33" x14ac:dyDescent="0.25">
      <c r="Z1906" s="4" t="s">
        <v>1322</v>
      </c>
      <c r="AA1906" s="5">
        <v>13772427</v>
      </c>
      <c r="AB1906" s="5">
        <v>13772427</v>
      </c>
      <c r="AC1906" s="5">
        <v>13772427</v>
      </c>
      <c r="AD1906" s="5">
        <v>13772427</v>
      </c>
      <c r="AE1906" s="5">
        <v>13772427</v>
      </c>
      <c r="AF1906" s="5">
        <v>13772427</v>
      </c>
      <c r="AG1906" s="5">
        <v>82634562</v>
      </c>
    </row>
    <row r="1907" spans="26:33" x14ac:dyDescent="0.25">
      <c r="Z1907" s="4" t="s">
        <v>1600</v>
      </c>
      <c r="AA1907" s="5">
        <v>27000000</v>
      </c>
      <c r="AB1907" s="5">
        <v>27000000</v>
      </c>
      <c r="AC1907" s="5">
        <v>27000000</v>
      </c>
      <c r="AD1907" s="5">
        <v>27000000</v>
      </c>
      <c r="AE1907" s="5">
        <v>27000000</v>
      </c>
      <c r="AF1907" s="5">
        <v>27000000</v>
      </c>
      <c r="AG1907" s="5">
        <v>162000000</v>
      </c>
    </row>
    <row r="1908" spans="26:33" x14ac:dyDescent="0.25">
      <c r="Z1908" s="4" t="s">
        <v>1757</v>
      </c>
      <c r="AA1908" s="5">
        <v>3889531</v>
      </c>
      <c r="AB1908" s="5">
        <v>3889531</v>
      </c>
      <c r="AC1908" s="5">
        <v>3889531</v>
      </c>
      <c r="AD1908" s="5">
        <v>3889531</v>
      </c>
      <c r="AE1908" s="5">
        <v>3889531</v>
      </c>
      <c r="AF1908" s="5">
        <v>3889531</v>
      </c>
      <c r="AG1908" s="5">
        <v>23337186</v>
      </c>
    </row>
    <row r="1909" spans="26:33" x14ac:dyDescent="0.25">
      <c r="Z1909" s="4" t="s">
        <v>1485</v>
      </c>
      <c r="AA1909" s="5">
        <v>11257469</v>
      </c>
      <c r="AB1909" s="5">
        <v>11257469</v>
      </c>
      <c r="AC1909" s="5">
        <v>11257469</v>
      </c>
      <c r="AD1909" s="5">
        <v>11257469</v>
      </c>
      <c r="AE1909" s="5">
        <v>11257469</v>
      </c>
      <c r="AF1909" s="5">
        <v>11257469</v>
      </c>
      <c r="AG1909" s="5">
        <v>67544814</v>
      </c>
    </row>
    <row r="1910" spans="26:33" x14ac:dyDescent="0.25">
      <c r="Z1910" s="4" t="s">
        <v>2684</v>
      </c>
      <c r="AA1910" s="5"/>
      <c r="AB1910" s="5"/>
      <c r="AC1910" s="5">
        <v>18100000</v>
      </c>
      <c r="AD1910" s="5">
        <v>18100000</v>
      </c>
      <c r="AE1910" s="5">
        <v>18100000</v>
      </c>
      <c r="AF1910" s="5">
        <v>18100000</v>
      </c>
      <c r="AG1910" s="5">
        <v>72400000</v>
      </c>
    </row>
    <row r="1911" spans="26:33" x14ac:dyDescent="0.25">
      <c r="Z1911" s="4" t="s">
        <v>4806</v>
      </c>
      <c r="AA1911" s="5"/>
      <c r="AB1911" s="5"/>
      <c r="AC1911" s="5">
        <v>178650</v>
      </c>
      <c r="AD1911" s="5"/>
      <c r="AE1911" s="5"/>
      <c r="AF1911" s="5"/>
      <c r="AG1911" s="5">
        <v>178650</v>
      </c>
    </row>
    <row r="1912" spans="26:33" x14ac:dyDescent="0.25">
      <c r="Z1912" s="4" t="s">
        <v>6712</v>
      </c>
      <c r="AA1912" s="5"/>
      <c r="AB1912" s="5"/>
      <c r="AC1912" s="5">
        <v>28978211</v>
      </c>
      <c r="AD1912" s="5">
        <v>28978211</v>
      </c>
      <c r="AE1912" s="5">
        <v>28978211</v>
      </c>
      <c r="AF1912" s="5"/>
      <c r="AG1912" s="5">
        <v>86934633</v>
      </c>
    </row>
    <row r="1913" spans="26:33" x14ac:dyDescent="0.25">
      <c r="Z1913" s="4" t="s">
        <v>10015</v>
      </c>
      <c r="AA1913" s="5"/>
      <c r="AB1913" s="5"/>
      <c r="AC1913" s="5"/>
      <c r="AD1913" s="5"/>
      <c r="AE1913" s="5">
        <v>37000000</v>
      </c>
      <c r="AF1913" s="5">
        <v>37000000</v>
      </c>
      <c r="AG1913" s="5">
        <v>74000000</v>
      </c>
    </row>
    <row r="1914" spans="26:33" x14ac:dyDescent="0.25">
      <c r="Z1914" s="4" t="s">
        <v>6714</v>
      </c>
      <c r="AA1914" s="5"/>
      <c r="AB1914" s="5"/>
      <c r="AC1914" s="5"/>
      <c r="AD1914" s="5">
        <v>8056080</v>
      </c>
      <c r="AE1914" s="5">
        <v>16112160</v>
      </c>
      <c r="AF1914" s="5">
        <v>16112160</v>
      </c>
      <c r="AG1914" s="5">
        <v>40280400</v>
      </c>
    </row>
    <row r="1915" spans="26:33" x14ac:dyDescent="0.25">
      <c r="Z1915" s="4" t="s">
        <v>2678</v>
      </c>
      <c r="AA1915" s="5"/>
      <c r="AB1915" s="5"/>
      <c r="AC1915" s="5">
        <v>3000000</v>
      </c>
      <c r="AD1915" s="5">
        <v>3000000</v>
      </c>
      <c r="AE1915" s="5">
        <v>3000000</v>
      </c>
      <c r="AF1915" s="5">
        <v>3000000</v>
      </c>
      <c r="AG1915" s="5">
        <v>12000000</v>
      </c>
    </row>
    <row r="1916" spans="26:33" x14ac:dyDescent="0.25">
      <c r="Z1916" s="4" t="s">
        <v>1826</v>
      </c>
      <c r="AA1916" s="5">
        <v>2875510</v>
      </c>
      <c r="AB1916" s="5">
        <v>2875510</v>
      </c>
      <c r="AC1916" s="5">
        <v>2875510</v>
      </c>
      <c r="AD1916" s="5">
        <v>2875510</v>
      </c>
      <c r="AE1916" s="5">
        <v>2875510</v>
      </c>
      <c r="AF1916" s="5">
        <v>2875510</v>
      </c>
      <c r="AG1916" s="5">
        <v>17253060</v>
      </c>
    </row>
    <row r="1917" spans="26:33" x14ac:dyDescent="0.25">
      <c r="Z1917" s="4" t="s">
        <v>546</v>
      </c>
      <c r="AA1917" s="5">
        <v>96000000</v>
      </c>
      <c r="AB1917" s="5">
        <v>96000000</v>
      </c>
      <c r="AC1917" s="5"/>
      <c r="AD1917" s="5"/>
      <c r="AE1917" s="5">
        <v>96000000</v>
      </c>
      <c r="AF1917" s="5">
        <v>96000000</v>
      </c>
      <c r="AG1917" s="5">
        <v>384000000</v>
      </c>
    </row>
    <row r="1918" spans="26:33" x14ac:dyDescent="0.25">
      <c r="Z1918" s="4" t="s">
        <v>2680</v>
      </c>
      <c r="AA1918" s="5"/>
      <c r="AB1918" s="5"/>
      <c r="AC1918" s="5">
        <v>8307613</v>
      </c>
      <c r="AD1918" s="5">
        <v>8307613</v>
      </c>
      <c r="AE1918" s="5">
        <v>8307613</v>
      </c>
      <c r="AF1918" s="5">
        <v>8307613</v>
      </c>
      <c r="AG1918" s="5">
        <v>33230452</v>
      </c>
    </row>
    <row r="1919" spans="26:33" x14ac:dyDescent="0.25">
      <c r="Z1919" s="4" t="s">
        <v>2773</v>
      </c>
      <c r="AA1919" s="5"/>
      <c r="AB1919" s="5">
        <v>5954756</v>
      </c>
      <c r="AC1919" s="5"/>
      <c r="AD1919" s="5"/>
      <c r="AE1919" s="5"/>
      <c r="AF1919" s="5"/>
      <c r="AG1919" s="5">
        <v>5954756</v>
      </c>
    </row>
    <row r="1920" spans="26:33" x14ac:dyDescent="0.25">
      <c r="Z1920" s="4" t="s">
        <v>6715</v>
      </c>
      <c r="AA1920" s="5"/>
      <c r="AB1920" s="5"/>
      <c r="AC1920" s="5"/>
      <c r="AD1920" s="5">
        <v>4606723</v>
      </c>
      <c r="AE1920" s="5"/>
      <c r="AF1920" s="5"/>
      <c r="AG1920" s="5">
        <v>4606723</v>
      </c>
    </row>
    <row r="1921" spans="26:33" x14ac:dyDescent="0.25">
      <c r="Z1921" s="4" t="s">
        <v>1821</v>
      </c>
      <c r="AA1921" s="5"/>
      <c r="AB1921" s="5"/>
      <c r="AC1921" s="5">
        <v>2705832</v>
      </c>
      <c r="AD1921" s="5"/>
      <c r="AE1921" s="5"/>
      <c r="AF1921" s="5">
        <v>1367000</v>
      </c>
      <c r="AG1921" s="5">
        <v>4072832</v>
      </c>
    </row>
    <row r="1922" spans="26:33" x14ac:dyDescent="0.25">
      <c r="Z1922" s="4" t="s">
        <v>2604</v>
      </c>
      <c r="AA1922" s="5"/>
      <c r="AB1922" s="5"/>
      <c r="AC1922" s="5">
        <v>469502</v>
      </c>
      <c r="AD1922" s="5"/>
      <c r="AE1922" s="5"/>
      <c r="AF1922" s="5"/>
      <c r="AG1922" s="5">
        <v>469502</v>
      </c>
    </row>
    <row r="1923" spans="26:33" x14ac:dyDescent="0.25">
      <c r="Z1923" s="4" t="s">
        <v>589</v>
      </c>
      <c r="AA1923" s="5">
        <v>5486981</v>
      </c>
      <c r="AB1923" s="5">
        <v>5563861</v>
      </c>
      <c r="AC1923" s="5">
        <v>5572638</v>
      </c>
      <c r="AD1923" s="5">
        <v>6243105</v>
      </c>
      <c r="AE1923" s="5">
        <v>5563861</v>
      </c>
      <c r="AF1923" s="5">
        <v>5563861</v>
      </c>
      <c r="AG1923" s="5">
        <v>33994307</v>
      </c>
    </row>
    <row r="1924" spans="26:33" x14ac:dyDescent="0.25">
      <c r="Z1924" s="4" t="s">
        <v>1550</v>
      </c>
      <c r="AA1924" s="5">
        <v>5560795</v>
      </c>
      <c r="AB1924" s="5">
        <v>5572638</v>
      </c>
      <c r="AC1924" s="5">
        <v>5579793</v>
      </c>
      <c r="AD1924" s="5">
        <v>5618794</v>
      </c>
      <c r="AE1924" s="5"/>
      <c r="AF1924" s="5">
        <v>11800862</v>
      </c>
      <c r="AG1924" s="5">
        <v>34132882</v>
      </c>
    </row>
    <row r="1925" spans="26:33" x14ac:dyDescent="0.25">
      <c r="Z1925" s="4" t="s">
        <v>1755</v>
      </c>
      <c r="AA1925" s="5"/>
      <c r="AB1925" s="5"/>
      <c r="AC1925" s="5"/>
      <c r="AD1925" s="5"/>
      <c r="AE1925" s="5"/>
      <c r="AF1925" s="5">
        <v>4950157</v>
      </c>
      <c r="AG1925" s="5">
        <v>4950157</v>
      </c>
    </row>
    <row r="1926" spans="26:33" x14ac:dyDescent="0.25">
      <c r="Z1926" s="4" t="s">
        <v>4807</v>
      </c>
      <c r="AA1926" s="5"/>
      <c r="AB1926" s="5">
        <v>1232077</v>
      </c>
      <c r="AC1926" s="5"/>
      <c r="AD1926" s="5"/>
      <c r="AE1926" s="5"/>
      <c r="AF1926" s="5">
        <v>5877801</v>
      </c>
      <c r="AG1926" s="5">
        <v>7109878</v>
      </c>
    </row>
    <row r="1927" spans="26:33" x14ac:dyDescent="0.25">
      <c r="Z1927" s="4" t="s">
        <v>606</v>
      </c>
      <c r="AA1927" s="5">
        <v>9633747</v>
      </c>
      <c r="AB1927" s="5">
        <v>2266764</v>
      </c>
      <c r="AC1927" s="5"/>
      <c r="AD1927" s="5">
        <v>572545</v>
      </c>
      <c r="AE1927" s="5"/>
      <c r="AF1927" s="5"/>
      <c r="AG1927" s="5">
        <v>12473056</v>
      </c>
    </row>
    <row r="1928" spans="26:33" x14ac:dyDescent="0.25">
      <c r="Z1928" s="4" t="s">
        <v>6717</v>
      </c>
      <c r="AA1928" s="5"/>
      <c r="AB1928" s="5"/>
      <c r="AC1928" s="5"/>
      <c r="AD1928" s="5"/>
      <c r="AE1928" s="5">
        <v>6722489</v>
      </c>
      <c r="AF1928" s="5"/>
      <c r="AG1928" s="5">
        <v>6722489</v>
      </c>
    </row>
    <row r="1929" spans="26:33" x14ac:dyDescent="0.25">
      <c r="Z1929" s="4" t="s">
        <v>2857</v>
      </c>
      <c r="AA1929" s="5"/>
      <c r="AB1929" s="5">
        <v>0</v>
      </c>
      <c r="AC1929" s="5"/>
      <c r="AD1929" s="5"/>
      <c r="AE1929" s="5"/>
      <c r="AF1929" s="5"/>
      <c r="AG1929" s="5">
        <v>0</v>
      </c>
    </row>
    <row r="1930" spans="26:33" x14ac:dyDescent="0.25">
      <c r="Z1930" s="4" t="s">
        <v>2853</v>
      </c>
      <c r="AA1930" s="5"/>
      <c r="AB1930" s="5">
        <v>0</v>
      </c>
      <c r="AC1930" s="5"/>
      <c r="AD1930" s="5"/>
      <c r="AE1930" s="5"/>
      <c r="AF1930" s="5"/>
      <c r="AG1930" s="5">
        <v>0</v>
      </c>
    </row>
    <row r="1931" spans="26:33" x14ac:dyDescent="0.25">
      <c r="Z1931" s="4" t="s">
        <v>1148</v>
      </c>
      <c r="AA1931" s="5"/>
      <c r="AB1931" s="5"/>
      <c r="AC1931" s="5"/>
      <c r="AD1931" s="5"/>
      <c r="AE1931" s="5">
        <v>26312727</v>
      </c>
      <c r="AF1931" s="5"/>
      <c r="AG1931" s="5">
        <v>26312727</v>
      </c>
    </row>
    <row r="1932" spans="26:33" x14ac:dyDescent="0.25">
      <c r="Z1932" s="4" t="s">
        <v>728</v>
      </c>
      <c r="AA1932" s="5"/>
      <c r="AB1932" s="5"/>
      <c r="AC1932" s="5">
        <v>1888577</v>
      </c>
      <c r="AD1932" s="5"/>
      <c r="AE1932" s="5"/>
      <c r="AF1932" s="5"/>
      <c r="AG1932" s="5">
        <v>1888577</v>
      </c>
    </row>
    <row r="1933" spans="26:33" x14ac:dyDescent="0.25">
      <c r="Z1933" s="4" t="s">
        <v>2211</v>
      </c>
      <c r="AA1933" s="5"/>
      <c r="AB1933" s="5">
        <v>47250000</v>
      </c>
      <c r="AC1933" s="5"/>
      <c r="AD1933" s="5">
        <v>27000000</v>
      </c>
      <c r="AE1933" s="5"/>
      <c r="AF1933" s="5">
        <v>20250000</v>
      </c>
      <c r="AG1933" s="5">
        <v>94500000</v>
      </c>
    </row>
    <row r="1934" spans="26:33" x14ac:dyDescent="0.25">
      <c r="Z1934" s="4" t="s">
        <v>1629</v>
      </c>
      <c r="AA1934" s="5"/>
      <c r="AB1934" s="5"/>
      <c r="AC1934" s="5"/>
      <c r="AD1934" s="5"/>
      <c r="AE1934" s="5">
        <v>35408485</v>
      </c>
      <c r="AF1934" s="5"/>
      <c r="AG1934" s="5">
        <v>35408485</v>
      </c>
    </row>
    <row r="1935" spans="26:33" x14ac:dyDescent="0.25">
      <c r="Z1935" s="4" t="s">
        <v>2356</v>
      </c>
      <c r="AA1935" s="5"/>
      <c r="AB1935" s="5"/>
      <c r="AC1935" s="5"/>
      <c r="AD1935" s="5"/>
      <c r="AE1935" s="5"/>
      <c r="AF1935" s="5">
        <v>5600000</v>
      </c>
      <c r="AG1935" s="5">
        <v>5600000</v>
      </c>
    </row>
    <row r="1936" spans="26:33" x14ac:dyDescent="0.25">
      <c r="Z1936" s="4" t="s">
        <v>2289</v>
      </c>
      <c r="AA1936" s="5"/>
      <c r="AB1936" s="5"/>
      <c r="AC1936" s="5"/>
      <c r="AD1936" s="5">
        <v>2100000</v>
      </c>
      <c r="AE1936" s="5"/>
      <c r="AF1936" s="5"/>
      <c r="AG1936" s="5">
        <v>2100000</v>
      </c>
    </row>
    <row r="1937" spans="26:33" x14ac:dyDescent="0.25">
      <c r="Z1937" s="4" t="s">
        <v>2944</v>
      </c>
      <c r="AA1937" s="5">
        <v>2173109</v>
      </c>
      <c r="AB1937" s="5"/>
      <c r="AC1937" s="5"/>
      <c r="AD1937" s="5"/>
      <c r="AE1937" s="5"/>
      <c r="AF1937" s="5"/>
      <c r="AG1937" s="5">
        <v>2173109</v>
      </c>
    </row>
    <row r="1938" spans="26:33" x14ac:dyDescent="0.25">
      <c r="Z1938" s="4" t="s">
        <v>1388</v>
      </c>
      <c r="AA1938" s="5">
        <v>2780420</v>
      </c>
      <c r="AB1938" s="5"/>
      <c r="AC1938" s="5"/>
      <c r="AD1938" s="5"/>
      <c r="AE1938" s="5"/>
      <c r="AF1938" s="5"/>
      <c r="AG1938" s="5">
        <v>2780420</v>
      </c>
    </row>
    <row r="1939" spans="26:33" x14ac:dyDescent="0.25">
      <c r="Z1939" s="4" t="s">
        <v>6771</v>
      </c>
      <c r="AA1939" s="5"/>
      <c r="AB1939" s="5"/>
      <c r="AC1939" s="5"/>
      <c r="AD1939" s="5">
        <v>4554695</v>
      </c>
      <c r="AE1939" s="5">
        <v>1952012</v>
      </c>
      <c r="AF1939" s="5"/>
      <c r="AG1939" s="5">
        <v>6506707</v>
      </c>
    </row>
    <row r="1940" spans="26:33" x14ac:dyDescent="0.25">
      <c r="Z1940" s="4" t="s">
        <v>2207</v>
      </c>
      <c r="AA1940" s="5">
        <v>-22480000</v>
      </c>
      <c r="AB1940" s="5"/>
      <c r="AC1940" s="5">
        <v>22480000</v>
      </c>
      <c r="AD1940" s="5">
        <v>-22480000</v>
      </c>
      <c r="AE1940" s="5"/>
      <c r="AF1940" s="5"/>
      <c r="AG1940" s="5">
        <v>-22480000</v>
      </c>
    </row>
    <row r="1941" spans="26:33" x14ac:dyDescent="0.25">
      <c r="Z1941" s="4" t="s">
        <v>6720</v>
      </c>
      <c r="AA1941" s="5"/>
      <c r="AB1941" s="5"/>
      <c r="AC1941" s="5">
        <v>5882611</v>
      </c>
      <c r="AD1941" s="5"/>
      <c r="AE1941" s="5"/>
      <c r="AF1941" s="5"/>
      <c r="AG1941" s="5">
        <v>5882611</v>
      </c>
    </row>
    <row r="1942" spans="26:33" x14ac:dyDescent="0.25">
      <c r="Z1942" s="4" t="s">
        <v>2758</v>
      </c>
      <c r="AA1942" s="5"/>
      <c r="AB1942" s="5"/>
      <c r="AC1942" s="5">
        <v>3178948</v>
      </c>
      <c r="AD1942" s="5"/>
      <c r="AE1942" s="5"/>
      <c r="AF1942" s="5"/>
      <c r="AG1942" s="5">
        <v>3178948</v>
      </c>
    </row>
    <row r="1943" spans="26:33" x14ac:dyDescent="0.25">
      <c r="Z1943" s="4" t="s">
        <v>10448</v>
      </c>
      <c r="AA1943" s="5"/>
      <c r="AB1943" s="5"/>
      <c r="AC1943" s="5"/>
      <c r="AD1943" s="5"/>
      <c r="AE1943" s="5">
        <v>2613874</v>
      </c>
      <c r="AF1943" s="5"/>
      <c r="AG1943" s="5">
        <v>2613874</v>
      </c>
    </row>
    <row r="1944" spans="26:33" x14ac:dyDescent="0.25">
      <c r="Z1944" s="4" t="s">
        <v>2723</v>
      </c>
      <c r="AA1944" s="5"/>
      <c r="AB1944" s="5"/>
      <c r="AC1944" s="5"/>
      <c r="AD1944" s="5"/>
      <c r="AE1944" s="5"/>
      <c r="AF1944" s="5">
        <v>0</v>
      </c>
      <c r="AG1944" s="5">
        <v>0</v>
      </c>
    </row>
    <row r="1945" spans="26:33" x14ac:dyDescent="0.25">
      <c r="Z1945" s="4" t="s">
        <v>1621</v>
      </c>
      <c r="AA1945" s="5"/>
      <c r="AB1945" s="5"/>
      <c r="AC1945" s="5">
        <v>3401614</v>
      </c>
      <c r="AD1945" s="5"/>
      <c r="AE1945" s="5"/>
      <c r="AF1945" s="5"/>
      <c r="AG1945" s="5">
        <v>3401614</v>
      </c>
    </row>
    <row r="1946" spans="26:33" x14ac:dyDescent="0.25">
      <c r="Z1946" s="4" t="s">
        <v>6721</v>
      </c>
      <c r="AA1946" s="5"/>
      <c r="AB1946" s="5"/>
      <c r="AC1946" s="5">
        <v>5541533</v>
      </c>
      <c r="AD1946" s="5"/>
      <c r="AE1946" s="5"/>
      <c r="AF1946" s="5"/>
      <c r="AG1946" s="5">
        <v>5541533</v>
      </c>
    </row>
    <row r="1947" spans="26:33" x14ac:dyDescent="0.25">
      <c r="Z1947" s="4" t="s">
        <v>1699</v>
      </c>
      <c r="AA1947" s="5"/>
      <c r="AB1947" s="5"/>
      <c r="AC1947" s="5"/>
      <c r="AD1947" s="5"/>
      <c r="AE1947" s="5"/>
      <c r="AF1947" s="5">
        <v>893251</v>
      </c>
      <c r="AG1947" s="5">
        <v>893251</v>
      </c>
    </row>
    <row r="1948" spans="26:33" x14ac:dyDescent="0.25">
      <c r="Z1948" s="4" t="s">
        <v>3367</v>
      </c>
      <c r="AA1948" s="5"/>
      <c r="AB1948" s="5"/>
      <c r="AC1948" s="5"/>
      <c r="AD1948" s="5"/>
      <c r="AE1948" s="5"/>
      <c r="AF1948" s="5">
        <v>5805995.5999999996</v>
      </c>
      <c r="AG1948" s="5">
        <v>5805995.5999999996</v>
      </c>
    </row>
    <row r="1949" spans="26:33" x14ac:dyDescent="0.25">
      <c r="Z1949" s="4" t="s">
        <v>1593</v>
      </c>
      <c r="AA1949" s="5"/>
      <c r="AB1949" s="5"/>
      <c r="AC1949" s="5">
        <v>43045136</v>
      </c>
      <c r="AD1949" s="5"/>
      <c r="AE1949" s="5"/>
      <c r="AF1949" s="5"/>
      <c r="AG1949" s="5">
        <v>43045136</v>
      </c>
    </row>
    <row r="1950" spans="26:33" x14ac:dyDescent="0.25">
      <c r="Z1950" s="4" t="s">
        <v>1622</v>
      </c>
      <c r="AA1950" s="5">
        <v>1152890</v>
      </c>
      <c r="AB1950" s="5"/>
      <c r="AC1950" s="5"/>
      <c r="AD1950" s="5"/>
      <c r="AE1950" s="5"/>
      <c r="AF1950" s="5"/>
      <c r="AG1950" s="5">
        <v>1152890</v>
      </c>
    </row>
    <row r="1951" spans="26:33" x14ac:dyDescent="0.25">
      <c r="Z1951" s="4" t="s">
        <v>6167</v>
      </c>
      <c r="AA1951" s="5"/>
      <c r="AB1951" s="5"/>
      <c r="AC1951" s="5">
        <v>626216</v>
      </c>
      <c r="AD1951" s="5"/>
      <c r="AE1951" s="5"/>
      <c r="AF1951" s="5"/>
      <c r="AG1951" s="5">
        <v>626216</v>
      </c>
    </row>
    <row r="1952" spans="26:33" x14ac:dyDescent="0.25">
      <c r="Z1952" s="4" t="s">
        <v>1597</v>
      </c>
      <c r="AA1952" s="5">
        <v>1097781</v>
      </c>
      <c r="AB1952" s="5"/>
      <c r="AC1952" s="5"/>
      <c r="AD1952" s="5"/>
      <c r="AE1952" s="5"/>
      <c r="AF1952" s="5"/>
      <c r="AG1952" s="5">
        <v>1097781</v>
      </c>
    </row>
    <row r="1953" spans="26:33" x14ac:dyDescent="0.25">
      <c r="Z1953" s="4" t="s">
        <v>3346</v>
      </c>
      <c r="AA1953" s="5">
        <v>1807622</v>
      </c>
      <c r="AB1953" s="5">
        <v>1808682</v>
      </c>
      <c r="AC1953" s="5"/>
      <c r="AD1953" s="5"/>
      <c r="AE1953" s="5"/>
      <c r="AF1953" s="5"/>
      <c r="AG1953" s="5">
        <v>3616304</v>
      </c>
    </row>
    <row r="1954" spans="26:33" x14ac:dyDescent="0.25">
      <c r="Z1954" s="4" t="s">
        <v>3395</v>
      </c>
      <c r="AA1954" s="5">
        <v>2576833.35</v>
      </c>
      <c r="AB1954" s="5"/>
      <c r="AC1954" s="5"/>
      <c r="AD1954" s="5"/>
      <c r="AE1954" s="5"/>
      <c r="AF1954" s="5"/>
      <c r="AG1954" s="5">
        <v>2576833.35</v>
      </c>
    </row>
    <row r="1955" spans="26:33" x14ac:dyDescent="0.25">
      <c r="Z1955" s="4" t="s">
        <v>1689</v>
      </c>
      <c r="AA1955" s="5">
        <v>5393177</v>
      </c>
      <c r="AB1955" s="5">
        <v>5393177</v>
      </c>
      <c r="AC1955" s="5">
        <v>5393177</v>
      </c>
      <c r="AD1955" s="5">
        <v>5393177</v>
      </c>
      <c r="AE1955" s="5">
        <v>5393177</v>
      </c>
      <c r="AF1955" s="5">
        <v>5393177</v>
      </c>
      <c r="AG1955" s="5">
        <v>32359062</v>
      </c>
    </row>
    <row r="1956" spans="26:33" x14ac:dyDescent="0.25">
      <c r="Z1956" s="4" t="s">
        <v>2200</v>
      </c>
      <c r="AA1956" s="5"/>
      <c r="AB1956" s="5"/>
      <c r="AC1956" s="5"/>
      <c r="AD1956" s="5"/>
      <c r="AE1956" s="5"/>
      <c r="AF1956" s="5">
        <v>6455904</v>
      </c>
      <c r="AG1956" s="5">
        <v>6455904</v>
      </c>
    </row>
    <row r="1957" spans="26:33" x14ac:dyDescent="0.25">
      <c r="Z1957" s="4" t="s">
        <v>2855</v>
      </c>
      <c r="AA1957" s="5"/>
      <c r="AB1957" s="5"/>
      <c r="AC1957" s="5">
        <v>7148937</v>
      </c>
      <c r="AD1957" s="5"/>
      <c r="AE1957" s="5"/>
      <c r="AF1957" s="5"/>
      <c r="AG1957" s="5">
        <v>7148937</v>
      </c>
    </row>
    <row r="1958" spans="26:33" x14ac:dyDescent="0.25">
      <c r="Z1958" s="4" t="s">
        <v>1397</v>
      </c>
      <c r="AA1958" s="5"/>
      <c r="AB1958" s="5"/>
      <c r="AC1958" s="5">
        <v>3182797</v>
      </c>
      <c r="AD1958" s="5">
        <v>3929172</v>
      </c>
      <c r="AE1958" s="5">
        <v>2921534</v>
      </c>
      <c r="AF1958" s="5"/>
      <c r="AG1958" s="5">
        <v>10033503</v>
      </c>
    </row>
    <row r="1959" spans="26:33" x14ac:dyDescent="0.25">
      <c r="Z1959" s="4" t="s">
        <v>1725</v>
      </c>
      <c r="AA1959" s="5">
        <v>4648911</v>
      </c>
      <c r="AB1959" s="5"/>
      <c r="AC1959" s="5"/>
      <c r="AD1959" s="5"/>
      <c r="AE1959" s="5"/>
      <c r="AF1959" s="5"/>
      <c r="AG1959" s="5">
        <v>4648911</v>
      </c>
    </row>
    <row r="1960" spans="26:33" x14ac:dyDescent="0.25">
      <c r="Z1960" s="4" t="s">
        <v>1808</v>
      </c>
      <c r="AA1960" s="5">
        <v>3277309</v>
      </c>
      <c r="AB1960" s="5"/>
      <c r="AC1960" s="5"/>
      <c r="AD1960" s="5"/>
      <c r="AE1960" s="5"/>
      <c r="AF1960" s="5"/>
      <c r="AG1960" s="5">
        <v>3277309</v>
      </c>
    </row>
    <row r="1961" spans="26:33" x14ac:dyDescent="0.25">
      <c r="Z1961" s="4" t="s">
        <v>2433</v>
      </c>
      <c r="AA1961" s="5"/>
      <c r="AB1961" s="5"/>
      <c r="AC1961" s="5"/>
      <c r="AD1961" s="5"/>
      <c r="AE1961" s="5"/>
      <c r="AF1961" s="5">
        <v>33666192</v>
      </c>
      <c r="AG1961" s="5">
        <v>33666192</v>
      </c>
    </row>
    <row r="1962" spans="26:33" x14ac:dyDescent="0.25">
      <c r="Z1962" s="4" t="s">
        <v>2608</v>
      </c>
      <c r="AA1962" s="5"/>
      <c r="AB1962" s="5"/>
      <c r="AC1962" s="5">
        <v>1390210</v>
      </c>
      <c r="AD1962" s="5"/>
      <c r="AE1962" s="5"/>
      <c r="AF1962" s="5"/>
      <c r="AG1962" s="5">
        <v>1390210</v>
      </c>
    </row>
    <row r="1963" spans="26:33" x14ac:dyDescent="0.25">
      <c r="Z1963" s="4" t="s">
        <v>6772</v>
      </c>
      <c r="AA1963" s="5"/>
      <c r="AB1963" s="5"/>
      <c r="AC1963" s="5"/>
      <c r="AD1963" s="5">
        <v>2958999</v>
      </c>
      <c r="AE1963" s="5">
        <v>1268142</v>
      </c>
      <c r="AF1963" s="5"/>
      <c r="AG1963" s="5">
        <v>4227141</v>
      </c>
    </row>
    <row r="1964" spans="26:33" x14ac:dyDescent="0.25">
      <c r="Z1964" s="4" t="s">
        <v>2725</v>
      </c>
      <c r="AA1964" s="5"/>
      <c r="AB1964" s="5"/>
      <c r="AC1964" s="5"/>
      <c r="AD1964" s="5"/>
      <c r="AE1964" s="5">
        <v>12242224.109999999</v>
      </c>
      <c r="AF1964" s="5"/>
      <c r="AG1964" s="5">
        <v>12242224.109999999</v>
      </c>
    </row>
    <row r="1965" spans="26:33" x14ac:dyDescent="0.25">
      <c r="Z1965" s="4" t="s">
        <v>2838</v>
      </c>
      <c r="AA1965" s="5"/>
      <c r="AB1965" s="5">
        <v>719000</v>
      </c>
      <c r="AC1965" s="5"/>
      <c r="AD1965" s="5"/>
      <c r="AE1965" s="5"/>
      <c r="AF1965" s="5"/>
      <c r="AG1965" s="5">
        <v>719000</v>
      </c>
    </row>
    <row r="1966" spans="26:33" x14ac:dyDescent="0.25">
      <c r="Z1966" s="4" t="s">
        <v>3433</v>
      </c>
      <c r="AA1966" s="5">
        <v>751484.39</v>
      </c>
      <c r="AB1966" s="5"/>
      <c r="AC1966" s="5"/>
      <c r="AD1966" s="5"/>
      <c r="AE1966" s="5"/>
      <c r="AF1966" s="5"/>
      <c r="AG1966" s="5">
        <v>751484.39</v>
      </c>
    </row>
    <row r="1967" spans="26:33" x14ac:dyDescent="0.25">
      <c r="Z1967" s="4" t="s">
        <v>4809</v>
      </c>
      <c r="AA1967" s="5"/>
      <c r="AB1967" s="5">
        <v>1188848.5</v>
      </c>
      <c r="AC1967" s="5"/>
      <c r="AD1967" s="5"/>
      <c r="AE1967" s="5"/>
      <c r="AF1967" s="5">
        <v>1188848.5</v>
      </c>
      <c r="AG1967" s="5">
        <v>2377697</v>
      </c>
    </row>
    <row r="1968" spans="26:33" x14ac:dyDescent="0.25">
      <c r="Z1968" s="4" t="s">
        <v>9760</v>
      </c>
      <c r="AA1968" s="5">
        <v>6570675</v>
      </c>
      <c r="AB1968" s="5"/>
      <c r="AC1968" s="5"/>
      <c r="AD1968" s="5"/>
      <c r="AE1968" s="5"/>
      <c r="AF1968" s="5"/>
      <c r="AG1968" s="5">
        <v>6570675</v>
      </c>
    </row>
    <row r="1969" spans="26:33" x14ac:dyDescent="0.25">
      <c r="Z1969" s="4" t="s">
        <v>9951</v>
      </c>
      <c r="AA1969" s="5"/>
      <c r="AB1969" s="5"/>
      <c r="AC1969" s="5">
        <v>5938886</v>
      </c>
      <c r="AD1969" s="5"/>
      <c r="AE1969" s="5">
        <v>5938885</v>
      </c>
      <c r="AF1969" s="5"/>
      <c r="AG1969" s="5">
        <v>11877771</v>
      </c>
    </row>
    <row r="1970" spans="26:33" x14ac:dyDescent="0.25">
      <c r="Z1970" s="4" t="s">
        <v>9728</v>
      </c>
      <c r="AA1970" s="5"/>
      <c r="AB1970" s="5"/>
      <c r="AC1970" s="5"/>
      <c r="AD1970" s="5"/>
      <c r="AE1970" s="5">
        <v>2177591</v>
      </c>
      <c r="AF1970" s="5"/>
      <c r="AG1970" s="5">
        <v>2177591</v>
      </c>
    </row>
    <row r="1971" spans="26:33" x14ac:dyDescent="0.25">
      <c r="Z1971" s="4" t="s">
        <v>2570</v>
      </c>
      <c r="AA1971" s="5"/>
      <c r="AB1971" s="5"/>
      <c r="AC1971" s="5"/>
      <c r="AD1971" s="5">
        <v>10800000</v>
      </c>
      <c r="AE1971" s="5"/>
      <c r="AF1971" s="5">
        <v>10800000</v>
      </c>
      <c r="AG1971" s="5">
        <v>21600000</v>
      </c>
    </row>
    <row r="1972" spans="26:33" x14ac:dyDescent="0.25">
      <c r="Z1972" s="4" t="s">
        <v>2201</v>
      </c>
      <c r="AA1972" s="5"/>
      <c r="AB1972" s="5"/>
      <c r="AC1972" s="5"/>
      <c r="AD1972" s="5">
        <v>317054</v>
      </c>
      <c r="AE1972" s="5"/>
      <c r="AF1972" s="5"/>
      <c r="AG1972" s="5">
        <v>317054</v>
      </c>
    </row>
    <row r="1973" spans="26:33" x14ac:dyDescent="0.25">
      <c r="Z1973" s="4" t="s">
        <v>9952</v>
      </c>
      <c r="AA1973" s="5"/>
      <c r="AB1973" s="5"/>
      <c r="AC1973" s="5">
        <v>5946539</v>
      </c>
      <c r="AD1973" s="5"/>
      <c r="AE1973" s="5"/>
      <c r="AF1973" s="5"/>
      <c r="AG1973" s="5">
        <v>5946539</v>
      </c>
    </row>
    <row r="1974" spans="26:33" x14ac:dyDescent="0.25">
      <c r="Z1974" s="4" t="s">
        <v>2715</v>
      </c>
      <c r="AA1974" s="5"/>
      <c r="AB1974" s="5"/>
      <c r="AC1974" s="5">
        <v>2101110</v>
      </c>
      <c r="AD1974" s="5"/>
      <c r="AE1974" s="5"/>
      <c r="AF1974" s="5"/>
      <c r="AG1974" s="5">
        <v>2101110</v>
      </c>
    </row>
    <row r="1975" spans="26:33" x14ac:dyDescent="0.25">
      <c r="Z1975" s="4" t="s">
        <v>2736</v>
      </c>
      <c r="AA1975" s="5"/>
      <c r="AB1975" s="5">
        <v>2576833.35</v>
      </c>
      <c r="AC1975" s="5"/>
      <c r="AD1975" s="5"/>
      <c r="AE1975" s="5"/>
      <c r="AF1975" s="5"/>
      <c r="AG1975" s="5">
        <v>2576833.35</v>
      </c>
    </row>
    <row r="1976" spans="26:33" x14ac:dyDescent="0.25">
      <c r="Z1976" s="4" t="s">
        <v>2635</v>
      </c>
      <c r="AA1976" s="5"/>
      <c r="AB1976" s="5">
        <v>872158.98</v>
      </c>
      <c r="AC1976" s="5"/>
      <c r="AD1976" s="5"/>
      <c r="AE1976" s="5"/>
      <c r="AF1976" s="5"/>
      <c r="AG1976" s="5">
        <v>872158.98</v>
      </c>
    </row>
    <row r="1977" spans="26:33" x14ac:dyDescent="0.25">
      <c r="Z1977" s="4" t="s">
        <v>2844</v>
      </c>
      <c r="AA1977" s="5"/>
      <c r="AB1977" s="5">
        <v>14588841.119999999</v>
      </c>
      <c r="AC1977" s="5"/>
      <c r="AD1977" s="5"/>
      <c r="AE1977" s="5"/>
      <c r="AF1977" s="5"/>
      <c r="AG1977" s="5">
        <v>14588841.119999999</v>
      </c>
    </row>
    <row r="1978" spans="26:33" x14ac:dyDescent="0.25">
      <c r="Z1978" s="4" t="s">
        <v>2354</v>
      </c>
      <c r="AA1978" s="5"/>
      <c r="AB1978" s="5"/>
      <c r="AC1978" s="5">
        <v>1513338</v>
      </c>
      <c r="AD1978" s="5"/>
      <c r="AE1978" s="5"/>
      <c r="AF1978" s="5"/>
      <c r="AG1978" s="5">
        <v>1513338</v>
      </c>
    </row>
    <row r="1979" spans="26:33" x14ac:dyDescent="0.25">
      <c r="Z1979" s="4" t="s">
        <v>3008</v>
      </c>
      <c r="AA1979" s="5">
        <v>1982179.5</v>
      </c>
      <c r="AB1979" s="5"/>
      <c r="AC1979" s="5"/>
      <c r="AD1979" s="5"/>
      <c r="AE1979" s="5"/>
      <c r="AF1979" s="5"/>
      <c r="AG1979" s="5">
        <v>1982179.5</v>
      </c>
    </row>
    <row r="1980" spans="26:33" x14ac:dyDescent="0.25">
      <c r="Z1980" s="4" t="s">
        <v>3246</v>
      </c>
      <c r="AA1980" s="5">
        <v>792872</v>
      </c>
      <c r="AB1980" s="5"/>
      <c r="AC1980" s="5"/>
      <c r="AD1980" s="5"/>
      <c r="AE1980" s="5"/>
      <c r="AF1980" s="5"/>
      <c r="AG1980" s="5">
        <v>792872</v>
      </c>
    </row>
    <row r="1981" spans="26:33" x14ac:dyDescent="0.25">
      <c r="Z1981" s="4" t="s">
        <v>12159</v>
      </c>
      <c r="AA1981" s="5"/>
      <c r="AB1981" s="5"/>
      <c r="AC1981" s="5"/>
      <c r="AD1981" s="5"/>
      <c r="AE1981" s="5"/>
      <c r="AF1981" s="5">
        <v>1704674</v>
      </c>
      <c r="AG1981" s="5">
        <v>1704674</v>
      </c>
    </row>
    <row r="1982" spans="26:33" x14ac:dyDescent="0.25">
      <c r="Z1982" s="4" t="s">
        <v>3392</v>
      </c>
      <c r="AA1982" s="5"/>
      <c r="AB1982" s="5"/>
      <c r="AC1982" s="5"/>
      <c r="AD1982" s="5"/>
      <c r="AE1982" s="5">
        <v>2101110</v>
      </c>
      <c r="AF1982" s="5"/>
      <c r="AG1982" s="5">
        <v>2101110</v>
      </c>
    </row>
    <row r="1983" spans="26:33" x14ac:dyDescent="0.25">
      <c r="Z1983" s="4" t="s">
        <v>2877</v>
      </c>
      <c r="AA1983" s="5"/>
      <c r="AB1983" s="5">
        <v>991089.75</v>
      </c>
      <c r="AC1983" s="5"/>
      <c r="AD1983" s="5"/>
      <c r="AE1983" s="5"/>
      <c r="AF1983" s="5"/>
      <c r="AG1983" s="5">
        <v>991089.75</v>
      </c>
    </row>
    <row r="1984" spans="26:33" x14ac:dyDescent="0.25">
      <c r="Z1984" s="4" t="s">
        <v>2269</v>
      </c>
      <c r="AA1984" s="5">
        <v>753228</v>
      </c>
      <c r="AB1984" s="5"/>
      <c r="AC1984" s="5">
        <v>199209</v>
      </c>
      <c r="AD1984" s="5"/>
      <c r="AE1984" s="5"/>
      <c r="AF1984" s="5"/>
      <c r="AG1984" s="5">
        <v>952437</v>
      </c>
    </row>
    <row r="1985" spans="26:33" x14ac:dyDescent="0.25">
      <c r="Z1985" s="4" t="s">
        <v>3010</v>
      </c>
      <c r="AA1985" s="5">
        <v>1189307.7</v>
      </c>
      <c r="AB1985" s="5"/>
      <c r="AC1985" s="5"/>
      <c r="AD1985" s="5"/>
      <c r="AE1985" s="5"/>
      <c r="AF1985" s="5"/>
      <c r="AG1985" s="5">
        <v>1189307.7</v>
      </c>
    </row>
    <row r="1986" spans="26:33" x14ac:dyDescent="0.25">
      <c r="Z1986" s="4" t="s">
        <v>2721</v>
      </c>
      <c r="AA1986" s="5"/>
      <c r="AB1986" s="5"/>
      <c r="AC1986" s="5"/>
      <c r="AD1986" s="5"/>
      <c r="AE1986" s="5">
        <v>4122933.36</v>
      </c>
      <c r="AF1986" s="5"/>
      <c r="AG1986" s="5">
        <v>4122933.36</v>
      </c>
    </row>
    <row r="1987" spans="26:33" x14ac:dyDescent="0.25">
      <c r="Z1987" s="4" t="s">
        <v>2579</v>
      </c>
      <c r="AA1987" s="5"/>
      <c r="AB1987" s="5">
        <v>9885807.8200000003</v>
      </c>
      <c r="AC1987" s="5"/>
      <c r="AD1987" s="5"/>
      <c r="AE1987" s="5"/>
      <c r="AF1987" s="5"/>
      <c r="AG1987" s="5">
        <v>9885807.8200000003</v>
      </c>
    </row>
    <row r="1988" spans="26:33" x14ac:dyDescent="0.25">
      <c r="Z1988" s="4" t="s">
        <v>3240</v>
      </c>
      <c r="AA1988" s="5"/>
      <c r="AB1988" s="5"/>
      <c r="AC1988" s="5"/>
      <c r="AD1988" s="5"/>
      <c r="AE1988" s="5">
        <v>28424454.030000001</v>
      </c>
      <c r="AF1988" s="5"/>
      <c r="AG1988" s="5">
        <v>28424454.030000001</v>
      </c>
    </row>
    <row r="1989" spans="26:33" x14ac:dyDescent="0.25">
      <c r="Z1989" s="4" t="s">
        <v>2285</v>
      </c>
      <c r="AA1989" s="5">
        <v>3888452</v>
      </c>
      <c r="AB1989" s="5"/>
      <c r="AC1989" s="5"/>
      <c r="AD1989" s="5"/>
      <c r="AE1989" s="5"/>
      <c r="AF1989" s="5"/>
      <c r="AG1989" s="5">
        <v>3888452</v>
      </c>
    </row>
    <row r="1990" spans="26:33" x14ac:dyDescent="0.25">
      <c r="Z1990" s="4" t="s">
        <v>3365</v>
      </c>
      <c r="AA1990" s="5">
        <v>5867251.3200000003</v>
      </c>
      <c r="AB1990" s="5"/>
      <c r="AC1990" s="5"/>
      <c r="AD1990" s="5"/>
      <c r="AE1990" s="5"/>
      <c r="AF1990" s="5"/>
      <c r="AG1990" s="5">
        <v>5867251.3200000003</v>
      </c>
    </row>
    <row r="1991" spans="26:33" x14ac:dyDescent="0.25">
      <c r="Z1991" s="4" t="s">
        <v>2655</v>
      </c>
      <c r="AA1991" s="5">
        <v>358000</v>
      </c>
      <c r="AB1991" s="5">
        <v>357034</v>
      </c>
      <c r="AC1991" s="5"/>
      <c r="AD1991" s="5"/>
      <c r="AE1991" s="5"/>
      <c r="AF1991" s="5"/>
      <c r="AG1991" s="5">
        <v>715034</v>
      </c>
    </row>
    <row r="1992" spans="26:33" x14ac:dyDescent="0.25">
      <c r="Z1992" s="4" t="s">
        <v>3348</v>
      </c>
      <c r="AA1992" s="5">
        <v>2180397.4500000002</v>
      </c>
      <c r="AB1992" s="5"/>
      <c r="AC1992" s="5"/>
      <c r="AD1992" s="5"/>
      <c r="AE1992" s="5"/>
      <c r="AF1992" s="5"/>
      <c r="AG1992" s="5">
        <v>2180397.4500000002</v>
      </c>
    </row>
    <row r="1993" spans="26:33" x14ac:dyDescent="0.25">
      <c r="Z1993" s="4" t="s">
        <v>2719</v>
      </c>
      <c r="AA1993" s="5"/>
      <c r="AB1993" s="5"/>
      <c r="AC1993" s="5">
        <v>2588604</v>
      </c>
      <c r="AD1993" s="5"/>
      <c r="AE1993" s="5"/>
      <c r="AF1993" s="5"/>
      <c r="AG1993" s="5">
        <v>2588604</v>
      </c>
    </row>
    <row r="1994" spans="26:33" x14ac:dyDescent="0.25">
      <c r="Z1994" s="4" t="s">
        <v>2790</v>
      </c>
      <c r="AA1994" s="5"/>
      <c r="AB1994" s="5">
        <v>10714630.810000001</v>
      </c>
      <c r="AC1994" s="5"/>
      <c r="AD1994" s="5"/>
      <c r="AE1994" s="5"/>
      <c r="AF1994" s="5"/>
      <c r="AG1994" s="5">
        <v>10714630.810000001</v>
      </c>
    </row>
    <row r="1995" spans="26:33" x14ac:dyDescent="0.25">
      <c r="Z1995" s="4" t="s">
        <v>2281</v>
      </c>
      <c r="AA1995" s="5">
        <v>594653</v>
      </c>
      <c r="AB1995" s="5"/>
      <c r="AC1995" s="5"/>
      <c r="AD1995" s="5"/>
      <c r="AE1995" s="5"/>
      <c r="AF1995" s="5"/>
      <c r="AG1995" s="5">
        <v>594653</v>
      </c>
    </row>
    <row r="1996" spans="26:33" x14ac:dyDescent="0.25">
      <c r="Z1996" s="4" t="s">
        <v>2711</v>
      </c>
      <c r="AA1996" s="5"/>
      <c r="AB1996" s="5"/>
      <c r="AC1996" s="5"/>
      <c r="AD1996" s="5"/>
      <c r="AE1996" s="5"/>
      <c r="AF1996" s="5">
        <v>734472</v>
      </c>
      <c r="AG1996" s="5">
        <v>734472</v>
      </c>
    </row>
    <row r="1997" spans="26:33" x14ac:dyDescent="0.25">
      <c r="Z1997" s="4" t="s">
        <v>2842</v>
      </c>
      <c r="AA1997" s="5"/>
      <c r="AB1997" s="5"/>
      <c r="AC1997" s="5"/>
      <c r="AD1997" s="5"/>
      <c r="AE1997" s="5"/>
      <c r="AF1997" s="5">
        <v>734472</v>
      </c>
      <c r="AG1997" s="5">
        <v>734472</v>
      </c>
    </row>
    <row r="1998" spans="26:33" x14ac:dyDescent="0.25">
      <c r="Z1998" s="4" t="s">
        <v>4810</v>
      </c>
      <c r="AA1998" s="5"/>
      <c r="AB1998" s="5">
        <v>1189308</v>
      </c>
      <c r="AC1998" s="5"/>
      <c r="AD1998" s="5"/>
      <c r="AE1998" s="5"/>
      <c r="AF1998" s="5"/>
      <c r="AG1998" s="5">
        <v>1189308</v>
      </c>
    </row>
    <row r="1999" spans="26:33" x14ac:dyDescent="0.25">
      <c r="Z1999" s="4" t="s">
        <v>2953</v>
      </c>
      <c r="AA1999" s="5">
        <v>1387525.65</v>
      </c>
      <c r="AB1999" s="5"/>
      <c r="AC1999" s="5"/>
      <c r="AD1999" s="5"/>
      <c r="AE1999" s="5"/>
      <c r="AF1999" s="5"/>
      <c r="AG1999" s="5">
        <v>1387525.65</v>
      </c>
    </row>
    <row r="2000" spans="26:33" x14ac:dyDescent="0.25">
      <c r="Z2000" s="4" t="s">
        <v>3242</v>
      </c>
      <c r="AA2000" s="5">
        <v>3766141.05</v>
      </c>
      <c r="AB2000" s="5"/>
      <c r="AC2000" s="5"/>
      <c r="AD2000" s="5"/>
      <c r="AE2000" s="5"/>
      <c r="AF2000" s="5"/>
      <c r="AG2000" s="5">
        <v>3766141.05</v>
      </c>
    </row>
    <row r="2001" spans="26:33" x14ac:dyDescent="0.25">
      <c r="Z2001" s="4" t="s">
        <v>2419</v>
      </c>
      <c r="AA2001" s="5">
        <v>3290417.97</v>
      </c>
      <c r="AB2001" s="5"/>
      <c r="AC2001" s="5"/>
      <c r="AD2001" s="5"/>
      <c r="AE2001" s="5"/>
      <c r="AF2001" s="5"/>
      <c r="AG2001" s="5">
        <v>3290417.97</v>
      </c>
    </row>
    <row r="2002" spans="26:33" x14ac:dyDescent="0.25">
      <c r="Z2002" s="4" t="s">
        <v>2819</v>
      </c>
      <c r="AA2002" s="5"/>
      <c r="AB2002" s="5"/>
      <c r="AC2002" s="5">
        <v>5154164.5999999996</v>
      </c>
      <c r="AD2002" s="5"/>
      <c r="AE2002" s="5"/>
      <c r="AF2002" s="5"/>
      <c r="AG2002" s="5">
        <v>5154164.5999999996</v>
      </c>
    </row>
    <row r="2003" spans="26:33" x14ac:dyDescent="0.25">
      <c r="Z2003" s="4" t="s">
        <v>3331</v>
      </c>
      <c r="AA2003" s="5">
        <v>1110369.1200000001</v>
      </c>
      <c r="AB2003" s="5"/>
      <c r="AC2003" s="5"/>
      <c r="AD2003" s="5"/>
      <c r="AE2003" s="5"/>
      <c r="AF2003" s="5"/>
      <c r="AG2003" s="5">
        <v>1110369.1200000001</v>
      </c>
    </row>
    <row r="2004" spans="26:33" x14ac:dyDescent="0.25">
      <c r="Z2004" s="4" t="s">
        <v>3437</v>
      </c>
      <c r="AA2004" s="5">
        <v>1132865.8799999999</v>
      </c>
      <c r="AB2004" s="5"/>
      <c r="AC2004" s="5"/>
      <c r="AD2004" s="5"/>
      <c r="AE2004" s="5"/>
      <c r="AF2004" s="5"/>
      <c r="AG2004" s="5">
        <v>1132865.8799999999</v>
      </c>
    </row>
    <row r="2005" spans="26:33" x14ac:dyDescent="0.25">
      <c r="Z2005" s="4" t="s">
        <v>2564</v>
      </c>
      <c r="AA2005" s="5"/>
      <c r="AB2005" s="5"/>
      <c r="AC2005" s="5">
        <v>3500000</v>
      </c>
      <c r="AD2005" s="5"/>
      <c r="AE2005" s="5"/>
      <c r="AF2005" s="5">
        <v>2100000</v>
      </c>
      <c r="AG2005" s="5">
        <v>5600000</v>
      </c>
    </row>
    <row r="2006" spans="26:33" x14ac:dyDescent="0.25">
      <c r="Z2006" s="4" t="s">
        <v>3031</v>
      </c>
      <c r="AA2006" s="5">
        <v>1427582.88</v>
      </c>
      <c r="AB2006" s="5"/>
      <c r="AC2006" s="5"/>
      <c r="AD2006" s="5"/>
      <c r="AE2006" s="5"/>
      <c r="AF2006" s="5"/>
      <c r="AG2006" s="5">
        <v>1427582.88</v>
      </c>
    </row>
    <row r="2007" spans="26:33" x14ac:dyDescent="0.25">
      <c r="Z2007" s="4" t="s">
        <v>2869</v>
      </c>
      <c r="AA2007" s="5"/>
      <c r="AB2007" s="5">
        <v>5161732</v>
      </c>
      <c r="AC2007" s="5"/>
      <c r="AD2007" s="5"/>
      <c r="AE2007" s="5">
        <v>10465453</v>
      </c>
      <c r="AF2007" s="5"/>
      <c r="AG2007" s="5">
        <v>15627185</v>
      </c>
    </row>
    <row r="2008" spans="26:33" x14ac:dyDescent="0.25">
      <c r="Z2008" s="4" t="s">
        <v>11954</v>
      </c>
      <c r="AA2008" s="5"/>
      <c r="AB2008" s="5"/>
      <c r="AC2008" s="5"/>
      <c r="AD2008" s="5"/>
      <c r="AE2008" s="5"/>
      <c r="AF2008" s="5">
        <v>3585755</v>
      </c>
      <c r="AG2008" s="5">
        <v>3585755</v>
      </c>
    </row>
    <row r="2009" spans="26:33" x14ac:dyDescent="0.25">
      <c r="Z2009" s="4" t="s">
        <v>3014</v>
      </c>
      <c r="AA2009" s="5">
        <v>6404504.7199999997</v>
      </c>
      <c r="AB2009" s="5"/>
      <c r="AC2009" s="5"/>
      <c r="AD2009" s="5"/>
      <c r="AE2009" s="5"/>
      <c r="AF2009" s="5"/>
      <c r="AG2009" s="5">
        <v>6404504.7199999997</v>
      </c>
    </row>
    <row r="2010" spans="26:33" x14ac:dyDescent="0.25">
      <c r="Z2010" s="4" t="s">
        <v>2906</v>
      </c>
      <c r="AA2010" s="5"/>
      <c r="AB2010" s="5">
        <v>873194</v>
      </c>
      <c r="AC2010" s="5"/>
      <c r="AD2010" s="5"/>
      <c r="AE2010" s="5"/>
      <c r="AF2010" s="5"/>
      <c r="AG2010" s="5">
        <v>873194</v>
      </c>
    </row>
    <row r="2011" spans="26:33" x14ac:dyDescent="0.25">
      <c r="Z2011" s="4" t="s">
        <v>2977</v>
      </c>
      <c r="AA2011" s="5">
        <v>2460040.96</v>
      </c>
      <c r="AB2011" s="5"/>
      <c r="AC2011" s="5"/>
      <c r="AD2011" s="5"/>
      <c r="AE2011" s="5"/>
      <c r="AF2011" s="5"/>
      <c r="AG2011" s="5">
        <v>2460040.96</v>
      </c>
    </row>
    <row r="2012" spans="26:33" x14ac:dyDescent="0.25">
      <c r="Z2012" s="4" t="s">
        <v>3442</v>
      </c>
      <c r="AA2012" s="5">
        <v>874775.44</v>
      </c>
      <c r="AB2012" s="5"/>
      <c r="AC2012" s="5"/>
      <c r="AD2012" s="5"/>
      <c r="AE2012" s="5"/>
      <c r="AF2012" s="5"/>
      <c r="AG2012" s="5">
        <v>874775.44</v>
      </c>
    </row>
    <row r="2013" spans="26:33" x14ac:dyDescent="0.25">
      <c r="Z2013" s="4" t="s">
        <v>2639</v>
      </c>
      <c r="AA2013" s="5">
        <v>596284</v>
      </c>
      <c r="AB2013" s="5">
        <v>596284</v>
      </c>
      <c r="AC2013" s="5"/>
      <c r="AD2013" s="5"/>
      <c r="AE2013" s="5"/>
      <c r="AF2013" s="5"/>
      <c r="AG2013" s="5">
        <v>1192568</v>
      </c>
    </row>
    <row r="2014" spans="26:33" x14ac:dyDescent="0.25">
      <c r="Z2014" s="4" t="s">
        <v>3400</v>
      </c>
      <c r="AA2014" s="5">
        <v>1786376.7</v>
      </c>
      <c r="AB2014" s="5"/>
      <c r="AC2014" s="5"/>
      <c r="AD2014" s="5"/>
      <c r="AE2014" s="5"/>
      <c r="AF2014" s="5"/>
      <c r="AG2014" s="5">
        <v>1786376.7</v>
      </c>
    </row>
    <row r="2015" spans="26:33" x14ac:dyDescent="0.25">
      <c r="Z2015" s="4" t="s">
        <v>3340</v>
      </c>
      <c r="AA2015" s="5">
        <v>1191608.3999999999</v>
      </c>
      <c r="AB2015" s="5"/>
      <c r="AC2015" s="5"/>
      <c r="AD2015" s="5"/>
      <c r="AE2015" s="5"/>
      <c r="AF2015" s="5"/>
      <c r="AG2015" s="5">
        <v>1191608.3999999999</v>
      </c>
    </row>
    <row r="2016" spans="26:33" x14ac:dyDescent="0.25">
      <c r="Z2016" s="4" t="s">
        <v>6773</v>
      </c>
      <c r="AA2016" s="5"/>
      <c r="AB2016" s="5"/>
      <c r="AC2016" s="5"/>
      <c r="AD2016" s="5">
        <v>8739306.4000000004</v>
      </c>
      <c r="AE2016" s="5"/>
      <c r="AF2016" s="5"/>
      <c r="AG2016" s="5">
        <v>8739306.4000000004</v>
      </c>
    </row>
    <row r="2017" spans="26:33" x14ac:dyDescent="0.25">
      <c r="Z2017" s="4" t="s">
        <v>3130</v>
      </c>
      <c r="AA2017" s="5">
        <v>3217964.76</v>
      </c>
      <c r="AB2017" s="5"/>
      <c r="AC2017" s="5"/>
      <c r="AD2017" s="5"/>
      <c r="AE2017" s="5"/>
      <c r="AF2017" s="5"/>
      <c r="AG2017" s="5">
        <v>3217964.76</v>
      </c>
    </row>
    <row r="2018" spans="26:33" x14ac:dyDescent="0.25">
      <c r="Z2018" s="4" t="s">
        <v>3424</v>
      </c>
      <c r="AA2018" s="5">
        <v>1669542</v>
      </c>
      <c r="AB2018" s="5"/>
      <c r="AC2018" s="5"/>
      <c r="AD2018" s="5"/>
      <c r="AE2018" s="5"/>
      <c r="AF2018" s="5"/>
      <c r="AG2018" s="5">
        <v>1669542</v>
      </c>
    </row>
    <row r="2019" spans="26:33" x14ac:dyDescent="0.25">
      <c r="Z2019" s="4" t="s">
        <v>3428</v>
      </c>
      <c r="AA2019" s="5">
        <v>2163669</v>
      </c>
      <c r="AB2019" s="5"/>
      <c r="AC2019" s="5"/>
      <c r="AD2019" s="5"/>
      <c r="AE2019" s="5"/>
      <c r="AF2019" s="5"/>
      <c r="AG2019" s="5">
        <v>2163669</v>
      </c>
    </row>
    <row r="2020" spans="26:33" x14ac:dyDescent="0.25">
      <c r="Z2020" s="4" t="s">
        <v>2545</v>
      </c>
      <c r="AA2020" s="5">
        <v>1192955</v>
      </c>
      <c r="AB2020" s="5">
        <v>1193209</v>
      </c>
      <c r="AC2020" s="5">
        <v>2390503</v>
      </c>
      <c r="AD2020" s="5">
        <v>801872</v>
      </c>
      <c r="AE2020" s="5">
        <v>1621723</v>
      </c>
      <c r="AF2020" s="5">
        <v>816000</v>
      </c>
      <c r="AG2020" s="5">
        <v>8016262</v>
      </c>
    </row>
    <row r="2021" spans="26:33" x14ac:dyDescent="0.25">
      <c r="Z2021" s="4" t="s">
        <v>6724</v>
      </c>
      <c r="AA2021" s="5"/>
      <c r="AB2021" s="5"/>
      <c r="AC2021" s="5">
        <v>9143609</v>
      </c>
      <c r="AD2021" s="5"/>
      <c r="AE2021" s="5"/>
      <c r="AF2021" s="5"/>
      <c r="AG2021" s="5">
        <v>9143609</v>
      </c>
    </row>
    <row r="2022" spans="26:33" x14ac:dyDescent="0.25">
      <c r="Z2022" s="4" t="s">
        <v>2832</v>
      </c>
      <c r="AA2022" s="5"/>
      <c r="AB2022" s="5"/>
      <c r="AC2022" s="5">
        <v>5655105</v>
      </c>
      <c r="AD2022" s="5"/>
      <c r="AE2022" s="5"/>
      <c r="AF2022" s="5"/>
      <c r="AG2022" s="5">
        <v>5655105</v>
      </c>
    </row>
    <row r="2023" spans="26:33" x14ac:dyDescent="0.25">
      <c r="Z2023" s="4" t="s">
        <v>2671</v>
      </c>
      <c r="AA2023" s="5">
        <v>835012.92</v>
      </c>
      <c r="AB2023" s="5"/>
      <c r="AC2023" s="5"/>
      <c r="AD2023" s="5"/>
      <c r="AE2023" s="5"/>
      <c r="AF2023" s="5"/>
      <c r="AG2023" s="5">
        <v>835012.92</v>
      </c>
    </row>
    <row r="2024" spans="26:33" x14ac:dyDescent="0.25">
      <c r="Z2024" s="4" t="s">
        <v>9647</v>
      </c>
      <c r="AA2024" s="5"/>
      <c r="AB2024" s="5"/>
      <c r="AC2024" s="5"/>
      <c r="AD2024" s="5"/>
      <c r="AE2024" s="5">
        <v>1868477</v>
      </c>
      <c r="AF2024" s="5"/>
      <c r="AG2024" s="5">
        <v>1868477</v>
      </c>
    </row>
    <row r="2025" spans="26:33" x14ac:dyDescent="0.25">
      <c r="Z2025" s="4" t="s">
        <v>2873</v>
      </c>
      <c r="AA2025" s="5"/>
      <c r="AB2025" s="5"/>
      <c r="AC2025" s="5">
        <v>397548</v>
      </c>
      <c r="AD2025" s="5"/>
      <c r="AE2025" s="5"/>
      <c r="AF2025" s="5"/>
      <c r="AG2025" s="5">
        <v>397548</v>
      </c>
    </row>
    <row r="2026" spans="26:33" x14ac:dyDescent="0.25">
      <c r="Z2026" s="4" t="s">
        <v>3004</v>
      </c>
      <c r="AA2026" s="5">
        <v>715656</v>
      </c>
      <c r="AB2026" s="5"/>
      <c r="AC2026" s="5"/>
      <c r="AD2026" s="5"/>
      <c r="AE2026" s="5"/>
      <c r="AF2026" s="5"/>
      <c r="AG2026" s="5">
        <v>715656</v>
      </c>
    </row>
    <row r="2027" spans="26:33" x14ac:dyDescent="0.25">
      <c r="Z2027" s="4" t="s">
        <v>6725</v>
      </c>
      <c r="AA2027" s="5"/>
      <c r="AB2027" s="5"/>
      <c r="AC2027" s="5">
        <v>8725337</v>
      </c>
      <c r="AD2027" s="5"/>
      <c r="AE2027" s="5"/>
      <c r="AF2027" s="5"/>
      <c r="AG2027" s="5">
        <v>8725337</v>
      </c>
    </row>
    <row r="2028" spans="26:33" x14ac:dyDescent="0.25">
      <c r="Z2028" s="4" t="s">
        <v>13452</v>
      </c>
      <c r="AA2028" s="5">
        <v>1908417</v>
      </c>
      <c r="AB2028" s="5"/>
      <c r="AC2028" s="5"/>
      <c r="AD2028" s="5"/>
      <c r="AE2028" s="5"/>
      <c r="AF2028" s="5"/>
      <c r="AG2028" s="5">
        <v>1908417</v>
      </c>
    </row>
    <row r="2029" spans="26:33" x14ac:dyDescent="0.25">
      <c r="Z2029" s="4" t="s">
        <v>9686</v>
      </c>
      <c r="AA2029" s="5"/>
      <c r="AB2029" s="5"/>
      <c r="AC2029" s="5"/>
      <c r="AD2029" s="5"/>
      <c r="AE2029" s="5"/>
      <c r="AF2029" s="5">
        <v>8646416</v>
      </c>
      <c r="AG2029" s="5">
        <v>8646416</v>
      </c>
    </row>
    <row r="2030" spans="26:33" x14ac:dyDescent="0.25">
      <c r="Z2030" s="4" t="s">
        <v>2729</v>
      </c>
      <c r="AA2030" s="5"/>
      <c r="AB2030" s="5"/>
      <c r="AC2030" s="5">
        <v>4342747</v>
      </c>
      <c r="AD2030" s="5"/>
      <c r="AE2030" s="5"/>
      <c r="AF2030" s="5"/>
      <c r="AG2030" s="5">
        <v>4342747</v>
      </c>
    </row>
    <row r="2031" spans="26:33" x14ac:dyDescent="0.25">
      <c r="Z2031" s="4" t="s">
        <v>13274</v>
      </c>
      <c r="AA2031" s="5"/>
      <c r="AB2031" s="5"/>
      <c r="AC2031" s="5"/>
      <c r="AD2031" s="5"/>
      <c r="AE2031" s="5">
        <v>403241</v>
      </c>
      <c r="AF2031" s="5"/>
      <c r="AG2031" s="5">
        <v>403241</v>
      </c>
    </row>
    <row r="2032" spans="26:33" x14ac:dyDescent="0.25">
      <c r="Z2032" s="4" t="s">
        <v>2645</v>
      </c>
      <c r="AA2032" s="5">
        <v>198660</v>
      </c>
      <c r="AB2032" s="5">
        <v>198660</v>
      </c>
      <c r="AC2032" s="5"/>
      <c r="AD2032" s="5"/>
      <c r="AE2032" s="5"/>
      <c r="AF2032" s="5"/>
      <c r="AG2032" s="5">
        <v>397320</v>
      </c>
    </row>
    <row r="2033" spans="26:33" x14ac:dyDescent="0.25">
      <c r="Z2033" s="4" t="s">
        <v>2871</v>
      </c>
      <c r="AA2033" s="5"/>
      <c r="AB2033" s="5"/>
      <c r="AC2033" s="5">
        <v>874775</v>
      </c>
      <c r="AD2033" s="5"/>
      <c r="AE2033" s="5"/>
      <c r="AF2033" s="5"/>
      <c r="AG2033" s="5">
        <v>874775</v>
      </c>
    </row>
    <row r="2034" spans="26:33" x14ac:dyDescent="0.25">
      <c r="Z2034" s="4" t="s">
        <v>6202</v>
      </c>
      <c r="AA2034" s="5"/>
      <c r="AB2034" s="5"/>
      <c r="AC2034" s="5">
        <v>835842</v>
      </c>
      <c r="AD2034" s="5"/>
      <c r="AE2034" s="5"/>
      <c r="AF2034" s="5"/>
      <c r="AG2034" s="5">
        <v>835842</v>
      </c>
    </row>
    <row r="2035" spans="26:33" x14ac:dyDescent="0.25">
      <c r="Z2035" s="4" t="s">
        <v>2970</v>
      </c>
      <c r="AA2035" s="5">
        <v>993293</v>
      </c>
      <c r="AB2035" s="5"/>
      <c r="AC2035" s="5"/>
      <c r="AD2035" s="5"/>
      <c r="AE2035" s="5"/>
      <c r="AF2035" s="5"/>
      <c r="AG2035" s="5">
        <v>993293</v>
      </c>
    </row>
    <row r="2036" spans="26:33" x14ac:dyDescent="0.25">
      <c r="Z2036" s="4" t="s">
        <v>3414</v>
      </c>
      <c r="AA2036" s="5">
        <v>1152294</v>
      </c>
      <c r="AB2036" s="5"/>
      <c r="AC2036" s="5"/>
      <c r="AD2036" s="5"/>
      <c r="AE2036" s="5"/>
      <c r="AF2036" s="5"/>
      <c r="AG2036" s="5">
        <v>1152294</v>
      </c>
    </row>
    <row r="2037" spans="26:33" x14ac:dyDescent="0.25">
      <c r="Z2037" s="4" t="s">
        <v>10398</v>
      </c>
      <c r="AA2037" s="5"/>
      <c r="AB2037" s="5"/>
      <c r="AC2037" s="5"/>
      <c r="AD2037" s="5"/>
      <c r="AE2037" s="5">
        <v>2211007</v>
      </c>
      <c r="AF2037" s="5"/>
      <c r="AG2037" s="5">
        <v>2211007</v>
      </c>
    </row>
    <row r="2038" spans="26:33" x14ac:dyDescent="0.25">
      <c r="Z2038" s="4" t="s">
        <v>2767</v>
      </c>
      <c r="AA2038" s="5"/>
      <c r="AB2038" s="5">
        <v>397497</v>
      </c>
      <c r="AC2038" s="5"/>
      <c r="AD2038" s="5"/>
      <c r="AE2038" s="5"/>
      <c r="AF2038" s="5"/>
      <c r="AG2038" s="5">
        <v>397497</v>
      </c>
    </row>
    <row r="2039" spans="26:33" x14ac:dyDescent="0.25">
      <c r="Z2039" s="4" t="s">
        <v>2752</v>
      </c>
      <c r="AA2039" s="5">
        <v>2582561</v>
      </c>
      <c r="AB2039" s="5"/>
      <c r="AC2039" s="5"/>
      <c r="AD2039" s="5"/>
      <c r="AE2039" s="5"/>
      <c r="AF2039" s="5"/>
      <c r="AG2039" s="5">
        <v>2582561</v>
      </c>
    </row>
    <row r="2040" spans="26:33" x14ac:dyDescent="0.25">
      <c r="Z2040" s="4" t="s">
        <v>2985</v>
      </c>
      <c r="AA2040" s="5">
        <v>1192490</v>
      </c>
      <c r="AB2040" s="5"/>
      <c r="AC2040" s="5"/>
      <c r="AD2040" s="5"/>
      <c r="AE2040" s="5"/>
      <c r="AF2040" s="5"/>
      <c r="AG2040" s="5">
        <v>1192490</v>
      </c>
    </row>
    <row r="2041" spans="26:33" x14ac:dyDescent="0.25">
      <c r="Z2041" s="4" t="s">
        <v>6183</v>
      </c>
      <c r="AA2041" s="5"/>
      <c r="AB2041" s="5"/>
      <c r="AC2041" s="5">
        <v>992716</v>
      </c>
      <c r="AD2041" s="5"/>
      <c r="AE2041" s="5"/>
      <c r="AF2041" s="5"/>
      <c r="AG2041" s="5">
        <v>992716</v>
      </c>
    </row>
    <row r="2042" spans="26:33" x14ac:dyDescent="0.25">
      <c r="Z2042" s="4" t="s">
        <v>9718</v>
      </c>
      <c r="AA2042" s="5"/>
      <c r="AB2042" s="5"/>
      <c r="AC2042" s="5"/>
      <c r="AD2042" s="5"/>
      <c r="AE2042" s="5">
        <v>596168</v>
      </c>
      <c r="AF2042" s="5"/>
      <c r="AG2042" s="5">
        <v>596168</v>
      </c>
    </row>
    <row r="2043" spans="26:33" x14ac:dyDescent="0.25">
      <c r="Z2043" s="4" t="s">
        <v>2651</v>
      </c>
      <c r="AA2043" s="5">
        <v>496807</v>
      </c>
      <c r="AB2043" s="5">
        <v>496807</v>
      </c>
      <c r="AC2043" s="5"/>
      <c r="AD2043" s="5"/>
      <c r="AE2043" s="5"/>
      <c r="AF2043" s="5"/>
      <c r="AG2043" s="5">
        <v>993614</v>
      </c>
    </row>
    <row r="2044" spans="26:33" x14ac:dyDescent="0.25">
      <c r="Z2044" s="4" t="s">
        <v>2649</v>
      </c>
      <c r="AA2044" s="5">
        <v>1290697</v>
      </c>
      <c r="AB2044" s="5"/>
      <c r="AC2044" s="5">
        <v>1294856</v>
      </c>
      <c r="AD2044" s="5"/>
      <c r="AE2044" s="5"/>
      <c r="AF2044" s="5"/>
      <c r="AG2044" s="5">
        <v>2585553</v>
      </c>
    </row>
    <row r="2045" spans="26:33" x14ac:dyDescent="0.25">
      <c r="Z2045" s="4" t="s">
        <v>2882</v>
      </c>
      <c r="AA2045" s="5"/>
      <c r="AB2045" s="5">
        <v>3296242</v>
      </c>
      <c r="AC2045" s="5"/>
      <c r="AD2045" s="5"/>
      <c r="AE2045" s="5"/>
      <c r="AF2045" s="5"/>
      <c r="AG2045" s="5">
        <v>3296242</v>
      </c>
    </row>
    <row r="2046" spans="26:33" x14ac:dyDescent="0.25">
      <c r="Z2046" s="4" t="s">
        <v>13557</v>
      </c>
      <c r="AA2046" s="5">
        <v>894022</v>
      </c>
      <c r="AB2046" s="5"/>
      <c r="AC2046" s="5">
        <v>894021</v>
      </c>
      <c r="AD2046" s="5"/>
      <c r="AE2046" s="5"/>
      <c r="AF2046" s="5"/>
      <c r="AG2046" s="5">
        <v>1788043</v>
      </c>
    </row>
    <row r="2047" spans="26:33" x14ac:dyDescent="0.25">
      <c r="Z2047" s="4" t="s">
        <v>2884</v>
      </c>
      <c r="AA2047" s="5"/>
      <c r="AB2047" s="5">
        <v>1112057</v>
      </c>
      <c r="AC2047" s="5"/>
      <c r="AD2047" s="5"/>
      <c r="AE2047" s="5"/>
      <c r="AF2047" s="5"/>
      <c r="AG2047" s="5">
        <v>1112057</v>
      </c>
    </row>
    <row r="2048" spans="26:33" x14ac:dyDescent="0.25">
      <c r="Z2048" s="4" t="s">
        <v>3431</v>
      </c>
      <c r="AA2048" s="5">
        <v>2185250</v>
      </c>
      <c r="AB2048" s="5"/>
      <c r="AC2048" s="5"/>
      <c r="AD2048" s="5"/>
      <c r="AE2048" s="5"/>
      <c r="AF2048" s="5"/>
      <c r="AG2048" s="5">
        <v>2185250</v>
      </c>
    </row>
    <row r="2049" spans="26:33" x14ac:dyDescent="0.25">
      <c r="Z2049" s="4" t="s">
        <v>9660</v>
      </c>
      <c r="AA2049" s="5"/>
      <c r="AB2049" s="5"/>
      <c r="AC2049" s="5"/>
      <c r="AD2049" s="5"/>
      <c r="AE2049" s="5"/>
      <c r="AF2049" s="5">
        <v>4538072</v>
      </c>
      <c r="AG2049" s="5">
        <v>4538072</v>
      </c>
    </row>
    <row r="2050" spans="26:33" x14ac:dyDescent="0.25">
      <c r="Z2050" s="4" t="s">
        <v>2643</v>
      </c>
      <c r="AA2050" s="5">
        <v>1310724</v>
      </c>
      <c r="AB2050" s="5"/>
      <c r="AC2050" s="5"/>
      <c r="AD2050" s="5"/>
      <c r="AE2050" s="5"/>
      <c r="AF2050" s="5"/>
      <c r="AG2050" s="5">
        <v>1310724</v>
      </c>
    </row>
    <row r="2051" spans="26:33" x14ac:dyDescent="0.25">
      <c r="Z2051" s="4" t="s">
        <v>2834</v>
      </c>
      <c r="AA2051" s="5"/>
      <c r="AB2051" s="5">
        <v>198581</v>
      </c>
      <c r="AC2051" s="5"/>
      <c r="AD2051" s="5"/>
      <c r="AE2051" s="5"/>
      <c r="AF2051" s="5"/>
      <c r="AG2051" s="5">
        <v>198581</v>
      </c>
    </row>
    <row r="2052" spans="26:33" x14ac:dyDescent="0.25">
      <c r="Z2052" s="4" t="s">
        <v>9720</v>
      </c>
      <c r="AA2052" s="5"/>
      <c r="AB2052" s="5"/>
      <c r="AC2052" s="5"/>
      <c r="AD2052" s="5"/>
      <c r="AE2052" s="5">
        <v>4143539</v>
      </c>
      <c r="AF2052" s="5"/>
      <c r="AG2052" s="5">
        <v>4143539</v>
      </c>
    </row>
    <row r="2053" spans="26:33" x14ac:dyDescent="0.25">
      <c r="Z2053" s="4" t="s">
        <v>2630</v>
      </c>
      <c r="AA2053" s="5">
        <v>416914</v>
      </c>
      <c r="AB2053" s="5">
        <v>298026</v>
      </c>
      <c r="AC2053" s="5"/>
      <c r="AD2053" s="5"/>
      <c r="AE2053" s="5"/>
      <c r="AF2053" s="5"/>
      <c r="AG2053" s="5">
        <v>714940</v>
      </c>
    </row>
    <row r="2054" spans="26:33" x14ac:dyDescent="0.25">
      <c r="Z2054" s="4" t="s">
        <v>4811</v>
      </c>
      <c r="AA2054" s="5"/>
      <c r="AB2054" s="5">
        <v>833990</v>
      </c>
      <c r="AC2054" s="5"/>
      <c r="AD2054" s="5"/>
      <c r="AE2054" s="5"/>
      <c r="AF2054" s="5"/>
      <c r="AG2054" s="5">
        <v>833990</v>
      </c>
    </row>
    <row r="2055" spans="26:33" x14ac:dyDescent="0.25">
      <c r="Z2055" s="4" t="s">
        <v>2763</v>
      </c>
      <c r="AA2055" s="5"/>
      <c r="AB2055" s="5">
        <v>992972</v>
      </c>
      <c r="AC2055" s="5"/>
      <c r="AD2055" s="5"/>
      <c r="AE2055" s="5"/>
      <c r="AF2055" s="5"/>
      <c r="AG2055" s="5">
        <v>992972</v>
      </c>
    </row>
    <row r="2056" spans="26:33" x14ac:dyDescent="0.25">
      <c r="Z2056" s="4" t="s">
        <v>2875</v>
      </c>
      <c r="AA2056" s="5"/>
      <c r="AB2056" s="5">
        <v>1389103</v>
      </c>
      <c r="AC2056" s="5"/>
      <c r="AD2056" s="5"/>
      <c r="AE2056" s="5"/>
      <c r="AF2056" s="5"/>
      <c r="AG2056" s="5">
        <v>1389103</v>
      </c>
    </row>
    <row r="2057" spans="26:33" x14ac:dyDescent="0.25">
      <c r="Z2057" s="4" t="s">
        <v>2658</v>
      </c>
      <c r="AA2057" s="5">
        <v>893677</v>
      </c>
      <c r="AB2057" s="5">
        <v>893677</v>
      </c>
      <c r="AC2057" s="5"/>
      <c r="AD2057" s="5"/>
      <c r="AE2057" s="5"/>
      <c r="AF2057" s="5"/>
      <c r="AG2057" s="5">
        <v>1787354</v>
      </c>
    </row>
    <row r="2058" spans="26:33" x14ac:dyDescent="0.25">
      <c r="Z2058" s="4" t="s">
        <v>2851</v>
      </c>
      <c r="AA2058" s="5"/>
      <c r="AB2058" s="5">
        <v>397163</v>
      </c>
      <c r="AC2058" s="5"/>
      <c r="AD2058" s="5"/>
      <c r="AE2058" s="5"/>
      <c r="AF2058" s="5"/>
      <c r="AG2058" s="5">
        <v>397163</v>
      </c>
    </row>
    <row r="2059" spans="26:33" x14ac:dyDescent="0.25">
      <c r="Z2059" s="4" t="s">
        <v>13451</v>
      </c>
      <c r="AA2059" s="5"/>
      <c r="AB2059" s="5">
        <v>1787004</v>
      </c>
      <c r="AC2059" s="5"/>
      <c r="AD2059" s="5"/>
      <c r="AE2059" s="5"/>
      <c r="AF2059" s="5"/>
      <c r="AG2059" s="5">
        <v>1787004</v>
      </c>
    </row>
    <row r="2060" spans="26:33" x14ac:dyDescent="0.25">
      <c r="Z2060" s="4" t="s">
        <v>2865</v>
      </c>
      <c r="AA2060" s="5"/>
      <c r="AB2060" s="5">
        <v>873421</v>
      </c>
      <c r="AC2060" s="5"/>
      <c r="AD2060" s="5"/>
      <c r="AE2060" s="5"/>
      <c r="AF2060" s="5"/>
      <c r="AG2060" s="5">
        <v>873421</v>
      </c>
    </row>
    <row r="2061" spans="26:33" x14ac:dyDescent="0.25">
      <c r="Z2061" s="4" t="s">
        <v>6159</v>
      </c>
      <c r="AA2061" s="5"/>
      <c r="AB2061" s="5"/>
      <c r="AC2061" s="5">
        <v>497525</v>
      </c>
      <c r="AD2061" s="5"/>
      <c r="AE2061" s="5">
        <v>497525</v>
      </c>
      <c r="AF2061" s="5"/>
      <c r="AG2061" s="5">
        <v>995050</v>
      </c>
    </row>
    <row r="2062" spans="26:33" x14ac:dyDescent="0.25">
      <c r="Z2062" s="4" t="s">
        <v>6165</v>
      </c>
      <c r="AA2062" s="5"/>
      <c r="AB2062" s="5"/>
      <c r="AC2062" s="5">
        <v>992524</v>
      </c>
      <c r="AD2062" s="5"/>
      <c r="AE2062" s="5"/>
      <c r="AF2062" s="5"/>
      <c r="AG2062" s="5">
        <v>992524</v>
      </c>
    </row>
    <row r="2063" spans="26:33" x14ac:dyDescent="0.25">
      <c r="Z2063" s="4" t="s">
        <v>6149</v>
      </c>
      <c r="AA2063" s="5"/>
      <c r="AB2063" s="5"/>
      <c r="AC2063" s="5"/>
      <c r="AD2063" s="5">
        <v>5882159</v>
      </c>
      <c r="AE2063" s="5"/>
      <c r="AF2063" s="5"/>
      <c r="AG2063" s="5">
        <v>5882159</v>
      </c>
    </row>
    <row r="2064" spans="26:33" x14ac:dyDescent="0.25">
      <c r="Z2064" s="4" t="s">
        <v>9643</v>
      </c>
      <c r="AA2064" s="5"/>
      <c r="AB2064" s="5"/>
      <c r="AC2064" s="5"/>
      <c r="AD2064" s="5"/>
      <c r="AE2064" s="5"/>
      <c r="AF2064" s="5">
        <v>1</v>
      </c>
      <c r="AG2064" s="5">
        <v>1</v>
      </c>
    </row>
    <row r="2065" spans="26:33" x14ac:dyDescent="0.25">
      <c r="Z2065" s="4" t="s">
        <v>4812</v>
      </c>
      <c r="AA2065" s="5"/>
      <c r="AB2065" s="5">
        <v>1550728</v>
      </c>
      <c r="AC2065" s="5"/>
      <c r="AD2065" s="5"/>
      <c r="AE2065" s="5"/>
      <c r="AF2065" s="5">
        <v>1744370</v>
      </c>
      <c r="AG2065" s="5">
        <v>3295098</v>
      </c>
    </row>
    <row r="2066" spans="26:33" x14ac:dyDescent="0.25">
      <c r="Z2066" s="4" t="s">
        <v>6193</v>
      </c>
      <c r="AA2066" s="5"/>
      <c r="AB2066" s="5"/>
      <c r="AC2066" s="5">
        <v>1309877</v>
      </c>
      <c r="AD2066" s="5">
        <v>1322650</v>
      </c>
      <c r="AE2066" s="5"/>
      <c r="AF2066" s="5"/>
      <c r="AG2066" s="5">
        <v>2632527</v>
      </c>
    </row>
    <row r="2067" spans="26:33" x14ac:dyDescent="0.25">
      <c r="Z2067" s="4" t="s">
        <v>9738</v>
      </c>
      <c r="AA2067" s="5"/>
      <c r="AB2067" s="5"/>
      <c r="AC2067" s="5"/>
      <c r="AD2067" s="5"/>
      <c r="AE2067" s="5">
        <v>4532900</v>
      </c>
      <c r="AF2067" s="5"/>
      <c r="AG2067" s="5">
        <v>4532900</v>
      </c>
    </row>
    <row r="2068" spans="26:33" x14ac:dyDescent="0.25">
      <c r="Z2068" s="4" t="s">
        <v>12160</v>
      </c>
      <c r="AA2068" s="5"/>
      <c r="AB2068" s="5"/>
      <c r="AC2068" s="5"/>
      <c r="AD2068" s="5"/>
      <c r="AE2068" s="5"/>
      <c r="AF2068" s="5">
        <v>2586025</v>
      </c>
      <c r="AG2068" s="5">
        <v>2586025</v>
      </c>
    </row>
    <row r="2069" spans="26:33" x14ac:dyDescent="0.25">
      <c r="Z2069" s="4" t="s">
        <v>4813</v>
      </c>
      <c r="AA2069" s="5"/>
      <c r="AB2069" s="5">
        <v>1190798</v>
      </c>
      <c r="AC2069" s="5"/>
      <c r="AD2069" s="5"/>
      <c r="AE2069" s="5"/>
      <c r="AF2069" s="5"/>
      <c r="AG2069" s="5">
        <v>1190798</v>
      </c>
    </row>
    <row r="2070" spans="26:33" x14ac:dyDescent="0.25">
      <c r="Z2070" s="4" t="s">
        <v>4814</v>
      </c>
      <c r="AA2070" s="5"/>
      <c r="AB2070" s="5">
        <v>5636442</v>
      </c>
      <c r="AC2070" s="5"/>
      <c r="AD2070" s="5"/>
      <c r="AE2070" s="5"/>
      <c r="AF2070" s="5"/>
      <c r="AG2070" s="5">
        <v>5636442</v>
      </c>
    </row>
    <row r="2071" spans="26:33" x14ac:dyDescent="0.25">
      <c r="Z2071" s="4" t="s">
        <v>4815</v>
      </c>
      <c r="AA2071" s="5"/>
      <c r="AB2071" s="5">
        <v>1587730</v>
      </c>
      <c r="AC2071" s="5"/>
      <c r="AD2071" s="5"/>
      <c r="AE2071" s="5"/>
      <c r="AF2071" s="5"/>
      <c r="AG2071" s="5">
        <v>1587730</v>
      </c>
    </row>
    <row r="2072" spans="26:33" x14ac:dyDescent="0.25">
      <c r="Z2072" s="4" t="s">
        <v>2849</v>
      </c>
      <c r="AA2072" s="5"/>
      <c r="AB2072" s="5">
        <v>714478</v>
      </c>
      <c r="AC2072" s="5"/>
      <c r="AD2072" s="5"/>
      <c r="AE2072" s="5"/>
      <c r="AF2072" s="5"/>
      <c r="AG2072" s="5">
        <v>714478</v>
      </c>
    </row>
    <row r="2073" spans="26:33" x14ac:dyDescent="0.25">
      <c r="Z2073" s="4" t="s">
        <v>6726</v>
      </c>
      <c r="AA2073" s="5"/>
      <c r="AB2073" s="5"/>
      <c r="AC2073" s="5"/>
      <c r="AD2073" s="5">
        <v>1792877</v>
      </c>
      <c r="AE2073" s="5"/>
      <c r="AF2073" s="5"/>
      <c r="AG2073" s="5">
        <v>1792877</v>
      </c>
    </row>
    <row r="2074" spans="26:33" x14ac:dyDescent="0.25">
      <c r="Z2074" s="4" t="s">
        <v>4816</v>
      </c>
      <c r="AA2074" s="5"/>
      <c r="AB2074" s="5">
        <v>873150</v>
      </c>
      <c r="AC2074" s="5"/>
      <c r="AD2074" s="5"/>
      <c r="AE2074" s="5"/>
      <c r="AF2074" s="5"/>
      <c r="AG2074" s="5">
        <v>873150</v>
      </c>
    </row>
    <row r="2075" spans="26:33" x14ac:dyDescent="0.25">
      <c r="Z2075" s="4" t="s">
        <v>4817</v>
      </c>
      <c r="AA2075" s="5"/>
      <c r="AB2075" s="5">
        <v>3175092</v>
      </c>
      <c r="AC2075" s="5"/>
      <c r="AD2075" s="5"/>
      <c r="AE2075" s="5"/>
      <c r="AF2075" s="5"/>
      <c r="AG2075" s="5">
        <v>3175092</v>
      </c>
    </row>
    <row r="2076" spans="26:33" x14ac:dyDescent="0.25">
      <c r="Z2076" s="4" t="s">
        <v>6179</v>
      </c>
      <c r="AA2076" s="5"/>
      <c r="AB2076" s="5"/>
      <c r="AC2076" s="5"/>
      <c r="AD2076" s="5">
        <v>1428791</v>
      </c>
      <c r="AE2076" s="5"/>
      <c r="AF2076" s="5"/>
      <c r="AG2076" s="5">
        <v>1428791</v>
      </c>
    </row>
    <row r="2077" spans="26:33" x14ac:dyDescent="0.25">
      <c r="Z2077" s="4" t="s">
        <v>9680</v>
      </c>
      <c r="AA2077" s="5"/>
      <c r="AB2077" s="5"/>
      <c r="AC2077" s="5"/>
      <c r="AD2077" s="5"/>
      <c r="AE2077" s="5"/>
      <c r="AF2077" s="5">
        <v>2620198</v>
      </c>
      <c r="AG2077" s="5">
        <v>2620198</v>
      </c>
    </row>
    <row r="2078" spans="26:33" x14ac:dyDescent="0.25">
      <c r="Z2078" s="4" t="s">
        <v>6171</v>
      </c>
      <c r="AA2078" s="5"/>
      <c r="AB2078" s="5"/>
      <c r="AC2078" s="5">
        <v>198500</v>
      </c>
      <c r="AD2078" s="5"/>
      <c r="AE2078" s="5"/>
      <c r="AF2078" s="5"/>
      <c r="AG2078" s="5">
        <v>198500</v>
      </c>
    </row>
    <row r="2079" spans="26:33" x14ac:dyDescent="0.25">
      <c r="Z2079" s="4" t="s">
        <v>4818</v>
      </c>
      <c r="AA2079" s="5"/>
      <c r="AB2079" s="5">
        <v>2183499</v>
      </c>
      <c r="AC2079" s="5">
        <v>2183498</v>
      </c>
      <c r="AD2079" s="5"/>
      <c r="AE2079" s="5"/>
      <c r="AF2079" s="5"/>
      <c r="AG2079" s="5">
        <v>4366997</v>
      </c>
    </row>
    <row r="2080" spans="26:33" x14ac:dyDescent="0.25">
      <c r="Z2080" s="4" t="s">
        <v>6181</v>
      </c>
      <c r="AA2080" s="5"/>
      <c r="AB2080" s="5"/>
      <c r="AC2080" s="5">
        <v>635200</v>
      </c>
      <c r="AD2080" s="5"/>
      <c r="AE2080" s="5"/>
      <c r="AF2080" s="5"/>
      <c r="AG2080" s="5">
        <v>635200</v>
      </c>
    </row>
    <row r="2081" spans="26:33" x14ac:dyDescent="0.25">
      <c r="Z2081" s="4" t="s">
        <v>6169</v>
      </c>
      <c r="AA2081" s="5"/>
      <c r="AB2081" s="5"/>
      <c r="AC2081" s="5"/>
      <c r="AD2081" s="5"/>
      <c r="AE2081" s="5">
        <v>2587497</v>
      </c>
      <c r="AF2081" s="5"/>
      <c r="AG2081" s="5">
        <v>2587497</v>
      </c>
    </row>
    <row r="2082" spans="26:33" x14ac:dyDescent="0.25">
      <c r="Z2082" s="4" t="s">
        <v>6196</v>
      </c>
      <c r="AA2082" s="5"/>
      <c r="AB2082" s="5"/>
      <c r="AC2082" s="5"/>
      <c r="AD2082" s="5">
        <v>2183498</v>
      </c>
      <c r="AE2082" s="5"/>
      <c r="AF2082" s="5"/>
      <c r="AG2082" s="5">
        <v>2183498</v>
      </c>
    </row>
    <row r="2083" spans="26:33" x14ac:dyDescent="0.25">
      <c r="Z2083" s="4" t="s">
        <v>4819</v>
      </c>
      <c r="AA2083" s="5"/>
      <c r="AB2083" s="5">
        <v>1648489</v>
      </c>
      <c r="AC2083" s="5"/>
      <c r="AD2083" s="5"/>
      <c r="AE2083" s="5"/>
      <c r="AF2083" s="5"/>
      <c r="AG2083" s="5">
        <v>1648489</v>
      </c>
    </row>
    <row r="2084" spans="26:33" x14ac:dyDescent="0.25">
      <c r="Z2084" s="4" t="s">
        <v>6161</v>
      </c>
      <c r="AA2084" s="5"/>
      <c r="AB2084" s="5"/>
      <c r="AC2084" s="5">
        <v>715109</v>
      </c>
      <c r="AD2084" s="5"/>
      <c r="AE2084" s="5"/>
      <c r="AF2084" s="5"/>
      <c r="AG2084" s="5">
        <v>715109</v>
      </c>
    </row>
    <row r="2085" spans="26:33" x14ac:dyDescent="0.25">
      <c r="Z2085" s="4" t="s">
        <v>6175</v>
      </c>
      <c r="AA2085" s="5"/>
      <c r="AB2085" s="5"/>
      <c r="AC2085" s="5">
        <v>1112550</v>
      </c>
      <c r="AD2085" s="5"/>
      <c r="AE2085" s="5"/>
      <c r="AF2085" s="5"/>
      <c r="AG2085" s="5">
        <v>1112550</v>
      </c>
    </row>
    <row r="2086" spans="26:33" x14ac:dyDescent="0.25">
      <c r="Z2086" s="4" t="s">
        <v>6198</v>
      </c>
      <c r="AA2086" s="5"/>
      <c r="AB2086" s="5"/>
      <c r="AC2086" s="5">
        <v>635834</v>
      </c>
      <c r="AD2086" s="5"/>
      <c r="AE2086" s="5"/>
      <c r="AF2086" s="5"/>
      <c r="AG2086" s="5">
        <v>635834</v>
      </c>
    </row>
    <row r="2087" spans="26:33" x14ac:dyDescent="0.25">
      <c r="Z2087" s="4" t="s">
        <v>6173</v>
      </c>
      <c r="AA2087" s="5"/>
      <c r="AB2087" s="5"/>
      <c r="AC2087" s="5">
        <v>1192188</v>
      </c>
      <c r="AD2087" s="5"/>
      <c r="AE2087" s="5"/>
      <c r="AF2087" s="5"/>
      <c r="AG2087" s="5">
        <v>1192188</v>
      </c>
    </row>
    <row r="2088" spans="26:33" x14ac:dyDescent="0.25">
      <c r="Z2088" s="4" t="s">
        <v>5917</v>
      </c>
      <c r="AA2088" s="5"/>
      <c r="AB2088" s="5"/>
      <c r="AC2088" s="5"/>
      <c r="AD2088" s="5">
        <v>715313</v>
      </c>
      <c r="AE2088" s="5"/>
      <c r="AF2088" s="5"/>
      <c r="AG2088" s="5">
        <v>715313</v>
      </c>
    </row>
    <row r="2089" spans="26:33" x14ac:dyDescent="0.25">
      <c r="Z2089" s="4" t="s">
        <v>5934</v>
      </c>
      <c r="AA2089" s="5"/>
      <c r="AB2089" s="5"/>
      <c r="AC2089" s="5">
        <v>1074960</v>
      </c>
      <c r="AD2089" s="5"/>
      <c r="AE2089" s="5"/>
      <c r="AF2089" s="5"/>
      <c r="AG2089" s="5">
        <v>1074960</v>
      </c>
    </row>
    <row r="2090" spans="26:33" x14ac:dyDescent="0.25">
      <c r="Z2090" s="4" t="s">
        <v>6727</v>
      </c>
      <c r="AA2090" s="5"/>
      <c r="AB2090" s="5"/>
      <c r="AC2090" s="5"/>
      <c r="AD2090" s="5">
        <v>8742714</v>
      </c>
      <c r="AE2090" s="5"/>
      <c r="AF2090" s="5"/>
      <c r="AG2090" s="5">
        <v>8742714</v>
      </c>
    </row>
    <row r="2091" spans="26:33" x14ac:dyDescent="0.25">
      <c r="Z2091" s="4" t="s">
        <v>5921</v>
      </c>
      <c r="AA2091" s="5"/>
      <c r="AB2091" s="5"/>
      <c r="AC2091" s="5">
        <v>715824</v>
      </c>
      <c r="AD2091" s="5"/>
      <c r="AE2091" s="5"/>
      <c r="AF2091" s="5"/>
      <c r="AG2091" s="5">
        <v>715824</v>
      </c>
    </row>
    <row r="2092" spans="26:33" x14ac:dyDescent="0.25">
      <c r="Z2092" s="4" t="s">
        <v>6189</v>
      </c>
      <c r="AA2092" s="5"/>
      <c r="AB2092" s="5"/>
      <c r="AC2092" s="5">
        <v>635109</v>
      </c>
      <c r="AD2092" s="5"/>
      <c r="AE2092" s="5"/>
      <c r="AF2092" s="5"/>
      <c r="AG2092" s="5">
        <v>635109</v>
      </c>
    </row>
    <row r="2093" spans="26:33" x14ac:dyDescent="0.25">
      <c r="Z2093" s="4" t="s">
        <v>6774</v>
      </c>
      <c r="AA2093" s="5"/>
      <c r="AB2093" s="5"/>
      <c r="AC2093" s="5"/>
      <c r="AD2093" s="5">
        <v>4572662</v>
      </c>
      <c r="AE2093" s="5"/>
      <c r="AF2093" s="5"/>
      <c r="AG2093" s="5">
        <v>4572662</v>
      </c>
    </row>
    <row r="2094" spans="26:33" x14ac:dyDescent="0.25">
      <c r="Z2094" s="4" t="s">
        <v>6143</v>
      </c>
      <c r="AA2094" s="5"/>
      <c r="AB2094" s="5"/>
      <c r="AC2094" s="5"/>
      <c r="AD2094" s="5">
        <v>14314421</v>
      </c>
      <c r="AE2094" s="5"/>
      <c r="AF2094" s="5"/>
      <c r="AG2094" s="5">
        <v>14314421</v>
      </c>
    </row>
    <row r="2095" spans="26:33" x14ac:dyDescent="0.25">
      <c r="Z2095" s="4" t="s">
        <v>6729</v>
      </c>
      <c r="AA2095" s="5"/>
      <c r="AB2095" s="5"/>
      <c r="AC2095" s="5"/>
      <c r="AD2095" s="5">
        <v>4342772</v>
      </c>
      <c r="AE2095" s="5"/>
      <c r="AF2095" s="5"/>
      <c r="AG2095" s="5">
        <v>4342772</v>
      </c>
    </row>
    <row r="2096" spans="26:33" x14ac:dyDescent="0.25">
      <c r="Z2096" s="4" t="s">
        <v>6730</v>
      </c>
      <c r="AA2096" s="5"/>
      <c r="AB2096" s="5"/>
      <c r="AC2096" s="5">
        <v>954431</v>
      </c>
      <c r="AD2096" s="5"/>
      <c r="AE2096" s="5"/>
      <c r="AF2096" s="5"/>
      <c r="AG2096" s="5">
        <v>954431</v>
      </c>
    </row>
    <row r="2097" spans="26:33" x14ac:dyDescent="0.25">
      <c r="Z2097" s="4" t="s">
        <v>6731</v>
      </c>
      <c r="AA2097" s="5"/>
      <c r="AB2097" s="5"/>
      <c r="AC2097" s="5"/>
      <c r="AD2097" s="5">
        <v>3301210</v>
      </c>
      <c r="AE2097" s="5"/>
      <c r="AF2097" s="5"/>
      <c r="AG2097" s="5">
        <v>3301210</v>
      </c>
    </row>
    <row r="2098" spans="26:33" x14ac:dyDescent="0.25">
      <c r="Z2098" s="4" t="s">
        <v>6775</v>
      </c>
      <c r="AA2098" s="5"/>
      <c r="AB2098" s="5"/>
      <c r="AC2098" s="5"/>
      <c r="AD2098" s="5">
        <v>1693273</v>
      </c>
      <c r="AE2098" s="5"/>
      <c r="AF2098" s="5">
        <v>1693273</v>
      </c>
      <c r="AG2098" s="5">
        <v>3386546</v>
      </c>
    </row>
    <row r="2099" spans="26:33" x14ac:dyDescent="0.25">
      <c r="Z2099" s="4" t="s">
        <v>6187</v>
      </c>
      <c r="AA2099" s="5"/>
      <c r="AB2099" s="5"/>
      <c r="AC2099" s="5">
        <v>3703695</v>
      </c>
      <c r="AD2099" s="5"/>
      <c r="AE2099" s="5"/>
      <c r="AF2099" s="5"/>
      <c r="AG2099" s="5">
        <v>3703695</v>
      </c>
    </row>
    <row r="2100" spans="26:33" x14ac:dyDescent="0.25">
      <c r="Z2100" s="4" t="s">
        <v>6732</v>
      </c>
      <c r="AA2100" s="5"/>
      <c r="AB2100" s="5"/>
      <c r="AC2100" s="5"/>
      <c r="AD2100" s="5">
        <v>955384</v>
      </c>
      <c r="AE2100" s="5"/>
      <c r="AF2100" s="5"/>
      <c r="AG2100" s="5">
        <v>955384</v>
      </c>
    </row>
    <row r="2101" spans="26:33" x14ac:dyDescent="0.25">
      <c r="Z2101" s="4" t="s">
        <v>13449</v>
      </c>
      <c r="AA2101" s="5"/>
      <c r="AB2101" s="5"/>
      <c r="AC2101" s="5"/>
      <c r="AD2101" s="5"/>
      <c r="AE2101" s="5">
        <v>8765178</v>
      </c>
      <c r="AF2101" s="5"/>
      <c r="AG2101" s="5">
        <v>8765178</v>
      </c>
    </row>
    <row r="2102" spans="26:33" x14ac:dyDescent="0.25">
      <c r="Z2102" s="4" t="s">
        <v>6733</v>
      </c>
      <c r="AA2102" s="5"/>
      <c r="AB2102" s="5"/>
      <c r="AC2102" s="5"/>
      <c r="AD2102" s="5">
        <v>716538</v>
      </c>
      <c r="AE2102" s="5"/>
      <c r="AF2102" s="5"/>
      <c r="AG2102" s="5">
        <v>716538</v>
      </c>
    </row>
    <row r="2103" spans="26:33" x14ac:dyDescent="0.25">
      <c r="Z2103" s="4" t="s">
        <v>6734</v>
      </c>
      <c r="AA2103" s="5"/>
      <c r="AB2103" s="5"/>
      <c r="AC2103" s="5">
        <v>836676</v>
      </c>
      <c r="AD2103" s="5"/>
      <c r="AE2103" s="5"/>
      <c r="AF2103" s="5"/>
      <c r="AG2103" s="5">
        <v>836676</v>
      </c>
    </row>
    <row r="2104" spans="26:33" x14ac:dyDescent="0.25">
      <c r="Z2104" s="4" t="s">
        <v>6776</v>
      </c>
      <c r="AA2104" s="5"/>
      <c r="AB2104" s="5"/>
      <c r="AC2104" s="5"/>
      <c r="AD2104" s="5">
        <v>9562013</v>
      </c>
      <c r="AE2104" s="5"/>
      <c r="AF2104" s="5"/>
      <c r="AG2104" s="5">
        <v>9562013</v>
      </c>
    </row>
    <row r="2105" spans="26:33" x14ac:dyDescent="0.25">
      <c r="Z2105" s="4" t="s">
        <v>9692</v>
      </c>
      <c r="AA2105" s="5"/>
      <c r="AB2105" s="5"/>
      <c r="AC2105" s="5"/>
      <c r="AD2105" s="5"/>
      <c r="AE2105" s="5"/>
      <c r="AF2105" s="5">
        <v>637104</v>
      </c>
      <c r="AG2105" s="5">
        <v>637104</v>
      </c>
    </row>
    <row r="2106" spans="26:33" x14ac:dyDescent="0.25">
      <c r="Z2106" s="4" t="s">
        <v>9688</v>
      </c>
      <c r="AA2106" s="5"/>
      <c r="AB2106" s="5"/>
      <c r="AC2106" s="5"/>
      <c r="AD2106" s="5"/>
      <c r="AE2106" s="5"/>
      <c r="AF2106" s="5">
        <v>995475</v>
      </c>
      <c r="AG2106" s="5">
        <v>995475</v>
      </c>
    </row>
    <row r="2107" spans="26:33" x14ac:dyDescent="0.25">
      <c r="Z2107" s="4" t="s">
        <v>9690</v>
      </c>
      <c r="AA2107" s="5"/>
      <c r="AB2107" s="5"/>
      <c r="AC2107" s="5"/>
      <c r="AD2107" s="5"/>
      <c r="AE2107" s="5"/>
      <c r="AF2107" s="5">
        <v>796380</v>
      </c>
      <c r="AG2107" s="5">
        <v>796380</v>
      </c>
    </row>
    <row r="2108" spans="26:33" x14ac:dyDescent="0.25">
      <c r="Z2108" s="4" t="s">
        <v>9714</v>
      </c>
      <c r="AA2108" s="5"/>
      <c r="AB2108" s="5"/>
      <c r="AC2108" s="5"/>
      <c r="AD2108" s="5"/>
      <c r="AE2108" s="5">
        <v>1539995</v>
      </c>
      <c r="AF2108" s="5"/>
      <c r="AG2108" s="5">
        <v>1539995</v>
      </c>
    </row>
    <row r="2109" spans="26:33" x14ac:dyDescent="0.25">
      <c r="Z2109" s="4" t="s">
        <v>6155</v>
      </c>
      <c r="AA2109" s="5"/>
      <c r="AB2109" s="5"/>
      <c r="AC2109" s="5">
        <v>637104</v>
      </c>
      <c r="AD2109" s="5"/>
      <c r="AE2109" s="5"/>
      <c r="AF2109" s="5"/>
      <c r="AG2109" s="5">
        <v>637104</v>
      </c>
    </row>
    <row r="2110" spans="26:33" x14ac:dyDescent="0.25">
      <c r="Z2110" s="4" t="s">
        <v>6735</v>
      </c>
      <c r="AA2110" s="5"/>
      <c r="AB2110" s="5"/>
      <c r="AC2110" s="5">
        <v>2110708</v>
      </c>
      <c r="AD2110" s="5"/>
      <c r="AE2110" s="5"/>
      <c r="AF2110" s="5"/>
      <c r="AG2110" s="5">
        <v>2110708</v>
      </c>
    </row>
    <row r="2111" spans="26:33" x14ac:dyDescent="0.25">
      <c r="Z2111" s="4" t="s">
        <v>6736</v>
      </c>
      <c r="AA2111" s="5"/>
      <c r="AB2111" s="5"/>
      <c r="AC2111" s="5"/>
      <c r="AD2111" s="5">
        <v>3306863</v>
      </c>
      <c r="AE2111" s="5"/>
      <c r="AF2111" s="5"/>
      <c r="AG2111" s="5">
        <v>3306863</v>
      </c>
    </row>
    <row r="2112" spans="26:33" x14ac:dyDescent="0.25">
      <c r="Z2112" s="4" t="s">
        <v>9734</v>
      </c>
      <c r="AA2112" s="5"/>
      <c r="AB2112" s="5"/>
      <c r="AC2112" s="5"/>
      <c r="AD2112" s="5"/>
      <c r="AE2112" s="5">
        <v>1433484</v>
      </c>
      <c r="AF2112" s="5"/>
      <c r="AG2112" s="5">
        <v>1433484</v>
      </c>
    </row>
    <row r="2113" spans="26:33" x14ac:dyDescent="0.25">
      <c r="Z2113" s="4" t="s">
        <v>6737</v>
      </c>
      <c r="AA2113" s="5"/>
      <c r="AB2113" s="5"/>
      <c r="AC2113" s="5"/>
      <c r="AD2113" s="5">
        <v>428912</v>
      </c>
      <c r="AE2113" s="5"/>
      <c r="AF2113" s="5"/>
      <c r="AG2113" s="5">
        <v>428912</v>
      </c>
    </row>
    <row r="2114" spans="26:33" x14ac:dyDescent="0.25">
      <c r="Z2114" s="4" t="s">
        <v>9674</v>
      </c>
      <c r="AA2114" s="5"/>
      <c r="AB2114" s="5"/>
      <c r="AC2114" s="5"/>
      <c r="AD2114" s="5"/>
      <c r="AE2114" s="5">
        <v>8366761</v>
      </c>
      <c r="AF2114" s="5"/>
      <c r="AG2114" s="5">
        <v>8366761</v>
      </c>
    </row>
    <row r="2115" spans="26:33" x14ac:dyDescent="0.25">
      <c r="Z2115" s="4" t="s">
        <v>6738</v>
      </c>
      <c r="AA2115" s="5"/>
      <c r="AB2115" s="5"/>
      <c r="AC2115" s="5">
        <v>1314777</v>
      </c>
      <c r="AD2115" s="5"/>
      <c r="AE2115" s="5"/>
      <c r="AF2115" s="5"/>
      <c r="AG2115" s="5">
        <v>1314777</v>
      </c>
    </row>
    <row r="2116" spans="26:33" x14ac:dyDescent="0.25">
      <c r="Z2116" s="4" t="s">
        <v>6739</v>
      </c>
      <c r="AA2116" s="5"/>
      <c r="AB2116" s="5"/>
      <c r="AC2116" s="5"/>
      <c r="AD2116" s="5">
        <v>1792877</v>
      </c>
      <c r="AE2116" s="5"/>
      <c r="AF2116" s="5"/>
      <c r="AG2116" s="5">
        <v>1792877</v>
      </c>
    </row>
    <row r="2117" spans="26:33" x14ac:dyDescent="0.25">
      <c r="Z2117" s="4" t="s">
        <v>6740</v>
      </c>
      <c r="AA2117" s="5"/>
      <c r="AB2117" s="5"/>
      <c r="AC2117" s="5">
        <v>717151</v>
      </c>
      <c r="AD2117" s="5"/>
      <c r="AE2117" s="5"/>
      <c r="AF2117" s="5"/>
      <c r="AG2117" s="5">
        <v>717151</v>
      </c>
    </row>
    <row r="2118" spans="26:33" x14ac:dyDescent="0.25">
      <c r="Z2118" s="4" t="s">
        <v>6741</v>
      </c>
      <c r="AA2118" s="5"/>
      <c r="AB2118" s="5"/>
      <c r="AC2118" s="5">
        <v>717156</v>
      </c>
      <c r="AD2118" s="5"/>
      <c r="AE2118" s="5"/>
      <c r="AF2118" s="5"/>
      <c r="AG2118" s="5">
        <v>717156</v>
      </c>
    </row>
    <row r="2119" spans="26:33" x14ac:dyDescent="0.25">
      <c r="Z2119" s="4" t="s">
        <v>6742</v>
      </c>
      <c r="AA2119" s="5"/>
      <c r="AB2119" s="5"/>
      <c r="AC2119" s="5">
        <v>1195252</v>
      </c>
      <c r="AD2119" s="5"/>
      <c r="AE2119" s="5"/>
      <c r="AF2119" s="5"/>
      <c r="AG2119" s="5">
        <v>1195252</v>
      </c>
    </row>
    <row r="2120" spans="26:33" x14ac:dyDescent="0.25">
      <c r="Z2120" s="4" t="s">
        <v>10402</v>
      </c>
      <c r="AA2120" s="5"/>
      <c r="AB2120" s="5"/>
      <c r="AC2120" s="5"/>
      <c r="AD2120" s="5"/>
      <c r="AE2120" s="5">
        <v>727000</v>
      </c>
      <c r="AF2120" s="5"/>
      <c r="AG2120" s="5">
        <v>727000</v>
      </c>
    </row>
    <row r="2121" spans="26:33" x14ac:dyDescent="0.25">
      <c r="Z2121" s="4" t="s">
        <v>6743</v>
      </c>
      <c r="AA2121" s="5"/>
      <c r="AB2121" s="5"/>
      <c r="AC2121" s="5">
        <v>816755</v>
      </c>
      <c r="AD2121" s="5">
        <v>816756</v>
      </c>
      <c r="AE2121" s="5"/>
      <c r="AF2121" s="5"/>
      <c r="AG2121" s="5">
        <v>1633511</v>
      </c>
    </row>
    <row r="2122" spans="26:33" x14ac:dyDescent="0.25">
      <c r="Z2122" s="4" t="s">
        <v>10371</v>
      </c>
      <c r="AA2122" s="5"/>
      <c r="AB2122" s="5"/>
      <c r="AC2122" s="5"/>
      <c r="AD2122" s="5"/>
      <c r="AE2122" s="5">
        <v>1001011</v>
      </c>
      <c r="AF2122" s="5"/>
      <c r="AG2122" s="5">
        <v>1001011</v>
      </c>
    </row>
    <row r="2123" spans="26:33" x14ac:dyDescent="0.25">
      <c r="Z2123" s="4" t="s">
        <v>6744</v>
      </c>
      <c r="AA2123" s="5"/>
      <c r="AB2123" s="5"/>
      <c r="AC2123" s="5"/>
      <c r="AD2123" s="5">
        <v>1792877</v>
      </c>
      <c r="AE2123" s="5"/>
      <c r="AF2123" s="5"/>
      <c r="AG2123" s="5">
        <v>1792877</v>
      </c>
    </row>
    <row r="2124" spans="26:33" x14ac:dyDescent="0.25">
      <c r="Z2124" s="4" t="s">
        <v>6745</v>
      </c>
      <c r="AA2124" s="5"/>
      <c r="AB2124" s="5"/>
      <c r="AC2124" s="5"/>
      <c r="AD2124" s="5">
        <v>1115568</v>
      </c>
      <c r="AE2124" s="5"/>
      <c r="AF2124" s="5"/>
      <c r="AG2124" s="5">
        <v>1115568</v>
      </c>
    </row>
    <row r="2125" spans="26:33" x14ac:dyDescent="0.25">
      <c r="Z2125" s="4" t="s">
        <v>6746</v>
      </c>
      <c r="AA2125" s="5"/>
      <c r="AB2125" s="5"/>
      <c r="AC2125" s="5"/>
      <c r="AD2125" s="5">
        <v>756993</v>
      </c>
      <c r="AE2125" s="5"/>
      <c r="AF2125" s="5"/>
      <c r="AG2125" s="5">
        <v>756993</v>
      </c>
    </row>
    <row r="2126" spans="26:33" x14ac:dyDescent="0.25">
      <c r="Z2126" s="4" t="s">
        <v>6747</v>
      </c>
      <c r="AA2126" s="5"/>
      <c r="AB2126" s="5"/>
      <c r="AC2126" s="5">
        <v>1513985</v>
      </c>
      <c r="AD2126" s="5"/>
      <c r="AE2126" s="5"/>
      <c r="AF2126" s="5"/>
      <c r="AG2126" s="5">
        <v>1513985</v>
      </c>
    </row>
    <row r="2127" spans="26:33" x14ac:dyDescent="0.25">
      <c r="Z2127" s="4" t="s">
        <v>6748</v>
      </c>
      <c r="AA2127" s="5"/>
      <c r="AB2127" s="5"/>
      <c r="AC2127" s="5"/>
      <c r="AD2127" s="5">
        <v>717151</v>
      </c>
      <c r="AE2127" s="5"/>
      <c r="AF2127" s="5"/>
      <c r="AG2127" s="5">
        <v>717151</v>
      </c>
    </row>
    <row r="2128" spans="26:33" x14ac:dyDescent="0.25">
      <c r="Z2128" s="4" t="s">
        <v>9670</v>
      </c>
      <c r="AA2128" s="5"/>
      <c r="AB2128" s="5"/>
      <c r="AC2128" s="5"/>
      <c r="AD2128" s="5"/>
      <c r="AE2128" s="5">
        <v>796834</v>
      </c>
      <c r="AF2128" s="5"/>
      <c r="AG2128" s="5">
        <v>796834</v>
      </c>
    </row>
    <row r="2129" spans="26:33" x14ac:dyDescent="0.25">
      <c r="Z2129" s="4" t="s">
        <v>11986</v>
      </c>
      <c r="AA2129" s="5"/>
      <c r="AB2129" s="5"/>
      <c r="AC2129" s="5"/>
      <c r="AD2129" s="5">
        <v>1661127</v>
      </c>
      <c r="AE2129" s="5"/>
      <c r="AF2129" s="5"/>
      <c r="AG2129" s="5">
        <v>1661127</v>
      </c>
    </row>
    <row r="2130" spans="26:33" x14ac:dyDescent="0.25">
      <c r="Z2130" s="4" t="s">
        <v>10369</v>
      </c>
      <c r="AA2130" s="5"/>
      <c r="AB2130" s="5"/>
      <c r="AC2130" s="5"/>
      <c r="AD2130" s="5"/>
      <c r="AE2130" s="5">
        <v>796834</v>
      </c>
      <c r="AF2130" s="5"/>
      <c r="AG2130" s="5">
        <v>796834</v>
      </c>
    </row>
    <row r="2131" spans="26:33" x14ac:dyDescent="0.25">
      <c r="Z2131" s="4" t="s">
        <v>11963</v>
      </c>
      <c r="AA2131" s="5"/>
      <c r="AB2131" s="5"/>
      <c r="AC2131" s="5"/>
      <c r="AD2131" s="5"/>
      <c r="AE2131" s="5"/>
      <c r="AF2131" s="5">
        <v>2155058</v>
      </c>
      <c r="AG2131" s="5">
        <v>2155058</v>
      </c>
    </row>
    <row r="2132" spans="26:33" x14ac:dyDescent="0.25">
      <c r="Z2132" s="4" t="s">
        <v>6750</v>
      </c>
      <c r="AA2132" s="5"/>
      <c r="AB2132" s="5"/>
      <c r="AC2132" s="5"/>
      <c r="AD2132" s="5">
        <v>2191295</v>
      </c>
      <c r="AE2132" s="5"/>
      <c r="AF2132" s="5"/>
      <c r="AG2132" s="5">
        <v>2191295</v>
      </c>
    </row>
    <row r="2133" spans="26:33" x14ac:dyDescent="0.25">
      <c r="Z2133" s="4" t="s">
        <v>6751</v>
      </c>
      <c r="AA2133" s="5"/>
      <c r="AB2133" s="5"/>
      <c r="AC2133" s="5"/>
      <c r="AD2133" s="5">
        <v>398417</v>
      </c>
      <c r="AE2133" s="5"/>
      <c r="AF2133" s="5"/>
      <c r="AG2133" s="5">
        <v>398417</v>
      </c>
    </row>
    <row r="2134" spans="26:33" x14ac:dyDescent="0.25">
      <c r="Z2134" s="4" t="s">
        <v>6752</v>
      </c>
      <c r="AA2134" s="5"/>
      <c r="AB2134" s="5"/>
      <c r="AC2134" s="5"/>
      <c r="AD2134" s="5">
        <v>2191295</v>
      </c>
      <c r="AE2134" s="5"/>
      <c r="AF2134" s="5"/>
      <c r="AG2134" s="5">
        <v>2191295</v>
      </c>
    </row>
    <row r="2135" spans="26:33" x14ac:dyDescent="0.25">
      <c r="Z2135" s="4" t="s">
        <v>12161</v>
      </c>
      <c r="AA2135" s="5"/>
      <c r="AB2135" s="5"/>
      <c r="AC2135" s="5"/>
      <c r="AD2135" s="5"/>
      <c r="AE2135" s="5"/>
      <c r="AF2135" s="5">
        <v>6482222</v>
      </c>
      <c r="AG2135" s="5">
        <v>6482222</v>
      </c>
    </row>
    <row r="2136" spans="26:33" x14ac:dyDescent="0.25">
      <c r="Z2136" s="4" t="s">
        <v>6753</v>
      </c>
      <c r="AA2136" s="5"/>
      <c r="AB2136" s="5"/>
      <c r="AC2136" s="5"/>
      <c r="AD2136" s="5">
        <v>1035885</v>
      </c>
      <c r="AE2136" s="5"/>
      <c r="AF2136" s="5"/>
      <c r="AG2136" s="5">
        <v>1035885</v>
      </c>
    </row>
    <row r="2137" spans="26:33" x14ac:dyDescent="0.25">
      <c r="Z2137" s="4" t="s">
        <v>9959</v>
      </c>
      <c r="AA2137" s="5"/>
      <c r="AB2137" s="5"/>
      <c r="AC2137" s="5">
        <v>358576</v>
      </c>
      <c r="AD2137" s="5"/>
      <c r="AE2137" s="5"/>
      <c r="AF2137" s="5">
        <v>358576</v>
      </c>
      <c r="AG2137" s="5">
        <v>717152</v>
      </c>
    </row>
    <row r="2138" spans="26:33" x14ac:dyDescent="0.25">
      <c r="Z2138" s="4" t="s">
        <v>6755</v>
      </c>
      <c r="AA2138" s="5"/>
      <c r="AB2138" s="5"/>
      <c r="AC2138" s="5">
        <v>717151</v>
      </c>
      <c r="AD2138" s="5"/>
      <c r="AE2138" s="5"/>
      <c r="AF2138" s="5"/>
      <c r="AG2138" s="5">
        <v>717151</v>
      </c>
    </row>
    <row r="2139" spans="26:33" x14ac:dyDescent="0.25">
      <c r="Z2139" s="4" t="s">
        <v>6756</v>
      </c>
      <c r="AA2139" s="5"/>
      <c r="AB2139" s="5"/>
      <c r="AC2139" s="5">
        <v>996043</v>
      </c>
      <c r="AD2139" s="5"/>
      <c r="AE2139" s="5">
        <v>996043</v>
      </c>
      <c r="AF2139" s="5"/>
      <c r="AG2139" s="5">
        <v>1992086</v>
      </c>
    </row>
    <row r="2140" spans="26:33" x14ac:dyDescent="0.25">
      <c r="Z2140" s="4" t="s">
        <v>6757</v>
      </c>
      <c r="AA2140" s="5"/>
      <c r="AB2140" s="5"/>
      <c r="AC2140" s="5">
        <v>199209</v>
      </c>
      <c r="AD2140" s="5"/>
      <c r="AE2140" s="5">
        <v>199209</v>
      </c>
      <c r="AF2140" s="5"/>
      <c r="AG2140" s="5">
        <v>398418</v>
      </c>
    </row>
    <row r="2141" spans="26:33" x14ac:dyDescent="0.25">
      <c r="Z2141" s="4" t="s">
        <v>6758</v>
      </c>
      <c r="AA2141" s="5"/>
      <c r="AB2141" s="5"/>
      <c r="AC2141" s="5"/>
      <c r="AD2141" s="5">
        <v>1095647</v>
      </c>
      <c r="AE2141" s="5">
        <v>1095647</v>
      </c>
      <c r="AF2141" s="5"/>
      <c r="AG2141" s="5">
        <v>2191294</v>
      </c>
    </row>
    <row r="2142" spans="26:33" x14ac:dyDescent="0.25">
      <c r="Z2142" s="4" t="s">
        <v>9724</v>
      </c>
      <c r="AA2142" s="5"/>
      <c r="AB2142" s="5"/>
      <c r="AC2142" s="5"/>
      <c r="AD2142" s="5"/>
      <c r="AE2142" s="5">
        <v>5971963</v>
      </c>
      <c r="AF2142" s="5"/>
      <c r="AG2142" s="5">
        <v>5971963</v>
      </c>
    </row>
    <row r="2143" spans="26:33" x14ac:dyDescent="0.25">
      <c r="Z2143" s="4" t="s">
        <v>9678</v>
      </c>
      <c r="AA2143" s="5"/>
      <c r="AB2143" s="5"/>
      <c r="AC2143" s="5"/>
      <c r="AD2143" s="5"/>
      <c r="AE2143" s="5">
        <v>2390503</v>
      </c>
      <c r="AF2143" s="5"/>
      <c r="AG2143" s="5">
        <v>2390503</v>
      </c>
    </row>
    <row r="2144" spans="26:33" x14ac:dyDescent="0.25">
      <c r="Z2144" s="4" t="s">
        <v>6759</v>
      </c>
      <c r="AA2144" s="5"/>
      <c r="AB2144" s="5"/>
      <c r="AC2144" s="5"/>
      <c r="AD2144" s="5">
        <v>1195252</v>
      </c>
      <c r="AE2144" s="5"/>
      <c r="AF2144" s="5"/>
      <c r="AG2144" s="5">
        <v>1195252</v>
      </c>
    </row>
    <row r="2145" spans="26:33" x14ac:dyDescent="0.25">
      <c r="Z2145" s="4" t="s">
        <v>6760</v>
      </c>
      <c r="AA2145" s="5"/>
      <c r="AB2145" s="5"/>
      <c r="AC2145" s="5"/>
      <c r="AD2145" s="5">
        <v>2111612</v>
      </c>
      <c r="AE2145" s="5"/>
      <c r="AF2145" s="5"/>
      <c r="AG2145" s="5">
        <v>2111612</v>
      </c>
    </row>
    <row r="2146" spans="26:33" x14ac:dyDescent="0.25">
      <c r="Z2146" s="4" t="s">
        <v>12162</v>
      </c>
      <c r="AA2146" s="5"/>
      <c r="AB2146" s="5"/>
      <c r="AC2146" s="5"/>
      <c r="AD2146" s="5"/>
      <c r="AE2146" s="5"/>
      <c r="AF2146" s="5">
        <v>815645</v>
      </c>
      <c r="AG2146" s="5">
        <v>815645</v>
      </c>
    </row>
    <row r="2147" spans="26:33" x14ac:dyDescent="0.25">
      <c r="Z2147" s="4" t="s">
        <v>6777</v>
      </c>
      <c r="AA2147" s="5"/>
      <c r="AB2147" s="5"/>
      <c r="AC2147" s="5"/>
      <c r="AD2147" s="5">
        <v>398417</v>
      </c>
      <c r="AE2147" s="5"/>
      <c r="AF2147" s="5"/>
      <c r="AG2147" s="5">
        <v>398417</v>
      </c>
    </row>
    <row r="2148" spans="26:33" x14ac:dyDescent="0.25">
      <c r="Z2148" s="4" t="s">
        <v>13450</v>
      </c>
      <c r="AA2148" s="5"/>
      <c r="AB2148" s="5"/>
      <c r="AC2148" s="5"/>
      <c r="AD2148" s="5">
        <v>5577841</v>
      </c>
      <c r="AE2148" s="5"/>
      <c r="AF2148" s="5"/>
      <c r="AG2148" s="5">
        <v>5577841</v>
      </c>
    </row>
    <row r="2149" spans="26:33" x14ac:dyDescent="0.25">
      <c r="Z2149" s="4" t="s">
        <v>6761</v>
      </c>
      <c r="AA2149" s="5"/>
      <c r="AB2149" s="5"/>
      <c r="AC2149" s="5"/>
      <c r="AD2149" s="5">
        <v>1992747</v>
      </c>
      <c r="AE2149" s="5"/>
      <c r="AF2149" s="5"/>
      <c r="AG2149" s="5">
        <v>1992747</v>
      </c>
    </row>
    <row r="2150" spans="26:33" x14ac:dyDescent="0.25">
      <c r="Z2150" s="4" t="s">
        <v>10383</v>
      </c>
      <c r="AA2150" s="5"/>
      <c r="AB2150" s="5"/>
      <c r="AC2150" s="5"/>
      <c r="AD2150" s="5"/>
      <c r="AE2150" s="5">
        <v>797892</v>
      </c>
      <c r="AF2150" s="5"/>
      <c r="AG2150" s="5">
        <v>797892</v>
      </c>
    </row>
    <row r="2151" spans="26:33" x14ac:dyDescent="0.25">
      <c r="Z2151" s="4" t="s">
        <v>6762</v>
      </c>
      <c r="AA2151" s="5"/>
      <c r="AB2151" s="5"/>
      <c r="AC2151" s="5"/>
      <c r="AD2151" s="5">
        <v>1196839</v>
      </c>
      <c r="AE2151" s="5"/>
      <c r="AF2151" s="5"/>
      <c r="AG2151" s="5">
        <v>1196839</v>
      </c>
    </row>
    <row r="2152" spans="26:33" x14ac:dyDescent="0.25">
      <c r="Z2152" s="4" t="s">
        <v>9899</v>
      </c>
      <c r="AA2152" s="5"/>
      <c r="AB2152" s="5"/>
      <c r="AC2152" s="5"/>
      <c r="AD2152" s="5">
        <v>719056</v>
      </c>
      <c r="AE2152" s="5"/>
      <c r="AF2152" s="5"/>
      <c r="AG2152" s="5">
        <v>719056</v>
      </c>
    </row>
    <row r="2153" spans="26:33" x14ac:dyDescent="0.25">
      <c r="Z2153" s="4" t="s">
        <v>9710</v>
      </c>
      <c r="AA2153" s="5"/>
      <c r="AB2153" s="5"/>
      <c r="AC2153" s="5"/>
      <c r="AD2153" s="5"/>
      <c r="AE2153" s="5">
        <v>720728</v>
      </c>
      <c r="AF2153" s="5"/>
      <c r="AG2153" s="5">
        <v>720728</v>
      </c>
    </row>
    <row r="2154" spans="26:33" x14ac:dyDescent="0.25">
      <c r="Z2154" s="4" t="s">
        <v>13420</v>
      </c>
      <c r="AA2154" s="5"/>
      <c r="AB2154" s="5"/>
      <c r="AC2154" s="5"/>
      <c r="AD2154" s="5"/>
      <c r="AE2154" s="5"/>
      <c r="AF2154" s="5">
        <v>803736</v>
      </c>
      <c r="AG2154" s="5">
        <v>803736</v>
      </c>
    </row>
    <row r="2155" spans="26:33" x14ac:dyDescent="0.25">
      <c r="Z2155" s="4" t="s">
        <v>9676</v>
      </c>
      <c r="AA2155" s="5"/>
      <c r="AB2155" s="5"/>
      <c r="AC2155" s="5"/>
      <c r="AD2155" s="5"/>
      <c r="AE2155" s="5">
        <v>399079</v>
      </c>
      <c r="AF2155" s="5"/>
      <c r="AG2155" s="5">
        <v>399079</v>
      </c>
    </row>
    <row r="2156" spans="26:33" x14ac:dyDescent="0.25">
      <c r="Z2156" s="4" t="s">
        <v>9754</v>
      </c>
      <c r="AA2156" s="5"/>
      <c r="AB2156" s="5"/>
      <c r="AC2156" s="5"/>
      <c r="AD2156" s="5">
        <v>1</v>
      </c>
      <c r="AE2156" s="5"/>
      <c r="AF2156" s="5"/>
      <c r="AG2156" s="5">
        <v>1</v>
      </c>
    </row>
    <row r="2157" spans="26:33" x14ac:dyDescent="0.25">
      <c r="Z2157" s="4" t="s">
        <v>10622</v>
      </c>
      <c r="AA2157" s="5"/>
      <c r="AB2157" s="5"/>
      <c r="AC2157" s="5"/>
      <c r="AD2157" s="5"/>
      <c r="AE2157" s="5">
        <v>439132</v>
      </c>
      <c r="AF2157" s="5"/>
      <c r="AG2157" s="5">
        <v>439132</v>
      </c>
    </row>
    <row r="2158" spans="26:33" x14ac:dyDescent="0.25">
      <c r="Z2158" s="4" t="s">
        <v>9732</v>
      </c>
      <c r="AA2158" s="5"/>
      <c r="AB2158" s="5"/>
      <c r="AC2158" s="5"/>
      <c r="AD2158" s="5"/>
      <c r="AE2158" s="5">
        <v>1040000</v>
      </c>
      <c r="AF2158" s="5"/>
      <c r="AG2158" s="5">
        <v>1040000</v>
      </c>
    </row>
    <row r="2159" spans="26:33" x14ac:dyDescent="0.25">
      <c r="Z2159" s="4" t="s">
        <v>10381</v>
      </c>
      <c r="AA2159" s="5"/>
      <c r="AB2159" s="5"/>
      <c r="AC2159" s="5"/>
      <c r="AD2159" s="5"/>
      <c r="AE2159" s="5">
        <v>3194746</v>
      </c>
      <c r="AF2159" s="5"/>
      <c r="AG2159" s="5">
        <v>3194746</v>
      </c>
    </row>
    <row r="2160" spans="26:33" x14ac:dyDescent="0.25">
      <c r="Z2160" s="4" t="s">
        <v>10069</v>
      </c>
      <c r="AA2160" s="5"/>
      <c r="AB2160" s="5"/>
      <c r="AC2160" s="5"/>
      <c r="AD2160" s="5"/>
      <c r="AE2160" s="5">
        <v>1005003</v>
      </c>
      <c r="AF2160" s="5"/>
      <c r="AG2160" s="5">
        <v>1005003</v>
      </c>
    </row>
    <row r="2161" spans="26:33" x14ac:dyDescent="0.25">
      <c r="Z2161" s="4" t="s">
        <v>9716</v>
      </c>
      <c r="AA2161" s="5"/>
      <c r="AB2161" s="5"/>
      <c r="AC2161" s="5"/>
      <c r="AD2161" s="5"/>
      <c r="AE2161" s="5">
        <v>1390421</v>
      </c>
      <c r="AF2161" s="5"/>
      <c r="AG2161" s="5">
        <v>1390421</v>
      </c>
    </row>
    <row r="2162" spans="26:33" x14ac:dyDescent="0.25">
      <c r="Z2162" s="4" t="s">
        <v>6764</v>
      </c>
      <c r="AA2162" s="5"/>
      <c r="AB2162" s="5"/>
      <c r="AC2162" s="5"/>
      <c r="AD2162" s="5">
        <v>400272</v>
      </c>
      <c r="AE2162" s="5"/>
      <c r="AF2162" s="5"/>
      <c r="AG2162" s="5">
        <v>400272</v>
      </c>
    </row>
    <row r="2163" spans="26:33" x14ac:dyDescent="0.25">
      <c r="Z2163" s="4" t="s">
        <v>9915</v>
      </c>
      <c r="AA2163" s="5"/>
      <c r="AB2163" s="5"/>
      <c r="AC2163" s="5"/>
      <c r="AD2163" s="5">
        <v>762283</v>
      </c>
      <c r="AE2163" s="5"/>
      <c r="AF2163" s="5"/>
      <c r="AG2163" s="5">
        <v>762283</v>
      </c>
    </row>
    <row r="2164" spans="26:33" x14ac:dyDescent="0.25">
      <c r="Z2164" s="4" t="s">
        <v>6779</v>
      </c>
      <c r="AA2164" s="5"/>
      <c r="AB2164" s="5"/>
      <c r="AC2164" s="5"/>
      <c r="AD2164" s="5">
        <v>6012044</v>
      </c>
      <c r="AE2164" s="5"/>
      <c r="AF2164" s="5"/>
      <c r="AG2164" s="5">
        <v>6012044</v>
      </c>
    </row>
    <row r="2165" spans="26:33" x14ac:dyDescent="0.25">
      <c r="Z2165" s="4" t="s">
        <v>6780</v>
      </c>
      <c r="AA2165" s="5"/>
      <c r="AB2165" s="5"/>
      <c r="AC2165" s="5"/>
      <c r="AD2165" s="5">
        <v>1683931</v>
      </c>
      <c r="AE2165" s="5"/>
      <c r="AF2165" s="5"/>
      <c r="AG2165" s="5">
        <v>1683931</v>
      </c>
    </row>
    <row r="2166" spans="26:33" x14ac:dyDescent="0.25">
      <c r="Z2166" s="4" t="s">
        <v>10442</v>
      </c>
      <c r="AA2166" s="5"/>
      <c r="AB2166" s="5"/>
      <c r="AC2166" s="5"/>
      <c r="AD2166" s="5"/>
      <c r="AE2166" s="5"/>
      <c r="AF2166" s="5">
        <v>1645144</v>
      </c>
      <c r="AG2166" s="5">
        <v>1645144</v>
      </c>
    </row>
    <row r="2167" spans="26:33" x14ac:dyDescent="0.25">
      <c r="Z2167" s="4" t="s">
        <v>6765</v>
      </c>
      <c r="AA2167" s="5"/>
      <c r="AB2167" s="5"/>
      <c r="AC2167" s="5"/>
      <c r="AD2167" s="5">
        <v>561481</v>
      </c>
      <c r="AE2167" s="5">
        <v>561481</v>
      </c>
      <c r="AF2167" s="5"/>
      <c r="AG2167" s="5">
        <v>1122962</v>
      </c>
    </row>
    <row r="2168" spans="26:33" x14ac:dyDescent="0.25">
      <c r="Z2168" s="4" t="s">
        <v>6766</v>
      </c>
      <c r="AA2168" s="5"/>
      <c r="AB2168" s="5"/>
      <c r="AC2168" s="5"/>
      <c r="AD2168" s="5">
        <v>501325</v>
      </c>
      <c r="AE2168" s="5"/>
      <c r="AF2168" s="5">
        <v>1503975</v>
      </c>
      <c r="AG2168" s="5">
        <v>2005300</v>
      </c>
    </row>
    <row r="2169" spans="26:33" x14ac:dyDescent="0.25">
      <c r="Z2169" s="4" t="s">
        <v>10365</v>
      </c>
      <c r="AA2169" s="5"/>
      <c r="AB2169" s="5"/>
      <c r="AC2169" s="5"/>
      <c r="AD2169" s="5"/>
      <c r="AE2169" s="5"/>
      <c r="AF2169" s="5">
        <v>1202808</v>
      </c>
      <c r="AG2169" s="5">
        <v>1202808</v>
      </c>
    </row>
    <row r="2170" spans="26:33" x14ac:dyDescent="0.25">
      <c r="Z2170" s="4" t="s">
        <v>10359</v>
      </c>
      <c r="AA2170" s="5"/>
      <c r="AB2170" s="5"/>
      <c r="AC2170" s="5"/>
      <c r="AD2170" s="5"/>
      <c r="AE2170" s="5">
        <v>8419654</v>
      </c>
      <c r="AF2170" s="5"/>
      <c r="AG2170" s="5">
        <v>8419654</v>
      </c>
    </row>
    <row r="2171" spans="26:33" x14ac:dyDescent="0.25">
      <c r="Z2171" s="4" t="s">
        <v>10617</v>
      </c>
      <c r="AA2171" s="5"/>
      <c r="AB2171" s="5"/>
      <c r="AC2171" s="5"/>
      <c r="AD2171" s="5"/>
      <c r="AE2171" s="5">
        <v>501336</v>
      </c>
      <c r="AF2171" s="5"/>
      <c r="AG2171" s="5">
        <v>501336</v>
      </c>
    </row>
    <row r="2172" spans="26:33" x14ac:dyDescent="0.25">
      <c r="Z2172" s="4" t="s">
        <v>9742</v>
      </c>
      <c r="AA2172" s="5"/>
      <c r="AB2172" s="5"/>
      <c r="AC2172" s="5"/>
      <c r="AD2172" s="5"/>
      <c r="AE2172" s="5">
        <v>601603</v>
      </c>
      <c r="AF2172" s="5"/>
      <c r="AG2172" s="5">
        <v>601603</v>
      </c>
    </row>
    <row r="2173" spans="26:33" x14ac:dyDescent="0.25">
      <c r="Z2173" s="4" t="s">
        <v>10420</v>
      </c>
      <c r="AA2173" s="5"/>
      <c r="AB2173" s="5"/>
      <c r="AC2173" s="5"/>
      <c r="AD2173" s="5"/>
      <c r="AE2173" s="5">
        <v>806480</v>
      </c>
      <c r="AF2173" s="5"/>
      <c r="AG2173" s="5">
        <v>806480</v>
      </c>
    </row>
    <row r="2174" spans="26:33" x14ac:dyDescent="0.25">
      <c r="Z2174" s="4" t="s">
        <v>9964</v>
      </c>
      <c r="AA2174" s="5"/>
      <c r="AB2174" s="5"/>
      <c r="AC2174" s="5"/>
      <c r="AD2174" s="5">
        <v>902705</v>
      </c>
      <c r="AE2174" s="5">
        <v>902705</v>
      </c>
      <c r="AF2174" s="5"/>
      <c r="AG2174" s="5">
        <v>1805410</v>
      </c>
    </row>
    <row r="2175" spans="26:33" x14ac:dyDescent="0.25">
      <c r="Z2175" s="4" t="s">
        <v>9749</v>
      </c>
      <c r="AA2175" s="5"/>
      <c r="AB2175" s="5"/>
      <c r="AC2175" s="5"/>
      <c r="AD2175" s="5"/>
      <c r="AE2175" s="5">
        <v>601803</v>
      </c>
      <c r="AF2175" s="5"/>
      <c r="AG2175" s="5">
        <v>601803</v>
      </c>
    </row>
    <row r="2176" spans="26:33" x14ac:dyDescent="0.25">
      <c r="Z2176" s="4" t="s">
        <v>12163</v>
      </c>
      <c r="AA2176" s="5"/>
      <c r="AB2176" s="5"/>
      <c r="AC2176" s="5"/>
      <c r="AD2176" s="5"/>
      <c r="AE2176" s="5"/>
      <c r="AF2176" s="5">
        <v>4813270</v>
      </c>
      <c r="AG2176" s="5">
        <v>4813270</v>
      </c>
    </row>
    <row r="2177" spans="26:33" x14ac:dyDescent="0.25">
      <c r="Z2177" s="4" t="s">
        <v>9745</v>
      </c>
      <c r="AA2177" s="5"/>
      <c r="AB2177" s="5"/>
      <c r="AC2177" s="5"/>
      <c r="AD2177" s="5"/>
      <c r="AE2177" s="5">
        <v>120520</v>
      </c>
      <c r="AF2177" s="5"/>
      <c r="AG2177" s="5">
        <v>120520</v>
      </c>
    </row>
    <row r="2178" spans="26:33" x14ac:dyDescent="0.25">
      <c r="Z2178" s="4" t="s">
        <v>10071</v>
      </c>
      <c r="AA2178" s="5"/>
      <c r="AB2178" s="5"/>
      <c r="AC2178" s="5"/>
      <c r="AD2178" s="5"/>
      <c r="AE2178" s="5">
        <v>644916</v>
      </c>
      <c r="AF2178" s="5"/>
      <c r="AG2178" s="5">
        <v>644916</v>
      </c>
    </row>
    <row r="2179" spans="26:33" x14ac:dyDescent="0.25">
      <c r="Z2179" s="4" t="s">
        <v>9684</v>
      </c>
      <c r="AA2179" s="5"/>
      <c r="AB2179" s="5"/>
      <c r="AC2179" s="5"/>
      <c r="AD2179" s="5"/>
      <c r="AE2179" s="5">
        <v>844762</v>
      </c>
      <c r="AF2179" s="5"/>
      <c r="AG2179" s="5">
        <v>844762</v>
      </c>
    </row>
    <row r="2180" spans="26:33" x14ac:dyDescent="0.25">
      <c r="Z2180" s="4" t="s">
        <v>9639</v>
      </c>
      <c r="AA2180" s="5"/>
      <c r="AB2180" s="5"/>
      <c r="AC2180" s="5"/>
      <c r="AD2180" s="5"/>
      <c r="AE2180" s="5"/>
      <c r="AF2180" s="5">
        <v>1420190</v>
      </c>
      <c r="AG2180" s="5">
        <v>1420190</v>
      </c>
    </row>
    <row r="2181" spans="26:33" x14ac:dyDescent="0.25">
      <c r="Z2181" s="4" t="s">
        <v>12164</v>
      </c>
      <c r="AA2181" s="5"/>
      <c r="AB2181" s="5"/>
      <c r="AC2181" s="5"/>
      <c r="AD2181" s="5"/>
      <c r="AE2181" s="5"/>
      <c r="AF2181" s="5">
        <v>204007</v>
      </c>
      <c r="AG2181" s="5">
        <v>204007</v>
      </c>
    </row>
    <row r="2182" spans="26:33" x14ac:dyDescent="0.25">
      <c r="Z2182" s="4" t="s">
        <v>12165</v>
      </c>
      <c r="AA2182" s="5"/>
      <c r="AB2182" s="5"/>
      <c r="AC2182" s="5"/>
      <c r="AD2182" s="5"/>
      <c r="AE2182" s="5"/>
      <c r="AF2182" s="5">
        <v>724082</v>
      </c>
      <c r="AG2182" s="5">
        <v>724082</v>
      </c>
    </row>
    <row r="2183" spans="26:33" x14ac:dyDescent="0.25">
      <c r="Z2183" s="4" t="s">
        <v>10390</v>
      </c>
      <c r="AA2183" s="5"/>
      <c r="AB2183" s="5"/>
      <c r="AC2183" s="5"/>
      <c r="AD2183" s="5"/>
      <c r="AE2183" s="5">
        <v>2333154</v>
      </c>
      <c r="AF2183" s="5"/>
      <c r="AG2183" s="5">
        <v>2333154</v>
      </c>
    </row>
    <row r="2184" spans="26:33" x14ac:dyDescent="0.25">
      <c r="Z2184" s="4" t="s">
        <v>10354</v>
      </c>
      <c r="AA2184" s="5"/>
      <c r="AB2184" s="5"/>
      <c r="AC2184" s="5"/>
      <c r="AD2184" s="5"/>
      <c r="AE2184" s="5">
        <v>1692200</v>
      </c>
      <c r="AF2184" s="5"/>
      <c r="AG2184" s="5">
        <v>1692200</v>
      </c>
    </row>
    <row r="2185" spans="26:33" x14ac:dyDescent="0.25">
      <c r="Z2185" s="4" t="s">
        <v>10406</v>
      </c>
      <c r="AA2185" s="5"/>
      <c r="AB2185" s="5"/>
      <c r="AC2185" s="5"/>
      <c r="AD2185" s="5"/>
      <c r="AE2185" s="5"/>
      <c r="AF2185" s="5">
        <v>1612962</v>
      </c>
      <c r="AG2185" s="5">
        <v>1612962</v>
      </c>
    </row>
    <row r="2186" spans="26:33" x14ac:dyDescent="0.25">
      <c r="Z2186" s="4" t="s">
        <v>10410</v>
      </c>
      <c r="AA2186" s="5"/>
      <c r="AB2186" s="5"/>
      <c r="AC2186" s="5"/>
      <c r="AD2186" s="5"/>
      <c r="AE2186" s="5"/>
      <c r="AF2186" s="5">
        <v>967374</v>
      </c>
      <c r="AG2186" s="5">
        <v>967374</v>
      </c>
    </row>
    <row r="2187" spans="26:33" x14ac:dyDescent="0.25">
      <c r="Z2187" s="4" t="s">
        <v>10408</v>
      </c>
      <c r="AA2187" s="5"/>
      <c r="AB2187" s="5"/>
      <c r="AC2187" s="5"/>
      <c r="AD2187" s="5"/>
      <c r="AE2187" s="5"/>
      <c r="AF2187" s="5">
        <v>806145</v>
      </c>
      <c r="AG2187" s="5">
        <v>806145</v>
      </c>
    </row>
    <row r="2188" spans="26:33" x14ac:dyDescent="0.25">
      <c r="Z2188" s="4" t="s">
        <v>10394</v>
      </c>
      <c r="AA2188" s="5"/>
      <c r="AB2188" s="5"/>
      <c r="AC2188" s="5"/>
      <c r="AD2188" s="5"/>
      <c r="AE2188" s="5">
        <v>4281480</v>
      </c>
      <c r="AF2188" s="5"/>
      <c r="AG2188" s="5">
        <v>4281480</v>
      </c>
    </row>
    <row r="2189" spans="26:33" x14ac:dyDescent="0.25">
      <c r="Z2189" s="4" t="s">
        <v>10373</v>
      </c>
      <c r="AA2189" s="5"/>
      <c r="AB2189" s="5"/>
      <c r="AC2189" s="5"/>
      <c r="AD2189" s="5"/>
      <c r="AE2189" s="5">
        <v>4435647</v>
      </c>
      <c r="AF2189" s="5"/>
      <c r="AG2189" s="5">
        <v>4435647</v>
      </c>
    </row>
    <row r="2190" spans="26:33" x14ac:dyDescent="0.25">
      <c r="Z2190" s="4" t="s">
        <v>10444</v>
      </c>
      <c r="AA2190" s="5"/>
      <c r="AB2190" s="5"/>
      <c r="AC2190" s="5"/>
      <c r="AD2190" s="5"/>
      <c r="AE2190" s="5">
        <v>766157</v>
      </c>
      <c r="AF2190" s="5"/>
      <c r="AG2190" s="5">
        <v>766157</v>
      </c>
    </row>
    <row r="2191" spans="26:33" x14ac:dyDescent="0.25">
      <c r="Z2191" s="4" t="s">
        <v>10363</v>
      </c>
      <c r="AA2191" s="5"/>
      <c r="AB2191" s="5"/>
      <c r="AC2191" s="5"/>
      <c r="AD2191" s="5"/>
      <c r="AE2191" s="5"/>
      <c r="AF2191" s="5">
        <v>685794</v>
      </c>
      <c r="AG2191" s="5">
        <v>685794</v>
      </c>
    </row>
    <row r="2192" spans="26:33" x14ac:dyDescent="0.25">
      <c r="Z2192" s="4" t="s">
        <v>10416</v>
      </c>
      <c r="AA2192" s="5"/>
      <c r="AB2192" s="5"/>
      <c r="AC2192" s="5"/>
      <c r="AD2192" s="5"/>
      <c r="AE2192" s="5">
        <v>605870</v>
      </c>
      <c r="AF2192" s="5"/>
      <c r="AG2192" s="5">
        <v>605870</v>
      </c>
    </row>
    <row r="2193" spans="26:33" x14ac:dyDescent="0.25">
      <c r="Z2193" s="4" t="s">
        <v>10357</v>
      </c>
      <c r="AA2193" s="5"/>
      <c r="AB2193" s="5"/>
      <c r="AC2193" s="5"/>
      <c r="AD2193" s="5"/>
      <c r="AE2193" s="5"/>
      <c r="AF2193" s="5">
        <v>1009783</v>
      </c>
      <c r="AG2193" s="5">
        <v>1009783</v>
      </c>
    </row>
    <row r="2194" spans="26:33" x14ac:dyDescent="0.25">
      <c r="Z2194" s="4" t="s">
        <v>12166</v>
      </c>
      <c r="AA2194" s="5"/>
      <c r="AB2194" s="5"/>
      <c r="AC2194" s="5"/>
      <c r="AD2194" s="5"/>
      <c r="AE2194" s="5"/>
      <c r="AF2194" s="5">
        <v>1211740</v>
      </c>
      <c r="AG2194" s="5">
        <v>1211740</v>
      </c>
    </row>
    <row r="2195" spans="26:33" x14ac:dyDescent="0.25">
      <c r="Z2195" s="4" t="s">
        <v>10618</v>
      </c>
      <c r="AA2195" s="5"/>
      <c r="AB2195" s="5"/>
      <c r="AC2195" s="5"/>
      <c r="AD2195" s="5"/>
      <c r="AE2195" s="5">
        <v>1205151</v>
      </c>
      <c r="AF2195" s="5"/>
      <c r="AG2195" s="5">
        <v>1205151</v>
      </c>
    </row>
    <row r="2196" spans="26:33" x14ac:dyDescent="0.25">
      <c r="Z2196" s="4" t="s">
        <v>10619</v>
      </c>
      <c r="AA2196" s="5"/>
      <c r="AB2196" s="5"/>
      <c r="AC2196" s="5"/>
      <c r="AD2196" s="5"/>
      <c r="AE2196" s="5">
        <v>727649</v>
      </c>
      <c r="AF2196" s="5"/>
      <c r="AG2196" s="5">
        <v>727649</v>
      </c>
    </row>
    <row r="2197" spans="26:33" x14ac:dyDescent="0.25">
      <c r="Z2197" s="4" t="s">
        <v>11978</v>
      </c>
      <c r="AA2197" s="5"/>
      <c r="AB2197" s="5"/>
      <c r="AC2197" s="5"/>
      <c r="AD2197" s="5"/>
      <c r="AE2197" s="5"/>
      <c r="AF2197" s="5">
        <v>5995375</v>
      </c>
      <c r="AG2197" s="5">
        <v>5995375</v>
      </c>
    </row>
    <row r="2198" spans="26:33" x14ac:dyDescent="0.25">
      <c r="Z2198" s="4" t="s">
        <v>12167</v>
      </c>
      <c r="AA2198" s="5"/>
      <c r="AB2198" s="5"/>
      <c r="AC2198" s="5"/>
      <c r="AD2198" s="5"/>
      <c r="AE2198" s="5"/>
      <c r="AF2198" s="5">
        <v>2650671</v>
      </c>
      <c r="AG2198" s="5">
        <v>2650671</v>
      </c>
    </row>
    <row r="2199" spans="26:33" x14ac:dyDescent="0.25">
      <c r="Z2199" s="4" t="s">
        <v>12168</v>
      </c>
      <c r="AA2199" s="5"/>
      <c r="AB2199" s="5"/>
      <c r="AC2199" s="5"/>
      <c r="AD2199" s="5"/>
      <c r="AE2199" s="5"/>
      <c r="AF2199" s="5">
        <v>810524</v>
      </c>
      <c r="AG2199" s="5">
        <v>810524</v>
      </c>
    </row>
    <row r="2200" spans="26:33" x14ac:dyDescent="0.25">
      <c r="Z2200" s="4" t="s">
        <v>10620</v>
      </c>
      <c r="AA2200" s="5"/>
      <c r="AB2200" s="5"/>
      <c r="AC2200" s="5"/>
      <c r="AD2200" s="5"/>
      <c r="AE2200" s="5">
        <v>2513670</v>
      </c>
      <c r="AF2200" s="5"/>
      <c r="AG2200" s="5">
        <v>2513670</v>
      </c>
    </row>
    <row r="2201" spans="26:33" x14ac:dyDescent="0.25">
      <c r="Z2201" s="4" t="s">
        <v>10621</v>
      </c>
      <c r="AA2201" s="5"/>
      <c r="AB2201" s="5"/>
      <c r="AC2201" s="5"/>
      <c r="AD2201" s="5"/>
      <c r="AE2201" s="5">
        <v>1318199</v>
      </c>
      <c r="AF2201" s="5">
        <v>1318198</v>
      </c>
      <c r="AG2201" s="5">
        <v>2636397</v>
      </c>
    </row>
    <row r="2202" spans="26:33" x14ac:dyDescent="0.25">
      <c r="Z2202" s="4" t="s">
        <v>12169</v>
      </c>
      <c r="AA2202" s="5"/>
      <c r="AB2202" s="5"/>
      <c r="AC2202" s="5"/>
      <c r="AD2202" s="5"/>
      <c r="AE2202" s="5"/>
      <c r="AF2202" s="5">
        <v>1101708</v>
      </c>
      <c r="AG2202" s="5">
        <v>1101708</v>
      </c>
    </row>
    <row r="2203" spans="26:33" x14ac:dyDescent="0.25">
      <c r="Z2203" s="4" t="s">
        <v>10623</v>
      </c>
      <c r="AA2203" s="5"/>
      <c r="AB2203" s="5"/>
      <c r="AC2203" s="5"/>
      <c r="AD2203" s="5"/>
      <c r="AE2203" s="5"/>
      <c r="AF2203" s="5">
        <v>1217306</v>
      </c>
      <c r="AG2203" s="5">
        <v>1217306</v>
      </c>
    </row>
    <row r="2204" spans="26:33" x14ac:dyDescent="0.25">
      <c r="Z2204" s="4" t="s">
        <v>12170</v>
      </c>
      <c r="AA2204" s="5"/>
      <c r="AB2204" s="5"/>
      <c r="AC2204" s="5"/>
      <c r="AD2204" s="5"/>
      <c r="AE2204" s="5"/>
      <c r="AF2204" s="5">
        <v>731898</v>
      </c>
      <c r="AG2204" s="5">
        <v>731898</v>
      </c>
    </row>
    <row r="2205" spans="26:33" x14ac:dyDescent="0.25">
      <c r="Z2205" s="4" t="s">
        <v>12171</v>
      </c>
      <c r="AA2205" s="5"/>
      <c r="AB2205" s="5"/>
      <c r="AC2205" s="5"/>
      <c r="AD2205" s="5"/>
      <c r="AE2205" s="5"/>
      <c r="AF2205" s="5">
        <v>406615</v>
      </c>
      <c r="AG2205" s="5">
        <v>406615</v>
      </c>
    </row>
    <row r="2206" spans="26:33" x14ac:dyDescent="0.25">
      <c r="Z2206" s="4" t="s">
        <v>12172</v>
      </c>
      <c r="AA2206" s="5"/>
      <c r="AB2206" s="5"/>
      <c r="AC2206" s="5"/>
      <c r="AD2206" s="5"/>
      <c r="AE2206" s="5"/>
      <c r="AF2206" s="5">
        <v>2155957</v>
      </c>
      <c r="AG2206" s="5">
        <v>2155957</v>
      </c>
    </row>
    <row r="2207" spans="26:33" x14ac:dyDescent="0.25">
      <c r="Z2207" s="4" t="s">
        <v>12178</v>
      </c>
      <c r="AA2207" s="5"/>
      <c r="AB2207" s="5"/>
      <c r="AC2207" s="5"/>
      <c r="AD2207" s="5"/>
      <c r="AE2207" s="5"/>
      <c r="AF2207" s="5">
        <v>408094</v>
      </c>
      <c r="AG2207" s="5">
        <v>408094</v>
      </c>
    </row>
    <row r="2208" spans="26:33" x14ac:dyDescent="0.25">
      <c r="Z2208" s="4" t="s">
        <v>12173</v>
      </c>
      <c r="AA2208" s="5"/>
      <c r="AB2208" s="5"/>
      <c r="AC2208" s="5"/>
      <c r="AD2208" s="5"/>
      <c r="AE2208" s="5"/>
      <c r="AF2208" s="5">
        <v>2162468</v>
      </c>
      <c r="AG2208" s="5">
        <v>2162468</v>
      </c>
    </row>
    <row r="2209" spans="26:33" x14ac:dyDescent="0.25">
      <c r="Z2209" s="4" t="s">
        <v>12177</v>
      </c>
      <c r="AA2209" s="5"/>
      <c r="AB2209" s="5"/>
      <c r="AC2209" s="5"/>
      <c r="AD2209" s="5"/>
      <c r="AE2209" s="5"/>
      <c r="AF2209" s="5">
        <v>1877234</v>
      </c>
      <c r="AG2209" s="5">
        <v>1877234</v>
      </c>
    </row>
    <row r="2210" spans="26:33" x14ac:dyDescent="0.25">
      <c r="Z2210" s="4" t="s">
        <v>11974</v>
      </c>
      <c r="AA2210" s="5"/>
      <c r="AB2210" s="5"/>
      <c r="AC2210" s="5"/>
      <c r="AD2210" s="5"/>
      <c r="AE2210" s="5"/>
      <c r="AF2210" s="5">
        <v>611194</v>
      </c>
      <c r="AG2210" s="5">
        <v>611194</v>
      </c>
    </row>
    <row r="2211" spans="26:33" x14ac:dyDescent="0.25">
      <c r="Z2211" s="4" t="s">
        <v>12174</v>
      </c>
      <c r="AA2211" s="5"/>
      <c r="AB2211" s="5"/>
      <c r="AC2211" s="5"/>
      <c r="AD2211" s="5"/>
      <c r="AE2211" s="5"/>
      <c r="AF2211" s="5">
        <v>652777</v>
      </c>
      <c r="AG2211" s="5">
        <v>652777</v>
      </c>
    </row>
    <row r="2212" spans="26:33" x14ac:dyDescent="0.25">
      <c r="Z2212" s="4" t="s">
        <v>12175</v>
      </c>
      <c r="AA2212" s="5"/>
      <c r="AB2212" s="5"/>
      <c r="AC2212" s="5"/>
      <c r="AD2212" s="5"/>
      <c r="AE2212" s="5"/>
      <c r="AF2212" s="5">
        <v>2161748</v>
      </c>
      <c r="AG2212" s="5">
        <v>2161748</v>
      </c>
    </row>
    <row r="2213" spans="26:33" x14ac:dyDescent="0.25">
      <c r="Z2213" s="4" t="s">
        <v>12176</v>
      </c>
      <c r="AA2213" s="5"/>
      <c r="AB2213" s="5"/>
      <c r="AC2213" s="5"/>
      <c r="AD2213" s="5"/>
      <c r="AE2213" s="5"/>
      <c r="AF2213" s="5">
        <v>734521</v>
      </c>
      <c r="AG2213" s="5">
        <v>734521</v>
      </c>
    </row>
    <row r="2214" spans="26:33" x14ac:dyDescent="0.25">
      <c r="Z2214" s="4" t="s">
        <v>3344</v>
      </c>
      <c r="AA2214" s="5">
        <v>759376</v>
      </c>
      <c r="AB2214" s="5"/>
      <c r="AC2214" s="5"/>
      <c r="AD2214" s="5"/>
      <c r="AE2214" s="5"/>
      <c r="AF2214" s="5"/>
      <c r="AG2214" s="5">
        <v>759376</v>
      </c>
    </row>
    <row r="2215" spans="26:33" x14ac:dyDescent="0.25">
      <c r="Z2215" s="4" t="s">
        <v>6767</v>
      </c>
      <c r="AA2215" s="5"/>
      <c r="AB2215" s="5"/>
      <c r="AC2215" s="5">
        <v>448710</v>
      </c>
      <c r="AD2215" s="5"/>
      <c r="AE2215" s="5"/>
      <c r="AF2215" s="5"/>
      <c r="AG2215" s="5">
        <v>448710</v>
      </c>
    </row>
    <row r="2216" spans="26:33" x14ac:dyDescent="0.25">
      <c r="Z2216" s="4" t="s">
        <v>9712</v>
      </c>
      <c r="AA2216" s="5"/>
      <c r="AB2216" s="5"/>
      <c r="AC2216" s="5"/>
      <c r="AD2216" s="5"/>
      <c r="AE2216" s="5">
        <v>1687761</v>
      </c>
      <c r="AF2216" s="5"/>
      <c r="AG2216" s="5">
        <v>1687761</v>
      </c>
    </row>
    <row r="2217" spans="26:33" x14ac:dyDescent="0.25">
      <c r="Z2217" s="4" t="s">
        <v>10377</v>
      </c>
      <c r="AA2217" s="5"/>
      <c r="AB2217" s="5"/>
      <c r="AC2217" s="5"/>
      <c r="AD2217" s="5"/>
      <c r="AE2217" s="5">
        <v>1426004</v>
      </c>
      <c r="AF2217" s="5"/>
      <c r="AG2217" s="5">
        <v>1426004</v>
      </c>
    </row>
    <row r="2218" spans="26:33" x14ac:dyDescent="0.25">
      <c r="Z2218" s="4" t="s">
        <v>3426</v>
      </c>
      <c r="AA2218" s="5">
        <v>2330203</v>
      </c>
      <c r="AB2218" s="5"/>
      <c r="AC2218" s="5"/>
      <c r="AD2218" s="5"/>
      <c r="AE2218" s="5"/>
      <c r="AF2218" s="5"/>
      <c r="AG2218" s="5">
        <v>2330203</v>
      </c>
    </row>
    <row r="2219" spans="26:33" x14ac:dyDescent="0.25">
      <c r="Z2219" s="4" t="s">
        <v>4820</v>
      </c>
      <c r="AA2219" s="5"/>
      <c r="AB2219" s="5">
        <v>1688138</v>
      </c>
      <c r="AC2219" s="5"/>
      <c r="AD2219" s="5"/>
      <c r="AE2219" s="5"/>
      <c r="AF2219" s="5"/>
      <c r="AG2219" s="5">
        <v>1688138</v>
      </c>
    </row>
    <row r="2220" spans="26:33" x14ac:dyDescent="0.25">
      <c r="Z2220" s="4" t="s">
        <v>6768</v>
      </c>
      <c r="AA2220" s="5"/>
      <c r="AB2220" s="5"/>
      <c r="AC2220" s="5">
        <v>3107654</v>
      </c>
      <c r="AD2220" s="5"/>
      <c r="AE2220" s="5"/>
      <c r="AF2220" s="5"/>
      <c r="AG2220" s="5">
        <v>3107654</v>
      </c>
    </row>
    <row r="2221" spans="26:33" x14ac:dyDescent="0.25">
      <c r="Z2221" s="4" t="s">
        <v>6769</v>
      </c>
      <c r="AA2221" s="5"/>
      <c r="AB2221" s="5"/>
      <c r="AC2221" s="5"/>
      <c r="AD2221" s="5">
        <v>3161592</v>
      </c>
      <c r="AE2221" s="5"/>
      <c r="AF2221" s="5"/>
      <c r="AG2221" s="5">
        <v>3161592</v>
      </c>
    </row>
    <row r="2222" spans="26:33" x14ac:dyDescent="0.25">
      <c r="Z2222" s="4" t="s">
        <v>11957</v>
      </c>
      <c r="AA2222" s="5"/>
      <c r="AB2222" s="5"/>
      <c r="AC2222" s="5"/>
      <c r="AD2222" s="5"/>
      <c r="AE2222" s="5"/>
      <c r="AF2222" s="5">
        <v>2431956</v>
      </c>
      <c r="AG2222" s="5">
        <v>2431956</v>
      </c>
    </row>
    <row r="2223" spans="26:33" x14ac:dyDescent="0.25">
      <c r="Z2223" s="4" t="s">
        <v>6195</v>
      </c>
      <c r="AA2223" s="5"/>
      <c r="AB2223" s="5"/>
      <c r="AC2223" s="5">
        <v>4043505</v>
      </c>
      <c r="AD2223" s="5"/>
      <c r="AE2223" s="5"/>
      <c r="AF2223" s="5"/>
      <c r="AG2223" s="5">
        <v>4043505</v>
      </c>
    </row>
    <row r="2224" spans="26:33" x14ac:dyDescent="0.25">
      <c r="Z2224" s="4" t="s">
        <v>6770</v>
      </c>
      <c r="AA2224" s="5"/>
      <c r="AB2224" s="5"/>
      <c r="AC2224" s="5">
        <v>1307155</v>
      </c>
      <c r="AD2224" s="5"/>
      <c r="AE2224" s="5"/>
      <c r="AF2224" s="5"/>
      <c r="AG2224" s="5">
        <v>1307155</v>
      </c>
    </row>
    <row r="2225" spans="26:33" x14ac:dyDescent="0.25">
      <c r="Z2225" s="4" t="s">
        <v>10385</v>
      </c>
      <c r="AA2225" s="5"/>
      <c r="AB2225" s="5"/>
      <c r="AC2225" s="5"/>
      <c r="AD2225" s="5"/>
      <c r="AE2225" s="5">
        <v>2431985</v>
      </c>
      <c r="AF2225" s="5"/>
      <c r="AG2225" s="5">
        <v>2431985</v>
      </c>
    </row>
    <row r="2226" spans="26:33" x14ac:dyDescent="0.25">
      <c r="Z2226" s="4" t="s">
        <v>11965</v>
      </c>
      <c r="AA2226" s="5"/>
      <c r="AB2226" s="5"/>
      <c r="AC2226" s="5"/>
      <c r="AD2226" s="5"/>
      <c r="AE2226" s="5"/>
      <c r="AF2226" s="5">
        <v>2811196</v>
      </c>
      <c r="AG2226" s="5">
        <v>2811196</v>
      </c>
    </row>
    <row r="2227" spans="26:33" x14ac:dyDescent="0.25">
      <c r="Z2227" s="4" t="s">
        <v>13591</v>
      </c>
      <c r="AA2227" s="5"/>
      <c r="AB2227" s="5"/>
      <c r="AC2227" s="5"/>
      <c r="AD2227" s="5">
        <v>119446492</v>
      </c>
      <c r="AE2227" s="5">
        <v>128137810</v>
      </c>
      <c r="AF2227" s="5">
        <v>107257823</v>
      </c>
      <c r="AG2227" s="5">
        <v>354842125</v>
      </c>
    </row>
    <row r="2228" spans="26:33" x14ac:dyDescent="0.25">
      <c r="Z2228" s="4" t="s">
        <v>2233</v>
      </c>
      <c r="AA2228" s="5">
        <v>120000000</v>
      </c>
      <c r="AB2228" s="5">
        <v>120000000</v>
      </c>
      <c r="AC2228" s="5">
        <v>120000000</v>
      </c>
      <c r="AD2228" s="5">
        <v>-2849288</v>
      </c>
      <c r="AE2228" s="5"/>
      <c r="AF2228" s="5"/>
      <c r="AG2228" s="5">
        <v>357150712</v>
      </c>
    </row>
    <row r="2229" spans="26:33" x14ac:dyDescent="0.25">
      <c r="Z2229" s="4" t="s">
        <v>1281</v>
      </c>
      <c r="AA2229" s="5">
        <v>40826147</v>
      </c>
      <c r="AB2229" s="5"/>
      <c r="AC2229" s="5"/>
      <c r="AD2229" s="5"/>
      <c r="AE2229" s="5"/>
      <c r="AF2229" s="5"/>
      <c r="AG2229" s="5">
        <v>40826147</v>
      </c>
    </row>
    <row r="2230" spans="26:33" x14ac:dyDescent="0.25">
      <c r="Z2230" s="4" t="s">
        <v>614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0</v>
      </c>
    </row>
    <row r="2231" spans="26:33" x14ac:dyDescent="0.25">
      <c r="Z2231" s="4" t="s">
        <v>10289</v>
      </c>
      <c r="AA2231" s="5"/>
      <c r="AB2231" s="5"/>
      <c r="AC2231" s="5"/>
      <c r="AD2231" s="5"/>
      <c r="AE2231" s="5">
        <v>381285</v>
      </c>
      <c r="AF2231" s="5"/>
      <c r="AG2231" s="5">
        <v>381285</v>
      </c>
    </row>
    <row r="2232" spans="26:33" x14ac:dyDescent="0.25">
      <c r="Z2232" s="4" t="s">
        <v>11703</v>
      </c>
      <c r="AA2232" s="5"/>
      <c r="AB2232" s="5"/>
      <c r="AC2232" s="5"/>
      <c r="AD2232" s="5"/>
      <c r="AE2232" s="5">
        <v>255315</v>
      </c>
      <c r="AF2232" s="5"/>
      <c r="AG2232" s="5">
        <v>255315</v>
      </c>
    </row>
    <row r="2233" spans="26:33" x14ac:dyDescent="0.25">
      <c r="Z2233" s="4" t="s">
        <v>3326</v>
      </c>
      <c r="AA2233" s="5">
        <v>595114</v>
      </c>
      <c r="AB2233" s="5"/>
      <c r="AC2233" s="5"/>
      <c r="AD2233" s="5"/>
      <c r="AE2233" s="5"/>
      <c r="AF2233" s="5"/>
      <c r="AG2233" s="5">
        <v>595114</v>
      </c>
    </row>
    <row r="2234" spans="26:33" x14ac:dyDescent="0.25">
      <c r="Z2234" s="4" t="s">
        <v>3322</v>
      </c>
      <c r="AA2234" s="5">
        <v>667380</v>
      </c>
      <c r="AB2234" s="5"/>
      <c r="AC2234" s="5"/>
      <c r="AD2234" s="5"/>
      <c r="AE2234" s="5"/>
      <c r="AF2234" s="5"/>
      <c r="AG2234" s="5">
        <v>667380</v>
      </c>
    </row>
    <row r="2235" spans="26:33" x14ac:dyDescent="0.25">
      <c r="Z2235" s="4" t="s">
        <v>3227</v>
      </c>
      <c r="AA2235" s="5">
        <v>365222</v>
      </c>
      <c r="AB2235" s="5"/>
      <c r="AC2235" s="5"/>
      <c r="AD2235" s="5"/>
      <c r="AE2235" s="5"/>
      <c r="AF2235" s="5"/>
      <c r="AG2235" s="5">
        <v>365222</v>
      </c>
    </row>
    <row r="2236" spans="26:33" x14ac:dyDescent="0.25">
      <c r="Z2236" s="4" t="s">
        <v>3211</v>
      </c>
      <c r="AA2236" s="5">
        <v>548475</v>
      </c>
      <c r="AB2236" s="5"/>
      <c r="AC2236" s="5"/>
      <c r="AD2236" s="5"/>
      <c r="AE2236" s="5"/>
      <c r="AF2236" s="5"/>
      <c r="AG2236" s="5">
        <v>548475</v>
      </c>
    </row>
    <row r="2237" spans="26:33" x14ac:dyDescent="0.25">
      <c r="Z2237" s="4" t="s">
        <v>3141</v>
      </c>
      <c r="AA2237" s="5">
        <v>254267</v>
      </c>
      <c r="AB2237" s="5"/>
      <c r="AC2237" s="5"/>
      <c r="AD2237" s="5"/>
      <c r="AE2237" s="5"/>
      <c r="AF2237" s="5"/>
      <c r="AG2237" s="5">
        <v>254267</v>
      </c>
    </row>
    <row r="2238" spans="26:33" x14ac:dyDescent="0.25">
      <c r="Z2238" s="4" t="s">
        <v>3143</v>
      </c>
      <c r="AA2238" s="5">
        <v>162909</v>
      </c>
      <c r="AB2238" s="5"/>
      <c r="AC2238" s="5"/>
      <c r="AD2238" s="5"/>
      <c r="AE2238" s="5"/>
      <c r="AF2238" s="5"/>
      <c r="AG2238" s="5">
        <v>162909</v>
      </c>
    </row>
    <row r="2239" spans="26:33" x14ac:dyDescent="0.25">
      <c r="Z2239" s="4" t="s">
        <v>3163</v>
      </c>
      <c r="AA2239" s="5">
        <v>751221</v>
      </c>
      <c r="AB2239" s="5"/>
      <c r="AC2239" s="5"/>
      <c r="AD2239" s="5"/>
      <c r="AE2239" s="5"/>
      <c r="AF2239" s="5"/>
      <c r="AG2239" s="5">
        <v>751221</v>
      </c>
    </row>
    <row r="2240" spans="26:33" x14ac:dyDescent="0.25">
      <c r="Z2240" s="4" t="s">
        <v>3149</v>
      </c>
      <c r="AA2240" s="5">
        <v>250326</v>
      </c>
      <c r="AB2240" s="5"/>
      <c r="AC2240" s="5"/>
      <c r="AD2240" s="5"/>
      <c r="AE2240" s="5"/>
      <c r="AF2240" s="5">
        <v>500652</v>
      </c>
      <c r="AG2240" s="5">
        <v>750978</v>
      </c>
    </row>
    <row r="2241" spans="26:33" x14ac:dyDescent="0.25">
      <c r="Z2241" s="4" t="s">
        <v>9243</v>
      </c>
      <c r="AA2241" s="5"/>
      <c r="AB2241" s="5"/>
      <c r="AC2241" s="5">
        <v>251003</v>
      </c>
      <c r="AD2241" s="5"/>
      <c r="AE2241" s="5"/>
      <c r="AF2241" s="5"/>
      <c r="AG2241" s="5">
        <v>251003</v>
      </c>
    </row>
    <row r="2242" spans="26:33" x14ac:dyDescent="0.25">
      <c r="Z2242" s="4" t="s">
        <v>5874</v>
      </c>
      <c r="AA2242" s="5"/>
      <c r="AB2242" s="5"/>
      <c r="AC2242" s="5">
        <v>162770</v>
      </c>
      <c r="AD2242" s="5"/>
      <c r="AE2242" s="5"/>
      <c r="AF2242" s="5"/>
      <c r="AG2242" s="5">
        <v>162770</v>
      </c>
    </row>
    <row r="2243" spans="26:33" x14ac:dyDescent="0.25">
      <c r="Z2243" s="4" t="s">
        <v>2912</v>
      </c>
      <c r="AA2243" s="5"/>
      <c r="AB2243" s="5">
        <v>198466</v>
      </c>
      <c r="AC2243" s="5"/>
      <c r="AD2243" s="5"/>
      <c r="AE2243" s="5"/>
      <c r="AF2243" s="5"/>
      <c r="AG2243" s="5">
        <v>198466</v>
      </c>
    </row>
    <row r="2244" spans="26:33" x14ac:dyDescent="0.25">
      <c r="Z2244" s="4" t="s">
        <v>9304</v>
      </c>
      <c r="AA2244" s="5"/>
      <c r="AB2244" s="5"/>
      <c r="AC2244" s="5"/>
      <c r="AD2244" s="5">
        <v>282876</v>
      </c>
      <c r="AE2244" s="5"/>
      <c r="AF2244" s="5"/>
      <c r="AG2244" s="5">
        <v>282876</v>
      </c>
    </row>
    <row r="2245" spans="26:33" x14ac:dyDescent="0.25">
      <c r="Z2245" s="4" t="s">
        <v>9239</v>
      </c>
      <c r="AA2245" s="5"/>
      <c r="AB2245" s="5"/>
      <c r="AC2245" s="5">
        <v>163024</v>
      </c>
      <c r="AD2245" s="5"/>
      <c r="AE2245" s="5"/>
      <c r="AF2245" s="5"/>
      <c r="AG2245" s="5">
        <v>163024</v>
      </c>
    </row>
    <row r="2246" spans="26:33" x14ac:dyDescent="0.25">
      <c r="Z2246" s="4" t="s">
        <v>9247</v>
      </c>
      <c r="AA2246" s="5"/>
      <c r="AB2246" s="5"/>
      <c r="AC2246" s="5">
        <v>2625569</v>
      </c>
      <c r="AD2246" s="5"/>
      <c r="AE2246" s="5"/>
      <c r="AF2246" s="5"/>
      <c r="AG2246" s="5">
        <v>2625569</v>
      </c>
    </row>
    <row r="2247" spans="26:33" x14ac:dyDescent="0.25">
      <c r="Z2247" s="4" t="s">
        <v>9235</v>
      </c>
      <c r="AA2247" s="5"/>
      <c r="AB2247" s="5"/>
      <c r="AC2247" s="5">
        <v>501720</v>
      </c>
      <c r="AD2247" s="5"/>
      <c r="AE2247" s="5"/>
      <c r="AF2247" s="5"/>
      <c r="AG2247" s="5">
        <v>501720</v>
      </c>
    </row>
    <row r="2248" spans="26:33" x14ac:dyDescent="0.25">
      <c r="Z2248" s="4" t="s">
        <v>9222</v>
      </c>
      <c r="AA2248" s="5"/>
      <c r="AB2248" s="5"/>
      <c r="AC2248" s="5">
        <v>250822</v>
      </c>
      <c r="AD2248" s="5"/>
      <c r="AE2248" s="5"/>
      <c r="AF2248" s="5"/>
      <c r="AG2248" s="5">
        <v>250822</v>
      </c>
    </row>
    <row r="2249" spans="26:33" x14ac:dyDescent="0.25">
      <c r="Z2249" s="4" t="s">
        <v>9224</v>
      </c>
      <c r="AA2249" s="5"/>
      <c r="AB2249" s="5"/>
      <c r="AC2249" s="5">
        <v>250822</v>
      </c>
      <c r="AD2249" s="5"/>
      <c r="AE2249" s="5"/>
      <c r="AF2249" s="5"/>
      <c r="AG2249" s="5">
        <v>250822</v>
      </c>
    </row>
    <row r="2250" spans="26:33" x14ac:dyDescent="0.25">
      <c r="Z2250" s="4" t="s">
        <v>9290</v>
      </c>
      <c r="AA2250" s="5"/>
      <c r="AB2250" s="5"/>
      <c r="AC2250" s="5"/>
      <c r="AD2250" s="5">
        <v>199209</v>
      </c>
      <c r="AE2250" s="5"/>
      <c r="AF2250" s="5"/>
      <c r="AG2250" s="5">
        <v>199209</v>
      </c>
    </row>
    <row r="2251" spans="26:33" x14ac:dyDescent="0.25">
      <c r="Z2251" s="4" t="s">
        <v>9270</v>
      </c>
      <c r="AA2251" s="5"/>
      <c r="AB2251" s="5"/>
      <c r="AC2251" s="5">
        <v>163352</v>
      </c>
      <c r="AD2251" s="5"/>
      <c r="AE2251" s="5"/>
      <c r="AF2251" s="5"/>
      <c r="AG2251" s="5">
        <v>163352</v>
      </c>
    </row>
    <row r="2252" spans="26:33" x14ac:dyDescent="0.25">
      <c r="Z2252" s="4" t="s">
        <v>9228</v>
      </c>
      <c r="AA2252" s="5"/>
      <c r="AB2252" s="5"/>
      <c r="AC2252" s="5">
        <v>163351</v>
      </c>
      <c r="AD2252" s="5"/>
      <c r="AE2252" s="5"/>
      <c r="AF2252" s="5"/>
      <c r="AG2252" s="5">
        <v>163351</v>
      </c>
    </row>
    <row r="2253" spans="26:33" x14ac:dyDescent="0.25">
      <c r="Z2253" s="4" t="s">
        <v>9300</v>
      </c>
      <c r="AA2253" s="5"/>
      <c r="AB2253" s="5"/>
      <c r="AC2253" s="5"/>
      <c r="AD2253" s="5">
        <v>996043</v>
      </c>
      <c r="AE2253" s="5"/>
      <c r="AF2253" s="5"/>
      <c r="AG2253" s="5">
        <v>996043</v>
      </c>
    </row>
    <row r="2254" spans="26:33" x14ac:dyDescent="0.25">
      <c r="Z2254" s="4" t="s">
        <v>9295</v>
      </c>
      <c r="AA2254" s="5"/>
      <c r="AB2254" s="5"/>
      <c r="AC2254" s="5"/>
      <c r="AD2254" s="5">
        <v>406386</v>
      </c>
      <c r="AE2254" s="5"/>
      <c r="AF2254" s="5"/>
      <c r="AG2254" s="5">
        <v>406386</v>
      </c>
    </row>
    <row r="2255" spans="26:33" x14ac:dyDescent="0.25">
      <c r="Z2255" s="4" t="s">
        <v>9232</v>
      </c>
      <c r="AA2255" s="5"/>
      <c r="AB2255" s="5"/>
      <c r="AC2255" s="5">
        <v>1079711</v>
      </c>
      <c r="AD2255" s="5"/>
      <c r="AE2255" s="5"/>
      <c r="AF2255" s="5"/>
      <c r="AG2255" s="5">
        <v>1079711</v>
      </c>
    </row>
    <row r="2256" spans="26:33" x14ac:dyDescent="0.25">
      <c r="Z2256" s="4" t="s">
        <v>9285</v>
      </c>
      <c r="AA2256" s="5"/>
      <c r="AB2256" s="5"/>
      <c r="AC2256" s="5"/>
      <c r="AD2256" s="5">
        <v>163351</v>
      </c>
      <c r="AE2256" s="5"/>
      <c r="AF2256" s="5"/>
      <c r="AG2256" s="5">
        <v>163351</v>
      </c>
    </row>
    <row r="2257" spans="26:33" x14ac:dyDescent="0.25">
      <c r="Z2257" s="4" t="s">
        <v>9279</v>
      </c>
      <c r="AA2257" s="5"/>
      <c r="AB2257" s="5"/>
      <c r="AC2257" s="5"/>
      <c r="AD2257" s="5">
        <v>294829</v>
      </c>
      <c r="AE2257" s="5"/>
      <c r="AF2257" s="5"/>
      <c r="AG2257" s="5">
        <v>294829</v>
      </c>
    </row>
    <row r="2258" spans="26:33" x14ac:dyDescent="0.25">
      <c r="Z2258" s="4" t="s">
        <v>9273</v>
      </c>
      <c r="AA2258" s="5"/>
      <c r="AB2258" s="5"/>
      <c r="AC2258" s="5"/>
      <c r="AD2258" s="5">
        <v>641665</v>
      </c>
      <c r="AE2258" s="5"/>
      <c r="AF2258" s="5"/>
      <c r="AG2258" s="5">
        <v>641665</v>
      </c>
    </row>
    <row r="2259" spans="26:33" x14ac:dyDescent="0.25">
      <c r="Z2259" s="4" t="s">
        <v>9292</v>
      </c>
      <c r="AA2259" s="5"/>
      <c r="AB2259" s="5"/>
      <c r="AC2259" s="5"/>
      <c r="AD2259" s="5">
        <v>199209</v>
      </c>
      <c r="AE2259" s="5"/>
      <c r="AF2259" s="5"/>
      <c r="AG2259" s="5">
        <v>199209</v>
      </c>
    </row>
    <row r="2260" spans="26:33" x14ac:dyDescent="0.25">
      <c r="Z2260" s="4" t="s">
        <v>10220</v>
      </c>
      <c r="AA2260" s="5"/>
      <c r="AB2260" s="5"/>
      <c r="AC2260" s="5"/>
      <c r="AD2260" s="5"/>
      <c r="AE2260" s="5">
        <v>251669</v>
      </c>
      <c r="AF2260" s="5"/>
      <c r="AG2260" s="5">
        <v>251669</v>
      </c>
    </row>
    <row r="2261" spans="26:33" x14ac:dyDescent="0.25">
      <c r="Z2261" s="4" t="s">
        <v>9281</v>
      </c>
      <c r="AA2261" s="5"/>
      <c r="AB2261" s="5"/>
      <c r="AC2261" s="5"/>
      <c r="AD2261" s="5">
        <v>252506</v>
      </c>
      <c r="AE2261" s="5"/>
      <c r="AF2261" s="5"/>
      <c r="AG2261" s="5">
        <v>252506</v>
      </c>
    </row>
    <row r="2262" spans="26:33" x14ac:dyDescent="0.25">
      <c r="Z2262" s="4" t="s">
        <v>9277</v>
      </c>
      <c r="AA2262" s="5"/>
      <c r="AB2262" s="5"/>
      <c r="AC2262" s="5"/>
      <c r="AD2262" s="5">
        <v>440300</v>
      </c>
      <c r="AE2262" s="5"/>
      <c r="AF2262" s="5"/>
      <c r="AG2262" s="5">
        <v>440300</v>
      </c>
    </row>
    <row r="2263" spans="26:33" x14ac:dyDescent="0.25">
      <c r="Z2263" s="4" t="s">
        <v>13144</v>
      </c>
      <c r="AA2263" s="5"/>
      <c r="AB2263" s="5"/>
      <c r="AC2263" s="5"/>
      <c r="AD2263" s="5"/>
      <c r="AE2263" s="5"/>
      <c r="AF2263" s="5">
        <v>257031</v>
      </c>
      <c r="AG2263" s="5">
        <v>257031</v>
      </c>
    </row>
    <row r="2264" spans="26:33" x14ac:dyDescent="0.25">
      <c r="Z2264" s="4" t="s">
        <v>10229</v>
      </c>
      <c r="AA2264" s="5"/>
      <c r="AB2264" s="5"/>
      <c r="AC2264" s="5"/>
      <c r="AD2264" s="5"/>
      <c r="AE2264" s="5">
        <v>253176</v>
      </c>
      <c r="AF2264" s="5"/>
      <c r="AG2264" s="5">
        <v>253176</v>
      </c>
    </row>
    <row r="2265" spans="26:33" x14ac:dyDescent="0.25">
      <c r="Z2265" s="4" t="s">
        <v>11715</v>
      </c>
      <c r="AA2265" s="5"/>
      <c r="AB2265" s="5"/>
      <c r="AC2265" s="5"/>
      <c r="AD2265" s="5"/>
      <c r="AE2265" s="5">
        <v>1175877</v>
      </c>
      <c r="AF2265" s="5"/>
      <c r="AG2265" s="5">
        <v>1175877</v>
      </c>
    </row>
    <row r="2266" spans="26:33" x14ac:dyDescent="0.25">
      <c r="Z2266" s="4" t="s">
        <v>11710</v>
      </c>
      <c r="AA2266" s="5"/>
      <c r="AB2266" s="5"/>
      <c r="AC2266" s="5"/>
      <c r="AD2266" s="5"/>
      <c r="AE2266" s="5">
        <v>1512277</v>
      </c>
      <c r="AF2266" s="5"/>
      <c r="AG2266" s="5">
        <v>1512277</v>
      </c>
    </row>
    <row r="2267" spans="26:33" x14ac:dyDescent="0.25">
      <c r="Z2267" s="4" t="s">
        <v>11717</v>
      </c>
      <c r="AA2267" s="5"/>
      <c r="AB2267" s="5"/>
      <c r="AC2267" s="5"/>
      <c r="AD2267" s="5"/>
      <c r="AE2267" s="5">
        <v>165260</v>
      </c>
      <c r="AF2267" s="5"/>
      <c r="AG2267" s="5">
        <v>165260</v>
      </c>
    </row>
    <row r="2268" spans="26:33" x14ac:dyDescent="0.25">
      <c r="Z2268" s="4" t="s">
        <v>11713</v>
      </c>
      <c r="AA2268" s="5"/>
      <c r="AB2268" s="5"/>
      <c r="AC2268" s="5"/>
      <c r="AD2268" s="5"/>
      <c r="AE2268" s="5">
        <v>254677</v>
      </c>
      <c r="AF2268" s="5"/>
      <c r="AG2268" s="5">
        <v>254677</v>
      </c>
    </row>
    <row r="2269" spans="26:33" x14ac:dyDescent="0.25">
      <c r="Z2269" s="4" t="s">
        <v>13115</v>
      </c>
      <c r="AA2269" s="5"/>
      <c r="AB2269" s="5"/>
      <c r="AC2269" s="5"/>
      <c r="AD2269" s="5"/>
      <c r="AE2269" s="5"/>
      <c r="AF2269" s="5">
        <v>166087</v>
      </c>
      <c r="AG2269" s="5">
        <v>166087</v>
      </c>
    </row>
    <row r="2270" spans="26:33" x14ac:dyDescent="0.25">
      <c r="Z2270" s="4" t="s">
        <v>13135</v>
      </c>
      <c r="AA2270" s="5"/>
      <c r="AB2270" s="5"/>
      <c r="AC2270" s="5"/>
      <c r="AD2270" s="5"/>
      <c r="AE2270" s="5"/>
      <c r="AF2270" s="5">
        <v>333146</v>
      </c>
      <c r="AG2270" s="5">
        <v>333146</v>
      </c>
    </row>
    <row r="2271" spans="26:33" x14ac:dyDescent="0.25">
      <c r="Z2271" s="4" t="s">
        <v>13125</v>
      </c>
      <c r="AA2271" s="5"/>
      <c r="AB2271" s="5"/>
      <c r="AC2271" s="5"/>
      <c r="AD2271" s="5"/>
      <c r="AE2271" s="5"/>
      <c r="AF2271" s="5">
        <v>624218</v>
      </c>
      <c r="AG2271" s="5">
        <v>624218</v>
      </c>
    </row>
    <row r="2272" spans="26:33" x14ac:dyDescent="0.25">
      <c r="Z2272" s="4" t="s">
        <v>13121</v>
      </c>
      <c r="AA2272" s="5"/>
      <c r="AB2272" s="5"/>
      <c r="AC2272" s="5"/>
      <c r="AD2272" s="5"/>
      <c r="AE2272" s="5"/>
      <c r="AF2272" s="5">
        <v>255955</v>
      </c>
      <c r="AG2272" s="5">
        <v>255955</v>
      </c>
    </row>
    <row r="2273" spans="26:33" x14ac:dyDescent="0.25">
      <c r="Z2273" s="4" t="s">
        <v>13117</v>
      </c>
      <c r="AA2273" s="5"/>
      <c r="AB2273" s="5"/>
      <c r="AC2273" s="5"/>
      <c r="AD2273" s="5"/>
      <c r="AE2273" s="5"/>
      <c r="AF2273" s="5">
        <v>558224</v>
      </c>
      <c r="AG2273" s="5">
        <v>558224</v>
      </c>
    </row>
    <row r="2274" spans="26:33" x14ac:dyDescent="0.25">
      <c r="Z2274" s="4" t="s">
        <v>13130</v>
      </c>
      <c r="AA2274" s="5"/>
      <c r="AB2274" s="5"/>
      <c r="AC2274" s="5"/>
      <c r="AD2274" s="5"/>
      <c r="AE2274" s="5"/>
      <c r="AF2274" s="5">
        <v>673176</v>
      </c>
      <c r="AG2274" s="5">
        <v>673176</v>
      </c>
    </row>
    <row r="2275" spans="26:33" x14ac:dyDescent="0.25">
      <c r="Z2275" s="4" t="s">
        <v>13139</v>
      </c>
      <c r="AA2275" s="5"/>
      <c r="AB2275" s="5"/>
      <c r="AC2275" s="5"/>
      <c r="AD2275" s="5"/>
      <c r="AE2275" s="5"/>
      <c r="AF2275" s="5">
        <v>1097482</v>
      </c>
      <c r="AG2275" s="5">
        <v>1097482</v>
      </c>
    </row>
    <row r="2276" spans="26:33" x14ac:dyDescent="0.25">
      <c r="Z2276" s="4" t="s">
        <v>6048</v>
      </c>
      <c r="AA2276" s="5"/>
      <c r="AB2276" s="5"/>
      <c r="AC2276" s="5">
        <v>4568100.1500000004</v>
      </c>
      <c r="AD2276" s="5"/>
      <c r="AE2276" s="5"/>
      <c r="AF2276" s="5"/>
      <c r="AG2276" s="5">
        <v>4568100.1500000004</v>
      </c>
    </row>
    <row r="2277" spans="26:33" x14ac:dyDescent="0.25">
      <c r="Z2277" s="4" t="s">
        <v>2895</v>
      </c>
      <c r="AA2277" s="5"/>
      <c r="AB2277" s="5">
        <v>1287224</v>
      </c>
      <c r="AC2277" s="5"/>
      <c r="AD2277" s="5"/>
      <c r="AE2277" s="5"/>
      <c r="AF2277" s="5"/>
      <c r="AG2277" s="5">
        <v>1287224</v>
      </c>
    </row>
    <row r="2278" spans="26:33" x14ac:dyDescent="0.25">
      <c r="Z2278" s="4" t="s">
        <v>2931</v>
      </c>
      <c r="AA2278" s="5"/>
      <c r="AB2278" s="5">
        <v>32568</v>
      </c>
      <c r="AC2278" s="5"/>
      <c r="AD2278" s="5"/>
      <c r="AE2278" s="5"/>
      <c r="AF2278" s="5"/>
      <c r="AG2278" s="5">
        <v>32568</v>
      </c>
    </row>
    <row r="2279" spans="26:33" x14ac:dyDescent="0.25">
      <c r="Z2279" s="4" t="s">
        <v>10562</v>
      </c>
      <c r="AA2279" s="5"/>
      <c r="AB2279" s="5"/>
      <c r="AC2279" s="5"/>
      <c r="AD2279" s="5"/>
      <c r="AE2279" s="5">
        <v>50408894</v>
      </c>
      <c r="AF2279" s="5"/>
      <c r="AG2279" s="5">
        <v>50408894</v>
      </c>
    </row>
    <row r="2280" spans="26:33" x14ac:dyDescent="0.25">
      <c r="Z2280" s="4" t="s">
        <v>3158</v>
      </c>
      <c r="AA2280" s="5">
        <v>478250</v>
      </c>
      <c r="AB2280" s="5"/>
      <c r="AC2280" s="5"/>
      <c r="AD2280" s="5"/>
      <c r="AE2280" s="5"/>
      <c r="AF2280" s="5"/>
      <c r="AG2280" s="5">
        <v>478250</v>
      </c>
    </row>
    <row r="2281" spans="26:33" x14ac:dyDescent="0.25">
      <c r="Z2281" s="4" t="s">
        <v>10563</v>
      </c>
      <c r="AA2281" s="5"/>
      <c r="AB2281" s="5"/>
      <c r="AC2281" s="5"/>
      <c r="AD2281" s="5"/>
      <c r="AE2281" s="5">
        <v>20340000</v>
      </c>
      <c r="AF2281" s="5"/>
      <c r="AG2281" s="5">
        <v>20340000</v>
      </c>
    </row>
    <row r="2282" spans="26:33" x14ac:dyDescent="0.25">
      <c r="Z2282" s="4" t="s">
        <v>6480</v>
      </c>
      <c r="AA2282" s="5"/>
      <c r="AB2282" s="5"/>
      <c r="AC2282" s="5"/>
      <c r="AD2282" s="5">
        <v>39356499</v>
      </c>
      <c r="AE2282" s="5">
        <v>4</v>
      </c>
      <c r="AF2282" s="5"/>
      <c r="AG2282" s="5">
        <v>39356503</v>
      </c>
    </row>
    <row r="2283" spans="26:33" x14ac:dyDescent="0.25">
      <c r="Z2283" s="4" t="s">
        <v>12095</v>
      </c>
      <c r="AA2283" s="5"/>
      <c r="AB2283" s="5"/>
      <c r="AC2283" s="5"/>
      <c r="AD2283" s="5"/>
      <c r="AE2283" s="5"/>
      <c r="AF2283" s="5">
        <v>26605551</v>
      </c>
      <c r="AG2283" s="5">
        <v>26605551</v>
      </c>
    </row>
    <row r="2284" spans="26:33" x14ac:dyDescent="0.25">
      <c r="Z2284" s="4" t="s">
        <v>9979</v>
      </c>
      <c r="AA2284" s="5"/>
      <c r="AB2284" s="5"/>
      <c r="AC2284" s="5"/>
      <c r="AD2284" s="5"/>
      <c r="AE2284" s="5">
        <v>74426735</v>
      </c>
      <c r="AF2284" s="5">
        <v>27927800</v>
      </c>
      <c r="AG2284" s="5">
        <v>102354535</v>
      </c>
    </row>
    <row r="2285" spans="26:33" x14ac:dyDescent="0.25">
      <c r="Z2285" s="4" t="s">
        <v>12096</v>
      </c>
      <c r="AA2285" s="5"/>
      <c r="AB2285" s="5"/>
      <c r="AC2285" s="5"/>
      <c r="AD2285" s="5"/>
      <c r="AE2285" s="5"/>
      <c r="AF2285" s="5">
        <v>50133058</v>
      </c>
      <c r="AG2285" s="5">
        <v>50133058</v>
      </c>
    </row>
    <row r="2286" spans="26:33" x14ac:dyDescent="0.25">
      <c r="Z2286" s="4" t="s">
        <v>725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0</v>
      </c>
    </row>
    <row r="2287" spans="26:33" x14ac:dyDescent="0.25">
      <c r="Z2287" s="4" t="s">
        <v>1102</v>
      </c>
      <c r="AA2287" s="5">
        <v>91612500</v>
      </c>
      <c r="AB2287" s="5">
        <v>40320455</v>
      </c>
      <c r="AC2287" s="5">
        <v>40320455</v>
      </c>
      <c r="AD2287" s="5">
        <v>40429545</v>
      </c>
      <c r="AE2287" s="5">
        <v>40429545</v>
      </c>
      <c r="AF2287" s="5">
        <v>40429545</v>
      </c>
      <c r="AG2287" s="5">
        <v>293542045</v>
      </c>
    </row>
    <row r="2288" spans="26:33" x14ac:dyDescent="0.25">
      <c r="Z2288" s="4" t="s">
        <v>2541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0</v>
      </c>
    </row>
    <row r="2289" spans="26:33" x14ac:dyDescent="0.25">
      <c r="Z2289" s="4" t="s">
        <v>715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0</v>
      </c>
    </row>
    <row r="2290" spans="26:33" x14ac:dyDescent="0.25">
      <c r="Z2290" s="4" t="s">
        <v>2544</v>
      </c>
      <c r="AA2290" s="5">
        <v>0</v>
      </c>
      <c r="AB2290" s="5">
        <v>0</v>
      </c>
      <c r="AC2290" s="5">
        <v>0</v>
      </c>
      <c r="AD2290" s="5">
        <v>0</v>
      </c>
      <c r="AE2290" s="5"/>
      <c r="AF2290" s="5"/>
      <c r="AG2290" s="5">
        <v>0</v>
      </c>
    </row>
    <row r="2291" spans="26:33" x14ac:dyDescent="0.25">
      <c r="Z2291" s="4" t="s">
        <v>239</v>
      </c>
      <c r="AA2291" s="5">
        <v>0</v>
      </c>
      <c r="AB2291" s="5">
        <v>0</v>
      </c>
      <c r="AC2291" s="5">
        <v>0</v>
      </c>
      <c r="AD2291" s="5">
        <v>0</v>
      </c>
      <c r="AE2291" s="5"/>
      <c r="AF2291" s="5">
        <v>0</v>
      </c>
      <c r="AG2291" s="5">
        <v>0</v>
      </c>
    </row>
    <row r="2292" spans="26:33" x14ac:dyDescent="0.25">
      <c r="Z2292" s="4" t="s">
        <v>2203</v>
      </c>
      <c r="AA2292" s="5"/>
      <c r="AB2292" s="5"/>
      <c r="AC2292" s="5"/>
      <c r="AD2292" s="5"/>
      <c r="AE2292" s="5"/>
      <c r="AF2292" s="5">
        <v>111000</v>
      </c>
      <c r="AG2292" s="5">
        <v>111000</v>
      </c>
    </row>
    <row r="2293" spans="26:33" x14ac:dyDescent="0.25">
      <c r="Z2293" s="4" t="s">
        <v>2209</v>
      </c>
      <c r="AA2293" s="5"/>
      <c r="AB2293" s="5"/>
      <c r="AC2293" s="5"/>
      <c r="AD2293" s="5"/>
      <c r="AE2293" s="5"/>
      <c r="AF2293" s="5">
        <v>333000</v>
      </c>
      <c r="AG2293" s="5">
        <v>333000</v>
      </c>
    </row>
    <row r="2294" spans="26:33" x14ac:dyDescent="0.25">
      <c r="Z2294" s="4" t="s">
        <v>716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5">
        <v>0</v>
      </c>
    </row>
    <row r="2295" spans="26:33" x14ac:dyDescent="0.25">
      <c r="Z2295" s="4" t="s">
        <v>0</v>
      </c>
      <c r="AA2295" s="5">
        <v>3715092853.54</v>
      </c>
      <c r="AB2295" s="5">
        <v>4117361564.3700004</v>
      </c>
      <c r="AC2295" s="5">
        <v>3639679666.21</v>
      </c>
      <c r="AD2295" s="5">
        <v>2713503521.4499998</v>
      </c>
      <c r="AE2295" s="5">
        <v>6583572973.8100004</v>
      </c>
      <c r="AF2295" s="5">
        <v>4123551439.6599998</v>
      </c>
      <c r="AG2295" s="5">
        <v>24892762019.040001</v>
      </c>
    </row>
  </sheetData>
  <pageMargins left="0.7" right="0.7" top="0.75" bottom="0.75" header="0.3" footer="0.3"/>
  <pageSetup orientation="portrait" r:id="rId5"/>
  <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937E-6D68-41C6-B672-0E5EEE85195F}">
  <dimension ref="A1:AG2295"/>
  <sheetViews>
    <sheetView showGridLines="0" zoomScale="90" zoomScaleNormal="90" workbookViewId="0">
      <selection activeCell="I85" sqref="I85"/>
    </sheetView>
  </sheetViews>
  <sheetFormatPr baseColWidth="10" defaultRowHeight="15" x14ac:dyDescent="0.25"/>
  <cols>
    <col min="1" max="8" width="7.28515625" customWidth="1"/>
    <col min="9" max="9" width="17.85546875" bestFit="1" customWidth="1"/>
    <col min="10" max="10" width="22.42578125" bestFit="1" customWidth="1"/>
    <col min="11" max="15" width="13.5703125" bestFit="1" customWidth="1"/>
    <col min="16" max="16" width="14.7109375" bestFit="1" customWidth="1"/>
    <col min="17" max="17" width="13.5703125" bestFit="1" customWidth="1"/>
    <col min="18" max="19" width="12" bestFit="1" customWidth="1"/>
    <col min="20" max="21" width="13.5703125" bestFit="1" customWidth="1"/>
    <col min="22" max="22" width="14.7109375" bestFit="1" customWidth="1"/>
    <col min="23" max="24" width="18.85546875" customWidth="1"/>
    <col min="25" max="25" width="10.42578125" customWidth="1"/>
    <col min="26" max="26" width="40.140625" customWidth="1"/>
    <col min="27" max="27" width="29.7109375" bestFit="1" customWidth="1"/>
    <col min="28" max="28" width="15.85546875" bestFit="1" customWidth="1"/>
    <col min="29" max="29" width="15" bestFit="1" customWidth="1"/>
    <col min="30" max="30" width="14.5703125" bestFit="1" customWidth="1"/>
    <col min="31" max="31" width="15" bestFit="1" customWidth="1"/>
    <col min="32" max="32" width="15.42578125" bestFit="1" customWidth="1"/>
    <col min="33" max="33" width="15" bestFit="1" customWidth="1"/>
    <col min="34" max="34" width="15.42578125" bestFit="1" customWidth="1"/>
    <col min="35" max="35" width="15.85546875" bestFit="1" customWidth="1"/>
    <col min="36" max="36" width="15" bestFit="1" customWidth="1"/>
    <col min="37" max="38" width="15.85546875" bestFit="1" customWidth="1"/>
    <col min="39" max="39" width="16.85546875" bestFit="1" customWidth="1"/>
    <col min="40" max="62" width="10.42578125" customWidth="1"/>
    <col min="63" max="63" width="8.85546875" customWidth="1"/>
    <col min="64" max="88" width="10.42578125" customWidth="1"/>
    <col min="89" max="89" width="9.28515625" customWidth="1"/>
    <col min="90" max="90" width="12.5703125" bestFit="1" customWidth="1"/>
  </cols>
  <sheetData>
    <row r="1" spans="9:22" x14ac:dyDescent="0.25">
      <c r="I1" s="1" t="s">
        <v>292</v>
      </c>
      <c r="J1" s="1" t="s">
        <v>85</v>
      </c>
    </row>
    <row r="2" spans="9:22" x14ac:dyDescent="0.25">
      <c r="I2" s="1" t="s">
        <v>86</v>
      </c>
      <c r="J2" t="s">
        <v>87</v>
      </c>
      <c r="K2" t="s">
        <v>88</v>
      </c>
      <c r="L2" t="s">
        <v>89</v>
      </c>
      <c r="M2" t="s">
        <v>117</v>
      </c>
      <c r="N2" t="s">
        <v>121</v>
      </c>
      <c r="O2" t="s">
        <v>132</v>
      </c>
      <c r="P2" t="s">
        <v>135</v>
      </c>
      <c r="Q2" t="s">
        <v>138</v>
      </c>
      <c r="R2" t="s">
        <v>826</v>
      </c>
      <c r="S2" t="s">
        <v>141</v>
      </c>
      <c r="T2" t="s">
        <v>232</v>
      </c>
      <c r="U2" t="s">
        <v>238</v>
      </c>
      <c r="V2" t="s">
        <v>0</v>
      </c>
    </row>
    <row r="3" spans="9:22" x14ac:dyDescent="0.25">
      <c r="I3" s="4" t="s">
        <v>1623</v>
      </c>
      <c r="J3" s="5">
        <v>-288986146</v>
      </c>
      <c r="K3" s="5">
        <v>288986146</v>
      </c>
      <c r="L3" s="5">
        <v>0</v>
      </c>
      <c r="M3" s="5">
        <v>0</v>
      </c>
      <c r="N3" s="5">
        <v>-82829710</v>
      </c>
      <c r="O3" s="5">
        <v>-206156436</v>
      </c>
      <c r="P3" s="5"/>
      <c r="Q3" s="5"/>
      <c r="R3" s="5"/>
      <c r="S3" s="5"/>
      <c r="T3" s="5"/>
      <c r="U3" s="5"/>
      <c r="V3" s="5">
        <v>-288986146</v>
      </c>
    </row>
    <row r="4" spans="9:22" x14ac:dyDescent="0.25">
      <c r="I4" s="4" t="s">
        <v>0</v>
      </c>
      <c r="J4" s="5">
        <v>-288986146</v>
      </c>
      <c r="K4" s="5">
        <v>288986146</v>
      </c>
      <c r="L4" s="5">
        <v>0</v>
      </c>
      <c r="M4" s="5">
        <v>0</v>
      </c>
      <c r="N4" s="5">
        <v>-82829710</v>
      </c>
      <c r="O4" s="5">
        <v>-206156436</v>
      </c>
      <c r="P4" s="5"/>
      <c r="Q4" s="5"/>
      <c r="R4" s="5"/>
      <c r="S4" s="5"/>
      <c r="T4" s="5"/>
      <c r="U4" s="5"/>
      <c r="V4" s="5">
        <v>-288986146</v>
      </c>
    </row>
    <row r="5" spans="9:22" hidden="1" x14ac:dyDescent="0.25"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9:22" hidden="1" x14ac:dyDescent="0.25"/>
    <row r="7" spans="9:22" hidden="1" x14ac:dyDescent="0.25"/>
    <row r="8" spans="9:22" hidden="1" x14ac:dyDescent="0.25"/>
    <row r="9" spans="9:22" hidden="1" x14ac:dyDescent="0.25"/>
    <row r="10" spans="9:22" hidden="1" x14ac:dyDescent="0.25"/>
    <row r="11" spans="9:22" hidden="1" x14ac:dyDescent="0.25"/>
    <row r="12" spans="9:22" hidden="1" x14ac:dyDescent="0.25"/>
    <row r="13" spans="9:22" hidden="1" x14ac:dyDescent="0.25"/>
    <row r="14" spans="9:22" hidden="1" x14ac:dyDescent="0.25"/>
    <row r="15" spans="9:22" hidden="1" x14ac:dyDescent="0.25"/>
    <row r="16" spans="9:22" hidden="1" x14ac:dyDescent="0.25"/>
    <row r="17" spans="9:16" hidden="1" x14ac:dyDescent="0.25"/>
    <row r="18" spans="9:16" hidden="1" x14ac:dyDescent="0.25"/>
    <row r="19" spans="9:16" hidden="1" x14ac:dyDescent="0.25"/>
    <row r="20" spans="9:16" hidden="1" x14ac:dyDescent="0.25"/>
    <row r="21" spans="9:16" hidden="1" x14ac:dyDescent="0.25"/>
    <row r="22" spans="9:16" hidden="1" x14ac:dyDescent="0.25"/>
    <row r="23" spans="9:16" hidden="1" x14ac:dyDescent="0.25"/>
    <row r="24" spans="9:16" hidden="1" x14ac:dyDescent="0.25"/>
    <row r="25" spans="9:16" hidden="1" x14ac:dyDescent="0.25">
      <c r="I25" s="1" t="s">
        <v>825</v>
      </c>
      <c r="J25" s="1" t="s">
        <v>85</v>
      </c>
    </row>
    <row r="26" spans="9:16" hidden="1" x14ac:dyDescent="0.25">
      <c r="I26" s="1" t="s">
        <v>86</v>
      </c>
      <c r="J26" t="s">
        <v>87</v>
      </c>
      <c r="K26" t="s">
        <v>88</v>
      </c>
      <c r="L26" t="s">
        <v>89</v>
      </c>
      <c r="M26" t="s">
        <v>117</v>
      </c>
      <c r="N26" t="s">
        <v>121</v>
      </c>
      <c r="O26" t="s">
        <v>132</v>
      </c>
      <c r="P26" t="s">
        <v>0</v>
      </c>
    </row>
    <row r="27" spans="9:16" hidden="1" x14ac:dyDescent="0.25">
      <c r="I27" s="4" t="s">
        <v>62</v>
      </c>
      <c r="J27" s="5">
        <v>-169531556</v>
      </c>
      <c r="K27" s="5">
        <v>229661282</v>
      </c>
      <c r="L27" s="5">
        <v>132474079</v>
      </c>
      <c r="M27" s="5">
        <v>254268998</v>
      </c>
      <c r="N27" s="5">
        <v>469570424.08000004</v>
      </c>
      <c r="O27" s="5">
        <v>363325639.09999996</v>
      </c>
      <c r="P27" s="5">
        <v>1279768866.1800001</v>
      </c>
    </row>
    <row r="28" spans="9:16" hidden="1" x14ac:dyDescent="0.25">
      <c r="I28" s="4" t="s">
        <v>63</v>
      </c>
      <c r="J28" s="5">
        <v>842635563</v>
      </c>
      <c r="K28" s="5">
        <v>592333115</v>
      </c>
      <c r="L28" s="5">
        <v>354793861</v>
      </c>
      <c r="M28" s="5">
        <v>427074732.39999998</v>
      </c>
      <c r="N28" s="5">
        <v>892309408</v>
      </c>
      <c r="O28" s="5">
        <v>486320169</v>
      </c>
      <c r="P28" s="5">
        <v>3595466848.4000001</v>
      </c>
    </row>
    <row r="29" spans="9:16" hidden="1" x14ac:dyDescent="0.25">
      <c r="I29" s="4" t="s">
        <v>1816</v>
      </c>
      <c r="J29" s="5">
        <v>181228409</v>
      </c>
      <c r="K29" s="5">
        <v>129936364</v>
      </c>
      <c r="L29" s="5">
        <v>134027273</v>
      </c>
      <c r="M29" s="5">
        <v>157001893</v>
      </c>
      <c r="N29" s="5">
        <v>40429545</v>
      </c>
      <c r="O29" s="5">
        <v>130045454</v>
      </c>
      <c r="P29" s="5">
        <v>772668938</v>
      </c>
    </row>
    <row r="30" spans="9:16" hidden="1" x14ac:dyDescent="0.25">
      <c r="I30" s="4" t="s">
        <v>64</v>
      </c>
      <c r="J30" s="5">
        <v>27617921.379999999</v>
      </c>
      <c r="K30" s="5">
        <v>171193217.03999999</v>
      </c>
      <c r="L30" s="5">
        <v>252303812.10999998</v>
      </c>
      <c r="M30" s="5">
        <v>120676039.15000001</v>
      </c>
      <c r="N30" s="5">
        <v>62156574.829999998</v>
      </c>
      <c r="O30" s="5">
        <v>79488857.700000003</v>
      </c>
      <c r="P30" s="5">
        <v>713436422.20999992</v>
      </c>
    </row>
    <row r="31" spans="9:16" hidden="1" x14ac:dyDescent="0.25">
      <c r="I31" s="4" t="s">
        <v>65</v>
      </c>
      <c r="J31" s="5">
        <v>289140060</v>
      </c>
      <c r="K31" s="5">
        <v>257502742.00000003</v>
      </c>
      <c r="L31" s="5">
        <v>270815880</v>
      </c>
      <c r="M31" s="5">
        <v>267801174</v>
      </c>
      <c r="N31" s="5">
        <v>139450905.39999998</v>
      </c>
      <c r="O31" s="5">
        <v>327427694.75999999</v>
      </c>
      <c r="P31" s="5">
        <v>1552138456.1599998</v>
      </c>
    </row>
    <row r="32" spans="9:16" hidden="1" x14ac:dyDescent="0.25">
      <c r="I32" s="4" t="s">
        <v>66</v>
      </c>
      <c r="J32" s="5">
        <v>1271029488</v>
      </c>
      <c r="K32" s="5">
        <v>1406463891</v>
      </c>
      <c r="L32" s="5">
        <v>1321970041</v>
      </c>
      <c r="M32" s="5">
        <v>-137844577</v>
      </c>
      <c r="N32" s="5">
        <v>3434507158</v>
      </c>
      <c r="O32" s="5">
        <v>1229933471</v>
      </c>
      <c r="P32" s="5">
        <v>8526059472</v>
      </c>
    </row>
    <row r="33" spans="9:16" hidden="1" x14ac:dyDescent="0.25">
      <c r="I33" s="4" t="s">
        <v>67</v>
      </c>
      <c r="J33" s="5">
        <v>286168992</v>
      </c>
      <c r="K33" s="5">
        <v>338984671</v>
      </c>
      <c r="L33" s="5">
        <v>230154271</v>
      </c>
      <c r="M33" s="5">
        <v>451087812</v>
      </c>
      <c r="N33" s="5">
        <v>341520986</v>
      </c>
      <c r="O33" s="5">
        <v>436919745</v>
      </c>
      <c r="P33" s="5">
        <v>2084836477</v>
      </c>
    </row>
    <row r="34" spans="9:16" hidden="1" x14ac:dyDescent="0.25">
      <c r="I34" s="4" t="s">
        <v>68</v>
      </c>
      <c r="J34" s="5">
        <v>73086361</v>
      </c>
      <c r="K34" s="5">
        <v>73231017</v>
      </c>
      <c r="L34" s="5">
        <v>80734296</v>
      </c>
      <c r="M34" s="5">
        <v>85650722</v>
      </c>
      <c r="N34" s="5">
        <v>83985839</v>
      </c>
      <c r="O34" s="5">
        <v>146170041</v>
      </c>
      <c r="P34" s="5">
        <v>542858276</v>
      </c>
    </row>
    <row r="35" spans="9:16" hidden="1" x14ac:dyDescent="0.25">
      <c r="I35" s="4" t="s">
        <v>69</v>
      </c>
      <c r="J35" s="5">
        <v>218731800</v>
      </c>
      <c r="K35" s="5">
        <v>172601844</v>
      </c>
      <c r="L35" s="5">
        <v>161539048</v>
      </c>
      <c r="M35" s="5">
        <v>196879192</v>
      </c>
      <c r="N35" s="5">
        <v>201803161</v>
      </c>
      <c r="O35" s="5">
        <v>125279423</v>
      </c>
      <c r="P35" s="5">
        <v>1076834468</v>
      </c>
    </row>
    <row r="36" spans="9:16" hidden="1" x14ac:dyDescent="0.25">
      <c r="I36" s="4" t="s">
        <v>70</v>
      </c>
      <c r="J36" s="5">
        <v>16026670</v>
      </c>
      <c r="K36" s="5">
        <v>57914174</v>
      </c>
      <c r="L36" s="5">
        <v>25901536</v>
      </c>
      <c r="M36" s="5">
        <v>90119211</v>
      </c>
      <c r="N36" s="5">
        <v>81835932</v>
      </c>
      <c r="O36" s="5">
        <v>41091978</v>
      </c>
      <c r="P36" s="5">
        <v>312889501</v>
      </c>
    </row>
    <row r="37" spans="9:16" hidden="1" x14ac:dyDescent="0.25">
      <c r="I37" s="4" t="s">
        <v>71</v>
      </c>
      <c r="J37" s="5">
        <v>50982594</v>
      </c>
      <c r="K37" s="5">
        <v>54985753</v>
      </c>
      <c r="L37" s="5">
        <v>42216285</v>
      </c>
      <c r="M37" s="5">
        <v>80987512</v>
      </c>
      <c r="N37" s="5">
        <v>47400975</v>
      </c>
      <c r="O37" s="5">
        <v>47567549</v>
      </c>
      <c r="P37" s="5">
        <v>324140668</v>
      </c>
    </row>
    <row r="38" spans="9:16" hidden="1" x14ac:dyDescent="0.25">
      <c r="I38" s="4" t="s">
        <v>72</v>
      </c>
      <c r="J38" s="5">
        <v>522514884</v>
      </c>
      <c r="K38" s="5">
        <v>478946114</v>
      </c>
      <c r="L38" s="5">
        <v>409566318.5</v>
      </c>
      <c r="M38" s="5">
        <v>546763660.5</v>
      </c>
      <c r="N38" s="5">
        <v>530145136</v>
      </c>
      <c r="O38" s="5">
        <v>492863760</v>
      </c>
      <c r="P38" s="5">
        <v>2980799873</v>
      </c>
    </row>
    <row r="39" spans="9:16" hidden="1" x14ac:dyDescent="0.25">
      <c r="I39" s="4" t="s">
        <v>73</v>
      </c>
      <c r="J39" s="5">
        <v>101866753.16</v>
      </c>
      <c r="K39" s="5">
        <v>153408914.32999998</v>
      </c>
      <c r="L39" s="5">
        <v>217570821.59999999</v>
      </c>
      <c r="M39" s="5">
        <v>169160778.40000001</v>
      </c>
      <c r="N39" s="5">
        <v>254588678.5</v>
      </c>
      <c r="O39" s="5">
        <v>212207687.09999999</v>
      </c>
      <c r="P39" s="5">
        <v>1108803633.0900002</v>
      </c>
    </row>
    <row r="40" spans="9:16" hidden="1" x14ac:dyDescent="0.25">
      <c r="I40" s="4" t="s">
        <v>2205</v>
      </c>
      <c r="J40" s="5"/>
      <c r="K40" s="5"/>
      <c r="L40" s="5"/>
      <c r="M40" s="5"/>
      <c r="N40" s="5"/>
      <c r="O40" s="5">
        <v>444000</v>
      </c>
      <c r="P40" s="5">
        <v>444000</v>
      </c>
    </row>
    <row r="41" spans="9:16" hidden="1" x14ac:dyDescent="0.25">
      <c r="I41" s="4" t="s">
        <v>76</v>
      </c>
      <c r="J41" s="5">
        <v>3594914</v>
      </c>
      <c r="K41" s="5">
        <v>198466</v>
      </c>
      <c r="L41" s="5">
        <v>5612144</v>
      </c>
      <c r="M41" s="5">
        <v>3876374</v>
      </c>
      <c r="N41" s="5">
        <v>3868251</v>
      </c>
      <c r="O41" s="5">
        <v>4465971</v>
      </c>
      <c r="P41" s="5">
        <v>21616120</v>
      </c>
    </row>
    <row r="42" spans="9:16" hidden="1" x14ac:dyDescent="0.25">
      <c r="I42" s="4" t="s">
        <v>0</v>
      </c>
      <c r="J42" s="5">
        <v>3715092853.54</v>
      </c>
      <c r="K42" s="5">
        <v>4117361564.3700004</v>
      </c>
      <c r="L42" s="5">
        <v>3639679666.21</v>
      </c>
      <c r="M42" s="5">
        <v>2713503521.4499998</v>
      </c>
      <c r="N42" s="5">
        <v>6583572973.8100004</v>
      </c>
      <c r="O42" s="5">
        <v>4123551439.6599998</v>
      </c>
      <c r="P42" s="5">
        <v>24892762019.040001</v>
      </c>
    </row>
    <row r="43" spans="9:16" hidden="1" x14ac:dyDescent="0.25"/>
    <row r="44" spans="9:16" hidden="1" x14ac:dyDescent="0.25"/>
    <row r="45" spans="9:16" hidden="1" x14ac:dyDescent="0.25"/>
    <row r="46" spans="9:16" hidden="1" x14ac:dyDescent="0.25"/>
    <row r="47" spans="9:16" hidden="1" x14ac:dyDescent="0.25"/>
    <row r="48" spans="9:16" hidden="1" x14ac:dyDescent="0.25"/>
    <row r="49" spans="9:22" hidden="1" x14ac:dyDescent="0.25"/>
    <row r="50" spans="9:22" hidden="1" x14ac:dyDescent="0.25"/>
    <row r="51" spans="9:22" hidden="1" x14ac:dyDescent="0.25"/>
    <row r="52" spans="9:22" hidden="1" x14ac:dyDescent="0.25"/>
    <row r="53" spans="9:22" hidden="1" x14ac:dyDescent="0.25"/>
    <row r="54" spans="9:22" hidden="1" x14ac:dyDescent="0.25"/>
    <row r="55" spans="9:22" hidden="1" x14ac:dyDescent="0.25"/>
    <row r="56" spans="9:22" hidden="1" x14ac:dyDescent="0.25"/>
    <row r="57" spans="9:22" hidden="1" x14ac:dyDescent="0.25"/>
    <row r="58" spans="9:22" hidden="1" x14ac:dyDescent="0.25"/>
    <row r="59" spans="9:22" hidden="1" x14ac:dyDescent="0.25"/>
    <row r="60" spans="9:22" hidden="1" x14ac:dyDescent="0.25"/>
    <row r="61" spans="9:22" ht="15.75" thickBot="1" x14ac:dyDescent="0.3"/>
    <row r="62" spans="9:22" ht="23.25" x14ac:dyDescent="0.35">
      <c r="I62" s="20" t="s">
        <v>103</v>
      </c>
      <c r="J62" s="7" t="s">
        <v>90</v>
      </c>
      <c r="K62" s="7" t="s">
        <v>91</v>
      </c>
      <c r="L62" s="7" t="s">
        <v>92</v>
      </c>
      <c r="M62" s="7" t="s">
        <v>93</v>
      </c>
      <c r="N62" s="7" t="s">
        <v>94</v>
      </c>
      <c r="O62" s="7" t="s">
        <v>95</v>
      </c>
      <c r="P62" s="7" t="s">
        <v>96</v>
      </c>
      <c r="Q62" s="7" t="s">
        <v>97</v>
      </c>
      <c r="R62" s="7" t="s">
        <v>827</v>
      </c>
      <c r="S62" s="7" t="s">
        <v>98</v>
      </c>
      <c r="T62" s="7" t="s">
        <v>99</v>
      </c>
      <c r="U62" s="8" t="s">
        <v>100</v>
      </c>
      <c r="V62" s="8" t="s">
        <v>101</v>
      </c>
    </row>
    <row r="63" spans="9:22" ht="15.75" thickBot="1" x14ac:dyDescent="0.3">
      <c r="I63" s="12" t="s">
        <v>1623</v>
      </c>
      <c r="J63" s="13">
        <f>IFERROR(VLOOKUP($I63,$I$44:$V$60,MATCH(J$62,$I$44:$V$44,0),0),0)</f>
        <v>0</v>
      </c>
      <c r="K63" s="13">
        <f t="shared" ref="K63:U63" si="0">IFERROR(VLOOKUP($I63,$I$44:$V$60,MATCH(K$62,$I$44:$V$44,0),0),0)</f>
        <v>0</v>
      </c>
      <c r="L63" s="13">
        <f t="shared" si="0"/>
        <v>0</v>
      </c>
      <c r="M63" s="13">
        <f t="shared" si="0"/>
        <v>0</v>
      </c>
      <c r="N63" s="13">
        <f t="shared" si="0"/>
        <v>0</v>
      </c>
      <c r="O63" s="13">
        <f t="shared" si="0"/>
        <v>0</v>
      </c>
      <c r="P63" s="13">
        <f t="shared" si="0"/>
        <v>0</v>
      </c>
      <c r="Q63" s="13">
        <f t="shared" si="0"/>
        <v>0</v>
      </c>
      <c r="R63" s="13">
        <f t="shared" si="0"/>
        <v>0</v>
      </c>
      <c r="S63" s="13">
        <f t="shared" si="0"/>
        <v>0</v>
      </c>
      <c r="T63" s="13">
        <f t="shared" si="0"/>
        <v>0</v>
      </c>
      <c r="U63" s="14">
        <f t="shared" si="0"/>
        <v>0</v>
      </c>
      <c r="V63" s="14">
        <f>SUM(J63:U63)</f>
        <v>0</v>
      </c>
    </row>
    <row r="64" spans="9:22" hidden="1" x14ac:dyDescent="0.25"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</row>
    <row r="65" spans="9:21" hidden="1" x14ac:dyDescent="0.25"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</row>
    <row r="66" spans="9:21" hidden="1" x14ac:dyDescent="0.25"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</row>
    <row r="67" spans="9:21" hidden="1" x14ac:dyDescent="0.25"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</row>
    <row r="68" spans="9:21" hidden="1" x14ac:dyDescent="0.25"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</row>
    <row r="69" spans="9:21" hidden="1" x14ac:dyDescent="0.25"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</row>
    <row r="70" spans="9:21" hidden="1" x14ac:dyDescent="0.25"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</row>
    <row r="71" spans="9:21" hidden="1" x14ac:dyDescent="0.25"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</row>
    <row r="72" spans="9:21" hidden="1" x14ac:dyDescent="0.25"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</row>
    <row r="73" spans="9:21" hidden="1" x14ac:dyDescent="0.25"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</row>
    <row r="74" spans="9:21" hidden="1" x14ac:dyDescent="0.25"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</row>
    <row r="75" spans="9:21" hidden="1" x14ac:dyDescent="0.25"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</row>
    <row r="76" spans="9:21" ht="15.75" hidden="1" thickBot="1" x14ac:dyDescent="0.3"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4"/>
    </row>
    <row r="77" spans="9:21" hidden="1" x14ac:dyDescent="0.25"/>
    <row r="78" spans="9:21" hidden="1" x14ac:dyDescent="0.25"/>
    <row r="79" spans="9:21" hidden="1" x14ac:dyDescent="0.25"/>
    <row r="80" spans="9:21" hidden="1" x14ac:dyDescent="0.25"/>
    <row r="82" spans="1:33" ht="15.75" thickBot="1" x14ac:dyDescent="0.3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33" ht="23.25" x14ac:dyDescent="0.35">
      <c r="I83" s="20" t="s">
        <v>102</v>
      </c>
      <c r="J83" s="7" t="s">
        <v>90</v>
      </c>
      <c r="K83" s="7" t="s">
        <v>91</v>
      </c>
      <c r="L83" s="7" t="s">
        <v>92</v>
      </c>
      <c r="M83" s="7" t="s">
        <v>93</v>
      </c>
      <c r="N83" s="7" t="s">
        <v>94</v>
      </c>
      <c r="O83" s="7" t="s">
        <v>95</v>
      </c>
      <c r="P83" s="7" t="s">
        <v>96</v>
      </c>
      <c r="Q83" s="7" t="s">
        <v>97</v>
      </c>
      <c r="R83" s="7" t="s">
        <v>827</v>
      </c>
      <c r="S83" s="7" t="s">
        <v>98</v>
      </c>
      <c r="T83" s="7" t="s">
        <v>99</v>
      </c>
      <c r="U83" s="8" t="s">
        <v>100</v>
      </c>
      <c r="V83" s="8" t="s">
        <v>101</v>
      </c>
    </row>
    <row r="84" spans="1:33" ht="15.75" thickBot="1" x14ac:dyDescent="0.3">
      <c r="I84" s="12" t="s">
        <v>1623</v>
      </c>
      <c r="J84" s="13">
        <f>-IFERROR(VLOOKUP($I84,$I$62:$U$80,MATCH(J$83,$I$62:$U$62,0),0),0)+IFERROR(VLOOKUP($I84,$I$2:$U$23,MATCH(J$83,$I$2:$U$2,0),0),0)</f>
        <v>-288986146</v>
      </c>
      <c r="K84" s="13">
        <f t="shared" ref="K84:U84" si="1">-IFERROR(VLOOKUP($I84,$I$62:$U$80,MATCH(K$83,$I$62:$U$62,0),0),0)+IFERROR(VLOOKUP($I84,$I$2:$U$23,MATCH(K$83,$I$2:$U$2,0),0),0)</f>
        <v>288986146</v>
      </c>
      <c r="L84" s="13">
        <f>-IFERROR(VLOOKUP($I84,$I$62:$U$80,MATCH(L$83,$I$62:$U$62,0),0),0)+IFERROR(VLOOKUP($I84,$I$2:$U$23,MATCH(L$83,$I$2:$U$2,0),0),0)</f>
        <v>0</v>
      </c>
      <c r="M84" s="13">
        <f t="shared" si="1"/>
        <v>0</v>
      </c>
      <c r="N84" s="13">
        <f t="shared" si="1"/>
        <v>-82829710</v>
      </c>
      <c r="O84" s="13">
        <f t="shared" si="1"/>
        <v>-206156436</v>
      </c>
      <c r="P84" s="13">
        <f t="shared" si="1"/>
        <v>0</v>
      </c>
      <c r="Q84" s="13">
        <f t="shared" si="1"/>
        <v>0</v>
      </c>
      <c r="R84" s="13">
        <f t="shared" si="1"/>
        <v>0</v>
      </c>
      <c r="S84" s="13">
        <f t="shared" si="1"/>
        <v>0</v>
      </c>
      <c r="T84" s="13">
        <f t="shared" si="1"/>
        <v>0</v>
      </c>
      <c r="U84" s="14">
        <f t="shared" si="1"/>
        <v>0</v>
      </c>
      <c r="V84" s="14">
        <f>SUM(J84:U84)</f>
        <v>-288986146</v>
      </c>
    </row>
    <row r="86" spans="1:33" x14ac:dyDescent="0.25">
      <c r="I86" s="1" t="s">
        <v>105</v>
      </c>
      <c r="J86" t="s" vm="27">
        <v>1623</v>
      </c>
      <c r="Z86" s="1" t="s">
        <v>75</v>
      </c>
      <c r="AA86" t="s" vm="14">
        <v>122</v>
      </c>
    </row>
    <row r="88" spans="1:33" ht="23.25" x14ac:dyDescent="0.35">
      <c r="I88" s="19" t="s">
        <v>292</v>
      </c>
      <c r="J88" s="21"/>
      <c r="K88" s="21"/>
      <c r="L88" s="1" t="s">
        <v>106</v>
      </c>
      <c r="Z88" s="1" t="s">
        <v>825</v>
      </c>
      <c r="AA88" s="1" t="s">
        <v>85</v>
      </c>
    </row>
    <row r="89" spans="1:33" x14ac:dyDescent="0.25">
      <c r="A89" s="32" t="s">
        <v>262</v>
      </c>
      <c r="I89" s="1" t="s">
        <v>108</v>
      </c>
      <c r="J89" s="1" t="s">
        <v>107</v>
      </c>
      <c r="K89" s="1" t="s">
        <v>59</v>
      </c>
      <c r="L89" t="s">
        <v>87</v>
      </c>
      <c r="M89" t="s">
        <v>88</v>
      </c>
      <c r="N89" t="s">
        <v>89</v>
      </c>
      <c r="O89" t="s">
        <v>117</v>
      </c>
      <c r="P89" t="s">
        <v>121</v>
      </c>
      <c r="Q89" t="s">
        <v>132</v>
      </c>
      <c r="R89" t="s">
        <v>0</v>
      </c>
      <c r="Z89" s="1" t="s">
        <v>86</v>
      </c>
      <c r="AA89" t="s">
        <v>87</v>
      </c>
      <c r="AB89" t="s">
        <v>88</v>
      </c>
      <c r="AC89" t="s">
        <v>89</v>
      </c>
      <c r="AD89" t="s">
        <v>117</v>
      </c>
      <c r="AE89" t="s">
        <v>121</v>
      </c>
      <c r="AF89" t="s">
        <v>132</v>
      </c>
      <c r="AG89" t="s">
        <v>0</v>
      </c>
    </row>
    <row r="90" spans="1:33" x14ac:dyDescent="0.25">
      <c r="A90" s="32" t="s">
        <v>261</v>
      </c>
      <c r="I90" s="27" t="s">
        <v>903</v>
      </c>
      <c r="J90" t="s">
        <v>56</v>
      </c>
      <c r="K90" t="s">
        <v>2241</v>
      </c>
      <c r="L90" s="26"/>
      <c r="M90" s="5">
        <v>288986146</v>
      </c>
      <c r="N90" s="5">
        <v>288986146</v>
      </c>
      <c r="O90" s="5">
        <v>288986146</v>
      </c>
      <c r="P90" s="5">
        <v>206156436</v>
      </c>
      <c r="Q90" s="5"/>
      <c r="R90" s="5">
        <v>1073114874</v>
      </c>
      <c r="Z90" s="4" t="s">
        <v>4717</v>
      </c>
      <c r="AA90" s="5"/>
      <c r="AB90" s="5">
        <v>32551</v>
      </c>
      <c r="AC90" s="5"/>
      <c r="AD90" s="5"/>
      <c r="AE90" s="5"/>
      <c r="AF90" s="5"/>
      <c r="AG90" s="5">
        <v>32551</v>
      </c>
    </row>
    <row r="91" spans="1:33" x14ac:dyDescent="0.25">
      <c r="A91" s="32" t="s">
        <v>263</v>
      </c>
      <c r="I91" s="27" t="s">
        <v>904</v>
      </c>
      <c r="J91" t="s">
        <v>56</v>
      </c>
      <c r="K91" t="s">
        <v>2241</v>
      </c>
      <c r="L91" s="26">
        <v>-288986146</v>
      </c>
      <c r="M91" s="5"/>
      <c r="N91" s="5">
        <v>-288986146</v>
      </c>
      <c r="O91" s="5">
        <v>-288986146</v>
      </c>
      <c r="P91" s="5">
        <v>-288986146</v>
      </c>
      <c r="Q91" s="5">
        <v>-206156436</v>
      </c>
      <c r="R91" s="5">
        <v>-1362101020</v>
      </c>
      <c r="Z91" s="4" t="s">
        <v>2537</v>
      </c>
      <c r="AA91" s="5">
        <v>0</v>
      </c>
      <c r="AB91" s="5">
        <v>0</v>
      </c>
      <c r="AC91" s="5">
        <v>0</v>
      </c>
      <c r="AD91" s="5">
        <v>0</v>
      </c>
      <c r="AE91" s="5"/>
      <c r="AF91" s="5"/>
      <c r="AG91" s="5">
        <v>0</v>
      </c>
    </row>
    <row r="92" spans="1:33" x14ac:dyDescent="0.25">
      <c r="I92" s="27" t="s">
        <v>0</v>
      </c>
      <c r="J92" s="27"/>
      <c r="K92" s="27"/>
      <c r="L92" s="26">
        <v>-288986146</v>
      </c>
      <c r="M92" s="5">
        <v>288986146</v>
      </c>
      <c r="N92" s="5">
        <v>0</v>
      </c>
      <c r="O92" s="5">
        <v>0</v>
      </c>
      <c r="P92" s="5">
        <v>-82829710</v>
      </c>
      <c r="Q92" s="5">
        <v>-206156436</v>
      </c>
      <c r="R92" s="5">
        <v>-288986146</v>
      </c>
      <c r="Z92" s="4" t="s">
        <v>2540</v>
      </c>
      <c r="AA92" s="5">
        <v>0</v>
      </c>
      <c r="AB92" s="5"/>
      <c r="AC92" s="5">
        <v>0</v>
      </c>
      <c r="AD92" s="5"/>
      <c r="AE92" s="5"/>
      <c r="AF92" s="5"/>
      <c r="AG92" s="5">
        <v>0</v>
      </c>
    </row>
    <row r="93" spans="1:33" x14ac:dyDescent="0.25">
      <c r="Z93" s="4" t="s">
        <v>682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</row>
    <row r="94" spans="1:33" x14ac:dyDescent="0.25">
      <c r="Z94" s="4" t="s">
        <v>2539</v>
      </c>
      <c r="AA94" s="5">
        <v>0</v>
      </c>
      <c r="AB94" s="5">
        <v>0</v>
      </c>
      <c r="AC94" s="5">
        <v>0</v>
      </c>
      <c r="AD94" s="5">
        <v>0</v>
      </c>
      <c r="AE94" s="5"/>
      <c r="AF94" s="5">
        <v>0</v>
      </c>
      <c r="AG94" s="5">
        <v>0</v>
      </c>
    </row>
    <row r="95" spans="1:33" x14ac:dyDescent="0.25">
      <c r="Z95" s="4" t="s">
        <v>683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</row>
    <row r="96" spans="1:33" x14ac:dyDescent="0.25">
      <c r="Z96" s="4" t="s">
        <v>4718</v>
      </c>
      <c r="AA96" s="5"/>
      <c r="AB96" s="5">
        <v>32508</v>
      </c>
      <c r="AC96" s="5">
        <v>32240</v>
      </c>
      <c r="AD96" s="5">
        <v>32670</v>
      </c>
      <c r="AE96" s="5">
        <v>32812</v>
      </c>
      <c r="AF96" s="5"/>
      <c r="AG96" s="5">
        <v>130230</v>
      </c>
    </row>
    <row r="97" spans="26:33" x14ac:dyDescent="0.25">
      <c r="Z97" s="4" t="s">
        <v>10556</v>
      </c>
      <c r="AA97" s="5"/>
      <c r="AB97" s="5"/>
      <c r="AC97" s="5"/>
      <c r="AD97" s="5"/>
      <c r="AE97" s="5">
        <v>32899</v>
      </c>
      <c r="AF97" s="5"/>
      <c r="AG97" s="5">
        <v>32899</v>
      </c>
    </row>
    <row r="98" spans="26:33" x14ac:dyDescent="0.25">
      <c r="Z98" s="4" t="s">
        <v>1406</v>
      </c>
      <c r="AA98" s="5"/>
      <c r="AB98" s="5"/>
      <c r="AC98" s="5"/>
      <c r="AD98" s="5"/>
      <c r="AE98" s="5">
        <v>7240900</v>
      </c>
      <c r="AF98" s="5">
        <v>59577379</v>
      </c>
      <c r="AG98" s="5">
        <v>66818279</v>
      </c>
    </row>
    <row r="99" spans="26:33" x14ac:dyDescent="0.25">
      <c r="Z99" s="4" t="s">
        <v>6456</v>
      </c>
      <c r="AA99" s="5"/>
      <c r="AB99" s="5"/>
      <c r="AC99" s="5">
        <v>171319</v>
      </c>
      <c r="AD99" s="5"/>
      <c r="AE99" s="5"/>
      <c r="AF99" s="5"/>
      <c r="AG99" s="5">
        <v>171319</v>
      </c>
    </row>
    <row r="100" spans="26:33" x14ac:dyDescent="0.25">
      <c r="Z100" s="4" t="s">
        <v>113</v>
      </c>
      <c r="AA100" s="5">
        <v>42244360</v>
      </c>
      <c r="AB100" s="5"/>
      <c r="AC100" s="5">
        <v>17773515</v>
      </c>
      <c r="AD100" s="5">
        <v>16334276</v>
      </c>
      <c r="AE100" s="5"/>
      <c r="AF100" s="5"/>
      <c r="AG100" s="5">
        <v>76352151</v>
      </c>
    </row>
    <row r="101" spans="26:33" x14ac:dyDescent="0.25">
      <c r="Z101" s="4" t="s">
        <v>9507</v>
      </c>
      <c r="AA101" s="5"/>
      <c r="AB101" s="5"/>
      <c r="AC101" s="5"/>
      <c r="AD101" s="5">
        <v>0</v>
      </c>
      <c r="AE101" s="5"/>
      <c r="AF101" s="5"/>
      <c r="AG101" s="5">
        <v>0</v>
      </c>
    </row>
    <row r="102" spans="26:33" x14ac:dyDescent="0.25">
      <c r="Z102" s="4" t="s">
        <v>2339</v>
      </c>
      <c r="AA102" s="5"/>
      <c r="AB102" s="5">
        <v>150479008</v>
      </c>
      <c r="AC102" s="5">
        <v>-35400022</v>
      </c>
      <c r="AD102" s="5">
        <v>67074306</v>
      </c>
      <c r="AE102" s="5">
        <v>-54563</v>
      </c>
      <c r="AF102" s="5"/>
      <c r="AG102" s="5">
        <v>182098729</v>
      </c>
    </row>
    <row r="103" spans="26:33" x14ac:dyDescent="0.25">
      <c r="Z103" s="4" t="s">
        <v>358</v>
      </c>
      <c r="AA103" s="5"/>
      <c r="AB103" s="5"/>
      <c r="AC103" s="5"/>
      <c r="AD103" s="5"/>
      <c r="AE103" s="5"/>
      <c r="AF103" s="5">
        <v>18101193</v>
      </c>
      <c r="AG103" s="5">
        <v>18101193</v>
      </c>
    </row>
    <row r="104" spans="26:33" x14ac:dyDescent="0.25">
      <c r="Z104" s="4" t="s">
        <v>3290</v>
      </c>
      <c r="AA104" s="5"/>
      <c r="AB104" s="5"/>
      <c r="AC104" s="5"/>
      <c r="AD104" s="5"/>
      <c r="AE104" s="5"/>
      <c r="AF104" s="5">
        <v>52821</v>
      </c>
      <c r="AG104" s="5">
        <v>52821</v>
      </c>
    </row>
    <row r="105" spans="26:33" x14ac:dyDescent="0.25">
      <c r="Z105" s="4" t="s">
        <v>2239</v>
      </c>
      <c r="AA105" s="5"/>
      <c r="AB105" s="5"/>
      <c r="AC105" s="5"/>
      <c r="AD105" s="5"/>
      <c r="AE105" s="5"/>
      <c r="AF105" s="5">
        <v>1477661</v>
      </c>
      <c r="AG105" s="5">
        <v>1477661</v>
      </c>
    </row>
    <row r="106" spans="26:33" x14ac:dyDescent="0.25">
      <c r="Z106" s="4" t="s">
        <v>6457</v>
      </c>
      <c r="AA106" s="5"/>
      <c r="AB106" s="5"/>
      <c r="AC106" s="5"/>
      <c r="AD106" s="5">
        <v>1054934</v>
      </c>
      <c r="AE106" s="5"/>
      <c r="AF106" s="5"/>
      <c r="AG106" s="5">
        <v>1054934</v>
      </c>
    </row>
    <row r="107" spans="26:33" x14ac:dyDescent="0.25">
      <c r="Z107" s="4" t="s">
        <v>3291</v>
      </c>
      <c r="AA107" s="5"/>
      <c r="AB107" s="5"/>
      <c r="AC107" s="5">
        <v>0</v>
      </c>
      <c r="AD107" s="5"/>
      <c r="AE107" s="5"/>
      <c r="AF107" s="5"/>
      <c r="AG107" s="5">
        <v>0</v>
      </c>
    </row>
    <row r="108" spans="26:33" x14ac:dyDescent="0.25">
      <c r="Z108" s="4" t="s">
        <v>1827</v>
      </c>
      <c r="AA108" s="5">
        <v>-58255119</v>
      </c>
      <c r="AB108" s="5"/>
      <c r="AC108" s="5"/>
      <c r="AD108" s="5"/>
      <c r="AE108" s="5"/>
      <c r="AF108" s="5"/>
      <c r="AG108" s="5">
        <v>-58255119</v>
      </c>
    </row>
    <row r="109" spans="26:33" x14ac:dyDescent="0.25">
      <c r="Z109" s="4" t="s">
        <v>3285</v>
      </c>
      <c r="AA109" s="5"/>
      <c r="AB109" s="5"/>
      <c r="AC109" s="5"/>
      <c r="AD109" s="5"/>
      <c r="AE109" s="5"/>
      <c r="AF109" s="5">
        <v>1243008</v>
      </c>
      <c r="AG109" s="5">
        <v>1243008</v>
      </c>
    </row>
    <row r="110" spans="26:33" x14ac:dyDescent="0.25">
      <c r="Z110" s="4" t="s">
        <v>3287</v>
      </c>
      <c r="AA110" s="5"/>
      <c r="AB110" s="5"/>
      <c r="AC110" s="5"/>
      <c r="AD110" s="5"/>
      <c r="AE110" s="5"/>
      <c r="AF110" s="5">
        <v>55280</v>
      </c>
      <c r="AG110" s="5">
        <v>55280</v>
      </c>
    </row>
    <row r="111" spans="26:33" x14ac:dyDescent="0.25">
      <c r="Z111" s="4" t="s">
        <v>1788</v>
      </c>
      <c r="AA111" s="5">
        <v>8015167</v>
      </c>
      <c r="AB111" s="5"/>
      <c r="AC111" s="5"/>
      <c r="AD111" s="5"/>
      <c r="AE111" s="5"/>
      <c r="AF111" s="5"/>
      <c r="AG111" s="5">
        <v>8015167</v>
      </c>
    </row>
    <row r="112" spans="26:33" x14ac:dyDescent="0.25">
      <c r="Z112" s="4" t="s">
        <v>1789</v>
      </c>
      <c r="AA112" s="5">
        <v>3494330</v>
      </c>
      <c r="AB112" s="5">
        <v>1165620</v>
      </c>
      <c r="AC112" s="5"/>
      <c r="AD112" s="5"/>
      <c r="AE112" s="5"/>
      <c r="AF112" s="5"/>
      <c r="AG112" s="5">
        <v>4659950</v>
      </c>
    </row>
    <row r="113" spans="26:33" x14ac:dyDescent="0.25">
      <c r="Z113" s="4" t="s">
        <v>2160</v>
      </c>
      <c r="AA113" s="5">
        <v>0</v>
      </c>
      <c r="AB113" s="5">
        <v>279802</v>
      </c>
      <c r="AC113" s="5"/>
      <c r="AD113" s="5"/>
      <c r="AE113" s="5"/>
      <c r="AF113" s="5"/>
      <c r="AG113" s="5">
        <v>279802</v>
      </c>
    </row>
    <row r="114" spans="26:33" x14ac:dyDescent="0.25">
      <c r="Z114" s="4" t="s">
        <v>13425</v>
      </c>
      <c r="AA114" s="5"/>
      <c r="AB114" s="5"/>
      <c r="AC114" s="5"/>
      <c r="AD114" s="5"/>
      <c r="AE114" s="5"/>
      <c r="AF114" s="5">
        <v>0</v>
      </c>
      <c r="AG114" s="5">
        <v>0</v>
      </c>
    </row>
    <row r="115" spans="26:33" x14ac:dyDescent="0.25">
      <c r="Z115" s="4" t="s">
        <v>554</v>
      </c>
      <c r="AA115" s="5">
        <v>26945164</v>
      </c>
      <c r="AB115" s="5">
        <v>16211662</v>
      </c>
      <c r="AC115" s="5">
        <v>14572683</v>
      </c>
      <c r="AD115" s="5">
        <v>6398182</v>
      </c>
      <c r="AE115" s="5"/>
      <c r="AF115" s="5"/>
      <c r="AG115" s="5">
        <v>64127691</v>
      </c>
    </row>
    <row r="116" spans="26:33" x14ac:dyDescent="0.25">
      <c r="Z116" s="4" t="s">
        <v>10561</v>
      </c>
      <c r="AA116" s="5"/>
      <c r="AB116" s="5"/>
      <c r="AC116" s="5"/>
      <c r="AD116" s="5"/>
      <c r="AE116" s="5">
        <v>4213762</v>
      </c>
      <c r="AF116" s="5"/>
      <c r="AG116" s="5">
        <v>4213762</v>
      </c>
    </row>
    <row r="117" spans="26:33" x14ac:dyDescent="0.25">
      <c r="Z117" s="4" t="s">
        <v>10257</v>
      </c>
      <c r="AA117" s="5"/>
      <c r="AB117" s="5"/>
      <c r="AC117" s="5"/>
      <c r="AD117" s="5"/>
      <c r="AE117" s="5">
        <v>0</v>
      </c>
      <c r="AF117" s="5"/>
      <c r="AG117" s="5">
        <v>0</v>
      </c>
    </row>
    <row r="118" spans="26:33" x14ac:dyDescent="0.25">
      <c r="Z118" s="4" t="s">
        <v>1559</v>
      </c>
      <c r="AA118" s="5"/>
      <c r="AB118" s="5">
        <v>3897234</v>
      </c>
      <c r="AC118" s="5"/>
      <c r="AD118" s="5"/>
      <c r="AE118" s="5"/>
      <c r="AF118" s="5"/>
      <c r="AG118" s="5">
        <v>3897234</v>
      </c>
    </row>
    <row r="119" spans="26:33" x14ac:dyDescent="0.25">
      <c r="Z119" s="4" t="s">
        <v>1430</v>
      </c>
      <c r="AA119" s="5"/>
      <c r="AB119" s="5">
        <v>14588506</v>
      </c>
      <c r="AC119" s="5">
        <v>12405251</v>
      </c>
      <c r="AD119" s="5">
        <v>36441317</v>
      </c>
      <c r="AE119" s="5">
        <v>0</v>
      </c>
      <c r="AF119" s="5">
        <v>2024716</v>
      </c>
      <c r="AG119" s="5">
        <v>65459790</v>
      </c>
    </row>
    <row r="120" spans="26:33" x14ac:dyDescent="0.25">
      <c r="Z120" s="4" t="s">
        <v>10251</v>
      </c>
      <c r="AA120" s="5"/>
      <c r="AB120" s="5"/>
      <c r="AC120" s="5"/>
      <c r="AD120" s="5"/>
      <c r="AE120" s="5">
        <v>0</v>
      </c>
      <c r="AF120" s="5"/>
      <c r="AG120" s="5">
        <v>0</v>
      </c>
    </row>
    <row r="121" spans="26:33" x14ac:dyDescent="0.25">
      <c r="Z121" s="4" t="s">
        <v>1708</v>
      </c>
      <c r="AA121" s="5"/>
      <c r="AB121" s="5"/>
      <c r="AC121" s="5">
        <v>14016317</v>
      </c>
      <c r="AD121" s="5">
        <v>6016799</v>
      </c>
      <c r="AE121" s="5">
        <v>48452</v>
      </c>
      <c r="AF121" s="5">
        <v>848822</v>
      </c>
      <c r="AG121" s="5">
        <v>20930390</v>
      </c>
    </row>
    <row r="122" spans="26:33" x14ac:dyDescent="0.25">
      <c r="Z122" s="4" t="s">
        <v>4719</v>
      </c>
      <c r="AA122" s="5"/>
      <c r="AB122" s="5">
        <v>4451542</v>
      </c>
      <c r="AC122" s="5">
        <v>6715510</v>
      </c>
      <c r="AD122" s="5">
        <v>2235976</v>
      </c>
      <c r="AE122" s="5">
        <v>0</v>
      </c>
      <c r="AF122" s="5"/>
      <c r="AG122" s="5">
        <v>13403028</v>
      </c>
    </row>
    <row r="123" spans="26:33" x14ac:dyDescent="0.25">
      <c r="Z123" s="4" t="s">
        <v>10009</v>
      </c>
      <c r="AA123" s="5">
        <v>21540345</v>
      </c>
      <c r="AB123" s="5">
        <v>1450347</v>
      </c>
      <c r="AC123" s="5"/>
      <c r="AD123" s="5"/>
      <c r="AE123" s="5"/>
      <c r="AF123" s="5"/>
      <c r="AG123" s="5">
        <v>22990692</v>
      </c>
    </row>
    <row r="124" spans="26:33" x14ac:dyDescent="0.25">
      <c r="Z124" s="4" t="s">
        <v>3324</v>
      </c>
      <c r="AA124" s="5"/>
      <c r="AB124" s="5"/>
      <c r="AC124" s="5">
        <v>0</v>
      </c>
      <c r="AD124" s="5"/>
      <c r="AE124" s="5"/>
      <c r="AF124" s="5"/>
      <c r="AG124" s="5">
        <v>0</v>
      </c>
    </row>
    <row r="125" spans="26:33" x14ac:dyDescent="0.25">
      <c r="Z125" s="4" t="s">
        <v>6458</v>
      </c>
      <c r="AA125" s="5"/>
      <c r="AB125" s="5"/>
      <c r="AC125" s="5">
        <v>9843739</v>
      </c>
      <c r="AD125" s="5">
        <v>27418297</v>
      </c>
      <c r="AE125" s="5"/>
      <c r="AF125" s="5">
        <v>21601334</v>
      </c>
      <c r="AG125" s="5">
        <v>58863370</v>
      </c>
    </row>
    <row r="126" spans="26:33" x14ac:dyDescent="0.25">
      <c r="Z126" s="4" t="s">
        <v>10252</v>
      </c>
      <c r="AA126" s="5"/>
      <c r="AB126" s="5"/>
      <c r="AC126" s="5"/>
      <c r="AD126" s="5"/>
      <c r="AE126" s="5">
        <v>0</v>
      </c>
      <c r="AF126" s="5"/>
      <c r="AG126" s="5">
        <v>0</v>
      </c>
    </row>
    <row r="127" spans="26:33" x14ac:dyDescent="0.25">
      <c r="Z127" s="4" t="s">
        <v>10450</v>
      </c>
      <c r="AA127" s="5">
        <v>2725230</v>
      </c>
      <c r="AB127" s="5">
        <v>1807875</v>
      </c>
      <c r="AC127" s="5"/>
      <c r="AD127" s="5">
        <v>462418</v>
      </c>
      <c r="AE127" s="5"/>
      <c r="AF127" s="5"/>
      <c r="AG127" s="5">
        <v>4995523</v>
      </c>
    </row>
    <row r="128" spans="26:33" x14ac:dyDescent="0.25">
      <c r="Z128" s="4" t="s">
        <v>6459</v>
      </c>
      <c r="AA128" s="5"/>
      <c r="AB128" s="5"/>
      <c r="AC128" s="5">
        <v>4235175</v>
      </c>
      <c r="AD128" s="5"/>
      <c r="AE128" s="5"/>
      <c r="AF128" s="5"/>
      <c r="AG128" s="5">
        <v>4235175</v>
      </c>
    </row>
    <row r="129" spans="26:33" x14ac:dyDescent="0.25">
      <c r="Z129" s="4" t="s">
        <v>9506</v>
      </c>
      <c r="AA129" s="5"/>
      <c r="AB129" s="5"/>
      <c r="AC129" s="5"/>
      <c r="AD129" s="5">
        <v>0</v>
      </c>
      <c r="AE129" s="5"/>
      <c r="AF129" s="5"/>
      <c r="AG129" s="5">
        <v>0</v>
      </c>
    </row>
    <row r="130" spans="26:33" x14ac:dyDescent="0.25">
      <c r="Z130" s="4" t="s">
        <v>6070</v>
      </c>
      <c r="AA130" s="5"/>
      <c r="AB130" s="5"/>
      <c r="AC130" s="5"/>
      <c r="AD130" s="5">
        <v>0</v>
      </c>
      <c r="AE130" s="5"/>
      <c r="AF130" s="5"/>
      <c r="AG130" s="5">
        <v>0</v>
      </c>
    </row>
    <row r="131" spans="26:33" x14ac:dyDescent="0.25">
      <c r="Z131" s="4" t="s">
        <v>9504</v>
      </c>
      <c r="AA131" s="5"/>
      <c r="AB131" s="5"/>
      <c r="AC131" s="5"/>
      <c r="AD131" s="5">
        <v>0</v>
      </c>
      <c r="AE131" s="5"/>
      <c r="AF131" s="5"/>
      <c r="AG131" s="5">
        <v>0</v>
      </c>
    </row>
    <row r="132" spans="26:33" x14ac:dyDescent="0.25">
      <c r="Z132" s="4" t="s">
        <v>2597</v>
      </c>
      <c r="AA132" s="5"/>
      <c r="AB132" s="5"/>
      <c r="AC132" s="5">
        <v>4248251</v>
      </c>
      <c r="AD132" s="5"/>
      <c r="AE132" s="5"/>
      <c r="AF132" s="5"/>
      <c r="AG132" s="5">
        <v>4248251</v>
      </c>
    </row>
    <row r="133" spans="26:33" x14ac:dyDescent="0.25">
      <c r="Z133" s="4" t="s">
        <v>3303</v>
      </c>
      <c r="AA133" s="5">
        <v>2812713</v>
      </c>
      <c r="AB133" s="5"/>
      <c r="AC133" s="5"/>
      <c r="AD133" s="5"/>
      <c r="AE133" s="5"/>
      <c r="AF133" s="5"/>
      <c r="AG133" s="5">
        <v>2812713</v>
      </c>
    </row>
    <row r="134" spans="26:33" x14ac:dyDescent="0.25">
      <c r="Z134" s="4" t="s">
        <v>6460</v>
      </c>
      <c r="AA134" s="5"/>
      <c r="AB134" s="5">
        <v>5144130</v>
      </c>
      <c r="AC134" s="5">
        <v>463758</v>
      </c>
      <c r="AD134" s="5"/>
      <c r="AE134" s="5">
        <v>63662518</v>
      </c>
      <c r="AF134" s="5"/>
      <c r="AG134" s="5">
        <v>69270406</v>
      </c>
    </row>
    <row r="135" spans="26:33" x14ac:dyDescent="0.25">
      <c r="Z135" s="4" t="s">
        <v>2553</v>
      </c>
      <c r="AA135" s="5"/>
      <c r="AB135" s="5"/>
      <c r="AC135" s="5"/>
      <c r="AD135" s="5"/>
      <c r="AE135" s="5"/>
      <c r="AF135" s="5">
        <v>44444444</v>
      </c>
      <c r="AG135" s="5">
        <v>44444444</v>
      </c>
    </row>
    <row r="136" spans="26:33" x14ac:dyDescent="0.25">
      <c r="Z136" s="4" t="s">
        <v>2218</v>
      </c>
      <c r="AA136" s="5">
        <v>5703767</v>
      </c>
      <c r="AB136" s="5"/>
      <c r="AC136" s="5"/>
      <c r="AD136" s="5"/>
      <c r="AE136" s="5"/>
      <c r="AF136" s="5"/>
      <c r="AG136" s="5">
        <v>5703767</v>
      </c>
    </row>
    <row r="137" spans="26:33" x14ac:dyDescent="0.25">
      <c r="Z137" s="4" t="s">
        <v>2426</v>
      </c>
      <c r="AA137" s="5">
        <v>5143972</v>
      </c>
      <c r="AB137" s="5">
        <v>10302194</v>
      </c>
      <c r="AC137" s="5"/>
      <c r="AD137" s="5"/>
      <c r="AE137" s="5"/>
      <c r="AF137" s="5"/>
      <c r="AG137" s="5">
        <v>15446166</v>
      </c>
    </row>
    <row r="138" spans="26:33" x14ac:dyDescent="0.25">
      <c r="Z138" s="4" t="s">
        <v>9505</v>
      </c>
      <c r="AA138" s="5"/>
      <c r="AB138" s="5"/>
      <c r="AC138" s="5"/>
      <c r="AD138" s="5">
        <v>0</v>
      </c>
      <c r="AE138" s="5"/>
      <c r="AF138" s="5"/>
      <c r="AG138" s="5">
        <v>0</v>
      </c>
    </row>
    <row r="139" spans="26:33" x14ac:dyDescent="0.25">
      <c r="Z139" s="4" t="s">
        <v>1787</v>
      </c>
      <c r="AA139" s="5"/>
      <c r="AB139" s="5"/>
      <c r="AC139" s="5"/>
      <c r="AD139" s="5"/>
      <c r="AE139" s="5"/>
      <c r="AF139" s="5">
        <v>3230000</v>
      </c>
      <c r="AG139" s="5">
        <v>3230000</v>
      </c>
    </row>
    <row r="140" spans="26:33" x14ac:dyDescent="0.25">
      <c r="Z140" s="4" t="s">
        <v>10469</v>
      </c>
      <c r="AA140" s="5"/>
      <c r="AB140" s="5">
        <v>22804246</v>
      </c>
      <c r="AC140" s="5">
        <v>-22804246</v>
      </c>
      <c r="AD140" s="5">
        <v>22804246</v>
      </c>
      <c r="AE140" s="5">
        <v>16571636</v>
      </c>
      <c r="AF140" s="5">
        <v>5664175</v>
      </c>
      <c r="AG140" s="5">
        <v>45040057</v>
      </c>
    </row>
    <row r="141" spans="26:33" x14ac:dyDescent="0.25">
      <c r="Z141" s="4" t="s">
        <v>4721</v>
      </c>
      <c r="AA141" s="5"/>
      <c r="AB141" s="5">
        <v>625631</v>
      </c>
      <c r="AC141" s="5"/>
      <c r="AD141" s="5"/>
      <c r="AE141" s="5"/>
      <c r="AF141" s="5"/>
      <c r="AG141" s="5">
        <v>625631</v>
      </c>
    </row>
    <row r="142" spans="26:33" x14ac:dyDescent="0.25">
      <c r="Z142" s="4" t="s">
        <v>3506</v>
      </c>
      <c r="AA142" s="5">
        <v>23412409</v>
      </c>
      <c r="AB142" s="5"/>
      <c r="AC142" s="5"/>
      <c r="AD142" s="5"/>
      <c r="AE142" s="5"/>
      <c r="AF142" s="5"/>
      <c r="AG142" s="5">
        <v>23412409</v>
      </c>
    </row>
    <row r="143" spans="26:33" x14ac:dyDescent="0.25">
      <c r="Z143" s="4" t="s">
        <v>6461</v>
      </c>
      <c r="AA143" s="5"/>
      <c r="AB143" s="5"/>
      <c r="AC143" s="5">
        <v>17708969</v>
      </c>
      <c r="AD143" s="5">
        <v>17732860</v>
      </c>
      <c r="AE143" s="5">
        <v>3690329</v>
      </c>
      <c r="AF143" s="5">
        <v>16846625</v>
      </c>
      <c r="AG143" s="5">
        <v>55978783</v>
      </c>
    </row>
    <row r="144" spans="26:33" x14ac:dyDescent="0.25">
      <c r="Z144" s="4" t="s">
        <v>3289</v>
      </c>
      <c r="AA144" s="5">
        <v>0</v>
      </c>
      <c r="AB144" s="5"/>
      <c r="AC144" s="5"/>
      <c r="AD144" s="5"/>
      <c r="AE144" s="5"/>
      <c r="AF144" s="5"/>
      <c r="AG144" s="5">
        <v>0</v>
      </c>
    </row>
    <row r="145" spans="26:33" x14ac:dyDescent="0.25">
      <c r="Z145" s="4" t="s">
        <v>1056</v>
      </c>
      <c r="AA145" s="5">
        <v>40811104</v>
      </c>
      <c r="AB145" s="5"/>
      <c r="AC145" s="5"/>
      <c r="AD145" s="5"/>
      <c r="AE145" s="5"/>
      <c r="AF145" s="5"/>
      <c r="AG145" s="5">
        <v>40811104</v>
      </c>
    </row>
    <row r="146" spans="26:33" x14ac:dyDescent="0.25">
      <c r="Z146" s="4" t="s">
        <v>6474</v>
      </c>
      <c r="AA146" s="5"/>
      <c r="AB146" s="5"/>
      <c r="AC146" s="5"/>
      <c r="AD146" s="5">
        <v>5653864</v>
      </c>
      <c r="AE146" s="5">
        <v>-1</v>
      </c>
      <c r="AF146" s="5"/>
      <c r="AG146" s="5">
        <v>5653863</v>
      </c>
    </row>
    <row r="147" spans="26:33" x14ac:dyDescent="0.25">
      <c r="Z147" s="4" t="s">
        <v>6475</v>
      </c>
      <c r="AA147" s="5"/>
      <c r="AB147" s="5"/>
      <c r="AC147" s="5"/>
      <c r="AD147" s="5">
        <v>39317796</v>
      </c>
      <c r="AE147" s="5">
        <v>-24235592</v>
      </c>
      <c r="AF147" s="5"/>
      <c r="AG147" s="5">
        <v>15082204</v>
      </c>
    </row>
    <row r="148" spans="26:33" x14ac:dyDescent="0.25">
      <c r="Z148" s="4" t="s">
        <v>6476</v>
      </c>
      <c r="AA148" s="5"/>
      <c r="AB148" s="5"/>
      <c r="AC148" s="5">
        <v>14552957</v>
      </c>
      <c r="AD148" s="5">
        <v>-14552957</v>
      </c>
      <c r="AE148" s="5"/>
      <c r="AF148" s="5"/>
      <c r="AG148" s="5">
        <v>0</v>
      </c>
    </row>
    <row r="149" spans="26:33" x14ac:dyDescent="0.25">
      <c r="Z149" s="4" t="s">
        <v>2568</v>
      </c>
      <c r="AA149" s="5">
        <v>55263150</v>
      </c>
      <c r="AB149" s="5"/>
      <c r="AC149" s="5">
        <v>171001</v>
      </c>
      <c r="AD149" s="5">
        <v>112117751</v>
      </c>
      <c r="AE149" s="5">
        <v>0</v>
      </c>
      <c r="AF149" s="5"/>
      <c r="AG149" s="5">
        <v>167551902</v>
      </c>
    </row>
    <row r="150" spans="26:33" x14ac:dyDescent="0.25">
      <c r="Z150" s="4" t="s">
        <v>2576</v>
      </c>
      <c r="AA150" s="5"/>
      <c r="AB150" s="5"/>
      <c r="AC150" s="5"/>
      <c r="AD150" s="5">
        <v>0</v>
      </c>
      <c r="AE150" s="5"/>
      <c r="AF150" s="5"/>
      <c r="AG150" s="5">
        <v>0</v>
      </c>
    </row>
    <row r="151" spans="26:33" x14ac:dyDescent="0.25">
      <c r="Z151" s="4" t="s">
        <v>538</v>
      </c>
      <c r="AA151" s="5">
        <v>77113670</v>
      </c>
      <c r="AB151" s="5">
        <v>90986488</v>
      </c>
      <c r="AC151" s="5">
        <v>115090850</v>
      </c>
      <c r="AD151" s="5">
        <v>29075493</v>
      </c>
      <c r="AE151" s="5">
        <v>9806462</v>
      </c>
      <c r="AF151" s="5">
        <v>6889250</v>
      </c>
      <c r="AG151" s="5">
        <v>328962213</v>
      </c>
    </row>
    <row r="152" spans="26:33" x14ac:dyDescent="0.25">
      <c r="Z152" s="4" t="s">
        <v>2584</v>
      </c>
      <c r="AA152" s="5"/>
      <c r="AB152" s="5"/>
      <c r="AC152" s="5"/>
      <c r="AD152" s="5"/>
      <c r="AE152" s="5">
        <v>0</v>
      </c>
      <c r="AF152" s="5"/>
      <c r="AG152" s="5">
        <v>0</v>
      </c>
    </row>
    <row r="153" spans="26:33" x14ac:dyDescent="0.25">
      <c r="Z153" s="4" t="s">
        <v>10259</v>
      </c>
      <c r="AA153" s="5"/>
      <c r="AB153" s="5"/>
      <c r="AC153" s="5"/>
      <c r="AD153" s="5"/>
      <c r="AE153" s="5">
        <v>40610719</v>
      </c>
      <c r="AF153" s="5"/>
      <c r="AG153" s="5">
        <v>40610719</v>
      </c>
    </row>
    <row r="154" spans="26:33" x14ac:dyDescent="0.25">
      <c r="Z154" s="4" t="s">
        <v>726</v>
      </c>
      <c r="AA154" s="5">
        <v>91332870</v>
      </c>
      <c r="AB154" s="5"/>
      <c r="AC154" s="5"/>
      <c r="AD154" s="5"/>
      <c r="AE154" s="5"/>
      <c r="AF154" s="5"/>
      <c r="AG154" s="5">
        <v>91332870</v>
      </c>
    </row>
    <row r="155" spans="26:33" x14ac:dyDescent="0.25">
      <c r="Z155" s="4" t="s">
        <v>552</v>
      </c>
      <c r="AA155" s="5">
        <v>0</v>
      </c>
      <c r="AB155" s="5">
        <v>0</v>
      </c>
      <c r="AC155" s="5">
        <v>0</v>
      </c>
      <c r="AD155" s="5"/>
      <c r="AE155" s="5">
        <v>0</v>
      </c>
      <c r="AF155" s="5">
        <v>0</v>
      </c>
      <c r="AG155" s="5">
        <v>0</v>
      </c>
    </row>
    <row r="156" spans="26:33" x14ac:dyDescent="0.25">
      <c r="Z156" s="4" t="s">
        <v>2512</v>
      </c>
      <c r="AA156" s="5"/>
      <c r="AB156" s="5"/>
      <c r="AC156" s="5">
        <v>27436537</v>
      </c>
      <c r="AD156" s="5"/>
      <c r="AE156" s="5"/>
      <c r="AF156" s="5"/>
      <c r="AG156" s="5">
        <v>27436537</v>
      </c>
    </row>
    <row r="157" spans="26:33" x14ac:dyDescent="0.25">
      <c r="Z157" s="4" t="s">
        <v>2513</v>
      </c>
      <c r="AA157" s="5"/>
      <c r="AB157" s="5"/>
      <c r="AC157" s="5">
        <v>-27436537</v>
      </c>
      <c r="AD157" s="5"/>
      <c r="AE157" s="5"/>
      <c r="AF157" s="5"/>
      <c r="AG157" s="5">
        <v>-27436537</v>
      </c>
    </row>
    <row r="158" spans="26:33" x14ac:dyDescent="0.25">
      <c r="Z158" s="4" t="s">
        <v>553</v>
      </c>
      <c r="AA158" s="5">
        <v>0</v>
      </c>
      <c r="AB158" s="5">
        <v>0</v>
      </c>
      <c r="AC158" s="5">
        <v>0</v>
      </c>
      <c r="AD158" s="5">
        <v>0</v>
      </c>
      <c r="AE158" s="5"/>
      <c r="AF158" s="5"/>
      <c r="AG158" s="5">
        <v>0</v>
      </c>
    </row>
    <row r="159" spans="26:33" x14ac:dyDescent="0.25">
      <c r="Z159" s="4" t="s">
        <v>6540</v>
      </c>
      <c r="AA159" s="5"/>
      <c r="AB159" s="5"/>
      <c r="AC159" s="5"/>
      <c r="AD159" s="5">
        <v>1406497</v>
      </c>
      <c r="AE159" s="5"/>
      <c r="AF159" s="5"/>
      <c r="AG159" s="5">
        <v>1406497</v>
      </c>
    </row>
    <row r="160" spans="26:33" x14ac:dyDescent="0.25">
      <c r="Z160" s="4" t="s">
        <v>2542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</row>
    <row r="161" spans="26:33" x14ac:dyDescent="0.25">
      <c r="Z161" s="4" t="s">
        <v>6039</v>
      </c>
      <c r="AA161" s="5"/>
      <c r="AB161" s="5"/>
      <c r="AC161" s="5"/>
      <c r="AD161" s="5"/>
      <c r="AE161" s="5"/>
      <c r="AF161" s="5">
        <v>21708478</v>
      </c>
      <c r="AG161" s="5">
        <v>21708478</v>
      </c>
    </row>
    <row r="162" spans="26:33" x14ac:dyDescent="0.25">
      <c r="Z162" s="4" t="s">
        <v>5904</v>
      </c>
      <c r="AA162" s="5"/>
      <c r="AB162" s="5"/>
      <c r="AC162" s="5"/>
      <c r="AD162" s="5"/>
      <c r="AE162" s="5"/>
      <c r="AF162" s="5">
        <v>26000000</v>
      </c>
      <c r="AG162" s="5">
        <v>26000000</v>
      </c>
    </row>
    <row r="163" spans="26:33" x14ac:dyDescent="0.25">
      <c r="Z163" s="4" t="s">
        <v>10331</v>
      </c>
      <c r="AA163" s="5"/>
      <c r="AB163" s="5"/>
      <c r="AC163" s="5"/>
      <c r="AD163" s="5"/>
      <c r="AE163" s="5">
        <v>1454693</v>
      </c>
      <c r="AF163" s="5"/>
      <c r="AG163" s="5">
        <v>1454693</v>
      </c>
    </row>
    <row r="164" spans="26:33" x14ac:dyDescent="0.25">
      <c r="Z164" s="4" t="s">
        <v>2543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5" spans="26:33" x14ac:dyDescent="0.25">
      <c r="Z165" s="4" t="s">
        <v>3181</v>
      </c>
      <c r="AA165" s="5">
        <v>121616</v>
      </c>
      <c r="AB165" s="5"/>
      <c r="AC165" s="5"/>
      <c r="AD165" s="5"/>
      <c r="AE165" s="5"/>
      <c r="AF165" s="5"/>
      <c r="AG165" s="5">
        <v>121616</v>
      </c>
    </row>
    <row r="166" spans="26:33" x14ac:dyDescent="0.25">
      <c r="Z166" s="4" t="s">
        <v>12009</v>
      </c>
      <c r="AA166" s="5"/>
      <c r="AB166" s="5"/>
      <c r="AC166" s="5"/>
      <c r="AD166" s="5"/>
      <c r="AE166" s="5">
        <v>102940866</v>
      </c>
      <c r="AF166" s="5">
        <v>37000000</v>
      </c>
      <c r="AG166" s="5">
        <v>139940866</v>
      </c>
    </row>
    <row r="167" spans="26:33" x14ac:dyDescent="0.25">
      <c r="Z167" s="4" t="s">
        <v>1263</v>
      </c>
      <c r="AA167" s="5"/>
      <c r="AB167" s="5"/>
      <c r="AC167" s="5"/>
      <c r="AD167" s="5">
        <v>62063028</v>
      </c>
      <c r="AE167" s="5"/>
      <c r="AF167" s="5"/>
      <c r="AG167" s="5">
        <v>62063028</v>
      </c>
    </row>
    <row r="168" spans="26:33" x14ac:dyDescent="0.25">
      <c r="Z168" s="4" t="s">
        <v>1236</v>
      </c>
      <c r="AA168" s="5">
        <v>10044101</v>
      </c>
      <c r="AB168" s="5">
        <v>10044101</v>
      </c>
      <c r="AC168" s="5">
        <v>10044101</v>
      </c>
      <c r="AD168" s="5">
        <v>10044101</v>
      </c>
      <c r="AE168" s="5">
        <v>7935495</v>
      </c>
      <c r="AF168" s="5"/>
      <c r="AG168" s="5">
        <v>48111899</v>
      </c>
    </row>
    <row r="169" spans="26:33" x14ac:dyDescent="0.25">
      <c r="Z169" s="4" t="s">
        <v>684</v>
      </c>
      <c r="AA169" s="5">
        <v>0</v>
      </c>
      <c r="AB169" s="5">
        <v>0</v>
      </c>
      <c r="AC169" s="5">
        <v>0</v>
      </c>
      <c r="AD169" s="5"/>
      <c r="AE169" s="5">
        <v>0</v>
      </c>
      <c r="AF169" s="5">
        <v>0</v>
      </c>
      <c r="AG169" s="5">
        <v>0</v>
      </c>
    </row>
    <row r="170" spans="26:33" x14ac:dyDescent="0.25">
      <c r="Z170" s="4" t="s">
        <v>6440</v>
      </c>
      <c r="AA170" s="5"/>
      <c r="AB170" s="5"/>
      <c r="AC170" s="5"/>
      <c r="AD170" s="5">
        <v>1436206</v>
      </c>
      <c r="AE170" s="5"/>
      <c r="AF170" s="5"/>
      <c r="AG170" s="5">
        <v>1436206</v>
      </c>
    </row>
    <row r="171" spans="26:33" x14ac:dyDescent="0.25">
      <c r="Z171" s="4" t="s">
        <v>1343</v>
      </c>
      <c r="AA171" s="5">
        <v>2879620</v>
      </c>
      <c r="AB171" s="5">
        <v>0</v>
      </c>
      <c r="AC171" s="5">
        <v>8625735</v>
      </c>
      <c r="AD171" s="5">
        <v>2907750</v>
      </c>
      <c r="AE171" s="5">
        <v>2938148</v>
      </c>
      <c r="AF171" s="5">
        <v>2958094</v>
      </c>
      <c r="AG171" s="5">
        <v>20309347</v>
      </c>
    </row>
    <row r="172" spans="26:33" x14ac:dyDescent="0.25">
      <c r="Z172" s="4" t="s">
        <v>6311</v>
      </c>
      <c r="AA172" s="5"/>
      <c r="AB172" s="5"/>
      <c r="AC172" s="5"/>
      <c r="AD172" s="5"/>
      <c r="AE172" s="5">
        <v>8024040</v>
      </c>
      <c r="AF172" s="5"/>
      <c r="AG172" s="5">
        <v>8024040</v>
      </c>
    </row>
    <row r="173" spans="26:33" x14ac:dyDescent="0.25">
      <c r="Z173" s="4" t="s">
        <v>2879</v>
      </c>
      <c r="AA173" s="5">
        <v>0</v>
      </c>
      <c r="AB173" s="5">
        <v>0</v>
      </c>
      <c r="AC173" s="5"/>
      <c r="AD173" s="5"/>
      <c r="AE173" s="5"/>
      <c r="AF173" s="5"/>
      <c r="AG173" s="5">
        <v>0</v>
      </c>
    </row>
    <row r="174" spans="26:33" x14ac:dyDescent="0.25">
      <c r="Z174" s="4" t="s">
        <v>4668</v>
      </c>
      <c r="AA174" s="5"/>
      <c r="AB174" s="5">
        <v>7958126</v>
      </c>
      <c r="AC174" s="5">
        <v>0</v>
      </c>
      <c r="AD174" s="5"/>
      <c r="AE174" s="5"/>
      <c r="AF174" s="5"/>
      <c r="AG174" s="5">
        <v>7958126</v>
      </c>
    </row>
    <row r="175" spans="26:33" x14ac:dyDescent="0.25">
      <c r="Z175" s="4" t="s">
        <v>6266</v>
      </c>
      <c r="AA175" s="5"/>
      <c r="AB175" s="5"/>
      <c r="AC175" s="5">
        <v>7968344</v>
      </c>
      <c r="AD175" s="5"/>
      <c r="AE175" s="5"/>
      <c r="AF175" s="5"/>
      <c r="AG175" s="5">
        <v>7968344</v>
      </c>
    </row>
    <row r="176" spans="26:33" x14ac:dyDescent="0.25">
      <c r="Z176" s="4" t="s">
        <v>10520</v>
      </c>
      <c r="AA176" s="5"/>
      <c r="AB176" s="5"/>
      <c r="AC176" s="5"/>
      <c r="AD176" s="5"/>
      <c r="AE176" s="5"/>
      <c r="AF176" s="5">
        <v>8122138</v>
      </c>
      <c r="AG176" s="5">
        <v>8122138</v>
      </c>
    </row>
    <row r="177" spans="26:33" x14ac:dyDescent="0.25">
      <c r="Z177" s="4" t="s">
        <v>1602</v>
      </c>
      <c r="AA177" s="5">
        <v>1351276</v>
      </c>
      <c r="AB177" s="5">
        <v>16659278</v>
      </c>
      <c r="AC177" s="5">
        <v>6898195</v>
      </c>
      <c r="AD177" s="5">
        <v>10802700</v>
      </c>
      <c r="AE177" s="5"/>
      <c r="AF177" s="5"/>
      <c r="AG177" s="5">
        <v>35711449</v>
      </c>
    </row>
    <row r="178" spans="26:33" x14ac:dyDescent="0.25">
      <c r="Z178" s="4" t="s">
        <v>1019</v>
      </c>
      <c r="AA178" s="5">
        <v>-4910984</v>
      </c>
      <c r="AB178" s="5"/>
      <c r="AC178" s="5"/>
      <c r="AD178" s="5"/>
      <c r="AE178" s="5"/>
      <c r="AF178" s="5"/>
      <c r="AG178" s="5">
        <v>-4910984</v>
      </c>
    </row>
    <row r="179" spans="26:33" x14ac:dyDescent="0.25">
      <c r="Z179" s="4" t="s">
        <v>1172</v>
      </c>
      <c r="AA179" s="5">
        <v>-2498748</v>
      </c>
      <c r="AB179" s="5"/>
      <c r="AC179" s="5"/>
      <c r="AD179" s="5"/>
      <c r="AE179" s="5"/>
      <c r="AF179" s="5"/>
      <c r="AG179" s="5">
        <v>-2498748</v>
      </c>
    </row>
    <row r="180" spans="26:33" x14ac:dyDescent="0.25">
      <c r="Z180" s="4" t="s">
        <v>1419</v>
      </c>
      <c r="AA180" s="5">
        <v>-1256714</v>
      </c>
      <c r="AB180" s="5"/>
      <c r="AC180" s="5"/>
      <c r="AD180" s="5"/>
      <c r="AE180" s="5"/>
      <c r="AF180" s="5"/>
      <c r="AG180" s="5">
        <v>-1256714</v>
      </c>
    </row>
    <row r="181" spans="26:33" x14ac:dyDescent="0.25">
      <c r="Z181" s="4" t="s">
        <v>1521</v>
      </c>
      <c r="AA181" s="5">
        <v>-4391556</v>
      </c>
      <c r="AB181" s="5"/>
      <c r="AC181" s="5"/>
      <c r="AD181" s="5"/>
      <c r="AE181" s="5"/>
      <c r="AF181" s="5"/>
      <c r="AG181" s="5">
        <v>-4391556</v>
      </c>
    </row>
    <row r="182" spans="26:33" x14ac:dyDescent="0.25">
      <c r="Z182" s="4" t="s">
        <v>1770</v>
      </c>
      <c r="AA182" s="5">
        <v>-1267697</v>
      </c>
      <c r="AB182" s="5">
        <v>634298</v>
      </c>
      <c r="AC182" s="5"/>
      <c r="AD182" s="5"/>
      <c r="AE182" s="5"/>
      <c r="AF182" s="5"/>
      <c r="AG182" s="5">
        <v>-633399</v>
      </c>
    </row>
    <row r="183" spans="26:33" x14ac:dyDescent="0.25">
      <c r="Z183" s="4" t="s">
        <v>2298</v>
      </c>
      <c r="AA183" s="5">
        <v>-951998</v>
      </c>
      <c r="AB183" s="5">
        <v>634849</v>
      </c>
      <c r="AC183" s="5"/>
      <c r="AD183" s="5"/>
      <c r="AE183" s="5"/>
      <c r="AF183" s="5"/>
      <c r="AG183" s="5">
        <v>-317149</v>
      </c>
    </row>
    <row r="184" spans="26:33" x14ac:dyDescent="0.25">
      <c r="Z184" s="4" t="s">
        <v>3198</v>
      </c>
      <c r="AA184" s="5">
        <v>4766897</v>
      </c>
      <c r="AB184" s="5">
        <v>-3813042</v>
      </c>
      <c r="AC184" s="5">
        <v>4766472</v>
      </c>
      <c r="AD184" s="5"/>
      <c r="AE184" s="5"/>
      <c r="AF184" s="5"/>
      <c r="AG184" s="5">
        <v>5720327</v>
      </c>
    </row>
    <row r="185" spans="26:33" x14ac:dyDescent="0.25">
      <c r="Z185" s="4" t="s">
        <v>3065</v>
      </c>
      <c r="AA185" s="5">
        <v>953444</v>
      </c>
      <c r="AB185" s="5">
        <v>-953444</v>
      </c>
      <c r="AC185" s="5"/>
      <c r="AD185" s="5"/>
      <c r="AE185" s="5"/>
      <c r="AF185" s="5"/>
      <c r="AG185" s="5">
        <v>0</v>
      </c>
    </row>
    <row r="186" spans="26:33" x14ac:dyDescent="0.25">
      <c r="Z186" s="4" t="s">
        <v>6268</v>
      </c>
      <c r="AA186" s="5"/>
      <c r="AB186" s="5"/>
      <c r="AC186" s="5">
        <v>7742625</v>
      </c>
      <c r="AD186" s="5"/>
      <c r="AE186" s="5"/>
      <c r="AF186" s="5"/>
      <c r="AG186" s="5">
        <v>7742625</v>
      </c>
    </row>
    <row r="187" spans="26:33" x14ac:dyDescent="0.25">
      <c r="Z187" s="4" t="s">
        <v>9816</v>
      </c>
      <c r="AA187" s="5"/>
      <c r="AB187" s="5"/>
      <c r="AC187" s="5">
        <v>1366346</v>
      </c>
      <c r="AD187" s="5"/>
      <c r="AE187" s="5"/>
      <c r="AF187" s="5"/>
      <c r="AG187" s="5">
        <v>1366346</v>
      </c>
    </row>
    <row r="188" spans="26:33" x14ac:dyDescent="0.25">
      <c r="Z188" s="4" t="s">
        <v>6269</v>
      </c>
      <c r="AA188" s="5"/>
      <c r="AB188" s="5"/>
      <c r="AC188" s="5"/>
      <c r="AD188" s="5">
        <v>4617229</v>
      </c>
      <c r="AE188" s="5"/>
      <c r="AF188" s="5"/>
      <c r="AG188" s="5">
        <v>4617229</v>
      </c>
    </row>
    <row r="189" spans="26:33" x14ac:dyDescent="0.25">
      <c r="Z189" s="4" t="s">
        <v>10521</v>
      </c>
      <c r="AA189" s="5"/>
      <c r="AB189" s="5"/>
      <c r="AC189" s="5"/>
      <c r="AD189" s="5"/>
      <c r="AE189" s="5">
        <v>2938897</v>
      </c>
      <c r="AF189" s="5"/>
      <c r="AG189" s="5">
        <v>2938897</v>
      </c>
    </row>
    <row r="190" spans="26:33" x14ac:dyDescent="0.25">
      <c r="Z190" s="4" t="s">
        <v>11933</v>
      </c>
      <c r="AA190" s="5"/>
      <c r="AB190" s="5"/>
      <c r="AC190" s="5"/>
      <c r="AD190" s="5"/>
      <c r="AE190" s="5">
        <v>485100</v>
      </c>
      <c r="AF190" s="5"/>
      <c r="AG190" s="5">
        <v>485100</v>
      </c>
    </row>
    <row r="191" spans="26:33" x14ac:dyDescent="0.25">
      <c r="Z191" s="4" t="s">
        <v>12052</v>
      </c>
      <c r="AA191" s="5"/>
      <c r="AB191" s="5"/>
      <c r="AC191" s="5"/>
      <c r="AD191" s="5"/>
      <c r="AE191" s="5"/>
      <c r="AF191" s="5">
        <v>1941181</v>
      </c>
      <c r="AG191" s="5">
        <v>1941181</v>
      </c>
    </row>
    <row r="192" spans="26:33" x14ac:dyDescent="0.25">
      <c r="Z192" s="4" t="s">
        <v>13537</v>
      </c>
      <c r="AA192" s="5"/>
      <c r="AB192" s="5"/>
      <c r="AC192" s="5"/>
      <c r="AD192" s="5"/>
      <c r="AE192" s="5"/>
      <c r="AF192" s="5">
        <v>342561</v>
      </c>
      <c r="AG192" s="5">
        <v>342561</v>
      </c>
    </row>
    <row r="193" spans="26:33" x14ac:dyDescent="0.25">
      <c r="Z193" s="4" t="s">
        <v>880</v>
      </c>
      <c r="AA193" s="5">
        <v>0</v>
      </c>
      <c r="AB193" s="5"/>
      <c r="AC193" s="5"/>
      <c r="AD193" s="5"/>
      <c r="AE193" s="5"/>
      <c r="AF193" s="5"/>
      <c r="AG193" s="5">
        <v>0</v>
      </c>
    </row>
    <row r="194" spans="26:33" x14ac:dyDescent="0.25">
      <c r="Z194" s="4" t="s">
        <v>881</v>
      </c>
      <c r="AA194" s="5">
        <v>-3884262</v>
      </c>
      <c r="AB194" s="5"/>
      <c r="AC194" s="5"/>
      <c r="AD194" s="5"/>
      <c r="AE194" s="5"/>
      <c r="AF194" s="5"/>
      <c r="AG194" s="5">
        <v>-3884262</v>
      </c>
    </row>
    <row r="195" spans="26:33" x14ac:dyDescent="0.25">
      <c r="Z195" s="4" t="s">
        <v>882</v>
      </c>
      <c r="AA195" s="5">
        <v>-3275803</v>
      </c>
      <c r="AB195" s="5"/>
      <c r="AC195" s="5"/>
      <c r="AD195" s="5"/>
      <c r="AE195" s="5"/>
      <c r="AF195" s="5"/>
      <c r="AG195" s="5">
        <v>-3275803</v>
      </c>
    </row>
    <row r="196" spans="26:33" x14ac:dyDescent="0.25">
      <c r="Z196" s="4" t="s">
        <v>883</v>
      </c>
      <c r="AA196" s="5">
        <v>2505664</v>
      </c>
      <c r="AB196" s="5">
        <v>-4910984</v>
      </c>
      <c r="AC196" s="5"/>
      <c r="AD196" s="5"/>
      <c r="AE196" s="5"/>
      <c r="AF196" s="5"/>
      <c r="AG196" s="5">
        <v>-2405320</v>
      </c>
    </row>
    <row r="197" spans="26:33" x14ac:dyDescent="0.25">
      <c r="Z197" s="4" t="s">
        <v>1344</v>
      </c>
      <c r="AA197" s="5">
        <v>-10143703</v>
      </c>
      <c r="AB197" s="5"/>
      <c r="AC197" s="5"/>
      <c r="AD197" s="5"/>
      <c r="AE197" s="5"/>
      <c r="AF197" s="5"/>
      <c r="AG197" s="5">
        <v>-10143703</v>
      </c>
    </row>
    <row r="198" spans="26:33" x14ac:dyDescent="0.25">
      <c r="Z198" s="4" t="s">
        <v>6312</v>
      </c>
      <c r="AA198" s="5"/>
      <c r="AB198" s="5"/>
      <c r="AC198" s="5"/>
      <c r="AD198" s="5">
        <v>3630878</v>
      </c>
      <c r="AE198" s="5"/>
      <c r="AF198" s="5"/>
      <c r="AG198" s="5">
        <v>3630878</v>
      </c>
    </row>
    <row r="199" spans="26:33" x14ac:dyDescent="0.25">
      <c r="Z199" s="4" t="s">
        <v>4669</v>
      </c>
      <c r="AA199" s="5"/>
      <c r="AB199" s="5">
        <v>1670968</v>
      </c>
      <c r="AC199" s="5">
        <v>13707936</v>
      </c>
      <c r="AD199" s="5"/>
      <c r="AE199" s="5"/>
      <c r="AF199" s="5"/>
      <c r="AG199" s="5">
        <v>15378904</v>
      </c>
    </row>
    <row r="200" spans="26:33" x14ac:dyDescent="0.25">
      <c r="Z200" s="4" t="s">
        <v>1645</v>
      </c>
      <c r="AA200" s="5">
        <v>-52713343</v>
      </c>
      <c r="AB200" s="5"/>
      <c r="AC200" s="5"/>
      <c r="AD200" s="5"/>
      <c r="AE200" s="5"/>
      <c r="AF200" s="5"/>
      <c r="AG200" s="5">
        <v>-52713343</v>
      </c>
    </row>
    <row r="201" spans="26:33" x14ac:dyDescent="0.25">
      <c r="Z201" s="4" t="s">
        <v>1421</v>
      </c>
      <c r="AA201" s="5">
        <v>-1335681</v>
      </c>
      <c r="AB201" s="5"/>
      <c r="AC201" s="5"/>
      <c r="AD201" s="5"/>
      <c r="AE201" s="5"/>
      <c r="AF201" s="5"/>
      <c r="AG201" s="5">
        <v>-1335681</v>
      </c>
    </row>
    <row r="202" spans="26:33" x14ac:dyDescent="0.25">
      <c r="Z202" s="4" t="s">
        <v>1523</v>
      </c>
      <c r="AA202" s="5">
        <v>-8352285</v>
      </c>
      <c r="AB202" s="5"/>
      <c r="AC202" s="5"/>
      <c r="AD202" s="5"/>
      <c r="AE202" s="5"/>
      <c r="AF202" s="5"/>
      <c r="AG202" s="5">
        <v>-8352285</v>
      </c>
    </row>
    <row r="203" spans="26:33" x14ac:dyDescent="0.25">
      <c r="Z203" s="4" t="s">
        <v>1603</v>
      </c>
      <c r="AA203" s="5">
        <v>-4697629</v>
      </c>
      <c r="AB203" s="5"/>
      <c r="AC203" s="5"/>
      <c r="AD203" s="5"/>
      <c r="AE203" s="5"/>
      <c r="AF203" s="5"/>
      <c r="AG203" s="5">
        <v>-4697629</v>
      </c>
    </row>
    <row r="204" spans="26:33" x14ac:dyDescent="0.25">
      <c r="Z204" s="4" t="s">
        <v>1768</v>
      </c>
      <c r="AA204" s="5">
        <v>-6043207</v>
      </c>
      <c r="AB204" s="5">
        <v>5034766</v>
      </c>
      <c r="AC204" s="5"/>
      <c r="AD204" s="5"/>
      <c r="AE204" s="5"/>
      <c r="AF204" s="5"/>
      <c r="AG204" s="5">
        <v>-1008441</v>
      </c>
    </row>
    <row r="205" spans="26:33" x14ac:dyDescent="0.25">
      <c r="Z205" s="4" t="s">
        <v>2194</v>
      </c>
      <c r="AA205" s="5">
        <v>1</v>
      </c>
      <c r="AB205" s="5"/>
      <c r="AC205" s="5"/>
      <c r="AD205" s="5"/>
      <c r="AE205" s="5"/>
      <c r="AF205" s="5"/>
      <c r="AG205" s="5">
        <v>1</v>
      </c>
    </row>
    <row r="206" spans="26:33" x14ac:dyDescent="0.25">
      <c r="Z206" s="4" t="s">
        <v>2302</v>
      </c>
      <c r="AA206" s="5">
        <v>-4044103</v>
      </c>
      <c r="AB206" s="5">
        <v>2696024</v>
      </c>
      <c r="AC206" s="5"/>
      <c r="AD206" s="5"/>
      <c r="AE206" s="5"/>
      <c r="AF206" s="5"/>
      <c r="AG206" s="5">
        <v>-1348079</v>
      </c>
    </row>
    <row r="207" spans="26:33" x14ac:dyDescent="0.25">
      <c r="Z207" s="4" t="s">
        <v>2303</v>
      </c>
      <c r="AA207" s="5">
        <v>-1348499</v>
      </c>
      <c r="AB207" s="5">
        <v>1349055</v>
      </c>
      <c r="AC207" s="5">
        <v>2360389</v>
      </c>
      <c r="AD207" s="5"/>
      <c r="AE207" s="5"/>
      <c r="AF207" s="5"/>
      <c r="AG207" s="5">
        <v>2360945</v>
      </c>
    </row>
    <row r="208" spans="26:33" x14ac:dyDescent="0.25">
      <c r="Z208" s="4" t="s">
        <v>3091</v>
      </c>
      <c r="AA208" s="5">
        <v>3107008</v>
      </c>
      <c r="AB208" s="5">
        <v>1</v>
      </c>
      <c r="AC208" s="5"/>
      <c r="AD208" s="5"/>
      <c r="AE208" s="5"/>
      <c r="AF208" s="5"/>
      <c r="AG208" s="5">
        <v>3107009</v>
      </c>
    </row>
    <row r="209" spans="26:33" x14ac:dyDescent="0.25">
      <c r="Z209" s="4" t="s">
        <v>2967</v>
      </c>
      <c r="AA209" s="5">
        <v>607928</v>
      </c>
      <c r="AB209" s="5">
        <v>0</v>
      </c>
      <c r="AC209" s="5"/>
      <c r="AD209" s="5"/>
      <c r="AE209" s="5"/>
      <c r="AF209" s="5"/>
      <c r="AG209" s="5">
        <v>607928</v>
      </c>
    </row>
    <row r="210" spans="26:33" x14ac:dyDescent="0.25">
      <c r="Z210" s="4" t="s">
        <v>4656</v>
      </c>
      <c r="AA210" s="5"/>
      <c r="AB210" s="5">
        <v>4928614</v>
      </c>
      <c r="AC210" s="5">
        <v>-337642</v>
      </c>
      <c r="AD210" s="5"/>
      <c r="AE210" s="5"/>
      <c r="AF210" s="5"/>
      <c r="AG210" s="5">
        <v>4590972</v>
      </c>
    </row>
    <row r="211" spans="26:33" x14ac:dyDescent="0.25">
      <c r="Z211" s="4" t="s">
        <v>6010</v>
      </c>
      <c r="AA211" s="5"/>
      <c r="AB211" s="5">
        <v>810171</v>
      </c>
      <c r="AC211" s="5"/>
      <c r="AD211" s="5"/>
      <c r="AE211" s="5"/>
      <c r="AF211" s="5"/>
      <c r="AG211" s="5">
        <v>810171</v>
      </c>
    </row>
    <row r="212" spans="26:33" x14ac:dyDescent="0.25">
      <c r="Z212" s="4" t="s">
        <v>6021</v>
      </c>
      <c r="AA212" s="5"/>
      <c r="AB212" s="5"/>
      <c r="AC212" s="5">
        <v>6043180</v>
      </c>
      <c r="AD212" s="5"/>
      <c r="AE212" s="5"/>
      <c r="AF212" s="5"/>
      <c r="AG212" s="5">
        <v>6043180</v>
      </c>
    </row>
    <row r="213" spans="26:33" x14ac:dyDescent="0.25">
      <c r="Z213" s="4" t="s">
        <v>9804</v>
      </c>
      <c r="AA213" s="5"/>
      <c r="AB213" s="5"/>
      <c r="AC213" s="5">
        <v>1066443</v>
      </c>
      <c r="AD213" s="5"/>
      <c r="AE213" s="5"/>
      <c r="AF213" s="5"/>
      <c r="AG213" s="5">
        <v>1066443</v>
      </c>
    </row>
    <row r="214" spans="26:33" x14ac:dyDescent="0.25">
      <c r="Z214" s="4" t="s">
        <v>6270</v>
      </c>
      <c r="AA214" s="5"/>
      <c r="AB214" s="5"/>
      <c r="AC214" s="5"/>
      <c r="AD214" s="5">
        <v>6625676</v>
      </c>
      <c r="AE214" s="5"/>
      <c r="AF214" s="5"/>
      <c r="AG214" s="5">
        <v>6625676</v>
      </c>
    </row>
    <row r="215" spans="26:33" x14ac:dyDescent="0.25">
      <c r="Z215" s="4" t="s">
        <v>10320</v>
      </c>
      <c r="AA215" s="5"/>
      <c r="AB215" s="5"/>
      <c r="AC215" s="5"/>
      <c r="AD215" s="5"/>
      <c r="AE215" s="5">
        <v>3201659</v>
      </c>
      <c r="AF215" s="5"/>
      <c r="AG215" s="5">
        <v>3201659</v>
      </c>
    </row>
    <row r="216" spans="26:33" x14ac:dyDescent="0.25">
      <c r="Z216" s="4" t="s">
        <v>12035</v>
      </c>
      <c r="AA216" s="5"/>
      <c r="AB216" s="5"/>
      <c r="AC216" s="5"/>
      <c r="AD216" s="5"/>
      <c r="AE216" s="5"/>
      <c r="AF216" s="5">
        <v>1465840</v>
      </c>
      <c r="AG216" s="5">
        <v>1465840</v>
      </c>
    </row>
    <row r="217" spans="26:33" x14ac:dyDescent="0.25">
      <c r="Z217" s="4" t="s">
        <v>13546</v>
      </c>
      <c r="AA217" s="5"/>
      <c r="AB217" s="5"/>
      <c r="AC217" s="5"/>
      <c r="AD217" s="5"/>
      <c r="AE217" s="5"/>
      <c r="AF217" s="5">
        <v>258678</v>
      </c>
      <c r="AG217" s="5">
        <v>258678</v>
      </c>
    </row>
    <row r="218" spans="26:33" x14ac:dyDescent="0.25">
      <c r="Z218" s="4" t="s">
        <v>2190</v>
      </c>
      <c r="AA218" s="5">
        <v>-3032735</v>
      </c>
      <c r="AB218" s="5"/>
      <c r="AC218" s="5">
        <v>3032766</v>
      </c>
      <c r="AD218" s="5"/>
      <c r="AE218" s="5"/>
      <c r="AF218" s="5"/>
      <c r="AG218" s="5">
        <v>31</v>
      </c>
    </row>
    <row r="219" spans="26:33" x14ac:dyDescent="0.25">
      <c r="Z219" s="4" t="s">
        <v>2299</v>
      </c>
      <c r="AA219" s="5">
        <v>-2540201</v>
      </c>
      <c r="AB219" s="5"/>
      <c r="AC219" s="5"/>
      <c r="AD219" s="5"/>
      <c r="AE219" s="5"/>
      <c r="AF219" s="5"/>
      <c r="AG219" s="5">
        <v>-2540201</v>
      </c>
    </row>
    <row r="220" spans="26:33" x14ac:dyDescent="0.25">
      <c r="Z220" s="4" t="s">
        <v>3092</v>
      </c>
      <c r="AA220" s="5">
        <v>101394</v>
      </c>
      <c r="AB220" s="5"/>
      <c r="AC220" s="5"/>
      <c r="AD220" s="5"/>
      <c r="AE220" s="5"/>
      <c r="AF220" s="5"/>
      <c r="AG220" s="5">
        <v>101394</v>
      </c>
    </row>
    <row r="221" spans="26:33" x14ac:dyDescent="0.25">
      <c r="Z221" s="4" t="s">
        <v>6313</v>
      </c>
      <c r="AA221" s="5"/>
      <c r="AB221" s="5"/>
      <c r="AC221" s="5">
        <v>1151425</v>
      </c>
      <c r="AD221" s="5"/>
      <c r="AE221" s="5"/>
      <c r="AF221" s="5"/>
      <c r="AG221" s="5">
        <v>1151425</v>
      </c>
    </row>
    <row r="222" spans="26:33" x14ac:dyDescent="0.25">
      <c r="Z222" s="4" t="s">
        <v>9805</v>
      </c>
      <c r="AA222" s="5"/>
      <c r="AB222" s="5"/>
      <c r="AC222" s="5">
        <v>203193</v>
      </c>
      <c r="AD222" s="5"/>
      <c r="AE222" s="5"/>
      <c r="AF222" s="5"/>
      <c r="AG222" s="5">
        <v>203193</v>
      </c>
    </row>
    <row r="223" spans="26:33" x14ac:dyDescent="0.25">
      <c r="Z223" s="4" t="s">
        <v>12053</v>
      </c>
      <c r="AA223" s="5"/>
      <c r="AB223" s="5"/>
      <c r="AC223" s="5"/>
      <c r="AD223" s="5"/>
      <c r="AE223" s="5"/>
      <c r="AF223" s="5">
        <v>3536293</v>
      </c>
      <c r="AG223" s="5">
        <v>3536293</v>
      </c>
    </row>
    <row r="224" spans="26:33" x14ac:dyDescent="0.25">
      <c r="Z224" s="4" t="s">
        <v>13544</v>
      </c>
      <c r="AA224" s="5"/>
      <c r="AB224" s="5"/>
      <c r="AC224" s="5"/>
      <c r="AD224" s="5"/>
      <c r="AE224" s="5"/>
      <c r="AF224" s="5">
        <v>624052</v>
      </c>
      <c r="AG224" s="5">
        <v>624052</v>
      </c>
    </row>
    <row r="225" spans="26:33" x14ac:dyDescent="0.25">
      <c r="Z225" s="4" t="s">
        <v>3125</v>
      </c>
      <c r="AA225" s="5">
        <v>1954674</v>
      </c>
      <c r="AB225" s="5"/>
      <c r="AC225" s="5"/>
      <c r="AD225" s="5"/>
      <c r="AE225" s="5"/>
      <c r="AF225" s="5"/>
      <c r="AG225" s="5">
        <v>1954674</v>
      </c>
    </row>
    <row r="226" spans="26:33" x14ac:dyDescent="0.25">
      <c r="Z226" s="4" t="s">
        <v>5986</v>
      </c>
      <c r="AA226" s="5"/>
      <c r="AB226" s="5"/>
      <c r="AC226" s="5">
        <v>1958816</v>
      </c>
      <c r="AD226" s="5"/>
      <c r="AE226" s="5"/>
      <c r="AF226" s="5"/>
      <c r="AG226" s="5">
        <v>1958816</v>
      </c>
    </row>
    <row r="227" spans="26:33" x14ac:dyDescent="0.25">
      <c r="Z227" s="4" t="s">
        <v>6271</v>
      </c>
      <c r="AA227" s="5"/>
      <c r="AB227" s="5"/>
      <c r="AC227" s="5"/>
      <c r="AD227" s="5">
        <v>1962815</v>
      </c>
      <c r="AE227" s="5"/>
      <c r="AF227" s="5"/>
      <c r="AG227" s="5">
        <v>1962815</v>
      </c>
    </row>
    <row r="228" spans="26:33" x14ac:dyDescent="0.25">
      <c r="Z228" s="4" t="s">
        <v>11930</v>
      </c>
      <c r="AA228" s="5"/>
      <c r="AB228" s="5"/>
      <c r="AC228" s="5"/>
      <c r="AD228" s="5"/>
      <c r="AE228" s="5"/>
      <c r="AF228" s="5">
        <v>2005686</v>
      </c>
      <c r="AG228" s="5">
        <v>2005686</v>
      </c>
    </row>
    <row r="229" spans="26:33" x14ac:dyDescent="0.25">
      <c r="Z229" s="4" t="s">
        <v>1342</v>
      </c>
      <c r="AA229" s="5">
        <v>-4886067</v>
      </c>
      <c r="AB229" s="5">
        <v>4886067</v>
      </c>
      <c r="AC229" s="5">
        <v>358575</v>
      </c>
      <c r="AD229" s="5"/>
      <c r="AE229" s="5"/>
      <c r="AF229" s="5"/>
      <c r="AG229" s="5">
        <v>358575</v>
      </c>
    </row>
    <row r="230" spans="26:33" x14ac:dyDescent="0.25">
      <c r="Z230" s="4" t="s">
        <v>630</v>
      </c>
      <c r="AA230" s="5">
        <v>13267</v>
      </c>
      <c r="AB230" s="5">
        <v>0</v>
      </c>
      <c r="AC230" s="5">
        <v>2945768</v>
      </c>
      <c r="AD230" s="5">
        <v>1483955</v>
      </c>
      <c r="AE230" s="5">
        <v>1499469</v>
      </c>
      <c r="AF230" s="5">
        <v>1509648</v>
      </c>
      <c r="AG230" s="5">
        <v>7452107</v>
      </c>
    </row>
    <row r="231" spans="26:33" x14ac:dyDescent="0.25">
      <c r="Z231" s="4" t="s">
        <v>1771</v>
      </c>
      <c r="AA231" s="5">
        <v>-1342685</v>
      </c>
      <c r="AB231" s="5"/>
      <c r="AC231" s="5"/>
      <c r="AD231" s="5"/>
      <c r="AE231" s="5"/>
      <c r="AF231" s="5"/>
      <c r="AG231" s="5">
        <v>-1342685</v>
      </c>
    </row>
    <row r="232" spans="26:33" x14ac:dyDescent="0.25">
      <c r="Z232" s="4" t="s">
        <v>2304</v>
      </c>
      <c r="AA232" s="5">
        <v>-1010912</v>
      </c>
      <c r="AB232" s="5"/>
      <c r="AC232" s="5">
        <v>863569</v>
      </c>
      <c r="AD232" s="5"/>
      <c r="AE232" s="5"/>
      <c r="AF232" s="5"/>
      <c r="AG232" s="5">
        <v>-147343</v>
      </c>
    </row>
    <row r="233" spans="26:33" x14ac:dyDescent="0.25">
      <c r="Z233" s="4" t="s">
        <v>9810</v>
      </c>
      <c r="AA233" s="5"/>
      <c r="AB233" s="5"/>
      <c r="AC233" s="5">
        <v>152395</v>
      </c>
      <c r="AD233" s="5"/>
      <c r="AE233" s="5"/>
      <c r="AF233" s="5"/>
      <c r="AG233" s="5">
        <v>152395</v>
      </c>
    </row>
    <row r="234" spans="26:33" x14ac:dyDescent="0.25">
      <c r="Z234" s="4" t="s">
        <v>1113</v>
      </c>
      <c r="AA234" s="5">
        <v>0</v>
      </c>
      <c r="AB234" s="5"/>
      <c r="AC234" s="5"/>
      <c r="AD234" s="5"/>
      <c r="AE234" s="5"/>
      <c r="AF234" s="5"/>
      <c r="AG234" s="5">
        <v>0</v>
      </c>
    </row>
    <row r="235" spans="26:33" x14ac:dyDescent="0.25">
      <c r="Z235" s="4" t="s">
        <v>1277</v>
      </c>
      <c r="AA235" s="5">
        <v>0</v>
      </c>
      <c r="AB235" s="5"/>
      <c r="AC235" s="5"/>
      <c r="AD235" s="5"/>
      <c r="AE235" s="5"/>
      <c r="AF235" s="5"/>
      <c r="AG235" s="5">
        <v>0</v>
      </c>
    </row>
    <row r="236" spans="26:33" x14ac:dyDescent="0.25">
      <c r="Z236" s="4" t="s">
        <v>1345</v>
      </c>
      <c r="AA236" s="5">
        <v>0</v>
      </c>
      <c r="AB236" s="5"/>
      <c r="AC236" s="5"/>
      <c r="AD236" s="5"/>
      <c r="AE236" s="5"/>
      <c r="AF236" s="5"/>
      <c r="AG236" s="5">
        <v>0</v>
      </c>
    </row>
    <row r="237" spans="26:33" x14ac:dyDescent="0.25">
      <c r="Z237" s="4" t="s">
        <v>1772</v>
      </c>
      <c r="AA237" s="5">
        <v>0</v>
      </c>
      <c r="AB237" s="5"/>
      <c r="AC237" s="5"/>
      <c r="AD237" s="5"/>
      <c r="AE237" s="5"/>
      <c r="AF237" s="5"/>
      <c r="AG237" s="5">
        <v>0</v>
      </c>
    </row>
    <row r="238" spans="26:33" x14ac:dyDescent="0.25">
      <c r="Z238" s="4" t="s">
        <v>2193</v>
      </c>
      <c r="AA238" s="5">
        <v>-655573</v>
      </c>
      <c r="AB238" s="5"/>
      <c r="AC238" s="5"/>
      <c r="AD238" s="5"/>
      <c r="AE238" s="5"/>
      <c r="AF238" s="5"/>
      <c r="AG238" s="5">
        <v>-655573</v>
      </c>
    </row>
    <row r="239" spans="26:33" x14ac:dyDescent="0.25">
      <c r="Z239" s="4" t="s">
        <v>2305</v>
      </c>
      <c r="AA239" s="5">
        <v>-352828</v>
      </c>
      <c r="AB239" s="5"/>
      <c r="AC239" s="5"/>
      <c r="AD239" s="5"/>
      <c r="AE239" s="5"/>
      <c r="AF239" s="5"/>
      <c r="AG239" s="5">
        <v>-352828</v>
      </c>
    </row>
    <row r="240" spans="26:33" x14ac:dyDescent="0.25">
      <c r="Z240" s="4" t="s">
        <v>3111</v>
      </c>
      <c r="AA240" s="5">
        <v>2405729</v>
      </c>
      <c r="AB240" s="5">
        <v>-2405729</v>
      </c>
      <c r="AC240" s="5"/>
      <c r="AD240" s="5"/>
      <c r="AE240" s="5"/>
      <c r="AF240" s="5"/>
      <c r="AG240" s="5">
        <v>0</v>
      </c>
    </row>
    <row r="241" spans="26:33" x14ac:dyDescent="0.25">
      <c r="Z241" s="4" t="s">
        <v>3113</v>
      </c>
      <c r="AA241" s="5">
        <v>424540</v>
      </c>
      <c r="AB241" s="5">
        <v>-424540</v>
      </c>
      <c r="AC241" s="5"/>
      <c r="AD241" s="5"/>
      <c r="AE241" s="5"/>
      <c r="AF241" s="5"/>
      <c r="AG241" s="5">
        <v>0</v>
      </c>
    </row>
    <row r="242" spans="26:33" x14ac:dyDescent="0.25">
      <c r="Z242" s="4" t="s">
        <v>4670</v>
      </c>
      <c r="AA242" s="5"/>
      <c r="AB242" s="5">
        <v>1197917</v>
      </c>
      <c r="AC242" s="5">
        <v>-1409314</v>
      </c>
      <c r="AD242" s="5"/>
      <c r="AE242" s="5"/>
      <c r="AF242" s="5"/>
      <c r="AG242" s="5">
        <v>-211397</v>
      </c>
    </row>
    <row r="243" spans="26:33" x14ac:dyDescent="0.25">
      <c r="Z243" s="4" t="s">
        <v>6009</v>
      </c>
      <c r="AA243" s="5"/>
      <c r="AB243" s="5">
        <v>211397</v>
      </c>
      <c r="AC243" s="5"/>
      <c r="AD243" s="5"/>
      <c r="AE243" s="5"/>
      <c r="AF243" s="5"/>
      <c r="AG243" s="5">
        <v>211397</v>
      </c>
    </row>
    <row r="244" spans="26:33" x14ac:dyDescent="0.25">
      <c r="Z244" s="4" t="s">
        <v>6314</v>
      </c>
      <c r="AA244" s="5"/>
      <c r="AB244" s="5"/>
      <c r="AC244" s="5">
        <v>2104796</v>
      </c>
      <c r="AD244" s="5"/>
      <c r="AE244" s="5"/>
      <c r="AF244" s="5"/>
      <c r="AG244" s="5">
        <v>2104796</v>
      </c>
    </row>
    <row r="245" spans="26:33" x14ac:dyDescent="0.25">
      <c r="Z245" s="4" t="s">
        <v>9768</v>
      </c>
      <c r="AA245" s="5"/>
      <c r="AB245" s="5"/>
      <c r="AC245" s="5">
        <v>371435</v>
      </c>
      <c r="AD245" s="5"/>
      <c r="AE245" s="5"/>
      <c r="AF245" s="5"/>
      <c r="AG245" s="5">
        <v>371435</v>
      </c>
    </row>
    <row r="246" spans="26:33" x14ac:dyDescent="0.25">
      <c r="Z246" s="4" t="s">
        <v>10522</v>
      </c>
      <c r="AA246" s="5"/>
      <c r="AB246" s="5"/>
      <c r="AC246" s="5"/>
      <c r="AD246" s="5"/>
      <c r="AE246" s="5">
        <v>1829026</v>
      </c>
      <c r="AF246" s="5"/>
      <c r="AG246" s="5">
        <v>1829026</v>
      </c>
    </row>
    <row r="247" spans="26:33" x14ac:dyDescent="0.25">
      <c r="Z247" s="4" t="s">
        <v>11934</v>
      </c>
      <c r="AA247" s="5"/>
      <c r="AB247" s="5"/>
      <c r="AC247" s="5"/>
      <c r="AD247" s="5"/>
      <c r="AE247" s="5">
        <v>322769</v>
      </c>
      <c r="AF247" s="5"/>
      <c r="AG247" s="5">
        <v>322769</v>
      </c>
    </row>
    <row r="248" spans="26:33" x14ac:dyDescent="0.25">
      <c r="Z248" s="4" t="s">
        <v>12054</v>
      </c>
      <c r="AA248" s="5"/>
      <c r="AB248" s="5"/>
      <c r="AC248" s="5"/>
      <c r="AD248" s="5"/>
      <c r="AE248" s="5"/>
      <c r="AF248" s="5">
        <v>1514814</v>
      </c>
      <c r="AG248" s="5">
        <v>1514814</v>
      </c>
    </row>
    <row r="249" spans="26:33" x14ac:dyDescent="0.25">
      <c r="Z249" s="4" t="s">
        <v>13549</v>
      </c>
      <c r="AA249" s="5"/>
      <c r="AB249" s="5"/>
      <c r="AC249" s="5"/>
      <c r="AD249" s="5"/>
      <c r="AE249" s="5"/>
      <c r="AF249" s="5">
        <v>267320</v>
      </c>
      <c r="AG249" s="5">
        <v>267320</v>
      </c>
    </row>
    <row r="250" spans="26:33" x14ac:dyDescent="0.25">
      <c r="Z250" s="4" t="s">
        <v>6034</v>
      </c>
      <c r="AA250" s="5"/>
      <c r="AB250" s="5"/>
      <c r="AC250" s="5"/>
      <c r="AD250" s="5">
        <v>5414429</v>
      </c>
      <c r="AE250" s="5"/>
      <c r="AF250" s="5"/>
      <c r="AG250" s="5">
        <v>5414429</v>
      </c>
    </row>
    <row r="251" spans="26:33" x14ac:dyDescent="0.25">
      <c r="Z251" s="4" t="s">
        <v>6008</v>
      </c>
      <c r="AA251" s="5"/>
      <c r="AB251" s="5"/>
      <c r="AC251" s="5"/>
      <c r="AD251" s="5">
        <v>955488</v>
      </c>
      <c r="AE251" s="5"/>
      <c r="AF251" s="5"/>
      <c r="AG251" s="5">
        <v>955488</v>
      </c>
    </row>
    <row r="252" spans="26:33" x14ac:dyDescent="0.25">
      <c r="Z252" s="4" t="s">
        <v>6315</v>
      </c>
      <c r="AA252" s="5"/>
      <c r="AB252" s="5"/>
      <c r="AC252" s="5"/>
      <c r="AD252" s="5">
        <v>2728866</v>
      </c>
      <c r="AE252" s="5"/>
      <c r="AF252" s="5"/>
      <c r="AG252" s="5">
        <v>2728866</v>
      </c>
    </row>
    <row r="253" spans="26:33" x14ac:dyDescent="0.25">
      <c r="Z253" s="4" t="s">
        <v>9875</v>
      </c>
      <c r="AA253" s="5"/>
      <c r="AB253" s="5"/>
      <c r="AC253" s="5"/>
      <c r="AD253" s="5">
        <v>481565</v>
      </c>
      <c r="AE253" s="5"/>
      <c r="AF253" s="5"/>
      <c r="AG253" s="5">
        <v>481565</v>
      </c>
    </row>
    <row r="254" spans="26:33" x14ac:dyDescent="0.25">
      <c r="Z254" s="4" t="s">
        <v>1604</v>
      </c>
      <c r="AA254" s="5">
        <v>0</v>
      </c>
      <c r="AB254" s="5"/>
      <c r="AC254" s="5"/>
      <c r="AD254" s="5"/>
      <c r="AE254" s="5"/>
      <c r="AF254" s="5"/>
      <c r="AG254" s="5">
        <v>0</v>
      </c>
    </row>
    <row r="255" spans="26:33" x14ac:dyDescent="0.25">
      <c r="Z255" s="4" t="s">
        <v>6316</v>
      </c>
      <c r="AA255" s="5"/>
      <c r="AB255" s="5"/>
      <c r="AC255" s="5"/>
      <c r="AD255" s="5">
        <v>3011020</v>
      </c>
      <c r="AE255" s="5"/>
      <c r="AF255" s="5"/>
      <c r="AG255" s="5">
        <v>3011020</v>
      </c>
    </row>
    <row r="256" spans="26:33" x14ac:dyDescent="0.25">
      <c r="Z256" s="4" t="s">
        <v>9594</v>
      </c>
      <c r="AA256" s="5"/>
      <c r="AB256" s="5"/>
      <c r="AC256" s="5"/>
      <c r="AD256" s="5">
        <v>531357</v>
      </c>
      <c r="AE256" s="5"/>
      <c r="AF256" s="5"/>
      <c r="AG256" s="5">
        <v>531357</v>
      </c>
    </row>
    <row r="257" spans="26:33" x14ac:dyDescent="0.25">
      <c r="Z257" s="4" t="s">
        <v>970</v>
      </c>
      <c r="AA257" s="5">
        <v>-7368894</v>
      </c>
      <c r="AB257" s="5">
        <v>9464546</v>
      </c>
      <c r="AC257" s="5">
        <v>-1014058</v>
      </c>
      <c r="AD257" s="5"/>
      <c r="AE257" s="5">
        <v>10968144</v>
      </c>
      <c r="AF257" s="5"/>
      <c r="AG257" s="5">
        <v>12049738</v>
      </c>
    </row>
    <row r="258" spans="26:33" x14ac:dyDescent="0.25">
      <c r="Z258" s="4" t="s">
        <v>1578</v>
      </c>
      <c r="AA258" s="5">
        <v>-10168340</v>
      </c>
      <c r="AB258" s="5"/>
      <c r="AC258" s="5"/>
      <c r="AD258" s="5"/>
      <c r="AE258" s="5"/>
      <c r="AF258" s="5"/>
      <c r="AG258" s="5">
        <v>-10168340</v>
      </c>
    </row>
    <row r="259" spans="26:33" x14ac:dyDescent="0.25">
      <c r="Z259" s="4" t="s">
        <v>6317</v>
      </c>
      <c r="AA259" s="5"/>
      <c r="AB259" s="5"/>
      <c r="AC259" s="5"/>
      <c r="AD259" s="5">
        <v>3152402</v>
      </c>
      <c r="AE259" s="5"/>
      <c r="AF259" s="5"/>
      <c r="AG259" s="5">
        <v>3152402</v>
      </c>
    </row>
    <row r="260" spans="26:33" x14ac:dyDescent="0.25">
      <c r="Z260" s="4" t="s">
        <v>1542</v>
      </c>
      <c r="AA260" s="5">
        <v>-9605863</v>
      </c>
      <c r="AB260" s="5">
        <v>16853544</v>
      </c>
      <c r="AC260" s="5"/>
      <c r="AD260" s="5"/>
      <c r="AE260" s="5"/>
      <c r="AF260" s="5"/>
      <c r="AG260" s="5">
        <v>7247681</v>
      </c>
    </row>
    <row r="261" spans="26:33" x14ac:dyDescent="0.25">
      <c r="Z261" s="4" t="s">
        <v>4671</v>
      </c>
      <c r="AA261" s="5"/>
      <c r="AB261" s="5">
        <v>8718029</v>
      </c>
      <c r="AC261" s="5">
        <v>0</v>
      </c>
      <c r="AD261" s="5"/>
      <c r="AE261" s="5"/>
      <c r="AF261" s="5"/>
      <c r="AG261" s="5">
        <v>8718029</v>
      </c>
    </row>
    <row r="262" spans="26:33" x14ac:dyDescent="0.25">
      <c r="Z262" s="4" t="s">
        <v>6318</v>
      </c>
      <c r="AA262" s="5"/>
      <c r="AB262" s="5"/>
      <c r="AC262" s="5">
        <v>4116600</v>
      </c>
      <c r="AD262" s="5"/>
      <c r="AE262" s="5"/>
      <c r="AF262" s="5"/>
      <c r="AG262" s="5">
        <v>4116600</v>
      </c>
    </row>
    <row r="263" spans="26:33" x14ac:dyDescent="0.25">
      <c r="Z263" s="4" t="s">
        <v>12036</v>
      </c>
      <c r="AA263" s="5"/>
      <c r="AB263" s="5"/>
      <c r="AC263" s="5"/>
      <c r="AD263" s="5"/>
      <c r="AE263" s="5"/>
      <c r="AF263" s="5">
        <v>3152402</v>
      </c>
      <c r="AG263" s="5">
        <v>3152402</v>
      </c>
    </row>
    <row r="264" spans="26:33" x14ac:dyDescent="0.25">
      <c r="Z264" s="4" t="s">
        <v>9825</v>
      </c>
      <c r="AA264" s="5"/>
      <c r="AB264" s="5"/>
      <c r="AC264" s="5">
        <v>34832505</v>
      </c>
      <c r="AD264" s="5"/>
      <c r="AE264" s="5"/>
      <c r="AF264" s="5"/>
      <c r="AG264" s="5">
        <v>34832505</v>
      </c>
    </row>
    <row r="265" spans="26:33" x14ac:dyDescent="0.25">
      <c r="Z265" s="4" t="s">
        <v>6319</v>
      </c>
      <c r="AA265" s="5"/>
      <c r="AB265" s="5"/>
      <c r="AC265" s="5"/>
      <c r="AD265" s="5">
        <v>948480</v>
      </c>
      <c r="AE265" s="5"/>
      <c r="AF265" s="5"/>
      <c r="AG265" s="5">
        <v>948480</v>
      </c>
    </row>
    <row r="266" spans="26:33" x14ac:dyDescent="0.25">
      <c r="Z266" s="4" t="s">
        <v>9829</v>
      </c>
      <c r="AA266" s="5"/>
      <c r="AB266" s="5"/>
      <c r="AC266" s="5"/>
      <c r="AD266" s="5">
        <v>7736441</v>
      </c>
      <c r="AE266" s="5"/>
      <c r="AF266" s="5"/>
      <c r="AG266" s="5">
        <v>7736441</v>
      </c>
    </row>
    <row r="267" spans="26:33" x14ac:dyDescent="0.25">
      <c r="Z267" s="4" t="s">
        <v>10523</v>
      </c>
      <c r="AA267" s="5"/>
      <c r="AB267" s="5"/>
      <c r="AC267" s="5"/>
      <c r="AD267" s="5"/>
      <c r="AE267" s="5">
        <v>1892800</v>
      </c>
      <c r="AF267" s="5"/>
      <c r="AG267" s="5">
        <v>1892800</v>
      </c>
    </row>
    <row r="268" spans="26:33" x14ac:dyDescent="0.25">
      <c r="Z268" s="4" t="s">
        <v>11939</v>
      </c>
      <c r="AA268" s="5"/>
      <c r="AB268" s="5"/>
      <c r="AC268" s="5"/>
      <c r="AD268" s="5"/>
      <c r="AE268" s="5">
        <v>10083653</v>
      </c>
      <c r="AF268" s="5"/>
      <c r="AG268" s="5">
        <v>10083653</v>
      </c>
    </row>
    <row r="269" spans="26:33" x14ac:dyDescent="0.25">
      <c r="Z269" s="4" t="s">
        <v>2306</v>
      </c>
      <c r="AA269" s="5">
        <v>-2434117</v>
      </c>
      <c r="AB269" s="5"/>
      <c r="AC269" s="5">
        <v>2116968</v>
      </c>
      <c r="AD269" s="5"/>
      <c r="AE269" s="5"/>
      <c r="AF269" s="5"/>
      <c r="AG269" s="5">
        <v>-317149</v>
      </c>
    </row>
    <row r="270" spans="26:33" x14ac:dyDescent="0.25">
      <c r="Z270" s="4" t="s">
        <v>3353</v>
      </c>
      <c r="AA270" s="5">
        <v>1804355</v>
      </c>
      <c r="AB270" s="5">
        <v>-1804335</v>
      </c>
      <c r="AC270" s="5">
        <v>2122770</v>
      </c>
      <c r="AD270" s="5"/>
      <c r="AE270" s="5"/>
      <c r="AF270" s="5"/>
      <c r="AG270" s="5">
        <v>2122790</v>
      </c>
    </row>
    <row r="271" spans="26:33" x14ac:dyDescent="0.25">
      <c r="Z271" s="4" t="s">
        <v>3039</v>
      </c>
      <c r="AA271" s="5">
        <v>318416</v>
      </c>
      <c r="AB271" s="5">
        <v>-318435</v>
      </c>
      <c r="AC271" s="5"/>
      <c r="AD271" s="5"/>
      <c r="AE271" s="5"/>
      <c r="AF271" s="5"/>
      <c r="AG271" s="5">
        <v>-19</v>
      </c>
    </row>
    <row r="272" spans="26:33" x14ac:dyDescent="0.25">
      <c r="Z272" s="4" t="s">
        <v>6320</v>
      </c>
      <c r="AA272" s="5"/>
      <c r="AB272" s="5"/>
      <c r="AC272" s="5"/>
      <c r="AD272" s="5">
        <v>2111019</v>
      </c>
      <c r="AE272" s="5"/>
      <c r="AF272" s="5"/>
      <c r="AG272" s="5">
        <v>2111019</v>
      </c>
    </row>
    <row r="273" spans="26:33" x14ac:dyDescent="0.25">
      <c r="Z273" s="4" t="s">
        <v>9596</v>
      </c>
      <c r="AA273" s="5"/>
      <c r="AB273" s="5"/>
      <c r="AC273" s="5"/>
      <c r="AD273" s="5">
        <v>372533</v>
      </c>
      <c r="AE273" s="5"/>
      <c r="AF273" s="5"/>
      <c r="AG273" s="5">
        <v>372533</v>
      </c>
    </row>
    <row r="274" spans="26:33" x14ac:dyDescent="0.25">
      <c r="Z274" s="4" t="s">
        <v>10503</v>
      </c>
      <c r="AA274" s="5"/>
      <c r="AB274" s="5"/>
      <c r="AC274" s="5"/>
      <c r="AD274" s="5"/>
      <c r="AE274" s="5">
        <v>2415233</v>
      </c>
      <c r="AF274" s="5"/>
      <c r="AG274" s="5">
        <v>2415233</v>
      </c>
    </row>
    <row r="275" spans="26:33" x14ac:dyDescent="0.25">
      <c r="Z275" s="4" t="s">
        <v>11937</v>
      </c>
      <c r="AA275" s="5"/>
      <c r="AB275" s="5"/>
      <c r="AC275" s="5"/>
      <c r="AD275" s="5"/>
      <c r="AE275" s="5">
        <v>426218</v>
      </c>
      <c r="AF275" s="5"/>
      <c r="AG275" s="5">
        <v>426218</v>
      </c>
    </row>
    <row r="276" spans="26:33" x14ac:dyDescent="0.25">
      <c r="Z276" s="4" t="s">
        <v>298</v>
      </c>
      <c r="AA276" s="5">
        <v>48508084</v>
      </c>
      <c r="AB276" s="5">
        <v>39098834</v>
      </c>
      <c r="AC276" s="5">
        <v>49555642</v>
      </c>
      <c r="AD276" s="5">
        <v>57168689</v>
      </c>
      <c r="AE276" s="5">
        <v>33675286</v>
      </c>
      <c r="AF276" s="5">
        <v>47700585</v>
      </c>
      <c r="AG276" s="5">
        <v>275707120</v>
      </c>
    </row>
    <row r="277" spans="26:33" x14ac:dyDescent="0.25">
      <c r="Z277" s="4" t="s">
        <v>6013</v>
      </c>
      <c r="AA277" s="5"/>
      <c r="AB277" s="5"/>
      <c r="AC277" s="5"/>
      <c r="AD277" s="5"/>
      <c r="AE277" s="5">
        <v>69009368</v>
      </c>
      <c r="AF277" s="5"/>
      <c r="AG277" s="5">
        <v>69009368</v>
      </c>
    </row>
    <row r="278" spans="26:33" x14ac:dyDescent="0.25">
      <c r="Z278" s="4" t="s">
        <v>6272</v>
      </c>
      <c r="AA278" s="5"/>
      <c r="AB278" s="5"/>
      <c r="AC278" s="5">
        <v>4843740</v>
      </c>
      <c r="AD278" s="5"/>
      <c r="AE278" s="5"/>
      <c r="AF278" s="5"/>
      <c r="AG278" s="5">
        <v>4843740</v>
      </c>
    </row>
    <row r="279" spans="26:33" x14ac:dyDescent="0.25">
      <c r="Z279" s="4" t="s">
        <v>6273</v>
      </c>
      <c r="AA279" s="5"/>
      <c r="AB279" s="5"/>
      <c r="AC279" s="5">
        <v>-5114695</v>
      </c>
      <c r="AD279" s="5"/>
      <c r="AE279" s="5"/>
      <c r="AF279" s="5"/>
      <c r="AG279" s="5">
        <v>-5114695</v>
      </c>
    </row>
    <row r="280" spans="26:33" x14ac:dyDescent="0.25">
      <c r="Z280" s="4" t="s">
        <v>2188</v>
      </c>
      <c r="AA280" s="5">
        <v>0</v>
      </c>
      <c r="AB280" s="5"/>
      <c r="AC280" s="5"/>
      <c r="AD280" s="5"/>
      <c r="AE280" s="5"/>
      <c r="AF280" s="5"/>
      <c r="AG280" s="5">
        <v>0</v>
      </c>
    </row>
    <row r="281" spans="26:33" x14ac:dyDescent="0.25">
      <c r="Z281" s="4" t="s">
        <v>3108</v>
      </c>
      <c r="AA281" s="5">
        <v>2405033</v>
      </c>
      <c r="AB281" s="5"/>
      <c r="AC281" s="5"/>
      <c r="AD281" s="5"/>
      <c r="AE281" s="5"/>
      <c r="AF281" s="5"/>
      <c r="AG281" s="5">
        <v>2405033</v>
      </c>
    </row>
    <row r="282" spans="26:33" x14ac:dyDescent="0.25">
      <c r="Z282" s="4" t="s">
        <v>3106</v>
      </c>
      <c r="AA282" s="5">
        <v>424418</v>
      </c>
      <c r="AB282" s="5"/>
      <c r="AC282" s="5"/>
      <c r="AD282" s="5"/>
      <c r="AE282" s="5"/>
      <c r="AF282" s="5"/>
      <c r="AG282" s="5">
        <v>424418</v>
      </c>
    </row>
    <row r="283" spans="26:33" x14ac:dyDescent="0.25">
      <c r="Z283" s="4" t="s">
        <v>871</v>
      </c>
      <c r="AA283" s="5">
        <v>180</v>
      </c>
      <c r="AB283" s="5"/>
      <c r="AC283" s="5">
        <v>-25006708</v>
      </c>
      <c r="AD283" s="5"/>
      <c r="AE283" s="5"/>
      <c r="AF283" s="5"/>
      <c r="AG283" s="5">
        <v>-25006528</v>
      </c>
    </row>
    <row r="284" spans="26:33" x14ac:dyDescent="0.25">
      <c r="Z284" s="4" t="s">
        <v>1173</v>
      </c>
      <c r="AA284" s="5">
        <v>-210692</v>
      </c>
      <c r="AB284" s="5"/>
      <c r="AC284" s="5"/>
      <c r="AD284" s="5"/>
      <c r="AE284" s="5"/>
      <c r="AF284" s="5"/>
      <c r="AG284" s="5">
        <v>-210692</v>
      </c>
    </row>
    <row r="285" spans="26:33" x14ac:dyDescent="0.25">
      <c r="Z285" s="4" t="s">
        <v>2940</v>
      </c>
      <c r="AA285" s="5"/>
      <c r="AB285" s="5"/>
      <c r="AC285" s="5"/>
      <c r="AD285" s="5"/>
      <c r="AE285" s="5">
        <v>643031</v>
      </c>
      <c r="AF285" s="5"/>
      <c r="AG285" s="5">
        <v>643031</v>
      </c>
    </row>
    <row r="286" spans="26:33" x14ac:dyDescent="0.25">
      <c r="Z286" s="4" t="s">
        <v>2990</v>
      </c>
      <c r="AA286" s="5">
        <v>601335</v>
      </c>
      <c r="AB286" s="5"/>
      <c r="AC286" s="5"/>
      <c r="AD286" s="5"/>
      <c r="AE286" s="5"/>
      <c r="AF286" s="5"/>
      <c r="AG286" s="5">
        <v>601335</v>
      </c>
    </row>
    <row r="287" spans="26:33" x14ac:dyDescent="0.25">
      <c r="Z287" s="4" t="s">
        <v>2989</v>
      </c>
      <c r="AA287" s="5">
        <v>106118</v>
      </c>
      <c r="AB287" s="5"/>
      <c r="AC287" s="5"/>
      <c r="AD287" s="5"/>
      <c r="AE287" s="5"/>
      <c r="AF287" s="5"/>
      <c r="AG287" s="5">
        <v>106118</v>
      </c>
    </row>
    <row r="288" spans="26:33" x14ac:dyDescent="0.25">
      <c r="Z288" s="4" t="s">
        <v>6321</v>
      </c>
      <c r="AA288" s="5"/>
      <c r="AB288" s="5"/>
      <c r="AC288" s="5"/>
      <c r="AD288" s="5">
        <v>5221024</v>
      </c>
      <c r="AE288" s="5"/>
      <c r="AF288" s="5"/>
      <c r="AG288" s="5">
        <v>5221024</v>
      </c>
    </row>
    <row r="289" spans="26:33" x14ac:dyDescent="0.25">
      <c r="Z289" s="4" t="s">
        <v>1773</v>
      </c>
      <c r="AA289" s="5">
        <v>7911192</v>
      </c>
      <c r="AB289" s="5">
        <v>8602346</v>
      </c>
      <c r="AC289" s="5">
        <v>-8602346</v>
      </c>
      <c r="AD289" s="5"/>
      <c r="AE289" s="5"/>
      <c r="AF289" s="5"/>
      <c r="AG289" s="5">
        <v>7911192</v>
      </c>
    </row>
    <row r="290" spans="26:33" x14ac:dyDescent="0.25">
      <c r="Z290" s="4" t="s">
        <v>5999</v>
      </c>
      <c r="AA290" s="5"/>
      <c r="AB290" s="5"/>
      <c r="AC290" s="5"/>
      <c r="AD290" s="5"/>
      <c r="AE290" s="5">
        <v>3530163</v>
      </c>
      <c r="AF290" s="5"/>
      <c r="AG290" s="5">
        <v>3530163</v>
      </c>
    </row>
    <row r="291" spans="26:33" x14ac:dyDescent="0.25">
      <c r="Z291" s="4" t="s">
        <v>6322</v>
      </c>
      <c r="AA291" s="5"/>
      <c r="AB291" s="5"/>
      <c r="AC291" s="5"/>
      <c r="AD291" s="5">
        <v>8145362</v>
      </c>
      <c r="AE291" s="5">
        <v>6568380</v>
      </c>
      <c r="AF291" s="5"/>
      <c r="AG291" s="5">
        <v>14713742</v>
      </c>
    </row>
    <row r="292" spans="26:33" x14ac:dyDescent="0.25">
      <c r="Z292" s="4" t="s">
        <v>665</v>
      </c>
      <c r="AA292" s="5">
        <v>-616541</v>
      </c>
      <c r="AB292" s="5"/>
      <c r="AC292" s="5"/>
      <c r="AD292" s="5"/>
      <c r="AE292" s="5"/>
      <c r="AF292" s="5"/>
      <c r="AG292" s="5">
        <v>-616541</v>
      </c>
    </row>
    <row r="293" spans="26:33" x14ac:dyDescent="0.25">
      <c r="Z293" s="4" t="s">
        <v>671</v>
      </c>
      <c r="AA293" s="5">
        <v>-622229</v>
      </c>
      <c r="AB293" s="5"/>
      <c r="AC293" s="5"/>
      <c r="AD293" s="5"/>
      <c r="AE293" s="5"/>
      <c r="AF293" s="5"/>
      <c r="AG293" s="5">
        <v>-622229</v>
      </c>
    </row>
    <row r="294" spans="26:33" x14ac:dyDescent="0.25">
      <c r="Z294" s="4" t="s">
        <v>1278</v>
      </c>
      <c r="AA294" s="5">
        <v>-1269084</v>
      </c>
      <c r="AB294" s="5"/>
      <c r="AC294" s="5"/>
      <c r="AD294" s="5"/>
      <c r="AE294" s="5"/>
      <c r="AF294" s="5"/>
      <c r="AG294" s="5">
        <v>-1269084</v>
      </c>
    </row>
    <row r="295" spans="26:33" x14ac:dyDescent="0.25">
      <c r="Z295" s="4" t="s">
        <v>876</v>
      </c>
      <c r="AA295" s="5">
        <v>-818947</v>
      </c>
      <c r="AB295" s="5"/>
      <c r="AC295" s="5"/>
      <c r="AD295" s="5"/>
      <c r="AE295" s="5"/>
      <c r="AF295" s="5"/>
      <c r="AG295" s="5">
        <v>-818947</v>
      </c>
    </row>
    <row r="296" spans="26:33" x14ac:dyDescent="0.25">
      <c r="Z296" s="4" t="s">
        <v>1111</v>
      </c>
      <c r="AA296" s="5">
        <v>-8989494</v>
      </c>
      <c r="AB296" s="5"/>
      <c r="AC296" s="5"/>
      <c r="AD296" s="5"/>
      <c r="AE296" s="5"/>
      <c r="AF296" s="5"/>
      <c r="AG296" s="5">
        <v>-8989494</v>
      </c>
    </row>
    <row r="297" spans="26:33" x14ac:dyDescent="0.25">
      <c r="Z297" s="4" t="s">
        <v>6276</v>
      </c>
      <c r="AA297" s="5"/>
      <c r="AB297" s="5"/>
      <c r="AC297" s="5">
        <v>-20319866</v>
      </c>
      <c r="AD297" s="5"/>
      <c r="AE297" s="5"/>
      <c r="AF297" s="5"/>
      <c r="AG297" s="5">
        <v>-20319866</v>
      </c>
    </row>
    <row r="298" spans="26:33" x14ac:dyDescent="0.25">
      <c r="Z298" s="4" t="s">
        <v>3413</v>
      </c>
      <c r="AA298" s="5">
        <v>3298942</v>
      </c>
      <c r="AB298" s="5">
        <v>-3298942</v>
      </c>
      <c r="AC298" s="5"/>
      <c r="AD298" s="5"/>
      <c r="AE298" s="5"/>
      <c r="AF298" s="5"/>
      <c r="AG298" s="5">
        <v>0</v>
      </c>
    </row>
    <row r="299" spans="26:33" x14ac:dyDescent="0.25">
      <c r="Z299" s="4" t="s">
        <v>2946</v>
      </c>
      <c r="AA299" s="5">
        <v>582166</v>
      </c>
      <c r="AB299" s="5">
        <v>-582166</v>
      </c>
      <c r="AC299" s="5"/>
      <c r="AD299" s="5"/>
      <c r="AE299" s="5"/>
      <c r="AF299" s="5"/>
      <c r="AG299" s="5">
        <v>0</v>
      </c>
    </row>
    <row r="300" spans="26:33" x14ac:dyDescent="0.25">
      <c r="Z300" s="4" t="s">
        <v>672</v>
      </c>
      <c r="AA300" s="5">
        <v>3216192</v>
      </c>
      <c r="AB300" s="5"/>
      <c r="AC300" s="5"/>
      <c r="AD300" s="5"/>
      <c r="AE300" s="5"/>
      <c r="AF300" s="5"/>
      <c r="AG300" s="5">
        <v>3216192</v>
      </c>
    </row>
    <row r="301" spans="26:33" x14ac:dyDescent="0.25">
      <c r="Z301" s="4" t="s">
        <v>664</v>
      </c>
      <c r="AA301" s="5">
        <v>-275659</v>
      </c>
      <c r="AB301" s="5"/>
      <c r="AC301" s="5"/>
      <c r="AD301" s="5"/>
      <c r="AE301" s="5"/>
      <c r="AF301" s="5"/>
      <c r="AG301" s="5">
        <v>-275659</v>
      </c>
    </row>
    <row r="302" spans="26:33" x14ac:dyDescent="0.25">
      <c r="Z302" s="4" t="s">
        <v>6277</v>
      </c>
      <c r="AA302" s="5"/>
      <c r="AB302" s="5"/>
      <c r="AC302" s="5">
        <v>-57909270</v>
      </c>
      <c r="AD302" s="5"/>
      <c r="AE302" s="5"/>
      <c r="AF302" s="5"/>
      <c r="AG302" s="5">
        <v>-57909270</v>
      </c>
    </row>
    <row r="303" spans="26:33" x14ac:dyDescent="0.25">
      <c r="Z303" s="4" t="s">
        <v>673</v>
      </c>
      <c r="AA303" s="5">
        <v>-414927</v>
      </c>
      <c r="AB303" s="5"/>
      <c r="AC303" s="5"/>
      <c r="AD303" s="5"/>
      <c r="AE303" s="5"/>
      <c r="AF303" s="5"/>
      <c r="AG303" s="5">
        <v>-414927</v>
      </c>
    </row>
    <row r="304" spans="26:33" x14ac:dyDescent="0.25">
      <c r="Z304" s="4" t="s">
        <v>1174</v>
      </c>
      <c r="AA304" s="5">
        <v>-14473969</v>
      </c>
      <c r="AB304" s="5"/>
      <c r="AC304" s="5"/>
      <c r="AD304" s="5"/>
      <c r="AE304" s="5"/>
      <c r="AF304" s="5"/>
      <c r="AG304" s="5">
        <v>-14473969</v>
      </c>
    </row>
    <row r="305" spans="26:33" x14ac:dyDescent="0.25">
      <c r="Z305" s="4" t="s">
        <v>1175</v>
      </c>
      <c r="AA305" s="5">
        <v>-4521373</v>
      </c>
      <c r="AB305" s="5"/>
      <c r="AC305" s="5"/>
      <c r="AD305" s="5"/>
      <c r="AE305" s="5"/>
      <c r="AF305" s="5"/>
      <c r="AG305" s="5">
        <v>-4521373</v>
      </c>
    </row>
    <row r="306" spans="26:33" x14ac:dyDescent="0.25">
      <c r="Z306" s="4" t="s">
        <v>1346</v>
      </c>
      <c r="AA306" s="5"/>
      <c r="AB306" s="5"/>
      <c r="AC306" s="5">
        <v>-647303</v>
      </c>
      <c r="AD306" s="5"/>
      <c r="AE306" s="5"/>
      <c r="AF306" s="5"/>
      <c r="AG306" s="5">
        <v>-647303</v>
      </c>
    </row>
    <row r="307" spans="26:33" x14ac:dyDescent="0.25">
      <c r="Z307" s="4" t="s">
        <v>6278</v>
      </c>
      <c r="AA307" s="5"/>
      <c r="AB307" s="5"/>
      <c r="AC307" s="5">
        <v>18901046</v>
      </c>
      <c r="AD307" s="5"/>
      <c r="AE307" s="5"/>
      <c r="AF307" s="5"/>
      <c r="AG307" s="5">
        <v>18901046</v>
      </c>
    </row>
    <row r="308" spans="26:33" x14ac:dyDescent="0.25">
      <c r="Z308" s="4" t="s">
        <v>6279</v>
      </c>
      <c r="AA308" s="5"/>
      <c r="AB308" s="5"/>
      <c r="AC308" s="5">
        <v>-7581254</v>
      </c>
      <c r="AD308" s="5"/>
      <c r="AE308" s="5"/>
      <c r="AF308" s="5"/>
      <c r="AG308" s="5">
        <v>-7581254</v>
      </c>
    </row>
    <row r="309" spans="26:33" x14ac:dyDescent="0.25">
      <c r="Z309" s="4" t="s">
        <v>6323</v>
      </c>
      <c r="AA309" s="5"/>
      <c r="AB309" s="5"/>
      <c r="AC309" s="5">
        <v>7462818</v>
      </c>
      <c r="AD309" s="5"/>
      <c r="AE309" s="5"/>
      <c r="AF309" s="5"/>
      <c r="AG309" s="5">
        <v>7462818</v>
      </c>
    </row>
    <row r="310" spans="26:33" x14ac:dyDescent="0.25">
      <c r="Z310" s="4" t="s">
        <v>1279</v>
      </c>
      <c r="AA310" s="5">
        <v>-1331154</v>
      </c>
      <c r="AB310" s="5"/>
      <c r="AC310" s="5"/>
      <c r="AD310" s="5"/>
      <c r="AE310" s="5"/>
      <c r="AF310" s="5"/>
      <c r="AG310" s="5">
        <v>-1331154</v>
      </c>
    </row>
    <row r="311" spans="26:33" x14ac:dyDescent="0.25">
      <c r="Z311" s="4" t="s">
        <v>1050</v>
      </c>
      <c r="AA311" s="5">
        <v>21093000</v>
      </c>
      <c r="AB311" s="5">
        <v>63116</v>
      </c>
      <c r="AC311" s="5">
        <v>0</v>
      </c>
      <c r="AD311" s="5"/>
      <c r="AE311" s="5"/>
      <c r="AF311" s="5"/>
      <c r="AG311" s="5">
        <v>21156116</v>
      </c>
    </row>
    <row r="312" spans="26:33" x14ac:dyDescent="0.25">
      <c r="Z312" s="4" t="s">
        <v>1482</v>
      </c>
      <c r="AA312" s="5">
        <v>-6749520</v>
      </c>
      <c r="AB312" s="5">
        <v>16375720</v>
      </c>
      <c r="AC312" s="5">
        <v>-4644544</v>
      </c>
      <c r="AD312" s="5">
        <v>15900000</v>
      </c>
      <c r="AE312" s="5">
        <v>15900000</v>
      </c>
      <c r="AF312" s="5">
        <v>34838826</v>
      </c>
      <c r="AG312" s="5">
        <v>71620482</v>
      </c>
    </row>
    <row r="313" spans="26:33" x14ac:dyDescent="0.25">
      <c r="Z313" s="4" t="s">
        <v>1176</v>
      </c>
      <c r="AA313" s="5">
        <v>-3528025</v>
      </c>
      <c r="AB313" s="5"/>
      <c r="AC313" s="5"/>
      <c r="AD313" s="5"/>
      <c r="AE313" s="5"/>
      <c r="AF313" s="5"/>
      <c r="AG313" s="5">
        <v>-3528025</v>
      </c>
    </row>
    <row r="314" spans="26:33" x14ac:dyDescent="0.25">
      <c r="Z314" s="4" t="s">
        <v>3333</v>
      </c>
      <c r="AA314" s="5"/>
      <c r="AB314" s="5"/>
      <c r="AC314" s="5"/>
      <c r="AD314" s="5"/>
      <c r="AE314" s="5"/>
      <c r="AF314" s="5">
        <v>33125860</v>
      </c>
      <c r="AG314" s="5">
        <v>33125860</v>
      </c>
    </row>
    <row r="315" spans="26:33" x14ac:dyDescent="0.25">
      <c r="Z315" s="4" t="s">
        <v>3334</v>
      </c>
      <c r="AA315" s="5"/>
      <c r="AB315" s="5"/>
      <c r="AC315" s="5"/>
      <c r="AD315" s="5"/>
      <c r="AE315" s="5"/>
      <c r="AF315" s="5">
        <v>21220036</v>
      </c>
      <c r="AG315" s="5">
        <v>21220036</v>
      </c>
    </row>
    <row r="316" spans="26:33" x14ac:dyDescent="0.25">
      <c r="Z316" s="4" t="s">
        <v>6324</v>
      </c>
      <c r="AA316" s="5"/>
      <c r="AB316" s="5"/>
      <c r="AC316" s="5"/>
      <c r="AD316" s="5"/>
      <c r="AE316" s="5">
        <v>641600</v>
      </c>
      <c r="AF316" s="5"/>
      <c r="AG316" s="5">
        <v>641600</v>
      </c>
    </row>
    <row r="317" spans="26:33" x14ac:dyDescent="0.25">
      <c r="Z317" s="4" t="s">
        <v>1774</v>
      </c>
      <c r="AA317" s="5">
        <v>-16348759</v>
      </c>
      <c r="AB317" s="5">
        <v>16339975</v>
      </c>
      <c r="AC317" s="5"/>
      <c r="AD317" s="5"/>
      <c r="AE317" s="5"/>
      <c r="AF317" s="5"/>
      <c r="AG317" s="5">
        <v>-8784</v>
      </c>
    </row>
    <row r="318" spans="26:33" x14ac:dyDescent="0.25">
      <c r="Z318" s="4" t="s">
        <v>10524</v>
      </c>
      <c r="AA318" s="5"/>
      <c r="AB318" s="5"/>
      <c r="AC318" s="5"/>
      <c r="AD318" s="5"/>
      <c r="AE318" s="5"/>
      <c r="AF318" s="5">
        <v>39427000</v>
      </c>
      <c r="AG318" s="5">
        <v>39427000</v>
      </c>
    </row>
    <row r="319" spans="26:33" x14ac:dyDescent="0.25">
      <c r="Z319" s="4" t="s">
        <v>1605</v>
      </c>
      <c r="AA319" s="5">
        <v>-6396675</v>
      </c>
      <c r="AB319" s="5">
        <v>6396675</v>
      </c>
      <c r="AC319" s="5"/>
      <c r="AD319" s="5"/>
      <c r="AE319" s="5"/>
      <c r="AF319" s="5"/>
      <c r="AG319" s="5">
        <v>0</v>
      </c>
    </row>
    <row r="320" spans="26:33" x14ac:dyDescent="0.25">
      <c r="Z320" s="4" t="s">
        <v>1522</v>
      </c>
      <c r="AA320" s="5">
        <v>-2440233</v>
      </c>
      <c r="AB320" s="5"/>
      <c r="AC320" s="5"/>
      <c r="AD320" s="5"/>
      <c r="AE320" s="5"/>
      <c r="AF320" s="5"/>
      <c r="AG320" s="5">
        <v>-2440233</v>
      </c>
    </row>
    <row r="321" spans="26:33" x14ac:dyDescent="0.25">
      <c r="Z321" s="4" t="s">
        <v>1775</v>
      </c>
      <c r="AA321" s="5">
        <v>-2110165</v>
      </c>
      <c r="AB321" s="5"/>
      <c r="AC321" s="5"/>
      <c r="AD321" s="5"/>
      <c r="AE321" s="5"/>
      <c r="AF321" s="5"/>
      <c r="AG321" s="5">
        <v>-2110165</v>
      </c>
    </row>
    <row r="322" spans="26:33" x14ac:dyDescent="0.25">
      <c r="Z322" s="4" t="s">
        <v>2192</v>
      </c>
      <c r="AA322" s="5">
        <v>-352828</v>
      </c>
      <c r="AB322" s="5"/>
      <c r="AC322" s="5"/>
      <c r="AD322" s="5"/>
      <c r="AE322" s="5"/>
      <c r="AF322" s="5"/>
      <c r="AG322" s="5">
        <v>-352828</v>
      </c>
    </row>
    <row r="323" spans="26:33" x14ac:dyDescent="0.25">
      <c r="Z323" s="4" t="s">
        <v>3343</v>
      </c>
      <c r="AA323" s="5">
        <v>2705308</v>
      </c>
      <c r="AB323" s="5">
        <v>-1060768</v>
      </c>
      <c r="AC323" s="5"/>
      <c r="AD323" s="5"/>
      <c r="AE323" s="5"/>
      <c r="AF323" s="5"/>
      <c r="AG323" s="5">
        <v>1644540</v>
      </c>
    </row>
    <row r="324" spans="26:33" x14ac:dyDescent="0.25">
      <c r="Z324" s="4" t="s">
        <v>3018</v>
      </c>
      <c r="AA324" s="5">
        <v>477407</v>
      </c>
      <c r="AB324" s="5">
        <v>0</v>
      </c>
      <c r="AC324" s="5"/>
      <c r="AD324" s="5"/>
      <c r="AE324" s="5"/>
      <c r="AF324" s="5"/>
      <c r="AG324" s="5">
        <v>477407</v>
      </c>
    </row>
    <row r="325" spans="26:33" x14ac:dyDescent="0.25">
      <c r="Z325" s="4" t="s">
        <v>6280</v>
      </c>
      <c r="AA325" s="5"/>
      <c r="AB325" s="5"/>
      <c r="AC325" s="5">
        <v>1505096</v>
      </c>
      <c r="AD325" s="5"/>
      <c r="AE325" s="5"/>
      <c r="AF325" s="5"/>
      <c r="AG325" s="5">
        <v>1505096</v>
      </c>
    </row>
    <row r="326" spans="26:33" x14ac:dyDescent="0.25">
      <c r="Z326" s="4" t="s">
        <v>9603</v>
      </c>
      <c r="AA326" s="5"/>
      <c r="AB326" s="5"/>
      <c r="AC326" s="5">
        <v>265587</v>
      </c>
      <c r="AD326" s="5"/>
      <c r="AE326" s="5"/>
      <c r="AF326" s="5"/>
      <c r="AG326" s="5">
        <v>265587</v>
      </c>
    </row>
    <row r="327" spans="26:33" x14ac:dyDescent="0.25">
      <c r="Z327" s="4" t="s">
        <v>6325</v>
      </c>
      <c r="AA327" s="5"/>
      <c r="AB327" s="5"/>
      <c r="AC327" s="5"/>
      <c r="AD327" s="5">
        <v>302604</v>
      </c>
      <c r="AE327" s="5"/>
      <c r="AF327" s="5"/>
      <c r="AG327" s="5">
        <v>302604</v>
      </c>
    </row>
    <row r="328" spans="26:33" x14ac:dyDescent="0.25">
      <c r="Z328" s="4" t="s">
        <v>9597</v>
      </c>
      <c r="AA328" s="5"/>
      <c r="AB328" s="5"/>
      <c r="AC328" s="5"/>
      <c r="AD328" s="5">
        <v>53401</v>
      </c>
      <c r="AE328" s="5"/>
      <c r="AF328" s="5"/>
      <c r="AG328" s="5">
        <v>53401</v>
      </c>
    </row>
    <row r="329" spans="26:33" x14ac:dyDescent="0.25">
      <c r="Z329" s="4" t="s">
        <v>10525</v>
      </c>
      <c r="AA329" s="5"/>
      <c r="AB329" s="5"/>
      <c r="AC329" s="5"/>
      <c r="AD329" s="5"/>
      <c r="AE329" s="5">
        <v>1210630</v>
      </c>
      <c r="AF329" s="5"/>
      <c r="AG329" s="5">
        <v>1210630</v>
      </c>
    </row>
    <row r="330" spans="26:33" x14ac:dyDescent="0.25">
      <c r="Z330" s="4" t="s">
        <v>12055</v>
      </c>
      <c r="AA330" s="5"/>
      <c r="AB330" s="5"/>
      <c r="AC330" s="5"/>
      <c r="AD330" s="5"/>
      <c r="AE330" s="5"/>
      <c r="AF330" s="5">
        <v>1542322</v>
      </c>
      <c r="AG330" s="5">
        <v>1542322</v>
      </c>
    </row>
    <row r="331" spans="26:33" x14ac:dyDescent="0.25">
      <c r="Z331" s="4" t="s">
        <v>13550</v>
      </c>
      <c r="AA331" s="5"/>
      <c r="AB331" s="5"/>
      <c r="AC331" s="5"/>
      <c r="AD331" s="5"/>
      <c r="AE331" s="5"/>
      <c r="AF331" s="5">
        <v>272175</v>
      </c>
      <c r="AG331" s="5">
        <v>272175</v>
      </c>
    </row>
    <row r="332" spans="26:33" x14ac:dyDescent="0.25">
      <c r="Z332" s="4" t="s">
        <v>1422</v>
      </c>
      <c r="AA332" s="5">
        <v>-10612060</v>
      </c>
      <c r="AB332" s="5">
        <v>10612893</v>
      </c>
      <c r="AC332" s="5"/>
      <c r="AD332" s="5"/>
      <c r="AE332" s="5"/>
      <c r="AF332" s="5"/>
      <c r="AG332" s="5">
        <v>833</v>
      </c>
    </row>
    <row r="333" spans="26:33" x14ac:dyDescent="0.25">
      <c r="Z333" s="4" t="s">
        <v>3391</v>
      </c>
      <c r="AA333" s="5">
        <v>8924511</v>
      </c>
      <c r="AB333" s="5">
        <v>0</v>
      </c>
      <c r="AC333" s="5">
        <v>0</v>
      </c>
      <c r="AD333" s="5"/>
      <c r="AE333" s="5"/>
      <c r="AF333" s="5"/>
      <c r="AG333" s="5">
        <v>8924511</v>
      </c>
    </row>
    <row r="334" spans="26:33" x14ac:dyDescent="0.25">
      <c r="Z334" s="4" t="s">
        <v>4672</v>
      </c>
      <c r="AA334" s="5"/>
      <c r="AB334" s="5">
        <v>3866751</v>
      </c>
      <c r="AC334" s="5">
        <v>345</v>
      </c>
      <c r="AD334" s="5"/>
      <c r="AE334" s="5"/>
      <c r="AF334" s="5"/>
      <c r="AG334" s="5">
        <v>3867096</v>
      </c>
    </row>
    <row r="335" spans="26:33" x14ac:dyDescent="0.25">
      <c r="Z335" s="4" t="s">
        <v>6326</v>
      </c>
      <c r="AA335" s="5"/>
      <c r="AB335" s="5"/>
      <c r="AC335" s="5">
        <v>10052581</v>
      </c>
      <c r="AD335" s="5"/>
      <c r="AE335" s="5"/>
      <c r="AF335" s="5"/>
      <c r="AG335" s="5">
        <v>10052581</v>
      </c>
    </row>
    <row r="336" spans="26:33" x14ac:dyDescent="0.25">
      <c r="Z336" s="4" t="s">
        <v>2307</v>
      </c>
      <c r="AA336" s="5">
        <v>-12858877</v>
      </c>
      <c r="AB336" s="5">
        <v>12858877</v>
      </c>
      <c r="AC336" s="5">
        <v>119</v>
      </c>
      <c r="AD336" s="5"/>
      <c r="AE336" s="5"/>
      <c r="AF336" s="5"/>
      <c r="AG336" s="5">
        <v>119</v>
      </c>
    </row>
    <row r="337" spans="26:33" x14ac:dyDescent="0.25">
      <c r="Z337" s="4" t="s">
        <v>1776</v>
      </c>
      <c r="AA337" s="5">
        <v>-10292745</v>
      </c>
      <c r="AB337" s="5"/>
      <c r="AC337" s="5"/>
      <c r="AD337" s="5"/>
      <c r="AE337" s="5"/>
      <c r="AF337" s="5"/>
      <c r="AG337" s="5">
        <v>-10292745</v>
      </c>
    </row>
    <row r="338" spans="26:33" x14ac:dyDescent="0.25">
      <c r="Z338" s="4" t="s">
        <v>4658</v>
      </c>
      <c r="AA338" s="5"/>
      <c r="AB338" s="5">
        <v>-916974</v>
      </c>
      <c r="AC338" s="5"/>
      <c r="AD338" s="5"/>
      <c r="AE338" s="5"/>
      <c r="AF338" s="5"/>
      <c r="AG338" s="5">
        <v>-916974</v>
      </c>
    </row>
    <row r="339" spans="26:33" x14ac:dyDescent="0.25">
      <c r="Z339" s="4" t="s">
        <v>1606</v>
      </c>
      <c r="AA339" s="5">
        <v>-2673470</v>
      </c>
      <c r="AB339" s="5"/>
      <c r="AC339" s="5"/>
      <c r="AD339" s="5"/>
      <c r="AE339" s="5"/>
      <c r="AF339" s="5"/>
      <c r="AG339" s="5">
        <v>-2673470</v>
      </c>
    </row>
    <row r="340" spans="26:33" x14ac:dyDescent="0.25">
      <c r="Z340" s="4" t="s">
        <v>1519</v>
      </c>
      <c r="AA340" s="5">
        <v>-1112997</v>
      </c>
      <c r="AB340" s="5"/>
      <c r="AC340" s="5"/>
      <c r="AD340" s="5"/>
      <c r="AE340" s="5"/>
      <c r="AF340" s="5"/>
      <c r="AG340" s="5">
        <v>-1112997</v>
      </c>
    </row>
    <row r="341" spans="26:33" x14ac:dyDescent="0.25">
      <c r="Z341" s="4" t="s">
        <v>2182</v>
      </c>
      <c r="AA341" s="5">
        <v>-412293</v>
      </c>
      <c r="AB341" s="5"/>
      <c r="AC341" s="5"/>
      <c r="AD341" s="5"/>
      <c r="AE341" s="5"/>
      <c r="AF341" s="5"/>
      <c r="AG341" s="5">
        <v>-412293</v>
      </c>
    </row>
    <row r="342" spans="26:33" x14ac:dyDescent="0.25">
      <c r="Z342" s="4" t="s">
        <v>1769</v>
      </c>
      <c r="AA342" s="5">
        <v>664605</v>
      </c>
      <c r="AB342" s="5"/>
      <c r="AC342" s="5">
        <v>1196289</v>
      </c>
      <c r="AD342" s="5">
        <v>7975260</v>
      </c>
      <c r="AE342" s="5">
        <v>10234917</v>
      </c>
      <c r="AF342" s="5">
        <v>2392578</v>
      </c>
      <c r="AG342" s="5">
        <v>22463649</v>
      </c>
    </row>
    <row r="343" spans="26:33" x14ac:dyDescent="0.25">
      <c r="Z343" s="4" t="s">
        <v>2308</v>
      </c>
      <c r="AA343" s="5">
        <v>-13007726</v>
      </c>
      <c r="AB343" s="5">
        <v>13008187</v>
      </c>
      <c r="AC343" s="5"/>
      <c r="AD343" s="5"/>
      <c r="AE343" s="5"/>
      <c r="AF343" s="5"/>
      <c r="AG343" s="5">
        <v>461</v>
      </c>
    </row>
    <row r="344" spans="26:33" x14ac:dyDescent="0.25">
      <c r="Z344" s="4" t="s">
        <v>3412</v>
      </c>
      <c r="AA344" s="5">
        <v>5671665</v>
      </c>
      <c r="AB344" s="5">
        <v>0</v>
      </c>
      <c r="AC344" s="5">
        <v>-4443847</v>
      </c>
      <c r="AD344" s="5"/>
      <c r="AE344" s="5"/>
      <c r="AF344" s="5"/>
      <c r="AG344" s="5">
        <v>1227818</v>
      </c>
    </row>
    <row r="345" spans="26:33" x14ac:dyDescent="0.25">
      <c r="Z345" s="4" t="s">
        <v>3411</v>
      </c>
      <c r="AA345" s="5">
        <v>1000882</v>
      </c>
      <c r="AB345" s="5">
        <v>-318837</v>
      </c>
      <c r="AC345" s="5"/>
      <c r="AD345" s="5"/>
      <c r="AE345" s="5"/>
      <c r="AF345" s="5"/>
      <c r="AG345" s="5">
        <v>682045</v>
      </c>
    </row>
    <row r="346" spans="26:33" x14ac:dyDescent="0.25">
      <c r="Z346" s="4" t="s">
        <v>4673</v>
      </c>
      <c r="AA346" s="5"/>
      <c r="AB346" s="5">
        <v>3329610</v>
      </c>
      <c r="AC346" s="5">
        <v>-3811306</v>
      </c>
      <c r="AD346" s="5"/>
      <c r="AE346" s="5"/>
      <c r="AF346" s="5"/>
      <c r="AG346" s="5">
        <v>-481696</v>
      </c>
    </row>
    <row r="347" spans="26:33" x14ac:dyDescent="0.25">
      <c r="Z347" s="4" t="s">
        <v>6005</v>
      </c>
      <c r="AA347" s="5"/>
      <c r="AB347" s="5">
        <v>481696</v>
      </c>
      <c r="AC347" s="5"/>
      <c r="AD347" s="5"/>
      <c r="AE347" s="5"/>
      <c r="AF347" s="5"/>
      <c r="AG347" s="5">
        <v>481696</v>
      </c>
    </row>
    <row r="348" spans="26:33" x14ac:dyDescent="0.25">
      <c r="Z348" s="4" t="s">
        <v>6282</v>
      </c>
      <c r="AA348" s="5"/>
      <c r="AB348" s="5"/>
      <c r="AC348" s="5">
        <v>2827320</v>
      </c>
      <c r="AD348" s="5"/>
      <c r="AE348" s="5"/>
      <c r="AF348" s="5"/>
      <c r="AG348" s="5">
        <v>2827320</v>
      </c>
    </row>
    <row r="349" spans="26:33" x14ac:dyDescent="0.25">
      <c r="Z349" s="4" t="s">
        <v>1607</v>
      </c>
      <c r="AA349" s="5">
        <v>-852890</v>
      </c>
      <c r="AB349" s="5"/>
      <c r="AC349" s="5"/>
      <c r="AD349" s="5"/>
      <c r="AE349" s="5"/>
      <c r="AF349" s="5"/>
      <c r="AG349" s="5">
        <v>-852890</v>
      </c>
    </row>
    <row r="350" spans="26:33" x14ac:dyDescent="0.25">
      <c r="Z350" s="4" t="s">
        <v>2309</v>
      </c>
      <c r="AA350" s="5">
        <v>-2470205</v>
      </c>
      <c r="AB350" s="5"/>
      <c r="AC350" s="5"/>
      <c r="AD350" s="5"/>
      <c r="AE350" s="5"/>
      <c r="AF350" s="5"/>
      <c r="AG350" s="5">
        <v>-2470205</v>
      </c>
    </row>
    <row r="351" spans="26:33" x14ac:dyDescent="0.25">
      <c r="Z351" s="4" t="s">
        <v>3407</v>
      </c>
      <c r="AA351" s="5">
        <v>300706</v>
      </c>
      <c r="AB351" s="5">
        <v>-300706</v>
      </c>
      <c r="AC351" s="5"/>
      <c r="AD351" s="5"/>
      <c r="AE351" s="5"/>
      <c r="AF351" s="5"/>
      <c r="AG351" s="5">
        <v>0</v>
      </c>
    </row>
    <row r="352" spans="26:33" x14ac:dyDescent="0.25">
      <c r="Z352" s="4" t="s">
        <v>3044</v>
      </c>
      <c r="AA352" s="5">
        <v>53066</v>
      </c>
      <c r="AB352" s="5">
        <v>-53066</v>
      </c>
      <c r="AC352" s="5"/>
      <c r="AD352" s="5"/>
      <c r="AE352" s="5"/>
      <c r="AF352" s="5"/>
      <c r="AG352" s="5">
        <v>0</v>
      </c>
    </row>
    <row r="353" spans="26:33" x14ac:dyDescent="0.25">
      <c r="Z353" s="4" t="s">
        <v>4674</v>
      </c>
      <c r="AA353" s="5"/>
      <c r="AB353" s="5">
        <v>2987282</v>
      </c>
      <c r="AC353" s="5">
        <v>-3514449</v>
      </c>
      <c r="AD353" s="5"/>
      <c r="AE353" s="5"/>
      <c r="AF353" s="5"/>
      <c r="AG353" s="5">
        <v>-527167</v>
      </c>
    </row>
    <row r="354" spans="26:33" x14ac:dyDescent="0.25">
      <c r="Z354" s="4" t="s">
        <v>6004</v>
      </c>
      <c r="AA354" s="5"/>
      <c r="AB354" s="5">
        <v>527167</v>
      </c>
      <c r="AC354" s="5"/>
      <c r="AD354" s="5"/>
      <c r="AE354" s="5"/>
      <c r="AF354" s="5"/>
      <c r="AG354" s="5">
        <v>527167</v>
      </c>
    </row>
    <row r="355" spans="26:33" x14ac:dyDescent="0.25">
      <c r="Z355" s="4" t="s">
        <v>6327</v>
      </c>
      <c r="AA355" s="5"/>
      <c r="AB355" s="5"/>
      <c r="AC355" s="5">
        <v>1204409</v>
      </c>
      <c r="AD355" s="5"/>
      <c r="AE355" s="5"/>
      <c r="AF355" s="5"/>
      <c r="AG355" s="5">
        <v>1204409</v>
      </c>
    </row>
    <row r="356" spans="26:33" x14ac:dyDescent="0.25">
      <c r="Z356" s="4" t="s">
        <v>9807</v>
      </c>
      <c r="AA356" s="5"/>
      <c r="AB356" s="5"/>
      <c r="AC356" s="5">
        <v>212543</v>
      </c>
      <c r="AD356" s="5"/>
      <c r="AE356" s="5"/>
      <c r="AF356" s="5"/>
      <c r="AG356" s="5">
        <v>212543</v>
      </c>
    </row>
    <row r="357" spans="26:33" x14ac:dyDescent="0.25">
      <c r="Z357" s="4" t="s">
        <v>6283</v>
      </c>
      <c r="AA357" s="5"/>
      <c r="AB357" s="5"/>
      <c r="AC357" s="5"/>
      <c r="AD357" s="5">
        <v>4223237</v>
      </c>
      <c r="AE357" s="5"/>
      <c r="AF357" s="5"/>
      <c r="AG357" s="5">
        <v>4223237</v>
      </c>
    </row>
    <row r="358" spans="26:33" x14ac:dyDescent="0.25">
      <c r="Z358" s="4" t="s">
        <v>9598</v>
      </c>
      <c r="AA358" s="5"/>
      <c r="AB358" s="5"/>
      <c r="AC358" s="5"/>
      <c r="AD358" s="5">
        <v>745277</v>
      </c>
      <c r="AE358" s="5"/>
      <c r="AF358" s="5"/>
      <c r="AG358" s="5">
        <v>745277</v>
      </c>
    </row>
    <row r="359" spans="26:33" x14ac:dyDescent="0.25">
      <c r="Z359" s="4" t="s">
        <v>10526</v>
      </c>
      <c r="AA359" s="5"/>
      <c r="AB359" s="5"/>
      <c r="AC359" s="5"/>
      <c r="AD359" s="5"/>
      <c r="AE359" s="5">
        <v>607825</v>
      </c>
      <c r="AF359" s="5"/>
      <c r="AG359" s="5">
        <v>607825</v>
      </c>
    </row>
    <row r="360" spans="26:33" x14ac:dyDescent="0.25">
      <c r="Z360" s="4" t="s">
        <v>11938</v>
      </c>
      <c r="AA360" s="5"/>
      <c r="AB360" s="5"/>
      <c r="AC360" s="5"/>
      <c r="AD360" s="5"/>
      <c r="AE360" s="5">
        <v>107121</v>
      </c>
      <c r="AF360" s="5"/>
      <c r="AG360" s="5">
        <v>107121</v>
      </c>
    </row>
    <row r="361" spans="26:33" x14ac:dyDescent="0.25">
      <c r="Z361" s="4" t="s">
        <v>12056</v>
      </c>
      <c r="AA361" s="5"/>
      <c r="AB361" s="5"/>
      <c r="AC361" s="5"/>
      <c r="AD361" s="5"/>
      <c r="AE361" s="5"/>
      <c r="AF361" s="5">
        <v>308518</v>
      </c>
      <c r="AG361" s="5">
        <v>308518</v>
      </c>
    </row>
    <row r="362" spans="26:33" x14ac:dyDescent="0.25">
      <c r="Z362" s="4" t="s">
        <v>1777</v>
      </c>
      <c r="AA362" s="5">
        <v>-18033133</v>
      </c>
      <c r="AB362" s="5"/>
      <c r="AC362" s="5"/>
      <c r="AD362" s="5"/>
      <c r="AE362" s="5">
        <v>7165982</v>
      </c>
      <c r="AF362" s="5">
        <v>3751800</v>
      </c>
      <c r="AG362" s="5">
        <v>-7115351</v>
      </c>
    </row>
    <row r="363" spans="26:33" x14ac:dyDescent="0.25">
      <c r="Z363" s="4" t="s">
        <v>6328</v>
      </c>
      <c r="AA363" s="5"/>
      <c r="AB363" s="5"/>
      <c r="AC363" s="5">
        <v>16987800</v>
      </c>
      <c r="AD363" s="5"/>
      <c r="AE363" s="5"/>
      <c r="AF363" s="5"/>
      <c r="AG363" s="5">
        <v>16987800</v>
      </c>
    </row>
    <row r="364" spans="26:33" x14ac:dyDescent="0.25">
      <c r="Z364" s="4" t="s">
        <v>9605</v>
      </c>
      <c r="AA364" s="5"/>
      <c r="AB364" s="5"/>
      <c r="AC364" s="5">
        <v>7555546</v>
      </c>
      <c r="AD364" s="5"/>
      <c r="AE364" s="5"/>
      <c r="AF364" s="5"/>
      <c r="AG364" s="5">
        <v>7555546</v>
      </c>
    </row>
    <row r="365" spans="26:33" x14ac:dyDescent="0.25">
      <c r="Z365" s="4" t="s">
        <v>1778</v>
      </c>
      <c r="AA365" s="5">
        <v>0</v>
      </c>
      <c r="AB365" s="5">
        <v>469879</v>
      </c>
      <c r="AC365" s="5"/>
      <c r="AD365" s="5"/>
      <c r="AE365" s="5"/>
      <c r="AF365" s="5"/>
      <c r="AG365" s="5">
        <v>469879</v>
      </c>
    </row>
    <row r="366" spans="26:33" x14ac:dyDescent="0.25">
      <c r="Z366" s="4" t="s">
        <v>1608</v>
      </c>
      <c r="AA366" s="5">
        <v>-631776</v>
      </c>
      <c r="AB366" s="5"/>
      <c r="AC366" s="5"/>
      <c r="AD366" s="5"/>
      <c r="AE366" s="5"/>
      <c r="AF366" s="5"/>
      <c r="AG366" s="5">
        <v>-631776</v>
      </c>
    </row>
    <row r="367" spans="26:33" x14ac:dyDescent="0.25">
      <c r="Z367" s="4" t="s">
        <v>1609</v>
      </c>
      <c r="AA367" s="5">
        <v>-631776</v>
      </c>
      <c r="AB367" s="5"/>
      <c r="AC367" s="5"/>
      <c r="AD367" s="5"/>
      <c r="AE367" s="5"/>
      <c r="AF367" s="5"/>
      <c r="AG367" s="5">
        <v>-631776</v>
      </c>
    </row>
    <row r="368" spans="26:33" x14ac:dyDescent="0.25">
      <c r="Z368" s="4" t="s">
        <v>6330</v>
      </c>
      <c r="AA368" s="5"/>
      <c r="AB368" s="5"/>
      <c r="AC368" s="5"/>
      <c r="AD368" s="5"/>
      <c r="AE368" s="5">
        <v>3295770</v>
      </c>
      <c r="AF368" s="5"/>
      <c r="AG368" s="5">
        <v>3295770</v>
      </c>
    </row>
    <row r="369" spans="26:33" x14ac:dyDescent="0.25">
      <c r="Z369" s="4" t="s">
        <v>4659</v>
      </c>
      <c r="AA369" s="5"/>
      <c r="AB369" s="5">
        <v>814126</v>
      </c>
      <c r="AC369" s="5"/>
      <c r="AD369" s="5"/>
      <c r="AE369" s="5"/>
      <c r="AF369" s="5"/>
      <c r="AG369" s="5">
        <v>814126</v>
      </c>
    </row>
    <row r="370" spans="26:33" x14ac:dyDescent="0.25">
      <c r="Z370" s="4" t="s">
        <v>6331</v>
      </c>
      <c r="AA370" s="5"/>
      <c r="AB370" s="5"/>
      <c r="AC370" s="5"/>
      <c r="AD370" s="5">
        <v>31714009</v>
      </c>
      <c r="AE370" s="5"/>
      <c r="AF370" s="5"/>
      <c r="AG370" s="5">
        <v>31714009</v>
      </c>
    </row>
    <row r="371" spans="26:33" x14ac:dyDescent="0.25">
      <c r="Z371" s="4" t="s">
        <v>9876</v>
      </c>
      <c r="AA371" s="5"/>
      <c r="AB371" s="5"/>
      <c r="AC371" s="5"/>
      <c r="AD371" s="5"/>
      <c r="AE371" s="5">
        <v>9044814</v>
      </c>
      <c r="AF371" s="5"/>
      <c r="AG371" s="5">
        <v>9044814</v>
      </c>
    </row>
    <row r="372" spans="26:33" x14ac:dyDescent="0.25">
      <c r="Z372" s="4" t="s">
        <v>1779</v>
      </c>
      <c r="AA372" s="5">
        <v>-2462174</v>
      </c>
      <c r="AB372" s="5"/>
      <c r="AC372" s="5">
        <v>2462174</v>
      </c>
      <c r="AD372" s="5"/>
      <c r="AE372" s="5"/>
      <c r="AF372" s="5"/>
      <c r="AG372" s="5">
        <v>0</v>
      </c>
    </row>
    <row r="373" spans="26:33" x14ac:dyDescent="0.25">
      <c r="Z373" s="4" t="s">
        <v>1780</v>
      </c>
      <c r="AA373" s="5">
        <v>-21142432</v>
      </c>
      <c r="AB373" s="5"/>
      <c r="AC373" s="5"/>
      <c r="AD373" s="5"/>
      <c r="AE373" s="5"/>
      <c r="AF373" s="5"/>
      <c r="AG373" s="5">
        <v>-21142432</v>
      </c>
    </row>
    <row r="374" spans="26:33" x14ac:dyDescent="0.25">
      <c r="Z374" s="4" t="s">
        <v>12057</v>
      </c>
      <c r="AA374" s="5"/>
      <c r="AB374" s="5"/>
      <c r="AC374" s="5"/>
      <c r="AD374" s="5"/>
      <c r="AE374" s="5"/>
      <c r="AF374" s="5">
        <v>588900</v>
      </c>
      <c r="AG374" s="5">
        <v>588900</v>
      </c>
    </row>
    <row r="375" spans="26:33" x14ac:dyDescent="0.25">
      <c r="Z375" s="4" t="s">
        <v>13547</v>
      </c>
      <c r="AA375" s="5"/>
      <c r="AB375" s="5"/>
      <c r="AC375" s="5"/>
      <c r="AD375" s="5"/>
      <c r="AE375" s="5"/>
      <c r="AF375" s="5">
        <v>1093528</v>
      </c>
      <c r="AG375" s="5">
        <v>1093528</v>
      </c>
    </row>
    <row r="376" spans="26:33" x14ac:dyDescent="0.25">
      <c r="Z376" s="4" t="s">
        <v>3350</v>
      </c>
      <c r="AA376" s="5">
        <v>992844</v>
      </c>
      <c r="AB376" s="5">
        <v>0</v>
      </c>
      <c r="AC376" s="5"/>
      <c r="AD376" s="5"/>
      <c r="AE376" s="5"/>
      <c r="AF376" s="5"/>
      <c r="AG376" s="5">
        <v>992844</v>
      </c>
    </row>
    <row r="377" spans="26:33" x14ac:dyDescent="0.25">
      <c r="Z377" s="4" t="s">
        <v>2191</v>
      </c>
      <c r="AA377" s="5">
        <v>-1058484</v>
      </c>
      <c r="AB377" s="5"/>
      <c r="AC377" s="5"/>
      <c r="AD377" s="5"/>
      <c r="AE377" s="5"/>
      <c r="AF377" s="5"/>
      <c r="AG377" s="5">
        <v>-1058484</v>
      </c>
    </row>
    <row r="378" spans="26:33" x14ac:dyDescent="0.25">
      <c r="Z378" s="4" t="s">
        <v>1781</v>
      </c>
      <c r="AA378" s="5">
        <v>-15858867</v>
      </c>
      <c r="AB378" s="5"/>
      <c r="AC378" s="5"/>
      <c r="AD378" s="5"/>
      <c r="AE378" s="5"/>
      <c r="AF378" s="5"/>
      <c r="AG378" s="5">
        <v>-15858867</v>
      </c>
    </row>
    <row r="379" spans="26:33" x14ac:dyDescent="0.25">
      <c r="Z379" s="4" t="s">
        <v>2183</v>
      </c>
      <c r="AA379" s="5">
        <v>-8202476</v>
      </c>
      <c r="AB379" s="5">
        <v>6296406</v>
      </c>
      <c r="AC379" s="5">
        <v>1906070</v>
      </c>
      <c r="AD379" s="5"/>
      <c r="AE379" s="5"/>
      <c r="AF379" s="5"/>
      <c r="AG379" s="5">
        <v>0</v>
      </c>
    </row>
    <row r="380" spans="26:33" x14ac:dyDescent="0.25">
      <c r="Z380" s="4" t="s">
        <v>3162</v>
      </c>
      <c r="AA380" s="5">
        <v>555228</v>
      </c>
      <c r="AB380" s="5">
        <v>0</v>
      </c>
      <c r="AC380" s="5"/>
      <c r="AD380" s="5"/>
      <c r="AE380" s="5"/>
      <c r="AF380" s="5"/>
      <c r="AG380" s="5">
        <v>555228</v>
      </c>
    </row>
    <row r="381" spans="26:33" x14ac:dyDescent="0.25">
      <c r="Z381" s="4" t="s">
        <v>3025</v>
      </c>
      <c r="AA381" s="5">
        <v>97982</v>
      </c>
      <c r="AB381" s="5">
        <v>0</v>
      </c>
      <c r="AC381" s="5"/>
      <c r="AD381" s="5"/>
      <c r="AE381" s="5"/>
      <c r="AF381" s="5"/>
      <c r="AG381" s="5">
        <v>97982</v>
      </c>
    </row>
    <row r="382" spans="26:33" x14ac:dyDescent="0.25">
      <c r="Z382" s="4" t="s">
        <v>2187</v>
      </c>
      <c r="AA382" s="5">
        <v>-315885</v>
      </c>
      <c r="AB382" s="5"/>
      <c r="AC382" s="5"/>
      <c r="AD382" s="5"/>
      <c r="AE382" s="5"/>
      <c r="AF382" s="5"/>
      <c r="AG382" s="5">
        <v>-315885</v>
      </c>
    </row>
    <row r="383" spans="26:33" x14ac:dyDescent="0.25">
      <c r="Z383" s="4" t="s">
        <v>4675</v>
      </c>
      <c r="AA383" s="5"/>
      <c r="AB383" s="5">
        <v>4591977</v>
      </c>
      <c r="AC383" s="5">
        <v>-5448191</v>
      </c>
      <c r="AD383" s="5"/>
      <c r="AE383" s="5"/>
      <c r="AF383" s="5"/>
      <c r="AG383" s="5">
        <v>-856214</v>
      </c>
    </row>
    <row r="384" spans="26:33" x14ac:dyDescent="0.25">
      <c r="Z384" s="4" t="s">
        <v>6003</v>
      </c>
      <c r="AA384" s="5"/>
      <c r="AB384" s="5">
        <v>856214</v>
      </c>
      <c r="AC384" s="5"/>
      <c r="AD384" s="5"/>
      <c r="AE384" s="5"/>
      <c r="AF384" s="5"/>
      <c r="AG384" s="5">
        <v>856214</v>
      </c>
    </row>
    <row r="385" spans="26:33" x14ac:dyDescent="0.25">
      <c r="Z385" s="4" t="s">
        <v>2186</v>
      </c>
      <c r="AA385" s="5">
        <v>-80052</v>
      </c>
      <c r="AB385" s="5">
        <v>872924</v>
      </c>
      <c r="AC385" s="5"/>
      <c r="AD385" s="5"/>
      <c r="AE385" s="5"/>
      <c r="AF385" s="5"/>
      <c r="AG385" s="5">
        <v>792872</v>
      </c>
    </row>
    <row r="386" spans="26:33" x14ac:dyDescent="0.25">
      <c r="Z386" s="4" t="s">
        <v>2998</v>
      </c>
      <c r="AA386" s="5">
        <v>754464</v>
      </c>
      <c r="AB386" s="5">
        <v>-321640</v>
      </c>
      <c r="AC386" s="5"/>
      <c r="AD386" s="5"/>
      <c r="AE386" s="5"/>
      <c r="AF386" s="5"/>
      <c r="AG386" s="5">
        <v>432824</v>
      </c>
    </row>
    <row r="387" spans="26:33" x14ac:dyDescent="0.25">
      <c r="Z387" s="4" t="s">
        <v>2179</v>
      </c>
      <c r="AA387" s="5">
        <v>-784943</v>
      </c>
      <c r="AB387" s="5"/>
      <c r="AC387" s="5">
        <v>784943</v>
      </c>
      <c r="AD387" s="5"/>
      <c r="AE387" s="5"/>
      <c r="AF387" s="5"/>
      <c r="AG387" s="5">
        <v>0</v>
      </c>
    </row>
    <row r="388" spans="26:33" x14ac:dyDescent="0.25">
      <c r="Z388" s="4" t="s">
        <v>6284</v>
      </c>
      <c r="AA388" s="5"/>
      <c r="AB388" s="5"/>
      <c r="AC388" s="5">
        <v>7975260</v>
      </c>
      <c r="AD388" s="5">
        <v>1329210</v>
      </c>
      <c r="AE388" s="5"/>
      <c r="AF388" s="5"/>
      <c r="AG388" s="5">
        <v>9304470</v>
      </c>
    </row>
    <row r="389" spans="26:33" x14ac:dyDescent="0.25">
      <c r="Z389" s="4" t="s">
        <v>6285</v>
      </c>
      <c r="AA389" s="5"/>
      <c r="AB389" s="5"/>
      <c r="AC389" s="5"/>
      <c r="AD389" s="5">
        <v>398763</v>
      </c>
      <c r="AE389" s="5"/>
      <c r="AF389" s="5"/>
      <c r="AG389" s="5">
        <v>398763</v>
      </c>
    </row>
    <row r="390" spans="26:33" x14ac:dyDescent="0.25">
      <c r="Z390" s="4" t="s">
        <v>3388</v>
      </c>
      <c r="AA390" s="5">
        <v>1390610</v>
      </c>
      <c r="AB390" s="5"/>
      <c r="AC390" s="5"/>
      <c r="AD390" s="5"/>
      <c r="AE390" s="5"/>
      <c r="AF390" s="5"/>
      <c r="AG390" s="5">
        <v>1390610</v>
      </c>
    </row>
    <row r="391" spans="26:33" x14ac:dyDescent="0.25">
      <c r="Z391" s="4" t="s">
        <v>4660</v>
      </c>
      <c r="AA391" s="5"/>
      <c r="AB391" s="5">
        <v>515466</v>
      </c>
      <c r="AC391" s="5"/>
      <c r="AD391" s="5"/>
      <c r="AE391" s="5"/>
      <c r="AF391" s="5"/>
      <c r="AG391" s="5">
        <v>515466</v>
      </c>
    </row>
    <row r="392" spans="26:33" x14ac:dyDescent="0.25">
      <c r="Z392" s="4" t="s">
        <v>2310</v>
      </c>
      <c r="AA392" s="5">
        <v>-2540624</v>
      </c>
      <c r="AB392" s="5"/>
      <c r="AC392" s="5"/>
      <c r="AD392" s="5"/>
      <c r="AE392" s="5"/>
      <c r="AF392" s="5"/>
      <c r="AG392" s="5">
        <v>-2540624</v>
      </c>
    </row>
    <row r="393" spans="26:33" x14ac:dyDescent="0.25">
      <c r="Z393" s="4" t="s">
        <v>3372</v>
      </c>
      <c r="AA393" s="5"/>
      <c r="AB393" s="5"/>
      <c r="AC393" s="5"/>
      <c r="AD393" s="5"/>
      <c r="AE393" s="5">
        <v>4884161.49</v>
      </c>
      <c r="AF393" s="5"/>
      <c r="AG393" s="5">
        <v>4884161.49</v>
      </c>
    </row>
    <row r="394" spans="26:33" x14ac:dyDescent="0.25">
      <c r="Z394" s="4" t="s">
        <v>2742</v>
      </c>
      <c r="AA394" s="5"/>
      <c r="AB394" s="5"/>
      <c r="AC394" s="5"/>
      <c r="AD394" s="5">
        <v>1329053</v>
      </c>
      <c r="AE394" s="5"/>
      <c r="AF394" s="5"/>
      <c r="AG394" s="5">
        <v>1329053</v>
      </c>
    </row>
    <row r="395" spans="26:33" x14ac:dyDescent="0.25">
      <c r="Z395" s="4" t="s">
        <v>2189</v>
      </c>
      <c r="AA395" s="5">
        <v>0</v>
      </c>
      <c r="AB395" s="5">
        <v>-6248052</v>
      </c>
      <c r="AC395" s="5">
        <v>5889191</v>
      </c>
      <c r="AD395" s="5"/>
      <c r="AE395" s="5"/>
      <c r="AF395" s="5"/>
      <c r="AG395" s="5">
        <v>-358861</v>
      </c>
    </row>
    <row r="396" spans="26:33" x14ac:dyDescent="0.25">
      <c r="Z396" s="4" t="s">
        <v>10527</v>
      </c>
      <c r="AA396" s="5"/>
      <c r="AB396" s="5"/>
      <c r="AC396" s="5"/>
      <c r="AD396" s="5"/>
      <c r="AE396" s="5">
        <v>3171487</v>
      </c>
      <c r="AF396" s="5"/>
      <c r="AG396" s="5">
        <v>3171487</v>
      </c>
    </row>
    <row r="397" spans="26:33" x14ac:dyDescent="0.25">
      <c r="Z397" s="4" t="s">
        <v>11941</v>
      </c>
      <c r="AA397" s="5"/>
      <c r="AB397" s="5"/>
      <c r="AC397" s="5"/>
      <c r="AD397" s="5"/>
      <c r="AE397" s="5">
        <v>4094301</v>
      </c>
      <c r="AF397" s="5"/>
      <c r="AG397" s="5">
        <v>4094301</v>
      </c>
    </row>
    <row r="398" spans="26:33" x14ac:dyDescent="0.25">
      <c r="Z398" s="4" t="s">
        <v>2410</v>
      </c>
      <c r="AA398" s="5">
        <v>794686</v>
      </c>
      <c r="AB398" s="5"/>
      <c r="AC398" s="5"/>
      <c r="AD398" s="5"/>
      <c r="AE398" s="5"/>
      <c r="AF398" s="5"/>
      <c r="AG398" s="5">
        <v>794686</v>
      </c>
    </row>
    <row r="399" spans="26:33" x14ac:dyDescent="0.25">
      <c r="Z399" s="4" t="s">
        <v>6332</v>
      </c>
      <c r="AA399" s="5"/>
      <c r="AB399" s="5"/>
      <c r="AC399" s="5"/>
      <c r="AD399" s="5">
        <v>1075726</v>
      </c>
      <c r="AE399" s="5"/>
      <c r="AF399" s="5"/>
      <c r="AG399" s="5">
        <v>1075726</v>
      </c>
    </row>
    <row r="400" spans="26:33" x14ac:dyDescent="0.25">
      <c r="Z400" s="4" t="s">
        <v>2826</v>
      </c>
      <c r="AA400" s="5">
        <v>5956295</v>
      </c>
      <c r="AB400" s="5">
        <v>0</v>
      </c>
      <c r="AC400" s="5"/>
      <c r="AD400" s="5"/>
      <c r="AE400" s="5"/>
      <c r="AF400" s="5"/>
      <c r="AG400" s="5">
        <v>5956295</v>
      </c>
    </row>
    <row r="401" spans="26:33" x14ac:dyDescent="0.25">
      <c r="Z401" s="4" t="s">
        <v>2823</v>
      </c>
      <c r="AA401" s="5"/>
      <c r="AB401" s="5"/>
      <c r="AC401" s="5"/>
      <c r="AD401" s="5"/>
      <c r="AE401" s="5">
        <v>1768920</v>
      </c>
      <c r="AF401" s="5"/>
      <c r="AG401" s="5">
        <v>1768920</v>
      </c>
    </row>
    <row r="402" spans="26:33" x14ac:dyDescent="0.25">
      <c r="Z402" s="4" t="s">
        <v>2997</v>
      </c>
      <c r="AA402" s="5"/>
      <c r="AB402" s="5"/>
      <c r="AC402" s="5"/>
      <c r="AD402" s="5"/>
      <c r="AE402" s="5">
        <v>845351</v>
      </c>
      <c r="AF402" s="5"/>
      <c r="AG402" s="5">
        <v>845351</v>
      </c>
    </row>
    <row r="403" spans="26:33" x14ac:dyDescent="0.25">
      <c r="Z403" s="4" t="s">
        <v>5965</v>
      </c>
      <c r="AA403" s="5"/>
      <c r="AB403" s="5"/>
      <c r="AC403" s="5"/>
      <c r="AD403" s="5"/>
      <c r="AE403" s="5">
        <v>1111411</v>
      </c>
      <c r="AF403" s="5"/>
      <c r="AG403" s="5">
        <v>1111411</v>
      </c>
    </row>
    <row r="404" spans="26:33" x14ac:dyDescent="0.25">
      <c r="Z404" s="4" t="s">
        <v>1520</v>
      </c>
      <c r="AA404" s="5">
        <v>-495575</v>
      </c>
      <c r="AB404" s="5"/>
      <c r="AC404" s="5"/>
      <c r="AD404" s="5"/>
      <c r="AE404" s="5"/>
      <c r="AF404" s="5"/>
      <c r="AG404" s="5">
        <v>-495575</v>
      </c>
    </row>
    <row r="405" spans="26:33" x14ac:dyDescent="0.25">
      <c r="Z405" s="4" t="s">
        <v>2311</v>
      </c>
      <c r="AA405" s="5">
        <v>0</v>
      </c>
      <c r="AB405" s="5"/>
      <c r="AC405" s="5"/>
      <c r="AD405" s="5"/>
      <c r="AE405" s="5"/>
      <c r="AF405" s="5"/>
      <c r="AG405" s="5">
        <v>0</v>
      </c>
    </row>
    <row r="406" spans="26:33" x14ac:dyDescent="0.25">
      <c r="Z406" s="4" t="s">
        <v>2411</v>
      </c>
      <c r="AA406" s="5">
        <v>795020</v>
      </c>
      <c r="AB406" s="5"/>
      <c r="AC406" s="5"/>
      <c r="AD406" s="5"/>
      <c r="AE406" s="5"/>
      <c r="AF406" s="5"/>
      <c r="AG406" s="5">
        <v>795020</v>
      </c>
    </row>
    <row r="407" spans="26:33" x14ac:dyDescent="0.25">
      <c r="Z407" s="4" t="s">
        <v>2312</v>
      </c>
      <c r="AA407" s="5">
        <v>317333</v>
      </c>
      <c r="AB407" s="5"/>
      <c r="AC407" s="5"/>
      <c r="AD407" s="5"/>
      <c r="AE407" s="5"/>
      <c r="AF407" s="5"/>
      <c r="AG407" s="5">
        <v>317333</v>
      </c>
    </row>
    <row r="408" spans="26:33" x14ac:dyDescent="0.25">
      <c r="Z408" s="4" t="s">
        <v>2432</v>
      </c>
      <c r="AA408" s="5">
        <v>1930338</v>
      </c>
      <c r="AB408" s="5">
        <v>0</v>
      </c>
      <c r="AC408" s="5"/>
      <c r="AD408" s="5"/>
      <c r="AE408" s="5"/>
      <c r="AF408" s="5"/>
      <c r="AG408" s="5">
        <v>1930338</v>
      </c>
    </row>
    <row r="409" spans="26:33" x14ac:dyDescent="0.25">
      <c r="Z409" s="4" t="s">
        <v>3409</v>
      </c>
      <c r="AA409" s="5">
        <v>2382518</v>
      </c>
      <c r="AB409" s="5">
        <v>0</v>
      </c>
      <c r="AC409" s="5"/>
      <c r="AD409" s="5"/>
      <c r="AE409" s="5"/>
      <c r="AF409" s="5"/>
      <c r="AG409" s="5">
        <v>2382518</v>
      </c>
    </row>
    <row r="410" spans="26:33" x14ac:dyDescent="0.25">
      <c r="Z410" s="4" t="s">
        <v>9903</v>
      </c>
      <c r="AA410" s="5"/>
      <c r="AB410" s="5"/>
      <c r="AC410" s="5"/>
      <c r="AD410" s="5"/>
      <c r="AE410" s="5">
        <v>317956</v>
      </c>
      <c r="AF410" s="5"/>
      <c r="AG410" s="5">
        <v>317956</v>
      </c>
    </row>
    <row r="411" spans="26:33" x14ac:dyDescent="0.25">
      <c r="Z411" s="4" t="s">
        <v>3306</v>
      </c>
      <c r="AA411" s="5">
        <v>1590194</v>
      </c>
      <c r="AB411" s="5"/>
      <c r="AC411" s="5"/>
      <c r="AD411" s="5"/>
      <c r="AE411" s="5"/>
      <c r="AF411" s="5"/>
      <c r="AG411" s="5">
        <v>1590194</v>
      </c>
    </row>
    <row r="412" spans="26:33" x14ac:dyDescent="0.25">
      <c r="Z412" s="4" t="s">
        <v>4676</v>
      </c>
      <c r="AA412" s="5"/>
      <c r="AB412" s="5">
        <v>914924</v>
      </c>
      <c r="AC412" s="5">
        <v>0</v>
      </c>
      <c r="AD412" s="5"/>
      <c r="AE412" s="5"/>
      <c r="AF412" s="5"/>
      <c r="AG412" s="5">
        <v>914924</v>
      </c>
    </row>
    <row r="413" spans="26:33" x14ac:dyDescent="0.25">
      <c r="Z413" s="4" t="s">
        <v>4661</v>
      </c>
      <c r="AA413" s="5"/>
      <c r="AB413" s="5">
        <v>631928</v>
      </c>
      <c r="AC413" s="5"/>
      <c r="AD413" s="5"/>
      <c r="AE413" s="5"/>
      <c r="AF413" s="5"/>
      <c r="AG413" s="5">
        <v>631928</v>
      </c>
    </row>
    <row r="414" spans="26:33" x14ac:dyDescent="0.25">
      <c r="Z414" s="4" t="s">
        <v>2313</v>
      </c>
      <c r="AA414" s="5">
        <v>409</v>
      </c>
      <c r="AB414" s="5"/>
      <c r="AC414" s="5"/>
      <c r="AD414" s="5"/>
      <c r="AE414" s="5"/>
      <c r="AF414" s="5"/>
      <c r="AG414" s="5">
        <v>409</v>
      </c>
    </row>
    <row r="415" spans="26:33" x14ac:dyDescent="0.25">
      <c r="Z415" s="4" t="s">
        <v>2314</v>
      </c>
      <c r="AA415" s="5">
        <v>-18325000</v>
      </c>
      <c r="AB415" s="5"/>
      <c r="AC415" s="5"/>
      <c r="AD415" s="5"/>
      <c r="AE415" s="5"/>
      <c r="AF415" s="5"/>
      <c r="AG415" s="5">
        <v>-18325000</v>
      </c>
    </row>
    <row r="416" spans="26:33" x14ac:dyDescent="0.25">
      <c r="Z416" s="4" t="s">
        <v>3390</v>
      </c>
      <c r="AA416" s="5">
        <v>36983000</v>
      </c>
      <c r="AB416" s="5">
        <v>-3946800</v>
      </c>
      <c r="AC416" s="5">
        <v>0</v>
      </c>
      <c r="AD416" s="5"/>
      <c r="AE416" s="5"/>
      <c r="AF416" s="5"/>
      <c r="AG416" s="5">
        <v>33036200</v>
      </c>
    </row>
    <row r="417" spans="26:33" x14ac:dyDescent="0.25">
      <c r="Z417" s="4" t="s">
        <v>4662</v>
      </c>
      <c r="AA417" s="5"/>
      <c r="AB417" s="5">
        <v>715449</v>
      </c>
      <c r="AC417" s="5"/>
      <c r="AD417" s="5"/>
      <c r="AE417" s="5"/>
      <c r="AF417" s="5"/>
      <c r="AG417" s="5">
        <v>715449</v>
      </c>
    </row>
    <row r="418" spans="26:33" x14ac:dyDescent="0.25">
      <c r="Z418" s="4" t="s">
        <v>5991</v>
      </c>
      <c r="AA418" s="5"/>
      <c r="AB418" s="5"/>
      <c r="AC418" s="5"/>
      <c r="AD418" s="5">
        <v>6362003</v>
      </c>
      <c r="AE418" s="5"/>
      <c r="AF418" s="5"/>
      <c r="AG418" s="5">
        <v>6362003</v>
      </c>
    </row>
    <row r="419" spans="26:33" x14ac:dyDescent="0.25">
      <c r="Z419" s="4" t="s">
        <v>2300</v>
      </c>
      <c r="AA419" s="5">
        <v>7177734</v>
      </c>
      <c r="AB419" s="5">
        <v>8374023</v>
      </c>
      <c r="AC419" s="5">
        <v>3190104</v>
      </c>
      <c r="AD419" s="5"/>
      <c r="AE419" s="5"/>
      <c r="AF419" s="5"/>
      <c r="AG419" s="5">
        <v>18741861</v>
      </c>
    </row>
    <row r="420" spans="26:33" x14ac:dyDescent="0.25">
      <c r="Z420" s="4" t="s">
        <v>2959</v>
      </c>
      <c r="AA420" s="5"/>
      <c r="AB420" s="5">
        <v>794452</v>
      </c>
      <c r="AC420" s="5"/>
      <c r="AD420" s="5"/>
      <c r="AE420" s="5"/>
      <c r="AF420" s="5"/>
      <c r="AG420" s="5">
        <v>794452</v>
      </c>
    </row>
    <row r="421" spans="26:33" x14ac:dyDescent="0.25">
      <c r="Z421" s="4" t="s">
        <v>3249</v>
      </c>
      <c r="AA421" s="5">
        <v>1202750</v>
      </c>
      <c r="AB421" s="5"/>
      <c r="AC421" s="5"/>
      <c r="AD421" s="5"/>
      <c r="AE421" s="5"/>
      <c r="AF421" s="5"/>
      <c r="AG421" s="5">
        <v>1202750</v>
      </c>
    </row>
    <row r="422" spans="26:33" x14ac:dyDescent="0.25">
      <c r="Z422" s="4" t="s">
        <v>3248</v>
      </c>
      <c r="AA422" s="5">
        <v>212250</v>
      </c>
      <c r="AB422" s="5"/>
      <c r="AC422" s="5"/>
      <c r="AD422" s="5"/>
      <c r="AE422" s="5"/>
      <c r="AF422" s="5"/>
      <c r="AG422" s="5">
        <v>212250</v>
      </c>
    </row>
    <row r="423" spans="26:33" x14ac:dyDescent="0.25">
      <c r="Z423" s="4" t="s">
        <v>3002</v>
      </c>
      <c r="AA423" s="5">
        <v>794224</v>
      </c>
      <c r="AB423" s="5">
        <v>0</v>
      </c>
      <c r="AC423" s="5"/>
      <c r="AD423" s="5"/>
      <c r="AE423" s="5"/>
      <c r="AF423" s="5"/>
      <c r="AG423" s="5">
        <v>794224</v>
      </c>
    </row>
    <row r="424" spans="26:33" x14ac:dyDescent="0.25">
      <c r="Z424" s="4" t="s">
        <v>5994</v>
      </c>
      <c r="AA424" s="5"/>
      <c r="AB424" s="5"/>
      <c r="AC424" s="5"/>
      <c r="AD424" s="5"/>
      <c r="AE424" s="5">
        <v>1509903</v>
      </c>
      <c r="AF424" s="5"/>
      <c r="AG424" s="5">
        <v>1509903</v>
      </c>
    </row>
    <row r="425" spans="26:33" x14ac:dyDescent="0.25">
      <c r="Z425" s="4" t="s">
        <v>5984</v>
      </c>
      <c r="AA425" s="5"/>
      <c r="AB425" s="5"/>
      <c r="AC425" s="5"/>
      <c r="AD425" s="5"/>
      <c r="AE425" s="5">
        <v>3377414</v>
      </c>
      <c r="AF425" s="5"/>
      <c r="AG425" s="5">
        <v>3377414</v>
      </c>
    </row>
    <row r="426" spans="26:33" x14ac:dyDescent="0.25">
      <c r="Z426" s="4" t="s">
        <v>2771</v>
      </c>
      <c r="AA426" s="5"/>
      <c r="AB426" s="5"/>
      <c r="AC426" s="5">
        <v>2709237</v>
      </c>
      <c r="AD426" s="5"/>
      <c r="AE426" s="5"/>
      <c r="AF426" s="5"/>
      <c r="AG426" s="5">
        <v>2709237</v>
      </c>
    </row>
    <row r="427" spans="26:33" x14ac:dyDescent="0.25">
      <c r="Z427" s="4" t="s">
        <v>2574</v>
      </c>
      <c r="AA427" s="5"/>
      <c r="AB427" s="5"/>
      <c r="AC427" s="5">
        <v>4612237</v>
      </c>
      <c r="AD427" s="5">
        <v>4612237</v>
      </c>
      <c r="AE427" s="5">
        <v>16341113</v>
      </c>
      <c r="AF427" s="5">
        <v>17103731</v>
      </c>
      <c r="AG427" s="5">
        <v>42669318</v>
      </c>
    </row>
    <row r="428" spans="26:33" x14ac:dyDescent="0.25">
      <c r="Z428" s="4" t="s">
        <v>3054</v>
      </c>
      <c r="AA428" s="5"/>
      <c r="AB428" s="5"/>
      <c r="AC428" s="5"/>
      <c r="AD428" s="5"/>
      <c r="AE428" s="5">
        <v>214634</v>
      </c>
      <c r="AF428" s="5"/>
      <c r="AG428" s="5">
        <v>214634</v>
      </c>
    </row>
    <row r="429" spans="26:33" x14ac:dyDescent="0.25">
      <c r="Z429" s="4" t="s">
        <v>3083</v>
      </c>
      <c r="AA429" s="5">
        <v>300726</v>
      </c>
      <c r="AB429" s="5"/>
      <c r="AC429" s="5"/>
      <c r="AD429" s="5"/>
      <c r="AE429" s="5"/>
      <c r="AF429" s="5"/>
      <c r="AG429" s="5">
        <v>300726</v>
      </c>
    </row>
    <row r="430" spans="26:33" x14ac:dyDescent="0.25">
      <c r="Z430" s="4" t="s">
        <v>3074</v>
      </c>
      <c r="AA430" s="5">
        <v>53069</v>
      </c>
      <c r="AB430" s="5"/>
      <c r="AC430" s="5"/>
      <c r="AD430" s="5"/>
      <c r="AE430" s="5"/>
      <c r="AF430" s="5"/>
      <c r="AG430" s="5">
        <v>53069</v>
      </c>
    </row>
    <row r="431" spans="26:33" x14ac:dyDescent="0.25">
      <c r="Z431" s="4" t="s">
        <v>9610</v>
      </c>
      <c r="AA431" s="5"/>
      <c r="AB431" s="5"/>
      <c r="AC431" s="5"/>
      <c r="AD431" s="5"/>
      <c r="AE431" s="5">
        <v>556064</v>
      </c>
      <c r="AF431" s="5"/>
      <c r="AG431" s="5">
        <v>556064</v>
      </c>
    </row>
    <row r="432" spans="26:33" x14ac:dyDescent="0.25">
      <c r="Z432" s="4" t="s">
        <v>6286</v>
      </c>
      <c r="AA432" s="5"/>
      <c r="AB432" s="5"/>
      <c r="AC432" s="5">
        <v>1992086</v>
      </c>
      <c r="AD432" s="5"/>
      <c r="AE432" s="5"/>
      <c r="AF432" s="5"/>
      <c r="AG432" s="5">
        <v>1992086</v>
      </c>
    </row>
    <row r="433" spans="26:33" x14ac:dyDescent="0.25">
      <c r="Z433" s="4" t="s">
        <v>2778</v>
      </c>
      <c r="AA433" s="5"/>
      <c r="AB433" s="5">
        <v>357701</v>
      </c>
      <c r="AC433" s="5"/>
      <c r="AD433" s="5"/>
      <c r="AE433" s="5"/>
      <c r="AF433" s="5"/>
      <c r="AG433" s="5">
        <v>357701</v>
      </c>
    </row>
    <row r="434" spans="26:33" x14ac:dyDescent="0.25">
      <c r="Z434" s="4" t="s">
        <v>2805</v>
      </c>
      <c r="AA434" s="5"/>
      <c r="AB434" s="5"/>
      <c r="AC434" s="5"/>
      <c r="AD434" s="5"/>
      <c r="AE434" s="5">
        <v>794378</v>
      </c>
      <c r="AF434" s="5"/>
      <c r="AG434" s="5">
        <v>794378</v>
      </c>
    </row>
    <row r="435" spans="26:33" x14ac:dyDescent="0.25">
      <c r="Z435" s="4" t="s">
        <v>3021</v>
      </c>
      <c r="AA435" s="5">
        <v>1271251</v>
      </c>
      <c r="AB435" s="5">
        <v>0</v>
      </c>
      <c r="AC435" s="5"/>
      <c r="AD435" s="5"/>
      <c r="AE435" s="5"/>
      <c r="AF435" s="5"/>
      <c r="AG435" s="5">
        <v>1271251</v>
      </c>
    </row>
    <row r="436" spans="26:33" x14ac:dyDescent="0.25">
      <c r="Z436" s="4" t="s">
        <v>2813</v>
      </c>
      <c r="AA436" s="5"/>
      <c r="AB436" s="5">
        <v>142979</v>
      </c>
      <c r="AC436" s="5"/>
      <c r="AD436" s="5"/>
      <c r="AE436" s="5"/>
      <c r="AF436" s="5"/>
      <c r="AG436" s="5">
        <v>142979</v>
      </c>
    </row>
    <row r="437" spans="26:33" x14ac:dyDescent="0.25">
      <c r="Z437" s="4" t="s">
        <v>3037</v>
      </c>
      <c r="AA437" s="5"/>
      <c r="AB437" s="5"/>
      <c r="AC437" s="5"/>
      <c r="AD437" s="5"/>
      <c r="AE437" s="5">
        <v>651390</v>
      </c>
      <c r="AF437" s="5"/>
      <c r="AG437" s="5">
        <v>651390</v>
      </c>
    </row>
    <row r="438" spans="26:33" x14ac:dyDescent="0.25">
      <c r="Z438" s="4" t="s">
        <v>6333</v>
      </c>
      <c r="AA438" s="5"/>
      <c r="AB438" s="5"/>
      <c r="AC438" s="5">
        <v>471726</v>
      </c>
      <c r="AD438" s="5"/>
      <c r="AE438" s="5"/>
      <c r="AF438" s="5"/>
      <c r="AG438" s="5">
        <v>471726</v>
      </c>
    </row>
    <row r="439" spans="26:33" x14ac:dyDescent="0.25">
      <c r="Z439" s="4" t="s">
        <v>3029</v>
      </c>
      <c r="AA439" s="5">
        <v>300473</v>
      </c>
      <c r="AB439" s="5">
        <v>0</v>
      </c>
      <c r="AC439" s="5"/>
      <c r="AD439" s="5"/>
      <c r="AE439" s="5"/>
      <c r="AF439" s="5"/>
      <c r="AG439" s="5">
        <v>300473</v>
      </c>
    </row>
    <row r="440" spans="26:33" x14ac:dyDescent="0.25">
      <c r="Z440" s="4" t="s">
        <v>6016</v>
      </c>
      <c r="AA440" s="5">
        <v>53025</v>
      </c>
      <c r="AB440" s="5"/>
      <c r="AC440" s="5"/>
      <c r="AD440" s="5"/>
      <c r="AE440" s="5"/>
      <c r="AF440" s="5"/>
      <c r="AG440" s="5">
        <v>53025</v>
      </c>
    </row>
    <row r="441" spans="26:33" x14ac:dyDescent="0.25">
      <c r="Z441" s="4" t="s">
        <v>6037</v>
      </c>
      <c r="AA441" s="5"/>
      <c r="AB441" s="5"/>
      <c r="AC441" s="5"/>
      <c r="AD441" s="5"/>
      <c r="AE441" s="5">
        <v>794326</v>
      </c>
      <c r="AF441" s="5"/>
      <c r="AG441" s="5">
        <v>794326</v>
      </c>
    </row>
    <row r="442" spans="26:33" x14ac:dyDescent="0.25">
      <c r="Z442" s="4" t="s">
        <v>2774</v>
      </c>
      <c r="AA442" s="5"/>
      <c r="AB442" s="5"/>
      <c r="AC442" s="5"/>
      <c r="AD442" s="5"/>
      <c r="AE442" s="5">
        <v>428853</v>
      </c>
      <c r="AF442" s="5"/>
      <c r="AG442" s="5">
        <v>428853</v>
      </c>
    </row>
    <row r="443" spans="26:33" x14ac:dyDescent="0.25">
      <c r="Z443" s="4" t="s">
        <v>6287</v>
      </c>
      <c r="AA443" s="5"/>
      <c r="AB443" s="5"/>
      <c r="AC443" s="5">
        <v>682090</v>
      </c>
      <c r="AD443" s="5"/>
      <c r="AE443" s="5"/>
      <c r="AF443" s="5"/>
      <c r="AG443" s="5">
        <v>682090</v>
      </c>
    </row>
    <row r="444" spans="26:33" x14ac:dyDescent="0.25">
      <c r="Z444" s="4" t="s">
        <v>6288</v>
      </c>
      <c r="AA444" s="5"/>
      <c r="AB444" s="5"/>
      <c r="AC444" s="5"/>
      <c r="AD444" s="5">
        <v>743321</v>
      </c>
      <c r="AE444" s="5"/>
      <c r="AF444" s="5"/>
      <c r="AG444" s="5">
        <v>743321</v>
      </c>
    </row>
    <row r="445" spans="26:33" x14ac:dyDescent="0.25">
      <c r="Z445" s="4" t="s">
        <v>10064</v>
      </c>
      <c r="AA445" s="5"/>
      <c r="AB445" s="5"/>
      <c r="AC445" s="5"/>
      <c r="AD445" s="5"/>
      <c r="AE445" s="5">
        <v>657724</v>
      </c>
      <c r="AF445" s="5"/>
      <c r="AG445" s="5">
        <v>657724</v>
      </c>
    </row>
    <row r="446" spans="26:33" x14ac:dyDescent="0.25">
      <c r="Z446" s="4" t="s">
        <v>10528</v>
      </c>
      <c r="AA446" s="5"/>
      <c r="AB446" s="5"/>
      <c r="AC446" s="5"/>
      <c r="AD446" s="5"/>
      <c r="AE446" s="5">
        <v>665183</v>
      </c>
      <c r="AF446" s="5"/>
      <c r="AG446" s="5">
        <v>665183</v>
      </c>
    </row>
    <row r="447" spans="26:33" x14ac:dyDescent="0.25">
      <c r="Z447" s="4" t="s">
        <v>10529</v>
      </c>
      <c r="AA447" s="5"/>
      <c r="AB447" s="5"/>
      <c r="AC447" s="5"/>
      <c r="AD447" s="5"/>
      <c r="AE447" s="5">
        <v>555671</v>
      </c>
      <c r="AF447" s="5"/>
      <c r="AG447" s="5">
        <v>555671</v>
      </c>
    </row>
    <row r="448" spans="26:33" x14ac:dyDescent="0.25">
      <c r="Z448" s="4" t="s">
        <v>11929</v>
      </c>
      <c r="AA448" s="5"/>
      <c r="AB448" s="5"/>
      <c r="AC448" s="5"/>
      <c r="AD448" s="5"/>
      <c r="AE448" s="5"/>
      <c r="AF448" s="5">
        <v>774347</v>
      </c>
      <c r="AG448" s="5">
        <v>774347</v>
      </c>
    </row>
    <row r="449" spans="26:33" x14ac:dyDescent="0.25">
      <c r="Z449" s="4" t="s">
        <v>12038</v>
      </c>
      <c r="AA449" s="5"/>
      <c r="AB449" s="5"/>
      <c r="AC449" s="5"/>
      <c r="AD449" s="5"/>
      <c r="AE449" s="5"/>
      <c r="AF449" s="5">
        <v>585432</v>
      </c>
      <c r="AG449" s="5">
        <v>585432</v>
      </c>
    </row>
    <row r="450" spans="26:33" x14ac:dyDescent="0.25">
      <c r="Z450" s="4" t="s">
        <v>2919</v>
      </c>
      <c r="AA450" s="5"/>
      <c r="AB450" s="5">
        <v>603708</v>
      </c>
      <c r="AC450" s="5"/>
      <c r="AD450" s="5"/>
      <c r="AE450" s="5"/>
      <c r="AF450" s="5"/>
      <c r="AG450" s="5">
        <v>603708</v>
      </c>
    </row>
    <row r="451" spans="26:33" x14ac:dyDescent="0.25">
      <c r="Z451" s="4" t="s">
        <v>3028</v>
      </c>
      <c r="AA451" s="5"/>
      <c r="AB451" s="5">
        <v>103242</v>
      </c>
      <c r="AC451" s="5"/>
      <c r="AD451" s="5"/>
      <c r="AE451" s="5"/>
      <c r="AF451" s="5"/>
      <c r="AG451" s="5">
        <v>103242</v>
      </c>
    </row>
    <row r="452" spans="26:33" x14ac:dyDescent="0.25">
      <c r="Z452" s="4" t="s">
        <v>2798</v>
      </c>
      <c r="AA452" s="5"/>
      <c r="AB452" s="5"/>
      <c r="AC452" s="5"/>
      <c r="AD452" s="5"/>
      <c r="AE452" s="5">
        <v>3621427</v>
      </c>
      <c r="AF452" s="5"/>
      <c r="AG452" s="5">
        <v>3621427</v>
      </c>
    </row>
    <row r="453" spans="26:33" x14ac:dyDescent="0.25">
      <c r="Z453" s="4" t="s">
        <v>6001</v>
      </c>
      <c r="AA453" s="5"/>
      <c r="AB453" s="5"/>
      <c r="AC453" s="5"/>
      <c r="AD453" s="5"/>
      <c r="AE453" s="5">
        <v>51621</v>
      </c>
      <c r="AF453" s="5"/>
      <c r="AG453" s="5">
        <v>51621</v>
      </c>
    </row>
    <row r="454" spans="26:33" x14ac:dyDescent="0.25">
      <c r="Z454" s="4" t="s">
        <v>2949</v>
      </c>
      <c r="AA454" s="5">
        <v>154574</v>
      </c>
      <c r="AB454" s="5">
        <v>-154574</v>
      </c>
      <c r="AC454" s="5"/>
      <c r="AD454" s="5"/>
      <c r="AE454" s="5"/>
      <c r="AF454" s="5"/>
      <c r="AG454" s="5">
        <v>0</v>
      </c>
    </row>
    <row r="455" spans="26:33" x14ac:dyDescent="0.25">
      <c r="Z455" s="4" t="s">
        <v>5973</v>
      </c>
      <c r="AA455" s="5"/>
      <c r="AB455" s="5"/>
      <c r="AC455" s="5">
        <v>3227179</v>
      </c>
      <c r="AD455" s="5"/>
      <c r="AE455" s="5"/>
      <c r="AF455" s="5"/>
      <c r="AG455" s="5">
        <v>3227179</v>
      </c>
    </row>
    <row r="456" spans="26:33" x14ac:dyDescent="0.25">
      <c r="Z456" s="4" t="s">
        <v>6289</v>
      </c>
      <c r="AA456" s="5"/>
      <c r="AB456" s="5"/>
      <c r="AC456" s="5">
        <v>474107</v>
      </c>
      <c r="AD456" s="5"/>
      <c r="AE456" s="5"/>
      <c r="AF456" s="5"/>
      <c r="AG456" s="5">
        <v>474107</v>
      </c>
    </row>
    <row r="457" spans="26:33" x14ac:dyDescent="0.25">
      <c r="Z457" s="4" t="s">
        <v>3352</v>
      </c>
      <c r="AA457" s="5">
        <v>4109585</v>
      </c>
      <c r="AB457" s="5">
        <v>-372336</v>
      </c>
      <c r="AC457" s="5">
        <v>186799</v>
      </c>
      <c r="AD457" s="5"/>
      <c r="AE457" s="5"/>
      <c r="AF457" s="5"/>
      <c r="AG457" s="5">
        <v>3924048</v>
      </c>
    </row>
    <row r="458" spans="26:33" x14ac:dyDescent="0.25">
      <c r="Z458" s="4" t="s">
        <v>6290</v>
      </c>
      <c r="AA458" s="5"/>
      <c r="AB458" s="5"/>
      <c r="AC458" s="5">
        <v>1683140</v>
      </c>
      <c r="AD458" s="5"/>
      <c r="AE458" s="5"/>
      <c r="AF458" s="5"/>
      <c r="AG458" s="5">
        <v>1683140</v>
      </c>
    </row>
    <row r="459" spans="26:33" x14ac:dyDescent="0.25">
      <c r="Z459" s="4" t="s">
        <v>4677</v>
      </c>
      <c r="AA459" s="5"/>
      <c r="AB459" s="5">
        <v>1512663</v>
      </c>
      <c r="AC459" s="5">
        <v>-766044</v>
      </c>
      <c r="AD459" s="5"/>
      <c r="AE459" s="5"/>
      <c r="AF459" s="5"/>
      <c r="AG459" s="5">
        <v>746619</v>
      </c>
    </row>
    <row r="460" spans="26:33" x14ac:dyDescent="0.25">
      <c r="Z460" s="4" t="s">
        <v>10321</v>
      </c>
      <c r="AA460" s="5"/>
      <c r="AB460" s="5"/>
      <c r="AC460" s="5"/>
      <c r="AD460" s="5"/>
      <c r="AE460" s="5">
        <v>1512440</v>
      </c>
      <c r="AF460" s="5"/>
      <c r="AG460" s="5">
        <v>1512440</v>
      </c>
    </row>
    <row r="461" spans="26:33" x14ac:dyDescent="0.25">
      <c r="Z461" s="4" t="s">
        <v>12039</v>
      </c>
      <c r="AA461" s="5"/>
      <c r="AB461" s="5"/>
      <c r="AC461" s="5"/>
      <c r="AD461" s="5"/>
      <c r="AE461" s="5"/>
      <c r="AF461" s="5">
        <v>187256</v>
      </c>
      <c r="AG461" s="5">
        <v>187256</v>
      </c>
    </row>
    <row r="462" spans="26:33" x14ac:dyDescent="0.25">
      <c r="Z462" s="4" t="s">
        <v>2794</v>
      </c>
      <c r="AA462" s="5"/>
      <c r="AB462" s="5"/>
      <c r="AC462" s="5"/>
      <c r="AD462" s="5"/>
      <c r="AE462" s="5">
        <v>198492</v>
      </c>
      <c r="AF462" s="5"/>
      <c r="AG462" s="5">
        <v>198492</v>
      </c>
    </row>
    <row r="463" spans="26:33" x14ac:dyDescent="0.25">
      <c r="Z463" s="4" t="s">
        <v>11911</v>
      </c>
      <c r="AA463" s="5"/>
      <c r="AB463" s="5"/>
      <c r="AC463" s="5"/>
      <c r="AD463" s="5"/>
      <c r="AE463" s="5">
        <v>78900000</v>
      </c>
      <c r="AF463" s="5"/>
      <c r="AG463" s="5">
        <v>78900000</v>
      </c>
    </row>
    <row r="464" spans="26:33" x14ac:dyDescent="0.25">
      <c r="Z464" s="4" t="s">
        <v>11922</v>
      </c>
      <c r="AA464" s="5"/>
      <c r="AB464" s="5"/>
      <c r="AC464" s="5"/>
      <c r="AD464" s="5"/>
      <c r="AE464" s="5"/>
      <c r="AF464" s="5">
        <v>19191608</v>
      </c>
      <c r="AG464" s="5">
        <v>19191608</v>
      </c>
    </row>
    <row r="465" spans="26:33" x14ac:dyDescent="0.25">
      <c r="Z465" s="4" t="s">
        <v>5899</v>
      </c>
      <c r="AA465" s="5"/>
      <c r="AB465" s="5"/>
      <c r="AC465" s="5"/>
      <c r="AD465" s="5">
        <v>15824143</v>
      </c>
      <c r="AE465" s="5">
        <v>15824143</v>
      </c>
      <c r="AF465" s="5">
        <v>15824143</v>
      </c>
      <c r="AG465" s="5">
        <v>47472429</v>
      </c>
    </row>
    <row r="466" spans="26:33" x14ac:dyDescent="0.25">
      <c r="Z466" s="4" t="s">
        <v>5971</v>
      </c>
      <c r="AA466" s="5"/>
      <c r="AB466" s="5"/>
      <c r="AC466" s="5">
        <v>214931</v>
      </c>
      <c r="AD466" s="5"/>
      <c r="AE466" s="5"/>
      <c r="AF466" s="5"/>
      <c r="AG466" s="5">
        <v>214931</v>
      </c>
    </row>
    <row r="467" spans="26:33" x14ac:dyDescent="0.25">
      <c r="Z467" s="4" t="s">
        <v>9766</v>
      </c>
      <c r="AA467" s="5"/>
      <c r="AB467" s="5"/>
      <c r="AC467" s="5"/>
      <c r="AD467" s="5"/>
      <c r="AE467" s="5">
        <v>71470</v>
      </c>
      <c r="AF467" s="5"/>
      <c r="AG467" s="5">
        <v>71470</v>
      </c>
    </row>
    <row r="468" spans="26:33" x14ac:dyDescent="0.25">
      <c r="Z468" s="4" t="s">
        <v>5980</v>
      </c>
      <c r="AA468" s="5"/>
      <c r="AB468" s="5"/>
      <c r="AC468" s="5">
        <v>796834</v>
      </c>
      <c r="AD468" s="5"/>
      <c r="AE468" s="5"/>
      <c r="AF468" s="5"/>
      <c r="AG468" s="5">
        <v>796834</v>
      </c>
    </row>
    <row r="469" spans="26:33" x14ac:dyDescent="0.25">
      <c r="Z469" s="4" t="s">
        <v>4663</v>
      </c>
      <c r="AA469" s="5"/>
      <c r="AB469" s="5">
        <v>1113344</v>
      </c>
      <c r="AC469" s="5"/>
      <c r="AD469" s="5"/>
      <c r="AE469" s="5"/>
      <c r="AF469" s="5"/>
      <c r="AG469" s="5">
        <v>1113344</v>
      </c>
    </row>
    <row r="470" spans="26:33" x14ac:dyDescent="0.25">
      <c r="Z470" s="4" t="s">
        <v>4664</v>
      </c>
      <c r="AA470" s="5"/>
      <c r="AB470" s="5">
        <v>301985</v>
      </c>
      <c r="AC470" s="5"/>
      <c r="AD470" s="5"/>
      <c r="AE470" s="5"/>
      <c r="AF470" s="5"/>
      <c r="AG470" s="5">
        <v>301985</v>
      </c>
    </row>
    <row r="471" spans="26:33" x14ac:dyDescent="0.25">
      <c r="Z471" s="4" t="s">
        <v>5990</v>
      </c>
      <c r="AA471" s="5"/>
      <c r="AB471" s="5">
        <v>51647</v>
      </c>
      <c r="AC471" s="5"/>
      <c r="AD471" s="5"/>
      <c r="AE471" s="5"/>
      <c r="AF471" s="5"/>
      <c r="AG471" s="5">
        <v>51647</v>
      </c>
    </row>
    <row r="472" spans="26:33" x14ac:dyDescent="0.25">
      <c r="Z472" s="4" t="s">
        <v>4665</v>
      </c>
      <c r="AA472" s="5"/>
      <c r="AB472" s="5">
        <v>301885</v>
      </c>
      <c r="AC472" s="5"/>
      <c r="AD472" s="5"/>
      <c r="AE472" s="5"/>
      <c r="AF472" s="5"/>
      <c r="AG472" s="5">
        <v>301885</v>
      </c>
    </row>
    <row r="473" spans="26:33" x14ac:dyDescent="0.25">
      <c r="Z473" s="4" t="s">
        <v>5993</v>
      </c>
      <c r="AA473" s="5"/>
      <c r="AB473" s="5">
        <v>51647</v>
      </c>
      <c r="AC473" s="5"/>
      <c r="AD473" s="5"/>
      <c r="AE473" s="5"/>
      <c r="AF473" s="5"/>
      <c r="AG473" s="5">
        <v>51647</v>
      </c>
    </row>
    <row r="474" spans="26:33" x14ac:dyDescent="0.25">
      <c r="Z474" s="4" t="s">
        <v>5997</v>
      </c>
      <c r="AA474" s="5"/>
      <c r="AB474" s="5"/>
      <c r="AC474" s="5"/>
      <c r="AD474" s="5">
        <v>449314</v>
      </c>
      <c r="AE474" s="5"/>
      <c r="AF474" s="5"/>
      <c r="AG474" s="5">
        <v>449314</v>
      </c>
    </row>
    <row r="475" spans="26:33" x14ac:dyDescent="0.25">
      <c r="Z475" s="4" t="s">
        <v>6031</v>
      </c>
      <c r="AA475" s="5"/>
      <c r="AB475" s="5"/>
      <c r="AC475" s="5"/>
      <c r="AD475" s="5"/>
      <c r="AE475" s="5">
        <v>795359</v>
      </c>
      <c r="AF475" s="5"/>
      <c r="AG475" s="5">
        <v>795359</v>
      </c>
    </row>
    <row r="476" spans="26:33" x14ac:dyDescent="0.25">
      <c r="Z476" s="4" t="s">
        <v>6334</v>
      </c>
      <c r="AA476" s="5"/>
      <c r="AB476" s="5"/>
      <c r="AC476" s="5"/>
      <c r="AD476" s="5">
        <v>286329</v>
      </c>
      <c r="AE476" s="5"/>
      <c r="AF476" s="5"/>
      <c r="AG476" s="5">
        <v>286329</v>
      </c>
    </row>
    <row r="477" spans="26:33" x14ac:dyDescent="0.25">
      <c r="Z477" s="4" t="s">
        <v>4666</v>
      </c>
      <c r="AA477" s="5"/>
      <c r="AB477" s="5">
        <v>301481</v>
      </c>
      <c r="AC477" s="5"/>
      <c r="AD477" s="5"/>
      <c r="AE477" s="5"/>
      <c r="AF477" s="5"/>
      <c r="AG477" s="5">
        <v>301481</v>
      </c>
    </row>
    <row r="478" spans="26:33" x14ac:dyDescent="0.25">
      <c r="Z478" s="4" t="s">
        <v>5989</v>
      </c>
      <c r="AA478" s="5"/>
      <c r="AB478" s="5">
        <v>51698</v>
      </c>
      <c r="AC478" s="5"/>
      <c r="AD478" s="5"/>
      <c r="AE478" s="5"/>
      <c r="AF478" s="5"/>
      <c r="AG478" s="5">
        <v>51698</v>
      </c>
    </row>
    <row r="479" spans="26:33" x14ac:dyDescent="0.25">
      <c r="Z479" s="4" t="s">
        <v>6291</v>
      </c>
      <c r="AA479" s="5"/>
      <c r="AB479" s="5"/>
      <c r="AC479" s="5">
        <v>522471</v>
      </c>
      <c r="AD479" s="5"/>
      <c r="AE479" s="5"/>
      <c r="AF479" s="5"/>
      <c r="AG479" s="5">
        <v>522471</v>
      </c>
    </row>
    <row r="480" spans="26:33" x14ac:dyDescent="0.25">
      <c r="Z480" s="4" t="s">
        <v>4667</v>
      </c>
      <c r="AA480" s="5"/>
      <c r="AB480" s="5">
        <v>636287</v>
      </c>
      <c r="AC480" s="5"/>
      <c r="AD480" s="5"/>
      <c r="AE480" s="5"/>
      <c r="AF480" s="5"/>
      <c r="AG480" s="5">
        <v>636287</v>
      </c>
    </row>
    <row r="481" spans="26:33" x14ac:dyDescent="0.25">
      <c r="Z481" s="4" t="s">
        <v>5978</v>
      </c>
      <c r="AA481" s="5"/>
      <c r="AB481" s="5"/>
      <c r="AC481" s="5"/>
      <c r="AD481" s="5"/>
      <c r="AE481" s="5">
        <v>9795230.3399999999</v>
      </c>
      <c r="AF481" s="5"/>
      <c r="AG481" s="5">
        <v>9795230.3399999999</v>
      </c>
    </row>
    <row r="482" spans="26:33" x14ac:dyDescent="0.25">
      <c r="Z482" s="4" t="s">
        <v>12040</v>
      </c>
      <c r="AA482" s="5"/>
      <c r="AB482" s="5"/>
      <c r="AC482" s="5">
        <v>1215278</v>
      </c>
      <c r="AD482" s="5"/>
      <c r="AE482" s="5"/>
      <c r="AF482" s="5"/>
      <c r="AG482" s="5">
        <v>1215278</v>
      </c>
    </row>
    <row r="483" spans="26:33" x14ac:dyDescent="0.25">
      <c r="Z483" s="4" t="s">
        <v>4678</v>
      </c>
      <c r="AA483" s="5"/>
      <c r="AB483" s="5">
        <v>12231838</v>
      </c>
      <c r="AC483" s="5">
        <v>-12231838</v>
      </c>
      <c r="AD483" s="5"/>
      <c r="AE483" s="5"/>
      <c r="AF483" s="5"/>
      <c r="AG483" s="5">
        <v>0</v>
      </c>
    </row>
    <row r="484" spans="26:33" x14ac:dyDescent="0.25">
      <c r="Z484" s="4" t="s">
        <v>5968</v>
      </c>
      <c r="AA484" s="5"/>
      <c r="AB484" s="5"/>
      <c r="AC484" s="5">
        <v>2788920</v>
      </c>
      <c r="AD484" s="5"/>
      <c r="AE484" s="5"/>
      <c r="AF484" s="5"/>
      <c r="AG484" s="5">
        <v>2788920</v>
      </c>
    </row>
    <row r="485" spans="26:33" x14ac:dyDescent="0.25">
      <c r="Z485" s="4" t="s">
        <v>5975</v>
      </c>
      <c r="AA485" s="5"/>
      <c r="AB485" s="5"/>
      <c r="AC485" s="5"/>
      <c r="AD485" s="5"/>
      <c r="AE485" s="5">
        <v>61000000</v>
      </c>
      <c r="AF485" s="5"/>
      <c r="AG485" s="5">
        <v>61000000</v>
      </c>
    </row>
    <row r="486" spans="26:33" x14ac:dyDescent="0.25">
      <c r="Z486" s="4" t="s">
        <v>5963</v>
      </c>
      <c r="AA486" s="5"/>
      <c r="AB486" s="5"/>
      <c r="AC486" s="5"/>
      <c r="AD486" s="5"/>
      <c r="AE486" s="5">
        <v>2788920</v>
      </c>
      <c r="AF486" s="5"/>
      <c r="AG486" s="5">
        <v>2788920</v>
      </c>
    </row>
    <row r="487" spans="26:33" x14ac:dyDescent="0.25">
      <c r="Z487" s="4" t="s">
        <v>9574</v>
      </c>
      <c r="AA487" s="5"/>
      <c r="AB487" s="5"/>
      <c r="AC487" s="5"/>
      <c r="AD487" s="5"/>
      <c r="AE487" s="5"/>
      <c r="AF487" s="5">
        <v>31196067</v>
      </c>
      <c r="AG487" s="5">
        <v>31196067</v>
      </c>
    </row>
    <row r="488" spans="26:33" x14ac:dyDescent="0.25">
      <c r="Z488" s="4" t="s">
        <v>6292</v>
      </c>
      <c r="AA488" s="5"/>
      <c r="AB488" s="5"/>
      <c r="AC488" s="5">
        <v>645436</v>
      </c>
      <c r="AD488" s="5"/>
      <c r="AE488" s="5"/>
      <c r="AF488" s="5"/>
      <c r="AG488" s="5">
        <v>645436</v>
      </c>
    </row>
    <row r="489" spans="26:33" x14ac:dyDescent="0.25">
      <c r="Z489" s="4" t="s">
        <v>6293</v>
      </c>
      <c r="AA489" s="5"/>
      <c r="AB489" s="5"/>
      <c r="AC489" s="5"/>
      <c r="AD489" s="5">
        <v>498022</v>
      </c>
      <c r="AE489" s="5"/>
      <c r="AF489" s="5"/>
      <c r="AG489" s="5">
        <v>498022</v>
      </c>
    </row>
    <row r="490" spans="26:33" x14ac:dyDescent="0.25">
      <c r="Z490" s="4" t="s">
        <v>6017</v>
      </c>
      <c r="AA490" s="5"/>
      <c r="AB490" s="5"/>
      <c r="AC490" s="5">
        <v>1274935</v>
      </c>
      <c r="AD490" s="5"/>
      <c r="AE490" s="5"/>
      <c r="AF490" s="5"/>
      <c r="AG490" s="5">
        <v>1274935</v>
      </c>
    </row>
    <row r="491" spans="26:33" x14ac:dyDescent="0.25">
      <c r="Z491" s="4" t="s">
        <v>6335</v>
      </c>
      <c r="AA491" s="5"/>
      <c r="AB491" s="5"/>
      <c r="AC491" s="5"/>
      <c r="AD491" s="5">
        <v>12954525</v>
      </c>
      <c r="AE491" s="5"/>
      <c r="AF491" s="5"/>
      <c r="AG491" s="5">
        <v>12954525</v>
      </c>
    </row>
    <row r="492" spans="26:33" x14ac:dyDescent="0.25">
      <c r="Z492" s="4" t="s">
        <v>12058</v>
      </c>
      <c r="AA492" s="5"/>
      <c r="AB492" s="5"/>
      <c r="AC492" s="5"/>
      <c r="AD492" s="5"/>
      <c r="AE492" s="5"/>
      <c r="AF492" s="5">
        <v>13361857</v>
      </c>
      <c r="AG492" s="5">
        <v>13361857</v>
      </c>
    </row>
    <row r="493" spans="26:33" x14ac:dyDescent="0.25">
      <c r="Z493" s="4" t="s">
        <v>6019</v>
      </c>
      <c r="AA493" s="5"/>
      <c r="AB493" s="5"/>
      <c r="AC493" s="5">
        <v>302494</v>
      </c>
      <c r="AD493" s="5"/>
      <c r="AE493" s="5"/>
      <c r="AF493" s="5"/>
      <c r="AG493" s="5">
        <v>302494</v>
      </c>
    </row>
    <row r="494" spans="26:33" x14ac:dyDescent="0.25">
      <c r="Z494" s="4" t="s">
        <v>5960</v>
      </c>
      <c r="AA494" s="5"/>
      <c r="AB494" s="5"/>
      <c r="AC494" s="5">
        <v>51794</v>
      </c>
      <c r="AD494" s="5"/>
      <c r="AE494" s="5"/>
      <c r="AF494" s="5"/>
      <c r="AG494" s="5">
        <v>51794</v>
      </c>
    </row>
    <row r="495" spans="26:33" x14ac:dyDescent="0.25">
      <c r="Z495" s="4" t="s">
        <v>6294</v>
      </c>
      <c r="AA495" s="5"/>
      <c r="AB495" s="5"/>
      <c r="AC495" s="5">
        <v>645436</v>
      </c>
      <c r="AD495" s="5"/>
      <c r="AE495" s="5"/>
      <c r="AF495" s="5"/>
      <c r="AG495" s="5">
        <v>645436</v>
      </c>
    </row>
    <row r="496" spans="26:33" x14ac:dyDescent="0.25">
      <c r="Z496" s="4" t="s">
        <v>6336</v>
      </c>
      <c r="AA496" s="5"/>
      <c r="AB496" s="5"/>
      <c r="AC496" s="5"/>
      <c r="AD496" s="5">
        <v>478101</v>
      </c>
      <c r="AE496" s="5"/>
      <c r="AF496" s="5"/>
      <c r="AG496" s="5">
        <v>478101</v>
      </c>
    </row>
    <row r="497" spans="26:33" x14ac:dyDescent="0.25">
      <c r="Z497" s="4" t="s">
        <v>6337</v>
      </c>
      <c r="AA497" s="5"/>
      <c r="AB497" s="5"/>
      <c r="AC497" s="5"/>
      <c r="AD497" s="5">
        <v>802138</v>
      </c>
      <c r="AE497" s="5"/>
      <c r="AF497" s="5"/>
      <c r="AG497" s="5">
        <v>802138</v>
      </c>
    </row>
    <row r="498" spans="26:33" x14ac:dyDescent="0.25">
      <c r="Z498" s="4" t="s">
        <v>6295</v>
      </c>
      <c r="AA498" s="5"/>
      <c r="AB498" s="5"/>
      <c r="AC498" s="5">
        <v>4980215</v>
      </c>
      <c r="AD498" s="5"/>
      <c r="AE498" s="5"/>
      <c r="AF498" s="5"/>
      <c r="AG498" s="5">
        <v>4980215</v>
      </c>
    </row>
    <row r="499" spans="26:33" x14ac:dyDescent="0.25">
      <c r="Z499" s="4" t="s">
        <v>6296</v>
      </c>
      <c r="AA499" s="5"/>
      <c r="AB499" s="5"/>
      <c r="AC499" s="5">
        <v>3187338</v>
      </c>
      <c r="AD499" s="5"/>
      <c r="AE499" s="5"/>
      <c r="AF499" s="5"/>
      <c r="AG499" s="5">
        <v>3187338</v>
      </c>
    </row>
    <row r="500" spans="26:33" x14ac:dyDescent="0.25">
      <c r="Z500" s="4" t="s">
        <v>9923</v>
      </c>
      <c r="AA500" s="5"/>
      <c r="AB500" s="5"/>
      <c r="AC500" s="5"/>
      <c r="AD500" s="5"/>
      <c r="AE500" s="5">
        <v>354591</v>
      </c>
      <c r="AF500" s="5"/>
      <c r="AG500" s="5">
        <v>354591</v>
      </c>
    </row>
    <row r="501" spans="26:33" x14ac:dyDescent="0.25">
      <c r="Z501" s="4" t="s">
        <v>9925</v>
      </c>
      <c r="AA501" s="5"/>
      <c r="AB501" s="5"/>
      <c r="AC501" s="5"/>
      <c r="AD501" s="5"/>
      <c r="AE501" s="5">
        <v>239050</v>
      </c>
      <c r="AF501" s="5"/>
      <c r="AG501" s="5">
        <v>239050</v>
      </c>
    </row>
    <row r="502" spans="26:33" x14ac:dyDescent="0.25">
      <c r="Z502" s="4" t="s">
        <v>6297</v>
      </c>
      <c r="AA502" s="5"/>
      <c r="AB502" s="5"/>
      <c r="AC502" s="5">
        <v>318734</v>
      </c>
      <c r="AD502" s="5"/>
      <c r="AE502" s="5"/>
      <c r="AF502" s="5"/>
      <c r="AG502" s="5">
        <v>318734</v>
      </c>
    </row>
    <row r="503" spans="26:33" x14ac:dyDescent="0.25">
      <c r="Z503" s="4" t="s">
        <v>6338</v>
      </c>
      <c r="AA503" s="5"/>
      <c r="AB503" s="5"/>
      <c r="AC503" s="5"/>
      <c r="AD503" s="5">
        <v>1274935</v>
      </c>
      <c r="AE503" s="5"/>
      <c r="AF503" s="5"/>
      <c r="AG503" s="5">
        <v>1274935</v>
      </c>
    </row>
    <row r="504" spans="26:33" x14ac:dyDescent="0.25">
      <c r="Z504" s="4" t="s">
        <v>6298</v>
      </c>
      <c r="AA504" s="5"/>
      <c r="AB504" s="5"/>
      <c r="AC504" s="5"/>
      <c r="AD504" s="5">
        <v>1092934</v>
      </c>
      <c r="AE504" s="5"/>
      <c r="AF504" s="5"/>
      <c r="AG504" s="5">
        <v>1092934</v>
      </c>
    </row>
    <row r="505" spans="26:33" x14ac:dyDescent="0.25">
      <c r="Z505" s="4" t="s">
        <v>6299</v>
      </c>
      <c r="AA505" s="5"/>
      <c r="AB505" s="5"/>
      <c r="AC505" s="5">
        <v>637468</v>
      </c>
      <c r="AD505" s="5"/>
      <c r="AE505" s="5"/>
      <c r="AF505" s="5"/>
      <c r="AG505" s="5">
        <v>637468</v>
      </c>
    </row>
    <row r="506" spans="26:33" x14ac:dyDescent="0.25">
      <c r="Z506" s="4" t="s">
        <v>12059</v>
      </c>
      <c r="AA506" s="5"/>
      <c r="AB506" s="5"/>
      <c r="AC506" s="5"/>
      <c r="AD506" s="5"/>
      <c r="AE506" s="5"/>
      <c r="AF506" s="5">
        <v>1223261</v>
      </c>
      <c r="AG506" s="5">
        <v>1223261</v>
      </c>
    </row>
    <row r="507" spans="26:33" x14ac:dyDescent="0.25">
      <c r="Z507" s="4" t="s">
        <v>13528</v>
      </c>
      <c r="AA507" s="5"/>
      <c r="AB507" s="5"/>
      <c r="AC507" s="5"/>
      <c r="AD507" s="5"/>
      <c r="AE507" s="5"/>
      <c r="AF507" s="5">
        <v>215870</v>
      </c>
      <c r="AG507" s="5">
        <v>215870</v>
      </c>
    </row>
    <row r="508" spans="26:33" x14ac:dyDescent="0.25">
      <c r="Z508" s="4" t="s">
        <v>6300</v>
      </c>
      <c r="AA508" s="5"/>
      <c r="AB508" s="5"/>
      <c r="AC508" s="5"/>
      <c r="AD508" s="5">
        <v>796834</v>
      </c>
      <c r="AE508" s="5"/>
      <c r="AF508" s="5"/>
      <c r="AG508" s="5">
        <v>796834</v>
      </c>
    </row>
    <row r="509" spans="26:33" x14ac:dyDescent="0.25">
      <c r="Z509" s="4" t="s">
        <v>10312</v>
      </c>
      <c r="AA509" s="5"/>
      <c r="AB509" s="5"/>
      <c r="AC509" s="5"/>
      <c r="AD509" s="5"/>
      <c r="AE509" s="5">
        <v>797099</v>
      </c>
      <c r="AF509" s="5"/>
      <c r="AG509" s="5">
        <v>797099</v>
      </c>
    </row>
    <row r="510" spans="26:33" x14ac:dyDescent="0.25">
      <c r="Z510" s="4" t="s">
        <v>6339</v>
      </c>
      <c r="AA510" s="5"/>
      <c r="AB510" s="5"/>
      <c r="AC510" s="5"/>
      <c r="AD510" s="5">
        <v>301402</v>
      </c>
      <c r="AE510" s="5"/>
      <c r="AF510" s="5"/>
      <c r="AG510" s="5">
        <v>301402</v>
      </c>
    </row>
    <row r="511" spans="26:33" x14ac:dyDescent="0.25">
      <c r="Z511" s="4" t="s">
        <v>9599</v>
      </c>
      <c r="AA511" s="5"/>
      <c r="AB511" s="5"/>
      <c r="AC511" s="5"/>
      <c r="AD511" s="5">
        <v>53189</v>
      </c>
      <c r="AE511" s="5"/>
      <c r="AF511" s="5"/>
      <c r="AG511" s="5">
        <v>53189</v>
      </c>
    </row>
    <row r="512" spans="26:33" x14ac:dyDescent="0.25">
      <c r="Z512" s="4" t="s">
        <v>6301</v>
      </c>
      <c r="AA512" s="5"/>
      <c r="AB512" s="5"/>
      <c r="AC512" s="5"/>
      <c r="AD512" s="5">
        <v>798687</v>
      </c>
      <c r="AE512" s="5"/>
      <c r="AF512" s="5"/>
      <c r="AG512" s="5">
        <v>798687</v>
      </c>
    </row>
    <row r="513" spans="26:33" x14ac:dyDescent="0.25">
      <c r="Z513" s="4" t="s">
        <v>6302</v>
      </c>
      <c r="AA513" s="5"/>
      <c r="AB513" s="5"/>
      <c r="AC513" s="5"/>
      <c r="AD513" s="5">
        <v>798160</v>
      </c>
      <c r="AE513" s="5"/>
      <c r="AF513" s="5"/>
      <c r="AG513" s="5">
        <v>798160</v>
      </c>
    </row>
    <row r="514" spans="26:33" x14ac:dyDescent="0.25">
      <c r="Z514" s="4" t="s">
        <v>10329</v>
      </c>
      <c r="AA514" s="5"/>
      <c r="AB514" s="5"/>
      <c r="AC514" s="5"/>
      <c r="AD514" s="5"/>
      <c r="AE514" s="5">
        <v>2473466</v>
      </c>
      <c r="AF514" s="5"/>
      <c r="AG514" s="5">
        <v>2473466</v>
      </c>
    </row>
    <row r="515" spans="26:33" x14ac:dyDescent="0.25">
      <c r="Z515" s="4" t="s">
        <v>6303</v>
      </c>
      <c r="AA515" s="5"/>
      <c r="AB515" s="5"/>
      <c r="AC515" s="5"/>
      <c r="AD515" s="5">
        <v>798160</v>
      </c>
      <c r="AE515" s="5"/>
      <c r="AF515" s="5"/>
      <c r="AG515" s="5">
        <v>798160</v>
      </c>
    </row>
    <row r="516" spans="26:33" x14ac:dyDescent="0.25">
      <c r="Z516" s="4" t="s">
        <v>6304</v>
      </c>
      <c r="AA516" s="5"/>
      <c r="AB516" s="5"/>
      <c r="AC516" s="5"/>
      <c r="AD516" s="5">
        <v>3631255</v>
      </c>
      <c r="AE516" s="5"/>
      <c r="AF516" s="5"/>
      <c r="AG516" s="5">
        <v>3631255</v>
      </c>
    </row>
    <row r="517" spans="26:33" x14ac:dyDescent="0.25">
      <c r="Z517" s="4" t="s">
        <v>9848</v>
      </c>
      <c r="AA517" s="5"/>
      <c r="AB517" s="5"/>
      <c r="AC517" s="5"/>
      <c r="AD517" s="5">
        <v>311178</v>
      </c>
      <c r="AE517" s="5"/>
      <c r="AF517" s="5"/>
      <c r="AG517" s="5">
        <v>311178</v>
      </c>
    </row>
    <row r="518" spans="26:33" x14ac:dyDescent="0.25">
      <c r="Z518" s="4" t="s">
        <v>12060</v>
      </c>
      <c r="AA518" s="5"/>
      <c r="AB518" s="5"/>
      <c r="AC518" s="5"/>
      <c r="AD518" s="5"/>
      <c r="AE518" s="5"/>
      <c r="AF518" s="5">
        <v>3087028</v>
      </c>
      <c r="AG518" s="5">
        <v>3087028</v>
      </c>
    </row>
    <row r="519" spans="26:33" x14ac:dyDescent="0.25">
      <c r="Z519" s="4" t="s">
        <v>13543</v>
      </c>
      <c r="AA519" s="5"/>
      <c r="AB519" s="5"/>
      <c r="AC519" s="5"/>
      <c r="AD519" s="5"/>
      <c r="AE519" s="5"/>
      <c r="AF519" s="5">
        <v>544770</v>
      </c>
      <c r="AG519" s="5">
        <v>544770</v>
      </c>
    </row>
    <row r="520" spans="26:33" x14ac:dyDescent="0.25">
      <c r="Z520" s="4" t="s">
        <v>6305</v>
      </c>
      <c r="AA520" s="5"/>
      <c r="AB520" s="5"/>
      <c r="AC520" s="5"/>
      <c r="AD520" s="5">
        <v>450809</v>
      </c>
      <c r="AE520" s="5"/>
      <c r="AF520" s="5"/>
      <c r="AG520" s="5">
        <v>450809</v>
      </c>
    </row>
    <row r="521" spans="26:33" x14ac:dyDescent="0.25">
      <c r="Z521" s="4" t="s">
        <v>9919</v>
      </c>
      <c r="AA521" s="5"/>
      <c r="AB521" s="5"/>
      <c r="AC521" s="5"/>
      <c r="AD521" s="5"/>
      <c r="AE521" s="5">
        <v>682198</v>
      </c>
      <c r="AF521" s="5"/>
      <c r="AG521" s="5">
        <v>682198</v>
      </c>
    </row>
    <row r="522" spans="26:33" x14ac:dyDescent="0.25">
      <c r="Z522" s="4" t="s">
        <v>6306</v>
      </c>
      <c r="AA522" s="5"/>
      <c r="AB522" s="5"/>
      <c r="AC522" s="5"/>
      <c r="AD522" s="5">
        <v>320323</v>
      </c>
      <c r="AE522" s="5"/>
      <c r="AF522" s="5"/>
      <c r="AG522" s="5">
        <v>320323</v>
      </c>
    </row>
    <row r="523" spans="26:33" x14ac:dyDescent="0.25">
      <c r="Z523" s="4" t="s">
        <v>12061</v>
      </c>
      <c r="AA523" s="5"/>
      <c r="AB523" s="5"/>
      <c r="AC523" s="5"/>
      <c r="AD523" s="5"/>
      <c r="AE523" s="5"/>
      <c r="AF523" s="5">
        <v>2491500</v>
      </c>
      <c r="AG523" s="5">
        <v>2491500</v>
      </c>
    </row>
    <row r="524" spans="26:33" x14ac:dyDescent="0.25">
      <c r="Z524" s="4" t="s">
        <v>13525</v>
      </c>
      <c r="AA524" s="5"/>
      <c r="AB524" s="5"/>
      <c r="AC524" s="5"/>
      <c r="AD524" s="5"/>
      <c r="AE524" s="5"/>
      <c r="AF524" s="5">
        <v>4740355</v>
      </c>
      <c r="AG524" s="5">
        <v>4740355</v>
      </c>
    </row>
    <row r="525" spans="26:33" x14ac:dyDescent="0.25">
      <c r="Z525" s="4" t="s">
        <v>9613</v>
      </c>
      <c r="AA525" s="5"/>
      <c r="AB525" s="5"/>
      <c r="AC525" s="5"/>
      <c r="AD525" s="5"/>
      <c r="AE525" s="5">
        <v>187505</v>
      </c>
      <c r="AF525" s="5"/>
      <c r="AG525" s="5">
        <v>187505</v>
      </c>
    </row>
    <row r="526" spans="26:33" x14ac:dyDescent="0.25">
      <c r="Z526" s="4" t="s">
        <v>6307</v>
      </c>
      <c r="AA526" s="5"/>
      <c r="AB526" s="5"/>
      <c r="AC526" s="5"/>
      <c r="AD526" s="5">
        <v>1035885</v>
      </c>
      <c r="AE526" s="5"/>
      <c r="AF526" s="5"/>
      <c r="AG526" s="5">
        <v>1035885</v>
      </c>
    </row>
    <row r="527" spans="26:33" x14ac:dyDescent="0.25">
      <c r="Z527" s="4" t="s">
        <v>9833</v>
      </c>
      <c r="AA527" s="5"/>
      <c r="AB527" s="5"/>
      <c r="AC527" s="5"/>
      <c r="AD527" s="5"/>
      <c r="AE527" s="5">
        <v>199672</v>
      </c>
      <c r="AF527" s="5"/>
      <c r="AG527" s="5">
        <v>199672</v>
      </c>
    </row>
    <row r="528" spans="26:33" x14ac:dyDescent="0.25">
      <c r="Z528" s="4" t="s">
        <v>6340</v>
      </c>
      <c r="AA528" s="5"/>
      <c r="AB528" s="5"/>
      <c r="AC528" s="5"/>
      <c r="AD528" s="5">
        <v>1684200</v>
      </c>
      <c r="AE528" s="5"/>
      <c r="AF528" s="5"/>
      <c r="AG528" s="5">
        <v>1684200</v>
      </c>
    </row>
    <row r="529" spans="26:33" x14ac:dyDescent="0.25">
      <c r="Z529" s="4" t="s">
        <v>6308</v>
      </c>
      <c r="AA529" s="5"/>
      <c r="AB529" s="5"/>
      <c r="AC529" s="5"/>
      <c r="AD529" s="5">
        <v>1120389</v>
      </c>
      <c r="AE529" s="5"/>
      <c r="AF529" s="5"/>
      <c r="AG529" s="5">
        <v>1120389</v>
      </c>
    </row>
    <row r="530" spans="26:33" x14ac:dyDescent="0.25">
      <c r="Z530" s="4" t="s">
        <v>13533</v>
      </c>
      <c r="AA530" s="5"/>
      <c r="AB530" s="5"/>
      <c r="AC530" s="5"/>
      <c r="AD530" s="5"/>
      <c r="AE530" s="5"/>
      <c r="AF530" s="5">
        <v>326606</v>
      </c>
      <c r="AG530" s="5">
        <v>326606</v>
      </c>
    </row>
    <row r="531" spans="26:33" x14ac:dyDescent="0.25">
      <c r="Z531" s="4" t="s">
        <v>9586</v>
      </c>
      <c r="AA531" s="5"/>
      <c r="AB531" s="5"/>
      <c r="AC531" s="5"/>
      <c r="AD531" s="5"/>
      <c r="AE531" s="5">
        <v>6412846</v>
      </c>
      <c r="AF531" s="5"/>
      <c r="AG531" s="5">
        <v>6412846</v>
      </c>
    </row>
    <row r="532" spans="26:33" x14ac:dyDescent="0.25">
      <c r="Z532" s="4" t="s">
        <v>6309</v>
      </c>
      <c r="AA532" s="5"/>
      <c r="AB532" s="5"/>
      <c r="AC532" s="5"/>
      <c r="AD532" s="5">
        <v>450887</v>
      </c>
      <c r="AE532" s="5"/>
      <c r="AF532" s="5"/>
      <c r="AG532" s="5">
        <v>450887</v>
      </c>
    </row>
    <row r="533" spans="26:33" x14ac:dyDescent="0.25">
      <c r="Z533" s="4" t="s">
        <v>6310</v>
      </c>
      <c r="AA533" s="5"/>
      <c r="AB533" s="5"/>
      <c r="AC533" s="5"/>
      <c r="AD533" s="5"/>
      <c r="AE533" s="5">
        <v>921847</v>
      </c>
      <c r="AF533" s="5"/>
      <c r="AG533" s="5">
        <v>921847</v>
      </c>
    </row>
    <row r="534" spans="26:33" x14ac:dyDescent="0.25">
      <c r="Z534" s="4" t="s">
        <v>9582</v>
      </c>
      <c r="AA534" s="5"/>
      <c r="AB534" s="5"/>
      <c r="AC534" s="5"/>
      <c r="AD534" s="5"/>
      <c r="AE534" s="5">
        <v>8746204</v>
      </c>
      <c r="AF534" s="5"/>
      <c r="AG534" s="5">
        <v>8746204</v>
      </c>
    </row>
    <row r="535" spans="26:33" x14ac:dyDescent="0.25">
      <c r="Z535" s="4" t="s">
        <v>10310</v>
      </c>
      <c r="AA535" s="5"/>
      <c r="AB535" s="5"/>
      <c r="AC535" s="5"/>
      <c r="AD535" s="5"/>
      <c r="AE535" s="5"/>
      <c r="AF535" s="5">
        <v>681591</v>
      </c>
      <c r="AG535" s="5">
        <v>681591</v>
      </c>
    </row>
    <row r="536" spans="26:33" x14ac:dyDescent="0.25">
      <c r="Z536" s="4" t="s">
        <v>10333</v>
      </c>
      <c r="AA536" s="5"/>
      <c r="AB536" s="5"/>
      <c r="AC536" s="5"/>
      <c r="AD536" s="5"/>
      <c r="AE536" s="5">
        <v>288674</v>
      </c>
      <c r="AF536" s="5"/>
      <c r="AG536" s="5">
        <v>288674</v>
      </c>
    </row>
    <row r="537" spans="26:33" x14ac:dyDescent="0.25">
      <c r="Z537" s="4" t="s">
        <v>10530</v>
      </c>
      <c r="AA537" s="5"/>
      <c r="AB537" s="5"/>
      <c r="AC537" s="5"/>
      <c r="AD537" s="5"/>
      <c r="AE537" s="5">
        <v>762527</v>
      </c>
      <c r="AF537" s="5"/>
      <c r="AG537" s="5">
        <v>762527</v>
      </c>
    </row>
    <row r="538" spans="26:33" x14ac:dyDescent="0.25">
      <c r="Z538" s="4" t="s">
        <v>12041</v>
      </c>
      <c r="AA538" s="5"/>
      <c r="AB538" s="5"/>
      <c r="AC538" s="5"/>
      <c r="AD538" s="5"/>
      <c r="AE538" s="5"/>
      <c r="AF538" s="5">
        <v>737084</v>
      </c>
      <c r="AG538" s="5">
        <v>737084</v>
      </c>
    </row>
    <row r="539" spans="26:33" x14ac:dyDescent="0.25">
      <c r="Z539" s="4" t="s">
        <v>12042</v>
      </c>
      <c r="AA539" s="5"/>
      <c r="AB539" s="5"/>
      <c r="AC539" s="5"/>
      <c r="AD539" s="5"/>
      <c r="AE539" s="5"/>
      <c r="AF539" s="5">
        <v>737084</v>
      </c>
      <c r="AG539" s="5">
        <v>737084</v>
      </c>
    </row>
    <row r="540" spans="26:33" x14ac:dyDescent="0.25">
      <c r="Z540" s="4" t="s">
        <v>12062</v>
      </c>
      <c r="AA540" s="5"/>
      <c r="AB540" s="5"/>
      <c r="AC540" s="5"/>
      <c r="AD540" s="5"/>
      <c r="AE540" s="5">
        <v>962565</v>
      </c>
      <c r="AF540" s="5"/>
      <c r="AG540" s="5">
        <v>962565</v>
      </c>
    </row>
    <row r="541" spans="26:33" x14ac:dyDescent="0.25">
      <c r="Z541" s="4" t="s">
        <v>9584</v>
      </c>
      <c r="AA541" s="5"/>
      <c r="AB541" s="5"/>
      <c r="AC541" s="5"/>
      <c r="AD541" s="5"/>
      <c r="AE541" s="5">
        <v>521390</v>
      </c>
      <c r="AF541" s="5"/>
      <c r="AG541" s="5">
        <v>521390</v>
      </c>
    </row>
    <row r="542" spans="26:33" x14ac:dyDescent="0.25">
      <c r="Z542" s="4" t="s">
        <v>6341</v>
      </c>
      <c r="AA542" s="5"/>
      <c r="AB542" s="5"/>
      <c r="AC542" s="5"/>
      <c r="AD542" s="5">
        <v>1283420</v>
      </c>
      <c r="AE542" s="5"/>
      <c r="AF542" s="5"/>
      <c r="AG542" s="5">
        <v>1283420</v>
      </c>
    </row>
    <row r="543" spans="26:33" x14ac:dyDescent="0.25">
      <c r="Z543" s="4" t="s">
        <v>9578</v>
      </c>
      <c r="AA543" s="5"/>
      <c r="AB543" s="5"/>
      <c r="AC543" s="5"/>
      <c r="AD543" s="5"/>
      <c r="AE543" s="5">
        <v>524651</v>
      </c>
      <c r="AF543" s="5"/>
      <c r="AG543" s="5">
        <v>524651</v>
      </c>
    </row>
    <row r="544" spans="26:33" x14ac:dyDescent="0.25">
      <c r="Z544" s="4" t="s">
        <v>9590</v>
      </c>
      <c r="AA544" s="5"/>
      <c r="AB544" s="5"/>
      <c r="AC544" s="5"/>
      <c r="AD544" s="5"/>
      <c r="AE544" s="5">
        <v>602802</v>
      </c>
      <c r="AF544" s="5"/>
      <c r="AG544" s="5">
        <v>602802</v>
      </c>
    </row>
    <row r="545" spans="26:33" x14ac:dyDescent="0.25">
      <c r="Z545" s="4" t="s">
        <v>11925</v>
      </c>
      <c r="AA545" s="5"/>
      <c r="AB545" s="5"/>
      <c r="AC545" s="5"/>
      <c r="AD545" s="5"/>
      <c r="AE545" s="5"/>
      <c r="AF545" s="5">
        <v>604105</v>
      </c>
      <c r="AG545" s="5">
        <v>604105</v>
      </c>
    </row>
    <row r="546" spans="26:33" x14ac:dyDescent="0.25">
      <c r="Z546" s="4" t="s">
        <v>9617</v>
      </c>
      <c r="AA546" s="5"/>
      <c r="AB546" s="5"/>
      <c r="AC546" s="5"/>
      <c r="AD546" s="5"/>
      <c r="AE546" s="5">
        <v>1125603</v>
      </c>
      <c r="AF546" s="5"/>
      <c r="AG546" s="5">
        <v>1125603</v>
      </c>
    </row>
    <row r="547" spans="26:33" x14ac:dyDescent="0.25">
      <c r="Z547" s="4" t="s">
        <v>10517</v>
      </c>
      <c r="AA547" s="5"/>
      <c r="AB547" s="5"/>
      <c r="AC547" s="5"/>
      <c r="AD547" s="5"/>
      <c r="AE547" s="5">
        <v>501889</v>
      </c>
      <c r="AF547" s="5"/>
      <c r="AG547" s="5">
        <v>501889</v>
      </c>
    </row>
    <row r="548" spans="26:33" x14ac:dyDescent="0.25">
      <c r="Z548" s="4" t="s">
        <v>10327</v>
      </c>
      <c r="AA548" s="5"/>
      <c r="AB548" s="5"/>
      <c r="AC548" s="5"/>
      <c r="AD548" s="5"/>
      <c r="AE548" s="5"/>
      <c r="AF548" s="5">
        <v>966971</v>
      </c>
      <c r="AG548" s="5">
        <v>966971</v>
      </c>
    </row>
    <row r="549" spans="26:33" x14ac:dyDescent="0.25">
      <c r="Z549" s="4" t="s">
        <v>10453</v>
      </c>
      <c r="AA549" s="5"/>
      <c r="AB549" s="5"/>
      <c r="AC549" s="5"/>
      <c r="AD549" s="5"/>
      <c r="AE549" s="5">
        <v>2256266.25</v>
      </c>
      <c r="AF549" s="5">
        <v>3384399.4</v>
      </c>
      <c r="AG549" s="5">
        <v>5640665.6500000004</v>
      </c>
    </row>
    <row r="550" spans="26:33" x14ac:dyDescent="0.25">
      <c r="Z550" s="4" t="s">
        <v>13526</v>
      </c>
      <c r="AA550" s="5"/>
      <c r="AB550" s="5"/>
      <c r="AC550" s="5"/>
      <c r="AD550" s="5"/>
      <c r="AE550" s="5"/>
      <c r="AF550" s="5">
        <v>2821508</v>
      </c>
      <c r="AG550" s="5">
        <v>2821508</v>
      </c>
    </row>
    <row r="551" spans="26:33" x14ac:dyDescent="0.25">
      <c r="Z551" s="4" t="s">
        <v>11902</v>
      </c>
      <c r="AA551" s="5"/>
      <c r="AB551" s="5"/>
      <c r="AC551" s="5"/>
      <c r="AD551" s="5"/>
      <c r="AE551" s="5"/>
      <c r="AF551" s="5">
        <v>306335</v>
      </c>
      <c r="AG551" s="5">
        <v>306335</v>
      </c>
    </row>
    <row r="552" spans="26:33" x14ac:dyDescent="0.25">
      <c r="Z552" s="4" t="s">
        <v>11932</v>
      </c>
      <c r="AA552" s="5"/>
      <c r="AB552" s="5"/>
      <c r="AC552" s="5"/>
      <c r="AD552" s="5"/>
      <c r="AE552" s="5">
        <v>209598</v>
      </c>
      <c r="AF552" s="5"/>
      <c r="AG552" s="5">
        <v>209598</v>
      </c>
    </row>
    <row r="553" spans="26:33" x14ac:dyDescent="0.25">
      <c r="Z553" s="4" t="s">
        <v>10323</v>
      </c>
      <c r="AA553" s="5"/>
      <c r="AB553" s="5"/>
      <c r="AC553" s="5"/>
      <c r="AD553" s="5"/>
      <c r="AE553" s="5"/>
      <c r="AF553" s="5">
        <v>2015363</v>
      </c>
      <c r="AG553" s="5">
        <v>2015363</v>
      </c>
    </row>
    <row r="554" spans="26:33" x14ac:dyDescent="0.25">
      <c r="Z554" s="4" t="s">
        <v>11927</v>
      </c>
      <c r="AA554" s="5"/>
      <c r="AB554" s="5"/>
      <c r="AC554" s="5"/>
      <c r="AD554" s="5"/>
      <c r="AE554" s="5"/>
      <c r="AF554" s="5">
        <v>644916</v>
      </c>
      <c r="AG554" s="5">
        <v>644916</v>
      </c>
    </row>
    <row r="555" spans="26:33" x14ac:dyDescent="0.25">
      <c r="Z555" s="4" t="s">
        <v>10318</v>
      </c>
      <c r="AA555" s="5"/>
      <c r="AB555" s="5"/>
      <c r="AC555" s="5"/>
      <c r="AD555" s="5"/>
      <c r="AE555" s="5">
        <v>403073</v>
      </c>
      <c r="AF555" s="5"/>
      <c r="AG555" s="5">
        <v>403073</v>
      </c>
    </row>
    <row r="556" spans="26:33" x14ac:dyDescent="0.25">
      <c r="Z556" s="4" t="s">
        <v>11920</v>
      </c>
      <c r="AA556" s="5"/>
      <c r="AB556" s="5"/>
      <c r="AC556" s="5"/>
      <c r="AD556" s="5"/>
      <c r="AE556" s="5"/>
      <c r="AF556" s="5">
        <v>457946</v>
      </c>
      <c r="AG556" s="5">
        <v>457946</v>
      </c>
    </row>
    <row r="557" spans="26:33" x14ac:dyDescent="0.25">
      <c r="Z557" s="4" t="s">
        <v>11906</v>
      </c>
      <c r="AA557" s="5"/>
      <c r="AB557" s="5"/>
      <c r="AC557" s="5"/>
      <c r="AD557" s="5"/>
      <c r="AE557" s="5"/>
      <c r="AF557" s="5">
        <v>307999</v>
      </c>
      <c r="AG557" s="5">
        <v>307999</v>
      </c>
    </row>
    <row r="558" spans="26:33" x14ac:dyDescent="0.25">
      <c r="Z558" s="4" t="s">
        <v>10314</v>
      </c>
      <c r="AA558" s="5"/>
      <c r="AB558" s="5"/>
      <c r="AC558" s="5"/>
      <c r="AD558" s="5"/>
      <c r="AE558" s="5">
        <v>1292522</v>
      </c>
      <c r="AF558" s="5"/>
      <c r="AG558" s="5">
        <v>1292522</v>
      </c>
    </row>
    <row r="559" spans="26:33" x14ac:dyDescent="0.25">
      <c r="Z559" s="4" t="s">
        <v>11918</v>
      </c>
      <c r="AA559" s="5"/>
      <c r="AB559" s="5"/>
      <c r="AC559" s="5"/>
      <c r="AD559" s="5"/>
      <c r="AE559" s="5"/>
      <c r="AF559" s="5">
        <v>3242094</v>
      </c>
      <c r="AG559" s="5">
        <v>3242094</v>
      </c>
    </row>
    <row r="560" spans="26:33" x14ac:dyDescent="0.25">
      <c r="Z560" s="4" t="s">
        <v>10316</v>
      </c>
      <c r="AA560" s="5"/>
      <c r="AB560" s="5"/>
      <c r="AC560" s="5"/>
      <c r="AD560" s="5"/>
      <c r="AE560" s="5">
        <v>1034449</v>
      </c>
      <c r="AF560" s="5"/>
      <c r="AG560" s="5">
        <v>1034449</v>
      </c>
    </row>
    <row r="561" spans="26:33" x14ac:dyDescent="0.25">
      <c r="Z561" s="4" t="s">
        <v>13520</v>
      </c>
      <c r="AA561" s="5"/>
      <c r="AB561" s="5"/>
      <c r="AC561" s="5"/>
      <c r="AD561" s="5"/>
      <c r="AE561" s="5"/>
      <c r="AF561" s="5">
        <v>405769</v>
      </c>
      <c r="AG561" s="5">
        <v>405769</v>
      </c>
    </row>
    <row r="562" spans="26:33" x14ac:dyDescent="0.25">
      <c r="Z562" s="4" t="s">
        <v>12063</v>
      </c>
      <c r="AA562" s="5"/>
      <c r="AB562" s="5"/>
      <c r="AC562" s="5"/>
      <c r="AD562" s="5"/>
      <c r="AE562" s="5"/>
      <c r="AF562" s="5">
        <v>2936714</v>
      </c>
      <c r="AG562" s="5">
        <v>2936714</v>
      </c>
    </row>
    <row r="563" spans="26:33" x14ac:dyDescent="0.25">
      <c r="Z563" s="4" t="s">
        <v>13548</v>
      </c>
      <c r="AA563" s="5"/>
      <c r="AB563" s="5"/>
      <c r="AC563" s="5"/>
      <c r="AD563" s="5"/>
      <c r="AE563" s="5"/>
      <c r="AF563" s="5">
        <v>4923794</v>
      </c>
      <c r="AG563" s="5">
        <v>4923794</v>
      </c>
    </row>
    <row r="564" spans="26:33" x14ac:dyDescent="0.25">
      <c r="Z564" s="4" t="s">
        <v>11908</v>
      </c>
      <c r="AA564" s="5"/>
      <c r="AB564" s="5"/>
      <c r="AC564" s="5"/>
      <c r="AD564" s="5"/>
      <c r="AE564" s="5"/>
      <c r="AF564" s="5">
        <v>1215278</v>
      </c>
      <c r="AG564" s="5">
        <v>1215278</v>
      </c>
    </row>
    <row r="565" spans="26:33" x14ac:dyDescent="0.25">
      <c r="Z565" s="4" t="s">
        <v>10518</v>
      </c>
      <c r="AA565" s="5"/>
      <c r="AB565" s="5"/>
      <c r="AC565" s="5"/>
      <c r="AD565" s="5"/>
      <c r="AE565" s="5">
        <v>561496</v>
      </c>
      <c r="AF565" s="5"/>
      <c r="AG565" s="5">
        <v>561496</v>
      </c>
    </row>
    <row r="566" spans="26:33" x14ac:dyDescent="0.25">
      <c r="Z566" s="4" t="s">
        <v>11915</v>
      </c>
      <c r="AA566" s="5"/>
      <c r="AB566" s="5"/>
      <c r="AC566" s="5"/>
      <c r="AD566" s="5"/>
      <c r="AE566" s="5">
        <v>5157180</v>
      </c>
      <c r="AF566" s="5"/>
      <c r="AG566" s="5">
        <v>5157180</v>
      </c>
    </row>
    <row r="567" spans="26:33" x14ac:dyDescent="0.25">
      <c r="Z567" s="4" t="s">
        <v>11940</v>
      </c>
      <c r="AA567" s="5"/>
      <c r="AB567" s="5"/>
      <c r="AC567" s="5"/>
      <c r="AD567" s="5"/>
      <c r="AE567" s="5">
        <v>4126321</v>
      </c>
      <c r="AF567" s="5"/>
      <c r="AG567" s="5">
        <v>4126321</v>
      </c>
    </row>
    <row r="568" spans="26:33" x14ac:dyDescent="0.25">
      <c r="Z568" s="4" t="s">
        <v>10519</v>
      </c>
      <c r="AA568" s="5"/>
      <c r="AB568" s="5"/>
      <c r="AC568" s="5"/>
      <c r="AD568" s="5"/>
      <c r="AE568" s="5">
        <v>810861</v>
      </c>
      <c r="AF568" s="5"/>
      <c r="AG568" s="5">
        <v>810861</v>
      </c>
    </row>
    <row r="569" spans="26:33" x14ac:dyDescent="0.25">
      <c r="Z569" s="4" t="s">
        <v>13540</v>
      </c>
      <c r="AA569" s="5"/>
      <c r="AB569" s="5"/>
      <c r="AC569" s="5"/>
      <c r="AD569" s="5"/>
      <c r="AE569" s="5"/>
      <c r="AF569" s="5">
        <v>122371</v>
      </c>
      <c r="AG569" s="5">
        <v>122371</v>
      </c>
    </row>
    <row r="570" spans="26:33" x14ac:dyDescent="0.25">
      <c r="Z570" s="4" t="s">
        <v>13523</v>
      </c>
      <c r="AA570" s="5"/>
      <c r="AB570" s="5"/>
      <c r="AC570" s="5"/>
      <c r="AD570" s="5"/>
      <c r="AE570" s="5"/>
      <c r="AF570" s="5">
        <v>2161892</v>
      </c>
      <c r="AG570" s="5">
        <v>2161892</v>
      </c>
    </row>
    <row r="571" spans="26:33" x14ac:dyDescent="0.25">
      <c r="Z571" s="4" t="s">
        <v>12044</v>
      </c>
      <c r="AA571" s="5"/>
      <c r="AB571" s="5"/>
      <c r="AC571" s="5"/>
      <c r="AD571" s="5"/>
      <c r="AE571" s="5"/>
      <c r="AF571" s="5">
        <v>611774.69999999995</v>
      </c>
      <c r="AG571" s="5">
        <v>611774.69999999995</v>
      </c>
    </row>
    <row r="572" spans="26:33" x14ac:dyDescent="0.25">
      <c r="Z572" s="4" t="s">
        <v>12045</v>
      </c>
      <c r="AA572" s="5"/>
      <c r="AB572" s="5"/>
      <c r="AC572" s="5"/>
      <c r="AD572" s="5"/>
      <c r="AE572" s="5"/>
      <c r="AF572" s="5">
        <v>1174607</v>
      </c>
      <c r="AG572" s="5">
        <v>1174607</v>
      </c>
    </row>
    <row r="573" spans="26:33" x14ac:dyDescent="0.25">
      <c r="Z573" s="4" t="s">
        <v>13538</v>
      </c>
      <c r="AA573" s="5"/>
      <c r="AB573" s="5"/>
      <c r="AC573" s="5"/>
      <c r="AD573" s="5"/>
      <c r="AE573" s="5"/>
      <c r="AF573" s="5">
        <v>530205</v>
      </c>
      <c r="AG573" s="5">
        <v>530205</v>
      </c>
    </row>
    <row r="574" spans="26:33" x14ac:dyDescent="0.25">
      <c r="Z574" s="4" t="s">
        <v>12046</v>
      </c>
      <c r="AA574" s="5"/>
      <c r="AB574" s="5"/>
      <c r="AC574" s="5"/>
      <c r="AD574" s="5"/>
      <c r="AE574" s="5"/>
      <c r="AF574" s="5">
        <v>2773563</v>
      </c>
      <c r="AG574" s="5">
        <v>2773563</v>
      </c>
    </row>
    <row r="575" spans="26:33" x14ac:dyDescent="0.25">
      <c r="Z575" s="4" t="s">
        <v>13490</v>
      </c>
      <c r="AA575" s="5"/>
      <c r="AB575" s="5"/>
      <c r="AC575" s="5"/>
      <c r="AD575" s="5"/>
      <c r="AE575" s="5"/>
      <c r="AF575" s="5">
        <v>85620</v>
      </c>
      <c r="AG575" s="5">
        <v>85620</v>
      </c>
    </row>
    <row r="576" spans="26:33" x14ac:dyDescent="0.25">
      <c r="Z576" s="4" t="s">
        <v>12064</v>
      </c>
      <c r="AA576" s="5"/>
      <c r="AB576" s="5"/>
      <c r="AC576" s="5"/>
      <c r="AD576" s="5"/>
      <c r="AE576" s="5"/>
      <c r="AF576" s="5">
        <v>1473886</v>
      </c>
      <c r="AG576" s="5">
        <v>1473886</v>
      </c>
    </row>
    <row r="577" spans="26:33" x14ac:dyDescent="0.25">
      <c r="Z577" s="4" t="s">
        <v>13542</v>
      </c>
      <c r="AA577" s="5"/>
      <c r="AB577" s="5"/>
      <c r="AC577" s="5"/>
      <c r="AD577" s="5"/>
      <c r="AE577" s="5"/>
      <c r="AF577" s="5">
        <v>258898</v>
      </c>
      <c r="AG577" s="5">
        <v>258898</v>
      </c>
    </row>
    <row r="578" spans="26:33" x14ac:dyDescent="0.25">
      <c r="Z578" s="4" t="s">
        <v>12048</v>
      </c>
      <c r="AA578" s="5"/>
      <c r="AB578" s="5"/>
      <c r="AC578" s="5"/>
      <c r="AD578" s="5"/>
      <c r="AE578" s="5"/>
      <c r="AF578" s="5">
        <v>142766</v>
      </c>
      <c r="AG578" s="5">
        <v>142766</v>
      </c>
    </row>
    <row r="579" spans="26:33" x14ac:dyDescent="0.25">
      <c r="Z579" s="4" t="s">
        <v>12049</v>
      </c>
      <c r="AA579" s="5"/>
      <c r="AB579" s="5"/>
      <c r="AC579" s="5"/>
      <c r="AD579" s="5"/>
      <c r="AE579" s="5"/>
      <c r="AF579" s="5">
        <v>612101</v>
      </c>
      <c r="AG579" s="5">
        <v>612101</v>
      </c>
    </row>
    <row r="580" spans="26:33" x14ac:dyDescent="0.25">
      <c r="Z580" s="4" t="s">
        <v>12050</v>
      </c>
      <c r="AA580" s="5"/>
      <c r="AB580" s="5"/>
      <c r="AC580" s="5"/>
      <c r="AD580" s="5"/>
      <c r="AE580" s="5"/>
      <c r="AF580" s="5">
        <v>925739</v>
      </c>
      <c r="AG580" s="5">
        <v>925739</v>
      </c>
    </row>
    <row r="581" spans="26:33" x14ac:dyDescent="0.25">
      <c r="Z581" s="4" t="s">
        <v>13539</v>
      </c>
      <c r="AA581" s="5"/>
      <c r="AB581" s="5"/>
      <c r="AC581" s="5"/>
      <c r="AD581" s="5"/>
      <c r="AE581" s="5"/>
      <c r="AF581" s="5">
        <v>159061</v>
      </c>
      <c r="AG581" s="5">
        <v>159061</v>
      </c>
    </row>
    <row r="582" spans="26:33" x14ac:dyDescent="0.25">
      <c r="Z582" s="4" t="s">
        <v>12065</v>
      </c>
      <c r="AA582" s="5"/>
      <c r="AB582" s="5"/>
      <c r="AC582" s="5"/>
      <c r="AD582" s="5"/>
      <c r="AE582" s="5"/>
      <c r="AF582" s="5">
        <v>930393</v>
      </c>
      <c r="AG582" s="5">
        <v>930393</v>
      </c>
    </row>
    <row r="583" spans="26:33" x14ac:dyDescent="0.25">
      <c r="Z583" s="4" t="s">
        <v>13530</v>
      </c>
      <c r="AA583" s="5"/>
      <c r="AB583" s="5"/>
      <c r="AC583" s="5"/>
      <c r="AD583" s="5"/>
      <c r="AE583" s="5"/>
      <c r="AF583" s="5">
        <v>159146</v>
      </c>
      <c r="AG583" s="5">
        <v>159146</v>
      </c>
    </row>
    <row r="584" spans="26:33" x14ac:dyDescent="0.25">
      <c r="Z584" s="4" t="s">
        <v>137</v>
      </c>
      <c r="AA584" s="5"/>
      <c r="AB584" s="5">
        <v>76214541</v>
      </c>
      <c r="AC584" s="5"/>
      <c r="AD584" s="5"/>
      <c r="AE584" s="5"/>
      <c r="AF584" s="5"/>
      <c r="AG584" s="5">
        <v>76214541</v>
      </c>
    </row>
    <row r="585" spans="26:33" x14ac:dyDescent="0.25">
      <c r="Z585" s="4" t="s">
        <v>369</v>
      </c>
      <c r="AA585" s="5">
        <v>2785097</v>
      </c>
      <c r="AB585" s="5"/>
      <c r="AC585" s="5"/>
      <c r="AD585" s="5"/>
      <c r="AE585" s="5"/>
      <c r="AF585" s="5"/>
      <c r="AG585" s="5">
        <v>2785097</v>
      </c>
    </row>
    <row r="586" spans="26:33" x14ac:dyDescent="0.25">
      <c r="Z586" s="4" t="s">
        <v>1537</v>
      </c>
      <c r="AA586" s="5">
        <v>10000000</v>
      </c>
      <c r="AB586" s="5"/>
      <c r="AC586" s="5">
        <v>13501393</v>
      </c>
      <c r="AD586" s="5"/>
      <c r="AE586" s="5"/>
      <c r="AF586" s="5"/>
      <c r="AG586" s="5">
        <v>23501393</v>
      </c>
    </row>
    <row r="587" spans="26:33" x14ac:dyDescent="0.25">
      <c r="Z587" s="4" t="s">
        <v>1135</v>
      </c>
      <c r="AA587" s="5">
        <v>6120060</v>
      </c>
      <c r="AB587" s="5"/>
      <c r="AC587" s="5"/>
      <c r="AD587" s="5"/>
      <c r="AE587" s="5"/>
      <c r="AF587" s="5"/>
      <c r="AG587" s="5">
        <v>6120060</v>
      </c>
    </row>
    <row r="588" spans="26:33" x14ac:dyDescent="0.25">
      <c r="Z588" s="4" t="s">
        <v>674</v>
      </c>
      <c r="AA588" s="5">
        <v>907332</v>
      </c>
      <c r="AB588" s="5"/>
      <c r="AC588" s="5"/>
      <c r="AD588" s="5"/>
      <c r="AE588" s="5"/>
      <c r="AF588" s="5"/>
      <c r="AG588" s="5">
        <v>907332</v>
      </c>
    </row>
    <row r="589" spans="26:33" x14ac:dyDescent="0.25">
      <c r="Z589" s="4" t="s">
        <v>675</v>
      </c>
      <c r="AA589" s="5">
        <v>949102</v>
      </c>
      <c r="AB589" s="5"/>
      <c r="AC589" s="5"/>
      <c r="AD589" s="5"/>
      <c r="AE589" s="5"/>
      <c r="AF589" s="5"/>
      <c r="AG589" s="5">
        <v>949102</v>
      </c>
    </row>
    <row r="590" spans="26:33" x14ac:dyDescent="0.25">
      <c r="Z590" s="4" t="s">
        <v>12081</v>
      </c>
      <c r="AA590" s="5"/>
      <c r="AB590" s="5"/>
      <c r="AC590" s="5"/>
      <c r="AD590" s="5"/>
      <c r="AE590" s="5"/>
      <c r="AF590" s="5">
        <v>1500000</v>
      </c>
      <c r="AG590" s="5">
        <v>1500000</v>
      </c>
    </row>
    <row r="591" spans="26:33" x14ac:dyDescent="0.25">
      <c r="Z591" s="4" t="s">
        <v>1083</v>
      </c>
      <c r="AA591" s="5">
        <v>19493</v>
      </c>
      <c r="AB591" s="5"/>
      <c r="AC591" s="5"/>
      <c r="AD591" s="5"/>
      <c r="AE591" s="5"/>
      <c r="AF591" s="5"/>
      <c r="AG591" s="5">
        <v>19493</v>
      </c>
    </row>
    <row r="592" spans="26:33" x14ac:dyDescent="0.25">
      <c r="Z592" s="4" t="s">
        <v>1158</v>
      </c>
      <c r="AA592" s="5">
        <v>3497526</v>
      </c>
      <c r="AB592" s="5"/>
      <c r="AC592" s="5"/>
      <c r="AD592" s="5"/>
      <c r="AE592" s="5"/>
      <c r="AF592" s="5"/>
      <c r="AG592" s="5">
        <v>3497526</v>
      </c>
    </row>
    <row r="593" spans="26:33" x14ac:dyDescent="0.25">
      <c r="Z593" s="4" t="s">
        <v>1223</v>
      </c>
      <c r="AA593" s="5">
        <v>6369865</v>
      </c>
      <c r="AB593" s="5"/>
      <c r="AC593" s="5"/>
      <c r="AD593" s="5"/>
      <c r="AE593" s="5"/>
      <c r="AF593" s="5"/>
      <c r="AG593" s="5">
        <v>6369865</v>
      </c>
    </row>
    <row r="594" spans="26:33" x14ac:dyDescent="0.25">
      <c r="Z594" s="4" t="s">
        <v>10482</v>
      </c>
      <c r="AA594" s="5"/>
      <c r="AB594" s="5"/>
      <c r="AC594" s="5"/>
      <c r="AD594" s="5"/>
      <c r="AE594" s="5">
        <v>4000000</v>
      </c>
      <c r="AF594" s="5">
        <v>4000000</v>
      </c>
      <c r="AG594" s="5">
        <v>8000000</v>
      </c>
    </row>
    <row r="595" spans="26:33" x14ac:dyDescent="0.25">
      <c r="Z595" s="4" t="s">
        <v>1385</v>
      </c>
      <c r="AA595" s="5"/>
      <c r="AB595" s="5"/>
      <c r="AC595" s="5"/>
      <c r="AD595" s="5">
        <v>180673</v>
      </c>
      <c r="AE595" s="5"/>
      <c r="AF595" s="5"/>
      <c r="AG595" s="5">
        <v>180673</v>
      </c>
    </row>
    <row r="596" spans="26:33" x14ac:dyDescent="0.25">
      <c r="Z596" s="4" t="s">
        <v>1309</v>
      </c>
      <c r="AA596" s="5">
        <v>2413359</v>
      </c>
      <c r="AB596" s="5"/>
      <c r="AC596" s="5"/>
      <c r="AD596" s="5"/>
      <c r="AE596" s="5"/>
      <c r="AF596" s="5"/>
      <c r="AG596" s="5">
        <v>2413359</v>
      </c>
    </row>
    <row r="597" spans="26:33" x14ac:dyDescent="0.25">
      <c r="Z597" s="4" t="s">
        <v>1306</v>
      </c>
      <c r="AA597" s="5"/>
      <c r="AB597" s="5"/>
      <c r="AC597" s="5">
        <v>1485008</v>
      </c>
      <c r="AD597" s="5"/>
      <c r="AE597" s="5"/>
      <c r="AF597" s="5"/>
      <c r="AG597" s="5">
        <v>1485008</v>
      </c>
    </row>
    <row r="598" spans="26:33" x14ac:dyDescent="0.25">
      <c r="Z598" s="4" t="s">
        <v>1466</v>
      </c>
      <c r="AA598" s="5">
        <v>200000</v>
      </c>
      <c r="AB598" s="5"/>
      <c r="AC598" s="5"/>
      <c r="AD598" s="5"/>
      <c r="AE598" s="5"/>
      <c r="AF598" s="5"/>
      <c r="AG598" s="5">
        <v>200000</v>
      </c>
    </row>
    <row r="599" spans="26:33" x14ac:dyDescent="0.25">
      <c r="Z599" s="4" t="s">
        <v>2224</v>
      </c>
      <c r="AA599" s="5">
        <v>5000000</v>
      </c>
      <c r="AB599" s="5"/>
      <c r="AC599" s="5">
        <v>5000000</v>
      </c>
      <c r="AD599" s="5"/>
      <c r="AE599" s="5"/>
      <c r="AF599" s="5"/>
      <c r="AG599" s="5">
        <v>10000000</v>
      </c>
    </row>
    <row r="600" spans="26:33" x14ac:dyDescent="0.25">
      <c r="Z600" s="4" t="s">
        <v>1538</v>
      </c>
      <c r="AA600" s="5">
        <v>1500000</v>
      </c>
      <c r="AB600" s="5">
        <v>2039569</v>
      </c>
      <c r="AC600" s="5"/>
      <c r="AD600" s="5"/>
      <c r="AE600" s="5"/>
      <c r="AF600" s="5"/>
      <c r="AG600" s="5">
        <v>3539569</v>
      </c>
    </row>
    <row r="601" spans="26:33" x14ac:dyDescent="0.25">
      <c r="Z601" s="4" t="s">
        <v>1653</v>
      </c>
      <c r="AA601" s="5">
        <v>5000000</v>
      </c>
      <c r="AB601" s="5"/>
      <c r="AC601" s="5"/>
      <c r="AD601" s="5"/>
      <c r="AE601" s="5"/>
      <c r="AF601" s="5"/>
      <c r="AG601" s="5">
        <v>5000000</v>
      </c>
    </row>
    <row r="602" spans="26:33" x14ac:dyDescent="0.25">
      <c r="Z602" s="4" t="s">
        <v>2228</v>
      </c>
      <c r="AA602" s="5">
        <v>7255480</v>
      </c>
      <c r="AB602" s="5"/>
      <c r="AC602" s="5">
        <v>5854140</v>
      </c>
      <c r="AD602" s="5"/>
      <c r="AE602" s="5"/>
      <c r="AF602" s="5"/>
      <c r="AG602" s="5">
        <v>13109620</v>
      </c>
    </row>
    <row r="603" spans="26:33" x14ac:dyDescent="0.25">
      <c r="Z603" s="4" t="s">
        <v>2315</v>
      </c>
      <c r="AA603" s="5">
        <v>1000000</v>
      </c>
      <c r="AB603" s="5">
        <v>1000000</v>
      </c>
      <c r="AC603" s="5">
        <v>2000000</v>
      </c>
      <c r="AD603" s="5">
        <v>20000000</v>
      </c>
      <c r="AE603" s="5">
        <v>20000000</v>
      </c>
      <c r="AF603" s="5">
        <v>20000000</v>
      </c>
      <c r="AG603" s="5">
        <v>64000000</v>
      </c>
    </row>
    <row r="604" spans="26:33" x14ac:dyDescent="0.25">
      <c r="Z604" s="4" t="s">
        <v>2316</v>
      </c>
      <c r="AA604" s="5">
        <v>400000</v>
      </c>
      <c r="AB604" s="5">
        <v>300000</v>
      </c>
      <c r="AC604" s="5"/>
      <c r="AD604" s="5"/>
      <c r="AE604" s="5"/>
      <c r="AF604" s="5"/>
      <c r="AG604" s="5">
        <v>700000</v>
      </c>
    </row>
    <row r="605" spans="26:33" x14ac:dyDescent="0.25">
      <c r="Z605" s="4" t="s">
        <v>1747</v>
      </c>
      <c r="AA605" s="5">
        <v>8700000</v>
      </c>
      <c r="AB605" s="5">
        <v>0</v>
      </c>
      <c r="AC605" s="5"/>
      <c r="AD605" s="5"/>
      <c r="AE605" s="5"/>
      <c r="AF605" s="5"/>
      <c r="AG605" s="5">
        <v>8700000</v>
      </c>
    </row>
    <row r="606" spans="26:33" x14ac:dyDescent="0.25">
      <c r="Z606" s="4" t="s">
        <v>2699</v>
      </c>
      <c r="AA606" s="5">
        <v>1500000</v>
      </c>
      <c r="AB606" s="5">
        <v>3000000</v>
      </c>
      <c r="AC606" s="5">
        <v>2031934</v>
      </c>
      <c r="AD606" s="5"/>
      <c r="AE606" s="5"/>
      <c r="AF606" s="5"/>
      <c r="AG606" s="5">
        <v>6531934</v>
      </c>
    </row>
    <row r="607" spans="26:33" x14ac:dyDescent="0.25">
      <c r="Z607" s="4" t="s">
        <v>9549</v>
      </c>
      <c r="AA607" s="5"/>
      <c r="AB607" s="5"/>
      <c r="AC607" s="5"/>
      <c r="AD607" s="5"/>
      <c r="AE607" s="5">
        <v>1115568</v>
      </c>
      <c r="AF607" s="5"/>
      <c r="AG607" s="5">
        <v>1115568</v>
      </c>
    </row>
    <row r="608" spans="26:33" x14ac:dyDescent="0.25">
      <c r="Z608" s="4" t="s">
        <v>10281</v>
      </c>
      <c r="AA608" s="5"/>
      <c r="AB608" s="5"/>
      <c r="AC608" s="5"/>
      <c r="AD608" s="5"/>
      <c r="AE608" s="5"/>
      <c r="AF608" s="5">
        <v>989687</v>
      </c>
      <c r="AG608" s="5">
        <v>989687</v>
      </c>
    </row>
    <row r="609" spans="26:33" x14ac:dyDescent="0.25">
      <c r="Z609" s="4" t="s">
        <v>6348</v>
      </c>
      <c r="AA609" s="5"/>
      <c r="AB609" s="5"/>
      <c r="AC609" s="5"/>
      <c r="AD609" s="5">
        <v>500000</v>
      </c>
      <c r="AE609" s="5"/>
      <c r="AF609" s="5"/>
      <c r="AG609" s="5">
        <v>500000</v>
      </c>
    </row>
    <row r="610" spans="26:33" x14ac:dyDescent="0.25">
      <c r="Z610" s="4" t="s">
        <v>2226</v>
      </c>
      <c r="AA610" s="5"/>
      <c r="AB610" s="5">
        <v>5900000</v>
      </c>
      <c r="AC610" s="5"/>
      <c r="AD610" s="5"/>
      <c r="AE610" s="5"/>
      <c r="AF610" s="5"/>
      <c r="AG610" s="5">
        <v>5900000</v>
      </c>
    </row>
    <row r="611" spans="26:33" x14ac:dyDescent="0.25">
      <c r="Z611" s="4" t="s">
        <v>2697</v>
      </c>
      <c r="AA611" s="5">
        <v>900000</v>
      </c>
      <c r="AB611" s="5">
        <v>700000</v>
      </c>
      <c r="AC611" s="5">
        <v>737432</v>
      </c>
      <c r="AD611" s="5"/>
      <c r="AE611" s="5"/>
      <c r="AF611" s="5"/>
      <c r="AG611" s="5">
        <v>2337432</v>
      </c>
    </row>
    <row r="612" spans="26:33" x14ac:dyDescent="0.25">
      <c r="Z612" s="4" t="s">
        <v>10019</v>
      </c>
      <c r="AA612" s="5"/>
      <c r="AB612" s="5"/>
      <c r="AC612" s="5"/>
      <c r="AD612" s="5">
        <v>180000</v>
      </c>
      <c r="AE612" s="5">
        <v>1800000</v>
      </c>
      <c r="AF612" s="5"/>
      <c r="AG612" s="5">
        <v>1980000</v>
      </c>
    </row>
    <row r="613" spans="26:33" x14ac:dyDescent="0.25">
      <c r="Z613" s="4" t="s">
        <v>10283</v>
      </c>
      <c r="AA613" s="5"/>
      <c r="AB613" s="5"/>
      <c r="AC613" s="5"/>
      <c r="AD613" s="5"/>
      <c r="AE613" s="5">
        <v>523000</v>
      </c>
      <c r="AF613" s="5"/>
      <c r="AG613" s="5">
        <v>523000</v>
      </c>
    </row>
    <row r="614" spans="26:33" x14ac:dyDescent="0.25">
      <c r="Z614" s="4" t="s">
        <v>3048</v>
      </c>
      <c r="AA614" s="5">
        <v>400000</v>
      </c>
      <c r="AB614" s="5"/>
      <c r="AC614" s="5"/>
      <c r="AD614" s="5"/>
      <c r="AE614" s="5"/>
      <c r="AF614" s="5"/>
      <c r="AG614" s="5">
        <v>400000</v>
      </c>
    </row>
    <row r="615" spans="26:33" x14ac:dyDescent="0.25">
      <c r="Z615" s="4" t="s">
        <v>3371</v>
      </c>
      <c r="AA615" s="5">
        <v>485009</v>
      </c>
      <c r="AB615" s="5"/>
      <c r="AC615" s="5"/>
      <c r="AD615" s="5"/>
      <c r="AE615" s="5"/>
      <c r="AF615" s="5"/>
      <c r="AG615" s="5">
        <v>485009</v>
      </c>
    </row>
    <row r="616" spans="26:33" x14ac:dyDescent="0.25">
      <c r="Z616" s="4" t="s">
        <v>6104</v>
      </c>
      <c r="AA616" s="5"/>
      <c r="AB616" s="5">
        <v>350000</v>
      </c>
      <c r="AC616" s="5"/>
      <c r="AD616" s="5"/>
      <c r="AE616" s="5"/>
      <c r="AF616" s="5"/>
      <c r="AG616" s="5">
        <v>350000</v>
      </c>
    </row>
    <row r="617" spans="26:33" x14ac:dyDescent="0.25">
      <c r="Z617" s="4" t="s">
        <v>10487</v>
      </c>
      <c r="AA617" s="5"/>
      <c r="AB617" s="5"/>
      <c r="AC617" s="5"/>
      <c r="AD617" s="5"/>
      <c r="AE617" s="5">
        <v>460000</v>
      </c>
      <c r="AF617" s="5">
        <v>460000</v>
      </c>
      <c r="AG617" s="5">
        <v>920000</v>
      </c>
    </row>
    <row r="618" spans="26:33" x14ac:dyDescent="0.25">
      <c r="Z618" s="4" t="s">
        <v>3223</v>
      </c>
      <c r="AA618" s="5">
        <v>450000</v>
      </c>
      <c r="AB618" s="5"/>
      <c r="AC618" s="5"/>
      <c r="AD618" s="5"/>
      <c r="AE618" s="5"/>
      <c r="AF618" s="5"/>
      <c r="AG618" s="5">
        <v>450000</v>
      </c>
    </row>
    <row r="619" spans="26:33" x14ac:dyDescent="0.25">
      <c r="Z619" s="4" t="s">
        <v>2686</v>
      </c>
      <c r="AA619" s="5">
        <v>200000</v>
      </c>
      <c r="AB619" s="5">
        <v>800000</v>
      </c>
      <c r="AC619" s="5">
        <v>800000</v>
      </c>
      <c r="AD619" s="5">
        <v>900000</v>
      </c>
      <c r="AE619" s="5">
        <v>900000</v>
      </c>
      <c r="AF619" s="5">
        <v>900000</v>
      </c>
      <c r="AG619" s="5">
        <v>4500000</v>
      </c>
    </row>
    <row r="620" spans="26:33" x14ac:dyDescent="0.25">
      <c r="Z620" s="4" t="s">
        <v>10018</v>
      </c>
      <c r="AA620" s="5"/>
      <c r="AB620" s="5"/>
      <c r="AC620" s="5"/>
      <c r="AD620" s="5"/>
      <c r="AE620" s="5"/>
      <c r="AF620" s="5">
        <v>6000000</v>
      </c>
      <c r="AG620" s="5">
        <v>6000000</v>
      </c>
    </row>
    <row r="621" spans="26:33" x14ac:dyDescent="0.25">
      <c r="Z621" s="4" t="s">
        <v>2689</v>
      </c>
      <c r="AA621" s="5"/>
      <c r="AB621" s="5">
        <v>2500000</v>
      </c>
      <c r="AC621" s="5">
        <v>3000000</v>
      </c>
      <c r="AD621" s="5">
        <v>3000000</v>
      </c>
      <c r="AE621" s="5">
        <v>3000000</v>
      </c>
      <c r="AF621" s="5">
        <v>2165947</v>
      </c>
      <c r="AG621" s="5">
        <v>13665947</v>
      </c>
    </row>
    <row r="622" spans="26:33" x14ac:dyDescent="0.25">
      <c r="Z622" s="4" t="s">
        <v>3216</v>
      </c>
      <c r="AA622" s="5">
        <v>400000</v>
      </c>
      <c r="AB622" s="5"/>
      <c r="AC622" s="5"/>
      <c r="AD622" s="5"/>
      <c r="AE622" s="5"/>
      <c r="AF622" s="5"/>
      <c r="AG622" s="5">
        <v>400000</v>
      </c>
    </row>
    <row r="623" spans="26:33" x14ac:dyDescent="0.25">
      <c r="Z623" s="4" t="s">
        <v>6349</v>
      </c>
      <c r="AA623" s="5"/>
      <c r="AB623" s="5"/>
      <c r="AC623" s="5">
        <v>11885549</v>
      </c>
      <c r="AD623" s="5"/>
      <c r="AE623" s="5"/>
      <c r="AF623" s="5"/>
      <c r="AG623" s="5">
        <v>11885549</v>
      </c>
    </row>
    <row r="624" spans="26:33" x14ac:dyDescent="0.25">
      <c r="Z624" s="4" t="s">
        <v>3309</v>
      </c>
      <c r="AA624" s="5">
        <v>174887</v>
      </c>
      <c r="AB624" s="5"/>
      <c r="AC624" s="5"/>
      <c r="AD624" s="5"/>
      <c r="AE624" s="5"/>
      <c r="AF624" s="5"/>
      <c r="AG624" s="5">
        <v>174887</v>
      </c>
    </row>
    <row r="625" spans="26:33" x14ac:dyDescent="0.25">
      <c r="Z625" s="4" t="s">
        <v>2693</v>
      </c>
      <c r="AA625" s="5"/>
      <c r="AB625" s="5">
        <v>6000000</v>
      </c>
      <c r="AC625" s="5">
        <v>8000000</v>
      </c>
      <c r="AD625" s="5">
        <v>8000000</v>
      </c>
      <c r="AE625" s="5">
        <v>5139807</v>
      </c>
      <c r="AF625" s="5"/>
      <c r="AG625" s="5">
        <v>27139807</v>
      </c>
    </row>
    <row r="626" spans="26:33" x14ac:dyDescent="0.25">
      <c r="Z626" s="4" t="s">
        <v>9792</v>
      </c>
      <c r="AA626" s="5"/>
      <c r="AB626" s="5"/>
      <c r="AC626" s="5">
        <v>1000027</v>
      </c>
      <c r="AD626" s="5"/>
      <c r="AE626" s="5"/>
      <c r="AF626" s="5"/>
      <c r="AG626" s="5">
        <v>1000027</v>
      </c>
    </row>
    <row r="627" spans="26:33" x14ac:dyDescent="0.25">
      <c r="Z627" s="4" t="s">
        <v>6417</v>
      </c>
      <c r="AA627" s="5"/>
      <c r="AB627" s="5"/>
      <c r="AC627" s="5"/>
      <c r="AD627" s="5">
        <v>400000</v>
      </c>
      <c r="AE627" s="5"/>
      <c r="AF627" s="5"/>
      <c r="AG627" s="5">
        <v>400000</v>
      </c>
    </row>
    <row r="628" spans="26:33" x14ac:dyDescent="0.25">
      <c r="Z628" s="4" t="s">
        <v>2691</v>
      </c>
      <c r="AA628" s="5"/>
      <c r="AB628" s="5">
        <v>1600000</v>
      </c>
      <c r="AC628" s="5">
        <v>1600000</v>
      </c>
      <c r="AD628" s="5">
        <v>1600000</v>
      </c>
      <c r="AE628" s="5">
        <v>1754887</v>
      </c>
      <c r="AF628" s="5"/>
      <c r="AG628" s="5">
        <v>6554887</v>
      </c>
    </row>
    <row r="629" spans="26:33" x14ac:dyDescent="0.25">
      <c r="Z629" s="4" t="s">
        <v>6418</v>
      </c>
      <c r="AA629" s="5"/>
      <c r="AB629" s="5"/>
      <c r="AC629" s="5"/>
      <c r="AD629" s="5">
        <v>170000</v>
      </c>
      <c r="AE629" s="5"/>
      <c r="AF629" s="5"/>
      <c r="AG629" s="5">
        <v>170000</v>
      </c>
    </row>
    <row r="630" spans="26:33" x14ac:dyDescent="0.25">
      <c r="Z630" s="4" t="s">
        <v>2846</v>
      </c>
      <c r="AA630" s="5"/>
      <c r="AB630" s="5">
        <v>208033</v>
      </c>
      <c r="AC630" s="5"/>
      <c r="AD630" s="5"/>
      <c r="AE630" s="5"/>
      <c r="AF630" s="5"/>
      <c r="AG630" s="5">
        <v>208033</v>
      </c>
    </row>
    <row r="631" spans="26:33" x14ac:dyDescent="0.25">
      <c r="Z631" s="4" t="s">
        <v>2863</v>
      </c>
      <c r="AA631" s="5"/>
      <c r="AB631" s="5">
        <v>170714</v>
      </c>
      <c r="AC631" s="5"/>
      <c r="AD631" s="5"/>
      <c r="AE631" s="5"/>
      <c r="AF631" s="5"/>
      <c r="AG631" s="5">
        <v>170714</v>
      </c>
    </row>
    <row r="632" spans="26:33" x14ac:dyDescent="0.25">
      <c r="Z632" s="4" t="s">
        <v>6350</v>
      </c>
      <c r="AA632" s="5"/>
      <c r="AB632" s="5"/>
      <c r="AC632" s="5"/>
      <c r="AD632" s="5">
        <v>800000</v>
      </c>
      <c r="AE632" s="5"/>
      <c r="AF632" s="5"/>
      <c r="AG632" s="5">
        <v>800000</v>
      </c>
    </row>
    <row r="633" spans="26:33" x14ac:dyDescent="0.25">
      <c r="Z633" s="4" t="s">
        <v>6351</v>
      </c>
      <c r="AA633" s="5"/>
      <c r="AB633" s="5"/>
      <c r="AC633" s="5"/>
      <c r="AD633" s="5">
        <v>3000000</v>
      </c>
      <c r="AE633" s="5"/>
      <c r="AF633" s="5"/>
      <c r="AG633" s="5">
        <v>3000000</v>
      </c>
    </row>
    <row r="634" spans="26:33" x14ac:dyDescent="0.25">
      <c r="Z634" s="4" t="s">
        <v>10531</v>
      </c>
      <c r="AA634" s="5"/>
      <c r="AB634" s="5"/>
      <c r="AC634" s="5"/>
      <c r="AD634" s="5"/>
      <c r="AE634" s="5">
        <v>500000</v>
      </c>
      <c r="AF634" s="5"/>
      <c r="AG634" s="5">
        <v>500000</v>
      </c>
    </row>
    <row r="635" spans="26:33" x14ac:dyDescent="0.25">
      <c r="Z635" s="4" t="s">
        <v>9560</v>
      </c>
      <c r="AA635" s="5"/>
      <c r="AB635" s="5"/>
      <c r="AC635" s="5"/>
      <c r="AD635" s="5">
        <v>140000</v>
      </c>
      <c r="AE635" s="5"/>
      <c r="AF635" s="5"/>
      <c r="AG635" s="5">
        <v>140000</v>
      </c>
    </row>
    <row r="636" spans="26:33" x14ac:dyDescent="0.25">
      <c r="Z636" s="4" t="s">
        <v>6352</v>
      </c>
      <c r="AA636" s="5"/>
      <c r="AB636" s="5"/>
      <c r="AC636" s="5"/>
      <c r="AD636" s="5">
        <v>2500000</v>
      </c>
      <c r="AE636" s="5"/>
      <c r="AF636" s="5">
        <v>577841</v>
      </c>
      <c r="AG636" s="5">
        <v>3077841</v>
      </c>
    </row>
    <row r="637" spans="26:33" x14ac:dyDescent="0.25">
      <c r="Z637" s="4" t="s">
        <v>6353</v>
      </c>
      <c r="AA637" s="5"/>
      <c r="AB637" s="5"/>
      <c r="AC637" s="5"/>
      <c r="AD637" s="5">
        <v>2500000</v>
      </c>
      <c r="AE637" s="5"/>
      <c r="AF637" s="5">
        <v>3077841</v>
      </c>
      <c r="AG637" s="5">
        <v>5577841</v>
      </c>
    </row>
    <row r="638" spans="26:33" x14ac:dyDescent="0.25">
      <c r="Z638" s="4" t="s">
        <v>6354</v>
      </c>
      <c r="AA638" s="5"/>
      <c r="AB638" s="5"/>
      <c r="AC638" s="5"/>
      <c r="AD638" s="5">
        <v>1000000</v>
      </c>
      <c r="AE638" s="5"/>
      <c r="AF638" s="5"/>
      <c r="AG638" s="5">
        <v>1000000</v>
      </c>
    </row>
    <row r="639" spans="26:33" x14ac:dyDescent="0.25">
      <c r="Z639" s="4" t="s">
        <v>6355</v>
      </c>
      <c r="AA639" s="5"/>
      <c r="AB639" s="5"/>
      <c r="AC639" s="5">
        <v>30</v>
      </c>
      <c r="AD639" s="5"/>
      <c r="AE639" s="5"/>
      <c r="AF639" s="5"/>
      <c r="AG639" s="5">
        <v>30</v>
      </c>
    </row>
    <row r="640" spans="26:33" x14ac:dyDescent="0.25">
      <c r="Z640" s="4" t="s">
        <v>9547</v>
      </c>
      <c r="AA640" s="5"/>
      <c r="AB640" s="5"/>
      <c r="AC640" s="5"/>
      <c r="AD640" s="5"/>
      <c r="AE640" s="5">
        <v>661325</v>
      </c>
      <c r="AF640" s="5"/>
      <c r="AG640" s="5">
        <v>661325</v>
      </c>
    </row>
    <row r="641" spans="26:33" x14ac:dyDescent="0.25">
      <c r="Z641" s="4" t="s">
        <v>10532</v>
      </c>
      <c r="AA641" s="5"/>
      <c r="AB641" s="5"/>
      <c r="AC641" s="5"/>
      <c r="AD641" s="5"/>
      <c r="AE641" s="5">
        <v>450000</v>
      </c>
      <c r="AF641" s="5"/>
      <c r="AG641" s="5">
        <v>450000</v>
      </c>
    </row>
    <row r="642" spans="26:33" x14ac:dyDescent="0.25">
      <c r="Z642" s="4" t="s">
        <v>10020</v>
      </c>
      <c r="AA642" s="5"/>
      <c r="AB642" s="5"/>
      <c r="AC642" s="5"/>
      <c r="AD642" s="5">
        <v>1747299</v>
      </c>
      <c r="AE642" s="5"/>
      <c r="AF642" s="5"/>
      <c r="AG642" s="5">
        <v>1747299</v>
      </c>
    </row>
    <row r="643" spans="26:33" x14ac:dyDescent="0.25">
      <c r="Z643" s="4" t="s">
        <v>12012</v>
      </c>
      <c r="AA643" s="5"/>
      <c r="AB643" s="5"/>
      <c r="AC643" s="5"/>
      <c r="AD643" s="5"/>
      <c r="AE643" s="5"/>
      <c r="AF643" s="5">
        <v>1750000</v>
      </c>
      <c r="AG643" s="5">
        <v>1750000</v>
      </c>
    </row>
    <row r="644" spans="26:33" x14ac:dyDescent="0.25">
      <c r="Z644" s="4" t="s">
        <v>9552</v>
      </c>
      <c r="AA644" s="5"/>
      <c r="AB644" s="5"/>
      <c r="AC644" s="5"/>
      <c r="AD644" s="5">
        <v>475219</v>
      </c>
      <c r="AE644" s="5"/>
      <c r="AF644" s="5"/>
      <c r="AG644" s="5">
        <v>475219</v>
      </c>
    </row>
    <row r="645" spans="26:33" x14ac:dyDescent="0.25">
      <c r="Z645" s="4" t="s">
        <v>6357</v>
      </c>
      <c r="AA645" s="5"/>
      <c r="AB645" s="5"/>
      <c r="AC645" s="5"/>
      <c r="AD645" s="5">
        <v>1000000</v>
      </c>
      <c r="AE645" s="5"/>
      <c r="AF645" s="5"/>
      <c r="AG645" s="5">
        <v>1000000</v>
      </c>
    </row>
    <row r="646" spans="26:33" x14ac:dyDescent="0.25">
      <c r="Z646" s="4" t="s">
        <v>10486</v>
      </c>
      <c r="AA646" s="5"/>
      <c r="AB646" s="5"/>
      <c r="AC646" s="5"/>
      <c r="AD646" s="5"/>
      <c r="AE646" s="5"/>
      <c r="AF646" s="5">
        <v>2000000</v>
      </c>
      <c r="AG646" s="5">
        <v>2000000</v>
      </c>
    </row>
    <row r="647" spans="26:33" x14ac:dyDescent="0.25">
      <c r="Z647" s="4" t="s">
        <v>10285</v>
      </c>
      <c r="AA647" s="5"/>
      <c r="AB647" s="5"/>
      <c r="AC647" s="5"/>
      <c r="AD647" s="5"/>
      <c r="AE647" s="5">
        <v>590942</v>
      </c>
      <c r="AF647" s="5"/>
      <c r="AG647" s="5">
        <v>590942</v>
      </c>
    </row>
    <row r="648" spans="26:33" x14ac:dyDescent="0.25">
      <c r="Z648" s="4" t="s">
        <v>12066</v>
      </c>
      <c r="AA648" s="5"/>
      <c r="AB648" s="5"/>
      <c r="AC648" s="5"/>
      <c r="AD648" s="5"/>
      <c r="AE648" s="5"/>
      <c r="AF648" s="5">
        <v>1000000</v>
      </c>
      <c r="AG648" s="5">
        <v>1000000</v>
      </c>
    </row>
    <row r="649" spans="26:33" x14ac:dyDescent="0.25">
      <c r="Z649" s="4" t="s">
        <v>6358</v>
      </c>
      <c r="AA649" s="5"/>
      <c r="AB649" s="5"/>
      <c r="AC649" s="5"/>
      <c r="AD649" s="5">
        <v>53858</v>
      </c>
      <c r="AE649" s="5"/>
      <c r="AF649" s="5"/>
      <c r="AG649" s="5">
        <v>53858</v>
      </c>
    </row>
    <row r="650" spans="26:33" x14ac:dyDescent="0.25">
      <c r="Z650" s="4" t="s">
        <v>13333</v>
      </c>
      <c r="AA650" s="5"/>
      <c r="AB650" s="5"/>
      <c r="AC650" s="5"/>
      <c r="AD650" s="5"/>
      <c r="AE650" s="5"/>
      <c r="AF650" s="5">
        <v>55052</v>
      </c>
      <c r="AG650" s="5">
        <v>55052</v>
      </c>
    </row>
    <row r="651" spans="26:33" x14ac:dyDescent="0.25">
      <c r="Z651" s="4" t="s">
        <v>1767</v>
      </c>
      <c r="AA651" s="5">
        <v>1500000</v>
      </c>
      <c r="AB651" s="5">
        <v>1500000</v>
      </c>
      <c r="AC651" s="5">
        <v>1500000</v>
      </c>
      <c r="AD651" s="5">
        <v>1500000</v>
      </c>
      <c r="AE651" s="5">
        <v>1500000</v>
      </c>
      <c r="AF651" s="5"/>
      <c r="AG651" s="5">
        <v>7500000</v>
      </c>
    </row>
    <row r="652" spans="26:33" x14ac:dyDescent="0.25">
      <c r="Z652" s="4" t="s">
        <v>1749</v>
      </c>
      <c r="AA652" s="5">
        <v>2419457</v>
      </c>
      <c r="AB652" s="5"/>
      <c r="AC652" s="5"/>
      <c r="AD652" s="5"/>
      <c r="AE652" s="5"/>
      <c r="AF652" s="5"/>
      <c r="AG652" s="5">
        <v>2419457</v>
      </c>
    </row>
    <row r="653" spans="26:33" x14ac:dyDescent="0.25">
      <c r="Z653" s="4" t="s">
        <v>1766</v>
      </c>
      <c r="AA653" s="5">
        <v>1295459</v>
      </c>
      <c r="AB653" s="5">
        <v>700000</v>
      </c>
      <c r="AC653" s="5">
        <v>700000</v>
      </c>
      <c r="AD653" s="5">
        <v>1400000</v>
      </c>
      <c r="AE653" s="5">
        <v>700000</v>
      </c>
      <c r="AF653" s="5"/>
      <c r="AG653" s="5">
        <v>4795459</v>
      </c>
    </row>
    <row r="654" spans="26:33" x14ac:dyDescent="0.25">
      <c r="Z654" s="4" t="s">
        <v>3274</v>
      </c>
      <c r="AA654" s="5">
        <v>522776</v>
      </c>
      <c r="AB654" s="5"/>
      <c r="AC654" s="5"/>
      <c r="AD654" s="5"/>
      <c r="AE654" s="5"/>
      <c r="AF654" s="5"/>
      <c r="AG654" s="5">
        <v>522776</v>
      </c>
    </row>
    <row r="655" spans="26:33" x14ac:dyDescent="0.25">
      <c r="Z655" s="4" t="s">
        <v>3080</v>
      </c>
      <c r="AA655" s="5">
        <v>1025368</v>
      </c>
      <c r="AB655" s="5"/>
      <c r="AC655" s="5"/>
      <c r="AD655" s="5"/>
      <c r="AE655" s="5"/>
      <c r="AF655" s="5"/>
      <c r="AG655" s="5">
        <v>1025368</v>
      </c>
    </row>
    <row r="656" spans="26:33" x14ac:dyDescent="0.25">
      <c r="Z656" s="4" t="s">
        <v>10303</v>
      </c>
      <c r="AA656" s="5"/>
      <c r="AB656" s="5"/>
      <c r="AC656" s="5"/>
      <c r="AD656" s="5"/>
      <c r="AE656" s="5">
        <v>122886</v>
      </c>
      <c r="AF656" s="5"/>
      <c r="AG656" s="5">
        <v>122886</v>
      </c>
    </row>
    <row r="657" spans="26:33" x14ac:dyDescent="0.25">
      <c r="Z657" s="4" t="s">
        <v>3172</v>
      </c>
      <c r="AA657" s="5">
        <v>2451869</v>
      </c>
      <c r="AB657" s="5"/>
      <c r="AC657" s="5"/>
      <c r="AD657" s="5"/>
      <c r="AE657" s="5"/>
      <c r="AF657" s="5"/>
      <c r="AG657" s="5">
        <v>2451869</v>
      </c>
    </row>
    <row r="658" spans="26:33" x14ac:dyDescent="0.25">
      <c r="Z658" s="4" t="s">
        <v>12067</v>
      </c>
      <c r="AA658" s="5"/>
      <c r="AB658" s="5"/>
      <c r="AC658" s="5"/>
      <c r="AD658" s="5"/>
      <c r="AE658" s="5"/>
      <c r="AF658" s="5">
        <v>688945</v>
      </c>
      <c r="AG658" s="5">
        <v>688945</v>
      </c>
    </row>
    <row r="659" spans="26:33" x14ac:dyDescent="0.25">
      <c r="Z659" s="4" t="s">
        <v>4682</v>
      </c>
      <c r="AA659" s="5"/>
      <c r="AB659" s="5">
        <v>55572</v>
      </c>
      <c r="AC659" s="5"/>
      <c r="AD659" s="5"/>
      <c r="AE659" s="5"/>
      <c r="AF659" s="5"/>
      <c r="AG659" s="5">
        <v>55572</v>
      </c>
    </row>
    <row r="660" spans="26:33" x14ac:dyDescent="0.25">
      <c r="Z660" s="4" t="s">
        <v>3284</v>
      </c>
      <c r="AA660" s="5">
        <v>499020</v>
      </c>
      <c r="AB660" s="5"/>
      <c r="AC660" s="5"/>
      <c r="AD660" s="5"/>
      <c r="AE660" s="5"/>
      <c r="AF660" s="5"/>
      <c r="AG660" s="5">
        <v>499020</v>
      </c>
    </row>
    <row r="661" spans="26:33" x14ac:dyDescent="0.25">
      <c r="Z661" s="4" t="s">
        <v>6360</v>
      </c>
      <c r="AA661" s="5"/>
      <c r="AB661" s="5"/>
      <c r="AC661" s="5"/>
      <c r="AD661" s="5">
        <v>10330958</v>
      </c>
      <c r="AE661" s="5"/>
      <c r="AF661" s="5"/>
      <c r="AG661" s="5">
        <v>10330958</v>
      </c>
    </row>
    <row r="662" spans="26:33" x14ac:dyDescent="0.25">
      <c r="Z662" s="4" t="s">
        <v>10023</v>
      </c>
      <c r="AA662" s="5"/>
      <c r="AB662" s="5"/>
      <c r="AC662" s="5"/>
      <c r="AD662" s="5">
        <v>55797</v>
      </c>
      <c r="AE662" s="5">
        <v>7039041</v>
      </c>
      <c r="AF662" s="5"/>
      <c r="AG662" s="5">
        <v>7094838</v>
      </c>
    </row>
    <row r="663" spans="26:33" x14ac:dyDescent="0.25">
      <c r="Z663" s="4" t="s">
        <v>6361</v>
      </c>
      <c r="AA663" s="5"/>
      <c r="AB663" s="5"/>
      <c r="AC663" s="5">
        <v>366615</v>
      </c>
      <c r="AD663" s="5"/>
      <c r="AE663" s="5"/>
      <c r="AF663" s="5"/>
      <c r="AG663" s="5">
        <v>366615</v>
      </c>
    </row>
    <row r="664" spans="26:33" x14ac:dyDescent="0.25">
      <c r="Z664" s="4" t="s">
        <v>6362</v>
      </c>
      <c r="AA664" s="5"/>
      <c r="AB664" s="5"/>
      <c r="AC664" s="5"/>
      <c r="AD664" s="5">
        <v>67660</v>
      </c>
      <c r="AE664" s="5"/>
      <c r="AF664" s="5"/>
      <c r="AG664" s="5">
        <v>67660</v>
      </c>
    </row>
    <row r="665" spans="26:33" x14ac:dyDescent="0.25">
      <c r="Z665" s="4" t="s">
        <v>11898</v>
      </c>
      <c r="AA665" s="5"/>
      <c r="AB665" s="5"/>
      <c r="AC665" s="5"/>
      <c r="AD665" s="5"/>
      <c r="AE665" s="5"/>
      <c r="AF665" s="5">
        <v>498187</v>
      </c>
      <c r="AG665" s="5">
        <v>498187</v>
      </c>
    </row>
    <row r="666" spans="26:33" x14ac:dyDescent="0.25">
      <c r="Z666" s="4" t="s">
        <v>4684</v>
      </c>
      <c r="AA666" s="5"/>
      <c r="AB666" s="5">
        <v>327758</v>
      </c>
      <c r="AC666" s="5"/>
      <c r="AD666" s="5"/>
      <c r="AE666" s="5"/>
      <c r="AF666" s="5"/>
      <c r="AG666" s="5">
        <v>327758</v>
      </c>
    </row>
    <row r="667" spans="26:33" x14ac:dyDescent="0.25">
      <c r="Z667" s="4" t="s">
        <v>3281</v>
      </c>
      <c r="AA667" s="5">
        <v>276349</v>
      </c>
      <c r="AB667" s="5"/>
      <c r="AC667" s="5"/>
      <c r="AD667" s="5"/>
      <c r="AE667" s="5"/>
      <c r="AF667" s="5"/>
      <c r="AG667" s="5">
        <v>276349</v>
      </c>
    </row>
    <row r="668" spans="26:33" x14ac:dyDescent="0.25">
      <c r="Z668" s="4" t="s">
        <v>4685</v>
      </c>
      <c r="AA668" s="5"/>
      <c r="AB668" s="5">
        <v>597383</v>
      </c>
      <c r="AC668" s="5"/>
      <c r="AD668" s="5"/>
      <c r="AE668" s="5"/>
      <c r="AF668" s="5"/>
      <c r="AG668" s="5">
        <v>597383</v>
      </c>
    </row>
    <row r="669" spans="26:33" x14ac:dyDescent="0.25">
      <c r="Z669" s="4" t="s">
        <v>2700</v>
      </c>
      <c r="AA669" s="5">
        <v>3269999</v>
      </c>
      <c r="AB669" s="5"/>
      <c r="AC669" s="5"/>
      <c r="AD669" s="5"/>
      <c r="AE669" s="5"/>
      <c r="AF669" s="5"/>
      <c r="AG669" s="5">
        <v>3269999</v>
      </c>
    </row>
    <row r="670" spans="26:33" x14ac:dyDescent="0.25">
      <c r="Z670" s="4" t="s">
        <v>3295</v>
      </c>
      <c r="AA670" s="5">
        <v>2401523</v>
      </c>
      <c r="AB670" s="5"/>
      <c r="AC670" s="5"/>
      <c r="AD670" s="5"/>
      <c r="AE670" s="5"/>
      <c r="AF670" s="5"/>
      <c r="AG670" s="5">
        <v>2401523</v>
      </c>
    </row>
    <row r="671" spans="26:33" x14ac:dyDescent="0.25">
      <c r="Z671" s="4" t="s">
        <v>2904</v>
      </c>
      <c r="AA671" s="5"/>
      <c r="AB671" s="5">
        <v>422733</v>
      </c>
      <c r="AC671" s="5"/>
      <c r="AD671" s="5"/>
      <c r="AE671" s="5"/>
      <c r="AF671" s="5"/>
      <c r="AG671" s="5">
        <v>422733</v>
      </c>
    </row>
    <row r="672" spans="26:33" x14ac:dyDescent="0.25">
      <c r="Z672" s="4" t="s">
        <v>6067</v>
      </c>
      <c r="AA672" s="5"/>
      <c r="AB672" s="5"/>
      <c r="AC672" s="5">
        <v>639078</v>
      </c>
      <c r="AD672" s="5"/>
      <c r="AE672" s="5"/>
      <c r="AF672" s="5"/>
      <c r="AG672" s="5">
        <v>639078</v>
      </c>
    </row>
    <row r="673" spans="26:33" x14ac:dyDescent="0.25">
      <c r="Z673" s="4" t="s">
        <v>4687</v>
      </c>
      <c r="AA673" s="5"/>
      <c r="AB673" s="5">
        <v>986544</v>
      </c>
      <c r="AC673" s="5"/>
      <c r="AD673" s="5"/>
      <c r="AE673" s="5"/>
      <c r="AF673" s="5"/>
      <c r="AG673" s="5">
        <v>986544</v>
      </c>
    </row>
    <row r="674" spans="26:33" x14ac:dyDescent="0.25">
      <c r="Z674" s="4" t="s">
        <v>6363</v>
      </c>
      <c r="AA674" s="5"/>
      <c r="AB674" s="5"/>
      <c r="AC674" s="5"/>
      <c r="AD674" s="5">
        <v>235456</v>
      </c>
      <c r="AE674" s="5"/>
      <c r="AF674" s="5"/>
      <c r="AG674" s="5">
        <v>235456</v>
      </c>
    </row>
    <row r="675" spans="26:33" x14ac:dyDescent="0.25">
      <c r="Z675" s="4" t="s">
        <v>6364</v>
      </c>
      <c r="AA675" s="5"/>
      <c r="AB675" s="5"/>
      <c r="AC675" s="5">
        <v>537864</v>
      </c>
      <c r="AD675" s="5"/>
      <c r="AE675" s="5"/>
      <c r="AF675" s="5"/>
      <c r="AG675" s="5">
        <v>537864</v>
      </c>
    </row>
    <row r="676" spans="26:33" x14ac:dyDescent="0.25">
      <c r="Z676" s="4" t="s">
        <v>10300</v>
      </c>
      <c r="AA676" s="5"/>
      <c r="AB676" s="5"/>
      <c r="AC676" s="5"/>
      <c r="AD676" s="5"/>
      <c r="AE676" s="5">
        <v>515730</v>
      </c>
      <c r="AF676" s="5"/>
      <c r="AG676" s="5">
        <v>515730</v>
      </c>
    </row>
    <row r="677" spans="26:33" x14ac:dyDescent="0.25">
      <c r="Z677" s="4" t="s">
        <v>2891</v>
      </c>
      <c r="AA677" s="5"/>
      <c r="AB677" s="5">
        <v>529939</v>
      </c>
      <c r="AC677" s="5"/>
      <c r="AD677" s="5"/>
      <c r="AE677" s="5"/>
      <c r="AF677" s="5"/>
      <c r="AG677" s="5">
        <v>529939</v>
      </c>
    </row>
    <row r="678" spans="26:33" x14ac:dyDescent="0.25">
      <c r="Z678" s="4" t="s">
        <v>3213</v>
      </c>
      <c r="AA678" s="5">
        <v>1894161</v>
      </c>
      <c r="AB678" s="5"/>
      <c r="AC678" s="5"/>
      <c r="AD678" s="5"/>
      <c r="AE678" s="5"/>
      <c r="AF678" s="5"/>
      <c r="AG678" s="5">
        <v>1894161</v>
      </c>
    </row>
    <row r="679" spans="26:33" x14ac:dyDescent="0.25">
      <c r="Z679" s="4" t="s">
        <v>3117</v>
      </c>
      <c r="AA679" s="5">
        <v>333703</v>
      </c>
      <c r="AB679" s="5"/>
      <c r="AC679" s="5"/>
      <c r="AD679" s="5"/>
      <c r="AE679" s="5"/>
      <c r="AF679" s="5"/>
      <c r="AG679" s="5">
        <v>333703</v>
      </c>
    </row>
    <row r="680" spans="26:33" x14ac:dyDescent="0.25">
      <c r="Z680" s="4" t="s">
        <v>3075</v>
      </c>
      <c r="AA680" s="5">
        <v>1859001</v>
      </c>
      <c r="AB680" s="5"/>
      <c r="AC680" s="5"/>
      <c r="AD680" s="5"/>
      <c r="AE680" s="5"/>
      <c r="AF680" s="5"/>
      <c r="AG680" s="5">
        <v>1859001</v>
      </c>
    </row>
    <row r="681" spans="26:33" x14ac:dyDescent="0.25">
      <c r="Z681" s="4" t="s">
        <v>6064</v>
      </c>
      <c r="AA681" s="5"/>
      <c r="AB681" s="5"/>
      <c r="AC681" s="5">
        <v>3351725</v>
      </c>
      <c r="AD681" s="5"/>
      <c r="AE681" s="5"/>
      <c r="AF681" s="5"/>
      <c r="AG681" s="5">
        <v>3351725</v>
      </c>
    </row>
    <row r="682" spans="26:33" x14ac:dyDescent="0.25">
      <c r="Z682" s="4" t="s">
        <v>10534</v>
      </c>
      <c r="AA682" s="5"/>
      <c r="AB682" s="5"/>
      <c r="AC682" s="5"/>
      <c r="AD682" s="5"/>
      <c r="AE682" s="5">
        <v>1350780</v>
      </c>
      <c r="AF682" s="5"/>
      <c r="AG682" s="5">
        <v>1350780</v>
      </c>
    </row>
    <row r="683" spans="26:33" x14ac:dyDescent="0.25">
      <c r="Z683" s="4" t="s">
        <v>6365</v>
      </c>
      <c r="AA683" s="5"/>
      <c r="AB683" s="5"/>
      <c r="AC683" s="5"/>
      <c r="AD683" s="5">
        <v>385465</v>
      </c>
      <c r="AE683" s="5"/>
      <c r="AF683" s="5"/>
      <c r="AG683" s="5">
        <v>385465</v>
      </c>
    </row>
    <row r="684" spans="26:33" x14ac:dyDescent="0.25">
      <c r="Z684" s="4" t="s">
        <v>10309</v>
      </c>
      <c r="AA684" s="5"/>
      <c r="AB684" s="5"/>
      <c r="AC684" s="5"/>
      <c r="AD684" s="5"/>
      <c r="AE684" s="5">
        <v>472351</v>
      </c>
      <c r="AF684" s="5"/>
      <c r="AG684" s="5">
        <v>472351</v>
      </c>
    </row>
    <row r="685" spans="26:33" x14ac:dyDescent="0.25">
      <c r="Z685" s="4" t="s">
        <v>2905</v>
      </c>
      <c r="AA685" s="5"/>
      <c r="AB685" s="5">
        <v>507732</v>
      </c>
      <c r="AC685" s="5"/>
      <c r="AD685" s="5"/>
      <c r="AE685" s="5"/>
      <c r="AF685" s="5"/>
      <c r="AG685" s="5">
        <v>507732</v>
      </c>
    </row>
    <row r="686" spans="26:33" x14ac:dyDescent="0.25">
      <c r="Z686" s="4" t="s">
        <v>2918</v>
      </c>
      <c r="AA686" s="5"/>
      <c r="AB686" s="5">
        <v>749302</v>
      </c>
      <c r="AC686" s="5"/>
      <c r="AD686" s="5"/>
      <c r="AE686" s="5"/>
      <c r="AF686" s="5"/>
      <c r="AG686" s="5">
        <v>749302</v>
      </c>
    </row>
    <row r="687" spans="26:33" x14ac:dyDescent="0.25">
      <c r="Z687" s="4" t="s">
        <v>2917</v>
      </c>
      <c r="AA687" s="5"/>
      <c r="AB687" s="5">
        <v>1332797</v>
      </c>
      <c r="AC687" s="5"/>
      <c r="AD687" s="5"/>
      <c r="AE687" s="5"/>
      <c r="AF687" s="5"/>
      <c r="AG687" s="5">
        <v>1332797</v>
      </c>
    </row>
    <row r="688" spans="26:33" x14ac:dyDescent="0.25">
      <c r="Z688" s="4" t="s">
        <v>6366</v>
      </c>
      <c r="AA688" s="5"/>
      <c r="AB688" s="5"/>
      <c r="AC688" s="5">
        <v>1207204</v>
      </c>
      <c r="AD688" s="5"/>
      <c r="AE688" s="5"/>
      <c r="AF688" s="5"/>
      <c r="AG688" s="5">
        <v>1207204</v>
      </c>
    </row>
    <row r="689" spans="26:33" x14ac:dyDescent="0.25">
      <c r="Z689" s="4" t="s">
        <v>2887</v>
      </c>
      <c r="AA689" s="5"/>
      <c r="AB689" s="5">
        <v>655955</v>
      </c>
      <c r="AC689" s="5"/>
      <c r="AD689" s="5"/>
      <c r="AE689" s="5"/>
      <c r="AF689" s="5"/>
      <c r="AG689" s="5">
        <v>655955</v>
      </c>
    </row>
    <row r="690" spans="26:33" x14ac:dyDescent="0.25">
      <c r="Z690" s="4" t="s">
        <v>6367</v>
      </c>
      <c r="AA690" s="5"/>
      <c r="AB690" s="5"/>
      <c r="AC690" s="5">
        <v>992059</v>
      </c>
      <c r="AD690" s="5"/>
      <c r="AE690" s="5"/>
      <c r="AF690" s="5"/>
      <c r="AG690" s="5">
        <v>992059</v>
      </c>
    </row>
    <row r="691" spans="26:33" x14ac:dyDescent="0.25">
      <c r="Z691" s="4" t="s">
        <v>6368</v>
      </c>
      <c r="AA691" s="5"/>
      <c r="AB691" s="5"/>
      <c r="AC691" s="5">
        <v>2681266</v>
      </c>
      <c r="AD691" s="5"/>
      <c r="AE691" s="5"/>
      <c r="AF691" s="5"/>
      <c r="AG691" s="5">
        <v>2681266</v>
      </c>
    </row>
    <row r="692" spans="26:33" x14ac:dyDescent="0.25">
      <c r="Z692" s="4" t="s">
        <v>6369</v>
      </c>
      <c r="AA692" s="5"/>
      <c r="AB692" s="5"/>
      <c r="AC692" s="5">
        <v>199209</v>
      </c>
      <c r="AD692" s="5"/>
      <c r="AE692" s="5"/>
      <c r="AF692" s="5"/>
      <c r="AG692" s="5">
        <v>199209</v>
      </c>
    </row>
    <row r="693" spans="26:33" x14ac:dyDescent="0.25">
      <c r="Z693" s="4" t="s">
        <v>10022</v>
      </c>
      <c r="AA693" s="5"/>
      <c r="AB693" s="5"/>
      <c r="AC693" s="5"/>
      <c r="AD693" s="5"/>
      <c r="AE693" s="5">
        <v>0</v>
      </c>
      <c r="AF693" s="5"/>
      <c r="AG693" s="5">
        <v>0</v>
      </c>
    </row>
    <row r="694" spans="26:33" x14ac:dyDescent="0.25">
      <c r="Z694" s="4" t="s">
        <v>6075</v>
      </c>
      <c r="AA694" s="5"/>
      <c r="AB694" s="5"/>
      <c r="AC694" s="5">
        <v>366614</v>
      </c>
      <c r="AD694" s="5">
        <v>5906</v>
      </c>
      <c r="AE694" s="5"/>
      <c r="AF694" s="5"/>
      <c r="AG694" s="5">
        <v>372520</v>
      </c>
    </row>
    <row r="695" spans="26:33" x14ac:dyDescent="0.25">
      <c r="Z695" s="4" t="s">
        <v>9572</v>
      </c>
      <c r="AA695" s="5"/>
      <c r="AB695" s="5"/>
      <c r="AC695" s="5"/>
      <c r="AD695" s="5">
        <v>0</v>
      </c>
      <c r="AE695" s="5"/>
      <c r="AF695" s="5"/>
      <c r="AG695" s="5">
        <v>0</v>
      </c>
    </row>
    <row r="696" spans="26:33" x14ac:dyDescent="0.25">
      <c r="Z696" s="4" t="s">
        <v>10307</v>
      </c>
      <c r="AA696" s="5"/>
      <c r="AB696" s="5"/>
      <c r="AC696" s="5"/>
      <c r="AD696" s="5"/>
      <c r="AE696" s="5">
        <v>846637</v>
      </c>
      <c r="AF696" s="5"/>
      <c r="AG696" s="5">
        <v>846637</v>
      </c>
    </row>
    <row r="697" spans="26:33" x14ac:dyDescent="0.25">
      <c r="Z697" s="4" t="s">
        <v>10304</v>
      </c>
      <c r="AA697" s="5"/>
      <c r="AB697" s="5"/>
      <c r="AC697" s="5"/>
      <c r="AD697" s="5"/>
      <c r="AE697" s="5">
        <v>431863</v>
      </c>
      <c r="AF697" s="5"/>
      <c r="AG697" s="5">
        <v>431863</v>
      </c>
    </row>
    <row r="698" spans="26:33" x14ac:dyDescent="0.25">
      <c r="Z698" s="4" t="s">
        <v>6370</v>
      </c>
      <c r="AA698" s="5"/>
      <c r="AB698" s="5"/>
      <c r="AC698" s="5">
        <v>355388</v>
      </c>
      <c r="AD698" s="5"/>
      <c r="AE698" s="5"/>
      <c r="AF698" s="5"/>
      <c r="AG698" s="5">
        <v>355388</v>
      </c>
    </row>
    <row r="699" spans="26:33" x14ac:dyDescent="0.25">
      <c r="Z699" s="4" t="s">
        <v>6371</v>
      </c>
      <c r="AA699" s="5"/>
      <c r="AB699" s="5"/>
      <c r="AC699" s="5">
        <v>229488</v>
      </c>
      <c r="AD699" s="5"/>
      <c r="AE699" s="5"/>
      <c r="AF699" s="5"/>
      <c r="AG699" s="5">
        <v>229488</v>
      </c>
    </row>
    <row r="700" spans="26:33" x14ac:dyDescent="0.25">
      <c r="Z700" s="4" t="s">
        <v>6372</v>
      </c>
      <c r="AA700" s="5"/>
      <c r="AB700" s="5"/>
      <c r="AC700" s="5">
        <v>1152223</v>
      </c>
      <c r="AD700" s="5"/>
      <c r="AE700" s="5"/>
      <c r="AF700" s="5"/>
      <c r="AG700" s="5">
        <v>1152223</v>
      </c>
    </row>
    <row r="701" spans="26:33" x14ac:dyDescent="0.25">
      <c r="Z701" s="4" t="s">
        <v>6373</v>
      </c>
      <c r="AA701" s="5"/>
      <c r="AB701" s="5"/>
      <c r="AC701" s="5"/>
      <c r="AD701" s="5">
        <v>639798</v>
      </c>
      <c r="AE701" s="5"/>
      <c r="AF701" s="5"/>
      <c r="AG701" s="5">
        <v>639798</v>
      </c>
    </row>
    <row r="702" spans="26:33" x14ac:dyDescent="0.25">
      <c r="Z702" s="4" t="s">
        <v>6374</v>
      </c>
      <c r="AA702" s="5"/>
      <c r="AB702" s="5"/>
      <c r="AC702" s="5"/>
      <c r="AD702" s="5">
        <v>749024</v>
      </c>
      <c r="AE702" s="5"/>
      <c r="AF702" s="5"/>
      <c r="AG702" s="5">
        <v>749024</v>
      </c>
    </row>
    <row r="703" spans="26:33" x14ac:dyDescent="0.25">
      <c r="Z703" s="4" t="s">
        <v>6375</v>
      </c>
      <c r="AA703" s="5"/>
      <c r="AB703" s="5"/>
      <c r="AC703" s="5">
        <v>330686</v>
      </c>
      <c r="AD703" s="5"/>
      <c r="AE703" s="5"/>
      <c r="AF703" s="5"/>
      <c r="AG703" s="5">
        <v>330686</v>
      </c>
    </row>
    <row r="704" spans="26:33" x14ac:dyDescent="0.25">
      <c r="Z704" s="4" t="s">
        <v>6376</v>
      </c>
      <c r="AA704" s="5"/>
      <c r="AB704" s="5"/>
      <c r="AC704" s="5">
        <v>937238</v>
      </c>
      <c r="AD704" s="5"/>
      <c r="AE704" s="5"/>
      <c r="AF704" s="5"/>
      <c r="AG704" s="5">
        <v>937238</v>
      </c>
    </row>
    <row r="705" spans="26:33" x14ac:dyDescent="0.25">
      <c r="Z705" s="4" t="s">
        <v>6377</v>
      </c>
      <c r="AA705" s="5"/>
      <c r="AB705" s="5"/>
      <c r="AC705" s="5">
        <v>1402279</v>
      </c>
      <c r="AD705" s="5"/>
      <c r="AE705" s="5"/>
      <c r="AF705" s="5"/>
      <c r="AG705" s="5">
        <v>1402279</v>
      </c>
    </row>
    <row r="706" spans="26:33" x14ac:dyDescent="0.25">
      <c r="Z706" s="4" t="s">
        <v>6378</v>
      </c>
      <c r="AA706" s="5"/>
      <c r="AB706" s="5"/>
      <c r="AC706" s="5"/>
      <c r="AD706" s="5">
        <v>210551</v>
      </c>
      <c r="AE706" s="5"/>
      <c r="AF706" s="5"/>
      <c r="AG706" s="5">
        <v>210551</v>
      </c>
    </row>
    <row r="707" spans="26:33" x14ac:dyDescent="0.25">
      <c r="Z707" s="4" t="s">
        <v>9573</v>
      </c>
      <c r="AA707" s="5"/>
      <c r="AB707" s="5"/>
      <c r="AC707" s="5">
        <v>5182611</v>
      </c>
      <c r="AD707" s="5"/>
      <c r="AE707" s="5"/>
      <c r="AF707" s="5"/>
      <c r="AG707" s="5">
        <v>5182611</v>
      </c>
    </row>
    <row r="708" spans="26:33" x14ac:dyDescent="0.25">
      <c r="Z708" s="4" t="s">
        <v>6380</v>
      </c>
      <c r="AA708" s="5"/>
      <c r="AB708" s="5"/>
      <c r="AC708" s="5"/>
      <c r="AD708" s="5">
        <v>114543</v>
      </c>
      <c r="AE708" s="5"/>
      <c r="AF708" s="5"/>
      <c r="AG708" s="5">
        <v>114543</v>
      </c>
    </row>
    <row r="709" spans="26:33" x14ac:dyDescent="0.25">
      <c r="Z709" s="4" t="s">
        <v>11855</v>
      </c>
      <c r="AA709" s="5"/>
      <c r="AB709" s="5"/>
      <c r="AC709" s="5"/>
      <c r="AD709" s="5"/>
      <c r="AE709" s="5"/>
      <c r="AF709" s="5">
        <v>242348</v>
      </c>
      <c r="AG709" s="5">
        <v>242348</v>
      </c>
    </row>
    <row r="710" spans="26:33" x14ac:dyDescent="0.25">
      <c r="Z710" s="4" t="s">
        <v>10297</v>
      </c>
      <c r="AA710" s="5"/>
      <c r="AB710" s="5"/>
      <c r="AC710" s="5"/>
      <c r="AD710" s="5"/>
      <c r="AE710" s="5">
        <v>473610</v>
      </c>
      <c r="AF710" s="5"/>
      <c r="AG710" s="5">
        <v>473610</v>
      </c>
    </row>
    <row r="711" spans="26:33" x14ac:dyDescent="0.25">
      <c r="Z711" s="4" t="s">
        <v>9567</v>
      </c>
      <c r="AA711" s="5"/>
      <c r="AB711" s="5"/>
      <c r="AC711" s="5"/>
      <c r="AD711" s="5"/>
      <c r="AE711" s="5">
        <v>396000</v>
      </c>
      <c r="AF711" s="5"/>
      <c r="AG711" s="5">
        <v>396000</v>
      </c>
    </row>
    <row r="712" spans="26:33" x14ac:dyDescent="0.25">
      <c r="Z712" s="4" t="s">
        <v>6381</v>
      </c>
      <c r="AA712" s="5"/>
      <c r="AB712" s="5"/>
      <c r="AC712" s="5"/>
      <c r="AD712" s="5">
        <v>353794</v>
      </c>
      <c r="AE712" s="5"/>
      <c r="AF712" s="5"/>
      <c r="AG712" s="5">
        <v>353794</v>
      </c>
    </row>
    <row r="713" spans="26:33" x14ac:dyDescent="0.25">
      <c r="Z713" s="4" t="s">
        <v>6382</v>
      </c>
      <c r="AA713" s="5"/>
      <c r="AB713" s="5"/>
      <c r="AC713" s="5"/>
      <c r="AD713" s="5">
        <v>151399</v>
      </c>
      <c r="AE713" s="5"/>
      <c r="AF713" s="5"/>
      <c r="AG713" s="5">
        <v>151399</v>
      </c>
    </row>
    <row r="714" spans="26:33" x14ac:dyDescent="0.25">
      <c r="Z714" s="4" t="s">
        <v>6383</v>
      </c>
      <c r="AA714" s="5"/>
      <c r="AB714" s="5"/>
      <c r="AC714" s="5"/>
      <c r="AD714" s="5">
        <v>207974</v>
      </c>
      <c r="AE714" s="5"/>
      <c r="AF714" s="5"/>
      <c r="AG714" s="5">
        <v>207974</v>
      </c>
    </row>
    <row r="715" spans="26:33" x14ac:dyDescent="0.25">
      <c r="Z715" s="4" t="s">
        <v>6384</v>
      </c>
      <c r="AA715" s="5"/>
      <c r="AB715" s="5"/>
      <c r="AC715" s="5"/>
      <c r="AD715" s="5">
        <v>207974</v>
      </c>
      <c r="AE715" s="5"/>
      <c r="AF715" s="5"/>
      <c r="AG715" s="5">
        <v>207974</v>
      </c>
    </row>
    <row r="716" spans="26:33" x14ac:dyDescent="0.25">
      <c r="Z716" s="4" t="s">
        <v>6385</v>
      </c>
      <c r="AA716" s="5"/>
      <c r="AB716" s="5"/>
      <c r="AC716" s="5"/>
      <c r="AD716" s="5">
        <v>1247843</v>
      </c>
      <c r="AE716" s="5"/>
      <c r="AF716" s="5"/>
      <c r="AG716" s="5">
        <v>1247843</v>
      </c>
    </row>
    <row r="717" spans="26:33" x14ac:dyDescent="0.25">
      <c r="Z717" s="4" t="s">
        <v>10535</v>
      </c>
      <c r="AA717" s="5"/>
      <c r="AB717" s="5"/>
      <c r="AC717" s="5"/>
      <c r="AD717" s="5"/>
      <c r="AE717" s="5">
        <v>290818</v>
      </c>
      <c r="AF717" s="5"/>
      <c r="AG717" s="5">
        <v>290818</v>
      </c>
    </row>
    <row r="718" spans="26:33" x14ac:dyDescent="0.25">
      <c r="Z718" s="4" t="s">
        <v>10296</v>
      </c>
      <c r="AA718" s="5"/>
      <c r="AB718" s="5"/>
      <c r="AC718" s="5"/>
      <c r="AD718" s="5"/>
      <c r="AE718" s="5">
        <v>400723</v>
      </c>
      <c r="AF718" s="5"/>
      <c r="AG718" s="5">
        <v>400723</v>
      </c>
    </row>
    <row r="719" spans="26:33" x14ac:dyDescent="0.25">
      <c r="Z719" s="4" t="s">
        <v>9570</v>
      </c>
      <c r="AA719" s="5"/>
      <c r="AB719" s="5"/>
      <c r="AC719" s="5"/>
      <c r="AD719" s="5">
        <v>55797</v>
      </c>
      <c r="AE719" s="5"/>
      <c r="AF719" s="5"/>
      <c r="AG719" s="5">
        <v>55797</v>
      </c>
    </row>
    <row r="720" spans="26:33" x14ac:dyDescent="0.25">
      <c r="Z720" s="4" t="s">
        <v>11893</v>
      </c>
      <c r="AA720" s="5"/>
      <c r="AB720" s="5"/>
      <c r="AC720" s="5"/>
      <c r="AD720" s="5"/>
      <c r="AE720" s="5"/>
      <c r="AF720" s="5">
        <v>441361</v>
      </c>
      <c r="AG720" s="5">
        <v>441361</v>
      </c>
    </row>
    <row r="721" spans="26:33" x14ac:dyDescent="0.25">
      <c r="Z721" s="4" t="s">
        <v>6387</v>
      </c>
      <c r="AA721" s="5"/>
      <c r="AB721" s="5"/>
      <c r="AC721" s="5"/>
      <c r="AD721" s="5">
        <v>936450</v>
      </c>
      <c r="AE721" s="5"/>
      <c r="AF721" s="5"/>
      <c r="AG721" s="5">
        <v>936450</v>
      </c>
    </row>
    <row r="722" spans="26:33" x14ac:dyDescent="0.25">
      <c r="Z722" s="4" t="s">
        <v>6388</v>
      </c>
      <c r="AA722" s="5"/>
      <c r="AB722" s="5"/>
      <c r="AC722" s="5"/>
      <c r="AD722" s="5">
        <v>152557</v>
      </c>
      <c r="AE722" s="5"/>
      <c r="AF722" s="5"/>
      <c r="AG722" s="5">
        <v>152557</v>
      </c>
    </row>
    <row r="723" spans="26:33" x14ac:dyDescent="0.25">
      <c r="Z723" s="4" t="s">
        <v>6389</v>
      </c>
      <c r="AA723" s="5"/>
      <c r="AB723" s="5"/>
      <c r="AC723" s="5"/>
      <c r="AD723" s="5">
        <v>494201</v>
      </c>
      <c r="AE723" s="5"/>
      <c r="AF723" s="5"/>
      <c r="AG723" s="5">
        <v>494201</v>
      </c>
    </row>
    <row r="724" spans="26:33" x14ac:dyDescent="0.25">
      <c r="Z724" s="4" t="s">
        <v>6390</v>
      </c>
      <c r="AA724" s="5"/>
      <c r="AB724" s="5"/>
      <c r="AC724" s="5"/>
      <c r="AD724" s="5">
        <v>1325136</v>
      </c>
      <c r="AE724" s="5"/>
      <c r="AF724" s="5"/>
      <c r="AG724" s="5">
        <v>1325136</v>
      </c>
    </row>
    <row r="725" spans="26:33" x14ac:dyDescent="0.25">
      <c r="Z725" s="4" t="s">
        <v>10308</v>
      </c>
      <c r="AA725" s="5"/>
      <c r="AB725" s="5"/>
      <c r="AC725" s="5"/>
      <c r="AD725" s="5"/>
      <c r="AE725" s="5">
        <v>289633</v>
      </c>
      <c r="AF725" s="5"/>
      <c r="AG725" s="5">
        <v>289633</v>
      </c>
    </row>
    <row r="726" spans="26:33" x14ac:dyDescent="0.25">
      <c r="Z726" s="4" t="s">
        <v>9568</v>
      </c>
      <c r="AA726" s="5"/>
      <c r="AB726" s="5"/>
      <c r="AC726" s="5"/>
      <c r="AD726" s="5"/>
      <c r="AE726" s="5">
        <v>844931</v>
      </c>
      <c r="AF726" s="5"/>
      <c r="AG726" s="5">
        <v>844931</v>
      </c>
    </row>
    <row r="727" spans="26:33" x14ac:dyDescent="0.25">
      <c r="Z727" s="4" t="s">
        <v>9566</v>
      </c>
      <c r="AA727" s="5"/>
      <c r="AB727" s="5"/>
      <c r="AC727" s="5"/>
      <c r="AD727" s="5"/>
      <c r="AE727" s="5">
        <v>1675420</v>
      </c>
      <c r="AF727" s="5"/>
      <c r="AG727" s="5">
        <v>1675420</v>
      </c>
    </row>
    <row r="728" spans="26:33" x14ac:dyDescent="0.25">
      <c r="Z728" s="4" t="s">
        <v>9565</v>
      </c>
      <c r="AA728" s="5"/>
      <c r="AB728" s="5"/>
      <c r="AC728" s="5"/>
      <c r="AD728" s="5"/>
      <c r="AE728" s="5">
        <v>154062</v>
      </c>
      <c r="AF728" s="5"/>
      <c r="AG728" s="5">
        <v>154062</v>
      </c>
    </row>
    <row r="729" spans="26:33" x14ac:dyDescent="0.25">
      <c r="Z729" s="4" t="s">
        <v>9564</v>
      </c>
      <c r="AA729" s="5"/>
      <c r="AB729" s="5"/>
      <c r="AC729" s="5"/>
      <c r="AD729" s="5"/>
      <c r="AE729" s="5">
        <v>308123</v>
      </c>
      <c r="AF729" s="5"/>
      <c r="AG729" s="5">
        <v>308123</v>
      </c>
    </row>
    <row r="730" spans="26:33" x14ac:dyDescent="0.25">
      <c r="Z730" s="4" t="s">
        <v>11890</v>
      </c>
      <c r="AA730" s="5"/>
      <c r="AB730" s="5"/>
      <c r="AC730" s="5"/>
      <c r="AD730" s="5"/>
      <c r="AE730" s="5"/>
      <c r="AF730" s="5">
        <v>244071</v>
      </c>
      <c r="AG730" s="5">
        <v>244071</v>
      </c>
    </row>
    <row r="731" spans="26:33" x14ac:dyDescent="0.25">
      <c r="Z731" s="4" t="s">
        <v>9563</v>
      </c>
      <c r="AA731" s="5"/>
      <c r="AB731" s="5"/>
      <c r="AC731" s="5"/>
      <c r="AD731" s="5"/>
      <c r="AE731" s="5">
        <v>1351172</v>
      </c>
      <c r="AF731" s="5"/>
      <c r="AG731" s="5">
        <v>1351172</v>
      </c>
    </row>
    <row r="732" spans="26:33" x14ac:dyDescent="0.25">
      <c r="Z732" s="4" t="s">
        <v>13329</v>
      </c>
      <c r="AA732" s="5"/>
      <c r="AB732" s="5"/>
      <c r="AC732" s="5"/>
      <c r="AD732" s="5"/>
      <c r="AE732" s="5"/>
      <c r="AF732" s="5">
        <v>752433</v>
      </c>
      <c r="AG732" s="5">
        <v>752433</v>
      </c>
    </row>
    <row r="733" spans="26:33" x14ac:dyDescent="0.25">
      <c r="Z733" s="4" t="s">
        <v>11896</v>
      </c>
      <c r="AA733" s="5"/>
      <c r="AB733" s="5"/>
      <c r="AC733" s="5"/>
      <c r="AD733" s="5"/>
      <c r="AE733" s="5"/>
      <c r="AF733" s="5">
        <v>327461</v>
      </c>
      <c r="AG733" s="5">
        <v>327461</v>
      </c>
    </row>
    <row r="734" spans="26:33" x14ac:dyDescent="0.25">
      <c r="Z734" s="4" t="s">
        <v>12016</v>
      </c>
      <c r="AA734" s="5"/>
      <c r="AB734" s="5"/>
      <c r="AC734" s="5"/>
      <c r="AD734" s="5"/>
      <c r="AE734" s="5"/>
      <c r="AF734" s="5">
        <v>573685</v>
      </c>
      <c r="AG734" s="5">
        <v>573685</v>
      </c>
    </row>
    <row r="735" spans="26:33" x14ac:dyDescent="0.25">
      <c r="Z735" s="4" t="s">
        <v>10293</v>
      </c>
      <c r="AA735" s="5"/>
      <c r="AB735" s="5"/>
      <c r="AC735" s="5"/>
      <c r="AD735" s="5"/>
      <c r="AE735" s="5">
        <v>315184</v>
      </c>
      <c r="AF735" s="5"/>
      <c r="AG735" s="5">
        <v>315184</v>
      </c>
    </row>
    <row r="736" spans="26:33" x14ac:dyDescent="0.25">
      <c r="Z736" s="4" t="s">
        <v>10291</v>
      </c>
      <c r="AA736" s="5"/>
      <c r="AB736" s="5"/>
      <c r="AC736" s="5"/>
      <c r="AD736" s="5"/>
      <c r="AE736" s="5">
        <v>1013436</v>
      </c>
      <c r="AF736" s="5"/>
      <c r="AG736" s="5">
        <v>1013436</v>
      </c>
    </row>
    <row r="737" spans="26:33" x14ac:dyDescent="0.25">
      <c r="Z737" s="4" t="s">
        <v>10292</v>
      </c>
      <c r="AA737" s="5"/>
      <c r="AB737" s="5"/>
      <c r="AC737" s="5"/>
      <c r="AD737" s="5"/>
      <c r="AE737" s="5">
        <v>421861</v>
      </c>
      <c r="AF737" s="5"/>
      <c r="AG737" s="5">
        <v>421861</v>
      </c>
    </row>
    <row r="738" spans="26:33" x14ac:dyDescent="0.25">
      <c r="Z738" s="4" t="s">
        <v>11888</v>
      </c>
      <c r="AA738" s="5"/>
      <c r="AB738" s="5"/>
      <c r="AC738" s="5"/>
      <c r="AD738" s="5"/>
      <c r="AE738" s="5"/>
      <c r="AF738" s="5">
        <v>122035</v>
      </c>
      <c r="AG738" s="5">
        <v>122035</v>
      </c>
    </row>
    <row r="739" spans="26:33" x14ac:dyDescent="0.25">
      <c r="Z739" s="4" t="s">
        <v>11897</v>
      </c>
      <c r="AA739" s="5"/>
      <c r="AB739" s="5"/>
      <c r="AC739" s="5"/>
      <c r="AD739" s="5"/>
      <c r="AE739" s="5"/>
      <c r="AF739" s="5">
        <v>4765876</v>
      </c>
      <c r="AG739" s="5">
        <v>4765876</v>
      </c>
    </row>
    <row r="740" spans="26:33" x14ac:dyDescent="0.25">
      <c r="Z740" s="4" t="s">
        <v>11894</v>
      </c>
      <c r="AA740" s="5"/>
      <c r="AB740" s="5"/>
      <c r="AC740" s="5"/>
      <c r="AD740" s="5"/>
      <c r="AE740" s="5"/>
      <c r="AF740" s="5">
        <v>844931</v>
      </c>
      <c r="AG740" s="5">
        <v>844931</v>
      </c>
    </row>
    <row r="741" spans="26:33" x14ac:dyDescent="0.25">
      <c r="Z741" s="4" t="s">
        <v>11891</v>
      </c>
      <c r="AA741" s="5"/>
      <c r="AB741" s="5"/>
      <c r="AC741" s="5"/>
      <c r="AD741" s="5"/>
      <c r="AE741" s="5"/>
      <c r="AF741" s="5">
        <v>351551</v>
      </c>
      <c r="AG741" s="5">
        <v>351551</v>
      </c>
    </row>
    <row r="742" spans="26:33" x14ac:dyDescent="0.25">
      <c r="Z742" s="4" t="s">
        <v>11889</v>
      </c>
      <c r="AA742" s="5"/>
      <c r="AB742" s="5"/>
      <c r="AC742" s="5"/>
      <c r="AD742" s="5"/>
      <c r="AE742" s="5"/>
      <c r="AF742" s="5">
        <v>164816</v>
      </c>
      <c r="AG742" s="5">
        <v>164816</v>
      </c>
    </row>
    <row r="743" spans="26:33" x14ac:dyDescent="0.25">
      <c r="Z743" s="4" t="s">
        <v>12069</v>
      </c>
      <c r="AA743" s="5"/>
      <c r="AB743" s="5"/>
      <c r="AC743" s="5"/>
      <c r="AD743" s="5"/>
      <c r="AE743" s="5"/>
      <c r="AF743" s="5">
        <v>342434</v>
      </c>
      <c r="AG743" s="5">
        <v>342434</v>
      </c>
    </row>
    <row r="744" spans="26:33" x14ac:dyDescent="0.25">
      <c r="Z744" s="4" t="s">
        <v>12070</v>
      </c>
      <c r="AA744" s="5"/>
      <c r="AB744" s="5"/>
      <c r="AC744" s="5"/>
      <c r="AD744" s="5"/>
      <c r="AE744" s="5"/>
      <c r="AF744" s="5">
        <v>1168127</v>
      </c>
      <c r="AG744" s="5">
        <v>1168127</v>
      </c>
    </row>
    <row r="745" spans="26:33" x14ac:dyDescent="0.25">
      <c r="Z745" s="4" t="s">
        <v>12071</v>
      </c>
      <c r="AA745" s="5"/>
      <c r="AB745" s="5"/>
      <c r="AC745" s="5"/>
      <c r="AD745" s="5"/>
      <c r="AE745" s="5"/>
      <c r="AF745" s="5">
        <v>77875</v>
      </c>
      <c r="AG745" s="5">
        <v>77875</v>
      </c>
    </row>
    <row r="746" spans="26:33" x14ac:dyDescent="0.25">
      <c r="Z746" s="4" t="s">
        <v>12072</v>
      </c>
      <c r="AA746" s="5"/>
      <c r="AB746" s="5"/>
      <c r="AC746" s="5"/>
      <c r="AD746" s="5"/>
      <c r="AE746" s="5"/>
      <c r="AF746" s="5">
        <v>311500</v>
      </c>
      <c r="AG746" s="5">
        <v>311500</v>
      </c>
    </row>
    <row r="747" spans="26:33" x14ac:dyDescent="0.25">
      <c r="Z747" s="4" t="s">
        <v>13332</v>
      </c>
      <c r="AA747" s="5"/>
      <c r="AB747" s="5"/>
      <c r="AC747" s="5"/>
      <c r="AD747" s="5"/>
      <c r="AE747" s="5"/>
      <c r="AF747" s="5">
        <v>812058</v>
      </c>
      <c r="AG747" s="5">
        <v>812058</v>
      </c>
    </row>
    <row r="748" spans="26:33" x14ac:dyDescent="0.25">
      <c r="Z748" s="4" t="s">
        <v>13330</v>
      </c>
      <c r="AA748" s="5"/>
      <c r="AB748" s="5"/>
      <c r="AC748" s="5"/>
      <c r="AD748" s="5"/>
      <c r="AE748" s="5"/>
      <c r="AF748" s="5">
        <v>812058</v>
      </c>
      <c r="AG748" s="5">
        <v>812058</v>
      </c>
    </row>
    <row r="749" spans="26:33" x14ac:dyDescent="0.25">
      <c r="Z749" s="4" t="s">
        <v>13331</v>
      </c>
      <c r="AA749" s="5"/>
      <c r="AB749" s="5"/>
      <c r="AC749" s="5"/>
      <c r="AD749" s="5"/>
      <c r="AE749" s="5"/>
      <c r="AF749" s="5">
        <v>247042</v>
      </c>
      <c r="AG749" s="5">
        <v>247042</v>
      </c>
    </row>
    <row r="750" spans="26:33" x14ac:dyDescent="0.25">
      <c r="Z750" s="4" t="s">
        <v>12076</v>
      </c>
      <c r="AA750" s="5"/>
      <c r="AB750" s="5"/>
      <c r="AC750" s="5"/>
      <c r="AD750" s="5"/>
      <c r="AE750" s="5"/>
      <c r="AF750" s="5">
        <v>2858102</v>
      </c>
      <c r="AG750" s="5">
        <v>2858102</v>
      </c>
    </row>
    <row r="751" spans="26:33" x14ac:dyDescent="0.25">
      <c r="Z751" s="4" t="s">
        <v>6391</v>
      </c>
      <c r="AA751" s="5"/>
      <c r="AB751" s="5"/>
      <c r="AC751" s="5">
        <v>119525</v>
      </c>
      <c r="AD751" s="5"/>
      <c r="AE751" s="5"/>
      <c r="AF751" s="5"/>
      <c r="AG751" s="5">
        <v>119525</v>
      </c>
    </row>
    <row r="752" spans="26:33" x14ac:dyDescent="0.25">
      <c r="Z752" s="4" t="s">
        <v>6392</v>
      </c>
      <c r="AA752" s="5"/>
      <c r="AB752" s="5"/>
      <c r="AC752" s="5"/>
      <c r="AD752" s="5">
        <v>239260</v>
      </c>
      <c r="AE752" s="5"/>
      <c r="AF752" s="5"/>
      <c r="AG752" s="5">
        <v>239260</v>
      </c>
    </row>
    <row r="753" spans="26:33" x14ac:dyDescent="0.25">
      <c r="Z753" s="4" t="s">
        <v>567</v>
      </c>
      <c r="AA753" s="5">
        <v>2183181</v>
      </c>
      <c r="AB753" s="5">
        <v>1000000</v>
      </c>
      <c r="AC753" s="5"/>
      <c r="AD753" s="5"/>
      <c r="AE753" s="5"/>
      <c r="AF753" s="5"/>
      <c r="AG753" s="5">
        <v>3183181</v>
      </c>
    </row>
    <row r="754" spans="26:33" x14ac:dyDescent="0.25">
      <c r="Z754" s="4" t="s">
        <v>6071</v>
      </c>
      <c r="AA754" s="5"/>
      <c r="AB754" s="5"/>
      <c r="AC754" s="5">
        <v>1082619</v>
      </c>
      <c r="AD754" s="5"/>
      <c r="AE754" s="5"/>
      <c r="AF754" s="5"/>
      <c r="AG754" s="5">
        <v>1082619</v>
      </c>
    </row>
    <row r="755" spans="26:33" x14ac:dyDescent="0.25">
      <c r="Z755" s="4" t="s">
        <v>337</v>
      </c>
      <c r="AA755" s="5">
        <v>580469</v>
      </c>
      <c r="AB755" s="5"/>
      <c r="AC755" s="5"/>
      <c r="AD755" s="5"/>
      <c r="AE755" s="5"/>
      <c r="AF755" s="5"/>
      <c r="AG755" s="5">
        <v>580469</v>
      </c>
    </row>
    <row r="756" spans="26:33" x14ac:dyDescent="0.25">
      <c r="Z756" s="4" t="s">
        <v>342</v>
      </c>
      <c r="AA756" s="5">
        <v>1500000</v>
      </c>
      <c r="AB756" s="5"/>
      <c r="AC756" s="5"/>
      <c r="AD756" s="5"/>
      <c r="AE756" s="5"/>
      <c r="AF756" s="5"/>
      <c r="AG756" s="5">
        <v>1500000</v>
      </c>
    </row>
    <row r="757" spans="26:33" x14ac:dyDescent="0.25">
      <c r="Z757" s="4" t="s">
        <v>642</v>
      </c>
      <c r="AA757" s="5">
        <v>2200000</v>
      </c>
      <c r="AB757" s="5">
        <v>627339</v>
      </c>
      <c r="AC757" s="5">
        <v>2273632</v>
      </c>
      <c r="AD757" s="5"/>
      <c r="AE757" s="5"/>
      <c r="AF757" s="5"/>
      <c r="AG757" s="5">
        <v>5100971</v>
      </c>
    </row>
    <row r="758" spans="26:33" x14ac:dyDescent="0.25">
      <c r="Z758" s="4" t="s">
        <v>3135</v>
      </c>
      <c r="AA758" s="5">
        <v>655531</v>
      </c>
      <c r="AB758" s="5"/>
      <c r="AC758" s="5"/>
      <c r="AD758" s="5"/>
      <c r="AE758" s="5"/>
      <c r="AF758" s="5"/>
      <c r="AG758" s="5">
        <v>655531</v>
      </c>
    </row>
    <row r="759" spans="26:33" x14ac:dyDescent="0.25">
      <c r="Z759" s="4" t="s">
        <v>676</v>
      </c>
      <c r="AA759" s="5">
        <v>1518710</v>
      </c>
      <c r="AB759" s="5">
        <v>1518710</v>
      </c>
      <c r="AC759" s="5">
        <v>1518710</v>
      </c>
      <c r="AD759" s="5"/>
      <c r="AE759" s="5"/>
      <c r="AF759" s="5">
        <v>1518710</v>
      </c>
      <c r="AG759" s="5">
        <v>6074840</v>
      </c>
    </row>
    <row r="760" spans="26:33" x14ac:dyDescent="0.25">
      <c r="Z760" s="4" t="s">
        <v>643</v>
      </c>
      <c r="AA760" s="5"/>
      <c r="AB760" s="5"/>
      <c r="AC760" s="5"/>
      <c r="AD760" s="5"/>
      <c r="AE760" s="5"/>
      <c r="AF760" s="5">
        <v>2304359</v>
      </c>
      <c r="AG760" s="5">
        <v>2304359</v>
      </c>
    </row>
    <row r="761" spans="26:33" x14ac:dyDescent="0.25">
      <c r="Z761" s="4" t="s">
        <v>1323</v>
      </c>
      <c r="AA761" s="5">
        <v>1032807</v>
      </c>
      <c r="AB761" s="5">
        <v>1032807</v>
      </c>
      <c r="AC761" s="5">
        <v>1032807</v>
      </c>
      <c r="AD761" s="5">
        <v>1032807</v>
      </c>
      <c r="AE761" s="5">
        <v>1032807</v>
      </c>
      <c r="AF761" s="5">
        <v>1032807</v>
      </c>
      <c r="AG761" s="5">
        <v>6196842</v>
      </c>
    </row>
    <row r="762" spans="26:33" x14ac:dyDescent="0.25">
      <c r="Z762" s="4" t="s">
        <v>677</v>
      </c>
      <c r="AA762" s="5">
        <v>1000000</v>
      </c>
      <c r="AB762" s="5">
        <v>3070188</v>
      </c>
      <c r="AC762" s="5"/>
      <c r="AD762" s="5"/>
      <c r="AE762" s="5"/>
      <c r="AF762" s="5"/>
      <c r="AG762" s="5">
        <v>4070188</v>
      </c>
    </row>
    <row r="763" spans="26:33" x14ac:dyDescent="0.25">
      <c r="Z763" s="4" t="s">
        <v>644</v>
      </c>
      <c r="AA763" s="5">
        <v>1142879</v>
      </c>
      <c r="AB763" s="5">
        <v>4864370</v>
      </c>
      <c r="AC763" s="5"/>
      <c r="AD763" s="5"/>
      <c r="AE763" s="5"/>
      <c r="AF763" s="5"/>
      <c r="AG763" s="5">
        <v>6007249</v>
      </c>
    </row>
    <row r="764" spans="26:33" x14ac:dyDescent="0.25">
      <c r="Z764" s="4" t="s">
        <v>678</v>
      </c>
      <c r="AA764" s="5">
        <v>2625000</v>
      </c>
      <c r="AB764" s="5">
        <v>875000</v>
      </c>
      <c r="AC764" s="5">
        <v>875000</v>
      </c>
      <c r="AD764" s="5">
        <v>875000</v>
      </c>
      <c r="AE764" s="5">
        <v>875000</v>
      </c>
      <c r="AF764" s="5">
        <v>875000</v>
      </c>
      <c r="AG764" s="5">
        <v>7000000</v>
      </c>
    </row>
    <row r="765" spans="26:33" x14ac:dyDescent="0.25">
      <c r="Z765" s="4" t="s">
        <v>679</v>
      </c>
      <c r="AA765" s="5">
        <v>3069178</v>
      </c>
      <c r="AB765" s="5"/>
      <c r="AC765" s="5"/>
      <c r="AD765" s="5"/>
      <c r="AE765" s="5"/>
      <c r="AF765" s="5"/>
      <c r="AG765" s="5">
        <v>3069178</v>
      </c>
    </row>
    <row r="766" spans="26:33" x14ac:dyDescent="0.25">
      <c r="Z766" s="4" t="s">
        <v>680</v>
      </c>
      <c r="AA766" s="5">
        <v>644766</v>
      </c>
      <c r="AB766" s="5">
        <v>480000</v>
      </c>
      <c r="AC766" s="5">
        <v>5172530</v>
      </c>
      <c r="AD766" s="5"/>
      <c r="AE766" s="5"/>
      <c r="AF766" s="5"/>
      <c r="AG766" s="5">
        <v>6297296</v>
      </c>
    </row>
    <row r="767" spans="26:33" x14ac:dyDescent="0.25">
      <c r="Z767" s="4" t="s">
        <v>3159</v>
      </c>
      <c r="AA767" s="5">
        <v>403511</v>
      </c>
      <c r="AB767" s="5"/>
      <c r="AC767" s="5"/>
      <c r="AD767" s="5"/>
      <c r="AE767" s="5"/>
      <c r="AF767" s="5"/>
      <c r="AG767" s="5">
        <v>403511</v>
      </c>
    </row>
    <row r="768" spans="26:33" x14ac:dyDescent="0.25">
      <c r="Z768" s="4" t="s">
        <v>1069</v>
      </c>
      <c r="AA768" s="5">
        <v>1032807</v>
      </c>
      <c r="AB768" s="5">
        <v>1032807</v>
      </c>
      <c r="AC768" s="5">
        <v>1032807</v>
      </c>
      <c r="AD768" s="5">
        <v>1032807</v>
      </c>
      <c r="AE768" s="5">
        <v>1032807</v>
      </c>
      <c r="AF768" s="5">
        <v>2065614</v>
      </c>
      <c r="AG768" s="5">
        <v>7229649</v>
      </c>
    </row>
    <row r="769" spans="26:33" x14ac:dyDescent="0.25">
      <c r="Z769" s="4" t="s">
        <v>1070</v>
      </c>
      <c r="AA769" s="5">
        <v>0</v>
      </c>
      <c r="AB769" s="5">
        <v>0</v>
      </c>
      <c r="AC769" s="5">
        <v>0</v>
      </c>
      <c r="AD769" s="5"/>
      <c r="AE769" s="5"/>
      <c r="AF769" s="5"/>
      <c r="AG769" s="5">
        <v>0</v>
      </c>
    </row>
    <row r="770" spans="26:33" x14ac:dyDescent="0.25">
      <c r="Z770" s="4" t="s">
        <v>988</v>
      </c>
      <c r="AA770" s="5"/>
      <c r="AB770" s="5"/>
      <c r="AC770" s="5"/>
      <c r="AD770" s="5"/>
      <c r="AE770" s="5"/>
      <c r="AF770" s="5">
        <v>928882</v>
      </c>
      <c r="AG770" s="5">
        <v>928882</v>
      </c>
    </row>
    <row r="771" spans="26:33" x14ac:dyDescent="0.25">
      <c r="Z771" s="4" t="s">
        <v>1098</v>
      </c>
      <c r="AA771" s="5">
        <v>100000</v>
      </c>
      <c r="AB771" s="5">
        <v>70640</v>
      </c>
      <c r="AC771" s="5"/>
      <c r="AD771" s="5"/>
      <c r="AE771" s="5"/>
      <c r="AF771" s="5"/>
      <c r="AG771" s="5">
        <v>170640</v>
      </c>
    </row>
    <row r="772" spans="26:33" x14ac:dyDescent="0.25">
      <c r="Z772" s="4" t="s">
        <v>1099</v>
      </c>
      <c r="AA772" s="5">
        <v>3887408</v>
      </c>
      <c r="AB772" s="5">
        <v>11662224</v>
      </c>
      <c r="AC772" s="5"/>
      <c r="AD772" s="5"/>
      <c r="AE772" s="5"/>
      <c r="AF772" s="5"/>
      <c r="AG772" s="5">
        <v>15549632</v>
      </c>
    </row>
    <row r="773" spans="26:33" x14ac:dyDescent="0.25">
      <c r="Z773" s="4" t="s">
        <v>6394</v>
      </c>
      <c r="AA773" s="5"/>
      <c r="AB773" s="5"/>
      <c r="AC773" s="5"/>
      <c r="AD773" s="5">
        <v>123152</v>
      </c>
      <c r="AE773" s="5"/>
      <c r="AF773" s="5"/>
      <c r="AG773" s="5">
        <v>123152</v>
      </c>
    </row>
    <row r="774" spans="26:33" x14ac:dyDescent="0.25">
      <c r="Z774" s="4" t="s">
        <v>1335</v>
      </c>
      <c r="AA774" s="5">
        <v>584574</v>
      </c>
      <c r="AB774" s="5">
        <v>584574</v>
      </c>
      <c r="AC774" s="5">
        <v>584574</v>
      </c>
      <c r="AD774" s="5">
        <v>584574</v>
      </c>
      <c r="AE774" s="5">
        <v>208262</v>
      </c>
      <c r="AF774" s="5">
        <v>119618</v>
      </c>
      <c r="AG774" s="5">
        <v>2666176</v>
      </c>
    </row>
    <row r="775" spans="26:33" x14ac:dyDescent="0.25">
      <c r="Z775" s="4" t="s">
        <v>1338</v>
      </c>
      <c r="AA775" s="5">
        <v>974614</v>
      </c>
      <c r="AB775" s="5">
        <v>2277489</v>
      </c>
      <c r="AC775" s="5"/>
      <c r="AD775" s="5"/>
      <c r="AE775" s="5"/>
      <c r="AF775" s="5"/>
      <c r="AG775" s="5">
        <v>3252103</v>
      </c>
    </row>
    <row r="776" spans="26:33" x14ac:dyDescent="0.25">
      <c r="Z776" s="4" t="s">
        <v>1334</v>
      </c>
      <c r="AA776" s="5">
        <v>1600000</v>
      </c>
      <c r="AB776" s="5">
        <v>1000000</v>
      </c>
      <c r="AC776" s="5">
        <v>1000000</v>
      </c>
      <c r="AD776" s="5"/>
      <c r="AE776" s="5"/>
      <c r="AF776" s="5"/>
      <c r="AG776" s="5">
        <v>3600000</v>
      </c>
    </row>
    <row r="777" spans="26:33" x14ac:dyDescent="0.25">
      <c r="Z777" s="4" t="s">
        <v>1418</v>
      </c>
      <c r="AA777" s="5">
        <v>5000000</v>
      </c>
      <c r="AB777" s="5">
        <v>2000000</v>
      </c>
      <c r="AC777" s="5">
        <v>8000000</v>
      </c>
      <c r="AD777" s="5">
        <v>10000000</v>
      </c>
      <c r="AE777" s="5">
        <v>5000000</v>
      </c>
      <c r="AF777" s="5">
        <v>5000000</v>
      </c>
      <c r="AG777" s="5">
        <v>35000000</v>
      </c>
    </row>
    <row r="778" spans="26:33" x14ac:dyDescent="0.25">
      <c r="Z778" s="4" t="s">
        <v>1720</v>
      </c>
      <c r="AA778" s="5">
        <v>350000</v>
      </c>
      <c r="AB778" s="5">
        <v>350000</v>
      </c>
      <c r="AC778" s="5">
        <v>366640</v>
      </c>
      <c r="AD778" s="5"/>
      <c r="AE778" s="5"/>
      <c r="AF778" s="5"/>
      <c r="AG778" s="5">
        <v>1066640</v>
      </c>
    </row>
    <row r="779" spans="26:33" x14ac:dyDescent="0.25">
      <c r="Z779" s="4" t="s">
        <v>1493</v>
      </c>
      <c r="AA779" s="5">
        <v>1153495</v>
      </c>
      <c r="AB779" s="5">
        <v>1153495</v>
      </c>
      <c r="AC779" s="5">
        <v>1153495</v>
      </c>
      <c r="AD779" s="5">
        <v>1153495</v>
      </c>
      <c r="AE779" s="5">
        <v>1153495</v>
      </c>
      <c r="AF779" s="5">
        <v>1153495</v>
      </c>
      <c r="AG779" s="5">
        <v>6920970</v>
      </c>
    </row>
    <row r="780" spans="26:33" x14ac:dyDescent="0.25">
      <c r="Z780" s="4" t="s">
        <v>1574</v>
      </c>
      <c r="AA780" s="5">
        <v>423042</v>
      </c>
      <c r="AB780" s="5">
        <v>777767</v>
      </c>
      <c r="AC780" s="5">
        <v>800000</v>
      </c>
      <c r="AD780" s="5"/>
      <c r="AE780" s="5"/>
      <c r="AF780" s="5"/>
      <c r="AG780" s="5">
        <v>2000809</v>
      </c>
    </row>
    <row r="781" spans="26:33" x14ac:dyDescent="0.25">
      <c r="Z781" s="4" t="s">
        <v>1576</v>
      </c>
      <c r="AA781" s="5">
        <v>5873561</v>
      </c>
      <c r="AB781" s="5">
        <v>2122692</v>
      </c>
      <c r="AC781" s="5"/>
      <c r="AD781" s="5"/>
      <c r="AE781" s="5"/>
      <c r="AF781" s="5"/>
      <c r="AG781" s="5">
        <v>7996253</v>
      </c>
    </row>
    <row r="782" spans="26:33" x14ac:dyDescent="0.25">
      <c r="Z782" s="4" t="s">
        <v>1718</v>
      </c>
      <c r="AA782" s="5">
        <v>900000</v>
      </c>
      <c r="AB782" s="5">
        <v>900000</v>
      </c>
      <c r="AC782" s="5">
        <v>1800000</v>
      </c>
      <c r="AD782" s="5">
        <v>900000</v>
      </c>
      <c r="AE782" s="5">
        <v>900000</v>
      </c>
      <c r="AF782" s="5">
        <v>900000</v>
      </c>
      <c r="AG782" s="5">
        <v>6300000</v>
      </c>
    </row>
    <row r="783" spans="26:33" x14ac:dyDescent="0.25">
      <c r="Z783" s="4" t="s">
        <v>1723</v>
      </c>
      <c r="AA783" s="5">
        <v>400000</v>
      </c>
      <c r="AB783" s="5"/>
      <c r="AC783" s="5"/>
      <c r="AD783" s="5"/>
      <c r="AE783" s="5"/>
      <c r="AF783" s="5"/>
      <c r="AG783" s="5">
        <v>400000</v>
      </c>
    </row>
    <row r="784" spans="26:33" x14ac:dyDescent="0.25">
      <c r="Z784" s="4" t="s">
        <v>1589</v>
      </c>
      <c r="AA784" s="5">
        <v>109218</v>
      </c>
      <c r="AB784" s="5"/>
      <c r="AC784" s="5"/>
      <c r="AD784" s="5"/>
      <c r="AE784" s="5"/>
      <c r="AF784" s="5"/>
      <c r="AG784" s="5">
        <v>109218</v>
      </c>
    </row>
    <row r="785" spans="26:33" x14ac:dyDescent="0.25">
      <c r="Z785" s="4" t="s">
        <v>1610</v>
      </c>
      <c r="AA785" s="5">
        <v>1173088</v>
      </c>
      <c r="AB785" s="5"/>
      <c r="AC785" s="5"/>
      <c r="AD785" s="5"/>
      <c r="AE785" s="5"/>
      <c r="AF785" s="5"/>
      <c r="AG785" s="5">
        <v>1173088</v>
      </c>
    </row>
    <row r="786" spans="26:33" x14ac:dyDescent="0.25">
      <c r="Z786" s="4" t="s">
        <v>1601</v>
      </c>
      <c r="AA786" s="5">
        <v>984008</v>
      </c>
      <c r="AB786" s="5">
        <v>984008</v>
      </c>
      <c r="AC786" s="5">
        <v>984008</v>
      </c>
      <c r="AD786" s="5">
        <v>984008</v>
      </c>
      <c r="AE786" s="5">
        <v>344011</v>
      </c>
      <c r="AF786" s="5"/>
      <c r="AG786" s="5">
        <v>4280043</v>
      </c>
    </row>
    <row r="787" spans="26:33" x14ac:dyDescent="0.25">
      <c r="Z787" s="4" t="s">
        <v>1575</v>
      </c>
      <c r="AA787" s="5">
        <v>314607</v>
      </c>
      <c r="AB787" s="5"/>
      <c r="AC787" s="5"/>
      <c r="AD787" s="5"/>
      <c r="AE787" s="5"/>
      <c r="AF787" s="5"/>
      <c r="AG787" s="5">
        <v>314607</v>
      </c>
    </row>
    <row r="788" spans="26:33" x14ac:dyDescent="0.25">
      <c r="Z788" s="4" t="s">
        <v>5946</v>
      </c>
      <c r="AA788" s="5"/>
      <c r="AB788" s="5"/>
      <c r="AC788" s="5">
        <v>748277</v>
      </c>
      <c r="AD788" s="5"/>
      <c r="AE788" s="5"/>
      <c r="AF788" s="5"/>
      <c r="AG788" s="5">
        <v>748277</v>
      </c>
    </row>
    <row r="789" spans="26:33" x14ac:dyDescent="0.25">
      <c r="Z789" s="4" t="s">
        <v>3237</v>
      </c>
      <c r="AA789" s="5">
        <v>222257</v>
      </c>
      <c r="AB789" s="5"/>
      <c r="AC789" s="5"/>
      <c r="AD789" s="5"/>
      <c r="AE789" s="5"/>
      <c r="AF789" s="5"/>
      <c r="AG789" s="5">
        <v>222257</v>
      </c>
    </row>
    <row r="790" spans="26:33" x14ac:dyDescent="0.25">
      <c r="Z790" s="4" t="s">
        <v>1715</v>
      </c>
      <c r="AA790" s="5">
        <v>984861</v>
      </c>
      <c r="AB790" s="5">
        <v>984861</v>
      </c>
      <c r="AC790" s="5">
        <v>984861</v>
      </c>
      <c r="AD790" s="5">
        <v>984861</v>
      </c>
      <c r="AE790" s="5">
        <v>984861</v>
      </c>
      <c r="AF790" s="5">
        <v>984861</v>
      </c>
      <c r="AG790" s="5">
        <v>5909166</v>
      </c>
    </row>
    <row r="791" spans="26:33" x14ac:dyDescent="0.25">
      <c r="Z791" s="4" t="s">
        <v>2297</v>
      </c>
      <c r="AA791" s="5">
        <v>800000</v>
      </c>
      <c r="AB791" s="5">
        <v>1500000</v>
      </c>
      <c r="AC791" s="5">
        <v>1500000</v>
      </c>
      <c r="AD791" s="5">
        <v>1500000</v>
      </c>
      <c r="AE791" s="5">
        <v>800000</v>
      </c>
      <c r="AF791" s="5"/>
      <c r="AG791" s="5">
        <v>6100000</v>
      </c>
    </row>
    <row r="792" spans="26:33" x14ac:dyDescent="0.25">
      <c r="Z792" s="4" t="s">
        <v>1765</v>
      </c>
      <c r="AA792" s="5">
        <v>1237294</v>
      </c>
      <c r="AB792" s="5">
        <v>643444</v>
      </c>
      <c r="AC792" s="5"/>
      <c r="AD792" s="5"/>
      <c r="AE792" s="5"/>
      <c r="AF792" s="5"/>
      <c r="AG792" s="5">
        <v>1880738</v>
      </c>
    </row>
    <row r="793" spans="26:33" x14ac:dyDescent="0.25">
      <c r="Z793" s="4" t="s">
        <v>10536</v>
      </c>
      <c r="AA793" s="5"/>
      <c r="AB793" s="5"/>
      <c r="AC793" s="5"/>
      <c r="AD793" s="5"/>
      <c r="AE793" s="5">
        <v>1123366</v>
      </c>
      <c r="AF793" s="5">
        <v>20000000</v>
      </c>
      <c r="AG793" s="5">
        <v>21123366</v>
      </c>
    </row>
    <row r="794" spans="26:33" x14ac:dyDescent="0.25">
      <c r="Z794" s="4" t="s">
        <v>6396</v>
      </c>
      <c r="AA794" s="5"/>
      <c r="AB794" s="5"/>
      <c r="AC794" s="5"/>
      <c r="AD794" s="5">
        <v>349984</v>
      </c>
      <c r="AE794" s="5"/>
      <c r="AF794" s="5"/>
      <c r="AG794" s="5">
        <v>349984</v>
      </c>
    </row>
    <row r="795" spans="26:33" x14ac:dyDescent="0.25">
      <c r="Z795" s="4" t="s">
        <v>1762</v>
      </c>
      <c r="AA795" s="5">
        <v>900000</v>
      </c>
      <c r="AB795" s="5">
        <v>900000</v>
      </c>
      <c r="AC795" s="5">
        <v>900000</v>
      </c>
      <c r="AD795" s="5">
        <v>900000</v>
      </c>
      <c r="AE795" s="5">
        <v>820498</v>
      </c>
      <c r="AF795" s="5"/>
      <c r="AG795" s="5">
        <v>4420498</v>
      </c>
    </row>
    <row r="796" spans="26:33" x14ac:dyDescent="0.25">
      <c r="Z796" s="4" t="s">
        <v>6397</v>
      </c>
      <c r="AA796" s="5"/>
      <c r="AB796" s="5"/>
      <c r="AC796" s="5">
        <v>278892</v>
      </c>
      <c r="AD796" s="5"/>
      <c r="AE796" s="5"/>
      <c r="AF796" s="5"/>
      <c r="AG796" s="5">
        <v>278892</v>
      </c>
    </row>
    <row r="797" spans="26:33" x14ac:dyDescent="0.25">
      <c r="Z797" s="4" t="s">
        <v>10290</v>
      </c>
      <c r="AA797" s="5"/>
      <c r="AB797" s="5"/>
      <c r="AC797" s="5"/>
      <c r="AD797" s="5"/>
      <c r="AE797" s="5">
        <v>491544</v>
      </c>
      <c r="AF797" s="5"/>
      <c r="AG797" s="5">
        <v>491544</v>
      </c>
    </row>
    <row r="798" spans="26:33" x14ac:dyDescent="0.25">
      <c r="Z798" s="4" t="s">
        <v>10491</v>
      </c>
      <c r="AA798" s="5"/>
      <c r="AB798" s="5"/>
      <c r="AC798" s="5"/>
      <c r="AD798" s="5"/>
      <c r="AE798" s="5">
        <v>4154468</v>
      </c>
      <c r="AF798" s="5"/>
      <c r="AG798" s="5">
        <v>4154468</v>
      </c>
    </row>
    <row r="799" spans="26:33" x14ac:dyDescent="0.25">
      <c r="Z799" s="4" t="s">
        <v>10024</v>
      </c>
      <c r="AA799" s="5"/>
      <c r="AB799" s="5"/>
      <c r="AC799" s="5"/>
      <c r="AD799" s="5">
        <v>6522359</v>
      </c>
      <c r="AE799" s="5">
        <v>6522359</v>
      </c>
      <c r="AF799" s="5">
        <v>6522359</v>
      </c>
      <c r="AG799" s="5">
        <v>19567077</v>
      </c>
    </row>
    <row r="800" spans="26:33" x14ac:dyDescent="0.25">
      <c r="Z800" s="4" t="s">
        <v>571</v>
      </c>
      <c r="AA800" s="5">
        <v>3898246</v>
      </c>
      <c r="AB800" s="5"/>
      <c r="AC800" s="5"/>
      <c r="AD800" s="5"/>
      <c r="AE800" s="5"/>
      <c r="AF800" s="5"/>
      <c r="AG800" s="5">
        <v>3898246</v>
      </c>
    </row>
    <row r="801" spans="26:33" x14ac:dyDescent="0.25">
      <c r="Z801" s="4" t="s">
        <v>1612</v>
      </c>
      <c r="AA801" s="5">
        <v>11535864</v>
      </c>
      <c r="AB801" s="5"/>
      <c r="AC801" s="5"/>
      <c r="AD801" s="5"/>
      <c r="AE801" s="5"/>
      <c r="AF801" s="5"/>
      <c r="AG801" s="5">
        <v>11535864</v>
      </c>
    </row>
    <row r="802" spans="26:33" x14ac:dyDescent="0.25">
      <c r="Z802" s="4" t="s">
        <v>2231</v>
      </c>
      <c r="AA802" s="5">
        <v>1000000</v>
      </c>
      <c r="AB802" s="5"/>
      <c r="AC802" s="5"/>
      <c r="AD802" s="5"/>
      <c r="AE802" s="5"/>
      <c r="AF802" s="5"/>
      <c r="AG802" s="5">
        <v>1000000</v>
      </c>
    </row>
    <row r="803" spans="26:33" x14ac:dyDescent="0.25">
      <c r="Z803" s="4" t="s">
        <v>1458</v>
      </c>
      <c r="AA803" s="5">
        <v>29196793</v>
      </c>
      <c r="AB803" s="5"/>
      <c r="AC803" s="5"/>
      <c r="AD803" s="5"/>
      <c r="AE803" s="5"/>
      <c r="AF803" s="5"/>
      <c r="AG803" s="5">
        <v>29196793</v>
      </c>
    </row>
    <row r="804" spans="26:33" x14ac:dyDescent="0.25">
      <c r="Z804" s="4" t="s">
        <v>1233</v>
      </c>
      <c r="AA804" s="5"/>
      <c r="AB804" s="5"/>
      <c r="AC804" s="5"/>
      <c r="AD804" s="5"/>
      <c r="AE804" s="5">
        <v>0</v>
      </c>
      <c r="AF804" s="5"/>
      <c r="AG804" s="5">
        <v>0</v>
      </c>
    </row>
    <row r="805" spans="26:33" x14ac:dyDescent="0.25">
      <c r="Z805" s="4" t="s">
        <v>854</v>
      </c>
      <c r="AA805" s="5"/>
      <c r="AB805" s="5"/>
      <c r="AC805" s="5"/>
      <c r="AD805" s="5"/>
      <c r="AE805" s="5">
        <v>25520210</v>
      </c>
      <c r="AF805" s="5"/>
      <c r="AG805" s="5">
        <v>25520210</v>
      </c>
    </row>
    <row r="806" spans="26:33" x14ac:dyDescent="0.25">
      <c r="Z806" s="4" t="s">
        <v>645</v>
      </c>
      <c r="AA806" s="5"/>
      <c r="AB806" s="5"/>
      <c r="AC806" s="5"/>
      <c r="AD806" s="5">
        <v>-1823878</v>
      </c>
      <c r="AE806" s="5"/>
      <c r="AF806" s="5"/>
      <c r="AG806" s="5">
        <v>-1823878</v>
      </c>
    </row>
    <row r="807" spans="26:33" x14ac:dyDescent="0.25">
      <c r="Z807" s="4" t="s">
        <v>1262</v>
      </c>
      <c r="AA807" s="5"/>
      <c r="AB807" s="5"/>
      <c r="AC807" s="5"/>
      <c r="AD807" s="5"/>
      <c r="AE807" s="5"/>
      <c r="AF807" s="5">
        <v>-50000000</v>
      </c>
      <c r="AG807" s="5">
        <v>-50000000</v>
      </c>
    </row>
    <row r="808" spans="26:33" x14ac:dyDescent="0.25">
      <c r="Z808" s="4" t="s">
        <v>2221</v>
      </c>
      <c r="AA808" s="5">
        <v>10000000</v>
      </c>
      <c r="AB808" s="5"/>
      <c r="AC808" s="5"/>
      <c r="AD808" s="5"/>
      <c r="AE808" s="5"/>
      <c r="AF808" s="5"/>
      <c r="AG808" s="5">
        <v>10000000</v>
      </c>
    </row>
    <row r="809" spans="26:33" x14ac:dyDescent="0.25">
      <c r="Z809" s="4" t="s">
        <v>2708</v>
      </c>
      <c r="AA809" s="5">
        <v>5000000</v>
      </c>
      <c r="AB809" s="5">
        <v>5000000</v>
      </c>
      <c r="AC809" s="5"/>
      <c r="AD809" s="5"/>
      <c r="AE809" s="5"/>
      <c r="AF809" s="5"/>
      <c r="AG809" s="5">
        <v>10000000</v>
      </c>
    </row>
    <row r="810" spans="26:33" x14ac:dyDescent="0.25">
      <c r="Z810" s="4" t="s">
        <v>681</v>
      </c>
      <c r="AA810" s="5">
        <v>46061292</v>
      </c>
      <c r="AB810" s="5"/>
      <c r="AC810" s="5"/>
      <c r="AD810" s="5"/>
      <c r="AE810" s="5"/>
      <c r="AF810" s="5"/>
      <c r="AG810" s="5">
        <v>46061292</v>
      </c>
    </row>
    <row r="811" spans="26:33" x14ac:dyDescent="0.25">
      <c r="Z811" s="4" t="s">
        <v>1379</v>
      </c>
      <c r="AA811" s="5">
        <v>10809774</v>
      </c>
      <c r="AB811" s="5"/>
      <c r="AC811" s="5"/>
      <c r="AD811" s="5"/>
      <c r="AE811" s="5"/>
      <c r="AF811" s="5"/>
      <c r="AG811" s="5">
        <v>10809774</v>
      </c>
    </row>
    <row r="812" spans="26:33" x14ac:dyDescent="0.25">
      <c r="Z812" s="4" t="s">
        <v>1384</v>
      </c>
      <c r="AA812" s="5">
        <v>9625170</v>
      </c>
      <c r="AB812" s="5"/>
      <c r="AC812" s="5"/>
      <c r="AD812" s="5"/>
      <c r="AE812" s="5"/>
      <c r="AF812" s="5"/>
      <c r="AG812" s="5">
        <v>9625170</v>
      </c>
    </row>
    <row r="813" spans="26:33" x14ac:dyDescent="0.25">
      <c r="Z813" s="4" t="s">
        <v>10269</v>
      </c>
      <c r="AA813" s="5"/>
      <c r="AB813" s="5"/>
      <c r="AC813" s="5"/>
      <c r="AD813" s="5"/>
      <c r="AE813" s="5">
        <v>15387016</v>
      </c>
      <c r="AF813" s="5"/>
      <c r="AG813" s="5">
        <v>15387016</v>
      </c>
    </row>
    <row r="814" spans="26:33" x14ac:dyDescent="0.25">
      <c r="Z814" s="4" t="s">
        <v>4704</v>
      </c>
      <c r="AA814" s="5"/>
      <c r="AB814" s="5"/>
      <c r="AC814" s="5"/>
      <c r="AD814" s="5"/>
      <c r="AE814" s="5">
        <v>50000000</v>
      </c>
      <c r="AF814" s="5">
        <v>50000000</v>
      </c>
      <c r="AG814" s="5">
        <v>100000000</v>
      </c>
    </row>
    <row r="815" spans="26:33" x14ac:dyDescent="0.25">
      <c r="Z815" s="4" t="s">
        <v>3136</v>
      </c>
      <c r="AA815" s="5">
        <v>3245774</v>
      </c>
      <c r="AB815" s="5"/>
      <c r="AC815" s="5"/>
      <c r="AD815" s="5"/>
      <c r="AE815" s="5"/>
      <c r="AF815" s="5"/>
      <c r="AG815" s="5">
        <v>3245774</v>
      </c>
    </row>
    <row r="816" spans="26:33" x14ac:dyDescent="0.25">
      <c r="Z816" s="4" t="s">
        <v>10271</v>
      </c>
      <c r="AA816" s="5"/>
      <c r="AB816" s="5"/>
      <c r="AC816" s="5"/>
      <c r="AD816" s="5"/>
      <c r="AE816" s="5">
        <v>96870972</v>
      </c>
      <c r="AF816" s="5"/>
      <c r="AG816" s="5">
        <v>96870972</v>
      </c>
    </row>
    <row r="817" spans="26:33" x14ac:dyDescent="0.25">
      <c r="Z817" s="4" t="s">
        <v>1800</v>
      </c>
      <c r="AA817" s="5">
        <v>87260359</v>
      </c>
      <c r="AB817" s="5"/>
      <c r="AC817" s="5"/>
      <c r="AD817" s="5"/>
      <c r="AE817" s="5"/>
      <c r="AF817" s="5"/>
      <c r="AG817" s="5">
        <v>87260359</v>
      </c>
    </row>
    <row r="818" spans="26:33" x14ac:dyDescent="0.25">
      <c r="Z818" s="4" t="s">
        <v>2232</v>
      </c>
      <c r="AA818" s="5"/>
      <c r="AB818" s="5">
        <v>643590</v>
      </c>
      <c r="AC818" s="5">
        <v>33402390</v>
      </c>
      <c r="AD818" s="5"/>
      <c r="AE818" s="5"/>
      <c r="AF818" s="5"/>
      <c r="AG818" s="5">
        <v>34045980</v>
      </c>
    </row>
    <row r="819" spans="26:33" x14ac:dyDescent="0.25">
      <c r="Z819" s="4" t="s">
        <v>2235</v>
      </c>
      <c r="AA819" s="5"/>
      <c r="AB819" s="5">
        <v>0</v>
      </c>
      <c r="AC819" s="5">
        <v>0</v>
      </c>
      <c r="AD819" s="5"/>
      <c r="AE819" s="5"/>
      <c r="AF819" s="5"/>
      <c r="AG819" s="5">
        <v>0</v>
      </c>
    </row>
    <row r="820" spans="26:33" x14ac:dyDescent="0.25">
      <c r="Z820" s="4" t="s">
        <v>10277</v>
      </c>
      <c r="AA820" s="5"/>
      <c r="AB820" s="5"/>
      <c r="AC820" s="5"/>
      <c r="AD820" s="5"/>
      <c r="AE820" s="5">
        <v>2894969</v>
      </c>
      <c r="AF820" s="5"/>
      <c r="AG820" s="5">
        <v>2894969</v>
      </c>
    </row>
    <row r="821" spans="26:33" x14ac:dyDescent="0.25">
      <c r="Z821" s="4" t="s">
        <v>2705</v>
      </c>
      <c r="AA821" s="5">
        <v>879500</v>
      </c>
      <c r="AB821" s="5">
        <v>1120500</v>
      </c>
      <c r="AC821" s="5"/>
      <c r="AD821" s="5"/>
      <c r="AE821" s="5"/>
      <c r="AF821" s="5"/>
      <c r="AG821" s="5">
        <v>2000000</v>
      </c>
    </row>
    <row r="822" spans="26:33" x14ac:dyDescent="0.25">
      <c r="Z822" s="4" t="s">
        <v>5947</v>
      </c>
      <c r="AA822" s="5"/>
      <c r="AB822" s="5"/>
      <c r="AC822" s="5"/>
      <c r="AD822" s="5">
        <v>10000000</v>
      </c>
      <c r="AE822" s="5">
        <v>10000000</v>
      </c>
      <c r="AF822" s="5"/>
      <c r="AG822" s="5">
        <v>20000000</v>
      </c>
    </row>
    <row r="823" spans="26:33" x14ac:dyDescent="0.25">
      <c r="Z823" s="4" t="s">
        <v>10025</v>
      </c>
      <c r="AA823" s="5"/>
      <c r="AB823" s="5"/>
      <c r="AC823" s="5"/>
      <c r="AD823" s="5"/>
      <c r="AE823" s="5"/>
      <c r="AF823" s="5">
        <v>10000000</v>
      </c>
      <c r="AG823" s="5">
        <v>10000000</v>
      </c>
    </row>
    <row r="824" spans="26:33" x14ac:dyDescent="0.25">
      <c r="Z824" s="4" t="s">
        <v>4695</v>
      </c>
      <c r="AA824" s="5"/>
      <c r="AB824" s="5">
        <v>667062</v>
      </c>
      <c r="AC824" s="5">
        <v>444564</v>
      </c>
      <c r="AD824" s="5"/>
      <c r="AE824" s="5"/>
      <c r="AF824" s="5"/>
      <c r="AG824" s="5">
        <v>1111626</v>
      </c>
    </row>
    <row r="825" spans="26:33" x14ac:dyDescent="0.25">
      <c r="Z825" s="4" t="s">
        <v>6399</v>
      </c>
      <c r="AA825" s="5"/>
      <c r="AB825" s="5"/>
      <c r="AC825" s="5"/>
      <c r="AD825" s="5">
        <v>111319</v>
      </c>
      <c r="AE825" s="5"/>
      <c r="AF825" s="5"/>
      <c r="AG825" s="5">
        <v>111319</v>
      </c>
    </row>
    <row r="826" spans="26:33" x14ac:dyDescent="0.25">
      <c r="Z826" s="4" t="s">
        <v>6419</v>
      </c>
      <c r="AA826" s="5"/>
      <c r="AB826" s="5"/>
      <c r="AC826" s="5"/>
      <c r="AD826" s="5"/>
      <c r="AE826" s="5"/>
      <c r="AF826" s="5">
        <v>9500000</v>
      </c>
      <c r="AG826" s="5">
        <v>9500000</v>
      </c>
    </row>
    <row r="827" spans="26:33" x14ac:dyDescent="0.25">
      <c r="Z827" s="4" t="s">
        <v>12020</v>
      </c>
      <c r="AA827" s="5"/>
      <c r="AB827" s="5"/>
      <c r="AC827" s="5"/>
      <c r="AD827" s="5"/>
      <c r="AE827" s="5"/>
      <c r="AF827" s="5">
        <v>1500000</v>
      </c>
      <c r="AG827" s="5">
        <v>1500000</v>
      </c>
    </row>
    <row r="828" spans="26:33" x14ac:dyDescent="0.25">
      <c r="Z828" s="4" t="s">
        <v>12082</v>
      </c>
      <c r="AA828" s="5"/>
      <c r="AB828" s="5"/>
      <c r="AC828" s="5"/>
      <c r="AD828" s="5"/>
      <c r="AE828" s="5"/>
      <c r="AF828" s="5">
        <v>2952397</v>
      </c>
      <c r="AG828" s="5">
        <v>2952397</v>
      </c>
    </row>
    <row r="829" spans="26:33" x14ac:dyDescent="0.25">
      <c r="Z829" s="4" t="s">
        <v>3145</v>
      </c>
      <c r="AA829" s="5">
        <v>201410</v>
      </c>
      <c r="AB829" s="5"/>
      <c r="AC829" s="5"/>
      <c r="AD829" s="5"/>
      <c r="AE829" s="5"/>
      <c r="AF829" s="5"/>
      <c r="AG829" s="5">
        <v>201410</v>
      </c>
    </row>
    <row r="830" spans="26:33" x14ac:dyDescent="0.25">
      <c r="Z830" s="4" t="s">
        <v>2317</v>
      </c>
      <c r="AA830" s="5"/>
      <c r="AB830" s="5">
        <v>10000000</v>
      </c>
      <c r="AC830" s="5"/>
      <c r="AD830" s="5"/>
      <c r="AE830" s="5"/>
      <c r="AF830" s="5"/>
      <c r="AG830" s="5">
        <v>10000000</v>
      </c>
    </row>
    <row r="831" spans="26:33" x14ac:dyDescent="0.25">
      <c r="Z831" s="4" t="s">
        <v>9453</v>
      </c>
      <c r="AA831" s="5"/>
      <c r="AB831" s="5"/>
      <c r="AC831" s="5"/>
      <c r="AD831" s="5"/>
      <c r="AE831" s="5"/>
      <c r="AF831" s="5">
        <v>5100000</v>
      </c>
      <c r="AG831" s="5">
        <v>5100000</v>
      </c>
    </row>
    <row r="832" spans="26:33" x14ac:dyDescent="0.25">
      <c r="Z832" s="4" t="s">
        <v>1048</v>
      </c>
      <c r="AA832" s="5"/>
      <c r="AB832" s="5">
        <v>14414291</v>
      </c>
      <c r="AC832" s="5"/>
      <c r="AD832" s="5"/>
      <c r="AE832" s="5"/>
      <c r="AF832" s="5"/>
      <c r="AG832" s="5">
        <v>14414291</v>
      </c>
    </row>
    <row r="833" spans="26:33" x14ac:dyDescent="0.25">
      <c r="Z833" s="4" t="s">
        <v>1177</v>
      </c>
      <c r="AA833" s="5">
        <v>1251194</v>
      </c>
      <c r="AB833" s="5">
        <v>1251194</v>
      </c>
      <c r="AC833" s="5">
        <v>1251194</v>
      </c>
      <c r="AD833" s="5">
        <v>1587558</v>
      </c>
      <c r="AE833" s="5"/>
      <c r="AF833" s="5"/>
      <c r="AG833" s="5">
        <v>5341140</v>
      </c>
    </row>
    <row r="834" spans="26:33" x14ac:dyDescent="0.25">
      <c r="Z834" s="4" t="s">
        <v>1530</v>
      </c>
      <c r="AA834" s="5">
        <v>1522249</v>
      </c>
      <c r="AB834" s="5"/>
      <c r="AC834" s="5"/>
      <c r="AD834" s="5"/>
      <c r="AE834" s="5"/>
      <c r="AF834" s="5"/>
      <c r="AG834" s="5">
        <v>1522249</v>
      </c>
    </row>
    <row r="835" spans="26:33" x14ac:dyDescent="0.25">
      <c r="Z835" s="4" t="s">
        <v>1280</v>
      </c>
      <c r="AA835" s="5">
        <v>4217561</v>
      </c>
      <c r="AB835" s="5">
        <v>9080960</v>
      </c>
      <c r="AC835" s="5"/>
      <c r="AD835" s="5"/>
      <c r="AE835" s="5"/>
      <c r="AF835" s="5"/>
      <c r="AG835" s="5">
        <v>13298521</v>
      </c>
    </row>
    <row r="836" spans="26:33" x14ac:dyDescent="0.25">
      <c r="Z836" s="4" t="s">
        <v>10496</v>
      </c>
      <c r="AA836" s="5"/>
      <c r="AB836" s="5"/>
      <c r="AC836" s="5"/>
      <c r="AD836" s="5"/>
      <c r="AE836" s="5">
        <v>492797</v>
      </c>
      <c r="AF836" s="5">
        <v>9507203</v>
      </c>
      <c r="AG836" s="5">
        <v>10000000</v>
      </c>
    </row>
    <row r="837" spans="26:33" x14ac:dyDescent="0.25">
      <c r="Z837" s="4" t="s">
        <v>9544</v>
      </c>
      <c r="AA837" s="5">
        <v>0</v>
      </c>
      <c r="AB837" s="5"/>
      <c r="AC837" s="5"/>
      <c r="AD837" s="5"/>
      <c r="AE837" s="5"/>
      <c r="AF837" s="5"/>
      <c r="AG837" s="5">
        <v>0</v>
      </c>
    </row>
    <row r="838" spans="26:33" x14ac:dyDescent="0.25">
      <c r="Z838" s="4" t="s">
        <v>13581</v>
      </c>
      <c r="AA838" s="5"/>
      <c r="AB838" s="5"/>
      <c r="AC838" s="5"/>
      <c r="AD838" s="5"/>
      <c r="AE838" s="5">
        <v>147851155</v>
      </c>
      <c r="AF838" s="5">
        <v>63418250</v>
      </c>
      <c r="AG838" s="5">
        <v>211269405</v>
      </c>
    </row>
    <row r="839" spans="26:33" x14ac:dyDescent="0.25">
      <c r="Z839" s="4" t="s">
        <v>2702</v>
      </c>
      <c r="AA839" s="5">
        <v>29315763</v>
      </c>
      <c r="AB839" s="5"/>
      <c r="AC839" s="5">
        <v>45581166</v>
      </c>
      <c r="AD839" s="5"/>
      <c r="AE839" s="5">
        <v>34500980</v>
      </c>
      <c r="AF839" s="5">
        <v>76031821</v>
      </c>
      <c r="AG839" s="5">
        <v>185429730</v>
      </c>
    </row>
    <row r="840" spans="26:33" x14ac:dyDescent="0.25">
      <c r="Z840" s="4" t="s">
        <v>6423</v>
      </c>
      <c r="AA840" s="5">
        <v>28947</v>
      </c>
      <c r="AB840" s="5"/>
      <c r="AC840" s="5"/>
      <c r="AD840" s="5"/>
      <c r="AE840" s="5"/>
      <c r="AF840" s="5"/>
      <c r="AG840" s="5">
        <v>28947</v>
      </c>
    </row>
    <row r="841" spans="26:33" x14ac:dyDescent="0.25">
      <c r="Z841" s="4" t="s">
        <v>2236</v>
      </c>
      <c r="AA841" s="5">
        <v>350000</v>
      </c>
      <c r="AB841" s="5"/>
      <c r="AC841" s="5"/>
      <c r="AD841" s="5"/>
      <c r="AE841" s="5"/>
      <c r="AF841" s="5"/>
      <c r="AG841" s="5">
        <v>350000</v>
      </c>
    </row>
    <row r="842" spans="26:33" x14ac:dyDescent="0.25">
      <c r="Z842" s="4" t="s">
        <v>2703</v>
      </c>
      <c r="AA842" s="5">
        <v>7527460</v>
      </c>
      <c r="AB842" s="5">
        <v>7527460</v>
      </c>
      <c r="AC842" s="5"/>
      <c r="AD842" s="5">
        <v>30109840</v>
      </c>
      <c r="AE842" s="5"/>
      <c r="AF842" s="5"/>
      <c r="AG842" s="5">
        <v>45164760</v>
      </c>
    </row>
    <row r="843" spans="26:33" x14ac:dyDescent="0.25">
      <c r="Z843" s="4" t="s">
        <v>2237</v>
      </c>
      <c r="AA843" s="5">
        <v>2000000</v>
      </c>
      <c r="AB843" s="5"/>
      <c r="AC843" s="5"/>
      <c r="AD843" s="5"/>
      <c r="AE843" s="5"/>
      <c r="AF843" s="5"/>
      <c r="AG843" s="5">
        <v>2000000</v>
      </c>
    </row>
    <row r="844" spans="26:33" x14ac:dyDescent="0.25">
      <c r="Z844" s="4" t="s">
        <v>4697</v>
      </c>
      <c r="AA844" s="5"/>
      <c r="AB844" s="5">
        <v>821916</v>
      </c>
      <c r="AC844" s="5"/>
      <c r="AD844" s="5"/>
      <c r="AE844" s="5"/>
      <c r="AF844" s="5"/>
      <c r="AG844" s="5">
        <v>821916</v>
      </c>
    </row>
    <row r="845" spans="26:33" x14ac:dyDescent="0.25">
      <c r="Z845" s="4" t="s">
        <v>10030</v>
      </c>
      <c r="AA845" s="5"/>
      <c r="AB845" s="5"/>
      <c r="AC845" s="5">
        <v>5000000</v>
      </c>
      <c r="AD845" s="5">
        <v>5000000</v>
      </c>
      <c r="AE845" s="5">
        <v>6018364</v>
      </c>
      <c r="AF845" s="5"/>
      <c r="AG845" s="5">
        <v>16018364</v>
      </c>
    </row>
    <row r="846" spans="26:33" x14ac:dyDescent="0.25">
      <c r="Z846" s="4" t="s">
        <v>10267</v>
      </c>
      <c r="AA846" s="5"/>
      <c r="AB846" s="5"/>
      <c r="AC846" s="5"/>
      <c r="AD846" s="5"/>
      <c r="AE846" s="5">
        <v>646261</v>
      </c>
      <c r="AF846" s="5"/>
      <c r="AG846" s="5">
        <v>646261</v>
      </c>
    </row>
    <row r="847" spans="26:33" x14ac:dyDescent="0.25">
      <c r="Z847" s="4" t="s">
        <v>9515</v>
      </c>
      <c r="AA847" s="5"/>
      <c r="AB847" s="5"/>
      <c r="AC847" s="5"/>
      <c r="AD847" s="5">
        <v>23705823.399999999</v>
      </c>
      <c r="AE847" s="5"/>
      <c r="AF847" s="5"/>
      <c r="AG847" s="5">
        <v>23705823.399999999</v>
      </c>
    </row>
    <row r="848" spans="26:33" x14ac:dyDescent="0.25">
      <c r="Z848" s="4" t="s">
        <v>6402</v>
      </c>
      <c r="AA848" s="5"/>
      <c r="AB848" s="5"/>
      <c r="AC848" s="5"/>
      <c r="AD848" s="5">
        <v>5000000</v>
      </c>
      <c r="AE848" s="5">
        <v>5000000</v>
      </c>
      <c r="AF848" s="5">
        <v>5000000</v>
      </c>
      <c r="AG848" s="5">
        <v>15000000</v>
      </c>
    </row>
    <row r="849" spans="26:33" x14ac:dyDescent="0.25">
      <c r="Z849" s="4" t="s">
        <v>6420</v>
      </c>
      <c r="AA849" s="5"/>
      <c r="AB849" s="5"/>
      <c r="AC849" s="5"/>
      <c r="AD849" s="5">
        <v>5000000</v>
      </c>
      <c r="AE849" s="5">
        <v>5000000</v>
      </c>
      <c r="AF849" s="5">
        <v>5000000</v>
      </c>
      <c r="AG849" s="5">
        <v>15000000</v>
      </c>
    </row>
    <row r="850" spans="26:33" x14ac:dyDescent="0.25">
      <c r="Z850" s="4" t="s">
        <v>2886</v>
      </c>
      <c r="AA850" s="5"/>
      <c r="AB850" s="5">
        <v>936786</v>
      </c>
      <c r="AC850" s="5"/>
      <c r="AD850" s="5"/>
      <c r="AE850" s="5"/>
      <c r="AF850" s="5"/>
      <c r="AG850" s="5">
        <v>936786</v>
      </c>
    </row>
    <row r="851" spans="26:33" x14ac:dyDescent="0.25">
      <c r="Z851" s="4" t="s">
        <v>6403</v>
      </c>
      <c r="AA851" s="5"/>
      <c r="AB851" s="5"/>
      <c r="AC851" s="5">
        <v>260481</v>
      </c>
      <c r="AD851" s="5"/>
      <c r="AE851" s="5"/>
      <c r="AF851" s="5"/>
      <c r="AG851" s="5">
        <v>260481</v>
      </c>
    </row>
    <row r="852" spans="26:33" x14ac:dyDescent="0.25">
      <c r="Z852" s="4" t="s">
        <v>6110</v>
      </c>
      <c r="AA852" s="5"/>
      <c r="AB852" s="5">
        <v>361940</v>
      </c>
      <c r="AC852" s="5"/>
      <c r="AD852" s="5"/>
      <c r="AE852" s="5"/>
      <c r="AF852" s="5"/>
      <c r="AG852" s="5">
        <v>361940</v>
      </c>
    </row>
    <row r="853" spans="26:33" x14ac:dyDescent="0.25">
      <c r="Z853" s="4" t="s">
        <v>12083</v>
      </c>
      <c r="AA853" s="5"/>
      <c r="AB853" s="5"/>
      <c r="AC853" s="5"/>
      <c r="AD853" s="5"/>
      <c r="AE853" s="5"/>
      <c r="AF853" s="5">
        <v>300519</v>
      </c>
      <c r="AG853" s="5">
        <v>300519</v>
      </c>
    </row>
    <row r="854" spans="26:33" x14ac:dyDescent="0.25">
      <c r="Z854" s="4" t="s">
        <v>10280</v>
      </c>
      <c r="AA854" s="5"/>
      <c r="AB854" s="5"/>
      <c r="AC854" s="5"/>
      <c r="AD854" s="5"/>
      <c r="AE854" s="5">
        <v>3865871</v>
      </c>
      <c r="AF854" s="5"/>
      <c r="AG854" s="5">
        <v>3865871</v>
      </c>
    </row>
    <row r="855" spans="26:33" x14ac:dyDescent="0.25">
      <c r="Z855" s="4" t="s">
        <v>12024</v>
      </c>
      <c r="AA855" s="5"/>
      <c r="AB855" s="5"/>
      <c r="AC855" s="5"/>
      <c r="AD855" s="5"/>
      <c r="AE855" s="5"/>
      <c r="AF855" s="5">
        <v>556832</v>
      </c>
      <c r="AG855" s="5">
        <v>556832</v>
      </c>
    </row>
    <row r="856" spans="26:33" x14ac:dyDescent="0.25">
      <c r="Z856" s="4" t="s">
        <v>343</v>
      </c>
      <c r="AA856" s="5"/>
      <c r="AB856" s="5"/>
      <c r="AC856" s="5"/>
      <c r="AD856" s="5">
        <v>20000000</v>
      </c>
      <c r="AE856" s="5"/>
      <c r="AF856" s="5"/>
      <c r="AG856" s="5">
        <v>20000000</v>
      </c>
    </row>
    <row r="857" spans="26:33" x14ac:dyDescent="0.25">
      <c r="Z857" s="4" t="s">
        <v>2234</v>
      </c>
      <c r="AA857" s="5">
        <v>5000000</v>
      </c>
      <c r="AB857" s="5"/>
      <c r="AC857" s="5"/>
      <c r="AD857" s="5"/>
      <c r="AE857" s="5"/>
      <c r="AF857" s="5"/>
      <c r="AG857" s="5">
        <v>5000000</v>
      </c>
    </row>
    <row r="858" spans="26:33" x14ac:dyDescent="0.25">
      <c r="Z858" s="4" t="s">
        <v>1571</v>
      </c>
      <c r="AA858" s="5">
        <v>979349</v>
      </c>
      <c r="AB858" s="5"/>
      <c r="AC858" s="5"/>
      <c r="AD858" s="5"/>
      <c r="AE858" s="5"/>
      <c r="AF858" s="5"/>
      <c r="AG858" s="5">
        <v>979349</v>
      </c>
    </row>
    <row r="859" spans="26:33" x14ac:dyDescent="0.25">
      <c r="Z859" s="4" t="s">
        <v>6404</v>
      </c>
      <c r="AA859" s="5"/>
      <c r="AB859" s="5">
        <v>6000000</v>
      </c>
      <c r="AC859" s="5">
        <v>12000000</v>
      </c>
      <c r="AD859" s="5">
        <v>6000000</v>
      </c>
      <c r="AE859" s="5">
        <v>6000000</v>
      </c>
      <c r="AF859" s="5">
        <v>6000000</v>
      </c>
      <c r="AG859" s="5">
        <v>36000000</v>
      </c>
    </row>
    <row r="860" spans="26:33" x14ac:dyDescent="0.25">
      <c r="Z860" s="4" t="s">
        <v>5951</v>
      </c>
      <c r="AA860" s="5"/>
      <c r="AB860" s="5"/>
      <c r="AC860" s="5"/>
      <c r="AD860" s="5"/>
      <c r="AE860" s="5">
        <v>10000000</v>
      </c>
      <c r="AF860" s="5">
        <v>10000000</v>
      </c>
      <c r="AG860" s="5">
        <v>20000000</v>
      </c>
    </row>
    <row r="861" spans="26:33" x14ac:dyDescent="0.25">
      <c r="Z861" s="4" t="s">
        <v>6405</v>
      </c>
      <c r="AA861" s="5"/>
      <c r="AB861" s="5"/>
      <c r="AC861" s="5"/>
      <c r="AD861" s="5">
        <v>753009</v>
      </c>
      <c r="AE861" s="5"/>
      <c r="AF861" s="5">
        <v>2259770</v>
      </c>
      <c r="AG861" s="5">
        <v>3012779</v>
      </c>
    </row>
    <row r="862" spans="26:33" x14ac:dyDescent="0.25">
      <c r="Z862" s="4" t="s">
        <v>1178</v>
      </c>
      <c r="AA862" s="5">
        <v>20692354</v>
      </c>
      <c r="AB862" s="5">
        <v>37710067</v>
      </c>
      <c r="AC862" s="5"/>
      <c r="AD862" s="5"/>
      <c r="AE862" s="5"/>
      <c r="AF862" s="5"/>
      <c r="AG862" s="5">
        <v>58402421</v>
      </c>
    </row>
    <row r="863" spans="26:33" x14ac:dyDescent="0.25">
      <c r="Z863" s="4" t="s">
        <v>10276</v>
      </c>
      <c r="AA863" s="5"/>
      <c r="AB863" s="5"/>
      <c r="AC863" s="5"/>
      <c r="AD863" s="5"/>
      <c r="AE863" s="5">
        <v>16859360</v>
      </c>
      <c r="AF863" s="5"/>
      <c r="AG863" s="5">
        <v>16859360</v>
      </c>
    </row>
    <row r="864" spans="26:33" x14ac:dyDescent="0.25">
      <c r="Z864" s="4" t="s">
        <v>10032</v>
      </c>
      <c r="AA864" s="5"/>
      <c r="AB864" s="5"/>
      <c r="AC864" s="5"/>
      <c r="AD864" s="5">
        <v>1000000</v>
      </c>
      <c r="AE864" s="5">
        <v>1000000</v>
      </c>
      <c r="AF864" s="5"/>
      <c r="AG864" s="5">
        <v>2000000</v>
      </c>
    </row>
    <row r="865" spans="26:33" x14ac:dyDescent="0.25">
      <c r="Z865" s="4" t="s">
        <v>2318</v>
      </c>
      <c r="AA865" s="5">
        <v>5000000</v>
      </c>
      <c r="AB865" s="5">
        <v>20000000</v>
      </c>
      <c r="AC865" s="5"/>
      <c r="AD865" s="5"/>
      <c r="AE865" s="5"/>
      <c r="AF865" s="5"/>
      <c r="AG865" s="5">
        <v>25000000</v>
      </c>
    </row>
    <row r="866" spans="26:33" x14ac:dyDescent="0.25">
      <c r="Z866" s="4" t="s">
        <v>10272</v>
      </c>
      <c r="AA866" s="5"/>
      <c r="AB866" s="5"/>
      <c r="AC866" s="5"/>
      <c r="AD866" s="5"/>
      <c r="AE866" s="5">
        <v>2574780</v>
      </c>
      <c r="AF866" s="5"/>
      <c r="AG866" s="5">
        <v>2574780</v>
      </c>
    </row>
    <row r="867" spans="26:33" x14ac:dyDescent="0.25">
      <c r="Z867" s="4" t="s">
        <v>9451</v>
      </c>
      <c r="AA867" s="5"/>
      <c r="AB867" s="5"/>
      <c r="AC867" s="5"/>
      <c r="AD867" s="5"/>
      <c r="AE867" s="5"/>
      <c r="AF867" s="5">
        <v>4770000</v>
      </c>
      <c r="AG867" s="5">
        <v>4770000</v>
      </c>
    </row>
    <row r="868" spans="26:33" x14ac:dyDescent="0.25">
      <c r="Z868" s="4" t="s">
        <v>3286</v>
      </c>
      <c r="AA868" s="5">
        <v>10000000</v>
      </c>
      <c r="AB868" s="5"/>
      <c r="AC868" s="5"/>
      <c r="AD868" s="5"/>
      <c r="AE868" s="5"/>
      <c r="AF868" s="5"/>
      <c r="AG868" s="5">
        <v>10000000</v>
      </c>
    </row>
    <row r="869" spans="26:33" x14ac:dyDescent="0.25">
      <c r="Z869" s="4" t="s">
        <v>2326</v>
      </c>
      <c r="AA869" s="5">
        <v>28000000</v>
      </c>
      <c r="AB869" s="5"/>
      <c r="AC869" s="5"/>
      <c r="AD869" s="5"/>
      <c r="AE869" s="5"/>
      <c r="AF869" s="5"/>
      <c r="AG869" s="5">
        <v>28000000</v>
      </c>
    </row>
    <row r="870" spans="26:33" x14ac:dyDescent="0.25">
      <c r="Z870" s="4" t="s">
        <v>5958</v>
      </c>
      <c r="AA870" s="5"/>
      <c r="AB870" s="5"/>
      <c r="AC870" s="5"/>
      <c r="AD870" s="5"/>
      <c r="AE870" s="5">
        <v>1000000</v>
      </c>
      <c r="AF870" s="5">
        <v>1000000</v>
      </c>
      <c r="AG870" s="5">
        <v>2000000</v>
      </c>
    </row>
    <row r="871" spans="26:33" x14ac:dyDescent="0.25">
      <c r="Z871" s="4" t="s">
        <v>6408</v>
      </c>
      <c r="AA871" s="5"/>
      <c r="AB871" s="5"/>
      <c r="AC871" s="5"/>
      <c r="AD871" s="5">
        <v>1100000</v>
      </c>
      <c r="AE871" s="5"/>
      <c r="AF871" s="5"/>
      <c r="AG871" s="5">
        <v>1100000</v>
      </c>
    </row>
    <row r="872" spans="26:33" x14ac:dyDescent="0.25">
      <c r="Z872" s="4" t="s">
        <v>4699</v>
      </c>
      <c r="AA872" s="5"/>
      <c r="AB872" s="5">
        <v>1329949</v>
      </c>
      <c r="AC872" s="5"/>
      <c r="AD872" s="5"/>
      <c r="AE872" s="5"/>
      <c r="AF872" s="5"/>
      <c r="AG872" s="5">
        <v>1329949</v>
      </c>
    </row>
    <row r="873" spans="26:33" x14ac:dyDescent="0.25">
      <c r="Z873" s="4" t="s">
        <v>4700</v>
      </c>
      <c r="AA873" s="5"/>
      <c r="AB873" s="5">
        <v>1394354</v>
      </c>
      <c r="AC873" s="5"/>
      <c r="AD873" s="5"/>
      <c r="AE873" s="5"/>
      <c r="AF873" s="5"/>
      <c r="AG873" s="5">
        <v>1394354</v>
      </c>
    </row>
    <row r="874" spans="26:33" x14ac:dyDescent="0.25">
      <c r="Z874" s="4" t="s">
        <v>9469</v>
      </c>
      <c r="AA874" s="5"/>
      <c r="AB874" s="5"/>
      <c r="AC874" s="5"/>
      <c r="AD874" s="5"/>
      <c r="AE874" s="5">
        <v>400000</v>
      </c>
      <c r="AF874" s="5"/>
      <c r="AG874" s="5">
        <v>400000</v>
      </c>
    </row>
    <row r="875" spans="26:33" x14ac:dyDescent="0.25">
      <c r="Z875" s="4" t="s">
        <v>6409</v>
      </c>
      <c r="AA875" s="5"/>
      <c r="AB875" s="5"/>
      <c r="AC875" s="5">
        <v>1200000</v>
      </c>
      <c r="AD875" s="5"/>
      <c r="AE875" s="5"/>
      <c r="AF875" s="5"/>
      <c r="AG875" s="5">
        <v>1200000</v>
      </c>
    </row>
    <row r="876" spans="26:33" x14ac:dyDescent="0.25">
      <c r="Z876" s="4" t="s">
        <v>6410</v>
      </c>
      <c r="AA876" s="5"/>
      <c r="AB876" s="5"/>
      <c r="AC876" s="5">
        <v>8337792</v>
      </c>
      <c r="AD876" s="5"/>
      <c r="AE876" s="5"/>
      <c r="AF876" s="5"/>
      <c r="AG876" s="5">
        <v>8337792</v>
      </c>
    </row>
    <row r="877" spans="26:33" x14ac:dyDescent="0.25">
      <c r="Z877" s="4" t="s">
        <v>9870</v>
      </c>
      <c r="AA877" s="5"/>
      <c r="AB877" s="5"/>
      <c r="AC877" s="5"/>
      <c r="AD877" s="5">
        <v>495843</v>
      </c>
      <c r="AE877" s="5"/>
      <c r="AF877" s="5"/>
      <c r="AG877" s="5">
        <v>495843</v>
      </c>
    </row>
    <row r="878" spans="26:33" x14ac:dyDescent="0.25">
      <c r="Z878" s="4" t="s">
        <v>10494</v>
      </c>
      <c r="AA878" s="5"/>
      <c r="AB878" s="5"/>
      <c r="AC878" s="5"/>
      <c r="AD878" s="5"/>
      <c r="AE878" s="5">
        <v>1211740</v>
      </c>
      <c r="AF878" s="5">
        <v>1211740</v>
      </c>
      <c r="AG878" s="5">
        <v>2423480</v>
      </c>
    </row>
    <row r="879" spans="26:33" x14ac:dyDescent="0.25">
      <c r="Z879" s="4" t="s">
        <v>12022</v>
      </c>
      <c r="AA879" s="5"/>
      <c r="AB879" s="5"/>
      <c r="AC879" s="5"/>
      <c r="AD879" s="5"/>
      <c r="AE879" s="5"/>
      <c r="AF879" s="5">
        <v>3000000</v>
      </c>
      <c r="AG879" s="5">
        <v>3000000</v>
      </c>
    </row>
    <row r="880" spans="26:33" x14ac:dyDescent="0.25">
      <c r="Z880" s="4" t="s">
        <v>336</v>
      </c>
      <c r="AA880" s="5">
        <v>109137460</v>
      </c>
      <c r="AB880" s="5">
        <v>135457951</v>
      </c>
      <c r="AC880" s="5"/>
      <c r="AD880" s="5"/>
      <c r="AE880" s="5"/>
      <c r="AF880" s="5"/>
      <c r="AG880" s="5">
        <v>244595411</v>
      </c>
    </row>
    <row r="881" spans="26:33" x14ac:dyDescent="0.25">
      <c r="Z881" s="4" t="s">
        <v>10540</v>
      </c>
      <c r="AA881" s="5"/>
      <c r="AB881" s="5"/>
      <c r="AC881" s="5"/>
      <c r="AD881" s="5"/>
      <c r="AE881" s="5">
        <v>33094020</v>
      </c>
      <c r="AF881" s="5"/>
      <c r="AG881" s="5">
        <v>33094020</v>
      </c>
    </row>
    <row r="882" spans="26:33" x14ac:dyDescent="0.25">
      <c r="Z882" s="4" t="s">
        <v>2704</v>
      </c>
      <c r="AA882" s="5">
        <v>5086915</v>
      </c>
      <c r="AB882" s="5">
        <v>5086915</v>
      </c>
      <c r="AC882" s="5">
        <v>5086915</v>
      </c>
      <c r="AD882" s="5">
        <v>5086915</v>
      </c>
      <c r="AE882" s="5"/>
      <c r="AF882" s="5"/>
      <c r="AG882" s="5">
        <v>20347660</v>
      </c>
    </row>
    <row r="883" spans="26:33" x14ac:dyDescent="0.25">
      <c r="Z883" s="4" t="s">
        <v>9485</v>
      </c>
      <c r="AA883" s="5"/>
      <c r="AB883" s="5"/>
      <c r="AC883" s="5"/>
      <c r="AD883" s="5">
        <v>79710</v>
      </c>
      <c r="AE883" s="5"/>
      <c r="AF883" s="5"/>
      <c r="AG883" s="5">
        <v>79710</v>
      </c>
    </row>
    <row r="884" spans="26:33" x14ac:dyDescent="0.25">
      <c r="Z884" s="4" t="s">
        <v>1469</v>
      </c>
      <c r="AA884" s="5">
        <v>348820</v>
      </c>
      <c r="AB884" s="5"/>
      <c r="AC884" s="5"/>
      <c r="AD884" s="5"/>
      <c r="AE884" s="5"/>
      <c r="AF884" s="5"/>
      <c r="AG884" s="5">
        <v>348820</v>
      </c>
    </row>
    <row r="885" spans="26:33" x14ac:dyDescent="0.25">
      <c r="Z885" s="4" t="s">
        <v>3320</v>
      </c>
      <c r="AA885" s="5">
        <v>5000000</v>
      </c>
      <c r="AB885" s="5"/>
      <c r="AC885" s="5"/>
      <c r="AD885" s="5"/>
      <c r="AE885" s="5"/>
      <c r="AF885" s="5"/>
      <c r="AG885" s="5">
        <v>5000000</v>
      </c>
    </row>
    <row r="886" spans="26:33" x14ac:dyDescent="0.25">
      <c r="Z886" s="4" t="s">
        <v>11824</v>
      </c>
      <c r="AA886" s="5"/>
      <c r="AB886" s="5"/>
      <c r="AC886" s="5"/>
      <c r="AD886" s="5"/>
      <c r="AE886" s="5"/>
      <c r="AF886" s="5">
        <v>71448</v>
      </c>
      <c r="AG886" s="5">
        <v>71448</v>
      </c>
    </row>
    <row r="887" spans="26:33" x14ac:dyDescent="0.25">
      <c r="Z887" s="4" t="s">
        <v>1261</v>
      </c>
      <c r="AA887" s="5">
        <v>14312689</v>
      </c>
      <c r="AB887" s="5"/>
      <c r="AC887" s="5"/>
      <c r="AD887" s="5">
        <v>17000000</v>
      </c>
      <c r="AE887" s="5"/>
      <c r="AF887" s="5"/>
      <c r="AG887" s="5">
        <v>31312689</v>
      </c>
    </row>
    <row r="888" spans="26:33" x14ac:dyDescent="0.25">
      <c r="Z888" s="4" t="s">
        <v>10017</v>
      </c>
      <c r="AA888" s="5"/>
      <c r="AB888" s="5"/>
      <c r="AC888" s="5"/>
      <c r="AD888" s="5">
        <v>11244114</v>
      </c>
      <c r="AE888" s="5">
        <v>8000000</v>
      </c>
      <c r="AF888" s="5">
        <v>8000000</v>
      </c>
      <c r="AG888" s="5">
        <v>27244114</v>
      </c>
    </row>
    <row r="889" spans="26:33" x14ac:dyDescent="0.25">
      <c r="Z889" s="4" t="s">
        <v>3235</v>
      </c>
      <c r="AA889" s="5">
        <v>178931</v>
      </c>
      <c r="AB889" s="5"/>
      <c r="AC889" s="5"/>
      <c r="AD889" s="5"/>
      <c r="AE889" s="5"/>
      <c r="AF889" s="5"/>
      <c r="AG889" s="5">
        <v>178931</v>
      </c>
    </row>
    <row r="890" spans="26:33" x14ac:dyDescent="0.25">
      <c r="Z890" s="4" t="s">
        <v>6413</v>
      </c>
      <c r="AA890" s="5"/>
      <c r="AB890" s="5"/>
      <c r="AC890" s="5"/>
      <c r="AD890" s="5">
        <v>800000</v>
      </c>
      <c r="AE890" s="5"/>
      <c r="AF890" s="5"/>
      <c r="AG890" s="5">
        <v>800000</v>
      </c>
    </row>
    <row r="891" spans="26:33" x14ac:dyDescent="0.25">
      <c r="Z891" s="4" t="s">
        <v>5943</v>
      </c>
      <c r="AA891" s="5"/>
      <c r="AB891" s="5"/>
      <c r="AC891" s="5">
        <v>700000</v>
      </c>
      <c r="AD891" s="5">
        <v>700000</v>
      </c>
      <c r="AE891" s="5">
        <v>700000</v>
      </c>
      <c r="AF891" s="5">
        <v>700000</v>
      </c>
      <c r="AG891" s="5">
        <v>2800000</v>
      </c>
    </row>
    <row r="892" spans="26:33" x14ac:dyDescent="0.25">
      <c r="Z892" s="4" t="s">
        <v>6414</v>
      </c>
      <c r="AA892" s="5"/>
      <c r="AB892" s="5"/>
      <c r="AC892" s="5">
        <v>1326729</v>
      </c>
      <c r="AD892" s="5"/>
      <c r="AE892" s="5"/>
      <c r="AF892" s="5"/>
      <c r="AG892" s="5">
        <v>1326729</v>
      </c>
    </row>
    <row r="893" spans="26:33" x14ac:dyDescent="0.25">
      <c r="Z893" s="4" t="s">
        <v>6415</v>
      </c>
      <c r="AA893" s="5"/>
      <c r="AB893" s="5"/>
      <c r="AC893" s="5"/>
      <c r="AD893" s="5">
        <v>139677</v>
      </c>
      <c r="AE893" s="5"/>
      <c r="AF893" s="5"/>
      <c r="AG893" s="5">
        <v>139677</v>
      </c>
    </row>
    <row r="894" spans="26:33" x14ac:dyDescent="0.25">
      <c r="Z894" s="4" t="s">
        <v>9551</v>
      </c>
      <c r="AA894" s="5"/>
      <c r="AB894" s="5"/>
      <c r="AC894" s="5"/>
      <c r="AD894" s="5">
        <v>199738</v>
      </c>
      <c r="AE894" s="5"/>
      <c r="AF894" s="5"/>
      <c r="AG894" s="5">
        <v>199738</v>
      </c>
    </row>
    <row r="895" spans="26:33" x14ac:dyDescent="0.25">
      <c r="Z895" s="4" t="s">
        <v>12007</v>
      </c>
      <c r="AA895" s="5"/>
      <c r="AB895" s="5"/>
      <c r="AC895" s="5"/>
      <c r="AD895" s="5"/>
      <c r="AE895" s="5">
        <v>1000000</v>
      </c>
      <c r="AF895" s="5">
        <v>3000000</v>
      </c>
      <c r="AG895" s="5">
        <v>4000000</v>
      </c>
    </row>
    <row r="896" spans="26:33" x14ac:dyDescent="0.25">
      <c r="Z896" s="4" t="s">
        <v>3261</v>
      </c>
      <c r="AA896" s="5">
        <v>4285037</v>
      </c>
      <c r="AB896" s="5"/>
      <c r="AC896" s="5"/>
      <c r="AD896" s="5"/>
      <c r="AE896" s="5"/>
      <c r="AF896" s="5"/>
      <c r="AG896" s="5">
        <v>4285037</v>
      </c>
    </row>
    <row r="897" spans="26:33" x14ac:dyDescent="0.25">
      <c r="Z897" s="4" t="s">
        <v>3325</v>
      </c>
      <c r="AA897" s="5">
        <v>0</v>
      </c>
      <c r="AB897" s="5"/>
      <c r="AC897" s="5"/>
      <c r="AD897" s="5"/>
      <c r="AE897" s="5"/>
      <c r="AF897" s="5"/>
      <c r="AG897" s="5">
        <v>0</v>
      </c>
    </row>
    <row r="898" spans="26:33" x14ac:dyDescent="0.25">
      <c r="Z898" s="4" t="s">
        <v>3338</v>
      </c>
      <c r="AA898" s="5"/>
      <c r="AB898" s="5"/>
      <c r="AC898" s="5"/>
      <c r="AD898" s="5">
        <v>26956439</v>
      </c>
      <c r="AE898" s="5"/>
      <c r="AF898" s="5"/>
      <c r="AG898" s="5">
        <v>26956439</v>
      </c>
    </row>
    <row r="899" spans="26:33" x14ac:dyDescent="0.25">
      <c r="Z899" s="4" t="s">
        <v>270</v>
      </c>
      <c r="AA899" s="5">
        <v>1753929</v>
      </c>
      <c r="AB899" s="5">
        <v>1753929</v>
      </c>
      <c r="AC899" s="5">
        <v>1753929</v>
      </c>
      <c r="AD899" s="5">
        <v>1753929</v>
      </c>
      <c r="AE899" s="5">
        <v>1753929</v>
      </c>
      <c r="AF899" s="5">
        <v>1753929</v>
      </c>
      <c r="AG899" s="5">
        <v>10523574</v>
      </c>
    </row>
    <row r="900" spans="26:33" x14ac:dyDescent="0.25">
      <c r="Z900" s="4" t="s">
        <v>1704</v>
      </c>
      <c r="AA900" s="5">
        <v>13622549.4</v>
      </c>
      <c r="AB900" s="5"/>
      <c r="AC900" s="5"/>
      <c r="AD900" s="5"/>
      <c r="AE900" s="5"/>
      <c r="AF900" s="5"/>
      <c r="AG900" s="5">
        <v>13622549.4</v>
      </c>
    </row>
    <row r="901" spans="26:33" x14ac:dyDescent="0.25">
      <c r="Z901" s="4" t="s">
        <v>2600</v>
      </c>
      <c r="AA901" s="5"/>
      <c r="AB901" s="5">
        <v>77248242</v>
      </c>
      <c r="AC901" s="5">
        <v>77248242</v>
      </c>
      <c r="AD901" s="5"/>
      <c r="AE901" s="5"/>
      <c r="AF901" s="5"/>
      <c r="AG901" s="5">
        <v>154496484</v>
      </c>
    </row>
    <row r="902" spans="26:33" x14ac:dyDescent="0.25">
      <c r="Z902" s="4" t="s">
        <v>2830</v>
      </c>
      <c r="AA902" s="5"/>
      <c r="AB902" s="5">
        <v>55205684.799999997</v>
      </c>
      <c r="AC902" s="5"/>
      <c r="AD902" s="5"/>
      <c r="AE902" s="5"/>
      <c r="AF902" s="5"/>
      <c r="AG902" s="5">
        <v>55205684.799999997</v>
      </c>
    </row>
    <row r="903" spans="26:33" x14ac:dyDescent="0.25">
      <c r="Z903" s="4" t="s">
        <v>2782</v>
      </c>
      <c r="AA903" s="5"/>
      <c r="AB903" s="5">
        <v>1588345.2</v>
      </c>
      <c r="AC903" s="5"/>
      <c r="AD903" s="5"/>
      <c r="AE903" s="5"/>
      <c r="AF903" s="5"/>
      <c r="AG903" s="5">
        <v>1588345.2</v>
      </c>
    </row>
    <row r="904" spans="26:33" x14ac:dyDescent="0.25">
      <c r="Z904" s="4" t="s">
        <v>4709</v>
      </c>
      <c r="AA904" s="5"/>
      <c r="AB904" s="5">
        <v>1886823</v>
      </c>
      <c r="AC904" s="5">
        <v>1886823</v>
      </c>
      <c r="AD904" s="5"/>
      <c r="AE904" s="5"/>
      <c r="AF904" s="5"/>
      <c r="AG904" s="5">
        <v>3773646</v>
      </c>
    </row>
    <row r="905" spans="26:33" x14ac:dyDescent="0.25">
      <c r="Z905" s="4" t="s">
        <v>2809</v>
      </c>
      <c r="AA905" s="5"/>
      <c r="AB905" s="5"/>
      <c r="AC905" s="5">
        <v>30129128.399999999</v>
      </c>
      <c r="AD905" s="5"/>
      <c r="AE905" s="5"/>
      <c r="AF905" s="5"/>
      <c r="AG905" s="5">
        <v>30129128.399999999</v>
      </c>
    </row>
    <row r="906" spans="26:33" x14ac:dyDescent="0.25">
      <c r="Z906" s="4" t="s">
        <v>2430</v>
      </c>
      <c r="AA906" s="5">
        <v>596898</v>
      </c>
      <c r="AB906" s="5"/>
      <c r="AC906" s="5"/>
      <c r="AD906" s="5"/>
      <c r="AE906" s="5"/>
      <c r="AF906" s="5"/>
      <c r="AG906" s="5">
        <v>596898</v>
      </c>
    </row>
    <row r="907" spans="26:33" x14ac:dyDescent="0.25">
      <c r="Z907" s="4" t="s">
        <v>2581</v>
      </c>
      <c r="AA907" s="5"/>
      <c r="AB907" s="5"/>
      <c r="AC907" s="5">
        <v>28741603</v>
      </c>
      <c r="AD907" s="5"/>
      <c r="AE907" s="5">
        <v>28741603</v>
      </c>
      <c r="AF907" s="5"/>
      <c r="AG907" s="5">
        <v>57483206</v>
      </c>
    </row>
    <row r="908" spans="26:33" x14ac:dyDescent="0.25">
      <c r="Z908" s="4" t="s">
        <v>2585</v>
      </c>
      <c r="AA908" s="5"/>
      <c r="AB908" s="5"/>
      <c r="AC908" s="5">
        <v>57985827.200000003</v>
      </c>
      <c r="AD908" s="5">
        <v>57985827.200000003</v>
      </c>
      <c r="AE908" s="5"/>
      <c r="AF908" s="5"/>
      <c r="AG908" s="5">
        <v>115971654.40000001</v>
      </c>
    </row>
    <row r="909" spans="26:33" x14ac:dyDescent="0.25">
      <c r="Z909" s="4" t="s">
        <v>3033</v>
      </c>
      <c r="AA909" s="5">
        <v>3173326</v>
      </c>
      <c r="AB909" s="5"/>
      <c r="AC909" s="5"/>
      <c r="AD909" s="5"/>
      <c r="AE909" s="5"/>
      <c r="AF909" s="5"/>
      <c r="AG909" s="5">
        <v>3173326</v>
      </c>
    </row>
    <row r="910" spans="26:33" x14ac:dyDescent="0.25">
      <c r="Z910" s="4" t="s">
        <v>2602</v>
      </c>
      <c r="AA910" s="5"/>
      <c r="AB910" s="5">
        <v>10723406</v>
      </c>
      <c r="AC910" s="5">
        <v>10723406</v>
      </c>
      <c r="AD910" s="5"/>
      <c r="AE910" s="5"/>
      <c r="AF910" s="5"/>
      <c r="AG910" s="5">
        <v>21446812</v>
      </c>
    </row>
    <row r="911" spans="26:33" x14ac:dyDescent="0.25">
      <c r="Z911" s="4" t="s">
        <v>10178</v>
      </c>
      <c r="AA911" s="5"/>
      <c r="AB911" s="5"/>
      <c r="AC911" s="5"/>
      <c r="AD911" s="5"/>
      <c r="AE911" s="5">
        <v>3031874.25</v>
      </c>
      <c r="AF911" s="5"/>
      <c r="AG911" s="5">
        <v>3031874.25</v>
      </c>
    </row>
    <row r="912" spans="26:33" x14ac:dyDescent="0.25">
      <c r="Z912" s="4" t="s">
        <v>4707</v>
      </c>
      <c r="AA912" s="5"/>
      <c r="AB912" s="5">
        <v>1429049</v>
      </c>
      <c r="AC912" s="5">
        <v>1429049</v>
      </c>
      <c r="AD912" s="5"/>
      <c r="AE912" s="5"/>
      <c r="AF912" s="5"/>
      <c r="AG912" s="5">
        <v>2858098</v>
      </c>
    </row>
    <row r="913" spans="26:33" x14ac:dyDescent="0.25">
      <c r="Z913" s="4" t="s">
        <v>2628</v>
      </c>
      <c r="AA913" s="5">
        <v>2781399</v>
      </c>
      <c r="AB913" s="5">
        <v>2781399</v>
      </c>
      <c r="AC913" s="5"/>
      <c r="AD913" s="5"/>
      <c r="AE913" s="5"/>
      <c r="AF913" s="5"/>
      <c r="AG913" s="5">
        <v>5562798</v>
      </c>
    </row>
    <row r="914" spans="26:33" x14ac:dyDescent="0.25">
      <c r="Z914" s="4" t="s">
        <v>2329</v>
      </c>
      <c r="AA914" s="5">
        <v>3575170.8</v>
      </c>
      <c r="AB914" s="5"/>
      <c r="AC914" s="5"/>
      <c r="AD914" s="5"/>
      <c r="AE914" s="5"/>
      <c r="AF914" s="5"/>
      <c r="AG914" s="5">
        <v>3575170.8</v>
      </c>
    </row>
    <row r="915" spans="26:33" x14ac:dyDescent="0.25">
      <c r="Z915" s="4" t="s">
        <v>2615</v>
      </c>
      <c r="AA915" s="5"/>
      <c r="AB915" s="5">
        <v>12698557</v>
      </c>
      <c r="AC915" s="5">
        <v>12698557</v>
      </c>
      <c r="AD915" s="5"/>
      <c r="AE915" s="5"/>
      <c r="AF915" s="5"/>
      <c r="AG915" s="5">
        <v>25397114</v>
      </c>
    </row>
    <row r="916" spans="26:33" x14ac:dyDescent="0.25">
      <c r="Z916" s="4" t="s">
        <v>3259</v>
      </c>
      <c r="AA916" s="5">
        <v>1589987.2</v>
      </c>
      <c r="AB916" s="5"/>
      <c r="AC916" s="5"/>
      <c r="AD916" s="5"/>
      <c r="AE916" s="5"/>
      <c r="AF916" s="5"/>
      <c r="AG916" s="5">
        <v>1589987.2</v>
      </c>
    </row>
    <row r="917" spans="26:33" x14ac:dyDescent="0.25">
      <c r="Z917" s="4" t="s">
        <v>6044</v>
      </c>
      <c r="AA917" s="5"/>
      <c r="AB917" s="5"/>
      <c r="AC917" s="5">
        <v>13893533.5</v>
      </c>
      <c r="AD917" s="5"/>
      <c r="AE917" s="5"/>
      <c r="AF917" s="5"/>
      <c r="AG917" s="5">
        <v>13893533.5</v>
      </c>
    </row>
    <row r="918" spans="26:33" x14ac:dyDescent="0.25">
      <c r="Z918" s="4" t="s">
        <v>2979</v>
      </c>
      <c r="AA918" s="5">
        <v>524661.98</v>
      </c>
      <c r="AB918" s="5"/>
      <c r="AC918" s="5"/>
      <c r="AD918" s="5"/>
      <c r="AE918" s="5"/>
      <c r="AF918" s="5"/>
      <c r="AG918" s="5">
        <v>524661.98</v>
      </c>
    </row>
    <row r="919" spans="26:33" x14ac:dyDescent="0.25">
      <c r="Z919" s="4" t="s">
        <v>6425</v>
      </c>
      <c r="AA919" s="5"/>
      <c r="AB919" s="5"/>
      <c r="AC919" s="5">
        <v>3677390.76</v>
      </c>
      <c r="AD919" s="5"/>
      <c r="AE919" s="5"/>
      <c r="AF919" s="5"/>
      <c r="AG919" s="5">
        <v>3677390.76</v>
      </c>
    </row>
    <row r="920" spans="26:33" x14ac:dyDescent="0.25">
      <c r="Z920" s="4" t="s">
        <v>2776</v>
      </c>
      <c r="AA920" s="5"/>
      <c r="AB920" s="5">
        <v>2382825.6</v>
      </c>
      <c r="AC920" s="5"/>
      <c r="AD920" s="5"/>
      <c r="AE920" s="5"/>
      <c r="AF920" s="5"/>
      <c r="AG920" s="5">
        <v>2382825.6</v>
      </c>
    </row>
    <row r="921" spans="26:33" x14ac:dyDescent="0.25">
      <c r="Z921" s="4" t="s">
        <v>11810</v>
      </c>
      <c r="AA921" s="5"/>
      <c r="AB921" s="5"/>
      <c r="AC921" s="5"/>
      <c r="AD921" s="5"/>
      <c r="AE921" s="5"/>
      <c r="AF921" s="5">
        <v>5706856.4000000004</v>
      </c>
      <c r="AG921" s="5">
        <v>5706856.4000000004</v>
      </c>
    </row>
    <row r="922" spans="26:33" x14ac:dyDescent="0.25">
      <c r="Z922" s="4" t="s">
        <v>6077</v>
      </c>
      <c r="AA922" s="5"/>
      <c r="AB922" s="5">
        <v>1906957.44</v>
      </c>
      <c r="AC922" s="5"/>
      <c r="AD922" s="5"/>
      <c r="AE922" s="5"/>
      <c r="AF922" s="5"/>
      <c r="AG922" s="5">
        <v>1906957.44</v>
      </c>
    </row>
    <row r="923" spans="26:33" x14ac:dyDescent="0.25">
      <c r="Z923" s="4" t="s">
        <v>4708</v>
      </c>
      <c r="AA923" s="5"/>
      <c r="AB923" s="5">
        <v>1587999</v>
      </c>
      <c r="AC923" s="5"/>
      <c r="AD923" s="5"/>
      <c r="AE923" s="5"/>
      <c r="AF923" s="5"/>
      <c r="AG923" s="5">
        <v>1587999</v>
      </c>
    </row>
    <row r="924" spans="26:33" x14ac:dyDescent="0.25">
      <c r="Z924" s="4" t="s">
        <v>9992</v>
      </c>
      <c r="AA924" s="5"/>
      <c r="AB924" s="5"/>
      <c r="AC924" s="5"/>
      <c r="AD924" s="5">
        <v>34130749</v>
      </c>
      <c r="AE924" s="5"/>
      <c r="AF924" s="5">
        <v>15730749</v>
      </c>
      <c r="AG924" s="5">
        <v>49861498</v>
      </c>
    </row>
    <row r="925" spans="26:33" x14ac:dyDescent="0.25">
      <c r="Z925" s="4" t="s">
        <v>6426</v>
      </c>
      <c r="AA925" s="5"/>
      <c r="AB925" s="5"/>
      <c r="AC925" s="5">
        <v>1195251.6000000001</v>
      </c>
      <c r="AD925" s="5"/>
      <c r="AE925" s="5"/>
      <c r="AF925" s="5"/>
      <c r="AG925" s="5">
        <v>1195251.6000000001</v>
      </c>
    </row>
    <row r="926" spans="26:33" x14ac:dyDescent="0.25">
      <c r="Z926" s="4" t="s">
        <v>6427</v>
      </c>
      <c r="AA926" s="5"/>
      <c r="AB926" s="5"/>
      <c r="AC926" s="5">
        <v>2788920.4</v>
      </c>
      <c r="AD926" s="5"/>
      <c r="AE926" s="5"/>
      <c r="AF926" s="5"/>
      <c r="AG926" s="5">
        <v>2788920.4</v>
      </c>
    </row>
    <row r="927" spans="26:33" x14ac:dyDescent="0.25">
      <c r="Z927" s="4" t="s">
        <v>6054</v>
      </c>
      <c r="AA927" s="5"/>
      <c r="AB927" s="5"/>
      <c r="AC927" s="5">
        <v>1194570.3</v>
      </c>
      <c r="AD927" s="5"/>
      <c r="AE927" s="5"/>
      <c r="AF927" s="5"/>
      <c r="AG927" s="5">
        <v>1194570.3</v>
      </c>
    </row>
    <row r="928" spans="26:33" x14ac:dyDescent="0.25">
      <c r="Z928" s="4" t="s">
        <v>6040</v>
      </c>
      <c r="AA928" s="5"/>
      <c r="AB928" s="5"/>
      <c r="AC928" s="5">
        <v>2389480.7999999998</v>
      </c>
      <c r="AD928" s="5"/>
      <c r="AE928" s="5"/>
      <c r="AF928" s="5"/>
      <c r="AG928" s="5">
        <v>2389480.7999999998</v>
      </c>
    </row>
    <row r="929" spans="26:33" x14ac:dyDescent="0.25">
      <c r="Z929" s="4" t="s">
        <v>6428</v>
      </c>
      <c r="AA929" s="5"/>
      <c r="AB929" s="5"/>
      <c r="AC929" s="5"/>
      <c r="AD929" s="5">
        <v>3595282.2</v>
      </c>
      <c r="AE929" s="5"/>
      <c r="AF929" s="5"/>
      <c r="AG929" s="5">
        <v>3595282.2</v>
      </c>
    </row>
    <row r="930" spans="26:33" x14ac:dyDescent="0.25">
      <c r="Z930" s="4" t="s">
        <v>10190</v>
      </c>
      <c r="AA930" s="5"/>
      <c r="AB930" s="5"/>
      <c r="AC930" s="5"/>
      <c r="AD930" s="5"/>
      <c r="AE930" s="5">
        <v>1212244.5</v>
      </c>
      <c r="AF930" s="5"/>
      <c r="AG930" s="5">
        <v>1212244.5</v>
      </c>
    </row>
    <row r="931" spans="26:33" x14ac:dyDescent="0.25">
      <c r="Z931" s="4" t="s">
        <v>6429</v>
      </c>
      <c r="AA931" s="5"/>
      <c r="AB931" s="5"/>
      <c r="AC931" s="5"/>
      <c r="AD931" s="5">
        <v>3207487.2</v>
      </c>
      <c r="AE931" s="5"/>
      <c r="AF931" s="5"/>
      <c r="AG931" s="5">
        <v>3207487.2</v>
      </c>
    </row>
    <row r="932" spans="26:33" x14ac:dyDescent="0.25">
      <c r="Z932" s="4" t="s">
        <v>9449</v>
      </c>
      <c r="AA932" s="5"/>
      <c r="AB932" s="5"/>
      <c r="AC932" s="5"/>
      <c r="AD932" s="5"/>
      <c r="AE932" s="5"/>
      <c r="AF932" s="5">
        <v>27490786.800000001</v>
      </c>
      <c r="AG932" s="5">
        <v>27490786.800000001</v>
      </c>
    </row>
    <row r="933" spans="26:33" x14ac:dyDescent="0.25">
      <c r="Z933" s="4" t="s">
        <v>6430</v>
      </c>
      <c r="AA933" s="5"/>
      <c r="AB933" s="5"/>
      <c r="AC933" s="5"/>
      <c r="AD933" s="5">
        <v>2201493.25</v>
      </c>
      <c r="AE933" s="5"/>
      <c r="AF933" s="5"/>
      <c r="AG933" s="5">
        <v>2201493.25</v>
      </c>
    </row>
    <row r="934" spans="26:33" x14ac:dyDescent="0.25">
      <c r="Z934" s="4" t="s">
        <v>6431</v>
      </c>
      <c r="AA934" s="5"/>
      <c r="AB934" s="5"/>
      <c r="AC934" s="5"/>
      <c r="AD934" s="5">
        <v>8803053</v>
      </c>
      <c r="AE934" s="5">
        <v>8803053</v>
      </c>
      <c r="AF934" s="5"/>
      <c r="AG934" s="5">
        <v>17606106</v>
      </c>
    </row>
    <row r="935" spans="26:33" x14ac:dyDescent="0.25">
      <c r="Z935" s="4" t="s">
        <v>6437</v>
      </c>
      <c r="AA935" s="5"/>
      <c r="AB935" s="5"/>
      <c r="AC935" s="5"/>
      <c r="AD935" s="5">
        <v>2000030.5</v>
      </c>
      <c r="AE935" s="5"/>
      <c r="AF935" s="5"/>
      <c r="AG935" s="5">
        <v>2000030.5</v>
      </c>
    </row>
    <row r="936" spans="26:33" x14ac:dyDescent="0.25">
      <c r="Z936" s="4" t="s">
        <v>10057</v>
      </c>
      <c r="AA936" s="5"/>
      <c r="AB936" s="5"/>
      <c r="AC936" s="5"/>
      <c r="AD936" s="5"/>
      <c r="AE936" s="5">
        <v>1691494.98</v>
      </c>
      <c r="AF936" s="5"/>
      <c r="AG936" s="5">
        <v>1691494.98</v>
      </c>
    </row>
    <row r="937" spans="26:33" x14ac:dyDescent="0.25">
      <c r="Z937" s="4" t="s">
        <v>10182</v>
      </c>
      <c r="AA937" s="5"/>
      <c r="AB937" s="5"/>
      <c r="AC937" s="5"/>
      <c r="AD937" s="5"/>
      <c r="AE937" s="5">
        <v>2020407.5</v>
      </c>
      <c r="AF937" s="5"/>
      <c r="AG937" s="5">
        <v>2020407.5</v>
      </c>
    </row>
    <row r="938" spans="26:33" x14ac:dyDescent="0.25">
      <c r="Z938" s="4" t="s">
        <v>6438</v>
      </c>
      <c r="AA938" s="5"/>
      <c r="AB938" s="5"/>
      <c r="AC938" s="5"/>
      <c r="AD938" s="5">
        <v>3601249.2</v>
      </c>
      <c r="AE938" s="5"/>
      <c r="AF938" s="5"/>
      <c r="AG938" s="5">
        <v>3601249.2</v>
      </c>
    </row>
    <row r="939" spans="26:33" x14ac:dyDescent="0.25">
      <c r="Z939" s="4" t="s">
        <v>6432</v>
      </c>
      <c r="AA939" s="5"/>
      <c r="AB939" s="5"/>
      <c r="AC939" s="5"/>
      <c r="AD939" s="5">
        <v>1800624.6</v>
      </c>
      <c r="AE939" s="5"/>
      <c r="AF939" s="5"/>
      <c r="AG939" s="5">
        <v>1800624.6</v>
      </c>
    </row>
    <row r="940" spans="26:33" x14ac:dyDescent="0.25">
      <c r="Z940" s="4" t="s">
        <v>10174</v>
      </c>
      <c r="AA940" s="5"/>
      <c r="AB940" s="5"/>
      <c r="AC940" s="5"/>
      <c r="AD940" s="5"/>
      <c r="AE940" s="5">
        <v>2418435.6</v>
      </c>
      <c r="AF940" s="5"/>
      <c r="AG940" s="5">
        <v>2418435.6</v>
      </c>
    </row>
    <row r="941" spans="26:33" x14ac:dyDescent="0.25">
      <c r="Z941" s="4" t="s">
        <v>11804</v>
      </c>
      <c r="AA941" s="5"/>
      <c r="AB941" s="5"/>
      <c r="AC941" s="5"/>
      <c r="AD941" s="5"/>
      <c r="AE941" s="5"/>
      <c r="AF941" s="5">
        <v>1630638.8</v>
      </c>
      <c r="AG941" s="5">
        <v>1630638.8</v>
      </c>
    </row>
    <row r="942" spans="26:33" x14ac:dyDescent="0.25">
      <c r="Z942" s="4" t="s">
        <v>9458</v>
      </c>
      <c r="AA942" s="5"/>
      <c r="AB942" s="5"/>
      <c r="AC942" s="5"/>
      <c r="AD942" s="5"/>
      <c r="AE942" s="5">
        <v>1608004.8</v>
      </c>
      <c r="AF942" s="5"/>
      <c r="AG942" s="5">
        <v>1608004.8</v>
      </c>
    </row>
    <row r="943" spans="26:33" x14ac:dyDescent="0.25">
      <c r="Z943" s="4" t="s">
        <v>10059</v>
      </c>
      <c r="AA943" s="5"/>
      <c r="AB943" s="5"/>
      <c r="AC943" s="5"/>
      <c r="AD943" s="5"/>
      <c r="AE943" s="5">
        <v>3221895.2</v>
      </c>
      <c r="AF943" s="5"/>
      <c r="AG943" s="5">
        <v>3221895.2</v>
      </c>
    </row>
    <row r="944" spans="26:33" x14ac:dyDescent="0.25">
      <c r="Z944" s="4" t="s">
        <v>11984</v>
      </c>
      <c r="AA944" s="5"/>
      <c r="AB944" s="5"/>
      <c r="AC944" s="5"/>
      <c r="AD944" s="5"/>
      <c r="AE944" s="5"/>
      <c r="AF944" s="5">
        <v>4556250</v>
      </c>
      <c r="AG944" s="5">
        <v>4556250</v>
      </c>
    </row>
    <row r="945" spans="26:33" x14ac:dyDescent="0.25">
      <c r="Z945" s="4" t="s">
        <v>10186</v>
      </c>
      <c r="AA945" s="5"/>
      <c r="AB945" s="5"/>
      <c r="AC945" s="5"/>
      <c r="AD945" s="5"/>
      <c r="AE945" s="5">
        <v>7653633</v>
      </c>
      <c r="AF945" s="5"/>
      <c r="AG945" s="5">
        <v>7653633</v>
      </c>
    </row>
    <row r="946" spans="26:33" x14ac:dyDescent="0.25">
      <c r="Z946" s="4" t="s">
        <v>11816</v>
      </c>
      <c r="AA946" s="5"/>
      <c r="AB946" s="5"/>
      <c r="AC946" s="5"/>
      <c r="AD946" s="5"/>
      <c r="AE946" s="5"/>
      <c r="AF946" s="5">
        <v>1630530.4</v>
      </c>
      <c r="AG946" s="5">
        <v>1630530.4</v>
      </c>
    </row>
    <row r="947" spans="26:33" x14ac:dyDescent="0.25">
      <c r="Z947" s="4" t="s">
        <v>11831</v>
      </c>
      <c r="AA947" s="5"/>
      <c r="AB947" s="5"/>
      <c r="AC947" s="5"/>
      <c r="AD947" s="5"/>
      <c r="AE947" s="5"/>
      <c r="AF947" s="5">
        <v>1825959</v>
      </c>
      <c r="AG947" s="5">
        <v>1825959</v>
      </c>
    </row>
    <row r="948" spans="26:33" x14ac:dyDescent="0.25">
      <c r="Z948" s="4" t="s">
        <v>11808</v>
      </c>
      <c r="AA948" s="5"/>
      <c r="AB948" s="5"/>
      <c r="AC948" s="5"/>
      <c r="AD948" s="5"/>
      <c r="AE948" s="5"/>
      <c r="AF948" s="5">
        <v>8560853.6999999993</v>
      </c>
      <c r="AG948" s="5">
        <v>8560853.6999999993</v>
      </c>
    </row>
    <row r="949" spans="26:33" x14ac:dyDescent="0.25">
      <c r="Z949" s="4" t="s">
        <v>11802</v>
      </c>
      <c r="AA949" s="5"/>
      <c r="AB949" s="5"/>
      <c r="AC949" s="5"/>
      <c r="AD949" s="5"/>
      <c r="AE949" s="5"/>
      <c r="AF949" s="5">
        <v>3261495</v>
      </c>
      <c r="AG949" s="5">
        <v>3261495</v>
      </c>
    </row>
    <row r="950" spans="26:33" x14ac:dyDescent="0.25">
      <c r="Z950" s="4" t="s">
        <v>11814</v>
      </c>
      <c r="AA950" s="5"/>
      <c r="AB950" s="5"/>
      <c r="AC950" s="5"/>
      <c r="AD950" s="5"/>
      <c r="AE950" s="5"/>
      <c r="AF950" s="5">
        <v>4891591</v>
      </c>
      <c r="AG950" s="5">
        <v>4891591</v>
      </c>
    </row>
    <row r="951" spans="26:33" x14ac:dyDescent="0.25">
      <c r="Z951" s="4" t="s">
        <v>12084</v>
      </c>
      <c r="AA951" s="5"/>
      <c r="AB951" s="5"/>
      <c r="AC951" s="5"/>
      <c r="AD951" s="5"/>
      <c r="AE951" s="5"/>
      <c r="AF951" s="5">
        <v>2449218.6</v>
      </c>
      <c r="AG951" s="5">
        <v>2449218.6</v>
      </c>
    </row>
    <row r="952" spans="26:33" x14ac:dyDescent="0.25">
      <c r="Z952" s="4" t="s">
        <v>6433</v>
      </c>
      <c r="AA952" s="5"/>
      <c r="AB952" s="5"/>
      <c r="AC952" s="5"/>
      <c r="AD952" s="5">
        <v>1596314</v>
      </c>
      <c r="AE952" s="5"/>
      <c r="AF952" s="5"/>
      <c r="AG952" s="5">
        <v>1596314</v>
      </c>
    </row>
    <row r="953" spans="26:33" x14ac:dyDescent="0.25">
      <c r="Z953" s="4" t="s">
        <v>78</v>
      </c>
      <c r="AA953" s="5">
        <v>43259094.600000001</v>
      </c>
      <c r="AB953" s="5">
        <v>11205034.4</v>
      </c>
      <c r="AC953" s="5">
        <v>34425800</v>
      </c>
      <c r="AD953" s="5">
        <v>46572710.07</v>
      </c>
      <c r="AE953" s="5">
        <v>-110402142</v>
      </c>
      <c r="AF953" s="5"/>
      <c r="AG953" s="5">
        <v>25060497.07</v>
      </c>
    </row>
    <row r="954" spans="26:33" x14ac:dyDescent="0.25">
      <c r="Z954" s="4" t="s">
        <v>2535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/>
      <c r="AG954" s="5">
        <v>0</v>
      </c>
    </row>
    <row r="955" spans="26:33" x14ac:dyDescent="0.25">
      <c r="Z955" s="4" t="s">
        <v>1348</v>
      </c>
      <c r="AA955" s="5"/>
      <c r="AB955" s="5"/>
      <c r="AC955" s="5"/>
      <c r="AD955" s="5"/>
      <c r="AE955" s="5">
        <v>1218303</v>
      </c>
      <c r="AF955" s="5"/>
      <c r="AG955" s="5">
        <v>1218303</v>
      </c>
    </row>
    <row r="956" spans="26:33" x14ac:dyDescent="0.25">
      <c r="Z956" s="4" t="s">
        <v>309</v>
      </c>
      <c r="AA956" s="5"/>
      <c r="AB956" s="5"/>
      <c r="AC956" s="5"/>
      <c r="AD956" s="5"/>
      <c r="AE956" s="5"/>
      <c r="AF956" s="5">
        <v>3864393</v>
      </c>
      <c r="AG956" s="5">
        <v>3864393</v>
      </c>
    </row>
    <row r="957" spans="26:33" x14ac:dyDescent="0.25">
      <c r="Z957" s="4" t="s">
        <v>695</v>
      </c>
      <c r="AA957" s="5"/>
      <c r="AB957" s="5"/>
      <c r="AC957" s="5"/>
      <c r="AD957" s="5"/>
      <c r="AE957" s="5"/>
      <c r="AF957" s="5">
        <v>1408459</v>
      </c>
      <c r="AG957" s="5">
        <v>1408459</v>
      </c>
    </row>
    <row r="958" spans="26:33" x14ac:dyDescent="0.25">
      <c r="Z958" s="4" t="s">
        <v>52</v>
      </c>
      <c r="AA958" s="5"/>
      <c r="AB958" s="5"/>
      <c r="AC958" s="5">
        <v>1560215</v>
      </c>
      <c r="AD958" s="5"/>
      <c r="AE958" s="5"/>
      <c r="AF958" s="5"/>
      <c r="AG958" s="5">
        <v>1560215</v>
      </c>
    </row>
    <row r="959" spans="26:33" x14ac:dyDescent="0.25">
      <c r="Z959" s="4" t="s">
        <v>53</v>
      </c>
      <c r="AA959" s="5"/>
      <c r="AB959" s="5"/>
      <c r="AC959" s="5"/>
      <c r="AD959" s="5"/>
      <c r="AE959" s="5"/>
      <c r="AF959" s="5">
        <v>1105118</v>
      </c>
      <c r="AG959" s="5">
        <v>1105118</v>
      </c>
    </row>
    <row r="960" spans="26:33" x14ac:dyDescent="0.25">
      <c r="Z960" s="4" t="s">
        <v>2518</v>
      </c>
      <c r="AA960" s="5">
        <v>446724</v>
      </c>
      <c r="AB960" s="5"/>
      <c r="AC960" s="5"/>
      <c r="AD960" s="5"/>
      <c r="AE960" s="5"/>
      <c r="AF960" s="5"/>
      <c r="AG960" s="5">
        <v>446724</v>
      </c>
    </row>
    <row r="961" spans="26:33" x14ac:dyDescent="0.25">
      <c r="Z961" s="4" t="s">
        <v>1104</v>
      </c>
      <c r="AA961" s="5">
        <v>1588652.8</v>
      </c>
      <c r="AB961" s="5"/>
      <c r="AC961" s="5"/>
      <c r="AD961" s="5"/>
      <c r="AE961" s="5"/>
      <c r="AF961" s="5"/>
      <c r="AG961" s="5">
        <v>1588652.8</v>
      </c>
    </row>
    <row r="962" spans="26:33" x14ac:dyDescent="0.25">
      <c r="Z962" s="4" t="s">
        <v>701</v>
      </c>
      <c r="AA962" s="5"/>
      <c r="AB962" s="5"/>
      <c r="AC962" s="5"/>
      <c r="AD962" s="5"/>
      <c r="AE962" s="5"/>
      <c r="AF962" s="5">
        <v>1406285</v>
      </c>
      <c r="AG962" s="5">
        <v>1406285</v>
      </c>
    </row>
    <row r="963" spans="26:33" x14ac:dyDescent="0.25">
      <c r="Z963" s="4" t="s">
        <v>703</v>
      </c>
      <c r="AA963" s="5">
        <v>397163</v>
      </c>
      <c r="AB963" s="5">
        <v>399706.3</v>
      </c>
      <c r="AC963" s="5"/>
      <c r="AD963" s="5"/>
      <c r="AE963" s="5"/>
      <c r="AF963" s="5"/>
      <c r="AG963" s="5">
        <v>796869.3</v>
      </c>
    </row>
    <row r="964" spans="26:33" x14ac:dyDescent="0.25">
      <c r="Z964" s="4" t="s">
        <v>6441</v>
      </c>
      <c r="AA964" s="5"/>
      <c r="AB964" s="5"/>
      <c r="AC964" s="5">
        <v>295207</v>
      </c>
      <c r="AD964" s="5"/>
      <c r="AE964" s="5"/>
      <c r="AF964" s="5"/>
      <c r="AG964" s="5">
        <v>295207</v>
      </c>
    </row>
    <row r="965" spans="26:33" x14ac:dyDescent="0.25">
      <c r="Z965" s="4" t="s">
        <v>242</v>
      </c>
      <c r="AA965" s="5">
        <v>1163348</v>
      </c>
      <c r="AB965" s="5">
        <v>1889627</v>
      </c>
      <c r="AC965" s="5"/>
      <c r="AD965" s="5"/>
      <c r="AE965" s="5"/>
      <c r="AF965" s="5"/>
      <c r="AG965" s="5">
        <v>3052975</v>
      </c>
    </row>
    <row r="966" spans="26:33" x14ac:dyDescent="0.25">
      <c r="Z966" s="4" t="s">
        <v>2555</v>
      </c>
      <c r="AA966" s="5">
        <v>33670818</v>
      </c>
      <c r="AB966" s="5">
        <v>16835409</v>
      </c>
      <c r="AC966" s="5">
        <v>19252362</v>
      </c>
      <c r="AD966" s="5">
        <v>55340133</v>
      </c>
      <c r="AE966" s="5">
        <v>57757085</v>
      </c>
      <c r="AF966" s="5">
        <v>43338630</v>
      </c>
      <c r="AG966" s="5">
        <v>226194437</v>
      </c>
    </row>
    <row r="967" spans="26:33" x14ac:dyDescent="0.25">
      <c r="Z967" s="4" t="s">
        <v>294</v>
      </c>
      <c r="AA967" s="5">
        <v>292706</v>
      </c>
      <c r="AB967" s="5"/>
      <c r="AC967" s="5">
        <v>292706</v>
      </c>
      <c r="AD967" s="5"/>
      <c r="AE967" s="5"/>
      <c r="AF967" s="5"/>
      <c r="AG967" s="5">
        <v>585412</v>
      </c>
    </row>
    <row r="968" spans="26:33" x14ac:dyDescent="0.25">
      <c r="Z968" s="4" t="s">
        <v>2468</v>
      </c>
      <c r="AA968" s="5">
        <v>711670</v>
      </c>
      <c r="AB968" s="5"/>
      <c r="AC968" s="5"/>
      <c r="AD968" s="5"/>
      <c r="AE968" s="5"/>
      <c r="AF968" s="5"/>
      <c r="AG968" s="5">
        <v>711670</v>
      </c>
    </row>
    <row r="969" spans="26:33" x14ac:dyDescent="0.25">
      <c r="Z969" s="4" t="s">
        <v>1349</v>
      </c>
      <c r="AA969" s="5">
        <v>1191489.6000000001</v>
      </c>
      <c r="AB969" s="5"/>
      <c r="AC969" s="5"/>
      <c r="AD969" s="5"/>
      <c r="AE969" s="5"/>
      <c r="AF969" s="5"/>
      <c r="AG969" s="5">
        <v>1191489.6000000001</v>
      </c>
    </row>
    <row r="970" spans="26:33" x14ac:dyDescent="0.25">
      <c r="Z970" s="4" t="s">
        <v>357</v>
      </c>
      <c r="AA970" s="5">
        <v>858680</v>
      </c>
      <c r="AB970" s="5"/>
      <c r="AC970" s="5"/>
      <c r="AD970" s="5"/>
      <c r="AE970" s="5"/>
      <c r="AF970" s="5"/>
      <c r="AG970" s="5">
        <v>858680</v>
      </c>
    </row>
    <row r="971" spans="26:33" x14ac:dyDescent="0.25">
      <c r="Z971" s="4" t="s">
        <v>2525</v>
      </c>
      <c r="AA971" s="5">
        <v>1</v>
      </c>
      <c r="AB971" s="5"/>
      <c r="AC971" s="5"/>
      <c r="AD971" s="5"/>
      <c r="AE971" s="5"/>
      <c r="AF971" s="5"/>
      <c r="AG971" s="5">
        <v>1</v>
      </c>
    </row>
    <row r="972" spans="26:33" x14ac:dyDescent="0.25">
      <c r="Z972" s="4" t="s">
        <v>573</v>
      </c>
      <c r="AA972" s="5"/>
      <c r="AB972" s="5"/>
      <c r="AC972" s="5"/>
      <c r="AD972" s="5"/>
      <c r="AE972" s="5">
        <v>905022</v>
      </c>
      <c r="AF972" s="5"/>
      <c r="AG972" s="5">
        <v>905022</v>
      </c>
    </row>
    <row r="973" spans="26:33" x14ac:dyDescent="0.25">
      <c r="Z973" s="4" t="s">
        <v>550</v>
      </c>
      <c r="AA973" s="5"/>
      <c r="AB973" s="5"/>
      <c r="AC973" s="5"/>
      <c r="AD973" s="5">
        <v>563593.25</v>
      </c>
      <c r="AE973" s="5"/>
      <c r="AF973" s="5"/>
      <c r="AG973" s="5">
        <v>563593.25</v>
      </c>
    </row>
    <row r="974" spans="26:33" x14ac:dyDescent="0.25">
      <c r="Z974" s="4" t="s">
        <v>575</v>
      </c>
      <c r="AA974" s="5"/>
      <c r="AB974" s="5"/>
      <c r="AC974" s="5"/>
      <c r="AD974" s="5">
        <v>300563.68</v>
      </c>
      <c r="AE974" s="5"/>
      <c r="AF974" s="5">
        <v>300563.68</v>
      </c>
      <c r="AG974" s="5">
        <v>601127.36</v>
      </c>
    </row>
    <row r="975" spans="26:33" x14ac:dyDescent="0.25">
      <c r="Z975" s="4" t="s">
        <v>568</v>
      </c>
      <c r="AA975" s="5">
        <v>0</v>
      </c>
      <c r="AB975" s="5"/>
      <c r="AC975" s="5"/>
      <c r="AD975" s="5"/>
      <c r="AE975" s="5">
        <v>564028</v>
      </c>
      <c r="AF975" s="5"/>
      <c r="AG975" s="5">
        <v>564028</v>
      </c>
    </row>
    <row r="976" spans="26:33" x14ac:dyDescent="0.25">
      <c r="Z976" s="4" t="s">
        <v>705</v>
      </c>
      <c r="AA976" s="5">
        <v>1191490</v>
      </c>
      <c r="AB976" s="5"/>
      <c r="AC976" s="5">
        <v>398417</v>
      </c>
      <c r="AD976" s="5"/>
      <c r="AE976" s="5">
        <v>406101.1</v>
      </c>
      <c r="AF976" s="5">
        <v>2071241</v>
      </c>
      <c r="AG976" s="5">
        <v>4067249.1</v>
      </c>
    </row>
    <row r="977" spans="26:33" x14ac:dyDescent="0.25">
      <c r="Z977" s="4" t="s">
        <v>605</v>
      </c>
      <c r="AA977" s="5">
        <v>794326</v>
      </c>
      <c r="AB977" s="5"/>
      <c r="AC977" s="5"/>
      <c r="AD977" s="5"/>
      <c r="AE977" s="5"/>
      <c r="AF977" s="5">
        <v>1804106</v>
      </c>
      <c r="AG977" s="5">
        <v>2598432</v>
      </c>
    </row>
    <row r="978" spans="26:33" x14ac:dyDescent="0.25">
      <c r="Z978" s="4" t="s">
        <v>666</v>
      </c>
      <c r="AA978" s="5">
        <v>0</v>
      </c>
      <c r="AB978" s="5">
        <v>0</v>
      </c>
      <c r="AC978" s="5">
        <v>9785961</v>
      </c>
      <c r="AD978" s="5"/>
      <c r="AE978" s="5"/>
      <c r="AF978" s="5"/>
      <c r="AG978" s="5">
        <v>9785961</v>
      </c>
    </row>
    <row r="979" spans="26:33" x14ac:dyDescent="0.25">
      <c r="Z979" s="4" t="s">
        <v>577</v>
      </c>
      <c r="AA979" s="5">
        <v>1804890</v>
      </c>
      <c r="AB979" s="5">
        <v>0</v>
      </c>
      <c r="AC979" s="5">
        <v>902445</v>
      </c>
      <c r="AD979" s="5">
        <v>902445</v>
      </c>
      <c r="AE979" s="5">
        <v>601630</v>
      </c>
      <c r="AF979" s="5">
        <v>0</v>
      </c>
      <c r="AG979" s="5">
        <v>4211410</v>
      </c>
    </row>
    <row r="980" spans="26:33" x14ac:dyDescent="0.25">
      <c r="Z980" s="4" t="s">
        <v>579</v>
      </c>
      <c r="AA980" s="5">
        <v>1222060</v>
      </c>
      <c r="AB980" s="5">
        <v>488824</v>
      </c>
      <c r="AC980" s="5">
        <v>733236</v>
      </c>
      <c r="AD980" s="5">
        <v>244412</v>
      </c>
      <c r="AE980" s="5">
        <v>488824</v>
      </c>
      <c r="AF980" s="5">
        <v>0</v>
      </c>
      <c r="AG980" s="5">
        <v>3177356</v>
      </c>
    </row>
    <row r="981" spans="26:33" x14ac:dyDescent="0.25">
      <c r="Z981" s="4" t="s">
        <v>706</v>
      </c>
      <c r="AA981" s="5">
        <v>750459</v>
      </c>
      <c r="AB981" s="5">
        <v>250153</v>
      </c>
      <c r="AC981" s="5">
        <v>500306</v>
      </c>
      <c r="AD981" s="5"/>
      <c r="AE981" s="5">
        <v>1593000</v>
      </c>
      <c r="AF981" s="5"/>
      <c r="AG981" s="5">
        <v>3093918</v>
      </c>
    </row>
    <row r="982" spans="26:33" x14ac:dyDescent="0.25">
      <c r="Z982" s="4" t="s">
        <v>2462</v>
      </c>
      <c r="AA982" s="5"/>
      <c r="AB982" s="5">
        <v>3984386</v>
      </c>
      <c r="AC982" s="5"/>
      <c r="AD982" s="5"/>
      <c r="AE982" s="5"/>
      <c r="AF982" s="5"/>
      <c r="AG982" s="5">
        <v>3984386</v>
      </c>
    </row>
    <row r="983" spans="26:33" x14ac:dyDescent="0.25">
      <c r="Z983" s="4" t="s">
        <v>707</v>
      </c>
      <c r="AA983" s="5"/>
      <c r="AB983" s="5"/>
      <c r="AC983" s="5"/>
      <c r="AD983" s="5"/>
      <c r="AE983" s="5"/>
      <c r="AF983" s="5">
        <v>569259.25</v>
      </c>
      <c r="AG983" s="5">
        <v>569259.25</v>
      </c>
    </row>
    <row r="984" spans="26:33" x14ac:dyDescent="0.25">
      <c r="Z984" s="4" t="s">
        <v>1100</v>
      </c>
      <c r="AA984" s="5">
        <v>2762427</v>
      </c>
      <c r="AB984" s="5">
        <v>0</v>
      </c>
      <c r="AC984" s="5">
        <v>1841619</v>
      </c>
      <c r="AD984" s="5">
        <v>0</v>
      </c>
      <c r="AE984" s="5">
        <v>613872</v>
      </c>
      <c r="AF984" s="5">
        <v>0</v>
      </c>
      <c r="AG984" s="5">
        <v>5217918</v>
      </c>
    </row>
    <row r="985" spans="26:33" x14ac:dyDescent="0.25">
      <c r="Z985" s="4" t="s">
        <v>2522</v>
      </c>
      <c r="AA985" s="5">
        <v>18983557</v>
      </c>
      <c r="AB985" s="5"/>
      <c r="AC985" s="5"/>
      <c r="AD985" s="5"/>
      <c r="AE985" s="5"/>
      <c r="AF985" s="5"/>
      <c r="AG985" s="5">
        <v>18983557</v>
      </c>
    </row>
    <row r="986" spans="26:33" x14ac:dyDescent="0.25">
      <c r="Z986" s="4" t="s">
        <v>2520</v>
      </c>
      <c r="AA986" s="5">
        <v>-18983557</v>
      </c>
      <c r="AB986" s="5"/>
      <c r="AC986" s="5"/>
      <c r="AD986" s="5"/>
      <c r="AE986" s="5"/>
      <c r="AF986" s="5"/>
      <c r="AG986" s="5">
        <v>-18983557</v>
      </c>
    </row>
    <row r="987" spans="26:33" x14ac:dyDescent="0.25">
      <c r="Z987" s="4" t="s">
        <v>646</v>
      </c>
      <c r="AA987" s="5">
        <v>2148554</v>
      </c>
      <c r="AB987" s="5">
        <v>0</v>
      </c>
      <c r="AC987" s="5">
        <v>920808</v>
      </c>
      <c r="AD987" s="5">
        <v>920808</v>
      </c>
      <c r="AE987" s="5">
        <v>1227744</v>
      </c>
      <c r="AF987" s="5">
        <v>0</v>
      </c>
      <c r="AG987" s="5">
        <v>5217914</v>
      </c>
    </row>
    <row r="988" spans="26:33" x14ac:dyDescent="0.25">
      <c r="Z988" s="4" t="s">
        <v>663</v>
      </c>
      <c r="AA988" s="5"/>
      <c r="AB988" s="5">
        <v>3494476</v>
      </c>
      <c r="AC988" s="5"/>
      <c r="AD988" s="5"/>
      <c r="AE988" s="5"/>
      <c r="AF988" s="5"/>
      <c r="AG988" s="5">
        <v>3494476</v>
      </c>
    </row>
    <row r="989" spans="26:33" x14ac:dyDescent="0.25">
      <c r="Z989" s="4" t="s">
        <v>709</v>
      </c>
      <c r="AA989" s="5"/>
      <c r="AB989" s="5"/>
      <c r="AC989" s="5"/>
      <c r="AD989" s="5"/>
      <c r="AE989" s="5"/>
      <c r="AF989" s="5">
        <v>576324.75</v>
      </c>
      <c r="AG989" s="5">
        <v>576324.75</v>
      </c>
    </row>
    <row r="990" spans="26:33" x14ac:dyDescent="0.25">
      <c r="Z990" s="4" t="s">
        <v>299</v>
      </c>
      <c r="AA990" s="5"/>
      <c r="AB990" s="5"/>
      <c r="AC990" s="5">
        <v>1095723</v>
      </c>
      <c r="AD990" s="5"/>
      <c r="AE990" s="5"/>
      <c r="AF990" s="5"/>
      <c r="AG990" s="5">
        <v>1095723</v>
      </c>
    </row>
    <row r="991" spans="26:33" x14ac:dyDescent="0.25">
      <c r="Z991" s="4" t="s">
        <v>541</v>
      </c>
      <c r="AA991" s="5">
        <v>1254215</v>
      </c>
      <c r="AB991" s="5">
        <v>0</v>
      </c>
      <c r="AC991" s="5"/>
      <c r="AD991" s="5">
        <v>2242363</v>
      </c>
      <c r="AE991" s="5"/>
      <c r="AF991" s="5"/>
      <c r="AG991" s="5">
        <v>3496578</v>
      </c>
    </row>
    <row r="992" spans="26:33" x14ac:dyDescent="0.25">
      <c r="Z992" s="4" t="s">
        <v>2466</v>
      </c>
      <c r="AA992" s="5">
        <v>13904703</v>
      </c>
      <c r="AB992" s="5"/>
      <c r="AC992" s="5"/>
      <c r="AD992" s="5"/>
      <c r="AE992" s="5"/>
      <c r="AF992" s="5"/>
      <c r="AG992" s="5">
        <v>13904703</v>
      </c>
    </row>
    <row r="993" spans="26:33" x14ac:dyDescent="0.25">
      <c r="Z993" s="4" t="s">
        <v>710</v>
      </c>
      <c r="AA993" s="5"/>
      <c r="AB993" s="5">
        <v>399706.3</v>
      </c>
      <c r="AC993" s="5"/>
      <c r="AD993" s="5"/>
      <c r="AE993" s="5">
        <v>812202.2</v>
      </c>
      <c r="AF993" s="5"/>
      <c r="AG993" s="5">
        <v>1211908.5</v>
      </c>
    </row>
    <row r="994" spans="26:33" x14ac:dyDescent="0.25">
      <c r="Z994" s="4" t="s">
        <v>556</v>
      </c>
      <c r="AA994" s="5">
        <v>5792771</v>
      </c>
      <c r="AB994" s="5">
        <v>0</v>
      </c>
      <c r="AC994" s="5">
        <v>0</v>
      </c>
      <c r="AD994" s="5">
        <v>0</v>
      </c>
      <c r="AE994" s="5"/>
      <c r="AF994" s="5"/>
      <c r="AG994" s="5">
        <v>5792771</v>
      </c>
    </row>
    <row r="995" spans="26:33" x14ac:dyDescent="0.25">
      <c r="Z995" s="4" t="s">
        <v>530</v>
      </c>
      <c r="AA995" s="5">
        <v>4484688</v>
      </c>
      <c r="AB995" s="5">
        <v>298982</v>
      </c>
      <c r="AC995" s="5">
        <v>1195928</v>
      </c>
      <c r="AD995" s="5">
        <v>597964</v>
      </c>
      <c r="AE995" s="5">
        <v>0</v>
      </c>
      <c r="AF995" s="5"/>
      <c r="AG995" s="5">
        <v>6577562</v>
      </c>
    </row>
    <row r="996" spans="26:33" x14ac:dyDescent="0.25">
      <c r="Z996" s="4" t="s">
        <v>588</v>
      </c>
      <c r="AA996" s="5">
        <v>68696786</v>
      </c>
      <c r="AB996" s="5">
        <v>76006175</v>
      </c>
      <c r="AC996" s="5">
        <v>64881707</v>
      </c>
      <c r="AD996" s="5">
        <v>72243703</v>
      </c>
      <c r="AE996" s="5">
        <v>77980646</v>
      </c>
      <c r="AF996" s="5">
        <v>76006175</v>
      </c>
      <c r="AG996" s="5">
        <v>435815192</v>
      </c>
    </row>
    <row r="997" spans="26:33" x14ac:dyDescent="0.25">
      <c r="Z997" s="4" t="s">
        <v>278</v>
      </c>
      <c r="AA997" s="5"/>
      <c r="AB997" s="5"/>
      <c r="AC997" s="5"/>
      <c r="AD997" s="5"/>
      <c r="AE997" s="5"/>
      <c r="AF997" s="5">
        <v>713904</v>
      </c>
      <c r="AG997" s="5">
        <v>713904</v>
      </c>
    </row>
    <row r="998" spans="26:33" x14ac:dyDescent="0.25">
      <c r="Z998" s="4" t="s">
        <v>564</v>
      </c>
      <c r="AA998" s="5">
        <v>1810044</v>
      </c>
      <c r="AB998" s="5">
        <v>603348</v>
      </c>
      <c r="AC998" s="5">
        <v>1206696</v>
      </c>
      <c r="AD998" s="5">
        <v>905022</v>
      </c>
      <c r="AE998" s="5">
        <v>905022</v>
      </c>
      <c r="AF998" s="5">
        <v>0</v>
      </c>
      <c r="AG998" s="5">
        <v>5430132</v>
      </c>
    </row>
    <row r="999" spans="26:33" x14ac:dyDescent="0.25">
      <c r="Z999" s="4" t="s">
        <v>560</v>
      </c>
      <c r="AA999" s="5">
        <v>1222060</v>
      </c>
      <c r="AB999" s="5">
        <v>733236</v>
      </c>
      <c r="AC999" s="5">
        <v>2444121</v>
      </c>
      <c r="AD999" s="5">
        <v>1955297</v>
      </c>
      <c r="AE999" s="5">
        <v>0</v>
      </c>
      <c r="AF999" s="5">
        <v>0</v>
      </c>
      <c r="AG999" s="5">
        <v>6354714</v>
      </c>
    </row>
    <row r="1000" spans="26:33" x14ac:dyDescent="0.25">
      <c r="Z1000" s="4" t="s">
        <v>562</v>
      </c>
      <c r="AA1000" s="5">
        <v>2444121</v>
      </c>
      <c r="AB1000" s="5">
        <v>244412</v>
      </c>
      <c r="AC1000" s="5">
        <v>0</v>
      </c>
      <c r="AD1000" s="5"/>
      <c r="AE1000" s="5"/>
      <c r="AF1000" s="5">
        <v>2041267</v>
      </c>
      <c r="AG1000" s="5">
        <v>4729800</v>
      </c>
    </row>
    <row r="1001" spans="26:33" x14ac:dyDescent="0.25">
      <c r="Z1001" s="4" t="s">
        <v>558</v>
      </c>
      <c r="AA1001" s="5">
        <v>3384180</v>
      </c>
      <c r="AB1001" s="5">
        <v>1128060</v>
      </c>
      <c r="AC1001" s="5">
        <v>1692090</v>
      </c>
      <c r="AD1001" s="5">
        <v>1128060</v>
      </c>
      <c r="AE1001" s="5">
        <v>1692090</v>
      </c>
      <c r="AF1001" s="5">
        <v>0</v>
      </c>
      <c r="AG1001" s="5">
        <v>9024480</v>
      </c>
    </row>
    <row r="1002" spans="26:33" x14ac:dyDescent="0.25">
      <c r="Z1002" s="4" t="s">
        <v>1677</v>
      </c>
      <c r="AA1002" s="5"/>
      <c r="AB1002" s="5"/>
      <c r="AC1002" s="5"/>
      <c r="AD1002" s="5">
        <v>13725180</v>
      </c>
      <c r="AE1002" s="5"/>
      <c r="AF1002" s="5"/>
      <c r="AG1002" s="5">
        <v>13725180</v>
      </c>
    </row>
    <row r="1003" spans="26:33" x14ac:dyDescent="0.25">
      <c r="Z1003" s="4" t="s">
        <v>1615</v>
      </c>
      <c r="AA1003" s="5"/>
      <c r="AB1003" s="5"/>
      <c r="AC1003" s="5"/>
      <c r="AD1003" s="5"/>
      <c r="AE1003" s="5"/>
      <c r="AF1003" s="5">
        <v>4736909</v>
      </c>
      <c r="AG1003" s="5">
        <v>4736909</v>
      </c>
    </row>
    <row r="1004" spans="26:33" x14ac:dyDescent="0.25">
      <c r="Z1004" s="4" t="s">
        <v>2441</v>
      </c>
      <c r="AA1004" s="5">
        <v>7804277</v>
      </c>
      <c r="AB1004" s="5">
        <v>8280000</v>
      </c>
      <c r="AC1004" s="5">
        <v>8280000</v>
      </c>
      <c r="AD1004" s="5">
        <v>0</v>
      </c>
      <c r="AE1004" s="5"/>
      <c r="AF1004" s="5">
        <v>9861536</v>
      </c>
      <c r="AG1004" s="5">
        <v>34225813</v>
      </c>
    </row>
    <row r="1005" spans="26:33" x14ac:dyDescent="0.25">
      <c r="Z1005" s="4" t="s">
        <v>1415</v>
      </c>
      <c r="AA1005" s="5">
        <v>627768</v>
      </c>
      <c r="AB1005" s="5">
        <v>3373822</v>
      </c>
      <c r="AC1005" s="5">
        <v>627688</v>
      </c>
      <c r="AD1005" s="5">
        <v>627688</v>
      </c>
      <c r="AE1005" s="5">
        <v>627688</v>
      </c>
      <c r="AF1005" s="5">
        <v>0</v>
      </c>
      <c r="AG1005" s="5">
        <v>5884654</v>
      </c>
    </row>
    <row r="1006" spans="26:33" x14ac:dyDescent="0.25">
      <c r="Z1006" s="4" t="s">
        <v>1413</v>
      </c>
      <c r="AA1006" s="5">
        <v>5099960</v>
      </c>
      <c r="AB1006" s="5">
        <v>2667673</v>
      </c>
      <c r="AC1006" s="5">
        <v>2039984</v>
      </c>
      <c r="AD1006" s="5">
        <v>2039984</v>
      </c>
      <c r="AE1006" s="5">
        <v>2039984</v>
      </c>
      <c r="AF1006" s="5">
        <v>0</v>
      </c>
      <c r="AG1006" s="5">
        <v>13887585</v>
      </c>
    </row>
    <row r="1007" spans="26:33" x14ac:dyDescent="0.25">
      <c r="Z1007" s="4" t="s">
        <v>1563</v>
      </c>
      <c r="AA1007" s="5">
        <v>1254215</v>
      </c>
      <c r="AB1007" s="5">
        <v>3370702</v>
      </c>
      <c r="AC1007" s="5">
        <v>940662</v>
      </c>
      <c r="AD1007" s="5">
        <v>940662</v>
      </c>
      <c r="AE1007" s="5">
        <v>627108</v>
      </c>
      <c r="AF1007" s="5">
        <v>0</v>
      </c>
      <c r="AG1007" s="5">
        <v>7133349</v>
      </c>
    </row>
    <row r="1008" spans="26:33" x14ac:dyDescent="0.25">
      <c r="Z1008" s="4" t="s">
        <v>1340</v>
      </c>
      <c r="AA1008" s="5">
        <v>0</v>
      </c>
      <c r="AB1008" s="5"/>
      <c r="AC1008" s="5"/>
      <c r="AD1008" s="5"/>
      <c r="AE1008" s="5"/>
      <c r="AF1008" s="5">
        <v>25784070</v>
      </c>
      <c r="AG1008" s="5">
        <v>25784070</v>
      </c>
    </row>
    <row r="1009" spans="26:33" x14ac:dyDescent="0.25">
      <c r="Z1009" s="4" t="s">
        <v>1616</v>
      </c>
      <c r="AA1009" s="5"/>
      <c r="AB1009" s="5"/>
      <c r="AC1009" s="5"/>
      <c r="AD1009" s="5"/>
      <c r="AE1009" s="5">
        <v>406101.1</v>
      </c>
      <c r="AF1009" s="5">
        <v>3303587</v>
      </c>
      <c r="AG1009" s="5">
        <v>3709688.1</v>
      </c>
    </row>
    <row r="1010" spans="26:33" x14ac:dyDescent="0.25">
      <c r="Z1010" s="4" t="s">
        <v>1753</v>
      </c>
      <c r="AA1010" s="5"/>
      <c r="AB1010" s="5"/>
      <c r="AC1010" s="5"/>
      <c r="AD1010" s="5"/>
      <c r="AE1010" s="5"/>
      <c r="AF1010" s="5">
        <v>3532499</v>
      </c>
      <c r="AG1010" s="5">
        <v>3532499</v>
      </c>
    </row>
    <row r="1011" spans="26:33" x14ac:dyDescent="0.25">
      <c r="Z1011" s="4" t="s">
        <v>2508</v>
      </c>
      <c r="AA1011" s="5"/>
      <c r="AB1011" s="5"/>
      <c r="AC1011" s="5"/>
      <c r="AD1011" s="5">
        <v>16248681</v>
      </c>
      <c r="AE1011" s="5"/>
      <c r="AF1011" s="5">
        <v>26656037</v>
      </c>
      <c r="AG1011" s="5">
        <v>42904718</v>
      </c>
    </row>
    <row r="1012" spans="26:33" x14ac:dyDescent="0.25">
      <c r="Z1012" s="4" t="s">
        <v>1489</v>
      </c>
      <c r="AA1012" s="5">
        <v>1254216</v>
      </c>
      <c r="AB1012" s="5">
        <v>5526384</v>
      </c>
      <c r="AC1012" s="5">
        <v>940662</v>
      </c>
      <c r="AD1012" s="5">
        <v>627108</v>
      </c>
      <c r="AE1012" s="5">
        <v>1254216</v>
      </c>
      <c r="AF1012" s="5">
        <v>0</v>
      </c>
      <c r="AG1012" s="5">
        <v>9602586</v>
      </c>
    </row>
    <row r="1013" spans="26:33" x14ac:dyDescent="0.25">
      <c r="Z1013" s="4" t="s">
        <v>1491</v>
      </c>
      <c r="AA1013" s="5">
        <v>2754199</v>
      </c>
      <c r="AB1013" s="5">
        <v>7054959</v>
      </c>
      <c r="AC1013" s="5">
        <v>3527478</v>
      </c>
      <c r="AD1013" s="5"/>
      <c r="AE1013" s="5">
        <v>3527478</v>
      </c>
      <c r="AF1013" s="5">
        <v>0</v>
      </c>
      <c r="AG1013" s="5">
        <v>16864114</v>
      </c>
    </row>
    <row r="1014" spans="26:33" x14ac:dyDescent="0.25">
      <c r="Z1014" s="4" t="s">
        <v>711</v>
      </c>
      <c r="AA1014" s="5"/>
      <c r="AB1014" s="5"/>
      <c r="AC1014" s="5"/>
      <c r="AD1014" s="5">
        <v>7681344</v>
      </c>
      <c r="AE1014" s="5"/>
      <c r="AF1014" s="5"/>
      <c r="AG1014" s="5">
        <v>7681344</v>
      </c>
    </row>
    <row r="1015" spans="26:33" x14ac:dyDescent="0.25">
      <c r="Z1015" s="4" t="s">
        <v>6449</v>
      </c>
      <c r="AA1015" s="5"/>
      <c r="AB1015" s="5"/>
      <c r="AC1015" s="5">
        <v>5179423.5999999996</v>
      </c>
      <c r="AD1015" s="5"/>
      <c r="AE1015" s="5"/>
      <c r="AF1015" s="5"/>
      <c r="AG1015" s="5">
        <v>5179423.5999999996</v>
      </c>
    </row>
    <row r="1016" spans="26:33" x14ac:dyDescent="0.25">
      <c r="Z1016" s="4" t="s">
        <v>1567</v>
      </c>
      <c r="AA1016" s="5"/>
      <c r="AB1016" s="5">
        <v>2740404</v>
      </c>
      <c r="AC1016" s="5">
        <v>2775052</v>
      </c>
      <c r="AD1016" s="5"/>
      <c r="AE1016" s="5"/>
      <c r="AF1016" s="5"/>
      <c r="AG1016" s="5">
        <v>5515456</v>
      </c>
    </row>
    <row r="1017" spans="26:33" x14ac:dyDescent="0.25">
      <c r="Z1017" s="4" t="s">
        <v>712</v>
      </c>
      <c r="AA1017" s="5"/>
      <c r="AB1017" s="5"/>
      <c r="AC1017" s="5"/>
      <c r="AD1017" s="5">
        <v>1459484</v>
      </c>
      <c r="AE1017" s="5">
        <v>1709639</v>
      </c>
      <c r="AF1017" s="5">
        <v>626029</v>
      </c>
      <c r="AG1017" s="5">
        <v>3795152</v>
      </c>
    </row>
    <row r="1018" spans="26:33" x14ac:dyDescent="0.25">
      <c r="Z1018" s="4" t="s">
        <v>2331</v>
      </c>
      <c r="AA1018" s="5">
        <v>6311659</v>
      </c>
      <c r="AB1018" s="5"/>
      <c r="AC1018" s="5"/>
      <c r="AD1018" s="5"/>
      <c r="AE1018" s="5"/>
      <c r="AF1018" s="5"/>
      <c r="AG1018" s="5">
        <v>6311659</v>
      </c>
    </row>
    <row r="1019" spans="26:33" x14ac:dyDescent="0.25">
      <c r="Z1019" s="4" t="s">
        <v>713</v>
      </c>
      <c r="AA1019" s="5">
        <v>2148557</v>
      </c>
      <c r="AB1019" s="5"/>
      <c r="AC1019" s="5">
        <v>920811</v>
      </c>
      <c r="AD1019" s="5">
        <v>920811</v>
      </c>
      <c r="AE1019" s="5">
        <v>603348</v>
      </c>
      <c r="AF1019" s="5"/>
      <c r="AG1019" s="5">
        <v>4593527</v>
      </c>
    </row>
    <row r="1020" spans="26:33" x14ac:dyDescent="0.25">
      <c r="Z1020" s="4" t="s">
        <v>1672</v>
      </c>
      <c r="AA1020" s="5"/>
      <c r="AB1020" s="5"/>
      <c r="AC1020" s="5"/>
      <c r="AD1020" s="5"/>
      <c r="AE1020" s="5"/>
      <c r="AF1020" s="5">
        <v>3948565</v>
      </c>
      <c r="AG1020" s="5">
        <v>3948565</v>
      </c>
    </row>
    <row r="1021" spans="26:33" x14ac:dyDescent="0.25">
      <c r="Z1021" s="4" t="s">
        <v>1709</v>
      </c>
      <c r="AA1021" s="5"/>
      <c r="AB1021" s="5"/>
      <c r="AC1021" s="5"/>
      <c r="AD1021" s="5"/>
      <c r="AE1021" s="5"/>
      <c r="AF1021" s="5">
        <v>789713</v>
      </c>
      <c r="AG1021" s="5">
        <v>789713</v>
      </c>
    </row>
    <row r="1022" spans="26:33" x14ac:dyDescent="0.25">
      <c r="Z1022" s="4" t="s">
        <v>1270</v>
      </c>
      <c r="AA1022" s="5"/>
      <c r="AB1022" s="5"/>
      <c r="AC1022" s="5">
        <v>3984172</v>
      </c>
      <c r="AD1022" s="5"/>
      <c r="AE1022" s="5"/>
      <c r="AF1022" s="5"/>
      <c r="AG1022" s="5">
        <v>3984172</v>
      </c>
    </row>
    <row r="1023" spans="26:33" x14ac:dyDescent="0.25">
      <c r="Z1023" s="4" t="s">
        <v>1713</v>
      </c>
      <c r="AA1023" s="5"/>
      <c r="AB1023" s="5">
        <v>1986714</v>
      </c>
      <c r="AC1023" s="5">
        <v>1986714</v>
      </c>
      <c r="AD1023" s="5">
        <v>0</v>
      </c>
      <c r="AE1023" s="5"/>
      <c r="AF1023" s="5">
        <v>987141</v>
      </c>
      <c r="AG1023" s="5">
        <v>4960569</v>
      </c>
    </row>
    <row r="1024" spans="26:33" x14ac:dyDescent="0.25">
      <c r="Z1024" s="4" t="s">
        <v>1711</v>
      </c>
      <c r="AA1024" s="5"/>
      <c r="AB1024" s="5">
        <v>2781400</v>
      </c>
      <c r="AC1024" s="5">
        <v>2781400</v>
      </c>
      <c r="AD1024" s="5"/>
      <c r="AE1024" s="5"/>
      <c r="AF1024" s="5">
        <v>740355.93</v>
      </c>
      <c r="AG1024" s="5">
        <v>6303155.9299999997</v>
      </c>
    </row>
    <row r="1025" spans="26:33" x14ac:dyDescent="0.25">
      <c r="Z1025" s="4" t="s">
        <v>2510</v>
      </c>
      <c r="AA1025" s="5">
        <v>16000000</v>
      </c>
      <c r="AB1025" s="5">
        <v>24000000</v>
      </c>
      <c r="AC1025" s="5"/>
      <c r="AD1025" s="5"/>
      <c r="AE1025" s="5"/>
      <c r="AF1025" s="5"/>
      <c r="AG1025" s="5">
        <v>40000000</v>
      </c>
    </row>
    <row r="1026" spans="26:33" x14ac:dyDescent="0.25">
      <c r="Z1026" s="4" t="s">
        <v>2482</v>
      </c>
      <c r="AA1026" s="5"/>
      <c r="AB1026" s="5"/>
      <c r="AC1026" s="5"/>
      <c r="AD1026" s="5"/>
      <c r="AE1026" s="5"/>
      <c r="AF1026" s="5">
        <v>8931250</v>
      </c>
      <c r="AG1026" s="5">
        <v>8931250</v>
      </c>
    </row>
    <row r="1027" spans="26:33" x14ac:dyDescent="0.25">
      <c r="Z1027" s="4" t="s">
        <v>4711</v>
      </c>
      <c r="AA1027" s="5">
        <v>858944</v>
      </c>
      <c r="AB1027" s="5">
        <v>2576833</v>
      </c>
      <c r="AC1027" s="5">
        <v>2576833</v>
      </c>
      <c r="AD1027" s="5"/>
      <c r="AE1027" s="5"/>
      <c r="AF1027" s="5">
        <v>858944</v>
      </c>
      <c r="AG1027" s="5">
        <v>6871554</v>
      </c>
    </row>
    <row r="1028" spans="26:33" x14ac:dyDescent="0.25">
      <c r="Z1028" s="4" t="s">
        <v>2470</v>
      </c>
      <c r="AA1028" s="5"/>
      <c r="AB1028" s="5">
        <v>1982179</v>
      </c>
      <c r="AC1028" s="5">
        <v>1982179</v>
      </c>
      <c r="AD1028" s="5">
        <v>0</v>
      </c>
      <c r="AE1028" s="5">
        <v>2147364</v>
      </c>
      <c r="AF1028" s="5">
        <v>0</v>
      </c>
      <c r="AG1028" s="5">
        <v>6111722</v>
      </c>
    </row>
    <row r="1029" spans="26:33" x14ac:dyDescent="0.25">
      <c r="Z1029" s="4" t="s">
        <v>2454</v>
      </c>
      <c r="AA1029" s="5"/>
      <c r="AB1029" s="5">
        <v>3052557</v>
      </c>
      <c r="AC1029" s="5">
        <v>2061466</v>
      </c>
      <c r="AD1029" s="5">
        <v>0</v>
      </c>
      <c r="AE1029" s="5"/>
      <c r="AF1029" s="5">
        <v>991089.75</v>
      </c>
      <c r="AG1029" s="5">
        <v>6105112.75</v>
      </c>
    </row>
    <row r="1030" spans="26:33" x14ac:dyDescent="0.25">
      <c r="Z1030" s="4" t="s">
        <v>2478</v>
      </c>
      <c r="AA1030" s="5"/>
      <c r="AB1030" s="5">
        <v>2775051</v>
      </c>
      <c r="AC1030" s="5">
        <v>2775051</v>
      </c>
      <c r="AD1030" s="5"/>
      <c r="AE1030" s="5">
        <v>634298</v>
      </c>
      <c r="AF1030" s="5">
        <v>660726</v>
      </c>
      <c r="AG1030" s="5">
        <v>6845126</v>
      </c>
    </row>
    <row r="1031" spans="26:33" x14ac:dyDescent="0.25">
      <c r="Z1031" s="4" t="s">
        <v>4712</v>
      </c>
      <c r="AA1031" s="5"/>
      <c r="AB1031" s="5"/>
      <c r="AC1031" s="5">
        <v>2576833</v>
      </c>
      <c r="AD1031" s="5"/>
      <c r="AE1031" s="5">
        <v>0</v>
      </c>
      <c r="AF1031" s="5">
        <v>538492</v>
      </c>
      <c r="AG1031" s="5">
        <v>3115325</v>
      </c>
    </row>
    <row r="1032" spans="26:33" x14ac:dyDescent="0.25">
      <c r="Z1032" s="4" t="s">
        <v>2238</v>
      </c>
      <c r="AA1032" s="5">
        <v>20046719</v>
      </c>
      <c r="AB1032" s="5">
        <v>37449697</v>
      </c>
      <c r="AC1032" s="5">
        <v>38439508</v>
      </c>
      <c r="AD1032" s="5">
        <v>1362254</v>
      </c>
      <c r="AE1032" s="5">
        <v>4381933</v>
      </c>
      <c r="AF1032" s="5">
        <v>12419404</v>
      </c>
      <c r="AG1032" s="5">
        <v>114099515</v>
      </c>
    </row>
    <row r="1033" spans="26:33" x14ac:dyDescent="0.25">
      <c r="Z1033" s="4" t="s">
        <v>2480</v>
      </c>
      <c r="AA1033" s="5"/>
      <c r="AB1033" s="5">
        <v>2775051</v>
      </c>
      <c r="AC1033" s="5">
        <v>3409349</v>
      </c>
      <c r="AD1033" s="5">
        <v>634298</v>
      </c>
      <c r="AE1033" s="5"/>
      <c r="AF1033" s="5">
        <v>528581</v>
      </c>
      <c r="AG1033" s="5">
        <v>7347279</v>
      </c>
    </row>
    <row r="1034" spans="26:33" x14ac:dyDescent="0.25">
      <c r="Z1034" s="4" t="s">
        <v>2531</v>
      </c>
      <c r="AA1034" s="5">
        <v>1268840</v>
      </c>
      <c r="AB1034" s="5"/>
      <c r="AC1034" s="5"/>
      <c r="AD1034" s="5"/>
      <c r="AE1034" s="5"/>
      <c r="AF1034" s="5"/>
      <c r="AG1034" s="5">
        <v>1268840</v>
      </c>
    </row>
    <row r="1035" spans="26:33" x14ac:dyDescent="0.25">
      <c r="Z1035" s="4" t="s">
        <v>2533</v>
      </c>
      <c r="AA1035" s="5">
        <v>1268840</v>
      </c>
      <c r="AB1035" s="5"/>
      <c r="AC1035" s="5"/>
      <c r="AD1035" s="5"/>
      <c r="AE1035" s="5"/>
      <c r="AF1035" s="5"/>
      <c r="AG1035" s="5">
        <v>1268840</v>
      </c>
    </row>
    <row r="1036" spans="26:33" x14ac:dyDescent="0.25">
      <c r="Z1036" s="4" t="s">
        <v>1269</v>
      </c>
      <c r="AA1036" s="5"/>
      <c r="AB1036" s="5"/>
      <c r="AC1036" s="5"/>
      <c r="AD1036" s="5"/>
      <c r="AE1036" s="5"/>
      <c r="AF1036" s="5">
        <v>15004957</v>
      </c>
      <c r="AG1036" s="5">
        <v>15004957</v>
      </c>
    </row>
    <row r="1037" spans="26:33" x14ac:dyDescent="0.25">
      <c r="Z1037" s="4" t="s">
        <v>1218</v>
      </c>
      <c r="AA1037" s="5"/>
      <c r="AB1037" s="5">
        <v>8509908</v>
      </c>
      <c r="AC1037" s="5"/>
      <c r="AD1037" s="5"/>
      <c r="AE1037" s="5"/>
      <c r="AF1037" s="5"/>
      <c r="AG1037" s="5">
        <v>8509908</v>
      </c>
    </row>
    <row r="1038" spans="26:33" x14ac:dyDescent="0.25">
      <c r="Z1038" s="4" t="s">
        <v>1294</v>
      </c>
      <c r="AA1038" s="5"/>
      <c r="AB1038" s="5"/>
      <c r="AC1038" s="5"/>
      <c r="AD1038" s="5"/>
      <c r="AE1038" s="5"/>
      <c r="AF1038" s="5">
        <v>1109876</v>
      </c>
      <c r="AG1038" s="5">
        <v>1109876</v>
      </c>
    </row>
    <row r="1039" spans="26:33" x14ac:dyDescent="0.25">
      <c r="Z1039" s="4" t="s">
        <v>1077</v>
      </c>
      <c r="AA1039" s="5">
        <v>1534685</v>
      </c>
      <c r="AB1039" s="5">
        <v>2685694</v>
      </c>
      <c r="AC1039" s="5">
        <v>613874</v>
      </c>
      <c r="AD1039" s="5">
        <v>920811</v>
      </c>
      <c r="AE1039" s="5">
        <v>1227748</v>
      </c>
      <c r="AF1039" s="5">
        <v>0</v>
      </c>
      <c r="AG1039" s="5">
        <v>6982812</v>
      </c>
    </row>
    <row r="1040" spans="26:33" x14ac:dyDescent="0.25">
      <c r="Z1040" s="4" t="s">
        <v>9472</v>
      </c>
      <c r="AA1040" s="5"/>
      <c r="AB1040" s="5"/>
      <c r="AC1040" s="5"/>
      <c r="AD1040" s="5">
        <v>15550724</v>
      </c>
      <c r="AE1040" s="5"/>
      <c r="AF1040" s="5"/>
      <c r="AG1040" s="5">
        <v>15550724</v>
      </c>
    </row>
    <row r="1041" spans="26:33" x14ac:dyDescent="0.25">
      <c r="Z1041" s="4" t="s">
        <v>1072</v>
      </c>
      <c r="AA1041" s="5">
        <v>1254216</v>
      </c>
      <c r="AB1041" s="5">
        <v>3100683</v>
      </c>
      <c r="AC1041" s="5">
        <v>940662</v>
      </c>
      <c r="AD1041" s="5">
        <v>1254216</v>
      </c>
      <c r="AE1041" s="5">
        <v>1254216</v>
      </c>
      <c r="AF1041" s="5">
        <v>0</v>
      </c>
      <c r="AG1041" s="5">
        <v>7803993</v>
      </c>
    </row>
    <row r="1042" spans="26:33" x14ac:dyDescent="0.25">
      <c r="Z1042" s="4" t="s">
        <v>1074</v>
      </c>
      <c r="AA1042" s="5">
        <v>0</v>
      </c>
      <c r="AB1042" s="5">
        <v>627108</v>
      </c>
      <c r="AC1042" s="5">
        <v>4232975</v>
      </c>
      <c r="AD1042" s="5"/>
      <c r="AE1042" s="5"/>
      <c r="AF1042" s="5"/>
      <c r="AG1042" s="5">
        <v>4860083</v>
      </c>
    </row>
    <row r="1043" spans="26:33" x14ac:dyDescent="0.25">
      <c r="Z1043" s="4" t="s">
        <v>1628</v>
      </c>
      <c r="AA1043" s="5">
        <v>13806024</v>
      </c>
      <c r="AB1043" s="5"/>
      <c r="AC1043" s="5"/>
      <c r="AD1043" s="5"/>
      <c r="AE1043" s="5"/>
      <c r="AF1043" s="5">
        <v>4482088</v>
      </c>
      <c r="AG1043" s="5">
        <v>18288112</v>
      </c>
    </row>
    <row r="1044" spans="26:33" x14ac:dyDescent="0.25">
      <c r="Z1044" s="4" t="s">
        <v>1076</v>
      </c>
      <c r="AA1044" s="5"/>
      <c r="AB1044" s="5">
        <v>979855</v>
      </c>
      <c r="AC1044" s="5">
        <v>0</v>
      </c>
      <c r="AD1044" s="5"/>
      <c r="AE1044" s="5"/>
      <c r="AF1044" s="5">
        <v>503012</v>
      </c>
      <c r="AG1044" s="5">
        <v>1482867</v>
      </c>
    </row>
    <row r="1045" spans="26:33" x14ac:dyDescent="0.25">
      <c r="Z1045" s="4" t="s">
        <v>1071</v>
      </c>
      <c r="AA1045" s="5">
        <v>1254196</v>
      </c>
      <c r="AB1045" s="5">
        <v>3370683</v>
      </c>
      <c r="AC1045" s="5">
        <v>1254176</v>
      </c>
      <c r="AD1045" s="5">
        <v>940632</v>
      </c>
      <c r="AE1045" s="5">
        <v>1567720</v>
      </c>
      <c r="AF1045" s="5">
        <v>0</v>
      </c>
      <c r="AG1045" s="5">
        <v>8387407</v>
      </c>
    </row>
    <row r="1046" spans="26:33" x14ac:dyDescent="0.25">
      <c r="Z1046" s="4" t="s">
        <v>1407</v>
      </c>
      <c r="AA1046" s="5">
        <v>3177306</v>
      </c>
      <c r="AB1046" s="5"/>
      <c r="AC1046" s="5"/>
      <c r="AD1046" s="5"/>
      <c r="AE1046" s="5"/>
      <c r="AF1046" s="5">
        <v>392304</v>
      </c>
      <c r="AG1046" s="5">
        <v>3569610</v>
      </c>
    </row>
    <row r="1047" spans="26:33" x14ac:dyDescent="0.25">
      <c r="Z1047" s="4" t="s">
        <v>1274</v>
      </c>
      <c r="AA1047" s="5"/>
      <c r="AB1047" s="5"/>
      <c r="AC1047" s="5"/>
      <c r="AD1047" s="5"/>
      <c r="AE1047" s="5"/>
      <c r="AF1047" s="5">
        <v>3353228</v>
      </c>
      <c r="AG1047" s="5">
        <v>3353228</v>
      </c>
    </row>
    <row r="1048" spans="26:33" x14ac:dyDescent="0.25">
      <c r="Z1048" s="4" t="s">
        <v>1272</v>
      </c>
      <c r="AA1048" s="5">
        <v>1175828</v>
      </c>
      <c r="AB1048" s="5">
        <v>5095247</v>
      </c>
      <c r="AC1048" s="5">
        <v>1763739</v>
      </c>
      <c r="AD1048" s="5">
        <v>1763739</v>
      </c>
      <c r="AE1048" s="5">
        <v>2351652</v>
      </c>
      <c r="AF1048" s="5">
        <v>0</v>
      </c>
      <c r="AG1048" s="5">
        <v>12150205</v>
      </c>
    </row>
    <row r="1049" spans="26:33" x14ac:dyDescent="0.25">
      <c r="Z1049" s="4" t="s">
        <v>714</v>
      </c>
      <c r="AA1049" s="5">
        <v>1842810</v>
      </c>
      <c r="AB1049" s="5">
        <v>0</v>
      </c>
      <c r="AC1049" s="5">
        <v>614270</v>
      </c>
      <c r="AD1049" s="5">
        <v>1228540</v>
      </c>
      <c r="AE1049" s="5">
        <v>307135</v>
      </c>
      <c r="AF1049" s="5">
        <v>962894</v>
      </c>
      <c r="AG1049" s="5">
        <v>4955649</v>
      </c>
    </row>
    <row r="1050" spans="26:33" x14ac:dyDescent="0.25">
      <c r="Z1050" s="4" t="s">
        <v>10046</v>
      </c>
      <c r="AA1050" s="5"/>
      <c r="AB1050" s="5"/>
      <c r="AC1050" s="5">
        <v>9134113</v>
      </c>
      <c r="AD1050" s="5"/>
      <c r="AE1050" s="5"/>
      <c r="AF1050" s="5"/>
      <c r="AG1050" s="5">
        <v>9134113</v>
      </c>
    </row>
    <row r="1051" spans="26:33" x14ac:dyDescent="0.25">
      <c r="Z1051" s="4" t="s">
        <v>2488</v>
      </c>
      <c r="AA1051" s="5"/>
      <c r="AB1051" s="5"/>
      <c r="AC1051" s="5">
        <v>595706.4</v>
      </c>
      <c r="AD1051" s="5"/>
      <c r="AE1051" s="5"/>
      <c r="AF1051" s="5">
        <v>2978531.4</v>
      </c>
      <c r="AG1051" s="5">
        <v>3574237.8</v>
      </c>
    </row>
    <row r="1052" spans="26:33" x14ac:dyDescent="0.25">
      <c r="Z1052" s="4" t="s">
        <v>4714</v>
      </c>
      <c r="AA1052" s="5"/>
      <c r="AB1052" s="5">
        <v>1</v>
      </c>
      <c r="AC1052" s="5"/>
      <c r="AD1052" s="5"/>
      <c r="AE1052" s="5"/>
      <c r="AF1052" s="5"/>
      <c r="AG1052" s="5">
        <v>1</v>
      </c>
    </row>
    <row r="1053" spans="26:33" x14ac:dyDescent="0.25">
      <c r="Z1053" s="4" t="s">
        <v>5894</v>
      </c>
      <c r="AA1053" s="5"/>
      <c r="AB1053" s="5">
        <v>1</v>
      </c>
      <c r="AC1053" s="5"/>
      <c r="AD1053" s="5"/>
      <c r="AE1053" s="5"/>
      <c r="AF1053" s="5"/>
      <c r="AG1053" s="5">
        <v>1</v>
      </c>
    </row>
    <row r="1054" spans="26:33" x14ac:dyDescent="0.25">
      <c r="Z1054" s="4" t="s">
        <v>2514</v>
      </c>
      <c r="AA1054" s="5"/>
      <c r="AB1054" s="5">
        <v>2778601</v>
      </c>
      <c r="AC1054" s="5"/>
      <c r="AD1054" s="5"/>
      <c r="AE1054" s="5"/>
      <c r="AF1054" s="5"/>
      <c r="AG1054" s="5">
        <v>2778601</v>
      </c>
    </row>
    <row r="1055" spans="26:33" x14ac:dyDescent="0.25">
      <c r="Z1055" s="4" t="s">
        <v>2474</v>
      </c>
      <c r="AA1055" s="5"/>
      <c r="AB1055" s="5"/>
      <c r="AC1055" s="5"/>
      <c r="AD1055" s="5"/>
      <c r="AE1055" s="5">
        <v>4369078</v>
      </c>
      <c r="AF1055" s="5">
        <v>2779604</v>
      </c>
      <c r="AG1055" s="5">
        <v>7148682</v>
      </c>
    </row>
    <row r="1056" spans="26:33" x14ac:dyDescent="0.25">
      <c r="Z1056" s="4" t="s">
        <v>2476</v>
      </c>
      <c r="AA1056" s="5"/>
      <c r="AB1056" s="5"/>
      <c r="AC1056" s="5"/>
      <c r="AD1056" s="5"/>
      <c r="AE1056" s="5">
        <v>4097692</v>
      </c>
      <c r="AF1056" s="5">
        <v>270262</v>
      </c>
      <c r="AG1056" s="5">
        <v>4367954</v>
      </c>
    </row>
    <row r="1057" spans="26:33" x14ac:dyDescent="0.25">
      <c r="Z1057" s="4" t="s">
        <v>2472</v>
      </c>
      <c r="AA1057" s="5"/>
      <c r="AB1057" s="5"/>
      <c r="AC1057" s="5"/>
      <c r="AD1057" s="5"/>
      <c r="AE1057" s="5">
        <v>6467929</v>
      </c>
      <c r="AF1057" s="5">
        <v>0</v>
      </c>
      <c r="AG1057" s="5">
        <v>6467929</v>
      </c>
    </row>
    <row r="1058" spans="26:33" x14ac:dyDescent="0.25">
      <c r="Z1058" s="4" t="s">
        <v>6444</v>
      </c>
      <c r="AA1058" s="5"/>
      <c r="AB1058" s="5"/>
      <c r="AC1058" s="5">
        <v>635109</v>
      </c>
      <c r="AD1058" s="5"/>
      <c r="AE1058" s="5"/>
      <c r="AF1058" s="5"/>
      <c r="AG1058" s="5">
        <v>635109</v>
      </c>
    </row>
    <row r="1059" spans="26:33" x14ac:dyDescent="0.25">
      <c r="Z1059" s="4" t="s">
        <v>10049</v>
      </c>
      <c r="AA1059" s="5"/>
      <c r="AB1059" s="5"/>
      <c r="AC1059" s="5"/>
      <c r="AD1059" s="5"/>
      <c r="AE1059" s="5">
        <v>4059380</v>
      </c>
      <c r="AF1059" s="5"/>
      <c r="AG1059" s="5">
        <v>4059380</v>
      </c>
    </row>
    <row r="1060" spans="26:33" x14ac:dyDescent="0.25">
      <c r="Z1060" s="4" t="s">
        <v>6445</v>
      </c>
      <c r="AA1060" s="5"/>
      <c r="AB1060" s="5"/>
      <c r="AC1060" s="5">
        <v>5577841</v>
      </c>
      <c r="AD1060" s="5"/>
      <c r="AE1060" s="5">
        <v>5179423</v>
      </c>
      <c r="AF1060" s="5"/>
      <c r="AG1060" s="5">
        <v>10757264</v>
      </c>
    </row>
    <row r="1061" spans="26:33" x14ac:dyDescent="0.25">
      <c r="Z1061" s="4" t="s">
        <v>12085</v>
      </c>
      <c r="AA1061" s="5"/>
      <c r="AB1061" s="5"/>
      <c r="AC1061" s="5"/>
      <c r="AD1061" s="5"/>
      <c r="AE1061" s="5"/>
      <c r="AF1061" s="5">
        <v>3876897</v>
      </c>
      <c r="AG1061" s="5">
        <v>3876897</v>
      </c>
    </row>
    <row r="1062" spans="26:33" x14ac:dyDescent="0.25">
      <c r="Z1062" s="4" t="s">
        <v>10551</v>
      </c>
      <c r="AA1062" s="5"/>
      <c r="AB1062" s="5"/>
      <c r="AC1062" s="5"/>
      <c r="AD1062" s="5"/>
      <c r="AE1062" s="5">
        <v>1593669</v>
      </c>
      <c r="AF1062" s="5">
        <v>1054558</v>
      </c>
      <c r="AG1062" s="5">
        <v>2648227</v>
      </c>
    </row>
    <row r="1063" spans="26:33" x14ac:dyDescent="0.25">
      <c r="Z1063" s="4" t="s">
        <v>2527</v>
      </c>
      <c r="AA1063" s="5">
        <v>397523</v>
      </c>
      <c r="AB1063" s="5"/>
      <c r="AC1063" s="5"/>
      <c r="AD1063" s="5"/>
      <c r="AE1063" s="5"/>
      <c r="AF1063" s="5"/>
      <c r="AG1063" s="5">
        <v>397523</v>
      </c>
    </row>
    <row r="1064" spans="26:33" x14ac:dyDescent="0.25">
      <c r="Z1064" s="4" t="s">
        <v>6446</v>
      </c>
      <c r="AA1064" s="5"/>
      <c r="AB1064" s="5"/>
      <c r="AC1064" s="5"/>
      <c r="AD1064" s="5">
        <v>1721738</v>
      </c>
      <c r="AE1064" s="5"/>
      <c r="AF1064" s="5"/>
      <c r="AG1064" s="5">
        <v>1721738</v>
      </c>
    </row>
    <row r="1065" spans="26:33" x14ac:dyDescent="0.25">
      <c r="Z1065" s="4" t="s">
        <v>6447</v>
      </c>
      <c r="AA1065" s="5"/>
      <c r="AB1065" s="5"/>
      <c r="AC1065" s="5">
        <v>1115568</v>
      </c>
      <c r="AD1065" s="5"/>
      <c r="AE1065" s="5"/>
      <c r="AF1065" s="5"/>
      <c r="AG1065" s="5">
        <v>1115568</v>
      </c>
    </row>
    <row r="1066" spans="26:33" x14ac:dyDescent="0.25">
      <c r="Z1066" s="4" t="s">
        <v>10037</v>
      </c>
      <c r="AA1066" s="5"/>
      <c r="AB1066" s="5"/>
      <c r="AC1066" s="5"/>
      <c r="AD1066" s="5"/>
      <c r="AE1066" s="5"/>
      <c r="AF1066" s="5">
        <v>29881290</v>
      </c>
      <c r="AG1066" s="5">
        <v>29881290</v>
      </c>
    </row>
    <row r="1067" spans="26:33" x14ac:dyDescent="0.25">
      <c r="Z1067" s="4" t="s">
        <v>10035</v>
      </c>
      <c r="AA1067" s="5"/>
      <c r="AB1067" s="5"/>
      <c r="AC1067" s="5"/>
      <c r="AD1067" s="5"/>
      <c r="AE1067" s="5"/>
      <c r="AF1067" s="5">
        <v>8964387</v>
      </c>
      <c r="AG1067" s="5">
        <v>8964387</v>
      </c>
    </row>
    <row r="1068" spans="26:33" x14ac:dyDescent="0.25">
      <c r="Z1068" s="4" t="s">
        <v>2460</v>
      </c>
      <c r="AA1068" s="5"/>
      <c r="AB1068" s="5"/>
      <c r="AC1068" s="5">
        <v>13107234</v>
      </c>
      <c r="AD1068" s="5">
        <v>0</v>
      </c>
      <c r="AE1068" s="5">
        <v>0</v>
      </c>
      <c r="AF1068" s="5"/>
      <c r="AG1068" s="5">
        <v>13107234</v>
      </c>
    </row>
    <row r="1069" spans="26:33" x14ac:dyDescent="0.25">
      <c r="Z1069" s="4" t="s">
        <v>12086</v>
      </c>
      <c r="AA1069" s="5"/>
      <c r="AB1069" s="5"/>
      <c r="AC1069" s="5"/>
      <c r="AD1069" s="5"/>
      <c r="AE1069" s="5"/>
      <c r="AF1069" s="5">
        <v>4889520</v>
      </c>
      <c r="AG1069" s="5">
        <v>4889520</v>
      </c>
    </row>
    <row r="1070" spans="26:33" x14ac:dyDescent="0.25">
      <c r="Z1070" s="4" t="s">
        <v>10552</v>
      </c>
      <c r="AA1070" s="5"/>
      <c r="AB1070" s="5"/>
      <c r="AC1070" s="5"/>
      <c r="AD1070" s="5"/>
      <c r="AE1070" s="5">
        <v>3449064</v>
      </c>
      <c r="AF1070" s="5">
        <v>648959</v>
      </c>
      <c r="AG1070" s="5">
        <v>4098023</v>
      </c>
    </row>
    <row r="1071" spans="26:33" x14ac:dyDescent="0.25">
      <c r="Z1071" s="4" t="s">
        <v>10051</v>
      </c>
      <c r="AA1071" s="5"/>
      <c r="AB1071" s="5"/>
      <c r="AC1071" s="5"/>
      <c r="AD1071" s="5"/>
      <c r="AE1071" s="5">
        <v>3615611</v>
      </c>
      <c r="AF1071" s="5"/>
      <c r="AG1071" s="5">
        <v>3615611</v>
      </c>
    </row>
    <row r="1072" spans="26:33" x14ac:dyDescent="0.25">
      <c r="Z1072" s="4" t="s">
        <v>10553</v>
      </c>
      <c r="AA1072" s="5"/>
      <c r="AB1072" s="5"/>
      <c r="AC1072" s="5"/>
      <c r="AD1072" s="5"/>
      <c r="AE1072" s="5">
        <v>4780643</v>
      </c>
      <c r="AF1072" s="5">
        <v>714782</v>
      </c>
      <c r="AG1072" s="5">
        <v>5495425</v>
      </c>
    </row>
    <row r="1073" spans="26:33" x14ac:dyDescent="0.25">
      <c r="Z1073" s="4" t="s">
        <v>12087</v>
      </c>
      <c r="AA1073" s="5"/>
      <c r="AB1073" s="5"/>
      <c r="AC1073" s="5"/>
      <c r="AD1073" s="5"/>
      <c r="AE1073" s="5"/>
      <c r="AF1073" s="5">
        <v>2449219</v>
      </c>
      <c r="AG1073" s="5">
        <v>2449219</v>
      </c>
    </row>
    <row r="1074" spans="26:33" x14ac:dyDescent="0.25">
      <c r="Z1074" s="4" t="s">
        <v>2504</v>
      </c>
      <c r="AA1074" s="5"/>
      <c r="AB1074" s="5"/>
      <c r="AC1074" s="5"/>
      <c r="AD1074" s="5">
        <v>12800000</v>
      </c>
      <c r="AE1074" s="5">
        <v>19200000</v>
      </c>
      <c r="AF1074" s="5"/>
      <c r="AG1074" s="5">
        <v>32000000</v>
      </c>
    </row>
    <row r="1075" spans="26:33" x14ac:dyDescent="0.25">
      <c r="Z1075" s="4" t="s">
        <v>10040</v>
      </c>
      <c r="AA1075" s="5"/>
      <c r="AB1075" s="5"/>
      <c r="AC1075" s="5"/>
      <c r="AD1075" s="5"/>
      <c r="AE1075" s="5">
        <v>17122805</v>
      </c>
      <c r="AF1075" s="5"/>
      <c r="AG1075" s="5">
        <v>17122805</v>
      </c>
    </row>
    <row r="1076" spans="26:33" x14ac:dyDescent="0.25">
      <c r="Z1076" s="4" t="s">
        <v>11820</v>
      </c>
      <c r="AA1076" s="5"/>
      <c r="AB1076" s="5"/>
      <c r="AC1076" s="5"/>
      <c r="AD1076" s="5"/>
      <c r="AE1076" s="5">
        <v>4484556</v>
      </c>
      <c r="AF1076" s="5"/>
      <c r="AG1076" s="5">
        <v>4484556</v>
      </c>
    </row>
    <row r="1077" spans="26:33" x14ac:dyDescent="0.25">
      <c r="Z1077" s="4" t="s">
        <v>10497</v>
      </c>
      <c r="AA1077" s="5"/>
      <c r="AB1077" s="5"/>
      <c r="AC1077" s="5"/>
      <c r="AD1077" s="5"/>
      <c r="AE1077" s="5"/>
      <c r="AF1077" s="5">
        <v>2010672</v>
      </c>
      <c r="AG1077" s="5">
        <v>2010672</v>
      </c>
    </row>
    <row r="1078" spans="26:33" x14ac:dyDescent="0.25">
      <c r="Z1078" s="4" t="s">
        <v>1786</v>
      </c>
      <c r="AA1078" s="5">
        <v>-4997016</v>
      </c>
      <c r="AB1078" s="5"/>
      <c r="AC1078" s="5">
        <v>4997016</v>
      </c>
      <c r="AD1078" s="5"/>
      <c r="AE1078" s="5"/>
      <c r="AF1078" s="5"/>
      <c r="AG1078" s="5">
        <v>0</v>
      </c>
    </row>
    <row r="1079" spans="26:33" x14ac:dyDescent="0.25">
      <c r="Z1079" s="4" t="s">
        <v>9496</v>
      </c>
      <c r="AA1079" s="5"/>
      <c r="AB1079" s="5"/>
      <c r="AC1079" s="5"/>
      <c r="AD1079" s="5">
        <v>-122820308</v>
      </c>
      <c r="AE1079" s="5"/>
      <c r="AF1079" s="5"/>
      <c r="AG1079" s="5">
        <v>-122820308</v>
      </c>
    </row>
    <row r="1080" spans="26:33" x14ac:dyDescent="0.25">
      <c r="Z1080" s="4" t="s">
        <v>2961</v>
      </c>
      <c r="AA1080" s="5">
        <v>78495988</v>
      </c>
      <c r="AB1080" s="5"/>
      <c r="AC1080" s="5"/>
      <c r="AD1080" s="5"/>
      <c r="AE1080" s="5"/>
      <c r="AF1080" s="5"/>
      <c r="AG1080" s="5">
        <v>78495988</v>
      </c>
    </row>
    <row r="1081" spans="26:33" x14ac:dyDescent="0.25">
      <c r="Z1081" s="4" t="s">
        <v>9541</v>
      </c>
      <c r="AA1081" s="5"/>
      <c r="AB1081" s="5">
        <v>152070</v>
      </c>
      <c r="AC1081" s="5"/>
      <c r="AD1081" s="5"/>
      <c r="AE1081" s="5"/>
      <c r="AF1081" s="5"/>
      <c r="AG1081" s="5">
        <v>152070</v>
      </c>
    </row>
    <row r="1082" spans="26:33" x14ac:dyDescent="0.25">
      <c r="Z1082" s="4" t="s">
        <v>9542</v>
      </c>
      <c r="AA1082" s="5"/>
      <c r="AB1082" s="5">
        <v>31998579</v>
      </c>
      <c r="AC1082" s="5"/>
      <c r="AD1082" s="5"/>
      <c r="AE1082" s="5"/>
      <c r="AF1082" s="5"/>
      <c r="AG1082" s="5">
        <v>31998579</v>
      </c>
    </row>
    <row r="1083" spans="26:33" x14ac:dyDescent="0.25">
      <c r="Z1083" s="4" t="s">
        <v>1481</v>
      </c>
      <c r="AA1083" s="5">
        <v>10039594</v>
      </c>
      <c r="AB1083" s="5"/>
      <c r="AC1083" s="5"/>
      <c r="AD1083" s="5"/>
      <c r="AE1083" s="5"/>
      <c r="AF1083" s="5"/>
      <c r="AG1083" s="5">
        <v>10039594</v>
      </c>
    </row>
    <row r="1084" spans="26:33" x14ac:dyDescent="0.25">
      <c r="Z1084" s="4" t="s">
        <v>2547</v>
      </c>
      <c r="AA1084" s="5"/>
      <c r="AB1084" s="5"/>
      <c r="AC1084" s="5"/>
      <c r="AD1084" s="5"/>
      <c r="AE1084" s="5"/>
      <c r="AF1084" s="5">
        <v>-112062722</v>
      </c>
      <c r="AG1084" s="5">
        <v>-112062722</v>
      </c>
    </row>
    <row r="1085" spans="26:33" x14ac:dyDescent="0.25">
      <c r="Z1085" s="4" t="s">
        <v>717</v>
      </c>
      <c r="AA1085" s="5"/>
      <c r="AB1085" s="5">
        <v>36253624</v>
      </c>
      <c r="AC1085" s="5"/>
      <c r="AD1085" s="5">
        <v>-650</v>
      </c>
      <c r="AE1085" s="5"/>
      <c r="AF1085" s="5"/>
      <c r="AG1085" s="5">
        <v>36252974</v>
      </c>
    </row>
    <row r="1086" spans="26:33" x14ac:dyDescent="0.25">
      <c r="Z1086" s="4" t="s">
        <v>9493</v>
      </c>
      <c r="AA1086" s="5"/>
      <c r="AB1086" s="5"/>
      <c r="AC1086" s="5"/>
      <c r="AD1086" s="5"/>
      <c r="AE1086" s="5">
        <v>83394</v>
      </c>
      <c r="AF1086" s="5"/>
      <c r="AG1086" s="5">
        <v>83394</v>
      </c>
    </row>
    <row r="1087" spans="26:33" x14ac:dyDescent="0.25">
      <c r="Z1087" s="4" t="s">
        <v>2334</v>
      </c>
      <c r="AA1087" s="5">
        <v>-1118</v>
      </c>
      <c r="AB1087" s="5"/>
      <c r="AC1087" s="5">
        <v>1118</v>
      </c>
      <c r="AD1087" s="5"/>
      <c r="AE1087" s="5"/>
      <c r="AF1087" s="5"/>
      <c r="AG1087" s="5">
        <v>0</v>
      </c>
    </row>
    <row r="1088" spans="26:33" x14ac:dyDescent="0.25">
      <c r="Z1088" s="4" t="s">
        <v>9889</v>
      </c>
      <c r="AA1088" s="5"/>
      <c r="AB1088" s="5"/>
      <c r="AC1088" s="5"/>
      <c r="AD1088" s="5">
        <v>10168548</v>
      </c>
      <c r="AE1088" s="5"/>
      <c r="AF1088" s="5"/>
      <c r="AG1088" s="5">
        <v>10168548</v>
      </c>
    </row>
    <row r="1089" spans="26:33" x14ac:dyDescent="0.25">
      <c r="Z1089" s="4" t="s">
        <v>12090</v>
      </c>
      <c r="AA1089" s="5"/>
      <c r="AB1089" s="5"/>
      <c r="AC1089" s="5"/>
      <c r="AD1089" s="5"/>
      <c r="AE1089" s="5"/>
      <c r="AF1089" s="5">
        <v>112062722</v>
      </c>
      <c r="AG1089" s="5">
        <v>112062722</v>
      </c>
    </row>
    <row r="1090" spans="26:33" x14ac:dyDescent="0.25">
      <c r="Z1090" s="4" t="s">
        <v>718</v>
      </c>
      <c r="AA1090" s="5">
        <v>0</v>
      </c>
      <c r="AB1090" s="5">
        <v>0</v>
      </c>
      <c r="AC1090" s="5">
        <v>0</v>
      </c>
      <c r="AD1090" s="5">
        <v>0</v>
      </c>
      <c r="AE1090" s="5"/>
      <c r="AF1090" s="5">
        <v>0</v>
      </c>
      <c r="AG1090" s="5">
        <v>0</v>
      </c>
    </row>
    <row r="1091" spans="26:33" x14ac:dyDescent="0.25">
      <c r="Z1091" s="4" t="s">
        <v>1399</v>
      </c>
      <c r="AA1091" s="5">
        <v>400000000</v>
      </c>
      <c r="AB1091" s="5">
        <v>176975983</v>
      </c>
      <c r="AC1091" s="5">
        <v>169976195</v>
      </c>
      <c r="AD1091" s="5">
        <v>-106519898</v>
      </c>
      <c r="AE1091" s="5">
        <v>672170937</v>
      </c>
      <c r="AF1091" s="5"/>
      <c r="AG1091" s="5">
        <v>1312603217</v>
      </c>
    </row>
    <row r="1092" spans="26:33" x14ac:dyDescent="0.25">
      <c r="Z1092" s="4" t="s">
        <v>2743</v>
      </c>
      <c r="AA1092" s="5"/>
      <c r="AB1092" s="5"/>
      <c r="AC1092" s="5"/>
      <c r="AD1092" s="5">
        <v>26973193</v>
      </c>
      <c r="AE1092" s="5"/>
      <c r="AF1092" s="5"/>
      <c r="AG1092" s="5">
        <v>26973193</v>
      </c>
    </row>
    <row r="1093" spans="26:33" x14ac:dyDescent="0.25">
      <c r="Z1093" s="4" t="s">
        <v>1617</v>
      </c>
      <c r="AA1093" s="5"/>
      <c r="AB1093" s="5"/>
      <c r="AC1093" s="5"/>
      <c r="AD1093" s="5">
        <v>95073114</v>
      </c>
      <c r="AE1093" s="5"/>
      <c r="AF1093" s="5"/>
      <c r="AG1093" s="5">
        <v>95073114</v>
      </c>
    </row>
    <row r="1094" spans="26:33" x14ac:dyDescent="0.25">
      <c r="Z1094" s="4" t="s">
        <v>2424</v>
      </c>
      <c r="AA1094" s="5">
        <v>5885461</v>
      </c>
      <c r="AB1094" s="5"/>
      <c r="AC1094" s="5">
        <v>35144462</v>
      </c>
      <c r="AD1094" s="5"/>
      <c r="AE1094" s="5"/>
      <c r="AF1094" s="5"/>
      <c r="AG1094" s="5">
        <v>41029923</v>
      </c>
    </row>
    <row r="1095" spans="26:33" x14ac:dyDescent="0.25">
      <c r="Z1095" s="4" t="s">
        <v>2336</v>
      </c>
      <c r="AA1095" s="5"/>
      <c r="AB1095" s="5">
        <v>61124044</v>
      </c>
      <c r="AC1095" s="5">
        <v>-5237295</v>
      </c>
      <c r="AD1095" s="5">
        <v>6030229</v>
      </c>
      <c r="AE1095" s="5"/>
      <c r="AF1095" s="5"/>
      <c r="AG1095" s="5">
        <v>61916978</v>
      </c>
    </row>
    <row r="1096" spans="26:33" x14ac:dyDescent="0.25">
      <c r="Z1096" s="4" t="s">
        <v>3016</v>
      </c>
      <c r="AA1096" s="5">
        <v>-1361995</v>
      </c>
      <c r="AB1096" s="5"/>
      <c r="AC1096" s="5"/>
      <c r="AD1096" s="5"/>
      <c r="AE1096" s="5"/>
      <c r="AF1096" s="5"/>
      <c r="AG1096" s="5">
        <v>-1361995</v>
      </c>
    </row>
    <row r="1097" spans="26:33" x14ac:dyDescent="0.25">
      <c r="Z1097" s="4" t="s">
        <v>1179</v>
      </c>
      <c r="AA1097" s="5">
        <v>1361995</v>
      </c>
      <c r="AB1097" s="5"/>
      <c r="AC1097" s="5"/>
      <c r="AD1097" s="5"/>
      <c r="AE1097" s="5"/>
      <c r="AF1097" s="5"/>
      <c r="AG1097" s="5">
        <v>1361995</v>
      </c>
    </row>
    <row r="1098" spans="26:33" x14ac:dyDescent="0.25">
      <c r="Z1098" s="4" t="s">
        <v>1401</v>
      </c>
      <c r="AA1098" s="5">
        <v>19617537</v>
      </c>
      <c r="AB1098" s="5">
        <v>440215</v>
      </c>
      <c r="AC1098" s="5"/>
      <c r="AD1098" s="5">
        <v>-179230597</v>
      </c>
      <c r="AE1098" s="5"/>
      <c r="AF1098" s="5"/>
      <c r="AG1098" s="5">
        <v>-159172845</v>
      </c>
    </row>
    <row r="1099" spans="26:33" x14ac:dyDescent="0.25">
      <c r="Z1099" s="4" t="s">
        <v>9954</v>
      </c>
      <c r="AA1099" s="5"/>
      <c r="AB1099" s="5">
        <v>49022391</v>
      </c>
      <c r="AC1099" s="5">
        <v>-77119</v>
      </c>
      <c r="AD1099" s="5"/>
      <c r="AE1099" s="5"/>
      <c r="AF1099" s="5"/>
      <c r="AG1099" s="5">
        <v>48945272</v>
      </c>
    </row>
    <row r="1100" spans="26:33" x14ac:dyDescent="0.25">
      <c r="Z1100" s="4" t="s">
        <v>1209</v>
      </c>
      <c r="AA1100" s="5"/>
      <c r="AB1100" s="5">
        <v>-20672846</v>
      </c>
      <c r="AC1100" s="5">
        <v>20672846</v>
      </c>
      <c r="AD1100" s="5"/>
      <c r="AE1100" s="5"/>
      <c r="AF1100" s="5"/>
      <c r="AG1100" s="5">
        <v>0</v>
      </c>
    </row>
    <row r="1101" spans="26:33" x14ac:dyDescent="0.25">
      <c r="Z1101" s="4" t="s">
        <v>2727</v>
      </c>
      <c r="AA1101" s="5"/>
      <c r="AB1101" s="5"/>
      <c r="AC1101" s="5"/>
      <c r="AD1101" s="5"/>
      <c r="AE1101" s="5">
        <v>230007986</v>
      </c>
      <c r="AF1101" s="5"/>
      <c r="AG1101" s="5">
        <v>230007986</v>
      </c>
    </row>
    <row r="1102" spans="26:33" x14ac:dyDescent="0.25">
      <c r="Z1102" s="4" t="s">
        <v>1545</v>
      </c>
      <c r="AA1102" s="5">
        <v>800000000</v>
      </c>
      <c r="AB1102" s="5">
        <v>899798431</v>
      </c>
      <c r="AC1102" s="5">
        <v>1050013099</v>
      </c>
      <c r="AD1102" s="5">
        <v>128391031</v>
      </c>
      <c r="AE1102" s="5">
        <v>1211505464</v>
      </c>
      <c r="AF1102" s="5"/>
      <c r="AG1102" s="5">
        <v>4089708025</v>
      </c>
    </row>
    <row r="1103" spans="26:33" x14ac:dyDescent="0.25">
      <c r="Z1103" s="4" t="s">
        <v>9988</v>
      </c>
      <c r="AA1103" s="5"/>
      <c r="AB1103" s="5"/>
      <c r="AC1103" s="5"/>
      <c r="AD1103" s="5"/>
      <c r="AE1103" s="5">
        <v>1200000000</v>
      </c>
      <c r="AF1103" s="5">
        <v>1100000000</v>
      </c>
      <c r="AG1103" s="5">
        <v>2300000000</v>
      </c>
    </row>
    <row r="1104" spans="26:33" x14ac:dyDescent="0.25">
      <c r="Z1104" s="4" t="s">
        <v>4715</v>
      </c>
      <c r="AA1104" s="5"/>
      <c r="AB1104" s="5">
        <v>6809162</v>
      </c>
      <c r="AC1104" s="5"/>
      <c r="AD1104" s="5"/>
      <c r="AE1104" s="5"/>
      <c r="AF1104" s="5"/>
      <c r="AG1104" s="5">
        <v>6809162</v>
      </c>
    </row>
    <row r="1105" spans="26:33" x14ac:dyDescent="0.25">
      <c r="Z1105" s="4" t="s">
        <v>1326</v>
      </c>
      <c r="AA1105" s="5">
        <v>-47915602</v>
      </c>
      <c r="AB1105" s="5">
        <v>52140461</v>
      </c>
      <c r="AC1105" s="5"/>
      <c r="AD1105" s="5"/>
      <c r="AE1105" s="5"/>
      <c r="AF1105" s="5"/>
      <c r="AG1105" s="5">
        <v>4224859</v>
      </c>
    </row>
    <row r="1106" spans="26:33" x14ac:dyDescent="0.25">
      <c r="Z1106" s="4" t="s">
        <v>9540</v>
      </c>
      <c r="AA1106" s="5"/>
      <c r="AB1106" s="5">
        <v>668418</v>
      </c>
      <c r="AC1106" s="5"/>
      <c r="AD1106" s="5"/>
      <c r="AE1106" s="5"/>
      <c r="AF1106" s="5"/>
      <c r="AG1106" s="5">
        <v>668418</v>
      </c>
    </row>
    <row r="1107" spans="26:33" x14ac:dyDescent="0.25">
      <c r="Z1107" s="4" t="s">
        <v>9835</v>
      </c>
      <c r="AA1107" s="5"/>
      <c r="AB1107" s="5"/>
      <c r="AC1107" s="5"/>
      <c r="AD1107" s="5">
        <v>11975343</v>
      </c>
      <c r="AE1107" s="5"/>
      <c r="AF1107" s="5"/>
      <c r="AG1107" s="5">
        <v>11975343</v>
      </c>
    </row>
    <row r="1108" spans="26:33" x14ac:dyDescent="0.25">
      <c r="Z1108" s="4" t="s">
        <v>1794</v>
      </c>
      <c r="AA1108" s="5"/>
      <c r="AB1108" s="5">
        <v>-14023688</v>
      </c>
      <c r="AC1108" s="5"/>
      <c r="AD1108" s="5"/>
      <c r="AE1108" s="5"/>
      <c r="AF1108" s="5"/>
      <c r="AG1108" s="5">
        <v>-14023688</v>
      </c>
    </row>
    <row r="1109" spans="26:33" x14ac:dyDescent="0.25">
      <c r="Z1109" s="4" t="s">
        <v>2337</v>
      </c>
      <c r="AA1109" s="5">
        <v>9904644</v>
      </c>
      <c r="AB1109" s="5">
        <v>125777047</v>
      </c>
      <c r="AC1109" s="5">
        <v>19000000</v>
      </c>
      <c r="AD1109" s="5">
        <v>0</v>
      </c>
      <c r="AE1109" s="5">
        <v>-56954019</v>
      </c>
      <c r="AF1109" s="5"/>
      <c r="AG1109" s="5">
        <v>97727672</v>
      </c>
    </row>
    <row r="1110" spans="26:33" x14ac:dyDescent="0.25">
      <c r="Z1110" s="4" t="s">
        <v>6452</v>
      </c>
      <c r="AA1110" s="5"/>
      <c r="AB1110" s="5"/>
      <c r="AC1110" s="5"/>
      <c r="AD1110" s="5">
        <v>11217552</v>
      </c>
      <c r="AE1110" s="5">
        <v>11327017</v>
      </c>
      <c r="AF1110" s="5">
        <v>13110445</v>
      </c>
      <c r="AG1110" s="5">
        <v>35655014</v>
      </c>
    </row>
    <row r="1111" spans="26:33" x14ac:dyDescent="0.25">
      <c r="Z1111" s="4" t="s">
        <v>9812</v>
      </c>
      <c r="AA1111" s="5"/>
      <c r="AB1111" s="5"/>
      <c r="AC1111" s="5">
        <v>3810603</v>
      </c>
      <c r="AD1111" s="5"/>
      <c r="AE1111" s="5"/>
      <c r="AF1111" s="5"/>
      <c r="AG1111" s="5">
        <v>3810603</v>
      </c>
    </row>
    <row r="1112" spans="26:33" x14ac:dyDescent="0.25">
      <c r="Z1112" s="4" t="s">
        <v>2802</v>
      </c>
      <c r="AA1112" s="5"/>
      <c r="AB1112" s="5"/>
      <c r="AC1112" s="5"/>
      <c r="AD1112" s="5"/>
      <c r="AE1112" s="5">
        <v>11316960</v>
      </c>
      <c r="AF1112" s="5"/>
      <c r="AG1112" s="5">
        <v>11316960</v>
      </c>
    </row>
    <row r="1113" spans="26:33" x14ac:dyDescent="0.25">
      <c r="Z1113" s="4" t="s">
        <v>6454</v>
      </c>
      <c r="AA1113" s="5"/>
      <c r="AB1113" s="5"/>
      <c r="AC1113" s="5">
        <v>19102134</v>
      </c>
      <c r="AD1113" s="5">
        <v>-19102134</v>
      </c>
      <c r="AE1113" s="5">
        <v>19102134</v>
      </c>
      <c r="AF1113" s="5"/>
      <c r="AG1113" s="5">
        <v>19102134</v>
      </c>
    </row>
    <row r="1114" spans="26:33" x14ac:dyDescent="0.25">
      <c r="Z1114" s="4" t="s">
        <v>9866</v>
      </c>
      <c r="AA1114" s="5"/>
      <c r="AB1114" s="5"/>
      <c r="AC1114" s="5"/>
      <c r="AD1114" s="5"/>
      <c r="AE1114" s="5">
        <v>52278700</v>
      </c>
      <c r="AF1114" s="5">
        <v>50000000</v>
      </c>
      <c r="AG1114" s="5">
        <v>102278700</v>
      </c>
    </row>
    <row r="1115" spans="26:33" x14ac:dyDescent="0.25">
      <c r="Z1115" s="4" t="s">
        <v>10194</v>
      </c>
      <c r="AA1115" s="5"/>
      <c r="AB1115" s="5"/>
      <c r="AC1115" s="5"/>
      <c r="AD1115" s="5"/>
      <c r="AE1115" s="5">
        <v>17853152</v>
      </c>
      <c r="AF1115" s="5"/>
      <c r="AG1115" s="5">
        <v>17853152</v>
      </c>
    </row>
    <row r="1116" spans="26:33" x14ac:dyDescent="0.25">
      <c r="Z1116" s="4" t="s">
        <v>9896</v>
      </c>
      <c r="AA1116" s="5"/>
      <c r="AB1116" s="5"/>
      <c r="AC1116" s="5"/>
      <c r="AD1116" s="5"/>
      <c r="AE1116" s="5">
        <v>16947871</v>
      </c>
      <c r="AF1116" s="5"/>
      <c r="AG1116" s="5">
        <v>16947871</v>
      </c>
    </row>
    <row r="1117" spans="26:33" x14ac:dyDescent="0.25">
      <c r="Z1117" s="4" t="s">
        <v>9799</v>
      </c>
      <c r="AA1117" s="5"/>
      <c r="AB1117" s="5"/>
      <c r="AC1117" s="5">
        <v>993205</v>
      </c>
      <c r="AD1117" s="5"/>
      <c r="AE1117" s="5"/>
      <c r="AF1117" s="5"/>
      <c r="AG1117" s="5">
        <v>993205</v>
      </c>
    </row>
    <row r="1118" spans="26:33" x14ac:dyDescent="0.25">
      <c r="Z1118" s="4" t="s">
        <v>9454</v>
      </c>
      <c r="AA1118" s="5"/>
      <c r="AB1118" s="5"/>
      <c r="AC1118" s="5"/>
      <c r="AD1118" s="5"/>
      <c r="AE1118" s="5">
        <v>19843555</v>
      </c>
      <c r="AF1118" s="5">
        <v>5793933</v>
      </c>
      <c r="AG1118" s="5">
        <v>25637488</v>
      </c>
    </row>
    <row r="1119" spans="26:33" x14ac:dyDescent="0.25">
      <c r="Z1119" s="4" t="s">
        <v>10180</v>
      </c>
      <c r="AA1119" s="5"/>
      <c r="AB1119" s="5"/>
      <c r="AC1119" s="5"/>
      <c r="AD1119" s="5"/>
      <c r="AE1119" s="5">
        <v>17445494</v>
      </c>
      <c r="AF1119" s="5"/>
      <c r="AG1119" s="5">
        <v>17445494</v>
      </c>
    </row>
    <row r="1120" spans="26:33" x14ac:dyDescent="0.25">
      <c r="Z1120" s="4" t="s">
        <v>10170</v>
      </c>
      <c r="AA1120" s="5"/>
      <c r="AB1120" s="5"/>
      <c r="AC1120" s="5"/>
      <c r="AD1120" s="5"/>
      <c r="AE1120" s="5">
        <v>11578513</v>
      </c>
      <c r="AF1120" s="5">
        <v>36056295</v>
      </c>
      <c r="AG1120" s="5">
        <v>47634808</v>
      </c>
    </row>
    <row r="1121" spans="26:33" x14ac:dyDescent="0.25">
      <c r="Z1121" s="4" t="s">
        <v>12091</v>
      </c>
      <c r="AA1121" s="5"/>
      <c r="AB1121" s="5"/>
      <c r="AC1121" s="5"/>
      <c r="AD1121" s="5"/>
      <c r="AE1121" s="5"/>
      <c r="AF1121" s="5">
        <v>3264320</v>
      </c>
      <c r="AG1121" s="5">
        <v>3264320</v>
      </c>
    </row>
    <row r="1122" spans="26:33" x14ac:dyDescent="0.25">
      <c r="Z1122" s="4" t="s">
        <v>2821</v>
      </c>
      <c r="AA1122" s="5"/>
      <c r="AB1122" s="5"/>
      <c r="AC1122" s="5">
        <v>3573777</v>
      </c>
      <c r="AD1122" s="5"/>
      <c r="AE1122" s="5"/>
      <c r="AF1122" s="5"/>
      <c r="AG1122" s="5">
        <v>3573777</v>
      </c>
    </row>
    <row r="1123" spans="26:33" x14ac:dyDescent="0.25">
      <c r="Z1123" s="4" t="s">
        <v>3288</v>
      </c>
      <c r="AA1123" s="5"/>
      <c r="AB1123" s="5"/>
      <c r="AC1123" s="5"/>
      <c r="AD1123" s="5"/>
      <c r="AE1123" s="5"/>
      <c r="AF1123" s="5">
        <v>152016</v>
      </c>
      <c r="AG1123" s="5">
        <v>152016</v>
      </c>
    </row>
    <row r="1124" spans="26:33" x14ac:dyDescent="0.25">
      <c r="Z1124" s="4" t="s">
        <v>2162</v>
      </c>
      <c r="AA1124" s="5">
        <v>795096</v>
      </c>
      <c r="AB1124" s="5"/>
      <c r="AC1124" s="5"/>
      <c r="AD1124" s="5"/>
      <c r="AE1124" s="5"/>
      <c r="AF1124" s="5"/>
      <c r="AG1124" s="5">
        <v>795096</v>
      </c>
    </row>
    <row r="1125" spans="26:33" x14ac:dyDescent="0.25">
      <c r="Z1125" s="4" t="s">
        <v>3317</v>
      </c>
      <c r="AA1125" s="5">
        <v>162633</v>
      </c>
      <c r="AB1125" s="5"/>
      <c r="AC1125" s="5"/>
      <c r="AD1125" s="5"/>
      <c r="AE1125" s="5"/>
      <c r="AF1125" s="5"/>
      <c r="AG1125" s="5">
        <v>162633</v>
      </c>
    </row>
    <row r="1126" spans="26:33" x14ac:dyDescent="0.25">
      <c r="Z1126" s="4" t="s">
        <v>2760</v>
      </c>
      <c r="AA1126" s="5"/>
      <c r="AB1126" s="5"/>
      <c r="AC1126" s="5">
        <v>0</v>
      </c>
      <c r="AD1126" s="5"/>
      <c r="AE1126" s="5"/>
      <c r="AF1126" s="5"/>
      <c r="AG1126" s="5">
        <v>0</v>
      </c>
    </row>
    <row r="1127" spans="26:33" x14ac:dyDescent="0.25">
      <c r="Z1127" s="4" t="s">
        <v>13477</v>
      </c>
      <c r="AA1127" s="5"/>
      <c r="AB1127" s="5"/>
      <c r="AC1127" s="5"/>
      <c r="AD1127" s="5"/>
      <c r="AE1127" s="5"/>
      <c r="AF1127" s="5">
        <v>691019</v>
      </c>
      <c r="AG1127" s="5">
        <v>691019</v>
      </c>
    </row>
    <row r="1128" spans="26:33" x14ac:dyDescent="0.25">
      <c r="Z1128" s="4" t="s">
        <v>6061</v>
      </c>
      <c r="AA1128" s="5"/>
      <c r="AB1128" s="5"/>
      <c r="AC1128" s="5">
        <v>62950</v>
      </c>
      <c r="AD1128" s="5"/>
      <c r="AE1128" s="5"/>
      <c r="AF1128" s="5"/>
      <c r="AG1128" s="5">
        <v>62950</v>
      </c>
    </row>
    <row r="1129" spans="26:33" x14ac:dyDescent="0.25">
      <c r="Z1129" s="4" t="s">
        <v>6477</v>
      </c>
      <c r="AA1129" s="5"/>
      <c r="AB1129" s="5"/>
      <c r="AC1129" s="5"/>
      <c r="AD1129" s="5">
        <v>4608282</v>
      </c>
      <c r="AE1129" s="5">
        <v>-4608282</v>
      </c>
      <c r="AF1129" s="5">
        <v>4577814</v>
      </c>
      <c r="AG1129" s="5">
        <v>4577814</v>
      </c>
    </row>
    <row r="1130" spans="26:33" x14ac:dyDescent="0.25">
      <c r="Z1130" s="4" t="s">
        <v>10557</v>
      </c>
      <c r="AA1130" s="5"/>
      <c r="AB1130" s="5"/>
      <c r="AC1130" s="5"/>
      <c r="AD1130" s="5"/>
      <c r="AE1130" s="5">
        <v>3706447</v>
      </c>
      <c r="AF1130" s="5"/>
      <c r="AG1130" s="5">
        <v>3706447</v>
      </c>
    </row>
    <row r="1131" spans="26:33" x14ac:dyDescent="0.25">
      <c r="Z1131" s="4" t="s">
        <v>3298</v>
      </c>
      <c r="AA1131" s="5"/>
      <c r="AB1131" s="5"/>
      <c r="AC1131" s="5"/>
      <c r="AD1131" s="5"/>
      <c r="AE1131" s="5"/>
      <c r="AF1131" s="5">
        <v>1408933</v>
      </c>
      <c r="AG1131" s="5">
        <v>1408933</v>
      </c>
    </row>
    <row r="1132" spans="26:33" x14ac:dyDescent="0.25">
      <c r="Z1132" s="4" t="s">
        <v>2275</v>
      </c>
      <c r="AA1132" s="5">
        <v>924578</v>
      </c>
      <c r="AB1132" s="5"/>
      <c r="AC1132" s="5"/>
      <c r="AD1132" s="5"/>
      <c r="AE1132" s="5"/>
      <c r="AF1132" s="5"/>
      <c r="AG1132" s="5">
        <v>924578</v>
      </c>
    </row>
    <row r="1133" spans="26:33" x14ac:dyDescent="0.25">
      <c r="Z1133" s="4" t="s">
        <v>3202</v>
      </c>
      <c r="AA1133" s="5">
        <v>583601</v>
      </c>
      <c r="AB1133" s="5"/>
      <c r="AC1133" s="5"/>
      <c r="AD1133" s="5"/>
      <c r="AE1133" s="5"/>
      <c r="AF1133" s="5"/>
      <c r="AG1133" s="5">
        <v>583601</v>
      </c>
    </row>
    <row r="1134" spans="26:33" x14ac:dyDescent="0.25">
      <c r="Z1134" s="4" t="s">
        <v>9987</v>
      </c>
      <c r="AA1134" s="5"/>
      <c r="AB1134" s="5"/>
      <c r="AC1134" s="5"/>
      <c r="AD1134" s="5"/>
      <c r="AE1134" s="5"/>
      <c r="AF1134" s="5">
        <v>32666666</v>
      </c>
      <c r="AG1134" s="5">
        <v>32666666</v>
      </c>
    </row>
    <row r="1135" spans="26:33" x14ac:dyDescent="0.25">
      <c r="Z1135" s="4" t="s">
        <v>6060</v>
      </c>
      <c r="AA1135" s="5"/>
      <c r="AB1135" s="5"/>
      <c r="AC1135" s="5"/>
      <c r="AD1135" s="5"/>
      <c r="AE1135" s="5">
        <v>1085823</v>
      </c>
      <c r="AF1135" s="5"/>
      <c r="AG1135" s="5">
        <v>1085823</v>
      </c>
    </row>
    <row r="1136" spans="26:33" x14ac:dyDescent="0.25">
      <c r="Z1136" s="4" t="s">
        <v>6462</v>
      </c>
      <c r="AA1136" s="5"/>
      <c r="AB1136" s="5"/>
      <c r="AC1136" s="5">
        <v>2539113</v>
      </c>
      <c r="AD1136" s="5">
        <v>0</v>
      </c>
      <c r="AE1136" s="5"/>
      <c r="AF1136" s="5"/>
      <c r="AG1136" s="5">
        <v>2539113</v>
      </c>
    </row>
    <row r="1137" spans="26:33" x14ac:dyDescent="0.25">
      <c r="Z1137" s="4" t="s">
        <v>6463</v>
      </c>
      <c r="AA1137" s="5"/>
      <c r="AB1137" s="5"/>
      <c r="AC1137" s="5">
        <v>8254408</v>
      </c>
      <c r="AD1137" s="5">
        <v>-5502939</v>
      </c>
      <c r="AE1137" s="5">
        <v>3355252</v>
      </c>
      <c r="AF1137" s="5"/>
      <c r="AG1137" s="5">
        <v>6106721</v>
      </c>
    </row>
    <row r="1138" spans="26:33" x14ac:dyDescent="0.25">
      <c r="Z1138" s="4" t="s">
        <v>9467</v>
      </c>
      <c r="AA1138" s="5"/>
      <c r="AB1138" s="5"/>
      <c r="AC1138" s="5"/>
      <c r="AD1138" s="5"/>
      <c r="AE1138" s="5"/>
      <c r="AF1138" s="5">
        <v>623125</v>
      </c>
      <c r="AG1138" s="5">
        <v>623125</v>
      </c>
    </row>
    <row r="1139" spans="26:33" x14ac:dyDescent="0.25">
      <c r="Z1139" s="4" t="s">
        <v>6464</v>
      </c>
      <c r="AA1139" s="5"/>
      <c r="AB1139" s="5"/>
      <c r="AC1139" s="5"/>
      <c r="AD1139" s="5">
        <v>645834</v>
      </c>
      <c r="AE1139" s="5"/>
      <c r="AF1139" s="5"/>
      <c r="AG1139" s="5">
        <v>645834</v>
      </c>
    </row>
    <row r="1140" spans="26:33" x14ac:dyDescent="0.25">
      <c r="Z1140" s="4" t="s">
        <v>6465</v>
      </c>
      <c r="AA1140" s="5"/>
      <c r="AB1140" s="5"/>
      <c r="AC1140" s="5"/>
      <c r="AD1140" s="5">
        <v>437237</v>
      </c>
      <c r="AE1140" s="5"/>
      <c r="AF1140" s="5"/>
      <c r="AG1140" s="5">
        <v>437237</v>
      </c>
    </row>
    <row r="1141" spans="26:33" x14ac:dyDescent="0.25">
      <c r="Z1141" s="4" t="s">
        <v>6466</v>
      </c>
      <c r="AA1141" s="5"/>
      <c r="AB1141" s="5"/>
      <c r="AC1141" s="5"/>
      <c r="AD1141" s="5">
        <v>1313582</v>
      </c>
      <c r="AE1141" s="5">
        <v>1871453</v>
      </c>
      <c r="AF1141" s="5"/>
      <c r="AG1141" s="5">
        <v>3185035</v>
      </c>
    </row>
    <row r="1142" spans="26:33" x14ac:dyDescent="0.25">
      <c r="Z1142" s="4" t="s">
        <v>9468</v>
      </c>
      <c r="AA1142" s="5"/>
      <c r="AB1142" s="5"/>
      <c r="AC1142" s="5"/>
      <c r="AD1142" s="5"/>
      <c r="AE1142" s="5"/>
      <c r="AF1142" s="5">
        <v>10590128</v>
      </c>
      <c r="AG1142" s="5">
        <v>10590128</v>
      </c>
    </row>
    <row r="1143" spans="26:33" x14ac:dyDescent="0.25">
      <c r="Z1143" s="4" t="s">
        <v>10558</v>
      </c>
      <c r="AA1143" s="5"/>
      <c r="AB1143" s="5"/>
      <c r="AC1143" s="5"/>
      <c r="AD1143" s="5"/>
      <c r="AE1143" s="5">
        <v>169644</v>
      </c>
      <c r="AF1143" s="5"/>
      <c r="AG1143" s="5">
        <v>169644</v>
      </c>
    </row>
    <row r="1144" spans="26:33" x14ac:dyDescent="0.25">
      <c r="Z1144" s="4" t="s">
        <v>6467</v>
      </c>
      <c r="AA1144" s="5"/>
      <c r="AB1144" s="5"/>
      <c r="AC1144" s="5">
        <v>1235093</v>
      </c>
      <c r="AD1144" s="5"/>
      <c r="AE1144" s="5"/>
      <c r="AF1144" s="5"/>
      <c r="AG1144" s="5">
        <v>1235093</v>
      </c>
    </row>
    <row r="1145" spans="26:33" x14ac:dyDescent="0.25">
      <c r="Z1145" s="4" t="s">
        <v>3308</v>
      </c>
      <c r="AA1145" s="5">
        <v>1767950</v>
      </c>
      <c r="AB1145" s="5"/>
      <c r="AC1145" s="5"/>
      <c r="AD1145" s="5"/>
      <c r="AE1145" s="5"/>
      <c r="AF1145" s="5"/>
      <c r="AG1145" s="5">
        <v>1767950</v>
      </c>
    </row>
    <row r="1146" spans="26:33" x14ac:dyDescent="0.25">
      <c r="Z1146" s="4" t="s">
        <v>3199</v>
      </c>
      <c r="AA1146" s="5">
        <v>0</v>
      </c>
      <c r="AB1146" s="5"/>
      <c r="AC1146" s="5"/>
      <c r="AD1146" s="5"/>
      <c r="AE1146" s="5"/>
      <c r="AF1146" s="5"/>
      <c r="AG1146" s="5">
        <v>0</v>
      </c>
    </row>
    <row r="1147" spans="26:33" x14ac:dyDescent="0.25">
      <c r="Z1147" s="4" t="s">
        <v>3270</v>
      </c>
      <c r="AA1147" s="5">
        <v>1759269</v>
      </c>
      <c r="AB1147" s="5"/>
      <c r="AC1147" s="5"/>
      <c r="AD1147" s="5"/>
      <c r="AE1147" s="5"/>
      <c r="AF1147" s="5"/>
      <c r="AG1147" s="5">
        <v>1759269</v>
      </c>
    </row>
    <row r="1148" spans="26:33" x14ac:dyDescent="0.25">
      <c r="Z1148" s="4" t="s">
        <v>5895</v>
      </c>
      <c r="AA1148" s="5"/>
      <c r="AB1148" s="5"/>
      <c r="AC1148" s="5"/>
      <c r="AD1148" s="5"/>
      <c r="AE1148" s="5"/>
      <c r="AF1148" s="5">
        <v>5000000</v>
      </c>
      <c r="AG1148" s="5">
        <v>5000000</v>
      </c>
    </row>
    <row r="1149" spans="26:33" x14ac:dyDescent="0.25">
      <c r="Z1149" s="4" t="s">
        <v>2583</v>
      </c>
      <c r="AA1149" s="5">
        <v>3777971</v>
      </c>
      <c r="AB1149" s="5">
        <v>12466941</v>
      </c>
      <c r="AC1149" s="5">
        <v>11495531</v>
      </c>
      <c r="AD1149" s="5"/>
      <c r="AE1149" s="5"/>
      <c r="AF1149" s="5"/>
      <c r="AG1149" s="5">
        <v>27740443</v>
      </c>
    </row>
    <row r="1150" spans="26:33" x14ac:dyDescent="0.25">
      <c r="Z1150" s="4" t="s">
        <v>5896</v>
      </c>
      <c r="AA1150" s="5"/>
      <c r="AB1150" s="5"/>
      <c r="AC1150" s="5">
        <v>722952</v>
      </c>
      <c r="AD1150" s="5"/>
      <c r="AE1150" s="5"/>
      <c r="AF1150" s="5"/>
      <c r="AG1150" s="5">
        <v>722952</v>
      </c>
    </row>
    <row r="1151" spans="26:33" x14ac:dyDescent="0.25">
      <c r="Z1151" s="4" t="s">
        <v>9466</v>
      </c>
      <c r="AA1151" s="5"/>
      <c r="AB1151" s="5"/>
      <c r="AC1151" s="5"/>
      <c r="AD1151" s="5"/>
      <c r="AE1151" s="5">
        <v>12475629</v>
      </c>
      <c r="AF1151" s="5"/>
      <c r="AG1151" s="5">
        <v>12475629</v>
      </c>
    </row>
    <row r="1152" spans="26:33" x14ac:dyDescent="0.25">
      <c r="Z1152" s="4" t="s">
        <v>3175</v>
      </c>
      <c r="AA1152" s="5">
        <v>274732</v>
      </c>
      <c r="AB1152" s="5">
        <v>274280</v>
      </c>
      <c r="AC1152" s="5"/>
      <c r="AD1152" s="5"/>
      <c r="AE1152" s="5"/>
      <c r="AF1152" s="5"/>
      <c r="AG1152" s="5">
        <v>549012</v>
      </c>
    </row>
    <row r="1153" spans="26:33" x14ac:dyDescent="0.25">
      <c r="Z1153" s="4" t="s">
        <v>6124</v>
      </c>
      <c r="AA1153" s="5"/>
      <c r="AB1153" s="5">
        <v>0</v>
      </c>
      <c r="AC1153" s="5"/>
      <c r="AD1153" s="5"/>
      <c r="AE1153" s="5"/>
      <c r="AF1153" s="5"/>
      <c r="AG1153" s="5">
        <v>0</v>
      </c>
    </row>
    <row r="1154" spans="26:33" x14ac:dyDescent="0.25">
      <c r="Z1154" s="4" t="s">
        <v>6468</v>
      </c>
      <c r="AA1154" s="5"/>
      <c r="AB1154" s="5"/>
      <c r="AC1154" s="5">
        <v>596689</v>
      </c>
      <c r="AD1154" s="5"/>
      <c r="AE1154" s="5">
        <v>3098321</v>
      </c>
      <c r="AF1154" s="5"/>
      <c r="AG1154" s="5">
        <v>3695010</v>
      </c>
    </row>
    <row r="1155" spans="26:33" x14ac:dyDescent="0.25">
      <c r="Z1155" s="4" t="s">
        <v>3279</v>
      </c>
      <c r="AA1155" s="5">
        <v>13845248</v>
      </c>
      <c r="AB1155" s="5"/>
      <c r="AC1155" s="5"/>
      <c r="AD1155" s="5"/>
      <c r="AE1155" s="5"/>
      <c r="AF1155" s="5"/>
      <c r="AG1155" s="5">
        <v>13845248</v>
      </c>
    </row>
    <row r="1156" spans="26:33" x14ac:dyDescent="0.25">
      <c r="Z1156" s="4" t="s">
        <v>5897</v>
      </c>
      <c r="AA1156" s="5"/>
      <c r="AB1156" s="5"/>
      <c r="AC1156" s="5">
        <v>29335657</v>
      </c>
      <c r="AD1156" s="5">
        <v>6836042</v>
      </c>
      <c r="AE1156" s="5">
        <v>5913003</v>
      </c>
      <c r="AF1156" s="5"/>
      <c r="AG1156" s="5">
        <v>42084702</v>
      </c>
    </row>
    <row r="1157" spans="26:33" x14ac:dyDescent="0.25">
      <c r="Z1157" s="4" t="s">
        <v>10253</v>
      </c>
      <c r="AA1157" s="5"/>
      <c r="AB1157" s="5"/>
      <c r="AC1157" s="5"/>
      <c r="AD1157" s="5"/>
      <c r="AE1157" s="5">
        <v>0</v>
      </c>
      <c r="AF1157" s="5"/>
      <c r="AG1157" s="5">
        <v>0</v>
      </c>
    </row>
    <row r="1158" spans="26:33" x14ac:dyDescent="0.25">
      <c r="Z1158" s="4" t="s">
        <v>3251</v>
      </c>
      <c r="AA1158" s="5">
        <v>198377</v>
      </c>
      <c r="AB1158" s="5"/>
      <c r="AC1158" s="5"/>
      <c r="AD1158" s="5"/>
      <c r="AE1158" s="5"/>
      <c r="AF1158" s="5"/>
      <c r="AG1158" s="5">
        <v>198377</v>
      </c>
    </row>
    <row r="1159" spans="26:33" x14ac:dyDescent="0.25">
      <c r="Z1159" s="4" t="s">
        <v>2661</v>
      </c>
      <c r="AA1159" s="5">
        <v>2211520</v>
      </c>
      <c r="AB1159" s="5"/>
      <c r="AC1159" s="5"/>
      <c r="AD1159" s="5"/>
      <c r="AE1159" s="5"/>
      <c r="AF1159" s="5"/>
      <c r="AG1159" s="5">
        <v>2211520</v>
      </c>
    </row>
    <row r="1160" spans="26:33" x14ac:dyDescent="0.25">
      <c r="Z1160" s="4" t="s">
        <v>3148</v>
      </c>
      <c r="AA1160" s="5">
        <v>2419505</v>
      </c>
      <c r="AB1160" s="5"/>
      <c r="AC1160" s="5"/>
      <c r="AD1160" s="5"/>
      <c r="AE1160" s="5"/>
      <c r="AF1160" s="5"/>
      <c r="AG1160" s="5">
        <v>2419505</v>
      </c>
    </row>
    <row r="1161" spans="26:33" x14ac:dyDescent="0.25">
      <c r="Z1161" s="4" t="s">
        <v>10468</v>
      </c>
      <c r="AA1161" s="5"/>
      <c r="AB1161" s="5"/>
      <c r="AC1161" s="5"/>
      <c r="AD1161" s="5">
        <v>527504</v>
      </c>
      <c r="AE1161" s="5"/>
      <c r="AF1161" s="5">
        <v>5022587</v>
      </c>
      <c r="AG1161" s="5">
        <v>5550091</v>
      </c>
    </row>
    <row r="1162" spans="26:33" x14ac:dyDescent="0.25">
      <c r="Z1162" s="4" t="s">
        <v>12092</v>
      </c>
      <c r="AA1162" s="5"/>
      <c r="AB1162" s="5"/>
      <c r="AC1162" s="5"/>
      <c r="AD1162" s="5"/>
      <c r="AE1162" s="5"/>
      <c r="AF1162" s="5">
        <v>9792310</v>
      </c>
      <c r="AG1162" s="5">
        <v>9792310</v>
      </c>
    </row>
    <row r="1163" spans="26:33" x14ac:dyDescent="0.25">
      <c r="Z1163" s="4" t="s">
        <v>10559</v>
      </c>
      <c r="AA1163" s="5"/>
      <c r="AB1163" s="5"/>
      <c r="AC1163" s="5"/>
      <c r="AD1163" s="5"/>
      <c r="AE1163" s="5">
        <v>347251</v>
      </c>
      <c r="AF1163" s="5">
        <v>12954658</v>
      </c>
      <c r="AG1163" s="5">
        <v>13301909</v>
      </c>
    </row>
    <row r="1164" spans="26:33" x14ac:dyDescent="0.25">
      <c r="Z1164" s="4" t="s">
        <v>6478</v>
      </c>
      <c r="AA1164" s="5"/>
      <c r="AB1164" s="5"/>
      <c r="AC1164" s="5"/>
      <c r="AD1164" s="5">
        <v>6389407</v>
      </c>
      <c r="AE1164" s="5">
        <v>0</v>
      </c>
      <c r="AF1164" s="5">
        <v>2367974</v>
      </c>
      <c r="AG1164" s="5">
        <v>8757381</v>
      </c>
    </row>
    <row r="1165" spans="26:33" x14ac:dyDescent="0.25">
      <c r="Z1165" s="4" t="s">
        <v>6072</v>
      </c>
      <c r="AA1165" s="5"/>
      <c r="AB1165" s="5"/>
      <c r="AC1165" s="5">
        <v>1450297</v>
      </c>
      <c r="AD1165" s="5"/>
      <c r="AE1165" s="5"/>
      <c r="AF1165" s="5"/>
      <c r="AG1165" s="5">
        <v>1450297</v>
      </c>
    </row>
    <row r="1166" spans="26:33" x14ac:dyDescent="0.25">
      <c r="Z1166" s="4" t="s">
        <v>6470</v>
      </c>
      <c r="AA1166" s="5"/>
      <c r="AB1166" s="5"/>
      <c r="AC1166" s="5"/>
      <c r="AD1166" s="5">
        <v>876518</v>
      </c>
      <c r="AE1166" s="5">
        <v>0</v>
      </c>
      <c r="AF1166" s="5"/>
      <c r="AG1166" s="5">
        <v>876518</v>
      </c>
    </row>
    <row r="1167" spans="26:33" x14ac:dyDescent="0.25">
      <c r="Z1167" s="4" t="s">
        <v>6471</v>
      </c>
      <c r="AA1167" s="5"/>
      <c r="AB1167" s="5"/>
      <c r="AC1167" s="5"/>
      <c r="AD1167" s="5">
        <v>355787</v>
      </c>
      <c r="AE1167" s="5"/>
      <c r="AF1167" s="5"/>
      <c r="AG1167" s="5">
        <v>355787</v>
      </c>
    </row>
    <row r="1168" spans="26:33" x14ac:dyDescent="0.25">
      <c r="Z1168" s="4" t="s">
        <v>4722</v>
      </c>
      <c r="AA1168" s="5"/>
      <c r="AB1168" s="5">
        <v>664314</v>
      </c>
      <c r="AC1168" s="5">
        <v>664314</v>
      </c>
      <c r="AD1168" s="5"/>
      <c r="AE1168" s="5"/>
      <c r="AF1168" s="5"/>
      <c r="AG1168" s="5">
        <v>1328628</v>
      </c>
    </row>
    <row r="1169" spans="26:33" x14ac:dyDescent="0.25">
      <c r="Z1169" s="4" t="s">
        <v>6472</v>
      </c>
      <c r="AA1169" s="5"/>
      <c r="AB1169" s="5"/>
      <c r="AC1169" s="5"/>
      <c r="AD1169" s="5">
        <v>275398</v>
      </c>
      <c r="AE1169" s="5"/>
      <c r="AF1169" s="5"/>
      <c r="AG1169" s="5">
        <v>275398</v>
      </c>
    </row>
    <row r="1170" spans="26:33" x14ac:dyDescent="0.25">
      <c r="Z1170" s="4" t="s">
        <v>6473</v>
      </c>
      <c r="AA1170" s="5"/>
      <c r="AB1170" s="5"/>
      <c r="AC1170" s="5"/>
      <c r="AD1170" s="5">
        <v>330836</v>
      </c>
      <c r="AE1170" s="5"/>
      <c r="AF1170" s="5"/>
      <c r="AG1170" s="5">
        <v>330836</v>
      </c>
    </row>
    <row r="1171" spans="26:33" x14ac:dyDescent="0.25">
      <c r="Z1171" s="4" t="s">
        <v>13568</v>
      </c>
      <c r="AA1171" s="5"/>
      <c r="AB1171" s="5"/>
      <c r="AC1171" s="5"/>
      <c r="AD1171" s="5"/>
      <c r="AE1171" s="5"/>
      <c r="AF1171" s="5">
        <v>3696716</v>
      </c>
      <c r="AG1171" s="5">
        <v>3696716</v>
      </c>
    </row>
    <row r="1172" spans="26:33" x14ac:dyDescent="0.25">
      <c r="Z1172" s="4" t="s">
        <v>10005</v>
      </c>
      <c r="AA1172" s="5"/>
      <c r="AB1172" s="5"/>
      <c r="AC1172" s="5"/>
      <c r="AD1172" s="5"/>
      <c r="AE1172" s="5"/>
      <c r="AF1172" s="5">
        <v>1800000</v>
      </c>
      <c r="AG1172" s="5">
        <v>1800000</v>
      </c>
    </row>
    <row r="1173" spans="26:33" x14ac:dyDescent="0.25">
      <c r="Z1173" s="4" t="s">
        <v>10439</v>
      </c>
      <c r="AA1173" s="5"/>
      <c r="AB1173" s="5"/>
      <c r="AC1173" s="5"/>
      <c r="AD1173" s="5"/>
      <c r="AE1173" s="5">
        <v>925734</v>
      </c>
      <c r="AF1173" s="5"/>
      <c r="AG1173" s="5">
        <v>925734</v>
      </c>
    </row>
    <row r="1174" spans="26:33" x14ac:dyDescent="0.25">
      <c r="Z1174" s="4" t="s">
        <v>10063</v>
      </c>
      <c r="AA1174" s="5"/>
      <c r="AB1174" s="5"/>
      <c r="AC1174" s="5"/>
      <c r="AD1174" s="5"/>
      <c r="AE1174" s="5">
        <v>636981</v>
      </c>
      <c r="AF1174" s="5"/>
      <c r="AG1174" s="5">
        <v>636981</v>
      </c>
    </row>
    <row r="1175" spans="26:33" x14ac:dyDescent="0.25">
      <c r="Z1175" s="4" t="s">
        <v>10560</v>
      </c>
      <c r="AA1175" s="5"/>
      <c r="AB1175" s="5"/>
      <c r="AC1175" s="5"/>
      <c r="AD1175" s="5"/>
      <c r="AE1175" s="5">
        <v>29737132</v>
      </c>
      <c r="AF1175" s="5"/>
      <c r="AG1175" s="5">
        <v>29737132</v>
      </c>
    </row>
    <row r="1176" spans="26:33" x14ac:dyDescent="0.25">
      <c r="Z1176" s="4" t="s">
        <v>6479</v>
      </c>
      <c r="AA1176" s="5"/>
      <c r="AB1176" s="5"/>
      <c r="AC1176" s="5"/>
      <c r="AD1176" s="5">
        <v>19019597</v>
      </c>
      <c r="AE1176" s="5">
        <v>15780132</v>
      </c>
      <c r="AF1176" s="5">
        <v>20568256</v>
      </c>
      <c r="AG1176" s="5">
        <v>55367985</v>
      </c>
    </row>
    <row r="1177" spans="26:33" x14ac:dyDescent="0.25">
      <c r="Z1177" s="4" t="s">
        <v>10256</v>
      </c>
      <c r="AA1177" s="5"/>
      <c r="AB1177" s="5"/>
      <c r="AC1177" s="5"/>
      <c r="AD1177" s="5"/>
      <c r="AE1177" s="5">
        <v>230500</v>
      </c>
      <c r="AF1177" s="5"/>
      <c r="AG1177" s="5">
        <v>230500</v>
      </c>
    </row>
    <row r="1178" spans="26:33" x14ac:dyDescent="0.25">
      <c r="Z1178" s="4" t="s">
        <v>10250</v>
      </c>
      <c r="AA1178" s="5"/>
      <c r="AB1178" s="5"/>
      <c r="AC1178" s="5"/>
      <c r="AD1178" s="5"/>
      <c r="AE1178" s="5"/>
      <c r="AF1178" s="5">
        <v>3248232</v>
      </c>
      <c r="AG1178" s="5">
        <v>3248232</v>
      </c>
    </row>
    <row r="1179" spans="26:33" x14ac:dyDescent="0.25">
      <c r="Z1179" s="4" t="s">
        <v>12094</v>
      </c>
      <c r="AA1179" s="5"/>
      <c r="AB1179" s="5"/>
      <c r="AC1179" s="5"/>
      <c r="AD1179" s="5"/>
      <c r="AE1179" s="5"/>
      <c r="AF1179" s="5">
        <v>513819</v>
      </c>
      <c r="AG1179" s="5">
        <v>513819</v>
      </c>
    </row>
    <row r="1180" spans="26:33" x14ac:dyDescent="0.25">
      <c r="Z1180" s="4" t="s">
        <v>11862</v>
      </c>
      <c r="AA1180" s="5"/>
      <c r="AB1180" s="5"/>
      <c r="AC1180" s="5"/>
      <c r="AD1180" s="5"/>
      <c r="AE1180" s="5"/>
      <c r="AF1180" s="5">
        <v>8522375</v>
      </c>
      <c r="AG1180" s="5">
        <v>8522375</v>
      </c>
    </row>
    <row r="1181" spans="26:33" x14ac:dyDescent="0.25">
      <c r="Z1181" s="4" t="s">
        <v>1613</v>
      </c>
      <c r="AA1181" s="5">
        <v>18608182</v>
      </c>
      <c r="AB1181" s="5"/>
      <c r="AC1181" s="5"/>
      <c r="AD1181" s="5"/>
      <c r="AE1181" s="5"/>
      <c r="AF1181" s="5"/>
      <c r="AG1181" s="5">
        <v>18608182</v>
      </c>
    </row>
    <row r="1182" spans="26:33" x14ac:dyDescent="0.25">
      <c r="Z1182" s="4" t="s">
        <v>2707</v>
      </c>
      <c r="AA1182" s="5">
        <v>11244114</v>
      </c>
      <c r="AB1182" s="5">
        <v>50000000</v>
      </c>
      <c r="AC1182" s="5"/>
      <c r="AD1182" s="5"/>
      <c r="AE1182" s="5"/>
      <c r="AF1182" s="5"/>
      <c r="AG1182" s="5">
        <v>61244114</v>
      </c>
    </row>
    <row r="1183" spans="26:33" x14ac:dyDescent="0.25">
      <c r="Z1183" s="4" t="s">
        <v>3070</v>
      </c>
      <c r="AA1183" s="5">
        <v>9000000</v>
      </c>
      <c r="AB1183" s="5"/>
      <c r="AC1183" s="5"/>
      <c r="AD1183" s="5"/>
      <c r="AE1183" s="5"/>
      <c r="AF1183" s="5"/>
      <c r="AG1183" s="5">
        <v>9000000</v>
      </c>
    </row>
    <row r="1184" spans="26:33" x14ac:dyDescent="0.25">
      <c r="Z1184" s="4" t="s">
        <v>244</v>
      </c>
      <c r="AA1184" s="5">
        <v>8817355</v>
      </c>
      <c r="AB1184" s="5">
        <v>8817355</v>
      </c>
      <c r="AC1184" s="5">
        <v>8817355</v>
      </c>
      <c r="AD1184" s="5">
        <v>8817355</v>
      </c>
      <c r="AE1184" s="5">
        <v>8817355</v>
      </c>
      <c r="AF1184" s="5">
        <v>8817355</v>
      </c>
      <c r="AG1184" s="5">
        <v>52904130</v>
      </c>
    </row>
    <row r="1185" spans="26:33" x14ac:dyDescent="0.25">
      <c r="Z1185" s="4" t="s">
        <v>3335</v>
      </c>
      <c r="AA1185" s="5">
        <v>15185632</v>
      </c>
      <c r="AB1185" s="5"/>
      <c r="AC1185" s="5"/>
      <c r="AD1185" s="5"/>
      <c r="AE1185" s="5"/>
      <c r="AF1185" s="5"/>
      <c r="AG1185" s="5">
        <v>15185632</v>
      </c>
    </row>
    <row r="1186" spans="26:33" x14ac:dyDescent="0.25">
      <c r="Z1186" s="4" t="s">
        <v>118</v>
      </c>
      <c r="AA1186" s="5">
        <v>10000000</v>
      </c>
      <c r="AB1186" s="5">
        <v>10000000</v>
      </c>
      <c r="AC1186" s="5">
        <v>10000000</v>
      </c>
      <c r="AD1186" s="5">
        <v>10000000</v>
      </c>
      <c r="AE1186" s="5">
        <v>10000000</v>
      </c>
      <c r="AF1186" s="5">
        <v>10000000</v>
      </c>
      <c r="AG1186" s="5">
        <v>60000000</v>
      </c>
    </row>
    <row r="1187" spans="26:33" x14ac:dyDescent="0.25">
      <c r="Z1187" s="4" t="s">
        <v>245</v>
      </c>
      <c r="AA1187" s="5">
        <v>6613016</v>
      </c>
      <c r="AB1187" s="5">
        <v>6613016</v>
      </c>
      <c r="AC1187" s="5">
        <v>6613016</v>
      </c>
      <c r="AD1187" s="5">
        <v>6613016</v>
      </c>
      <c r="AE1187" s="5">
        <v>6613016</v>
      </c>
      <c r="AF1187" s="5">
        <v>6613016</v>
      </c>
      <c r="AG1187" s="5">
        <v>39678096</v>
      </c>
    </row>
    <row r="1188" spans="26:33" x14ac:dyDescent="0.25">
      <c r="Z1188" s="4" t="s">
        <v>3040</v>
      </c>
      <c r="AA1188" s="5">
        <v>1056727</v>
      </c>
      <c r="AB1188" s="5"/>
      <c r="AC1188" s="5"/>
      <c r="AD1188" s="5"/>
      <c r="AE1188" s="5"/>
      <c r="AF1188" s="5"/>
      <c r="AG1188" s="5">
        <v>1056727</v>
      </c>
    </row>
    <row r="1189" spans="26:33" x14ac:dyDescent="0.25">
      <c r="Z1189" s="4" t="s">
        <v>3081</v>
      </c>
      <c r="AA1189" s="5">
        <v>595919</v>
      </c>
      <c r="AB1189" s="5"/>
      <c r="AC1189" s="5"/>
      <c r="AD1189" s="5"/>
      <c r="AE1189" s="5"/>
      <c r="AF1189" s="5"/>
      <c r="AG1189" s="5">
        <v>595919</v>
      </c>
    </row>
    <row r="1190" spans="26:33" x14ac:dyDescent="0.25">
      <c r="Z1190" s="4" t="s">
        <v>3053</v>
      </c>
      <c r="AA1190" s="5">
        <v>119180</v>
      </c>
      <c r="AB1190" s="5"/>
      <c r="AC1190" s="5"/>
      <c r="AD1190" s="5"/>
      <c r="AE1190" s="5"/>
      <c r="AF1190" s="5"/>
      <c r="AG1190" s="5">
        <v>119180</v>
      </c>
    </row>
    <row r="1191" spans="26:33" x14ac:dyDescent="0.25">
      <c r="Z1191" s="4" t="s">
        <v>6533</v>
      </c>
      <c r="AA1191" s="5"/>
      <c r="AB1191" s="5"/>
      <c r="AC1191" s="5"/>
      <c r="AD1191" s="5">
        <v>331895</v>
      </c>
      <c r="AE1191" s="5"/>
      <c r="AF1191" s="5"/>
      <c r="AG1191" s="5">
        <v>331895</v>
      </c>
    </row>
    <row r="1192" spans="26:33" x14ac:dyDescent="0.25">
      <c r="Z1192" s="4" t="s">
        <v>3151</v>
      </c>
      <c r="AA1192" s="5">
        <v>166884</v>
      </c>
      <c r="AB1192" s="5"/>
      <c r="AC1192" s="5"/>
      <c r="AD1192" s="5"/>
      <c r="AE1192" s="5"/>
      <c r="AF1192" s="5"/>
      <c r="AG1192" s="5">
        <v>166884</v>
      </c>
    </row>
    <row r="1193" spans="26:33" x14ac:dyDescent="0.25">
      <c r="Z1193" s="4" t="s">
        <v>3061</v>
      </c>
      <c r="AA1193" s="5">
        <v>139129</v>
      </c>
      <c r="AB1193" s="5"/>
      <c r="AC1193" s="5"/>
      <c r="AD1193" s="5"/>
      <c r="AE1193" s="5"/>
      <c r="AF1193" s="5"/>
      <c r="AG1193" s="5">
        <v>139129</v>
      </c>
    </row>
    <row r="1194" spans="26:33" x14ac:dyDescent="0.25">
      <c r="Z1194" s="4" t="s">
        <v>3062</v>
      </c>
      <c r="AA1194" s="5">
        <v>136956</v>
      </c>
      <c r="AB1194" s="5"/>
      <c r="AC1194" s="5"/>
      <c r="AD1194" s="5"/>
      <c r="AE1194" s="5"/>
      <c r="AF1194" s="5"/>
      <c r="AG1194" s="5">
        <v>136956</v>
      </c>
    </row>
    <row r="1195" spans="26:33" x14ac:dyDescent="0.25">
      <c r="Z1195" s="4" t="s">
        <v>3121</v>
      </c>
      <c r="AA1195" s="5">
        <v>119103</v>
      </c>
      <c r="AB1195" s="5"/>
      <c r="AC1195" s="5"/>
      <c r="AD1195" s="5"/>
      <c r="AE1195" s="5"/>
      <c r="AF1195" s="5"/>
      <c r="AG1195" s="5">
        <v>119103</v>
      </c>
    </row>
    <row r="1196" spans="26:33" x14ac:dyDescent="0.25">
      <c r="Z1196" s="4" t="s">
        <v>3082</v>
      </c>
      <c r="AA1196" s="5">
        <v>222649</v>
      </c>
      <c r="AB1196" s="5"/>
      <c r="AC1196" s="5"/>
      <c r="AD1196" s="5"/>
      <c r="AE1196" s="5"/>
      <c r="AF1196" s="5"/>
      <c r="AG1196" s="5">
        <v>222649</v>
      </c>
    </row>
    <row r="1197" spans="26:33" x14ac:dyDescent="0.25">
      <c r="Z1197" s="4" t="s">
        <v>3063</v>
      </c>
      <c r="AA1197" s="5">
        <v>921657</v>
      </c>
      <c r="AB1197" s="5"/>
      <c r="AC1197" s="5"/>
      <c r="AD1197" s="5"/>
      <c r="AE1197" s="5"/>
      <c r="AF1197" s="5"/>
      <c r="AG1197" s="5">
        <v>921657</v>
      </c>
    </row>
    <row r="1198" spans="26:33" x14ac:dyDescent="0.25">
      <c r="Z1198" s="4" t="s">
        <v>6482</v>
      </c>
      <c r="AA1198" s="5"/>
      <c r="AB1198" s="5"/>
      <c r="AC1198" s="5"/>
      <c r="AD1198" s="5">
        <v>892405</v>
      </c>
      <c r="AE1198" s="5">
        <v>2447002</v>
      </c>
      <c r="AF1198" s="5"/>
      <c r="AG1198" s="5">
        <v>3339407</v>
      </c>
    </row>
    <row r="1199" spans="26:33" x14ac:dyDescent="0.25">
      <c r="Z1199" s="4" t="s">
        <v>4724</v>
      </c>
      <c r="AA1199" s="5"/>
      <c r="AB1199" s="5">
        <v>333531</v>
      </c>
      <c r="AC1199" s="5"/>
      <c r="AD1199" s="5"/>
      <c r="AE1199" s="5"/>
      <c r="AF1199" s="5"/>
      <c r="AG1199" s="5">
        <v>333531</v>
      </c>
    </row>
    <row r="1200" spans="26:33" x14ac:dyDescent="0.25">
      <c r="Z1200" s="4" t="s">
        <v>3043</v>
      </c>
      <c r="AA1200" s="5">
        <v>119184</v>
      </c>
      <c r="AB1200" s="5"/>
      <c r="AC1200" s="5"/>
      <c r="AD1200" s="5"/>
      <c r="AE1200" s="5"/>
      <c r="AF1200" s="5"/>
      <c r="AG1200" s="5">
        <v>119184</v>
      </c>
    </row>
    <row r="1201" spans="26:33" x14ac:dyDescent="0.25">
      <c r="Z1201" s="4" t="s">
        <v>6483</v>
      </c>
      <c r="AA1201" s="5"/>
      <c r="AB1201" s="5"/>
      <c r="AC1201" s="5">
        <v>159276</v>
      </c>
      <c r="AD1201" s="5"/>
      <c r="AE1201" s="5"/>
      <c r="AF1201" s="5"/>
      <c r="AG1201" s="5">
        <v>159276</v>
      </c>
    </row>
    <row r="1202" spans="26:33" x14ac:dyDescent="0.25">
      <c r="Z1202" s="4" t="s">
        <v>3124</v>
      </c>
      <c r="AA1202" s="5">
        <v>158988</v>
      </c>
      <c r="AB1202" s="5"/>
      <c r="AC1202" s="5"/>
      <c r="AD1202" s="5"/>
      <c r="AE1202" s="5"/>
      <c r="AF1202" s="5"/>
      <c r="AG1202" s="5">
        <v>158988</v>
      </c>
    </row>
    <row r="1203" spans="26:33" x14ac:dyDescent="0.25">
      <c r="Z1203" s="4" t="s">
        <v>3064</v>
      </c>
      <c r="AA1203" s="5">
        <v>381449</v>
      </c>
      <c r="AB1203" s="5"/>
      <c r="AC1203" s="5"/>
      <c r="AD1203" s="5"/>
      <c r="AE1203" s="5"/>
      <c r="AF1203" s="5"/>
      <c r="AG1203" s="5">
        <v>381449</v>
      </c>
    </row>
    <row r="1204" spans="26:33" x14ac:dyDescent="0.25">
      <c r="Z1204" s="4" t="s">
        <v>6484</v>
      </c>
      <c r="AA1204" s="5"/>
      <c r="AB1204" s="5"/>
      <c r="AC1204" s="5"/>
      <c r="AD1204" s="5">
        <v>191240</v>
      </c>
      <c r="AE1204" s="5"/>
      <c r="AF1204" s="5"/>
      <c r="AG1204" s="5">
        <v>191240</v>
      </c>
    </row>
    <row r="1205" spans="26:33" x14ac:dyDescent="0.25">
      <c r="Z1205" s="4" t="s">
        <v>6485</v>
      </c>
      <c r="AA1205" s="5"/>
      <c r="AB1205" s="5"/>
      <c r="AC1205" s="5"/>
      <c r="AD1205" s="5">
        <v>758586</v>
      </c>
      <c r="AE1205" s="5"/>
      <c r="AF1205" s="5"/>
      <c r="AG1205" s="5">
        <v>758586</v>
      </c>
    </row>
    <row r="1206" spans="26:33" x14ac:dyDescent="0.25">
      <c r="Z1206" s="4" t="s">
        <v>12097</v>
      </c>
      <c r="AA1206" s="5"/>
      <c r="AB1206" s="5"/>
      <c r="AC1206" s="5"/>
      <c r="AD1206" s="5"/>
      <c r="AE1206" s="5"/>
      <c r="AF1206" s="5">
        <v>410168</v>
      </c>
      <c r="AG1206" s="5">
        <v>410168</v>
      </c>
    </row>
    <row r="1207" spans="26:33" x14ac:dyDescent="0.25">
      <c r="Z1207" s="4" t="s">
        <v>3129</v>
      </c>
      <c r="AA1207" s="5">
        <v>337676</v>
      </c>
      <c r="AB1207" s="5"/>
      <c r="AC1207" s="5"/>
      <c r="AD1207" s="5"/>
      <c r="AE1207" s="5"/>
      <c r="AF1207" s="5"/>
      <c r="AG1207" s="5">
        <v>337676</v>
      </c>
    </row>
    <row r="1208" spans="26:33" x14ac:dyDescent="0.25">
      <c r="Z1208" s="4" t="s">
        <v>4725</v>
      </c>
      <c r="AA1208" s="5"/>
      <c r="AB1208" s="5">
        <v>611355</v>
      </c>
      <c r="AC1208" s="5"/>
      <c r="AD1208" s="5"/>
      <c r="AE1208" s="5"/>
      <c r="AF1208" s="5"/>
      <c r="AG1208" s="5">
        <v>611355</v>
      </c>
    </row>
    <row r="1209" spans="26:33" x14ac:dyDescent="0.25">
      <c r="Z1209" s="4" t="s">
        <v>6486</v>
      </c>
      <c r="AA1209" s="5"/>
      <c r="AB1209" s="5"/>
      <c r="AC1209" s="5">
        <v>1185761</v>
      </c>
      <c r="AD1209" s="5"/>
      <c r="AE1209" s="5"/>
      <c r="AF1209" s="5"/>
      <c r="AG1209" s="5">
        <v>1185761</v>
      </c>
    </row>
    <row r="1210" spans="26:33" x14ac:dyDescent="0.25">
      <c r="Z1210" s="4" t="s">
        <v>2657</v>
      </c>
      <c r="AA1210" s="5">
        <v>117156</v>
      </c>
      <c r="AB1210" s="5">
        <v>117156</v>
      </c>
      <c r="AC1210" s="5"/>
      <c r="AD1210" s="5"/>
      <c r="AE1210" s="5"/>
      <c r="AF1210" s="5"/>
      <c r="AG1210" s="5">
        <v>234312</v>
      </c>
    </row>
    <row r="1211" spans="26:33" x14ac:dyDescent="0.25">
      <c r="Z1211" s="4" t="s">
        <v>6125</v>
      </c>
      <c r="AA1211" s="5"/>
      <c r="AB1211" s="5">
        <v>119118</v>
      </c>
      <c r="AC1211" s="5"/>
      <c r="AD1211" s="5"/>
      <c r="AE1211" s="5"/>
      <c r="AF1211" s="5"/>
      <c r="AG1211" s="5">
        <v>119118</v>
      </c>
    </row>
    <row r="1212" spans="26:33" x14ac:dyDescent="0.25">
      <c r="Z1212" s="4" t="s">
        <v>6487</v>
      </c>
      <c r="AA1212" s="5"/>
      <c r="AB1212" s="5"/>
      <c r="AC1212" s="5">
        <v>2790514</v>
      </c>
      <c r="AD1212" s="5"/>
      <c r="AE1212" s="5"/>
      <c r="AF1212" s="5"/>
      <c r="AG1212" s="5">
        <v>2790514</v>
      </c>
    </row>
    <row r="1213" spans="26:33" x14ac:dyDescent="0.25">
      <c r="Z1213" s="4" t="s">
        <v>2908</v>
      </c>
      <c r="AA1213" s="5"/>
      <c r="AB1213" s="5">
        <v>670902</v>
      </c>
      <c r="AC1213" s="5"/>
      <c r="AD1213" s="5"/>
      <c r="AE1213" s="5"/>
      <c r="AF1213" s="5"/>
      <c r="AG1213" s="5">
        <v>670902</v>
      </c>
    </row>
    <row r="1214" spans="26:33" x14ac:dyDescent="0.25">
      <c r="Z1214" s="4" t="s">
        <v>6127</v>
      </c>
      <c r="AA1214" s="5"/>
      <c r="AB1214" s="5">
        <v>712540</v>
      </c>
      <c r="AC1214" s="5"/>
      <c r="AD1214" s="5"/>
      <c r="AE1214" s="5"/>
      <c r="AF1214" s="5"/>
      <c r="AG1214" s="5">
        <v>712540</v>
      </c>
    </row>
    <row r="1215" spans="26:33" x14ac:dyDescent="0.25">
      <c r="Z1215" s="4" t="s">
        <v>6488</v>
      </c>
      <c r="AA1215" s="5"/>
      <c r="AB1215" s="5"/>
      <c r="AC1215" s="5">
        <v>211161</v>
      </c>
      <c r="AD1215" s="5"/>
      <c r="AE1215" s="5"/>
      <c r="AF1215" s="5"/>
      <c r="AG1215" s="5">
        <v>211161</v>
      </c>
    </row>
    <row r="1216" spans="26:33" x14ac:dyDescent="0.25">
      <c r="Z1216" s="4" t="s">
        <v>2894</v>
      </c>
      <c r="AA1216" s="5"/>
      <c r="AB1216" s="5">
        <v>119049</v>
      </c>
      <c r="AC1216" s="5"/>
      <c r="AD1216" s="5"/>
      <c r="AE1216" s="5"/>
      <c r="AF1216" s="5"/>
      <c r="AG1216" s="5">
        <v>119049</v>
      </c>
    </row>
    <row r="1217" spans="26:33" x14ac:dyDescent="0.25">
      <c r="Z1217" s="4" t="s">
        <v>6489</v>
      </c>
      <c r="AA1217" s="5"/>
      <c r="AB1217" s="5"/>
      <c r="AC1217" s="5">
        <v>119525</v>
      </c>
      <c r="AD1217" s="5"/>
      <c r="AE1217" s="5"/>
      <c r="AF1217" s="5"/>
      <c r="AG1217" s="5">
        <v>119525</v>
      </c>
    </row>
    <row r="1218" spans="26:33" x14ac:dyDescent="0.25">
      <c r="Z1218" s="4" t="s">
        <v>4728</v>
      </c>
      <c r="AA1218" s="5"/>
      <c r="AB1218" s="5">
        <v>393703</v>
      </c>
      <c r="AC1218" s="5"/>
      <c r="AD1218" s="5"/>
      <c r="AE1218" s="5"/>
      <c r="AF1218" s="5"/>
      <c r="AG1218" s="5">
        <v>393703</v>
      </c>
    </row>
    <row r="1219" spans="26:33" x14ac:dyDescent="0.25">
      <c r="Z1219" s="4" t="s">
        <v>4729</v>
      </c>
      <c r="AA1219" s="5"/>
      <c r="AB1219" s="5">
        <v>134999</v>
      </c>
      <c r="AC1219" s="5"/>
      <c r="AD1219" s="5"/>
      <c r="AE1219" s="5"/>
      <c r="AF1219" s="5"/>
      <c r="AG1219" s="5">
        <v>134999</v>
      </c>
    </row>
    <row r="1220" spans="26:33" x14ac:dyDescent="0.25">
      <c r="Z1220" s="4" t="s">
        <v>6490</v>
      </c>
      <c r="AA1220" s="5"/>
      <c r="AB1220" s="5"/>
      <c r="AC1220" s="5">
        <v>210890</v>
      </c>
      <c r="AD1220" s="5"/>
      <c r="AE1220" s="5"/>
      <c r="AF1220" s="5"/>
      <c r="AG1220" s="5">
        <v>210890</v>
      </c>
    </row>
    <row r="1221" spans="26:33" x14ac:dyDescent="0.25">
      <c r="Z1221" s="4" t="s">
        <v>6491</v>
      </c>
      <c r="AA1221" s="5"/>
      <c r="AB1221" s="5"/>
      <c r="AC1221" s="5">
        <v>290844</v>
      </c>
      <c r="AD1221" s="5"/>
      <c r="AE1221" s="5"/>
      <c r="AF1221" s="5"/>
      <c r="AG1221" s="5">
        <v>290844</v>
      </c>
    </row>
    <row r="1222" spans="26:33" x14ac:dyDescent="0.25">
      <c r="Z1222" s="4" t="s">
        <v>6492</v>
      </c>
      <c r="AA1222" s="5"/>
      <c r="AB1222" s="5"/>
      <c r="AC1222" s="5">
        <v>258966</v>
      </c>
      <c r="AD1222" s="5"/>
      <c r="AE1222" s="5"/>
      <c r="AF1222" s="5"/>
      <c r="AG1222" s="5">
        <v>258966</v>
      </c>
    </row>
    <row r="1223" spans="26:33" x14ac:dyDescent="0.25">
      <c r="Z1223" s="4" t="s">
        <v>6493</v>
      </c>
      <c r="AA1223" s="5"/>
      <c r="AB1223" s="5"/>
      <c r="AC1223" s="5">
        <v>326283</v>
      </c>
      <c r="AD1223" s="5"/>
      <c r="AE1223" s="5"/>
      <c r="AF1223" s="5"/>
      <c r="AG1223" s="5">
        <v>326283</v>
      </c>
    </row>
    <row r="1224" spans="26:33" x14ac:dyDescent="0.25">
      <c r="Z1224" s="4" t="s">
        <v>6494</v>
      </c>
      <c r="AA1224" s="5"/>
      <c r="AB1224" s="5"/>
      <c r="AC1224" s="5">
        <v>330474</v>
      </c>
      <c r="AD1224" s="5"/>
      <c r="AE1224" s="5"/>
      <c r="AF1224" s="5"/>
      <c r="AG1224" s="5">
        <v>330474</v>
      </c>
    </row>
    <row r="1225" spans="26:33" x14ac:dyDescent="0.25">
      <c r="Z1225" s="4" t="s">
        <v>6495</v>
      </c>
      <c r="AA1225" s="5"/>
      <c r="AB1225" s="5"/>
      <c r="AC1225" s="5">
        <v>99548</v>
      </c>
      <c r="AD1225" s="5"/>
      <c r="AE1225" s="5"/>
      <c r="AF1225" s="5"/>
      <c r="AG1225" s="5">
        <v>99548</v>
      </c>
    </row>
    <row r="1226" spans="26:33" x14ac:dyDescent="0.25">
      <c r="Z1226" s="4" t="s">
        <v>6068</v>
      </c>
      <c r="AA1226" s="5"/>
      <c r="AB1226" s="5"/>
      <c r="AC1226" s="5">
        <v>324479</v>
      </c>
      <c r="AD1226" s="5"/>
      <c r="AE1226" s="5"/>
      <c r="AF1226" s="5"/>
      <c r="AG1226" s="5">
        <v>324479</v>
      </c>
    </row>
    <row r="1227" spans="26:33" x14ac:dyDescent="0.25">
      <c r="Z1227" s="4" t="s">
        <v>6496</v>
      </c>
      <c r="AA1227" s="5"/>
      <c r="AB1227" s="5"/>
      <c r="AC1227" s="5">
        <v>139446</v>
      </c>
      <c r="AD1227" s="5"/>
      <c r="AE1227" s="5"/>
      <c r="AF1227" s="5"/>
      <c r="AG1227" s="5">
        <v>139446</v>
      </c>
    </row>
    <row r="1228" spans="26:33" x14ac:dyDescent="0.25">
      <c r="Z1228" s="4" t="s">
        <v>6497</v>
      </c>
      <c r="AA1228" s="5"/>
      <c r="AB1228" s="5"/>
      <c r="AC1228" s="5">
        <v>342639</v>
      </c>
      <c r="AD1228" s="5"/>
      <c r="AE1228" s="5"/>
      <c r="AF1228" s="5"/>
      <c r="AG1228" s="5">
        <v>342639</v>
      </c>
    </row>
    <row r="1229" spans="26:33" x14ac:dyDescent="0.25">
      <c r="Z1229" s="4" t="s">
        <v>6498</v>
      </c>
      <c r="AA1229" s="5"/>
      <c r="AB1229" s="5"/>
      <c r="AC1229" s="5">
        <v>179160</v>
      </c>
      <c r="AD1229" s="5"/>
      <c r="AE1229" s="5"/>
      <c r="AF1229" s="5"/>
      <c r="AG1229" s="5">
        <v>179160</v>
      </c>
    </row>
    <row r="1230" spans="26:33" x14ac:dyDescent="0.25">
      <c r="Z1230" s="4" t="s">
        <v>9534</v>
      </c>
      <c r="AA1230" s="5"/>
      <c r="AB1230" s="5"/>
      <c r="AC1230" s="5">
        <v>131475</v>
      </c>
      <c r="AD1230" s="5"/>
      <c r="AE1230" s="5"/>
      <c r="AF1230" s="5"/>
      <c r="AG1230" s="5">
        <v>131475</v>
      </c>
    </row>
    <row r="1231" spans="26:33" x14ac:dyDescent="0.25">
      <c r="Z1231" s="4" t="s">
        <v>6500</v>
      </c>
      <c r="AA1231" s="5"/>
      <c r="AB1231" s="5"/>
      <c r="AC1231" s="5"/>
      <c r="AD1231" s="5">
        <v>362560</v>
      </c>
      <c r="AE1231" s="5"/>
      <c r="AF1231" s="5"/>
      <c r="AG1231" s="5">
        <v>362560</v>
      </c>
    </row>
    <row r="1232" spans="26:33" x14ac:dyDescent="0.25">
      <c r="Z1232" s="4" t="s">
        <v>6059</v>
      </c>
      <c r="AA1232" s="5"/>
      <c r="AB1232" s="5"/>
      <c r="AC1232" s="5">
        <v>119508</v>
      </c>
      <c r="AD1232" s="5"/>
      <c r="AE1232" s="5"/>
      <c r="AF1232" s="5"/>
      <c r="AG1232" s="5">
        <v>119508</v>
      </c>
    </row>
    <row r="1233" spans="26:33" x14ac:dyDescent="0.25">
      <c r="Z1233" s="4" t="s">
        <v>6501</v>
      </c>
      <c r="AA1233" s="5"/>
      <c r="AB1233" s="5"/>
      <c r="AC1233" s="5">
        <v>324710</v>
      </c>
      <c r="AD1233" s="5"/>
      <c r="AE1233" s="5"/>
      <c r="AF1233" s="5"/>
      <c r="AG1233" s="5">
        <v>324710</v>
      </c>
    </row>
    <row r="1234" spans="26:33" x14ac:dyDescent="0.25">
      <c r="Z1234" s="4" t="s">
        <v>6502</v>
      </c>
      <c r="AA1234" s="5"/>
      <c r="AB1234" s="5"/>
      <c r="AC1234" s="5"/>
      <c r="AD1234" s="5">
        <v>119962</v>
      </c>
      <c r="AE1234" s="5"/>
      <c r="AF1234" s="5"/>
      <c r="AG1234" s="5">
        <v>119962</v>
      </c>
    </row>
    <row r="1235" spans="26:33" x14ac:dyDescent="0.25">
      <c r="Z1235" s="4" t="s">
        <v>9535</v>
      </c>
      <c r="AA1235" s="5"/>
      <c r="AB1235" s="5"/>
      <c r="AC1235" s="5">
        <v>131745</v>
      </c>
      <c r="AD1235" s="5"/>
      <c r="AE1235" s="5"/>
      <c r="AF1235" s="5"/>
      <c r="AG1235" s="5">
        <v>131745</v>
      </c>
    </row>
    <row r="1236" spans="26:33" x14ac:dyDescent="0.25">
      <c r="Z1236" s="4" t="s">
        <v>6504</v>
      </c>
      <c r="AA1236" s="5"/>
      <c r="AB1236" s="5"/>
      <c r="AC1236" s="5">
        <v>119526</v>
      </c>
      <c r="AD1236" s="5"/>
      <c r="AE1236" s="5"/>
      <c r="AF1236" s="5"/>
      <c r="AG1236" s="5">
        <v>119526</v>
      </c>
    </row>
    <row r="1237" spans="26:33" x14ac:dyDescent="0.25">
      <c r="Z1237" s="4" t="s">
        <v>10248</v>
      </c>
      <c r="AA1237" s="5"/>
      <c r="AB1237" s="5"/>
      <c r="AC1237" s="5"/>
      <c r="AD1237" s="5"/>
      <c r="AE1237" s="5">
        <v>362560</v>
      </c>
      <c r="AF1237" s="5"/>
      <c r="AG1237" s="5">
        <v>362560</v>
      </c>
    </row>
    <row r="1238" spans="26:33" x14ac:dyDescent="0.25">
      <c r="Z1238" s="4" t="s">
        <v>6505</v>
      </c>
      <c r="AA1238" s="5"/>
      <c r="AB1238" s="5"/>
      <c r="AC1238" s="5">
        <v>191240</v>
      </c>
      <c r="AD1238" s="5"/>
      <c r="AE1238" s="5"/>
      <c r="AF1238" s="5"/>
      <c r="AG1238" s="5">
        <v>191240</v>
      </c>
    </row>
    <row r="1239" spans="26:33" x14ac:dyDescent="0.25">
      <c r="Z1239" s="4" t="s">
        <v>10249</v>
      </c>
      <c r="AA1239" s="5"/>
      <c r="AB1239" s="5"/>
      <c r="AC1239" s="5"/>
      <c r="AD1239" s="5">
        <v>482725</v>
      </c>
      <c r="AE1239" s="5"/>
      <c r="AF1239" s="5"/>
      <c r="AG1239" s="5">
        <v>482725</v>
      </c>
    </row>
    <row r="1240" spans="26:33" x14ac:dyDescent="0.25">
      <c r="Z1240" s="4" t="s">
        <v>6506</v>
      </c>
      <c r="AA1240" s="5"/>
      <c r="AB1240" s="5"/>
      <c r="AC1240" s="5"/>
      <c r="AD1240" s="5">
        <v>553800</v>
      </c>
      <c r="AE1240" s="5"/>
      <c r="AF1240" s="5"/>
      <c r="AG1240" s="5">
        <v>553800</v>
      </c>
    </row>
    <row r="1241" spans="26:33" x14ac:dyDescent="0.25">
      <c r="Z1241" s="4" t="s">
        <v>6507</v>
      </c>
      <c r="AA1241" s="5"/>
      <c r="AB1241" s="5"/>
      <c r="AC1241" s="5"/>
      <c r="AD1241" s="5">
        <v>603200</v>
      </c>
      <c r="AE1241" s="5"/>
      <c r="AF1241" s="5"/>
      <c r="AG1241" s="5">
        <v>603200</v>
      </c>
    </row>
    <row r="1242" spans="26:33" x14ac:dyDescent="0.25">
      <c r="Z1242" s="4" t="s">
        <v>6508</v>
      </c>
      <c r="AA1242" s="5"/>
      <c r="AB1242" s="5"/>
      <c r="AC1242" s="5">
        <v>237058</v>
      </c>
      <c r="AD1242" s="5"/>
      <c r="AE1242" s="5"/>
      <c r="AF1242" s="5"/>
      <c r="AG1242" s="5">
        <v>237058</v>
      </c>
    </row>
    <row r="1243" spans="26:33" x14ac:dyDescent="0.25">
      <c r="Z1243" s="4" t="s">
        <v>6509</v>
      </c>
      <c r="AA1243" s="5"/>
      <c r="AB1243" s="5"/>
      <c r="AC1243" s="5"/>
      <c r="AD1243" s="5">
        <v>185264</v>
      </c>
      <c r="AE1243" s="5"/>
      <c r="AF1243" s="5"/>
      <c r="AG1243" s="5">
        <v>185264</v>
      </c>
    </row>
    <row r="1244" spans="26:33" x14ac:dyDescent="0.25">
      <c r="Z1244" s="4" t="s">
        <v>9503</v>
      </c>
      <c r="AA1244" s="5"/>
      <c r="AB1244" s="5"/>
      <c r="AC1244" s="5"/>
      <c r="AD1244" s="5">
        <v>779753</v>
      </c>
      <c r="AE1244" s="5"/>
      <c r="AF1244" s="5"/>
      <c r="AG1244" s="5">
        <v>779753</v>
      </c>
    </row>
    <row r="1245" spans="26:33" x14ac:dyDescent="0.25">
      <c r="Z1245" s="4" t="s">
        <v>6510</v>
      </c>
      <c r="AA1245" s="5"/>
      <c r="AB1245" s="5"/>
      <c r="AC1245" s="5"/>
      <c r="AD1245" s="5">
        <v>143430</v>
      </c>
      <c r="AE1245" s="5"/>
      <c r="AF1245" s="5"/>
      <c r="AG1245" s="5">
        <v>143430</v>
      </c>
    </row>
    <row r="1246" spans="26:33" x14ac:dyDescent="0.25">
      <c r="Z1246" s="4" t="s">
        <v>6511</v>
      </c>
      <c r="AA1246" s="5"/>
      <c r="AB1246" s="5"/>
      <c r="AC1246" s="5"/>
      <c r="AD1246" s="5">
        <v>191237</v>
      </c>
      <c r="AE1246" s="5"/>
      <c r="AF1246" s="5"/>
      <c r="AG1246" s="5">
        <v>191237</v>
      </c>
    </row>
    <row r="1247" spans="26:33" x14ac:dyDescent="0.25">
      <c r="Z1247" s="4" t="s">
        <v>6512</v>
      </c>
      <c r="AA1247" s="5"/>
      <c r="AB1247" s="5"/>
      <c r="AC1247" s="5"/>
      <c r="AD1247" s="5">
        <v>211512</v>
      </c>
      <c r="AE1247" s="5"/>
      <c r="AF1247" s="5"/>
      <c r="AG1247" s="5">
        <v>211512</v>
      </c>
    </row>
    <row r="1248" spans="26:33" x14ac:dyDescent="0.25">
      <c r="Z1248" s="4" t="s">
        <v>6513</v>
      </c>
      <c r="AA1248" s="5"/>
      <c r="AB1248" s="5"/>
      <c r="AC1248" s="5"/>
      <c r="AD1248" s="5">
        <v>553799</v>
      </c>
      <c r="AE1248" s="5"/>
      <c r="AF1248" s="5"/>
      <c r="AG1248" s="5">
        <v>553799</v>
      </c>
    </row>
    <row r="1249" spans="26:33" x14ac:dyDescent="0.25">
      <c r="Z1249" s="4" t="s">
        <v>11860</v>
      </c>
      <c r="AA1249" s="5"/>
      <c r="AB1249" s="5"/>
      <c r="AC1249" s="5"/>
      <c r="AD1249" s="5"/>
      <c r="AE1249" s="5">
        <v>563783</v>
      </c>
      <c r="AF1249" s="5"/>
      <c r="AG1249" s="5">
        <v>563783</v>
      </c>
    </row>
    <row r="1250" spans="26:33" x14ac:dyDescent="0.25">
      <c r="Z1250" s="4" t="s">
        <v>10243</v>
      </c>
      <c r="AA1250" s="5"/>
      <c r="AB1250" s="5"/>
      <c r="AC1250" s="5"/>
      <c r="AD1250" s="5"/>
      <c r="AE1250" s="5">
        <v>140421</v>
      </c>
      <c r="AF1250" s="5"/>
      <c r="AG1250" s="5">
        <v>140421</v>
      </c>
    </row>
    <row r="1251" spans="26:33" x14ac:dyDescent="0.25">
      <c r="Z1251" s="4" t="s">
        <v>10240</v>
      </c>
      <c r="AA1251" s="5"/>
      <c r="AB1251" s="5"/>
      <c r="AC1251" s="5"/>
      <c r="AD1251" s="5"/>
      <c r="AE1251" s="5">
        <v>750028</v>
      </c>
      <c r="AF1251" s="5"/>
      <c r="AG1251" s="5">
        <v>750028</v>
      </c>
    </row>
    <row r="1252" spans="26:33" x14ac:dyDescent="0.25">
      <c r="Z1252" s="4" t="s">
        <v>6514</v>
      </c>
      <c r="AA1252" s="5"/>
      <c r="AB1252" s="5"/>
      <c r="AC1252" s="5"/>
      <c r="AD1252" s="5">
        <v>199672</v>
      </c>
      <c r="AE1252" s="5"/>
      <c r="AF1252" s="5"/>
      <c r="AG1252" s="5">
        <v>199672</v>
      </c>
    </row>
    <row r="1253" spans="26:33" x14ac:dyDescent="0.25">
      <c r="Z1253" s="4" t="s">
        <v>9502</v>
      </c>
      <c r="AA1253" s="5"/>
      <c r="AB1253" s="5"/>
      <c r="AC1253" s="5"/>
      <c r="AD1253" s="5">
        <v>199672</v>
      </c>
      <c r="AE1253" s="5"/>
      <c r="AF1253" s="5"/>
      <c r="AG1253" s="5">
        <v>199672</v>
      </c>
    </row>
    <row r="1254" spans="26:33" x14ac:dyDescent="0.25">
      <c r="Z1254" s="4" t="s">
        <v>12098</v>
      </c>
      <c r="AA1254" s="5"/>
      <c r="AB1254" s="5"/>
      <c r="AC1254" s="5"/>
      <c r="AD1254" s="5"/>
      <c r="AE1254" s="5"/>
      <c r="AF1254" s="5">
        <v>396766</v>
      </c>
      <c r="AG1254" s="5">
        <v>396766</v>
      </c>
    </row>
    <row r="1255" spans="26:33" x14ac:dyDescent="0.25">
      <c r="Z1255" s="4" t="s">
        <v>10244</v>
      </c>
      <c r="AA1255" s="5"/>
      <c r="AB1255" s="5"/>
      <c r="AC1255" s="5"/>
      <c r="AD1255" s="5"/>
      <c r="AE1255" s="5">
        <v>1161817</v>
      </c>
      <c r="AF1255" s="5"/>
      <c r="AG1255" s="5">
        <v>1161817</v>
      </c>
    </row>
    <row r="1256" spans="26:33" x14ac:dyDescent="0.25">
      <c r="Z1256" s="4" t="s">
        <v>10565</v>
      </c>
      <c r="AA1256" s="5"/>
      <c r="AB1256" s="5"/>
      <c r="AC1256" s="5"/>
      <c r="AD1256" s="5"/>
      <c r="AE1256" s="5">
        <v>121579</v>
      </c>
      <c r="AF1256" s="5"/>
      <c r="AG1256" s="5">
        <v>121579</v>
      </c>
    </row>
    <row r="1257" spans="26:33" x14ac:dyDescent="0.25">
      <c r="Z1257" s="4" t="s">
        <v>10566</v>
      </c>
      <c r="AA1257" s="5"/>
      <c r="AB1257" s="5"/>
      <c r="AC1257" s="5"/>
      <c r="AD1257" s="5"/>
      <c r="AE1257" s="5">
        <v>270000</v>
      </c>
      <c r="AF1257" s="5"/>
      <c r="AG1257" s="5">
        <v>270000</v>
      </c>
    </row>
    <row r="1258" spans="26:33" x14ac:dyDescent="0.25">
      <c r="Z1258" s="4" t="s">
        <v>12099</v>
      </c>
      <c r="AA1258" s="5"/>
      <c r="AB1258" s="5"/>
      <c r="AC1258" s="5"/>
      <c r="AD1258" s="5"/>
      <c r="AE1258" s="5"/>
      <c r="AF1258" s="5">
        <v>651126</v>
      </c>
      <c r="AG1258" s="5">
        <v>651126</v>
      </c>
    </row>
    <row r="1259" spans="26:33" x14ac:dyDescent="0.25">
      <c r="Z1259" s="4" t="s">
        <v>10247</v>
      </c>
      <c r="AA1259" s="5"/>
      <c r="AB1259" s="5"/>
      <c r="AC1259" s="5"/>
      <c r="AD1259" s="5"/>
      <c r="AE1259" s="5">
        <v>149200</v>
      </c>
      <c r="AF1259" s="5"/>
      <c r="AG1259" s="5">
        <v>149200</v>
      </c>
    </row>
    <row r="1260" spans="26:33" x14ac:dyDescent="0.25">
      <c r="Z1260" s="4" t="s">
        <v>11899</v>
      </c>
      <c r="AA1260" s="5"/>
      <c r="AB1260" s="5"/>
      <c r="AC1260" s="5"/>
      <c r="AD1260" s="5"/>
      <c r="AE1260" s="5">
        <v>120361</v>
      </c>
      <c r="AF1260" s="5"/>
      <c r="AG1260" s="5">
        <v>120361</v>
      </c>
    </row>
    <row r="1261" spans="26:33" x14ac:dyDescent="0.25">
      <c r="Z1261" s="4" t="s">
        <v>12100</v>
      </c>
      <c r="AA1261" s="5"/>
      <c r="AB1261" s="5"/>
      <c r="AC1261" s="5"/>
      <c r="AD1261" s="5"/>
      <c r="AE1261" s="5"/>
      <c r="AF1261" s="5">
        <v>263969</v>
      </c>
      <c r="AG1261" s="5">
        <v>263969</v>
      </c>
    </row>
    <row r="1262" spans="26:33" x14ac:dyDescent="0.25">
      <c r="Z1262" s="4" t="s">
        <v>10237</v>
      </c>
      <c r="AA1262" s="5"/>
      <c r="AB1262" s="5"/>
      <c r="AC1262" s="5"/>
      <c r="AD1262" s="5"/>
      <c r="AE1262" s="5">
        <v>798749</v>
      </c>
      <c r="AF1262" s="5"/>
      <c r="AG1262" s="5">
        <v>798749</v>
      </c>
    </row>
    <row r="1263" spans="26:33" x14ac:dyDescent="0.25">
      <c r="Z1263" s="4" t="s">
        <v>12101</v>
      </c>
      <c r="AA1263" s="5"/>
      <c r="AB1263" s="5"/>
      <c r="AC1263" s="5"/>
      <c r="AD1263" s="5"/>
      <c r="AE1263" s="5"/>
      <c r="AF1263" s="5">
        <v>2639695</v>
      </c>
      <c r="AG1263" s="5">
        <v>2639695</v>
      </c>
    </row>
    <row r="1264" spans="26:33" x14ac:dyDescent="0.25">
      <c r="Z1264" s="4" t="s">
        <v>11858</v>
      </c>
      <c r="AA1264" s="5"/>
      <c r="AB1264" s="5"/>
      <c r="AC1264" s="5"/>
      <c r="AD1264" s="5"/>
      <c r="AE1264" s="5"/>
      <c r="AF1264" s="5">
        <v>142250</v>
      </c>
      <c r="AG1264" s="5">
        <v>142250</v>
      </c>
    </row>
    <row r="1265" spans="26:33" x14ac:dyDescent="0.25">
      <c r="Z1265" s="4" t="s">
        <v>11854</v>
      </c>
      <c r="AA1265" s="5"/>
      <c r="AB1265" s="5"/>
      <c r="AC1265" s="5"/>
      <c r="AD1265" s="5"/>
      <c r="AE1265" s="5"/>
      <c r="AF1265" s="5">
        <v>66698984</v>
      </c>
      <c r="AG1265" s="5">
        <v>66698984</v>
      </c>
    </row>
    <row r="1266" spans="26:33" x14ac:dyDescent="0.25">
      <c r="Z1266" s="4" t="s">
        <v>12102</v>
      </c>
      <c r="AA1266" s="5"/>
      <c r="AB1266" s="5"/>
      <c r="AC1266" s="5"/>
      <c r="AD1266" s="5"/>
      <c r="AE1266" s="5"/>
      <c r="AF1266" s="5">
        <v>1500000</v>
      </c>
      <c r="AG1266" s="5">
        <v>1500000</v>
      </c>
    </row>
    <row r="1267" spans="26:33" x14ac:dyDescent="0.25">
      <c r="Z1267" s="4" t="s">
        <v>6515</v>
      </c>
      <c r="AA1267" s="5"/>
      <c r="AB1267" s="5"/>
      <c r="AC1267" s="5">
        <v>258973</v>
      </c>
      <c r="AD1267" s="5"/>
      <c r="AE1267" s="5"/>
      <c r="AF1267" s="5"/>
      <c r="AG1267" s="5">
        <v>258973</v>
      </c>
    </row>
    <row r="1268" spans="26:33" x14ac:dyDescent="0.25">
      <c r="Z1268" s="4" t="s">
        <v>10274</v>
      </c>
      <c r="AA1268" s="5"/>
      <c r="AB1268" s="5"/>
      <c r="AC1268" s="5"/>
      <c r="AD1268" s="5"/>
      <c r="AE1268" s="5">
        <v>14561522</v>
      </c>
      <c r="AF1268" s="5"/>
      <c r="AG1268" s="5">
        <v>14561522</v>
      </c>
    </row>
    <row r="1269" spans="26:33" x14ac:dyDescent="0.25">
      <c r="Z1269" s="4" t="s">
        <v>4730</v>
      </c>
      <c r="AA1269" s="5"/>
      <c r="AB1269" s="5">
        <v>190859</v>
      </c>
      <c r="AC1269" s="5"/>
      <c r="AD1269" s="5"/>
      <c r="AE1269" s="5"/>
      <c r="AF1269" s="5"/>
      <c r="AG1269" s="5">
        <v>190859</v>
      </c>
    </row>
    <row r="1270" spans="26:33" x14ac:dyDescent="0.25">
      <c r="Z1270" s="4" t="s">
        <v>6516</v>
      </c>
      <c r="AA1270" s="5"/>
      <c r="AB1270" s="5"/>
      <c r="AC1270" s="5">
        <v>278534</v>
      </c>
      <c r="AD1270" s="5"/>
      <c r="AE1270" s="5"/>
      <c r="AF1270" s="5"/>
      <c r="AG1270" s="5">
        <v>278534</v>
      </c>
    </row>
    <row r="1271" spans="26:33" x14ac:dyDescent="0.25">
      <c r="Z1271" s="4" t="s">
        <v>1249</v>
      </c>
      <c r="AA1271" s="5">
        <v>328735</v>
      </c>
      <c r="AB1271" s="5">
        <v>140730</v>
      </c>
      <c r="AC1271" s="5"/>
      <c r="AD1271" s="5"/>
      <c r="AE1271" s="5"/>
      <c r="AF1271" s="5"/>
      <c r="AG1271" s="5">
        <v>469465</v>
      </c>
    </row>
    <row r="1272" spans="26:33" x14ac:dyDescent="0.25">
      <c r="Z1272" s="4" t="s">
        <v>246</v>
      </c>
      <c r="AA1272" s="5">
        <v>6245626</v>
      </c>
      <c r="AB1272" s="5">
        <v>6245626</v>
      </c>
      <c r="AC1272" s="5">
        <v>6245626</v>
      </c>
      <c r="AD1272" s="5">
        <v>6245626</v>
      </c>
      <c r="AE1272" s="5">
        <v>6245626</v>
      </c>
      <c r="AF1272" s="5">
        <v>6245626</v>
      </c>
      <c r="AG1272" s="5">
        <v>37473756</v>
      </c>
    </row>
    <row r="1273" spans="26:33" x14ac:dyDescent="0.25">
      <c r="Z1273" s="4" t="s">
        <v>3132</v>
      </c>
      <c r="AA1273" s="5">
        <v>214537</v>
      </c>
      <c r="AB1273" s="5"/>
      <c r="AC1273" s="5"/>
      <c r="AD1273" s="5"/>
      <c r="AE1273" s="5"/>
      <c r="AF1273" s="5"/>
      <c r="AG1273" s="5">
        <v>214537</v>
      </c>
    </row>
    <row r="1274" spans="26:33" x14ac:dyDescent="0.25">
      <c r="Z1274" s="4" t="s">
        <v>2448</v>
      </c>
      <c r="AA1274" s="5">
        <v>200000</v>
      </c>
      <c r="AB1274" s="5">
        <v>200000</v>
      </c>
      <c r="AC1274" s="5">
        <v>200000</v>
      </c>
      <c r="AD1274" s="5">
        <v>200000</v>
      </c>
      <c r="AE1274" s="5">
        <v>189308</v>
      </c>
      <c r="AF1274" s="5"/>
      <c r="AG1274" s="5">
        <v>989308</v>
      </c>
    </row>
    <row r="1275" spans="26:33" x14ac:dyDescent="0.25">
      <c r="Z1275" s="4" t="s">
        <v>6518</v>
      </c>
      <c r="AA1275" s="5"/>
      <c r="AB1275" s="5"/>
      <c r="AC1275" s="5"/>
      <c r="AD1275" s="5">
        <v>2239105</v>
      </c>
      <c r="AE1275" s="5"/>
      <c r="AF1275" s="5"/>
      <c r="AG1275" s="5">
        <v>2239105</v>
      </c>
    </row>
    <row r="1276" spans="26:33" x14ac:dyDescent="0.25">
      <c r="Z1276" s="4" t="s">
        <v>6519</v>
      </c>
      <c r="AA1276" s="5"/>
      <c r="AB1276" s="5"/>
      <c r="AC1276" s="5">
        <v>826053</v>
      </c>
      <c r="AD1276" s="5"/>
      <c r="AE1276" s="5"/>
      <c r="AF1276" s="5"/>
      <c r="AG1276" s="5">
        <v>826053</v>
      </c>
    </row>
    <row r="1277" spans="26:33" x14ac:dyDescent="0.25">
      <c r="Z1277" s="4" t="s">
        <v>6069</v>
      </c>
      <c r="AA1277" s="5"/>
      <c r="AB1277" s="5"/>
      <c r="AC1277" s="5">
        <v>501550</v>
      </c>
      <c r="AD1277" s="5"/>
      <c r="AE1277" s="5"/>
      <c r="AF1277" s="5"/>
      <c r="AG1277" s="5">
        <v>501550</v>
      </c>
    </row>
    <row r="1278" spans="26:33" x14ac:dyDescent="0.25">
      <c r="Z1278" s="4" t="s">
        <v>6520</v>
      </c>
      <c r="AA1278" s="5"/>
      <c r="AB1278" s="5"/>
      <c r="AC1278" s="5"/>
      <c r="AD1278" s="5">
        <v>119962</v>
      </c>
      <c r="AE1278" s="5"/>
      <c r="AF1278" s="5"/>
      <c r="AG1278" s="5">
        <v>119962</v>
      </c>
    </row>
    <row r="1279" spans="26:33" x14ac:dyDescent="0.25">
      <c r="Z1279" s="4" t="s">
        <v>6521</v>
      </c>
      <c r="AA1279" s="5"/>
      <c r="AB1279" s="5"/>
      <c r="AC1279" s="5">
        <v>422322</v>
      </c>
      <c r="AD1279" s="5"/>
      <c r="AE1279" s="5"/>
      <c r="AF1279" s="5"/>
      <c r="AG1279" s="5">
        <v>422322</v>
      </c>
    </row>
    <row r="1280" spans="26:33" x14ac:dyDescent="0.25">
      <c r="Z1280" s="4" t="s">
        <v>6522</v>
      </c>
      <c r="AA1280" s="5"/>
      <c r="AB1280" s="5"/>
      <c r="AC1280" s="5">
        <v>169231</v>
      </c>
      <c r="AD1280" s="5"/>
      <c r="AE1280" s="5"/>
      <c r="AF1280" s="5"/>
      <c r="AG1280" s="5">
        <v>169231</v>
      </c>
    </row>
    <row r="1281" spans="26:33" x14ac:dyDescent="0.25">
      <c r="Z1281" s="4" t="s">
        <v>6523</v>
      </c>
      <c r="AA1281" s="5"/>
      <c r="AB1281" s="5"/>
      <c r="AC1281" s="5">
        <v>127421</v>
      </c>
      <c r="AD1281" s="5"/>
      <c r="AE1281" s="5"/>
      <c r="AF1281" s="5"/>
      <c r="AG1281" s="5">
        <v>127421</v>
      </c>
    </row>
    <row r="1282" spans="26:33" x14ac:dyDescent="0.25">
      <c r="Z1282" s="4" t="s">
        <v>6524</v>
      </c>
      <c r="AA1282" s="5"/>
      <c r="AB1282" s="5"/>
      <c r="AC1282" s="5">
        <v>541847</v>
      </c>
      <c r="AD1282" s="5"/>
      <c r="AE1282" s="5"/>
      <c r="AF1282" s="5"/>
      <c r="AG1282" s="5">
        <v>541847</v>
      </c>
    </row>
    <row r="1283" spans="26:33" x14ac:dyDescent="0.25">
      <c r="Z1283" s="4" t="s">
        <v>11832</v>
      </c>
      <c r="AA1283" s="5"/>
      <c r="AB1283" s="5"/>
      <c r="AC1283" s="5"/>
      <c r="AD1283" s="5"/>
      <c r="AE1283" s="5"/>
      <c r="AF1283" s="5">
        <v>128385</v>
      </c>
      <c r="AG1283" s="5">
        <v>128385</v>
      </c>
    </row>
    <row r="1284" spans="26:33" x14ac:dyDescent="0.25">
      <c r="Z1284" s="4" t="s">
        <v>6525</v>
      </c>
      <c r="AA1284" s="5"/>
      <c r="AB1284" s="5"/>
      <c r="AC1284" s="5"/>
      <c r="AD1284" s="5">
        <v>299507</v>
      </c>
      <c r="AE1284" s="5"/>
      <c r="AF1284" s="5"/>
      <c r="AG1284" s="5">
        <v>299507</v>
      </c>
    </row>
    <row r="1285" spans="26:33" x14ac:dyDescent="0.25">
      <c r="Z1285" s="4" t="s">
        <v>6526</v>
      </c>
      <c r="AA1285" s="5"/>
      <c r="AB1285" s="5"/>
      <c r="AC1285" s="5"/>
      <c r="AD1285" s="5">
        <v>219639</v>
      </c>
      <c r="AE1285" s="5"/>
      <c r="AF1285" s="5"/>
      <c r="AG1285" s="5">
        <v>219639</v>
      </c>
    </row>
    <row r="1286" spans="26:33" x14ac:dyDescent="0.25">
      <c r="Z1286" s="4" t="s">
        <v>9862</v>
      </c>
      <c r="AA1286" s="5"/>
      <c r="AB1286" s="5"/>
      <c r="AC1286" s="5"/>
      <c r="AD1286" s="5">
        <v>219639</v>
      </c>
      <c r="AE1286" s="5"/>
      <c r="AF1286" s="5"/>
      <c r="AG1286" s="5">
        <v>219639</v>
      </c>
    </row>
    <row r="1287" spans="26:33" x14ac:dyDescent="0.25">
      <c r="Z1287" s="4" t="s">
        <v>10568</v>
      </c>
      <c r="AA1287" s="5"/>
      <c r="AB1287" s="5"/>
      <c r="AC1287" s="5"/>
      <c r="AD1287" s="5"/>
      <c r="AE1287" s="5">
        <v>3000000</v>
      </c>
      <c r="AF1287" s="5"/>
      <c r="AG1287" s="5">
        <v>3000000</v>
      </c>
    </row>
    <row r="1288" spans="26:33" x14ac:dyDescent="0.25">
      <c r="Z1288" s="4" t="s">
        <v>10569</v>
      </c>
      <c r="AA1288" s="5"/>
      <c r="AB1288" s="5"/>
      <c r="AC1288" s="5"/>
      <c r="AD1288" s="5"/>
      <c r="AE1288" s="5">
        <v>401202</v>
      </c>
      <c r="AF1288" s="5"/>
      <c r="AG1288" s="5">
        <v>401202</v>
      </c>
    </row>
    <row r="1289" spans="26:33" x14ac:dyDescent="0.25">
      <c r="Z1289" s="4" t="s">
        <v>11859</v>
      </c>
      <c r="AA1289" s="5"/>
      <c r="AB1289" s="5"/>
      <c r="AC1289" s="5"/>
      <c r="AD1289" s="5"/>
      <c r="AE1289" s="5"/>
      <c r="AF1289" s="5">
        <v>120361</v>
      </c>
      <c r="AG1289" s="5">
        <v>120361</v>
      </c>
    </row>
    <row r="1290" spans="26:33" x14ac:dyDescent="0.25">
      <c r="Z1290" s="4" t="s">
        <v>11823</v>
      </c>
      <c r="AA1290" s="5"/>
      <c r="AB1290" s="5"/>
      <c r="AC1290" s="5"/>
      <c r="AD1290" s="5"/>
      <c r="AE1290" s="5"/>
      <c r="AF1290" s="5">
        <v>120361</v>
      </c>
      <c r="AG1290" s="5">
        <v>120361</v>
      </c>
    </row>
    <row r="1291" spans="26:33" x14ac:dyDescent="0.25">
      <c r="Z1291" s="4" t="s">
        <v>10222</v>
      </c>
      <c r="AA1291" s="5"/>
      <c r="AB1291" s="5"/>
      <c r="AC1291" s="5"/>
      <c r="AD1291" s="5"/>
      <c r="AE1291" s="5">
        <v>120361</v>
      </c>
      <c r="AF1291" s="5"/>
      <c r="AG1291" s="5">
        <v>120361</v>
      </c>
    </row>
    <row r="1292" spans="26:33" x14ac:dyDescent="0.25">
      <c r="Z1292" s="4" t="s">
        <v>10231</v>
      </c>
      <c r="AA1292" s="5"/>
      <c r="AB1292" s="5"/>
      <c r="AC1292" s="5"/>
      <c r="AD1292" s="5"/>
      <c r="AE1292" s="5">
        <v>199438</v>
      </c>
      <c r="AF1292" s="5"/>
      <c r="AG1292" s="5">
        <v>199438</v>
      </c>
    </row>
    <row r="1293" spans="26:33" x14ac:dyDescent="0.25">
      <c r="Z1293" s="4" t="s">
        <v>11849</v>
      </c>
      <c r="AA1293" s="5"/>
      <c r="AB1293" s="5"/>
      <c r="AC1293" s="5"/>
      <c r="AD1293" s="5"/>
      <c r="AE1293" s="5">
        <v>200521</v>
      </c>
      <c r="AF1293" s="5"/>
      <c r="AG1293" s="5">
        <v>200521</v>
      </c>
    </row>
    <row r="1294" spans="26:33" x14ac:dyDescent="0.25">
      <c r="Z1294" s="4" t="s">
        <v>12103</v>
      </c>
      <c r="AA1294" s="5"/>
      <c r="AB1294" s="5"/>
      <c r="AC1294" s="5"/>
      <c r="AD1294" s="5"/>
      <c r="AE1294" s="5"/>
      <c r="AF1294" s="5">
        <v>718809</v>
      </c>
      <c r="AG1294" s="5">
        <v>718809</v>
      </c>
    </row>
    <row r="1295" spans="26:33" x14ac:dyDescent="0.25">
      <c r="Z1295" s="4" t="s">
        <v>11830</v>
      </c>
      <c r="AA1295" s="5"/>
      <c r="AB1295" s="5"/>
      <c r="AC1295" s="5"/>
      <c r="AD1295" s="5"/>
      <c r="AE1295" s="5"/>
      <c r="AF1295" s="5">
        <v>389538</v>
      </c>
      <c r="AG1295" s="5">
        <v>389538</v>
      </c>
    </row>
    <row r="1296" spans="26:33" x14ac:dyDescent="0.25">
      <c r="Z1296" s="4" t="s">
        <v>6534</v>
      </c>
      <c r="AA1296" s="5"/>
      <c r="AB1296" s="5"/>
      <c r="AC1296" s="5"/>
      <c r="AD1296" s="5">
        <v>146710</v>
      </c>
      <c r="AE1296" s="5"/>
      <c r="AF1296" s="5"/>
      <c r="AG1296" s="5">
        <v>146710</v>
      </c>
    </row>
    <row r="1297" spans="26:33" x14ac:dyDescent="0.25">
      <c r="Z1297" s="4" t="s">
        <v>9471</v>
      </c>
      <c r="AA1297" s="5"/>
      <c r="AB1297" s="5"/>
      <c r="AC1297" s="5"/>
      <c r="AD1297" s="5">
        <v>250000</v>
      </c>
      <c r="AE1297" s="5"/>
      <c r="AF1297" s="5"/>
      <c r="AG1297" s="5">
        <v>250000</v>
      </c>
    </row>
    <row r="1298" spans="26:33" x14ac:dyDescent="0.25">
      <c r="Z1298" s="4" t="s">
        <v>247</v>
      </c>
      <c r="AA1298" s="5">
        <v>36738980</v>
      </c>
      <c r="AB1298" s="5">
        <v>36738980</v>
      </c>
      <c r="AC1298" s="5">
        <v>36738980</v>
      </c>
      <c r="AD1298" s="5">
        <v>36738980</v>
      </c>
      <c r="AE1298" s="5">
        <v>36738980</v>
      </c>
      <c r="AF1298" s="5">
        <v>36738980</v>
      </c>
      <c r="AG1298" s="5">
        <v>220433880</v>
      </c>
    </row>
    <row r="1299" spans="26:33" x14ac:dyDescent="0.25">
      <c r="Z1299" s="4" t="s">
        <v>3282</v>
      </c>
      <c r="AA1299" s="5">
        <v>87266</v>
      </c>
      <c r="AB1299" s="5"/>
      <c r="AC1299" s="5"/>
      <c r="AD1299" s="5"/>
      <c r="AE1299" s="5"/>
      <c r="AF1299" s="5"/>
      <c r="AG1299" s="5">
        <v>87266</v>
      </c>
    </row>
    <row r="1300" spans="26:33" x14ac:dyDescent="0.25">
      <c r="Z1300" s="4" t="s">
        <v>3304</v>
      </c>
      <c r="AA1300" s="5">
        <v>494246</v>
      </c>
      <c r="AB1300" s="5"/>
      <c r="AC1300" s="5"/>
      <c r="AD1300" s="5"/>
      <c r="AE1300" s="5"/>
      <c r="AF1300" s="5"/>
      <c r="AG1300" s="5">
        <v>494246</v>
      </c>
    </row>
    <row r="1301" spans="26:33" x14ac:dyDescent="0.25">
      <c r="Z1301" s="4" t="s">
        <v>6529</v>
      </c>
      <c r="AA1301" s="5"/>
      <c r="AB1301" s="5"/>
      <c r="AC1301" s="5">
        <v>79285</v>
      </c>
      <c r="AD1301" s="5">
        <v>1200000</v>
      </c>
      <c r="AE1301" s="5">
        <v>1166725</v>
      </c>
      <c r="AF1301" s="5"/>
      <c r="AG1301" s="5">
        <v>2446010</v>
      </c>
    </row>
    <row r="1302" spans="26:33" x14ac:dyDescent="0.25">
      <c r="Z1302" s="4" t="s">
        <v>2674</v>
      </c>
      <c r="AA1302" s="5">
        <v>166504</v>
      </c>
      <c r="AB1302" s="5"/>
      <c r="AC1302" s="5"/>
      <c r="AD1302" s="5"/>
      <c r="AE1302" s="5"/>
      <c r="AF1302" s="5"/>
      <c r="AG1302" s="5">
        <v>166504</v>
      </c>
    </row>
    <row r="1303" spans="26:33" x14ac:dyDescent="0.25">
      <c r="Z1303" s="4" t="s">
        <v>10200</v>
      </c>
      <c r="AA1303" s="5"/>
      <c r="AB1303" s="5"/>
      <c r="AC1303" s="5"/>
      <c r="AD1303" s="5"/>
      <c r="AE1303" s="5">
        <v>166503</v>
      </c>
      <c r="AF1303" s="5"/>
      <c r="AG1303" s="5">
        <v>166503</v>
      </c>
    </row>
    <row r="1304" spans="26:33" x14ac:dyDescent="0.25">
      <c r="Z1304" s="4" t="s">
        <v>9513</v>
      </c>
      <c r="AA1304" s="5"/>
      <c r="AB1304" s="5"/>
      <c r="AC1304" s="5"/>
      <c r="AD1304" s="5">
        <v>1531000</v>
      </c>
      <c r="AE1304" s="5"/>
      <c r="AF1304" s="5"/>
      <c r="AG1304" s="5">
        <v>1531000</v>
      </c>
    </row>
    <row r="1305" spans="26:33" x14ac:dyDescent="0.25">
      <c r="Z1305" s="4" t="s">
        <v>3186</v>
      </c>
      <c r="AA1305" s="5">
        <v>111292</v>
      </c>
      <c r="AB1305" s="5"/>
      <c r="AC1305" s="5"/>
      <c r="AD1305" s="5"/>
      <c r="AE1305" s="5"/>
      <c r="AF1305" s="5"/>
      <c r="AG1305" s="5">
        <v>111292</v>
      </c>
    </row>
    <row r="1306" spans="26:33" x14ac:dyDescent="0.25">
      <c r="Z1306" s="4" t="s">
        <v>6536</v>
      </c>
      <c r="AA1306" s="5"/>
      <c r="AB1306" s="5"/>
      <c r="AC1306" s="5"/>
      <c r="AD1306" s="5">
        <v>951420</v>
      </c>
      <c r="AE1306" s="5"/>
      <c r="AF1306" s="5"/>
      <c r="AG1306" s="5">
        <v>951420</v>
      </c>
    </row>
    <row r="1307" spans="26:33" x14ac:dyDescent="0.25">
      <c r="Z1307" s="4" t="s">
        <v>2589</v>
      </c>
      <c r="AA1307" s="5"/>
      <c r="AB1307" s="5">
        <v>2000000</v>
      </c>
      <c r="AC1307" s="5">
        <v>2000000</v>
      </c>
      <c r="AD1307" s="5">
        <v>2407241</v>
      </c>
      <c r="AE1307" s="5"/>
      <c r="AF1307" s="5"/>
      <c r="AG1307" s="5">
        <v>6407241</v>
      </c>
    </row>
    <row r="1308" spans="26:33" x14ac:dyDescent="0.25">
      <c r="Z1308" s="4" t="s">
        <v>11818</v>
      </c>
      <c r="AA1308" s="5"/>
      <c r="AB1308" s="5"/>
      <c r="AC1308" s="5"/>
      <c r="AD1308" s="5"/>
      <c r="AE1308" s="5"/>
      <c r="AF1308" s="5">
        <v>300192</v>
      </c>
      <c r="AG1308" s="5">
        <v>300192</v>
      </c>
    </row>
    <row r="1309" spans="26:33" x14ac:dyDescent="0.25">
      <c r="Z1309" s="4" t="s">
        <v>4735</v>
      </c>
      <c r="AA1309" s="5"/>
      <c r="AB1309" s="5">
        <v>611641</v>
      </c>
      <c r="AC1309" s="5"/>
      <c r="AD1309" s="5"/>
      <c r="AE1309" s="5"/>
      <c r="AF1309" s="5"/>
      <c r="AG1309" s="5">
        <v>611641</v>
      </c>
    </row>
    <row r="1310" spans="26:33" x14ac:dyDescent="0.25">
      <c r="Z1310" s="4" t="s">
        <v>6530</v>
      </c>
      <c r="AA1310" s="5"/>
      <c r="AB1310" s="5"/>
      <c r="AC1310" s="5">
        <v>262955</v>
      </c>
      <c r="AD1310" s="5">
        <v>2000000</v>
      </c>
      <c r="AE1310" s="5">
        <v>2000000</v>
      </c>
      <c r="AF1310" s="5">
        <v>1156452</v>
      </c>
      <c r="AG1310" s="5">
        <v>5419407</v>
      </c>
    </row>
    <row r="1311" spans="26:33" x14ac:dyDescent="0.25">
      <c r="Z1311" s="4" t="s">
        <v>2925</v>
      </c>
      <c r="AA1311" s="5"/>
      <c r="AB1311" s="5">
        <v>214634</v>
      </c>
      <c r="AC1311" s="5"/>
      <c r="AD1311" s="5"/>
      <c r="AE1311" s="5"/>
      <c r="AF1311" s="5"/>
      <c r="AG1311" s="5">
        <v>214634</v>
      </c>
    </row>
    <row r="1312" spans="26:33" x14ac:dyDescent="0.25">
      <c r="Z1312" s="4" t="s">
        <v>6531</v>
      </c>
      <c r="AA1312" s="5"/>
      <c r="AB1312" s="5"/>
      <c r="AC1312" s="5">
        <v>781097</v>
      </c>
      <c r="AD1312" s="5"/>
      <c r="AE1312" s="5"/>
      <c r="AF1312" s="5"/>
      <c r="AG1312" s="5">
        <v>781097</v>
      </c>
    </row>
    <row r="1313" spans="26:33" x14ac:dyDescent="0.25">
      <c r="Z1313" s="4" t="s">
        <v>6537</v>
      </c>
      <c r="AA1313" s="5"/>
      <c r="AB1313" s="5"/>
      <c r="AC1313" s="5"/>
      <c r="AD1313" s="5">
        <v>365544</v>
      </c>
      <c r="AE1313" s="5"/>
      <c r="AF1313" s="5"/>
      <c r="AG1313" s="5">
        <v>365544</v>
      </c>
    </row>
    <row r="1314" spans="26:33" x14ac:dyDescent="0.25">
      <c r="Z1314" s="4" t="s">
        <v>13422</v>
      </c>
      <c r="AA1314" s="5"/>
      <c r="AB1314" s="5"/>
      <c r="AC1314" s="5"/>
      <c r="AD1314" s="5"/>
      <c r="AE1314" s="5"/>
      <c r="AF1314" s="5">
        <v>59882</v>
      </c>
      <c r="AG1314" s="5">
        <v>59882</v>
      </c>
    </row>
    <row r="1315" spans="26:33" x14ac:dyDescent="0.25">
      <c r="Z1315" s="4" t="s">
        <v>10466</v>
      </c>
      <c r="AA1315" s="5"/>
      <c r="AB1315" s="5"/>
      <c r="AC1315" s="5"/>
      <c r="AD1315" s="5"/>
      <c r="AE1315" s="5">
        <v>1260000</v>
      </c>
      <c r="AF1315" s="5">
        <v>1260000</v>
      </c>
      <c r="AG1315" s="5">
        <v>2520000</v>
      </c>
    </row>
    <row r="1316" spans="26:33" x14ac:dyDescent="0.25">
      <c r="Z1316" s="4" t="s">
        <v>10235</v>
      </c>
      <c r="AA1316" s="5"/>
      <c r="AB1316" s="5"/>
      <c r="AC1316" s="5"/>
      <c r="AD1316" s="5"/>
      <c r="AE1316" s="5">
        <v>194815</v>
      </c>
      <c r="AF1316" s="5"/>
      <c r="AG1316" s="5">
        <v>194815</v>
      </c>
    </row>
    <row r="1317" spans="26:33" x14ac:dyDescent="0.25">
      <c r="Z1317" s="4" t="s">
        <v>10234</v>
      </c>
      <c r="AA1317" s="5"/>
      <c r="AB1317" s="5"/>
      <c r="AC1317" s="5"/>
      <c r="AD1317" s="5"/>
      <c r="AE1317" s="5">
        <v>582582</v>
      </c>
      <c r="AF1317" s="5"/>
      <c r="AG1317" s="5">
        <v>582582</v>
      </c>
    </row>
    <row r="1318" spans="26:33" x14ac:dyDescent="0.25">
      <c r="Z1318" s="4" t="s">
        <v>12104</v>
      </c>
      <c r="AA1318" s="5"/>
      <c r="AB1318" s="5"/>
      <c r="AC1318" s="5"/>
      <c r="AD1318" s="5"/>
      <c r="AE1318" s="5"/>
      <c r="AF1318" s="5">
        <v>81151</v>
      </c>
      <c r="AG1318" s="5">
        <v>81151</v>
      </c>
    </row>
    <row r="1319" spans="26:33" x14ac:dyDescent="0.25">
      <c r="Z1319" s="4" t="s">
        <v>6532</v>
      </c>
      <c r="AA1319" s="5"/>
      <c r="AB1319" s="5"/>
      <c r="AC1319" s="5"/>
      <c r="AD1319" s="5">
        <v>79443</v>
      </c>
      <c r="AE1319" s="5"/>
      <c r="AF1319" s="5"/>
      <c r="AG1319" s="5">
        <v>79443</v>
      </c>
    </row>
    <row r="1320" spans="26:33" x14ac:dyDescent="0.25">
      <c r="Z1320" s="4" t="s">
        <v>10567</v>
      </c>
      <c r="AA1320" s="5"/>
      <c r="AB1320" s="5"/>
      <c r="AC1320" s="5"/>
      <c r="AD1320" s="5"/>
      <c r="AE1320" s="5">
        <v>777397</v>
      </c>
      <c r="AF1320" s="5"/>
      <c r="AG1320" s="5">
        <v>777397</v>
      </c>
    </row>
    <row r="1321" spans="26:33" x14ac:dyDescent="0.25">
      <c r="Z1321" s="4" t="s">
        <v>10227</v>
      </c>
      <c r="AA1321" s="5"/>
      <c r="AB1321" s="5"/>
      <c r="AC1321" s="5"/>
      <c r="AD1321" s="5"/>
      <c r="AE1321" s="5">
        <v>156002</v>
      </c>
      <c r="AF1321" s="5"/>
      <c r="AG1321" s="5">
        <v>156002</v>
      </c>
    </row>
    <row r="1322" spans="26:33" x14ac:dyDescent="0.25">
      <c r="Z1322" s="4" t="s">
        <v>12105</v>
      </c>
      <c r="AA1322" s="5"/>
      <c r="AB1322" s="5"/>
      <c r="AC1322" s="5"/>
      <c r="AD1322" s="5"/>
      <c r="AE1322" s="5"/>
      <c r="AF1322" s="5">
        <v>441846</v>
      </c>
      <c r="AG1322" s="5">
        <v>441846</v>
      </c>
    </row>
    <row r="1323" spans="26:33" x14ac:dyDescent="0.25">
      <c r="Z1323" s="4" t="s">
        <v>12108</v>
      </c>
      <c r="AA1323" s="5"/>
      <c r="AB1323" s="5"/>
      <c r="AC1323" s="5"/>
      <c r="AD1323" s="5"/>
      <c r="AE1323" s="5"/>
      <c r="AF1323" s="5">
        <v>1174043</v>
      </c>
      <c r="AG1323" s="5">
        <v>1174043</v>
      </c>
    </row>
    <row r="1324" spans="26:33" x14ac:dyDescent="0.25">
      <c r="Z1324" s="4" t="s">
        <v>11800</v>
      </c>
      <c r="AA1324" s="5"/>
      <c r="AB1324" s="5"/>
      <c r="AC1324" s="5"/>
      <c r="AD1324" s="5"/>
      <c r="AE1324" s="5"/>
      <c r="AF1324" s="5">
        <v>77321</v>
      </c>
      <c r="AG1324" s="5">
        <v>77321</v>
      </c>
    </row>
    <row r="1325" spans="26:33" x14ac:dyDescent="0.25">
      <c r="Z1325" s="4" t="s">
        <v>13442</v>
      </c>
      <c r="AA1325" s="5"/>
      <c r="AB1325" s="5"/>
      <c r="AC1325" s="5"/>
      <c r="AD1325" s="5"/>
      <c r="AE1325" s="5"/>
      <c r="AF1325" s="5">
        <v>118269</v>
      </c>
      <c r="AG1325" s="5">
        <v>118269</v>
      </c>
    </row>
    <row r="1326" spans="26:33" x14ac:dyDescent="0.25">
      <c r="Z1326" s="4" t="s">
        <v>12106</v>
      </c>
      <c r="AA1326" s="5"/>
      <c r="AB1326" s="5"/>
      <c r="AC1326" s="5"/>
      <c r="AD1326" s="5"/>
      <c r="AE1326" s="5"/>
      <c r="AF1326" s="5">
        <v>162324</v>
      </c>
      <c r="AG1326" s="5">
        <v>162324</v>
      </c>
    </row>
    <row r="1327" spans="26:33" x14ac:dyDescent="0.25">
      <c r="Z1327" s="4" t="s">
        <v>12107</v>
      </c>
      <c r="AA1327" s="5"/>
      <c r="AB1327" s="5"/>
      <c r="AC1327" s="5"/>
      <c r="AD1327" s="5"/>
      <c r="AE1327" s="5"/>
      <c r="AF1327" s="5">
        <v>61182</v>
      </c>
      <c r="AG1327" s="5">
        <v>61182</v>
      </c>
    </row>
    <row r="1328" spans="26:33" x14ac:dyDescent="0.25">
      <c r="Z1328" s="4" t="s">
        <v>12109</v>
      </c>
      <c r="AA1328" s="5"/>
      <c r="AB1328" s="5"/>
      <c r="AC1328" s="5"/>
      <c r="AD1328" s="5"/>
      <c r="AE1328" s="5"/>
      <c r="AF1328" s="5">
        <v>122371</v>
      </c>
      <c r="AG1328" s="5">
        <v>122371</v>
      </c>
    </row>
    <row r="1329" spans="26:33" x14ac:dyDescent="0.25">
      <c r="Z1329" s="4" t="s">
        <v>3045</v>
      </c>
      <c r="AA1329" s="5">
        <v>230324</v>
      </c>
      <c r="AB1329" s="5"/>
      <c r="AC1329" s="5"/>
      <c r="AD1329" s="5"/>
      <c r="AE1329" s="5"/>
      <c r="AF1329" s="5"/>
      <c r="AG1329" s="5">
        <v>230324</v>
      </c>
    </row>
    <row r="1330" spans="26:33" x14ac:dyDescent="0.25">
      <c r="Z1330" s="4" t="s">
        <v>248</v>
      </c>
      <c r="AA1330" s="5">
        <v>6613016</v>
      </c>
      <c r="AB1330" s="5">
        <v>6613016</v>
      </c>
      <c r="AC1330" s="5">
        <v>6613016</v>
      </c>
      <c r="AD1330" s="5">
        <v>6613016</v>
      </c>
      <c r="AE1330" s="5">
        <v>6613016</v>
      </c>
      <c r="AF1330" s="5">
        <v>6613016</v>
      </c>
      <c r="AG1330" s="5">
        <v>39678096</v>
      </c>
    </row>
    <row r="1331" spans="26:33" x14ac:dyDescent="0.25">
      <c r="Z1331" s="4" t="s">
        <v>10198</v>
      </c>
      <c r="AA1331" s="5"/>
      <c r="AB1331" s="5"/>
      <c r="AC1331" s="5"/>
      <c r="AD1331" s="5"/>
      <c r="AE1331" s="5">
        <v>145046</v>
      </c>
      <c r="AF1331" s="5"/>
      <c r="AG1331" s="5">
        <v>145046</v>
      </c>
    </row>
    <row r="1332" spans="26:33" x14ac:dyDescent="0.25">
      <c r="Z1332" s="4" t="s">
        <v>1160</v>
      </c>
      <c r="AA1332" s="5">
        <v>6000000</v>
      </c>
      <c r="AB1332" s="5">
        <v>3000000</v>
      </c>
      <c r="AC1332" s="5"/>
      <c r="AD1332" s="5"/>
      <c r="AE1332" s="5"/>
      <c r="AF1332" s="5"/>
      <c r="AG1332" s="5">
        <v>9000000</v>
      </c>
    </row>
    <row r="1333" spans="26:33" x14ac:dyDescent="0.25">
      <c r="Z1333" s="4" t="s">
        <v>2219</v>
      </c>
      <c r="AA1333" s="5">
        <v>5797007</v>
      </c>
      <c r="AB1333" s="5"/>
      <c r="AC1333" s="5"/>
      <c r="AD1333" s="5"/>
      <c r="AE1333" s="5"/>
      <c r="AF1333" s="5"/>
      <c r="AG1333" s="5">
        <v>5797007</v>
      </c>
    </row>
    <row r="1334" spans="26:33" x14ac:dyDescent="0.25">
      <c r="Z1334" s="4" t="s">
        <v>10542</v>
      </c>
      <c r="AA1334" s="5"/>
      <c r="AB1334" s="5"/>
      <c r="AC1334" s="5"/>
      <c r="AD1334" s="5"/>
      <c r="AE1334" s="5">
        <v>64058608</v>
      </c>
      <c r="AF1334" s="5"/>
      <c r="AG1334" s="5">
        <v>64058608</v>
      </c>
    </row>
    <row r="1335" spans="26:33" x14ac:dyDescent="0.25">
      <c r="Z1335" s="4" t="s">
        <v>2341</v>
      </c>
      <c r="AA1335" s="5">
        <v>600000</v>
      </c>
      <c r="AB1335" s="5">
        <v>600000</v>
      </c>
      <c r="AC1335" s="5"/>
      <c r="AD1335" s="5">
        <v>600000</v>
      </c>
      <c r="AE1335" s="5">
        <v>600000</v>
      </c>
      <c r="AF1335" s="5">
        <v>600000</v>
      </c>
      <c r="AG1335" s="5">
        <v>3000000</v>
      </c>
    </row>
    <row r="1336" spans="26:33" x14ac:dyDescent="0.25">
      <c r="Z1336" s="4" t="s">
        <v>6240</v>
      </c>
      <c r="AA1336" s="5"/>
      <c r="AB1336" s="5">
        <v>269213</v>
      </c>
      <c r="AC1336" s="5"/>
      <c r="AD1336" s="5"/>
      <c r="AE1336" s="5"/>
      <c r="AF1336" s="5"/>
      <c r="AG1336" s="5">
        <v>269213</v>
      </c>
    </row>
    <row r="1337" spans="26:33" x14ac:dyDescent="0.25">
      <c r="Z1337" s="4" t="s">
        <v>9340</v>
      </c>
      <c r="AA1337" s="5"/>
      <c r="AB1337" s="5"/>
      <c r="AC1337" s="5">
        <v>-579707</v>
      </c>
      <c r="AD1337" s="5"/>
      <c r="AE1337" s="5"/>
      <c r="AF1337" s="5"/>
      <c r="AG1337" s="5">
        <v>-579707</v>
      </c>
    </row>
    <row r="1338" spans="26:33" x14ac:dyDescent="0.25">
      <c r="Z1338" s="4" t="s">
        <v>529</v>
      </c>
      <c r="AA1338" s="5">
        <v>11976250</v>
      </c>
      <c r="AB1338" s="5">
        <v>11976250</v>
      </c>
      <c r="AC1338" s="5">
        <v>11976250</v>
      </c>
      <c r="AD1338" s="5">
        <v>11976250</v>
      </c>
      <c r="AE1338" s="5"/>
      <c r="AF1338" s="5">
        <v>4874408</v>
      </c>
      <c r="AG1338" s="5">
        <v>52779408</v>
      </c>
    </row>
    <row r="1339" spans="26:33" x14ac:dyDescent="0.25">
      <c r="Z1339" s="4" t="s">
        <v>3095</v>
      </c>
      <c r="AA1339" s="5">
        <v>13824448</v>
      </c>
      <c r="AB1339" s="5"/>
      <c r="AC1339" s="5"/>
      <c r="AD1339" s="5"/>
      <c r="AE1339" s="5"/>
      <c r="AF1339" s="5"/>
      <c r="AG1339" s="5">
        <v>13824448</v>
      </c>
    </row>
    <row r="1340" spans="26:33" x14ac:dyDescent="0.25">
      <c r="Z1340" s="4" t="s">
        <v>12145</v>
      </c>
      <c r="AA1340" s="5"/>
      <c r="AB1340" s="5"/>
      <c r="AC1340" s="5"/>
      <c r="AD1340" s="5"/>
      <c r="AE1340" s="5"/>
      <c r="AF1340" s="5">
        <v>878654</v>
      </c>
      <c r="AG1340" s="5">
        <v>878654</v>
      </c>
    </row>
    <row r="1341" spans="26:33" x14ac:dyDescent="0.25">
      <c r="Z1341" s="4" t="s">
        <v>6683</v>
      </c>
      <c r="AA1341" s="5"/>
      <c r="AB1341" s="5"/>
      <c r="AC1341" s="5"/>
      <c r="AD1341" s="5">
        <v>11992186</v>
      </c>
      <c r="AE1341" s="5"/>
      <c r="AF1341" s="5"/>
      <c r="AG1341" s="5">
        <v>11992186</v>
      </c>
    </row>
    <row r="1342" spans="26:33" x14ac:dyDescent="0.25">
      <c r="Z1342" s="4" t="s">
        <v>6541</v>
      </c>
      <c r="AA1342" s="5"/>
      <c r="AB1342" s="5"/>
      <c r="AC1342" s="5"/>
      <c r="AD1342" s="5">
        <v>1933874</v>
      </c>
      <c r="AE1342" s="5"/>
      <c r="AF1342" s="5"/>
      <c r="AG1342" s="5">
        <v>1933874</v>
      </c>
    </row>
    <row r="1343" spans="26:33" x14ac:dyDescent="0.25">
      <c r="Z1343" s="4" t="s">
        <v>3103</v>
      </c>
      <c r="AA1343" s="5">
        <v>761304</v>
      </c>
      <c r="AB1343" s="5"/>
      <c r="AC1343" s="5"/>
      <c r="AD1343" s="5"/>
      <c r="AE1343" s="5"/>
      <c r="AF1343" s="5"/>
      <c r="AG1343" s="5">
        <v>761304</v>
      </c>
    </row>
    <row r="1344" spans="26:33" x14ac:dyDescent="0.25">
      <c r="Z1344" s="4" t="s">
        <v>6674</v>
      </c>
      <c r="AA1344" s="5"/>
      <c r="AB1344" s="5"/>
      <c r="AC1344" s="5">
        <v>857374</v>
      </c>
      <c r="AD1344" s="5"/>
      <c r="AE1344" s="5"/>
      <c r="AF1344" s="5"/>
      <c r="AG1344" s="5">
        <v>857374</v>
      </c>
    </row>
    <row r="1345" spans="26:33" x14ac:dyDescent="0.25">
      <c r="Z1345" s="4" t="s">
        <v>3209</v>
      </c>
      <c r="AA1345" s="5">
        <v>891584</v>
      </c>
      <c r="AB1345" s="5"/>
      <c r="AC1345" s="5"/>
      <c r="AD1345" s="5"/>
      <c r="AE1345" s="5"/>
      <c r="AF1345" s="5"/>
      <c r="AG1345" s="5">
        <v>891584</v>
      </c>
    </row>
    <row r="1346" spans="26:33" x14ac:dyDescent="0.25">
      <c r="Z1346" s="4" t="s">
        <v>3101</v>
      </c>
      <c r="AA1346" s="5">
        <v>3336171</v>
      </c>
      <c r="AB1346" s="5"/>
      <c r="AC1346" s="5"/>
      <c r="AD1346" s="5"/>
      <c r="AE1346" s="5"/>
      <c r="AF1346" s="5"/>
      <c r="AG1346" s="5">
        <v>3336171</v>
      </c>
    </row>
    <row r="1347" spans="26:33" x14ac:dyDescent="0.25">
      <c r="Z1347" s="4" t="s">
        <v>6542</v>
      </c>
      <c r="AA1347" s="5"/>
      <c r="AB1347" s="5"/>
      <c r="AC1347" s="5">
        <v>964170</v>
      </c>
      <c r="AD1347" s="5"/>
      <c r="AE1347" s="5"/>
      <c r="AF1347" s="5"/>
      <c r="AG1347" s="5">
        <v>964170</v>
      </c>
    </row>
    <row r="1348" spans="26:33" x14ac:dyDescent="0.25">
      <c r="Z1348" s="4" t="s">
        <v>3221</v>
      </c>
      <c r="AA1348" s="5">
        <v>1474618</v>
      </c>
      <c r="AB1348" s="5"/>
      <c r="AC1348" s="5"/>
      <c r="AD1348" s="5"/>
      <c r="AE1348" s="5"/>
      <c r="AF1348" s="5"/>
      <c r="AG1348" s="5">
        <v>1474618</v>
      </c>
    </row>
    <row r="1349" spans="26:33" x14ac:dyDescent="0.25">
      <c r="Z1349" s="4" t="s">
        <v>3229</v>
      </c>
      <c r="AA1349" s="5">
        <v>20447285</v>
      </c>
      <c r="AB1349" s="5"/>
      <c r="AC1349" s="5"/>
      <c r="AD1349" s="5"/>
      <c r="AE1349" s="5"/>
      <c r="AF1349" s="5"/>
      <c r="AG1349" s="5">
        <v>20447285</v>
      </c>
    </row>
    <row r="1350" spans="26:33" x14ac:dyDescent="0.25">
      <c r="Z1350" s="4" t="s">
        <v>3219</v>
      </c>
      <c r="AA1350" s="5">
        <v>3971889</v>
      </c>
      <c r="AB1350" s="5"/>
      <c r="AC1350" s="5"/>
      <c r="AD1350" s="5"/>
      <c r="AE1350" s="5"/>
      <c r="AF1350" s="5"/>
      <c r="AG1350" s="5">
        <v>3971889</v>
      </c>
    </row>
    <row r="1351" spans="26:33" x14ac:dyDescent="0.25">
      <c r="Z1351" s="4" t="s">
        <v>3231</v>
      </c>
      <c r="AA1351" s="5">
        <v>4332995</v>
      </c>
      <c r="AB1351" s="5"/>
      <c r="AC1351" s="5"/>
      <c r="AD1351" s="5"/>
      <c r="AE1351" s="5"/>
      <c r="AF1351" s="5"/>
      <c r="AG1351" s="5">
        <v>4332995</v>
      </c>
    </row>
    <row r="1352" spans="26:33" x14ac:dyDescent="0.25">
      <c r="Z1352" s="4" t="s">
        <v>3225</v>
      </c>
      <c r="AA1352" s="5">
        <v>1192414</v>
      </c>
      <c r="AB1352" s="5"/>
      <c r="AC1352" s="5"/>
      <c r="AD1352" s="5"/>
      <c r="AE1352" s="5"/>
      <c r="AF1352" s="5"/>
      <c r="AG1352" s="5">
        <v>1192414</v>
      </c>
    </row>
    <row r="1353" spans="26:33" x14ac:dyDescent="0.25">
      <c r="Z1353" s="4" t="s">
        <v>6675</v>
      </c>
      <c r="AA1353" s="5"/>
      <c r="AB1353" s="5"/>
      <c r="AC1353" s="5">
        <v>1524262</v>
      </c>
      <c r="AD1353" s="5"/>
      <c r="AE1353" s="5"/>
      <c r="AF1353" s="5"/>
      <c r="AG1353" s="5">
        <v>1524262</v>
      </c>
    </row>
    <row r="1354" spans="26:33" x14ac:dyDescent="0.25">
      <c r="Z1354" s="4" t="s">
        <v>4794</v>
      </c>
      <c r="AA1354" s="5"/>
      <c r="AB1354" s="5">
        <v>3052020</v>
      </c>
      <c r="AC1354" s="5"/>
      <c r="AD1354" s="5"/>
      <c r="AE1354" s="5"/>
      <c r="AF1354" s="5"/>
      <c r="AG1354" s="5">
        <v>3052020</v>
      </c>
    </row>
    <row r="1355" spans="26:33" x14ac:dyDescent="0.25">
      <c r="Z1355" s="4" t="s">
        <v>3104</v>
      </c>
      <c r="AA1355" s="5">
        <v>11522920</v>
      </c>
      <c r="AB1355" s="5"/>
      <c r="AC1355" s="5"/>
      <c r="AD1355" s="5"/>
      <c r="AE1355" s="5"/>
      <c r="AF1355" s="5"/>
      <c r="AG1355" s="5">
        <v>11522920</v>
      </c>
    </row>
    <row r="1356" spans="26:33" x14ac:dyDescent="0.25">
      <c r="Z1356" s="4" t="s">
        <v>3097</v>
      </c>
      <c r="AA1356" s="5">
        <v>4050000</v>
      </c>
      <c r="AB1356" s="5"/>
      <c r="AC1356" s="5"/>
      <c r="AD1356" s="5"/>
      <c r="AE1356" s="5"/>
      <c r="AF1356" s="5"/>
      <c r="AG1356" s="5">
        <v>4050000</v>
      </c>
    </row>
    <row r="1357" spans="26:33" x14ac:dyDescent="0.25">
      <c r="Z1357" s="4" t="s">
        <v>3093</v>
      </c>
      <c r="AA1357" s="5">
        <v>16574517</v>
      </c>
      <c r="AB1357" s="5"/>
      <c r="AC1357" s="5"/>
      <c r="AD1357" s="5"/>
      <c r="AE1357" s="5"/>
      <c r="AF1357" s="5"/>
      <c r="AG1357" s="5">
        <v>16574517</v>
      </c>
    </row>
    <row r="1358" spans="26:33" x14ac:dyDescent="0.25">
      <c r="Z1358" s="4" t="s">
        <v>3098</v>
      </c>
      <c r="AA1358" s="5">
        <v>1190918</v>
      </c>
      <c r="AB1358" s="5"/>
      <c r="AC1358" s="5"/>
      <c r="AD1358" s="5"/>
      <c r="AE1358" s="5"/>
      <c r="AF1358" s="5"/>
      <c r="AG1358" s="5">
        <v>1190918</v>
      </c>
    </row>
    <row r="1359" spans="26:33" x14ac:dyDescent="0.25">
      <c r="Z1359" s="4" t="s">
        <v>4738</v>
      </c>
      <c r="AA1359" s="5"/>
      <c r="AB1359" s="5">
        <v>85923</v>
      </c>
      <c r="AC1359" s="5"/>
      <c r="AD1359" s="5"/>
      <c r="AE1359" s="5"/>
      <c r="AF1359" s="5"/>
      <c r="AG1359" s="5">
        <v>85923</v>
      </c>
    </row>
    <row r="1360" spans="26:33" x14ac:dyDescent="0.25">
      <c r="Z1360" s="4" t="s">
        <v>2921</v>
      </c>
      <c r="AA1360" s="5"/>
      <c r="AB1360" s="5">
        <v>2000000</v>
      </c>
      <c r="AC1360" s="5"/>
      <c r="AD1360" s="5"/>
      <c r="AE1360" s="5"/>
      <c r="AF1360" s="5"/>
      <c r="AG1360" s="5">
        <v>2000000</v>
      </c>
    </row>
    <row r="1361" spans="26:33" x14ac:dyDescent="0.25">
      <c r="Z1361" s="4" t="s">
        <v>4795</v>
      </c>
      <c r="AA1361" s="5"/>
      <c r="AB1361" s="5">
        <v>257439</v>
      </c>
      <c r="AC1361" s="5"/>
      <c r="AD1361" s="5"/>
      <c r="AE1361" s="5"/>
      <c r="AF1361" s="5"/>
      <c r="AG1361" s="5">
        <v>257439</v>
      </c>
    </row>
    <row r="1362" spans="26:33" x14ac:dyDescent="0.25">
      <c r="Z1362" s="4" t="s">
        <v>6676</v>
      </c>
      <c r="AA1362" s="5"/>
      <c r="AB1362" s="5"/>
      <c r="AC1362" s="5"/>
      <c r="AD1362" s="5">
        <v>430291</v>
      </c>
      <c r="AE1362" s="5"/>
      <c r="AF1362" s="5"/>
      <c r="AG1362" s="5">
        <v>430291</v>
      </c>
    </row>
    <row r="1363" spans="26:33" x14ac:dyDescent="0.25">
      <c r="Z1363" s="4" t="s">
        <v>6677</v>
      </c>
      <c r="AA1363" s="5"/>
      <c r="AB1363" s="5"/>
      <c r="AC1363" s="5"/>
      <c r="AD1363" s="5">
        <v>1070945</v>
      </c>
      <c r="AE1363" s="5"/>
      <c r="AF1363" s="5"/>
      <c r="AG1363" s="5">
        <v>1070945</v>
      </c>
    </row>
    <row r="1364" spans="26:33" x14ac:dyDescent="0.25">
      <c r="Z1364" s="4" t="s">
        <v>4739</v>
      </c>
      <c r="AA1364" s="5"/>
      <c r="AB1364" s="5">
        <v>19682329</v>
      </c>
      <c r="AC1364" s="5"/>
      <c r="AD1364" s="5"/>
      <c r="AE1364" s="5"/>
      <c r="AF1364" s="5"/>
      <c r="AG1364" s="5">
        <v>19682329</v>
      </c>
    </row>
    <row r="1365" spans="26:33" x14ac:dyDescent="0.25">
      <c r="Z1365" s="4" t="s">
        <v>4740</v>
      </c>
      <c r="AA1365" s="5"/>
      <c r="AB1365" s="5">
        <v>3974527</v>
      </c>
      <c r="AC1365" s="5"/>
      <c r="AD1365" s="5"/>
      <c r="AE1365" s="5"/>
      <c r="AF1365" s="5"/>
      <c r="AG1365" s="5">
        <v>3974527</v>
      </c>
    </row>
    <row r="1366" spans="26:33" x14ac:dyDescent="0.25">
      <c r="Z1366" s="4" t="s">
        <v>4741</v>
      </c>
      <c r="AA1366" s="5"/>
      <c r="AB1366" s="5">
        <v>4763804</v>
      </c>
      <c r="AC1366" s="5"/>
      <c r="AD1366" s="5"/>
      <c r="AE1366" s="5"/>
      <c r="AF1366" s="5"/>
      <c r="AG1366" s="5">
        <v>4763804</v>
      </c>
    </row>
    <row r="1367" spans="26:33" x14ac:dyDescent="0.25">
      <c r="Z1367" s="4" t="s">
        <v>4742</v>
      </c>
      <c r="AA1367" s="5"/>
      <c r="AB1367" s="5">
        <v>1190951</v>
      </c>
      <c r="AC1367" s="5"/>
      <c r="AD1367" s="5"/>
      <c r="AE1367" s="5"/>
      <c r="AF1367" s="5"/>
      <c r="AG1367" s="5">
        <v>1190951</v>
      </c>
    </row>
    <row r="1368" spans="26:33" x14ac:dyDescent="0.25">
      <c r="Z1368" s="4" t="s">
        <v>4743</v>
      </c>
      <c r="AA1368" s="5"/>
      <c r="AB1368" s="5">
        <v>1190951</v>
      </c>
      <c r="AC1368" s="5"/>
      <c r="AD1368" s="5"/>
      <c r="AE1368" s="5"/>
      <c r="AF1368" s="5"/>
      <c r="AG1368" s="5">
        <v>1190951</v>
      </c>
    </row>
    <row r="1369" spans="26:33" x14ac:dyDescent="0.25">
      <c r="Z1369" s="4" t="s">
        <v>6678</v>
      </c>
      <c r="AA1369" s="5"/>
      <c r="AB1369" s="5"/>
      <c r="AC1369" s="5"/>
      <c r="AD1369" s="5">
        <v>764307</v>
      </c>
      <c r="AE1369" s="5"/>
      <c r="AF1369" s="5"/>
      <c r="AG1369" s="5">
        <v>764307</v>
      </c>
    </row>
    <row r="1370" spans="26:33" x14ac:dyDescent="0.25">
      <c r="Z1370" s="4" t="s">
        <v>6679</v>
      </c>
      <c r="AA1370" s="5"/>
      <c r="AB1370" s="5"/>
      <c r="AC1370" s="5"/>
      <c r="AD1370" s="5">
        <v>76560</v>
      </c>
      <c r="AE1370" s="5"/>
      <c r="AF1370" s="5"/>
      <c r="AG1370" s="5">
        <v>76560</v>
      </c>
    </row>
    <row r="1371" spans="26:33" x14ac:dyDescent="0.25">
      <c r="Z1371" s="4" t="s">
        <v>6680</v>
      </c>
      <c r="AA1371" s="5"/>
      <c r="AB1371" s="5"/>
      <c r="AC1371" s="5"/>
      <c r="AD1371" s="5">
        <v>774523</v>
      </c>
      <c r="AE1371" s="5"/>
      <c r="AF1371" s="5"/>
      <c r="AG1371" s="5">
        <v>774523</v>
      </c>
    </row>
    <row r="1372" spans="26:33" x14ac:dyDescent="0.25">
      <c r="Z1372" s="4" t="s">
        <v>6681</v>
      </c>
      <c r="AA1372" s="5"/>
      <c r="AB1372" s="5"/>
      <c r="AC1372" s="5"/>
      <c r="AD1372" s="5">
        <v>1054267</v>
      </c>
      <c r="AE1372" s="5"/>
      <c r="AF1372" s="5"/>
      <c r="AG1372" s="5">
        <v>1054267</v>
      </c>
    </row>
    <row r="1373" spans="26:33" x14ac:dyDescent="0.25">
      <c r="Z1373" s="4" t="s">
        <v>6543</v>
      </c>
      <c r="AA1373" s="5"/>
      <c r="AB1373" s="5"/>
      <c r="AC1373" s="5">
        <v>17355053</v>
      </c>
      <c r="AD1373" s="5"/>
      <c r="AE1373" s="5"/>
      <c r="AF1373" s="5"/>
      <c r="AG1373" s="5">
        <v>17355053</v>
      </c>
    </row>
    <row r="1374" spans="26:33" x14ac:dyDescent="0.25">
      <c r="Z1374" s="4" t="s">
        <v>6544</v>
      </c>
      <c r="AA1374" s="5"/>
      <c r="AB1374" s="5"/>
      <c r="AC1374" s="5">
        <v>3984172</v>
      </c>
      <c r="AD1374" s="5"/>
      <c r="AE1374" s="5"/>
      <c r="AF1374" s="5"/>
      <c r="AG1374" s="5">
        <v>3984172</v>
      </c>
    </row>
    <row r="1375" spans="26:33" x14ac:dyDescent="0.25">
      <c r="Z1375" s="4" t="s">
        <v>9530</v>
      </c>
      <c r="AA1375" s="5"/>
      <c r="AB1375" s="5"/>
      <c r="AC1375" s="5">
        <v>4342747</v>
      </c>
      <c r="AD1375" s="5"/>
      <c r="AE1375" s="5"/>
      <c r="AF1375" s="5"/>
      <c r="AG1375" s="5">
        <v>4342747</v>
      </c>
    </row>
    <row r="1376" spans="26:33" x14ac:dyDescent="0.25">
      <c r="Z1376" s="4" t="s">
        <v>6545</v>
      </c>
      <c r="AA1376" s="5"/>
      <c r="AB1376" s="5"/>
      <c r="AC1376" s="5">
        <v>1195252</v>
      </c>
      <c r="AD1376" s="5"/>
      <c r="AE1376" s="5"/>
      <c r="AF1376" s="5"/>
      <c r="AG1376" s="5">
        <v>1195252</v>
      </c>
    </row>
    <row r="1377" spans="26:33" x14ac:dyDescent="0.25">
      <c r="Z1377" s="4" t="s">
        <v>6546</v>
      </c>
      <c r="AA1377" s="5"/>
      <c r="AB1377" s="5"/>
      <c r="AC1377" s="5">
        <v>1478128</v>
      </c>
      <c r="AD1377" s="5"/>
      <c r="AE1377" s="5"/>
      <c r="AF1377" s="5"/>
      <c r="AG1377" s="5">
        <v>1478128</v>
      </c>
    </row>
    <row r="1378" spans="26:33" x14ac:dyDescent="0.25">
      <c r="Z1378" s="4" t="s">
        <v>10224</v>
      </c>
      <c r="AA1378" s="5"/>
      <c r="AB1378" s="5"/>
      <c r="AC1378" s="5"/>
      <c r="AD1378" s="5"/>
      <c r="AE1378" s="5">
        <v>1912403</v>
      </c>
      <c r="AF1378" s="5"/>
      <c r="AG1378" s="5">
        <v>1912403</v>
      </c>
    </row>
    <row r="1379" spans="26:33" x14ac:dyDescent="0.25">
      <c r="Z1379" s="4" t="s">
        <v>6547</v>
      </c>
      <c r="AA1379" s="5"/>
      <c r="AB1379" s="5"/>
      <c r="AC1379" s="5">
        <v>5782936</v>
      </c>
      <c r="AD1379" s="5"/>
      <c r="AE1379" s="5"/>
      <c r="AF1379" s="5"/>
      <c r="AG1379" s="5">
        <v>5782936</v>
      </c>
    </row>
    <row r="1380" spans="26:33" x14ac:dyDescent="0.25">
      <c r="Z1380" s="4" t="s">
        <v>10202</v>
      </c>
      <c r="AA1380" s="5"/>
      <c r="AB1380" s="5"/>
      <c r="AC1380" s="5"/>
      <c r="AD1380" s="5"/>
      <c r="AE1380" s="5">
        <v>454377</v>
      </c>
      <c r="AF1380" s="5"/>
      <c r="AG1380" s="5">
        <v>454377</v>
      </c>
    </row>
    <row r="1381" spans="26:33" x14ac:dyDescent="0.25">
      <c r="Z1381" s="4" t="s">
        <v>6548</v>
      </c>
      <c r="AA1381" s="5"/>
      <c r="AB1381" s="5"/>
      <c r="AC1381" s="5"/>
      <c r="AD1381" s="5">
        <v>17441611</v>
      </c>
      <c r="AE1381" s="5"/>
      <c r="AF1381" s="5"/>
      <c r="AG1381" s="5">
        <v>17441611</v>
      </c>
    </row>
    <row r="1382" spans="26:33" x14ac:dyDescent="0.25">
      <c r="Z1382" s="4" t="s">
        <v>6549</v>
      </c>
      <c r="AA1382" s="5"/>
      <c r="AB1382" s="5"/>
      <c r="AC1382" s="5"/>
      <c r="AD1382" s="5">
        <v>4002715</v>
      </c>
      <c r="AE1382" s="5"/>
      <c r="AF1382" s="5"/>
      <c r="AG1382" s="5">
        <v>4002715</v>
      </c>
    </row>
    <row r="1383" spans="26:33" x14ac:dyDescent="0.25">
      <c r="Z1383" s="4" t="s">
        <v>6550</v>
      </c>
      <c r="AA1383" s="5"/>
      <c r="AB1383" s="5"/>
      <c r="AC1383" s="5"/>
      <c r="AD1383" s="5">
        <v>4352842</v>
      </c>
      <c r="AE1383" s="5"/>
      <c r="AF1383" s="5"/>
      <c r="AG1383" s="5">
        <v>4352842</v>
      </c>
    </row>
    <row r="1384" spans="26:33" x14ac:dyDescent="0.25">
      <c r="Z1384" s="4" t="s">
        <v>6551</v>
      </c>
      <c r="AA1384" s="5"/>
      <c r="AB1384" s="5"/>
      <c r="AC1384" s="5"/>
      <c r="AD1384" s="5">
        <v>2971000</v>
      </c>
      <c r="AE1384" s="5"/>
      <c r="AF1384" s="5"/>
      <c r="AG1384" s="5">
        <v>2971000</v>
      </c>
    </row>
    <row r="1385" spans="26:33" x14ac:dyDescent="0.25">
      <c r="Z1385" s="4" t="s">
        <v>6552</v>
      </c>
      <c r="AA1385" s="5"/>
      <c r="AB1385" s="5"/>
      <c r="AC1385" s="5"/>
      <c r="AD1385" s="5">
        <v>1190951</v>
      </c>
      <c r="AE1385" s="5"/>
      <c r="AF1385" s="5"/>
      <c r="AG1385" s="5">
        <v>1190951</v>
      </c>
    </row>
    <row r="1386" spans="26:33" x14ac:dyDescent="0.25">
      <c r="Z1386" s="4" t="s">
        <v>11826</v>
      </c>
      <c r="AA1386" s="5"/>
      <c r="AB1386" s="5"/>
      <c r="AC1386" s="5"/>
      <c r="AD1386" s="5"/>
      <c r="AE1386" s="5"/>
      <c r="AF1386" s="5">
        <v>1947518</v>
      </c>
      <c r="AG1386" s="5">
        <v>1947518</v>
      </c>
    </row>
    <row r="1387" spans="26:33" x14ac:dyDescent="0.25">
      <c r="Z1387" s="4" t="s">
        <v>10223</v>
      </c>
      <c r="AA1387" s="5"/>
      <c r="AB1387" s="5"/>
      <c r="AC1387" s="5"/>
      <c r="AD1387" s="5"/>
      <c r="AE1387" s="5">
        <v>1540616</v>
      </c>
      <c r="AF1387" s="5"/>
      <c r="AG1387" s="5">
        <v>1540616</v>
      </c>
    </row>
    <row r="1388" spans="26:33" x14ac:dyDescent="0.25">
      <c r="Z1388" s="4" t="s">
        <v>10217</v>
      </c>
      <c r="AA1388" s="5"/>
      <c r="AB1388" s="5"/>
      <c r="AC1388" s="5"/>
      <c r="AD1388" s="5"/>
      <c r="AE1388" s="5">
        <v>1540616</v>
      </c>
      <c r="AF1388" s="5"/>
      <c r="AG1388" s="5">
        <v>1540616</v>
      </c>
    </row>
    <row r="1389" spans="26:33" x14ac:dyDescent="0.25">
      <c r="Z1389" s="4" t="s">
        <v>10207</v>
      </c>
      <c r="AA1389" s="5"/>
      <c r="AB1389" s="5"/>
      <c r="AC1389" s="5"/>
      <c r="AD1389" s="5"/>
      <c r="AE1389" s="5">
        <v>8084998</v>
      </c>
      <c r="AF1389" s="5"/>
      <c r="AG1389" s="5">
        <v>8084998</v>
      </c>
    </row>
    <row r="1390" spans="26:33" x14ac:dyDescent="0.25">
      <c r="Z1390" s="4" t="s">
        <v>10209</v>
      </c>
      <c r="AA1390" s="5"/>
      <c r="AB1390" s="5"/>
      <c r="AC1390" s="5"/>
      <c r="AD1390" s="5"/>
      <c r="AE1390" s="5">
        <v>16190208</v>
      </c>
      <c r="AF1390" s="5"/>
      <c r="AG1390" s="5">
        <v>16190208</v>
      </c>
    </row>
    <row r="1391" spans="26:33" x14ac:dyDescent="0.25">
      <c r="Z1391" s="4" t="s">
        <v>10213</v>
      </c>
      <c r="AA1391" s="5"/>
      <c r="AB1391" s="5"/>
      <c r="AC1391" s="5"/>
      <c r="AD1391" s="5"/>
      <c r="AE1391" s="5">
        <v>17609126</v>
      </c>
      <c r="AF1391" s="5"/>
      <c r="AG1391" s="5">
        <v>17609126</v>
      </c>
    </row>
    <row r="1392" spans="26:33" x14ac:dyDescent="0.25">
      <c r="Z1392" s="4" t="s">
        <v>10211</v>
      </c>
      <c r="AA1392" s="5"/>
      <c r="AB1392" s="5"/>
      <c r="AC1392" s="5"/>
      <c r="AD1392" s="5"/>
      <c r="AE1392" s="5">
        <v>1212750</v>
      </c>
      <c r="AF1392" s="5"/>
      <c r="AG1392" s="5">
        <v>1212750</v>
      </c>
    </row>
    <row r="1393" spans="26:33" x14ac:dyDescent="0.25">
      <c r="Z1393" s="4" t="s">
        <v>10215</v>
      </c>
      <c r="AA1393" s="5"/>
      <c r="AB1393" s="5"/>
      <c r="AC1393" s="5"/>
      <c r="AD1393" s="5"/>
      <c r="AE1393" s="5">
        <v>4406324</v>
      </c>
      <c r="AF1393" s="5"/>
      <c r="AG1393" s="5">
        <v>4406324</v>
      </c>
    </row>
    <row r="1394" spans="26:33" x14ac:dyDescent="0.25">
      <c r="Z1394" s="4" t="s">
        <v>10205</v>
      </c>
      <c r="AA1394" s="5"/>
      <c r="AB1394" s="5"/>
      <c r="AC1394" s="5"/>
      <c r="AD1394" s="5"/>
      <c r="AE1394" s="5">
        <v>1499767</v>
      </c>
      <c r="AF1394" s="5"/>
      <c r="AG1394" s="5">
        <v>1499767</v>
      </c>
    </row>
    <row r="1395" spans="26:33" x14ac:dyDescent="0.25">
      <c r="Z1395" s="4" t="s">
        <v>10571</v>
      </c>
      <c r="AA1395" s="5"/>
      <c r="AB1395" s="5"/>
      <c r="AC1395" s="5"/>
      <c r="AD1395" s="5"/>
      <c r="AE1395" s="5">
        <v>2118375</v>
      </c>
      <c r="AF1395" s="5"/>
      <c r="AG1395" s="5">
        <v>2118375</v>
      </c>
    </row>
    <row r="1396" spans="26:33" x14ac:dyDescent="0.25">
      <c r="Z1396" s="4" t="s">
        <v>12110</v>
      </c>
      <c r="AA1396" s="5"/>
      <c r="AB1396" s="5"/>
      <c r="AC1396" s="5"/>
      <c r="AD1396" s="5"/>
      <c r="AE1396" s="5"/>
      <c r="AF1396" s="5">
        <v>21001704</v>
      </c>
      <c r="AG1396" s="5">
        <v>21001704</v>
      </c>
    </row>
    <row r="1397" spans="26:33" x14ac:dyDescent="0.25">
      <c r="Z1397" s="4" t="s">
        <v>12111</v>
      </c>
      <c r="AA1397" s="5"/>
      <c r="AB1397" s="5"/>
      <c r="AC1397" s="5"/>
      <c r="AD1397" s="5"/>
      <c r="AE1397" s="5"/>
      <c r="AF1397" s="5">
        <v>4435796</v>
      </c>
      <c r="AG1397" s="5">
        <v>4435796</v>
      </c>
    </row>
    <row r="1398" spans="26:33" x14ac:dyDescent="0.25">
      <c r="Z1398" s="4" t="s">
        <v>114</v>
      </c>
      <c r="AA1398" s="5">
        <v>14097230</v>
      </c>
      <c r="AB1398" s="5"/>
      <c r="AC1398" s="5"/>
      <c r="AD1398" s="5"/>
      <c r="AE1398" s="5"/>
      <c r="AF1398" s="5"/>
      <c r="AG1398" s="5">
        <v>14097230</v>
      </c>
    </row>
    <row r="1399" spans="26:33" x14ac:dyDescent="0.25">
      <c r="Z1399" s="4" t="s">
        <v>116</v>
      </c>
      <c r="AA1399" s="5">
        <v>1500000</v>
      </c>
      <c r="AB1399" s="5"/>
      <c r="AC1399" s="5"/>
      <c r="AD1399" s="5"/>
      <c r="AE1399" s="5"/>
      <c r="AF1399" s="5"/>
      <c r="AG1399" s="5">
        <v>1500000</v>
      </c>
    </row>
    <row r="1400" spans="26:33" x14ac:dyDescent="0.25">
      <c r="Z1400" s="4" t="s">
        <v>6553</v>
      </c>
      <c r="AA1400" s="5"/>
      <c r="AB1400" s="5"/>
      <c r="AC1400" s="5">
        <v>0</v>
      </c>
      <c r="AD1400" s="5"/>
      <c r="AE1400" s="5"/>
      <c r="AF1400" s="5"/>
      <c r="AG1400" s="5">
        <v>0</v>
      </c>
    </row>
    <row r="1401" spans="26:33" x14ac:dyDescent="0.25">
      <c r="Z1401" s="4" t="s">
        <v>3196</v>
      </c>
      <c r="AA1401" s="5">
        <v>870799</v>
      </c>
      <c r="AB1401" s="5"/>
      <c r="AC1401" s="5"/>
      <c r="AD1401" s="5"/>
      <c r="AE1401" s="5"/>
      <c r="AF1401" s="5"/>
      <c r="AG1401" s="5">
        <v>870799</v>
      </c>
    </row>
    <row r="1402" spans="26:33" x14ac:dyDescent="0.25">
      <c r="Z1402" s="4" t="s">
        <v>1353</v>
      </c>
      <c r="AA1402" s="5">
        <v>8032482</v>
      </c>
      <c r="AB1402" s="5"/>
      <c r="AC1402" s="5"/>
      <c r="AD1402" s="5"/>
      <c r="AE1402" s="5"/>
      <c r="AF1402" s="5"/>
      <c r="AG1402" s="5">
        <v>8032482</v>
      </c>
    </row>
    <row r="1403" spans="26:33" x14ac:dyDescent="0.25">
      <c r="Z1403" s="4" t="s">
        <v>1095</v>
      </c>
      <c r="AA1403" s="5">
        <v>1416516</v>
      </c>
      <c r="AB1403" s="5"/>
      <c r="AC1403" s="5"/>
      <c r="AD1403" s="5"/>
      <c r="AE1403" s="5"/>
      <c r="AF1403" s="5"/>
      <c r="AG1403" s="5">
        <v>1416516</v>
      </c>
    </row>
    <row r="1404" spans="26:33" x14ac:dyDescent="0.25">
      <c r="Z1404" s="4" t="s">
        <v>6554</v>
      </c>
      <c r="AA1404" s="5"/>
      <c r="AB1404" s="5"/>
      <c r="AC1404" s="5">
        <v>3252678</v>
      </c>
      <c r="AD1404" s="5"/>
      <c r="AE1404" s="5"/>
      <c r="AF1404" s="5"/>
      <c r="AG1404" s="5">
        <v>3252678</v>
      </c>
    </row>
    <row r="1405" spans="26:33" x14ac:dyDescent="0.25">
      <c r="Z1405" s="4" t="s">
        <v>6555</v>
      </c>
      <c r="AA1405" s="5"/>
      <c r="AB1405" s="5"/>
      <c r="AC1405" s="5">
        <v>119321</v>
      </c>
      <c r="AD1405" s="5"/>
      <c r="AE1405" s="5"/>
      <c r="AF1405" s="5"/>
      <c r="AG1405" s="5">
        <v>119321</v>
      </c>
    </row>
    <row r="1406" spans="26:33" x14ac:dyDescent="0.25">
      <c r="Z1406" s="4" t="s">
        <v>6556</v>
      </c>
      <c r="AA1406" s="5"/>
      <c r="AB1406" s="5"/>
      <c r="AC1406" s="5">
        <v>119321</v>
      </c>
      <c r="AD1406" s="5"/>
      <c r="AE1406" s="5"/>
      <c r="AF1406" s="5"/>
      <c r="AG1406" s="5">
        <v>119321</v>
      </c>
    </row>
    <row r="1407" spans="26:33" x14ac:dyDescent="0.25">
      <c r="Z1407" s="4" t="s">
        <v>4745</v>
      </c>
      <c r="AA1407" s="5"/>
      <c r="AB1407" s="5">
        <v>8465589</v>
      </c>
      <c r="AC1407" s="5"/>
      <c r="AD1407" s="5"/>
      <c r="AE1407" s="5"/>
      <c r="AF1407" s="5"/>
      <c r="AG1407" s="5">
        <v>8465589</v>
      </c>
    </row>
    <row r="1408" spans="26:33" x14ac:dyDescent="0.25">
      <c r="Z1408" s="4" t="s">
        <v>3160</v>
      </c>
      <c r="AA1408" s="5">
        <v>6352744</v>
      </c>
      <c r="AB1408" s="5"/>
      <c r="AC1408" s="5"/>
      <c r="AD1408" s="5"/>
      <c r="AE1408" s="5"/>
      <c r="AF1408" s="5"/>
      <c r="AG1408" s="5">
        <v>6352744</v>
      </c>
    </row>
    <row r="1409" spans="26:33" x14ac:dyDescent="0.25">
      <c r="Z1409" s="4" t="s">
        <v>4746</v>
      </c>
      <c r="AA1409" s="5"/>
      <c r="AB1409" s="5">
        <v>1079656</v>
      </c>
      <c r="AC1409" s="5"/>
      <c r="AD1409" s="5"/>
      <c r="AE1409" s="5"/>
      <c r="AF1409" s="5"/>
      <c r="AG1409" s="5">
        <v>1079656</v>
      </c>
    </row>
    <row r="1410" spans="26:33" x14ac:dyDescent="0.25">
      <c r="Z1410" s="4" t="s">
        <v>9440</v>
      </c>
      <c r="AA1410" s="5"/>
      <c r="AB1410" s="5"/>
      <c r="AC1410" s="5">
        <v>4661481</v>
      </c>
      <c r="AD1410" s="5"/>
      <c r="AE1410" s="5"/>
      <c r="AF1410" s="5"/>
      <c r="AG1410" s="5">
        <v>4661481</v>
      </c>
    </row>
    <row r="1411" spans="26:33" x14ac:dyDescent="0.25">
      <c r="Z1411" s="4" t="s">
        <v>3381</v>
      </c>
      <c r="AA1411" s="5">
        <v>755488</v>
      </c>
      <c r="AB1411" s="5"/>
      <c r="AC1411" s="5"/>
      <c r="AD1411" s="5"/>
      <c r="AE1411" s="5"/>
      <c r="AF1411" s="5"/>
      <c r="AG1411" s="5">
        <v>755488</v>
      </c>
    </row>
    <row r="1412" spans="26:33" x14ac:dyDescent="0.25">
      <c r="Z1412" s="4" t="s">
        <v>3417</v>
      </c>
      <c r="AA1412" s="5">
        <v>1590501</v>
      </c>
      <c r="AB1412" s="5"/>
      <c r="AC1412" s="5"/>
      <c r="AD1412" s="5"/>
      <c r="AE1412" s="5"/>
      <c r="AF1412" s="5"/>
      <c r="AG1412" s="5">
        <v>1590501</v>
      </c>
    </row>
    <row r="1413" spans="26:33" x14ac:dyDescent="0.25">
      <c r="Z1413" s="4" t="s">
        <v>3087</v>
      </c>
      <c r="AA1413" s="5">
        <v>12405825</v>
      </c>
      <c r="AB1413" s="5"/>
      <c r="AC1413" s="5"/>
      <c r="AD1413" s="5"/>
      <c r="AE1413" s="5"/>
      <c r="AF1413" s="5"/>
      <c r="AG1413" s="5">
        <v>12405825</v>
      </c>
    </row>
    <row r="1414" spans="26:33" x14ac:dyDescent="0.25">
      <c r="Z1414" s="4" t="s">
        <v>2934</v>
      </c>
      <c r="AA1414" s="5"/>
      <c r="AB1414" s="5">
        <v>3438101</v>
      </c>
      <c r="AC1414" s="5"/>
      <c r="AD1414" s="5"/>
      <c r="AE1414" s="5"/>
      <c r="AF1414" s="5"/>
      <c r="AG1414" s="5">
        <v>3438101</v>
      </c>
    </row>
    <row r="1415" spans="26:33" x14ac:dyDescent="0.25">
      <c r="Z1415" s="4" t="s">
        <v>2938</v>
      </c>
      <c r="AA1415" s="5"/>
      <c r="AB1415" s="5">
        <v>952761</v>
      </c>
      <c r="AC1415" s="5"/>
      <c r="AD1415" s="5"/>
      <c r="AE1415" s="5"/>
      <c r="AF1415" s="5"/>
      <c r="AG1415" s="5">
        <v>952761</v>
      </c>
    </row>
    <row r="1416" spans="26:33" x14ac:dyDescent="0.25">
      <c r="Z1416" s="4" t="s">
        <v>3133</v>
      </c>
      <c r="AA1416" s="5">
        <v>831723</v>
      </c>
      <c r="AB1416" s="5"/>
      <c r="AC1416" s="5"/>
      <c r="AD1416" s="5"/>
      <c r="AE1416" s="5"/>
      <c r="AF1416" s="5"/>
      <c r="AG1416" s="5">
        <v>831723</v>
      </c>
    </row>
    <row r="1417" spans="26:33" x14ac:dyDescent="0.25">
      <c r="Z1417" s="4" t="s">
        <v>3056</v>
      </c>
      <c r="AA1417" s="5">
        <v>166787</v>
      </c>
      <c r="AB1417" s="5"/>
      <c r="AC1417" s="5"/>
      <c r="AD1417" s="5"/>
      <c r="AE1417" s="5"/>
      <c r="AF1417" s="5"/>
      <c r="AG1417" s="5">
        <v>166787</v>
      </c>
    </row>
    <row r="1418" spans="26:33" x14ac:dyDescent="0.25">
      <c r="Z1418" s="4" t="s">
        <v>4747</v>
      </c>
      <c r="AA1418" s="5"/>
      <c r="AB1418" s="5">
        <v>691459</v>
      </c>
      <c r="AC1418" s="5"/>
      <c r="AD1418" s="5"/>
      <c r="AE1418" s="5"/>
      <c r="AF1418" s="5"/>
      <c r="AG1418" s="5">
        <v>691459</v>
      </c>
    </row>
    <row r="1419" spans="26:33" x14ac:dyDescent="0.25">
      <c r="Z1419" s="4" t="s">
        <v>3255</v>
      </c>
      <c r="AA1419" s="5">
        <v>1624198</v>
      </c>
      <c r="AB1419" s="5"/>
      <c r="AC1419" s="5"/>
      <c r="AD1419" s="5"/>
      <c r="AE1419" s="5"/>
      <c r="AF1419" s="5"/>
      <c r="AG1419" s="5">
        <v>1624198</v>
      </c>
    </row>
    <row r="1420" spans="26:33" x14ac:dyDescent="0.25">
      <c r="Z1420" s="4" t="s">
        <v>6557</v>
      </c>
      <c r="AA1420" s="5"/>
      <c r="AB1420" s="5"/>
      <c r="AC1420" s="5"/>
      <c r="AD1420" s="5">
        <v>16897061</v>
      </c>
      <c r="AE1420" s="5"/>
      <c r="AF1420" s="5"/>
      <c r="AG1420" s="5">
        <v>16897061</v>
      </c>
    </row>
    <row r="1421" spans="26:33" x14ac:dyDescent="0.25">
      <c r="Z1421" s="4" t="s">
        <v>3089</v>
      </c>
      <c r="AA1421" s="5">
        <v>123907</v>
      </c>
      <c r="AB1421" s="5"/>
      <c r="AC1421" s="5"/>
      <c r="AD1421" s="5"/>
      <c r="AE1421" s="5"/>
      <c r="AF1421" s="5"/>
      <c r="AG1421" s="5">
        <v>123907</v>
      </c>
    </row>
    <row r="1422" spans="26:33" x14ac:dyDescent="0.25">
      <c r="Z1422" s="4" t="s">
        <v>4748</v>
      </c>
      <c r="AA1422" s="5"/>
      <c r="AB1422" s="5">
        <v>8214405</v>
      </c>
      <c r="AC1422" s="5"/>
      <c r="AD1422" s="5"/>
      <c r="AE1422" s="5"/>
      <c r="AF1422" s="5"/>
      <c r="AG1422" s="5">
        <v>8214405</v>
      </c>
    </row>
    <row r="1423" spans="26:33" x14ac:dyDescent="0.25">
      <c r="Z1423" s="4" t="s">
        <v>6558</v>
      </c>
      <c r="AA1423" s="5"/>
      <c r="AB1423" s="5"/>
      <c r="AC1423" s="5"/>
      <c r="AD1423" s="5">
        <v>7655626</v>
      </c>
      <c r="AE1423" s="5"/>
      <c r="AF1423" s="5"/>
      <c r="AG1423" s="5">
        <v>7655626</v>
      </c>
    </row>
    <row r="1424" spans="26:33" x14ac:dyDescent="0.25">
      <c r="Z1424" s="4" t="s">
        <v>10146</v>
      </c>
      <c r="AA1424" s="5"/>
      <c r="AB1424" s="5"/>
      <c r="AC1424" s="5"/>
      <c r="AD1424" s="5"/>
      <c r="AE1424" s="5">
        <v>3945961</v>
      </c>
      <c r="AF1424" s="5"/>
      <c r="AG1424" s="5">
        <v>3945961</v>
      </c>
    </row>
    <row r="1425" spans="26:33" x14ac:dyDescent="0.25">
      <c r="Z1425" s="4" t="s">
        <v>10136</v>
      </c>
      <c r="AA1425" s="5"/>
      <c r="AB1425" s="5"/>
      <c r="AC1425" s="5"/>
      <c r="AD1425" s="5"/>
      <c r="AE1425" s="5">
        <v>1195110</v>
      </c>
      <c r="AF1425" s="5"/>
      <c r="AG1425" s="5">
        <v>1195110</v>
      </c>
    </row>
    <row r="1426" spans="26:33" x14ac:dyDescent="0.25">
      <c r="Z1426" s="4" t="s">
        <v>6559</v>
      </c>
      <c r="AA1426" s="5"/>
      <c r="AB1426" s="5"/>
      <c r="AC1426" s="5"/>
      <c r="AD1426" s="5">
        <v>891975</v>
      </c>
      <c r="AE1426" s="5"/>
      <c r="AF1426" s="5"/>
      <c r="AG1426" s="5">
        <v>891975</v>
      </c>
    </row>
    <row r="1427" spans="26:33" x14ac:dyDescent="0.25">
      <c r="Z1427" s="4" t="s">
        <v>6560</v>
      </c>
      <c r="AA1427" s="5"/>
      <c r="AB1427" s="5"/>
      <c r="AC1427" s="5">
        <v>617547</v>
      </c>
      <c r="AD1427" s="5"/>
      <c r="AE1427" s="5"/>
      <c r="AF1427" s="5"/>
      <c r="AG1427" s="5">
        <v>617547</v>
      </c>
    </row>
    <row r="1428" spans="26:33" x14ac:dyDescent="0.25">
      <c r="Z1428" s="4" t="s">
        <v>4749</v>
      </c>
      <c r="AA1428" s="5"/>
      <c r="AB1428" s="5">
        <v>559458</v>
      </c>
      <c r="AC1428" s="5"/>
      <c r="AD1428" s="5"/>
      <c r="AE1428" s="5"/>
      <c r="AF1428" s="5"/>
      <c r="AG1428" s="5">
        <v>559458</v>
      </c>
    </row>
    <row r="1429" spans="26:33" x14ac:dyDescent="0.25">
      <c r="Z1429" s="4" t="s">
        <v>3266</v>
      </c>
      <c r="AA1429" s="5">
        <v>6798074</v>
      </c>
      <c r="AB1429" s="5"/>
      <c r="AC1429" s="5"/>
      <c r="AD1429" s="5"/>
      <c r="AE1429" s="5"/>
      <c r="AF1429" s="5"/>
      <c r="AG1429" s="5">
        <v>6798074</v>
      </c>
    </row>
    <row r="1430" spans="26:33" x14ac:dyDescent="0.25">
      <c r="Z1430" s="4" t="s">
        <v>3047</v>
      </c>
      <c r="AA1430" s="5">
        <v>574832</v>
      </c>
      <c r="AB1430" s="5"/>
      <c r="AC1430" s="5"/>
      <c r="AD1430" s="5"/>
      <c r="AE1430" s="5"/>
      <c r="AF1430" s="5"/>
      <c r="AG1430" s="5">
        <v>574832</v>
      </c>
    </row>
    <row r="1431" spans="26:33" x14ac:dyDescent="0.25">
      <c r="Z1431" s="4" t="s">
        <v>3059</v>
      </c>
      <c r="AA1431" s="5">
        <v>2663999</v>
      </c>
      <c r="AB1431" s="5"/>
      <c r="AC1431" s="5"/>
      <c r="AD1431" s="5"/>
      <c r="AE1431" s="5">
        <v>1671759</v>
      </c>
      <c r="AF1431" s="5"/>
      <c r="AG1431" s="5">
        <v>4335758</v>
      </c>
    </row>
    <row r="1432" spans="26:33" x14ac:dyDescent="0.25">
      <c r="Z1432" s="4" t="s">
        <v>3382</v>
      </c>
      <c r="AA1432" s="5">
        <v>2862901</v>
      </c>
      <c r="AB1432" s="5"/>
      <c r="AC1432" s="5"/>
      <c r="AD1432" s="5"/>
      <c r="AE1432" s="5"/>
      <c r="AF1432" s="5"/>
      <c r="AG1432" s="5">
        <v>2862901</v>
      </c>
    </row>
    <row r="1433" spans="26:33" x14ac:dyDescent="0.25">
      <c r="Z1433" s="4" t="s">
        <v>11768</v>
      </c>
      <c r="AA1433" s="5"/>
      <c r="AB1433" s="5"/>
      <c r="AC1433" s="5"/>
      <c r="AD1433" s="5"/>
      <c r="AE1433" s="5"/>
      <c r="AF1433" s="5">
        <v>1702605</v>
      </c>
      <c r="AG1433" s="5">
        <v>1702605</v>
      </c>
    </row>
    <row r="1434" spans="26:33" x14ac:dyDescent="0.25">
      <c r="Z1434" s="4" t="s">
        <v>6224</v>
      </c>
      <c r="AA1434" s="5"/>
      <c r="AB1434" s="5"/>
      <c r="AC1434" s="5">
        <v>1504944</v>
      </c>
      <c r="AD1434" s="5"/>
      <c r="AE1434" s="5"/>
      <c r="AF1434" s="5"/>
      <c r="AG1434" s="5">
        <v>1504944</v>
      </c>
    </row>
    <row r="1435" spans="26:33" x14ac:dyDescent="0.25">
      <c r="Z1435" s="4" t="s">
        <v>6561</v>
      </c>
      <c r="AA1435" s="5"/>
      <c r="AB1435" s="5"/>
      <c r="AC1435" s="5"/>
      <c r="AD1435" s="5">
        <v>2687324</v>
      </c>
      <c r="AE1435" s="5"/>
      <c r="AF1435" s="5"/>
      <c r="AG1435" s="5">
        <v>2687324</v>
      </c>
    </row>
    <row r="1436" spans="26:33" x14ac:dyDescent="0.25">
      <c r="Z1436" s="4" t="s">
        <v>4750</v>
      </c>
      <c r="AA1436" s="5"/>
      <c r="AB1436" s="5">
        <v>416988</v>
      </c>
      <c r="AC1436" s="5"/>
      <c r="AD1436" s="5"/>
      <c r="AE1436" s="5"/>
      <c r="AF1436" s="5"/>
      <c r="AG1436" s="5">
        <v>416988</v>
      </c>
    </row>
    <row r="1437" spans="26:33" x14ac:dyDescent="0.25">
      <c r="Z1437" s="4" t="s">
        <v>2145</v>
      </c>
      <c r="AA1437" s="5">
        <v>238514</v>
      </c>
      <c r="AB1437" s="5"/>
      <c r="AC1437" s="5"/>
      <c r="AD1437" s="5"/>
      <c r="AE1437" s="5"/>
      <c r="AF1437" s="5"/>
      <c r="AG1437" s="5">
        <v>238514</v>
      </c>
    </row>
    <row r="1438" spans="26:33" x14ac:dyDescent="0.25">
      <c r="Z1438" s="4" t="s">
        <v>3197</v>
      </c>
      <c r="AA1438" s="5">
        <v>1221023</v>
      </c>
      <c r="AB1438" s="5"/>
      <c r="AC1438" s="5"/>
      <c r="AD1438" s="5"/>
      <c r="AE1438" s="5"/>
      <c r="AF1438" s="5"/>
      <c r="AG1438" s="5">
        <v>1221023</v>
      </c>
    </row>
    <row r="1439" spans="26:33" x14ac:dyDescent="0.25">
      <c r="Z1439" s="4" t="s">
        <v>3114</v>
      </c>
      <c r="AA1439" s="5">
        <v>975811</v>
      </c>
      <c r="AB1439" s="5"/>
      <c r="AC1439" s="5"/>
      <c r="AD1439" s="5"/>
      <c r="AE1439" s="5"/>
      <c r="AF1439" s="5"/>
      <c r="AG1439" s="5">
        <v>975811</v>
      </c>
    </row>
    <row r="1440" spans="26:33" x14ac:dyDescent="0.25">
      <c r="Z1440" s="4" t="s">
        <v>3370</v>
      </c>
      <c r="AA1440" s="5">
        <v>396666</v>
      </c>
      <c r="AB1440" s="5"/>
      <c r="AC1440" s="5"/>
      <c r="AD1440" s="5"/>
      <c r="AE1440" s="5"/>
      <c r="AF1440" s="5"/>
      <c r="AG1440" s="5">
        <v>396666</v>
      </c>
    </row>
    <row r="1441" spans="26:33" x14ac:dyDescent="0.25">
      <c r="Z1441" s="4" t="s">
        <v>3293</v>
      </c>
      <c r="AA1441" s="5">
        <v>1946294</v>
      </c>
      <c r="AB1441" s="5"/>
      <c r="AC1441" s="5"/>
      <c r="AD1441" s="5"/>
      <c r="AE1441" s="5"/>
      <c r="AF1441" s="5"/>
      <c r="AG1441" s="5">
        <v>1946294</v>
      </c>
    </row>
    <row r="1442" spans="26:33" x14ac:dyDescent="0.25">
      <c r="Z1442" s="4" t="s">
        <v>3342</v>
      </c>
      <c r="AA1442" s="5">
        <v>396666</v>
      </c>
      <c r="AB1442" s="5"/>
      <c r="AC1442" s="5"/>
      <c r="AD1442" s="5"/>
      <c r="AE1442" s="5"/>
      <c r="AF1442" s="5"/>
      <c r="AG1442" s="5">
        <v>396666</v>
      </c>
    </row>
    <row r="1443" spans="26:33" x14ac:dyDescent="0.25">
      <c r="Z1443" s="4" t="s">
        <v>3265</v>
      </c>
      <c r="AA1443" s="5">
        <v>198761</v>
      </c>
      <c r="AB1443" s="5"/>
      <c r="AC1443" s="5"/>
      <c r="AD1443" s="5"/>
      <c r="AE1443" s="5"/>
      <c r="AF1443" s="5"/>
      <c r="AG1443" s="5">
        <v>198761</v>
      </c>
    </row>
    <row r="1444" spans="26:33" x14ac:dyDescent="0.25">
      <c r="Z1444" s="4" t="s">
        <v>6684</v>
      </c>
      <c r="AA1444" s="5"/>
      <c r="AB1444" s="5"/>
      <c r="AC1444" s="5"/>
      <c r="AD1444" s="5"/>
      <c r="AE1444" s="5">
        <v>5155446</v>
      </c>
      <c r="AF1444" s="5"/>
      <c r="AG1444" s="5">
        <v>5155446</v>
      </c>
    </row>
    <row r="1445" spans="26:33" x14ac:dyDescent="0.25">
      <c r="Z1445" s="4" t="s">
        <v>3107</v>
      </c>
      <c r="AA1445" s="5">
        <v>590524</v>
      </c>
      <c r="AB1445" s="5"/>
      <c r="AC1445" s="5"/>
      <c r="AD1445" s="5"/>
      <c r="AE1445" s="5"/>
      <c r="AF1445" s="5"/>
      <c r="AG1445" s="5">
        <v>590524</v>
      </c>
    </row>
    <row r="1446" spans="26:33" x14ac:dyDescent="0.25">
      <c r="Z1446" s="4" t="s">
        <v>2932</v>
      </c>
      <c r="AA1446" s="5"/>
      <c r="AB1446" s="5">
        <v>714571</v>
      </c>
      <c r="AC1446" s="5"/>
      <c r="AD1446" s="5"/>
      <c r="AE1446" s="5"/>
      <c r="AF1446" s="5"/>
      <c r="AG1446" s="5">
        <v>714571</v>
      </c>
    </row>
    <row r="1447" spans="26:33" x14ac:dyDescent="0.25">
      <c r="Z1447" s="4" t="s">
        <v>3050</v>
      </c>
      <c r="AA1447" s="5">
        <v>890463</v>
      </c>
      <c r="AB1447" s="5"/>
      <c r="AC1447" s="5"/>
      <c r="AD1447" s="5"/>
      <c r="AE1447" s="5"/>
      <c r="AF1447" s="5"/>
      <c r="AG1447" s="5">
        <v>890463</v>
      </c>
    </row>
    <row r="1448" spans="26:33" x14ac:dyDescent="0.25">
      <c r="Z1448" s="4" t="s">
        <v>4752</v>
      </c>
      <c r="AA1448" s="5"/>
      <c r="AB1448" s="5">
        <v>1231524</v>
      </c>
      <c r="AC1448" s="5"/>
      <c r="AD1448" s="5"/>
      <c r="AE1448" s="5"/>
      <c r="AF1448" s="5"/>
      <c r="AG1448" s="5">
        <v>1231524</v>
      </c>
    </row>
    <row r="1449" spans="26:33" x14ac:dyDescent="0.25">
      <c r="Z1449" s="4" t="s">
        <v>3385</v>
      </c>
      <c r="AA1449" s="5">
        <v>1013944</v>
      </c>
      <c r="AB1449" s="5"/>
      <c r="AC1449" s="5"/>
      <c r="AD1449" s="5"/>
      <c r="AE1449" s="5"/>
      <c r="AF1449" s="5"/>
      <c r="AG1449" s="5">
        <v>1013944</v>
      </c>
    </row>
    <row r="1450" spans="26:33" x14ac:dyDescent="0.25">
      <c r="Z1450" s="4" t="s">
        <v>4753</v>
      </c>
      <c r="AA1450" s="5"/>
      <c r="AB1450" s="5">
        <v>884912</v>
      </c>
      <c r="AC1450" s="5"/>
      <c r="AD1450" s="5"/>
      <c r="AE1450" s="5"/>
      <c r="AF1450" s="5"/>
      <c r="AG1450" s="5">
        <v>884912</v>
      </c>
    </row>
    <row r="1451" spans="26:33" x14ac:dyDescent="0.25">
      <c r="Z1451" s="4" t="s">
        <v>4754</v>
      </c>
      <c r="AA1451" s="5"/>
      <c r="AB1451" s="5">
        <v>822186</v>
      </c>
      <c r="AC1451" s="5"/>
      <c r="AD1451" s="5"/>
      <c r="AE1451" s="5"/>
      <c r="AF1451" s="5"/>
      <c r="AG1451" s="5">
        <v>822186</v>
      </c>
    </row>
    <row r="1452" spans="26:33" x14ac:dyDescent="0.25">
      <c r="Z1452" s="4" t="s">
        <v>4755</v>
      </c>
      <c r="AA1452" s="5"/>
      <c r="AB1452" s="5">
        <v>822186</v>
      </c>
      <c r="AC1452" s="5"/>
      <c r="AD1452" s="5"/>
      <c r="AE1452" s="5"/>
      <c r="AF1452" s="5"/>
      <c r="AG1452" s="5">
        <v>822186</v>
      </c>
    </row>
    <row r="1453" spans="26:33" x14ac:dyDescent="0.25">
      <c r="Z1453" s="4" t="s">
        <v>4756</v>
      </c>
      <c r="AA1453" s="5"/>
      <c r="AB1453" s="5">
        <v>1012178</v>
      </c>
      <c r="AC1453" s="5"/>
      <c r="AD1453" s="5"/>
      <c r="AE1453" s="5"/>
      <c r="AF1453" s="5"/>
      <c r="AG1453" s="5">
        <v>1012178</v>
      </c>
    </row>
    <row r="1454" spans="26:33" x14ac:dyDescent="0.25">
      <c r="Z1454" s="4" t="s">
        <v>4757</v>
      </c>
      <c r="AA1454" s="5"/>
      <c r="AB1454" s="5">
        <v>655362</v>
      </c>
      <c r="AC1454" s="5"/>
      <c r="AD1454" s="5"/>
      <c r="AE1454" s="5"/>
      <c r="AF1454" s="5"/>
      <c r="AG1454" s="5">
        <v>655362</v>
      </c>
    </row>
    <row r="1455" spans="26:33" x14ac:dyDescent="0.25">
      <c r="Z1455" s="4" t="s">
        <v>3110</v>
      </c>
      <c r="AA1455" s="5">
        <v>2371162</v>
      </c>
      <c r="AB1455" s="5"/>
      <c r="AC1455" s="5"/>
      <c r="AD1455" s="5"/>
      <c r="AE1455" s="5"/>
      <c r="AF1455" s="5"/>
      <c r="AG1455" s="5">
        <v>2371162</v>
      </c>
    </row>
    <row r="1456" spans="26:33" x14ac:dyDescent="0.25">
      <c r="Z1456" s="4" t="s">
        <v>6685</v>
      </c>
      <c r="AA1456" s="5"/>
      <c r="AB1456" s="5"/>
      <c r="AC1456" s="5"/>
      <c r="AD1456" s="5">
        <v>4244229</v>
      </c>
      <c r="AE1456" s="5"/>
      <c r="AF1456" s="5"/>
      <c r="AG1456" s="5">
        <v>4244229</v>
      </c>
    </row>
    <row r="1457" spans="26:33" x14ac:dyDescent="0.25">
      <c r="Z1457" s="4" t="s">
        <v>3168</v>
      </c>
      <c r="AA1457" s="5">
        <v>538678</v>
      </c>
      <c r="AB1457" s="5"/>
      <c r="AC1457" s="5"/>
      <c r="AD1457" s="5"/>
      <c r="AE1457" s="5"/>
      <c r="AF1457" s="5"/>
      <c r="AG1457" s="5">
        <v>538678</v>
      </c>
    </row>
    <row r="1458" spans="26:33" x14ac:dyDescent="0.25">
      <c r="Z1458" s="4" t="s">
        <v>4758</v>
      </c>
      <c r="AA1458" s="5"/>
      <c r="AB1458" s="5">
        <v>1809099</v>
      </c>
      <c r="AC1458" s="5"/>
      <c r="AD1458" s="5"/>
      <c r="AE1458" s="5"/>
      <c r="AF1458" s="5"/>
      <c r="AG1458" s="5">
        <v>1809099</v>
      </c>
    </row>
    <row r="1459" spans="26:33" x14ac:dyDescent="0.25">
      <c r="Z1459" s="4" t="s">
        <v>3422</v>
      </c>
      <c r="AA1459" s="5">
        <v>298219</v>
      </c>
      <c r="AB1459" s="5"/>
      <c r="AC1459" s="5"/>
      <c r="AD1459" s="5"/>
      <c r="AE1459" s="5"/>
      <c r="AF1459" s="5"/>
      <c r="AG1459" s="5">
        <v>298219</v>
      </c>
    </row>
    <row r="1460" spans="26:33" x14ac:dyDescent="0.25">
      <c r="Z1460" s="4" t="s">
        <v>3356</v>
      </c>
      <c r="AA1460" s="5">
        <v>596438</v>
      </c>
      <c r="AB1460" s="5"/>
      <c r="AC1460" s="5"/>
      <c r="AD1460" s="5"/>
      <c r="AE1460" s="5"/>
      <c r="AF1460" s="5"/>
      <c r="AG1460" s="5">
        <v>596438</v>
      </c>
    </row>
    <row r="1461" spans="26:33" x14ac:dyDescent="0.25">
      <c r="Z1461" s="4" t="s">
        <v>6562</v>
      </c>
      <c r="AA1461" s="5"/>
      <c r="AB1461" s="5"/>
      <c r="AC1461" s="5"/>
      <c r="AD1461" s="5">
        <v>870280</v>
      </c>
      <c r="AE1461" s="5"/>
      <c r="AF1461" s="5"/>
      <c r="AG1461" s="5">
        <v>870280</v>
      </c>
    </row>
    <row r="1462" spans="26:33" x14ac:dyDescent="0.25">
      <c r="Z1462" s="4" t="s">
        <v>3313</v>
      </c>
      <c r="AA1462" s="5">
        <v>395882</v>
      </c>
      <c r="AB1462" s="5"/>
      <c r="AC1462" s="5"/>
      <c r="AD1462" s="5"/>
      <c r="AE1462" s="5"/>
      <c r="AF1462" s="5"/>
      <c r="AG1462" s="5">
        <v>395882</v>
      </c>
    </row>
    <row r="1463" spans="26:33" x14ac:dyDescent="0.25">
      <c r="Z1463" s="4" t="s">
        <v>6563</v>
      </c>
      <c r="AA1463" s="5"/>
      <c r="AB1463" s="5"/>
      <c r="AC1463" s="5"/>
      <c r="AD1463" s="5">
        <v>4014854</v>
      </c>
      <c r="AE1463" s="5"/>
      <c r="AF1463" s="5"/>
      <c r="AG1463" s="5">
        <v>4014854</v>
      </c>
    </row>
    <row r="1464" spans="26:33" x14ac:dyDescent="0.25">
      <c r="Z1464" s="4" t="s">
        <v>3066</v>
      </c>
      <c r="AA1464" s="5">
        <v>397317</v>
      </c>
      <c r="AB1464" s="5"/>
      <c r="AC1464" s="5"/>
      <c r="AD1464" s="5"/>
      <c r="AE1464" s="5"/>
      <c r="AF1464" s="5"/>
      <c r="AG1464" s="5">
        <v>397317</v>
      </c>
    </row>
    <row r="1465" spans="26:33" x14ac:dyDescent="0.25">
      <c r="Z1465" s="4" t="s">
        <v>3118</v>
      </c>
      <c r="AA1465" s="5">
        <v>838339</v>
      </c>
      <c r="AB1465" s="5"/>
      <c r="AC1465" s="5"/>
      <c r="AD1465" s="5"/>
      <c r="AE1465" s="5"/>
      <c r="AF1465" s="5"/>
      <c r="AG1465" s="5">
        <v>838339</v>
      </c>
    </row>
    <row r="1466" spans="26:33" x14ac:dyDescent="0.25">
      <c r="Z1466" s="4" t="s">
        <v>2929</v>
      </c>
      <c r="AA1466" s="5"/>
      <c r="AB1466" s="5">
        <v>3885280</v>
      </c>
      <c r="AC1466" s="5"/>
      <c r="AD1466" s="5"/>
      <c r="AE1466" s="5"/>
      <c r="AF1466" s="5"/>
      <c r="AG1466" s="5">
        <v>3885280</v>
      </c>
    </row>
    <row r="1467" spans="26:33" x14ac:dyDescent="0.25">
      <c r="Z1467" s="4" t="s">
        <v>3273</v>
      </c>
      <c r="AA1467" s="5">
        <v>198813</v>
      </c>
      <c r="AB1467" s="5"/>
      <c r="AC1467" s="5"/>
      <c r="AD1467" s="5"/>
      <c r="AE1467" s="5"/>
      <c r="AF1467" s="5"/>
      <c r="AG1467" s="5">
        <v>198813</v>
      </c>
    </row>
    <row r="1468" spans="26:33" x14ac:dyDescent="0.25">
      <c r="Z1468" s="4" t="s">
        <v>3416</v>
      </c>
      <c r="AA1468" s="5">
        <v>397625</v>
      </c>
      <c r="AB1468" s="5"/>
      <c r="AC1468" s="5"/>
      <c r="AD1468" s="5"/>
      <c r="AE1468" s="5"/>
      <c r="AF1468" s="5"/>
      <c r="AG1468" s="5">
        <v>397625</v>
      </c>
    </row>
    <row r="1469" spans="26:33" x14ac:dyDescent="0.25">
      <c r="Z1469" s="4" t="s">
        <v>2936</v>
      </c>
      <c r="AA1469" s="5"/>
      <c r="AB1469" s="5">
        <v>793967</v>
      </c>
      <c r="AC1469" s="5"/>
      <c r="AD1469" s="5"/>
      <c r="AE1469" s="5"/>
      <c r="AF1469" s="5"/>
      <c r="AG1469" s="5">
        <v>793967</v>
      </c>
    </row>
    <row r="1470" spans="26:33" x14ac:dyDescent="0.25">
      <c r="Z1470" s="4" t="s">
        <v>4759</v>
      </c>
      <c r="AA1470" s="5"/>
      <c r="AB1470" s="5">
        <v>1781696</v>
      </c>
      <c r="AC1470" s="5"/>
      <c r="AD1470" s="5"/>
      <c r="AE1470" s="5"/>
      <c r="AF1470" s="5"/>
      <c r="AG1470" s="5">
        <v>1781696</v>
      </c>
    </row>
    <row r="1471" spans="26:33" x14ac:dyDescent="0.25">
      <c r="Z1471" s="4" t="s">
        <v>3154</v>
      </c>
      <c r="AA1471" s="5">
        <v>356396</v>
      </c>
      <c r="AB1471" s="5"/>
      <c r="AC1471" s="5"/>
      <c r="AD1471" s="5"/>
      <c r="AE1471" s="5"/>
      <c r="AF1471" s="5"/>
      <c r="AG1471" s="5">
        <v>356396</v>
      </c>
    </row>
    <row r="1472" spans="26:33" x14ac:dyDescent="0.25">
      <c r="Z1472" s="4" t="s">
        <v>3153</v>
      </c>
      <c r="AA1472" s="5">
        <v>527260</v>
      </c>
      <c r="AB1472" s="5"/>
      <c r="AC1472" s="5"/>
      <c r="AD1472" s="5"/>
      <c r="AE1472" s="5"/>
      <c r="AF1472" s="5"/>
      <c r="AG1472" s="5">
        <v>527260</v>
      </c>
    </row>
    <row r="1473" spans="26:33" x14ac:dyDescent="0.25">
      <c r="Z1473" s="4" t="s">
        <v>3152</v>
      </c>
      <c r="AA1473" s="5">
        <v>285037</v>
      </c>
      <c r="AB1473" s="5"/>
      <c r="AC1473" s="5"/>
      <c r="AD1473" s="5"/>
      <c r="AE1473" s="5"/>
      <c r="AF1473" s="5"/>
      <c r="AG1473" s="5">
        <v>285037</v>
      </c>
    </row>
    <row r="1474" spans="26:33" x14ac:dyDescent="0.25">
      <c r="Z1474" s="4" t="s">
        <v>10148</v>
      </c>
      <c r="AA1474" s="5"/>
      <c r="AB1474" s="5"/>
      <c r="AC1474" s="5"/>
      <c r="AD1474" s="5"/>
      <c r="AE1474" s="5">
        <v>1431911</v>
      </c>
      <c r="AF1474" s="5"/>
      <c r="AG1474" s="5">
        <v>1431911</v>
      </c>
    </row>
    <row r="1475" spans="26:33" x14ac:dyDescent="0.25">
      <c r="Z1475" s="4" t="s">
        <v>12113</v>
      </c>
      <c r="AA1475" s="5"/>
      <c r="AB1475" s="5"/>
      <c r="AC1475" s="5"/>
      <c r="AD1475" s="5"/>
      <c r="AE1475" s="5"/>
      <c r="AF1475" s="5">
        <v>1123131</v>
      </c>
      <c r="AG1475" s="5">
        <v>1123131</v>
      </c>
    </row>
    <row r="1476" spans="26:33" x14ac:dyDescent="0.25">
      <c r="Z1476" s="4" t="s">
        <v>6564</v>
      </c>
      <c r="AA1476" s="5"/>
      <c r="AB1476" s="5"/>
      <c r="AC1476" s="5">
        <v>908391</v>
      </c>
      <c r="AD1476" s="5"/>
      <c r="AE1476" s="5"/>
      <c r="AF1476" s="5"/>
      <c r="AG1476" s="5">
        <v>908391</v>
      </c>
    </row>
    <row r="1477" spans="26:33" x14ac:dyDescent="0.25">
      <c r="Z1477" s="4" t="s">
        <v>3300</v>
      </c>
      <c r="AA1477" s="5">
        <v>1904180</v>
      </c>
      <c r="AB1477" s="5"/>
      <c r="AC1477" s="5"/>
      <c r="AD1477" s="5"/>
      <c r="AE1477" s="5"/>
      <c r="AF1477" s="5"/>
      <c r="AG1477" s="5">
        <v>1904180</v>
      </c>
    </row>
    <row r="1478" spans="26:33" x14ac:dyDescent="0.25">
      <c r="Z1478" s="4" t="s">
        <v>4760</v>
      </c>
      <c r="AA1478" s="5"/>
      <c r="AB1478" s="5">
        <v>4191334</v>
      </c>
      <c r="AC1478" s="5"/>
      <c r="AD1478" s="5"/>
      <c r="AE1478" s="5"/>
      <c r="AF1478" s="5"/>
      <c r="AG1478" s="5">
        <v>4191334</v>
      </c>
    </row>
    <row r="1479" spans="26:33" x14ac:dyDescent="0.25">
      <c r="Z1479" s="4" t="s">
        <v>3316</v>
      </c>
      <c r="AA1479" s="5">
        <v>198755</v>
      </c>
      <c r="AB1479" s="5"/>
      <c r="AC1479" s="5"/>
      <c r="AD1479" s="5"/>
      <c r="AE1479" s="5"/>
      <c r="AF1479" s="5"/>
      <c r="AG1479" s="5">
        <v>198755</v>
      </c>
    </row>
    <row r="1480" spans="26:33" x14ac:dyDescent="0.25">
      <c r="Z1480" s="4" t="s">
        <v>6565</v>
      </c>
      <c r="AA1480" s="5"/>
      <c r="AB1480" s="5"/>
      <c r="AC1480" s="5">
        <v>868549</v>
      </c>
      <c r="AD1480" s="5"/>
      <c r="AE1480" s="5"/>
      <c r="AF1480" s="5"/>
      <c r="AG1480" s="5">
        <v>868549</v>
      </c>
    </row>
    <row r="1481" spans="26:33" x14ac:dyDescent="0.25">
      <c r="Z1481" s="4" t="s">
        <v>6566</v>
      </c>
      <c r="AA1481" s="5"/>
      <c r="AB1481" s="5"/>
      <c r="AC1481" s="5">
        <v>2163580</v>
      </c>
      <c r="AD1481" s="5"/>
      <c r="AE1481" s="5"/>
      <c r="AF1481" s="5"/>
      <c r="AG1481" s="5">
        <v>2163580</v>
      </c>
    </row>
    <row r="1482" spans="26:33" x14ac:dyDescent="0.25">
      <c r="Z1482" s="4" t="s">
        <v>4796</v>
      </c>
      <c r="AA1482" s="5"/>
      <c r="AB1482" s="5">
        <v>2582044</v>
      </c>
      <c r="AC1482" s="5"/>
      <c r="AD1482" s="5"/>
      <c r="AE1482" s="5"/>
      <c r="AF1482" s="5"/>
      <c r="AG1482" s="5">
        <v>2582044</v>
      </c>
    </row>
    <row r="1483" spans="26:33" x14ac:dyDescent="0.25">
      <c r="Z1483" s="4" t="s">
        <v>10572</v>
      </c>
      <c r="AA1483" s="5"/>
      <c r="AB1483" s="5"/>
      <c r="AC1483" s="5"/>
      <c r="AD1483" s="5"/>
      <c r="AE1483" s="5">
        <v>3207970</v>
      </c>
      <c r="AF1483" s="5"/>
      <c r="AG1483" s="5">
        <v>3207970</v>
      </c>
    </row>
    <row r="1484" spans="26:33" x14ac:dyDescent="0.25">
      <c r="Z1484" s="4" t="s">
        <v>3383</v>
      </c>
      <c r="AA1484" s="5">
        <v>993165</v>
      </c>
      <c r="AB1484" s="5"/>
      <c r="AC1484" s="5"/>
      <c r="AD1484" s="5"/>
      <c r="AE1484" s="5"/>
      <c r="AF1484" s="5"/>
      <c r="AG1484" s="5">
        <v>993165</v>
      </c>
    </row>
    <row r="1485" spans="26:33" x14ac:dyDescent="0.25">
      <c r="Z1485" s="4" t="s">
        <v>4761</v>
      </c>
      <c r="AA1485" s="5"/>
      <c r="AB1485" s="5">
        <v>7147815</v>
      </c>
      <c r="AC1485" s="5"/>
      <c r="AD1485" s="5"/>
      <c r="AE1485" s="5"/>
      <c r="AF1485" s="5"/>
      <c r="AG1485" s="5">
        <v>7147815</v>
      </c>
    </row>
    <row r="1486" spans="26:33" x14ac:dyDescent="0.25">
      <c r="Z1486" s="4" t="s">
        <v>4762</v>
      </c>
      <c r="AA1486" s="5"/>
      <c r="AB1486" s="5">
        <v>6018520</v>
      </c>
      <c r="AC1486" s="5"/>
      <c r="AD1486" s="5"/>
      <c r="AE1486" s="5"/>
      <c r="AF1486" s="5"/>
      <c r="AG1486" s="5">
        <v>6018520</v>
      </c>
    </row>
    <row r="1487" spans="26:33" x14ac:dyDescent="0.25">
      <c r="Z1487" s="4" t="s">
        <v>6244</v>
      </c>
      <c r="AA1487" s="5"/>
      <c r="AB1487" s="5">
        <v>6026834</v>
      </c>
      <c r="AC1487" s="5"/>
      <c r="AD1487" s="5"/>
      <c r="AE1487" s="5"/>
      <c r="AF1487" s="5"/>
      <c r="AG1487" s="5">
        <v>6026834</v>
      </c>
    </row>
    <row r="1488" spans="26:33" x14ac:dyDescent="0.25">
      <c r="Z1488" s="4" t="s">
        <v>4763</v>
      </c>
      <c r="AA1488" s="5"/>
      <c r="AB1488" s="5">
        <v>2755277</v>
      </c>
      <c r="AC1488" s="5"/>
      <c r="AD1488" s="5"/>
      <c r="AE1488" s="5"/>
      <c r="AF1488" s="5"/>
      <c r="AG1488" s="5">
        <v>2755277</v>
      </c>
    </row>
    <row r="1489" spans="26:33" x14ac:dyDescent="0.25">
      <c r="Z1489" s="4" t="s">
        <v>3252</v>
      </c>
      <c r="AA1489" s="5">
        <v>593860</v>
      </c>
      <c r="AB1489" s="5"/>
      <c r="AC1489" s="5"/>
      <c r="AD1489" s="5"/>
      <c r="AE1489" s="5"/>
      <c r="AF1489" s="5"/>
      <c r="AG1489" s="5">
        <v>593860</v>
      </c>
    </row>
    <row r="1490" spans="26:33" x14ac:dyDescent="0.25">
      <c r="Z1490" s="4" t="s">
        <v>6567</v>
      </c>
      <c r="AA1490" s="5"/>
      <c r="AB1490" s="5"/>
      <c r="AC1490" s="5">
        <v>1666497</v>
      </c>
      <c r="AD1490" s="5"/>
      <c r="AE1490" s="5"/>
      <c r="AF1490" s="5"/>
      <c r="AG1490" s="5">
        <v>1666497</v>
      </c>
    </row>
    <row r="1491" spans="26:33" x14ac:dyDescent="0.25">
      <c r="Z1491" s="4" t="s">
        <v>9434</v>
      </c>
      <c r="AA1491" s="5"/>
      <c r="AB1491" s="5"/>
      <c r="AC1491" s="5">
        <v>0</v>
      </c>
      <c r="AD1491" s="5"/>
      <c r="AE1491" s="5"/>
      <c r="AF1491" s="5"/>
      <c r="AG1491" s="5">
        <v>0</v>
      </c>
    </row>
    <row r="1492" spans="26:33" x14ac:dyDescent="0.25">
      <c r="Z1492" s="4" t="s">
        <v>2664</v>
      </c>
      <c r="AA1492" s="5">
        <v>555994</v>
      </c>
      <c r="AB1492" s="5"/>
      <c r="AC1492" s="5"/>
      <c r="AD1492" s="5"/>
      <c r="AE1492" s="5"/>
      <c r="AF1492" s="5"/>
      <c r="AG1492" s="5">
        <v>555994</v>
      </c>
    </row>
    <row r="1493" spans="26:33" x14ac:dyDescent="0.25">
      <c r="Z1493" s="4" t="s">
        <v>4764</v>
      </c>
      <c r="AA1493" s="5"/>
      <c r="AB1493" s="5">
        <v>1212058</v>
      </c>
      <c r="AC1493" s="5"/>
      <c r="AD1493" s="5"/>
      <c r="AE1493" s="5"/>
      <c r="AF1493" s="5"/>
      <c r="AG1493" s="5">
        <v>1212058</v>
      </c>
    </row>
    <row r="1494" spans="26:33" x14ac:dyDescent="0.25">
      <c r="Z1494" s="4" t="s">
        <v>3275</v>
      </c>
      <c r="AA1494" s="5">
        <v>591261</v>
      </c>
      <c r="AB1494" s="5"/>
      <c r="AC1494" s="5"/>
      <c r="AD1494" s="5"/>
      <c r="AE1494" s="5"/>
      <c r="AF1494" s="5"/>
      <c r="AG1494" s="5">
        <v>591261</v>
      </c>
    </row>
    <row r="1495" spans="26:33" x14ac:dyDescent="0.25">
      <c r="Z1495" s="4" t="s">
        <v>4765</v>
      </c>
      <c r="AA1495" s="5"/>
      <c r="AB1495" s="5">
        <v>318144</v>
      </c>
      <c r="AC1495" s="5"/>
      <c r="AD1495" s="5"/>
      <c r="AE1495" s="5"/>
      <c r="AF1495" s="5"/>
      <c r="AG1495" s="5">
        <v>318144</v>
      </c>
    </row>
    <row r="1496" spans="26:33" x14ac:dyDescent="0.25">
      <c r="Z1496" s="4" t="s">
        <v>6568</v>
      </c>
      <c r="AA1496" s="5"/>
      <c r="AB1496" s="5"/>
      <c r="AC1496" s="5">
        <v>2498616</v>
      </c>
      <c r="AD1496" s="5"/>
      <c r="AE1496" s="5"/>
      <c r="AF1496" s="5"/>
      <c r="AG1496" s="5">
        <v>2498616</v>
      </c>
    </row>
    <row r="1497" spans="26:33" x14ac:dyDescent="0.25">
      <c r="Z1497" s="4" t="s">
        <v>11781</v>
      </c>
      <c r="AA1497" s="5"/>
      <c r="AB1497" s="5"/>
      <c r="AC1497" s="5"/>
      <c r="AD1497" s="5"/>
      <c r="AE1497" s="5">
        <v>1972035</v>
      </c>
      <c r="AF1497" s="5"/>
      <c r="AG1497" s="5">
        <v>1972035</v>
      </c>
    </row>
    <row r="1498" spans="26:33" x14ac:dyDescent="0.25">
      <c r="Z1498" s="4" t="s">
        <v>3421</v>
      </c>
      <c r="AA1498" s="5">
        <v>397163</v>
      </c>
      <c r="AB1498" s="5"/>
      <c r="AC1498" s="5"/>
      <c r="AD1498" s="5"/>
      <c r="AE1498" s="5"/>
      <c r="AF1498" s="5"/>
      <c r="AG1498" s="5">
        <v>397163</v>
      </c>
    </row>
    <row r="1499" spans="26:33" x14ac:dyDescent="0.25">
      <c r="Z1499" s="4" t="s">
        <v>3140</v>
      </c>
      <c r="AA1499" s="5">
        <v>593630</v>
      </c>
      <c r="AB1499" s="5"/>
      <c r="AC1499" s="5"/>
      <c r="AD1499" s="5"/>
      <c r="AE1499" s="5"/>
      <c r="AF1499" s="5"/>
      <c r="AG1499" s="5">
        <v>593630</v>
      </c>
    </row>
    <row r="1500" spans="26:33" x14ac:dyDescent="0.25">
      <c r="Z1500" s="4" t="s">
        <v>6217</v>
      </c>
      <c r="AA1500" s="5"/>
      <c r="AB1500" s="5"/>
      <c r="AC1500" s="5">
        <v>5043583</v>
      </c>
      <c r="AD1500" s="5"/>
      <c r="AE1500" s="5"/>
      <c r="AF1500" s="5"/>
      <c r="AG1500" s="5">
        <v>5043583</v>
      </c>
    </row>
    <row r="1501" spans="26:33" x14ac:dyDescent="0.25">
      <c r="Z1501" s="4" t="s">
        <v>6215</v>
      </c>
      <c r="AA1501" s="5"/>
      <c r="AB1501" s="5"/>
      <c r="AC1501" s="5">
        <v>1259107</v>
      </c>
      <c r="AD1501" s="5"/>
      <c r="AE1501" s="5"/>
      <c r="AF1501" s="5"/>
      <c r="AG1501" s="5">
        <v>1259107</v>
      </c>
    </row>
    <row r="1502" spans="26:33" x14ac:dyDescent="0.25">
      <c r="Z1502" s="4" t="s">
        <v>6569</v>
      </c>
      <c r="AA1502" s="5"/>
      <c r="AB1502" s="5"/>
      <c r="AC1502" s="5">
        <v>714210</v>
      </c>
      <c r="AD1502" s="5"/>
      <c r="AE1502" s="5"/>
      <c r="AF1502" s="5"/>
      <c r="AG1502" s="5">
        <v>714210</v>
      </c>
    </row>
    <row r="1503" spans="26:33" x14ac:dyDescent="0.25">
      <c r="Z1503" s="4" t="s">
        <v>3116</v>
      </c>
      <c r="AA1503" s="5">
        <v>2879493</v>
      </c>
      <c r="AB1503" s="5"/>
      <c r="AC1503" s="5"/>
      <c r="AD1503" s="5"/>
      <c r="AE1503" s="5"/>
      <c r="AF1503" s="5"/>
      <c r="AG1503" s="5">
        <v>2879493</v>
      </c>
    </row>
    <row r="1504" spans="26:33" x14ac:dyDescent="0.25">
      <c r="Z1504" s="4" t="s">
        <v>3073</v>
      </c>
      <c r="AA1504" s="5">
        <v>4249994</v>
      </c>
      <c r="AB1504" s="5"/>
      <c r="AC1504" s="5"/>
      <c r="AD1504" s="5"/>
      <c r="AE1504" s="5"/>
      <c r="AF1504" s="5"/>
      <c r="AG1504" s="5">
        <v>4249994</v>
      </c>
    </row>
    <row r="1505" spans="26:33" x14ac:dyDescent="0.25">
      <c r="Z1505" s="4" t="s">
        <v>4766</v>
      </c>
      <c r="AA1505" s="5"/>
      <c r="AB1505" s="5">
        <v>1986330</v>
      </c>
      <c r="AC1505" s="5"/>
      <c r="AD1505" s="5"/>
      <c r="AE1505" s="5"/>
      <c r="AF1505" s="5"/>
      <c r="AG1505" s="5">
        <v>1986330</v>
      </c>
    </row>
    <row r="1506" spans="26:33" x14ac:dyDescent="0.25">
      <c r="Z1506" s="4" t="s">
        <v>3205</v>
      </c>
      <c r="AA1506" s="5">
        <v>1318968</v>
      </c>
      <c r="AB1506" s="5"/>
      <c r="AC1506" s="5"/>
      <c r="AD1506" s="5"/>
      <c r="AE1506" s="5"/>
      <c r="AF1506" s="5"/>
      <c r="AG1506" s="5">
        <v>1318968</v>
      </c>
    </row>
    <row r="1507" spans="26:33" x14ac:dyDescent="0.25">
      <c r="Z1507" s="4" t="s">
        <v>3207</v>
      </c>
      <c r="AA1507" s="5">
        <v>1033324</v>
      </c>
      <c r="AB1507" s="5"/>
      <c r="AC1507" s="5"/>
      <c r="AD1507" s="5"/>
      <c r="AE1507" s="5"/>
      <c r="AF1507" s="5"/>
      <c r="AG1507" s="5">
        <v>1033324</v>
      </c>
    </row>
    <row r="1508" spans="26:33" x14ac:dyDescent="0.25">
      <c r="Z1508" s="4" t="s">
        <v>3203</v>
      </c>
      <c r="AA1508" s="5">
        <v>1375779</v>
      </c>
      <c r="AB1508" s="5"/>
      <c r="AC1508" s="5"/>
      <c r="AD1508" s="5"/>
      <c r="AE1508" s="5"/>
      <c r="AF1508" s="5"/>
      <c r="AG1508" s="5">
        <v>1375779</v>
      </c>
    </row>
    <row r="1509" spans="26:33" x14ac:dyDescent="0.25">
      <c r="Z1509" s="4" t="s">
        <v>3165</v>
      </c>
      <c r="AA1509" s="5">
        <v>593669</v>
      </c>
      <c r="AB1509" s="5"/>
      <c r="AC1509" s="5"/>
      <c r="AD1509" s="5"/>
      <c r="AE1509" s="5"/>
      <c r="AF1509" s="5"/>
      <c r="AG1509" s="5">
        <v>593669</v>
      </c>
    </row>
    <row r="1510" spans="26:33" x14ac:dyDescent="0.25">
      <c r="Z1510" s="4" t="s">
        <v>3191</v>
      </c>
      <c r="AA1510" s="5">
        <v>3287885</v>
      </c>
      <c r="AB1510" s="5"/>
      <c r="AC1510" s="5"/>
      <c r="AD1510" s="5"/>
      <c r="AE1510" s="5"/>
      <c r="AF1510" s="5"/>
      <c r="AG1510" s="5">
        <v>3287885</v>
      </c>
    </row>
    <row r="1511" spans="26:33" x14ac:dyDescent="0.25">
      <c r="Z1511" s="4" t="s">
        <v>3182</v>
      </c>
      <c r="AA1511" s="5">
        <v>111829</v>
      </c>
      <c r="AB1511" s="5"/>
      <c r="AC1511" s="5"/>
      <c r="AD1511" s="5"/>
      <c r="AE1511" s="5"/>
      <c r="AF1511" s="5"/>
      <c r="AG1511" s="5">
        <v>111829</v>
      </c>
    </row>
    <row r="1512" spans="26:33" x14ac:dyDescent="0.25">
      <c r="Z1512" s="4" t="s">
        <v>3194</v>
      </c>
      <c r="AA1512" s="5">
        <v>3595835</v>
      </c>
      <c r="AB1512" s="5"/>
      <c r="AC1512" s="5"/>
      <c r="AD1512" s="5"/>
      <c r="AE1512" s="5"/>
      <c r="AF1512" s="5"/>
      <c r="AG1512" s="5">
        <v>3595835</v>
      </c>
    </row>
    <row r="1513" spans="26:33" x14ac:dyDescent="0.25">
      <c r="Z1513" s="4" t="s">
        <v>3178</v>
      </c>
      <c r="AA1513" s="5">
        <v>3027298</v>
      </c>
      <c r="AB1513" s="5"/>
      <c r="AC1513" s="5"/>
      <c r="AD1513" s="5"/>
      <c r="AE1513" s="5"/>
      <c r="AF1513" s="5"/>
      <c r="AG1513" s="5">
        <v>3027298</v>
      </c>
    </row>
    <row r="1514" spans="26:33" x14ac:dyDescent="0.25">
      <c r="Z1514" s="4" t="s">
        <v>3190</v>
      </c>
      <c r="AA1514" s="5">
        <v>111553</v>
      </c>
      <c r="AB1514" s="5"/>
      <c r="AC1514" s="5"/>
      <c r="AD1514" s="5"/>
      <c r="AE1514" s="5"/>
      <c r="AF1514" s="5"/>
      <c r="AG1514" s="5">
        <v>111553</v>
      </c>
    </row>
    <row r="1515" spans="26:33" x14ac:dyDescent="0.25">
      <c r="Z1515" s="4" t="s">
        <v>3183</v>
      </c>
      <c r="AA1515" s="5">
        <v>110995</v>
      </c>
      <c r="AB1515" s="5"/>
      <c r="AC1515" s="5"/>
      <c r="AD1515" s="5"/>
      <c r="AE1515" s="5"/>
      <c r="AF1515" s="5"/>
      <c r="AG1515" s="5">
        <v>110995</v>
      </c>
    </row>
    <row r="1516" spans="26:33" x14ac:dyDescent="0.25">
      <c r="Z1516" s="4" t="s">
        <v>3176</v>
      </c>
      <c r="AA1516" s="5">
        <v>223580</v>
      </c>
      <c r="AB1516" s="5"/>
      <c r="AC1516" s="5"/>
      <c r="AD1516" s="5"/>
      <c r="AE1516" s="5"/>
      <c r="AF1516" s="5"/>
      <c r="AG1516" s="5">
        <v>223580</v>
      </c>
    </row>
    <row r="1517" spans="26:33" x14ac:dyDescent="0.25">
      <c r="Z1517" s="4" t="s">
        <v>3180</v>
      </c>
      <c r="AA1517" s="5">
        <v>218905</v>
      </c>
      <c r="AB1517" s="5"/>
      <c r="AC1517" s="5"/>
      <c r="AD1517" s="5"/>
      <c r="AE1517" s="5"/>
      <c r="AF1517" s="5"/>
      <c r="AG1517" s="5">
        <v>218905</v>
      </c>
    </row>
    <row r="1518" spans="26:33" x14ac:dyDescent="0.25">
      <c r="Z1518" s="4" t="s">
        <v>3193</v>
      </c>
      <c r="AA1518" s="5">
        <v>221411</v>
      </c>
      <c r="AB1518" s="5"/>
      <c r="AC1518" s="5"/>
      <c r="AD1518" s="5"/>
      <c r="AE1518" s="5"/>
      <c r="AF1518" s="5"/>
      <c r="AG1518" s="5">
        <v>221411</v>
      </c>
    </row>
    <row r="1519" spans="26:33" x14ac:dyDescent="0.25">
      <c r="Z1519" s="4" t="s">
        <v>3188</v>
      </c>
      <c r="AA1519" s="5">
        <v>184509</v>
      </c>
      <c r="AB1519" s="5"/>
      <c r="AC1519" s="5"/>
      <c r="AD1519" s="5"/>
      <c r="AE1519" s="5"/>
      <c r="AF1519" s="5"/>
      <c r="AG1519" s="5">
        <v>184509</v>
      </c>
    </row>
    <row r="1520" spans="26:33" x14ac:dyDescent="0.25">
      <c r="Z1520" s="4" t="s">
        <v>6570</v>
      </c>
      <c r="AA1520" s="5"/>
      <c r="AB1520" s="5"/>
      <c r="AC1520" s="5">
        <v>5969086</v>
      </c>
      <c r="AD1520" s="5"/>
      <c r="AE1520" s="5"/>
      <c r="AF1520" s="5"/>
      <c r="AG1520" s="5">
        <v>5969086</v>
      </c>
    </row>
    <row r="1521" spans="26:33" x14ac:dyDescent="0.25">
      <c r="Z1521" s="4" t="s">
        <v>6686</v>
      </c>
      <c r="AA1521" s="5"/>
      <c r="AB1521" s="5"/>
      <c r="AC1521" s="5"/>
      <c r="AD1521" s="5"/>
      <c r="AE1521" s="5">
        <v>3249736</v>
      </c>
      <c r="AF1521" s="5"/>
      <c r="AG1521" s="5">
        <v>3249736</v>
      </c>
    </row>
    <row r="1522" spans="26:33" x14ac:dyDescent="0.25">
      <c r="Z1522" s="4" t="s">
        <v>4767</v>
      </c>
      <c r="AA1522" s="5"/>
      <c r="AB1522" s="5">
        <v>397292</v>
      </c>
      <c r="AC1522" s="5"/>
      <c r="AD1522" s="5"/>
      <c r="AE1522" s="5"/>
      <c r="AF1522" s="5"/>
      <c r="AG1522" s="5">
        <v>397292</v>
      </c>
    </row>
    <row r="1523" spans="26:33" x14ac:dyDescent="0.25">
      <c r="Z1523" s="4" t="s">
        <v>4768</v>
      </c>
      <c r="AA1523" s="5"/>
      <c r="AB1523" s="5">
        <v>262195</v>
      </c>
      <c r="AC1523" s="5"/>
      <c r="AD1523" s="5"/>
      <c r="AE1523" s="5"/>
      <c r="AF1523" s="5"/>
      <c r="AG1523" s="5">
        <v>262195</v>
      </c>
    </row>
    <row r="1524" spans="26:33" x14ac:dyDescent="0.25">
      <c r="Z1524" s="4" t="s">
        <v>4769</v>
      </c>
      <c r="AA1524" s="5"/>
      <c r="AB1524" s="5">
        <v>3960344</v>
      </c>
      <c r="AC1524" s="5"/>
      <c r="AD1524" s="5"/>
      <c r="AE1524" s="5"/>
      <c r="AF1524" s="5"/>
      <c r="AG1524" s="5">
        <v>3960344</v>
      </c>
    </row>
    <row r="1525" spans="26:33" x14ac:dyDescent="0.25">
      <c r="Z1525" s="4" t="s">
        <v>2927</v>
      </c>
      <c r="AA1525" s="5"/>
      <c r="AB1525" s="5">
        <v>4271545</v>
      </c>
      <c r="AC1525" s="5"/>
      <c r="AD1525" s="5"/>
      <c r="AE1525" s="5"/>
      <c r="AF1525" s="5"/>
      <c r="AG1525" s="5">
        <v>4271545</v>
      </c>
    </row>
    <row r="1526" spans="26:33" x14ac:dyDescent="0.25">
      <c r="Z1526" s="4" t="s">
        <v>6223</v>
      </c>
      <c r="AA1526" s="5"/>
      <c r="AB1526" s="5"/>
      <c r="AC1526" s="5">
        <v>4900110</v>
      </c>
      <c r="AD1526" s="5"/>
      <c r="AE1526" s="5"/>
      <c r="AF1526" s="5"/>
      <c r="AG1526" s="5">
        <v>4900110</v>
      </c>
    </row>
    <row r="1527" spans="26:33" x14ac:dyDescent="0.25">
      <c r="Z1527" s="4" t="s">
        <v>4770</v>
      </c>
      <c r="AA1527" s="5"/>
      <c r="AB1527" s="5">
        <v>277617</v>
      </c>
      <c r="AC1527" s="5"/>
      <c r="AD1527" s="5"/>
      <c r="AE1527" s="5"/>
      <c r="AF1527" s="5"/>
      <c r="AG1527" s="5">
        <v>277617</v>
      </c>
    </row>
    <row r="1528" spans="26:33" x14ac:dyDescent="0.25">
      <c r="Z1528" s="4" t="s">
        <v>4771</v>
      </c>
      <c r="AA1528" s="5"/>
      <c r="AB1528" s="5">
        <v>593807</v>
      </c>
      <c r="AC1528" s="5"/>
      <c r="AD1528" s="5"/>
      <c r="AE1528" s="5"/>
      <c r="AF1528" s="5"/>
      <c r="AG1528" s="5">
        <v>593807</v>
      </c>
    </row>
    <row r="1529" spans="26:33" x14ac:dyDescent="0.25">
      <c r="Z1529" s="4" t="s">
        <v>2900</v>
      </c>
      <c r="AA1529" s="5"/>
      <c r="AB1529" s="5">
        <v>1036395</v>
      </c>
      <c r="AC1529" s="5"/>
      <c r="AD1529" s="5"/>
      <c r="AE1529" s="5"/>
      <c r="AF1529" s="5"/>
      <c r="AG1529" s="5">
        <v>1036395</v>
      </c>
    </row>
    <row r="1530" spans="26:33" x14ac:dyDescent="0.25">
      <c r="Z1530" s="4" t="s">
        <v>6571</v>
      </c>
      <c r="AA1530" s="5"/>
      <c r="AB1530" s="5"/>
      <c r="AC1530" s="5">
        <v>238298</v>
      </c>
      <c r="AD1530" s="5"/>
      <c r="AE1530" s="5"/>
      <c r="AF1530" s="5"/>
      <c r="AG1530" s="5">
        <v>238298</v>
      </c>
    </row>
    <row r="1531" spans="26:33" x14ac:dyDescent="0.25">
      <c r="Z1531" s="4" t="s">
        <v>4772</v>
      </c>
      <c r="AA1531" s="5"/>
      <c r="AB1531" s="5">
        <v>993490</v>
      </c>
      <c r="AC1531" s="5"/>
      <c r="AD1531" s="5"/>
      <c r="AE1531" s="5"/>
      <c r="AF1531" s="5"/>
      <c r="AG1531" s="5">
        <v>993490</v>
      </c>
    </row>
    <row r="1532" spans="26:33" x14ac:dyDescent="0.25">
      <c r="Z1532" s="4" t="s">
        <v>3068</v>
      </c>
      <c r="AA1532" s="5">
        <v>6604779</v>
      </c>
      <c r="AB1532" s="5"/>
      <c r="AC1532" s="5"/>
      <c r="AD1532" s="5"/>
      <c r="AE1532" s="5"/>
      <c r="AF1532" s="5"/>
      <c r="AG1532" s="5">
        <v>6604779</v>
      </c>
    </row>
    <row r="1533" spans="26:33" x14ac:dyDescent="0.25">
      <c r="Z1533" s="4" t="s">
        <v>3076</v>
      </c>
      <c r="AA1533" s="5">
        <v>5041298</v>
      </c>
      <c r="AB1533" s="5"/>
      <c r="AC1533" s="5"/>
      <c r="AD1533" s="5"/>
      <c r="AE1533" s="5"/>
      <c r="AF1533" s="5"/>
      <c r="AG1533" s="5">
        <v>5041298</v>
      </c>
    </row>
    <row r="1534" spans="26:33" x14ac:dyDescent="0.25">
      <c r="Z1534" s="4" t="s">
        <v>4773</v>
      </c>
      <c r="AA1534" s="5"/>
      <c r="AB1534" s="5">
        <v>460620</v>
      </c>
      <c r="AC1534" s="5"/>
      <c r="AD1534" s="5"/>
      <c r="AE1534" s="5"/>
      <c r="AF1534" s="5"/>
      <c r="AG1534" s="5">
        <v>460620</v>
      </c>
    </row>
    <row r="1535" spans="26:33" x14ac:dyDescent="0.25">
      <c r="Z1535" s="4" t="s">
        <v>3071</v>
      </c>
      <c r="AA1535" s="5">
        <v>1492827</v>
      </c>
      <c r="AB1535" s="5"/>
      <c r="AC1535" s="5"/>
      <c r="AD1535" s="5"/>
      <c r="AE1535" s="5"/>
      <c r="AF1535" s="5"/>
      <c r="AG1535" s="5">
        <v>1492827</v>
      </c>
    </row>
    <row r="1536" spans="26:33" x14ac:dyDescent="0.25">
      <c r="Z1536" s="4" t="s">
        <v>10596</v>
      </c>
      <c r="AA1536" s="5"/>
      <c r="AB1536" s="5"/>
      <c r="AC1536" s="5"/>
      <c r="AD1536" s="5"/>
      <c r="AE1536" s="5">
        <v>14428904</v>
      </c>
      <c r="AF1536" s="5"/>
      <c r="AG1536" s="5">
        <v>14428904</v>
      </c>
    </row>
    <row r="1537" spans="26:33" x14ac:dyDescent="0.25">
      <c r="Z1537" s="4" t="s">
        <v>4774</v>
      </c>
      <c r="AA1537" s="5"/>
      <c r="AB1537" s="5">
        <v>475582</v>
      </c>
      <c r="AC1537" s="5"/>
      <c r="AD1537" s="5"/>
      <c r="AE1537" s="5"/>
      <c r="AF1537" s="5"/>
      <c r="AG1537" s="5">
        <v>475582</v>
      </c>
    </row>
    <row r="1538" spans="26:33" x14ac:dyDescent="0.25">
      <c r="Z1538" s="4" t="s">
        <v>4775</v>
      </c>
      <c r="AA1538" s="5"/>
      <c r="AB1538" s="5">
        <v>435884</v>
      </c>
      <c r="AC1538" s="5"/>
      <c r="AD1538" s="5"/>
      <c r="AE1538" s="5"/>
      <c r="AF1538" s="5"/>
      <c r="AG1538" s="5">
        <v>435884</v>
      </c>
    </row>
    <row r="1539" spans="26:33" x14ac:dyDescent="0.25">
      <c r="Z1539" s="4" t="s">
        <v>4776</v>
      </c>
      <c r="AA1539" s="5"/>
      <c r="AB1539" s="5">
        <v>296941</v>
      </c>
      <c r="AC1539" s="5"/>
      <c r="AD1539" s="5"/>
      <c r="AE1539" s="5"/>
      <c r="AF1539" s="5"/>
      <c r="AG1539" s="5">
        <v>296941</v>
      </c>
    </row>
    <row r="1540" spans="26:33" x14ac:dyDescent="0.25">
      <c r="Z1540" s="4" t="s">
        <v>6235</v>
      </c>
      <c r="AA1540" s="5"/>
      <c r="AB1540" s="5">
        <v>397086</v>
      </c>
      <c r="AC1540" s="5"/>
      <c r="AD1540" s="5"/>
      <c r="AE1540" s="5"/>
      <c r="AF1540" s="5"/>
      <c r="AG1540" s="5">
        <v>397086</v>
      </c>
    </row>
    <row r="1541" spans="26:33" x14ac:dyDescent="0.25">
      <c r="Z1541" s="4" t="s">
        <v>6572</v>
      </c>
      <c r="AA1541" s="5"/>
      <c r="AB1541" s="5"/>
      <c r="AC1541" s="5">
        <v>1026323</v>
      </c>
      <c r="AD1541" s="5"/>
      <c r="AE1541" s="5"/>
      <c r="AF1541" s="5"/>
      <c r="AG1541" s="5">
        <v>1026323</v>
      </c>
    </row>
    <row r="1542" spans="26:33" x14ac:dyDescent="0.25">
      <c r="Z1542" s="4" t="s">
        <v>4797</v>
      </c>
      <c r="AA1542" s="5"/>
      <c r="AB1542" s="5">
        <v>994624</v>
      </c>
      <c r="AC1542" s="5"/>
      <c r="AD1542" s="5"/>
      <c r="AE1542" s="5"/>
      <c r="AF1542" s="5"/>
      <c r="AG1542" s="5">
        <v>994624</v>
      </c>
    </row>
    <row r="1543" spans="26:33" x14ac:dyDescent="0.25">
      <c r="Z1543" s="4" t="s">
        <v>3354</v>
      </c>
      <c r="AA1543" s="5">
        <v>3934710</v>
      </c>
      <c r="AB1543" s="5"/>
      <c r="AC1543" s="5"/>
      <c r="AD1543" s="5"/>
      <c r="AE1543" s="5"/>
      <c r="AF1543" s="5"/>
      <c r="AG1543" s="5">
        <v>3934710</v>
      </c>
    </row>
    <row r="1544" spans="26:33" x14ac:dyDescent="0.25">
      <c r="Z1544" s="4" t="s">
        <v>4777</v>
      </c>
      <c r="AA1544" s="5"/>
      <c r="AB1544" s="5">
        <v>1988398</v>
      </c>
      <c r="AC1544" s="5"/>
      <c r="AD1544" s="5"/>
      <c r="AE1544" s="5"/>
      <c r="AF1544" s="5"/>
      <c r="AG1544" s="5">
        <v>1988398</v>
      </c>
    </row>
    <row r="1545" spans="26:33" x14ac:dyDescent="0.25">
      <c r="Z1545" s="4" t="s">
        <v>6687</v>
      </c>
      <c r="AA1545" s="5"/>
      <c r="AB1545" s="5"/>
      <c r="AC1545" s="5"/>
      <c r="AD1545" s="5">
        <v>580586</v>
      </c>
      <c r="AE1545" s="5"/>
      <c r="AF1545" s="5"/>
      <c r="AG1545" s="5">
        <v>580586</v>
      </c>
    </row>
    <row r="1546" spans="26:33" x14ac:dyDescent="0.25">
      <c r="Z1546" s="4" t="s">
        <v>4778</v>
      </c>
      <c r="AA1546" s="5"/>
      <c r="AB1546" s="5">
        <v>329839</v>
      </c>
      <c r="AC1546" s="5"/>
      <c r="AD1546" s="5"/>
      <c r="AE1546" s="5"/>
      <c r="AF1546" s="5"/>
      <c r="AG1546" s="5">
        <v>329839</v>
      </c>
    </row>
    <row r="1547" spans="26:33" x14ac:dyDescent="0.25">
      <c r="Z1547" s="4" t="s">
        <v>6573</v>
      </c>
      <c r="AA1547" s="5"/>
      <c r="AB1547" s="5">
        <v>8766698</v>
      </c>
      <c r="AC1547" s="5">
        <v>8766698</v>
      </c>
      <c r="AD1547" s="5"/>
      <c r="AE1547" s="5"/>
      <c r="AF1547" s="5"/>
      <c r="AG1547" s="5">
        <v>17533396</v>
      </c>
    </row>
    <row r="1548" spans="26:33" x14ac:dyDescent="0.25">
      <c r="Z1548" s="4" t="s">
        <v>10154</v>
      </c>
      <c r="AA1548" s="5"/>
      <c r="AB1548" s="5"/>
      <c r="AC1548" s="5"/>
      <c r="AD1548" s="5"/>
      <c r="AE1548" s="5">
        <v>990871</v>
      </c>
      <c r="AF1548" s="5"/>
      <c r="AG1548" s="5">
        <v>990871</v>
      </c>
    </row>
    <row r="1549" spans="26:33" x14ac:dyDescent="0.25">
      <c r="Z1549" s="4" t="s">
        <v>6574</v>
      </c>
      <c r="AA1549" s="5"/>
      <c r="AB1549" s="5"/>
      <c r="AC1549" s="5">
        <v>277438</v>
      </c>
      <c r="AD1549" s="5"/>
      <c r="AE1549" s="5"/>
      <c r="AF1549" s="5"/>
      <c r="AG1549" s="5">
        <v>277438</v>
      </c>
    </row>
    <row r="1550" spans="26:33" x14ac:dyDescent="0.25">
      <c r="Z1550" s="4" t="s">
        <v>6575</v>
      </c>
      <c r="AA1550" s="5"/>
      <c r="AB1550" s="5"/>
      <c r="AC1550" s="5">
        <v>277438</v>
      </c>
      <c r="AD1550" s="5"/>
      <c r="AE1550" s="5"/>
      <c r="AF1550" s="5"/>
      <c r="AG1550" s="5">
        <v>277438</v>
      </c>
    </row>
    <row r="1551" spans="26:33" x14ac:dyDescent="0.25">
      <c r="Z1551" s="4" t="s">
        <v>11772</v>
      </c>
      <c r="AA1551" s="5"/>
      <c r="AB1551" s="5"/>
      <c r="AC1551" s="5"/>
      <c r="AD1551" s="5"/>
      <c r="AE1551" s="5"/>
      <c r="AF1551" s="5">
        <v>238210</v>
      </c>
      <c r="AG1551" s="5">
        <v>238210</v>
      </c>
    </row>
    <row r="1552" spans="26:33" x14ac:dyDescent="0.25">
      <c r="Z1552" s="4" t="s">
        <v>6576</v>
      </c>
      <c r="AA1552" s="5"/>
      <c r="AB1552" s="5"/>
      <c r="AC1552" s="5"/>
      <c r="AD1552" s="5">
        <v>1862719</v>
      </c>
      <c r="AE1552" s="5"/>
      <c r="AF1552" s="5"/>
      <c r="AG1552" s="5">
        <v>1862719</v>
      </c>
    </row>
    <row r="1553" spans="26:33" x14ac:dyDescent="0.25">
      <c r="Z1553" s="4" t="s">
        <v>2898</v>
      </c>
      <c r="AA1553" s="5"/>
      <c r="AB1553" s="5">
        <v>220661</v>
      </c>
      <c r="AC1553" s="5"/>
      <c r="AD1553" s="5"/>
      <c r="AE1553" s="5"/>
      <c r="AF1553" s="5"/>
      <c r="AG1553" s="5">
        <v>220661</v>
      </c>
    </row>
    <row r="1554" spans="26:33" x14ac:dyDescent="0.25">
      <c r="Z1554" s="4" t="s">
        <v>2896</v>
      </c>
      <c r="AA1554" s="5"/>
      <c r="AB1554" s="5">
        <v>220661</v>
      </c>
      <c r="AC1554" s="5"/>
      <c r="AD1554" s="5"/>
      <c r="AE1554" s="5"/>
      <c r="AF1554" s="5"/>
      <c r="AG1554" s="5">
        <v>220661</v>
      </c>
    </row>
    <row r="1555" spans="26:33" x14ac:dyDescent="0.25">
      <c r="Z1555" s="4" t="s">
        <v>6577</v>
      </c>
      <c r="AA1555" s="5"/>
      <c r="AB1555" s="5"/>
      <c r="AC1555" s="5"/>
      <c r="AD1555" s="5">
        <v>1190471</v>
      </c>
      <c r="AE1555" s="5"/>
      <c r="AF1555" s="5"/>
      <c r="AG1555" s="5">
        <v>1190471</v>
      </c>
    </row>
    <row r="1556" spans="26:33" x14ac:dyDescent="0.25">
      <c r="Z1556" s="4" t="s">
        <v>4779</v>
      </c>
      <c r="AA1556" s="5"/>
      <c r="AB1556" s="5">
        <v>615964</v>
      </c>
      <c r="AC1556" s="5"/>
      <c r="AD1556" s="5"/>
      <c r="AE1556" s="5"/>
      <c r="AF1556" s="5"/>
      <c r="AG1556" s="5">
        <v>615964</v>
      </c>
    </row>
    <row r="1557" spans="26:33" x14ac:dyDescent="0.25">
      <c r="Z1557" s="4" t="s">
        <v>4780</v>
      </c>
      <c r="AA1557" s="5"/>
      <c r="AB1557" s="5">
        <v>238368</v>
      </c>
      <c r="AC1557" s="5"/>
      <c r="AD1557" s="5"/>
      <c r="AE1557" s="5"/>
      <c r="AF1557" s="5"/>
      <c r="AG1557" s="5">
        <v>238368</v>
      </c>
    </row>
    <row r="1558" spans="26:33" x14ac:dyDescent="0.25">
      <c r="Z1558" s="4" t="s">
        <v>6578</v>
      </c>
      <c r="AA1558" s="5"/>
      <c r="AB1558" s="5"/>
      <c r="AC1558" s="5"/>
      <c r="AD1558" s="5">
        <v>3025546</v>
      </c>
      <c r="AE1558" s="5"/>
      <c r="AF1558" s="5"/>
      <c r="AG1558" s="5">
        <v>3025546</v>
      </c>
    </row>
    <row r="1559" spans="26:33" x14ac:dyDescent="0.25">
      <c r="Z1559" s="4" t="s">
        <v>6579</v>
      </c>
      <c r="AA1559" s="5"/>
      <c r="AB1559" s="5"/>
      <c r="AC1559" s="5"/>
      <c r="AD1559" s="5">
        <v>3028566</v>
      </c>
      <c r="AE1559" s="5"/>
      <c r="AF1559" s="5"/>
      <c r="AG1559" s="5">
        <v>3028566</v>
      </c>
    </row>
    <row r="1560" spans="26:33" x14ac:dyDescent="0.25">
      <c r="Z1560" s="4" t="s">
        <v>6580</v>
      </c>
      <c r="AA1560" s="5"/>
      <c r="AB1560" s="5"/>
      <c r="AC1560" s="5">
        <v>337353</v>
      </c>
      <c r="AD1560" s="5"/>
      <c r="AE1560" s="5"/>
      <c r="AF1560" s="5"/>
      <c r="AG1560" s="5">
        <v>337353</v>
      </c>
    </row>
    <row r="1561" spans="26:33" x14ac:dyDescent="0.25">
      <c r="Z1561" s="4" t="s">
        <v>6581</v>
      </c>
      <c r="AA1561" s="5"/>
      <c r="AB1561" s="5"/>
      <c r="AC1561" s="5"/>
      <c r="AD1561" s="5">
        <v>4994618</v>
      </c>
      <c r="AE1561" s="5"/>
      <c r="AF1561" s="5"/>
      <c r="AG1561" s="5">
        <v>4994618</v>
      </c>
    </row>
    <row r="1562" spans="26:33" x14ac:dyDescent="0.25">
      <c r="Z1562" s="4" t="s">
        <v>2888</v>
      </c>
      <c r="AA1562" s="5"/>
      <c r="AB1562" s="5">
        <v>2035092</v>
      </c>
      <c r="AC1562" s="5"/>
      <c r="AD1562" s="5"/>
      <c r="AE1562" s="5"/>
      <c r="AF1562" s="5"/>
      <c r="AG1562" s="5">
        <v>2035092</v>
      </c>
    </row>
    <row r="1563" spans="26:33" x14ac:dyDescent="0.25">
      <c r="Z1563" s="4" t="s">
        <v>6213</v>
      </c>
      <c r="AA1563" s="5"/>
      <c r="AB1563" s="5"/>
      <c r="AC1563" s="5">
        <v>219005</v>
      </c>
      <c r="AD1563" s="5"/>
      <c r="AE1563" s="5"/>
      <c r="AF1563" s="5"/>
      <c r="AG1563" s="5">
        <v>219005</v>
      </c>
    </row>
    <row r="1564" spans="26:33" x14ac:dyDescent="0.25">
      <c r="Z1564" s="4" t="s">
        <v>6582</v>
      </c>
      <c r="AA1564" s="5"/>
      <c r="AB1564" s="5"/>
      <c r="AC1564" s="5">
        <v>1035885</v>
      </c>
      <c r="AD1564" s="5"/>
      <c r="AE1564" s="5"/>
      <c r="AF1564" s="5"/>
      <c r="AG1564" s="5">
        <v>1035885</v>
      </c>
    </row>
    <row r="1565" spans="26:33" x14ac:dyDescent="0.25">
      <c r="Z1565" s="4" t="s">
        <v>6583</v>
      </c>
      <c r="AA1565" s="5"/>
      <c r="AB1565" s="5"/>
      <c r="AC1565" s="5">
        <v>429009</v>
      </c>
      <c r="AD1565" s="5"/>
      <c r="AE1565" s="5"/>
      <c r="AF1565" s="5"/>
      <c r="AG1565" s="5">
        <v>429009</v>
      </c>
    </row>
    <row r="1566" spans="26:33" x14ac:dyDescent="0.25">
      <c r="Z1566" s="4" t="s">
        <v>6584</v>
      </c>
      <c r="AA1566" s="5"/>
      <c r="AB1566" s="5"/>
      <c r="AC1566" s="5">
        <v>396484</v>
      </c>
      <c r="AD1566" s="5"/>
      <c r="AE1566" s="5"/>
      <c r="AF1566" s="5"/>
      <c r="AG1566" s="5">
        <v>396484</v>
      </c>
    </row>
    <row r="1567" spans="26:33" x14ac:dyDescent="0.25">
      <c r="Z1567" s="4" t="s">
        <v>6585</v>
      </c>
      <c r="AA1567" s="5"/>
      <c r="AB1567" s="5"/>
      <c r="AC1567" s="5">
        <v>398417</v>
      </c>
      <c r="AD1567" s="5"/>
      <c r="AE1567" s="5"/>
      <c r="AF1567" s="5"/>
      <c r="AG1567" s="5">
        <v>398417</v>
      </c>
    </row>
    <row r="1568" spans="26:33" x14ac:dyDescent="0.25">
      <c r="Z1568" s="4" t="s">
        <v>4781</v>
      </c>
      <c r="AA1568" s="5"/>
      <c r="AB1568" s="5">
        <v>437197</v>
      </c>
      <c r="AC1568" s="5"/>
      <c r="AD1568" s="5"/>
      <c r="AE1568" s="5"/>
      <c r="AF1568" s="5"/>
      <c r="AG1568" s="5">
        <v>437197</v>
      </c>
    </row>
    <row r="1569" spans="26:33" x14ac:dyDescent="0.25">
      <c r="Z1569" s="4" t="s">
        <v>9365</v>
      </c>
      <c r="AA1569" s="5"/>
      <c r="AB1569" s="5"/>
      <c r="AC1569" s="5"/>
      <c r="AD1569" s="5"/>
      <c r="AE1569" s="5">
        <v>15064000</v>
      </c>
      <c r="AF1569" s="5"/>
      <c r="AG1569" s="5">
        <v>15064000</v>
      </c>
    </row>
    <row r="1570" spans="26:33" x14ac:dyDescent="0.25">
      <c r="Z1570" s="4" t="s">
        <v>6237</v>
      </c>
      <c r="AA1570" s="5"/>
      <c r="AB1570" s="5">
        <v>3248044</v>
      </c>
      <c r="AC1570" s="5"/>
      <c r="AD1570" s="5"/>
      <c r="AE1570" s="5"/>
      <c r="AF1570" s="5"/>
      <c r="AG1570" s="5">
        <v>3248044</v>
      </c>
    </row>
    <row r="1571" spans="26:33" x14ac:dyDescent="0.25">
      <c r="Z1571" s="4" t="s">
        <v>10158</v>
      </c>
      <c r="AA1571" s="5"/>
      <c r="AB1571" s="5"/>
      <c r="AC1571" s="5"/>
      <c r="AD1571" s="5"/>
      <c r="AE1571" s="5">
        <v>323515</v>
      </c>
      <c r="AF1571" s="5"/>
      <c r="AG1571" s="5">
        <v>323515</v>
      </c>
    </row>
    <row r="1572" spans="26:33" x14ac:dyDescent="0.25">
      <c r="Z1572" s="4" t="s">
        <v>6586</v>
      </c>
      <c r="AA1572" s="5"/>
      <c r="AB1572" s="5"/>
      <c r="AC1572" s="5">
        <v>237972</v>
      </c>
      <c r="AD1572" s="5"/>
      <c r="AE1572" s="5"/>
      <c r="AF1572" s="5"/>
      <c r="AG1572" s="5">
        <v>237972</v>
      </c>
    </row>
    <row r="1573" spans="26:33" x14ac:dyDescent="0.25">
      <c r="Z1573" s="4" t="s">
        <v>6587</v>
      </c>
      <c r="AA1573" s="5"/>
      <c r="AB1573" s="5"/>
      <c r="AC1573" s="5">
        <v>597626</v>
      </c>
      <c r="AD1573" s="5"/>
      <c r="AE1573" s="5"/>
      <c r="AF1573" s="5"/>
      <c r="AG1573" s="5">
        <v>597626</v>
      </c>
    </row>
    <row r="1574" spans="26:33" x14ac:dyDescent="0.25">
      <c r="Z1574" s="4" t="s">
        <v>6588</v>
      </c>
      <c r="AA1574" s="5"/>
      <c r="AB1574" s="5"/>
      <c r="AC1574" s="5"/>
      <c r="AD1574" s="5">
        <v>2896343</v>
      </c>
      <c r="AE1574" s="5"/>
      <c r="AF1574" s="5"/>
      <c r="AG1574" s="5">
        <v>2896343</v>
      </c>
    </row>
    <row r="1575" spans="26:33" x14ac:dyDescent="0.25">
      <c r="Z1575" s="4" t="s">
        <v>4782</v>
      </c>
      <c r="AA1575" s="5"/>
      <c r="AB1575" s="5">
        <v>437198</v>
      </c>
      <c r="AC1575" s="5"/>
      <c r="AD1575" s="5"/>
      <c r="AE1575" s="5"/>
      <c r="AF1575" s="5"/>
      <c r="AG1575" s="5">
        <v>437198</v>
      </c>
    </row>
    <row r="1576" spans="26:33" x14ac:dyDescent="0.25">
      <c r="Z1576" s="4" t="s">
        <v>12114</v>
      </c>
      <c r="AA1576" s="5"/>
      <c r="AB1576" s="5"/>
      <c r="AC1576" s="5"/>
      <c r="AD1576" s="5"/>
      <c r="AE1576" s="5"/>
      <c r="AF1576" s="5">
        <v>595263</v>
      </c>
      <c r="AG1576" s="5">
        <v>595263</v>
      </c>
    </row>
    <row r="1577" spans="26:33" x14ac:dyDescent="0.25">
      <c r="Z1577" s="4" t="s">
        <v>4783</v>
      </c>
      <c r="AA1577" s="5"/>
      <c r="AB1577" s="5">
        <v>943141</v>
      </c>
      <c r="AC1577" s="5"/>
      <c r="AD1577" s="5"/>
      <c r="AE1577" s="5"/>
      <c r="AF1577" s="5"/>
      <c r="AG1577" s="5">
        <v>943141</v>
      </c>
    </row>
    <row r="1578" spans="26:33" x14ac:dyDescent="0.25">
      <c r="Z1578" s="4" t="s">
        <v>6589</v>
      </c>
      <c r="AA1578" s="5"/>
      <c r="AB1578" s="5"/>
      <c r="AC1578" s="5">
        <v>601610</v>
      </c>
      <c r="AD1578" s="5"/>
      <c r="AE1578" s="5"/>
      <c r="AF1578" s="5"/>
      <c r="AG1578" s="5">
        <v>601610</v>
      </c>
    </row>
    <row r="1579" spans="26:33" x14ac:dyDescent="0.25">
      <c r="Z1579" s="4" t="s">
        <v>4784</v>
      </c>
      <c r="AA1579" s="5"/>
      <c r="AB1579" s="5">
        <v>587536</v>
      </c>
      <c r="AC1579" s="5"/>
      <c r="AD1579" s="5"/>
      <c r="AE1579" s="5"/>
      <c r="AF1579" s="5"/>
      <c r="AG1579" s="5">
        <v>587536</v>
      </c>
    </row>
    <row r="1580" spans="26:33" x14ac:dyDescent="0.25">
      <c r="Z1580" s="4" t="s">
        <v>4785</v>
      </c>
      <c r="AA1580" s="5"/>
      <c r="AB1580" s="5">
        <v>594303</v>
      </c>
      <c r="AC1580" s="5"/>
      <c r="AD1580" s="5"/>
      <c r="AE1580" s="5"/>
      <c r="AF1580" s="5"/>
      <c r="AG1580" s="5">
        <v>594303</v>
      </c>
    </row>
    <row r="1581" spans="26:33" x14ac:dyDescent="0.25">
      <c r="Z1581" s="4" t="s">
        <v>4786</v>
      </c>
      <c r="AA1581" s="5"/>
      <c r="AB1581" s="5">
        <v>238176</v>
      </c>
      <c r="AC1581" s="5"/>
      <c r="AD1581" s="5"/>
      <c r="AE1581" s="5"/>
      <c r="AF1581" s="5"/>
      <c r="AG1581" s="5">
        <v>238176</v>
      </c>
    </row>
    <row r="1582" spans="26:33" x14ac:dyDescent="0.25">
      <c r="Z1582" s="4" t="s">
        <v>6590</v>
      </c>
      <c r="AA1582" s="5"/>
      <c r="AB1582" s="5"/>
      <c r="AC1582" s="5">
        <v>258971</v>
      </c>
      <c r="AD1582" s="5"/>
      <c r="AE1582" s="5"/>
      <c r="AF1582" s="5"/>
      <c r="AG1582" s="5">
        <v>258971</v>
      </c>
    </row>
    <row r="1583" spans="26:33" x14ac:dyDescent="0.25">
      <c r="Z1583" s="4" t="s">
        <v>6591</v>
      </c>
      <c r="AA1583" s="5"/>
      <c r="AB1583" s="5"/>
      <c r="AC1583" s="5">
        <v>1173489</v>
      </c>
      <c r="AD1583" s="5"/>
      <c r="AE1583" s="5"/>
      <c r="AF1583" s="5"/>
      <c r="AG1583" s="5">
        <v>1173489</v>
      </c>
    </row>
    <row r="1584" spans="26:33" x14ac:dyDescent="0.25">
      <c r="Z1584" s="4" t="s">
        <v>6592</v>
      </c>
      <c r="AA1584" s="5"/>
      <c r="AB1584" s="5"/>
      <c r="AC1584" s="5">
        <v>496305</v>
      </c>
      <c r="AD1584" s="5"/>
      <c r="AE1584" s="5"/>
      <c r="AF1584" s="5"/>
      <c r="AG1584" s="5">
        <v>496305</v>
      </c>
    </row>
    <row r="1585" spans="26:33" x14ac:dyDescent="0.25">
      <c r="Z1585" s="4" t="s">
        <v>6593</v>
      </c>
      <c r="AA1585" s="5"/>
      <c r="AB1585" s="5"/>
      <c r="AC1585" s="5"/>
      <c r="AD1585" s="5">
        <v>238642</v>
      </c>
      <c r="AE1585" s="5"/>
      <c r="AF1585" s="5"/>
      <c r="AG1585" s="5">
        <v>238642</v>
      </c>
    </row>
    <row r="1586" spans="26:33" x14ac:dyDescent="0.25">
      <c r="Z1586" s="4" t="s">
        <v>6594</v>
      </c>
      <c r="AA1586" s="5"/>
      <c r="AB1586" s="5"/>
      <c r="AC1586" s="5">
        <v>1590718</v>
      </c>
      <c r="AD1586" s="5"/>
      <c r="AE1586" s="5"/>
      <c r="AF1586" s="5"/>
      <c r="AG1586" s="5">
        <v>1590718</v>
      </c>
    </row>
    <row r="1587" spans="26:33" x14ac:dyDescent="0.25">
      <c r="Z1587" s="4" t="s">
        <v>6595</v>
      </c>
      <c r="AA1587" s="5"/>
      <c r="AB1587" s="5"/>
      <c r="AC1587" s="5">
        <v>677309</v>
      </c>
      <c r="AD1587" s="5"/>
      <c r="AE1587" s="5"/>
      <c r="AF1587" s="5"/>
      <c r="AG1587" s="5">
        <v>677309</v>
      </c>
    </row>
    <row r="1588" spans="26:33" x14ac:dyDescent="0.25">
      <c r="Z1588" s="4" t="s">
        <v>4787</v>
      </c>
      <c r="AA1588" s="5"/>
      <c r="AB1588" s="5">
        <v>4046504</v>
      </c>
      <c r="AC1588" s="5"/>
      <c r="AD1588" s="5"/>
      <c r="AE1588" s="5"/>
      <c r="AF1588" s="5"/>
      <c r="AG1588" s="5">
        <v>4046504</v>
      </c>
    </row>
    <row r="1589" spans="26:33" x14ac:dyDescent="0.25">
      <c r="Z1589" s="4" t="s">
        <v>4788</v>
      </c>
      <c r="AA1589" s="5"/>
      <c r="AB1589" s="5">
        <v>817996</v>
      </c>
      <c r="AC1589" s="5"/>
      <c r="AD1589" s="5"/>
      <c r="AE1589" s="5"/>
      <c r="AF1589" s="5"/>
      <c r="AG1589" s="5">
        <v>817996</v>
      </c>
    </row>
    <row r="1590" spans="26:33" x14ac:dyDescent="0.25">
      <c r="Z1590" s="4" t="s">
        <v>6596</v>
      </c>
      <c r="AA1590" s="5"/>
      <c r="AB1590" s="5"/>
      <c r="AC1590" s="5">
        <v>945695</v>
      </c>
      <c r="AD1590" s="5"/>
      <c r="AE1590" s="5"/>
      <c r="AF1590" s="5"/>
      <c r="AG1590" s="5">
        <v>945695</v>
      </c>
    </row>
    <row r="1591" spans="26:33" x14ac:dyDescent="0.25">
      <c r="Z1591" s="4" t="s">
        <v>10573</v>
      </c>
      <c r="AA1591" s="5"/>
      <c r="AB1591" s="5"/>
      <c r="AC1591" s="5"/>
      <c r="AD1591" s="5"/>
      <c r="AE1591" s="5">
        <v>1556218</v>
      </c>
      <c r="AF1591" s="5"/>
      <c r="AG1591" s="5">
        <v>1556218</v>
      </c>
    </row>
    <row r="1592" spans="26:33" x14ac:dyDescent="0.25">
      <c r="Z1592" s="4" t="s">
        <v>4789</v>
      </c>
      <c r="AA1592" s="5"/>
      <c r="AB1592" s="5">
        <v>419811</v>
      </c>
      <c r="AC1592" s="5"/>
      <c r="AD1592" s="5"/>
      <c r="AE1592" s="5"/>
      <c r="AF1592" s="5"/>
      <c r="AG1592" s="5">
        <v>419811</v>
      </c>
    </row>
    <row r="1593" spans="26:33" x14ac:dyDescent="0.25">
      <c r="Z1593" s="4" t="s">
        <v>4790</v>
      </c>
      <c r="AA1593" s="5"/>
      <c r="AB1593" s="5">
        <v>952182</v>
      </c>
      <c r="AC1593" s="5"/>
      <c r="AD1593" s="5"/>
      <c r="AE1593" s="5"/>
      <c r="AF1593" s="5"/>
      <c r="AG1593" s="5">
        <v>952182</v>
      </c>
    </row>
    <row r="1594" spans="26:33" x14ac:dyDescent="0.25">
      <c r="Z1594" s="4" t="s">
        <v>4791</v>
      </c>
      <c r="AA1594" s="5"/>
      <c r="AB1594" s="5">
        <v>2380455</v>
      </c>
      <c r="AC1594" s="5"/>
      <c r="AD1594" s="5"/>
      <c r="AE1594" s="5"/>
      <c r="AF1594" s="5"/>
      <c r="AG1594" s="5">
        <v>2380455</v>
      </c>
    </row>
    <row r="1595" spans="26:33" x14ac:dyDescent="0.25">
      <c r="Z1595" s="4" t="s">
        <v>6597</v>
      </c>
      <c r="AA1595" s="5"/>
      <c r="AB1595" s="5"/>
      <c r="AC1595" s="5">
        <v>418338</v>
      </c>
      <c r="AD1595" s="5"/>
      <c r="AE1595" s="5"/>
      <c r="AF1595" s="5"/>
      <c r="AG1595" s="5">
        <v>418338</v>
      </c>
    </row>
    <row r="1596" spans="26:33" x14ac:dyDescent="0.25">
      <c r="Z1596" s="4" t="s">
        <v>4792</v>
      </c>
      <c r="AA1596" s="5"/>
      <c r="AB1596" s="5">
        <v>6476264</v>
      </c>
      <c r="AC1596" s="5"/>
      <c r="AD1596" s="5"/>
      <c r="AE1596" s="5"/>
      <c r="AF1596" s="5"/>
      <c r="AG1596" s="5">
        <v>6476264</v>
      </c>
    </row>
    <row r="1597" spans="26:33" x14ac:dyDescent="0.25">
      <c r="Z1597" s="4" t="s">
        <v>6598</v>
      </c>
      <c r="AA1597" s="5"/>
      <c r="AB1597" s="5"/>
      <c r="AC1597" s="5"/>
      <c r="AD1597" s="5">
        <v>2417892</v>
      </c>
      <c r="AE1597" s="5"/>
      <c r="AF1597" s="5"/>
      <c r="AG1597" s="5">
        <v>2417892</v>
      </c>
    </row>
    <row r="1598" spans="26:33" x14ac:dyDescent="0.25">
      <c r="Z1598" s="4" t="s">
        <v>6250</v>
      </c>
      <c r="AA1598" s="5"/>
      <c r="AB1598" s="5">
        <v>1114333</v>
      </c>
      <c r="AC1598" s="5"/>
      <c r="AD1598" s="5"/>
      <c r="AE1598" s="5"/>
      <c r="AF1598" s="5"/>
      <c r="AG1598" s="5">
        <v>1114333</v>
      </c>
    </row>
    <row r="1599" spans="26:33" x14ac:dyDescent="0.25">
      <c r="Z1599" s="4" t="s">
        <v>6249</v>
      </c>
      <c r="AA1599" s="5"/>
      <c r="AB1599" s="5">
        <v>328306</v>
      </c>
      <c r="AC1599" s="5"/>
      <c r="AD1599" s="5"/>
      <c r="AE1599" s="5"/>
      <c r="AF1599" s="5"/>
      <c r="AG1599" s="5">
        <v>328306</v>
      </c>
    </row>
    <row r="1600" spans="26:33" x14ac:dyDescent="0.25">
      <c r="Z1600" s="4" t="s">
        <v>6599</v>
      </c>
      <c r="AA1600" s="5"/>
      <c r="AB1600" s="5"/>
      <c r="AC1600" s="5"/>
      <c r="AD1600" s="5">
        <v>909899</v>
      </c>
      <c r="AE1600" s="5"/>
      <c r="AF1600" s="5"/>
      <c r="AG1600" s="5">
        <v>909899</v>
      </c>
    </row>
    <row r="1601" spans="26:33" x14ac:dyDescent="0.25">
      <c r="Z1601" s="4" t="s">
        <v>4793</v>
      </c>
      <c r="AA1601" s="5"/>
      <c r="AB1601" s="5">
        <v>1398154</v>
      </c>
      <c r="AC1601" s="5"/>
      <c r="AD1601" s="5"/>
      <c r="AE1601" s="5"/>
      <c r="AF1601" s="5"/>
      <c r="AG1601" s="5">
        <v>1398154</v>
      </c>
    </row>
    <row r="1602" spans="26:33" x14ac:dyDescent="0.25">
      <c r="Z1602" s="4" t="s">
        <v>10138</v>
      </c>
      <c r="AA1602" s="5"/>
      <c r="AB1602" s="5"/>
      <c r="AC1602" s="5"/>
      <c r="AD1602" s="5"/>
      <c r="AE1602" s="5">
        <v>906913</v>
      </c>
      <c r="AF1602" s="5"/>
      <c r="AG1602" s="5">
        <v>906913</v>
      </c>
    </row>
    <row r="1603" spans="26:33" x14ac:dyDescent="0.25">
      <c r="Z1603" s="4" t="s">
        <v>6600</v>
      </c>
      <c r="AA1603" s="5"/>
      <c r="AB1603" s="5"/>
      <c r="AC1603" s="5">
        <v>3344320</v>
      </c>
      <c r="AD1603" s="5"/>
      <c r="AE1603" s="5"/>
      <c r="AF1603" s="5"/>
      <c r="AG1603" s="5">
        <v>3344320</v>
      </c>
    </row>
    <row r="1604" spans="26:33" x14ac:dyDescent="0.25">
      <c r="Z1604" s="4" t="s">
        <v>6601</v>
      </c>
      <c r="AA1604" s="5"/>
      <c r="AB1604" s="5"/>
      <c r="AC1604" s="5">
        <v>418338</v>
      </c>
      <c r="AD1604" s="5"/>
      <c r="AE1604" s="5"/>
      <c r="AF1604" s="5"/>
      <c r="AG1604" s="5">
        <v>418338</v>
      </c>
    </row>
    <row r="1605" spans="26:33" x14ac:dyDescent="0.25">
      <c r="Z1605" s="4" t="s">
        <v>6602</v>
      </c>
      <c r="AA1605" s="5"/>
      <c r="AB1605" s="5"/>
      <c r="AC1605" s="5">
        <v>91634</v>
      </c>
      <c r="AD1605" s="5"/>
      <c r="AE1605" s="5"/>
      <c r="AF1605" s="5"/>
      <c r="AG1605" s="5">
        <v>91634</v>
      </c>
    </row>
    <row r="1606" spans="26:33" x14ac:dyDescent="0.25">
      <c r="Z1606" s="4" t="s">
        <v>6603</v>
      </c>
      <c r="AA1606" s="5"/>
      <c r="AB1606" s="5"/>
      <c r="AC1606" s="5"/>
      <c r="AD1606" s="5">
        <v>5948112</v>
      </c>
      <c r="AE1606" s="5"/>
      <c r="AF1606" s="5"/>
      <c r="AG1606" s="5">
        <v>5948112</v>
      </c>
    </row>
    <row r="1607" spans="26:33" x14ac:dyDescent="0.25">
      <c r="Z1607" s="4" t="s">
        <v>6604</v>
      </c>
      <c r="AA1607" s="5"/>
      <c r="AB1607" s="5"/>
      <c r="AC1607" s="5">
        <v>996043</v>
      </c>
      <c r="AD1607" s="5"/>
      <c r="AE1607" s="5"/>
      <c r="AF1607" s="5"/>
      <c r="AG1607" s="5">
        <v>996043</v>
      </c>
    </row>
    <row r="1608" spans="26:33" x14ac:dyDescent="0.25">
      <c r="Z1608" s="4" t="s">
        <v>6605</v>
      </c>
      <c r="AA1608" s="5"/>
      <c r="AB1608" s="5"/>
      <c r="AC1608" s="5">
        <v>1984919</v>
      </c>
      <c r="AD1608" s="5"/>
      <c r="AE1608" s="5"/>
      <c r="AF1608" s="5"/>
      <c r="AG1608" s="5">
        <v>1984919</v>
      </c>
    </row>
    <row r="1609" spans="26:33" x14ac:dyDescent="0.25">
      <c r="Z1609" s="4" t="s">
        <v>6606</v>
      </c>
      <c r="AA1609" s="5"/>
      <c r="AB1609" s="5"/>
      <c r="AC1609" s="5">
        <v>398417</v>
      </c>
      <c r="AD1609" s="5"/>
      <c r="AE1609" s="5"/>
      <c r="AF1609" s="5"/>
      <c r="AG1609" s="5">
        <v>398417</v>
      </c>
    </row>
    <row r="1610" spans="26:33" x14ac:dyDescent="0.25">
      <c r="Z1610" s="4" t="s">
        <v>6607</v>
      </c>
      <c r="AA1610" s="5"/>
      <c r="AB1610" s="5"/>
      <c r="AC1610" s="5">
        <v>756993</v>
      </c>
      <c r="AD1610" s="5"/>
      <c r="AE1610" s="5"/>
      <c r="AF1610" s="5"/>
      <c r="AG1610" s="5">
        <v>756993</v>
      </c>
    </row>
    <row r="1611" spans="26:33" x14ac:dyDescent="0.25">
      <c r="Z1611" s="4" t="s">
        <v>6608</v>
      </c>
      <c r="AA1611" s="5"/>
      <c r="AB1611" s="5"/>
      <c r="AC1611" s="5"/>
      <c r="AD1611" s="5">
        <v>4283941</v>
      </c>
      <c r="AE1611" s="5"/>
      <c r="AF1611" s="5"/>
      <c r="AG1611" s="5">
        <v>4283941</v>
      </c>
    </row>
    <row r="1612" spans="26:33" x14ac:dyDescent="0.25">
      <c r="Z1612" s="4" t="s">
        <v>10155</v>
      </c>
      <c r="AA1612" s="5"/>
      <c r="AB1612" s="5"/>
      <c r="AC1612" s="5"/>
      <c r="AD1612" s="5"/>
      <c r="AE1612" s="5">
        <v>2622991</v>
      </c>
      <c r="AF1612" s="5"/>
      <c r="AG1612" s="5">
        <v>2622991</v>
      </c>
    </row>
    <row r="1613" spans="26:33" x14ac:dyDescent="0.25">
      <c r="Z1613" s="4" t="s">
        <v>6219</v>
      </c>
      <c r="AA1613" s="5"/>
      <c r="AB1613" s="5"/>
      <c r="AC1613" s="5">
        <v>698962</v>
      </c>
      <c r="AD1613" s="5"/>
      <c r="AE1613" s="5"/>
      <c r="AF1613" s="5"/>
      <c r="AG1613" s="5">
        <v>698962</v>
      </c>
    </row>
    <row r="1614" spans="26:33" x14ac:dyDescent="0.25">
      <c r="Z1614" s="4" t="s">
        <v>6221</v>
      </c>
      <c r="AA1614" s="5"/>
      <c r="AB1614" s="5"/>
      <c r="AC1614" s="5">
        <v>1984162</v>
      </c>
      <c r="AD1614" s="5"/>
      <c r="AE1614" s="5"/>
      <c r="AF1614" s="5"/>
      <c r="AG1614" s="5">
        <v>1984162</v>
      </c>
    </row>
    <row r="1615" spans="26:33" x14ac:dyDescent="0.25">
      <c r="Z1615" s="4" t="s">
        <v>6609</v>
      </c>
      <c r="AA1615" s="5"/>
      <c r="AB1615" s="5"/>
      <c r="AC1615" s="5">
        <v>149406</v>
      </c>
      <c r="AD1615" s="5"/>
      <c r="AE1615" s="5"/>
      <c r="AF1615" s="5"/>
      <c r="AG1615" s="5">
        <v>149406</v>
      </c>
    </row>
    <row r="1616" spans="26:33" x14ac:dyDescent="0.25">
      <c r="Z1616" s="4" t="s">
        <v>6610</v>
      </c>
      <c r="AA1616" s="5"/>
      <c r="AB1616" s="5"/>
      <c r="AC1616" s="5">
        <v>2976176</v>
      </c>
      <c r="AD1616" s="5"/>
      <c r="AE1616" s="5"/>
      <c r="AF1616" s="5"/>
      <c r="AG1616" s="5">
        <v>2976176</v>
      </c>
    </row>
    <row r="1617" spans="26:33" x14ac:dyDescent="0.25">
      <c r="Z1617" s="4" t="s">
        <v>6611</v>
      </c>
      <c r="AA1617" s="5"/>
      <c r="AB1617" s="5"/>
      <c r="AC1617" s="5">
        <v>5434772</v>
      </c>
      <c r="AD1617" s="5"/>
      <c r="AE1617" s="5">
        <v>7847823</v>
      </c>
      <c r="AF1617" s="5"/>
      <c r="AG1617" s="5">
        <v>13282595</v>
      </c>
    </row>
    <row r="1618" spans="26:33" x14ac:dyDescent="0.25">
      <c r="Z1618" s="4" t="s">
        <v>6612</v>
      </c>
      <c r="AA1618" s="5"/>
      <c r="AB1618" s="5"/>
      <c r="AC1618" s="5">
        <v>398417</v>
      </c>
      <c r="AD1618" s="5"/>
      <c r="AE1618" s="5"/>
      <c r="AF1618" s="5"/>
      <c r="AG1618" s="5">
        <v>398417</v>
      </c>
    </row>
    <row r="1619" spans="26:33" x14ac:dyDescent="0.25">
      <c r="Z1619" s="4" t="s">
        <v>6613</v>
      </c>
      <c r="AA1619" s="5"/>
      <c r="AB1619" s="5"/>
      <c r="AC1619" s="5">
        <v>398417</v>
      </c>
      <c r="AD1619" s="5"/>
      <c r="AE1619" s="5"/>
      <c r="AF1619" s="5"/>
      <c r="AG1619" s="5">
        <v>398417</v>
      </c>
    </row>
    <row r="1620" spans="26:33" x14ac:dyDescent="0.25">
      <c r="Z1620" s="4" t="s">
        <v>10144</v>
      </c>
      <c r="AA1620" s="5"/>
      <c r="AB1620" s="5"/>
      <c r="AC1620" s="5"/>
      <c r="AD1620" s="5"/>
      <c r="AE1620" s="5">
        <v>25897</v>
      </c>
      <c r="AF1620" s="5"/>
      <c r="AG1620" s="5">
        <v>25897</v>
      </c>
    </row>
    <row r="1621" spans="26:33" x14ac:dyDescent="0.25">
      <c r="Z1621" s="4" t="s">
        <v>6614</v>
      </c>
      <c r="AA1621" s="5"/>
      <c r="AB1621" s="5"/>
      <c r="AC1621" s="5">
        <v>2698574</v>
      </c>
      <c r="AD1621" s="5"/>
      <c r="AE1621" s="5"/>
      <c r="AF1621" s="5"/>
      <c r="AG1621" s="5">
        <v>2698574</v>
      </c>
    </row>
    <row r="1622" spans="26:33" x14ac:dyDescent="0.25">
      <c r="Z1622" s="4" t="s">
        <v>6615</v>
      </c>
      <c r="AA1622" s="5"/>
      <c r="AB1622" s="5"/>
      <c r="AC1622" s="5">
        <v>1494065</v>
      </c>
      <c r="AD1622" s="5"/>
      <c r="AE1622" s="5"/>
      <c r="AF1622" s="5"/>
      <c r="AG1622" s="5">
        <v>1494065</v>
      </c>
    </row>
    <row r="1623" spans="26:33" x14ac:dyDescent="0.25">
      <c r="Z1623" s="4" t="s">
        <v>6616</v>
      </c>
      <c r="AA1623" s="5"/>
      <c r="AB1623" s="5"/>
      <c r="AC1623" s="5"/>
      <c r="AD1623" s="5">
        <v>1560541</v>
      </c>
      <c r="AE1623" s="5"/>
      <c r="AF1623" s="5"/>
      <c r="AG1623" s="5">
        <v>1560541</v>
      </c>
    </row>
    <row r="1624" spans="26:33" x14ac:dyDescent="0.25">
      <c r="Z1624" s="4" t="s">
        <v>6617</v>
      </c>
      <c r="AA1624" s="5"/>
      <c r="AB1624" s="5"/>
      <c r="AC1624" s="5"/>
      <c r="AD1624" s="5">
        <v>1337800</v>
      </c>
      <c r="AE1624" s="5"/>
      <c r="AF1624" s="5"/>
      <c r="AG1624" s="5">
        <v>1337800</v>
      </c>
    </row>
    <row r="1625" spans="26:33" x14ac:dyDescent="0.25">
      <c r="Z1625" s="4" t="s">
        <v>10574</v>
      </c>
      <c r="AA1625" s="5"/>
      <c r="AB1625" s="5"/>
      <c r="AC1625" s="5"/>
      <c r="AD1625" s="5"/>
      <c r="AE1625" s="5">
        <v>595235</v>
      </c>
      <c r="AF1625" s="5"/>
      <c r="AG1625" s="5">
        <v>595235</v>
      </c>
    </row>
    <row r="1626" spans="26:33" x14ac:dyDescent="0.25">
      <c r="Z1626" s="4" t="s">
        <v>6618</v>
      </c>
      <c r="AA1626" s="5"/>
      <c r="AB1626" s="5"/>
      <c r="AC1626" s="5"/>
      <c r="AD1626" s="5">
        <v>1972962</v>
      </c>
      <c r="AE1626" s="5"/>
      <c r="AF1626" s="5"/>
      <c r="AG1626" s="5">
        <v>1972962</v>
      </c>
    </row>
    <row r="1627" spans="26:33" x14ac:dyDescent="0.25">
      <c r="Z1627" s="4" t="s">
        <v>10149</v>
      </c>
      <c r="AA1627" s="5"/>
      <c r="AB1627" s="5"/>
      <c r="AC1627" s="5"/>
      <c r="AD1627" s="5"/>
      <c r="AE1627" s="5">
        <v>159367</v>
      </c>
      <c r="AF1627" s="5"/>
      <c r="AG1627" s="5">
        <v>159367</v>
      </c>
    </row>
    <row r="1628" spans="26:33" x14ac:dyDescent="0.25">
      <c r="Z1628" s="4" t="s">
        <v>6619</v>
      </c>
      <c r="AA1628" s="5"/>
      <c r="AB1628" s="5"/>
      <c r="AC1628" s="5">
        <v>157773</v>
      </c>
      <c r="AD1628" s="5"/>
      <c r="AE1628" s="5"/>
      <c r="AF1628" s="5"/>
      <c r="AG1628" s="5">
        <v>157773</v>
      </c>
    </row>
    <row r="1629" spans="26:33" x14ac:dyDescent="0.25">
      <c r="Z1629" s="4" t="s">
        <v>12115</v>
      </c>
      <c r="AA1629" s="5"/>
      <c r="AB1629" s="5"/>
      <c r="AC1629" s="5"/>
      <c r="AD1629" s="5"/>
      <c r="AE1629" s="5"/>
      <c r="AF1629" s="5">
        <v>199208</v>
      </c>
      <c r="AG1629" s="5">
        <v>199208</v>
      </c>
    </row>
    <row r="1630" spans="26:33" x14ac:dyDescent="0.25">
      <c r="Z1630" s="4" t="s">
        <v>6620</v>
      </c>
      <c r="AA1630" s="5"/>
      <c r="AB1630" s="5"/>
      <c r="AC1630" s="5"/>
      <c r="AD1630" s="5">
        <v>358974</v>
      </c>
      <c r="AE1630" s="5"/>
      <c r="AF1630" s="5"/>
      <c r="AG1630" s="5">
        <v>358974</v>
      </c>
    </row>
    <row r="1631" spans="26:33" x14ac:dyDescent="0.25">
      <c r="Z1631" s="4" t="s">
        <v>6621</v>
      </c>
      <c r="AA1631" s="5"/>
      <c r="AB1631" s="5"/>
      <c r="AC1631" s="5">
        <v>10115016</v>
      </c>
      <c r="AD1631" s="5"/>
      <c r="AE1631" s="5"/>
      <c r="AF1631" s="5"/>
      <c r="AG1631" s="5">
        <v>10115016</v>
      </c>
    </row>
    <row r="1632" spans="26:33" x14ac:dyDescent="0.25">
      <c r="Z1632" s="4" t="s">
        <v>6622</v>
      </c>
      <c r="AA1632" s="5"/>
      <c r="AB1632" s="5"/>
      <c r="AC1632" s="5"/>
      <c r="AD1632" s="5">
        <v>24702</v>
      </c>
      <c r="AE1632" s="5"/>
      <c r="AF1632" s="5"/>
      <c r="AG1632" s="5">
        <v>24702</v>
      </c>
    </row>
    <row r="1633" spans="26:33" x14ac:dyDescent="0.25">
      <c r="Z1633" s="4" t="s">
        <v>6623</v>
      </c>
      <c r="AA1633" s="5"/>
      <c r="AB1633" s="5"/>
      <c r="AC1633" s="5">
        <v>1208893</v>
      </c>
      <c r="AD1633" s="5"/>
      <c r="AE1633" s="5"/>
      <c r="AF1633" s="5"/>
      <c r="AG1633" s="5">
        <v>1208893</v>
      </c>
    </row>
    <row r="1634" spans="26:33" x14ac:dyDescent="0.25">
      <c r="Z1634" s="4" t="s">
        <v>6624</v>
      </c>
      <c r="AA1634" s="5"/>
      <c r="AB1634" s="5"/>
      <c r="AC1634" s="5">
        <v>1983904</v>
      </c>
      <c r="AD1634" s="5"/>
      <c r="AE1634" s="5"/>
      <c r="AF1634" s="5"/>
      <c r="AG1634" s="5">
        <v>1983904</v>
      </c>
    </row>
    <row r="1635" spans="26:33" x14ac:dyDescent="0.25">
      <c r="Z1635" s="4" t="s">
        <v>6625</v>
      </c>
      <c r="AA1635" s="5"/>
      <c r="AB1635" s="5"/>
      <c r="AC1635" s="5"/>
      <c r="AD1635" s="5">
        <v>1018325</v>
      </c>
      <c r="AE1635" s="5"/>
      <c r="AF1635" s="5"/>
      <c r="AG1635" s="5">
        <v>1018325</v>
      </c>
    </row>
    <row r="1636" spans="26:33" x14ac:dyDescent="0.25">
      <c r="Z1636" s="4" t="s">
        <v>6626</v>
      </c>
      <c r="AA1636" s="5"/>
      <c r="AB1636" s="5"/>
      <c r="AC1636" s="5">
        <v>500000</v>
      </c>
      <c r="AD1636" s="5"/>
      <c r="AE1636" s="5"/>
      <c r="AF1636" s="5"/>
      <c r="AG1636" s="5">
        <v>500000</v>
      </c>
    </row>
    <row r="1637" spans="26:33" x14ac:dyDescent="0.25">
      <c r="Z1637" s="4" t="s">
        <v>10597</v>
      </c>
      <c r="AA1637" s="5"/>
      <c r="AB1637" s="5"/>
      <c r="AC1637" s="5"/>
      <c r="AD1637" s="5"/>
      <c r="AE1637" s="5">
        <v>2432584</v>
      </c>
      <c r="AF1637" s="5"/>
      <c r="AG1637" s="5">
        <v>2432584</v>
      </c>
    </row>
    <row r="1638" spans="26:33" x14ac:dyDescent="0.25">
      <c r="Z1638" s="4" t="s">
        <v>6627</v>
      </c>
      <c r="AA1638" s="5"/>
      <c r="AB1638" s="5"/>
      <c r="AC1638" s="5"/>
      <c r="AD1638" s="5">
        <v>1337800</v>
      </c>
      <c r="AE1638" s="5"/>
      <c r="AF1638" s="5"/>
      <c r="AG1638" s="5">
        <v>1337800</v>
      </c>
    </row>
    <row r="1639" spans="26:33" x14ac:dyDescent="0.25">
      <c r="Z1639" s="4" t="s">
        <v>10157</v>
      </c>
      <c r="AA1639" s="5"/>
      <c r="AB1639" s="5"/>
      <c r="AC1639" s="5"/>
      <c r="AD1639" s="5"/>
      <c r="AE1639" s="5">
        <v>872881</v>
      </c>
      <c r="AF1639" s="5"/>
      <c r="AG1639" s="5">
        <v>872881</v>
      </c>
    </row>
    <row r="1640" spans="26:33" x14ac:dyDescent="0.25">
      <c r="Z1640" s="4" t="s">
        <v>6628</v>
      </c>
      <c r="AA1640" s="5"/>
      <c r="AB1640" s="5"/>
      <c r="AC1640" s="5"/>
      <c r="AD1640" s="5">
        <v>419310</v>
      </c>
      <c r="AE1640" s="5"/>
      <c r="AF1640" s="5"/>
      <c r="AG1640" s="5">
        <v>419310</v>
      </c>
    </row>
    <row r="1641" spans="26:33" x14ac:dyDescent="0.25">
      <c r="Z1641" s="4" t="s">
        <v>6629</v>
      </c>
      <c r="AA1641" s="5"/>
      <c r="AB1641" s="5"/>
      <c r="AC1641" s="5">
        <v>1662256</v>
      </c>
      <c r="AD1641" s="5"/>
      <c r="AE1641" s="5"/>
      <c r="AF1641" s="5"/>
      <c r="AG1641" s="5">
        <v>1662256</v>
      </c>
    </row>
    <row r="1642" spans="26:33" x14ac:dyDescent="0.25">
      <c r="Z1642" s="4" t="s">
        <v>6630</v>
      </c>
      <c r="AA1642" s="5"/>
      <c r="AB1642" s="5"/>
      <c r="AC1642" s="5">
        <v>4781006</v>
      </c>
      <c r="AD1642" s="5"/>
      <c r="AE1642" s="5"/>
      <c r="AF1642" s="5"/>
      <c r="AG1642" s="5">
        <v>4781006</v>
      </c>
    </row>
    <row r="1643" spans="26:33" x14ac:dyDescent="0.25">
      <c r="Z1643" s="4" t="s">
        <v>6631</v>
      </c>
      <c r="AA1643" s="5"/>
      <c r="AB1643" s="5"/>
      <c r="AC1643" s="5">
        <v>1529922</v>
      </c>
      <c r="AD1643" s="5"/>
      <c r="AE1643" s="5"/>
      <c r="AF1643" s="5"/>
      <c r="AG1643" s="5">
        <v>1529922</v>
      </c>
    </row>
    <row r="1644" spans="26:33" x14ac:dyDescent="0.25">
      <c r="Z1644" s="4" t="s">
        <v>6632</v>
      </c>
      <c r="AA1644" s="5"/>
      <c r="AB1644" s="5"/>
      <c r="AC1644" s="5"/>
      <c r="AD1644" s="5">
        <v>280655</v>
      </c>
      <c r="AE1644" s="5"/>
      <c r="AF1644" s="5"/>
      <c r="AG1644" s="5">
        <v>280655</v>
      </c>
    </row>
    <row r="1645" spans="26:33" x14ac:dyDescent="0.25">
      <c r="Z1645" s="4" t="s">
        <v>6633</v>
      </c>
      <c r="AA1645" s="5"/>
      <c r="AB1645" s="5"/>
      <c r="AC1645" s="5">
        <v>588146</v>
      </c>
      <c r="AD1645" s="5"/>
      <c r="AE1645" s="5"/>
      <c r="AF1645" s="5"/>
      <c r="AG1645" s="5">
        <v>588146</v>
      </c>
    </row>
    <row r="1646" spans="26:33" x14ac:dyDescent="0.25">
      <c r="Z1646" s="4" t="s">
        <v>6634</v>
      </c>
      <c r="AA1646" s="5"/>
      <c r="AB1646" s="5"/>
      <c r="AC1646" s="5">
        <v>175304</v>
      </c>
      <c r="AD1646" s="5"/>
      <c r="AE1646" s="5"/>
      <c r="AF1646" s="5"/>
      <c r="AG1646" s="5">
        <v>175304</v>
      </c>
    </row>
    <row r="1647" spans="26:33" x14ac:dyDescent="0.25">
      <c r="Z1647" s="4" t="s">
        <v>6635</v>
      </c>
      <c r="AA1647" s="5"/>
      <c r="AB1647" s="5"/>
      <c r="AC1647" s="5">
        <v>887313</v>
      </c>
      <c r="AD1647" s="5"/>
      <c r="AE1647" s="5"/>
      <c r="AF1647" s="5"/>
      <c r="AG1647" s="5">
        <v>887313</v>
      </c>
    </row>
    <row r="1648" spans="26:33" x14ac:dyDescent="0.25">
      <c r="Z1648" s="4" t="s">
        <v>6636</v>
      </c>
      <c r="AA1648" s="5"/>
      <c r="AB1648" s="5"/>
      <c r="AC1648" s="5">
        <v>824416</v>
      </c>
      <c r="AD1648" s="5"/>
      <c r="AE1648" s="5"/>
      <c r="AF1648" s="5"/>
      <c r="AG1648" s="5">
        <v>824416</v>
      </c>
    </row>
    <row r="1649" spans="26:33" x14ac:dyDescent="0.25">
      <c r="Z1649" s="4" t="s">
        <v>6637</v>
      </c>
      <c r="AA1649" s="5"/>
      <c r="AB1649" s="5"/>
      <c r="AC1649" s="5">
        <v>824416</v>
      </c>
      <c r="AD1649" s="5"/>
      <c r="AE1649" s="5"/>
      <c r="AF1649" s="5"/>
      <c r="AG1649" s="5">
        <v>824416</v>
      </c>
    </row>
    <row r="1650" spans="26:33" x14ac:dyDescent="0.25">
      <c r="Z1650" s="4" t="s">
        <v>6638</v>
      </c>
      <c r="AA1650" s="5"/>
      <c r="AB1650" s="5"/>
      <c r="AC1650" s="5"/>
      <c r="AD1650" s="5">
        <v>539113</v>
      </c>
      <c r="AE1650" s="5"/>
      <c r="AF1650" s="5"/>
      <c r="AG1650" s="5">
        <v>539113</v>
      </c>
    </row>
    <row r="1651" spans="26:33" x14ac:dyDescent="0.25">
      <c r="Z1651" s="4" t="s">
        <v>9319</v>
      </c>
      <c r="AA1651" s="5"/>
      <c r="AB1651" s="5"/>
      <c r="AC1651" s="5"/>
      <c r="AD1651" s="5"/>
      <c r="AE1651" s="5">
        <v>788866</v>
      </c>
      <c r="AF1651" s="5"/>
      <c r="AG1651" s="5">
        <v>788866</v>
      </c>
    </row>
    <row r="1652" spans="26:33" x14ac:dyDescent="0.25">
      <c r="Z1652" s="4" t="s">
        <v>10575</v>
      </c>
      <c r="AA1652" s="5"/>
      <c r="AB1652" s="5"/>
      <c r="AC1652" s="5"/>
      <c r="AD1652" s="5"/>
      <c r="AE1652" s="5">
        <v>3479617</v>
      </c>
      <c r="AF1652" s="5"/>
      <c r="AG1652" s="5">
        <v>3479617</v>
      </c>
    </row>
    <row r="1653" spans="26:33" x14ac:dyDescent="0.25">
      <c r="Z1653" s="4" t="s">
        <v>6639</v>
      </c>
      <c r="AA1653" s="5"/>
      <c r="AB1653" s="5"/>
      <c r="AC1653" s="5">
        <v>258971</v>
      </c>
      <c r="AD1653" s="5"/>
      <c r="AE1653" s="5"/>
      <c r="AF1653" s="5"/>
      <c r="AG1653" s="5">
        <v>258971</v>
      </c>
    </row>
    <row r="1654" spans="26:33" x14ac:dyDescent="0.25">
      <c r="Z1654" s="4" t="s">
        <v>6640</v>
      </c>
      <c r="AA1654" s="5"/>
      <c r="AB1654" s="5"/>
      <c r="AC1654" s="5">
        <v>1070545</v>
      </c>
      <c r="AD1654" s="5"/>
      <c r="AE1654" s="5"/>
      <c r="AF1654" s="5"/>
      <c r="AG1654" s="5">
        <v>1070545</v>
      </c>
    </row>
    <row r="1655" spans="26:33" x14ac:dyDescent="0.25">
      <c r="Z1655" s="4" t="s">
        <v>6641</v>
      </c>
      <c r="AA1655" s="5"/>
      <c r="AB1655" s="5"/>
      <c r="AC1655" s="5"/>
      <c r="AD1655" s="5">
        <v>297618</v>
      </c>
      <c r="AE1655" s="5">
        <v>237688</v>
      </c>
      <c r="AF1655" s="5"/>
      <c r="AG1655" s="5">
        <v>535306</v>
      </c>
    </row>
    <row r="1656" spans="26:33" x14ac:dyDescent="0.25">
      <c r="Z1656" s="4" t="s">
        <v>6642</v>
      </c>
      <c r="AA1656" s="5"/>
      <c r="AB1656" s="5"/>
      <c r="AC1656" s="5">
        <v>2151453</v>
      </c>
      <c r="AD1656" s="5"/>
      <c r="AE1656" s="5"/>
      <c r="AF1656" s="5"/>
      <c r="AG1656" s="5">
        <v>2151453</v>
      </c>
    </row>
    <row r="1657" spans="26:33" x14ac:dyDescent="0.25">
      <c r="Z1657" s="4" t="s">
        <v>6643</v>
      </c>
      <c r="AA1657" s="5"/>
      <c r="AB1657" s="5"/>
      <c r="AC1657" s="5">
        <v>382208</v>
      </c>
      <c r="AD1657" s="5"/>
      <c r="AE1657" s="5"/>
      <c r="AF1657" s="5"/>
      <c r="AG1657" s="5">
        <v>382208</v>
      </c>
    </row>
    <row r="1658" spans="26:33" x14ac:dyDescent="0.25">
      <c r="Z1658" s="4" t="s">
        <v>6644</v>
      </c>
      <c r="AA1658" s="5"/>
      <c r="AB1658" s="5"/>
      <c r="AC1658" s="5">
        <v>2665852</v>
      </c>
      <c r="AD1658" s="5"/>
      <c r="AE1658" s="5"/>
      <c r="AF1658" s="5"/>
      <c r="AG1658" s="5">
        <v>2665852</v>
      </c>
    </row>
    <row r="1659" spans="26:33" x14ac:dyDescent="0.25">
      <c r="Z1659" s="4" t="s">
        <v>9407</v>
      </c>
      <c r="AA1659" s="5"/>
      <c r="AB1659" s="5"/>
      <c r="AC1659" s="5"/>
      <c r="AD1659" s="5">
        <v>1789263</v>
      </c>
      <c r="AE1659" s="5">
        <v>1789857</v>
      </c>
      <c r="AF1659" s="5"/>
      <c r="AG1659" s="5">
        <v>3579120</v>
      </c>
    </row>
    <row r="1660" spans="26:33" x14ac:dyDescent="0.25">
      <c r="Z1660" s="4" t="s">
        <v>6645</v>
      </c>
      <c r="AA1660" s="5"/>
      <c r="AB1660" s="5"/>
      <c r="AC1660" s="5"/>
      <c r="AD1660" s="5">
        <v>4018461</v>
      </c>
      <c r="AE1660" s="5"/>
      <c r="AF1660" s="5"/>
      <c r="AG1660" s="5">
        <v>4018461</v>
      </c>
    </row>
    <row r="1661" spans="26:33" x14ac:dyDescent="0.25">
      <c r="Z1661" s="4" t="s">
        <v>6646</v>
      </c>
      <c r="AA1661" s="5"/>
      <c r="AB1661" s="5"/>
      <c r="AC1661" s="5"/>
      <c r="AD1661" s="5">
        <v>2236322</v>
      </c>
      <c r="AE1661" s="5"/>
      <c r="AF1661" s="5"/>
      <c r="AG1661" s="5">
        <v>2236322</v>
      </c>
    </row>
    <row r="1662" spans="26:33" x14ac:dyDescent="0.25">
      <c r="Z1662" s="4" t="s">
        <v>10143</v>
      </c>
      <c r="AA1662" s="5"/>
      <c r="AB1662" s="5"/>
      <c r="AC1662" s="5"/>
      <c r="AD1662" s="5"/>
      <c r="AE1662" s="5">
        <v>1118161</v>
      </c>
      <c r="AF1662" s="5"/>
      <c r="AG1662" s="5">
        <v>1118161</v>
      </c>
    </row>
    <row r="1663" spans="26:33" x14ac:dyDescent="0.25">
      <c r="Z1663" s="4" t="s">
        <v>9367</v>
      </c>
      <c r="AA1663" s="5"/>
      <c r="AB1663" s="5"/>
      <c r="AC1663" s="5"/>
      <c r="AD1663" s="5"/>
      <c r="AE1663" s="5">
        <v>482241</v>
      </c>
      <c r="AF1663" s="5"/>
      <c r="AG1663" s="5">
        <v>482241</v>
      </c>
    </row>
    <row r="1664" spans="26:33" x14ac:dyDescent="0.25">
      <c r="Z1664" s="4" t="s">
        <v>6647</v>
      </c>
      <c r="AA1664" s="5"/>
      <c r="AB1664" s="5"/>
      <c r="AC1664" s="5"/>
      <c r="AD1664" s="5">
        <v>199209</v>
      </c>
      <c r="AE1664" s="5"/>
      <c r="AF1664" s="5"/>
      <c r="AG1664" s="5">
        <v>199209</v>
      </c>
    </row>
    <row r="1665" spans="26:33" x14ac:dyDescent="0.25">
      <c r="Z1665" s="4" t="s">
        <v>10576</v>
      </c>
      <c r="AA1665" s="5"/>
      <c r="AB1665" s="5"/>
      <c r="AC1665" s="5"/>
      <c r="AD1665" s="5"/>
      <c r="AE1665" s="5">
        <v>344232</v>
      </c>
      <c r="AF1665" s="5"/>
      <c r="AG1665" s="5">
        <v>344232</v>
      </c>
    </row>
    <row r="1666" spans="26:33" x14ac:dyDescent="0.25">
      <c r="Z1666" s="4" t="s">
        <v>6682</v>
      </c>
      <c r="AA1666" s="5"/>
      <c r="AB1666" s="5"/>
      <c r="AC1666" s="5"/>
      <c r="AD1666" s="5">
        <v>11891627</v>
      </c>
      <c r="AE1666" s="5"/>
      <c r="AF1666" s="5"/>
      <c r="AG1666" s="5">
        <v>11891627</v>
      </c>
    </row>
    <row r="1667" spans="26:33" x14ac:dyDescent="0.25">
      <c r="Z1667" s="4" t="s">
        <v>6648</v>
      </c>
      <c r="AA1667" s="5"/>
      <c r="AB1667" s="5"/>
      <c r="AC1667" s="5"/>
      <c r="AD1667" s="5">
        <v>998358</v>
      </c>
      <c r="AE1667" s="5"/>
      <c r="AF1667" s="5"/>
      <c r="AG1667" s="5">
        <v>998358</v>
      </c>
    </row>
    <row r="1668" spans="26:33" x14ac:dyDescent="0.25">
      <c r="Z1668" s="4" t="s">
        <v>6649</v>
      </c>
      <c r="AA1668" s="5"/>
      <c r="AB1668" s="5"/>
      <c r="AC1668" s="5"/>
      <c r="AD1668" s="5">
        <v>1984633</v>
      </c>
      <c r="AE1668" s="5"/>
      <c r="AF1668" s="5"/>
      <c r="AG1668" s="5">
        <v>1984633</v>
      </c>
    </row>
    <row r="1669" spans="26:33" x14ac:dyDescent="0.25">
      <c r="Z1669" s="4" t="s">
        <v>12116</v>
      </c>
      <c r="AA1669" s="5"/>
      <c r="AB1669" s="5"/>
      <c r="AC1669" s="5"/>
      <c r="AD1669" s="5"/>
      <c r="AE1669" s="5"/>
      <c r="AF1669" s="5">
        <v>342480</v>
      </c>
      <c r="AG1669" s="5">
        <v>342480</v>
      </c>
    </row>
    <row r="1670" spans="26:33" x14ac:dyDescent="0.25">
      <c r="Z1670" s="4" t="s">
        <v>11771</v>
      </c>
      <c r="AA1670" s="5"/>
      <c r="AB1670" s="5"/>
      <c r="AC1670" s="5"/>
      <c r="AD1670" s="5"/>
      <c r="AE1670" s="5"/>
      <c r="AF1670" s="5">
        <v>86067</v>
      </c>
      <c r="AG1670" s="5">
        <v>86067</v>
      </c>
    </row>
    <row r="1671" spans="26:33" x14ac:dyDescent="0.25">
      <c r="Z1671" s="4" t="s">
        <v>10577</v>
      </c>
      <c r="AA1671" s="5"/>
      <c r="AB1671" s="5"/>
      <c r="AC1671" s="5"/>
      <c r="AD1671" s="5"/>
      <c r="AE1671" s="5">
        <v>673295</v>
      </c>
      <c r="AF1671" s="5"/>
      <c r="AG1671" s="5">
        <v>673295</v>
      </c>
    </row>
    <row r="1672" spans="26:33" x14ac:dyDescent="0.25">
      <c r="Z1672" s="4" t="s">
        <v>6650</v>
      </c>
      <c r="AA1672" s="5"/>
      <c r="AB1672" s="5"/>
      <c r="AC1672" s="5"/>
      <c r="AD1672" s="5">
        <v>439132</v>
      </c>
      <c r="AE1672" s="5"/>
      <c r="AF1672" s="5"/>
      <c r="AG1672" s="5">
        <v>439132</v>
      </c>
    </row>
    <row r="1673" spans="26:33" x14ac:dyDescent="0.25">
      <c r="Z1673" s="4" t="s">
        <v>11766</v>
      </c>
      <c r="AA1673" s="5"/>
      <c r="AB1673" s="5"/>
      <c r="AC1673" s="5"/>
      <c r="AD1673" s="5"/>
      <c r="AE1673" s="5"/>
      <c r="AF1673" s="5">
        <v>478255</v>
      </c>
      <c r="AG1673" s="5">
        <v>478255</v>
      </c>
    </row>
    <row r="1674" spans="26:33" x14ac:dyDescent="0.25">
      <c r="Z1674" s="4" t="s">
        <v>9398</v>
      </c>
      <c r="AA1674" s="5"/>
      <c r="AB1674" s="5"/>
      <c r="AC1674" s="5"/>
      <c r="AD1674" s="5">
        <v>341795</v>
      </c>
      <c r="AE1674" s="5"/>
      <c r="AF1674" s="5"/>
      <c r="AG1674" s="5">
        <v>341795</v>
      </c>
    </row>
    <row r="1675" spans="26:33" x14ac:dyDescent="0.25">
      <c r="Z1675" s="4" t="s">
        <v>10578</v>
      </c>
      <c r="AA1675" s="5"/>
      <c r="AB1675" s="5"/>
      <c r="AC1675" s="5"/>
      <c r="AD1675" s="5"/>
      <c r="AE1675" s="5">
        <v>301401</v>
      </c>
      <c r="AF1675" s="5"/>
      <c r="AG1675" s="5">
        <v>301401</v>
      </c>
    </row>
    <row r="1676" spans="26:33" x14ac:dyDescent="0.25">
      <c r="Z1676" s="4" t="s">
        <v>6651</v>
      </c>
      <c r="AA1676" s="5"/>
      <c r="AB1676" s="5"/>
      <c r="AC1676" s="5"/>
      <c r="AD1676" s="5">
        <v>421426</v>
      </c>
      <c r="AE1676" s="5"/>
      <c r="AF1676" s="5"/>
      <c r="AG1676" s="5">
        <v>421426</v>
      </c>
    </row>
    <row r="1677" spans="26:33" x14ac:dyDescent="0.25">
      <c r="Z1677" s="4" t="s">
        <v>6652</v>
      </c>
      <c r="AA1677" s="5"/>
      <c r="AB1677" s="5"/>
      <c r="AC1677" s="5"/>
      <c r="AD1677" s="5">
        <v>1507723</v>
      </c>
      <c r="AE1677" s="5"/>
      <c r="AF1677" s="5"/>
      <c r="AG1677" s="5">
        <v>1507723</v>
      </c>
    </row>
    <row r="1678" spans="26:33" x14ac:dyDescent="0.25">
      <c r="Z1678" s="4" t="s">
        <v>11770</v>
      </c>
      <c r="AA1678" s="5"/>
      <c r="AB1678" s="5"/>
      <c r="AC1678" s="5"/>
      <c r="AD1678" s="5"/>
      <c r="AE1678" s="5"/>
      <c r="AF1678" s="5">
        <v>239763</v>
      </c>
      <c r="AG1678" s="5">
        <v>239763</v>
      </c>
    </row>
    <row r="1679" spans="26:33" x14ac:dyDescent="0.25">
      <c r="Z1679" s="4" t="s">
        <v>6653</v>
      </c>
      <c r="AA1679" s="5"/>
      <c r="AB1679" s="5"/>
      <c r="AC1679" s="5"/>
      <c r="AD1679" s="5">
        <v>984053</v>
      </c>
      <c r="AE1679" s="5"/>
      <c r="AF1679" s="5"/>
      <c r="AG1679" s="5">
        <v>984053</v>
      </c>
    </row>
    <row r="1680" spans="26:33" x14ac:dyDescent="0.25">
      <c r="Z1680" s="4" t="s">
        <v>13218</v>
      </c>
      <c r="AA1680" s="5"/>
      <c r="AB1680" s="5"/>
      <c r="AC1680" s="5"/>
      <c r="AD1680" s="5"/>
      <c r="AE1680" s="5"/>
      <c r="AF1680" s="5">
        <v>477304</v>
      </c>
      <c r="AG1680" s="5">
        <v>477304</v>
      </c>
    </row>
    <row r="1681" spans="26:33" x14ac:dyDescent="0.25">
      <c r="Z1681" s="4" t="s">
        <v>6654</v>
      </c>
      <c r="AA1681" s="5"/>
      <c r="AB1681" s="5"/>
      <c r="AC1681" s="5"/>
      <c r="AD1681" s="5">
        <v>3906082</v>
      </c>
      <c r="AE1681" s="5"/>
      <c r="AF1681" s="5"/>
      <c r="AG1681" s="5">
        <v>3906082</v>
      </c>
    </row>
    <row r="1682" spans="26:33" x14ac:dyDescent="0.25">
      <c r="Z1682" s="4" t="s">
        <v>6655</v>
      </c>
      <c r="AA1682" s="5"/>
      <c r="AB1682" s="5"/>
      <c r="AC1682" s="5"/>
      <c r="AD1682" s="5">
        <v>888072</v>
      </c>
      <c r="AE1682" s="5"/>
      <c r="AF1682" s="5"/>
      <c r="AG1682" s="5">
        <v>888072</v>
      </c>
    </row>
    <row r="1683" spans="26:33" x14ac:dyDescent="0.25">
      <c r="Z1683" s="4" t="s">
        <v>6656</v>
      </c>
      <c r="AA1683" s="5"/>
      <c r="AB1683" s="5"/>
      <c r="AC1683" s="5"/>
      <c r="AD1683" s="5">
        <v>825122</v>
      </c>
      <c r="AE1683" s="5"/>
      <c r="AF1683" s="5"/>
      <c r="AG1683" s="5">
        <v>825122</v>
      </c>
    </row>
    <row r="1684" spans="26:33" x14ac:dyDescent="0.25">
      <c r="Z1684" s="4" t="s">
        <v>6657</v>
      </c>
      <c r="AA1684" s="5"/>
      <c r="AB1684" s="5"/>
      <c r="AC1684" s="5"/>
      <c r="AD1684" s="5">
        <v>825122</v>
      </c>
      <c r="AE1684" s="5"/>
      <c r="AF1684" s="5"/>
      <c r="AG1684" s="5">
        <v>825122</v>
      </c>
    </row>
    <row r="1685" spans="26:33" x14ac:dyDescent="0.25">
      <c r="Z1685" s="4" t="s">
        <v>6658</v>
      </c>
      <c r="AA1685" s="5"/>
      <c r="AB1685" s="5"/>
      <c r="AC1685" s="5"/>
      <c r="AD1685" s="5">
        <v>794045</v>
      </c>
      <c r="AE1685" s="5"/>
      <c r="AF1685" s="5"/>
      <c r="AG1685" s="5">
        <v>794045</v>
      </c>
    </row>
    <row r="1686" spans="26:33" x14ac:dyDescent="0.25">
      <c r="Z1686" s="4" t="s">
        <v>10579</v>
      </c>
      <c r="AA1686" s="5"/>
      <c r="AB1686" s="5"/>
      <c r="AC1686" s="5"/>
      <c r="AD1686" s="5"/>
      <c r="AE1686" s="5">
        <v>287624</v>
      </c>
      <c r="AF1686" s="5"/>
      <c r="AG1686" s="5">
        <v>287624</v>
      </c>
    </row>
    <row r="1687" spans="26:33" x14ac:dyDescent="0.25">
      <c r="Z1687" s="4" t="s">
        <v>6659</v>
      </c>
      <c r="AA1687" s="5"/>
      <c r="AB1687" s="5"/>
      <c r="AC1687" s="5"/>
      <c r="AD1687" s="5">
        <v>1587706</v>
      </c>
      <c r="AE1687" s="5"/>
      <c r="AF1687" s="5"/>
      <c r="AG1687" s="5">
        <v>1587706</v>
      </c>
    </row>
    <row r="1688" spans="26:33" x14ac:dyDescent="0.25">
      <c r="Z1688" s="4" t="s">
        <v>11783</v>
      </c>
      <c r="AA1688" s="5"/>
      <c r="AB1688" s="5"/>
      <c r="AC1688" s="5"/>
      <c r="AD1688" s="5"/>
      <c r="AE1688" s="5">
        <v>4177794</v>
      </c>
      <c r="AF1688" s="5"/>
      <c r="AG1688" s="5">
        <v>4177794</v>
      </c>
    </row>
    <row r="1689" spans="26:33" x14ac:dyDescent="0.25">
      <c r="Z1689" s="4" t="s">
        <v>9401</v>
      </c>
      <c r="AA1689" s="5"/>
      <c r="AB1689" s="5"/>
      <c r="AC1689" s="5"/>
      <c r="AD1689" s="5">
        <v>156402</v>
      </c>
      <c r="AE1689" s="5"/>
      <c r="AF1689" s="5"/>
      <c r="AG1689" s="5">
        <v>156402</v>
      </c>
    </row>
    <row r="1690" spans="26:33" x14ac:dyDescent="0.25">
      <c r="Z1690" s="4" t="s">
        <v>6660</v>
      </c>
      <c r="AA1690" s="5"/>
      <c r="AB1690" s="5"/>
      <c r="AC1690" s="5"/>
      <c r="AD1690" s="5">
        <v>796800</v>
      </c>
      <c r="AE1690" s="5"/>
      <c r="AF1690" s="5"/>
      <c r="AG1690" s="5">
        <v>796800</v>
      </c>
    </row>
    <row r="1691" spans="26:33" x14ac:dyDescent="0.25">
      <c r="Z1691" s="4" t="s">
        <v>10056</v>
      </c>
      <c r="AA1691" s="5"/>
      <c r="AB1691" s="5"/>
      <c r="AC1691" s="5"/>
      <c r="AD1691" s="5"/>
      <c r="AE1691" s="5">
        <v>3008445</v>
      </c>
      <c r="AF1691" s="5"/>
      <c r="AG1691" s="5">
        <v>3008445</v>
      </c>
    </row>
    <row r="1692" spans="26:33" x14ac:dyDescent="0.25">
      <c r="Z1692" s="4" t="s">
        <v>6661</v>
      </c>
      <c r="AA1692" s="5"/>
      <c r="AB1692" s="5"/>
      <c r="AC1692" s="5"/>
      <c r="AD1692" s="5">
        <v>279760</v>
      </c>
      <c r="AE1692" s="5"/>
      <c r="AF1692" s="5"/>
      <c r="AG1692" s="5">
        <v>279760</v>
      </c>
    </row>
    <row r="1693" spans="26:33" x14ac:dyDescent="0.25">
      <c r="Z1693" s="4" t="s">
        <v>10580</v>
      </c>
      <c r="AA1693" s="5"/>
      <c r="AB1693" s="5"/>
      <c r="AC1693" s="5"/>
      <c r="AD1693" s="5"/>
      <c r="AE1693" s="5">
        <v>121629</v>
      </c>
      <c r="AF1693" s="5"/>
      <c r="AG1693" s="5">
        <v>121629</v>
      </c>
    </row>
    <row r="1694" spans="26:33" x14ac:dyDescent="0.25">
      <c r="Z1694" s="4" t="s">
        <v>11774</v>
      </c>
      <c r="AA1694" s="5"/>
      <c r="AB1694" s="5"/>
      <c r="AC1694" s="5"/>
      <c r="AD1694" s="5"/>
      <c r="AE1694" s="5"/>
      <c r="AF1694" s="5">
        <v>782344</v>
      </c>
      <c r="AG1694" s="5">
        <v>782344</v>
      </c>
    </row>
    <row r="1695" spans="26:33" x14ac:dyDescent="0.25">
      <c r="Z1695" s="4" t="s">
        <v>10581</v>
      </c>
      <c r="AA1695" s="5"/>
      <c r="AB1695" s="5"/>
      <c r="AC1695" s="5"/>
      <c r="AD1695" s="5"/>
      <c r="AE1695" s="5">
        <v>509009</v>
      </c>
      <c r="AF1695" s="5"/>
      <c r="AG1695" s="5">
        <v>509009</v>
      </c>
    </row>
    <row r="1696" spans="26:33" x14ac:dyDescent="0.25">
      <c r="Z1696" s="4" t="s">
        <v>9352</v>
      </c>
      <c r="AA1696" s="5"/>
      <c r="AB1696" s="5"/>
      <c r="AC1696" s="5"/>
      <c r="AD1696" s="5"/>
      <c r="AE1696" s="5">
        <v>582509</v>
      </c>
      <c r="AF1696" s="5"/>
      <c r="AG1696" s="5">
        <v>582509</v>
      </c>
    </row>
    <row r="1697" spans="26:33" x14ac:dyDescent="0.25">
      <c r="Z1697" s="4" t="s">
        <v>6662</v>
      </c>
      <c r="AA1697" s="5"/>
      <c r="AB1697" s="5"/>
      <c r="AC1697" s="5"/>
      <c r="AD1697" s="5">
        <v>420983</v>
      </c>
      <c r="AE1697" s="5"/>
      <c r="AF1697" s="5"/>
      <c r="AG1697" s="5">
        <v>420983</v>
      </c>
    </row>
    <row r="1698" spans="26:33" x14ac:dyDescent="0.25">
      <c r="Z1698" s="4" t="s">
        <v>9371</v>
      </c>
      <c r="AA1698" s="5"/>
      <c r="AB1698" s="5"/>
      <c r="AC1698" s="5"/>
      <c r="AD1698" s="5"/>
      <c r="AE1698" s="5">
        <v>1481597</v>
      </c>
      <c r="AF1698" s="5"/>
      <c r="AG1698" s="5">
        <v>1481597</v>
      </c>
    </row>
    <row r="1699" spans="26:33" x14ac:dyDescent="0.25">
      <c r="Z1699" s="4" t="s">
        <v>12117</v>
      </c>
      <c r="AA1699" s="5"/>
      <c r="AB1699" s="5"/>
      <c r="AC1699" s="5"/>
      <c r="AD1699" s="5"/>
      <c r="AE1699" s="5"/>
      <c r="AF1699" s="5">
        <v>1217226</v>
      </c>
      <c r="AG1699" s="5">
        <v>1217226</v>
      </c>
    </row>
    <row r="1700" spans="26:33" x14ac:dyDescent="0.25">
      <c r="Z1700" s="4" t="s">
        <v>13165</v>
      </c>
      <c r="AA1700" s="5"/>
      <c r="AB1700" s="5"/>
      <c r="AC1700" s="5"/>
      <c r="AD1700" s="5"/>
      <c r="AE1700" s="5"/>
      <c r="AF1700" s="5">
        <v>1216826</v>
      </c>
      <c r="AG1700" s="5">
        <v>1216826</v>
      </c>
    </row>
    <row r="1701" spans="26:33" x14ac:dyDescent="0.25">
      <c r="Z1701" s="4" t="s">
        <v>6663</v>
      </c>
      <c r="AA1701" s="5"/>
      <c r="AB1701" s="5"/>
      <c r="AC1701" s="5"/>
      <c r="AD1701" s="5">
        <v>589657</v>
      </c>
      <c r="AE1701" s="5"/>
      <c r="AF1701" s="5"/>
      <c r="AG1701" s="5">
        <v>589657</v>
      </c>
    </row>
    <row r="1702" spans="26:33" x14ac:dyDescent="0.25">
      <c r="Z1702" s="4" t="s">
        <v>6664</v>
      </c>
      <c r="AA1702" s="5"/>
      <c r="AB1702" s="5"/>
      <c r="AC1702" s="5"/>
      <c r="AD1702" s="5">
        <v>699318</v>
      </c>
      <c r="AE1702" s="5"/>
      <c r="AF1702" s="5"/>
      <c r="AG1702" s="5">
        <v>699318</v>
      </c>
    </row>
    <row r="1703" spans="26:33" x14ac:dyDescent="0.25">
      <c r="Z1703" s="4" t="s">
        <v>6665</v>
      </c>
      <c r="AA1703" s="5"/>
      <c r="AB1703" s="5"/>
      <c r="AC1703" s="5"/>
      <c r="AD1703" s="5"/>
      <c r="AE1703" s="5">
        <v>404811</v>
      </c>
      <c r="AF1703" s="5"/>
      <c r="AG1703" s="5">
        <v>404811</v>
      </c>
    </row>
    <row r="1704" spans="26:33" x14ac:dyDescent="0.25">
      <c r="Z1704" s="4" t="s">
        <v>9354</v>
      </c>
      <c r="AA1704" s="5"/>
      <c r="AB1704" s="5"/>
      <c r="AC1704" s="5"/>
      <c r="AD1704" s="5"/>
      <c r="AE1704" s="5">
        <v>2111906</v>
      </c>
      <c r="AF1704" s="5"/>
      <c r="AG1704" s="5">
        <v>2111906</v>
      </c>
    </row>
    <row r="1705" spans="26:33" x14ac:dyDescent="0.25">
      <c r="Z1705" s="4" t="s">
        <v>6666</v>
      </c>
      <c r="AA1705" s="5"/>
      <c r="AB1705" s="5"/>
      <c r="AC1705" s="5"/>
      <c r="AD1705" s="5">
        <v>1270154</v>
      </c>
      <c r="AE1705" s="5"/>
      <c r="AF1705" s="5"/>
      <c r="AG1705" s="5">
        <v>1270154</v>
      </c>
    </row>
    <row r="1706" spans="26:33" x14ac:dyDescent="0.25">
      <c r="Z1706" s="4" t="s">
        <v>12118</v>
      </c>
      <c r="AA1706" s="5"/>
      <c r="AB1706" s="5"/>
      <c r="AC1706" s="5"/>
      <c r="AD1706" s="5"/>
      <c r="AE1706" s="5"/>
      <c r="AF1706" s="5">
        <v>1447385</v>
      </c>
      <c r="AG1706" s="5">
        <v>1447385</v>
      </c>
    </row>
    <row r="1707" spans="26:33" x14ac:dyDescent="0.25">
      <c r="Z1707" s="4" t="s">
        <v>6667</v>
      </c>
      <c r="AA1707" s="5"/>
      <c r="AB1707" s="5"/>
      <c r="AC1707" s="5"/>
      <c r="AD1707" s="5">
        <v>873692</v>
      </c>
      <c r="AE1707" s="5"/>
      <c r="AF1707" s="5"/>
      <c r="AG1707" s="5">
        <v>873692</v>
      </c>
    </row>
    <row r="1708" spans="26:33" x14ac:dyDescent="0.25">
      <c r="Z1708" s="4" t="s">
        <v>12146</v>
      </c>
      <c r="AA1708" s="5"/>
      <c r="AB1708" s="5"/>
      <c r="AC1708" s="5"/>
      <c r="AD1708" s="5"/>
      <c r="AE1708" s="5"/>
      <c r="AF1708" s="5">
        <v>3794772</v>
      </c>
      <c r="AG1708" s="5">
        <v>3794772</v>
      </c>
    </row>
    <row r="1709" spans="26:33" x14ac:dyDescent="0.25">
      <c r="Z1709" s="4" t="s">
        <v>6668</v>
      </c>
      <c r="AA1709" s="5"/>
      <c r="AB1709" s="5"/>
      <c r="AC1709" s="5"/>
      <c r="AD1709" s="5">
        <v>155221</v>
      </c>
      <c r="AE1709" s="5"/>
      <c r="AF1709" s="5"/>
      <c r="AG1709" s="5">
        <v>155221</v>
      </c>
    </row>
    <row r="1710" spans="26:33" x14ac:dyDescent="0.25">
      <c r="Z1710" s="4" t="s">
        <v>12119</v>
      </c>
      <c r="AA1710" s="5"/>
      <c r="AB1710" s="5"/>
      <c r="AC1710" s="5"/>
      <c r="AD1710" s="5"/>
      <c r="AE1710" s="5"/>
      <c r="AF1710" s="5">
        <v>802252</v>
      </c>
      <c r="AG1710" s="5">
        <v>802252</v>
      </c>
    </row>
    <row r="1711" spans="26:33" x14ac:dyDescent="0.25">
      <c r="Z1711" s="4" t="s">
        <v>10582</v>
      </c>
      <c r="AA1711" s="5"/>
      <c r="AB1711" s="5"/>
      <c r="AC1711" s="5"/>
      <c r="AD1711" s="5"/>
      <c r="AE1711" s="5">
        <v>283644</v>
      </c>
      <c r="AF1711" s="5"/>
      <c r="AG1711" s="5">
        <v>283644</v>
      </c>
    </row>
    <row r="1712" spans="26:33" x14ac:dyDescent="0.25">
      <c r="Z1712" s="4" t="s">
        <v>10583</v>
      </c>
      <c r="AA1712" s="5"/>
      <c r="AB1712" s="5"/>
      <c r="AC1712" s="5"/>
      <c r="AD1712" s="5"/>
      <c r="AE1712" s="5">
        <v>173146</v>
      </c>
      <c r="AF1712" s="5"/>
      <c r="AG1712" s="5">
        <v>173146</v>
      </c>
    </row>
    <row r="1713" spans="26:33" x14ac:dyDescent="0.25">
      <c r="Z1713" s="4" t="s">
        <v>6669</v>
      </c>
      <c r="AA1713" s="5"/>
      <c r="AB1713" s="5"/>
      <c r="AC1713" s="5"/>
      <c r="AD1713" s="5">
        <v>478735</v>
      </c>
      <c r="AE1713" s="5"/>
      <c r="AF1713" s="5"/>
      <c r="AG1713" s="5">
        <v>478735</v>
      </c>
    </row>
    <row r="1714" spans="26:33" x14ac:dyDescent="0.25">
      <c r="Z1714" s="4" t="s">
        <v>10132</v>
      </c>
      <c r="AA1714" s="5"/>
      <c r="AB1714" s="5"/>
      <c r="AC1714" s="5"/>
      <c r="AD1714" s="5"/>
      <c r="AE1714" s="5">
        <v>201597</v>
      </c>
      <c r="AF1714" s="5"/>
      <c r="AG1714" s="5">
        <v>201597</v>
      </c>
    </row>
    <row r="1715" spans="26:33" x14ac:dyDescent="0.25">
      <c r="Z1715" s="4" t="s">
        <v>12120</v>
      </c>
      <c r="AA1715" s="5"/>
      <c r="AB1715" s="5"/>
      <c r="AC1715" s="5"/>
      <c r="AD1715" s="5"/>
      <c r="AE1715" s="5"/>
      <c r="AF1715" s="5">
        <v>326408</v>
      </c>
      <c r="AG1715" s="5">
        <v>326408</v>
      </c>
    </row>
    <row r="1716" spans="26:33" x14ac:dyDescent="0.25">
      <c r="Z1716" s="4" t="s">
        <v>6670</v>
      </c>
      <c r="AA1716" s="5"/>
      <c r="AB1716" s="5"/>
      <c r="AC1716" s="5"/>
      <c r="AD1716" s="5">
        <v>1147442</v>
      </c>
      <c r="AE1716" s="5"/>
      <c r="AF1716" s="5"/>
      <c r="AG1716" s="5">
        <v>1147442</v>
      </c>
    </row>
    <row r="1717" spans="26:33" x14ac:dyDescent="0.25">
      <c r="Z1717" s="4" t="s">
        <v>6671</v>
      </c>
      <c r="AA1717" s="5"/>
      <c r="AB1717" s="5"/>
      <c r="AC1717" s="5"/>
      <c r="AD1717" s="5">
        <v>2294883</v>
      </c>
      <c r="AE1717" s="5"/>
      <c r="AF1717" s="5"/>
      <c r="AG1717" s="5">
        <v>2294883</v>
      </c>
    </row>
    <row r="1718" spans="26:33" x14ac:dyDescent="0.25">
      <c r="Z1718" s="4" t="s">
        <v>10584</v>
      </c>
      <c r="AA1718" s="5"/>
      <c r="AB1718" s="5"/>
      <c r="AC1718" s="5"/>
      <c r="AD1718" s="5"/>
      <c r="AE1718" s="5">
        <v>173549</v>
      </c>
      <c r="AF1718" s="5"/>
      <c r="AG1718" s="5">
        <v>173549</v>
      </c>
    </row>
    <row r="1719" spans="26:33" x14ac:dyDescent="0.25">
      <c r="Z1719" s="4" t="s">
        <v>6672</v>
      </c>
      <c r="AA1719" s="5"/>
      <c r="AB1719" s="5"/>
      <c r="AC1719" s="5"/>
      <c r="AD1719" s="5">
        <v>2809513</v>
      </c>
      <c r="AE1719" s="5"/>
      <c r="AF1719" s="5"/>
      <c r="AG1719" s="5">
        <v>2809513</v>
      </c>
    </row>
    <row r="1720" spans="26:33" x14ac:dyDescent="0.25">
      <c r="Z1720" s="4" t="s">
        <v>6673</v>
      </c>
      <c r="AA1720" s="5"/>
      <c r="AB1720" s="5"/>
      <c r="AC1720" s="5"/>
      <c r="AD1720" s="5">
        <v>1277051</v>
      </c>
      <c r="AE1720" s="5"/>
      <c r="AF1720" s="5"/>
      <c r="AG1720" s="5">
        <v>1277051</v>
      </c>
    </row>
    <row r="1721" spans="26:33" x14ac:dyDescent="0.25">
      <c r="Z1721" s="4" t="s">
        <v>12147</v>
      </c>
      <c r="AA1721" s="5"/>
      <c r="AB1721" s="5"/>
      <c r="AC1721" s="5"/>
      <c r="AD1721" s="5"/>
      <c r="AE1721" s="5"/>
      <c r="AF1721" s="5">
        <v>3316650</v>
      </c>
      <c r="AG1721" s="5">
        <v>3316650</v>
      </c>
    </row>
    <row r="1722" spans="26:33" x14ac:dyDescent="0.25">
      <c r="Z1722" s="4" t="s">
        <v>9358</v>
      </c>
      <c r="AA1722" s="5"/>
      <c r="AB1722" s="5"/>
      <c r="AC1722" s="5"/>
      <c r="AD1722" s="5"/>
      <c r="AE1722" s="5">
        <v>763802</v>
      </c>
      <c r="AF1722" s="5"/>
      <c r="AG1722" s="5">
        <v>763802</v>
      </c>
    </row>
    <row r="1723" spans="26:33" x14ac:dyDescent="0.25">
      <c r="Z1723" s="4" t="s">
        <v>6688</v>
      </c>
      <c r="AA1723" s="5"/>
      <c r="AB1723" s="5"/>
      <c r="AC1723" s="5"/>
      <c r="AD1723" s="5">
        <v>1076440</v>
      </c>
      <c r="AE1723" s="5"/>
      <c r="AF1723" s="5"/>
      <c r="AG1723" s="5">
        <v>1076440</v>
      </c>
    </row>
    <row r="1724" spans="26:33" x14ac:dyDescent="0.25">
      <c r="Z1724" s="4" t="s">
        <v>10135</v>
      </c>
      <c r="AA1724" s="5"/>
      <c r="AB1724" s="5"/>
      <c r="AC1724" s="5"/>
      <c r="AD1724" s="5"/>
      <c r="AE1724" s="5">
        <v>200197</v>
      </c>
      <c r="AF1724" s="5"/>
      <c r="AG1724" s="5">
        <v>200197</v>
      </c>
    </row>
    <row r="1725" spans="26:33" x14ac:dyDescent="0.25">
      <c r="Z1725" s="4" t="s">
        <v>10585</v>
      </c>
      <c r="AA1725" s="5"/>
      <c r="AB1725" s="5"/>
      <c r="AC1725" s="5"/>
      <c r="AD1725" s="5"/>
      <c r="AE1725" s="5">
        <v>3466432</v>
      </c>
      <c r="AF1725" s="5"/>
      <c r="AG1725" s="5">
        <v>3466432</v>
      </c>
    </row>
    <row r="1726" spans="26:33" x14ac:dyDescent="0.25">
      <c r="Z1726" s="4" t="s">
        <v>6689</v>
      </c>
      <c r="AA1726" s="5"/>
      <c r="AB1726" s="5"/>
      <c r="AC1726" s="5"/>
      <c r="AD1726" s="5">
        <v>3829883</v>
      </c>
      <c r="AE1726" s="5"/>
      <c r="AF1726" s="5"/>
      <c r="AG1726" s="5">
        <v>3829883</v>
      </c>
    </row>
    <row r="1727" spans="26:33" x14ac:dyDescent="0.25">
      <c r="Z1727" s="4" t="s">
        <v>6690</v>
      </c>
      <c r="AA1727" s="5"/>
      <c r="AB1727" s="5"/>
      <c r="AC1727" s="5"/>
      <c r="AD1727" s="5">
        <v>3859804</v>
      </c>
      <c r="AE1727" s="5"/>
      <c r="AF1727" s="5"/>
      <c r="AG1727" s="5">
        <v>3859804</v>
      </c>
    </row>
    <row r="1728" spans="26:33" x14ac:dyDescent="0.25">
      <c r="Z1728" s="4" t="s">
        <v>10598</v>
      </c>
      <c r="AA1728" s="5"/>
      <c r="AB1728" s="5"/>
      <c r="AC1728" s="5"/>
      <c r="AD1728" s="5"/>
      <c r="AE1728" s="5">
        <v>12150515</v>
      </c>
      <c r="AF1728" s="5"/>
      <c r="AG1728" s="5">
        <v>12150515</v>
      </c>
    </row>
    <row r="1729" spans="26:33" x14ac:dyDescent="0.25">
      <c r="Z1729" s="4" t="s">
        <v>10139</v>
      </c>
      <c r="AA1729" s="5"/>
      <c r="AB1729" s="5"/>
      <c r="AC1729" s="5"/>
      <c r="AD1729" s="5"/>
      <c r="AE1729" s="5">
        <v>1010625</v>
      </c>
      <c r="AF1729" s="5"/>
      <c r="AG1729" s="5">
        <v>1010625</v>
      </c>
    </row>
    <row r="1730" spans="26:33" x14ac:dyDescent="0.25">
      <c r="Z1730" s="4" t="s">
        <v>10599</v>
      </c>
      <c r="AA1730" s="5"/>
      <c r="AB1730" s="5"/>
      <c r="AC1730" s="5"/>
      <c r="AD1730" s="5"/>
      <c r="AE1730" s="5">
        <v>1984208</v>
      </c>
      <c r="AF1730" s="5"/>
      <c r="AG1730" s="5">
        <v>1984208</v>
      </c>
    </row>
    <row r="1731" spans="26:33" x14ac:dyDescent="0.25">
      <c r="Z1731" s="4" t="s">
        <v>9321</v>
      </c>
      <c r="AA1731" s="5"/>
      <c r="AB1731" s="5"/>
      <c r="AC1731" s="5"/>
      <c r="AD1731" s="5"/>
      <c r="AE1731" s="5">
        <v>2377964</v>
      </c>
      <c r="AF1731" s="5"/>
      <c r="AG1731" s="5">
        <v>2377964</v>
      </c>
    </row>
    <row r="1732" spans="26:33" x14ac:dyDescent="0.25">
      <c r="Z1732" s="4" t="s">
        <v>10586</v>
      </c>
      <c r="AA1732" s="5"/>
      <c r="AB1732" s="5"/>
      <c r="AC1732" s="5"/>
      <c r="AD1732" s="5"/>
      <c r="AE1732" s="5">
        <v>763513</v>
      </c>
      <c r="AF1732" s="5"/>
      <c r="AG1732" s="5">
        <v>763513</v>
      </c>
    </row>
    <row r="1733" spans="26:33" x14ac:dyDescent="0.25">
      <c r="Z1733" s="4" t="s">
        <v>12121</v>
      </c>
      <c r="AA1733" s="5"/>
      <c r="AB1733" s="5"/>
      <c r="AC1733" s="5"/>
      <c r="AD1733" s="5"/>
      <c r="AE1733" s="5"/>
      <c r="AF1733" s="5">
        <v>358788</v>
      </c>
      <c r="AG1733" s="5">
        <v>358788</v>
      </c>
    </row>
    <row r="1734" spans="26:33" x14ac:dyDescent="0.25">
      <c r="Z1734" s="4" t="s">
        <v>10587</v>
      </c>
      <c r="AA1734" s="5"/>
      <c r="AB1734" s="5"/>
      <c r="AC1734" s="5"/>
      <c r="AD1734" s="5"/>
      <c r="AE1734" s="5">
        <v>1990709</v>
      </c>
      <c r="AF1734" s="5"/>
      <c r="AG1734" s="5">
        <v>1990709</v>
      </c>
    </row>
    <row r="1735" spans="26:33" x14ac:dyDescent="0.25">
      <c r="Z1735" s="4" t="s">
        <v>13223</v>
      </c>
      <c r="AA1735" s="5"/>
      <c r="AB1735" s="5"/>
      <c r="AC1735" s="5"/>
      <c r="AD1735" s="5"/>
      <c r="AE1735" s="5"/>
      <c r="AF1735" s="5">
        <v>469246</v>
      </c>
      <c r="AG1735" s="5">
        <v>469246</v>
      </c>
    </row>
    <row r="1736" spans="26:33" x14ac:dyDescent="0.25">
      <c r="Z1736" s="4" t="s">
        <v>10147</v>
      </c>
      <c r="AA1736" s="5"/>
      <c r="AB1736" s="5"/>
      <c r="AC1736" s="5"/>
      <c r="AD1736" s="5"/>
      <c r="AE1736" s="5">
        <v>603949</v>
      </c>
      <c r="AF1736" s="5"/>
      <c r="AG1736" s="5">
        <v>603949</v>
      </c>
    </row>
    <row r="1737" spans="26:33" x14ac:dyDescent="0.25">
      <c r="Z1737" s="4" t="s">
        <v>9359</v>
      </c>
      <c r="AA1737" s="5"/>
      <c r="AB1737" s="5"/>
      <c r="AC1737" s="5"/>
      <c r="AD1737" s="5"/>
      <c r="AE1737" s="5">
        <v>321814</v>
      </c>
      <c r="AF1737" s="5"/>
      <c r="AG1737" s="5">
        <v>321814</v>
      </c>
    </row>
    <row r="1738" spans="26:33" x14ac:dyDescent="0.25">
      <c r="Z1738" s="4" t="s">
        <v>13210</v>
      </c>
      <c r="AA1738" s="5"/>
      <c r="AB1738" s="5"/>
      <c r="AC1738" s="5"/>
      <c r="AD1738" s="5"/>
      <c r="AE1738" s="5">
        <v>424462</v>
      </c>
      <c r="AF1738" s="5"/>
      <c r="AG1738" s="5">
        <v>424462</v>
      </c>
    </row>
    <row r="1739" spans="26:33" x14ac:dyDescent="0.25">
      <c r="Z1739" s="4" t="s">
        <v>10123</v>
      </c>
      <c r="AA1739" s="5"/>
      <c r="AB1739" s="5"/>
      <c r="AC1739" s="5"/>
      <c r="AD1739" s="5"/>
      <c r="AE1739" s="5">
        <v>895764</v>
      </c>
      <c r="AF1739" s="5"/>
      <c r="AG1739" s="5">
        <v>895764</v>
      </c>
    </row>
    <row r="1740" spans="26:33" x14ac:dyDescent="0.25">
      <c r="Z1740" s="4" t="s">
        <v>10117</v>
      </c>
      <c r="AA1740" s="5"/>
      <c r="AB1740" s="5"/>
      <c r="AC1740" s="5"/>
      <c r="AD1740" s="5"/>
      <c r="AE1740" s="5">
        <v>832268</v>
      </c>
      <c r="AF1740" s="5"/>
      <c r="AG1740" s="5">
        <v>832268</v>
      </c>
    </row>
    <row r="1741" spans="26:33" x14ac:dyDescent="0.25">
      <c r="Z1741" s="4" t="s">
        <v>10119</v>
      </c>
      <c r="AA1741" s="5"/>
      <c r="AB1741" s="5"/>
      <c r="AC1741" s="5"/>
      <c r="AD1741" s="5"/>
      <c r="AE1741" s="5">
        <v>832268</v>
      </c>
      <c r="AF1741" s="5"/>
      <c r="AG1741" s="5">
        <v>832268</v>
      </c>
    </row>
    <row r="1742" spans="26:33" x14ac:dyDescent="0.25">
      <c r="Z1742" s="4" t="s">
        <v>10121</v>
      </c>
      <c r="AA1742" s="5"/>
      <c r="AB1742" s="5"/>
      <c r="AC1742" s="5"/>
      <c r="AD1742" s="5"/>
      <c r="AE1742" s="5">
        <v>1508009</v>
      </c>
      <c r="AF1742" s="5"/>
      <c r="AG1742" s="5">
        <v>1508009</v>
      </c>
    </row>
    <row r="1743" spans="26:33" x14ac:dyDescent="0.25">
      <c r="Z1743" s="4" t="s">
        <v>10588</v>
      </c>
      <c r="AA1743" s="5"/>
      <c r="AB1743" s="5"/>
      <c r="AC1743" s="5"/>
      <c r="AD1743" s="5"/>
      <c r="AE1743" s="5">
        <v>264231</v>
      </c>
      <c r="AF1743" s="5"/>
      <c r="AG1743" s="5">
        <v>264231</v>
      </c>
    </row>
    <row r="1744" spans="26:33" x14ac:dyDescent="0.25">
      <c r="Z1744" s="4" t="s">
        <v>10600</v>
      </c>
      <c r="AA1744" s="5"/>
      <c r="AB1744" s="5"/>
      <c r="AC1744" s="5"/>
      <c r="AD1744" s="5"/>
      <c r="AE1744" s="5">
        <v>1093751</v>
      </c>
      <c r="AF1744" s="5"/>
      <c r="AG1744" s="5">
        <v>1093751</v>
      </c>
    </row>
    <row r="1745" spans="26:33" x14ac:dyDescent="0.25">
      <c r="Z1745" s="4" t="s">
        <v>10601</v>
      </c>
      <c r="AA1745" s="5"/>
      <c r="AB1745" s="5"/>
      <c r="AC1745" s="5"/>
      <c r="AD1745" s="5"/>
      <c r="AE1745" s="5">
        <v>443058</v>
      </c>
      <c r="AF1745" s="5"/>
      <c r="AG1745" s="5">
        <v>443058</v>
      </c>
    </row>
    <row r="1746" spans="26:33" x14ac:dyDescent="0.25">
      <c r="Z1746" s="4" t="s">
        <v>10589</v>
      </c>
      <c r="AA1746" s="5"/>
      <c r="AB1746" s="5"/>
      <c r="AC1746" s="5"/>
      <c r="AD1746" s="5"/>
      <c r="AE1746" s="5"/>
      <c r="AF1746" s="5">
        <v>2799549</v>
      </c>
      <c r="AG1746" s="5">
        <v>2799549</v>
      </c>
    </row>
    <row r="1747" spans="26:33" x14ac:dyDescent="0.25">
      <c r="Z1747" s="4" t="s">
        <v>10590</v>
      </c>
      <c r="AA1747" s="5"/>
      <c r="AB1747" s="5"/>
      <c r="AC1747" s="5"/>
      <c r="AD1747" s="5"/>
      <c r="AE1747" s="5">
        <v>2101006</v>
      </c>
      <c r="AF1747" s="5"/>
      <c r="AG1747" s="5">
        <v>2101006</v>
      </c>
    </row>
    <row r="1748" spans="26:33" x14ac:dyDescent="0.25">
      <c r="Z1748" s="4" t="s">
        <v>10591</v>
      </c>
      <c r="AA1748" s="5"/>
      <c r="AB1748" s="5"/>
      <c r="AC1748" s="5"/>
      <c r="AD1748" s="5"/>
      <c r="AE1748" s="5">
        <v>282975</v>
      </c>
      <c r="AF1748" s="5"/>
      <c r="AG1748" s="5">
        <v>282975</v>
      </c>
    </row>
    <row r="1749" spans="26:33" x14ac:dyDescent="0.25">
      <c r="Z1749" s="4" t="s">
        <v>10129</v>
      </c>
      <c r="AA1749" s="5"/>
      <c r="AB1749" s="5"/>
      <c r="AC1749" s="5"/>
      <c r="AD1749" s="5"/>
      <c r="AE1749" s="5">
        <v>201736</v>
      </c>
      <c r="AF1749" s="5"/>
      <c r="AG1749" s="5">
        <v>201736</v>
      </c>
    </row>
    <row r="1750" spans="26:33" x14ac:dyDescent="0.25">
      <c r="Z1750" s="4" t="s">
        <v>10152</v>
      </c>
      <c r="AA1750" s="5"/>
      <c r="AB1750" s="5"/>
      <c r="AC1750" s="5"/>
      <c r="AD1750" s="5"/>
      <c r="AE1750" s="5">
        <v>1597191</v>
      </c>
      <c r="AF1750" s="5"/>
      <c r="AG1750" s="5">
        <v>1597191</v>
      </c>
    </row>
    <row r="1751" spans="26:33" x14ac:dyDescent="0.25">
      <c r="Z1751" s="4" t="s">
        <v>10115</v>
      </c>
      <c r="AA1751" s="5"/>
      <c r="AB1751" s="5"/>
      <c r="AC1751" s="5"/>
      <c r="AD1751" s="5"/>
      <c r="AE1751" s="5">
        <v>1285050</v>
      </c>
      <c r="AF1751" s="5"/>
      <c r="AG1751" s="5">
        <v>1285050</v>
      </c>
    </row>
    <row r="1752" spans="26:33" x14ac:dyDescent="0.25">
      <c r="Z1752" s="4" t="s">
        <v>10111</v>
      </c>
      <c r="AA1752" s="5"/>
      <c r="AB1752" s="5"/>
      <c r="AC1752" s="5"/>
      <c r="AD1752" s="5"/>
      <c r="AE1752" s="5">
        <v>952962</v>
      </c>
      <c r="AF1752" s="5"/>
      <c r="AG1752" s="5">
        <v>952962</v>
      </c>
    </row>
    <row r="1753" spans="26:33" x14ac:dyDescent="0.25">
      <c r="Z1753" s="4" t="s">
        <v>10113</v>
      </c>
      <c r="AA1753" s="5"/>
      <c r="AB1753" s="5"/>
      <c r="AC1753" s="5"/>
      <c r="AD1753" s="5"/>
      <c r="AE1753" s="5">
        <v>592598</v>
      </c>
      <c r="AF1753" s="5"/>
      <c r="AG1753" s="5">
        <v>592598</v>
      </c>
    </row>
    <row r="1754" spans="26:33" x14ac:dyDescent="0.25">
      <c r="Z1754" s="4" t="s">
        <v>11773</v>
      </c>
      <c r="AA1754" s="5"/>
      <c r="AB1754" s="5"/>
      <c r="AC1754" s="5"/>
      <c r="AD1754" s="5"/>
      <c r="AE1754" s="5"/>
      <c r="AF1754" s="5">
        <v>1699263</v>
      </c>
      <c r="AG1754" s="5">
        <v>1699263</v>
      </c>
    </row>
    <row r="1755" spans="26:33" x14ac:dyDescent="0.25">
      <c r="Z1755" s="4" t="s">
        <v>11765</v>
      </c>
      <c r="AA1755" s="5"/>
      <c r="AB1755" s="5"/>
      <c r="AC1755" s="5"/>
      <c r="AD1755" s="5"/>
      <c r="AE1755" s="5"/>
      <c r="AF1755" s="5">
        <v>549388</v>
      </c>
      <c r="AG1755" s="5">
        <v>549388</v>
      </c>
    </row>
    <row r="1756" spans="26:33" x14ac:dyDescent="0.25">
      <c r="Z1756" s="4" t="s">
        <v>11763</v>
      </c>
      <c r="AA1756" s="5"/>
      <c r="AB1756" s="5"/>
      <c r="AC1756" s="5"/>
      <c r="AD1756" s="5"/>
      <c r="AE1756" s="5"/>
      <c r="AF1756" s="5">
        <v>549388</v>
      </c>
      <c r="AG1756" s="5">
        <v>549388</v>
      </c>
    </row>
    <row r="1757" spans="26:33" x14ac:dyDescent="0.25">
      <c r="Z1757" s="4" t="s">
        <v>10140</v>
      </c>
      <c r="AA1757" s="5"/>
      <c r="AB1757" s="5"/>
      <c r="AC1757" s="5"/>
      <c r="AD1757" s="5"/>
      <c r="AE1757" s="5"/>
      <c r="AF1757" s="5">
        <v>306030</v>
      </c>
      <c r="AG1757" s="5">
        <v>306030</v>
      </c>
    </row>
    <row r="1758" spans="26:33" x14ac:dyDescent="0.25">
      <c r="Z1758" s="4" t="s">
        <v>10592</v>
      </c>
      <c r="AA1758" s="5"/>
      <c r="AB1758" s="5"/>
      <c r="AC1758" s="5"/>
      <c r="AD1758" s="5"/>
      <c r="AE1758" s="5">
        <v>403473</v>
      </c>
      <c r="AF1758" s="5"/>
      <c r="AG1758" s="5">
        <v>403473</v>
      </c>
    </row>
    <row r="1759" spans="26:33" x14ac:dyDescent="0.25">
      <c r="Z1759" s="4" t="s">
        <v>10125</v>
      </c>
      <c r="AA1759" s="5"/>
      <c r="AB1759" s="5"/>
      <c r="AC1759" s="5"/>
      <c r="AD1759" s="5"/>
      <c r="AE1759" s="5">
        <v>457067</v>
      </c>
      <c r="AF1759" s="5"/>
      <c r="AG1759" s="5">
        <v>457067</v>
      </c>
    </row>
    <row r="1760" spans="26:33" x14ac:dyDescent="0.25">
      <c r="Z1760" s="4" t="s">
        <v>11767</v>
      </c>
      <c r="AA1760" s="5"/>
      <c r="AB1760" s="5"/>
      <c r="AC1760" s="5"/>
      <c r="AD1760" s="5"/>
      <c r="AE1760" s="5"/>
      <c r="AF1760" s="5">
        <v>402187</v>
      </c>
      <c r="AG1760" s="5">
        <v>402187</v>
      </c>
    </row>
    <row r="1761" spans="26:33" x14ac:dyDescent="0.25">
      <c r="Z1761" s="4" t="s">
        <v>11764</v>
      </c>
      <c r="AA1761" s="5"/>
      <c r="AB1761" s="5"/>
      <c r="AC1761" s="5"/>
      <c r="AD1761" s="5"/>
      <c r="AE1761" s="5"/>
      <c r="AF1761" s="5">
        <v>1099224</v>
      </c>
      <c r="AG1761" s="5">
        <v>1099224</v>
      </c>
    </row>
    <row r="1762" spans="26:33" x14ac:dyDescent="0.25">
      <c r="Z1762" s="4" t="s">
        <v>11777</v>
      </c>
      <c r="AA1762" s="5"/>
      <c r="AB1762" s="5"/>
      <c r="AC1762" s="5"/>
      <c r="AD1762" s="5"/>
      <c r="AE1762" s="5">
        <v>794031</v>
      </c>
      <c r="AF1762" s="5"/>
      <c r="AG1762" s="5">
        <v>794031</v>
      </c>
    </row>
    <row r="1763" spans="26:33" x14ac:dyDescent="0.25">
      <c r="Z1763" s="4" t="s">
        <v>10593</v>
      </c>
      <c r="AA1763" s="5"/>
      <c r="AB1763" s="5"/>
      <c r="AC1763" s="5"/>
      <c r="AD1763" s="5"/>
      <c r="AE1763" s="5">
        <v>1297888</v>
      </c>
      <c r="AF1763" s="5"/>
      <c r="AG1763" s="5">
        <v>1297888</v>
      </c>
    </row>
    <row r="1764" spans="26:33" x14ac:dyDescent="0.25">
      <c r="Z1764" s="4" t="s">
        <v>10594</v>
      </c>
      <c r="AA1764" s="5"/>
      <c r="AB1764" s="5"/>
      <c r="AC1764" s="5"/>
      <c r="AD1764" s="5"/>
      <c r="AE1764" s="5">
        <v>1206013</v>
      </c>
      <c r="AF1764" s="5"/>
      <c r="AG1764" s="5">
        <v>1206013</v>
      </c>
    </row>
    <row r="1765" spans="26:33" x14ac:dyDescent="0.25">
      <c r="Z1765" s="4" t="s">
        <v>12122</v>
      </c>
      <c r="AA1765" s="5"/>
      <c r="AB1765" s="5"/>
      <c r="AC1765" s="5"/>
      <c r="AD1765" s="5"/>
      <c r="AE1765" s="5"/>
      <c r="AF1765" s="5">
        <v>550414</v>
      </c>
      <c r="AG1765" s="5">
        <v>550414</v>
      </c>
    </row>
    <row r="1766" spans="26:33" x14ac:dyDescent="0.25">
      <c r="Z1766" s="4" t="s">
        <v>10602</v>
      </c>
      <c r="AA1766" s="5"/>
      <c r="AB1766" s="5"/>
      <c r="AC1766" s="5"/>
      <c r="AD1766" s="5"/>
      <c r="AE1766" s="5">
        <v>3465235</v>
      </c>
      <c r="AF1766" s="5"/>
      <c r="AG1766" s="5">
        <v>3465235</v>
      </c>
    </row>
    <row r="1767" spans="26:33" x14ac:dyDescent="0.25">
      <c r="Z1767" s="4" t="s">
        <v>10603</v>
      </c>
      <c r="AA1767" s="5"/>
      <c r="AB1767" s="5"/>
      <c r="AC1767" s="5"/>
      <c r="AD1767" s="5"/>
      <c r="AE1767" s="5">
        <v>2924488</v>
      </c>
      <c r="AF1767" s="5"/>
      <c r="AG1767" s="5">
        <v>2924488</v>
      </c>
    </row>
    <row r="1768" spans="26:33" x14ac:dyDescent="0.25">
      <c r="Z1768" s="4" t="s">
        <v>10595</v>
      </c>
      <c r="AA1768" s="5"/>
      <c r="AB1768" s="5"/>
      <c r="AC1768" s="5"/>
      <c r="AD1768" s="5"/>
      <c r="AE1768" s="5">
        <v>1190869</v>
      </c>
      <c r="AF1768" s="5"/>
      <c r="AG1768" s="5">
        <v>1190869</v>
      </c>
    </row>
    <row r="1769" spans="26:33" x14ac:dyDescent="0.25">
      <c r="Z1769" s="4" t="s">
        <v>10604</v>
      </c>
      <c r="AA1769" s="5"/>
      <c r="AB1769" s="5"/>
      <c r="AC1769" s="5"/>
      <c r="AD1769" s="5"/>
      <c r="AE1769" s="5">
        <v>514391</v>
      </c>
      <c r="AF1769" s="5"/>
      <c r="AG1769" s="5">
        <v>514391</v>
      </c>
    </row>
    <row r="1770" spans="26:33" x14ac:dyDescent="0.25">
      <c r="Z1770" s="4" t="s">
        <v>10605</v>
      </c>
      <c r="AA1770" s="5"/>
      <c r="AB1770" s="5"/>
      <c r="AC1770" s="5"/>
      <c r="AD1770" s="5"/>
      <c r="AE1770" s="5">
        <v>771586</v>
      </c>
      <c r="AF1770" s="5"/>
      <c r="AG1770" s="5">
        <v>771586</v>
      </c>
    </row>
    <row r="1771" spans="26:33" x14ac:dyDescent="0.25">
      <c r="Z1771" s="4" t="s">
        <v>10606</v>
      </c>
      <c r="AA1771" s="5"/>
      <c r="AB1771" s="5"/>
      <c r="AC1771" s="5"/>
      <c r="AD1771" s="5"/>
      <c r="AE1771" s="5">
        <v>877758</v>
      </c>
      <c r="AF1771" s="5"/>
      <c r="AG1771" s="5">
        <v>877758</v>
      </c>
    </row>
    <row r="1772" spans="26:33" x14ac:dyDescent="0.25">
      <c r="Z1772" s="4" t="s">
        <v>12123</v>
      </c>
      <c r="AA1772" s="5"/>
      <c r="AB1772" s="5"/>
      <c r="AC1772" s="5"/>
      <c r="AD1772" s="5"/>
      <c r="AE1772" s="5"/>
      <c r="AF1772" s="5">
        <v>1019285</v>
      </c>
      <c r="AG1772" s="5">
        <v>1019285</v>
      </c>
    </row>
    <row r="1773" spans="26:33" x14ac:dyDescent="0.25">
      <c r="Z1773" s="4" t="s">
        <v>12148</v>
      </c>
      <c r="AA1773" s="5"/>
      <c r="AB1773" s="5"/>
      <c r="AC1773" s="5"/>
      <c r="AD1773" s="5"/>
      <c r="AE1773" s="5"/>
      <c r="AF1773" s="5">
        <v>1957028</v>
      </c>
      <c r="AG1773" s="5">
        <v>1957028</v>
      </c>
    </row>
    <row r="1774" spans="26:33" x14ac:dyDescent="0.25">
      <c r="Z1774" s="4" t="s">
        <v>11735</v>
      </c>
      <c r="AA1774" s="5"/>
      <c r="AB1774" s="5"/>
      <c r="AC1774" s="5"/>
      <c r="AD1774" s="5"/>
      <c r="AE1774" s="5"/>
      <c r="AF1774" s="5">
        <v>940326</v>
      </c>
      <c r="AG1774" s="5">
        <v>940326</v>
      </c>
    </row>
    <row r="1775" spans="26:33" x14ac:dyDescent="0.25">
      <c r="Z1775" s="4" t="s">
        <v>12124</v>
      </c>
      <c r="AA1775" s="5"/>
      <c r="AB1775" s="5"/>
      <c r="AC1775" s="5"/>
      <c r="AD1775" s="5"/>
      <c r="AE1775" s="5"/>
      <c r="AF1775" s="5">
        <v>428499</v>
      </c>
      <c r="AG1775" s="5">
        <v>428499</v>
      </c>
    </row>
    <row r="1776" spans="26:33" x14ac:dyDescent="0.25">
      <c r="Z1776" s="4" t="s">
        <v>12125</v>
      </c>
      <c r="AA1776" s="5"/>
      <c r="AB1776" s="5"/>
      <c r="AC1776" s="5"/>
      <c r="AD1776" s="5"/>
      <c r="AE1776" s="5"/>
      <c r="AF1776" s="5">
        <v>1267991</v>
      </c>
      <c r="AG1776" s="5">
        <v>1267991</v>
      </c>
    </row>
    <row r="1777" spans="26:33" x14ac:dyDescent="0.25">
      <c r="Z1777" s="4" t="s">
        <v>12149</v>
      </c>
      <c r="AA1777" s="5"/>
      <c r="AB1777" s="5"/>
      <c r="AC1777" s="5"/>
      <c r="AD1777" s="5"/>
      <c r="AE1777" s="5"/>
      <c r="AF1777" s="5">
        <v>1926719</v>
      </c>
      <c r="AG1777" s="5">
        <v>1926719</v>
      </c>
    </row>
    <row r="1778" spans="26:33" x14ac:dyDescent="0.25">
      <c r="Z1778" s="4" t="s">
        <v>12126</v>
      </c>
      <c r="AA1778" s="5"/>
      <c r="AB1778" s="5"/>
      <c r="AC1778" s="5"/>
      <c r="AD1778" s="5"/>
      <c r="AE1778" s="5"/>
      <c r="AF1778" s="5">
        <v>14189565</v>
      </c>
      <c r="AG1778" s="5">
        <v>14189565</v>
      </c>
    </row>
    <row r="1779" spans="26:33" x14ac:dyDescent="0.25">
      <c r="Z1779" s="4" t="s">
        <v>12127</v>
      </c>
      <c r="AA1779" s="5"/>
      <c r="AB1779" s="5"/>
      <c r="AC1779" s="5"/>
      <c r="AD1779" s="5"/>
      <c r="AE1779" s="5"/>
      <c r="AF1779" s="5">
        <v>718103</v>
      </c>
      <c r="AG1779" s="5">
        <v>718103</v>
      </c>
    </row>
    <row r="1780" spans="26:33" x14ac:dyDescent="0.25">
      <c r="Z1780" s="4" t="s">
        <v>11751</v>
      </c>
      <c r="AA1780" s="5"/>
      <c r="AB1780" s="5"/>
      <c r="AC1780" s="5"/>
      <c r="AD1780" s="5"/>
      <c r="AE1780" s="5"/>
      <c r="AF1780" s="5">
        <v>243356</v>
      </c>
      <c r="AG1780" s="5">
        <v>243356</v>
      </c>
    </row>
    <row r="1781" spans="26:33" x14ac:dyDescent="0.25">
      <c r="Z1781" s="4" t="s">
        <v>13208</v>
      </c>
      <c r="AA1781" s="5"/>
      <c r="AB1781" s="5"/>
      <c r="AC1781" s="5"/>
      <c r="AD1781" s="5"/>
      <c r="AE1781" s="5"/>
      <c r="AF1781" s="5">
        <v>570800</v>
      </c>
      <c r="AG1781" s="5">
        <v>570800</v>
      </c>
    </row>
    <row r="1782" spans="26:33" x14ac:dyDescent="0.25">
      <c r="Z1782" s="4" t="s">
        <v>12128</v>
      </c>
      <c r="AA1782" s="5"/>
      <c r="AB1782" s="5"/>
      <c r="AC1782" s="5"/>
      <c r="AD1782" s="5"/>
      <c r="AE1782" s="5"/>
      <c r="AF1782" s="5">
        <v>733885</v>
      </c>
      <c r="AG1782" s="5">
        <v>733885</v>
      </c>
    </row>
    <row r="1783" spans="26:33" x14ac:dyDescent="0.25">
      <c r="Z1783" s="4" t="s">
        <v>11733</v>
      </c>
      <c r="AA1783" s="5"/>
      <c r="AB1783" s="5"/>
      <c r="AC1783" s="5"/>
      <c r="AD1783" s="5"/>
      <c r="AE1783" s="5"/>
      <c r="AF1783" s="5">
        <v>2634801</v>
      </c>
      <c r="AG1783" s="5">
        <v>2634801</v>
      </c>
    </row>
    <row r="1784" spans="26:33" x14ac:dyDescent="0.25">
      <c r="Z1784" s="4" t="s">
        <v>11731</v>
      </c>
      <c r="AA1784" s="5"/>
      <c r="AB1784" s="5"/>
      <c r="AC1784" s="5"/>
      <c r="AD1784" s="5"/>
      <c r="AE1784" s="5"/>
      <c r="AF1784" s="5">
        <v>602081</v>
      </c>
      <c r="AG1784" s="5">
        <v>602081</v>
      </c>
    </row>
    <row r="1785" spans="26:33" x14ac:dyDescent="0.25">
      <c r="Z1785" s="4" t="s">
        <v>11729</v>
      </c>
      <c r="AA1785" s="5"/>
      <c r="AB1785" s="5"/>
      <c r="AC1785" s="5"/>
      <c r="AD1785" s="5"/>
      <c r="AE1785" s="5"/>
      <c r="AF1785" s="5">
        <v>2807675</v>
      </c>
      <c r="AG1785" s="5">
        <v>2807675</v>
      </c>
    </row>
    <row r="1786" spans="26:33" x14ac:dyDescent="0.25">
      <c r="Z1786" s="4" t="s">
        <v>11747</v>
      </c>
      <c r="AA1786" s="5"/>
      <c r="AB1786" s="5"/>
      <c r="AC1786" s="5"/>
      <c r="AD1786" s="5"/>
      <c r="AE1786" s="5"/>
      <c r="AF1786" s="5">
        <v>159367</v>
      </c>
      <c r="AG1786" s="5">
        <v>159367</v>
      </c>
    </row>
    <row r="1787" spans="26:33" x14ac:dyDescent="0.25">
      <c r="Z1787" s="4" t="s">
        <v>12129</v>
      </c>
      <c r="AA1787" s="5"/>
      <c r="AB1787" s="5"/>
      <c r="AC1787" s="5"/>
      <c r="AD1787" s="5"/>
      <c r="AE1787" s="5"/>
      <c r="AF1787" s="5">
        <v>8099594</v>
      </c>
      <c r="AG1787" s="5">
        <v>8099594</v>
      </c>
    </row>
    <row r="1788" spans="26:33" x14ac:dyDescent="0.25">
      <c r="Z1788" s="4" t="s">
        <v>12130</v>
      </c>
      <c r="AA1788" s="5"/>
      <c r="AB1788" s="5"/>
      <c r="AC1788" s="5"/>
      <c r="AD1788" s="5"/>
      <c r="AE1788" s="5"/>
      <c r="AF1788" s="5">
        <v>1281246</v>
      </c>
      <c r="AG1788" s="5">
        <v>1281246</v>
      </c>
    </row>
    <row r="1789" spans="26:33" x14ac:dyDescent="0.25">
      <c r="Z1789" s="4" t="s">
        <v>12131</v>
      </c>
      <c r="AA1789" s="5"/>
      <c r="AB1789" s="5"/>
      <c r="AC1789" s="5"/>
      <c r="AD1789" s="5"/>
      <c r="AE1789" s="5"/>
      <c r="AF1789" s="5">
        <v>367016</v>
      </c>
      <c r="AG1789" s="5">
        <v>367016</v>
      </c>
    </row>
    <row r="1790" spans="26:33" x14ac:dyDescent="0.25">
      <c r="Z1790" s="4" t="s">
        <v>12132</v>
      </c>
      <c r="AA1790" s="5"/>
      <c r="AB1790" s="5"/>
      <c r="AC1790" s="5"/>
      <c r="AD1790" s="5"/>
      <c r="AE1790" s="5"/>
      <c r="AF1790" s="5">
        <v>208306</v>
      </c>
      <c r="AG1790" s="5">
        <v>208306</v>
      </c>
    </row>
    <row r="1791" spans="26:33" x14ac:dyDescent="0.25">
      <c r="Z1791" s="4" t="s">
        <v>12133</v>
      </c>
      <c r="AA1791" s="5"/>
      <c r="AB1791" s="5"/>
      <c r="AC1791" s="5"/>
      <c r="AD1791" s="5"/>
      <c r="AE1791" s="5"/>
      <c r="AF1791" s="5">
        <v>5191376</v>
      </c>
      <c r="AG1791" s="5">
        <v>5191376</v>
      </c>
    </row>
    <row r="1792" spans="26:33" x14ac:dyDescent="0.25">
      <c r="Z1792" s="4" t="s">
        <v>12134</v>
      </c>
      <c r="AA1792" s="5"/>
      <c r="AB1792" s="5"/>
      <c r="AC1792" s="5"/>
      <c r="AD1792" s="5"/>
      <c r="AE1792" s="5"/>
      <c r="AF1792" s="5">
        <v>1313756</v>
      </c>
      <c r="AG1792" s="5">
        <v>1313756</v>
      </c>
    </row>
    <row r="1793" spans="26:33" x14ac:dyDescent="0.25">
      <c r="Z1793" s="4" t="s">
        <v>12135</v>
      </c>
      <c r="AA1793" s="5"/>
      <c r="AB1793" s="5"/>
      <c r="AC1793" s="5"/>
      <c r="AD1793" s="5"/>
      <c r="AE1793" s="5"/>
      <c r="AF1793" s="5">
        <v>1300760</v>
      </c>
      <c r="AG1793" s="5">
        <v>1300760</v>
      </c>
    </row>
    <row r="1794" spans="26:33" x14ac:dyDescent="0.25">
      <c r="Z1794" s="4" t="s">
        <v>12136</v>
      </c>
      <c r="AA1794" s="5"/>
      <c r="AB1794" s="5"/>
      <c r="AC1794" s="5"/>
      <c r="AD1794" s="5"/>
      <c r="AE1794" s="5"/>
      <c r="AF1794" s="5">
        <v>1220757</v>
      </c>
      <c r="AG1794" s="5">
        <v>1220757</v>
      </c>
    </row>
    <row r="1795" spans="26:33" x14ac:dyDescent="0.25">
      <c r="Z1795" s="4" t="s">
        <v>12137</v>
      </c>
      <c r="AA1795" s="5"/>
      <c r="AB1795" s="5"/>
      <c r="AC1795" s="5"/>
      <c r="AD1795" s="5"/>
      <c r="AE1795" s="5"/>
      <c r="AF1795" s="5">
        <v>906344</v>
      </c>
      <c r="AG1795" s="5">
        <v>906344</v>
      </c>
    </row>
    <row r="1796" spans="26:33" x14ac:dyDescent="0.25">
      <c r="Z1796" s="4" t="s">
        <v>12138</v>
      </c>
      <c r="AA1796" s="5"/>
      <c r="AB1796" s="5"/>
      <c r="AC1796" s="5"/>
      <c r="AD1796" s="5"/>
      <c r="AE1796" s="5"/>
      <c r="AF1796" s="5">
        <v>842099</v>
      </c>
      <c r="AG1796" s="5">
        <v>842099</v>
      </c>
    </row>
    <row r="1797" spans="26:33" x14ac:dyDescent="0.25">
      <c r="Z1797" s="4" t="s">
        <v>12139</v>
      </c>
      <c r="AA1797" s="5"/>
      <c r="AB1797" s="5"/>
      <c r="AC1797" s="5"/>
      <c r="AD1797" s="5"/>
      <c r="AE1797" s="5"/>
      <c r="AF1797" s="5">
        <v>842099</v>
      </c>
      <c r="AG1797" s="5">
        <v>842099</v>
      </c>
    </row>
    <row r="1798" spans="26:33" x14ac:dyDescent="0.25">
      <c r="Z1798" s="4" t="s">
        <v>12140</v>
      </c>
      <c r="AA1798" s="5"/>
      <c r="AB1798" s="5"/>
      <c r="AC1798" s="5"/>
      <c r="AD1798" s="5"/>
      <c r="AE1798" s="5"/>
      <c r="AF1798" s="5">
        <v>4055745</v>
      </c>
      <c r="AG1798" s="5">
        <v>4055745</v>
      </c>
    </row>
    <row r="1799" spans="26:33" x14ac:dyDescent="0.25">
      <c r="Z1799" s="4" t="s">
        <v>12141</v>
      </c>
      <c r="AA1799" s="5"/>
      <c r="AB1799" s="5"/>
      <c r="AC1799" s="5"/>
      <c r="AD1799" s="5"/>
      <c r="AE1799" s="5"/>
      <c r="AF1799" s="5">
        <v>4065449</v>
      </c>
      <c r="AG1799" s="5">
        <v>4065449</v>
      </c>
    </row>
    <row r="1800" spans="26:33" x14ac:dyDescent="0.25">
      <c r="Z1800" s="4" t="s">
        <v>12142</v>
      </c>
      <c r="AA1800" s="5"/>
      <c r="AB1800" s="5"/>
      <c r="AC1800" s="5"/>
      <c r="AD1800" s="5"/>
      <c r="AE1800" s="5"/>
      <c r="AF1800" s="5">
        <v>244318</v>
      </c>
      <c r="AG1800" s="5">
        <v>244318</v>
      </c>
    </row>
    <row r="1801" spans="26:33" x14ac:dyDescent="0.25">
      <c r="Z1801" s="4" t="s">
        <v>12143</v>
      </c>
      <c r="AA1801" s="5"/>
      <c r="AB1801" s="5"/>
      <c r="AC1801" s="5"/>
      <c r="AD1801" s="5"/>
      <c r="AE1801" s="5"/>
      <c r="AF1801" s="5">
        <v>892775</v>
      </c>
      <c r="AG1801" s="5">
        <v>892775</v>
      </c>
    </row>
    <row r="1802" spans="26:33" x14ac:dyDescent="0.25">
      <c r="Z1802" s="4" t="s">
        <v>12144</v>
      </c>
      <c r="AA1802" s="5"/>
      <c r="AB1802" s="5"/>
      <c r="AC1802" s="5"/>
      <c r="AD1802" s="5"/>
      <c r="AE1802" s="5"/>
      <c r="AF1802" s="5">
        <v>1309996</v>
      </c>
      <c r="AG1802" s="5">
        <v>1309996</v>
      </c>
    </row>
    <row r="1803" spans="26:33" x14ac:dyDescent="0.25">
      <c r="Z1803" s="4" t="s">
        <v>12150</v>
      </c>
      <c r="AA1803" s="5"/>
      <c r="AB1803" s="5"/>
      <c r="AC1803" s="5"/>
      <c r="AD1803" s="5"/>
      <c r="AE1803" s="5"/>
      <c r="AF1803" s="5">
        <v>1173493</v>
      </c>
      <c r="AG1803" s="5">
        <v>1173493</v>
      </c>
    </row>
    <row r="1804" spans="26:33" x14ac:dyDescent="0.25">
      <c r="Z1804" s="4" t="s">
        <v>12151</v>
      </c>
      <c r="AA1804" s="5"/>
      <c r="AB1804" s="5"/>
      <c r="AC1804" s="5"/>
      <c r="AD1804" s="5"/>
      <c r="AE1804" s="5"/>
      <c r="AF1804" s="5">
        <v>1457107</v>
      </c>
      <c r="AG1804" s="5">
        <v>1457107</v>
      </c>
    </row>
    <row r="1805" spans="26:33" x14ac:dyDescent="0.25">
      <c r="Z1805" s="4" t="s">
        <v>532</v>
      </c>
      <c r="AA1805" s="5">
        <v>-27397353</v>
      </c>
      <c r="AB1805" s="5">
        <v>27397353</v>
      </c>
      <c r="AC1805" s="5">
        <v>-27397353</v>
      </c>
      <c r="AD1805" s="5">
        <v>29152061</v>
      </c>
      <c r="AE1805" s="5"/>
      <c r="AF1805" s="5"/>
      <c r="AG1805" s="5">
        <v>1754708</v>
      </c>
    </row>
    <row r="1806" spans="26:33" x14ac:dyDescent="0.25">
      <c r="Z1806" s="4" t="s">
        <v>983</v>
      </c>
      <c r="AA1806" s="5">
        <v>-7329440</v>
      </c>
      <c r="AB1806" s="5"/>
      <c r="AC1806" s="5">
        <v>7769136</v>
      </c>
      <c r="AD1806" s="5"/>
      <c r="AE1806" s="5"/>
      <c r="AF1806" s="5"/>
      <c r="AG1806" s="5">
        <v>439696</v>
      </c>
    </row>
    <row r="1807" spans="26:33" x14ac:dyDescent="0.25">
      <c r="Z1807" s="4" t="s">
        <v>1061</v>
      </c>
      <c r="AA1807" s="5"/>
      <c r="AB1807" s="5"/>
      <c r="AC1807" s="5">
        <v>6374675</v>
      </c>
      <c r="AD1807" s="5"/>
      <c r="AE1807" s="5"/>
      <c r="AF1807" s="5"/>
      <c r="AG1807" s="5">
        <v>6374675</v>
      </c>
    </row>
    <row r="1808" spans="26:33" x14ac:dyDescent="0.25">
      <c r="Z1808" s="4" t="s">
        <v>1551</v>
      </c>
      <c r="AA1808" s="5"/>
      <c r="AB1808" s="5"/>
      <c r="AC1808" s="5">
        <v>7649610</v>
      </c>
      <c r="AD1808" s="5"/>
      <c r="AE1808" s="5"/>
      <c r="AF1808" s="5"/>
      <c r="AG1808" s="5">
        <v>7649610</v>
      </c>
    </row>
    <row r="1809" spans="26:33" x14ac:dyDescent="0.25">
      <c r="Z1809" s="4" t="s">
        <v>2216</v>
      </c>
      <c r="AA1809" s="5"/>
      <c r="AB1809" s="5"/>
      <c r="AC1809" s="5">
        <v>1852640</v>
      </c>
      <c r="AD1809" s="5"/>
      <c r="AE1809" s="5"/>
      <c r="AF1809" s="5"/>
      <c r="AG1809" s="5">
        <v>1852640</v>
      </c>
    </row>
    <row r="1810" spans="26:33" x14ac:dyDescent="0.25">
      <c r="Z1810" s="4" t="s">
        <v>1151</v>
      </c>
      <c r="AA1810" s="5">
        <v>177636</v>
      </c>
      <c r="AB1810" s="5"/>
      <c r="AC1810" s="5"/>
      <c r="AD1810" s="5"/>
      <c r="AE1810" s="5"/>
      <c r="AF1810" s="5"/>
      <c r="AG1810" s="5">
        <v>177636</v>
      </c>
    </row>
    <row r="1811" spans="26:33" x14ac:dyDescent="0.25">
      <c r="Z1811" s="4" t="s">
        <v>1285</v>
      </c>
      <c r="AA1811" s="5"/>
      <c r="AB1811" s="5"/>
      <c r="AC1811" s="5"/>
      <c r="AD1811" s="5">
        <v>5625140</v>
      </c>
      <c r="AE1811" s="5"/>
      <c r="AF1811" s="5"/>
      <c r="AG1811" s="5">
        <v>5625140</v>
      </c>
    </row>
    <row r="1812" spans="26:33" x14ac:dyDescent="0.25">
      <c r="Z1812" s="4" t="s">
        <v>1540</v>
      </c>
      <c r="AA1812" s="5">
        <v>-8609462</v>
      </c>
      <c r="AB1812" s="5">
        <v>8609462</v>
      </c>
      <c r="AC1812" s="5">
        <v>151968</v>
      </c>
      <c r="AD1812" s="5"/>
      <c r="AE1812" s="5"/>
      <c r="AF1812" s="5"/>
      <c r="AG1812" s="5">
        <v>151968</v>
      </c>
    </row>
    <row r="1813" spans="26:33" x14ac:dyDescent="0.25">
      <c r="Z1813" s="4" t="s">
        <v>1403</v>
      </c>
      <c r="AA1813" s="5"/>
      <c r="AB1813" s="5"/>
      <c r="AC1813" s="5"/>
      <c r="AD1813" s="5"/>
      <c r="AE1813" s="5"/>
      <c r="AF1813" s="5">
        <v>12534177</v>
      </c>
      <c r="AG1813" s="5">
        <v>12534177</v>
      </c>
    </row>
    <row r="1814" spans="26:33" x14ac:dyDescent="0.25">
      <c r="Z1814" s="4" t="s">
        <v>1619</v>
      </c>
      <c r="AA1814" s="5">
        <v>7823749</v>
      </c>
      <c r="AB1814" s="5">
        <v>2590259</v>
      </c>
      <c r="AC1814" s="5">
        <v>-2590259</v>
      </c>
      <c r="AD1814" s="5"/>
      <c r="AE1814" s="5"/>
      <c r="AF1814" s="5"/>
      <c r="AG1814" s="5">
        <v>7823749</v>
      </c>
    </row>
    <row r="1815" spans="26:33" x14ac:dyDescent="0.25">
      <c r="Z1815" s="4" t="s">
        <v>10451</v>
      </c>
      <c r="AA1815" s="5"/>
      <c r="AB1815" s="5"/>
      <c r="AC1815" s="5">
        <v>1011183</v>
      </c>
      <c r="AD1815" s="5"/>
      <c r="AE1815" s="5"/>
      <c r="AF1815" s="5"/>
      <c r="AG1815" s="5">
        <v>1011183</v>
      </c>
    </row>
    <row r="1816" spans="26:33" x14ac:dyDescent="0.25">
      <c r="Z1816" s="4" t="s">
        <v>1759</v>
      </c>
      <c r="AA1816" s="5"/>
      <c r="AB1816" s="5">
        <v>2132225</v>
      </c>
      <c r="AC1816" s="5">
        <v>-2132225</v>
      </c>
      <c r="AD1816" s="5"/>
      <c r="AE1816" s="5"/>
      <c r="AF1816" s="5"/>
      <c r="AG1816" s="5">
        <v>0</v>
      </c>
    </row>
    <row r="1817" spans="26:33" x14ac:dyDescent="0.25">
      <c r="Z1817" s="4" t="s">
        <v>2214</v>
      </c>
      <c r="AA1817" s="5">
        <v>8563016</v>
      </c>
      <c r="AB1817" s="5"/>
      <c r="AC1817" s="5"/>
      <c r="AD1817" s="5"/>
      <c r="AE1817" s="5"/>
      <c r="AF1817" s="5"/>
      <c r="AG1817" s="5">
        <v>8563016</v>
      </c>
    </row>
    <row r="1818" spans="26:33" x14ac:dyDescent="0.25">
      <c r="Z1818" s="4" t="s">
        <v>2291</v>
      </c>
      <c r="AA1818" s="5"/>
      <c r="AB1818" s="5">
        <v>5153667</v>
      </c>
      <c r="AC1818" s="5">
        <v>25757</v>
      </c>
      <c r="AD1818" s="5"/>
      <c r="AE1818" s="5">
        <v>1288417</v>
      </c>
      <c r="AF1818" s="5">
        <v>34183</v>
      </c>
      <c r="AG1818" s="5">
        <v>6502024</v>
      </c>
    </row>
    <row r="1819" spans="26:33" x14ac:dyDescent="0.25">
      <c r="Z1819" s="4" t="s">
        <v>2293</v>
      </c>
      <c r="AA1819" s="5">
        <v>5748320</v>
      </c>
      <c r="AB1819" s="5"/>
      <c r="AC1819" s="5">
        <v>-551939</v>
      </c>
      <c r="AD1819" s="5"/>
      <c r="AE1819" s="5">
        <v>574832</v>
      </c>
      <c r="AF1819" s="5"/>
      <c r="AG1819" s="5">
        <v>5771213</v>
      </c>
    </row>
    <row r="1820" spans="26:33" x14ac:dyDescent="0.25">
      <c r="Z1820" s="4" t="s">
        <v>2612</v>
      </c>
      <c r="AA1820" s="5">
        <v>11512205</v>
      </c>
      <c r="AB1820" s="5"/>
      <c r="AC1820" s="5"/>
      <c r="AD1820" s="5"/>
      <c r="AE1820" s="5"/>
      <c r="AF1820" s="5">
        <v>11504419</v>
      </c>
      <c r="AG1820" s="5">
        <v>23016624</v>
      </c>
    </row>
    <row r="1821" spans="26:33" x14ac:dyDescent="0.25">
      <c r="Z1821" s="4" t="s">
        <v>2592</v>
      </c>
      <c r="AA1821" s="5">
        <v>11427287</v>
      </c>
      <c r="AB1821" s="5"/>
      <c r="AC1821" s="5">
        <v>37316</v>
      </c>
      <c r="AD1821" s="5">
        <v>23055638</v>
      </c>
      <c r="AE1821" s="5">
        <v>3880799</v>
      </c>
      <c r="AF1821" s="5"/>
      <c r="AG1821" s="5">
        <v>38401040</v>
      </c>
    </row>
    <row r="1822" spans="26:33" x14ac:dyDescent="0.25">
      <c r="Z1822" s="4" t="s">
        <v>3257</v>
      </c>
      <c r="AA1822" s="5">
        <v>2385135</v>
      </c>
      <c r="AB1822" s="5"/>
      <c r="AC1822" s="5"/>
      <c r="AD1822" s="5"/>
      <c r="AE1822" s="5"/>
      <c r="AF1822" s="5"/>
      <c r="AG1822" s="5">
        <v>2385135</v>
      </c>
    </row>
    <row r="1823" spans="26:33" x14ac:dyDescent="0.25">
      <c r="Z1823" s="4" t="s">
        <v>2621</v>
      </c>
      <c r="AA1823" s="5">
        <v>5763894</v>
      </c>
      <c r="AB1823" s="5"/>
      <c r="AC1823" s="5">
        <v>2921601</v>
      </c>
      <c r="AD1823" s="5"/>
      <c r="AE1823" s="5">
        <v>2958411</v>
      </c>
      <c r="AF1823" s="5"/>
      <c r="AG1823" s="5">
        <v>11643906</v>
      </c>
    </row>
    <row r="1824" spans="26:33" x14ac:dyDescent="0.25">
      <c r="Z1824" s="4" t="s">
        <v>6697</v>
      </c>
      <c r="AA1824" s="5"/>
      <c r="AB1824" s="5"/>
      <c r="AC1824" s="5">
        <v>9960430</v>
      </c>
      <c r="AD1824" s="5"/>
      <c r="AE1824" s="5">
        <v>9936780</v>
      </c>
      <c r="AF1824" s="5">
        <v>-9936780</v>
      </c>
      <c r="AG1824" s="5">
        <v>9960430</v>
      </c>
    </row>
    <row r="1825" spans="26:33" x14ac:dyDescent="0.25">
      <c r="Z1825" s="4" t="s">
        <v>3377</v>
      </c>
      <c r="AA1825" s="5">
        <v>5961683</v>
      </c>
      <c r="AB1825" s="5"/>
      <c r="AC1825" s="5">
        <v>-4619</v>
      </c>
      <c r="AD1825" s="5"/>
      <c r="AE1825" s="5"/>
      <c r="AF1825" s="5"/>
      <c r="AG1825" s="5">
        <v>5957064</v>
      </c>
    </row>
    <row r="1826" spans="26:33" x14ac:dyDescent="0.25">
      <c r="Z1826" s="4" t="s">
        <v>2591</v>
      </c>
      <c r="AA1826" s="5"/>
      <c r="AB1826" s="5">
        <v>4882270</v>
      </c>
      <c r="AC1826" s="5">
        <v>13374</v>
      </c>
      <c r="AD1826" s="5"/>
      <c r="AE1826" s="5">
        <v>9911456</v>
      </c>
      <c r="AF1826" s="5"/>
      <c r="AG1826" s="5">
        <v>14807100</v>
      </c>
    </row>
    <row r="1827" spans="26:33" x14ac:dyDescent="0.25">
      <c r="Z1827" s="4" t="s">
        <v>2623</v>
      </c>
      <c r="AA1827" s="5"/>
      <c r="AB1827" s="5">
        <v>7148938</v>
      </c>
      <c r="AC1827" s="5">
        <v>7194082</v>
      </c>
      <c r="AD1827" s="5"/>
      <c r="AE1827" s="5"/>
      <c r="AF1827" s="5"/>
      <c r="AG1827" s="5">
        <v>14343020</v>
      </c>
    </row>
    <row r="1828" spans="26:33" x14ac:dyDescent="0.25">
      <c r="Z1828" s="4" t="s">
        <v>6698</v>
      </c>
      <c r="AA1828" s="5"/>
      <c r="AB1828" s="5"/>
      <c r="AC1828" s="5">
        <v>13616159</v>
      </c>
      <c r="AD1828" s="5">
        <v>73126</v>
      </c>
      <c r="AE1828" s="5"/>
      <c r="AF1828" s="5">
        <v>10212119</v>
      </c>
      <c r="AG1828" s="5">
        <v>23901404</v>
      </c>
    </row>
    <row r="1829" spans="26:33" x14ac:dyDescent="0.25">
      <c r="Z1829" s="4" t="s">
        <v>6699</v>
      </c>
      <c r="AA1829" s="5"/>
      <c r="AB1829" s="5"/>
      <c r="AC1829" s="5"/>
      <c r="AD1829" s="5">
        <v>21781994</v>
      </c>
      <c r="AE1829" s="5">
        <v>28646197</v>
      </c>
      <c r="AF1829" s="5">
        <v>5420609</v>
      </c>
      <c r="AG1829" s="5">
        <v>55848800</v>
      </c>
    </row>
    <row r="1830" spans="26:33" x14ac:dyDescent="0.25">
      <c r="Z1830" s="4" t="s">
        <v>9984</v>
      </c>
      <c r="AA1830" s="5"/>
      <c r="AB1830" s="5"/>
      <c r="AC1830" s="5"/>
      <c r="AD1830" s="5"/>
      <c r="AE1830" s="5">
        <v>9960430</v>
      </c>
      <c r="AF1830" s="5">
        <v>235815</v>
      </c>
      <c r="AG1830" s="5">
        <v>10196245</v>
      </c>
    </row>
    <row r="1831" spans="26:33" x14ac:dyDescent="0.25">
      <c r="Z1831" s="4" t="s">
        <v>6700</v>
      </c>
      <c r="AA1831" s="5"/>
      <c r="AB1831" s="5"/>
      <c r="AC1831" s="5"/>
      <c r="AD1831" s="5">
        <v>10431252</v>
      </c>
      <c r="AE1831" s="5"/>
      <c r="AF1831" s="5"/>
      <c r="AG1831" s="5">
        <v>10431252</v>
      </c>
    </row>
    <row r="1832" spans="26:33" x14ac:dyDescent="0.25">
      <c r="Z1832" s="4" t="s">
        <v>9462</v>
      </c>
      <c r="AA1832" s="5"/>
      <c r="AB1832" s="5"/>
      <c r="AC1832" s="5"/>
      <c r="AD1832" s="5"/>
      <c r="AE1832" s="5">
        <v>2412007</v>
      </c>
      <c r="AF1832" s="5"/>
      <c r="AG1832" s="5">
        <v>2412007</v>
      </c>
    </row>
    <row r="1833" spans="26:33" x14ac:dyDescent="0.25">
      <c r="Z1833" s="4" t="s">
        <v>10607</v>
      </c>
      <c r="AA1833" s="5"/>
      <c r="AB1833" s="5"/>
      <c r="AC1833" s="5"/>
      <c r="AD1833" s="5"/>
      <c r="AE1833" s="5">
        <v>3376810</v>
      </c>
      <c r="AF1833" s="5"/>
      <c r="AG1833" s="5">
        <v>3376810</v>
      </c>
    </row>
    <row r="1834" spans="26:33" x14ac:dyDescent="0.25">
      <c r="Z1834" s="4" t="s">
        <v>10608</v>
      </c>
      <c r="AA1834" s="5"/>
      <c r="AB1834" s="5"/>
      <c r="AC1834" s="5"/>
      <c r="AD1834" s="5"/>
      <c r="AE1834" s="5">
        <v>8889793</v>
      </c>
      <c r="AF1834" s="5">
        <v>74389</v>
      </c>
      <c r="AG1834" s="5">
        <v>8964182</v>
      </c>
    </row>
    <row r="1835" spans="26:33" x14ac:dyDescent="0.25">
      <c r="Z1835" s="4" t="s">
        <v>12152</v>
      </c>
      <c r="AA1835" s="5"/>
      <c r="AB1835" s="5"/>
      <c r="AC1835" s="5"/>
      <c r="AD1835" s="5"/>
      <c r="AE1835" s="5"/>
      <c r="AF1835" s="5">
        <v>5506707</v>
      </c>
      <c r="AG1835" s="5">
        <v>5506707</v>
      </c>
    </row>
    <row r="1836" spans="26:33" x14ac:dyDescent="0.25">
      <c r="Z1836" s="4" t="s">
        <v>12153</v>
      </c>
      <c r="AA1836" s="5"/>
      <c r="AB1836" s="5"/>
      <c r="AC1836" s="5"/>
      <c r="AD1836" s="5"/>
      <c r="AE1836" s="5"/>
      <c r="AF1836" s="5">
        <v>5506340</v>
      </c>
      <c r="AG1836" s="5">
        <v>5506340</v>
      </c>
    </row>
    <row r="1837" spans="26:33" x14ac:dyDescent="0.25">
      <c r="Z1837" s="4" t="s">
        <v>4798</v>
      </c>
      <c r="AA1837" s="5"/>
      <c r="AB1837" s="5">
        <v>2864925</v>
      </c>
      <c r="AC1837" s="5"/>
      <c r="AD1837" s="5"/>
      <c r="AE1837" s="5"/>
      <c r="AF1837" s="5"/>
      <c r="AG1837" s="5">
        <v>2864925</v>
      </c>
    </row>
    <row r="1838" spans="26:33" x14ac:dyDescent="0.25">
      <c r="Z1838" s="4" t="s">
        <v>4799</v>
      </c>
      <c r="AA1838" s="5"/>
      <c r="AB1838" s="5">
        <v>338220</v>
      </c>
      <c r="AC1838" s="5"/>
      <c r="AD1838" s="5"/>
      <c r="AE1838" s="5"/>
      <c r="AF1838" s="5"/>
      <c r="AG1838" s="5">
        <v>338220</v>
      </c>
    </row>
    <row r="1839" spans="26:33" x14ac:dyDescent="0.25">
      <c r="Z1839" s="4" t="s">
        <v>2975</v>
      </c>
      <c r="AA1839" s="5"/>
      <c r="AB1839" s="5"/>
      <c r="AC1839" s="5"/>
      <c r="AD1839" s="5">
        <v>23957050</v>
      </c>
      <c r="AE1839" s="5"/>
      <c r="AF1839" s="5"/>
      <c r="AG1839" s="5">
        <v>23957050</v>
      </c>
    </row>
    <row r="1840" spans="26:33" x14ac:dyDescent="0.25">
      <c r="Z1840" s="4" t="s">
        <v>339</v>
      </c>
      <c r="AA1840" s="5"/>
      <c r="AB1840" s="5">
        <v>4014016</v>
      </c>
      <c r="AC1840" s="5"/>
      <c r="AD1840" s="5"/>
      <c r="AE1840" s="5"/>
      <c r="AF1840" s="5"/>
      <c r="AG1840" s="5">
        <v>4014016</v>
      </c>
    </row>
    <row r="1841" spans="26:33" x14ac:dyDescent="0.25">
      <c r="Z1841" s="4" t="s">
        <v>371</v>
      </c>
      <c r="AA1841" s="5"/>
      <c r="AB1841" s="5"/>
      <c r="AC1841" s="5"/>
      <c r="AD1841" s="5">
        <v>4014016</v>
      </c>
      <c r="AE1841" s="5"/>
      <c r="AF1841" s="5"/>
      <c r="AG1841" s="5">
        <v>4014016</v>
      </c>
    </row>
    <row r="1842" spans="26:33" x14ac:dyDescent="0.25">
      <c r="Z1842" s="4" t="s">
        <v>9879</v>
      </c>
      <c r="AA1842" s="5"/>
      <c r="AB1842" s="5"/>
      <c r="AC1842" s="5"/>
      <c r="AD1842" s="5">
        <v>3811419</v>
      </c>
      <c r="AE1842" s="5"/>
      <c r="AF1842" s="5"/>
      <c r="AG1842" s="5">
        <v>3811419</v>
      </c>
    </row>
    <row r="1843" spans="26:33" x14ac:dyDescent="0.25">
      <c r="Z1843" s="4" t="s">
        <v>2955</v>
      </c>
      <c r="AA1843" s="5">
        <v>3772077</v>
      </c>
      <c r="AB1843" s="5"/>
      <c r="AC1843" s="5"/>
      <c r="AD1843" s="5"/>
      <c r="AE1843" s="5"/>
      <c r="AF1843" s="5"/>
      <c r="AG1843" s="5">
        <v>3772077</v>
      </c>
    </row>
    <row r="1844" spans="26:33" x14ac:dyDescent="0.25">
      <c r="Z1844" s="4" t="s">
        <v>4800</v>
      </c>
      <c r="AA1844" s="5"/>
      <c r="AB1844" s="5">
        <v>3780110</v>
      </c>
      <c r="AC1844" s="5"/>
      <c r="AD1844" s="5"/>
      <c r="AE1844" s="5"/>
      <c r="AF1844" s="5"/>
      <c r="AG1844" s="5">
        <v>3780110</v>
      </c>
    </row>
    <row r="1845" spans="26:33" x14ac:dyDescent="0.25">
      <c r="Z1845" s="4" t="s">
        <v>12154</v>
      </c>
      <c r="AA1845" s="5"/>
      <c r="AB1845" s="5"/>
      <c r="AC1845" s="5"/>
      <c r="AD1845" s="5"/>
      <c r="AE1845" s="5"/>
      <c r="AF1845" s="5">
        <v>3877929</v>
      </c>
      <c r="AG1845" s="5">
        <v>3877929</v>
      </c>
    </row>
    <row r="1846" spans="26:33" x14ac:dyDescent="0.25">
      <c r="Z1846" s="4" t="s">
        <v>6702</v>
      </c>
      <c r="AA1846" s="5"/>
      <c r="AB1846" s="5"/>
      <c r="AC1846" s="5">
        <v>3784963</v>
      </c>
      <c r="AD1846" s="5"/>
      <c r="AE1846" s="5"/>
      <c r="AF1846" s="5"/>
      <c r="AG1846" s="5">
        <v>3784963</v>
      </c>
    </row>
    <row r="1847" spans="26:33" x14ac:dyDescent="0.25">
      <c r="Z1847" s="4" t="s">
        <v>10610</v>
      </c>
      <c r="AA1847" s="5"/>
      <c r="AB1847" s="5"/>
      <c r="AC1847" s="5"/>
      <c r="AD1847" s="5"/>
      <c r="AE1847" s="5">
        <v>3858016</v>
      </c>
      <c r="AF1847" s="5"/>
      <c r="AG1847" s="5">
        <v>3858016</v>
      </c>
    </row>
    <row r="1848" spans="26:33" x14ac:dyDescent="0.25">
      <c r="Z1848" s="4" t="s">
        <v>9880</v>
      </c>
      <c r="AA1848" s="5"/>
      <c r="AB1848" s="5"/>
      <c r="AC1848" s="5"/>
      <c r="AD1848" s="5">
        <v>3811419</v>
      </c>
      <c r="AE1848" s="5"/>
      <c r="AF1848" s="5"/>
      <c r="AG1848" s="5">
        <v>3811419</v>
      </c>
    </row>
    <row r="1849" spans="26:33" x14ac:dyDescent="0.25">
      <c r="Z1849" s="4" t="s">
        <v>3007</v>
      </c>
      <c r="AA1849" s="5">
        <v>3772077</v>
      </c>
      <c r="AB1849" s="5"/>
      <c r="AC1849" s="5"/>
      <c r="AD1849" s="5"/>
      <c r="AE1849" s="5"/>
      <c r="AF1849" s="5"/>
      <c r="AG1849" s="5">
        <v>3772077</v>
      </c>
    </row>
    <row r="1850" spans="26:33" x14ac:dyDescent="0.25">
      <c r="Z1850" s="4" t="s">
        <v>4801</v>
      </c>
      <c r="AA1850" s="5"/>
      <c r="AB1850" s="5">
        <v>3780110</v>
      </c>
      <c r="AC1850" s="5"/>
      <c r="AD1850" s="5"/>
      <c r="AE1850" s="5"/>
      <c r="AF1850" s="5"/>
      <c r="AG1850" s="5">
        <v>3780110</v>
      </c>
    </row>
    <row r="1851" spans="26:33" x14ac:dyDescent="0.25">
      <c r="Z1851" s="4" t="s">
        <v>12155</v>
      </c>
      <c r="AA1851" s="5"/>
      <c r="AB1851" s="5"/>
      <c r="AC1851" s="5"/>
      <c r="AD1851" s="5"/>
      <c r="AE1851" s="5"/>
      <c r="AF1851" s="5">
        <v>3877929</v>
      </c>
      <c r="AG1851" s="5">
        <v>3877929</v>
      </c>
    </row>
    <row r="1852" spans="26:33" x14ac:dyDescent="0.25">
      <c r="Z1852" s="4" t="s">
        <v>6703</v>
      </c>
      <c r="AA1852" s="5"/>
      <c r="AB1852" s="5"/>
      <c r="AC1852" s="5">
        <v>3784963</v>
      </c>
      <c r="AD1852" s="5"/>
      <c r="AE1852" s="5"/>
      <c r="AF1852" s="5"/>
      <c r="AG1852" s="5">
        <v>3784963</v>
      </c>
    </row>
    <row r="1853" spans="26:33" x14ac:dyDescent="0.25">
      <c r="Z1853" s="4" t="s">
        <v>10612</v>
      </c>
      <c r="AA1853" s="5"/>
      <c r="AB1853" s="5"/>
      <c r="AC1853" s="5"/>
      <c r="AD1853" s="5"/>
      <c r="AE1853" s="5">
        <v>3858016</v>
      </c>
      <c r="AF1853" s="5"/>
      <c r="AG1853" s="5">
        <v>3858016</v>
      </c>
    </row>
    <row r="1854" spans="26:33" x14ac:dyDescent="0.25">
      <c r="Z1854" s="4" t="s">
        <v>613</v>
      </c>
      <c r="AA1854" s="5">
        <v>3573546</v>
      </c>
      <c r="AB1854" s="5">
        <v>1969636</v>
      </c>
      <c r="AC1854" s="5">
        <v>4781006</v>
      </c>
      <c r="AD1854" s="5">
        <v>3931780</v>
      </c>
      <c r="AE1854" s="5">
        <v>4588229</v>
      </c>
      <c r="AF1854" s="5">
        <v>4588229</v>
      </c>
      <c r="AG1854" s="5">
        <v>23432426</v>
      </c>
    </row>
    <row r="1855" spans="26:33" x14ac:dyDescent="0.25">
      <c r="Z1855" s="4" t="s">
        <v>1791</v>
      </c>
      <c r="AA1855" s="5">
        <v>3891195</v>
      </c>
      <c r="AB1855" s="5">
        <v>3899482</v>
      </c>
      <c r="AC1855" s="5">
        <v>3904489</v>
      </c>
      <c r="AD1855" s="5">
        <v>3931780</v>
      </c>
      <c r="AE1855" s="5">
        <v>2456623</v>
      </c>
      <c r="AF1855" s="5"/>
      <c r="AG1855" s="5">
        <v>18083569</v>
      </c>
    </row>
    <row r="1856" spans="26:33" x14ac:dyDescent="0.25">
      <c r="Z1856" s="4" t="s">
        <v>12158</v>
      </c>
      <c r="AA1856" s="5"/>
      <c r="AB1856" s="5"/>
      <c r="AC1856" s="5"/>
      <c r="AD1856" s="5"/>
      <c r="AE1856" s="5"/>
      <c r="AF1856" s="5">
        <v>4000390</v>
      </c>
      <c r="AG1856" s="5">
        <v>4000390</v>
      </c>
    </row>
    <row r="1857" spans="26:33" x14ac:dyDescent="0.25">
      <c r="Z1857" s="4" t="s">
        <v>10611</v>
      </c>
      <c r="AA1857" s="5"/>
      <c r="AB1857" s="5"/>
      <c r="AC1857" s="5"/>
      <c r="AD1857" s="5"/>
      <c r="AE1857" s="5">
        <v>1523225</v>
      </c>
      <c r="AF1857" s="5"/>
      <c r="AG1857" s="5">
        <v>1523225</v>
      </c>
    </row>
    <row r="1858" spans="26:33" x14ac:dyDescent="0.25">
      <c r="Z1858" s="4" t="s">
        <v>3006</v>
      </c>
      <c r="AA1858" s="5">
        <v>3970607</v>
      </c>
      <c r="AB1858" s="5"/>
      <c r="AC1858" s="5"/>
      <c r="AD1858" s="5"/>
      <c r="AE1858" s="5"/>
      <c r="AF1858" s="5"/>
      <c r="AG1858" s="5">
        <v>3970607</v>
      </c>
    </row>
    <row r="1859" spans="26:33" x14ac:dyDescent="0.25">
      <c r="Z1859" s="4" t="s">
        <v>6704</v>
      </c>
      <c r="AA1859" s="5"/>
      <c r="AB1859" s="5"/>
      <c r="AC1859" s="5">
        <v>1195252</v>
      </c>
      <c r="AD1859" s="5"/>
      <c r="AE1859" s="5"/>
      <c r="AF1859" s="5"/>
      <c r="AG1859" s="5">
        <v>1195252</v>
      </c>
    </row>
    <row r="1860" spans="26:33" x14ac:dyDescent="0.25">
      <c r="Z1860" s="4" t="s">
        <v>723</v>
      </c>
      <c r="AA1860" s="5"/>
      <c r="AB1860" s="5"/>
      <c r="AC1860" s="5"/>
      <c r="AD1860" s="5">
        <v>2917257</v>
      </c>
      <c r="AE1860" s="5"/>
      <c r="AF1860" s="5"/>
      <c r="AG1860" s="5">
        <v>2917257</v>
      </c>
    </row>
    <row r="1861" spans="26:33" x14ac:dyDescent="0.25">
      <c r="Z1861" s="4" t="s">
        <v>724</v>
      </c>
      <c r="AA1861" s="5">
        <v>5360319</v>
      </c>
      <c r="AB1861" s="5">
        <v>5371735</v>
      </c>
      <c r="AC1861" s="5">
        <v>3179369</v>
      </c>
      <c r="AD1861" s="5">
        <v>10832454</v>
      </c>
      <c r="AE1861" s="5">
        <v>10964886</v>
      </c>
      <c r="AF1861" s="5">
        <v>11021484</v>
      </c>
      <c r="AG1861" s="5">
        <v>46730247</v>
      </c>
    </row>
    <row r="1862" spans="26:33" x14ac:dyDescent="0.25">
      <c r="Z1862" s="4" t="s">
        <v>4802</v>
      </c>
      <c r="AA1862" s="5"/>
      <c r="AB1862" s="5">
        <v>2268006</v>
      </c>
      <c r="AC1862" s="5"/>
      <c r="AD1862" s="5"/>
      <c r="AE1862" s="5"/>
      <c r="AF1862" s="5"/>
      <c r="AG1862" s="5">
        <v>2268006</v>
      </c>
    </row>
    <row r="1863" spans="26:33" x14ac:dyDescent="0.25">
      <c r="Z1863" s="4" t="s">
        <v>1212</v>
      </c>
      <c r="AA1863" s="5">
        <v>4963259</v>
      </c>
      <c r="AB1863" s="5">
        <v>4973829</v>
      </c>
      <c r="AC1863" s="5">
        <v>4980215</v>
      </c>
      <c r="AD1863" s="5">
        <v>5015025</v>
      </c>
      <c r="AE1863" s="5">
        <v>4000000</v>
      </c>
      <c r="AF1863" s="5">
        <v>4000000</v>
      </c>
      <c r="AG1863" s="5">
        <v>27932328</v>
      </c>
    </row>
    <row r="1864" spans="26:33" x14ac:dyDescent="0.25">
      <c r="Z1864" s="4" t="s">
        <v>1620</v>
      </c>
      <c r="AA1864" s="5">
        <v>3059671</v>
      </c>
      <c r="AB1864" s="5"/>
      <c r="AC1864" s="5"/>
      <c r="AD1864" s="5"/>
      <c r="AE1864" s="5"/>
      <c r="AF1864" s="5"/>
      <c r="AG1864" s="5">
        <v>3059671</v>
      </c>
    </row>
    <row r="1865" spans="26:33" x14ac:dyDescent="0.25">
      <c r="Z1865" s="4" t="s">
        <v>2963</v>
      </c>
      <c r="AA1865" s="5">
        <v>4722719</v>
      </c>
      <c r="AB1865" s="5"/>
      <c r="AC1865" s="5"/>
      <c r="AD1865" s="5"/>
      <c r="AE1865" s="5"/>
      <c r="AF1865" s="5"/>
      <c r="AG1865" s="5">
        <v>4722719</v>
      </c>
    </row>
    <row r="1866" spans="26:33" x14ac:dyDescent="0.25">
      <c r="Z1866" s="4" t="s">
        <v>4803</v>
      </c>
      <c r="AA1866" s="5"/>
      <c r="AB1866" s="5">
        <v>7798963</v>
      </c>
      <c r="AC1866" s="5"/>
      <c r="AD1866" s="5"/>
      <c r="AE1866" s="5"/>
      <c r="AF1866" s="5"/>
      <c r="AG1866" s="5">
        <v>7798963</v>
      </c>
    </row>
    <row r="1867" spans="26:33" x14ac:dyDescent="0.25">
      <c r="Z1867" s="4" t="s">
        <v>6709</v>
      </c>
      <c r="AA1867" s="5"/>
      <c r="AB1867" s="5"/>
      <c r="AC1867" s="5">
        <v>2661427</v>
      </c>
      <c r="AD1867" s="5"/>
      <c r="AE1867" s="5"/>
      <c r="AF1867" s="5"/>
      <c r="AG1867" s="5">
        <v>2661427</v>
      </c>
    </row>
    <row r="1868" spans="26:33" x14ac:dyDescent="0.25">
      <c r="Z1868" s="4" t="s">
        <v>1066</v>
      </c>
      <c r="AA1868" s="5">
        <v>3772077</v>
      </c>
      <c r="AB1868" s="5">
        <v>2892276</v>
      </c>
      <c r="AC1868" s="5"/>
      <c r="AD1868" s="5"/>
      <c r="AE1868" s="5"/>
      <c r="AF1868" s="5"/>
      <c r="AG1868" s="5">
        <v>6664353</v>
      </c>
    </row>
    <row r="1869" spans="26:33" x14ac:dyDescent="0.25">
      <c r="Z1869" s="4" t="s">
        <v>4804</v>
      </c>
      <c r="AA1869" s="5"/>
      <c r="AB1869" s="5">
        <v>887834</v>
      </c>
      <c r="AC1869" s="5"/>
      <c r="AD1869" s="5"/>
      <c r="AE1869" s="5"/>
      <c r="AF1869" s="5"/>
      <c r="AG1869" s="5">
        <v>887834</v>
      </c>
    </row>
    <row r="1870" spans="26:33" x14ac:dyDescent="0.25">
      <c r="Z1870" s="4" t="s">
        <v>9917</v>
      </c>
      <c r="AA1870" s="5"/>
      <c r="AB1870" s="5"/>
      <c r="AC1870" s="5"/>
      <c r="AD1870" s="5">
        <v>3811419</v>
      </c>
      <c r="AE1870" s="5"/>
      <c r="AF1870" s="5"/>
      <c r="AG1870" s="5">
        <v>3811419</v>
      </c>
    </row>
    <row r="1871" spans="26:33" x14ac:dyDescent="0.25">
      <c r="Z1871" s="4" t="s">
        <v>12156</v>
      </c>
      <c r="AA1871" s="5"/>
      <c r="AB1871" s="5"/>
      <c r="AC1871" s="5"/>
      <c r="AD1871" s="5"/>
      <c r="AE1871" s="5"/>
      <c r="AF1871" s="5">
        <v>3139089</v>
      </c>
      <c r="AG1871" s="5">
        <v>3139089</v>
      </c>
    </row>
    <row r="1872" spans="26:33" x14ac:dyDescent="0.25">
      <c r="Z1872" s="4" t="s">
        <v>6705</v>
      </c>
      <c r="AA1872" s="5"/>
      <c r="AB1872" s="5"/>
      <c r="AC1872" s="5">
        <v>3784963</v>
      </c>
      <c r="AD1872" s="5"/>
      <c r="AE1872" s="5"/>
      <c r="AF1872" s="5"/>
      <c r="AG1872" s="5">
        <v>3784963</v>
      </c>
    </row>
    <row r="1873" spans="26:33" x14ac:dyDescent="0.25">
      <c r="Z1873" s="4" t="s">
        <v>10613</v>
      </c>
      <c r="AA1873" s="5"/>
      <c r="AB1873" s="5"/>
      <c r="AC1873" s="5"/>
      <c r="AD1873" s="5"/>
      <c r="AE1873" s="5">
        <v>3858016</v>
      </c>
      <c r="AF1873" s="5"/>
      <c r="AG1873" s="5">
        <v>3858016</v>
      </c>
    </row>
    <row r="1874" spans="26:33" x14ac:dyDescent="0.25">
      <c r="Z1874" s="4" t="s">
        <v>9837</v>
      </c>
      <c r="AA1874" s="5"/>
      <c r="AB1874" s="5"/>
      <c r="AC1874" s="5"/>
      <c r="AD1874" s="5">
        <v>4814424</v>
      </c>
      <c r="AE1874" s="5"/>
      <c r="AF1874" s="5"/>
      <c r="AG1874" s="5">
        <v>4814424</v>
      </c>
    </row>
    <row r="1875" spans="26:33" x14ac:dyDescent="0.25">
      <c r="Z1875" s="4" t="s">
        <v>2956</v>
      </c>
      <c r="AA1875" s="5">
        <v>4764728</v>
      </c>
      <c r="AB1875" s="5"/>
      <c r="AC1875" s="5"/>
      <c r="AD1875" s="5"/>
      <c r="AE1875" s="5"/>
      <c r="AF1875" s="5"/>
      <c r="AG1875" s="5">
        <v>4764728</v>
      </c>
    </row>
    <row r="1876" spans="26:33" x14ac:dyDescent="0.25">
      <c r="Z1876" s="4" t="s">
        <v>4805</v>
      </c>
      <c r="AA1876" s="5"/>
      <c r="AB1876" s="5">
        <v>4774876</v>
      </c>
      <c r="AC1876" s="5"/>
      <c r="AD1876" s="5"/>
      <c r="AE1876" s="5"/>
      <c r="AF1876" s="5"/>
      <c r="AG1876" s="5">
        <v>4774876</v>
      </c>
    </row>
    <row r="1877" spans="26:33" x14ac:dyDescent="0.25">
      <c r="Z1877" s="4" t="s">
        <v>6706</v>
      </c>
      <c r="AA1877" s="5"/>
      <c r="AB1877" s="5"/>
      <c r="AC1877" s="5">
        <v>4781006</v>
      </c>
      <c r="AD1877" s="5"/>
      <c r="AE1877" s="5"/>
      <c r="AF1877" s="5"/>
      <c r="AG1877" s="5">
        <v>4781006</v>
      </c>
    </row>
    <row r="1878" spans="26:33" x14ac:dyDescent="0.25">
      <c r="Z1878" s="4" t="s">
        <v>1354</v>
      </c>
      <c r="AA1878" s="5">
        <v>5360319</v>
      </c>
      <c r="AB1878" s="5">
        <v>5371735</v>
      </c>
      <c r="AC1878" s="5">
        <v>4225038</v>
      </c>
      <c r="AD1878" s="5"/>
      <c r="AE1878" s="5"/>
      <c r="AF1878" s="5"/>
      <c r="AG1878" s="5">
        <v>14957092</v>
      </c>
    </row>
    <row r="1879" spans="26:33" x14ac:dyDescent="0.25">
      <c r="Z1879" s="4" t="s">
        <v>6707</v>
      </c>
      <c r="AA1879" s="5"/>
      <c r="AB1879" s="5"/>
      <c r="AC1879" s="5">
        <v>1153594</v>
      </c>
      <c r="AD1879" s="5"/>
      <c r="AE1879" s="5"/>
      <c r="AF1879" s="5"/>
      <c r="AG1879" s="5">
        <v>1153594</v>
      </c>
    </row>
    <row r="1880" spans="26:33" x14ac:dyDescent="0.25">
      <c r="Z1880" s="4" t="s">
        <v>9853</v>
      </c>
      <c r="AA1880" s="5"/>
      <c r="AB1880" s="5"/>
      <c r="AC1880" s="5"/>
      <c r="AD1880" s="5">
        <v>5416227</v>
      </c>
      <c r="AE1880" s="5"/>
      <c r="AF1880" s="5"/>
      <c r="AG1880" s="5">
        <v>5416227</v>
      </c>
    </row>
    <row r="1881" spans="26:33" x14ac:dyDescent="0.25">
      <c r="Z1881" s="4" t="s">
        <v>12157</v>
      </c>
      <c r="AA1881" s="5"/>
      <c r="AB1881" s="5"/>
      <c r="AC1881" s="5"/>
      <c r="AD1881" s="5"/>
      <c r="AE1881" s="5"/>
      <c r="AF1881" s="5">
        <v>5510742</v>
      </c>
      <c r="AG1881" s="5">
        <v>5510742</v>
      </c>
    </row>
    <row r="1882" spans="26:33" x14ac:dyDescent="0.25">
      <c r="Z1882" s="4" t="s">
        <v>10614</v>
      </c>
      <c r="AA1882" s="5"/>
      <c r="AB1882" s="5"/>
      <c r="AC1882" s="5"/>
      <c r="AD1882" s="5"/>
      <c r="AE1882" s="5">
        <v>5482443</v>
      </c>
      <c r="AF1882" s="5"/>
      <c r="AG1882" s="5">
        <v>5482443</v>
      </c>
    </row>
    <row r="1883" spans="26:33" x14ac:dyDescent="0.25">
      <c r="Z1883" s="4" t="s">
        <v>6708</v>
      </c>
      <c r="AA1883" s="5"/>
      <c r="AB1883" s="5"/>
      <c r="AC1883" s="5"/>
      <c r="AD1883" s="5">
        <v>4723242</v>
      </c>
      <c r="AE1883" s="5">
        <v>4780986</v>
      </c>
      <c r="AF1883" s="5">
        <v>7551757</v>
      </c>
      <c r="AG1883" s="5">
        <v>17055985</v>
      </c>
    </row>
    <row r="1884" spans="26:33" x14ac:dyDescent="0.25">
      <c r="Z1884" s="4" t="s">
        <v>11836</v>
      </c>
      <c r="AA1884" s="5"/>
      <c r="AB1884" s="5"/>
      <c r="AC1884" s="5"/>
      <c r="AD1884" s="5"/>
      <c r="AE1884" s="5">
        <v>2030535</v>
      </c>
      <c r="AF1884" s="5"/>
      <c r="AG1884" s="5">
        <v>2030535</v>
      </c>
    </row>
    <row r="1885" spans="26:33" x14ac:dyDescent="0.25">
      <c r="Z1885" s="4" t="s">
        <v>2523</v>
      </c>
      <c r="AA1885" s="5">
        <v>751157</v>
      </c>
      <c r="AB1885" s="5"/>
      <c r="AC1885" s="5"/>
      <c r="AD1885" s="5"/>
      <c r="AE1885" s="5"/>
      <c r="AF1885" s="5"/>
      <c r="AG1885" s="5">
        <v>751157</v>
      </c>
    </row>
    <row r="1886" spans="26:33" x14ac:dyDescent="0.25">
      <c r="Z1886" s="4" t="s">
        <v>1101</v>
      </c>
      <c r="AA1886" s="5">
        <v>89615909</v>
      </c>
      <c r="AB1886" s="5">
        <v>89615909</v>
      </c>
      <c r="AC1886" s="5">
        <v>93706818</v>
      </c>
      <c r="AD1886" s="5">
        <v>89615909</v>
      </c>
      <c r="AE1886" s="5"/>
      <c r="AF1886" s="5">
        <v>89615909</v>
      </c>
      <c r="AG1886" s="5">
        <v>452170454</v>
      </c>
    </row>
    <row r="1887" spans="26:33" x14ac:dyDescent="0.25">
      <c r="Z1887" s="4" t="s">
        <v>2681</v>
      </c>
      <c r="AA1887" s="5">
        <v>35089169</v>
      </c>
      <c r="AB1887" s="5">
        <v>35089169</v>
      </c>
      <c r="AC1887" s="5">
        <v>35089169</v>
      </c>
      <c r="AD1887" s="5">
        <v>35089169</v>
      </c>
      <c r="AE1887" s="5">
        <v>35089169</v>
      </c>
      <c r="AF1887" s="5">
        <v>35089169</v>
      </c>
      <c r="AG1887" s="5">
        <v>210535014</v>
      </c>
    </row>
    <row r="1888" spans="26:33" x14ac:dyDescent="0.25">
      <c r="Z1888" s="4" t="s">
        <v>2682</v>
      </c>
      <c r="AA1888" s="5">
        <v>-27801938</v>
      </c>
      <c r="AB1888" s="5">
        <v>24000000</v>
      </c>
      <c r="AC1888" s="5">
        <v>24000000</v>
      </c>
      <c r="AD1888" s="5">
        <v>24000000</v>
      </c>
      <c r="AE1888" s="5">
        <v>24000000</v>
      </c>
      <c r="AF1888" s="5">
        <v>24000000</v>
      </c>
      <c r="AG1888" s="5">
        <v>92198062</v>
      </c>
    </row>
    <row r="1889" spans="26:33" x14ac:dyDescent="0.25">
      <c r="Z1889" s="4" t="s">
        <v>727</v>
      </c>
      <c r="AA1889" s="5">
        <v>98428510</v>
      </c>
      <c r="AB1889" s="5">
        <v>98428510</v>
      </c>
      <c r="AC1889" s="5">
        <v>98428510</v>
      </c>
      <c r="AD1889" s="5">
        <v>145909870</v>
      </c>
      <c r="AE1889" s="5">
        <v>98428510</v>
      </c>
      <c r="AF1889" s="5">
        <v>98428510</v>
      </c>
      <c r="AG1889" s="5">
        <v>638052420</v>
      </c>
    </row>
    <row r="1890" spans="26:33" x14ac:dyDescent="0.25">
      <c r="Z1890" s="4" t="s">
        <v>1823</v>
      </c>
      <c r="AA1890" s="5">
        <v>5591134</v>
      </c>
      <c r="AB1890" s="5">
        <v>5591134</v>
      </c>
      <c r="AC1890" s="5">
        <v>5591134</v>
      </c>
      <c r="AD1890" s="5"/>
      <c r="AE1890" s="5"/>
      <c r="AF1890" s="5"/>
      <c r="AG1890" s="5">
        <v>16773402</v>
      </c>
    </row>
    <row r="1891" spans="26:33" x14ac:dyDescent="0.25">
      <c r="Z1891" s="4" t="s">
        <v>1761</v>
      </c>
      <c r="AA1891" s="5">
        <v>11850000</v>
      </c>
      <c r="AB1891" s="5">
        <v>11864553</v>
      </c>
      <c r="AC1891" s="5"/>
      <c r="AD1891" s="5"/>
      <c r="AE1891" s="5"/>
      <c r="AF1891" s="5"/>
      <c r="AG1891" s="5">
        <v>23714553</v>
      </c>
    </row>
    <row r="1892" spans="26:33" x14ac:dyDescent="0.25">
      <c r="Z1892" s="4" t="s">
        <v>2679</v>
      </c>
      <c r="AA1892" s="5"/>
      <c r="AB1892" s="5">
        <v>6758975</v>
      </c>
      <c r="AC1892" s="5">
        <v>6758975</v>
      </c>
      <c r="AD1892" s="5">
        <v>6758977</v>
      </c>
      <c r="AE1892" s="5"/>
      <c r="AF1892" s="5"/>
      <c r="AG1892" s="5">
        <v>20276927</v>
      </c>
    </row>
    <row r="1893" spans="26:33" x14ac:dyDescent="0.25">
      <c r="Z1893" s="4" t="s">
        <v>6711</v>
      </c>
      <c r="AA1893" s="5"/>
      <c r="AB1893" s="5"/>
      <c r="AC1893" s="5">
        <v>199209</v>
      </c>
      <c r="AD1893" s="5"/>
      <c r="AE1893" s="5"/>
      <c r="AF1893" s="5"/>
      <c r="AG1893" s="5">
        <v>199209</v>
      </c>
    </row>
    <row r="1894" spans="26:33" x14ac:dyDescent="0.25">
      <c r="Z1894" s="4" t="s">
        <v>6713</v>
      </c>
      <c r="AA1894" s="5"/>
      <c r="AB1894" s="5"/>
      <c r="AC1894" s="5"/>
      <c r="AD1894" s="5">
        <v>2400000</v>
      </c>
      <c r="AE1894" s="5">
        <v>2400000</v>
      </c>
      <c r="AF1894" s="5">
        <v>2400000</v>
      </c>
      <c r="AG1894" s="5">
        <v>7200000</v>
      </c>
    </row>
    <row r="1895" spans="26:33" x14ac:dyDescent="0.25">
      <c r="Z1895" s="4" t="s">
        <v>2683</v>
      </c>
      <c r="AA1895" s="5">
        <v>23000000</v>
      </c>
      <c r="AB1895" s="5">
        <v>23000000</v>
      </c>
      <c r="AC1895" s="5">
        <v>23000000</v>
      </c>
      <c r="AD1895" s="5">
        <v>23000000</v>
      </c>
      <c r="AE1895" s="5">
        <v>23000000</v>
      </c>
      <c r="AF1895" s="5">
        <v>23000000</v>
      </c>
      <c r="AG1895" s="5">
        <v>138000000</v>
      </c>
    </row>
    <row r="1896" spans="26:33" x14ac:dyDescent="0.25">
      <c r="Z1896" s="4" t="s">
        <v>10010</v>
      </c>
      <c r="AA1896" s="5"/>
      <c r="AB1896" s="5"/>
      <c r="AC1896" s="5"/>
      <c r="AD1896" s="5">
        <v>32399628</v>
      </c>
      <c r="AE1896" s="5">
        <v>32399628</v>
      </c>
      <c r="AF1896" s="5">
        <v>32399628</v>
      </c>
      <c r="AG1896" s="5">
        <v>97198884</v>
      </c>
    </row>
    <row r="1897" spans="26:33" x14ac:dyDescent="0.25">
      <c r="Z1897" s="4" t="s">
        <v>1250</v>
      </c>
      <c r="AA1897" s="5">
        <v>0</v>
      </c>
      <c r="AB1897" s="5"/>
      <c r="AC1897" s="5"/>
      <c r="AD1897" s="5"/>
      <c r="AE1897" s="5"/>
      <c r="AF1897" s="5"/>
      <c r="AG1897" s="5">
        <v>0</v>
      </c>
    </row>
    <row r="1898" spans="26:33" x14ac:dyDescent="0.25">
      <c r="Z1898" s="4" t="s">
        <v>2447</v>
      </c>
      <c r="AA1898" s="5"/>
      <c r="AB1898" s="5"/>
      <c r="AC1898" s="5"/>
      <c r="AD1898" s="5">
        <v>22729203</v>
      </c>
      <c r="AE1898" s="5">
        <v>20000000</v>
      </c>
      <c r="AF1898" s="5">
        <v>30000000</v>
      </c>
      <c r="AG1898" s="5">
        <v>72729203</v>
      </c>
    </row>
    <row r="1899" spans="26:33" x14ac:dyDescent="0.25">
      <c r="Z1899" s="4" t="s">
        <v>976</v>
      </c>
      <c r="AA1899" s="5">
        <v>21085091</v>
      </c>
      <c r="AB1899" s="5">
        <v>21085091</v>
      </c>
      <c r="AC1899" s="5">
        <v>24826279</v>
      </c>
      <c r="AD1899" s="5">
        <v>0</v>
      </c>
      <c r="AE1899" s="5"/>
      <c r="AF1899" s="5"/>
      <c r="AG1899" s="5">
        <v>66996461</v>
      </c>
    </row>
    <row r="1900" spans="26:33" x14ac:dyDescent="0.25">
      <c r="Z1900" s="4" t="s">
        <v>1392</v>
      </c>
      <c r="AA1900" s="5"/>
      <c r="AB1900" s="5"/>
      <c r="AC1900" s="5">
        <v>21801938</v>
      </c>
      <c r="AD1900" s="5"/>
      <c r="AE1900" s="5"/>
      <c r="AF1900" s="5"/>
      <c r="AG1900" s="5">
        <v>21801938</v>
      </c>
    </row>
    <row r="1901" spans="26:33" x14ac:dyDescent="0.25">
      <c r="Z1901" s="4" t="s">
        <v>1251</v>
      </c>
      <c r="AA1901" s="5">
        <v>57506561</v>
      </c>
      <c r="AB1901" s="5">
        <v>46099004</v>
      </c>
      <c r="AC1901" s="5">
        <v>2448810</v>
      </c>
      <c r="AD1901" s="5">
        <v>59152464</v>
      </c>
      <c r="AE1901" s="5"/>
      <c r="AF1901" s="5"/>
      <c r="AG1901" s="5">
        <v>165206839</v>
      </c>
    </row>
    <row r="1902" spans="26:33" x14ac:dyDescent="0.25">
      <c r="Z1902" s="4" t="s">
        <v>134</v>
      </c>
      <c r="AA1902" s="5">
        <v>7362706</v>
      </c>
      <c r="AB1902" s="5">
        <v>2004141</v>
      </c>
      <c r="AC1902" s="5">
        <v>5787039.5</v>
      </c>
      <c r="AD1902" s="5">
        <v>1811664.5</v>
      </c>
      <c r="AE1902" s="5">
        <v>1000000</v>
      </c>
      <c r="AF1902" s="5"/>
      <c r="AG1902" s="5">
        <v>17965551</v>
      </c>
    </row>
    <row r="1903" spans="26:33" x14ac:dyDescent="0.25">
      <c r="Z1903" s="4" t="s">
        <v>2450</v>
      </c>
      <c r="AA1903" s="5">
        <v>24000000</v>
      </c>
      <c r="AB1903" s="5">
        <v>24000000</v>
      </c>
      <c r="AC1903" s="5">
        <v>24000000</v>
      </c>
      <c r="AD1903" s="5">
        <v>48000000</v>
      </c>
      <c r="AE1903" s="5">
        <v>0</v>
      </c>
      <c r="AF1903" s="5"/>
      <c r="AG1903" s="5">
        <v>120000000</v>
      </c>
    </row>
    <row r="1904" spans="26:33" x14ac:dyDescent="0.25">
      <c r="Z1904" s="4" t="s">
        <v>1235</v>
      </c>
      <c r="AA1904" s="5">
        <v>0</v>
      </c>
      <c r="AB1904" s="5">
        <v>0</v>
      </c>
      <c r="AC1904" s="5"/>
      <c r="AD1904" s="5"/>
      <c r="AE1904" s="5"/>
      <c r="AF1904" s="5"/>
      <c r="AG1904" s="5">
        <v>0</v>
      </c>
    </row>
    <row r="1905" spans="26:33" x14ac:dyDescent="0.25">
      <c r="Z1905" s="4" t="s">
        <v>1320</v>
      </c>
      <c r="AA1905" s="5">
        <v>10231743</v>
      </c>
      <c r="AB1905" s="5">
        <v>10231743</v>
      </c>
      <c r="AC1905" s="5">
        <v>10231743</v>
      </c>
      <c r="AD1905" s="5">
        <v>10231743</v>
      </c>
      <c r="AE1905" s="5">
        <v>19599413</v>
      </c>
      <c r="AF1905" s="5">
        <v>10231743</v>
      </c>
      <c r="AG1905" s="5">
        <v>70758128</v>
      </c>
    </row>
    <row r="1906" spans="26:33" x14ac:dyDescent="0.25">
      <c r="Z1906" s="4" t="s">
        <v>1322</v>
      </c>
      <c r="AA1906" s="5">
        <v>13772427</v>
      </c>
      <c r="AB1906" s="5">
        <v>13772427</v>
      </c>
      <c r="AC1906" s="5">
        <v>13772427</v>
      </c>
      <c r="AD1906" s="5">
        <v>13772427</v>
      </c>
      <c r="AE1906" s="5">
        <v>13772427</v>
      </c>
      <c r="AF1906" s="5">
        <v>13772427</v>
      </c>
      <c r="AG1906" s="5">
        <v>82634562</v>
      </c>
    </row>
    <row r="1907" spans="26:33" x14ac:dyDescent="0.25">
      <c r="Z1907" s="4" t="s">
        <v>1600</v>
      </c>
      <c r="AA1907" s="5">
        <v>27000000</v>
      </c>
      <c r="AB1907" s="5">
        <v>27000000</v>
      </c>
      <c r="AC1907" s="5">
        <v>27000000</v>
      </c>
      <c r="AD1907" s="5">
        <v>27000000</v>
      </c>
      <c r="AE1907" s="5">
        <v>27000000</v>
      </c>
      <c r="AF1907" s="5">
        <v>27000000</v>
      </c>
      <c r="AG1907" s="5">
        <v>162000000</v>
      </c>
    </row>
    <row r="1908" spans="26:33" x14ac:dyDescent="0.25">
      <c r="Z1908" s="4" t="s">
        <v>1757</v>
      </c>
      <c r="AA1908" s="5">
        <v>3889531</v>
      </c>
      <c r="AB1908" s="5">
        <v>3889531</v>
      </c>
      <c r="AC1908" s="5">
        <v>3889531</v>
      </c>
      <c r="AD1908" s="5">
        <v>3889531</v>
      </c>
      <c r="AE1908" s="5">
        <v>3889531</v>
      </c>
      <c r="AF1908" s="5">
        <v>3889531</v>
      </c>
      <c r="AG1908" s="5">
        <v>23337186</v>
      </c>
    </row>
    <row r="1909" spans="26:33" x14ac:dyDescent="0.25">
      <c r="Z1909" s="4" t="s">
        <v>1485</v>
      </c>
      <c r="AA1909" s="5">
        <v>11257469</v>
      </c>
      <c r="AB1909" s="5">
        <v>11257469</v>
      </c>
      <c r="AC1909" s="5">
        <v>11257469</v>
      </c>
      <c r="AD1909" s="5">
        <v>11257469</v>
      </c>
      <c r="AE1909" s="5">
        <v>11257469</v>
      </c>
      <c r="AF1909" s="5">
        <v>11257469</v>
      </c>
      <c r="AG1909" s="5">
        <v>67544814</v>
      </c>
    </row>
    <row r="1910" spans="26:33" x14ac:dyDescent="0.25">
      <c r="Z1910" s="4" t="s">
        <v>2684</v>
      </c>
      <c r="AA1910" s="5"/>
      <c r="AB1910" s="5"/>
      <c r="AC1910" s="5">
        <v>18100000</v>
      </c>
      <c r="AD1910" s="5">
        <v>18100000</v>
      </c>
      <c r="AE1910" s="5">
        <v>18100000</v>
      </c>
      <c r="AF1910" s="5">
        <v>18100000</v>
      </c>
      <c r="AG1910" s="5">
        <v>72400000</v>
      </c>
    </row>
    <row r="1911" spans="26:33" x14ac:dyDescent="0.25">
      <c r="Z1911" s="4" t="s">
        <v>4806</v>
      </c>
      <c r="AA1911" s="5"/>
      <c r="AB1911" s="5"/>
      <c r="AC1911" s="5">
        <v>178650</v>
      </c>
      <c r="AD1911" s="5"/>
      <c r="AE1911" s="5"/>
      <c r="AF1911" s="5"/>
      <c r="AG1911" s="5">
        <v>178650</v>
      </c>
    </row>
    <row r="1912" spans="26:33" x14ac:dyDescent="0.25">
      <c r="Z1912" s="4" t="s">
        <v>6712</v>
      </c>
      <c r="AA1912" s="5"/>
      <c r="AB1912" s="5"/>
      <c r="AC1912" s="5">
        <v>28978211</v>
      </c>
      <c r="AD1912" s="5">
        <v>28978211</v>
      </c>
      <c r="AE1912" s="5">
        <v>28978211</v>
      </c>
      <c r="AF1912" s="5"/>
      <c r="AG1912" s="5">
        <v>86934633</v>
      </c>
    </row>
    <row r="1913" spans="26:33" x14ac:dyDescent="0.25">
      <c r="Z1913" s="4" t="s">
        <v>10015</v>
      </c>
      <c r="AA1913" s="5"/>
      <c r="AB1913" s="5"/>
      <c r="AC1913" s="5"/>
      <c r="AD1913" s="5"/>
      <c r="AE1913" s="5">
        <v>37000000</v>
      </c>
      <c r="AF1913" s="5">
        <v>37000000</v>
      </c>
      <c r="AG1913" s="5">
        <v>74000000</v>
      </c>
    </row>
    <row r="1914" spans="26:33" x14ac:dyDescent="0.25">
      <c r="Z1914" s="4" t="s">
        <v>6714</v>
      </c>
      <c r="AA1914" s="5"/>
      <c r="AB1914" s="5"/>
      <c r="AC1914" s="5"/>
      <c r="AD1914" s="5">
        <v>8056080</v>
      </c>
      <c r="AE1914" s="5">
        <v>16112160</v>
      </c>
      <c r="AF1914" s="5">
        <v>16112160</v>
      </c>
      <c r="AG1914" s="5">
        <v>40280400</v>
      </c>
    </row>
    <row r="1915" spans="26:33" x14ac:dyDescent="0.25">
      <c r="Z1915" s="4" t="s">
        <v>2678</v>
      </c>
      <c r="AA1915" s="5"/>
      <c r="AB1915" s="5"/>
      <c r="AC1915" s="5">
        <v>3000000</v>
      </c>
      <c r="AD1915" s="5">
        <v>3000000</v>
      </c>
      <c r="AE1915" s="5">
        <v>3000000</v>
      </c>
      <c r="AF1915" s="5">
        <v>3000000</v>
      </c>
      <c r="AG1915" s="5">
        <v>12000000</v>
      </c>
    </row>
    <row r="1916" spans="26:33" x14ac:dyDescent="0.25">
      <c r="Z1916" s="4" t="s">
        <v>1826</v>
      </c>
      <c r="AA1916" s="5">
        <v>2875510</v>
      </c>
      <c r="AB1916" s="5">
        <v>2875510</v>
      </c>
      <c r="AC1916" s="5">
        <v>2875510</v>
      </c>
      <c r="AD1916" s="5">
        <v>2875510</v>
      </c>
      <c r="AE1916" s="5">
        <v>2875510</v>
      </c>
      <c r="AF1916" s="5">
        <v>2875510</v>
      </c>
      <c r="AG1916" s="5">
        <v>17253060</v>
      </c>
    </row>
    <row r="1917" spans="26:33" x14ac:dyDescent="0.25">
      <c r="Z1917" s="4" t="s">
        <v>546</v>
      </c>
      <c r="AA1917" s="5">
        <v>96000000</v>
      </c>
      <c r="AB1917" s="5">
        <v>96000000</v>
      </c>
      <c r="AC1917" s="5"/>
      <c r="AD1917" s="5"/>
      <c r="AE1917" s="5">
        <v>96000000</v>
      </c>
      <c r="AF1917" s="5">
        <v>96000000</v>
      </c>
      <c r="AG1917" s="5">
        <v>384000000</v>
      </c>
    </row>
    <row r="1918" spans="26:33" x14ac:dyDescent="0.25">
      <c r="Z1918" s="4" t="s">
        <v>2680</v>
      </c>
      <c r="AA1918" s="5"/>
      <c r="AB1918" s="5"/>
      <c r="AC1918" s="5">
        <v>8307613</v>
      </c>
      <c r="AD1918" s="5">
        <v>8307613</v>
      </c>
      <c r="AE1918" s="5">
        <v>8307613</v>
      </c>
      <c r="AF1918" s="5">
        <v>8307613</v>
      </c>
      <c r="AG1918" s="5">
        <v>33230452</v>
      </c>
    </row>
    <row r="1919" spans="26:33" x14ac:dyDescent="0.25">
      <c r="Z1919" s="4" t="s">
        <v>2773</v>
      </c>
      <c r="AA1919" s="5"/>
      <c r="AB1919" s="5">
        <v>5954756</v>
      </c>
      <c r="AC1919" s="5"/>
      <c r="AD1919" s="5"/>
      <c r="AE1919" s="5"/>
      <c r="AF1919" s="5"/>
      <c r="AG1919" s="5">
        <v>5954756</v>
      </c>
    </row>
    <row r="1920" spans="26:33" x14ac:dyDescent="0.25">
      <c r="Z1920" s="4" t="s">
        <v>6715</v>
      </c>
      <c r="AA1920" s="5"/>
      <c r="AB1920" s="5"/>
      <c r="AC1920" s="5"/>
      <c r="AD1920" s="5">
        <v>4606723</v>
      </c>
      <c r="AE1920" s="5"/>
      <c r="AF1920" s="5"/>
      <c r="AG1920" s="5">
        <v>4606723</v>
      </c>
    </row>
    <row r="1921" spans="26:33" x14ac:dyDescent="0.25">
      <c r="Z1921" s="4" t="s">
        <v>1821</v>
      </c>
      <c r="AA1921" s="5"/>
      <c r="AB1921" s="5"/>
      <c r="AC1921" s="5">
        <v>2705832</v>
      </c>
      <c r="AD1921" s="5"/>
      <c r="AE1921" s="5"/>
      <c r="AF1921" s="5">
        <v>1367000</v>
      </c>
      <c r="AG1921" s="5">
        <v>4072832</v>
      </c>
    </row>
    <row r="1922" spans="26:33" x14ac:dyDescent="0.25">
      <c r="Z1922" s="4" t="s">
        <v>2604</v>
      </c>
      <c r="AA1922" s="5"/>
      <c r="AB1922" s="5"/>
      <c r="AC1922" s="5">
        <v>469502</v>
      </c>
      <c r="AD1922" s="5"/>
      <c r="AE1922" s="5"/>
      <c r="AF1922" s="5"/>
      <c r="AG1922" s="5">
        <v>469502</v>
      </c>
    </row>
    <row r="1923" spans="26:33" x14ac:dyDescent="0.25">
      <c r="Z1923" s="4" t="s">
        <v>589</v>
      </c>
      <c r="AA1923" s="5">
        <v>5486981</v>
      </c>
      <c r="AB1923" s="5">
        <v>5563861</v>
      </c>
      <c r="AC1923" s="5">
        <v>5572638</v>
      </c>
      <c r="AD1923" s="5">
        <v>6243105</v>
      </c>
      <c r="AE1923" s="5">
        <v>5563861</v>
      </c>
      <c r="AF1923" s="5">
        <v>5563861</v>
      </c>
      <c r="AG1923" s="5">
        <v>33994307</v>
      </c>
    </row>
    <row r="1924" spans="26:33" x14ac:dyDescent="0.25">
      <c r="Z1924" s="4" t="s">
        <v>1550</v>
      </c>
      <c r="AA1924" s="5">
        <v>5560795</v>
      </c>
      <c r="AB1924" s="5">
        <v>5572638</v>
      </c>
      <c r="AC1924" s="5">
        <v>5579793</v>
      </c>
      <c r="AD1924" s="5">
        <v>5618794</v>
      </c>
      <c r="AE1924" s="5"/>
      <c r="AF1924" s="5">
        <v>11800862</v>
      </c>
      <c r="AG1924" s="5">
        <v>34132882</v>
      </c>
    </row>
    <row r="1925" spans="26:33" x14ac:dyDescent="0.25">
      <c r="Z1925" s="4" t="s">
        <v>1755</v>
      </c>
      <c r="AA1925" s="5"/>
      <c r="AB1925" s="5"/>
      <c r="AC1925" s="5"/>
      <c r="AD1925" s="5"/>
      <c r="AE1925" s="5"/>
      <c r="AF1925" s="5">
        <v>4950157</v>
      </c>
      <c r="AG1925" s="5">
        <v>4950157</v>
      </c>
    </row>
    <row r="1926" spans="26:33" x14ac:dyDescent="0.25">
      <c r="Z1926" s="4" t="s">
        <v>4807</v>
      </c>
      <c r="AA1926" s="5"/>
      <c r="AB1926" s="5">
        <v>1232077</v>
      </c>
      <c r="AC1926" s="5"/>
      <c r="AD1926" s="5"/>
      <c r="AE1926" s="5"/>
      <c r="AF1926" s="5">
        <v>5877801</v>
      </c>
      <c r="AG1926" s="5">
        <v>7109878</v>
      </c>
    </row>
    <row r="1927" spans="26:33" x14ac:dyDescent="0.25">
      <c r="Z1927" s="4" t="s">
        <v>606</v>
      </c>
      <c r="AA1927" s="5">
        <v>9633747</v>
      </c>
      <c r="AB1927" s="5">
        <v>2266764</v>
      </c>
      <c r="AC1927" s="5"/>
      <c r="AD1927" s="5">
        <v>572545</v>
      </c>
      <c r="AE1927" s="5"/>
      <c r="AF1927" s="5"/>
      <c r="AG1927" s="5">
        <v>12473056</v>
      </c>
    </row>
    <row r="1928" spans="26:33" x14ac:dyDescent="0.25">
      <c r="Z1928" s="4" t="s">
        <v>6717</v>
      </c>
      <c r="AA1928" s="5"/>
      <c r="AB1928" s="5"/>
      <c r="AC1928" s="5"/>
      <c r="AD1928" s="5"/>
      <c r="AE1928" s="5">
        <v>6722489</v>
      </c>
      <c r="AF1928" s="5"/>
      <c r="AG1928" s="5">
        <v>6722489</v>
      </c>
    </row>
    <row r="1929" spans="26:33" x14ac:dyDescent="0.25">
      <c r="Z1929" s="4" t="s">
        <v>2857</v>
      </c>
      <c r="AA1929" s="5"/>
      <c r="AB1929" s="5">
        <v>0</v>
      </c>
      <c r="AC1929" s="5"/>
      <c r="AD1929" s="5"/>
      <c r="AE1929" s="5"/>
      <c r="AF1929" s="5"/>
      <c r="AG1929" s="5">
        <v>0</v>
      </c>
    </row>
    <row r="1930" spans="26:33" x14ac:dyDescent="0.25">
      <c r="Z1930" s="4" t="s">
        <v>2853</v>
      </c>
      <c r="AA1930" s="5"/>
      <c r="AB1930" s="5">
        <v>0</v>
      </c>
      <c r="AC1930" s="5"/>
      <c r="AD1930" s="5"/>
      <c r="AE1930" s="5"/>
      <c r="AF1930" s="5"/>
      <c r="AG1930" s="5">
        <v>0</v>
      </c>
    </row>
    <row r="1931" spans="26:33" x14ac:dyDescent="0.25">
      <c r="Z1931" s="4" t="s">
        <v>1148</v>
      </c>
      <c r="AA1931" s="5"/>
      <c r="AB1931" s="5"/>
      <c r="AC1931" s="5"/>
      <c r="AD1931" s="5"/>
      <c r="AE1931" s="5">
        <v>26312727</v>
      </c>
      <c r="AF1931" s="5"/>
      <c r="AG1931" s="5">
        <v>26312727</v>
      </c>
    </row>
    <row r="1932" spans="26:33" x14ac:dyDescent="0.25">
      <c r="Z1932" s="4" t="s">
        <v>728</v>
      </c>
      <c r="AA1932" s="5"/>
      <c r="AB1932" s="5"/>
      <c r="AC1932" s="5">
        <v>1888577</v>
      </c>
      <c r="AD1932" s="5"/>
      <c r="AE1932" s="5"/>
      <c r="AF1932" s="5"/>
      <c r="AG1932" s="5">
        <v>1888577</v>
      </c>
    </row>
    <row r="1933" spans="26:33" x14ac:dyDescent="0.25">
      <c r="Z1933" s="4" t="s">
        <v>2211</v>
      </c>
      <c r="AA1933" s="5"/>
      <c r="AB1933" s="5">
        <v>47250000</v>
      </c>
      <c r="AC1933" s="5"/>
      <c r="AD1933" s="5">
        <v>27000000</v>
      </c>
      <c r="AE1933" s="5"/>
      <c r="AF1933" s="5">
        <v>20250000</v>
      </c>
      <c r="AG1933" s="5">
        <v>94500000</v>
      </c>
    </row>
    <row r="1934" spans="26:33" x14ac:dyDescent="0.25">
      <c r="Z1934" s="4" t="s">
        <v>1629</v>
      </c>
      <c r="AA1934" s="5"/>
      <c r="AB1934" s="5"/>
      <c r="AC1934" s="5"/>
      <c r="AD1934" s="5"/>
      <c r="AE1934" s="5">
        <v>35408485</v>
      </c>
      <c r="AF1934" s="5"/>
      <c r="AG1934" s="5">
        <v>35408485</v>
      </c>
    </row>
    <row r="1935" spans="26:33" x14ac:dyDescent="0.25">
      <c r="Z1935" s="4" t="s">
        <v>2356</v>
      </c>
      <c r="AA1935" s="5"/>
      <c r="AB1935" s="5"/>
      <c r="AC1935" s="5"/>
      <c r="AD1935" s="5"/>
      <c r="AE1935" s="5"/>
      <c r="AF1935" s="5">
        <v>5600000</v>
      </c>
      <c r="AG1935" s="5">
        <v>5600000</v>
      </c>
    </row>
    <row r="1936" spans="26:33" x14ac:dyDescent="0.25">
      <c r="Z1936" s="4" t="s">
        <v>2289</v>
      </c>
      <c r="AA1936" s="5"/>
      <c r="AB1936" s="5"/>
      <c r="AC1936" s="5"/>
      <c r="AD1936" s="5">
        <v>2100000</v>
      </c>
      <c r="AE1936" s="5"/>
      <c r="AF1936" s="5"/>
      <c r="AG1936" s="5">
        <v>2100000</v>
      </c>
    </row>
    <row r="1937" spans="26:33" x14ac:dyDescent="0.25">
      <c r="Z1937" s="4" t="s">
        <v>2944</v>
      </c>
      <c r="AA1937" s="5">
        <v>2173109</v>
      </c>
      <c r="AB1937" s="5"/>
      <c r="AC1937" s="5"/>
      <c r="AD1937" s="5"/>
      <c r="AE1937" s="5"/>
      <c r="AF1937" s="5"/>
      <c r="AG1937" s="5">
        <v>2173109</v>
      </c>
    </row>
    <row r="1938" spans="26:33" x14ac:dyDescent="0.25">
      <c r="Z1938" s="4" t="s">
        <v>1388</v>
      </c>
      <c r="AA1938" s="5">
        <v>2780420</v>
      </c>
      <c r="AB1938" s="5"/>
      <c r="AC1938" s="5"/>
      <c r="AD1938" s="5"/>
      <c r="AE1938" s="5"/>
      <c r="AF1938" s="5"/>
      <c r="AG1938" s="5">
        <v>2780420</v>
      </c>
    </row>
    <row r="1939" spans="26:33" x14ac:dyDescent="0.25">
      <c r="Z1939" s="4" t="s">
        <v>6771</v>
      </c>
      <c r="AA1939" s="5"/>
      <c r="AB1939" s="5"/>
      <c r="AC1939" s="5"/>
      <c r="AD1939" s="5">
        <v>4554695</v>
      </c>
      <c r="AE1939" s="5">
        <v>1952012</v>
      </c>
      <c r="AF1939" s="5"/>
      <c r="AG1939" s="5">
        <v>6506707</v>
      </c>
    </row>
    <row r="1940" spans="26:33" x14ac:dyDescent="0.25">
      <c r="Z1940" s="4" t="s">
        <v>2207</v>
      </c>
      <c r="AA1940" s="5">
        <v>-22480000</v>
      </c>
      <c r="AB1940" s="5"/>
      <c r="AC1940" s="5">
        <v>22480000</v>
      </c>
      <c r="AD1940" s="5">
        <v>-22480000</v>
      </c>
      <c r="AE1940" s="5"/>
      <c r="AF1940" s="5"/>
      <c r="AG1940" s="5">
        <v>-22480000</v>
      </c>
    </row>
    <row r="1941" spans="26:33" x14ac:dyDescent="0.25">
      <c r="Z1941" s="4" t="s">
        <v>6720</v>
      </c>
      <c r="AA1941" s="5"/>
      <c r="AB1941" s="5"/>
      <c r="AC1941" s="5">
        <v>5882611</v>
      </c>
      <c r="AD1941" s="5"/>
      <c r="AE1941" s="5"/>
      <c r="AF1941" s="5"/>
      <c r="AG1941" s="5">
        <v>5882611</v>
      </c>
    </row>
    <row r="1942" spans="26:33" x14ac:dyDescent="0.25">
      <c r="Z1942" s="4" t="s">
        <v>2758</v>
      </c>
      <c r="AA1942" s="5"/>
      <c r="AB1942" s="5"/>
      <c r="AC1942" s="5">
        <v>3178948</v>
      </c>
      <c r="AD1942" s="5"/>
      <c r="AE1942" s="5"/>
      <c r="AF1942" s="5"/>
      <c r="AG1942" s="5">
        <v>3178948</v>
      </c>
    </row>
    <row r="1943" spans="26:33" x14ac:dyDescent="0.25">
      <c r="Z1943" s="4" t="s">
        <v>10448</v>
      </c>
      <c r="AA1943" s="5"/>
      <c r="AB1943" s="5"/>
      <c r="AC1943" s="5"/>
      <c r="AD1943" s="5"/>
      <c r="AE1943" s="5">
        <v>2613874</v>
      </c>
      <c r="AF1943" s="5"/>
      <c r="AG1943" s="5">
        <v>2613874</v>
      </c>
    </row>
    <row r="1944" spans="26:33" x14ac:dyDescent="0.25">
      <c r="Z1944" s="4" t="s">
        <v>2723</v>
      </c>
      <c r="AA1944" s="5"/>
      <c r="AB1944" s="5"/>
      <c r="AC1944" s="5"/>
      <c r="AD1944" s="5"/>
      <c r="AE1944" s="5"/>
      <c r="AF1944" s="5">
        <v>0</v>
      </c>
      <c r="AG1944" s="5">
        <v>0</v>
      </c>
    </row>
    <row r="1945" spans="26:33" x14ac:dyDescent="0.25">
      <c r="Z1945" s="4" t="s">
        <v>1621</v>
      </c>
      <c r="AA1945" s="5"/>
      <c r="AB1945" s="5"/>
      <c r="AC1945" s="5">
        <v>3401614</v>
      </c>
      <c r="AD1945" s="5"/>
      <c r="AE1945" s="5"/>
      <c r="AF1945" s="5"/>
      <c r="AG1945" s="5">
        <v>3401614</v>
      </c>
    </row>
    <row r="1946" spans="26:33" x14ac:dyDescent="0.25">
      <c r="Z1946" s="4" t="s">
        <v>6721</v>
      </c>
      <c r="AA1946" s="5"/>
      <c r="AB1946" s="5"/>
      <c r="AC1946" s="5">
        <v>5541533</v>
      </c>
      <c r="AD1946" s="5"/>
      <c r="AE1946" s="5"/>
      <c r="AF1946" s="5"/>
      <c r="AG1946" s="5">
        <v>5541533</v>
      </c>
    </row>
    <row r="1947" spans="26:33" x14ac:dyDescent="0.25">
      <c r="Z1947" s="4" t="s">
        <v>1699</v>
      </c>
      <c r="AA1947" s="5"/>
      <c r="AB1947" s="5"/>
      <c r="AC1947" s="5"/>
      <c r="AD1947" s="5"/>
      <c r="AE1947" s="5"/>
      <c r="AF1947" s="5">
        <v>893251</v>
      </c>
      <c r="AG1947" s="5">
        <v>893251</v>
      </c>
    </row>
    <row r="1948" spans="26:33" x14ac:dyDescent="0.25">
      <c r="Z1948" s="4" t="s">
        <v>3367</v>
      </c>
      <c r="AA1948" s="5"/>
      <c r="AB1948" s="5"/>
      <c r="AC1948" s="5"/>
      <c r="AD1948" s="5"/>
      <c r="AE1948" s="5"/>
      <c r="AF1948" s="5">
        <v>5805995.5999999996</v>
      </c>
      <c r="AG1948" s="5">
        <v>5805995.5999999996</v>
      </c>
    </row>
    <row r="1949" spans="26:33" x14ac:dyDescent="0.25">
      <c r="Z1949" s="4" t="s">
        <v>1593</v>
      </c>
      <c r="AA1949" s="5"/>
      <c r="AB1949" s="5"/>
      <c r="AC1949" s="5">
        <v>43045136</v>
      </c>
      <c r="AD1949" s="5"/>
      <c r="AE1949" s="5"/>
      <c r="AF1949" s="5"/>
      <c r="AG1949" s="5">
        <v>43045136</v>
      </c>
    </row>
    <row r="1950" spans="26:33" x14ac:dyDescent="0.25">
      <c r="Z1950" s="4" t="s">
        <v>1622</v>
      </c>
      <c r="AA1950" s="5">
        <v>1152890</v>
      </c>
      <c r="AB1950" s="5"/>
      <c r="AC1950" s="5"/>
      <c r="AD1950" s="5"/>
      <c r="AE1950" s="5"/>
      <c r="AF1950" s="5"/>
      <c r="AG1950" s="5">
        <v>1152890</v>
      </c>
    </row>
    <row r="1951" spans="26:33" x14ac:dyDescent="0.25">
      <c r="Z1951" s="4" t="s">
        <v>6167</v>
      </c>
      <c r="AA1951" s="5"/>
      <c r="AB1951" s="5"/>
      <c r="AC1951" s="5">
        <v>626216</v>
      </c>
      <c r="AD1951" s="5"/>
      <c r="AE1951" s="5"/>
      <c r="AF1951" s="5"/>
      <c r="AG1951" s="5">
        <v>626216</v>
      </c>
    </row>
    <row r="1952" spans="26:33" x14ac:dyDescent="0.25">
      <c r="Z1952" s="4" t="s">
        <v>1597</v>
      </c>
      <c r="AA1952" s="5">
        <v>1097781</v>
      </c>
      <c r="AB1952" s="5"/>
      <c r="AC1952" s="5"/>
      <c r="AD1952" s="5"/>
      <c r="AE1952" s="5"/>
      <c r="AF1952" s="5"/>
      <c r="AG1952" s="5">
        <v>1097781</v>
      </c>
    </row>
    <row r="1953" spans="26:33" x14ac:dyDescent="0.25">
      <c r="Z1953" s="4" t="s">
        <v>3346</v>
      </c>
      <c r="AA1953" s="5">
        <v>1807622</v>
      </c>
      <c r="AB1953" s="5">
        <v>1808682</v>
      </c>
      <c r="AC1953" s="5"/>
      <c r="AD1953" s="5"/>
      <c r="AE1953" s="5"/>
      <c r="AF1953" s="5"/>
      <c r="AG1953" s="5">
        <v>3616304</v>
      </c>
    </row>
    <row r="1954" spans="26:33" x14ac:dyDescent="0.25">
      <c r="Z1954" s="4" t="s">
        <v>3395</v>
      </c>
      <c r="AA1954" s="5">
        <v>2576833.35</v>
      </c>
      <c r="AB1954" s="5"/>
      <c r="AC1954" s="5"/>
      <c r="AD1954" s="5"/>
      <c r="AE1954" s="5"/>
      <c r="AF1954" s="5"/>
      <c r="AG1954" s="5">
        <v>2576833.35</v>
      </c>
    </row>
    <row r="1955" spans="26:33" x14ac:dyDescent="0.25">
      <c r="Z1955" s="4" t="s">
        <v>1689</v>
      </c>
      <c r="AA1955" s="5">
        <v>5393177</v>
      </c>
      <c r="AB1955" s="5">
        <v>5393177</v>
      </c>
      <c r="AC1955" s="5">
        <v>5393177</v>
      </c>
      <c r="AD1955" s="5">
        <v>5393177</v>
      </c>
      <c r="AE1955" s="5">
        <v>5393177</v>
      </c>
      <c r="AF1955" s="5">
        <v>5393177</v>
      </c>
      <c r="AG1955" s="5">
        <v>32359062</v>
      </c>
    </row>
    <row r="1956" spans="26:33" x14ac:dyDescent="0.25">
      <c r="Z1956" s="4" t="s">
        <v>2200</v>
      </c>
      <c r="AA1956" s="5"/>
      <c r="AB1956" s="5"/>
      <c r="AC1956" s="5"/>
      <c r="AD1956" s="5"/>
      <c r="AE1956" s="5"/>
      <c r="AF1956" s="5">
        <v>6455904</v>
      </c>
      <c r="AG1956" s="5">
        <v>6455904</v>
      </c>
    </row>
    <row r="1957" spans="26:33" x14ac:dyDescent="0.25">
      <c r="Z1957" s="4" t="s">
        <v>2855</v>
      </c>
      <c r="AA1957" s="5"/>
      <c r="AB1957" s="5"/>
      <c r="AC1957" s="5">
        <v>7148937</v>
      </c>
      <c r="AD1957" s="5"/>
      <c r="AE1957" s="5"/>
      <c r="AF1957" s="5"/>
      <c r="AG1957" s="5">
        <v>7148937</v>
      </c>
    </row>
    <row r="1958" spans="26:33" x14ac:dyDescent="0.25">
      <c r="Z1958" s="4" t="s">
        <v>1397</v>
      </c>
      <c r="AA1958" s="5"/>
      <c r="AB1958" s="5"/>
      <c r="AC1958" s="5">
        <v>3182797</v>
      </c>
      <c r="AD1958" s="5">
        <v>3929172</v>
      </c>
      <c r="AE1958" s="5">
        <v>2921534</v>
      </c>
      <c r="AF1958" s="5"/>
      <c r="AG1958" s="5">
        <v>10033503</v>
      </c>
    </row>
    <row r="1959" spans="26:33" x14ac:dyDescent="0.25">
      <c r="Z1959" s="4" t="s">
        <v>1725</v>
      </c>
      <c r="AA1959" s="5">
        <v>4648911</v>
      </c>
      <c r="AB1959" s="5"/>
      <c r="AC1959" s="5"/>
      <c r="AD1959" s="5"/>
      <c r="AE1959" s="5"/>
      <c r="AF1959" s="5"/>
      <c r="AG1959" s="5">
        <v>4648911</v>
      </c>
    </row>
    <row r="1960" spans="26:33" x14ac:dyDescent="0.25">
      <c r="Z1960" s="4" t="s">
        <v>1808</v>
      </c>
      <c r="AA1960" s="5">
        <v>3277309</v>
      </c>
      <c r="AB1960" s="5"/>
      <c r="AC1960" s="5"/>
      <c r="AD1960" s="5"/>
      <c r="AE1960" s="5"/>
      <c r="AF1960" s="5"/>
      <c r="AG1960" s="5">
        <v>3277309</v>
      </c>
    </row>
    <row r="1961" spans="26:33" x14ac:dyDescent="0.25">
      <c r="Z1961" s="4" t="s">
        <v>2433</v>
      </c>
      <c r="AA1961" s="5"/>
      <c r="AB1961" s="5"/>
      <c r="AC1961" s="5"/>
      <c r="AD1961" s="5"/>
      <c r="AE1961" s="5"/>
      <c r="AF1961" s="5">
        <v>33666192</v>
      </c>
      <c r="AG1961" s="5">
        <v>33666192</v>
      </c>
    </row>
    <row r="1962" spans="26:33" x14ac:dyDescent="0.25">
      <c r="Z1962" s="4" t="s">
        <v>2608</v>
      </c>
      <c r="AA1962" s="5"/>
      <c r="AB1962" s="5"/>
      <c r="AC1962" s="5">
        <v>1390210</v>
      </c>
      <c r="AD1962" s="5"/>
      <c r="AE1962" s="5"/>
      <c r="AF1962" s="5"/>
      <c r="AG1962" s="5">
        <v>1390210</v>
      </c>
    </row>
    <row r="1963" spans="26:33" x14ac:dyDescent="0.25">
      <c r="Z1963" s="4" t="s">
        <v>6772</v>
      </c>
      <c r="AA1963" s="5"/>
      <c r="AB1963" s="5"/>
      <c r="AC1963" s="5"/>
      <c r="AD1963" s="5">
        <v>2958999</v>
      </c>
      <c r="AE1963" s="5">
        <v>1268142</v>
      </c>
      <c r="AF1963" s="5"/>
      <c r="AG1963" s="5">
        <v>4227141</v>
      </c>
    </row>
    <row r="1964" spans="26:33" x14ac:dyDescent="0.25">
      <c r="Z1964" s="4" t="s">
        <v>2725</v>
      </c>
      <c r="AA1964" s="5"/>
      <c r="AB1964" s="5"/>
      <c r="AC1964" s="5"/>
      <c r="AD1964" s="5"/>
      <c r="AE1964" s="5">
        <v>12242224.109999999</v>
      </c>
      <c r="AF1964" s="5"/>
      <c r="AG1964" s="5">
        <v>12242224.109999999</v>
      </c>
    </row>
    <row r="1965" spans="26:33" x14ac:dyDescent="0.25">
      <c r="Z1965" s="4" t="s">
        <v>2838</v>
      </c>
      <c r="AA1965" s="5"/>
      <c r="AB1965" s="5">
        <v>719000</v>
      </c>
      <c r="AC1965" s="5"/>
      <c r="AD1965" s="5"/>
      <c r="AE1965" s="5"/>
      <c r="AF1965" s="5"/>
      <c r="AG1965" s="5">
        <v>719000</v>
      </c>
    </row>
    <row r="1966" spans="26:33" x14ac:dyDescent="0.25">
      <c r="Z1966" s="4" t="s">
        <v>3433</v>
      </c>
      <c r="AA1966" s="5">
        <v>751484.39</v>
      </c>
      <c r="AB1966" s="5"/>
      <c r="AC1966" s="5"/>
      <c r="AD1966" s="5"/>
      <c r="AE1966" s="5"/>
      <c r="AF1966" s="5"/>
      <c r="AG1966" s="5">
        <v>751484.39</v>
      </c>
    </row>
    <row r="1967" spans="26:33" x14ac:dyDescent="0.25">
      <c r="Z1967" s="4" t="s">
        <v>4809</v>
      </c>
      <c r="AA1967" s="5"/>
      <c r="AB1967" s="5">
        <v>1188848.5</v>
      </c>
      <c r="AC1967" s="5"/>
      <c r="AD1967" s="5"/>
      <c r="AE1967" s="5"/>
      <c r="AF1967" s="5">
        <v>1188848.5</v>
      </c>
      <c r="AG1967" s="5">
        <v>2377697</v>
      </c>
    </row>
    <row r="1968" spans="26:33" x14ac:dyDescent="0.25">
      <c r="Z1968" s="4" t="s">
        <v>9760</v>
      </c>
      <c r="AA1968" s="5">
        <v>6570675</v>
      </c>
      <c r="AB1968" s="5"/>
      <c r="AC1968" s="5"/>
      <c r="AD1968" s="5"/>
      <c r="AE1968" s="5"/>
      <c r="AF1968" s="5"/>
      <c r="AG1968" s="5">
        <v>6570675</v>
      </c>
    </row>
    <row r="1969" spans="26:33" x14ac:dyDescent="0.25">
      <c r="Z1969" s="4" t="s">
        <v>9951</v>
      </c>
      <c r="AA1969" s="5"/>
      <c r="AB1969" s="5"/>
      <c r="AC1969" s="5">
        <v>5938886</v>
      </c>
      <c r="AD1969" s="5"/>
      <c r="AE1969" s="5">
        <v>5938885</v>
      </c>
      <c r="AF1969" s="5"/>
      <c r="AG1969" s="5">
        <v>11877771</v>
      </c>
    </row>
    <row r="1970" spans="26:33" x14ac:dyDescent="0.25">
      <c r="Z1970" s="4" t="s">
        <v>9728</v>
      </c>
      <c r="AA1970" s="5"/>
      <c r="AB1970" s="5"/>
      <c r="AC1970" s="5"/>
      <c r="AD1970" s="5"/>
      <c r="AE1970" s="5">
        <v>2177591</v>
      </c>
      <c r="AF1970" s="5"/>
      <c r="AG1970" s="5">
        <v>2177591</v>
      </c>
    </row>
    <row r="1971" spans="26:33" x14ac:dyDescent="0.25">
      <c r="Z1971" s="4" t="s">
        <v>2570</v>
      </c>
      <c r="AA1971" s="5"/>
      <c r="AB1971" s="5"/>
      <c r="AC1971" s="5"/>
      <c r="AD1971" s="5">
        <v>10800000</v>
      </c>
      <c r="AE1971" s="5"/>
      <c r="AF1971" s="5">
        <v>10800000</v>
      </c>
      <c r="AG1971" s="5">
        <v>21600000</v>
      </c>
    </row>
    <row r="1972" spans="26:33" x14ac:dyDescent="0.25">
      <c r="Z1972" s="4" t="s">
        <v>2201</v>
      </c>
      <c r="AA1972" s="5"/>
      <c r="AB1972" s="5"/>
      <c r="AC1972" s="5"/>
      <c r="AD1972" s="5">
        <v>317054</v>
      </c>
      <c r="AE1972" s="5"/>
      <c r="AF1972" s="5"/>
      <c r="AG1972" s="5">
        <v>317054</v>
      </c>
    </row>
    <row r="1973" spans="26:33" x14ac:dyDescent="0.25">
      <c r="Z1973" s="4" t="s">
        <v>9952</v>
      </c>
      <c r="AA1973" s="5"/>
      <c r="AB1973" s="5"/>
      <c r="AC1973" s="5">
        <v>5946539</v>
      </c>
      <c r="AD1973" s="5"/>
      <c r="AE1973" s="5"/>
      <c r="AF1973" s="5"/>
      <c r="AG1973" s="5">
        <v>5946539</v>
      </c>
    </row>
    <row r="1974" spans="26:33" x14ac:dyDescent="0.25">
      <c r="Z1974" s="4" t="s">
        <v>2715</v>
      </c>
      <c r="AA1974" s="5"/>
      <c r="AB1974" s="5"/>
      <c r="AC1974" s="5">
        <v>2101110</v>
      </c>
      <c r="AD1974" s="5"/>
      <c r="AE1974" s="5"/>
      <c r="AF1974" s="5"/>
      <c r="AG1974" s="5">
        <v>2101110</v>
      </c>
    </row>
    <row r="1975" spans="26:33" x14ac:dyDescent="0.25">
      <c r="Z1975" s="4" t="s">
        <v>2736</v>
      </c>
      <c r="AA1975" s="5"/>
      <c r="AB1975" s="5">
        <v>2576833.35</v>
      </c>
      <c r="AC1975" s="5"/>
      <c r="AD1975" s="5"/>
      <c r="AE1975" s="5"/>
      <c r="AF1975" s="5"/>
      <c r="AG1975" s="5">
        <v>2576833.35</v>
      </c>
    </row>
    <row r="1976" spans="26:33" x14ac:dyDescent="0.25">
      <c r="Z1976" s="4" t="s">
        <v>2635</v>
      </c>
      <c r="AA1976" s="5"/>
      <c r="AB1976" s="5">
        <v>872158.98</v>
      </c>
      <c r="AC1976" s="5"/>
      <c r="AD1976" s="5"/>
      <c r="AE1976" s="5"/>
      <c r="AF1976" s="5"/>
      <c r="AG1976" s="5">
        <v>872158.98</v>
      </c>
    </row>
    <row r="1977" spans="26:33" x14ac:dyDescent="0.25">
      <c r="Z1977" s="4" t="s">
        <v>2844</v>
      </c>
      <c r="AA1977" s="5"/>
      <c r="AB1977" s="5">
        <v>14588841.119999999</v>
      </c>
      <c r="AC1977" s="5"/>
      <c r="AD1977" s="5"/>
      <c r="AE1977" s="5"/>
      <c r="AF1977" s="5"/>
      <c r="AG1977" s="5">
        <v>14588841.119999999</v>
      </c>
    </row>
    <row r="1978" spans="26:33" x14ac:dyDescent="0.25">
      <c r="Z1978" s="4" t="s">
        <v>2354</v>
      </c>
      <c r="AA1978" s="5"/>
      <c r="AB1978" s="5"/>
      <c r="AC1978" s="5">
        <v>1513338</v>
      </c>
      <c r="AD1978" s="5"/>
      <c r="AE1978" s="5"/>
      <c r="AF1978" s="5"/>
      <c r="AG1978" s="5">
        <v>1513338</v>
      </c>
    </row>
    <row r="1979" spans="26:33" x14ac:dyDescent="0.25">
      <c r="Z1979" s="4" t="s">
        <v>3008</v>
      </c>
      <c r="AA1979" s="5">
        <v>1982179.5</v>
      </c>
      <c r="AB1979" s="5"/>
      <c r="AC1979" s="5"/>
      <c r="AD1979" s="5"/>
      <c r="AE1979" s="5"/>
      <c r="AF1979" s="5"/>
      <c r="AG1979" s="5">
        <v>1982179.5</v>
      </c>
    </row>
    <row r="1980" spans="26:33" x14ac:dyDescent="0.25">
      <c r="Z1980" s="4" t="s">
        <v>3246</v>
      </c>
      <c r="AA1980" s="5">
        <v>792872</v>
      </c>
      <c r="AB1980" s="5"/>
      <c r="AC1980" s="5"/>
      <c r="AD1980" s="5"/>
      <c r="AE1980" s="5"/>
      <c r="AF1980" s="5"/>
      <c r="AG1980" s="5">
        <v>792872</v>
      </c>
    </row>
    <row r="1981" spans="26:33" x14ac:dyDescent="0.25">
      <c r="Z1981" s="4" t="s">
        <v>12159</v>
      </c>
      <c r="AA1981" s="5"/>
      <c r="AB1981" s="5"/>
      <c r="AC1981" s="5"/>
      <c r="AD1981" s="5"/>
      <c r="AE1981" s="5"/>
      <c r="AF1981" s="5">
        <v>1704674</v>
      </c>
      <c r="AG1981" s="5">
        <v>1704674</v>
      </c>
    </row>
    <row r="1982" spans="26:33" x14ac:dyDescent="0.25">
      <c r="Z1982" s="4" t="s">
        <v>3392</v>
      </c>
      <c r="AA1982" s="5"/>
      <c r="AB1982" s="5"/>
      <c r="AC1982" s="5"/>
      <c r="AD1982" s="5"/>
      <c r="AE1982" s="5">
        <v>2101110</v>
      </c>
      <c r="AF1982" s="5"/>
      <c r="AG1982" s="5">
        <v>2101110</v>
      </c>
    </row>
    <row r="1983" spans="26:33" x14ac:dyDescent="0.25">
      <c r="Z1983" s="4" t="s">
        <v>2877</v>
      </c>
      <c r="AA1983" s="5"/>
      <c r="AB1983" s="5">
        <v>991089.75</v>
      </c>
      <c r="AC1983" s="5"/>
      <c r="AD1983" s="5"/>
      <c r="AE1983" s="5"/>
      <c r="AF1983" s="5"/>
      <c r="AG1983" s="5">
        <v>991089.75</v>
      </c>
    </row>
    <row r="1984" spans="26:33" x14ac:dyDescent="0.25">
      <c r="Z1984" s="4" t="s">
        <v>2269</v>
      </c>
      <c r="AA1984" s="5">
        <v>753228</v>
      </c>
      <c r="AB1984" s="5"/>
      <c r="AC1984" s="5">
        <v>199209</v>
      </c>
      <c r="AD1984" s="5"/>
      <c r="AE1984" s="5"/>
      <c r="AF1984" s="5"/>
      <c r="AG1984" s="5">
        <v>952437</v>
      </c>
    </row>
    <row r="1985" spans="26:33" x14ac:dyDescent="0.25">
      <c r="Z1985" s="4" t="s">
        <v>3010</v>
      </c>
      <c r="AA1985" s="5">
        <v>1189307.7</v>
      </c>
      <c r="AB1985" s="5"/>
      <c r="AC1985" s="5"/>
      <c r="AD1985" s="5"/>
      <c r="AE1985" s="5"/>
      <c r="AF1985" s="5"/>
      <c r="AG1985" s="5">
        <v>1189307.7</v>
      </c>
    </row>
    <row r="1986" spans="26:33" x14ac:dyDescent="0.25">
      <c r="Z1986" s="4" t="s">
        <v>2721</v>
      </c>
      <c r="AA1986" s="5"/>
      <c r="AB1986" s="5"/>
      <c r="AC1986" s="5"/>
      <c r="AD1986" s="5"/>
      <c r="AE1986" s="5">
        <v>4122933.36</v>
      </c>
      <c r="AF1986" s="5"/>
      <c r="AG1986" s="5">
        <v>4122933.36</v>
      </c>
    </row>
    <row r="1987" spans="26:33" x14ac:dyDescent="0.25">
      <c r="Z1987" s="4" t="s">
        <v>2579</v>
      </c>
      <c r="AA1987" s="5"/>
      <c r="AB1987" s="5">
        <v>9885807.8200000003</v>
      </c>
      <c r="AC1987" s="5"/>
      <c r="AD1987" s="5"/>
      <c r="AE1987" s="5"/>
      <c r="AF1987" s="5"/>
      <c r="AG1987" s="5">
        <v>9885807.8200000003</v>
      </c>
    </row>
    <row r="1988" spans="26:33" x14ac:dyDescent="0.25">
      <c r="Z1988" s="4" t="s">
        <v>3240</v>
      </c>
      <c r="AA1988" s="5"/>
      <c r="AB1988" s="5"/>
      <c r="AC1988" s="5"/>
      <c r="AD1988" s="5"/>
      <c r="AE1988" s="5">
        <v>28424454.030000001</v>
      </c>
      <c r="AF1988" s="5"/>
      <c r="AG1988" s="5">
        <v>28424454.030000001</v>
      </c>
    </row>
    <row r="1989" spans="26:33" x14ac:dyDescent="0.25">
      <c r="Z1989" s="4" t="s">
        <v>2285</v>
      </c>
      <c r="AA1989" s="5">
        <v>3888452</v>
      </c>
      <c r="AB1989" s="5"/>
      <c r="AC1989" s="5"/>
      <c r="AD1989" s="5"/>
      <c r="AE1989" s="5"/>
      <c r="AF1989" s="5"/>
      <c r="AG1989" s="5">
        <v>3888452</v>
      </c>
    </row>
    <row r="1990" spans="26:33" x14ac:dyDescent="0.25">
      <c r="Z1990" s="4" t="s">
        <v>3365</v>
      </c>
      <c r="AA1990" s="5">
        <v>5867251.3200000003</v>
      </c>
      <c r="AB1990" s="5"/>
      <c r="AC1990" s="5"/>
      <c r="AD1990" s="5"/>
      <c r="AE1990" s="5"/>
      <c r="AF1990" s="5"/>
      <c r="AG1990" s="5">
        <v>5867251.3200000003</v>
      </c>
    </row>
    <row r="1991" spans="26:33" x14ac:dyDescent="0.25">
      <c r="Z1991" s="4" t="s">
        <v>2655</v>
      </c>
      <c r="AA1991" s="5">
        <v>358000</v>
      </c>
      <c r="AB1991" s="5">
        <v>357034</v>
      </c>
      <c r="AC1991" s="5"/>
      <c r="AD1991" s="5"/>
      <c r="AE1991" s="5"/>
      <c r="AF1991" s="5"/>
      <c r="AG1991" s="5">
        <v>715034</v>
      </c>
    </row>
    <row r="1992" spans="26:33" x14ac:dyDescent="0.25">
      <c r="Z1992" s="4" t="s">
        <v>3348</v>
      </c>
      <c r="AA1992" s="5">
        <v>2180397.4500000002</v>
      </c>
      <c r="AB1992" s="5"/>
      <c r="AC1992" s="5"/>
      <c r="AD1992" s="5"/>
      <c r="AE1992" s="5"/>
      <c r="AF1992" s="5"/>
      <c r="AG1992" s="5">
        <v>2180397.4500000002</v>
      </c>
    </row>
    <row r="1993" spans="26:33" x14ac:dyDescent="0.25">
      <c r="Z1993" s="4" t="s">
        <v>2719</v>
      </c>
      <c r="AA1993" s="5"/>
      <c r="AB1993" s="5"/>
      <c r="AC1993" s="5">
        <v>2588604</v>
      </c>
      <c r="AD1993" s="5"/>
      <c r="AE1993" s="5"/>
      <c r="AF1993" s="5"/>
      <c r="AG1993" s="5">
        <v>2588604</v>
      </c>
    </row>
    <row r="1994" spans="26:33" x14ac:dyDescent="0.25">
      <c r="Z1994" s="4" t="s">
        <v>2790</v>
      </c>
      <c r="AA1994" s="5"/>
      <c r="AB1994" s="5">
        <v>10714630.810000001</v>
      </c>
      <c r="AC1994" s="5"/>
      <c r="AD1994" s="5"/>
      <c r="AE1994" s="5"/>
      <c r="AF1994" s="5"/>
      <c r="AG1994" s="5">
        <v>10714630.810000001</v>
      </c>
    </row>
    <row r="1995" spans="26:33" x14ac:dyDescent="0.25">
      <c r="Z1995" s="4" t="s">
        <v>2281</v>
      </c>
      <c r="AA1995" s="5">
        <v>594653</v>
      </c>
      <c r="AB1995" s="5"/>
      <c r="AC1995" s="5"/>
      <c r="AD1995" s="5"/>
      <c r="AE1995" s="5"/>
      <c r="AF1995" s="5"/>
      <c r="AG1995" s="5">
        <v>594653</v>
      </c>
    </row>
    <row r="1996" spans="26:33" x14ac:dyDescent="0.25">
      <c r="Z1996" s="4" t="s">
        <v>2711</v>
      </c>
      <c r="AA1996" s="5"/>
      <c r="AB1996" s="5"/>
      <c r="AC1996" s="5"/>
      <c r="AD1996" s="5"/>
      <c r="AE1996" s="5"/>
      <c r="AF1996" s="5">
        <v>734472</v>
      </c>
      <c r="AG1996" s="5">
        <v>734472</v>
      </c>
    </row>
    <row r="1997" spans="26:33" x14ac:dyDescent="0.25">
      <c r="Z1997" s="4" t="s">
        <v>2842</v>
      </c>
      <c r="AA1997" s="5"/>
      <c r="AB1997" s="5"/>
      <c r="AC1997" s="5"/>
      <c r="AD1997" s="5"/>
      <c r="AE1997" s="5"/>
      <c r="AF1997" s="5">
        <v>734472</v>
      </c>
      <c r="AG1997" s="5">
        <v>734472</v>
      </c>
    </row>
    <row r="1998" spans="26:33" x14ac:dyDescent="0.25">
      <c r="Z1998" s="4" t="s">
        <v>4810</v>
      </c>
      <c r="AA1998" s="5"/>
      <c r="AB1998" s="5">
        <v>1189308</v>
      </c>
      <c r="AC1998" s="5"/>
      <c r="AD1998" s="5"/>
      <c r="AE1998" s="5"/>
      <c r="AF1998" s="5"/>
      <c r="AG1998" s="5">
        <v>1189308</v>
      </c>
    </row>
    <row r="1999" spans="26:33" x14ac:dyDescent="0.25">
      <c r="Z1999" s="4" t="s">
        <v>2953</v>
      </c>
      <c r="AA1999" s="5">
        <v>1387525.65</v>
      </c>
      <c r="AB1999" s="5"/>
      <c r="AC1999" s="5"/>
      <c r="AD1999" s="5"/>
      <c r="AE1999" s="5"/>
      <c r="AF1999" s="5"/>
      <c r="AG1999" s="5">
        <v>1387525.65</v>
      </c>
    </row>
    <row r="2000" spans="26:33" x14ac:dyDescent="0.25">
      <c r="Z2000" s="4" t="s">
        <v>3242</v>
      </c>
      <c r="AA2000" s="5">
        <v>3766141.05</v>
      </c>
      <c r="AB2000" s="5"/>
      <c r="AC2000" s="5"/>
      <c r="AD2000" s="5"/>
      <c r="AE2000" s="5"/>
      <c r="AF2000" s="5"/>
      <c r="AG2000" s="5">
        <v>3766141.05</v>
      </c>
    </row>
    <row r="2001" spans="26:33" x14ac:dyDescent="0.25">
      <c r="Z2001" s="4" t="s">
        <v>2419</v>
      </c>
      <c r="AA2001" s="5">
        <v>3290417.97</v>
      </c>
      <c r="AB2001" s="5"/>
      <c r="AC2001" s="5"/>
      <c r="AD2001" s="5"/>
      <c r="AE2001" s="5"/>
      <c r="AF2001" s="5"/>
      <c r="AG2001" s="5">
        <v>3290417.97</v>
      </c>
    </row>
    <row r="2002" spans="26:33" x14ac:dyDescent="0.25">
      <c r="Z2002" s="4" t="s">
        <v>2819</v>
      </c>
      <c r="AA2002" s="5"/>
      <c r="AB2002" s="5"/>
      <c r="AC2002" s="5">
        <v>5154164.5999999996</v>
      </c>
      <c r="AD2002" s="5"/>
      <c r="AE2002" s="5"/>
      <c r="AF2002" s="5"/>
      <c r="AG2002" s="5">
        <v>5154164.5999999996</v>
      </c>
    </row>
    <row r="2003" spans="26:33" x14ac:dyDescent="0.25">
      <c r="Z2003" s="4" t="s">
        <v>3331</v>
      </c>
      <c r="AA2003" s="5">
        <v>1110369.1200000001</v>
      </c>
      <c r="AB2003" s="5"/>
      <c r="AC2003" s="5"/>
      <c r="AD2003" s="5"/>
      <c r="AE2003" s="5"/>
      <c r="AF2003" s="5"/>
      <c r="AG2003" s="5">
        <v>1110369.1200000001</v>
      </c>
    </row>
    <row r="2004" spans="26:33" x14ac:dyDescent="0.25">
      <c r="Z2004" s="4" t="s">
        <v>3437</v>
      </c>
      <c r="AA2004" s="5">
        <v>1132865.8799999999</v>
      </c>
      <c r="AB2004" s="5"/>
      <c r="AC2004" s="5"/>
      <c r="AD2004" s="5"/>
      <c r="AE2004" s="5"/>
      <c r="AF2004" s="5"/>
      <c r="AG2004" s="5">
        <v>1132865.8799999999</v>
      </c>
    </row>
    <row r="2005" spans="26:33" x14ac:dyDescent="0.25">
      <c r="Z2005" s="4" t="s">
        <v>2564</v>
      </c>
      <c r="AA2005" s="5"/>
      <c r="AB2005" s="5"/>
      <c r="AC2005" s="5">
        <v>3500000</v>
      </c>
      <c r="AD2005" s="5"/>
      <c r="AE2005" s="5"/>
      <c r="AF2005" s="5">
        <v>2100000</v>
      </c>
      <c r="AG2005" s="5">
        <v>5600000</v>
      </c>
    </row>
    <row r="2006" spans="26:33" x14ac:dyDescent="0.25">
      <c r="Z2006" s="4" t="s">
        <v>3031</v>
      </c>
      <c r="AA2006" s="5">
        <v>1427582.88</v>
      </c>
      <c r="AB2006" s="5"/>
      <c r="AC2006" s="5"/>
      <c r="AD2006" s="5"/>
      <c r="AE2006" s="5"/>
      <c r="AF2006" s="5"/>
      <c r="AG2006" s="5">
        <v>1427582.88</v>
      </c>
    </row>
    <row r="2007" spans="26:33" x14ac:dyDescent="0.25">
      <c r="Z2007" s="4" t="s">
        <v>2869</v>
      </c>
      <c r="AA2007" s="5"/>
      <c r="AB2007" s="5">
        <v>5161732</v>
      </c>
      <c r="AC2007" s="5"/>
      <c r="AD2007" s="5"/>
      <c r="AE2007" s="5">
        <v>10465453</v>
      </c>
      <c r="AF2007" s="5"/>
      <c r="AG2007" s="5">
        <v>15627185</v>
      </c>
    </row>
    <row r="2008" spans="26:33" x14ac:dyDescent="0.25">
      <c r="Z2008" s="4" t="s">
        <v>11954</v>
      </c>
      <c r="AA2008" s="5"/>
      <c r="AB2008" s="5"/>
      <c r="AC2008" s="5"/>
      <c r="AD2008" s="5"/>
      <c r="AE2008" s="5"/>
      <c r="AF2008" s="5">
        <v>3585755</v>
      </c>
      <c r="AG2008" s="5">
        <v>3585755</v>
      </c>
    </row>
    <row r="2009" spans="26:33" x14ac:dyDescent="0.25">
      <c r="Z2009" s="4" t="s">
        <v>3014</v>
      </c>
      <c r="AA2009" s="5">
        <v>6404504.7199999997</v>
      </c>
      <c r="AB2009" s="5"/>
      <c r="AC2009" s="5"/>
      <c r="AD2009" s="5"/>
      <c r="AE2009" s="5"/>
      <c r="AF2009" s="5"/>
      <c r="AG2009" s="5">
        <v>6404504.7199999997</v>
      </c>
    </row>
    <row r="2010" spans="26:33" x14ac:dyDescent="0.25">
      <c r="Z2010" s="4" t="s">
        <v>2906</v>
      </c>
      <c r="AA2010" s="5"/>
      <c r="AB2010" s="5">
        <v>873194</v>
      </c>
      <c r="AC2010" s="5"/>
      <c r="AD2010" s="5"/>
      <c r="AE2010" s="5"/>
      <c r="AF2010" s="5"/>
      <c r="AG2010" s="5">
        <v>873194</v>
      </c>
    </row>
    <row r="2011" spans="26:33" x14ac:dyDescent="0.25">
      <c r="Z2011" s="4" t="s">
        <v>2977</v>
      </c>
      <c r="AA2011" s="5">
        <v>2460040.96</v>
      </c>
      <c r="AB2011" s="5"/>
      <c r="AC2011" s="5"/>
      <c r="AD2011" s="5"/>
      <c r="AE2011" s="5"/>
      <c r="AF2011" s="5"/>
      <c r="AG2011" s="5">
        <v>2460040.96</v>
      </c>
    </row>
    <row r="2012" spans="26:33" x14ac:dyDescent="0.25">
      <c r="Z2012" s="4" t="s">
        <v>3442</v>
      </c>
      <c r="AA2012" s="5">
        <v>874775.44</v>
      </c>
      <c r="AB2012" s="5"/>
      <c r="AC2012" s="5"/>
      <c r="AD2012" s="5"/>
      <c r="AE2012" s="5"/>
      <c r="AF2012" s="5"/>
      <c r="AG2012" s="5">
        <v>874775.44</v>
      </c>
    </row>
    <row r="2013" spans="26:33" x14ac:dyDescent="0.25">
      <c r="Z2013" s="4" t="s">
        <v>2639</v>
      </c>
      <c r="AA2013" s="5">
        <v>596284</v>
      </c>
      <c r="AB2013" s="5">
        <v>596284</v>
      </c>
      <c r="AC2013" s="5"/>
      <c r="AD2013" s="5"/>
      <c r="AE2013" s="5"/>
      <c r="AF2013" s="5"/>
      <c r="AG2013" s="5">
        <v>1192568</v>
      </c>
    </row>
    <row r="2014" spans="26:33" x14ac:dyDescent="0.25">
      <c r="Z2014" s="4" t="s">
        <v>3400</v>
      </c>
      <c r="AA2014" s="5">
        <v>1786376.7</v>
      </c>
      <c r="AB2014" s="5"/>
      <c r="AC2014" s="5"/>
      <c r="AD2014" s="5"/>
      <c r="AE2014" s="5"/>
      <c r="AF2014" s="5"/>
      <c r="AG2014" s="5">
        <v>1786376.7</v>
      </c>
    </row>
    <row r="2015" spans="26:33" x14ac:dyDescent="0.25">
      <c r="Z2015" s="4" t="s">
        <v>3340</v>
      </c>
      <c r="AA2015" s="5">
        <v>1191608.3999999999</v>
      </c>
      <c r="AB2015" s="5"/>
      <c r="AC2015" s="5"/>
      <c r="AD2015" s="5"/>
      <c r="AE2015" s="5"/>
      <c r="AF2015" s="5"/>
      <c r="AG2015" s="5">
        <v>1191608.3999999999</v>
      </c>
    </row>
    <row r="2016" spans="26:33" x14ac:dyDescent="0.25">
      <c r="Z2016" s="4" t="s">
        <v>6773</v>
      </c>
      <c r="AA2016" s="5"/>
      <c r="AB2016" s="5"/>
      <c r="AC2016" s="5"/>
      <c r="AD2016" s="5">
        <v>8739306.4000000004</v>
      </c>
      <c r="AE2016" s="5"/>
      <c r="AF2016" s="5"/>
      <c r="AG2016" s="5">
        <v>8739306.4000000004</v>
      </c>
    </row>
    <row r="2017" spans="26:33" x14ac:dyDescent="0.25">
      <c r="Z2017" s="4" t="s">
        <v>3130</v>
      </c>
      <c r="AA2017" s="5">
        <v>3217964.76</v>
      </c>
      <c r="AB2017" s="5"/>
      <c r="AC2017" s="5"/>
      <c r="AD2017" s="5"/>
      <c r="AE2017" s="5"/>
      <c r="AF2017" s="5"/>
      <c r="AG2017" s="5">
        <v>3217964.76</v>
      </c>
    </row>
    <row r="2018" spans="26:33" x14ac:dyDescent="0.25">
      <c r="Z2018" s="4" t="s">
        <v>3424</v>
      </c>
      <c r="AA2018" s="5">
        <v>1669542</v>
      </c>
      <c r="AB2018" s="5"/>
      <c r="AC2018" s="5"/>
      <c r="AD2018" s="5"/>
      <c r="AE2018" s="5"/>
      <c r="AF2018" s="5"/>
      <c r="AG2018" s="5">
        <v>1669542</v>
      </c>
    </row>
    <row r="2019" spans="26:33" x14ac:dyDescent="0.25">
      <c r="Z2019" s="4" t="s">
        <v>3428</v>
      </c>
      <c r="AA2019" s="5">
        <v>2163669</v>
      </c>
      <c r="AB2019" s="5"/>
      <c r="AC2019" s="5"/>
      <c r="AD2019" s="5"/>
      <c r="AE2019" s="5"/>
      <c r="AF2019" s="5"/>
      <c r="AG2019" s="5">
        <v>2163669</v>
      </c>
    </row>
    <row r="2020" spans="26:33" x14ac:dyDescent="0.25">
      <c r="Z2020" s="4" t="s">
        <v>2545</v>
      </c>
      <c r="AA2020" s="5">
        <v>1192955</v>
      </c>
      <c r="AB2020" s="5">
        <v>1193209</v>
      </c>
      <c r="AC2020" s="5">
        <v>2390503</v>
      </c>
      <c r="AD2020" s="5">
        <v>801872</v>
      </c>
      <c r="AE2020" s="5">
        <v>1621723</v>
      </c>
      <c r="AF2020" s="5">
        <v>816000</v>
      </c>
      <c r="AG2020" s="5">
        <v>8016262</v>
      </c>
    </row>
    <row r="2021" spans="26:33" x14ac:dyDescent="0.25">
      <c r="Z2021" s="4" t="s">
        <v>6724</v>
      </c>
      <c r="AA2021" s="5"/>
      <c r="AB2021" s="5"/>
      <c r="AC2021" s="5">
        <v>9143609</v>
      </c>
      <c r="AD2021" s="5"/>
      <c r="AE2021" s="5"/>
      <c r="AF2021" s="5"/>
      <c r="AG2021" s="5">
        <v>9143609</v>
      </c>
    </row>
    <row r="2022" spans="26:33" x14ac:dyDescent="0.25">
      <c r="Z2022" s="4" t="s">
        <v>2832</v>
      </c>
      <c r="AA2022" s="5"/>
      <c r="AB2022" s="5"/>
      <c r="AC2022" s="5">
        <v>5655105</v>
      </c>
      <c r="AD2022" s="5"/>
      <c r="AE2022" s="5"/>
      <c r="AF2022" s="5"/>
      <c r="AG2022" s="5">
        <v>5655105</v>
      </c>
    </row>
    <row r="2023" spans="26:33" x14ac:dyDescent="0.25">
      <c r="Z2023" s="4" t="s">
        <v>2671</v>
      </c>
      <c r="AA2023" s="5">
        <v>835012.92</v>
      </c>
      <c r="AB2023" s="5"/>
      <c r="AC2023" s="5"/>
      <c r="AD2023" s="5"/>
      <c r="AE2023" s="5"/>
      <c r="AF2023" s="5"/>
      <c r="AG2023" s="5">
        <v>835012.92</v>
      </c>
    </row>
    <row r="2024" spans="26:33" x14ac:dyDescent="0.25">
      <c r="Z2024" s="4" t="s">
        <v>9647</v>
      </c>
      <c r="AA2024" s="5"/>
      <c r="AB2024" s="5"/>
      <c r="AC2024" s="5"/>
      <c r="AD2024" s="5"/>
      <c r="AE2024" s="5">
        <v>1868477</v>
      </c>
      <c r="AF2024" s="5"/>
      <c r="AG2024" s="5">
        <v>1868477</v>
      </c>
    </row>
    <row r="2025" spans="26:33" x14ac:dyDescent="0.25">
      <c r="Z2025" s="4" t="s">
        <v>2873</v>
      </c>
      <c r="AA2025" s="5"/>
      <c r="AB2025" s="5"/>
      <c r="AC2025" s="5">
        <v>397548</v>
      </c>
      <c r="AD2025" s="5"/>
      <c r="AE2025" s="5"/>
      <c r="AF2025" s="5"/>
      <c r="AG2025" s="5">
        <v>397548</v>
      </c>
    </row>
    <row r="2026" spans="26:33" x14ac:dyDescent="0.25">
      <c r="Z2026" s="4" t="s">
        <v>3004</v>
      </c>
      <c r="AA2026" s="5">
        <v>715656</v>
      </c>
      <c r="AB2026" s="5"/>
      <c r="AC2026" s="5"/>
      <c r="AD2026" s="5"/>
      <c r="AE2026" s="5"/>
      <c r="AF2026" s="5"/>
      <c r="AG2026" s="5">
        <v>715656</v>
      </c>
    </row>
    <row r="2027" spans="26:33" x14ac:dyDescent="0.25">
      <c r="Z2027" s="4" t="s">
        <v>6725</v>
      </c>
      <c r="AA2027" s="5"/>
      <c r="AB2027" s="5"/>
      <c r="AC2027" s="5">
        <v>8725337</v>
      </c>
      <c r="AD2027" s="5"/>
      <c r="AE2027" s="5"/>
      <c r="AF2027" s="5"/>
      <c r="AG2027" s="5">
        <v>8725337</v>
      </c>
    </row>
    <row r="2028" spans="26:33" x14ac:dyDescent="0.25">
      <c r="Z2028" s="4" t="s">
        <v>13452</v>
      </c>
      <c r="AA2028" s="5">
        <v>1908417</v>
      </c>
      <c r="AB2028" s="5"/>
      <c r="AC2028" s="5"/>
      <c r="AD2028" s="5"/>
      <c r="AE2028" s="5"/>
      <c r="AF2028" s="5"/>
      <c r="AG2028" s="5">
        <v>1908417</v>
      </c>
    </row>
    <row r="2029" spans="26:33" x14ac:dyDescent="0.25">
      <c r="Z2029" s="4" t="s">
        <v>9686</v>
      </c>
      <c r="AA2029" s="5"/>
      <c r="AB2029" s="5"/>
      <c r="AC2029" s="5"/>
      <c r="AD2029" s="5"/>
      <c r="AE2029" s="5"/>
      <c r="AF2029" s="5">
        <v>8646416</v>
      </c>
      <c r="AG2029" s="5">
        <v>8646416</v>
      </c>
    </row>
    <row r="2030" spans="26:33" x14ac:dyDescent="0.25">
      <c r="Z2030" s="4" t="s">
        <v>2729</v>
      </c>
      <c r="AA2030" s="5"/>
      <c r="AB2030" s="5"/>
      <c r="AC2030" s="5">
        <v>4342747</v>
      </c>
      <c r="AD2030" s="5"/>
      <c r="AE2030" s="5"/>
      <c r="AF2030" s="5"/>
      <c r="AG2030" s="5">
        <v>4342747</v>
      </c>
    </row>
    <row r="2031" spans="26:33" x14ac:dyDescent="0.25">
      <c r="Z2031" s="4" t="s">
        <v>13274</v>
      </c>
      <c r="AA2031" s="5"/>
      <c r="AB2031" s="5"/>
      <c r="AC2031" s="5"/>
      <c r="AD2031" s="5"/>
      <c r="AE2031" s="5">
        <v>403241</v>
      </c>
      <c r="AF2031" s="5"/>
      <c r="AG2031" s="5">
        <v>403241</v>
      </c>
    </row>
    <row r="2032" spans="26:33" x14ac:dyDescent="0.25">
      <c r="Z2032" s="4" t="s">
        <v>2645</v>
      </c>
      <c r="AA2032" s="5">
        <v>198660</v>
      </c>
      <c r="AB2032" s="5">
        <v>198660</v>
      </c>
      <c r="AC2032" s="5"/>
      <c r="AD2032" s="5"/>
      <c r="AE2032" s="5"/>
      <c r="AF2032" s="5"/>
      <c r="AG2032" s="5">
        <v>397320</v>
      </c>
    </row>
    <row r="2033" spans="26:33" x14ac:dyDescent="0.25">
      <c r="Z2033" s="4" t="s">
        <v>2871</v>
      </c>
      <c r="AA2033" s="5"/>
      <c r="AB2033" s="5"/>
      <c r="AC2033" s="5">
        <v>874775</v>
      </c>
      <c r="AD2033" s="5"/>
      <c r="AE2033" s="5"/>
      <c r="AF2033" s="5"/>
      <c r="AG2033" s="5">
        <v>874775</v>
      </c>
    </row>
    <row r="2034" spans="26:33" x14ac:dyDescent="0.25">
      <c r="Z2034" s="4" t="s">
        <v>6202</v>
      </c>
      <c r="AA2034" s="5"/>
      <c r="AB2034" s="5"/>
      <c r="AC2034" s="5">
        <v>835842</v>
      </c>
      <c r="AD2034" s="5"/>
      <c r="AE2034" s="5"/>
      <c r="AF2034" s="5"/>
      <c r="AG2034" s="5">
        <v>835842</v>
      </c>
    </row>
    <row r="2035" spans="26:33" x14ac:dyDescent="0.25">
      <c r="Z2035" s="4" t="s">
        <v>2970</v>
      </c>
      <c r="AA2035" s="5">
        <v>993293</v>
      </c>
      <c r="AB2035" s="5"/>
      <c r="AC2035" s="5"/>
      <c r="AD2035" s="5"/>
      <c r="AE2035" s="5"/>
      <c r="AF2035" s="5"/>
      <c r="AG2035" s="5">
        <v>993293</v>
      </c>
    </row>
    <row r="2036" spans="26:33" x14ac:dyDescent="0.25">
      <c r="Z2036" s="4" t="s">
        <v>3414</v>
      </c>
      <c r="AA2036" s="5">
        <v>1152294</v>
      </c>
      <c r="AB2036" s="5"/>
      <c r="AC2036" s="5"/>
      <c r="AD2036" s="5"/>
      <c r="AE2036" s="5"/>
      <c r="AF2036" s="5"/>
      <c r="AG2036" s="5">
        <v>1152294</v>
      </c>
    </row>
    <row r="2037" spans="26:33" x14ac:dyDescent="0.25">
      <c r="Z2037" s="4" t="s">
        <v>10398</v>
      </c>
      <c r="AA2037" s="5"/>
      <c r="AB2037" s="5"/>
      <c r="AC2037" s="5"/>
      <c r="AD2037" s="5"/>
      <c r="AE2037" s="5">
        <v>2211007</v>
      </c>
      <c r="AF2037" s="5"/>
      <c r="AG2037" s="5">
        <v>2211007</v>
      </c>
    </row>
    <row r="2038" spans="26:33" x14ac:dyDescent="0.25">
      <c r="Z2038" s="4" t="s">
        <v>2767</v>
      </c>
      <c r="AA2038" s="5"/>
      <c r="AB2038" s="5">
        <v>397497</v>
      </c>
      <c r="AC2038" s="5"/>
      <c r="AD2038" s="5"/>
      <c r="AE2038" s="5"/>
      <c r="AF2038" s="5"/>
      <c r="AG2038" s="5">
        <v>397497</v>
      </c>
    </row>
    <row r="2039" spans="26:33" x14ac:dyDescent="0.25">
      <c r="Z2039" s="4" t="s">
        <v>2752</v>
      </c>
      <c r="AA2039" s="5">
        <v>2582561</v>
      </c>
      <c r="AB2039" s="5"/>
      <c r="AC2039" s="5"/>
      <c r="AD2039" s="5"/>
      <c r="AE2039" s="5"/>
      <c r="AF2039" s="5"/>
      <c r="AG2039" s="5">
        <v>2582561</v>
      </c>
    </row>
    <row r="2040" spans="26:33" x14ac:dyDescent="0.25">
      <c r="Z2040" s="4" t="s">
        <v>2985</v>
      </c>
      <c r="AA2040" s="5">
        <v>1192490</v>
      </c>
      <c r="AB2040" s="5"/>
      <c r="AC2040" s="5"/>
      <c r="AD2040" s="5"/>
      <c r="AE2040" s="5"/>
      <c r="AF2040" s="5"/>
      <c r="AG2040" s="5">
        <v>1192490</v>
      </c>
    </row>
    <row r="2041" spans="26:33" x14ac:dyDescent="0.25">
      <c r="Z2041" s="4" t="s">
        <v>6183</v>
      </c>
      <c r="AA2041" s="5"/>
      <c r="AB2041" s="5"/>
      <c r="AC2041" s="5">
        <v>992716</v>
      </c>
      <c r="AD2041" s="5"/>
      <c r="AE2041" s="5"/>
      <c r="AF2041" s="5"/>
      <c r="AG2041" s="5">
        <v>992716</v>
      </c>
    </row>
    <row r="2042" spans="26:33" x14ac:dyDescent="0.25">
      <c r="Z2042" s="4" t="s">
        <v>9718</v>
      </c>
      <c r="AA2042" s="5"/>
      <c r="AB2042" s="5"/>
      <c r="AC2042" s="5"/>
      <c r="AD2042" s="5"/>
      <c r="AE2042" s="5">
        <v>596168</v>
      </c>
      <c r="AF2042" s="5"/>
      <c r="AG2042" s="5">
        <v>596168</v>
      </c>
    </row>
    <row r="2043" spans="26:33" x14ac:dyDescent="0.25">
      <c r="Z2043" s="4" t="s">
        <v>2651</v>
      </c>
      <c r="AA2043" s="5">
        <v>496807</v>
      </c>
      <c r="AB2043" s="5">
        <v>496807</v>
      </c>
      <c r="AC2043" s="5"/>
      <c r="AD2043" s="5"/>
      <c r="AE2043" s="5"/>
      <c r="AF2043" s="5"/>
      <c r="AG2043" s="5">
        <v>993614</v>
      </c>
    </row>
    <row r="2044" spans="26:33" x14ac:dyDescent="0.25">
      <c r="Z2044" s="4" t="s">
        <v>2649</v>
      </c>
      <c r="AA2044" s="5">
        <v>1290697</v>
      </c>
      <c r="AB2044" s="5"/>
      <c r="AC2044" s="5">
        <v>1294856</v>
      </c>
      <c r="AD2044" s="5"/>
      <c r="AE2044" s="5"/>
      <c r="AF2044" s="5"/>
      <c r="AG2044" s="5">
        <v>2585553</v>
      </c>
    </row>
    <row r="2045" spans="26:33" x14ac:dyDescent="0.25">
      <c r="Z2045" s="4" t="s">
        <v>2882</v>
      </c>
      <c r="AA2045" s="5"/>
      <c r="AB2045" s="5">
        <v>3296242</v>
      </c>
      <c r="AC2045" s="5"/>
      <c r="AD2045" s="5"/>
      <c r="AE2045" s="5"/>
      <c r="AF2045" s="5"/>
      <c r="AG2045" s="5">
        <v>3296242</v>
      </c>
    </row>
    <row r="2046" spans="26:33" x14ac:dyDescent="0.25">
      <c r="Z2046" s="4" t="s">
        <v>13557</v>
      </c>
      <c r="AA2046" s="5">
        <v>894022</v>
      </c>
      <c r="AB2046" s="5"/>
      <c r="AC2046" s="5">
        <v>894021</v>
      </c>
      <c r="AD2046" s="5"/>
      <c r="AE2046" s="5"/>
      <c r="AF2046" s="5"/>
      <c r="AG2046" s="5">
        <v>1788043</v>
      </c>
    </row>
    <row r="2047" spans="26:33" x14ac:dyDescent="0.25">
      <c r="Z2047" s="4" t="s">
        <v>2884</v>
      </c>
      <c r="AA2047" s="5"/>
      <c r="AB2047" s="5">
        <v>1112057</v>
      </c>
      <c r="AC2047" s="5"/>
      <c r="AD2047" s="5"/>
      <c r="AE2047" s="5"/>
      <c r="AF2047" s="5"/>
      <c r="AG2047" s="5">
        <v>1112057</v>
      </c>
    </row>
    <row r="2048" spans="26:33" x14ac:dyDescent="0.25">
      <c r="Z2048" s="4" t="s">
        <v>3431</v>
      </c>
      <c r="AA2048" s="5">
        <v>2185250</v>
      </c>
      <c r="AB2048" s="5"/>
      <c r="AC2048" s="5"/>
      <c r="AD2048" s="5"/>
      <c r="AE2048" s="5"/>
      <c r="AF2048" s="5"/>
      <c r="AG2048" s="5">
        <v>2185250</v>
      </c>
    </row>
    <row r="2049" spans="26:33" x14ac:dyDescent="0.25">
      <c r="Z2049" s="4" t="s">
        <v>9660</v>
      </c>
      <c r="AA2049" s="5"/>
      <c r="AB2049" s="5"/>
      <c r="AC2049" s="5"/>
      <c r="AD2049" s="5"/>
      <c r="AE2049" s="5"/>
      <c r="AF2049" s="5">
        <v>4538072</v>
      </c>
      <c r="AG2049" s="5">
        <v>4538072</v>
      </c>
    </row>
    <row r="2050" spans="26:33" x14ac:dyDescent="0.25">
      <c r="Z2050" s="4" t="s">
        <v>2643</v>
      </c>
      <c r="AA2050" s="5">
        <v>1310724</v>
      </c>
      <c r="AB2050" s="5"/>
      <c r="AC2050" s="5"/>
      <c r="AD2050" s="5"/>
      <c r="AE2050" s="5"/>
      <c r="AF2050" s="5"/>
      <c r="AG2050" s="5">
        <v>1310724</v>
      </c>
    </row>
    <row r="2051" spans="26:33" x14ac:dyDescent="0.25">
      <c r="Z2051" s="4" t="s">
        <v>2834</v>
      </c>
      <c r="AA2051" s="5"/>
      <c r="AB2051" s="5">
        <v>198581</v>
      </c>
      <c r="AC2051" s="5"/>
      <c r="AD2051" s="5"/>
      <c r="AE2051" s="5"/>
      <c r="AF2051" s="5"/>
      <c r="AG2051" s="5">
        <v>198581</v>
      </c>
    </row>
    <row r="2052" spans="26:33" x14ac:dyDescent="0.25">
      <c r="Z2052" s="4" t="s">
        <v>9720</v>
      </c>
      <c r="AA2052" s="5"/>
      <c r="AB2052" s="5"/>
      <c r="AC2052" s="5"/>
      <c r="AD2052" s="5"/>
      <c r="AE2052" s="5">
        <v>4143539</v>
      </c>
      <c r="AF2052" s="5"/>
      <c r="AG2052" s="5">
        <v>4143539</v>
      </c>
    </row>
    <row r="2053" spans="26:33" x14ac:dyDescent="0.25">
      <c r="Z2053" s="4" t="s">
        <v>2630</v>
      </c>
      <c r="AA2053" s="5">
        <v>416914</v>
      </c>
      <c r="AB2053" s="5">
        <v>298026</v>
      </c>
      <c r="AC2053" s="5"/>
      <c r="AD2053" s="5"/>
      <c r="AE2053" s="5"/>
      <c r="AF2053" s="5"/>
      <c r="AG2053" s="5">
        <v>714940</v>
      </c>
    </row>
    <row r="2054" spans="26:33" x14ac:dyDescent="0.25">
      <c r="Z2054" s="4" t="s">
        <v>4811</v>
      </c>
      <c r="AA2054" s="5"/>
      <c r="AB2054" s="5">
        <v>833990</v>
      </c>
      <c r="AC2054" s="5"/>
      <c r="AD2054" s="5"/>
      <c r="AE2054" s="5"/>
      <c r="AF2054" s="5"/>
      <c r="AG2054" s="5">
        <v>833990</v>
      </c>
    </row>
    <row r="2055" spans="26:33" x14ac:dyDescent="0.25">
      <c r="Z2055" s="4" t="s">
        <v>2763</v>
      </c>
      <c r="AA2055" s="5"/>
      <c r="AB2055" s="5">
        <v>992972</v>
      </c>
      <c r="AC2055" s="5"/>
      <c r="AD2055" s="5"/>
      <c r="AE2055" s="5"/>
      <c r="AF2055" s="5"/>
      <c r="AG2055" s="5">
        <v>992972</v>
      </c>
    </row>
    <row r="2056" spans="26:33" x14ac:dyDescent="0.25">
      <c r="Z2056" s="4" t="s">
        <v>2875</v>
      </c>
      <c r="AA2056" s="5"/>
      <c r="AB2056" s="5">
        <v>1389103</v>
      </c>
      <c r="AC2056" s="5"/>
      <c r="AD2056" s="5"/>
      <c r="AE2056" s="5"/>
      <c r="AF2056" s="5"/>
      <c r="AG2056" s="5">
        <v>1389103</v>
      </c>
    </row>
    <row r="2057" spans="26:33" x14ac:dyDescent="0.25">
      <c r="Z2057" s="4" t="s">
        <v>2658</v>
      </c>
      <c r="AA2057" s="5">
        <v>893677</v>
      </c>
      <c r="AB2057" s="5">
        <v>893677</v>
      </c>
      <c r="AC2057" s="5"/>
      <c r="AD2057" s="5"/>
      <c r="AE2057" s="5"/>
      <c r="AF2057" s="5"/>
      <c r="AG2057" s="5">
        <v>1787354</v>
      </c>
    </row>
    <row r="2058" spans="26:33" x14ac:dyDescent="0.25">
      <c r="Z2058" s="4" t="s">
        <v>2851</v>
      </c>
      <c r="AA2058" s="5"/>
      <c r="AB2058" s="5">
        <v>397163</v>
      </c>
      <c r="AC2058" s="5"/>
      <c r="AD2058" s="5"/>
      <c r="AE2058" s="5"/>
      <c r="AF2058" s="5"/>
      <c r="AG2058" s="5">
        <v>397163</v>
      </c>
    </row>
    <row r="2059" spans="26:33" x14ac:dyDescent="0.25">
      <c r="Z2059" s="4" t="s">
        <v>13451</v>
      </c>
      <c r="AA2059" s="5"/>
      <c r="AB2059" s="5">
        <v>1787004</v>
      </c>
      <c r="AC2059" s="5"/>
      <c r="AD2059" s="5"/>
      <c r="AE2059" s="5"/>
      <c r="AF2059" s="5"/>
      <c r="AG2059" s="5">
        <v>1787004</v>
      </c>
    </row>
    <row r="2060" spans="26:33" x14ac:dyDescent="0.25">
      <c r="Z2060" s="4" t="s">
        <v>2865</v>
      </c>
      <c r="AA2060" s="5"/>
      <c r="AB2060" s="5">
        <v>873421</v>
      </c>
      <c r="AC2060" s="5"/>
      <c r="AD2060" s="5"/>
      <c r="AE2060" s="5"/>
      <c r="AF2060" s="5"/>
      <c r="AG2060" s="5">
        <v>873421</v>
      </c>
    </row>
    <row r="2061" spans="26:33" x14ac:dyDescent="0.25">
      <c r="Z2061" s="4" t="s">
        <v>6159</v>
      </c>
      <c r="AA2061" s="5"/>
      <c r="AB2061" s="5"/>
      <c r="AC2061" s="5">
        <v>497525</v>
      </c>
      <c r="AD2061" s="5"/>
      <c r="AE2061" s="5">
        <v>497525</v>
      </c>
      <c r="AF2061" s="5"/>
      <c r="AG2061" s="5">
        <v>995050</v>
      </c>
    </row>
    <row r="2062" spans="26:33" x14ac:dyDescent="0.25">
      <c r="Z2062" s="4" t="s">
        <v>6165</v>
      </c>
      <c r="AA2062" s="5"/>
      <c r="AB2062" s="5"/>
      <c r="AC2062" s="5">
        <v>992524</v>
      </c>
      <c r="AD2062" s="5"/>
      <c r="AE2062" s="5"/>
      <c r="AF2062" s="5"/>
      <c r="AG2062" s="5">
        <v>992524</v>
      </c>
    </row>
    <row r="2063" spans="26:33" x14ac:dyDescent="0.25">
      <c r="Z2063" s="4" t="s">
        <v>6149</v>
      </c>
      <c r="AA2063" s="5"/>
      <c r="AB2063" s="5"/>
      <c r="AC2063" s="5"/>
      <c r="AD2063" s="5">
        <v>5882159</v>
      </c>
      <c r="AE2063" s="5"/>
      <c r="AF2063" s="5"/>
      <c r="AG2063" s="5">
        <v>5882159</v>
      </c>
    </row>
    <row r="2064" spans="26:33" x14ac:dyDescent="0.25">
      <c r="Z2064" s="4" t="s">
        <v>9643</v>
      </c>
      <c r="AA2064" s="5"/>
      <c r="AB2064" s="5"/>
      <c r="AC2064" s="5"/>
      <c r="AD2064" s="5"/>
      <c r="AE2064" s="5"/>
      <c r="AF2064" s="5">
        <v>1</v>
      </c>
      <c r="AG2064" s="5">
        <v>1</v>
      </c>
    </row>
    <row r="2065" spans="26:33" x14ac:dyDescent="0.25">
      <c r="Z2065" s="4" t="s">
        <v>4812</v>
      </c>
      <c r="AA2065" s="5"/>
      <c r="AB2065" s="5">
        <v>1550728</v>
      </c>
      <c r="AC2065" s="5"/>
      <c r="AD2065" s="5"/>
      <c r="AE2065" s="5"/>
      <c r="AF2065" s="5">
        <v>1744370</v>
      </c>
      <c r="AG2065" s="5">
        <v>3295098</v>
      </c>
    </row>
    <row r="2066" spans="26:33" x14ac:dyDescent="0.25">
      <c r="Z2066" s="4" t="s">
        <v>6193</v>
      </c>
      <c r="AA2066" s="5"/>
      <c r="AB2066" s="5"/>
      <c r="AC2066" s="5">
        <v>1309877</v>
      </c>
      <c r="AD2066" s="5">
        <v>1322650</v>
      </c>
      <c r="AE2066" s="5"/>
      <c r="AF2066" s="5"/>
      <c r="AG2066" s="5">
        <v>2632527</v>
      </c>
    </row>
    <row r="2067" spans="26:33" x14ac:dyDescent="0.25">
      <c r="Z2067" s="4" t="s">
        <v>9738</v>
      </c>
      <c r="AA2067" s="5"/>
      <c r="AB2067" s="5"/>
      <c r="AC2067" s="5"/>
      <c r="AD2067" s="5"/>
      <c r="AE2067" s="5">
        <v>4532900</v>
      </c>
      <c r="AF2067" s="5"/>
      <c r="AG2067" s="5">
        <v>4532900</v>
      </c>
    </row>
    <row r="2068" spans="26:33" x14ac:dyDescent="0.25">
      <c r="Z2068" s="4" t="s">
        <v>12160</v>
      </c>
      <c r="AA2068" s="5"/>
      <c r="AB2068" s="5"/>
      <c r="AC2068" s="5"/>
      <c r="AD2068" s="5"/>
      <c r="AE2068" s="5"/>
      <c r="AF2068" s="5">
        <v>2586025</v>
      </c>
      <c r="AG2068" s="5">
        <v>2586025</v>
      </c>
    </row>
    <row r="2069" spans="26:33" x14ac:dyDescent="0.25">
      <c r="Z2069" s="4" t="s">
        <v>4813</v>
      </c>
      <c r="AA2069" s="5"/>
      <c r="AB2069" s="5">
        <v>1190798</v>
      </c>
      <c r="AC2069" s="5"/>
      <c r="AD2069" s="5"/>
      <c r="AE2069" s="5"/>
      <c r="AF2069" s="5"/>
      <c r="AG2069" s="5">
        <v>1190798</v>
      </c>
    </row>
    <row r="2070" spans="26:33" x14ac:dyDescent="0.25">
      <c r="Z2070" s="4" t="s">
        <v>4814</v>
      </c>
      <c r="AA2070" s="5"/>
      <c r="AB2070" s="5">
        <v>5636442</v>
      </c>
      <c r="AC2070" s="5"/>
      <c r="AD2070" s="5"/>
      <c r="AE2070" s="5"/>
      <c r="AF2070" s="5"/>
      <c r="AG2070" s="5">
        <v>5636442</v>
      </c>
    </row>
    <row r="2071" spans="26:33" x14ac:dyDescent="0.25">
      <c r="Z2071" s="4" t="s">
        <v>4815</v>
      </c>
      <c r="AA2071" s="5"/>
      <c r="AB2071" s="5">
        <v>1587730</v>
      </c>
      <c r="AC2071" s="5"/>
      <c r="AD2071" s="5"/>
      <c r="AE2071" s="5"/>
      <c r="AF2071" s="5"/>
      <c r="AG2071" s="5">
        <v>1587730</v>
      </c>
    </row>
    <row r="2072" spans="26:33" x14ac:dyDescent="0.25">
      <c r="Z2072" s="4" t="s">
        <v>2849</v>
      </c>
      <c r="AA2072" s="5"/>
      <c r="AB2072" s="5">
        <v>714478</v>
      </c>
      <c r="AC2072" s="5"/>
      <c r="AD2072" s="5"/>
      <c r="AE2072" s="5"/>
      <c r="AF2072" s="5"/>
      <c r="AG2072" s="5">
        <v>714478</v>
      </c>
    </row>
    <row r="2073" spans="26:33" x14ac:dyDescent="0.25">
      <c r="Z2073" s="4" t="s">
        <v>6726</v>
      </c>
      <c r="AA2073" s="5"/>
      <c r="AB2073" s="5"/>
      <c r="AC2073" s="5"/>
      <c r="AD2073" s="5">
        <v>1792877</v>
      </c>
      <c r="AE2073" s="5"/>
      <c r="AF2073" s="5"/>
      <c r="AG2073" s="5">
        <v>1792877</v>
      </c>
    </row>
    <row r="2074" spans="26:33" x14ac:dyDescent="0.25">
      <c r="Z2074" s="4" t="s">
        <v>4816</v>
      </c>
      <c r="AA2074" s="5"/>
      <c r="AB2074" s="5">
        <v>873150</v>
      </c>
      <c r="AC2074" s="5"/>
      <c r="AD2074" s="5"/>
      <c r="AE2074" s="5"/>
      <c r="AF2074" s="5"/>
      <c r="AG2074" s="5">
        <v>873150</v>
      </c>
    </row>
    <row r="2075" spans="26:33" x14ac:dyDescent="0.25">
      <c r="Z2075" s="4" t="s">
        <v>4817</v>
      </c>
      <c r="AA2075" s="5"/>
      <c r="AB2075" s="5">
        <v>3175092</v>
      </c>
      <c r="AC2075" s="5"/>
      <c r="AD2075" s="5"/>
      <c r="AE2075" s="5"/>
      <c r="AF2075" s="5"/>
      <c r="AG2075" s="5">
        <v>3175092</v>
      </c>
    </row>
    <row r="2076" spans="26:33" x14ac:dyDescent="0.25">
      <c r="Z2076" s="4" t="s">
        <v>6179</v>
      </c>
      <c r="AA2076" s="5"/>
      <c r="AB2076" s="5"/>
      <c r="AC2076" s="5"/>
      <c r="AD2076" s="5">
        <v>1428791</v>
      </c>
      <c r="AE2076" s="5"/>
      <c r="AF2076" s="5"/>
      <c r="AG2076" s="5">
        <v>1428791</v>
      </c>
    </row>
    <row r="2077" spans="26:33" x14ac:dyDescent="0.25">
      <c r="Z2077" s="4" t="s">
        <v>9680</v>
      </c>
      <c r="AA2077" s="5"/>
      <c r="AB2077" s="5"/>
      <c r="AC2077" s="5"/>
      <c r="AD2077" s="5"/>
      <c r="AE2077" s="5"/>
      <c r="AF2077" s="5">
        <v>2620198</v>
      </c>
      <c r="AG2077" s="5">
        <v>2620198</v>
      </c>
    </row>
    <row r="2078" spans="26:33" x14ac:dyDescent="0.25">
      <c r="Z2078" s="4" t="s">
        <v>6171</v>
      </c>
      <c r="AA2078" s="5"/>
      <c r="AB2078" s="5"/>
      <c r="AC2078" s="5">
        <v>198500</v>
      </c>
      <c r="AD2078" s="5"/>
      <c r="AE2078" s="5"/>
      <c r="AF2078" s="5"/>
      <c r="AG2078" s="5">
        <v>198500</v>
      </c>
    </row>
    <row r="2079" spans="26:33" x14ac:dyDescent="0.25">
      <c r="Z2079" s="4" t="s">
        <v>4818</v>
      </c>
      <c r="AA2079" s="5"/>
      <c r="AB2079" s="5">
        <v>2183499</v>
      </c>
      <c r="AC2079" s="5">
        <v>2183498</v>
      </c>
      <c r="AD2079" s="5"/>
      <c r="AE2079" s="5"/>
      <c r="AF2079" s="5"/>
      <c r="AG2079" s="5">
        <v>4366997</v>
      </c>
    </row>
    <row r="2080" spans="26:33" x14ac:dyDescent="0.25">
      <c r="Z2080" s="4" t="s">
        <v>6181</v>
      </c>
      <c r="AA2080" s="5"/>
      <c r="AB2080" s="5"/>
      <c r="AC2080" s="5">
        <v>635200</v>
      </c>
      <c r="AD2080" s="5"/>
      <c r="AE2080" s="5"/>
      <c r="AF2080" s="5"/>
      <c r="AG2080" s="5">
        <v>635200</v>
      </c>
    </row>
    <row r="2081" spans="26:33" x14ac:dyDescent="0.25">
      <c r="Z2081" s="4" t="s">
        <v>6169</v>
      </c>
      <c r="AA2081" s="5"/>
      <c r="AB2081" s="5"/>
      <c r="AC2081" s="5"/>
      <c r="AD2081" s="5"/>
      <c r="AE2081" s="5">
        <v>2587497</v>
      </c>
      <c r="AF2081" s="5"/>
      <c r="AG2081" s="5">
        <v>2587497</v>
      </c>
    </row>
    <row r="2082" spans="26:33" x14ac:dyDescent="0.25">
      <c r="Z2082" s="4" t="s">
        <v>6196</v>
      </c>
      <c r="AA2082" s="5"/>
      <c r="AB2082" s="5"/>
      <c r="AC2082" s="5"/>
      <c r="AD2082" s="5">
        <v>2183498</v>
      </c>
      <c r="AE2082" s="5"/>
      <c r="AF2082" s="5"/>
      <c r="AG2082" s="5">
        <v>2183498</v>
      </c>
    </row>
    <row r="2083" spans="26:33" x14ac:dyDescent="0.25">
      <c r="Z2083" s="4" t="s">
        <v>4819</v>
      </c>
      <c r="AA2083" s="5"/>
      <c r="AB2083" s="5">
        <v>1648489</v>
      </c>
      <c r="AC2083" s="5"/>
      <c r="AD2083" s="5"/>
      <c r="AE2083" s="5"/>
      <c r="AF2083" s="5"/>
      <c r="AG2083" s="5">
        <v>1648489</v>
      </c>
    </row>
    <row r="2084" spans="26:33" x14ac:dyDescent="0.25">
      <c r="Z2084" s="4" t="s">
        <v>6161</v>
      </c>
      <c r="AA2084" s="5"/>
      <c r="AB2084" s="5"/>
      <c r="AC2084" s="5">
        <v>715109</v>
      </c>
      <c r="AD2084" s="5"/>
      <c r="AE2084" s="5"/>
      <c r="AF2084" s="5"/>
      <c r="AG2084" s="5">
        <v>715109</v>
      </c>
    </row>
    <row r="2085" spans="26:33" x14ac:dyDescent="0.25">
      <c r="Z2085" s="4" t="s">
        <v>6175</v>
      </c>
      <c r="AA2085" s="5"/>
      <c r="AB2085" s="5"/>
      <c r="AC2085" s="5">
        <v>1112550</v>
      </c>
      <c r="AD2085" s="5"/>
      <c r="AE2085" s="5"/>
      <c r="AF2085" s="5"/>
      <c r="AG2085" s="5">
        <v>1112550</v>
      </c>
    </row>
    <row r="2086" spans="26:33" x14ac:dyDescent="0.25">
      <c r="Z2086" s="4" t="s">
        <v>6198</v>
      </c>
      <c r="AA2086" s="5"/>
      <c r="AB2086" s="5"/>
      <c r="AC2086" s="5">
        <v>635834</v>
      </c>
      <c r="AD2086" s="5"/>
      <c r="AE2086" s="5"/>
      <c r="AF2086" s="5"/>
      <c r="AG2086" s="5">
        <v>635834</v>
      </c>
    </row>
    <row r="2087" spans="26:33" x14ac:dyDescent="0.25">
      <c r="Z2087" s="4" t="s">
        <v>6173</v>
      </c>
      <c r="AA2087" s="5"/>
      <c r="AB2087" s="5"/>
      <c r="AC2087" s="5">
        <v>1192188</v>
      </c>
      <c r="AD2087" s="5"/>
      <c r="AE2087" s="5"/>
      <c r="AF2087" s="5"/>
      <c r="AG2087" s="5">
        <v>1192188</v>
      </c>
    </row>
    <row r="2088" spans="26:33" x14ac:dyDescent="0.25">
      <c r="Z2088" s="4" t="s">
        <v>5917</v>
      </c>
      <c r="AA2088" s="5"/>
      <c r="AB2088" s="5"/>
      <c r="AC2088" s="5"/>
      <c r="AD2088" s="5">
        <v>715313</v>
      </c>
      <c r="AE2088" s="5"/>
      <c r="AF2088" s="5"/>
      <c r="AG2088" s="5">
        <v>715313</v>
      </c>
    </row>
    <row r="2089" spans="26:33" x14ac:dyDescent="0.25">
      <c r="Z2089" s="4" t="s">
        <v>5934</v>
      </c>
      <c r="AA2089" s="5"/>
      <c r="AB2089" s="5"/>
      <c r="AC2089" s="5">
        <v>1074960</v>
      </c>
      <c r="AD2089" s="5"/>
      <c r="AE2089" s="5"/>
      <c r="AF2089" s="5"/>
      <c r="AG2089" s="5">
        <v>1074960</v>
      </c>
    </row>
    <row r="2090" spans="26:33" x14ac:dyDescent="0.25">
      <c r="Z2090" s="4" t="s">
        <v>6727</v>
      </c>
      <c r="AA2090" s="5"/>
      <c r="AB2090" s="5"/>
      <c r="AC2090" s="5"/>
      <c r="AD2090" s="5">
        <v>8742714</v>
      </c>
      <c r="AE2090" s="5"/>
      <c r="AF2090" s="5"/>
      <c r="AG2090" s="5">
        <v>8742714</v>
      </c>
    </row>
    <row r="2091" spans="26:33" x14ac:dyDescent="0.25">
      <c r="Z2091" s="4" t="s">
        <v>5921</v>
      </c>
      <c r="AA2091" s="5"/>
      <c r="AB2091" s="5"/>
      <c r="AC2091" s="5">
        <v>715824</v>
      </c>
      <c r="AD2091" s="5"/>
      <c r="AE2091" s="5"/>
      <c r="AF2091" s="5"/>
      <c r="AG2091" s="5">
        <v>715824</v>
      </c>
    </row>
    <row r="2092" spans="26:33" x14ac:dyDescent="0.25">
      <c r="Z2092" s="4" t="s">
        <v>6189</v>
      </c>
      <c r="AA2092" s="5"/>
      <c r="AB2092" s="5"/>
      <c r="AC2092" s="5">
        <v>635109</v>
      </c>
      <c r="AD2092" s="5"/>
      <c r="AE2092" s="5"/>
      <c r="AF2092" s="5"/>
      <c r="AG2092" s="5">
        <v>635109</v>
      </c>
    </row>
    <row r="2093" spans="26:33" x14ac:dyDescent="0.25">
      <c r="Z2093" s="4" t="s">
        <v>6774</v>
      </c>
      <c r="AA2093" s="5"/>
      <c r="AB2093" s="5"/>
      <c r="AC2093" s="5"/>
      <c r="AD2093" s="5">
        <v>4572662</v>
      </c>
      <c r="AE2093" s="5"/>
      <c r="AF2093" s="5"/>
      <c r="AG2093" s="5">
        <v>4572662</v>
      </c>
    </row>
    <row r="2094" spans="26:33" x14ac:dyDescent="0.25">
      <c r="Z2094" s="4" t="s">
        <v>6143</v>
      </c>
      <c r="AA2094" s="5"/>
      <c r="AB2094" s="5"/>
      <c r="AC2094" s="5"/>
      <c r="AD2094" s="5">
        <v>14314421</v>
      </c>
      <c r="AE2094" s="5"/>
      <c r="AF2094" s="5"/>
      <c r="AG2094" s="5">
        <v>14314421</v>
      </c>
    </row>
    <row r="2095" spans="26:33" x14ac:dyDescent="0.25">
      <c r="Z2095" s="4" t="s">
        <v>6729</v>
      </c>
      <c r="AA2095" s="5"/>
      <c r="AB2095" s="5"/>
      <c r="AC2095" s="5"/>
      <c r="AD2095" s="5">
        <v>4342772</v>
      </c>
      <c r="AE2095" s="5"/>
      <c r="AF2095" s="5"/>
      <c r="AG2095" s="5">
        <v>4342772</v>
      </c>
    </row>
    <row r="2096" spans="26:33" x14ac:dyDescent="0.25">
      <c r="Z2096" s="4" t="s">
        <v>6730</v>
      </c>
      <c r="AA2096" s="5"/>
      <c r="AB2096" s="5"/>
      <c r="AC2096" s="5">
        <v>954431</v>
      </c>
      <c r="AD2096" s="5"/>
      <c r="AE2096" s="5"/>
      <c r="AF2096" s="5"/>
      <c r="AG2096" s="5">
        <v>954431</v>
      </c>
    </row>
    <row r="2097" spans="26:33" x14ac:dyDescent="0.25">
      <c r="Z2097" s="4" t="s">
        <v>6731</v>
      </c>
      <c r="AA2097" s="5"/>
      <c r="AB2097" s="5"/>
      <c r="AC2097" s="5"/>
      <c r="AD2097" s="5">
        <v>3301210</v>
      </c>
      <c r="AE2097" s="5"/>
      <c r="AF2097" s="5"/>
      <c r="AG2097" s="5">
        <v>3301210</v>
      </c>
    </row>
    <row r="2098" spans="26:33" x14ac:dyDescent="0.25">
      <c r="Z2098" s="4" t="s">
        <v>6775</v>
      </c>
      <c r="AA2098" s="5"/>
      <c r="AB2098" s="5"/>
      <c r="AC2098" s="5"/>
      <c r="AD2098" s="5">
        <v>1693273</v>
      </c>
      <c r="AE2098" s="5"/>
      <c r="AF2098" s="5">
        <v>1693273</v>
      </c>
      <c r="AG2098" s="5">
        <v>3386546</v>
      </c>
    </row>
    <row r="2099" spans="26:33" x14ac:dyDescent="0.25">
      <c r="Z2099" s="4" t="s">
        <v>6187</v>
      </c>
      <c r="AA2099" s="5"/>
      <c r="AB2099" s="5"/>
      <c r="AC2099" s="5">
        <v>3703695</v>
      </c>
      <c r="AD2099" s="5"/>
      <c r="AE2099" s="5"/>
      <c r="AF2099" s="5"/>
      <c r="AG2099" s="5">
        <v>3703695</v>
      </c>
    </row>
    <row r="2100" spans="26:33" x14ac:dyDescent="0.25">
      <c r="Z2100" s="4" t="s">
        <v>6732</v>
      </c>
      <c r="AA2100" s="5"/>
      <c r="AB2100" s="5"/>
      <c r="AC2100" s="5"/>
      <c r="AD2100" s="5">
        <v>955384</v>
      </c>
      <c r="AE2100" s="5"/>
      <c r="AF2100" s="5"/>
      <c r="AG2100" s="5">
        <v>955384</v>
      </c>
    </row>
    <row r="2101" spans="26:33" x14ac:dyDescent="0.25">
      <c r="Z2101" s="4" t="s">
        <v>13449</v>
      </c>
      <c r="AA2101" s="5"/>
      <c r="AB2101" s="5"/>
      <c r="AC2101" s="5"/>
      <c r="AD2101" s="5"/>
      <c r="AE2101" s="5">
        <v>8765178</v>
      </c>
      <c r="AF2101" s="5"/>
      <c r="AG2101" s="5">
        <v>8765178</v>
      </c>
    </row>
    <row r="2102" spans="26:33" x14ac:dyDescent="0.25">
      <c r="Z2102" s="4" t="s">
        <v>6733</v>
      </c>
      <c r="AA2102" s="5"/>
      <c r="AB2102" s="5"/>
      <c r="AC2102" s="5"/>
      <c r="AD2102" s="5">
        <v>716538</v>
      </c>
      <c r="AE2102" s="5"/>
      <c r="AF2102" s="5"/>
      <c r="AG2102" s="5">
        <v>716538</v>
      </c>
    </row>
    <row r="2103" spans="26:33" x14ac:dyDescent="0.25">
      <c r="Z2103" s="4" t="s">
        <v>6734</v>
      </c>
      <c r="AA2103" s="5"/>
      <c r="AB2103" s="5"/>
      <c r="AC2103" s="5">
        <v>836676</v>
      </c>
      <c r="AD2103" s="5"/>
      <c r="AE2103" s="5"/>
      <c r="AF2103" s="5"/>
      <c r="AG2103" s="5">
        <v>836676</v>
      </c>
    </row>
    <row r="2104" spans="26:33" x14ac:dyDescent="0.25">
      <c r="Z2104" s="4" t="s">
        <v>6776</v>
      </c>
      <c r="AA2104" s="5"/>
      <c r="AB2104" s="5"/>
      <c r="AC2104" s="5"/>
      <c r="AD2104" s="5">
        <v>9562013</v>
      </c>
      <c r="AE2104" s="5"/>
      <c r="AF2104" s="5"/>
      <c r="AG2104" s="5">
        <v>9562013</v>
      </c>
    </row>
    <row r="2105" spans="26:33" x14ac:dyDescent="0.25">
      <c r="Z2105" s="4" t="s">
        <v>9692</v>
      </c>
      <c r="AA2105" s="5"/>
      <c r="AB2105" s="5"/>
      <c r="AC2105" s="5"/>
      <c r="AD2105" s="5"/>
      <c r="AE2105" s="5"/>
      <c r="AF2105" s="5">
        <v>637104</v>
      </c>
      <c r="AG2105" s="5">
        <v>637104</v>
      </c>
    </row>
    <row r="2106" spans="26:33" x14ac:dyDescent="0.25">
      <c r="Z2106" s="4" t="s">
        <v>9688</v>
      </c>
      <c r="AA2106" s="5"/>
      <c r="AB2106" s="5"/>
      <c r="AC2106" s="5"/>
      <c r="AD2106" s="5"/>
      <c r="AE2106" s="5"/>
      <c r="AF2106" s="5">
        <v>995475</v>
      </c>
      <c r="AG2106" s="5">
        <v>995475</v>
      </c>
    </row>
    <row r="2107" spans="26:33" x14ac:dyDescent="0.25">
      <c r="Z2107" s="4" t="s">
        <v>9690</v>
      </c>
      <c r="AA2107" s="5"/>
      <c r="AB2107" s="5"/>
      <c r="AC2107" s="5"/>
      <c r="AD2107" s="5"/>
      <c r="AE2107" s="5"/>
      <c r="AF2107" s="5">
        <v>796380</v>
      </c>
      <c r="AG2107" s="5">
        <v>796380</v>
      </c>
    </row>
    <row r="2108" spans="26:33" x14ac:dyDescent="0.25">
      <c r="Z2108" s="4" t="s">
        <v>9714</v>
      </c>
      <c r="AA2108" s="5"/>
      <c r="AB2108" s="5"/>
      <c r="AC2108" s="5"/>
      <c r="AD2108" s="5"/>
      <c r="AE2108" s="5">
        <v>1539995</v>
      </c>
      <c r="AF2108" s="5"/>
      <c r="AG2108" s="5">
        <v>1539995</v>
      </c>
    </row>
    <row r="2109" spans="26:33" x14ac:dyDescent="0.25">
      <c r="Z2109" s="4" t="s">
        <v>6155</v>
      </c>
      <c r="AA2109" s="5"/>
      <c r="AB2109" s="5"/>
      <c r="AC2109" s="5">
        <v>637104</v>
      </c>
      <c r="AD2109" s="5"/>
      <c r="AE2109" s="5"/>
      <c r="AF2109" s="5"/>
      <c r="AG2109" s="5">
        <v>637104</v>
      </c>
    </row>
    <row r="2110" spans="26:33" x14ac:dyDescent="0.25">
      <c r="Z2110" s="4" t="s">
        <v>6735</v>
      </c>
      <c r="AA2110" s="5"/>
      <c r="AB2110" s="5"/>
      <c r="AC2110" s="5">
        <v>2110708</v>
      </c>
      <c r="AD2110" s="5"/>
      <c r="AE2110" s="5"/>
      <c r="AF2110" s="5"/>
      <c r="AG2110" s="5">
        <v>2110708</v>
      </c>
    </row>
    <row r="2111" spans="26:33" x14ac:dyDescent="0.25">
      <c r="Z2111" s="4" t="s">
        <v>6736</v>
      </c>
      <c r="AA2111" s="5"/>
      <c r="AB2111" s="5"/>
      <c r="AC2111" s="5"/>
      <c r="AD2111" s="5">
        <v>3306863</v>
      </c>
      <c r="AE2111" s="5"/>
      <c r="AF2111" s="5"/>
      <c r="AG2111" s="5">
        <v>3306863</v>
      </c>
    </row>
    <row r="2112" spans="26:33" x14ac:dyDescent="0.25">
      <c r="Z2112" s="4" t="s">
        <v>9734</v>
      </c>
      <c r="AA2112" s="5"/>
      <c r="AB2112" s="5"/>
      <c r="AC2112" s="5"/>
      <c r="AD2112" s="5"/>
      <c r="AE2112" s="5">
        <v>1433484</v>
      </c>
      <c r="AF2112" s="5"/>
      <c r="AG2112" s="5">
        <v>1433484</v>
      </c>
    </row>
    <row r="2113" spans="26:33" x14ac:dyDescent="0.25">
      <c r="Z2113" s="4" t="s">
        <v>6737</v>
      </c>
      <c r="AA2113" s="5"/>
      <c r="AB2113" s="5"/>
      <c r="AC2113" s="5"/>
      <c r="AD2113" s="5">
        <v>428912</v>
      </c>
      <c r="AE2113" s="5"/>
      <c r="AF2113" s="5"/>
      <c r="AG2113" s="5">
        <v>428912</v>
      </c>
    </row>
    <row r="2114" spans="26:33" x14ac:dyDescent="0.25">
      <c r="Z2114" s="4" t="s">
        <v>9674</v>
      </c>
      <c r="AA2114" s="5"/>
      <c r="AB2114" s="5"/>
      <c r="AC2114" s="5"/>
      <c r="AD2114" s="5"/>
      <c r="AE2114" s="5">
        <v>8366761</v>
      </c>
      <c r="AF2114" s="5"/>
      <c r="AG2114" s="5">
        <v>8366761</v>
      </c>
    </row>
    <row r="2115" spans="26:33" x14ac:dyDescent="0.25">
      <c r="Z2115" s="4" t="s">
        <v>6738</v>
      </c>
      <c r="AA2115" s="5"/>
      <c r="AB2115" s="5"/>
      <c r="AC2115" s="5">
        <v>1314777</v>
      </c>
      <c r="AD2115" s="5"/>
      <c r="AE2115" s="5"/>
      <c r="AF2115" s="5"/>
      <c r="AG2115" s="5">
        <v>1314777</v>
      </c>
    </row>
    <row r="2116" spans="26:33" x14ac:dyDescent="0.25">
      <c r="Z2116" s="4" t="s">
        <v>6739</v>
      </c>
      <c r="AA2116" s="5"/>
      <c r="AB2116" s="5"/>
      <c r="AC2116" s="5"/>
      <c r="AD2116" s="5">
        <v>1792877</v>
      </c>
      <c r="AE2116" s="5"/>
      <c r="AF2116" s="5"/>
      <c r="AG2116" s="5">
        <v>1792877</v>
      </c>
    </row>
    <row r="2117" spans="26:33" x14ac:dyDescent="0.25">
      <c r="Z2117" s="4" t="s">
        <v>6740</v>
      </c>
      <c r="AA2117" s="5"/>
      <c r="AB2117" s="5"/>
      <c r="AC2117" s="5">
        <v>717151</v>
      </c>
      <c r="AD2117" s="5"/>
      <c r="AE2117" s="5"/>
      <c r="AF2117" s="5"/>
      <c r="AG2117" s="5">
        <v>717151</v>
      </c>
    </row>
    <row r="2118" spans="26:33" x14ac:dyDescent="0.25">
      <c r="Z2118" s="4" t="s">
        <v>6741</v>
      </c>
      <c r="AA2118" s="5"/>
      <c r="AB2118" s="5"/>
      <c r="AC2118" s="5">
        <v>717156</v>
      </c>
      <c r="AD2118" s="5"/>
      <c r="AE2118" s="5"/>
      <c r="AF2118" s="5"/>
      <c r="AG2118" s="5">
        <v>717156</v>
      </c>
    </row>
    <row r="2119" spans="26:33" x14ac:dyDescent="0.25">
      <c r="Z2119" s="4" t="s">
        <v>6742</v>
      </c>
      <c r="AA2119" s="5"/>
      <c r="AB2119" s="5"/>
      <c r="AC2119" s="5">
        <v>1195252</v>
      </c>
      <c r="AD2119" s="5"/>
      <c r="AE2119" s="5"/>
      <c r="AF2119" s="5"/>
      <c r="AG2119" s="5">
        <v>1195252</v>
      </c>
    </row>
    <row r="2120" spans="26:33" x14ac:dyDescent="0.25">
      <c r="Z2120" s="4" t="s">
        <v>10402</v>
      </c>
      <c r="AA2120" s="5"/>
      <c r="AB2120" s="5"/>
      <c r="AC2120" s="5"/>
      <c r="AD2120" s="5"/>
      <c r="AE2120" s="5">
        <v>727000</v>
      </c>
      <c r="AF2120" s="5"/>
      <c r="AG2120" s="5">
        <v>727000</v>
      </c>
    </row>
    <row r="2121" spans="26:33" x14ac:dyDescent="0.25">
      <c r="Z2121" s="4" t="s">
        <v>6743</v>
      </c>
      <c r="AA2121" s="5"/>
      <c r="AB2121" s="5"/>
      <c r="AC2121" s="5">
        <v>816755</v>
      </c>
      <c r="AD2121" s="5">
        <v>816756</v>
      </c>
      <c r="AE2121" s="5"/>
      <c r="AF2121" s="5"/>
      <c r="AG2121" s="5">
        <v>1633511</v>
      </c>
    </row>
    <row r="2122" spans="26:33" x14ac:dyDescent="0.25">
      <c r="Z2122" s="4" t="s">
        <v>10371</v>
      </c>
      <c r="AA2122" s="5"/>
      <c r="AB2122" s="5"/>
      <c r="AC2122" s="5"/>
      <c r="AD2122" s="5"/>
      <c r="AE2122" s="5">
        <v>1001011</v>
      </c>
      <c r="AF2122" s="5"/>
      <c r="AG2122" s="5">
        <v>1001011</v>
      </c>
    </row>
    <row r="2123" spans="26:33" x14ac:dyDescent="0.25">
      <c r="Z2123" s="4" t="s">
        <v>6744</v>
      </c>
      <c r="AA2123" s="5"/>
      <c r="AB2123" s="5"/>
      <c r="AC2123" s="5"/>
      <c r="AD2123" s="5">
        <v>1792877</v>
      </c>
      <c r="AE2123" s="5"/>
      <c r="AF2123" s="5"/>
      <c r="AG2123" s="5">
        <v>1792877</v>
      </c>
    </row>
    <row r="2124" spans="26:33" x14ac:dyDescent="0.25">
      <c r="Z2124" s="4" t="s">
        <v>6745</v>
      </c>
      <c r="AA2124" s="5"/>
      <c r="AB2124" s="5"/>
      <c r="AC2124" s="5"/>
      <c r="AD2124" s="5">
        <v>1115568</v>
      </c>
      <c r="AE2124" s="5"/>
      <c r="AF2124" s="5"/>
      <c r="AG2124" s="5">
        <v>1115568</v>
      </c>
    </row>
    <row r="2125" spans="26:33" x14ac:dyDescent="0.25">
      <c r="Z2125" s="4" t="s">
        <v>6746</v>
      </c>
      <c r="AA2125" s="5"/>
      <c r="AB2125" s="5"/>
      <c r="AC2125" s="5"/>
      <c r="AD2125" s="5">
        <v>756993</v>
      </c>
      <c r="AE2125" s="5"/>
      <c r="AF2125" s="5"/>
      <c r="AG2125" s="5">
        <v>756993</v>
      </c>
    </row>
    <row r="2126" spans="26:33" x14ac:dyDescent="0.25">
      <c r="Z2126" s="4" t="s">
        <v>6747</v>
      </c>
      <c r="AA2126" s="5"/>
      <c r="AB2126" s="5"/>
      <c r="AC2126" s="5">
        <v>1513985</v>
      </c>
      <c r="AD2126" s="5"/>
      <c r="AE2126" s="5"/>
      <c r="AF2126" s="5"/>
      <c r="AG2126" s="5">
        <v>1513985</v>
      </c>
    </row>
    <row r="2127" spans="26:33" x14ac:dyDescent="0.25">
      <c r="Z2127" s="4" t="s">
        <v>6748</v>
      </c>
      <c r="AA2127" s="5"/>
      <c r="AB2127" s="5"/>
      <c r="AC2127" s="5"/>
      <c r="AD2127" s="5">
        <v>717151</v>
      </c>
      <c r="AE2127" s="5"/>
      <c r="AF2127" s="5"/>
      <c r="AG2127" s="5">
        <v>717151</v>
      </c>
    </row>
    <row r="2128" spans="26:33" x14ac:dyDescent="0.25">
      <c r="Z2128" s="4" t="s">
        <v>9670</v>
      </c>
      <c r="AA2128" s="5"/>
      <c r="AB2128" s="5"/>
      <c r="AC2128" s="5"/>
      <c r="AD2128" s="5"/>
      <c r="AE2128" s="5">
        <v>796834</v>
      </c>
      <c r="AF2128" s="5"/>
      <c r="AG2128" s="5">
        <v>796834</v>
      </c>
    </row>
    <row r="2129" spans="26:33" x14ac:dyDescent="0.25">
      <c r="Z2129" s="4" t="s">
        <v>11986</v>
      </c>
      <c r="AA2129" s="5"/>
      <c r="AB2129" s="5"/>
      <c r="AC2129" s="5"/>
      <c r="AD2129" s="5">
        <v>1661127</v>
      </c>
      <c r="AE2129" s="5"/>
      <c r="AF2129" s="5"/>
      <c r="AG2129" s="5">
        <v>1661127</v>
      </c>
    </row>
    <row r="2130" spans="26:33" x14ac:dyDescent="0.25">
      <c r="Z2130" s="4" t="s">
        <v>10369</v>
      </c>
      <c r="AA2130" s="5"/>
      <c r="AB2130" s="5"/>
      <c r="AC2130" s="5"/>
      <c r="AD2130" s="5"/>
      <c r="AE2130" s="5">
        <v>796834</v>
      </c>
      <c r="AF2130" s="5"/>
      <c r="AG2130" s="5">
        <v>796834</v>
      </c>
    </row>
    <row r="2131" spans="26:33" x14ac:dyDescent="0.25">
      <c r="Z2131" s="4" t="s">
        <v>11963</v>
      </c>
      <c r="AA2131" s="5"/>
      <c r="AB2131" s="5"/>
      <c r="AC2131" s="5"/>
      <c r="AD2131" s="5"/>
      <c r="AE2131" s="5"/>
      <c r="AF2131" s="5">
        <v>2155058</v>
      </c>
      <c r="AG2131" s="5">
        <v>2155058</v>
      </c>
    </row>
    <row r="2132" spans="26:33" x14ac:dyDescent="0.25">
      <c r="Z2132" s="4" t="s">
        <v>6750</v>
      </c>
      <c r="AA2132" s="5"/>
      <c r="AB2132" s="5"/>
      <c r="AC2132" s="5"/>
      <c r="AD2132" s="5">
        <v>2191295</v>
      </c>
      <c r="AE2132" s="5"/>
      <c r="AF2132" s="5"/>
      <c r="AG2132" s="5">
        <v>2191295</v>
      </c>
    </row>
    <row r="2133" spans="26:33" x14ac:dyDescent="0.25">
      <c r="Z2133" s="4" t="s">
        <v>6751</v>
      </c>
      <c r="AA2133" s="5"/>
      <c r="AB2133" s="5"/>
      <c r="AC2133" s="5"/>
      <c r="AD2133" s="5">
        <v>398417</v>
      </c>
      <c r="AE2133" s="5"/>
      <c r="AF2133" s="5"/>
      <c r="AG2133" s="5">
        <v>398417</v>
      </c>
    </row>
    <row r="2134" spans="26:33" x14ac:dyDescent="0.25">
      <c r="Z2134" s="4" t="s">
        <v>6752</v>
      </c>
      <c r="AA2134" s="5"/>
      <c r="AB2134" s="5"/>
      <c r="AC2134" s="5"/>
      <c r="AD2134" s="5">
        <v>2191295</v>
      </c>
      <c r="AE2134" s="5"/>
      <c r="AF2134" s="5"/>
      <c r="AG2134" s="5">
        <v>2191295</v>
      </c>
    </row>
    <row r="2135" spans="26:33" x14ac:dyDescent="0.25">
      <c r="Z2135" s="4" t="s">
        <v>12161</v>
      </c>
      <c r="AA2135" s="5"/>
      <c r="AB2135" s="5"/>
      <c r="AC2135" s="5"/>
      <c r="AD2135" s="5"/>
      <c r="AE2135" s="5"/>
      <c r="AF2135" s="5">
        <v>6482222</v>
      </c>
      <c r="AG2135" s="5">
        <v>6482222</v>
      </c>
    </row>
    <row r="2136" spans="26:33" x14ac:dyDescent="0.25">
      <c r="Z2136" s="4" t="s">
        <v>6753</v>
      </c>
      <c r="AA2136" s="5"/>
      <c r="AB2136" s="5"/>
      <c r="AC2136" s="5"/>
      <c r="AD2136" s="5">
        <v>1035885</v>
      </c>
      <c r="AE2136" s="5"/>
      <c r="AF2136" s="5"/>
      <c r="AG2136" s="5">
        <v>1035885</v>
      </c>
    </row>
    <row r="2137" spans="26:33" x14ac:dyDescent="0.25">
      <c r="Z2137" s="4" t="s">
        <v>9959</v>
      </c>
      <c r="AA2137" s="5"/>
      <c r="AB2137" s="5"/>
      <c r="AC2137" s="5">
        <v>358576</v>
      </c>
      <c r="AD2137" s="5"/>
      <c r="AE2137" s="5"/>
      <c r="AF2137" s="5">
        <v>358576</v>
      </c>
      <c r="AG2137" s="5">
        <v>717152</v>
      </c>
    </row>
    <row r="2138" spans="26:33" x14ac:dyDescent="0.25">
      <c r="Z2138" s="4" t="s">
        <v>6755</v>
      </c>
      <c r="AA2138" s="5"/>
      <c r="AB2138" s="5"/>
      <c r="AC2138" s="5">
        <v>717151</v>
      </c>
      <c r="AD2138" s="5"/>
      <c r="AE2138" s="5"/>
      <c r="AF2138" s="5"/>
      <c r="AG2138" s="5">
        <v>717151</v>
      </c>
    </row>
    <row r="2139" spans="26:33" x14ac:dyDescent="0.25">
      <c r="Z2139" s="4" t="s">
        <v>6756</v>
      </c>
      <c r="AA2139" s="5"/>
      <c r="AB2139" s="5"/>
      <c r="AC2139" s="5">
        <v>996043</v>
      </c>
      <c r="AD2139" s="5"/>
      <c r="AE2139" s="5">
        <v>996043</v>
      </c>
      <c r="AF2139" s="5"/>
      <c r="AG2139" s="5">
        <v>1992086</v>
      </c>
    </row>
    <row r="2140" spans="26:33" x14ac:dyDescent="0.25">
      <c r="Z2140" s="4" t="s">
        <v>6757</v>
      </c>
      <c r="AA2140" s="5"/>
      <c r="AB2140" s="5"/>
      <c r="AC2140" s="5">
        <v>199209</v>
      </c>
      <c r="AD2140" s="5"/>
      <c r="AE2140" s="5">
        <v>199209</v>
      </c>
      <c r="AF2140" s="5"/>
      <c r="AG2140" s="5">
        <v>398418</v>
      </c>
    </row>
    <row r="2141" spans="26:33" x14ac:dyDescent="0.25">
      <c r="Z2141" s="4" t="s">
        <v>6758</v>
      </c>
      <c r="AA2141" s="5"/>
      <c r="AB2141" s="5"/>
      <c r="AC2141" s="5"/>
      <c r="AD2141" s="5">
        <v>1095647</v>
      </c>
      <c r="AE2141" s="5">
        <v>1095647</v>
      </c>
      <c r="AF2141" s="5"/>
      <c r="AG2141" s="5">
        <v>2191294</v>
      </c>
    </row>
    <row r="2142" spans="26:33" x14ac:dyDescent="0.25">
      <c r="Z2142" s="4" t="s">
        <v>9724</v>
      </c>
      <c r="AA2142" s="5"/>
      <c r="AB2142" s="5"/>
      <c r="AC2142" s="5"/>
      <c r="AD2142" s="5"/>
      <c r="AE2142" s="5">
        <v>5971963</v>
      </c>
      <c r="AF2142" s="5"/>
      <c r="AG2142" s="5">
        <v>5971963</v>
      </c>
    </row>
    <row r="2143" spans="26:33" x14ac:dyDescent="0.25">
      <c r="Z2143" s="4" t="s">
        <v>9678</v>
      </c>
      <c r="AA2143" s="5"/>
      <c r="AB2143" s="5"/>
      <c r="AC2143" s="5"/>
      <c r="AD2143" s="5"/>
      <c r="AE2143" s="5">
        <v>2390503</v>
      </c>
      <c r="AF2143" s="5"/>
      <c r="AG2143" s="5">
        <v>2390503</v>
      </c>
    </row>
    <row r="2144" spans="26:33" x14ac:dyDescent="0.25">
      <c r="Z2144" s="4" t="s">
        <v>6759</v>
      </c>
      <c r="AA2144" s="5"/>
      <c r="AB2144" s="5"/>
      <c r="AC2144" s="5"/>
      <c r="AD2144" s="5">
        <v>1195252</v>
      </c>
      <c r="AE2144" s="5"/>
      <c r="AF2144" s="5"/>
      <c r="AG2144" s="5">
        <v>1195252</v>
      </c>
    </row>
    <row r="2145" spans="26:33" x14ac:dyDescent="0.25">
      <c r="Z2145" s="4" t="s">
        <v>6760</v>
      </c>
      <c r="AA2145" s="5"/>
      <c r="AB2145" s="5"/>
      <c r="AC2145" s="5"/>
      <c r="AD2145" s="5">
        <v>2111612</v>
      </c>
      <c r="AE2145" s="5"/>
      <c r="AF2145" s="5"/>
      <c r="AG2145" s="5">
        <v>2111612</v>
      </c>
    </row>
    <row r="2146" spans="26:33" x14ac:dyDescent="0.25">
      <c r="Z2146" s="4" t="s">
        <v>12162</v>
      </c>
      <c r="AA2146" s="5"/>
      <c r="AB2146" s="5"/>
      <c r="AC2146" s="5"/>
      <c r="AD2146" s="5"/>
      <c r="AE2146" s="5"/>
      <c r="AF2146" s="5">
        <v>815645</v>
      </c>
      <c r="AG2146" s="5">
        <v>815645</v>
      </c>
    </row>
    <row r="2147" spans="26:33" x14ac:dyDescent="0.25">
      <c r="Z2147" s="4" t="s">
        <v>6777</v>
      </c>
      <c r="AA2147" s="5"/>
      <c r="AB2147" s="5"/>
      <c r="AC2147" s="5"/>
      <c r="AD2147" s="5">
        <v>398417</v>
      </c>
      <c r="AE2147" s="5"/>
      <c r="AF2147" s="5"/>
      <c r="AG2147" s="5">
        <v>398417</v>
      </c>
    </row>
    <row r="2148" spans="26:33" x14ac:dyDescent="0.25">
      <c r="Z2148" s="4" t="s">
        <v>13450</v>
      </c>
      <c r="AA2148" s="5"/>
      <c r="AB2148" s="5"/>
      <c r="AC2148" s="5"/>
      <c r="AD2148" s="5">
        <v>5577841</v>
      </c>
      <c r="AE2148" s="5"/>
      <c r="AF2148" s="5"/>
      <c r="AG2148" s="5">
        <v>5577841</v>
      </c>
    </row>
    <row r="2149" spans="26:33" x14ac:dyDescent="0.25">
      <c r="Z2149" s="4" t="s">
        <v>6761</v>
      </c>
      <c r="AA2149" s="5"/>
      <c r="AB2149" s="5"/>
      <c r="AC2149" s="5"/>
      <c r="AD2149" s="5">
        <v>1992747</v>
      </c>
      <c r="AE2149" s="5"/>
      <c r="AF2149" s="5"/>
      <c r="AG2149" s="5">
        <v>1992747</v>
      </c>
    </row>
    <row r="2150" spans="26:33" x14ac:dyDescent="0.25">
      <c r="Z2150" s="4" t="s">
        <v>10383</v>
      </c>
      <c r="AA2150" s="5"/>
      <c r="AB2150" s="5"/>
      <c r="AC2150" s="5"/>
      <c r="AD2150" s="5"/>
      <c r="AE2150" s="5">
        <v>797892</v>
      </c>
      <c r="AF2150" s="5"/>
      <c r="AG2150" s="5">
        <v>797892</v>
      </c>
    </row>
    <row r="2151" spans="26:33" x14ac:dyDescent="0.25">
      <c r="Z2151" s="4" t="s">
        <v>6762</v>
      </c>
      <c r="AA2151" s="5"/>
      <c r="AB2151" s="5"/>
      <c r="AC2151" s="5"/>
      <c r="AD2151" s="5">
        <v>1196839</v>
      </c>
      <c r="AE2151" s="5"/>
      <c r="AF2151" s="5"/>
      <c r="AG2151" s="5">
        <v>1196839</v>
      </c>
    </row>
    <row r="2152" spans="26:33" x14ac:dyDescent="0.25">
      <c r="Z2152" s="4" t="s">
        <v>9899</v>
      </c>
      <c r="AA2152" s="5"/>
      <c r="AB2152" s="5"/>
      <c r="AC2152" s="5"/>
      <c r="AD2152" s="5">
        <v>719056</v>
      </c>
      <c r="AE2152" s="5"/>
      <c r="AF2152" s="5"/>
      <c r="AG2152" s="5">
        <v>719056</v>
      </c>
    </row>
    <row r="2153" spans="26:33" x14ac:dyDescent="0.25">
      <c r="Z2153" s="4" t="s">
        <v>9710</v>
      </c>
      <c r="AA2153" s="5"/>
      <c r="AB2153" s="5"/>
      <c r="AC2153" s="5"/>
      <c r="AD2153" s="5"/>
      <c r="AE2153" s="5">
        <v>720728</v>
      </c>
      <c r="AF2153" s="5"/>
      <c r="AG2153" s="5">
        <v>720728</v>
      </c>
    </row>
    <row r="2154" spans="26:33" x14ac:dyDescent="0.25">
      <c r="Z2154" s="4" t="s">
        <v>13420</v>
      </c>
      <c r="AA2154" s="5"/>
      <c r="AB2154" s="5"/>
      <c r="AC2154" s="5"/>
      <c r="AD2154" s="5"/>
      <c r="AE2154" s="5"/>
      <c r="AF2154" s="5">
        <v>803736</v>
      </c>
      <c r="AG2154" s="5">
        <v>803736</v>
      </c>
    </row>
    <row r="2155" spans="26:33" x14ac:dyDescent="0.25">
      <c r="Z2155" s="4" t="s">
        <v>9676</v>
      </c>
      <c r="AA2155" s="5"/>
      <c r="AB2155" s="5"/>
      <c r="AC2155" s="5"/>
      <c r="AD2155" s="5"/>
      <c r="AE2155" s="5">
        <v>399079</v>
      </c>
      <c r="AF2155" s="5"/>
      <c r="AG2155" s="5">
        <v>399079</v>
      </c>
    </row>
    <row r="2156" spans="26:33" x14ac:dyDescent="0.25">
      <c r="Z2156" s="4" t="s">
        <v>9754</v>
      </c>
      <c r="AA2156" s="5"/>
      <c r="AB2156" s="5"/>
      <c r="AC2156" s="5"/>
      <c r="AD2156" s="5">
        <v>1</v>
      </c>
      <c r="AE2156" s="5"/>
      <c r="AF2156" s="5"/>
      <c r="AG2156" s="5">
        <v>1</v>
      </c>
    </row>
    <row r="2157" spans="26:33" x14ac:dyDescent="0.25">
      <c r="Z2157" s="4" t="s">
        <v>10622</v>
      </c>
      <c r="AA2157" s="5"/>
      <c r="AB2157" s="5"/>
      <c r="AC2157" s="5"/>
      <c r="AD2157" s="5"/>
      <c r="AE2157" s="5">
        <v>439132</v>
      </c>
      <c r="AF2157" s="5"/>
      <c r="AG2157" s="5">
        <v>439132</v>
      </c>
    </row>
    <row r="2158" spans="26:33" x14ac:dyDescent="0.25">
      <c r="Z2158" s="4" t="s">
        <v>9732</v>
      </c>
      <c r="AA2158" s="5"/>
      <c r="AB2158" s="5"/>
      <c r="AC2158" s="5"/>
      <c r="AD2158" s="5"/>
      <c r="AE2158" s="5">
        <v>1040000</v>
      </c>
      <c r="AF2158" s="5"/>
      <c r="AG2158" s="5">
        <v>1040000</v>
      </c>
    </row>
    <row r="2159" spans="26:33" x14ac:dyDescent="0.25">
      <c r="Z2159" s="4" t="s">
        <v>10381</v>
      </c>
      <c r="AA2159" s="5"/>
      <c r="AB2159" s="5"/>
      <c r="AC2159" s="5"/>
      <c r="AD2159" s="5"/>
      <c r="AE2159" s="5">
        <v>3194746</v>
      </c>
      <c r="AF2159" s="5"/>
      <c r="AG2159" s="5">
        <v>3194746</v>
      </c>
    </row>
    <row r="2160" spans="26:33" x14ac:dyDescent="0.25">
      <c r="Z2160" s="4" t="s">
        <v>10069</v>
      </c>
      <c r="AA2160" s="5"/>
      <c r="AB2160" s="5"/>
      <c r="AC2160" s="5"/>
      <c r="AD2160" s="5"/>
      <c r="AE2160" s="5">
        <v>1005003</v>
      </c>
      <c r="AF2160" s="5"/>
      <c r="AG2160" s="5">
        <v>1005003</v>
      </c>
    </row>
    <row r="2161" spans="26:33" x14ac:dyDescent="0.25">
      <c r="Z2161" s="4" t="s">
        <v>9716</v>
      </c>
      <c r="AA2161" s="5"/>
      <c r="AB2161" s="5"/>
      <c r="AC2161" s="5"/>
      <c r="AD2161" s="5"/>
      <c r="AE2161" s="5">
        <v>1390421</v>
      </c>
      <c r="AF2161" s="5"/>
      <c r="AG2161" s="5">
        <v>1390421</v>
      </c>
    </row>
    <row r="2162" spans="26:33" x14ac:dyDescent="0.25">
      <c r="Z2162" s="4" t="s">
        <v>6764</v>
      </c>
      <c r="AA2162" s="5"/>
      <c r="AB2162" s="5"/>
      <c r="AC2162" s="5"/>
      <c r="AD2162" s="5">
        <v>400272</v>
      </c>
      <c r="AE2162" s="5"/>
      <c r="AF2162" s="5"/>
      <c r="AG2162" s="5">
        <v>400272</v>
      </c>
    </row>
    <row r="2163" spans="26:33" x14ac:dyDescent="0.25">
      <c r="Z2163" s="4" t="s">
        <v>9915</v>
      </c>
      <c r="AA2163" s="5"/>
      <c r="AB2163" s="5"/>
      <c r="AC2163" s="5"/>
      <c r="AD2163" s="5">
        <v>762283</v>
      </c>
      <c r="AE2163" s="5"/>
      <c r="AF2163" s="5"/>
      <c r="AG2163" s="5">
        <v>762283</v>
      </c>
    </row>
    <row r="2164" spans="26:33" x14ac:dyDescent="0.25">
      <c r="Z2164" s="4" t="s">
        <v>6779</v>
      </c>
      <c r="AA2164" s="5"/>
      <c r="AB2164" s="5"/>
      <c r="AC2164" s="5"/>
      <c r="AD2164" s="5">
        <v>6012044</v>
      </c>
      <c r="AE2164" s="5"/>
      <c r="AF2164" s="5"/>
      <c r="AG2164" s="5">
        <v>6012044</v>
      </c>
    </row>
    <row r="2165" spans="26:33" x14ac:dyDescent="0.25">
      <c r="Z2165" s="4" t="s">
        <v>6780</v>
      </c>
      <c r="AA2165" s="5"/>
      <c r="AB2165" s="5"/>
      <c r="AC2165" s="5"/>
      <c r="AD2165" s="5">
        <v>1683931</v>
      </c>
      <c r="AE2165" s="5"/>
      <c r="AF2165" s="5"/>
      <c r="AG2165" s="5">
        <v>1683931</v>
      </c>
    </row>
    <row r="2166" spans="26:33" x14ac:dyDescent="0.25">
      <c r="Z2166" s="4" t="s">
        <v>10442</v>
      </c>
      <c r="AA2166" s="5"/>
      <c r="AB2166" s="5"/>
      <c r="AC2166" s="5"/>
      <c r="AD2166" s="5"/>
      <c r="AE2166" s="5"/>
      <c r="AF2166" s="5">
        <v>1645144</v>
      </c>
      <c r="AG2166" s="5">
        <v>1645144</v>
      </c>
    </row>
    <row r="2167" spans="26:33" x14ac:dyDescent="0.25">
      <c r="Z2167" s="4" t="s">
        <v>6765</v>
      </c>
      <c r="AA2167" s="5"/>
      <c r="AB2167" s="5"/>
      <c r="AC2167" s="5"/>
      <c r="AD2167" s="5">
        <v>561481</v>
      </c>
      <c r="AE2167" s="5">
        <v>561481</v>
      </c>
      <c r="AF2167" s="5"/>
      <c r="AG2167" s="5">
        <v>1122962</v>
      </c>
    </row>
    <row r="2168" spans="26:33" x14ac:dyDescent="0.25">
      <c r="Z2168" s="4" t="s">
        <v>6766</v>
      </c>
      <c r="AA2168" s="5"/>
      <c r="AB2168" s="5"/>
      <c r="AC2168" s="5"/>
      <c r="AD2168" s="5">
        <v>501325</v>
      </c>
      <c r="AE2168" s="5"/>
      <c r="AF2168" s="5">
        <v>1503975</v>
      </c>
      <c r="AG2168" s="5">
        <v>2005300</v>
      </c>
    </row>
    <row r="2169" spans="26:33" x14ac:dyDescent="0.25">
      <c r="Z2169" s="4" t="s">
        <v>10365</v>
      </c>
      <c r="AA2169" s="5"/>
      <c r="AB2169" s="5"/>
      <c r="AC2169" s="5"/>
      <c r="AD2169" s="5"/>
      <c r="AE2169" s="5"/>
      <c r="AF2169" s="5">
        <v>1202808</v>
      </c>
      <c r="AG2169" s="5">
        <v>1202808</v>
      </c>
    </row>
    <row r="2170" spans="26:33" x14ac:dyDescent="0.25">
      <c r="Z2170" s="4" t="s">
        <v>10359</v>
      </c>
      <c r="AA2170" s="5"/>
      <c r="AB2170" s="5"/>
      <c r="AC2170" s="5"/>
      <c r="AD2170" s="5"/>
      <c r="AE2170" s="5">
        <v>8419654</v>
      </c>
      <c r="AF2170" s="5"/>
      <c r="AG2170" s="5">
        <v>8419654</v>
      </c>
    </row>
    <row r="2171" spans="26:33" x14ac:dyDescent="0.25">
      <c r="Z2171" s="4" t="s">
        <v>10617</v>
      </c>
      <c r="AA2171" s="5"/>
      <c r="AB2171" s="5"/>
      <c r="AC2171" s="5"/>
      <c r="AD2171" s="5"/>
      <c r="AE2171" s="5">
        <v>501336</v>
      </c>
      <c r="AF2171" s="5"/>
      <c r="AG2171" s="5">
        <v>501336</v>
      </c>
    </row>
    <row r="2172" spans="26:33" x14ac:dyDescent="0.25">
      <c r="Z2172" s="4" t="s">
        <v>9742</v>
      </c>
      <c r="AA2172" s="5"/>
      <c r="AB2172" s="5"/>
      <c r="AC2172" s="5"/>
      <c r="AD2172" s="5"/>
      <c r="AE2172" s="5">
        <v>601603</v>
      </c>
      <c r="AF2172" s="5"/>
      <c r="AG2172" s="5">
        <v>601603</v>
      </c>
    </row>
    <row r="2173" spans="26:33" x14ac:dyDescent="0.25">
      <c r="Z2173" s="4" t="s">
        <v>10420</v>
      </c>
      <c r="AA2173" s="5"/>
      <c r="AB2173" s="5"/>
      <c r="AC2173" s="5"/>
      <c r="AD2173" s="5"/>
      <c r="AE2173" s="5">
        <v>806480</v>
      </c>
      <c r="AF2173" s="5"/>
      <c r="AG2173" s="5">
        <v>806480</v>
      </c>
    </row>
    <row r="2174" spans="26:33" x14ac:dyDescent="0.25">
      <c r="Z2174" s="4" t="s">
        <v>9964</v>
      </c>
      <c r="AA2174" s="5"/>
      <c r="AB2174" s="5"/>
      <c r="AC2174" s="5"/>
      <c r="AD2174" s="5">
        <v>902705</v>
      </c>
      <c r="AE2174" s="5">
        <v>902705</v>
      </c>
      <c r="AF2174" s="5"/>
      <c r="AG2174" s="5">
        <v>1805410</v>
      </c>
    </row>
    <row r="2175" spans="26:33" x14ac:dyDescent="0.25">
      <c r="Z2175" s="4" t="s">
        <v>9749</v>
      </c>
      <c r="AA2175" s="5"/>
      <c r="AB2175" s="5"/>
      <c r="AC2175" s="5"/>
      <c r="AD2175" s="5"/>
      <c r="AE2175" s="5">
        <v>601803</v>
      </c>
      <c r="AF2175" s="5"/>
      <c r="AG2175" s="5">
        <v>601803</v>
      </c>
    </row>
    <row r="2176" spans="26:33" x14ac:dyDescent="0.25">
      <c r="Z2176" s="4" t="s">
        <v>12163</v>
      </c>
      <c r="AA2176" s="5"/>
      <c r="AB2176" s="5"/>
      <c r="AC2176" s="5"/>
      <c r="AD2176" s="5"/>
      <c r="AE2176" s="5"/>
      <c r="AF2176" s="5">
        <v>4813270</v>
      </c>
      <c r="AG2176" s="5">
        <v>4813270</v>
      </c>
    </row>
    <row r="2177" spans="26:33" x14ac:dyDescent="0.25">
      <c r="Z2177" s="4" t="s">
        <v>9745</v>
      </c>
      <c r="AA2177" s="5"/>
      <c r="AB2177" s="5"/>
      <c r="AC2177" s="5"/>
      <c r="AD2177" s="5"/>
      <c r="AE2177" s="5">
        <v>120520</v>
      </c>
      <c r="AF2177" s="5"/>
      <c r="AG2177" s="5">
        <v>120520</v>
      </c>
    </row>
    <row r="2178" spans="26:33" x14ac:dyDescent="0.25">
      <c r="Z2178" s="4" t="s">
        <v>10071</v>
      </c>
      <c r="AA2178" s="5"/>
      <c r="AB2178" s="5"/>
      <c r="AC2178" s="5"/>
      <c r="AD2178" s="5"/>
      <c r="AE2178" s="5">
        <v>644916</v>
      </c>
      <c r="AF2178" s="5"/>
      <c r="AG2178" s="5">
        <v>644916</v>
      </c>
    </row>
    <row r="2179" spans="26:33" x14ac:dyDescent="0.25">
      <c r="Z2179" s="4" t="s">
        <v>9684</v>
      </c>
      <c r="AA2179" s="5"/>
      <c r="AB2179" s="5"/>
      <c r="AC2179" s="5"/>
      <c r="AD2179" s="5"/>
      <c r="AE2179" s="5">
        <v>844762</v>
      </c>
      <c r="AF2179" s="5"/>
      <c r="AG2179" s="5">
        <v>844762</v>
      </c>
    </row>
    <row r="2180" spans="26:33" x14ac:dyDescent="0.25">
      <c r="Z2180" s="4" t="s">
        <v>9639</v>
      </c>
      <c r="AA2180" s="5"/>
      <c r="AB2180" s="5"/>
      <c r="AC2180" s="5"/>
      <c r="AD2180" s="5"/>
      <c r="AE2180" s="5"/>
      <c r="AF2180" s="5">
        <v>1420190</v>
      </c>
      <c r="AG2180" s="5">
        <v>1420190</v>
      </c>
    </row>
    <row r="2181" spans="26:33" x14ac:dyDescent="0.25">
      <c r="Z2181" s="4" t="s">
        <v>12164</v>
      </c>
      <c r="AA2181" s="5"/>
      <c r="AB2181" s="5"/>
      <c r="AC2181" s="5"/>
      <c r="AD2181" s="5"/>
      <c r="AE2181" s="5"/>
      <c r="AF2181" s="5">
        <v>204007</v>
      </c>
      <c r="AG2181" s="5">
        <v>204007</v>
      </c>
    </row>
    <row r="2182" spans="26:33" x14ac:dyDescent="0.25">
      <c r="Z2182" s="4" t="s">
        <v>12165</v>
      </c>
      <c r="AA2182" s="5"/>
      <c r="AB2182" s="5"/>
      <c r="AC2182" s="5"/>
      <c r="AD2182" s="5"/>
      <c r="AE2182" s="5"/>
      <c r="AF2182" s="5">
        <v>724082</v>
      </c>
      <c r="AG2182" s="5">
        <v>724082</v>
      </c>
    </row>
    <row r="2183" spans="26:33" x14ac:dyDescent="0.25">
      <c r="Z2183" s="4" t="s">
        <v>10390</v>
      </c>
      <c r="AA2183" s="5"/>
      <c r="AB2183" s="5"/>
      <c r="AC2183" s="5"/>
      <c r="AD2183" s="5"/>
      <c r="AE2183" s="5">
        <v>2333154</v>
      </c>
      <c r="AF2183" s="5"/>
      <c r="AG2183" s="5">
        <v>2333154</v>
      </c>
    </row>
    <row r="2184" spans="26:33" x14ac:dyDescent="0.25">
      <c r="Z2184" s="4" t="s">
        <v>10354</v>
      </c>
      <c r="AA2184" s="5"/>
      <c r="AB2184" s="5"/>
      <c r="AC2184" s="5"/>
      <c r="AD2184" s="5"/>
      <c r="AE2184" s="5">
        <v>1692200</v>
      </c>
      <c r="AF2184" s="5"/>
      <c r="AG2184" s="5">
        <v>1692200</v>
      </c>
    </row>
    <row r="2185" spans="26:33" x14ac:dyDescent="0.25">
      <c r="Z2185" s="4" t="s">
        <v>10406</v>
      </c>
      <c r="AA2185" s="5"/>
      <c r="AB2185" s="5"/>
      <c r="AC2185" s="5"/>
      <c r="AD2185" s="5"/>
      <c r="AE2185" s="5"/>
      <c r="AF2185" s="5">
        <v>1612962</v>
      </c>
      <c r="AG2185" s="5">
        <v>1612962</v>
      </c>
    </row>
    <row r="2186" spans="26:33" x14ac:dyDescent="0.25">
      <c r="Z2186" s="4" t="s">
        <v>10410</v>
      </c>
      <c r="AA2186" s="5"/>
      <c r="AB2186" s="5"/>
      <c r="AC2186" s="5"/>
      <c r="AD2186" s="5"/>
      <c r="AE2186" s="5"/>
      <c r="AF2186" s="5">
        <v>967374</v>
      </c>
      <c r="AG2186" s="5">
        <v>967374</v>
      </c>
    </row>
    <row r="2187" spans="26:33" x14ac:dyDescent="0.25">
      <c r="Z2187" s="4" t="s">
        <v>10408</v>
      </c>
      <c r="AA2187" s="5"/>
      <c r="AB2187" s="5"/>
      <c r="AC2187" s="5"/>
      <c r="AD2187" s="5"/>
      <c r="AE2187" s="5"/>
      <c r="AF2187" s="5">
        <v>806145</v>
      </c>
      <c r="AG2187" s="5">
        <v>806145</v>
      </c>
    </row>
    <row r="2188" spans="26:33" x14ac:dyDescent="0.25">
      <c r="Z2188" s="4" t="s">
        <v>10394</v>
      </c>
      <c r="AA2188" s="5"/>
      <c r="AB2188" s="5"/>
      <c r="AC2188" s="5"/>
      <c r="AD2188" s="5"/>
      <c r="AE2188" s="5">
        <v>4281480</v>
      </c>
      <c r="AF2188" s="5"/>
      <c r="AG2188" s="5">
        <v>4281480</v>
      </c>
    </row>
    <row r="2189" spans="26:33" x14ac:dyDescent="0.25">
      <c r="Z2189" s="4" t="s">
        <v>10373</v>
      </c>
      <c r="AA2189" s="5"/>
      <c r="AB2189" s="5"/>
      <c r="AC2189" s="5"/>
      <c r="AD2189" s="5"/>
      <c r="AE2189" s="5">
        <v>4435647</v>
      </c>
      <c r="AF2189" s="5"/>
      <c r="AG2189" s="5">
        <v>4435647</v>
      </c>
    </row>
    <row r="2190" spans="26:33" x14ac:dyDescent="0.25">
      <c r="Z2190" s="4" t="s">
        <v>10444</v>
      </c>
      <c r="AA2190" s="5"/>
      <c r="AB2190" s="5"/>
      <c r="AC2190" s="5"/>
      <c r="AD2190" s="5"/>
      <c r="AE2190" s="5">
        <v>766157</v>
      </c>
      <c r="AF2190" s="5"/>
      <c r="AG2190" s="5">
        <v>766157</v>
      </c>
    </row>
    <row r="2191" spans="26:33" x14ac:dyDescent="0.25">
      <c r="Z2191" s="4" t="s">
        <v>10363</v>
      </c>
      <c r="AA2191" s="5"/>
      <c r="AB2191" s="5"/>
      <c r="AC2191" s="5"/>
      <c r="AD2191" s="5"/>
      <c r="AE2191" s="5"/>
      <c r="AF2191" s="5">
        <v>685794</v>
      </c>
      <c r="AG2191" s="5">
        <v>685794</v>
      </c>
    </row>
    <row r="2192" spans="26:33" x14ac:dyDescent="0.25">
      <c r="Z2192" s="4" t="s">
        <v>10416</v>
      </c>
      <c r="AA2192" s="5"/>
      <c r="AB2192" s="5"/>
      <c r="AC2192" s="5"/>
      <c r="AD2192" s="5"/>
      <c r="AE2192" s="5">
        <v>605870</v>
      </c>
      <c r="AF2192" s="5"/>
      <c r="AG2192" s="5">
        <v>605870</v>
      </c>
    </row>
    <row r="2193" spans="26:33" x14ac:dyDescent="0.25">
      <c r="Z2193" s="4" t="s">
        <v>10357</v>
      </c>
      <c r="AA2193" s="5"/>
      <c r="AB2193" s="5"/>
      <c r="AC2193" s="5"/>
      <c r="AD2193" s="5"/>
      <c r="AE2193" s="5"/>
      <c r="AF2193" s="5">
        <v>1009783</v>
      </c>
      <c r="AG2193" s="5">
        <v>1009783</v>
      </c>
    </row>
    <row r="2194" spans="26:33" x14ac:dyDescent="0.25">
      <c r="Z2194" s="4" t="s">
        <v>12166</v>
      </c>
      <c r="AA2194" s="5"/>
      <c r="AB2194" s="5"/>
      <c r="AC2194" s="5"/>
      <c r="AD2194" s="5"/>
      <c r="AE2194" s="5"/>
      <c r="AF2194" s="5">
        <v>1211740</v>
      </c>
      <c r="AG2194" s="5">
        <v>1211740</v>
      </c>
    </row>
    <row r="2195" spans="26:33" x14ac:dyDescent="0.25">
      <c r="Z2195" s="4" t="s">
        <v>10618</v>
      </c>
      <c r="AA2195" s="5"/>
      <c r="AB2195" s="5"/>
      <c r="AC2195" s="5"/>
      <c r="AD2195" s="5"/>
      <c r="AE2195" s="5">
        <v>1205151</v>
      </c>
      <c r="AF2195" s="5"/>
      <c r="AG2195" s="5">
        <v>1205151</v>
      </c>
    </row>
    <row r="2196" spans="26:33" x14ac:dyDescent="0.25">
      <c r="Z2196" s="4" t="s">
        <v>10619</v>
      </c>
      <c r="AA2196" s="5"/>
      <c r="AB2196" s="5"/>
      <c r="AC2196" s="5"/>
      <c r="AD2196" s="5"/>
      <c r="AE2196" s="5">
        <v>727649</v>
      </c>
      <c r="AF2196" s="5"/>
      <c r="AG2196" s="5">
        <v>727649</v>
      </c>
    </row>
    <row r="2197" spans="26:33" x14ac:dyDescent="0.25">
      <c r="Z2197" s="4" t="s">
        <v>11978</v>
      </c>
      <c r="AA2197" s="5"/>
      <c r="AB2197" s="5"/>
      <c r="AC2197" s="5"/>
      <c r="AD2197" s="5"/>
      <c r="AE2197" s="5"/>
      <c r="AF2197" s="5">
        <v>5995375</v>
      </c>
      <c r="AG2197" s="5">
        <v>5995375</v>
      </c>
    </row>
    <row r="2198" spans="26:33" x14ac:dyDescent="0.25">
      <c r="Z2198" s="4" t="s">
        <v>12167</v>
      </c>
      <c r="AA2198" s="5"/>
      <c r="AB2198" s="5"/>
      <c r="AC2198" s="5"/>
      <c r="AD2198" s="5"/>
      <c r="AE2198" s="5"/>
      <c r="AF2198" s="5">
        <v>2650671</v>
      </c>
      <c r="AG2198" s="5">
        <v>2650671</v>
      </c>
    </row>
    <row r="2199" spans="26:33" x14ac:dyDescent="0.25">
      <c r="Z2199" s="4" t="s">
        <v>12168</v>
      </c>
      <c r="AA2199" s="5"/>
      <c r="AB2199" s="5"/>
      <c r="AC2199" s="5"/>
      <c r="AD2199" s="5"/>
      <c r="AE2199" s="5"/>
      <c r="AF2199" s="5">
        <v>810524</v>
      </c>
      <c r="AG2199" s="5">
        <v>810524</v>
      </c>
    </row>
    <row r="2200" spans="26:33" x14ac:dyDescent="0.25">
      <c r="Z2200" s="4" t="s">
        <v>10620</v>
      </c>
      <c r="AA2200" s="5"/>
      <c r="AB2200" s="5"/>
      <c r="AC2200" s="5"/>
      <c r="AD2200" s="5"/>
      <c r="AE2200" s="5">
        <v>2513670</v>
      </c>
      <c r="AF2200" s="5"/>
      <c r="AG2200" s="5">
        <v>2513670</v>
      </c>
    </row>
    <row r="2201" spans="26:33" x14ac:dyDescent="0.25">
      <c r="Z2201" s="4" t="s">
        <v>10621</v>
      </c>
      <c r="AA2201" s="5"/>
      <c r="AB2201" s="5"/>
      <c r="AC2201" s="5"/>
      <c r="AD2201" s="5"/>
      <c r="AE2201" s="5">
        <v>1318199</v>
      </c>
      <c r="AF2201" s="5">
        <v>1318198</v>
      </c>
      <c r="AG2201" s="5">
        <v>2636397</v>
      </c>
    </row>
    <row r="2202" spans="26:33" x14ac:dyDescent="0.25">
      <c r="Z2202" s="4" t="s">
        <v>12169</v>
      </c>
      <c r="AA2202" s="5"/>
      <c r="AB2202" s="5"/>
      <c r="AC2202" s="5"/>
      <c r="AD2202" s="5"/>
      <c r="AE2202" s="5"/>
      <c r="AF2202" s="5">
        <v>1101708</v>
      </c>
      <c r="AG2202" s="5">
        <v>1101708</v>
      </c>
    </row>
    <row r="2203" spans="26:33" x14ac:dyDescent="0.25">
      <c r="Z2203" s="4" t="s">
        <v>10623</v>
      </c>
      <c r="AA2203" s="5"/>
      <c r="AB2203" s="5"/>
      <c r="AC2203" s="5"/>
      <c r="AD2203" s="5"/>
      <c r="AE2203" s="5"/>
      <c r="AF2203" s="5">
        <v>1217306</v>
      </c>
      <c r="AG2203" s="5">
        <v>1217306</v>
      </c>
    </row>
    <row r="2204" spans="26:33" x14ac:dyDescent="0.25">
      <c r="Z2204" s="4" t="s">
        <v>12170</v>
      </c>
      <c r="AA2204" s="5"/>
      <c r="AB2204" s="5"/>
      <c r="AC2204" s="5"/>
      <c r="AD2204" s="5"/>
      <c r="AE2204" s="5"/>
      <c r="AF2204" s="5">
        <v>731898</v>
      </c>
      <c r="AG2204" s="5">
        <v>731898</v>
      </c>
    </row>
    <row r="2205" spans="26:33" x14ac:dyDescent="0.25">
      <c r="Z2205" s="4" t="s">
        <v>12171</v>
      </c>
      <c r="AA2205" s="5"/>
      <c r="AB2205" s="5"/>
      <c r="AC2205" s="5"/>
      <c r="AD2205" s="5"/>
      <c r="AE2205" s="5"/>
      <c r="AF2205" s="5">
        <v>406615</v>
      </c>
      <c r="AG2205" s="5">
        <v>406615</v>
      </c>
    </row>
    <row r="2206" spans="26:33" x14ac:dyDescent="0.25">
      <c r="Z2206" s="4" t="s">
        <v>12172</v>
      </c>
      <c r="AA2206" s="5"/>
      <c r="AB2206" s="5"/>
      <c r="AC2206" s="5"/>
      <c r="AD2206" s="5"/>
      <c r="AE2206" s="5"/>
      <c r="AF2206" s="5">
        <v>2155957</v>
      </c>
      <c r="AG2206" s="5">
        <v>2155957</v>
      </c>
    </row>
    <row r="2207" spans="26:33" x14ac:dyDescent="0.25">
      <c r="Z2207" s="4" t="s">
        <v>12178</v>
      </c>
      <c r="AA2207" s="5"/>
      <c r="AB2207" s="5"/>
      <c r="AC2207" s="5"/>
      <c r="AD2207" s="5"/>
      <c r="AE2207" s="5"/>
      <c r="AF2207" s="5">
        <v>408094</v>
      </c>
      <c r="AG2207" s="5">
        <v>408094</v>
      </c>
    </row>
    <row r="2208" spans="26:33" x14ac:dyDescent="0.25">
      <c r="Z2208" s="4" t="s">
        <v>12173</v>
      </c>
      <c r="AA2208" s="5"/>
      <c r="AB2208" s="5"/>
      <c r="AC2208" s="5"/>
      <c r="AD2208" s="5"/>
      <c r="AE2208" s="5"/>
      <c r="AF2208" s="5">
        <v>2162468</v>
      </c>
      <c r="AG2208" s="5">
        <v>2162468</v>
      </c>
    </row>
    <row r="2209" spans="26:33" x14ac:dyDescent="0.25">
      <c r="Z2209" s="4" t="s">
        <v>12177</v>
      </c>
      <c r="AA2209" s="5"/>
      <c r="AB2209" s="5"/>
      <c r="AC2209" s="5"/>
      <c r="AD2209" s="5"/>
      <c r="AE2209" s="5"/>
      <c r="AF2209" s="5">
        <v>1877234</v>
      </c>
      <c r="AG2209" s="5">
        <v>1877234</v>
      </c>
    </row>
    <row r="2210" spans="26:33" x14ac:dyDescent="0.25">
      <c r="Z2210" s="4" t="s">
        <v>11974</v>
      </c>
      <c r="AA2210" s="5"/>
      <c r="AB2210" s="5"/>
      <c r="AC2210" s="5"/>
      <c r="AD2210" s="5"/>
      <c r="AE2210" s="5"/>
      <c r="AF2210" s="5">
        <v>611194</v>
      </c>
      <c r="AG2210" s="5">
        <v>611194</v>
      </c>
    </row>
    <row r="2211" spans="26:33" x14ac:dyDescent="0.25">
      <c r="Z2211" s="4" t="s">
        <v>12174</v>
      </c>
      <c r="AA2211" s="5"/>
      <c r="AB2211" s="5"/>
      <c r="AC2211" s="5"/>
      <c r="AD2211" s="5"/>
      <c r="AE2211" s="5"/>
      <c r="AF2211" s="5">
        <v>652777</v>
      </c>
      <c r="AG2211" s="5">
        <v>652777</v>
      </c>
    </row>
    <row r="2212" spans="26:33" x14ac:dyDescent="0.25">
      <c r="Z2212" s="4" t="s">
        <v>12175</v>
      </c>
      <c r="AA2212" s="5"/>
      <c r="AB2212" s="5"/>
      <c r="AC2212" s="5"/>
      <c r="AD2212" s="5"/>
      <c r="AE2212" s="5"/>
      <c r="AF2212" s="5">
        <v>2161748</v>
      </c>
      <c r="AG2212" s="5">
        <v>2161748</v>
      </c>
    </row>
    <row r="2213" spans="26:33" x14ac:dyDescent="0.25">
      <c r="Z2213" s="4" t="s">
        <v>12176</v>
      </c>
      <c r="AA2213" s="5"/>
      <c r="AB2213" s="5"/>
      <c r="AC2213" s="5"/>
      <c r="AD2213" s="5"/>
      <c r="AE2213" s="5"/>
      <c r="AF2213" s="5">
        <v>734521</v>
      </c>
      <c r="AG2213" s="5">
        <v>734521</v>
      </c>
    </row>
    <row r="2214" spans="26:33" x14ac:dyDescent="0.25">
      <c r="Z2214" s="4" t="s">
        <v>3344</v>
      </c>
      <c r="AA2214" s="5">
        <v>759376</v>
      </c>
      <c r="AB2214" s="5"/>
      <c r="AC2214" s="5"/>
      <c r="AD2214" s="5"/>
      <c r="AE2214" s="5"/>
      <c r="AF2214" s="5"/>
      <c r="AG2214" s="5">
        <v>759376</v>
      </c>
    </row>
    <row r="2215" spans="26:33" x14ac:dyDescent="0.25">
      <c r="Z2215" s="4" t="s">
        <v>6767</v>
      </c>
      <c r="AA2215" s="5"/>
      <c r="AB2215" s="5"/>
      <c r="AC2215" s="5">
        <v>448710</v>
      </c>
      <c r="AD2215" s="5"/>
      <c r="AE2215" s="5"/>
      <c r="AF2215" s="5"/>
      <c r="AG2215" s="5">
        <v>448710</v>
      </c>
    </row>
    <row r="2216" spans="26:33" x14ac:dyDescent="0.25">
      <c r="Z2216" s="4" t="s">
        <v>9712</v>
      </c>
      <c r="AA2216" s="5"/>
      <c r="AB2216" s="5"/>
      <c r="AC2216" s="5"/>
      <c r="AD2216" s="5"/>
      <c r="AE2216" s="5">
        <v>1687761</v>
      </c>
      <c r="AF2216" s="5"/>
      <c r="AG2216" s="5">
        <v>1687761</v>
      </c>
    </row>
    <row r="2217" spans="26:33" x14ac:dyDescent="0.25">
      <c r="Z2217" s="4" t="s">
        <v>10377</v>
      </c>
      <c r="AA2217" s="5"/>
      <c r="AB2217" s="5"/>
      <c r="AC2217" s="5"/>
      <c r="AD2217" s="5"/>
      <c r="AE2217" s="5">
        <v>1426004</v>
      </c>
      <c r="AF2217" s="5"/>
      <c r="AG2217" s="5">
        <v>1426004</v>
      </c>
    </row>
    <row r="2218" spans="26:33" x14ac:dyDescent="0.25">
      <c r="Z2218" s="4" t="s">
        <v>3426</v>
      </c>
      <c r="AA2218" s="5">
        <v>2330203</v>
      </c>
      <c r="AB2218" s="5"/>
      <c r="AC2218" s="5"/>
      <c r="AD2218" s="5"/>
      <c r="AE2218" s="5"/>
      <c r="AF2218" s="5"/>
      <c r="AG2218" s="5">
        <v>2330203</v>
      </c>
    </row>
    <row r="2219" spans="26:33" x14ac:dyDescent="0.25">
      <c r="Z2219" s="4" t="s">
        <v>4820</v>
      </c>
      <c r="AA2219" s="5"/>
      <c r="AB2219" s="5">
        <v>1688138</v>
      </c>
      <c r="AC2219" s="5"/>
      <c r="AD2219" s="5"/>
      <c r="AE2219" s="5"/>
      <c r="AF2219" s="5"/>
      <c r="AG2219" s="5">
        <v>1688138</v>
      </c>
    </row>
    <row r="2220" spans="26:33" x14ac:dyDescent="0.25">
      <c r="Z2220" s="4" t="s">
        <v>6768</v>
      </c>
      <c r="AA2220" s="5"/>
      <c r="AB2220" s="5"/>
      <c r="AC2220" s="5">
        <v>3107654</v>
      </c>
      <c r="AD2220" s="5"/>
      <c r="AE2220" s="5"/>
      <c r="AF2220" s="5"/>
      <c r="AG2220" s="5">
        <v>3107654</v>
      </c>
    </row>
    <row r="2221" spans="26:33" x14ac:dyDescent="0.25">
      <c r="Z2221" s="4" t="s">
        <v>6769</v>
      </c>
      <c r="AA2221" s="5"/>
      <c r="AB2221" s="5"/>
      <c r="AC2221" s="5"/>
      <c r="AD2221" s="5">
        <v>3161592</v>
      </c>
      <c r="AE2221" s="5"/>
      <c r="AF2221" s="5"/>
      <c r="AG2221" s="5">
        <v>3161592</v>
      </c>
    </row>
    <row r="2222" spans="26:33" x14ac:dyDescent="0.25">
      <c r="Z2222" s="4" t="s">
        <v>11957</v>
      </c>
      <c r="AA2222" s="5"/>
      <c r="AB2222" s="5"/>
      <c r="AC2222" s="5"/>
      <c r="AD2222" s="5"/>
      <c r="AE2222" s="5"/>
      <c r="AF2222" s="5">
        <v>2431956</v>
      </c>
      <c r="AG2222" s="5">
        <v>2431956</v>
      </c>
    </row>
    <row r="2223" spans="26:33" x14ac:dyDescent="0.25">
      <c r="Z2223" s="4" t="s">
        <v>6195</v>
      </c>
      <c r="AA2223" s="5"/>
      <c r="AB2223" s="5"/>
      <c r="AC2223" s="5">
        <v>4043505</v>
      </c>
      <c r="AD2223" s="5"/>
      <c r="AE2223" s="5"/>
      <c r="AF2223" s="5"/>
      <c r="AG2223" s="5">
        <v>4043505</v>
      </c>
    </row>
    <row r="2224" spans="26:33" x14ac:dyDescent="0.25">
      <c r="Z2224" s="4" t="s">
        <v>6770</v>
      </c>
      <c r="AA2224" s="5"/>
      <c r="AB2224" s="5"/>
      <c r="AC2224" s="5">
        <v>1307155</v>
      </c>
      <c r="AD2224" s="5"/>
      <c r="AE2224" s="5"/>
      <c r="AF2224" s="5"/>
      <c r="AG2224" s="5">
        <v>1307155</v>
      </c>
    </row>
    <row r="2225" spans="26:33" x14ac:dyDescent="0.25">
      <c r="Z2225" s="4" t="s">
        <v>10385</v>
      </c>
      <c r="AA2225" s="5"/>
      <c r="AB2225" s="5"/>
      <c r="AC2225" s="5"/>
      <c r="AD2225" s="5"/>
      <c r="AE2225" s="5">
        <v>2431985</v>
      </c>
      <c r="AF2225" s="5"/>
      <c r="AG2225" s="5">
        <v>2431985</v>
      </c>
    </row>
    <row r="2226" spans="26:33" x14ac:dyDescent="0.25">
      <c r="Z2226" s="4" t="s">
        <v>11965</v>
      </c>
      <c r="AA2226" s="5"/>
      <c r="AB2226" s="5"/>
      <c r="AC2226" s="5"/>
      <c r="AD2226" s="5"/>
      <c r="AE2226" s="5"/>
      <c r="AF2226" s="5">
        <v>2811196</v>
      </c>
      <c r="AG2226" s="5">
        <v>2811196</v>
      </c>
    </row>
    <row r="2227" spans="26:33" x14ac:dyDescent="0.25">
      <c r="Z2227" s="4" t="s">
        <v>13591</v>
      </c>
      <c r="AA2227" s="5"/>
      <c r="AB2227" s="5"/>
      <c r="AC2227" s="5"/>
      <c r="AD2227" s="5">
        <v>119446492</v>
      </c>
      <c r="AE2227" s="5">
        <v>128137810</v>
      </c>
      <c r="AF2227" s="5">
        <v>107257823</v>
      </c>
      <c r="AG2227" s="5">
        <v>354842125</v>
      </c>
    </row>
    <row r="2228" spans="26:33" x14ac:dyDescent="0.25">
      <c r="Z2228" s="4" t="s">
        <v>2233</v>
      </c>
      <c r="AA2228" s="5">
        <v>120000000</v>
      </c>
      <c r="AB2228" s="5">
        <v>120000000</v>
      </c>
      <c r="AC2228" s="5">
        <v>120000000</v>
      </c>
      <c r="AD2228" s="5">
        <v>-2849288</v>
      </c>
      <c r="AE2228" s="5"/>
      <c r="AF2228" s="5"/>
      <c r="AG2228" s="5">
        <v>357150712</v>
      </c>
    </row>
    <row r="2229" spans="26:33" x14ac:dyDescent="0.25">
      <c r="Z2229" s="4" t="s">
        <v>1281</v>
      </c>
      <c r="AA2229" s="5">
        <v>40826147</v>
      </c>
      <c r="AB2229" s="5"/>
      <c r="AC2229" s="5"/>
      <c r="AD2229" s="5"/>
      <c r="AE2229" s="5"/>
      <c r="AF2229" s="5"/>
      <c r="AG2229" s="5">
        <v>40826147</v>
      </c>
    </row>
    <row r="2230" spans="26:33" x14ac:dyDescent="0.25">
      <c r="Z2230" s="4" t="s">
        <v>614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0</v>
      </c>
    </row>
    <row r="2231" spans="26:33" x14ac:dyDescent="0.25">
      <c r="Z2231" s="4" t="s">
        <v>10289</v>
      </c>
      <c r="AA2231" s="5"/>
      <c r="AB2231" s="5"/>
      <c r="AC2231" s="5"/>
      <c r="AD2231" s="5"/>
      <c r="AE2231" s="5">
        <v>381285</v>
      </c>
      <c r="AF2231" s="5"/>
      <c r="AG2231" s="5">
        <v>381285</v>
      </c>
    </row>
    <row r="2232" spans="26:33" x14ac:dyDescent="0.25">
      <c r="Z2232" s="4" t="s">
        <v>11703</v>
      </c>
      <c r="AA2232" s="5"/>
      <c r="AB2232" s="5"/>
      <c r="AC2232" s="5"/>
      <c r="AD2232" s="5"/>
      <c r="AE2232" s="5">
        <v>255315</v>
      </c>
      <c r="AF2232" s="5"/>
      <c r="AG2232" s="5">
        <v>255315</v>
      </c>
    </row>
    <row r="2233" spans="26:33" x14ac:dyDescent="0.25">
      <c r="Z2233" s="4" t="s">
        <v>3326</v>
      </c>
      <c r="AA2233" s="5">
        <v>595114</v>
      </c>
      <c r="AB2233" s="5"/>
      <c r="AC2233" s="5"/>
      <c r="AD2233" s="5"/>
      <c r="AE2233" s="5"/>
      <c r="AF2233" s="5"/>
      <c r="AG2233" s="5">
        <v>595114</v>
      </c>
    </row>
    <row r="2234" spans="26:33" x14ac:dyDescent="0.25">
      <c r="Z2234" s="4" t="s">
        <v>3322</v>
      </c>
      <c r="AA2234" s="5">
        <v>667380</v>
      </c>
      <c r="AB2234" s="5"/>
      <c r="AC2234" s="5"/>
      <c r="AD2234" s="5"/>
      <c r="AE2234" s="5"/>
      <c r="AF2234" s="5"/>
      <c r="AG2234" s="5">
        <v>667380</v>
      </c>
    </row>
    <row r="2235" spans="26:33" x14ac:dyDescent="0.25">
      <c r="Z2235" s="4" t="s">
        <v>3227</v>
      </c>
      <c r="AA2235" s="5">
        <v>365222</v>
      </c>
      <c r="AB2235" s="5"/>
      <c r="AC2235" s="5"/>
      <c r="AD2235" s="5"/>
      <c r="AE2235" s="5"/>
      <c r="AF2235" s="5"/>
      <c r="AG2235" s="5">
        <v>365222</v>
      </c>
    </row>
    <row r="2236" spans="26:33" x14ac:dyDescent="0.25">
      <c r="Z2236" s="4" t="s">
        <v>3211</v>
      </c>
      <c r="AA2236" s="5">
        <v>548475</v>
      </c>
      <c r="AB2236" s="5"/>
      <c r="AC2236" s="5"/>
      <c r="AD2236" s="5"/>
      <c r="AE2236" s="5"/>
      <c r="AF2236" s="5"/>
      <c r="AG2236" s="5">
        <v>548475</v>
      </c>
    </row>
    <row r="2237" spans="26:33" x14ac:dyDescent="0.25">
      <c r="Z2237" s="4" t="s">
        <v>3141</v>
      </c>
      <c r="AA2237" s="5">
        <v>254267</v>
      </c>
      <c r="AB2237" s="5"/>
      <c r="AC2237" s="5"/>
      <c r="AD2237" s="5"/>
      <c r="AE2237" s="5"/>
      <c r="AF2237" s="5"/>
      <c r="AG2237" s="5">
        <v>254267</v>
      </c>
    </row>
    <row r="2238" spans="26:33" x14ac:dyDescent="0.25">
      <c r="Z2238" s="4" t="s">
        <v>3143</v>
      </c>
      <c r="AA2238" s="5">
        <v>162909</v>
      </c>
      <c r="AB2238" s="5"/>
      <c r="AC2238" s="5"/>
      <c r="AD2238" s="5"/>
      <c r="AE2238" s="5"/>
      <c r="AF2238" s="5"/>
      <c r="AG2238" s="5">
        <v>162909</v>
      </c>
    </row>
    <row r="2239" spans="26:33" x14ac:dyDescent="0.25">
      <c r="Z2239" s="4" t="s">
        <v>3163</v>
      </c>
      <c r="AA2239" s="5">
        <v>751221</v>
      </c>
      <c r="AB2239" s="5"/>
      <c r="AC2239" s="5"/>
      <c r="AD2239" s="5"/>
      <c r="AE2239" s="5"/>
      <c r="AF2239" s="5"/>
      <c r="AG2239" s="5">
        <v>751221</v>
      </c>
    </row>
    <row r="2240" spans="26:33" x14ac:dyDescent="0.25">
      <c r="Z2240" s="4" t="s">
        <v>3149</v>
      </c>
      <c r="AA2240" s="5">
        <v>250326</v>
      </c>
      <c r="AB2240" s="5"/>
      <c r="AC2240" s="5"/>
      <c r="AD2240" s="5"/>
      <c r="AE2240" s="5"/>
      <c r="AF2240" s="5">
        <v>500652</v>
      </c>
      <c r="AG2240" s="5">
        <v>750978</v>
      </c>
    </row>
    <row r="2241" spans="26:33" x14ac:dyDescent="0.25">
      <c r="Z2241" s="4" t="s">
        <v>9243</v>
      </c>
      <c r="AA2241" s="5"/>
      <c r="AB2241" s="5"/>
      <c r="AC2241" s="5">
        <v>251003</v>
      </c>
      <c r="AD2241" s="5"/>
      <c r="AE2241" s="5"/>
      <c r="AF2241" s="5"/>
      <c r="AG2241" s="5">
        <v>251003</v>
      </c>
    </row>
    <row r="2242" spans="26:33" x14ac:dyDescent="0.25">
      <c r="Z2242" s="4" t="s">
        <v>5874</v>
      </c>
      <c r="AA2242" s="5"/>
      <c r="AB2242" s="5"/>
      <c r="AC2242" s="5">
        <v>162770</v>
      </c>
      <c r="AD2242" s="5"/>
      <c r="AE2242" s="5"/>
      <c r="AF2242" s="5"/>
      <c r="AG2242" s="5">
        <v>162770</v>
      </c>
    </row>
    <row r="2243" spans="26:33" x14ac:dyDescent="0.25">
      <c r="Z2243" s="4" t="s">
        <v>2912</v>
      </c>
      <c r="AA2243" s="5"/>
      <c r="AB2243" s="5">
        <v>198466</v>
      </c>
      <c r="AC2243" s="5"/>
      <c r="AD2243" s="5"/>
      <c r="AE2243" s="5"/>
      <c r="AF2243" s="5"/>
      <c r="AG2243" s="5">
        <v>198466</v>
      </c>
    </row>
    <row r="2244" spans="26:33" x14ac:dyDescent="0.25">
      <c r="Z2244" s="4" t="s">
        <v>9304</v>
      </c>
      <c r="AA2244" s="5"/>
      <c r="AB2244" s="5"/>
      <c r="AC2244" s="5"/>
      <c r="AD2244" s="5">
        <v>282876</v>
      </c>
      <c r="AE2244" s="5"/>
      <c r="AF2244" s="5"/>
      <c r="AG2244" s="5">
        <v>282876</v>
      </c>
    </row>
    <row r="2245" spans="26:33" x14ac:dyDescent="0.25">
      <c r="Z2245" s="4" t="s">
        <v>9239</v>
      </c>
      <c r="AA2245" s="5"/>
      <c r="AB2245" s="5"/>
      <c r="AC2245" s="5">
        <v>163024</v>
      </c>
      <c r="AD2245" s="5"/>
      <c r="AE2245" s="5"/>
      <c r="AF2245" s="5"/>
      <c r="AG2245" s="5">
        <v>163024</v>
      </c>
    </row>
    <row r="2246" spans="26:33" x14ac:dyDescent="0.25">
      <c r="Z2246" s="4" t="s">
        <v>9247</v>
      </c>
      <c r="AA2246" s="5"/>
      <c r="AB2246" s="5"/>
      <c r="AC2246" s="5">
        <v>2625569</v>
      </c>
      <c r="AD2246" s="5"/>
      <c r="AE2246" s="5"/>
      <c r="AF2246" s="5"/>
      <c r="AG2246" s="5">
        <v>2625569</v>
      </c>
    </row>
    <row r="2247" spans="26:33" x14ac:dyDescent="0.25">
      <c r="Z2247" s="4" t="s">
        <v>9235</v>
      </c>
      <c r="AA2247" s="5"/>
      <c r="AB2247" s="5"/>
      <c r="AC2247" s="5">
        <v>501720</v>
      </c>
      <c r="AD2247" s="5"/>
      <c r="AE2247" s="5"/>
      <c r="AF2247" s="5"/>
      <c r="AG2247" s="5">
        <v>501720</v>
      </c>
    </row>
    <row r="2248" spans="26:33" x14ac:dyDescent="0.25">
      <c r="Z2248" s="4" t="s">
        <v>9222</v>
      </c>
      <c r="AA2248" s="5"/>
      <c r="AB2248" s="5"/>
      <c r="AC2248" s="5">
        <v>250822</v>
      </c>
      <c r="AD2248" s="5"/>
      <c r="AE2248" s="5"/>
      <c r="AF2248" s="5"/>
      <c r="AG2248" s="5">
        <v>250822</v>
      </c>
    </row>
    <row r="2249" spans="26:33" x14ac:dyDescent="0.25">
      <c r="Z2249" s="4" t="s">
        <v>9224</v>
      </c>
      <c r="AA2249" s="5"/>
      <c r="AB2249" s="5"/>
      <c r="AC2249" s="5">
        <v>250822</v>
      </c>
      <c r="AD2249" s="5"/>
      <c r="AE2249" s="5"/>
      <c r="AF2249" s="5"/>
      <c r="AG2249" s="5">
        <v>250822</v>
      </c>
    </row>
    <row r="2250" spans="26:33" x14ac:dyDescent="0.25">
      <c r="Z2250" s="4" t="s">
        <v>9290</v>
      </c>
      <c r="AA2250" s="5"/>
      <c r="AB2250" s="5"/>
      <c r="AC2250" s="5"/>
      <c r="AD2250" s="5">
        <v>199209</v>
      </c>
      <c r="AE2250" s="5"/>
      <c r="AF2250" s="5"/>
      <c r="AG2250" s="5">
        <v>199209</v>
      </c>
    </row>
    <row r="2251" spans="26:33" x14ac:dyDescent="0.25">
      <c r="Z2251" s="4" t="s">
        <v>9270</v>
      </c>
      <c r="AA2251" s="5"/>
      <c r="AB2251" s="5"/>
      <c r="AC2251" s="5">
        <v>163352</v>
      </c>
      <c r="AD2251" s="5"/>
      <c r="AE2251" s="5"/>
      <c r="AF2251" s="5"/>
      <c r="AG2251" s="5">
        <v>163352</v>
      </c>
    </row>
    <row r="2252" spans="26:33" x14ac:dyDescent="0.25">
      <c r="Z2252" s="4" t="s">
        <v>9228</v>
      </c>
      <c r="AA2252" s="5"/>
      <c r="AB2252" s="5"/>
      <c r="AC2252" s="5">
        <v>163351</v>
      </c>
      <c r="AD2252" s="5"/>
      <c r="AE2252" s="5"/>
      <c r="AF2252" s="5"/>
      <c r="AG2252" s="5">
        <v>163351</v>
      </c>
    </row>
    <row r="2253" spans="26:33" x14ac:dyDescent="0.25">
      <c r="Z2253" s="4" t="s">
        <v>9300</v>
      </c>
      <c r="AA2253" s="5"/>
      <c r="AB2253" s="5"/>
      <c r="AC2253" s="5"/>
      <c r="AD2253" s="5">
        <v>996043</v>
      </c>
      <c r="AE2253" s="5"/>
      <c r="AF2253" s="5"/>
      <c r="AG2253" s="5">
        <v>996043</v>
      </c>
    </row>
    <row r="2254" spans="26:33" x14ac:dyDescent="0.25">
      <c r="Z2254" s="4" t="s">
        <v>9295</v>
      </c>
      <c r="AA2254" s="5"/>
      <c r="AB2254" s="5"/>
      <c r="AC2254" s="5"/>
      <c r="AD2254" s="5">
        <v>406386</v>
      </c>
      <c r="AE2254" s="5"/>
      <c r="AF2254" s="5"/>
      <c r="AG2254" s="5">
        <v>406386</v>
      </c>
    </row>
    <row r="2255" spans="26:33" x14ac:dyDescent="0.25">
      <c r="Z2255" s="4" t="s">
        <v>9232</v>
      </c>
      <c r="AA2255" s="5"/>
      <c r="AB2255" s="5"/>
      <c r="AC2255" s="5">
        <v>1079711</v>
      </c>
      <c r="AD2255" s="5"/>
      <c r="AE2255" s="5"/>
      <c r="AF2255" s="5"/>
      <c r="AG2255" s="5">
        <v>1079711</v>
      </c>
    </row>
    <row r="2256" spans="26:33" x14ac:dyDescent="0.25">
      <c r="Z2256" s="4" t="s">
        <v>9285</v>
      </c>
      <c r="AA2256" s="5"/>
      <c r="AB2256" s="5"/>
      <c r="AC2256" s="5"/>
      <c r="AD2256" s="5">
        <v>163351</v>
      </c>
      <c r="AE2256" s="5"/>
      <c r="AF2256" s="5"/>
      <c r="AG2256" s="5">
        <v>163351</v>
      </c>
    </row>
    <row r="2257" spans="26:33" x14ac:dyDescent="0.25">
      <c r="Z2257" s="4" t="s">
        <v>9279</v>
      </c>
      <c r="AA2257" s="5"/>
      <c r="AB2257" s="5"/>
      <c r="AC2257" s="5"/>
      <c r="AD2257" s="5">
        <v>294829</v>
      </c>
      <c r="AE2257" s="5"/>
      <c r="AF2257" s="5"/>
      <c r="AG2257" s="5">
        <v>294829</v>
      </c>
    </row>
    <row r="2258" spans="26:33" x14ac:dyDescent="0.25">
      <c r="Z2258" s="4" t="s">
        <v>9273</v>
      </c>
      <c r="AA2258" s="5"/>
      <c r="AB2258" s="5"/>
      <c r="AC2258" s="5"/>
      <c r="AD2258" s="5">
        <v>641665</v>
      </c>
      <c r="AE2258" s="5"/>
      <c r="AF2258" s="5"/>
      <c r="AG2258" s="5">
        <v>641665</v>
      </c>
    </row>
    <row r="2259" spans="26:33" x14ac:dyDescent="0.25">
      <c r="Z2259" s="4" t="s">
        <v>9292</v>
      </c>
      <c r="AA2259" s="5"/>
      <c r="AB2259" s="5"/>
      <c r="AC2259" s="5"/>
      <c r="AD2259" s="5">
        <v>199209</v>
      </c>
      <c r="AE2259" s="5"/>
      <c r="AF2259" s="5"/>
      <c r="AG2259" s="5">
        <v>199209</v>
      </c>
    </row>
    <row r="2260" spans="26:33" x14ac:dyDescent="0.25">
      <c r="Z2260" s="4" t="s">
        <v>10220</v>
      </c>
      <c r="AA2260" s="5"/>
      <c r="AB2260" s="5"/>
      <c r="AC2260" s="5"/>
      <c r="AD2260" s="5"/>
      <c r="AE2260" s="5">
        <v>251669</v>
      </c>
      <c r="AF2260" s="5"/>
      <c r="AG2260" s="5">
        <v>251669</v>
      </c>
    </row>
    <row r="2261" spans="26:33" x14ac:dyDescent="0.25">
      <c r="Z2261" s="4" t="s">
        <v>9281</v>
      </c>
      <c r="AA2261" s="5"/>
      <c r="AB2261" s="5"/>
      <c r="AC2261" s="5"/>
      <c r="AD2261" s="5">
        <v>252506</v>
      </c>
      <c r="AE2261" s="5"/>
      <c r="AF2261" s="5"/>
      <c r="AG2261" s="5">
        <v>252506</v>
      </c>
    </row>
    <row r="2262" spans="26:33" x14ac:dyDescent="0.25">
      <c r="Z2262" s="4" t="s">
        <v>9277</v>
      </c>
      <c r="AA2262" s="5"/>
      <c r="AB2262" s="5"/>
      <c r="AC2262" s="5"/>
      <c r="AD2262" s="5">
        <v>440300</v>
      </c>
      <c r="AE2262" s="5"/>
      <c r="AF2262" s="5"/>
      <c r="AG2262" s="5">
        <v>440300</v>
      </c>
    </row>
    <row r="2263" spans="26:33" x14ac:dyDescent="0.25">
      <c r="Z2263" s="4" t="s">
        <v>13144</v>
      </c>
      <c r="AA2263" s="5"/>
      <c r="AB2263" s="5"/>
      <c r="AC2263" s="5"/>
      <c r="AD2263" s="5"/>
      <c r="AE2263" s="5"/>
      <c r="AF2263" s="5">
        <v>257031</v>
      </c>
      <c r="AG2263" s="5">
        <v>257031</v>
      </c>
    </row>
    <row r="2264" spans="26:33" x14ac:dyDescent="0.25">
      <c r="Z2264" s="4" t="s">
        <v>10229</v>
      </c>
      <c r="AA2264" s="5"/>
      <c r="AB2264" s="5"/>
      <c r="AC2264" s="5"/>
      <c r="AD2264" s="5"/>
      <c r="AE2264" s="5">
        <v>253176</v>
      </c>
      <c r="AF2264" s="5"/>
      <c r="AG2264" s="5">
        <v>253176</v>
      </c>
    </row>
    <row r="2265" spans="26:33" x14ac:dyDescent="0.25">
      <c r="Z2265" s="4" t="s">
        <v>11715</v>
      </c>
      <c r="AA2265" s="5"/>
      <c r="AB2265" s="5"/>
      <c r="AC2265" s="5"/>
      <c r="AD2265" s="5"/>
      <c r="AE2265" s="5">
        <v>1175877</v>
      </c>
      <c r="AF2265" s="5"/>
      <c r="AG2265" s="5">
        <v>1175877</v>
      </c>
    </row>
    <row r="2266" spans="26:33" x14ac:dyDescent="0.25">
      <c r="Z2266" s="4" t="s">
        <v>11710</v>
      </c>
      <c r="AA2266" s="5"/>
      <c r="AB2266" s="5"/>
      <c r="AC2266" s="5"/>
      <c r="AD2266" s="5"/>
      <c r="AE2266" s="5">
        <v>1512277</v>
      </c>
      <c r="AF2266" s="5"/>
      <c r="AG2266" s="5">
        <v>1512277</v>
      </c>
    </row>
    <row r="2267" spans="26:33" x14ac:dyDescent="0.25">
      <c r="Z2267" s="4" t="s">
        <v>11717</v>
      </c>
      <c r="AA2267" s="5"/>
      <c r="AB2267" s="5"/>
      <c r="AC2267" s="5"/>
      <c r="AD2267" s="5"/>
      <c r="AE2267" s="5">
        <v>165260</v>
      </c>
      <c r="AF2267" s="5"/>
      <c r="AG2267" s="5">
        <v>165260</v>
      </c>
    </row>
    <row r="2268" spans="26:33" x14ac:dyDescent="0.25">
      <c r="Z2268" s="4" t="s">
        <v>11713</v>
      </c>
      <c r="AA2268" s="5"/>
      <c r="AB2268" s="5"/>
      <c r="AC2268" s="5"/>
      <c r="AD2268" s="5"/>
      <c r="AE2268" s="5">
        <v>254677</v>
      </c>
      <c r="AF2268" s="5"/>
      <c r="AG2268" s="5">
        <v>254677</v>
      </c>
    </row>
    <row r="2269" spans="26:33" x14ac:dyDescent="0.25">
      <c r="Z2269" s="4" t="s">
        <v>13115</v>
      </c>
      <c r="AA2269" s="5"/>
      <c r="AB2269" s="5"/>
      <c r="AC2269" s="5"/>
      <c r="AD2269" s="5"/>
      <c r="AE2269" s="5"/>
      <c r="AF2269" s="5">
        <v>166087</v>
      </c>
      <c r="AG2269" s="5">
        <v>166087</v>
      </c>
    </row>
    <row r="2270" spans="26:33" x14ac:dyDescent="0.25">
      <c r="Z2270" s="4" t="s">
        <v>13135</v>
      </c>
      <c r="AA2270" s="5"/>
      <c r="AB2270" s="5"/>
      <c r="AC2270" s="5"/>
      <c r="AD2270" s="5"/>
      <c r="AE2270" s="5"/>
      <c r="AF2270" s="5">
        <v>333146</v>
      </c>
      <c r="AG2270" s="5">
        <v>333146</v>
      </c>
    </row>
    <row r="2271" spans="26:33" x14ac:dyDescent="0.25">
      <c r="Z2271" s="4" t="s">
        <v>13125</v>
      </c>
      <c r="AA2271" s="5"/>
      <c r="AB2271" s="5"/>
      <c r="AC2271" s="5"/>
      <c r="AD2271" s="5"/>
      <c r="AE2271" s="5"/>
      <c r="AF2271" s="5">
        <v>624218</v>
      </c>
      <c r="AG2271" s="5">
        <v>624218</v>
      </c>
    </row>
    <row r="2272" spans="26:33" x14ac:dyDescent="0.25">
      <c r="Z2272" s="4" t="s">
        <v>13121</v>
      </c>
      <c r="AA2272" s="5"/>
      <c r="AB2272" s="5"/>
      <c r="AC2272" s="5"/>
      <c r="AD2272" s="5"/>
      <c r="AE2272" s="5"/>
      <c r="AF2272" s="5">
        <v>255955</v>
      </c>
      <c r="AG2272" s="5">
        <v>255955</v>
      </c>
    </row>
    <row r="2273" spans="26:33" x14ac:dyDescent="0.25">
      <c r="Z2273" s="4" t="s">
        <v>13117</v>
      </c>
      <c r="AA2273" s="5"/>
      <c r="AB2273" s="5"/>
      <c r="AC2273" s="5"/>
      <c r="AD2273" s="5"/>
      <c r="AE2273" s="5"/>
      <c r="AF2273" s="5">
        <v>558224</v>
      </c>
      <c r="AG2273" s="5">
        <v>558224</v>
      </c>
    </row>
    <row r="2274" spans="26:33" x14ac:dyDescent="0.25">
      <c r="Z2274" s="4" t="s">
        <v>13130</v>
      </c>
      <c r="AA2274" s="5"/>
      <c r="AB2274" s="5"/>
      <c r="AC2274" s="5"/>
      <c r="AD2274" s="5"/>
      <c r="AE2274" s="5"/>
      <c r="AF2274" s="5">
        <v>673176</v>
      </c>
      <c r="AG2274" s="5">
        <v>673176</v>
      </c>
    </row>
    <row r="2275" spans="26:33" x14ac:dyDescent="0.25">
      <c r="Z2275" s="4" t="s">
        <v>13139</v>
      </c>
      <c r="AA2275" s="5"/>
      <c r="AB2275" s="5"/>
      <c r="AC2275" s="5"/>
      <c r="AD2275" s="5"/>
      <c r="AE2275" s="5"/>
      <c r="AF2275" s="5">
        <v>1097482</v>
      </c>
      <c r="AG2275" s="5">
        <v>1097482</v>
      </c>
    </row>
    <row r="2276" spans="26:33" x14ac:dyDescent="0.25">
      <c r="Z2276" s="4" t="s">
        <v>6048</v>
      </c>
      <c r="AA2276" s="5"/>
      <c r="AB2276" s="5"/>
      <c r="AC2276" s="5">
        <v>4568100.1500000004</v>
      </c>
      <c r="AD2276" s="5"/>
      <c r="AE2276" s="5"/>
      <c r="AF2276" s="5"/>
      <c r="AG2276" s="5">
        <v>4568100.1500000004</v>
      </c>
    </row>
    <row r="2277" spans="26:33" x14ac:dyDescent="0.25">
      <c r="Z2277" s="4" t="s">
        <v>2895</v>
      </c>
      <c r="AA2277" s="5"/>
      <c r="AB2277" s="5">
        <v>1287224</v>
      </c>
      <c r="AC2277" s="5"/>
      <c r="AD2277" s="5"/>
      <c r="AE2277" s="5"/>
      <c r="AF2277" s="5"/>
      <c r="AG2277" s="5">
        <v>1287224</v>
      </c>
    </row>
    <row r="2278" spans="26:33" x14ac:dyDescent="0.25">
      <c r="Z2278" s="4" t="s">
        <v>2931</v>
      </c>
      <c r="AA2278" s="5"/>
      <c r="AB2278" s="5">
        <v>32568</v>
      </c>
      <c r="AC2278" s="5"/>
      <c r="AD2278" s="5"/>
      <c r="AE2278" s="5"/>
      <c r="AF2278" s="5"/>
      <c r="AG2278" s="5">
        <v>32568</v>
      </c>
    </row>
    <row r="2279" spans="26:33" x14ac:dyDescent="0.25">
      <c r="Z2279" s="4" t="s">
        <v>10562</v>
      </c>
      <c r="AA2279" s="5"/>
      <c r="AB2279" s="5"/>
      <c r="AC2279" s="5"/>
      <c r="AD2279" s="5"/>
      <c r="AE2279" s="5">
        <v>50408894</v>
      </c>
      <c r="AF2279" s="5"/>
      <c r="AG2279" s="5">
        <v>50408894</v>
      </c>
    </row>
    <row r="2280" spans="26:33" x14ac:dyDescent="0.25">
      <c r="Z2280" s="4" t="s">
        <v>3158</v>
      </c>
      <c r="AA2280" s="5">
        <v>478250</v>
      </c>
      <c r="AB2280" s="5"/>
      <c r="AC2280" s="5"/>
      <c r="AD2280" s="5"/>
      <c r="AE2280" s="5"/>
      <c r="AF2280" s="5"/>
      <c r="AG2280" s="5">
        <v>478250</v>
      </c>
    </row>
    <row r="2281" spans="26:33" x14ac:dyDescent="0.25">
      <c r="Z2281" s="4" t="s">
        <v>10563</v>
      </c>
      <c r="AA2281" s="5"/>
      <c r="AB2281" s="5"/>
      <c r="AC2281" s="5"/>
      <c r="AD2281" s="5"/>
      <c r="AE2281" s="5">
        <v>20340000</v>
      </c>
      <c r="AF2281" s="5"/>
      <c r="AG2281" s="5">
        <v>20340000</v>
      </c>
    </row>
    <row r="2282" spans="26:33" x14ac:dyDescent="0.25">
      <c r="Z2282" s="4" t="s">
        <v>6480</v>
      </c>
      <c r="AA2282" s="5"/>
      <c r="AB2282" s="5"/>
      <c r="AC2282" s="5"/>
      <c r="AD2282" s="5">
        <v>39356499</v>
      </c>
      <c r="AE2282" s="5">
        <v>4</v>
      </c>
      <c r="AF2282" s="5"/>
      <c r="AG2282" s="5">
        <v>39356503</v>
      </c>
    </row>
    <row r="2283" spans="26:33" x14ac:dyDescent="0.25">
      <c r="Z2283" s="4" t="s">
        <v>12095</v>
      </c>
      <c r="AA2283" s="5"/>
      <c r="AB2283" s="5"/>
      <c r="AC2283" s="5"/>
      <c r="AD2283" s="5"/>
      <c r="AE2283" s="5"/>
      <c r="AF2283" s="5">
        <v>26605551</v>
      </c>
      <c r="AG2283" s="5">
        <v>26605551</v>
      </c>
    </row>
    <row r="2284" spans="26:33" x14ac:dyDescent="0.25">
      <c r="Z2284" s="4" t="s">
        <v>9979</v>
      </c>
      <c r="AA2284" s="5"/>
      <c r="AB2284" s="5"/>
      <c r="AC2284" s="5"/>
      <c r="AD2284" s="5"/>
      <c r="AE2284" s="5">
        <v>74426735</v>
      </c>
      <c r="AF2284" s="5">
        <v>27927800</v>
      </c>
      <c r="AG2284" s="5">
        <v>102354535</v>
      </c>
    </row>
    <row r="2285" spans="26:33" x14ac:dyDescent="0.25">
      <c r="Z2285" s="4" t="s">
        <v>12096</v>
      </c>
      <c r="AA2285" s="5"/>
      <c r="AB2285" s="5"/>
      <c r="AC2285" s="5"/>
      <c r="AD2285" s="5"/>
      <c r="AE2285" s="5"/>
      <c r="AF2285" s="5">
        <v>50133058</v>
      </c>
      <c r="AG2285" s="5">
        <v>50133058</v>
      </c>
    </row>
    <row r="2286" spans="26:33" x14ac:dyDescent="0.25">
      <c r="Z2286" s="4" t="s">
        <v>725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0</v>
      </c>
    </row>
    <row r="2287" spans="26:33" x14ac:dyDescent="0.25">
      <c r="Z2287" s="4" t="s">
        <v>1102</v>
      </c>
      <c r="AA2287" s="5">
        <v>91612500</v>
      </c>
      <c r="AB2287" s="5">
        <v>40320455</v>
      </c>
      <c r="AC2287" s="5">
        <v>40320455</v>
      </c>
      <c r="AD2287" s="5">
        <v>40429545</v>
      </c>
      <c r="AE2287" s="5">
        <v>40429545</v>
      </c>
      <c r="AF2287" s="5">
        <v>40429545</v>
      </c>
      <c r="AG2287" s="5">
        <v>293542045</v>
      </c>
    </row>
    <row r="2288" spans="26:33" x14ac:dyDescent="0.25">
      <c r="Z2288" s="4" t="s">
        <v>2541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0</v>
      </c>
    </row>
    <row r="2289" spans="26:33" x14ac:dyDescent="0.25">
      <c r="Z2289" s="4" t="s">
        <v>715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0</v>
      </c>
    </row>
    <row r="2290" spans="26:33" x14ac:dyDescent="0.25">
      <c r="Z2290" s="4" t="s">
        <v>2544</v>
      </c>
      <c r="AA2290" s="5">
        <v>0</v>
      </c>
      <c r="AB2290" s="5">
        <v>0</v>
      </c>
      <c r="AC2290" s="5">
        <v>0</v>
      </c>
      <c r="AD2290" s="5">
        <v>0</v>
      </c>
      <c r="AE2290" s="5"/>
      <c r="AF2290" s="5"/>
      <c r="AG2290" s="5">
        <v>0</v>
      </c>
    </row>
    <row r="2291" spans="26:33" x14ac:dyDescent="0.25">
      <c r="Z2291" s="4" t="s">
        <v>239</v>
      </c>
      <c r="AA2291" s="5">
        <v>0</v>
      </c>
      <c r="AB2291" s="5">
        <v>0</v>
      </c>
      <c r="AC2291" s="5">
        <v>0</v>
      </c>
      <c r="AD2291" s="5">
        <v>0</v>
      </c>
      <c r="AE2291" s="5"/>
      <c r="AF2291" s="5">
        <v>0</v>
      </c>
      <c r="AG2291" s="5">
        <v>0</v>
      </c>
    </row>
    <row r="2292" spans="26:33" x14ac:dyDescent="0.25">
      <c r="Z2292" s="4" t="s">
        <v>2203</v>
      </c>
      <c r="AA2292" s="5"/>
      <c r="AB2292" s="5"/>
      <c r="AC2292" s="5"/>
      <c r="AD2292" s="5"/>
      <c r="AE2292" s="5"/>
      <c r="AF2292" s="5">
        <v>111000</v>
      </c>
      <c r="AG2292" s="5">
        <v>111000</v>
      </c>
    </row>
    <row r="2293" spans="26:33" x14ac:dyDescent="0.25">
      <c r="Z2293" s="4" t="s">
        <v>2209</v>
      </c>
      <c r="AA2293" s="5"/>
      <c r="AB2293" s="5"/>
      <c r="AC2293" s="5"/>
      <c r="AD2293" s="5"/>
      <c r="AE2293" s="5"/>
      <c r="AF2293" s="5">
        <v>333000</v>
      </c>
      <c r="AG2293" s="5">
        <v>333000</v>
      </c>
    </row>
    <row r="2294" spans="26:33" x14ac:dyDescent="0.25">
      <c r="Z2294" s="4" t="s">
        <v>716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5">
        <v>0</v>
      </c>
    </row>
    <row r="2295" spans="26:33" x14ac:dyDescent="0.25">
      <c r="Z2295" s="4" t="s">
        <v>0</v>
      </c>
      <c r="AA2295" s="5">
        <v>3715092853.54</v>
      </c>
      <c r="AB2295" s="5">
        <v>4117361564.3700004</v>
      </c>
      <c r="AC2295" s="5">
        <v>3639679666.21</v>
      </c>
      <c r="AD2295" s="5">
        <v>2713503521.4499998</v>
      </c>
      <c r="AE2295" s="5">
        <v>6583572973.8100004</v>
      </c>
      <c r="AF2295" s="5">
        <v>4123551439.6599998</v>
      </c>
      <c r="AG2295" s="5">
        <v>24892762019.040001</v>
      </c>
    </row>
  </sheetData>
  <pageMargins left="0.7" right="0.7" top="0.75" bottom="0.75" header="0.3" footer="0.3"/>
  <pageSetup orientation="portrait" r:id="rId5"/>
  <drawing r:id="rId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7634"/>
  <sheetViews>
    <sheetView zoomScale="90" zoomScaleNormal="90" workbookViewId="0">
      <pane xSplit="3" ySplit="3" topLeftCell="D4" activePane="bottomRight" state="frozen"/>
      <selection activeCell="L2" sqref="L2"/>
      <selection pane="topRight" activeCell="L2" sqref="L2"/>
      <selection pane="bottomLeft" activeCell="L2" sqref="L2"/>
      <selection pane="bottomRight" activeCell="E6" sqref="E6"/>
    </sheetView>
  </sheetViews>
  <sheetFormatPr baseColWidth="10" defaultRowHeight="15" x14ac:dyDescent="0.25"/>
  <cols>
    <col min="1" max="1" width="8.5703125" customWidth="1"/>
    <col min="2" max="2" width="14.7109375" bestFit="1" customWidth="1"/>
    <col min="3" max="3" width="12.7109375" bestFit="1" customWidth="1"/>
    <col min="4" max="4" width="13.42578125" customWidth="1"/>
    <col min="5" max="5" width="28.140625" customWidth="1"/>
    <col min="6" max="6" width="14.85546875" customWidth="1"/>
    <col min="7" max="7" width="19.7109375" customWidth="1"/>
    <col min="8" max="8" width="22.42578125" bestFit="1" customWidth="1"/>
    <col min="9" max="9" width="27.140625" customWidth="1"/>
    <col min="10" max="10" width="28.5703125" customWidth="1"/>
    <col min="11" max="146" width="22.42578125" bestFit="1" customWidth="1"/>
    <col min="147" max="147" width="12.5703125" bestFit="1" customWidth="1"/>
  </cols>
  <sheetData>
    <row r="1" spans="1:14" x14ac:dyDescent="0.25">
      <c r="A1" s="1" t="s">
        <v>144</v>
      </c>
      <c r="B1" t="s" vm="30">
        <v>122</v>
      </c>
    </row>
    <row r="2" spans="1:14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1" t="s">
        <v>105</v>
      </c>
      <c r="B3" s="1" t="s">
        <v>142</v>
      </c>
      <c r="C3" s="1" t="s">
        <v>143</v>
      </c>
      <c r="D3" s="1" t="s">
        <v>241</v>
      </c>
      <c r="E3" s="1" t="s">
        <v>234</v>
      </c>
      <c r="F3" s="1" t="s">
        <v>146</v>
      </c>
      <c r="G3" s="1" t="s">
        <v>231</v>
      </c>
      <c r="H3" s="1" t="s">
        <v>59</v>
      </c>
      <c r="I3" s="1" t="s">
        <v>237</v>
      </c>
      <c r="J3" s="1" t="s">
        <v>58</v>
      </c>
      <c r="K3" s="1" t="s">
        <v>61</v>
      </c>
      <c r="L3" s="1" t="s">
        <v>108</v>
      </c>
      <c r="M3" s="1" t="s">
        <v>230</v>
      </c>
      <c r="N3" t="s">
        <v>145</v>
      </c>
    </row>
    <row r="4" spans="1:14" x14ac:dyDescent="0.25">
      <c r="A4" t="s">
        <v>62</v>
      </c>
      <c r="B4" t="s">
        <v>1828</v>
      </c>
      <c r="C4">
        <v>1810</v>
      </c>
      <c r="D4" s="2">
        <v>46023</v>
      </c>
      <c r="E4" t="s">
        <v>905</v>
      </c>
      <c r="F4" t="s">
        <v>161</v>
      </c>
      <c r="G4" t="s">
        <v>38</v>
      </c>
      <c r="H4" t="s">
        <v>3125</v>
      </c>
      <c r="I4" t="s">
        <v>3509</v>
      </c>
      <c r="J4" t="s">
        <v>38</v>
      </c>
      <c r="K4" t="s">
        <v>56</v>
      </c>
      <c r="L4" t="s">
        <v>902</v>
      </c>
      <c r="M4" t="s">
        <v>1829</v>
      </c>
      <c r="N4" s="5">
        <v>1954674</v>
      </c>
    </row>
    <row r="5" spans="1:14" x14ac:dyDescent="0.25">
      <c r="A5" t="s">
        <v>62</v>
      </c>
      <c r="B5" t="s">
        <v>1828</v>
      </c>
      <c r="C5">
        <v>1810</v>
      </c>
      <c r="D5" s="2">
        <v>46023</v>
      </c>
      <c r="E5" t="s">
        <v>905</v>
      </c>
      <c r="F5" t="s">
        <v>281</v>
      </c>
      <c r="G5" t="s">
        <v>276</v>
      </c>
      <c r="H5" t="s">
        <v>1769</v>
      </c>
      <c r="I5" t="s">
        <v>3510</v>
      </c>
      <c r="J5" t="s">
        <v>276</v>
      </c>
      <c r="K5" t="s">
        <v>56</v>
      </c>
      <c r="L5" t="s">
        <v>902</v>
      </c>
      <c r="M5" t="s">
        <v>1829</v>
      </c>
      <c r="N5" s="5">
        <v>664605</v>
      </c>
    </row>
    <row r="6" spans="1:14" x14ac:dyDescent="0.25">
      <c r="A6" t="s">
        <v>62</v>
      </c>
      <c r="B6" t="s">
        <v>1828</v>
      </c>
      <c r="C6">
        <v>1810</v>
      </c>
      <c r="D6" s="2">
        <v>46023</v>
      </c>
      <c r="E6" t="s">
        <v>905</v>
      </c>
      <c r="F6" t="s">
        <v>164</v>
      </c>
      <c r="G6" t="s">
        <v>2</v>
      </c>
      <c r="H6" t="s">
        <v>2311</v>
      </c>
      <c r="I6" t="s">
        <v>3511</v>
      </c>
      <c r="J6" t="s">
        <v>2</v>
      </c>
      <c r="K6" t="s">
        <v>56</v>
      </c>
      <c r="L6" t="s">
        <v>902</v>
      </c>
      <c r="M6" t="s">
        <v>1829</v>
      </c>
      <c r="N6" s="5">
        <v>565220</v>
      </c>
    </row>
    <row r="7" spans="1:14" x14ac:dyDescent="0.25">
      <c r="A7" t="s">
        <v>62</v>
      </c>
      <c r="B7" t="s">
        <v>1828</v>
      </c>
      <c r="C7">
        <v>1810</v>
      </c>
      <c r="D7" s="2">
        <v>46023</v>
      </c>
      <c r="E7" t="s">
        <v>906</v>
      </c>
      <c r="F7" t="s">
        <v>175</v>
      </c>
      <c r="G7" t="s">
        <v>50</v>
      </c>
      <c r="H7" t="s">
        <v>2998</v>
      </c>
      <c r="I7" t="s">
        <v>3512</v>
      </c>
      <c r="J7" t="s">
        <v>1830</v>
      </c>
      <c r="K7" t="s">
        <v>56</v>
      </c>
      <c r="L7" t="s">
        <v>903</v>
      </c>
      <c r="M7" t="s">
        <v>1829</v>
      </c>
      <c r="N7" s="5">
        <v>754464</v>
      </c>
    </row>
    <row r="8" spans="1:14" x14ac:dyDescent="0.25">
      <c r="A8" t="s">
        <v>62</v>
      </c>
      <c r="B8" t="s">
        <v>1828</v>
      </c>
      <c r="C8">
        <v>1810</v>
      </c>
      <c r="D8" s="2">
        <v>46023</v>
      </c>
      <c r="E8" t="s">
        <v>906</v>
      </c>
      <c r="F8" t="s">
        <v>281</v>
      </c>
      <c r="G8" t="s">
        <v>276</v>
      </c>
      <c r="H8" t="s">
        <v>1769</v>
      </c>
      <c r="I8" t="s">
        <v>3510</v>
      </c>
      <c r="J8" t="s">
        <v>1831</v>
      </c>
      <c r="K8" t="s">
        <v>56</v>
      </c>
      <c r="L8" t="s">
        <v>903</v>
      </c>
      <c r="M8" t="s">
        <v>1829</v>
      </c>
      <c r="N8" s="5">
        <v>664605</v>
      </c>
    </row>
    <row r="9" spans="1:14" x14ac:dyDescent="0.25">
      <c r="A9" t="s">
        <v>62</v>
      </c>
      <c r="B9" t="s">
        <v>1828</v>
      </c>
      <c r="C9">
        <v>1810</v>
      </c>
      <c r="D9" s="2">
        <v>46023</v>
      </c>
      <c r="E9" t="s">
        <v>906</v>
      </c>
      <c r="F9" t="s">
        <v>281</v>
      </c>
      <c r="G9" t="s">
        <v>276</v>
      </c>
      <c r="H9" t="s">
        <v>2300</v>
      </c>
      <c r="I9" t="s">
        <v>3513</v>
      </c>
      <c r="J9" t="s">
        <v>1831</v>
      </c>
      <c r="K9" t="s">
        <v>56</v>
      </c>
      <c r="L9" t="s">
        <v>903</v>
      </c>
      <c r="M9" t="s">
        <v>1829</v>
      </c>
      <c r="N9" s="5">
        <v>7177734</v>
      </c>
    </row>
    <row r="10" spans="1:14" x14ac:dyDescent="0.25">
      <c r="A10" t="s">
        <v>62</v>
      </c>
      <c r="B10" t="s">
        <v>1828</v>
      </c>
      <c r="C10">
        <v>1810</v>
      </c>
      <c r="D10" s="2">
        <v>46023</v>
      </c>
      <c r="E10" t="s">
        <v>907</v>
      </c>
      <c r="F10" t="s">
        <v>153</v>
      </c>
      <c r="G10" t="s">
        <v>1923</v>
      </c>
      <c r="H10" t="s">
        <v>1482</v>
      </c>
      <c r="I10" t="s">
        <v>2133</v>
      </c>
      <c r="J10" t="s">
        <v>6782</v>
      </c>
      <c r="K10" t="s">
        <v>56</v>
      </c>
      <c r="L10" t="s">
        <v>904</v>
      </c>
      <c r="M10" t="s">
        <v>1829</v>
      </c>
      <c r="N10" s="5">
        <v>-4799520</v>
      </c>
    </row>
    <row r="11" spans="1:14" x14ac:dyDescent="0.25">
      <c r="A11" t="s">
        <v>62</v>
      </c>
      <c r="B11" t="s">
        <v>1828</v>
      </c>
      <c r="C11">
        <v>1810</v>
      </c>
      <c r="D11" s="2">
        <v>46023</v>
      </c>
      <c r="E11" t="s">
        <v>907</v>
      </c>
      <c r="F11" t="s">
        <v>153</v>
      </c>
      <c r="G11" t="s">
        <v>1923</v>
      </c>
      <c r="H11" t="s">
        <v>1482</v>
      </c>
      <c r="I11" t="s">
        <v>3466</v>
      </c>
      <c r="J11" t="s">
        <v>6782</v>
      </c>
      <c r="K11" t="s">
        <v>56</v>
      </c>
      <c r="L11" t="s">
        <v>904</v>
      </c>
      <c r="M11" t="s">
        <v>1829</v>
      </c>
      <c r="N11" s="5">
        <v>-1950000</v>
      </c>
    </row>
    <row r="12" spans="1:14" x14ac:dyDescent="0.25">
      <c r="A12" t="s">
        <v>62</v>
      </c>
      <c r="B12" t="s">
        <v>1828</v>
      </c>
      <c r="C12">
        <v>1810</v>
      </c>
      <c r="D12" s="2">
        <v>46023</v>
      </c>
      <c r="E12" t="s">
        <v>907</v>
      </c>
      <c r="F12" t="s">
        <v>281</v>
      </c>
      <c r="G12" t="s">
        <v>276</v>
      </c>
      <c r="H12" t="s">
        <v>1769</v>
      </c>
      <c r="I12" t="s">
        <v>3510</v>
      </c>
      <c r="J12" t="s">
        <v>1832</v>
      </c>
      <c r="K12" t="s">
        <v>56</v>
      </c>
      <c r="L12" t="s">
        <v>904</v>
      </c>
      <c r="M12" t="s">
        <v>1829</v>
      </c>
      <c r="N12" s="5">
        <v>-664605</v>
      </c>
    </row>
    <row r="13" spans="1:14" x14ac:dyDescent="0.25">
      <c r="A13" t="s">
        <v>62</v>
      </c>
      <c r="B13" t="s">
        <v>1828</v>
      </c>
      <c r="C13">
        <v>1810</v>
      </c>
      <c r="D13" s="2">
        <v>46023</v>
      </c>
      <c r="E13" t="s">
        <v>907</v>
      </c>
      <c r="F13" t="s">
        <v>164</v>
      </c>
      <c r="G13" t="s">
        <v>2</v>
      </c>
      <c r="H13" t="s">
        <v>2311</v>
      </c>
      <c r="I13" t="s">
        <v>3511</v>
      </c>
      <c r="J13" t="s">
        <v>1853</v>
      </c>
      <c r="K13" t="s">
        <v>56</v>
      </c>
      <c r="L13" t="s">
        <v>904</v>
      </c>
      <c r="M13" t="s">
        <v>1829</v>
      </c>
      <c r="N13" s="5">
        <v>-565220</v>
      </c>
    </row>
    <row r="14" spans="1:14" x14ac:dyDescent="0.25">
      <c r="A14" t="s">
        <v>62</v>
      </c>
      <c r="B14" t="s">
        <v>1828</v>
      </c>
      <c r="C14">
        <v>1810</v>
      </c>
      <c r="D14" s="2">
        <v>46054</v>
      </c>
      <c r="E14" t="s">
        <v>905</v>
      </c>
      <c r="F14" t="s">
        <v>153</v>
      </c>
      <c r="G14" t="s">
        <v>1923</v>
      </c>
      <c r="H14" t="s">
        <v>1482</v>
      </c>
      <c r="I14" t="s">
        <v>4821</v>
      </c>
      <c r="J14" t="s">
        <v>6783</v>
      </c>
      <c r="K14" t="s">
        <v>56</v>
      </c>
      <c r="L14" t="s">
        <v>902</v>
      </c>
      <c r="M14" t="s">
        <v>1829</v>
      </c>
      <c r="N14" s="5">
        <v>4799520</v>
      </c>
    </row>
    <row r="15" spans="1:14" x14ac:dyDescent="0.25">
      <c r="A15" t="s">
        <v>62</v>
      </c>
      <c r="B15" t="s">
        <v>1828</v>
      </c>
      <c r="C15">
        <v>1810</v>
      </c>
      <c r="D15" s="2">
        <v>46054</v>
      </c>
      <c r="E15" t="s">
        <v>905</v>
      </c>
      <c r="F15" t="s">
        <v>175</v>
      </c>
      <c r="G15" t="s">
        <v>50</v>
      </c>
      <c r="H15" t="s">
        <v>2998</v>
      </c>
      <c r="I15" t="s">
        <v>3512</v>
      </c>
      <c r="J15" t="s">
        <v>50</v>
      </c>
      <c r="K15" t="s">
        <v>56</v>
      </c>
      <c r="L15" t="s">
        <v>902</v>
      </c>
      <c r="M15" t="s">
        <v>1829</v>
      </c>
      <c r="N15" s="5">
        <v>754464</v>
      </c>
    </row>
    <row r="16" spans="1:14" x14ac:dyDescent="0.25">
      <c r="A16" t="s">
        <v>62</v>
      </c>
      <c r="B16" t="s">
        <v>1828</v>
      </c>
      <c r="C16">
        <v>1810</v>
      </c>
      <c r="D16" s="2">
        <v>46054</v>
      </c>
      <c r="E16" t="s">
        <v>905</v>
      </c>
      <c r="F16" t="s">
        <v>175</v>
      </c>
      <c r="G16" t="s">
        <v>50</v>
      </c>
      <c r="H16" t="s">
        <v>2998</v>
      </c>
      <c r="I16" t="s">
        <v>4822</v>
      </c>
      <c r="J16" t="s">
        <v>50</v>
      </c>
      <c r="K16" t="s">
        <v>56</v>
      </c>
      <c r="L16" t="s">
        <v>902</v>
      </c>
      <c r="M16" t="s">
        <v>1829</v>
      </c>
      <c r="N16" s="5">
        <v>432824</v>
      </c>
    </row>
    <row r="17" spans="1:14" x14ac:dyDescent="0.25">
      <c r="A17" t="s">
        <v>62</v>
      </c>
      <c r="B17" t="s">
        <v>1828</v>
      </c>
      <c r="C17">
        <v>1810</v>
      </c>
      <c r="D17" s="2">
        <v>46054</v>
      </c>
      <c r="E17" t="s">
        <v>905</v>
      </c>
      <c r="F17" t="s">
        <v>175</v>
      </c>
      <c r="G17" t="s">
        <v>50</v>
      </c>
      <c r="H17" t="s">
        <v>2998</v>
      </c>
      <c r="I17" t="s">
        <v>4823</v>
      </c>
      <c r="J17" t="s">
        <v>50</v>
      </c>
      <c r="K17" t="s">
        <v>56</v>
      </c>
      <c r="L17" t="s">
        <v>902</v>
      </c>
      <c r="M17" t="s">
        <v>1829</v>
      </c>
      <c r="N17" s="5">
        <v>-754464</v>
      </c>
    </row>
    <row r="18" spans="1:14" x14ac:dyDescent="0.25">
      <c r="A18" t="s">
        <v>62</v>
      </c>
      <c r="B18" t="s">
        <v>1828</v>
      </c>
      <c r="C18">
        <v>1810</v>
      </c>
      <c r="D18" s="2">
        <v>46054</v>
      </c>
      <c r="E18" t="s">
        <v>905</v>
      </c>
      <c r="F18" t="s">
        <v>939</v>
      </c>
      <c r="G18" t="s">
        <v>850</v>
      </c>
      <c r="H18" t="s">
        <v>4661</v>
      </c>
      <c r="I18" t="s">
        <v>4824</v>
      </c>
      <c r="J18" t="s">
        <v>850</v>
      </c>
      <c r="K18" t="s">
        <v>56</v>
      </c>
      <c r="L18" t="s">
        <v>902</v>
      </c>
      <c r="M18" t="s">
        <v>1829</v>
      </c>
      <c r="N18" s="5">
        <v>631928</v>
      </c>
    </row>
    <row r="19" spans="1:14" x14ac:dyDescent="0.25">
      <c r="A19" t="s">
        <v>62</v>
      </c>
      <c r="B19" t="s">
        <v>1828</v>
      </c>
      <c r="C19">
        <v>1810</v>
      </c>
      <c r="D19" s="2">
        <v>46054</v>
      </c>
      <c r="E19" t="s">
        <v>905</v>
      </c>
      <c r="F19" t="s">
        <v>4825</v>
      </c>
      <c r="G19" t="s">
        <v>4826</v>
      </c>
      <c r="H19" t="s">
        <v>4660</v>
      </c>
      <c r="I19" t="s">
        <v>4827</v>
      </c>
      <c r="J19" t="s">
        <v>4826</v>
      </c>
      <c r="K19" t="s">
        <v>56</v>
      </c>
      <c r="L19" t="s">
        <v>902</v>
      </c>
      <c r="M19" t="s">
        <v>1829</v>
      </c>
      <c r="N19" s="5">
        <v>515466</v>
      </c>
    </row>
    <row r="20" spans="1:14" x14ac:dyDescent="0.25">
      <c r="A20" t="s">
        <v>62</v>
      </c>
      <c r="B20" t="s">
        <v>1828</v>
      </c>
      <c r="C20">
        <v>1810</v>
      </c>
      <c r="D20" s="2">
        <v>46054</v>
      </c>
      <c r="E20" t="s">
        <v>905</v>
      </c>
      <c r="F20" t="s">
        <v>281</v>
      </c>
      <c r="G20" t="s">
        <v>276</v>
      </c>
      <c r="H20" t="s">
        <v>2300</v>
      </c>
      <c r="I20" t="s">
        <v>3513</v>
      </c>
      <c r="J20" t="s">
        <v>276</v>
      </c>
      <c r="K20" t="s">
        <v>56</v>
      </c>
      <c r="L20" t="s">
        <v>902</v>
      </c>
      <c r="M20" t="s">
        <v>1829</v>
      </c>
      <c r="N20" s="5">
        <v>7177734</v>
      </c>
    </row>
    <row r="21" spans="1:14" x14ac:dyDescent="0.25">
      <c r="A21" t="s">
        <v>62</v>
      </c>
      <c r="B21" t="s">
        <v>1828</v>
      </c>
      <c r="C21">
        <v>1810</v>
      </c>
      <c r="D21" s="2">
        <v>46054</v>
      </c>
      <c r="E21" t="s">
        <v>905</v>
      </c>
      <c r="F21" t="s">
        <v>281</v>
      </c>
      <c r="G21" t="s">
        <v>276</v>
      </c>
      <c r="H21" t="s">
        <v>2300</v>
      </c>
      <c r="I21" t="s">
        <v>4828</v>
      </c>
      <c r="J21" t="s">
        <v>276</v>
      </c>
      <c r="K21" t="s">
        <v>56</v>
      </c>
      <c r="L21" t="s">
        <v>902</v>
      </c>
      <c r="M21" t="s">
        <v>1829</v>
      </c>
      <c r="N21" s="5">
        <v>8374023</v>
      </c>
    </row>
    <row r="22" spans="1:14" x14ac:dyDescent="0.25">
      <c r="A22" t="s">
        <v>62</v>
      </c>
      <c r="B22" t="s">
        <v>1828</v>
      </c>
      <c r="C22">
        <v>1810</v>
      </c>
      <c r="D22" s="2">
        <v>46054</v>
      </c>
      <c r="E22" t="s">
        <v>906</v>
      </c>
      <c r="F22" t="s">
        <v>153</v>
      </c>
      <c r="G22" t="s">
        <v>1923</v>
      </c>
      <c r="H22" t="s">
        <v>1482</v>
      </c>
      <c r="I22" t="s">
        <v>14</v>
      </c>
      <c r="J22" t="s">
        <v>6784</v>
      </c>
      <c r="K22" t="s">
        <v>56</v>
      </c>
      <c r="L22" t="s">
        <v>903</v>
      </c>
      <c r="M22" t="s">
        <v>1829</v>
      </c>
      <c r="N22" s="5">
        <v>4799520</v>
      </c>
    </row>
    <row r="23" spans="1:14" x14ac:dyDescent="0.25">
      <c r="A23" t="s">
        <v>62</v>
      </c>
      <c r="B23" t="s">
        <v>1828</v>
      </c>
      <c r="C23">
        <v>1810</v>
      </c>
      <c r="D23" s="2">
        <v>46054</v>
      </c>
      <c r="E23" t="s">
        <v>906</v>
      </c>
      <c r="F23" t="s">
        <v>153</v>
      </c>
      <c r="G23" t="s">
        <v>1923</v>
      </c>
      <c r="H23" t="s">
        <v>1482</v>
      </c>
      <c r="I23" t="s">
        <v>14</v>
      </c>
      <c r="J23" t="s">
        <v>4829</v>
      </c>
      <c r="K23" t="s">
        <v>56</v>
      </c>
      <c r="L23" t="s">
        <v>903</v>
      </c>
      <c r="M23" t="s">
        <v>1829</v>
      </c>
      <c r="N23" s="5">
        <v>6776680</v>
      </c>
    </row>
    <row r="24" spans="1:14" x14ac:dyDescent="0.25">
      <c r="A24" t="s">
        <v>62</v>
      </c>
      <c r="B24" t="s">
        <v>1828</v>
      </c>
      <c r="C24">
        <v>1810</v>
      </c>
      <c r="D24" s="2">
        <v>46054</v>
      </c>
      <c r="E24" t="s">
        <v>906</v>
      </c>
      <c r="F24" t="s">
        <v>939</v>
      </c>
      <c r="G24" t="s">
        <v>850</v>
      </c>
      <c r="H24" t="s">
        <v>4676</v>
      </c>
      <c r="I24" t="s">
        <v>14</v>
      </c>
      <c r="J24" t="s">
        <v>4830</v>
      </c>
      <c r="K24" t="s">
        <v>56</v>
      </c>
      <c r="L24" t="s">
        <v>903</v>
      </c>
      <c r="M24" t="s">
        <v>1829</v>
      </c>
      <c r="N24" s="5">
        <v>914924</v>
      </c>
    </row>
    <row r="25" spans="1:14" x14ac:dyDescent="0.25">
      <c r="A25" t="s">
        <v>62</v>
      </c>
      <c r="B25" t="s">
        <v>1828</v>
      </c>
      <c r="C25">
        <v>1810</v>
      </c>
      <c r="D25" s="2">
        <v>46054</v>
      </c>
      <c r="E25" t="s">
        <v>907</v>
      </c>
      <c r="F25" t="s">
        <v>175</v>
      </c>
      <c r="G25" t="s">
        <v>50</v>
      </c>
      <c r="H25" t="s">
        <v>2998</v>
      </c>
      <c r="I25" t="s">
        <v>3512</v>
      </c>
      <c r="J25" t="s">
        <v>4831</v>
      </c>
      <c r="K25" t="s">
        <v>56</v>
      </c>
      <c r="L25" t="s">
        <v>904</v>
      </c>
      <c r="M25" t="s">
        <v>1829</v>
      </c>
      <c r="N25" s="5">
        <v>-754464</v>
      </c>
    </row>
    <row r="26" spans="1:14" x14ac:dyDescent="0.25">
      <c r="A26" t="s">
        <v>62</v>
      </c>
      <c r="B26" t="s">
        <v>1828</v>
      </c>
      <c r="C26">
        <v>1810</v>
      </c>
      <c r="D26" s="2">
        <v>46054</v>
      </c>
      <c r="E26" t="s">
        <v>907</v>
      </c>
      <c r="F26" t="s">
        <v>281</v>
      </c>
      <c r="G26" t="s">
        <v>276</v>
      </c>
      <c r="H26" t="s">
        <v>2300</v>
      </c>
      <c r="I26" t="s">
        <v>3513</v>
      </c>
      <c r="J26" t="s">
        <v>1832</v>
      </c>
      <c r="K26" t="s">
        <v>56</v>
      </c>
      <c r="L26" t="s">
        <v>904</v>
      </c>
      <c r="M26" t="s">
        <v>1829</v>
      </c>
      <c r="N26" s="5">
        <v>-7177734</v>
      </c>
    </row>
    <row r="27" spans="1:14" x14ac:dyDescent="0.25">
      <c r="A27" t="s">
        <v>62</v>
      </c>
      <c r="B27" t="s">
        <v>1828</v>
      </c>
      <c r="C27">
        <v>1810</v>
      </c>
      <c r="D27" s="2">
        <v>46082</v>
      </c>
      <c r="E27" t="s">
        <v>905</v>
      </c>
      <c r="F27" t="s">
        <v>153</v>
      </c>
      <c r="G27" t="s">
        <v>1923</v>
      </c>
      <c r="H27" t="s">
        <v>1482</v>
      </c>
      <c r="I27" t="s">
        <v>6785</v>
      </c>
      <c r="J27" t="s">
        <v>1923</v>
      </c>
      <c r="K27" t="s">
        <v>56</v>
      </c>
      <c r="L27" t="s">
        <v>902</v>
      </c>
      <c r="M27" t="s">
        <v>1829</v>
      </c>
      <c r="N27" s="5">
        <v>4863744</v>
      </c>
    </row>
    <row r="28" spans="1:14" x14ac:dyDescent="0.25">
      <c r="A28" t="s">
        <v>62</v>
      </c>
      <c r="B28" t="s">
        <v>1828</v>
      </c>
      <c r="C28">
        <v>1810</v>
      </c>
      <c r="D28" s="2">
        <v>46082</v>
      </c>
      <c r="E28" t="s">
        <v>905</v>
      </c>
      <c r="F28" t="s">
        <v>153</v>
      </c>
      <c r="G28" t="s">
        <v>1923</v>
      </c>
      <c r="H28" t="s">
        <v>1482</v>
      </c>
      <c r="I28" t="s">
        <v>6786</v>
      </c>
      <c r="J28" t="s">
        <v>6783</v>
      </c>
      <c r="K28" t="s">
        <v>56</v>
      </c>
      <c r="L28" t="s">
        <v>902</v>
      </c>
      <c r="M28" t="s">
        <v>1829</v>
      </c>
      <c r="N28" s="5">
        <v>-4799520</v>
      </c>
    </row>
    <row r="29" spans="1:14" x14ac:dyDescent="0.25">
      <c r="A29" t="s">
        <v>62</v>
      </c>
      <c r="B29" t="s">
        <v>1828</v>
      </c>
      <c r="C29">
        <v>1810</v>
      </c>
      <c r="D29" s="2">
        <v>46082</v>
      </c>
      <c r="E29" t="s">
        <v>905</v>
      </c>
      <c r="F29" t="s">
        <v>939</v>
      </c>
      <c r="G29" t="s">
        <v>850</v>
      </c>
      <c r="H29" t="s">
        <v>4676</v>
      </c>
      <c r="I29" t="s">
        <v>6787</v>
      </c>
      <c r="J29" t="s">
        <v>850</v>
      </c>
      <c r="K29" t="s">
        <v>56</v>
      </c>
      <c r="L29" t="s">
        <v>902</v>
      </c>
      <c r="M29" t="s">
        <v>1829</v>
      </c>
      <c r="N29" s="5">
        <v>914924</v>
      </c>
    </row>
    <row r="30" spans="1:14" x14ac:dyDescent="0.25">
      <c r="A30" t="s">
        <v>62</v>
      </c>
      <c r="B30" t="s">
        <v>1828</v>
      </c>
      <c r="C30">
        <v>1810</v>
      </c>
      <c r="D30" s="2">
        <v>46082</v>
      </c>
      <c r="E30" t="s">
        <v>905</v>
      </c>
      <c r="F30" t="s">
        <v>161</v>
      </c>
      <c r="G30" t="s">
        <v>38</v>
      </c>
      <c r="H30" t="s">
        <v>5986</v>
      </c>
      <c r="I30" t="s">
        <v>6788</v>
      </c>
      <c r="J30" t="s">
        <v>38</v>
      </c>
      <c r="K30" t="s">
        <v>56</v>
      </c>
      <c r="L30" t="s">
        <v>902</v>
      </c>
      <c r="M30" t="s">
        <v>1829</v>
      </c>
      <c r="N30" s="5">
        <v>1958816</v>
      </c>
    </row>
    <row r="31" spans="1:14" x14ac:dyDescent="0.25">
      <c r="A31" t="s">
        <v>62</v>
      </c>
      <c r="B31" t="s">
        <v>1828</v>
      </c>
      <c r="C31">
        <v>1810</v>
      </c>
      <c r="D31" s="2">
        <v>46082</v>
      </c>
      <c r="E31" t="s">
        <v>905</v>
      </c>
      <c r="F31" t="s">
        <v>281</v>
      </c>
      <c r="G31" t="s">
        <v>276</v>
      </c>
      <c r="H31" t="s">
        <v>1769</v>
      </c>
      <c r="I31" t="s">
        <v>6789</v>
      </c>
      <c r="J31" t="s">
        <v>276</v>
      </c>
      <c r="K31" t="s">
        <v>56</v>
      </c>
      <c r="L31" t="s">
        <v>902</v>
      </c>
      <c r="M31" t="s">
        <v>1829</v>
      </c>
      <c r="N31" s="5">
        <v>1196289</v>
      </c>
    </row>
    <row r="32" spans="1:14" x14ac:dyDescent="0.25">
      <c r="A32" t="s">
        <v>62</v>
      </c>
      <c r="B32" t="s">
        <v>1828</v>
      </c>
      <c r="C32">
        <v>1810</v>
      </c>
      <c r="D32" s="2">
        <v>46082</v>
      </c>
      <c r="E32" t="s">
        <v>905</v>
      </c>
      <c r="F32" t="s">
        <v>281</v>
      </c>
      <c r="G32" t="s">
        <v>276</v>
      </c>
      <c r="H32" t="s">
        <v>2300</v>
      </c>
      <c r="I32" t="s">
        <v>6790</v>
      </c>
      <c r="J32" t="s">
        <v>276</v>
      </c>
      <c r="K32" t="s">
        <v>56</v>
      </c>
      <c r="L32" t="s">
        <v>902</v>
      </c>
      <c r="M32" t="s">
        <v>1829</v>
      </c>
      <c r="N32" s="5">
        <v>3190104</v>
      </c>
    </row>
    <row r="33" spans="1:14" x14ac:dyDescent="0.25">
      <c r="A33" t="s">
        <v>62</v>
      </c>
      <c r="B33" t="s">
        <v>1828</v>
      </c>
      <c r="C33">
        <v>1810</v>
      </c>
      <c r="D33" s="2">
        <v>46082</v>
      </c>
      <c r="E33" t="s">
        <v>906</v>
      </c>
      <c r="F33" t="s">
        <v>153</v>
      </c>
      <c r="G33" t="s">
        <v>1923</v>
      </c>
      <c r="H33" t="s">
        <v>1482</v>
      </c>
      <c r="I33" t="s">
        <v>14</v>
      </c>
      <c r="J33" t="s">
        <v>4829</v>
      </c>
      <c r="K33" t="s">
        <v>56</v>
      </c>
      <c r="L33" t="s">
        <v>903</v>
      </c>
      <c r="M33" t="s">
        <v>1829</v>
      </c>
      <c r="N33" s="5">
        <v>6867432</v>
      </c>
    </row>
    <row r="34" spans="1:14" x14ac:dyDescent="0.25">
      <c r="A34" t="s">
        <v>62</v>
      </c>
      <c r="B34" t="s">
        <v>1828</v>
      </c>
      <c r="C34">
        <v>1810</v>
      </c>
      <c r="D34" s="2">
        <v>46082</v>
      </c>
      <c r="E34" t="s">
        <v>906</v>
      </c>
      <c r="F34" t="s">
        <v>939</v>
      </c>
      <c r="G34" t="s">
        <v>850</v>
      </c>
      <c r="H34" t="s">
        <v>6287</v>
      </c>
      <c r="I34" t="s">
        <v>14</v>
      </c>
      <c r="J34" t="s">
        <v>4830</v>
      </c>
      <c r="K34" t="s">
        <v>56</v>
      </c>
      <c r="L34" t="s">
        <v>903</v>
      </c>
      <c r="M34" t="s">
        <v>1829</v>
      </c>
      <c r="N34" s="5">
        <v>682090</v>
      </c>
    </row>
    <row r="35" spans="1:14" x14ac:dyDescent="0.25">
      <c r="A35" t="s">
        <v>62</v>
      </c>
      <c r="B35" t="s">
        <v>1828</v>
      </c>
      <c r="C35">
        <v>1810</v>
      </c>
      <c r="D35" s="2">
        <v>46082</v>
      </c>
      <c r="E35" t="s">
        <v>906</v>
      </c>
      <c r="F35" t="s">
        <v>6791</v>
      </c>
      <c r="G35" t="s">
        <v>14</v>
      </c>
      <c r="H35" t="s">
        <v>6284</v>
      </c>
      <c r="I35" t="s">
        <v>6792</v>
      </c>
      <c r="J35" t="s">
        <v>6793</v>
      </c>
      <c r="K35" t="s">
        <v>56</v>
      </c>
      <c r="L35" t="s">
        <v>903</v>
      </c>
      <c r="M35" t="s">
        <v>1829</v>
      </c>
      <c r="N35" s="5">
        <v>1329210</v>
      </c>
    </row>
    <row r="36" spans="1:14" x14ac:dyDescent="0.25">
      <c r="A36" t="s">
        <v>62</v>
      </c>
      <c r="B36" t="s">
        <v>1828</v>
      </c>
      <c r="C36">
        <v>1810</v>
      </c>
      <c r="D36" s="2">
        <v>46082</v>
      </c>
      <c r="E36" t="s">
        <v>906</v>
      </c>
      <c r="F36" t="s">
        <v>6791</v>
      </c>
      <c r="G36" t="s">
        <v>14</v>
      </c>
      <c r="H36" t="s">
        <v>6284</v>
      </c>
      <c r="I36" t="s">
        <v>6794</v>
      </c>
      <c r="J36" t="s">
        <v>6793</v>
      </c>
      <c r="K36" t="s">
        <v>56</v>
      </c>
      <c r="L36" t="s">
        <v>903</v>
      </c>
      <c r="M36" t="s">
        <v>1829</v>
      </c>
      <c r="N36" s="5">
        <v>1329210</v>
      </c>
    </row>
    <row r="37" spans="1:14" x14ac:dyDescent="0.25">
      <c r="A37" t="s">
        <v>62</v>
      </c>
      <c r="B37" t="s">
        <v>1828</v>
      </c>
      <c r="C37">
        <v>1810</v>
      </c>
      <c r="D37" s="2">
        <v>46082</v>
      </c>
      <c r="E37" t="s">
        <v>906</v>
      </c>
      <c r="F37" t="s">
        <v>6791</v>
      </c>
      <c r="G37" t="s">
        <v>14</v>
      </c>
      <c r="H37" t="s">
        <v>6284</v>
      </c>
      <c r="I37" t="s">
        <v>6795</v>
      </c>
      <c r="J37" t="s">
        <v>6793</v>
      </c>
      <c r="K37" t="s">
        <v>56</v>
      </c>
      <c r="L37" t="s">
        <v>903</v>
      </c>
      <c r="M37" t="s">
        <v>1829</v>
      </c>
      <c r="N37" s="5">
        <v>1329210</v>
      </c>
    </row>
    <row r="38" spans="1:14" x14ac:dyDescent="0.25">
      <c r="A38" t="s">
        <v>62</v>
      </c>
      <c r="B38" t="s">
        <v>1828</v>
      </c>
      <c r="C38">
        <v>1810</v>
      </c>
      <c r="D38" s="2">
        <v>46082</v>
      </c>
      <c r="E38" t="s">
        <v>906</v>
      </c>
      <c r="F38" t="s">
        <v>6791</v>
      </c>
      <c r="G38" t="s">
        <v>14</v>
      </c>
      <c r="H38" t="s">
        <v>6284</v>
      </c>
      <c r="I38" t="s">
        <v>6796</v>
      </c>
      <c r="J38" t="s">
        <v>6793</v>
      </c>
      <c r="K38" t="s">
        <v>56</v>
      </c>
      <c r="L38" t="s">
        <v>903</v>
      </c>
      <c r="M38" t="s">
        <v>1829</v>
      </c>
      <c r="N38" s="5">
        <v>1329210</v>
      </c>
    </row>
    <row r="39" spans="1:14" x14ac:dyDescent="0.25">
      <c r="A39" t="s">
        <v>62</v>
      </c>
      <c r="B39" t="s">
        <v>1828</v>
      </c>
      <c r="C39">
        <v>1810</v>
      </c>
      <c r="D39" s="2">
        <v>46082</v>
      </c>
      <c r="E39" t="s">
        <v>906</v>
      </c>
      <c r="F39" t="s">
        <v>6791</v>
      </c>
      <c r="G39" t="s">
        <v>14</v>
      </c>
      <c r="H39" t="s">
        <v>6284</v>
      </c>
      <c r="I39" t="s">
        <v>6797</v>
      </c>
      <c r="J39" t="s">
        <v>6793</v>
      </c>
      <c r="K39" t="s">
        <v>56</v>
      </c>
      <c r="L39" t="s">
        <v>903</v>
      </c>
      <c r="M39" t="s">
        <v>1829</v>
      </c>
      <c r="N39" s="5">
        <v>1329210</v>
      </c>
    </row>
    <row r="40" spans="1:14" x14ac:dyDescent="0.25">
      <c r="A40" t="s">
        <v>62</v>
      </c>
      <c r="B40" t="s">
        <v>1828</v>
      </c>
      <c r="C40">
        <v>1810</v>
      </c>
      <c r="D40" s="2">
        <v>46082</v>
      </c>
      <c r="E40" t="s">
        <v>906</v>
      </c>
      <c r="F40" t="s">
        <v>6791</v>
      </c>
      <c r="G40" t="s">
        <v>14</v>
      </c>
      <c r="H40" t="s">
        <v>6284</v>
      </c>
      <c r="I40" t="s">
        <v>6798</v>
      </c>
      <c r="J40" t="s">
        <v>6793</v>
      </c>
      <c r="K40" t="s">
        <v>56</v>
      </c>
      <c r="L40" t="s">
        <v>903</v>
      </c>
      <c r="M40" t="s">
        <v>1829</v>
      </c>
      <c r="N40" s="5">
        <v>1329210</v>
      </c>
    </row>
    <row r="41" spans="1:14" x14ac:dyDescent="0.25">
      <c r="A41" t="s">
        <v>62</v>
      </c>
      <c r="B41" t="s">
        <v>1828</v>
      </c>
      <c r="C41">
        <v>1810</v>
      </c>
      <c r="D41" s="2">
        <v>46082</v>
      </c>
      <c r="E41" t="s">
        <v>906</v>
      </c>
      <c r="F41" t="s">
        <v>925</v>
      </c>
      <c r="G41" t="s">
        <v>855</v>
      </c>
      <c r="H41" t="s">
        <v>6333</v>
      </c>
      <c r="I41" t="s">
        <v>14</v>
      </c>
      <c r="J41" t="s">
        <v>5093</v>
      </c>
      <c r="K41" t="s">
        <v>56</v>
      </c>
      <c r="L41" t="s">
        <v>903</v>
      </c>
      <c r="M41" t="s">
        <v>1829</v>
      </c>
      <c r="N41" s="5">
        <v>471726</v>
      </c>
    </row>
    <row r="42" spans="1:14" x14ac:dyDescent="0.25">
      <c r="A42" t="s">
        <v>62</v>
      </c>
      <c r="B42" t="s">
        <v>1828</v>
      </c>
      <c r="C42">
        <v>1810</v>
      </c>
      <c r="D42" s="2">
        <v>46082</v>
      </c>
      <c r="E42" t="s">
        <v>907</v>
      </c>
      <c r="F42" t="s">
        <v>153</v>
      </c>
      <c r="G42" t="s">
        <v>1923</v>
      </c>
      <c r="H42" t="s">
        <v>1482</v>
      </c>
      <c r="I42" t="s">
        <v>14</v>
      </c>
      <c r="J42" t="s">
        <v>6799</v>
      </c>
      <c r="K42" t="s">
        <v>56</v>
      </c>
      <c r="L42" t="s">
        <v>904</v>
      </c>
      <c r="M42" t="s">
        <v>1829</v>
      </c>
      <c r="N42" s="5">
        <v>-4799520</v>
      </c>
    </row>
    <row r="43" spans="1:14" x14ac:dyDescent="0.25">
      <c r="A43" t="s">
        <v>62</v>
      </c>
      <c r="B43" t="s">
        <v>1828</v>
      </c>
      <c r="C43">
        <v>1810</v>
      </c>
      <c r="D43" s="2">
        <v>46082</v>
      </c>
      <c r="E43" t="s">
        <v>907</v>
      </c>
      <c r="F43" t="s">
        <v>153</v>
      </c>
      <c r="G43" t="s">
        <v>1923</v>
      </c>
      <c r="H43" t="s">
        <v>1482</v>
      </c>
      <c r="I43" t="s">
        <v>14</v>
      </c>
      <c r="J43" t="s">
        <v>6800</v>
      </c>
      <c r="K43" t="s">
        <v>56</v>
      </c>
      <c r="L43" t="s">
        <v>904</v>
      </c>
      <c r="M43" t="s">
        <v>1829</v>
      </c>
      <c r="N43" s="5">
        <v>-6776680</v>
      </c>
    </row>
    <row r="44" spans="1:14" x14ac:dyDescent="0.25">
      <c r="A44" t="s">
        <v>62</v>
      </c>
      <c r="B44" t="s">
        <v>1828</v>
      </c>
      <c r="C44">
        <v>1810</v>
      </c>
      <c r="D44" s="2">
        <v>46082</v>
      </c>
      <c r="E44" t="s">
        <v>907</v>
      </c>
      <c r="F44" t="s">
        <v>939</v>
      </c>
      <c r="G44" t="s">
        <v>850</v>
      </c>
      <c r="H44" t="s">
        <v>4676</v>
      </c>
      <c r="I44" t="s">
        <v>6787</v>
      </c>
      <c r="J44" t="s">
        <v>2047</v>
      </c>
      <c r="K44" t="s">
        <v>56</v>
      </c>
      <c r="L44" t="s">
        <v>904</v>
      </c>
      <c r="M44" t="s">
        <v>1829</v>
      </c>
      <c r="N44" s="5">
        <v>-914924</v>
      </c>
    </row>
    <row r="45" spans="1:14" x14ac:dyDescent="0.25">
      <c r="A45" t="s">
        <v>62</v>
      </c>
      <c r="B45" t="s">
        <v>1828</v>
      </c>
      <c r="C45">
        <v>1810</v>
      </c>
      <c r="D45" s="2">
        <v>46113</v>
      </c>
      <c r="E45" t="s">
        <v>905</v>
      </c>
      <c r="F45" t="s">
        <v>5996</v>
      </c>
      <c r="G45" t="s">
        <v>6801</v>
      </c>
      <c r="H45" t="s">
        <v>5997</v>
      </c>
      <c r="I45" t="s">
        <v>6802</v>
      </c>
      <c r="J45" t="s">
        <v>6803</v>
      </c>
      <c r="K45" t="s">
        <v>56</v>
      </c>
      <c r="L45" t="s">
        <v>902</v>
      </c>
      <c r="M45" t="s">
        <v>1829</v>
      </c>
      <c r="N45" s="5">
        <v>445210</v>
      </c>
    </row>
    <row r="46" spans="1:14" x14ac:dyDescent="0.25">
      <c r="A46" t="s">
        <v>62</v>
      </c>
      <c r="B46" t="s">
        <v>1828</v>
      </c>
      <c r="C46">
        <v>1810</v>
      </c>
      <c r="D46" s="2">
        <v>46113</v>
      </c>
      <c r="E46" t="s">
        <v>905</v>
      </c>
      <c r="F46" t="s">
        <v>6804</v>
      </c>
      <c r="G46" t="s">
        <v>6805</v>
      </c>
      <c r="H46" t="s">
        <v>6305</v>
      </c>
      <c r="I46" t="s">
        <v>6806</v>
      </c>
      <c r="J46" t="s">
        <v>6805</v>
      </c>
      <c r="K46" t="s">
        <v>56</v>
      </c>
      <c r="L46" t="s">
        <v>902</v>
      </c>
      <c r="M46" t="s">
        <v>1829</v>
      </c>
      <c r="N46" s="5">
        <v>554903</v>
      </c>
    </row>
    <row r="47" spans="1:14" x14ac:dyDescent="0.25">
      <c r="A47" t="s">
        <v>62</v>
      </c>
      <c r="B47" t="s">
        <v>1828</v>
      </c>
      <c r="C47">
        <v>1810</v>
      </c>
      <c r="D47" s="2">
        <v>46113</v>
      </c>
      <c r="E47" t="s">
        <v>905</v>
      </c>
      <c r="F47" t="s">
        <v>939</v>
      </c>
      <c r="G47" t="s">
        <v>850</v>
      </c>
      <c r="H47" t="s">
        <v>6287</v>
      </c>
      <c r="I47" t="s">
        <v>6807</v>
      </c>
      <c r="J47" t="s">
        <v>850</v>
      </c>
      <c r="K47" t="s">
        <v>56</v>
      </c>
      <c r="L47" t="s">
        <v>902</v>
      </c>
      <c r="M47" t="s">
        <v>1829</v>
      </c>
      <c r="N47" s="5">
        <v>643832</v>
      </c>
    </row>
    <row r="48" spans="1:14" x14ac:dyDescent="0.25">
      <c r="A48" t="s">
        <v>62</v>
      </c>
      <c r="B48" t="s">
        <v>1828</v>
      </c>
      <c r="C48">
        <v>1810</v>
      </c>
      <c r="D48" s="2">
        <v>46113</v>
      </c>
      <c r="E48" t="s">
        <v>905</v>
      </c>
      <c r="F48" t="s">
        <v>939</v>
      </c>
      <c r="G48" t="s">
        <v>850</v>
      </c>
      <c r="H48" t="s">
        <v>6288</v>
      </c>
      <c r="I48" t="s">
        <v>6808</v>
      </c>
      <c r="J48" t="s">
        <v>850</v>
      </c>
      <c r="K48" t="s">
        <v>56</v>
      </c>
      <c r="L48" t="s">
        <v>902</v>
      </c>
      <c r="M48" t="s">
        <v>1829</v>
      </c>
      <c r="N48" s="5">
        <v>743321</v>
      </c>
    </row>
    <row r="49" spans="1:14" x14ac:dyDescent="0.25">
      <c r="A49" t="s">
        <v>62</v>
      </c>
      <c r="B49" t="s">
        <v>1828</v>
      </c>
      <c r="C49">
        <v>1810</v>
      </c>
      <c r="D49" s="2">
        <v>46113</v>
      </c>
      <c r="E49" t="s">
        <v>905</v>
      </c>
      <c r="F49" t="s">
        <v>939</v>
      </c>
      <c r="G49" t="s">
        <v>850</v>
      </c>
      <c r="H49" t="s">
        <v>6298</v>
      </c>
      <c r="I49" t="s">
        <v>6809</v>
      </c>
      <c r="J49" t="s">
        <v>850</v>
      </c>
      <c r="K49" t="s">
        <v>56</v>
      </c>
      <c r="L49" t="s">
        <v>902</v>
      </c>
      <c r="M49" t="s">
        <v>1829</v>
      </c>
      <c r="N49" s="5">
        <v>642723</v>
      </c>
    </row>
    <row r="50" spans="1:14" x14ac:dyDescent="0.25">
      <c r="A50" t="s">
        <v>62</v>
      </c>
      <c r="B50" t="s">
        <v>1828</v>
      </c>
      <c r="C50">
        <v>1810</v>
      </c>
      <c r="D50" s="2">
        <v>46113</v>
      </c>
      <c r="E50" t="s">
        <v>905</v>
      </c>
      <c r="F50" t="s">
        <v>161</v>
      </c>
      <c r="G50" t="s">
        <v>38</v>
      </c>
      <c r="H50" t="s">
        <v>6271</v>
      </c>
      <c r="I50" t="s">
        <v>6810</v>
      </c>
      <c r="J50" t="s">
        <v>38</v>
      </c>
      <c r="K50" t="s">
        <v>56</v>
      </c>
      <c r="L50" t="s">
        <v>902</v>
      </c>
      <c r="M50" t="s">
        <v>1829</v>
      </c>
      <c r="N50" s="5">
        <v>1962815</v>
      </c>
    </row>
    <row r="51" spans="1:14" x14ac:dyDescent="0.25">
      <c r="A51" t="s">
        <v>62</v>
      </c>
      <c r="B51" t="s">
        <v>1828</v>
      </c>
      <c r="C51">
        <v>1810</v>
      </c>
      <c r="D51" s="2">
        <v>46113</v>
      </c>
      <c r="E51" t="s">
        <v>905</v>
      </c>
      <c r="F51" t="s">
        <v>6811</v>
      </c>
      <c r="G51" t="s">
        <v>14</v>
      </c>
      <c r="H51" t="s">
        <v>6285</v>
      </c>
      <c r="I51" t="s">
        <v>6812</v>
      </c>
      <c r="J51" t="s">
        <v>6813</v>
      </c>
      <c r="K51" t="s">
        <v>56</v>
      </c>
      <c r="L51" t="s">
        <v>902</v>
      </c>
      <c r="M51" t="s">
        <v>1829</v>
      </c>
      <c r="N51" s="5">
        <v>132921</v>
      </c>
    </row>
    <row r="52" spans="1:14" x14ac:dyDescent="0.25">
      <c r="A52" t="s">
        <v>62</v>
      </c>
      <c r="B52" t="s">
        <v>1828</v>
      </c>
      <c r="C52">
        <v>1810</v>
      </c>
      <c r="D52" s="2">
        <v>46113</v>
      </c>
      <c r="E52" t="s">
        <v>905</v>
      </c>
      <c r="F52" t="s">
        <v>6811</v>
      </c>
      <c r="G52" t="s">
        <v>14</v>
      </c>
      <c r="H52" t="s">
        <v>6285</v>
      </c>
      <c r="I52" t="s">
        <v>6814</v>
      </c>
      <c r="J52" t="s">
        <v>6813</v>
      </c>
      <c r="K52" t="s">
        <v>56</v>
      </c>
      <c r="L52" t="s">
        <v>902</v>
      </c>
      <c r="M52" t="s">
        <v>1829</v>
      </c>
      <c r="N52" s="5">
        <v>132921</v>
      </c>
    </row>
    <row r="53" spans="1:14" x14ac:dyDescent="0.25">
      <c r="A53" t="s">
        <v>62</v>
      </c>
      <c r="B53" t="s">
        <v>1828</v>
      </c>
      <c r="C53">
        <v>1810</v>
      </c>
      <c r="D53" s="2">
        <v>46113</v>
      </c>
      <c r="E53" t="s">
        <v>905</v>
      </c>
      <c r="F53" t="s">
        <v>6811</v>
      </c>
      <c r="G53" t="s">
        <v>14</v>
      </c>
      <c r="H53" t="s">
        <v>6285</v>
      </c>
      <c r="I53" t="s">
        <v>6815</v>
      </c>
      <c r="J53" t="s">
        <v>6813</v>
      </c>
      <c r="K53" t="s">
        <v>56</v>
      </c>
      <c r="L53" t="s">
        <v>902</v>
      </c>
      <c r="M53" t="s">
        <v>1829</v>
      </c>
      <c r="N53" s="5">
        <v>132921</v>
      </c>
    </row>
    <row r="54" spans="1:14" x14ac:dyDescent="0.25">
      <c r="A54" t="s">
        <v>62</v>
      </c>
      <c r="B54" t="s">
        <v>1828</v>
      </c>
      <c r="C54">
        <v>1810</v>
      </c>
      <c r="D54" s="2">
        <v>46113</v>
      </c>
      <c r="E54" t="s">
        <v>905</v>
      </c>
      <c r="F54" t="s">
        <v>6816</v>
      </c>
      <c r="G54" t="s">
        <v>6817</v>
      </c>
      <c r="H54" t="s">
        <v>6309</v>
      </c>
      <c r="I54" t="s">
        <v>6818</v>
      </c>
      <c r="J54" t="s">
        <v>6817</v>
      </c>
      <c r="K54" t="s">
        <v>56</v>
      </c>
      <c r="L54" t="s">
        <v>902</v>
      </c>
      <c r="M54" t="s">
        <v>1829</v>
      </c>
      <c r="N54" s="5">
        <v>225258</v>
      </c>
    </row>
    <row r="55" spans="1:14" x14ac:dyDescent="0.25">
      <c r="A55" t="s">
        <v>62</v>
      </c>
      <c r="B55" t="s">
        <v>1828</v>
      </c>
      <c r="C55">
        <v>1810</v>
      </c>
      <c r="D55" s="2">
        <v>46113</v>
      </c>
      <c r="E55" t="s">
        <v>905</v>
      </c>
      <c r="F55" t="s">
        <v>6816</v>
      </c>
      <c r="G55" t="s">
        <v>6817</v>
      </c>
      <c r="H55" t="s">
        <v>6309</v>
      </c>
      <c r="I55" t="s">
        <v>6819</v>
      </c>
      <c r="J55" t="s">
        <v>6817</v>
      </c>
      <c r="K55" t="s">
        <v>56</v>
      </c>
      <c r="L55" t="s">
        <v>902</v>
      </c>
      <c r="M55" t="s">
        <v>1829</v>
      </c>
      <c r="N55" s="5">
        <v>225629</v>
      </c>
    </row>
    <row r="56" spans="1:14" x14ac:dyDescent="0.25">
      <c r="A56" t="s">
        <v>62</v>
      </c>
      <c r="B56" t="s">
        <v>1828</v>
      </c>
      <c r="C56">
        <v>1810</v>
      </c>
      <c r="D56" s="2">
        <v>46113</v>
      </c>
      <c r="E56" t="s">
        <v>905</v>
      </c>
      <c r="F56" t="s">
        <v>6791</v>
      </c>
      <c r="G56" t="s">
        <v>14</v>
      </c>
      <c r="H56" t="s">
        <v>6284</v>
      </c>
      <c r="I56" t="s">
        <v>6792</v>
      </c>
      <c r="J56" t="s">
        <v>6820</v>
      </c>
      <c r="K56" t="s">
        <v>56</v>
      </c>
      <c r="L56" t="s">
        <v>902</v>
      </c>
      <c r="M56" t="s">
        <v>1829</v>
      </c>
      <c r="N56" s="5">
        <v>1329210</v>
      </c>
    </row>
    <row r="57" spans="1:14" x14ac:dyDescent="0.25">
      <c r="A57" t="s">
        <v>62</v>
      </c>
      <c r="B57" t="s">
        <v>1828</v>
      </c>
      <c r="C57">
        <v>1810</v>
      </c>
      <c r="D57" s="2">
        <v>46113</v>
      </c>
      <c r="E57" t="s">
        <v>905</v>
      </c>
      <c r="F57" t="s">
        <v>6791</v>
      </c>
      <c r="G57" t="s">
        <v>14</v>
      </c>
      <c r="H57" t="s">
        <v>6284</v>
      </c>
      <c r="I57" t="s">
        <v>6794</v>
      </c>
      <c r="J57" t="s">
        <v>6820</v>
      </c>
      <c r="K57" t="s">
        <v>56</v>
      </c>
      <c r="L57" t="s">
        <v>902</v>
      </c>
      <c r="M57" t="s">
        <v>1829</v>
      </c>
      <c r="N57" s="5">
        <v>1329210</v>
      </c>
    </row>
    <row r="58" spans="1:14" x14ac:dyDescent="0.25">
      <c r="A58" t="s">
        <v>62</v>
      </c>
      <c r="B58" t="s">
        <v>1828</v>
      </c>
      <c r="C58">
        <v>1810</v>
      </c>
      <c r="D58" s="2">
        <v>46113</v>
      </c>
      <c r="E58" t="s">
        <v>905</v>
      </c>
      <c r="F58" t="s">
        <v>6791</v>
      </c>
      <c r="G58" t="s">
        <v>14</v>
      </c>
      <c r="H58" t="s">
        <v>6284</v>
      </c>
      <c r="I58" t="s">
        <v>6795</v>
      </c>
      <c r="J58" t="s">
        <v>6820</v>
      </c>
      <c r="K58" t="s">
        <v>56</v>
      </c>
      <c r="L58" t="s">
        <v>902</v>
      </c>
      <c r="M58" t="s">
        <v>1829</v>
      </c>
      <c r="N58" s="5">
        <v>1329210</v>
      </c>
    </row>
    <row r="59" spans="1:14" x14ac:dyDescent="0.25">
      <c r="A59" t="s">
        <v>62</v>
      </c>
      <c r="B59" t="s">
        <v>1828</v>
      </c>
      <c r="C59">
        <v>1810</v>
      </c>
      <c r="D59" s="2">
        <v>46113</v>
      </c>
      <c r="E59" t="s">
        <v>905</v>
      </c>
      <c r="F59" t="s">
        <v>6791</v>
      </c>
      <c r="G59" t="s">
        <v>14</v>
      </c>
      <c r="H59" t="s">
        <v>6284</v>
      </c>
      <c r="I59" t="s">
        <v>6796</v>
      </c>
      <c r="J59" t="s">
        <v>6820</v>
      </c>
      <c r="K59" t="s">
        <v>56</v>
      </c>
      <c r="L59" t="s">
        <v>902</v>
      </c>
      <c r="M59" t="s">
        <v>1829</v>
      </c>
      <c r="N59" s="5">
        <v>1329210</v>
      </c>
    </row>
    <row r="60" spans="1:14" x14ac:dyDescent="0.25">
      <c r="A60" t="s">
        <v>62</v>
      </c>
      <c r="B60" t="s">
        <v>1828</v>
      </c>
      <c r="C60">
        <v>1810</v>
      </c>
      <c r="D60" s="2">
        <v>46113</v>
      </c>
      <c r="E60" t="s">
        <v>905</v>
      </c>
      <c r="F60" t="s">
        <v>6791</v>
      </c>
      <c r="G60" t="s">
        <v>14</v>
      </c>
      <c r="H60" t="s">
        <v>6284</v>
      </c>
      <c r="I60" t="s">
        <v>6797</v>
      </c>
      <c r="J60" t="s">
        <v>6820</v>
      </c>
      <c r="K60" t="s">
        <v>56</v>
      </c>
      <c r="L60" t="s">
        <v>902</v>
      </c>
      <c r="M60" t="s">
        <v>1829</v>
      </c>
      <c r="N60" s="5">
        <v>1329210</v>
      </c>
    </row>
    <row r="61" spans="1:14" x14ac:dyDescent="0.25">
      <c r="A61" t="s">
        <v>62</v>
      </c>
      <c r="B61" t="s">
        <v>1828</v>
      </c>
      <c r="C61">
        <v>1810</v>
      </c>
      <c r="D61" s="2">
        <v>46113</v>
      </c>
      <c r="E61" t="s">
        <v>905</v>
      </c>
      <c r="F61" t="s">
        <v>6791</v>
      </c>
      <c r="G61" t="s">
        <v>14</v>
      </c>
      <c r="H61" t="s">
        <v>6284</v>
      </c>
      <c r="I61" t="s">
        <v>6798</v>
      </c>
      <c r="J61" t="s">
        <v>6820</v>
      </c>
      <c r="K61" t="s">
        <v>56</v>
      </c>
      <c r="L61" t="s">
        <v>902</v>
      </c>
      <c r="M61" t="s">
        <v>1829</v>
      </c>
      <c r="N61" s="5">
        <v>1329210</v>
      </c>
    </row>
    <row r="62" spans="1:14" x14ac:dyDescent="0.25">
      <c r="A62" t="s">
        <v>62</v>
      </c>
      <c r="B62" t="s">
        <v>1828</v>
      </c>
      <c r="C62">
        <v>1810</v>
      </c>
      <c r="D62" s="2">
        <v>46113</v>
      </c>
      <c r="E62" t="s">
        <v>905</v>
      </c>
      <c r="F62" t="s">
        <v>6791</v>
      </c>
      <c r="G62" t="s">
        <v>14</v>
      </c>
      <c r="H62" t="s">
        <v>6284</v>
      </c>
      <c r="I62" t="s">
        <v>6821</v>
      </c>
      <c r="J62" t="s">
        <v>6820</v>
      </c>
      <c r="K62" t="s">
        <v>56</v>
      </c>
      <c r="L62" t="s">
        <v>902</v>
      </c>
      <c r="M62" t="s">
        <v>1829</v>
      </c>
      <c r="N62" s="5">
        <v>1329210</v>
      </c>
    </row>
    <row r="63" spans="1:14" x14ac:dyDescent="0.25">
      <c r="A63" t="s">
        <v>62</v>
      </c>
      <c r="B63" t="s">
        <v>1828</v>
      </c>
      <c r="C63">
        <v>1810</v>
      </c>
      <c r="D63" s="2">
        <v>46113</v>
      </c>
      <c r="E63" t="s">
        <v>905</v>
      </c>
      <c r="F63" t="s">
        <v>2740</v>
      </c>
      <c r="G63" t="s">
        <v>14</v>
      </c>
      <c r="H63" t="s">
        <v>2742</v>
      </c>
      <c r="I63" t="s">
        <v>6822</v>
      </c>
      <c r="J63" t="s">
        <v>2741</v>
      </c>
      <c r="K63" t="s">
        <v>56</v>
      </c>
      <c r="L63" t="s">
        <v>902</v>
      </c>
      <c r="M63" t="s">
        <v>1829</v>
      </c>
      <c r="N63" s="5">
        <v>1011065</v>
      </c>
    </row>
    <row r="64" spans="1:14" x14ac:dyDescent="0.25">
      <c r="A64" t="s">
        <v>62</v>
      </c>
      <c r="B64" t="s">
        <v>1828</v>
      </c>
      <c r="C64">
        <v>1810</v>
      </c>
      <c r="D64" s="2">
        <v>46113</v>
      </c>
      <c r="E64" t="s">
        <v>905</v>
      </c>
      <c r="F64" t="s">
        <v>281</v>
      </c>
      <c r="G64" t="s">
        <v>276</v>
      </c>
      <c r="H64" t="s">
        <v>1769</v>
      </c>
      <c r="I64" t="s">
        <v>6823</v>
      </c>
      <c r="J64" t="s">
        <v>276</v>
      </c>
      <c r="K64" t="s">
        <v>56</v>
      </c>
      <c r="L64" t="s">
        <v>902</v>
      </c>
      <c r="M64" t="s">
        <v>1829</v>
      </c>
      <c r="N64" s="5">
        <v>7975260</v>
      </c>
    </row>
    <row r="65" spans="1:14" x14ac:dyDescent="0.25">
      <c r="A65" t="s">
        <v>62</v>
      </c>
      <c r="B65" t="s">
        <v>1828</v>
      </c>
      <c r="C65">
        <v>1810</v>
      </c>
      <c r="D65" s="2">
        <v>46113</v>
      </c>
      <c r="E65" t="s">
        <v>906</v>
      </c>
      <c r="F65" t="s">
        <v>153</v>
      </c>
      <c r="G65" t="s">
        <v>1923</v>
      </c>
      <c r="H65" t="s">
        <v>1482</v>
      </c>
      <c r="I65" t="s">
        <v>6824</v>
      </c>
      <c r="J65" t="s">
        <v>3837</v>
      </c>
      <c r="K65" t="s">
        <v>56</v>
      </c>
      <c r="L65" t="s">
        <v>903</v>
      </c>
      <c r="M65" t="s">
        <v>1829</v>
      </c>
      <c r="N65" s="5">
        <v>6867432</v>
      </c>
    </row>
    <row r="66" spans="1:14" x14ac:dyDescent="0.25">
      <c r="A66" t="s">
        <v>62</v>
      </c>
      <c r="B66" t="s">
        <v>1828</v>
      </c>
      <c r="C66">
        <v>1810</v>
      </c>
      <c r="D66" s="2">
        <v>46113</v>
      </c>
      <c r="E66" t="s">
        <v>907</v>
      </c>
      <c r="F66" t="s">
        <v>153</v>
      </c>
      <c r="G66" t="s">
        <v>1923</v>
      </c>
      <c r="H66" t="s">
        <v>1482</v>
      </c>
      <c r="I66" t="s">
        <v>14</v>
      </c>
      <c r="J66" t="s">
        <v>6800</v>
      </c>
      <c r="K66" t="s">
        <v>56</v>
      </c>
      <c r="L66" t="s">
        <v>904</v>
      </c>
      <c r="M66" t="s">
        <v>1829</v>
      </c>
      <c r="N66" s="5">
        <v>-6867432</v>
      </c>
    </row>
    <row r="67" spans="1:14" x14ac:dyDescent="0.25">
      <c r="A67" t="s">
        <v>62</v>
      </c>
      <c r="B67" t="s">
        <v>1828</v>
      </c>
      <c r="C67">
        <v>1810</v>
      </c>
      <c r="D67" s="2">
        <v>46113</v>
      </c>
      <c r="E67" t="s">
        <v>907</v>
      </c>
      <c r="F67" t="s">
        <v>939</v>
      </c>
      <c r="G67" t="s">
        <v>850</v>
      </c>
      <c r="H67" t="s">
        <v>6287</v>
      </c>
      <c r="I67" t="s">
        <v>6807</v>
      </c>
      <c r="J67" t="s">
        <v>2047</v>
      </c>
      <c r="K67" t="s">
        <v>56</v>
      </c>
      <c r="L67" t="s">
        <v>904</v>
      </c>
      <c r="M67" t="s">
        <v>1829</v>
      </c>
      <c r="N67" s="5">
        <v>-682090</v>
      </c>
    </row>
    <row r="68" spans="1:14" x14ac:dyDescent="0.25">
      <c r="A68" t="s">
        <v>62</v>
      </c>
      <c r="B68" t="s">
        <v>1828</v>
      </c>
      <c r="C68">
        <v>1810</v>
      </c>
      <c r="D68" s="2">
        <v>46113</v>
      </c>
      <c r="E68" t="s">
        <v>907</v>
      </c>
      <c r="F68" t="s">
        <v>6791</v>
      </c>
      <c r="G68" t="s">
        <v>14</v>
      </c>
      <c r="H68" t="s">
        <v>6284</v>
      </c>
      <c r="I68" t="s">
        <v>6792</v>
      </c>
      <c r="J68" t="s">
        <v>6825</v>
      </c>
      <c r="K68" t="s">
        <v>56</v>
      </c>
      <c r="L68" t="s">
        <v>904</v>
      </c>
      <c r="M68" t="s">
        <v>1829</v>
      </c>
      <c r="N68" s="5">
        <v>-1329210</v>
      </c>
    </row>
    <row r="69" spans="1:14" x14ac:dyDescent="0.25">
      <c r="A69" t="s">
        <v>62</v>
      </c>
      <c r="B69" t="s">
        <v>1828</v>
      </c>
      <c r="C69">
        <v>1810</v>
      </c>
      <c r="D69" s="2">
        <v>46113</v>
      </c>
      <c r="E69" t="s">
        <v>907</v>
      </c>
      <c r="F69" t="s">
        <v>6791</v>
      </c>
      <c r="G69" t="s">
        <v>14</v>
      </c>
      <c r="H69" t="s">
        <v>6284</v>
      </c>
      <c r="I69" t="s">
        <v>6794</v>
      </c>
      <c r="J69" t="s">
        <v>6825</v>
      </c>
      <c r="K69" t="s">
        <v>56</v>
      </c>
      <c r="L69" t="s">
        <v>904</v>
      </c>
      <c r="M69" t="s">
        <v>1829</v>
      </c>
      <c r="N69" s="5">
        <v>-1329210</v>
      </c>
    </row>
    <row r="70" spans="1:14" x14ac:dyDescent="0.25">
      <c r="A70" t="s">
        <v>62</v>
      </c>
      <c r="B70" t="s">
        <v>1828</v>
      </c>
      <c r="C70">
        <v>1810</v>
      </c>
      <c r="D70" s="2">
        <v>46113</v>
      </c>
      <c r="E70" t="s">
        <v>907</v>
      </c>
      <c r="F70" t="s">
        <v>6791</v>
      </c>
      <c r="G70" t="s">
        <v>14</v>
      </c>
      <c r="H70" t="s">
        <v>6284</v>
      </c>
      <c r="I70" t="s">
        <v>6795</v>
      </c>
      <c r="J70" t="s">
        <v>6825</v>
      </c>
      <c r="K70" t="s">
        <v>56</v>
      </c>
      <c r="L70" t="s">
        <v>904</v>
      </c>
      <c r="M70" t="s">
        <v>1829</v>
      </c>
      <c r="N70" s="5">
        <v>-1329210</v>
      </c>
    </row>
    <row r="71" spans="1:14" x14ac:dyDescent="0.25">
      <c r="A71" t="s">
        <v>62</v>
      </c>
      <c r="B71" t="s">
        <v>1828</v>
      </c>
      <c r="C71">
        <v>1810</v>
      </c>
      <c r="D71" s="2">
        <v>46113</v>
      </c>
      <c r="E71" t="s">
        <v>907</v>
      </c>
      <c r="F71" t="s">
        <v>6791</v>
      </c>
      <c r="G71" t="s">
        <v>14</v>
      </c>
      <c r="H71" t="s">
        <v>6284</v>
      </c>
      <c r="I71" t="s">
        <v>6796</v>
      </c>
      <c r="J71" t="s">
        <v>6825</v>
      </c>
      <c r="K71" t="s">
        <v>56</v>
      </c>
      <c r="L71" t="s">
        <v>904</v>
      </c>
      <c r="M71" t="s">
        <v>1829</v>
      </c>
      <c r="N71" s="5">
        <v>-1329210</v>
      </c>
    </row>
    <row r="72" spans="1:14" x14ac:dyDescent="0.25">
      <c r="A72" t="s">
        <v>62</v>
      </c>
      <c r="B72" t="s">
        <v>1828</v>
      </c>
      <c r="C72">
        <v>1810</v>
      </c>
      <c r="D72" s="2">
        <v>46113</v>
      </c>
      <c r="E72" t="s">
        <v>907</v>
      </c>
      <c r="F72" t="s">
        <v>6791</v>
      </c>
      <c r="G72" t="s">
        <v>14</v>
      </c>
      <c r="H72" t="s">
        <v>6284</v>
      </c>
      <c r="I72" t="s">
        <v>6797</v>
      </c>
      <c r="J72" t="s">
        <v>6825</v>
      </c>
      <c r="K72" t="s">
        <v>56</v>
      </c>
      <c r="L72" t="s">
        <v>904</v>
      </c>
      <c r="M72" t="s">
        <v>1829</v>
      </c>
      <c r="N72" s="5">
        <v>-1329210</v>
      </c>
    </row>
    <row r="73" spans="1:14" x14ac:dyDescent="0.25">
      <c r="A73" t="s">
        <v>62</v>
      </c>
      <c r="B73" t="s">
        <v>1828</v>
      </c>
      <c r="C73">
        <v>1810</v>
      </c>
      <c r="D73" s="2">
        <v>46113</v>
      </c>
      <c r="E73" t="s">
        <v>907</v>
      </c>
      <c r="F73" t="s">
        <v>6791</v>
      </c>
      <c r="G73" t="s">
        <v>14</v>
      </c>
      <c r="H73" t="s">
        <v>6284</v>
      </c>
      <c r="I73" t="s">
        <v>6798</v>
      </c>
      <c r="J73" t="s">
        <v>6825</v>
      </c>
      <c r="K73" t="s">
        <v>56</v>
      </c>
      <c r="L73" t="s">
        <v>904</v>
      </c>
      <c r="M73" t="s">
        <v>1829</v>
      </c>
      <c r="N73" s="5">
        <v>-1329210</v>
      </c>
    </row>
    <row r="74" spans="1:14" x14ac:dyDescent="0.25">
      <c r="A74" t="s">
        <v>62</v>
      </c>
      <c r="B74" t="s">
        <v>1828</v>
      </c>
      <c r="C74">
        <v>1810</v>
      </c>
      <c r="D74" s="2">
        <v>46113</v>
      </c>
      <c r="E74" t="s">
        <v>907</v>
      </c>
      <c r="F74" t="s">
        <v>925</v>
      </c>
      <c r="G74" t="s">
        <v>855</v>
      </c>
      <c r="H74" t="s">
        <v>6333</v>
      </c>
      <c r="I74" t="s">
        <v>14</v>
      </c>
      <c r="J74" t="s">
        <v>1927</v>
      </c>
      <c r="K74" t="s">
        <v>56</v>
      </c>
      <c r="L74" t="s">
        <v>904</v>
      </c>
      <c r="M74" t="s">
        <v>1829</v>
      </c>
      <c r="N74" s="5">
        <v>-471726</v>
      </c>
    </row>
    <row r="75" spans="1:14" x14ac:dyDescent="0.25">
      <c r="A75" t="s">
        <v>62</v>
      </c>
      <c r="B75" t="s">
        <v>1828</v>
      </c>
      <c r="C75">
        <v>1810</v>
      </c>
      <c r="D75" s="2">
        <v>46143</v>
      </c>
      <c r="E75" t="s">
        <v>905</v>
      </c>
      <c r="F75" t="s">
        <v>153</v>
      </c>
      <c r="G75" t="s">
        <v>1923</v>
      </c>
      <c r="H75" t="s">
        <v>1482</v>
      </c>
      <c r="I75" t="s">
        <v>6824</v>
      </c>
      <c r="J75" t="s">
        <v>6783</v>
      </c>
      <c r="K75" t="s">
        <v>56</v>
      </c>
      <c r="L75" t="s">
        <v>902</v>
      </c>
      <c r="M75" t="s">
        <v>1829</v>
      </c>
      <c r="N75" s="5">
        <v>6867432</v>
      </c>
    </row>
    <row r="76" spans="1:14" x14ac:dyDescent="0.25">
      <c r="A76" t="s">
        <v>62</v>
      </c>
      <c r="B76" t="s">
        <v>1828</v>
      </c>
      <c r="C76">
        <v>1810</v>
      </c>
      <c r="D76" s="2">
        <v>46143</v>
      </c>
      <c r="E76" t="s">
        <v>905</v>
      </c>
      <c r="F76" t="s">
        <v>175</v>
      </c>
      <c r="G76" t="s">
        <v>50</v>
      </c>
      <c r="H76" t="s">
        <v>10517</v>
      </c>
      <c r="I76" t="s">
        <v>10628</v>
      </c>
      <c r="J76" t="s">
        <v>50</v>
      </c>
      <c r="K76" t="s">
        <v>56</v>
      </c>
      <c r="L76" t="s">
        <v>902</v>
      </c>
      <c r="M76" t="s">
        <v>1829</v>
      </c>
      <c r="N76" s="5">
        <v>501889</v>
      </c>
    </row>
    <row r="77" spans="1:14" x14ac:dyDescent="0.25">
      <c r="A77" t="s">
        <v>62</v>
      </c>
      <c r="B77" t="s">
        <v>1828</v>
      </c>
      <c r="C77">
        <v>1810</v>
      </c>
      <c r="D77" s="2">
        <v>46143</v>
      </c>
      <c r="E77" t="s">
        <v>905</v>
      </c>
      <c r="F77" t="s">
        <v>939</v>
      </c>
      <c r="G77" t="s">
        <v>850</v>
      </c>
      <c r="H77" t="s">
        <v>10064</v>
      </c>
      <c r="I77" t="s">
        <v>10629</v>
      </c>
      <c r="J77" t="s">
        <v>850</v>
      </c>
      <c r="K77" t="s">
        <v>56</v>
      </c>
      <c r="L77" t="s">
        <v>902</v>
      </c>
      <c r="M77" t="s">
        <v>1829</v>
      </c>
      <c r="N77" s="5">
        <v>657724</v>
      </c>
    </row>
    <row r="78" spans="1:14" x14ac:dyDescent="0.25">
      <c r="A78" t="s">
        <v>62</v>
      </c>
      <c r="B78" t="s">
        <v>1828</v>
      </c>
      <c r="C78">
        <v>1810</v>
      </c>
      <c r="D78" s="2">
        <v>46143</v>
      </c>
      <c r="E78" t="s">
        <v>905</v>
      </c>
      <c r="F78" t="s">
        <v>281</v>
      </c>
      <c r="G78" t="s">
        <v>276</v>
      </c>
      <c r="H78" t="s">
        <v>1769</v>
      </c>
      <c r="I78" t="s">
        <v>10630</v>
      </c>
      <c r="J78" t="s">
        <v>276</v>
      </c>
      <c r="K78" t="s">
        <v>56</v>
      </c>
      <c r="L78" t="s">
        <v>902</v>
      </c>
      <c r="M78" t="s">
        <v>1829</v>
      </c>
      <c r="N78" s="5">
        <v>10234917</v>
      </c>
    </row>
    <row r="79" spans="1:14" x14ac:dyDescent="0.25">
      <c r="A79" t="s">
        <v>62</v>
      </c>
      <c r="B79" t="s">
        <v>1828</v>
      </c>
      <c r="C79">
        <v>1810</v>
      </c>
      <c r="D79" s="2">
        <v>46143</v>
      </c>
      <c r="E79" t="s">
        <v>905</v>
      </c>
      <c r="F79" t="s">
        <v>281</v>
      </c>
      <c r="G79" t="s">
        <v>276</v>
      </c>
      <c r="H79" t="s">
        <v>1769</v>
      </c>
      <c r="I79" t="s">
        <v>10631</v>
      </c>
      <c r="J79" t="s">
        <v>276</v>
      </c>
      <c r="K79" t="s">
        <v>56</v>
      </c>
      <c r="L79" t="s">
        <v>902</v>
      </c>
      <c r="M79" t="s">
        <v>1829</v>
      </c>
      <c r="N79" s="5">
        <v>0</v>
      </c>
    </row>
    <row r="80" spans="1:14" x14ac:dyDescent="0.25">
      <c r="A80" t="s">
        <v>62</v>
      </c>
      <c r="B80" t="s">
        <v>1828</v>
      </c>
      <c r="C80">
        <v>1810</v>
      </c>
      <c r="D80" s="2">
        <v>46143</v>
      </c>
      <c r="E80" t="s">
        <v>906</v>
      </c>
      <c r="F80" t="s">
        <v>939</v>
      </c>
      <c r="G80" t="s">
        <v>850</v>
      </c>
      <c r="H80" t="s">
        <v>10528</v>
      </c>
      <c r="I80" t="s">
        <v>14</v>
      </c>
      <c r="J80" t="s">
        <v>4830</v>
      </c>
      <c r="K80" t="s">
        <v>56</v>
      </c>
      <c r="L80" t="s">
        <v>903</v>
      </c>
      <c r="M80" t="s">
        <v>1829</v>
      </c>
      <c r="N80" s="5">
        <v>665183</v>
      </c>
    </row>
    <row r="81" spans="1:14" x14ac:dyDescent="0.25">
      <c r="A81" t="s">
        <v>62</v>
      </c>
      <c r="B81" t="s">
        <v>1828</v>
      </c>
      <c r="C81">
        <v>1810</v>
      </c>
      <c r="D81" s="2">
        <v>46143</v>
      </c>
      <c r="E81" t="s">
        <v>906</v>
      </c>
      <c r="F81" t="s">
        <v>939</v>
      </c>
      <c r="G81" t="s">
        <v>850</v>
      </c>
      <c r="H81" t="s">
        <v>10529</v>
      </c>
      <c r="I81" t="s">
        <v>14</v>
      </c>
      <c r="J81" t="s">
        <v>4830</v>
      </c>
      <c r="K81" t="s">
        <v>56</v>
      </c>
      <c r="L81" t="s">
        <v>903</v>
      </c>
      <c r="M81" t="s">
        <v>1829</v>
      </c>
      <c r="N81" s="5">
        <v>555671</v>
      </c>
    </row>
    <row r="82" spans="1:14" x14ac:dyDescent="0.25">
      <c r="A82" t="s">
        <v>62</v>
      </c>
      <c r="B82" t="s">
        <v>1828</v>
      </c>
      <c r="C82">
        <v>1810</v>
      </c>
      <c r="D82" s="2">
        <v>46143</v>
      </c>
      <c r="E82" t="s">
        <v>906</v>
      </c>
      <c r="F82" t="s">
        <v>939</v>
      </c>
      <c r="G82" t="s">
        <v>850</v>
      </c>
      <c r="H82" t="s">
        <v>10530</v>
      </c>
      <c r="I82" t="s">
        <v>14</v>
      </c>
      <c r="J82" t="s">
        <v>4830</v>
      </c>
      <c r="K82" t="s">
        <v>56</v>
      </c>
      <c r="L82" t="s">
        <v>903</v>
      </c>
      <c r="M82" t="s">
        <v>1829</v>
      </c>
      <c r="N82" s="5">
        <v>762527</v>
      </c>
    </row>
    <row r="83" spans="1:14" x14ac:dyDescent="0.25">
      <c r="A83" t="s">
        <v>62</v>
      </c>
      <c r="B83" t="s">
        <v>1828</v>
      </c>
      <c r="C83">
        <v>1810</v>
      </c>
      <c r="D83" s="2">
        <v>46143</v>
      </c>
      <c r="E83" t="s">
        <v>907</v>
      </c>
      <c r="F83" t="s">
        <v>153</v>
      </c>
      <c r="G83" t="s">
        <v>1923</v>
      </c>
      <c r="H83" t="s">
        <v>1482</v>
      </c>
      <c r="I83" t="s">
        <v>6824</v>
      </c>
      <c r="J83" t="s">
        <v>7282</v>
      </c>
      <c r="K83" t="s">
        <v>56</v>
      </c>
      <c r="L83" t="s">
        <v>904</v>
      </c>
      <c r="M83" t="s">
        <v>1829</v>
      </c>
      <c r="N83" s="5">
        <v>-6867432</v>
      </c>
    </row>
    <row r="84" spans="1:14" x14ac:dyDescent="0.25">
      <c r="A84" t="s">
        <v>62</v>
      </c>
      <c r="B84" t="s">
        <v>1828</v>
      </c>
      <c r="C84">
        <v>1810</v>
      </c>
      <c r="D84" s="2">
        <v>46174</v>
      </c>
      <c r="E84" t="s">
        <v>905</v>
      </c>
      <c r="F84" t="s">
        <v>939</v>
      </c>
      <c r="G84" t="s">
        <v>850</v>
      </c>
      <c r="H84" t="s">
        <v>10528</v>
      </c>
      <c r="I84" t="s">
        <v>12180</v>
      </c>
      <c r="J84" t="s">
        <v>850</v>
      </c>
      <c r="K84" t="s">
        <v>56</v>
      </c>
      <c r="L84" t="s">
        <v>902</v>
      </c>
      <c r="M84" t="s">
        <v>1829</v>
      </c>
      <c r="N84" s="5">
        <v>664889</v>
      </c>
    </row>
    <row r="85" spans="1:14" x14ac:dyDescent="0.25">
      <c r="A85" t="s">
        <v>62</v>
      </c>
      <c r="B85" t="s">
        <v>1828</v>
      </c>
      <c r="C85">
        <v>1810</v>
      </c>
      <c r="D85" s="2">
        <v>46174</v>
      </c>
      <c r="E85" t="s">
        <v>905</v>
      </c>
      <c r="F85" t="s">
        <v>939</v>
      </c>
      <c r="G85" t="s">
        <v>850</v>
      </c>
      <c r="H85" t="s">
        <v>10529</v>
      </c>
      <c r="I85" t="s">
        <v>12181</v>
      </c>
      <c r="J85" t="s">
        <v>850</v>
      </c>
      <c r="K85" t="s">
        <v>56</v>
      </c>
      <c r="L85" t="s">
        <v>902</v>
      </c>
      <c r="M85" t="s">
        <v>1829</v>
      </c>
      <c r="N85" s="5">
        <v>552205</v>
      </c>
    </row>
    <row r="86" spans="1:14" x14ac:dyDescent="0.25">
      <c r="A86" t="s">
        <v>62</v>
      </c>
      <c r="B86" t="s">
        <v>1828</v>
      </c>
      <c r="C86">
        <v>1810</v>
      </c>
      <c r="D86" s="2">
        <v>46174</v>
      </c>
      <c r="E86" t="s">
        <v>905</v>
      </c>
      <c r="F86" t="s">
        <v>939</v>
      </c>
      <c r="G86" t="s">
        <v>850</v>
      </c>
      <c r="H86" t="s">
        <v>11929</v>
      </c>
      <c r="I86" t="s">
        <v>12182</v>
      </c>
      <c r="J86" t="s">
        <v>850</v>
      </c>
      <c r="K86" t="s">
        <v>56</v>
      </c>
      <c r="L86" t="s">
        <v>902</v>
      </c>
      <c r="M86" t="s">
        <v>1829</v>
      </c>
      <c r="N86" s="5">
        <v>774347</v>
      </c>
    </row>
    <row r="87" spans="1:14" x14ac:dyDescent="0.25">
      <c r="A87" t="s">
        <v>62</v>
      </c>
      <c r="B87" t="s">
        <v>1828</v>
      </c>
      <c r="C87">
        <v>1810</v>
      </c>
      <c r="D87" s="2">
        <v>46174</v>
      </c>
      <c r="E87" t="s">
        <v>905</v>
      </c>
      <c r="F87" t="s">
        <v>939</v>
      </c>
      <c r="G87" t="s">
        <v>850</v>
      </c>
      <c r="H87" t="s">
        <v>12038</v>
      </c>
      <c r="I87" t="s">
        <v>12183</v>
      </c>
      <c r="J87" t="s">
        <v>850</v>
      </c>
      <c r="K87" t="s">
        <v>56</v>
      </c>
      <c r="L87" t="s">
        <v>902</v>
      </c>
      <c r="M87" t="s">
        <v>1829</v>
      </c>
      <c r="N87" s="5">
        <v>585432</v>
      </c>
    </row>
    <row r="88" spans="1:14" x14ac:dyDescent="0.25">
      <c r="A88" t="s">
        <v>62</v>
      </c>
      <c r="B88" t="s">
        <v>1828</v>
      </c>
      <c r="C88">
        <v>1810</v>
      </c>
      <c r="D88" s="2">
        <v>46174</v>
      </c>
      <c r="E88" t="s">
        <v>905</v>
      </c>
      <c r="F88" t="s">
        <v>939</v>
      </c>
      <c r="G88" t="s">
        <v>850</v>
      </c>
      <c r="H88" t="s">
        <v>10530</v>
      </c>
      <c r="I88" t="s">
        <v>12184</v>
      </c>
      <c r="J88" t="s">
        <v>850</v>
      </c>
      <c r="K88" t="s">
        <v>56</v>
      </c>
      <c r="L88" t="s">
        <v>902</v>
      </c>
      <c r="M88" t="s">
        <v>1829</v>
      </c>
      <c r="N88" s="5">
        <v>732996</v>
      </c>
    </row>
    <row r="89" spans="1:14" x14ac:dyDescent="0.25">
      <c r="A89" t="s">
        <v>62</v>
      </c>
      <c r="B89" t="s">
        <v>1828</v>
      </c>
      <c r="C89">
        <v>1810</v>
      </c>
      <c r="D89" s="2">
        <v>46174</v>
      </c>
      <c r="E89" t="s">
        <v>905</v>
      </c>
      <c r="F89" t="s">
        <v>939</v>
      </c>
      <c r="G89" t="s">
        <v>850</v>
      </c>
      <c r="H89" t="s">
        <v>12041</v>
      </c>
      <c r="I89" t="s">
        <v>12185</v>
      </c>
      <c r="J89" t="s">
        <v>850</v>
      </c>
      <c r="K89" t="s">
        <v>56</v>
      </c>
      <c r="L89" t="s">
        <v>902</v>
      </c>
      <c r="M89" t="s">
        <v>1829</v>
      </c>
      <c r="N89" s="5">
        <v>737084</v>
      </c>
    </row>
    <row r="90" spans="1:14" x14ac:dyDescent="0.25">
      <c r="A90" t="s">
        <v>62</v>
      </c>
      <c r="B90" t="s">
        <v>1828</v>
      </c>
      <c r="C90">
        <v>1810</v>
      </c>
      <c r="D90" s="2">
        <v>46174</v>
      </c>
      <c r="E90" t="s">
        <v>905</v>
      </c>
      <c r="F90" t="s">
        <v>939</v>
      </c>
      <c r="G90" t="s">
        <v>850</v>
      </c>
      <c r="H90" t="s">
        <v>12042</v>
      </c>
      <c r="I90" t="s">
        <v>12186</v>
      </c>
      <c r="J90" t="s">
        <v>850</v>
      </c>
      <c r="K90" t="s">
        <v>56</v>
      </c>
      <c r="L90" t="s">
        <v>902</v>
      </c>
      <c r="M90" t="s">
        <v>1829</v>
      </c>
      <c r="N90" s="5">
        <v>737084</v>
      </c>
    </row>
    <row r="91" spans="1:14" x14ac:dyDescent="0.25">
      <c r="A91" t="s">
        <v>62</v>
      </c>
      <c r="B91" t="s">
        <v>1828</v>
      </c>
      <c r="C91">
        <v>1810</v>
      </c>
      <c r="D91" s="2">
        <v>46174</v>
      </c>
      <c r="E91" t="s">
        <v>905</v>
      </c>
      <c r="F91" t="s">
        <v>161</v>
      </c>
      <c r="G91" t="s">
        <v>38</v>
      </c>
      <c r="H91" t="s">
        <v>11930</v>
      </c>
      <c r="I91" t="s">
        <v>12187</v>
      </c>
      <c r="J91" t="s">
        <v>38</v>
      </c>
      <c r="K91" t="s">
        <v>56</v>
      </c>
      <c r="L91" t="s">
        <v>902</v>
      </c>
      <c r="M91" t="s">
        <v>1829</v>
      </c>
      <c r="N91" s="5">
        <v>2005686</v>
      </c>
    </row>
    <row r="92" spans="1:14" x14ac:dyDescent="0.25">
      <c r="A92" t="s">
        <v>62</v>
      </c>
      <c r="B92" t="s">
        <v>1828</v>
      </c>
      <c r="C92">
        <v>1810</v>
      </c>
      <c r="D92" s="2">
        <v>46174</v>
      </c>
      <c r="E92" t="s">
        <v>905</v>
      </c>
      <c r="F92" t="s">
        <v>9576</v>
      </c>
      <c r="G92" t="s">
        <v>12188</v>
      </c>
      <c r="H92" t="s">
        <v>9578</v>
      </c>
      <c r="I92" t="s">
        <v>12189</v>
      </c>
      <c r="J92" t="s">
        <v>12190</v>
      </c>
      <c r="K92" t="s">
        <v>56</v>
      </c>
      <c r="L92" t="s">
        <v>902</v>
      </c>
      <c r="M92" t="s">
        <v>1829</v>
      </c>
      <c r="N92" s="5">
        <v>524651</v>
      </c>
    </row>
    <row r="93" spans="1:14" x14ac:dyDescent="0.25">
      <c r="A93" t="s">
        <v>62</v>
      </c>
      <c r="B93" t="s">
        <v>1828</v>
      </c>
      <c r="C93">
        <v>1810</v>
      </c>
      <c r="D93" s="2">
        <v>46174</v>
      </c>
      <c r="E93" t="s">
        <v>905</v>
      </c>
      <c r="F93" t="s">
        <v>281</v>
      </c>
      <c r="G93" t="s">
        <v>276</v>
      </c>
      <c r="H93" t="s">
        <v>1769</v>
      </c>
      <c r="I93" t="s">
        <v>12191</v>
      </c>
      <c r="J93" t="s">
        <v>276</v>
      </c>
      <c r="K93" t="s">
        <v>56</v>
      </c>
      <c r="L93" t="s">
        <v>902</v>
      </c>
      <c r="M93" t="s">
        <v>1829</v>
      </c>
      <c r="N93" s="5">
        <v>2392578</v>
      </c>
    </row>
    <row r="94" spans="1:14" x14ac:dyDescent="0.25">
      <c r="A94" t="s">
        <v>62</v>
      </c>
      <c r="B94" t="s">
        <v>1828</v>
      </c>
      <c r="C94">
        <v>1810</v>
      </c>
      <c r="D94" s="2">
        <v>46174</v>
      </c>
      <c r="E94" t="s">
        <v>906</v>
      </c>
      <c r="F94" t="s">
        <v>153</v>
      </c>
      <c r="G94" t="s">
        <v>1923</v>
      </c>
      <c r="H94" t="s">
        <v>1482</v>
      </c>
      <c r="I94" t="s">
        <v>14</v>
      </c>
      <c r="J94" t="s">
        <v>4829</v>
      </c>
      <c r="K94" t="s">
        <v>56</v>
      </c>
      <c r="L94" t="s">
        <v>903</v>
      </c>
      <c r="M94" t="s">
        <v>1829</v>
      </c>
      <c r="N94" s="5">
        <v>34838826</v>
      </c>
    </row>
    <row r="95" spans="1:14" x14ac:dyDescent="0.25">
      <c r="A95" t="s">
        <v>62</v>
      </c>
      <c r="B95" t="s">
        <v>1828</v>
      </c>
      <c r="C95">
        <v>1810</v>
      </c>
      <c r="D95" s="2">
        <v>46174</v>
      </c>
      <c r="E95" t="s">
        <v>907</v>
      </c>
      <c r="F95" t="s">
        <v>939</v>
      </c>
      <c r="G95" t="s">
        <v>850</v>
      </c>
      <c r="H95" t="s">
        <v>10528</v>
      </c>
      <c r="I95" t="s">
        <v>12180</v>
      </c>
      <c r="J95" t="s">
        <v>2047</v>
      </c>
      <c r="K95" t="s">
        <v>56</v>
      </c>
      <c r="L95" t="s">
        <v>904</v>
      </c>
      <c r="M95" t="s">
        <v>1829</v>
      </c>
      <c r="N95" s="5">
        <v>-665183</v>
      </c>
    </row>
    <row r="96" spans="1:14" x14ac:dyDescent="0.25">
      <c r="A96" t="s">
        <v>62</v>
      </c>
      <c r="B96" t="s">
        <v>1828</v>
      </c>
      <c r="C96">
        <v>1810</v>
      </c>
      <c r="D96" s="2">
        <v>46174</v>
      </c>
      <c r="E96" t="s">
        <v>907</v>
      </c>
      <c r="F96" t="s">
        <v>939</v>
      </c>
      <c r="G96" t="s">
        <v>850</v>
      </c>
      <c r="H96" t="s">
        <v>10529</v>
      </c>
      <c r="I96" t="s">
        <v>12181</v>
      </c>
      <c r="J96" t="s">
        <v>2047</v>
      </c>
      <c r="K96" t="s">
        <v>56</v>
      </c>
      <c r="L96" t="s">
        <v>904</v>
      </c>
      <c r="M96" t="s">
        <v>1829</v>
      </c>
      <c r="N96" s="5">
        <v>-555671</v>
      </c>
    </row>
    <row r="97" spans="1:14" x14ac:dyDescent="0.25">
      <c r="A97" t="s">
        <v>62</v>
      </c>
      <c r="B97" t="s">
        <v>1828</v>
      </c>
      <c r="C97">
        <v>1810</v>
      </c>
      <c r="D97" s="2">
        <v>46174</v>
      </c>
      <c r="E97" t="s">
        <v>907</v>
      </c>
      <c r="F97" t="s">
        <v>939</v>
      </c>
      <c r="G97" t="s">
        <v>850</v>
      </c>
      <c r="H97" t="s">
        <v>10530</v>
      </c>
      <c r="I97" t="s">
        <v>12184</v>
      </c>
      <c r="J97" t="s">
        <v>2047</v>
      </c>
      <c r="K97" t="s">
        <v>56</v>
      </c>
      <c r="L97" t="s">
        <v>904</v>
      </c>
      <c r="M97" t="s">
        <v>1829</v>
      </c>
      <c r="N97" s="5">
        <v>-762527</v>
      </c>
    </row>
    <row r="98" spans="1:14" x14ac:dyDescent="0.25">
      <c r="A98" t="s">
        <v>62</v>
      </c>
      <c r="B98" t="s">
        <v>1828</v>
      </c>
      <c r="C98">
        <v>2119</v>
      </c>
      <c r="D98" s="2">
        <v>46023</v>
      </c>
      <c r="E98" t="s">
        <v>905</v>
      </c>
      <c r="F98" t="s">
        <v>147</v>
      </c>
      <c r="G98" t="s">
        <v>9</v>
      </c>
      <c r="H98" t="s">
        <v>1343</v>
      </c>
      <c r="I98" t="s">
        <v>3514</v>
      </c>
      <c r="J98" t="s">
        <v>9</v>
      </c>
      <c r="K98" t="s">
        <v>56</v>
      </c>
      <c r="L98" t="s">
        <v>902</v>
      </c>
      <c r="M98" t="s">
        <v>1829</v>
      </c>
      <c r="N98" s="5">
        <v>2862710</v>
      </c>
    </row>
    <row r="99" spans="1:14" x14ac:dyDescent="0.25">
      <c r="A99" t="s">
        <v>62</v>
      </c>
      <c r="B99" t="s">
        <v>1828</v>
      </c>
      <c r="C99">
        <v>2119</v>
      </c>
      <c r="D99" s="2">
        <v>46023</v>
      </c>
      <c r="E99" t="s">
        <v>905</v>
      </c>
      <c r="F99" t="s">
        <v>147</v>
      </c>
      <c r="G99" t="s">
        <v>9</v>
      </c>
      <c r="H99" t="s">
        <v>1343</v>
      </c>
      <c r="I99" t="s">
        <v>3515</v>
      </c>
      <c r="J99" t="s">
        <v>9</v>
      </c>
      <c r="K99" t="s">
        <v>56</v>
      </c>
      <c r="L99" t="s">
        <v>902</v>
      </c>
      <c r="M99" t="s">
        <v>1829</v>
      </c>
      <c r="N99" s="5">
        <v>2868245</v>
      </c>
    </row>
    <row r="100" spans="1:14" x14ac:dyDescent="0.25">
      <c r="A100" t="s">
        <v>62</v>
      </c>
      <c r="B100" t="s">
        <v>1828</v>
      </c>
      <c r="C100">
        <v>2119</v>
      </c>
      <c r="D100" s="2">
        <v>46023</v>
      </c>
      <c r="E100" t="s">
        <v>905</v>
      </c>
      <c r="F100" t="s">
        <v>147</v>
      </c>
      <c r="G100" t="s">
        <v>9</v>
      </c>
      <c r="H100" t="s">
        <v>1343</v>
      </c>
      <c r="I100" t="s">
        <v>3516</v>
      </c>
      <c r="J100" t="s">
        <v>9</v>
      </c>
      <c r="K100" t="s">
        <v>56</v>
      </c>
      <c r="L100" t="s">
        <v>902</v>
      </c>
      <c r="M100" t="s">
        <v>1829</v>
      </c>
      <c r="N100" s="5">
        <v>2874160</v>
      </c>
    </row>
    <row r="101" spans="1:14" x14ac:dyDescent="0.25">
      <c r="A101" t="s">
        <v>62</v>
      </c>
      <c r="B101" t="s">
        <v>1828</v>
      </c>
      <c r="C101">
        <v>2119</v>
      </c>
      <c r="D101" s="2">
        <v>46023</v>
      </c>
      <c r="E101" t="s">
        <v>905</v>
      </c>
      <c r="F101" t="s">
        <v>147</v>
      </c>
      <c r="G101" t="s">
        <v>9</v>
      </c>
      <c r="H101" t="s">
        <v>1343</v>
      </c>
      <c r="I101" t="s">
        <v>3517</v>
      </c>
      <c r="J101" t="s">
        <v>9</v>
      </c>
      <c r="K101" t="s">
        <v>56</v>
      </c>
      <c r="L101" t="s">
        <v>902</v>
      </c>
      <c r="M101" t="s">
        <v>1829</v>
      </c>
      <c r="N101" s="5">
        <v>2879720</v>
      </c>
    </row>
    <row r="102" spans="1:14" x14ac:dyDescent="0.25">
      <c r="A102" t="s">
        <v>62</v>
      </c>
      <c r="B102" t="s">
        <v>1828</v>
      </c>
      <c r="C102">
        <v>2119</v>
      </c>
      <c r="D102" s="2">
        <v>46023</v>
      </c>
      <c r="E102" t="s">
        <v>905</v>
      </c>
      <c r="F102" t="s">
        <v>147</v>
      </c>
      <c r="G102" t="s">
        <v>9</v>
      </c>
      <c r="H102" t="s">
        <v>1343</v>
      </c>
      <c r="I102" t="s">
        <v>3518</v>
      </c>
      <c r="J102" t="s">
        <v>9</v>
      </c>
      <c r="K102" t="s">
        <v>56</v>
      </c>
      <c r="L102" t="s">
        <v>902</v>
      </c>
      <c r="M102" t="s">
        <v>1829</v>
      </c>
      <c r="N102" s="5">
        <v>-2862710</v>
      </c>
    </row>
    <row r="103" spans="1:14" x14ac:dyDescent="0.25">
      <c r="A103" t="s">
        <v>62</v>
      </c>
      <c r="B103" t="s">
        <v>1828</v>
      </c>
      <c r="C103">
        <v>2119</v>
      </c>
      <c r="D103" s="2">
        <v>46023</v>
      </c>
      <c r="E103" t="s">
        <v>905</v>
      </c>
      <c r="F103" t="s">
        <v>147</v>
      </c>
      <c r="G103" t="s">
        <v>9</v>
      </c>
      <c r="H103" t="s">
        <v>1343</v>
      </c>
      <c r="I103" t="s">
        <v>3519</v>
      </c>
      <c r="J103" t="s">
        <v>9</v>
      </c>
      <c r="K103" t="s">
        <v>56</v>
      </c>
      <c r="L103" t="s">
        <v>902</v>
      </c>
      <c r="M103" t="s">
        <v>1829</v>
      </c>
      <c r="N103" s="5">
        <v>-2868245</v>
      </c>
    </row>
    <row r="104" spans="1:14" x14ac:dyDescent="0.25">
      <c r="A104" t="s">
        <v>62</v>
      </c>
      <c r="B104" t="s">
        <v>1828</v>
      </c>
      <c r="C104">
        <v>2119</v>
      </c>
      <c r="D104" s="2">
        <v>46023</v>
      </c>
      <c r="E104" t="s">
        <v>905</v>
      </c>
      <c r="F104" t="s">
        <v>147</v>
      </c>
      <c r="G104" t="s">
        <v>9</v>
      </c>
      <c r="H104" t="s">
        <v>630</v>
      </c>
      <c r="I104" t="s">
        <v>3520</v>
      </c>
      <c r="J104" t="s">
        <v>9</v>
      </c>
      <c r="K104" t="s">
        <v>56</v>
      </c>
      <c r="L104" t="s">
        <v>902</v>
      </c>
      <c r="M104" t="s">
        <v>1829</v>
      </c>
      <c r="N104" s="5">
        <v>1460969</v>
      </c>
    </row>
    <row r="105" spans="1:14" x14ac:dyDescent="0.25">
      <c r="A105" t="s">
        <v>62</v>
      </c>
      <c r="B105" t="s">
        <v>1828</v>
      </c>
      <c r="C105">
        <v>2119</v>
      </c>
      <c r="D105" s="2">
        <v>46023</v>
      </c>
      <c r="E105" t="s">
        <v>905</v>
      </c>
      <c r="F105" t="s">
        <v>147</v>
      </c>
      <c r="G105" t="s">
        <v>9</v>
      </c>
      <c r="H105" t="s">
        <v>630</v>
      </c>
      <c r="I105" t="s">
        <v>3521</v>
      </c>
      <c r="J105" t="s">
        <v>9</v>
      </c>
      <c r="K105" t="s">
        <v>56</v>
      </c>
      <c r="L105" t="s">
        <v>902</v>
      </c>
      <c r="M105" t="s">
        <v>1829</v>
      </c>
      <c r="N105" s="5">
        <v>1466813</v>
      </c>
    </row>
    <row r="106" spans="1:14" x14ac:dyDescent="0.25">
      <c r="A106" t="s">
        <v>62</v>
      </c>
      <c r="B106" t="s">
        <v>1828</v>
      </c>
      <c r="C106">
        <v>2119</v>
      </c>
      <c r="D106" s="2">
        <v>46023</v>
      </c>
      <c r="E106" t="s">
        <v>905</v>
      </c>
      <c r="F106" t="s">
        <v>147</v>
      </c>
      <c r="G106" t="s">
        <v>9</v>
      </c>
      <c r="H106" t="s">
        <v>630</v>
      </c>
      <c r="I106" t="s">
        <v>3522</v>
      </c>
      <c r="J106" t="s">
        <v>9</v>
      </c>
      <c r="K106" t="s">
        <v>56</v>
      </c>
      <c r="L106" t="s">
        <v>902</v>
      </c>
      <c r="M106" t="s">
        <v>1829</v>
      </c>
      <c r="N106" s="5">
        <v>1469650</v>
      </c>
    </row>
    <row r="107" spans="1:14" x14ac:dyDescent="0.25">
      <c r="A107" t="s">
        <v>62</v>
      </c>
      <c r="B107" t="s">
        <v>1828</v>
      </c>
      <c r="C107">
        <v>2119</v>
      </c>
      <c r="D107" s="2">
        <v>46023</v>
      </c>
      <c r="E107" t="s">
        <v>905</v>
      </c>
      <c r="F107" t="s">
        <v>147</v>
      </c>
      <c r="G107" t="s">
        <v>9</v>
      </c>
      <c r="H107" t="s">
        <v>630</v>
      </c>
      <c r="I107" t="s">
        <v>3523</v>
      </c>
      <c r="J107" t="s">
        <v>9</v>
      </c>
      <c r="K107" t="s">
        <v>56</v>
      </c>
      <c r="L107" t="s">
        <v>902</v>
      </c>
      <c r="M107" t="s">
        <v>1829</v>
      </c>
      <c r="N107" s="5">
        <v>-1456332</v>
      </c>
    </row>
    <row r="108" spans="1:14" x14ac:dyDescent="0.25">
      <c r="A108" t="s">
        <v>62</v>
      </c>
      <c r="B108" t="s">
        <v>1828</v>
      </c>
      <c r="C108">
        <v>2119</v>
      </c>
      <c r="D108" s="2">
        <v>46023</v>
      </c>
      <c r="E108" t="s">
        <v>905</v>
      </c>
      <c r="F108" t="s">
        <v>147</v>
      </c>
      <c r="G108" t="s">
        <v>9</v>
      </c>
      <c r="H108" t="s">
        <v>630</v>
      </c>
      <c r="I108" t="s">
        <v>3524</v>
      </c>
      <c r="J108" t="s">
        <v>9</v>
      </c>
      <c r="K108" t="s">
        <v>56</v>
      </c>
      <c r="L108" t="s">
        <v>902</v>
      </c>
      <c r="M108" t="s">
        <v>1829</v>
      </c>
      <c r="N108" s="5">
        <v>-1460969</v>
      </c>
    </row>
    <row r="109" spans="1:14" x14ac:dyDescent="0.25">
      <c r="A109" t="s">
        <v>62</v>
      </c>
      <c r="B109" t="s">
        <v>1828</v>
      </c>
      <c r="C109">
        <v>2119</v>
      </c>
      <c r="D109" s="2">
        <v>46023</v>
      </c>
      <c r="E109" t="s">
        <v>905</v>
      </c>
      <c r="F109" t="s">
        <v>147</v>
      </c>
      <c r="G109" t="s">
        <v>9</v>
      </c>
      <c r="H109" t="s">
        <v>298</v>
      </c>
      <c r="I109" t="s">
        <v>3525</v>
      </c>
      <c r="J109" t="s">
        <v>9</v>
      </c>
      <c r="K109" t="s">
        <v>56</v>
      </c>
      <c r="L109" t="s">
        <v>902</v>
      </c>
      <c r="M109" t="s">
        <v>1829</v>
      </c>
      <c r="N109" s="5">
        <v>1222232</v>
      </c>
    </row>
    <row r="110" spans="1:14" x14ac:dyDescent="0.25">
      <c r="A110" t="s">
        <v>62</v>
      </c>
      <c r="B110" t="s">
        <v>1828</v>
      </c>
      <c r="C110">
        <v>2119</v>
      </c>
      <c r="D110" s="2">
        <v>46023</v>
      </c>
      <c r="E110" t="s">
        <v>905</v>
      </c>
      <c r="F110" t="s">
        <v>147</v>
      </c>
      <c r="G110" t="s">
        <v>9</v>
      </c>
      <c r="H110" t="s">
        <v>298</v>
      </c>
      <c r="I110" t="s">
        <v>3526</v>
      </c>
      <c r="J110" t="s">
        <v>9</v>
      </c>
      <c r="K110" t="s">
        <v>56</v>
      </c>
      <c r="L110" t="s">
        <v>902</v>
      </c>
      <c r="M110" t="s">
        <v>1829</v>
      </c>
      <c r="N110" s="5">
        <v>2087607</v>
      </c>
    </row>
    <row r="111" spans="1:14" x14ac:dyDescent="0.25">
      <c r="A111" t="s">
        <v>62</v>
      </c>
      <c r="B111" t="s">
        <v>1828</v>
      </c>
      <c r="C111">
        <v>2119</v>
      </c>
      <c r="D111" s="2">
        <v>46023</v>
      </c>
      <c r="E111" t="s">
        <v>905</v>
      </c>
      <c r="F111" t="s">
        <v>147</v>
      </c>
      <c r="G111" t="s">
        <v>9</v>
      </c>
      <c r="H111" t="s">
        <v>298</v>
      </c>
      <c r="I111" t="s">
        <v>3527</v>
      </c>
      <c r="J111" t="s">
        <v>9</v>
      </c>
      <c r="K111" t="s">
        <v>56</v>
      </c>
      <c r="L111" t="s">
        <v>902</v>
      </c>
      <c r="M111" t="s">
        <v>1829</v>
      </c>
      <c r="N111" s="5">
        <v>1222232</v>
      </c>
    </row>
    <row r="112" spans="1:14" x14ac:dyDescent="0.25">
      <c r="A112" t="s">
        <v>62</v>
      </c>
      <c r="B112" t="s">
        <v>1828</v>
      </c>
      <c r="C112">
        <v>2119</v>
      </c>
      <c r="D112" s="2">
        <v>46023</v>
      </c>
      <c r="E112" t="s">
        <v>905</v>
      </c>
      <c r="F112" t="s">
        <v>147</v>
      </c>
      <c r="G112" t="s">
        <v>9</v>
      </c>
      <c r="H112" t="s">
        <v>298</v>
      </c>
      <c r="I112" t="s">
        <v>3528</v>
      </c>
      <c r="J112" t="s">
        <v>9</v>
      </c>
      <c r="K112" t="s">
        <v>56</v>
      </c>
      <c r="L112" t="s">
        <v>902</v>
      </c>
      <c r="M112" t="s">
        <v>1829</v>
      </c>
      <c r="N112" s="5">
        <v>730483</v>
      </c>
    </row>
    <row r="113" spans="1:14" x14ac:dyDescent="0.25">
      <c r="A113" t="s">
        <v>62</v>
      </c>
      <c r="B113" t="s">
        <v>1828</v>
      </c>
      <c r="C113">
        <v>2119</v>
      </c>
      <c r="D113" s="2">
        <v>46023</v>
      </c>
      <c r="E113" t="s">
        <v>905</v>
      </c>
      <c r="F113" t="s">
        <v>147</v>
      </c>
      <c r="G113" t="s">
        <v>9</v>
      </c>
      <c r="H113" t="s">
        <v>298</v>
      </c>
      <c r="I113" t="s">
        <v>3529</v>
      </c>
      <c r="J113" t="s">
        <v>9</v>
      </c>
      <c r="K113" t="s">
        <v>56</v>
      </c>
      <c r="L113" t="s">
        <v>902</v>
      </c>
      <c r="M113" t="s">
        <v>1829</v>
      </c>
      <c r="N113" s="5">
        <v>1190068</v>
      </c>
    </row>
    <row r="114" spans="1:14" x14ac:dyDescent="0.25">
      <c r="A114" t="s">
        <v>62</v>
      </c>
      <c r="B114" t="s">
        <v>1828</v>
      </c>
      <c r="C114">
        <v>2119</v>
      </c>
      <c r="D114" s="2">
        <v>46023</v>
      </c>
      <c r="E114" t="s">
        <v>905</v>
      </c>
      <c r="F114" t="s">
        <v>147</v>
      </c>
      <c r="G114" t="s">
        <v>9</v>
      </c>
      <c r="H114" t="s">
        <v>298</v>
      </c>
      <c r="I114" t="s">
        <v>3530</v>
      </c>
      <c r="J114" t="s">
        <v>9</v>
      </c>
      <c r="K114" t="s">
        <v>56</v>
      </c>
      <c r="L114" t="s">
        <v>902</v>
      </c>
      <c r="M114" t="s">
        <v>1829</v>
      </c>
      <c r="N114" s="5">
        <v>8812936</v>
      </c>
    </row>
    <row r="115" spans="1:14" x14ac:dyDescent="0.25">
      <c r="A115" t="s">
        <v>62</v>
      </c>
      <c r="B115" t="s">
        <v>1828</v>
      </c>
      <c r="C115">
        <v>2119</v>
      </c>
      <c r="D115" s="2">
        <v>46023</v>
      </c>
      <c r="E115" t="s">
        <v>905</v>
      </c>
      <c r="F115" t="s">
        <v>147</v>
      </c>
      <c r="G115" t="s">
        <v>9</v>
      </c>
      <c r="H115" t="s">
        <v>298</v>
      </c>
      <c r="I115" t="s">
        <v>3531</v>
      </c>
      <c r="J115" t="s">
        <v>9</v>
      </c>
      <c r="K115" t="s">
        <v>56</v>
      </c>
      <c r="L115" t="s">
        <v>902</v>
      </c>
      <c r="M115" t="s">
        <v>1829</v>
      </c>
      <c r="N115" s="5">
        <v>32616022</v>
      </c>
    </row>
    <row r="116" spans="1:14" x14ac:dyDescent="0.25">
      <c r="A116" t="s">
        <v>62</v>
      </c>
      <c r="B116" t="s">
        <v>1828</v>
      </c>
      <c r="C116">
        <v>2119</v>
      </c>
      <c r="D116" s="2">
        <v>46023</v>
      </c>
      <c r="E116" t="s">
        <v>905</v>
      </c>
      <c r="F116" t="s">
        <v>147</v>
      </c>
      <c r="G116" t="s">
        <v>9</v>
      </c>
      <c r="H116" t="s">
        <v>298</v>
      </c>
      <c r="I116" t="s">
        <v>3532</v>
      </c>
      <c r="J116" t="s">
        <v>9</v>
      </c>
      <c r="K116" t="s">
        <v>56</v>
      </c>
      <c r="L116" t="s">
        <v>902</v>
      </c>
      <c r="M116" t="s">
        <v>1829</v>
      </c>
      <c r="N116" s="5">
        <v>8899568</v>
      </c>
    </row>
    <row r="117" spans="1:14" x14ac:dyDescent="0.25">
      <c r="A117" t="s">
        <v>62</v>
      </c>
      <c r="B117" t="s">
        <v>1828</v>
      </c>
      <c r="C117">
        <v>2119</v>
      </c>
      <c r="D117" s="2">
        <v>46023</v>
      </c>
      <c r="E117" t="s">
        <v>905</v>
      </c>
      <c r="F117" t="s">
        <v>147</v>
      </c>
      <c r="G117" t="s">
        <v>9</v>
      </c>
      <c r="H117" t="s">
        <v>298</v>
      </c>
      <c r="I117" t="s">
        <v>3533</v>
      </c>
      <c r="J117" t="s">
        <v>9</v>
      </c>
      <c r="K117" t="s">
        <v>56</v>
      </c>
      <c r="L117" t="s">
        <v>902</v>
      </c>
      <c r="M117" t="s">
        <v>1829</v>
      </c>
      <c r="N117" s="5">
        <v>-2090660</v>
      </c>
    </row>
    <row r="118" spans="1:14" x14ac:dyDescent="0.25">
      <c r="A118" t="s">
        <v>62</v>
      </c>
      <c r="B118" t="s">
        <v>1828</v>
      </c>
      <c r="C118">
        <v>2119</v>
      </c>
      <c r="D118" s="2">
        <v>46023</v>
      </c>
      <c r="E118" t="s">
        <v>905</v>
      </c>
      <c r="F118" t="s">
        <v>147</v>
      </c>
      <c r="G118" t="s">
        <v>9</v>
      </c>
      <c r="H118" t="s">
        <v>298</v>
      </c>
      <c r="I118" t="s">
        <v>3534</v>
      </c>
      <c r="J118" t="s">
        <v>9</v>
      </c>
      <c r="K118" t="s">
        <v>56</v>
      </c>
      <c r="L118" t="s">
        <v>902</v>
      </c>
      <c r="M118" t="s">
        <v>1829</v>
      </c>
      <c r="N118" s="5">
        <v>-1460969</v>
      </c>
    </row>
    <row r="119" spans="1:14" x14ac:dyDescent="0.25">
      <c r="A119" t="s">
        <v>62</v>
      </c>
      <c r="B119" t="s">
        <v>1828</v>
      </c>
      <c r="C119">
        <v>2119</v>
      </c>
      <c r="D119" s="2">
        <v>46023</v>
      </c>
      <c r="E119" t="s">
        <v>905</v>
      </c>
      <c r="F119" t="s">
        <v>147</v>
      </c>
      <c r="G119" t="s">
        <v>9</v>
      </c>
      <c r="H119" t="s">
        <v>298</v>
      </c>
      <c r="I119" t="s">
        <v>3535</v>
      </c>
      <c r="J119" t="s">
        <v>9</v>
      </c>
      <c r="K119" t="s">
        <v>56</v>
      </c>
      <c r="L119" t="s">
        <v>902</v>
      </c>
      <c r="M119" t="s">
        <v>1829</v>
      </c>
      <c r="N119" s="5">
        <v>-1222232</v>
      </c>
    </row>
    <row r="120" spans="1:14" x14ac:dyDescent="0.25">
      <c r="A120" t="s">
        <v>62</v>
      </c>
      <c r="B120" t="s">
        <v>1828</v>
      </c>
      <c r="C120">
        <v>2119</v>
      </c>
      <c r="D120" s="2">
        <v>46023</v>
      </c>
      <c r="E120" t="s">
        <v>906</v>
      </c>
      <c r="F120" t="s">
        <v>147</v>
      </c>
      <c r="G120" t="s">
        <v>9</v>
      </c>
      <c r="H120" t="s">
        <v>1343</v>
      </c>
      <c r="I120" t="s">
        <v>14</v>
      </c>
      <c r="J120" t="s">
        <v>1835</v>
      </c>
      <c r="K120" t="s">
        <v>56</v>
      </c>
      <c r="L120" t="s">
        <v>903</v>
      </c>
      <c r="M120" t="s">
        <v>1829</v>
      </c>
      <c r="N120" s="5">
        <v>2879620</v>
      </c>
    </row>
    <row r="121" spans="1:14" x14ac:dyDescent="0.25">
      <c r="A121" t="s">
        <v>62</v>
      </c>
      <c r="B121" t="s">
        <v>1828</v>
      </c>
      <c r="C121">
        <v>2119</v>
      </c>
      <c r="D121" s="2">
        <v>46023</v>
      </c>
      <c r="E121" t="s">
        <v>906</v>
      </c>
      <c r="F121" t="s">
        <v>147</v>
      </c>
      <c r="G121" t="s">
        <v>9</v>
      </c>
      <c r="H121" t="s">
        <v>630</v>
      </c>
      <c r="I121" t="s">
        <v>14</v>
      </c>
      <c r="J121" t="s">
        <v>1835</v>
      </c>
      <c r="K121" t="s">
        <v>56</v>
      </c>
      <c r="L121" t="s">
        <v>903</v>
      </c>
      <c r="M121" t="s">
        <v>1829</v>
      </c>
      <c r="N121" s="5">
        <v>1469599</v>
      </c>
    </row>
    <row r="122" spans="1:14" x14ac:dyDescent="0.25">
      <c r="A122" t="s">
        <v>62</v>
      </c>
      <c r="B122" t="s">
        <v>1828</v>
      </c>
      <c r="C122">
        <v>2119</v>
      </c>
      <c r="D122" s="2">
        <v>46023</v>
      </c>
      <c r="E122" t="s">
        <v>906</v>
      </c>
      <c r="F122" t="s">
        <v>147</v>
      </c>
      <c r="G122" t="s">
        <v>9</v>
      </c>
      <c r="H122" t="s">
        <v>298</v>
      </c>
      <c r="I122" t="s">
        <v>14</v>
      </c>
      <c r="J122" t="s">
        <v>1835</v>
      </c>
      <c r="K122" t="s">
        <v>56</v>
      </c>
      <c r="L122" t="s">
        <v>903</v>
      </c>
      <c r="M122" t="s">
        <v>1829</v>
      </c>
      <c r="N122" s="5">
        <v>19781470</v>
      </c>
    </row>
    <row r="123" spans="1:14" x14ac:dyDescent="0.25">
      <c r="A123" t="s">
        <v>62</v>
      </c>
      <c r="B123" t="s">
        <v>1828</v>
      </c>
      <c r="C123">
        <v>2119</v>
      </c>
      <c r="D123" s="2">
        <v>46023</v>
      </c>
      <c r="E123" t="s">
        <v>906</v>
      </c>
      <c r="F123" t="s">
        <v>147</v>
      </c>
      <c r="G123" t="s">
        <v>9</v>
      </c>
      <c r="H123" t="s">
        <v>298</v>
      </c>
      <c r="I123" t="s">
        <v>3536</v>
      </c>
      <c r="J123" t="s">
        <v>1835</v>
      </c>
      <c r="K123" t="s">
        <v>56</v>
      </c>
      <c r="L123" t="s">
        <v>903</v>
      </c>
      <c r="M123" t="s">
        <v>1829</v>
      </c>
      <c r="N123" s="5">
        <v>385968</v>
      </c>
    </row>
    <row r="124" spans="1:14" x14ac:dyDescent="0.25">
      <c r="A124" t="s">
        <v>62</v>
      </c>
      <c r="B124" t="s">
        <v>1828</v>
      </c>
      <c r="C124">
        <v>2119</v>
      </c>
      <c r="D124" s="2">
        <v>46023</v>
      </c>
      <c r="E124" t="s">
        <v>906</v>
      </c>
      <c r="F124" t="s">
        <v>147</v>
      </c>
      <c r="G124" t="s">
        <v>9</v>
      </c>
      <c r="H124" t="s">
        <v>298</v>
      </c>
      <c r="I124" t="s">
        <v>3537</v>
      </c>
      <c r="J124" t="s">
        <v>1835</v>
      </c>
      <c r="K124" t="s">
        <v>56</v>
      </c>
      <c r="L124" t="s">
        <v>903</v>
      </c>
      <c r="M124" t="s">
        <v>1829</v>
      </c>
      <c r="N124" s="5">
        <v>27683491</v>
      </c>
    </row>
    <row r="125" spans="1:14" x14ac:dyDescent="0.25">
      <c r="A125" t="s">
        <v>62</v>
      </c>
      <c r="B125" t="s">
        <v>1828</v>
      </c>
      <c r="C125">
        <v>2119</v>
      </c>
      <c r="D125" s="2">
        <v>46023</v>
      </c>
      <c r="E125" t="s">
        <v>906</v>
      </c>
      <c r="F125" t="s">
        <v>147</v>
      </c>
      <c r="G125" t="s">
        <v>9</v>
      </c>
      <c r="H125" t="s">
        <v>298</v>
      </c>
      <c r="I125" t="s">
        <v>3538</v>
      </c>
      <c r="J125" t="s">
        <v>1835</v>
      </c>
      <c r="K125" t="s">
        <v>56</v>
      </c>
      <c r="L125" t="s">
        <v>903</v>
      </c>
      <c r="M125" t="s">
        <v>1829</v>
      </c>
      <c r="N125" s="5">
        <v>4594723</v>
      </c>
    </row>
    <row r="126" spans="1:14" x14ac:dyDescent="0.25">
      <c r="A126" t="s">
        <v>62</v>
      </c>
      <c r="B126" t="s">
        <v>1828</v>
      </c>
      <c r="C126">
        <v>2119</v>
      </c>
      <c r="D126" s="2">
        <v>46023</v>
      </c>
      <c r="E126" t="s">
        <v>906</v>
      </c>
      <c r="F126" t="s">
        <v>147</v>
      </c>
      <c r="G126" t="s">
        <v>9</v>
      </c>
      <c r="H126" t="s">
        <v>1050</v>
      </c>
      <c r="I126" t="s">
        <v>14</v>
      </c>
      <c r="J126" t="s">
        <v>1835</v>
      </c>
      <c r="K126" t="s">
        <v>56</v>
      </c>
      <c r="L126" t="s">
        <v>903</v>
      </c>
      <c r="M126" t="s">
        <v>1829</v>
      </c>
      <c r="N126" s="5">
        <v>21093000</v>
      </c>
    </row>
    <row r="127" spans="1:14" x14ac:dyDescent="0.25">
      <c r="A127" t="s">
        <v>62</v>
      </c>
      <c r="B127" t="s">
        <v>1828</v>
      </c>
      <c r="C127">
        <v>2119</v>
      </c>
      <c r="D127" s="2">
        <v>46023</v>
      </c>
      <c r="E127" t="s">
        <v>906</v>
      </c>
      <c r="F127" t="s">
        <v>147</v>
      </c>
      <c r="G127" t="s">
        <v>9</v>
      </c>
      <c r="H127" t="s">
        <v>3390</v>
      </c>
      <c r="I127" t="s">
        <v>14</v>
      </c>
      <c r="J127" t="s">
        <v>1835</v>
      </c>
      <c r="K127" t="s">
        <v>56</v>
      </c>
      <c r="L127" t="s">
        <v>903</v>
      </c>
      <c r="M127" t="s">
        <v>1829</v>
      </c>
      <c r="N127" s="5">
        <v>36983000</v>
      </c>
    </row>
    <row r="128" spans="1:14" x14ac:dyDescent="0.25">
      <c r="A128" t="s">
        <v>62</v>
      </c>
      <c r="B128" t="s">
        <v>1828</v>
      </c>
      <c r="C128">
        <v>2119</v>
      </c>
      <c r="D128" s="2">
        <v>46023</v>
      </c>
      <c r="E128" t="s">
        <v>907</v>
      </c>
      <c r="F128" t="s">
        <v>147</v>
      </c>
      <c r="G128" t="s">
        <v>9</v>
      </c>
      <c r="H128" t="s">
        <v>1343</v>
      </c>
      <c r="I128" t="s">
        <v>3516</v>
      </c>
      <c r="J128" t="s">
        <v>1836</v>
      </c>
      <c r="K128" t="s">
        <v>56</v>
      </c>
      <c r="L128" t="s">
        <v>904</v>
      </c>
      <c r="M128" t="s">
        <v>1829</v>
      </c>
      <c r="N128" s="5">
        <v>-2874160</v>
      </c>
    </row>
    <row r="129" spans="1:14" x14ac:dyDescent="0.25">
      <c r="A129" t="s">
        <v>62</v>
      </c>
      <c r="B129" t="s">
        <v>1828</v>
      </c>
      <c r="C129">
        <v>2119</v>
      </c>
      <c r="D129" s="2">
        <v>46023</v>
      </c>
      <c r="E129" t="s">
        <v>907</v>
      </c>
      <c r="F129" t="s">
        <v>147</v>
      </c>
      <c r="G129" t="s">
        <v>9</v>
      </c>
      <c r="H129" t="s">
        <v>1343</v>
      </c>
      <c r="I129" t="s">
        <v>3517</v>
      </c>
      <c r="J129" t="s">
        <v>1836</v>
      </c>
      <c r="K129" t="s">
        <v>56</v>
      </c>
      <c r="L129" t="s">
        <v>904</v>
      </c>
      <c r="M129" t="s">
        <v>1829</v>
      </c>
      <c r="N129" s="5">
        <v>-2879720</v>
      </c>
    </row>
    <row r="130" spans="1:14" x14ac:dyDescent="0.25">
      <c r="A130" t="s">
        <v>62</v>
      </c>
      <c r="B130" t="s">
        <v>1828</v>
      </c>
      <c r="C130">
        <v>2119</v>
      </c>
      <c r="D130" s="2">
        <v>46023</v>
      </c>
      <c r="E130" t="s">
        <v>907</v>
      </c>
      <c r="F130" t="s">
        <v>147</v>
      </c>
      <c r="G130" t="s">
        <v>9</v>
      </c>
      <c r="H130" t="s">
        <v>630</v>
      </c>
      <c r="I130" t="s">
        <v>3521</v>
      </c>
      <c r="J130" t="s">
        <v>1836</v>
      </c>
      <c r="K130" t="s">
        <v>56</v>
      </c>
      <c r="L130" t="s">
        <v>904</v>
      </c>
      <c r="M130" t="s">
        <v>1829</v>
      </c>
      <c r="N130" s="5">
        <v>-1466813</v>
      </c>
    </row>
    <row r="131" spans="1:14" x14ac:dyDescent="0.25">
      <c r="A131" t="s">
        <v>62</v>
      </c>
      <c r="B131" t="s">
        <v>1828</v>
      </c>
      <c r="C131">
        <v>2119</v>
      </c>
      <c r="D131" s="2">
        <v>46023</v>
      </c>
      <c r="E131" t="s">
        <v>907</v>
      </c>
      <c r="F131" t="s">
        <v>147</v>
      </c>
      <c r="G131" t="s">
        <v>9</v>
      </c>
      <c r="H131" t="s">
        <v>630</v>
      </c>
      <c r="I131" t="s">
        <v>3522</v>
      </c>
      <c r="J131" t="s">
        <v>1836</v>
      </c>
      <c r="K131" t="s">
        <v>56</v>
      </c>
      <c r="L131" t="s">
        <v>904</v>
      </c>
      <c r="M131" t="s">
        <v>1829</v>
      </c>
      <c r="N131" s="5">
        <v>-1469650</v>
      </c>
    </row>
    <row r="132" spans="1:14" x14ac:dyDescent="0.25">
      <c r="A132" t="s">
        <v>62</v>
      </c>
      <c r="B132" t="s">
        <v>1828</v>
      </c>
      <c r="C132">
        <v>2119</v>
      </c>
      <c r="D132" s="2">
        <v>46023</v>
      </c>
      <c r="E132" t="s">
        <v>907</v>
      </c>
      <c r="F132" t="s">
        <v>147</v>
      </c>
      <c r="G132" t="s">
        <v>9</v>
      </c>
      <c r="H132" t="s">
        <v>298</v>
      </c>
      <c r="I132" t="s">
        <v>3526</v>
      </c>
      <c r="J132" t="s">
        <v>1836</v>
      </c>
      <c r="K132" t="s">
        <v>56</v>
      </c>
      <c r="L132" t="s">
        <v>904</v>
      </c>
      <c r="M132" t="s">
        <v>1829</v>
      </c>
      <c r="N132" s="5">
        <v>-2087607</v>
      </c>
    </row>
    <row r="133" spans="1:14" x14ac:dyDescent="0.25">
      <c r="A133" t="s">
        <v>62</v>
      </c>
      <c r="B133" t="s">
        <v>1828</v>
      </c>
      <c r="C133">
        <v>2119</v>
      </c>
      <c r="D133" s="2">
        <v>46023</v>
      </c>
      <c r="E133" t="s">
        <v>907</v>
      </c>
      <c r="F133" t="s">
        <v>147</v>
      </c>
      <c r="G133" t="s">
        <v>9</v>
      </c>
      <c r="H133" t="s">
        <v>298</v>
      </c>
      <c r="I133" t="s">
        <v>3527</v>
      </c>
      <c r="J133" t="s">
        <v>1836</v>
      </c>
      <c r="K133" t="s">
        <v>56</v>
      </c>
      <c r="L133" t="s">
        <v>904</v>
      </c>
      <c r="M133" t="s">
        <v>1829</v>
      </c>
      <c r="N133" s="5">
        <v>-1222232</v>
      </c>
    </row>
    <row r="134" spans="1:14" x14ac:dyDescent="0.25">
      <c r="A134" t="s">
        <v>62</v>
      </c>
      <c r="B134" t="s">
        <v>1828</v>
      </c>
      <c r="C134">
        <v>2119</v>
      </c>
      <c r="D134" s="2">
        <v>46023</v>
      </c>
      <c r="E134" t="s">
        <v>907</v>
      </c>
      <c r="F134" t="s">
        <v>147</v>
      </c>
      <c r="G134" t="s">
        <v>9</v>
      </c>
      <c r="H134" t="s">
        <v>298</v>
      </c>
      <c r="I134" t="s">
        <v>3528</v>
      </c>
      <c r="J134" t="s">
        <v>1836</v>
      </c>
      <c r="K134" t="s">
        <v>56</v>
      </c>
      <c r="L134" t="s">
        <v>904</v>
      </c>
      <c r="M134" t="s">
        <v>1829</v>
      </c>
      <c r="N134" s="5">
        <v>-730483</v>
      </c>
    </row>
    <row r="135" spans="1:14" x14ac:dyDescent="0.25">
      <c r="A135" t="s">
        <v>62</v>
      </c>
      <c r="B135" t="s">
        <v>1828</v>
      </c>
      <c r="C135">
        <v>2119</v>
      </c>
      <c r="D135" s="2">
        <v>46023</v>
      </c>
      <c r="E135" t="s">
        <v>907</v>
      </c>
      <c r="F135" t="s">
        <v>147</v>
      </c>
      <c r="G135" t="s">
        <v>9</v>
      </c>
      <c r="H135" t="s">
        <v>298</v>
      </c>
      <c r="I135" t="s">
        <v>3529</v>
      </c>
      <c r="J135" t="s">
        <v>1836</v>
      </c>
      <c r="K135" t="s">
        <v>56</v>
      </c>
      <c r="L135" t="s">
        <v>904</v>
      </c>
      <c r="M135" t="s">
        <v>1829</v>
      </c>
      <c r="N135" s="5">
        <v>-1190068</v>
      </c>
    </row>
    <row r="136" spans="1:14" x14ac:dyDescent="0.25">
      <c r="A136" t="s">
        <v>62</v>
      </c>
      <c r="B136" t="s">
        <v>1828</v>
      </c>
      <c r="C136">
        <v>2119</v>
      </c>
      <c r="D136" s="2">
        <v>46023</v>
      </c>
      <c r="E136" t="s">
        <v>907</v>
      </c>
      <c r="F136" t="s">
        <v>147</v>
      </c>
      <c r="G136" t="s">
        <v>9</v>
      </c>
      <c r="H136" t="s">
        <v>298</v>
      </c>
      <c r="I136" t="s">
        <v>3530</v>
      </c>
      <c r="J136" t="s">
        <v>1836</v>
      </c>
      <c r="K136" t="s">
        <v>56</v>
      </c>
      <c r="L136" t="s">
        <v>904</v>
      </c>
      <c r="M136" t="s">
        <v>1829</v>
      </c>
      <c r="N136" s="5">
        <v>-8812936</v>
      </c>
    </row>
    <row r="137" spans="1:14" x14ac:dyDescent="0.25">
      <c r="A137" t="s">
        <v>62</v>
      </c>
      <c r="B137" t="s">
        <v>1828</v>
      </c>
      <c r="C137">
        <v>2119</v>
      </c>
      <c r="D137" s="2">
        <v>46023</v>
      </c>
      <c r="E137" t="s">
        <v>907</v>
      </c>
      <c r="F137" t="s">
        <v>147</v>
      </c>
      <c r="G137" t="s">
        <v>9</v>
      </c>
      <c r="H137" t="s">
        <v>298</v>
      </c>
      <c r="I137" t="s">
        <v>3531</v>
      </c>
      <c r="J137" t="s">
        <v>1836</v>
      </c>
      <c r="K137" t="s">
        <v>56</v>
      </c>
      <c r="L137" t="s">
        <v>904</v>
      </c>
      <c r="M137" t="s">
        <v>1829</v>
      </c>
      <c r="N137" s="5">
        <v>-32616022</v>
      </c>
    </row>
    <row r="138" spans="1:14" x14ac:dyDescent="0.25">
      <c r="A138" t="s">
        <v>62</v>
      </c>
      <c r="B138" t="s">
        <v>1828</v>
      </c>
      <c r="C138">
        <v>2119</v>
      </c>
      <c r="D138" s="2">
        <v>46023</v>
      </c>
      <c r="E138" t="s">
        <v>907</v>
      </c>
      <c r="F138" t="s">
        <v>147</v>
      </c>
      <c r="G138" t="s">
        <v>9</v>
      </c>
      <c r="H138" t="s">
        <v>298</v>
      </c>
      <c r="I138" t="s">
        <v>3532</v>
      </c>
      <c r="J138" t="s">
        <v>1836</v>
      </c>
      <c r="K138" t="s">
        <v>56</v>
      </c>
      <c r="L138" t="s">
        <v>904</v>
      </c>
      <c r="M138" t="s">
        <v>1829</v>
      </c>
      <c r="N138" s="5">
        <v>-8899539</v>
      </c>
    </row>
    <row r="139" spans="1:14" x14ac:dyDescent="0.25">
      <c r="A139" t="s">
        <v>62</v>
      </c>
      <c r="B139" t="s">
        <v>1828</v>
      </c>
      <c r="C139">
        <v>2119</v>
      </c>
      <c r="D139" s="2">
        <v>46023</v>
      </c>
      <c r="E139" t="s">
        <v>907</v>
      </c>
      <c r="F139" t="s">
        <v>147</v>
      </c>
      <c r="G139" t="s">
        <v>9</v>
      </c>
      <c r="H139" t="s">
        <v>298</v>
      </c>
      <c r="I139" t="s">
        <v>3539</v>
      </c>
      <c r="J139" t="s">
        <v>6826</v>
      </c>
      <c r="K139" t="s">
        <v>56</v>
      </c>
      <c r="L139" t="s">
        <v>904</v>
      </c>
      <c r="M139" t="s">
        <v>1829</v>
      </c>
      <c r="N139" s="5">
        <v>-385968</v>
      </c>
    </row>
    <row r="140" spans="1:14" x14ac:dyDescent="0.25">
      <c r="A140" t="s">
        <v>62</v>
      </c>
      <c r="B140" t="s">
        <v>1828</v>
      </c>
      <c r="C140">
        <v>2119</v>
      </c>
      <c r="D140" s="2">
        <v>46023</v>
      </c>
      <c r="E140" t="s">
        <v>907</v>
      </c>
      <c r="F140" t="s">
        <v>147</v>
      </c>
      <c r="G140" t="s">
        <v>9</v>
      </c>
      <c r="H140" t="s">
        <v>2314</v>
      </c>
      <c r="I140" t="s">
        <v>3540</v>
      </c>
      <c r="J140" t="s">
        <v>6826</v>
      </c>
      <c r="K140" t="s">
        <v>56</v>
      </c>
      <c r="L140" t="s">
        <v>904</v>
      </c>
      <c r="M140" t="s">
        <v>1829</v>
      </c>
      <c r="N140" s="5">
        <v>-18325000</v>
      </c>
    </row>
    <row r="141" spans="1:14" x14ac:dyDescent="0.25">
      <c r="A141" t="s">
        <v>62</v>
      </c>
      <c r="B141" t="s">
        <v>1828</v>
      </c>
      <c r="C141">
        <v>2119</v>
      </c>
      <c r="D141" s="2">
        <v>46054</v>
      </c>
      <c r="E141" t="s">
        <v>905</v>
      </c>
      <c r="F141" t="s">
        <v>147</v>
      </c>
      <c r="G141" t="s">
        <v>9</v>
      </c>
      <c r="H141" t="s">
        <v>1343</v>
      </c>
      <c r="I141" t="s">
        <v>4832</v>
      </c>
      <c r="J141" t="s">
        <v>9</v>
      </c>
      <c r="K141" t="s">
        <v>56</v>
      </c>
      <c r="L141" t="s">
        <v>902</v>
      </c>
      <c r="M141" t="s">
        <v>1829</v>
      </c>
      <c r="N141" s="5">
        <v>2879620</v>
      </c>
    </row>
    <row r="142" spans="1:14" x14ac:dyDescent="0.25">
      <c r="A142" t="s">
        <v>62</v>
      </c>
      <c r="B142" t="s">
        <v>1828</v>
      </c>
      <c r="C142">
        <v>2119</v>
      </c>
      <c r="D142" s="2">
        <v>46054</v>
      </c>
      <c r="E142" t="s">
        <v>905</v>
      </c>
      <c r="F142" t="s">
        <v>147</v>
      </c>
      <c r="G142" t="s">
        <v>9</v>
      </c>
      <c r="H142" t="s">
        <v>630</v>
      </c>
      <c r="I142" t="s">
        <v>4833</v>
      </c>
      <c r="J142" t="s">
        <v>9</v>
      </c>
      <c r="K142" t="s">
        <v>56</v>
      </c>
      <c r="L142" t="s">
        <v>902</v>
      </c>
      <c r="M142" t="s">
        <v>1829</v>
      </c>
      <c r="N142" s="5">
        <v>1469599</v>
      </c>
    </row>
    <row r="143" spans="1:14" x14ac:dyDescent="0.25">
      <c r="A143" t="s">
        <v>62</v>
      </c>
      <c r="B143" t="s">
        <v>1828</v>
      </c>
      <c r="C143">
        <v>2119</v>
      </c>
      <c r="D143" s="2">
        <v>46054</v>
      </c>
      <c r="E143" t="s">
        <v>905</v>
      </c>
      <c r="F143" t="s">
        <v>147</v>
      </c>
      <c r="G143" t="s">
        <v>9</v>
      </c>
      <c r="H143" t="s">
        <v>298</v>
      </c>
      <c r="I143" t="s">
        <v>3536</v>
      </c>
      <c r="J143" t="s">
        <v>9</v>
      </c>
      <c r="K143" t="s">
        <v>56</v>
      </c>
      <c r="L143" t="s">
        <v>902</v>
      </c>
      <c r="M143" t="s">
        <v>1829</v>
      </c>
      <c r="N143" s="5">
        <v>385968</v>
      </c>
    </row>
    <row r="144" spans="1:14" x14ac:dyDescent="0.25">
      <c r="A144" t="s">
        <v>62</v>
      </c>
      <c r="B144" t="s">
        <v>1828</v>
      </c>
      <c r="C144">
        <v>2119</v>
      </c>
      <c r="D144" s="2">
        <v>46054</v>
      </c>
      <c r="E144" t="s">
        <v>905</v>
      </c>
      <c r="F144" t="s">
        <v>147</v>
      </c>
      <c r="G144" t="s">
        <v>9</v>
      </c>
      <c r="H144" t="s">
        <v>298</v>
      </c>
      <c r="I144" t="s">
        <v>3537</v>
      </c>
      <c r="J144" t="s">
        <v>9</v>
      </c>
      <c r="K144" t="s">
        <v>56</v>
      </c>
      <c r="L144" t="s">
        <v>902</v>
      </c>
      <c r="M144" t="s">
        <v>1829</v>
      </c>
      <c r="N144" s="5">
        <v>27683491</v>
      </c>
    </row>
    <row r="145" spans="1:14" x14ac:dyDescent="0.25">
      <c r="A145" t="s">
        <v>62</v>
      </c>
      <c r="B145" t="s">
        <v>1828</v>
      </c>
      <c r="C145">
        <v>2119</v>
      </c>
      <c r="D145" s="2">
        <v>46054</v>
      </c>
      <c r="E145" t="s">
        <v>905</v>
      </c>
      <c r="F145" t="s">
        <v>147</v>
      </c>
      <c r="G145" t="s">
        <v>9</v>
      </c>
      <c r="H145" t="s">
        <v>298</v>
      </c>
      <c r="I145" t="s">
        <v>3538</v>
      </c>
      <c r="J145" t="s">
        <v>9</v>
      </c>
      <c r="K145" t="s">
        <v>56</v>
      </c>
      <c r="L145" t="s">
        <v>902</v>
      </c>
      <c r="M145" t="s">
        <v>1829</v>
      </c>
      <c r="N145" s="5">
        <v>4594723</v>
      </c>
    </row>
    <row r="146" spans="1:14" x14ac:dyDescent="0.25">
      <c r="A146" t="s">
        <v>62</v>
      </c>
      <c r="B146" t="s">
        <v>1828</v>
      </c>
      <c r="C146">
        <v>2119</v>
      </c>
      <c r="D146" s="2">
        <v>46054</v>
      </c>
      <c r="E146" t="s">
        <v>905</v>
      </c>
      <c r="F146" t="s">
        <v>147</v>
      </c>
      <c r="G146" t="s">
        <v>9</v>
      </c>
      <c r="H146" t="s">
        <v>298</v>
      </c>
      <c r="I146" t="s">
        <v>4834</v>
      </c>
      <c r="J146" t="s">
        <v>9</v>
      </c>
      <c r="K146" t="s">
        <v>56</v>
      </c>
      <c r="L146" t="s">
        <v>902</v>
      </c>
      <c r="M146" t="s">
        <v>1829</v>
      </c>
      <c r="N146" s="5">
        <v>8825512</v>
      </c>
    </row>
    <row r="147" spans="1:14" x14ac:dyDescent="0.25">
      <c r="A147" t="s">
        <v>62</v>
      </c>
      <c r="B147" t="s">
        <v>1828</v>
      </c>
      <c r="C147">
        <v>2119</v>
      </c>
      <c r="D147" s="2">
        <v>46054</v>
      </c>
      <c r="E147" t="s">
        <v>906</v>
      </c>
      <c r="F147" t="s">
        <v>147</v>
      </c>
      <c r="G147" t="s">
        <v>9</v>
      </c>
      <c r="H147" t="s">
        <v>298</v>
      </c>
      <c r="I147" t="s">
        <v>4835</v>
      </c>
      <c r="J147" t="s">
        <v>1835</v>
      </c>
      <c r="K147" t="s">
        <v>56</v>
      </c>
      <c r="L147" t="s">
        <v>903</v>
      </c>
      <c r="M147" t="s">
        <v>1829</v>
      </c>
      <c r="N147" s="5">
        <v>900592</v>
      </c>
    </row>
    <row r="148" spans="1:14" x14ac:dyDescent="0.25">
      <c r="A148" t="s">
        <v>62</v>
      </c>
      <c r="B148" t="s">
        <v>1828</v>
      </c>
      <c r="C148">
        <v>2119</v>
      </c>
      <c r="D148" s="2">
        <v>46054</v>
      </c>
      <c r="E148" t="s">
        <v>906</v>
      </c>
      <c r="F148" t="s">
        <v>147</v>
      </c>
      <c r="G148" t="s">
        <v>9</v>
      </c>
      <c r="H148" t="s">
        <v>298</v>
      </c>
      <c r="I148" t="s">
        <v>4836</v>
      </c>
      <c r="J148" t="s">
        <v>1835</v>
      </c>
      <c r="K148" t="s">
        <v>56</v>
      </c>
      <c r="L148" t="s">
        <v>903</v>
      </c>
      <c r="M148" t="s">
        <v>1829</v>
      </c>
      <c r="N148" s="5">
        <v>3387836</v>
      </c>
    </row>
    <row r="149" spans="1:14" x14ac:dyDescent="0.25">
      <c r="A149" t="s">
        <v>62</v>
      </c>
      <c r="B149" t="s">
        <v>1828</v>
      </c>
      <c r="C149">
        <v>2119</v>
      </c>
      <c r="D149" s="2">
        <v>46054</v>
      </c>
      <c r="E149" t="s">
        <v>906</v>
      </c>
      <c r="F149" t="s">
        <v>147</v>
      </c>
      <c r="G149" t="s">
        <v>9</v>
      </c>
      <c r="H149" t="s">
        <v>298</v>
      </c>
      <c r="I149" t="s">
        <v>4837</v>
      </c>
      <c r="J149" t="s">
        <v>1835</v>
      </c>
      <c r="K149" t="s">
        <v>56</v>
      </c>
      <c r="L149" t="s">
        <v>903</v>
      </c>
      <c r="M149" t="s">
        <v>1829</v>
      </c>
      <c r="N149" s="5">
        <v>36551765</v>
      </c>
    </row>
    <row r="150" spans="1:14" x14ac:dyDescent="0.25">
      <c r="A150" t="s">
        <v>62</v>
      </c>
      <c r="B150" t="s">
        <v>1828</v>
      </c>
      <c r="C150">
        <v>2119</v>
      </c>
      <c r="D150" s="2">
        <v>46054</v>
      </c>
      <c r="E150" t="s">
        <v>906</v>
      </c>
      <c r="F150" t="s">
        <v>147</v>
      </c>
      <c r="G150" t="s">
        <v>9</v>
      </c>
      <c r="H150" t="s">
        <v>298</v>
      </c>
      <c r="I150" t="s">
        <v>4838</v>
      </c>
      <c r="J150" t="s">
        <v>1835</v>
      </c>
      <c r="K150" t="s">
        <v>56</v>
      </c>
      <c r="L150" t="s">
        <v>903</v>
      </c>
      <c r="M150" t="s">
        <v>1829</v>
      </c>
      <c r="N150" s="5">
        <v>9214599</v>
      </c>
    </row>
    <row r="151" spans="1:14" x14ac:dyDescent="0.25">
      <c r="A151" t="s">
        <v>62</v>
      </c>
      <c r="B151" t="s">
        <v>1828</v>
      </c>
      <c r="C151">
        <v>2119</v>
      </c>
      <c r="D151" s="2">
        <v>46054</v>
      </c>
      <c r="E151" t="s">
        <v>906</v>
      </c>
      <c r="F151" t="s">
        <v>147</v>
      </c>
      <c r="G151" t="s">
        <v>9</v>
      </c>
      <c r="H151" t="s">
        <v>1050</v>
      </c>
      <c r="I151" t="s">
        <v>14</v>
      </c>
      <c r="J151" t="s">
        <v>1835</v>
      </c>
      <c r="K151" t="s">
        <v>56</v>
      </c>
      <c r="L151" t="s">
        <v>903</v>
      </c>
      <c r="M151" t="s">
        <v>1829</v>
      </c>
      <c r="N151" s="5">
        <v>21156116</v>
      </c>
    </row>
    <row r="152" spans="1:14" x14ac:dyDescent="0.25">
      <c r="A152" t="s">
        <v>62</v>
      </c>
      <c r="B152" t="s">
        <v>1828</v>
      </c>
      <c r="C152">
        <v>2119</v>
      </c>
      <c r="D152" s="2">
        <v>46054</v>
      </c>
      <c r="E152" t="s">
        <v>906</v>
      </c>
      <c r="F152" t="s">
        <v>147</v>
      </c>
      <c r="G152" t="s">
        <v>9</v>
      </c>
      <c r="H152" t="s">
        <v>3390</v>
      </c>
      <c r="I152" t="s">
        <v>14</v>
      </c>
      <c r="J152" t="s">
        <v>1835</v>
      </c>
      <c r="K152" t="s">
        <v>56</v>
      </c>
      <c r="L152" t="s">
        <v>903</v>
      </c>
      <c r="M152" t="s">
        <v>1829</v>
      </c>
      <c r="N152" s="5">
        <v>33036200</v>
      </c>
    </row>
    <row r="153" spans="1:14" x14ac:dyDescent="0.25">
      <c r="A153" t="s">
        <v>62</v>
      </c>
      <c r="B153" t="s">
        <v>1828</v>
      </c>
      <c r="C153">
        <v>2119</v>
      </c>
      <c r="D153" s="2">
        <v>46054</v>
      </c>
      <c r="E153" t="s">
        <v>907</v>
      </c>
      <c r="F153" t="s">
        <v>147</v>
      </c>
      <c r="G153" t="s">
        <v>9</v>
      </c>
      <c r="H153" t="s">
        <v>1343</v>
      </c>
      <c r="I153" t="s">
        <v>4832</v>
      </c>
      <c r="J153" t="s">
        <v>1836</v>
      </c>
      <c r="K153" t="s">
        <v>56</v>
      </c>
      <c r="L153" t="s">
        <v>904</v>
      </c>
      <c r="M153" t="s">
        <v>1829</v>
      </c>
      <c r="N153" s="5">
        <v>-2879620</v>
      </c>
    </row>
    <row r="154" spans="1:14" x14ac:dyDescent="0.25">
      <c r="A154" t="s">
        <v>62</v>
      </c>
      <c r="B154" t="s">
        <v>1828</v>
      </c>
      <c r="C154">
        <v>2119</v>
      </c>
      <c r="D154" s="2">
        <v>46054</v>
      </c>
      <c r="E154" t="s">
        <v>907</v>
      </c>
      <c r="F154" t="s">
        <v>147</v>
      </c>
      <c r="G154" t="s">
        <v>9</v>
      </c>
      <c r="H154" t="s">
        <v>630</v>
      </c>
      <c r="I154" t="s">
        <v>4833</v>
      </c>
      <c r="J154" t="s">
        <v>1836</v>
      </c>
      <c r="K154" t="s">
        <v>56</v>
      </c>
      <c r="L154" t="s">
        <v>904</v>
      </c>
      <c r="M154" t="s">
        <v>1829</v>
      </c>
      <c r="N154" s="5">
        <v>-1469599</v>
      </c>
    </row>
    <row r="155" spans="1:14" x14ac:dyDescent="0.25">
      <c r="A155" t="s">
        <v>62</v>
      </c>
      <c r="B155" t="s">
        <v>1828</v>
      </c>
      <c r="C155">
        <v>2119</v>
      </c>
      <c r="D155" s="2">
        <v>46054</v>
      </c>
      <c r="E155" t="s">
        <v>907</v>
      </c>
      <c r="F155" t="s">
        <v>147</v>
      </c>
      <c r="G155" t="s">
        <v>9</v>
      </c>
      <c r="H155" t="s">
        <v>298</v>
      </c>
      <c r="I155" t="s">
        <v>14</v>
      </c>
      <c r="J155" t="s">
        <v>1836</v>
      </c>
      <c r="K155" t="s">
        <v>56</v>
      </c>
      <c r="L155" t="s">
        <v>904</v>
      </c>
      <c r="M155" t="s">
        <v>1829</v>
      </c>
      <c r="N155" s="5">
        <v>-10955981</v>
      </c>
    </row>
    <row r="156" spans="1:14" x14ac:dyDescent="0.25">
      <c r="A156" t="s">
        <v>62</v>
      </c>
      <c r="B156" t="s">
        <v>1828</v>
      </c>
      <c r="C156">
        <v>2119</v>
      </c>
      <c r="D156" s="2">
        <v>46054</v>
      </c>
      <c r="E156" t="s">
        <v>907</v>
      </c>
      <c r="F156" t="s">
        <v>147</v>
      </c>
      <c r="G156" t="s">
        <v>9</v>
      </c>
      <c r="H156" t="s">
        <v>298</v>
      </c>
      <c r="I156" t="s">
        <v>3536</v>
      </c>
      <c r="J156" t="s">
        <v>1836</v>
      </c>
      <c r="K156" t="s">
        <v>56</v>
      </c>
      <c r="L156" t="s">
        <v>904</v>
      </c>
      <c r="M156" t="s">
        <v>1829</v>
      </c>
      <c r="N156" s="5">
        <v>-385968</v>
      </c>
    </row>
    <row r="157" spans="1:14" x14ac:dyDescent="0.25">
      <c r="A157" t="s">
        <v>62</v>
      </c>
      <c r="B157" t="s">
        <v>1828</v>
      </c>
      <c r="C157">
        <v>2119</v>
      </c>
      <c r="D157" s="2">
        <v>46054</v>
      </c>
      <c r="E157" t="s">
        <v>907</v>
      </c>
      <c r="F157" t="s">
        <v>147</v>
      </c>
      <c r="G157" t="s">
        <v>9</v>
      </c>
      <c r="H157" t="s">
        <v>298</v>
      </c>
      <c r="I157" t="s">
        <v>3537</v>
      </c>
      <c r="J157" t="s">
        <v>1836</v>
      </c>
      <c r="K157" t="s">
        <v>56</v>
      </c>
      <c r="L157" t="s">
        <v>904</v>
      </c>
      <c r="M157" t="s">
        <v>1829</v>
      </c>
      <c r="N157" s="5">
        <v>-27683491</v>
      </c>
    </row>
    <row r="158" spans="1:14" x14ac:dyDescent="0.25">
      <c r="A158" t="s">
        <v>62</v>
      </c>
      <c r="B158" t="s">
        <v>1828</v>
      </c>
      <c r="C158">
        <v>2119</v>
      </c>
      <c r="D158" s="2">
        <v>46054</v>
      </c>
      <c r="E158" t="s">
        <v>907</v>
      </c>
      <c r="F158" t="s">
        <v>147</v>
      </c>
      <c r="G158" t="s">
        <v>9</v>
      </c>
      <c r="H158" t="s">
        <v>298</v>
      </c>
      <c r="I158" t="s">
        <v>3538</v>
      </c>
      <c r="J158" t="s">
        <v>1836</v>
      </c>
      <c r="K158" t="s">
        <v>56</v>
      </c>
      <c r="L158" t="s">
        <v>904</v>
      </c>
      <c r="M158" t="s">
        <v>1829</v>
      </c>
      <c r="N158" s="5">
        <v>-4594723</v>
      </c>
    </row>
    <row r="159" spans="1:14" x14ac:dyDescent="0.25">
      <c r="A159" t="s">
        <v>62</v>
      </c>
      <c r="B159" t="s">
        <v>1828</v>
      </c>
      <c r="C159">
        <v>2119</v>
      </c>
      <c r="D159" s="2">
        <v>46054</v>
      </c>
      <c r="E159" t="s">
        <v>907</v>
      </c>
      <c r="F159" t="s">
        <v>147</v>
      </c>
      <c r="G159" t="s">
        <v>9</v>
      </c>
      <c r="H159" t="s">
        <v>298</v>
      </c>
      <c r="I159" t="s">
        <v>4834</v>
      </c>
      <c r="J159" t="s">
        <v>1836</v>
      </c>
      <c r="K159" t="s">
        <v>56</v>
      </c>
      <c r="L159" t="s">
        <v>904</v>
      </c>
      <c r="M159" t="s">
        <v>1829</v>
      </c>
      <c r="N159" s="5">
        <v>-8825489</v>
      </c>
    </row>
    <row r="160" spans="1:14" x14ac:dyDescent="0.25">
      <c r="A160" t="s">
        <v>62</v>
      </c>
      <c r="B160" t="s">
        <v>1828</v>
      </c>
      <c r="C160">
        <v>2119</v>
      </c>
      <c r="D160" s="2">
        <v>46054</v>
      </c>
      <c r="E160" t="s">
        <v>907</v>
      </c>
      <c r="F160" t="s">
        <v>147</v>
      </c>
      <c r="G160" t="s">
        <v>9</v>
      </c>
      <c r="H160" t="s">
        <v>1050</v>
      </c>
      <c r="I160" t="s">
        <v>14</v>
      </c>
      <c r="J160" t="s">
        <v>1836</v>
      </c>
      <c r="K160" t="s">
        <v>56</v>
      </c>
      <c r="L160" t="s">
        <v>904</v>
      </c>
      <c r="M160" t="s">
        <v>1829</v>
      </c>
      <c r="N160" s="5">
        <v>-21093000</v>
      </c>
    </row>
    <row r="161" spans="1:14" x14ac:dyDescent="0.25">
      <c r="A161" t="s">
        <v>62</v>
      </c>
      <c r="B161" t="s">
        <v>1828</v>
      </c>
      <c r="C161">
        <v>2119</v>
      </c>
      <c r="D161" s="2">
        <v>46054</v>
      </c>
      <c r="E161" t="s">
        <v>907</v>
      </c>
      <c r="F161" t="s">
        <v>147</v>
      </c>
      <c r="G161" t="s">
        <v>9</v>
      </c>
      <c r="H161" t="s">
        <v>3390</v>
      </c>
      <c r="I161" t="s">
        <v>14</v>
      </c>
      <c r="J161" t="s">
        <v>1836</v>
      </c>
      <c r="K161" t="s">
        <v>56</v>
      </c>
      <c r="L161" t="s">
        <v>904</v>
      </c>
      <c r="M161" t="s">
        <v>1829</v>
      </c>
      <c r="N161" s="5">
        <v>-36983000</v>
      </c>
    </row>
    <row r="162" spans="1:14" x14ac:dyDescent="0.25">
      <c r="A162" t="s">
        <v>62</v>
      </c>
      <c r="B162" t="s">
        <v>1828</v>
      </c>
      <c r="C162">
        <v>2119</v>
      </c>
      <c r="D162" s="2">
        <v>46082</v>
      </c>
      <c r="E162" t="s">
        <v>905</v>
      </c>
      <c r="F162" t="s">
        <v>147</v>
      </c>
      <c r="G162" t="s">
        <v>9</v>
      </c>
      <c r="H162" t="s">
        <v>1343</v>
      </c>
      <c r="I162" t="s">
        <v>6827</v>
      </c>
      <c r="J162" t="s">
        <v>9</v>
      </c>
      <c r="K162" t="s">
        <v>56</v>
      </c>
      <c r="L162" t="s">
        <v>902</v>
      </c>
      <c r="M162" t="s">
        <v>1829</v>
      </c>
      <c r="N162" s="5">
        <v>2883587</v>
      </c>
    </row>
    <row r="163" spans="1:14" x14ac:dyDescent="0.25">
      <c r="A163" t="s">
        <v>62</v>
      </c>
      <c r="B163" t="s">
        <v>1828</v>
      </c>
      <c r="C163">
        <v>2119</v>
      </c>
      <c r="D163" s="2">
        <v>46082</v>
      </c>
      <c r="E163" t="s">
        <v>905</v>
      </c>
      <c r="F163" t="s">
        <v>147</v>
      </c>
      <c r="G163" t="s">
        <v>9</v>
      </c>
      <c r="H163" t="s">
        <v>1343</v>
      </c>
      <c r="I163" t="s">
        <v>6828</v>
      </c>
      <c r="J163" t="s">
        <v>9</v>
      </c>
      <c r="K163" t="s">
        <v>56</v>
      </c>
      <c r="L163" t="s">
        <v>902</v>
      </c>
      <c r="M163" t="s">
        <v>1829</v>
      </c>
      <c r="N163" s="5">
        <v>-2874160</v>
      </c>
    </row>
    <row r="164" spans="1:14" x14ac:dyDescent="0.25">
      <c r="A164" t="s">
        <v>62</v>
      </c>
      <c r="B164" t="s">
        <v>1828</v>
      </c>
      <c r="C164">
        <v>2119</v>
      </c>
      <c r="D164" s="2">
        <v>46082</v>
      </c>
      <c r="E164" t="s">
        <v>905</v>
      </c>
      <c r="F164" t="s">
        <v>147</v>
      </c>
      <c r="G164" t="s">
        <v>9</v>
      </c>
      <c r="H164" t="s">
        <v>1343</v>
      </c>
      <c r="I164" t="s">
        <v>6829</v>
      </c>
      <c r="J164" t="s">
        <v>9</v>
      </c>
      <c r="K164" t="s">
        <v>56</v>
      </c>
      <c r="L164" t="s">
        <v>902</v>
      </c>
      <c r="M164" t="s">
        <v>1829</v>
      </c>
      <c r="N164" s="5">
        <v>-2879720</v>
      </c>
    </row>
    <row r="165" spans="1:14" x14ac:dyDescent="0.25">
      <c r="A165" t="s">
        <v>62</v>
      </c>
      <c r="B165" t="s">
        <v>1828</v>
      </c>
      <c r="C165">
        <v>2119</v>
      </c>
      <c r="D165" s="2">
        <v>46082</v>
      </c>
      <c r="E165" t="s">
        <v>905</v>
      </c>
      <c r="F165" t="s">
        <v>147</v>
      </c>
      <c r="G165" t="s">
        <v>9</v>
      </c>
      <c r="H165" t="s">
        <v>630</v>
      </c>
      <c r="I165" t="s">
        <v>6830</v>
      </c>
      <c r="J165" t="s">
        <v>9</v>
      </c>
      <c r="K165" t="s">
        <v>56</v>
      </c>
      <c r="L165" t="s">
        <v>902</v>
      </c>
      <c r="M165" t="s">
        <v>1829</v>
      </c>
      <c r="N165" s="5">
        <v>1471624</v>
      </c>
    </row>
    <row r="166" spans="1:14" x14ac:dyDescent="0.25">
      <c r="A166" t="s">
        <v>62</v>
      </c>
      <c r="B166" t="s">
        <v>1828</v>
      </c>
      <c r="C166">
        <v>2119</v>
      </c>
      <c r="D166" s="2">
        <v>46082</v>
      </c>
      <c r="E166" t="s">
        <v>905</v>
      </c>
      <c r="F166" t="s">
        <v>147</v>
      </c>
      <c r="G166" t="s">
        <v>9</v>
      </c>
      <c r="H166" t="s">
        <v>630</v>
      </c>
      <c r="I166" t="s">
        <v>6831</v>
      </c>
      <c r="J166" t="s">
        <v>9</v>
      </c>
      <c r="K166" t="s">
        <v>56</v>
      </c>
      <c r="L166" t="s">
        <v>902</v>
      </c>
      <c r="M166" t="s">
        <v>1829</v>
      </c>
      <c r="N166" s="5">
        <v>-1466813</v>
      </c>
    </row>
    <row r="167" spans="1:14" x14ac:dyDescent="0.25">
      <c r="A167" t="s">
        <v>62</v>
      </c>
      <c r="B167" t="s">
        <v>1828</v>
      </c>
      <c r="C167">
        <v>2119</v>
      </c>
      <c r="D167" s="2">
        <v>46082</v>
      </c>
      <c r="E167" t="s">
        <v>905</v>
      </c>
      <c r="F167" t="s">
        <v>147</v>
      </c>
      <c r="G167" t="s">
        <v>9</v>
      </c>
      <c r="H167" t="s">
        <v>630</v>
      </c>
      <c r="I167" t="s">
        <v>6832</v>
      </c>
      <c r="J167" t="s">
        <v>9</v>
      </c>
      <c r="K167" t="s">
        <v>56</v>
      </c>
      <c r="L167" t="s">
        <v>902</v>
      </c>
      <c r="M167" t="s">
        <v>1829</v>
      </c>
      <c r="N167" s="5">
        <v>-1469650</v>
      </c>
    </row>
    <row r="168" spans="1:14" x14ac:dyDescent="0.25">
      <c r="A168" t="s">
        <v>62</v>
      </c>
      <c r="B168" t="s">
        <v>1828</v>
      </c>
      <c r="C168">
        <v>2119</v>
      </c>
      <c r="D168" s="2">
        <v>46082</v>
      </c>
      <c r="E168" t="s">
        <v>905</v>
      </c>
      <c r="F168" t="s">
        <v>147</v>
      </c>
      <c r="G168" t="s">
        <v>9</v>
      </c>
      <c r="H168" t="s">
        <v>298</v>
      </c>
      <c r="I168" t="s">
        <v>4835</v>
      </c>
      <c r="J168" t="s">
        <v>9</v>
      </c>
      <c r="K168" t="s">
        <v>56</v>
      </c>
      <c r="L168" t="s">
        <v>902</v>
      </c>
      <c r="M168" t="s">
        <v>1829</v>
      </c>
      <c r="N168" s="5">
        <v>900592</v>
      </c>
    </row>
    <row r="169" spans="1:14" x14ac:dyDescent="0.25">
      <c r="A169" t="s">
        <v>62</v>
      </c>
      <c r="B169" t="s">
        <v>1828</v>
      </c>
      <c r="C169">
        <v>2119</v>
      </c>
      <c r="D169" s="2">
        <v>46082</v>
      </c>
      <c r="E169" t="s">
        <v>905</v>
      </c>
      <c r="F169" t="s">
        <v>147</v>
      </c>
      <c r="G169" t="s">
        <v>9</v>
      </c>
      <c r="H169" t="s">
        <v>298</v>
      </c>
      <c r="I169" t="s">
        <v>4836</v>
      </c>
      <c r="J169" t="s">
        <v>9</v>
      </c>
      <c r="K169" t="s">
        <v>56</v>
      </c>
      <c r="L169" t="s">
        <v>902</v>
      </c>
      <c r="M169" t="s">
        <v>1829</v>
      </c>
      <c r="N169" s="5">
        <v>3387836</v>
      </c>
    </row>
    <row r="170" spans="1:14" x14ac:dyDescent="0.25">
      <c r="A170" t="s">
        <v>62</v>
      </c>
      <c r="B170" t="s">
        <v>1828</v>
      </c>
      <c r="C170">
        <v>2119</v>
      </c>
      <c r="D170" s="2">
        <v>46082</v>
      </c>
      <c r="E170" t="s">
        <v>905</v>
      </c>
      <c r="F170" t="s">
        <v>147</v>
      </c>
      <c r="G170" t="s">
        <v>9</v>
      </c>
      <c r="H170" t="s">
        <v>298</v>
      </c>
      <c r="I170" t="s">
        <v>4837</v>
      </c>
      <c r="J170" t="s">
        <v>9</v>
      </c>
      <c r="K170" t="s">
        <v>56</v>
      </c>
      <c r="L170" t="s">
        <v>902</v>
      </c>
      <c r="M170" t="s">
        <v>1829</v>
      </c>
      <c r="N170" s="5">
        <v>36503139</v>
      </c>
    </row>
    <row r="171" spans="1:14" x14ac:dyDescent="0.25">
      <c r="A171" t="s">
        <v>62</v>
      </c>
      <c r="B171" t="s">
        <v>1828</v>
      </c>
      <c r="C171">
        <v>2119</v>
      </c>
      <c r="D171" s="2">
        <v>46082</v>
      </c>
      <c r="E171" t="s">
        <v>905</v>
      </c>
      <c r="F171" t="s">
        <v>147</v>
      </c>
      <c r="G171" t="s">
        <v>9</v>
      </c>
      <c r="H171" t="s">
        <v>298</v>
      </c>
      <c r="I171" t="s">
        <v>4838</v>
      </c>
      <c r="J171" t="s">
        <v>9</v>
      </c>
      <c r="K171" t="s">
        <v>56</v>
      </c>
      <c r="L171" t="s">
        <v>902</v>
      </c>
      <c r="M171" t="s">
        <v>1829</v>
      </c>
      <c r="N171" s="5">
        <v>9214664</v>
      </c>
    </row>
    <row r="172" spans="1:14" x14ac:dyDescent="0.25">
      <c r="A172" t="s">
        <v>62</v>
      </c>
      <c r="B172" t="s">
        <v>1828</v>
      </c>
      <c r="C172">
        <v>2119</v>
      </c>
      <c r="D172" s="2">
        <v>46082</v>
      </c>
      <c r="E172" t="s">
        <v>905</v>
      </c>
      <c r="F172" t="s">
        <v>147</v>
      </c>
      <c r="G172" t="s">
        <v>9</v>
      </c>
      <c r="H172" t="s">
        <v>298</v>
      </c>
      <c r="I172" t="s">
        <v>6833</v>
      </c>
      <c r="J172" t="s">
        <v>9</v>
      </c>
      <c r="K172" t="s">
        <v>56</v>
      </c>
      <c r="L172" t="s">
        <v>902</v>
      </c>
      <c r="M172" t="s">
        <v>1829</v>
      </c>
      <c r="N172" s="5">
        <v>739772</v>
      </c>
    </row>
    <row r="173" spans="1:14" x14ac:dyDescent="0.25">
      <c r="A173" t="s">
        <v>62</v>
      </c>
      <c r="B173" t="s">
        <v>1828</v>
      </c>
      <c r="C173">
        <v>2119</v>
      </c>
      <c r="D173" s="2">
        <v>46082</v>
      </c>
      <c r="E173" t="s">
        <v>906</v>
      </c>
      <c r="F173" t="s">
        <v>147</v>
      </c>
      <c r="G173" t="s">
        <v>9</v>
      </c>
      <c r="H173" t="s">
        <v>1343</v>
      </c>
      <c r="I173" t="s">
        <v>14</v>
      </c>
      <c r="J173" t="s">
        <v>1835</v>
      </c>
      <c r="K173" t="s">
        <v>56</v>
      </c>
      <c r="L173" t="s">
        <v>903</v>
      </c>
      <c r="M173" t="s">
        <v>1829</v>
      </c>
      <c r="N173" s="5">
        <v>2888525</v>
      </c>
    </row>
    <row r="174" spans="1:14" x14ac:dyDescent="0.25">
      <c r="A174" t="s">
        <v>62</v>
      </c>
      <c r="B174" t="s">
        <v>1828</v>
      </c>
      <c r="C174">
        <v>2119</v>
      </c>
      <c r="D174" s="2">
        <v>46082</v>
      </c>
      <c r="E174" t="s">
        <v>906</v>
      </c>
      <c r="F174" t="s">
        <v>147</v>
      </c>
      <c r="G174" t="s">
        <v>9</v>
      </c>
      <c r="H174" t="s">
        <v>1343</v>
      </c>
      <c r="I174" t="s">
        <v>6834</v>
      </c>
      <c r="J174" t="s">
        <v>1835</v>
      </c>
      <c r="K174" t="s">
        <v>56</v>
      </c>
      <c r="L174" t="s">
        <v>903</v>
      </c>
      <c r="M174" t="s">
        <v>1829</v>
      </c>
      <c r="N174" s="5">
        <v>2853623</v>
      </c>
    </row>
    <row r="175" spans="1:14" x14ac:dyDescent="0.25">
      <c r="A175" t="s">
        <v>62</v>
      </c>
      <c r="B175" t="s">
        <v>1828</v>
      </c>
      <c r="C175">
        <v>2119</v>
      </c>
      <c r="D175" s="2">
        <v>46082</v>
      </c>
      <c r="E175" t="s">
        <v>906</v>
      </c>
      <c r="F175" t="s">
        <v>147</v>
      </c>
      <c r="G175" t="s">
        <v>9</v>
      </c>
      <c r="H175" t="s">
        <v>1343</v>
      </c>
      <c r="I175" t="s">
        <v>6835</v>
      </c>
      <c r="J175" t="s">
        <v>1835</v>
      </c>
      <c r="K175" t="s">
        <v>56</v>
      </c>
      <c r="L175" t="s">
        <v>903</v>
      </c>
      <c r="M175" t="s">
        <v>1829</v>
      </c>
      <c r="N175" s="5">
        <v>2874160</v>
      </c>
    </row>
    <row r="176" spans="1:14" x14ac:dyDescent="0.25">
      <c r="A176" t="s">
        <v>62</v>
      </c>
      <c r="B176" t="s">
        <v>1828</v>
      </c>
      <c r="C176">
        <v>2119</v>
      </c>
      <c r="D176" s="2">
        <v>46082</v>
      </c>
      <c r="E176" t="s">
        <v>906</v>
      </c>
      <c r="F176" t="s">
        <v>147</v>
      </c>
      <c r="G176" t="s">
        <v>9</v>
      </c>
      <c r="H176" t="s">
        <v>1343</v>
      </c>
      <c r="I176" t="s">
        <v>6836</v>
      </c>
      <c r="J176" t="s">
        <v>1835</v>
      </c>
      <c r="K176" t="s">
        <v>56</v>
      </c>
      <c r="L176" t="s">
        <v>903</v>
      </c>
      <c r="M176" t="s">
        <v>1829</v>
      </c>
      <c r="N176" s="5">
        <v>2879720</v>
      </c>
    </row>
    <row r="177" spans="1:14" x14ac:dyDescent="0.25">
      <c r="A177" t="s">
        <v>62</v>
      </c>
      <c r="B177" t="s">
        <v>1828</v>
      </c>
      <c r="C177">
        <v>2119</v>
      </c>
      <c r="D177" s="2">
        <v>46082</v>
      </c>
      <c r="E177" t="s">
        <v>906</v>
      </c>
      <c r="F177" t="s">
        <v>147</v>
      </c>
      <c r="G177" t="s">
        <v>9</v>
      </c>
      <c r="H177" t="s">
        <v>630</v>
      </c>
      <c r="I177" t="s">
        <v>14</v>
      </c>
      <c r="J177" t="s">
        <v>1835</v>
      </c>
      <c r="K177" t="s">
        <v>56</v>
      </c>
      <c r="L177" t="s">
        <v>903</v>
      </c>
      <c r="M177" t="s">
        <v>1829</v>
      </c>
      <c r="N177" s="5">
        <v>1474144</v>
      </c>
    </row>
    <row r="178" spans="1:14" x14ac:dyDescent="0.25">
      <c r="A178" t="s">
        <v>62</v>
      </c>
      <c r="B178" t="s">
        <v>1828</v>
      </c>
      <c r="C178">
        <v>2119</v>
      </c>
      <c r="D178" s="2">
        <v>46082</v>
      </c>
      <c r="E178" t="s">
        <v>906</v>
      </c>
      <c r="F178" t="s">
        <v>147</v>
      </c>
      <c r="G178" t="s">
        <v>9</v>
      </c>
      <c r="H178" t="s">
        <v>630</v>
      </c>
      <c r="I178" t="s">
        <v>6837</v>
      </c>
      <c r="J178" t="s">
        <v>1835</v>
      </c>
      <c r="K178" t="s">
        <v>56</v>
      </c>
      <c r="L178" t="s">
        <v>903</v>
      </c>
      <c r="M178" t="s">
        <v>1829</v>
      </c>
      <c r="N178" s="5">
        <v>1469650</v>
      </c>
    </row>
    <row r="179" spans="1:14" x14ac:dyDescent="0.25">
      <c r="A179" t="s">
        <v>62</v>
      </c>
      <c r="B179" t="s">
        <v>1828</v>
      </c>
      <c r="C179">
        <v>2119</v>
      </c>
      <c r="D179" s="2">
        <v>46082</v>
      </c>
      <c r="E179" t="s">
        <v>906</v>
      </c>
      <c r="F179" t="s">
        <v>147</v>
      </c>
      <c r="G179" t="s">
        <v>9</v>
      </c>
      <c r="H179" t="s">
        <v>630</v>
      </c>
      <c r="I179" t="s">
        <v>6838</v>
      </c>
      <c r="J179" t="s">
        <v>1835</v>
      </c>
      <c r="K179" t="s">
        <v>56</v>
      </c>
      <c r="L179" t="s">
        <v>903</v>
      </c>
      <c r="M179" t="s">
        <v>1829</v>
      </c>
      <c r="N179" s="5">
        <v>1466813</v>
      </c>
    </row>
    <row r="180" spans="1:14" x14ac:dyDescent="0.25">
      <c r="A180" t="s">
        <v>62</v>
      </c>
      <c r="B180" t="s">
        <v>1828</v>
      </c>
      <c r="C180">
        <v>2119</v>
      </c>
      <c r="D180" s="2">
        <v>46082</v>
      </c>
      <c r="E180" t="s">
        <v>906</v>
      </c>
      <c r="F180" t="s">
        <v>147</v>
      </c>
      <c r="G180" t="s">
        <v>9</v>
      </c>
      <c r="H180" t="s">
        <v>298</v>
      </c>
      <c r="I180" t="s">
        <v>14</v>
      </c>
      <c r="J180" t="s">
        <v>1835</v>
      </c>
      <c r="K180" t="s">
        <v>56</v>
      </c>
      <c r="L180" t="s">
        <v>903</v>
      </c>
      <c r="M180" t="s">
        <v>1829</v>
      </c>
      <c r="N180" s="5">
        <v>43777340</v>
      </c>
    </row>
    <row r="181" spans="1:14" x14ac:dyDescent="0.25">
      <c r="A181" t="s">
        <v>62</v>
      </c>
      <c r="B181" t="s">
        <v>1828</v>
      </c>
      <c r="C181">
        <v>2119</v>
      </c>
      <c r="D181" s="2">
        <v>46082</v>
      </c>
      <c r="E181" t="s">
        <v>906</v>
      </c>
      <c r="F181" t="s">
        <v>147</v>
      </c>
      <c r="G181" t="s">
        <v>9</v>
      </c>
      <c r="H181" t="s">
        <v>298</v>
      </c>
      <c r="I181" t="s">
        <v>6839</v>
      </c>
      <c r="J181" t="s">
        <v>1835</v>
      </c>
      <c r="K181" t="s">
        <v>56</v>
      </c>
      <c r="L181" t="s">
        <v>903</v>
      </c>
      <c r="M181" t="s">
        <v>1829</v>
      </c>
      <c r="N181" s="5">
        <v>5087091</v>
      </c>
    </row>
    <row r="182" spans="1:14" x14ac:dyDescent="0.25">
      <c r="A182" t="s">
        <v>62</v>
      </c>
      <c r="B182" t="s">
        <v>1828</v>
      </c>
      <c r="C182">
        <v>2119</v>
      </c>
      <c r="D182" s="2">
        <v>46082</v>
      </c>
      <c r="E182" t="s">
        <v>906</v>
      </c>
      <c r="F182" t="s">
        <v>147</v>
      </c>
      <c r="G182" t="s">
        <v>9</v>
      </c>
      <c r="H182" t="s">
        <v>1050</v>
      </c>
      <c r="I182" t="s">
        <v>6840</v>
      </c>
      <c r="J182" t="s">
        <v>1835</v>
      </c>
      <c r="K182" t="s">
        <v>56</v>
      </c>
      <c r="L182" t="s">
        <v>903</v>
      </c>
      <c r="M182" t="s">
        <v>1829</v>
      </c>
      <c r="N182" s="5">
        <v>21156116</v>
      </c>
    </row>
    <row r="183" spans="1:14" x14ac:dyDescent="0.25">
      <c r="A183" t="s">
        <v>62</v>
      </c>
      <c r="B183" t="s">
        <v>1828</v>
      </c>
      <c r="C183">
        <v>2119</v>
      </c>
      <c r="D183" s="2">
        <v>46082</v>
      </c>
      <c r="E183" t="s">
        <v>906</v>
      </c>
      <c r="F183" t="s">
        <v>147</v>
      </c>
      <c r="G183" t="s">
        <v>9</v>
      </c>
      <c r="H183" t="s">
        <v>3390</v>
      </c>
      <c r="I183" t="s">
        <v>6841</v>
      </c>
      <c r="J183" t="s">
        <v>1835</v>
      </c>
      <c r="K183" t="s">
        <v>56</v>
      </c>
      <c r="L183" t="s">
        <v>903</v>
      </c>
      <c r="M183" t="s">
        <v>1829</v>
      </c>
      <c r="N183" s="5">
        <v>33036200</v>
      </c>
    </row>
    <row r="184" spans="1:14" x14ac:dyDescent="0.25">
      <c r="A184" t="s">
        <v>62</v>
      </c>
      <c r="B184" t="s">
        <v>1828</v>
      </c>
      <c r="C184">
        <v>2119</v>
      </c>
      <c r="D184" s="2">
        <v>46082</v>
      </c>
      <c r="E184" t="s">
        <v>907</v>
      </c>
      <c r="F184" t="s">
        <v>147</v>
      </c>
      <c r="G184" t="s">
        <v>9</v>
      </c>
      <c r="H184" t="s">
        <v>298</v>
      </c>
      <c r="I184" t="s">
        <v>4835</v>
      </c>
      <c r="J184" t="s">
        <v>1836</v>
      </c>
      <c r="K184" t="s">
        <v>56</v>
      </c>
      <c r="L184" t="s">
        <v>904</v>
      </c>
      <c r="M184" t="s">
        <v>1829</v>
      </c>
      <c r="N184" s="5">
        <v>-900592</v>
      </c>
    </row>
    <row r="185" spans="1:14" x14ac:dyDescent="0.25">
      <c r="A185" t="s">
        <v>62</v>
      </c>
      <c r="B185" t="s">
        <v>1828</v>
      </c>
      <c r="C185">
        <v>2119</v>
      </c>
      <c r="D185" s="2">
        <v>46082</v>
      </c>
      <c r="E185" t="s">
        <v>907</v>
      </c>
      <c r="F185" t="s">
        <v>147</v>
      </c>
      <c r="G185" t="s">
        <v>9</v>
      </c>
      <c r="H185" t="s">
        <v>298</v>
      </c>
      <c r="I185" t="s">
        <v>4836</v>
      </c>
      <c r="J185" t="s">
        <v>1836</v>
      </c>
      <c r="K185" t="s">
        <v>56</v>
      </c>
      <c r="L185" t="s">
        <v>904</v>
      </c>
      <c r="M185" t="s">
        <v>1829</v>
      </c>
      <c r="N185" s="5">
        <v>-3387836</v>
      </c>
    </row>
    <row r="186" spans="1:14" x14ac:dyDescent="0.25">
      <c r="A186" t="s">
        <v>62</v>
      </c>
      <c r="B186" t="s">
        <v>1828</v>
      </c>
      <c r="C186">
        <v>2119</v>
      </c>
      <c r="D186" s="2">
        <v>46082</v>
      </c>
      <c r="E186" t="s">
        <v>907</v>
      </c>
      <c r="F186" t="s">
        <v>147</v>
      </c>
      <c r="G186" t="s">
        <v>9</v>
      </c>
      <c r="H186" t="s">
        <v>298</v>
      </c>
      <c r="I186" t="s">
        <v>4837</v>
      </c>
      <c r="J186" t="s">
        <v>1836</v>
      </c>
      <c r="K186" t="s">
        <v>56</v>
      </c>
      <c r="L186" t="s">
        <v>904</v>
      </c>
      <c r="M186" t="s">
        <v>1829</v>
      </c>
      <c r="N186" s="5">
        <v>-36551765</v>
      </c>
    </row>
    <row r="187" spans="1:14" x14ac:dyDescent="0.25">
      <c r="A187" t="s">
        <v>62</v>
      </c>
      <c r="B187" t="s">
        <v>1828</v>
      </c>
      <c r="C187">
        <v>2119</v>
      </c>
      <c r="D187" s="2">
        <v>46082</v>
      </c>
      <c r="E187" t="s">
        <v>907</v>
      </c>
      <c r="F187" t="s">
        <v>147</v>
      </c>
      <c r="G187" t="s">
        <v>9</v>
      </c>
      <c r="H187" t="s">
        <v>298</v>
      </c>
      <c r="I187" t="s">
        <v>4838</v>
      </c>
      <c r="J187" t="s">
        <v>1836</v>
      </c>
      <c r="K187" t="s">
        <v>56</v>
      </c>
      <c r="L187" t="s">
        <v>904</v>
      </c>
      <c r="M187" t="s">
        <v>1829</v>
      </c>
      <c r="N187" s="5">
        <v>-9214599</v>
      </c>
    </row>
    <row r="188" spans="1:14" x14ac:dyDescent="0.25">
      <c r="A188" t="s">
        <v>62</v>
      </c>
      <c r="B188" t="s">
        <v>1828</v>
      </c>
      <c r="C188">
        <v>2119</v>
      </c>
      <c r="D188" s="2">
        <v>46082</v>
      </c>
      <c r="E188" t="s">
        <v>907</v>
      </c>
      <c r="F188" t="s">
        <v>147</v>
      </c>
      <c r="G188" t="s">
        <v>9</v>
      </c>
      <c r="H188" t="s">
        <v>1050</v>
      </c>
      <c r="I188" t="s">
        <v>14</v>
      </c>
      <c r="J188" t="s">
        <v>1836</v>
      </c>
      <c r="K188" t="s">
        <v>56</v>
      </c>
      <c r="L188" t="s">
        <v>904</v>
      </c>
      <c r="M188" t="s">
        <v>1829</v>
      </c>
      <c r="N188" s="5">
        <v>-21156116</v>
      </c>
    </row>
    <row r="189" spans="1:14" x14ac:dyDescent="0.25">
      <c r="A189" t="s">
        <v>62</v>
      </c>
      <c r="B189" t="s">
        <v>1828</v>
      </c>
      <c r="C189">
        <v>2119</v>
      </c>
      <c r="D189" s="2">
        <v>46082</v>
      </c>
      <c r="E189" t="s">
        <v>907</v>
      </c>
      <c r="F189" t="s">
        <v>147</v>
      </c>
      <c r="G189" t="s">
        <v>9</v>
      </c>
      <c r="H189" t="s">
        <v>3390</v>
      </c>
      <c r="I189" t="s">
        <v>14</v>
      </c>
      <c r="J189" t="s">
        <v>1836</v>
      </c>
      <c r="K189" t="s">
        <v>56</v>
      </c>
      <c r="L189" t="s">
        <v>904</v>
      </c>
      <c r="M189" t="s">
        <v>1829</v>
      </c>
      <c r="N189" s="5">
        <v>-33036200</v>
      </c>
    </row>
    <row r="190" spans="1:14" x14ac:dyDescent="0.25">
      <c r="A190" t="s">
        <v>62</v>
      </c>
      <c r="B190" t="s">
        <v>1828</v>
      </c>
      <c r="C190">
        <v>2119</v>
      </c>
      <c r="D190" s="2">
        <v>46113</v>
      </c>
      <c r="E190" t="s">
        <v>905</v>
      </c>
      <c r="F190" t="s">
        <v>147</v>
      </c>
      <c r="G190" t="s">
        <v>9</v>
      </c>
      <c r="H190" t="s">
        <v>1343</v>
      </c>
      <c r="I190" t="s">
        <v>6834</v>
      </c>
      <c r="J190" t="s">
        <v>9</v>
      </c>
      <c r="K190" t="s">
        <v>56</v>
      </c>
      <c r="L190" t="s">
        <v>902</v>
      </c>
      <c r="M190" t="s">
        <v>1829</v>
      </c>
      <c r="N190" s="5">
        <v>2853623</v>
      </c>
    </row>
    <row r="191" spans="1:14" x14ac:dyDescent="0.25">
      <c r="A191" t="s">
        <v>62</v>
      </c>
      <c r="B191" t="s">
        <v>1828</v>
      </c>
      <c r="C191">
        <v>2119</v>
      </c>
      <c r="D191" s="2">
        <v>46113</v>
      </c>
      <c r="E191" t="s">
        <v>905</v>
      </c>
      <c r="F191" t="s">
        <v>147</v>
      </c>
      <c r="G191" t="s">
        <v>9</v>
      </c>
      <c r="H191" t="s">
        <v>1343</v>
      </c>
      <c r="I191" t="s">
        <v>6835</v>
      </c>
      <c r="J191" t="s">
        <v>9</v>
      </c>
      <c r="K191" t="s">
        <v>56</v>
      </c>
      <c r="L191" t="s">
        <v>902</v>
      </c>
      <c r="M191" t="s">
        <v>1829</v>
      </c>
      <c r="N191" s="5">
        <v>2874160</v>
      </c>
    </row>
    <row r="192" spans="1:14" x14ac:dyDescent="0.25">
      <c r="A192" t="s">
        <v>62</v>
      </c>
      <c r="B192" t="s">
        <v>1828</v>
      </c>
      <c r="C192">
        <v>2119</v>
      </c>
      <c r="D192" s="2">
        <v>46113</v>
      </c>
      <c r="E192" t="s">
        <v>905</v>
      </c>
      <c r="F192" t="s">
        <v>147</v>
      </c>
      <c r="G192" t="s">
        <v>9</v>
      </c>
      <c r="H192" t="s">
        <v>1343</v>
      </c>
      <c r="I192" t="s">
        <v>6836</v>
      </c>
      <c r="J192" t="s">
        <v>9</v>
      </c>
      <c r="K192" t="s">
        <v>56</v>
      </c>
      <c r="L192" t="s">
        <v>902</v>
      </c>
      <c r="M192" t="s">
        <v>1829</v>
      </c>
      <c r="N192" s="5">
        <v>2879720</v>
      </c>
    </row>
    <row r="193" spans="1:14" x14ac:dyDescent="0.25">
      <c r="A193" t="s">
        <v>62</v>
      </c>
      <c r="B193" t="s">
        <v>1828</v>
      </c>
      <c r="C193">
        <v>2119</v>
      </c>
      <c r="D193" s="2">
        <v>46113</v>
      </c>
      <c r="E193" t="s">
        <v>905</v>
      </c>
      <c r="F193" t="s">
        <v>147</v>
      </c>
      <c r="G193" t="s">
        <v>9</v>
      </c>
      <c r="H193" t="s">
        <v>1343</v>
      </c>
      <c r="I193" t="s">
        <v>6842</v>
      </c>
      <c r="J193" t="s">
        <v>9</v>
      </c>
      <c r="K193" t="s">
        <v>56</v>
      </c>
      <c r="L193" t="s">
        <v>902</v>
      </c>
      <c r="M193" t="s">
        <v>1829</v>
      </c>
      <c r="N193" s="5">
        <v>2879620</v>
      </c>
    </row>
    <row r="194" spans="1:14" x14ac:dyDescent="0.25">
      <c r="A194" t="s">
        <v>62</v>
      </c>
      <c r="B194" t="s">
        <v>1828</v>
      </c>
      <c r="C194">
        <v>2119</v>
      </c>
      <c r="D194" s="2">
        <v>46113</v>
      </c>
      <c r="E194" t="s">
        <v>905</v>
      </c>
      <c r="F194" t="s">
        <v>147</v>
      </c>
      <c r="G194" t="s">
        <v>9</v>
      </c>
      <c r="H194" t="s">
        <v>1343</v>
      </c>
      <c r="I194" t="s">
        <v>6843</v>
      </c>
      <c r="J194" t="s">
        <v>9</v>
      </c>
      <c r="K194" t="s">
        <v>56</v>
      </c>
      <c r="L194" t="s">
        <v>902</v>
      </c>
      <c r="M194" t="s">
        <v>1829</v>
      </c>
      <c r="N194" s="5">
        <v>2883587</v>
      </c>
    </row>
    <row r="195" spans="1:14" x14ac:dyDescent="0.25">
      <c r="A195" t="s">
        <v>62</v>
      </c>
      <c r="B195" t="s">
        <v>1828</v>
      </c>
      <c r="C195">
        <v>2119</v>
      </c>
      <c r="D195" s="2">
        <v>46113</v>
      </c>
      <c r="E195" t="s">
        <v>905</v>
      </c>
      <c r="F195" t="s">
        <v>147</v>
      </c>
      <c r="G195" t="s">
        <v>9</v>
      </c>
      <c r="H195" t="s">
        <v>1343</v>
      </c>
      <c r="I195" t="s">
        <v>6844</v>
      </c>
      <c r="J195" t="s">
        <v>9</v>
      </c>
      <c r="K195" t="s">
        <v>56</v>
      </c>
      <c r="L195" t="s">
        <v>902</v>
      </c>
      <c r="M195" t="s">
        <v>1829</v>
      </c>
      <c r="N195" s="5">
        <v>2888525</v>
      </c>
    </row>
    <row r="196" spans="1:14" x14ac:dyDescent="0.25">
      <c r="A196" t="s">
        <v>62</v>
      </c>
      <c r="B196" t="s">
        <v>1828</v>
      </c>
      <c r="C196">
        <v>2119</v>
      </c>
      <c r="D196" s="2">
        <v>46113</v>
      </c>
      <c r="E196" t="s">
        <v>905</v>
      </c>
      <c r="F196" t="s">
        <v>147</v>
      </c>
      <c r="G196" t="s">
        <v>9</v>
      </c>
      <c r="H196" t="s">
        <v>1343</v>
      </c>
      <c r="I196" t="s">
        <v>6845</v>
      </c>
      <c r="J196" t="s">
        <v>9</v>
      </c>
      <c r="K196" t="s">
        <v>56</v>
      </c>
      <c r="L196" t="s">
        <v>902</v>
      </c>
      <c r="M196" t="s">
        <v>1829</v>
      </c>
      <c r="N196" s="5">
        <v>-2879620</v>
      </c>
    </row>
    <row r="197" spans="1:14" x14ac:dyDescent="0.25">
      <c r="A197" t="s">
        <v>62</v>
      </c>
      <c r="B197" t="s">
        <v>1828</v>
      </c>
      <c r="C197">
        <v>2119</v>
      </c>
      <c r="D197" s="2">
        <v>46113</v>
      </c>
      <c r="E197" t="s">
        <v>905</v>
      </c>
      <c r="F197" t="s">
        <v>147</v>
      </c>
      <c r="G197" t="s">
        <v>9</v>
      </c>
      <c r="H197" t="s">
        <v>1343</v>
      </c>
      <c r="I197" t="s">
        <v>6846</v>
      </c>
      <c r="J197" t="s">
        <v>9</v>
      </c>
      <c r="K197" t="s">
        <v>56</v>
      </c>
      <c r="L197" t="s">
        <v>902</v>
      </c>
      <c r="M197" t="s">
        <v>1829</v>
      </c>
      <c r="N197" s="5">
        <v>-2883587</v>
      </c>
    </row>
    <row r="198" spans="1:14" x14ac:dyDescent="0.25">
      <c r="A198" t="s">
        <v>62</v>
      </c>
      <c r="B198" t="s">
        <v>1828</v>
      </c>
      <c r="C198">
        <v>2119</v>
      </c>
      <c r="D198" s="2">
        <v>46113</v>
      </c>
      <c r="E198" t="s">
        <v>905</v>
      </c>
      <c r="F198" t="s">
        <v>147</v>
      </c>
      <c r="G198" t="s">
        <v>9</v>
      </c>
      <c r="H198" t="s">
        <v>630</v>
      </c>
      <c r="I198" t="s">
        <v>6837</v>
      </c>
      <c r="J198" t="s">
        <v>9</v>
      </c>
      <c r="K198" t="s">
        <v>56</v>
      </c>
      <c r="L198" t="s">
        <v>902</v>
      </c>
      <c r="M198" t="s">
        <v>1829</v>
      </c>
      <c r="N198" s="5">
        <v>1469650</v>
      </c>
    </row>
    <row r="199" spans="1:14" x14ac:dyDescent="0.25">
      <c r="A199" t="s">
        <v>62</v>
      </c>
      <c r="B199" t="s">
        <v>1828</v>
      </c>
      <c r="C199">
        <v>2119</v>
      </c>
      <c r="D199" s="2">
        <v>46113</v>
      </c>
      <c r="E199" t="s">
        <v>905</v>
      </c>
      <c r="F199" t="s">
        <v>147</v>
      </c>
      <c r="G199" t="s">
        <v>9</v>
      </c>
      <c r="H199" t="s">
        <v>630</v>
      </c>
      <c r="I199" t="s">
        <v>6838</v>
      </c>
      <c r="J199" t="s">
        <v>9</v>
      </c>
      <c r="K199" t="s">
        <v>56</v>
      </c>
      <c r="L199" t="s">
        <v>902</v>
      </c>
      <c r="M199" t="s">
        <v>1829</v>
      </c>
      <c r="N199" s="5">
        <v>1466813</v>
      </c>
    </row>
    <row r="200" spans="1:14" x14ac:dyDescent="0.25">
      <c r="A200" t="s">
        <v>62</v>
      </c>
      <c r="B200" t="s">
        <v>1828</v>
      </c>
      <c r="C200">
        <v>2119</v>
      </c>
      <c r="D200" s="2">
        <v>46113</v>
      </c>
      <c r="E200" t="s">
        <v>905</v>
      </c>
      <c r="F200" t="s">
        <v>147</v>
      </c>
      <c r="G200" t="s">
        <v>9</v>
      </c>
      <c r="H200" t="s">
        <v>630</v>
      </c>
      <c r="I200" t="s">
        <v>6847</v>
      </c>
      <c r="J200" t="s">
        <v>9</v>
      </c>
      <c r="K200" t="s">
        <v>56</v>
      </c>
      <c r="L200" t="s">
        <v>902</v>
      </c>
      <c r="M200" t="s">
        <v>1829</v>
      </c>
      <c r="N200" s="5">
        <v>1469599</v>
      </c>
    </row>
    <row r="201" spans="1:14" x14ac:dyDescent="0.25">
      <c r="A201" t="s">
        <v>62</v>
      </c>
      <c r="B201" t="s">
        <v>1828</v>
      </c>
      <c r="C201">
        <v>2119</v>
      </c>
      <c r="D201" s="2">
        <v>46113</v>
      </c>
      <c r="E201" t="s">
        <v>905</v>
      </c>
      <c r="F201" t="s">
        <v>147</v>
      </c>
      <c r="G201" t="s">
        <v>9</v>
      </c>
      <c r="H201" t="s">
        <v>630</v>
      </c>
      <c r="I201" t="s">
        <v>6848</v>
      </c>
      <c r="J201" t="s">
        <v>9</v>
      </c>
      <c r="K201" t="s">
        <v>56</v>
      </c>
      <c r="L201" t="s">
        <v>902</v>
      </c>
      <c r="M201" t="s">
        <v>1829</v>
      </c>
      <c r="N201" s="5">
        <v>1471624</v>
      </c>
    </row>
    <row r="202" spans="1:14" x14ac:dyDescent="0.25">
      <c r="A202" t="s">
        <v>62</v>
      </c>
      <c r="B202" t="s">
        <v>1828</v>
      </c>
      <c r="C202">
        <v>2119</v>
      </c>
      <c r="D202" s="2">
        <v>46113</v>
      </c>
      <c r="E202" t="s">
        <v>905</v>
      </c>
      <c r="F202" t="s">
        <v>147</v>
      </c>
      <c r="G202" t="s">
        <v>9</v>
      </c>
      <c r="H202" t="s">
        <v>630</v>
      </c>
      <c r="I202" t="s">
        <v>6849</v>
      </c>
      <c r="J202" t="s">
        <v>9</v>
      </c>
      <c r="K202" t="s">
        <v>56</v>
      </c>
      <c r="L202" t="s">
        <v>902</v>
      </c>
      <c r="M202" t="s">
        <v>1829</v>
      </c>
      <c r="N202" s="5">
        <v>1474144</v>
      </c>
    </row>
    <row r="203" spans="1:14" x14ac:dyDescent="0.25">
      <c r="A203" t="s">
        <v>62</v>
      </c>
      <c r="B203" t="s">
        <v>1828</v>
      </c>
      <c r="C203">
        <v>2119</v>
      </c>
      <c r="D203" s="2">
        <v>46113</v>
      </c>
      <c r="E203" t="s">
        <v>905</v>
      </c>
      <c r="F203" t="s">
        <v>147</v>
      </c>
      <c r="G203" t="s">
        <v>9</v>
      </c>
      <c r="H203" t="s">
        <v>630</v>
      </c>
      <c r="I203" t="s">
        <v>6850</v>
      </c>
      <c r="J203" t="s">
        <v>9</v>
      </c>
      <c r="K203" t="s">
        <v>56</v>
      </c>
      <c r="L203" t="s">
        <v>902</v>
      </c>
      <c r="M203" t="s">
        <v>1829</v>
      </c>
      <c r="N203" s="5">
        <v>-1469599</v>
      </c>
    </row>
    <row r="204" spans="1:14" x14ac:dyDescent="0.25">
      <c r="A204" t="s">
        <v>62</v>
      </c>
      <c r="B204" t="s">
        <v>1828</v>
      </c>
      <c r="C204">
        <v>2119</v>
      </c>
      <c r="D204" s="2">
        <v>46113</v>
      </c>
      <c r="E204" t="s">
        <v>905</v>
      </c>
      <c r="F204" t="s">
        <v>147</v>
      </c>
      <c r="G204" t="s">
        <v>9</v>
      </c>
      <c r="H204" t="s">
        <v>630</v>
      </c>
      <c r="I204" t="s">
        <v>6851</v>
      </c>
      <c r="J204" t="s">
        <v>9</v>
      </c>
      <c r="K204" t="s">
        <v>56</v>
      </c>
      <c r="L204" t="s">
        <v>902</v>
      </c>
      <c r="M204" t="s">
        <v>1829</v>
      </c>
      <c r="N204" s="5">
        <v>-1471624</v>
      </c>
    </row>
    <row r="205" spans="1:14" x14ac:dyDescent="0.25">
      <c r="A205" t="s">
        <v>62</v>
      </c>
      <c r="B205" t="s">
        <v>1828</v>
      </c>
      <c r="C205">
        <v>2119</v>
      </c>
      <c r="D205" s="2">
        <v>46113</v>
      </c>
      <c r="E205" t="s">
        <v>905</v>
      </c>
      <c r="F205" t="s">
        <v>147</v>
      </c>
      <c r="G205" t="s">
        <v>9</v>
      </c>
      <c r="H205" t="s">
        <v>298</v>
      </c>
      <c r="I205" t="s">
        <v>6839</v>
      </c>
      <c r="J205" t="s">
        <v>9</v>
      </c>
      <c r="K205" t="s">
        <v>56</v>
      </c>
      <c r="L205" t="s">
        <v>902</v>
      </c>
      <c r="M205" t="s">
        <v>1829</v>
      </c>
      <c r="N205" s="5">
        <v>5087091</v>
      </c>
    </row>
    <row r="206" spans="1:14" x14ac:dyDescent="0.25">
      <c r="A206" t="s">
        <v>62</v>
      </c>
      <c r="B206" t="s">
        <v>1828</v>
      </c>
      <c r="C206">
        <v>2119</v>
      </c>
      <c r="D206" s="2">
        <v>46113</v>
      </c>
      <c r="E206" t="s">
        <v>905</v>
      </c>
      <c r="F206" t="s">
        <v>147</v>
      </c>
      <c r="G206" t="s">
        <v>9</v>
      </c>
      <c r="H206" t="s">
        <v>298</v>
      </c>
      <c r="I206" t="s">
        <v>6852</v>
      </c>
      <c r="J206" t="s">
        <v>9</v>
      </c>
      <c r="K206" t="s">
        <v>56</v>
      </c>
      <c r="L206" t="s">
        <v>902</v>
      </c>
      <c r="M206" t="s">
        <v>1829</v>
      </c>
      <c r="N206" s="5">
        <v>31124352</v>
      </c>
    </row>
    <row r="207" spans="1:14" x14ac:dyDescent="0.25">
      <c r="A207" t="s">
        <v>62</v>
      </c>
      <c r="B207" t="s">
        <v>1828</v>
      </c>
      <c r="C207">
        <v>2119</v>
      </c>
      <c r="D207" s="2">
        <v>46113</v>
      </c>
      <c r="E207" t="s">
        <v>905</v>
      </c>
      <c r="F207" t="s">
        <v>147</v>
      </c>
      <c r="G207" t="s">
        <v>9</v>
      </c>
      <c r="H207" t="s">
        <v>298</v>
      </c>
      <c r="I207" t="s">
        <v>6853</v>
      </c>
      <c r="J207" t="s">
        <v>9</v>
      </c>
      <c r="K207" t="s">
        <v>56</v>
      </c>
      <c r="L207" t="s">
        <v>902</v>
      </c>
      <c r="M207" t="s">
        <v>1829</v>
      </c>
      <c r="N207" s="5">
        <v>1022366</v>
      </c>
    </row>
    <row r="208" spans="1:14" x14ac:dyDescent="0.25">
      <c r="A208" t="s">
        <v>62</v>
      </c>
      <c r="B208" t="s">
        <v>1828</v>
      </c>
      <c r="C208">
        <v>2119</v>
      </c>
      <c r="D208" s="2">
        <v>46113</v>
      </c>
      <c r="E208" t="s">
        <v>905</v>
      </c>
      <c r="F208" t="s">
        <v>147</v>
      </c>
      <c r="G208" t="s">
        <v>9</v>
      </c>
      <c r="H208" t="s">
        <v>298</v>
      </c>
      <c r="I208" t="s">
        <v>6854</v>
      </c>
      <c r="J208" t="s">
        <v>9</v>
      </c>
      <c r="K208" t="s">
        <v>56</v>
      </c>
      <c r="L208" t="s">
        <v>902</v>
      </c>
      <c r="M208" t="s">
        <v>1829</v>
      </c>
      <c r="N208" s="5">
        <v>10592225</v>
      </c>
    </row>
    <row r="209" spans="1:14" x14ac:dyDescent="0.25">
      <c r="A209" t="s">
        <v>62</v>
      </c>
      <c r="B209" t="s">
        <v>1828</v>
      </c>
      <c r="C209">
        <v>2119</v>
      </c>
      <c r="D209" s="2">
        <v>46113</v>
      </c>
      <c r="E209" t="s">
        <v>905</v>
      </c>
      <c r="F209" t="s">
        <v>147</v>
      </c>
      <c r="G209" t="s">
        <v>9</v>
      </c>
      <c r="H209" t="s">
        <v>298</v>
      </c>
      <c r="I209" t="s">
        <v>6855</v>
      </c>
      <c r="J209" t="s">
        <v>9</v>
      </c>
      <c r="K209" t="s">
        <v>56</v>
      </c>
      <c r="L209" t="s">
        <v>902</v>
      </c>
      <c r="M209" t="s">
        <v>1829</v>
      </c>
      <c r="N209" s="5">
        <v>1081575</v>
      </c>
    </row>
    <row r="210" spans="1:14" x14ac:dyDescent="0.25">
      <c r="A210" t="s">
        <v>62</v>
      </c>
      <c r="B210" t="s">
        <v>1828</v>
      </c>
      <c r="C210">
        <v>2119</v>
      </c>
      <c r="D210" s="2">
        <v>46113</v>
      </c>
      <c r="E210" t="s">
        <v>905</v>
      </c>
      <c r="F210" t="s">
        <v>147</v>
      </c>
      <c r="G210" t="s">
        <v>9</v>
      </c>
      <c r="H210" t="s">
        <v>1050</v>
      </c>
      <c r="I210" t="s">
        <v>6840</v>
      </c>
      <c r="J210" t="s">
        <v>9</v>
      </c>
      <c r="K210" t="s">
        <v>56</v>
      </c>
      <c r="L210" t="s">
        <v>902</v>
      </c>
      <c r="M210" t="s">
        <v>1829</v>
      </c>
      <c r="N210" s="5">
        <v>21156116</v>
      </c>
    </row>
    <row r="211" spans="1:14" x14ac:dyDescent="0.25">
      <c r="A211" t="s">
        <v>62</v>
      </c>
      <c r="B211" t="s">
        <v>1828</v>
      </c>
      <c r="C211">
        <v>2119</v>
      </c>
      <c r="D211" s="2">
        <v>46113</v>
      </c>
      <c r="E211" t="s">
        <v>905</v>
      </c>
      <c r="F211" t="s">
        <v>147</v>
      </c>
      <c r="G211" t="s">
        <v>9</v>
      </c>
      <c r="H211" t="s">
        <v>3390</v>
      </c>
      <c r="I211" t="s">
        <v>6841</v>
      </c>
      <c r="J211" t="s">
        <v>9</v>
      </c>
      <c r="K211" t="s">
        <v>56</v>
      </c>
      <c r="L211" t="s">
        <v>902</v>
      </c>
      <c r="M211" t="s">
        <v>1829</v>
      </c>
      <c r="N211" s="5">
        <v>33036200</v>
      </c>
    </row>
    <row r="212" spans="1:14" x14ac:dyDescent="0.25">
      <c r="A212" t="s">
        <v>62</v>
      </c>
      <c r="B212" t="s">
        <v>1828</v>
      </c>
      <c r="C212">
        <v>2119</v>
      </c>
      <c r="D212" s="2">
        <v>46113</v>
      </c>
      <c r="E212" t="s">
        <v>906</v>
      </c>
      <c r="F212" t="s">
        <v>147</v>
      </c>
      <c r="G212" t="s">
        <v>9</v>
      </c>
      <c r="H212" t="s">
        <v>1343</v>
      </c>
      <c r="I212" t="s">
        <v>14</v>
      </c>
      <c r="J212" t="s">
        <v>1835</v>
      </c>
      <c r="K212" t="s">
        <v>56</v>
      </c>
      <c r="L212" t="s">
        <v>903</v>
      </c>
      <c r="M212" t="s">
        <v>1829</v>
      </c>
      <c r="N212" s="5">
        <v>2907750</v>
      </c>
    </row>
    <row r="213" spans="1:14" x14ac:dyDescent="0.25">
      <c r="A213" t="s">
        <v>62</v>
      </c>
      <c r="B213" t="s">
        <v>1828</v>
      </c>
      <c r="C213">
        <v>2119</v>
      </c>
      <c r="D213" s="2">
        <v>46113</v>
      </c>
      <c r="E213" t="s">
        <v>906</v>
      </c>
      <c r="F213" t="s">
        <v>147</v>
      </c>
      <c r="G213" t="s">
        <v>9</v>
      </c>
      <c r="H213" t="s">
        <v>630</v>
      </c>
      <c r="I213" t="s">
        <v>14</v>
      </c>
      <c r="J213" t="s">
        <v>1835</v>
      </c>
      <c r="K213" t="s">
        <v>56</v>
      </c>
      <c r="L213" t="s">
        <v>903</v>
      </c>
      <c r="M213" t="s">
        <v>1829</v>
      </c>
      <c r="N213" s="5">
        <v>1483955</v>
      </c>
    </row>
    <row r="214" spans="1:14" x14ac:dyDescent="0.25">
      <c r="A214" t="s">
        <v>62</v>
      </c>
      <c r="B214" t="s">
        <v>1828</v>
      </c>
      <c r="C214">
        <v>2119</v>
      </c>
      <c r="D214" s="2">
        <v>46113</v>
      </c>
      <c r="E214" t="s">
        <v>906</v>
      </c>
      <c r="F214" t="s">
        <v>147</v>
      </c>
      <c r="G214" t="s">
        <v>9</v>
      </c>
      <c r="H214" t="s">
        <v>298</v>
      </c>
      <c r="I214" t="s">
        <v>14</v>
      </c>
      <c r="J214" t="s">
        <v>1835</v>
      </c>
      <c r="K214" t="s">
        <v>56</v>
      </c>
      <c r="L214" t="s">
        <v>903</v>
      </c>
      <c r="M214" t="s">
        <v>1829</v>
      </c>
      <c r="N214" s="5">
        <v>52776984</v>
      </c>
    </row>
    <row r="215" spans="1:14" x14ac:dyDescent="0.25">
      <c r="A215" t="s">
        <v>62</v>
      </c>
      <c r="B215" t="s">
        <v>1828</v>
      </c>
      <c r="C215">
        <v>2119</v>
      </c>
      <c r="D215" s="2">
        <v>46113</v>
      </c>
      <c r="E215" t="s">
        <v>907</v>
      </c>
      <c r="F215" t="s">
        <v>147</v>
      </c>
      <c r="G215" t="s">
        <v>9</v>
      </c>
      <c r="H215" t="s">
        <v>1343</v>
      </c>
      <c r="I215" t="s">
        <v>6834</v>
      </c>
      <c r="J215" t="s">
        <v>1836</v>
      </c>
      <c r="K215" t="s">
        <v>56</v>
      </c>
      <c r="L215" t="s">
        <v>904</v>
      </c>
      <c r="M215" t="s">
        <v>1829</v>
      </c>
      <c r="N215" s="5">
        <v>-2853623</v>
      </c>
    </row>
    <row r="216" spans="1:14" x14ac:dyDescent="0.25">
      <c r="A216" t="s">
        <v>62</v>
      </c>
      <c r="B216" t="s">
        <v>1828</v>
      </c>
      <c r="C216">
        <v>2119</v>
      </c>
      <c r="D216" s="2">
        <v>46113</v>
      </c>
      <c r="E216" t="s">
        <v>907</v>
      </c>
      <c r="F216" t="s">
        <v>147</v>
      </c>
      <c r="G216" t="s">
        <v>9</v>
      </c>
      <c r="H216" t="s">
        <v>1343</v>
      </c>
      <c r="I216" t="s">
        <v>6835</v>
      </c>
      <c r="J216" t="s">
        <v>1836</v>
      </c>
      <c r="K216" t="s">
        <v>56</v>
      </c>
      <c r="L216" t="s">
        <v>904</v>
      </c>
      <c r="M216" t="s">
        <v>1829</v>
      </c>
      <c r="N216" s="5">
        <v>-2874160</v>
      </c>
    </row>
    <row r="217" spans="1:14" x14ac:dyDescent="0.25">
      <c r="A217" t="s">
        <v>62</v>
      </c>
      <c r="B217" t="s">
        <v>1828</v>
      </c>
      <c r="C217">
        <v>2119</v>
      </c>
      <c r="D217" s="2">
        <v>46113</v>
      </c>
      <c r="E217" t="s">
        <v>907</v>
      </c>
      <c r="F217" t="s">
        <v>147</v>
      </c>
      <c r="G217" t="s">
        <v>9</v>
      </c>
      <c r="H217" t="s">
        <v>1343</v>
      </c>
      <c r="I217" t="s">
        <v>6836</v>
      </c>
      <c r="J217" t="s">
        <v>1836</v>
      </c>
      <c r="K217" t="s">
        <v>56</v>
      </c>
      <c r="L217" t="s">
        <v>904</v>
      </c>
      <c r="M217" t="s">
        <v>1829</v>
      </c>
      <c r="N217" s="5">
        <v>-2879720</v>
      </c>
    </row>
    <row r="218" spans="1:14" x14ac:dyDescent="0.25">
      <c r="A218" t="s">
        <v>62</v>
      </c>
      <c r="B218" t="s">
        <v>1828</v>
      </c>
      <c r="C218">
        <v>2119</v>
      </c>
      <c r="D218" s="2">
        <v>46113</v>
      </c>
      <c r="E218" t="s">
        <v>907</v>
      </c>
      <c r="F218" t="s">
        <v>147</v>
      </c>
      <c r="G218" t="s">
        <v>9</v>
      </c>
      <c r="H218" t="s">
        <v>1343</v>
      </c>
      <c r="I218" t="s">
        <v>6844</v>
      </c>
      <c r="J218" t="s">
        <v>1836</v>
      </c>
      <c r="K218" t="s">
        <v>56</v>
      </c>
      <c r="L218" t="s">
        <v>904</v>
      </c>
      <c r="M218" t="s">
        <v>1829</v>
      </c>
      <c r="N218" s="5">
        <v>-2888525</v>
      </c>
    </row>
    <row r="219" spans="1:14" x14ac:dyDescent="0.25">
      <c r="A219" t="s">
        <v>62</v>
      </c>
      <c r="B219" t="s">
        <v>1828</v>
      </c>
      <c r="C219">
        <v>2119</v>
      </c>
      <c r="D219" s="2">
        <v>46113</v>
      </c>
      <c r="E219" t="s">
        <v>907</v>
      </c>
      <c r="F219" t="s">
        <v>147</v>
      </c>
      <c r="G219" t="s">
        <v>9</v>
      </c>
      <c r="H219" t="s">
        <v>630</v>
      </c>
      <c r="I219" t="s">
        <v>6837</v>
      </c>
      <c r="J219" t="s">
        <v>1836</v>
      </c>
      <c r="K219" t="s">
        <v>56</v>
      </c>
      <c r="L219" t="s">
        <v>904</v>
      </c>
      <c r="M219" t="s">
        <v>1829</v>
      </c>
      <c r="N219" s="5">
        <v>-1469650</v>
      </c>
    </row>
    <row r="220" spans="1:14" x14ac:dyDescent="0.25">
      <c r="A220" t="s">
        <v>62</v>
      </c>
      <c r="B220" t="s">
        <v>1828</v>
      </c>
      <c r="C220">
        <v>2119</v>
      </c>
      <c r="D220" s="2">
        <v>46113</v>
      </c>
      <c r="E220" t="s">
        <v>907</v>
      </c>
      <c r="F220" t="s">
        <v>147</v>
      </c>
      <c r="G220" t="s">
        <v>9</v>
      </c>
      <c r="H220" t="s">
        <v>630</v>
      </c>
      <c r="I220" t="s">
        <v>6838</v>
      </c>
      <c r="J220" t="s">
        <v>1836</v>
      </c>
      <c r="K220" t="s">
        <v>56</v>
      </c>
      <c r="L220" t="s">
        <v>904</v>
      </c>
      <c r="M220" t="s">
        <v>1829</v>
      </c>
      <c r="N220" s="5">
        <v>-1466813</v>
      </c>
    </row>
    <row r="221" spans="1:14" x14ac:dyDescent="0.25">
      <c r="A221" t="s">
        <v>62</v>
      </c>
      <c r="B221" t="s">
        <v>1828</v>
      </c>
      <c r="C221">
        <v>2119</v>
      </c>
      <c r="D221" s="2">
        <v>46113</v>
      </c>
      <c r="E221" t="s">
        <v>907</v>
      </c>
      <c r="F221" t="s">
        <v>147</v>
      </c>
      <c r="G221" t="s">
        <v>9</v>
      </c>
      <c r="H221" t="s">
        <v>630</v>
      </c>
      <c r="I221" t="s">
        <v>6849</v>
      </c>
      <c r="J221" t="s">
        <v>1836</v>
      </c>
      <c r="K221" t="s">
        <v>56</v>
      </c>
      <c r="L221" t="s">
        <v>904</v>
      </c>
      <c r="M221" t="s">
        <v>1829</v>
      </c>
      <c r="N221" s="5">
        <v>-1474144</v>
      </c>
    </row>
    <row r="222" spans="1:14" x14ac:dyDescent="0.25">
      <c r="A222" t="s">
        <v>62</v>
      </c>
      <c r="B222" t="s">
        <v>1828</v>
      </c>
      <c r="C222">
        <v>2119</v>
      </c>
      <c r="D222" s="2">
        <v>46113</v>
      </c>
      <c r="E222" t="s">
        <v>907</v>
      </c>
      <c r="F222" t="s">
        <v>147</v>
      </c>
      <c r="G222" t="s">
        <v>9</v>
      </c>
      <c r="H222" t="s">
        <v>298</v>
      </c>
      <c r="I222" t="s">
        <v>6839</v>
      </c>
      <c r="J222" t="s">
        <v>1836</v>
      </c>
      <c r="K222" t="s">
        <v>56</v>
      </c>
      <c r="L222" t="s">
        <v>904</v>
      </c>
      <c r="M222" t="s">
        <v>1829</v>
      </c>
      <c r="N222" s="5">
        <v>-5087091</v>
      </c>
    </row>
    <row r="223" spans="1:14" x14ac:dyDescent="0.25">
      <c r="A223" t="s">
        <v>62</v>
      </c>
      <c r="B223" t="s">
        <v>1828</v>
      </c>
      <c r="C223">
        <v>2119</v>
      </c>
      <c r="D223" s="2">
        <v>46113</v>
      </c>
      <c r="E223" t="s">
        <v>907</v>
      </c>
      <c r="F223" t="s">
        <v>147</v>
      </c>
      <c r="G223" t="s">
        <v>9</v>
      </c>
      <c r="H223" t="s">
        <v>298</v>
      </c>
      <c r="I223" t="s">
        <v>6852</v>
      </c>
      <c r="J223" t="s">
        <v>1836</v>
      </c>
      <c r="K223" t="s">
        <v>56</v>
      </c>
      <c r="L223" t="s">
        <v>904</v>
      </c>
      <c r="M223" t="s">
        <v>1829</v>
      </c>
      <c r="N223" s="5">
        <v>-32103718</v>
      </c>
    </row>
    <row r="224" spans="1:14" x14ac:dyDescent="0.25">
      <c r="A224" t="s">
        <v>62</v>
      </c>
      <c r="B224" t="s">
        <v>1828</v>
      </c>
      <c r="C224">
        <v>2119</v>
      </c>
      <c r="D224" s="2">
        <v>46113</v>
      </c>
      <c r="E224" t="s">
        <v>907</v>
      </c>
      <c r="F224" t="s">
        <v>147</v>
      </c>
      <c r="G224" t="s">
        <v>9</v>
      </c>
      <c r="H224" t="s">
        <v>298</v>
      </c>
      <c r="I224" t="s">
        <v>6854</v>
      </c>
      <c r="J224" t="s">
        <v>1836</v>
      </c>
      <c r="K224" t="s">
        <v>56</v>
      </c>
      <c r="L224" t="s">
        <v>904</v>
      </c>
      <c r="M224" t="s">
        <v>1829</v>
      </c>
      <c r="N224" s="5">
        <v>-10592047</v>
      </c>
    </row>
    <row r="225" spans="1:14" x14ac:dyDescent="0.25">
      <c r="A225" t="s">
        <v>62</v>
      </c>
      <c r="B225" t="s">
        <v>1828</v>
      </c>
      <c r="C225">
        <v>2119</v>
      </c>
      <c r="D225" s="2">
        <v>46113</v>
      </c>
      <c r="E225" t="s">
        <v>907</v>
      </c>
      <c r="F225" t="s">
        <v>147</v>
      </c>
      <c r="G225" t="s">
        <v>9</v>
      </c>
      <c r="H225" t="s">
        <v>298</v>
      </c>
      <c r="I225" t="s">
        <v>6855</v>
      </c>
      <c r="J225" t="s">
        <v>1836</v>
      </c>
      <c r="K225" t="s">
        <v>56</v>
      </c>
      <c r="L225" t="s">
        <v>904</v>
      </c>
      <c r="M225" t="s">
        <v>1829</v>
      </c>
      <c r="N225" s="5">
        <v>-1081575</v>
      </c>
    </row>
    <row r="226" spans="1:14" x14ac:dyDescent="0.25">
      <c r="A226" t="s">
        <v>62</v>
      </c>
      <c r="B226" t="s">
        <v>1828</v>
      </c>
      <c r="C226">
        <v>2119</v>
      </c>
      <c r="D226" s="2">
        <v>46113</v>
      </c>
      <c r="E226" t="s">
        <v>907</v>
      </c>
      <c r="F226" t="s">
        <v>147</v>
      </c>
      <c r="G226" t="s">
        <v>9</v>
      </c>
      <c r="H226" t="s">
        <v>1050</v>
      </c>
      <c r="I226" t="s">
        <v>6840</v>
      </c>
      <c r="J226" t="s">
        <v>1836</v>
      </c>
      <c r="K226" t="s">
        <v>56</v>
      </c>
      <c r="L226" t="s">
        <v>904</v>
      </c>
      <c r="M226" t="s">
        <v>1829</v>
      </c>
      <c r="N226" s="5">
        <v>-21156116</v>
      </c>
    </row>
    <row r="227" spans="1:14" x14ac:dyDescent="0.25">
      <c r="A227" t="s">
        <v>62</v>
      </c>
      <c r="B227" t="s">
        <v>1828</v>
      </c>
      <c r="C227">
        <v>2119</v>
      </c>
      <c r="D227" s="2">
        <v>46113</v>
      </c>
      <c r="E227" t="s">
        <v>907</v>
      </c>
      <c r="F227" t="s">
        <v>147</v>
      </c>
      <c r="G227" t="s">
        <v>9</v>
      </c>
      <c r="H227" t="s">
        <v>3390</v>
      </c>
      <c r="I227" t="s">
        <v>6841</v>
      </c>
      <c r="J227" t="s">
        <v>1836</v>
      </c>
      <c r="K227" t="s">
        <v>56</v>
      </c>
      <c r="L227" t="s">
        <v>904</v>
      </c>
      <c r="M227" t="s">
        <v>1829</v>
      </c>
      <c r="N227" s="5">
        <v>-33036200</v>
      </c>
    </row>
    <row r="228" spans="1:14" x14ac:dyDescent="0.25">
      <c r="A228" t="s">
        <v>62</v>
      </c>
      <c r="B228" t="s">
        <v>1828</v>
      </c>
      <c r="C228">
        <v>2119</v>
      </c>
      <c r="D228" s="2">
        <v>46143</v>
      </c>
      <c r="E228" t="s">
        <v>905</v>
      </c>
      <c r="F228" t="s">
        <v>147</v>
      </c>
      <c r="G228" t="s">
        <v>9</v>
      </c>
      <c r="H228" t="s">
        <v>1343</v>
      </c>
      <c r="I228" t="s">
        <v>10632</v>
      </c>
      <c r="J228" t="s">
        <v>9</v>
      </c>
      <c r="K228" t="s">
        <v>56</v>
      </c>
      <c r="L228" t="s">
        <v>902</v>
      </c>
      <c r="M228" t="s">
        <v>1829</v>
      </c>
      <c r="N228" s="5">
        <v>2907750</v>
      </c>
    </row>
    <row r="229" spans="1:14" x14ac:dyDescent="0.25">
      <c r="A229" t="s">
        <v>62</v>
      </c>
      <c r="B229" t="s">
        <v>1828</v>
      </c>
      <c r="C229">
        <v>2119</v>
      </c>
      <c r="D229" s="2">
        <v>46143</v>
      </c>
      <c r="E229" t="s">
        <v>905</v>
      </c>
      <c r="F229" t="s">
        <v>147</v>
      </c>
      <c r="G229" t="s">
        <v>9</v>
      </c>
      <c r="H229" t="s">
        <v>1343</v>
      </c>
      <c r="I229" t="s">
        <v>10633</v>
      </c>
      <c r="J229" t="s">
        <v>9</v>
      </c>
      <c r="K229" t="s">
        <v>56</v>
      </c>
      <c r="L229" t="s">
        <v>902</v>
      </c>
      <c r="M229" t="s">
        <v>1829</v>
      </c>
      <c r="N229" s="5">
        <v>-2853623</v>
      </c>
    </row>
    <row r="230" spans="1:14" x14ac:dyDescent="0.25">
      <c r="A230" t="s">
        <v>62</v>
      </c>
      <c r="B230" t="s">
        <v>1828</v>
      </c>
      <c r="C230">
        <v>2119</v>
      </c>
      <c r="D230" s="2">
        <v>46143</v>
      </c>
      <c r="E230" t="s">
        <v>905</v>
      </c>
      <c r="F230" t="s">
        <v>147</v>
      </c>
      <c r="G230" t="s">
        <v>9</v>
      </c>
      <c r="H230" t="s">
        <v>630</v>
      </c>
      <c r="I230" t="s">
        <v>10634</v>
      </c>
      <c r="J230" t="s">
        <v>9</v>
      </c>
      <c r="K230" t="s">
        <v>56</v>
      </c>
      <c r="L230" t="s">
        <v>902</v>
      </c>
      <c r="M230" t="s">
        <v>1829</v>
      </c>
      <c r="N230" s="5">
        <v>1456332</v>
      </c>
    </row>
    <row r="231" spans="1:14" x14ac:dyDescent="0.25">
      <c r="A231" t="s">
        <v>62</v>
      </c>
      <c r="B231" t="s">
        <v>1828</v>
      </c>
      <c r="C231">
        <v>2119</v>
      </c>
      <c r="D231" s="2">
        <v>46143</v>
      </c>
      <c r="E231" t="s">
        <v>905</v>
      </c>
      <c r="F231" t="s">
        <v>147</v>
      </c>
      <c r="G231" t="s">
        <v>9</v>
      </c>
      <c r="H231" t="s">
        <v>630</v>
      </c>
      <c r="I231" t="s">
        <v>10635</v>
      </c>
      <c r="J231" t="s">
        <v>9</v>
      </c>
      <c r="K231" t="s">
        <v>56</v>
      </c>
      <c r="L231" t="s">
        <v>902</v>
      </c>
      <c r="M231" t="s">
        <v>1829</v>
      </c>
      <c r="N231" s="5">
        <v>1483955</v>
      </c>
    </row>
    <row r="232" spans="1:14" x14ac:dyDescent="0.25">
      <c r="A232" t="s">
        <v>62</v>
      </c>
      <c r="B232" t="s">
        <v>1828</v>
      </c>
      <c r="C232">
        <v>2119</v>
      </c>
      <c r="D232" s="2">
        <v>46143</v>
      </c>
      <c r="E232" t="s">
        <v>905</v>
      </c>
      <c r="F232" t="s">
        <v>147</v>
      </c>
      <c r="G232" t="s">
        <v>9</v>
      </c>
      <c r="H232" t="s">
        <v>298</v>
      </c>
      <c r="I232" t="s">
        <v>10636</v>
      </c>
      <c r="J232" t="s">
        <v>9</v>
      </c>
      <c r="K232" t="s">
        <v>56</v>
      </c>
      <c r="L232" t="s">
        <v>902</v>
      </c>
      <c r="M232" t="s">
        <v>1829</v>
      </c>
      <c r="N232" s="5">
        <v>35275051</v>
      </c>
    </row>
    <row r="233" spans="1:14" x14ac:dyDescent="0.25">
      <c r="A233" t="s">
        <v>62</v>
      </c>
      <c r="B233" t="s">
        <v>1828</v>
      </c>
      <c r="C233">
        <v>2119</v>
      </c>
      <c r="D233" s="2">
        <v>46143</v>
      </c>
      <c r="E233" t="s">
        <v>905</v>
      </c>
      <c r="F233" t="s">
        <v>147</v>
      </c>
      <c r="G233" t="s">
        <v>9</v>
      </c>
      <c r="H233" t="s">
        <v>298</v>
      </c>
      <c r="I233" t="s">
        <v>10637</v>
      </c>
      <c r="J233" t="s">
        <v>9</v>
      </c>
      <c r="K233" t="s">
        <v>56</v>
      </c>
      <c r="L233" t="s">
        <v>902</v>
      </c>
      <c r="M233" t="s">
        <v>1829</v>
      </c>
      <c r="N233" s="5">
        <v>8282160</v>
      </c>
    </row>
    <row r="234" spans="1:14" x14ac:dyDescent="0.25">
      <c r="A234" t="s">
        <v>62</v>
      </c>
      <c r="B234" t="s">
        <v>1828</v>
      </c>
      <c r="C234">
        <v>2119</v>
      </c>
      <c r="D234" s="2">
        <v>46143</v>
      </c>
      <c r="E234" t="s">
        <v>905</v>
      </c>
      <c r="F234" t="s">
        <v>147</v>
      </c>
      <c r="G234" t="s">
        <v>9</v>
      </c>
      <c r="H234" t="s">
        <v>298</v>
      </c>
      <c r="I234" t="s">
        <v>10638</v>
      </c>
      <c r="J234" t="s">
        <v>9</v>
      </c>
      <c r="K234" t="s">
        <v>56</v>
      </c>
      <c r="L234" t="s">
        <v>902</v>
      </c>
      <c r="M234" t="s">
        <v>1829</v>
      </c>
      <c r="N234" s="5">
        <v>9023154</v>
      </c>
    </row>
    <row r="235" spans="1:14" x14ac:dyDescent="0.25">
      <c r="A235" t="s">
        <v>62</v>
      </c>
      <c r="B235" t="s">
        <v>1828</v>
      </c>
      <c r="C235">
        <v>2119</v>
      </c>
      <c r="D235" s="2">
        <v>46143</v>
      </c>
      <c r="E235" t="s">
        <v>906</v>
      </c>
      <c r="F235" t="s">
        <v>147</v>
      </c>
      <c r="G235" t="s">
        <v>9</v>
      </c>
      <c r="H235" t="s">
        <v>1343</v>
      </c>
      <c r="I235" t="s">
        <v>14</v>
      </c>
      <c r="J235" t="s">
        <v>1835</v>
      </c>
      <c r="K235" t="s">
        <v>56</v>
      </c>
      <c r="L235" t="s">
        <v>903</v>
      </c>
      <c r="M235" t="s">
        <v>1829</v>
      </c>
      <c r="N235" s="5">
        <v>2938148</v>
      </c>
    </row>
    <row r="236" spans="1:14" x14ac:dyDescent="0.25">
      <c r="A236" t="s">
        <v>62</v>
      </c>
      <c r="B236" t="s">
        <v>1828</v>
      </c>
      <c r="C236">
        <v>2119</v>
      </c>
      <c r="D236" s="2">
        <v>46143</v>
      </c>
      <c r="E236" t="s">
        <v>906</v>
      </c>
      <c r="F236" t="s">
        <v>147</v>
      </c>
      <c r="G236" t="s">
        <v>9</v>
      </c>
      <c r="H236" t="s">
        <v>630</v>
      </c>
      <c r="I236" t="s">
        <v>14</v>
      </c>
      <c r="J236" t="s">
        <v>1835</v>
      </c>
      <c r="K236" t="s">
        <v>56</v>
      </c>
      <c r="L236" t="s">
        <v>903</v>
      </c>
      <c r="M236" t="s">
        <v>1829</v>
      </c>
      <c r="N236" s="5">
        <v>1499469</v>
      </c>
    </row>
    <row r="237" spans="1:14" x14ac:dyDescent="0.25">
      <c r="A237" t="s">
        <v>62</v>
      </c>
      <c r="B237" t="s">
        <v>1828</v>
      </c>
      <c r="C237">
        <v>2119</v>
      </c>
      <c r="D237" s="2">
        <v>46143</v>
      </c>
      <c r="E237" t="s">
        <v>906</v>
      </c>
      <c r="F237" t="s">
        <v>147</v>
      </c>
      <c r="G237" t="s">
        <v>9</v>
      </c>
      <c r="H237" t="s">
        <v>298</v>
      </c>
      <c r="I237" t="s">
        <v>14</v>
      </c>
      <c r="J237" t="s">
        <v>1835</v>
      </c>
      <c r="K237" t="s">
        <v>56</v>
      </c>
      <c r="L237" t="s">
        <v>903</v>
      </c>
      <c r="M237" t="s">
        <v>1829</v>
      </c>
      <c r="N237" s="5">
        <v>10041429</v>
      </c>
    </row>
    <row r="238" spans="1:14" x14ac:dyDescent="0.25">
      <c r="A238" t="s">
        <v>62</v>
      </c>
      <c r="B238" t="s">
        <v>1828</v>
      </c>
      <c r="C238">
        <v>2119</v>
      </c>
      <c r="D238" s="2">
        <v>46143</v>
      </c>
      <c r="E238" t="s">
        <v>906</v>
      </c>
      <c r="F238" t="s">
        <v>147</v>
      </c>
      <c r="G238" t="s">
        <v>9</v>
      </c>
      <c r="H238" t="s">
        <v>298</v>
      </c>
      <c r="I238" t="s">
        <v>10637</v>
      </c>
      <c r="J238" t="s">
        <v>1835</v>
      </c>
      <c r="K238" t="s">
        <v>56</v>
      </c>
      <c r="L238" t="s">
        <v>903</v>
      </c>
      <c r="M238" t="s">
        <v>1829</v>
      </c>
      <c r="N238" s="5">
        <v>8282160</v>
      </c>
    </row>
    <row r="239" spans="1:14" x14ac:dyDescent="0.25">
      <c r="A239" t="s">
        <v>62</v>
      </c>
      <c r="B239" t="s">
        <v>1828</v>
      </c>
      <c r="C239">
        <v>2119</v>
      </c>
      <c r="D239" s="2">
        <v>46143</v>
      </c>
      <c r="E239" t="s">
        <v>906</v>
      </c>
      <c r="F239" t="s">
        <v>147</v>
      </c>
      <c r="G239" t="s">
        <v>9</v>
      </c>
      <c r="H239" t="s">
        <v>298</v>
      </c>
      <c r="I239" t="s">
        <v>10639</v>
      </c>
      <c r="J239" t="s">
        <v>1835</v>
      </c>
      <c r="K239" t="s">
        <v>56</v>
      </c>
      <c r="L239" t="s">
        <v>903</v>
      </c>
      <c r="M239" t="s">
        <v>1829</v>
      </c>
      <c r="N239" s="5">
        <v>6959339</v>
      </c>
    </row>
    <row r="240" spans="1:14" x14ac:dyDescent="0.25">
      <c r="A240" t="s">
        <v>62</v>
      </c>
      <c r="B240" t="s">
        <v>1828</v>
      </c>
      <c r="C240">
        <v>2119</v>
      </c>
      <c r="D240" s="2">
        <v>46143</v>
      </c>
      <c r="E240" t="s">
        <v>906</v>
      </c>
      <c r="F240" t="s">
        <v>147</v>
      </c>
      <c r="G240" t="s">
        <v>9</v>
      </c>
      <c r="H240" t="s">
        <v>298</v>
      </c>
      <c r="I240" t="s">
        <v>10640</v>
      </c>
      <c r="J240" t="s">
        <v>1835</v>
      </c>
      <c r="K240" t="s">
        <v>56</v>
      </c>
      <c r="L240" t="s">
        <v>903</v>
      </c>
      <c r="M240" t="s">
        <v>1829</v>
      </c>
      <c r="N240" s="5">
        <v>196650</v>
      </c>
    </row>
    <row r="241" spans="1:14" x14ac:dyDescent="0.25">
      <c r="A241" t="s">
        <v>62</v>
      </c>
      <c r="B241" t="s">
        <v>1828</v>
      </c>
      <c r="C241">
        <v>2119</v>
      </c>
      <c r="D241" s="2">
        <v>46143</v>
      </c>
      <c r="E241" t="s">
        <v>906</v>
      </c>
      <c r="F241" t="s">
        <v>147</v>
      </c>
      <c r="G241" t="s">
        <v>9</v>
      </c>
      <c r="H241" t="s">
        <v>298</v>
      </c>
      <c r="I241" t="s">
        <v>10641</v>
      </c>
      <c r="J241" t="s">
        <v>1835</v>
      </c>
      <c r="K241" t="s">
        <v>56</v>
      </c>
      <c r="L241" t="s">
        <v>903</v>
      </c>
      <c r="M241" t="s">
        <v>1829</v>
      </c>
      <c r="N241" s="5">
        <v>16674518</v>
      </c>
    </row>
    <row r="242" spans="1:14" x14ac:dyDescent="0.25">
      <c r="A242" t="s">
        <v>62</v>
      </c>
      <c r="B242" t="s">
        <v>1828</v>
      </c>
      <c r="C242">
        <v>2119</v>
      </c>
      <c r="D242" s="2">
        <v>46143</v>
      </c>
      <c r="E242" t="s">
        <v>907</v>
      </c>
      <c r="F242" t="s">
        <v>147</v>
      </c>
      <c r="G242" t="s">
        <v>9</v>
      </c>
      <c r="H242" t="s">
        <v>1343</v>
      </c>
      <c r="I242" t="s">
        <v>10632</v>
      </c>
      <c r="J242" t="s">
        <v>1836</v>
      </c>
      <c r="K242" t="s">
        <v>56</v>
      </c>
      <c r="L242" t="s">
        <v>904</v>
      </c>
      <c r="M242" t="s">
        <v>1829</v>
      </c>
      <c r="N242" s="5">
        <v>-2907750</v>
      </c>
    </row>
    <row r="243" spans="1:14" x14ac:dyDescent="0.25">
      <c r="A243" t="s">
        <v>62</v>
      </c>
      <c r="B243" t="s">
        <v>1828</v>
      </c>
      <c r="C243">
        <v>2119</v>
      </c>
      <c r="D243" s="2">
        <v>46143</v>
      </c>
      <c r="E243" t="s">
        <v>907</v>
      </c>
      <c r="F243" t="s">
        <v>147</v>
      </c>
      <c r="G243" t="s">
        <v>9</v>
      </c>
      <c r="H243" t="s">
        <v>630</v>
      </c>
      <c r="I243" t="s">
        <v>10635</v>
      </c>
      <c r="J243" t="s">
        <v>1836</v>
      </c>
      <c r="K243" t="s">
        <v>56</v>
      </c>
      <c r="L243" t="s">
        <v>904</v>
      </c>
      <c r="M243" t="s">
        <v>1829</v>
      </c>
      <c r="N243" s="5">
        <v>-1483955</v>
      </c>
    </row>
    <row r="244" spans="1:14" x14ac:dyDescent="0.25">
      <c r="A244" t="s">
        <v>62</v>
      </c>
      <c r="B244" t="s">
        <v>1828</v>
      </c>
      <c r="C244">
        <v>2119</v>
      </c>
      <c r="D244" s="2">
        <v>46143</v>
      </c>
      <c r="E244" t="s">
        <v>907</v>
      </c>
      <c r="F244" t="s">
        <v>147</v>
      </c>
      <c r="G244" t="s">
        <v>9</v>
      </c>
      <c r="H244" t="s">
        <v>298</v>
      </c>
      <c r="I244" t="s">
        <v>14</v>
      </c>
      <c r="J244" t="s">
        <v>1836</v>
      </c>
      <c r="K244" t="s">
        <v>56</v>
      </c>
      <c r="L244" t="s">
        <v>904</v>
      </c>
      <c r="M244" t="s">
        <v>1829</v>
      </c>
      <c r="N244" s="5">
        <v>-196650</v>
      </c>
    </row>
    <row r="245" spans="1:14" x14ac:dyDescent="0.25">
      <c r="A245" t="s">
        <v>62</v>
      </c>
      <c r="B245" t="s">
        <v>1828</v>
      </c>
      <c r="C245">
        <v>2119</v>
      </c>
      <c r="D245" s="2">
        <v>46143</v>
      </c>
      <c r="E245" t="s">
        <v>907</v>
      </c>
      <c r="F245" t="s">
        <v>147</v>
      </c>
      <c r="G245" t="s">
        <v>9</v>
      </c>
      <c r="H245" t="s">
        <v>298</v>
      </c>
      <c r="I245" t="s">
        <v>10636</v>
      </c>
      <c r="J245" t="s">
        <v>1836</v>
      </c>
      <c r="K245" t="s">
        <v>56</v>
      </c>
      <c r="L245" t="s">
        <v>904</v>
      </c>
      <c r="M245" t="s">
        <v>1829</v>
      </c>
      <c r="N245" s="5">
        <v>-35275051</v>
      </c>
    </row>
    <row r="246" spans="1:14" x14ac:dyDescent="0.25">
      <c r="A246" t="s">
        <v>62</v>
      </c>
      <c r="B246" t="s">
        <v>1828</v>
      </c>
      <c r="C246">
        <v>2119</v>
      </c>
      <c r="D246" s="2">
        <v>46143</v>
      </c>
      <c r="E246" t="s">
        <v>907</v>
      </c>
      <c r="F246" t="s">
        <v>147</v>
      </c>
      <c r="G246" t="s">
        <v>9</v>
      </c>
      <c r="H246" t="s">
        <v>298</v>
      </c>
      <c r="I246" t="s">
        <v>10637</v>
      </c>
      <c r="J246" t="s">
        <v>1836</v>
      </c>
      <c r="K246" t="s">
        <v>56</v>
      </c>
      <c r="L246" t="s">
        <v>904</v>
      </c>
      <c r="M246" t="s">
        <v>1829</v>
      </c>
      <c r="N246" s="5">
        <v>-8282160</v>
      </c>
    </row>
    <row r="247" spans="1:14" x14ac:dyDescent="0.25">
      <c r="A247" t="s">
        <v>62</v>
      </c>
      <c r="B247" t="s">
        <v>1828</v>
      </c>
      <c r="C247">
        <v>2119</v>
      </c>
      <c r="D247" s="2">
        <v>46143</v>
      </c>
      <c r="E247" t="s">
        <v>907</v>
      </c>
      <c r="F247" t="s">
        <v>147</v>
      </c>
      <c r="G247" t="s">
        <v>9</v>
      </c>
      <c r="H247" t="s">
        <v>298</v>
      </c>
      <c r="I247" t="s">
        <v>10638</v>
      </c>
      <c r="J247" t="s">
        <v>1836</v>
      </c>
      <c r="K247" t="s">
        <v>56</v>
      </c>
      <c r="L247" t="s">
        <v>904</v>
      </c>
      <c r="M247" t="s">
        <v>1829</v>
      </c>
      <c r="N247" s="5">
        <v>-9023123</v>
      </c>
    </row>
    <row r="248" spans="1:14" x14ac:dyDescent="0.25">
      <c r="A248" t="s">
        <v>62</v>
      </c>
      <c r="B248" t="s">
        <v>1828</v>
      </c>
      <c r="C248">
        <v>2119</v>
      </c>
      <c r="D248" s="2">
        <v>46174</v>
      </c>
      <c r="E248" t="s">
        <v>905</v>
      </c>
      <c r="F248" t="s">
        <v>147</v>
      </c>
      <c r="G248" t="s">
        <v>9</v>
      </c>
      <c r="H248" t="s">
        <v>1343</v>
      </c>
      <c r="I248" t="s">
        <v>12192</v>
      </c>
      <c r="J248" t="s">
        <v>9</v>
      </c>
      <c r="K248" t="s">
        <v>56</v>
      </c>
      <c r="L248" t="s">
        <v>902</v>
      </c>
      <c r="M248" t="s">
        <v>1829</v>
      </c>
      <c r="N248" s="5">
        <v>2938148</v>
      </c>
    </row>
    <row r="249" spans="1:14" x14ac:dyDescent="0.25">
      <c r="A249" t="s">
        <v>62</v>
      </c>
      <c r="B249" t="s">
        <v>1828</v>
      </c>
      <c r="C249">
        <v>2119</v>
      </c>
      <c r="D249" s="2">
        <v>46174</v>
      </c>
      <c r="E249" t="s">
        <v>905</v>
      </c>
      <c r="F249" t="s">
        <v>147</v>
      </c>
      <c r="G249" t="s">
        <v>9</v>
      </c>
      <c r="H249" t="s">
        <v>630</v>
      </c>
      <c r="I249" t="s">
        <v>12193</v>
      </c>
      <c r="J249" t="s">
        <v>9</v>
      </c>
      <c r="K249" t="s">
        <v>56</v>
      </c>
      <c r="L249" t="s">
        <v>902</v>
      </c>
      <c r="M249" t="s">
        <v>1829</v>
      </c>
      <c r="N249" s="5">
        <v>1499469</v>
      </c>
    </row>
    <row r="250" spans="1:14" x14ac:dyDescent="0.25">
      <c r="A250" t="s">
        <v>62</v>
      </c>
      <c r="B250" t="s">
        <v>1828</v>
      </c>
      <c r="C250">
        <v>2119</v>
      </c>
      <c r="D250" s="2">
        <v>46174</v>
      </c>
      <c r="E250" t="s">
        <v>905</v>
      </c>
      <c r="F250" t="s">
        <v>147</v>
      </c>
      <c r="G250" t="s">
        <v>9</v>
      </c>
      <c r="H250" t="s">
        <v>298</v>
      </c>
      <c r="I250" t="s">
        <v>10639</v>
      </c>
      <c r="J250" t="s">
        <v>9</v>
      </c>
      <c r="K250" t="s">
        <v>56</v>
      </c>
      <c r="L250" t="s">
        <v>902</v>
      </c>
      <c r="M250" t="s">
        <v>1829</v>
      </c>
      <c r="N250" s="5">
        <v>6959339</v>
      </c>
    </row>
    <row r="251" spans="1:14" x14ac:dyDescent="0.25">
      <c r="A251" t="s">
        <v>62</v>
      </c>
      <c r="B251" t="s">
        <v>1828</v>
      </c>
      <c r="C251">
        <v>2119</v>
      </c>
      <c r="D251" s="2">
        <v>46174</v>
      </c>
      <c r="E251" t="s">
        <v>905</v>
      </c>
      <c r="F251" t="s">
        <v>147</v>
      </c>
      <c r="G251" t="s">
        <v>9</v>
      </c>
      <c r="H251" t="s">
        <v>298</v>
      </c>
      <c r="I251" t="s">
        <v>10640</v>
      </c>
      <c r="J251" t="s">
        <v>9</v>
      </c>
      <c r="K251" t="s">
        <v>56</v>
      </c>
      <c r="L251" t="s">
        <v>902</v>
      </c>
      <c r="M251" t="s">
        <v>1829</v>
      </c>
      <c r="N251" s="5">
        <v>327750</v>
      </c>
    </row>
    <row r="252" spans="1:14" x14ac:dyDescent="0.25">
      <c r="A252" t="s">
        <v>62</v>
      </c>
      <c r="B252" t="s">
        <v>1828</v>
      </c>
      <c r="C252">
        <v>2119</v>
      </c>
      <c r="D252" s="2">
        <v>46174</v>
      </c>
      <c r="E252" t="s">
        <v>905</v>
      </c>
      <c r="F252" t="s">
        <v>147</v>
      </c>
      <c r="G252" t="s">
        <v>9</v>
      </c>
      <c r="H252" t="s">
        <v>298</v>
      </c>
      <c r="I252" t="s">
        <v>10641</v>
      </c>
      <c r="J252" t="s">
        <v>9</v>
      </c>
      <c r="K252" t="s">
        <v>56</v>
      </c>
      <c r="L252" t="s">
        <v>902</v>
      </c>
      <c r="M252" t="s">
        <v>1829</v>
      </c>
      <c r="N252" s="5">
        <v>16674518</v>
      </c>
    </row>
    <row r="253" spans="1:14" x14ac:dyDescent="0.25">
      <c r="A253" t="s">
        <v>62</v>
      </c>
      <c r="B253" t="s">
        <v>1828</v>
      </c>
      <c r="C253">
        <v>2119</v>
      </c>
      <c r="D253" s="2">
        <v>46174</v>
      </c>
      <c r="E253" t="s">
        <v>905</v>
      </c>
      <c r="F253" t="s">
        <v>147</v>
      </c>
      <c r="G253" t="s">
        <v>9</v>
      </c>
      <c r="H253" t="s">
        <v>298</v>
      </c>
      <c r="I253" t="s">
        <v>12194</v>
      </c>
      <c r="J253" t="s">
        <v>9</v>
      </c>
      <c r="K253" t="s">
        <v>56</v>
      </c>
      <c r="L253" t="s">
        <v>902</v>
      </c>
      <c r="M253" t="s">
        <v>1829</v>
      </c>
      <c r="N253" s="5">
        <v>2090660</v>
      </c>
    </row>
    <row r="254" spans="1:14" x14ac:dyDescent="0.25">
      <c r="A254" t="s">
        <v>62</v>
      </c>
      <c r="B254" t="s">
        <v>1828</v>
      </c>
      <c r="C254">
        <v>2119</v>
      </c>
      <c r="D254" s="2">
        <v>46174</v>
      </c>
      <c r="E254" t="s">
        <v>905</v>
      </c>
      <c r="F254" t="s">
        <v>147</v>
      </c>
      <c r="G254" t="s">
        <v>9</v>
      </c>
      <c r="H254" t="s">
        <v>298</v>
      </c>
      <c r="I254" t="s">
        <v>12195</v>
      </c>
      <c r="J254" t="s">
        <v>9</v>
      </c>
      <c r="K254" t="s">
        <v>56</v>
      </c>
      <c r="L254" t="s">
        <v>902</v>
      </c>
      <c r="M254" t="s">
        <v>1829</v>
      </c>
      <c r="N254" s="5">
        <v>10216251</v>
      </c>
    </row>
    <row r="255" spans="1:14" x14ac:dyDescent="0.25">
      <c r="A255" t="s">
        <v>62</v>
      </c>
      <c r="B255" t="s">
        <v>1828</v>
      </c>
      <c r="C255">
        <v>2119</v>
      </c>
      <c r="D255" s="2">
        <v>46174</v>
      </c>
      <c r="E255" t="s">
        <v>906</v>
      </c>
      <c r="F255" t="s">
        <v>147</v>
      </c>
      <c r="G255" t="s">
        <v>9</v>
      </c>
      <c r="H255" t="s">
        <v>1343</v>
      </c>
      <c r="I255" t="s">
        <v>14</v>
      </c>
      <c r="J255" t="s">
        <v>1835</v>
      </c>
      <c r="K255" t="s">
        <v>56</v>
      </c>
      <c r="L255" t="s">
        <v>903</v>
      </c>
      <c r="M255" t="s">
        <v>1829</v>
      </c>
      <c r="N255" s="5">
        <v>2958094</v>
      </c>
    </row>
    <row r="256" spans="1:14" x14ac:dyDescent="0.25">
      <c r="A256" t="s">
        <v>62</v>
      </c>
      <c r="B256" t="s">
        <v>1828</v>
      </c>
      <c r="C256">
        <v>2119</v>
      </c>
      <c r="D256" s="2">
        <v>46174</v>
      </c>
      <c r="E256" t="s">
        <v>906</v>
      </c>
      <c r="F256" t="s">
        <v>147</v>
      </c>
      <c r="G256" t="s">
        <v>9</v>
      </c>
      <c r="H256" t="s">
        <v>630</v>
      </c>
      <c r="I256" t="s">
        <v>14</v>
      </c>
      <c r="J256" t="s">
        <v>1835</v>
      </c>
      <c r="K256" t="s">
        <v>56</v>
      </c>
      <c r="L256" t="s">
        <v>903</v>
      </c>
      <c r="M256" t="s">
        <v>1829</v>
      </c>
      <c r="N256" s="5">
        <v>1509648</v>
      </c>
    </row>
    <row r="257" spans="1:14" x14ac:dyDescent="0.25">
      <c r="A257" t="s">
        <v>62</v>
      </c>
      <c r="B257" t="s">
        <v>1828</v>
      </c>
      <c r="C257">
        <v>2119</v>
      </c>
      <c r="D257" s="2">
        <v>46174</v>
      </c>
      <c r="E257" t="s">
        <v>906</v>
      </c>
      <c r="F257" t="s">
        <v>147</v>
      </c>
      <c r="G257" t="s">
        <v>9</v>
      </c>
      <c r="H257" t="s">
        <v>298</v>
      </c>
      <c r="I257" t="s">
        <v>14</v>
      </c>
      <c r="J257" t="s">
        <v>1835</v>
      </c>
      <c r="K257" t="s">
        <v>56</v>
      </c>
      <c r="L257" t="s">
        <v>903</v>
      </c>
      <c r="M257" t="s">
        <v>1829</v>
      </c>
      <c r="N257" s="5">
        <v>43232843</v>
      </c>
    </row>
    <row r="258" spans="1:14" x14ac:dyDescent="0.25">
      <c r="A258" t="s">
        <v>62</v>
      </c>
      <c r="B258" t="s">
        <v>1828</v>
      </c>
      <c r="C258">
        <v>2119</v>
      </c>
      <c r="D258" s="2">
        <v>46174</v>
      </c>
      <c r="E258" t="s">
        <v>906</v>
      </c>
      <c r="F258" t="s">
        <v>147</v>
      </c>
      <c r="G258" t="s">
        <v>9</v>
      </c>
      <c r="H258" t="s">
        <v>298</v>
      </c>
      <c r="I258" t="s">
        <v>12196</v>
      </c>
      <c r="J258" t="s">
        <v>1835</v>
      </c>
      <c r="K258" t="s">
        <v>56</v>
      </c>
      <c r="L258" t="s">
        <v>903</v>
      </c>
      <c r="M258" t="s">
        <v>1829</v>
      </c>
      <c r="N258" s="5">
        <v>9910933</v>
      </c>
    </row>
    <row r="259" spans="1:14" x14ac:dyDescent="0.25">
      <c r="A259" t="s">
        <v>62</v>
      </c>
      <c r="B259" t="s">
        <v>1828</v>
      </c>
      <c r="C259">
        <v>2119</v>
      </c>
      <c r="D259" s="2">
        <v>46174</v>
      </c>
      <c r="E259" t="s">
        <v>907</v>
      </c>
      <c r="F259" t="s">
        <v>147</v>
      </c>
      <c r="G259" t="s">
        <v>9</v>
      </c>
      <c r="H259" t="s">
        <v>1343</v>
      </c>
      <c r="I259" t="s">
        <v>12192</v>
      </c>
      <c r="J259" t="s">
        <v>1836</v>
      </c>
      <c r="K259" t="s">
        <v>56</v>
      </c>
      <c r="L259" t="s">
        <v>904</v>
      </c>
      <c r="M259" t="s">
        <v>1829</v>
      </c>
      <c r="N259" s="5">
        <v>-2938148</v>
      </c>
    </row>
    <row r="260" spans="1:14" x14ac:dyDescent="0.25">
      <c r="A260" t="s">
        <v>62</v>
      </c>
      <c r="B260" t="s">
        <v>1828</v>
      </c>
      <c r="C260">
        <v>2119</v>
      </c>
      <c r="D260" s="2">
        <v>46174</v>
      </c>
      <c r="E260" t="s">
        <v>907</v>
      </c>
      <c r="F260" t="s">
        <v>147</v>
      </c>
      <c r="G260" t="s">
        <v>9</v>
      </c>
      <c r="H260" t="s">
        <v>630</v>
      </c>
      <c r="I260" t="s">
        <v>12193</v>
      </c>
      <c r="J260" t="s">
        <v>1836</v>
      </c>
      <c r="K260" t="s">
        <v>56</v>
      </c>
      <c r="L260" t="s">
        <v>904</v>
      </c>
      <c r="M260" t="s">
        <v>1829</v>
      </c>
      <c r="N260" s="5">
        <v>-1499469</v>
      </c>
    </row>
    <row r="261" spans="1:14" x14ac:dyDescent="0.25">
      <c r="A261" t="s">
        <v>62</v>
      </c>
      <c r="B261" t="s">
        <v>1828</v>
      </c>
      <c r="C261">
        <v>2119</v>
      </c>
      <c r="D261" s="2">
        <v>46174</v>
      </c>
      <c r="E261" t="s">
        <v>907</v>
      </c>
      <c r="F261" t="s">
        <v>147</v>
      </c>
      <c r="G261" t="s">
        <v>9</v>
      </c>
      <c r="H261" t="s">
        <v>298</v>
      </c>
      <c r="I261" t="s">
        <v>14</v>
      </c>
      <c r="J261" t="s">
        <v>1836</v>
      </c>
      <c r="K261" t="s">
        <v>56</v>
      </c>
      <c r="L261" t="s">
        <v>904</v>
      </c>
      <c r="M261" t="s">
        <v>1829</v>
      </c>
      <c r="N261" s="5">
        <v>-10041429</v>
      </c>
    </row>
    <row r="262" spans="1:14" x14ac:dyDescent="0.25">
      <c r="A262" t="s">
        <v>62</v>
      </c>
      <c r="B262" t="s">
        <v>1828</v>
      </c>
      <c r="C262">
        <v>2119</v>
      </c>
      <c r="D262" s="2">
        <v>46174</v>
      </c>
      <c r="E262" t="s">
        <v>907</v>
      </c>
      <c r="F262" t="s">
        <v>147</v>
      </c>
      <c r="G262" t="s">
        <v>9</v>
      </c>
      <c r="H262" t="s">
        <v>298</v>
      </c>
      <c r="I262" t="s">
        <v>10639</v>
      </c>
      <c r="J262" t="s">
        <v>1836</v>
      </c>
      <c r="K262" t="s">
        <v>56</v>
      </c>
      <c r="L262" t="s">
        <v>904</v>
      </c>
      <c r="M262" t="s">
        <v>1829</v>
      </c>
      <c r="N262" s="5">
        <v>-6959339</v>
      </c>
    </row>
    <row r="263" spans="1:14" x14ac:dyDescent="0.25">
      <c r="A263" t="s">
        <v>62</v>
      </c>
      <c r="B263" t="s">
        <v>1828</v>
      </c>
      <c r="C263">
        <v>2119</v>
      </c>
      <c r="D263" s="2">
        <v>46174</v>
      </c>
      <c r="E263" t="s">
        <v>907</v>
      </c>
      <c r="F263" t="s">
        <v>147</v>
      </c>
      <c r="G263" t="s">
        <v>9</v>
      </c>
      <c r="H263" t="s">
        <v>298</v>
      </c>
      <c r="I263" t="s">
        <v>10640</v>
      </c>
      <c r="J263" t="s">
        <v>1836</v>
      </c>
      <c r="K263" t="s">
        <v>56</v>
      </c>
      <c r="L263" t="s">
        <v>904</v>
      </c>
      <c r="M263" t="s">
        <v>1829</v>
      </c>
      <c r="N263" s="5">
        <v>-196650</v>
      </c>
    </row>
    <row r="264" spans="1:14" x14ac:dyDescent="0.25">
      <c r="A264" t="s">
        <v>62</v>
      </c>
      <c r="B264" t="s">
        <v>1828</v>
      </c>
      <c r="C264">
        <v>2119</v>
      </c>
      <c r="D264" s="2">
        <v>46174</v>
      </c>
      <c r="E264" t="s">
        <v>907</v>
      </c>
      <c r="F264" t="s">
        <v>147</v>
      </c>
      <c r="G264" t="s">
        <v>9</v>
      </c>
      <c r="H264" t="s">
        <v>298</v>
      </c>
      <c r="I264" t="s">
        <v>10641</v>
      </c>
      <c r="J264" t="s">
        <v>1836</v>
      </c>
      <c r="K264" t="s">
        <v>56</v>
      </c>
      <c r="L264" t="s">
        <v>904</v>
      </c>
      <c r="M264" t="s">
        <v>1829</v>
      </c>
      <c r="N264" s="5">
        <v>-16674518</v>
      </c>
    </row>
    <row r="265" spans="1:14" x14ac:dyDescent="0.25">
      <c r="A265" t="s">
        <v>62</v>
      </c>
      <c r="B265" t="s">
        <v>1828</v>
      </c>
      <c r="C265">
        <v>2175</v>
      </c>
      <c r="D265" s="2">
        <v>46023</v>
      </c>
      <c r="E265" t="s">
        <v>905</v>
      </c>
      <c r="F265" t="s">
        <v>150</v>
      </c>
      <c r="G265" t="s">
        <v>20</v>
      </c>
      <c r="H265" t="s">
        <v>2312</v>
      </c>
      <c r="I265" t="s">
        <v>3541</v>
      </c>
      <c r="J265" t="s">
        <v>20</v>
      </c>
      <c r="K265" t="s">
        <v>56</v>
      </c>
      <c r="L265" t="s">
        <v>902</v>
      </c>
      <c r="M265" t="s">
        <v>1837</v>
      </c>
      <c r="N265" s="5">
        <v>793332</v>
      </c>
    </row>
    <row r="266" spans="1:14" x14ac:dyDescent="0.25">
      <c r="A266" t="s">
        <v>62</v>
      </c>
      <c r="B266" t="s">
        <v>1828</v>
      </c>
      <c r="C266">
        <v>2175</v>
      </c>
      <c r="D266" s="2">
        <v>46023</v>
      </c>
      <c r="E266" t="s">
        <v>905</v>
      </c>
      <c r="F266" t="s">
        <v>592</v>
      </c>
      <c r="G266" t="s">
        <v>549</v>
      </c>
      <c r="H266" t="s">
        <v>2410</v>
      </c>
      <c r="I266" t="s">
        <v>3542</v>
      </c>
      <c r="J266" t="s">
        <v>549</v>
      </c>
      <c r="K266" t="s">
        <v>56</v>
      </c>
      <c r="L266" t="s">
        <v>902</v>
      </c>
      <c r="M266" t="s">
        <v>1837</v>
      </c>
      <c r="N266" s="5">
        <v>794686</v>
      </c>
    </row>
    <row r="267" spans="1:14" x14ac:dyDescent="0.25">
      <c r="A267" t="s">
        <v>62</v>
      </c>
      <c r="B267" t="s">
        <v>1828</v>
      </c>
      <c r="C267">
        <v>2175</v>
      </c>
      <c r="D267" s="2">
        <v>46023</v>
      </c>
      <c r="E267" t="s">
        <v>905</v>
      </c>
      <c r="F267" t="s">
        <v>151</v>
      </c>
      <c r="G267" t="s">
        <v>279</v>
      </c>
      <c r="H267" t="s">
        <v>3306</v>
      </c>
      <c r="I267" t="s">
        <v>3543</v>
      </c>
      <c r="J267" t="s">
        <v>279</v>
      </c>
      <c r="K267" t="s">
        <v>56</v>
      </c>
      <c r="L267" t="s">
        <v>902</v>
      </c>
      <c r="M267" t="s">
        <v>1837</v>
      </c>
      <c r="N267" s="5">
        <v>1590194</v>
      </c>
    </row>
    <row r="268" spans="1:14" x14ac:dyDescent="0.25">
      <c r="A268" t="s">
        <v>62</v>
      </c>
      <c r="B268" t="s">
        <v>1828</v>
      </c>
      <c r="C268">
        <v>2175</v>
      </c>
      <c r="D268" s="2">
        <v>46023</v>
      </c>
      <c r="E268" t="s">
        <v>905</v>
      </c>
      <c r="F268" t="s">
        <v>324</v>
      </c>
      <c r="G268" t="s">
        <v>316</v>
      </c>
      <c r="H268" t="s">
        <v>2411</v>
      </c>
      <c r="I268" t="s">
        <v>3544</v>
      </c>
      <c r="J268" t="s">
        <v>316</v>
      </c>
      <c r="K268" t="s">
        <v>56</v>
      </c>
      <c r="L268" t="s">
        <v>902</v>
      </c>
      <c r="M268" t="s">
        <v>1837</v>
      </c>
      <c r="N268" s="5">
        <v>795020</v>
      </c>
    </row>
    <row r="269" spans="1:14" x14ac:dyDescent="0.25">
      <c r="A269" t="s">
        <v>62</v>
      </c>
      <c r="B269" t="s">
        <v>1828</v>
      </c>
      <c r="C269">
        <v>2175</v>
      </c>
      <c r="D269" s="2">
        <v>46023</v>
      </c>
      <c r="E269" t="s">
        <v>905</v>
      </c>
      <c r="F269" t="s">
        <v>3386</v>
      </c>
      <c r="G269" t="s">
        <v>14</v>
      </c>
      <c r="H269" t="s">
        <v>3388</v>
      </c>
      <c r="I269" t="s">
        <v>3545</v>
      </c>
      <c r="J269" t="s">
        <v>3546</v>
      </c>
      <c r="K269" t="s">
        <v>56</v>
      </c>
      <c r="L269" t="s">
        <v>902</v>
      </c>
      <c r="M269" t="s">
        <v>1837</v>
      </c>
      <c r="N269" s="5">
        <v>1390610</v>
      </c>
    </row>
    <row r="270" spans="1:14" x14ac:dyDescent="0.25">
      <c r="A270" t="s">
        <v>62</v>
      </c>
      <c r="B270" t="s">
        <v>1828</v>
      </c>
      <c r="C270">
        <v>2175</v>
      </c>
      <c r="D270" s="2">
        <v>46023</v>
      </c>
      <c r="E270" t="s">
        <v>906</v>
      </c>
      <c r="F270" t="s">
        <v>2824</v>
      </c>
      <c r="G270" t="s">
        <v>14</v>
      </c>
      <c r="H270" t="s">
        <v>2826</v>
      </c>
      <c r="I270" t="s">
        <v>3547</v>
      </c>
      <c r="J270" t="s">
        <v>3548</v>
      </c>
      <c r="K270" t="s">
        <v>56</v>
      </c>
      <c r="L270" t="s">
        <v>903</v>
      </c>
      <c r="M270" t="s">
        <v>1837</v>
      </c>
      <c r="N270" s="5">
        <v>5956295</v>
      </c>
    </row>
    <row r="271" spans="1:14" x14ac:dyDescent="0.25">
      <c r="A271" t="s">
        <v>62</v>
      </c>
      <c r="B271" t="s">
        <v>1828</v>
      </c>
      <c r="C271">
        <v>2175</v>
      </c>
      <c r="D271" s="2">
        <v>46023</v>
      </c>
      <c r="E271" t="s">
        <v>906</v>
      </c>
      <c r="F271" t="s">
        <v>1441</v>
      </c>
      <c r="G271" t="s">
        <v>1442</v>
      </c>
      <c r="H271" t="s">
        <v>3409</v>
      </c>
      <c r="I271" t="s">
        <v>3549</v>
      </c>
      <c r="J271" t="s">
        <v>1990</v>
      </c>
      <c r="K271" t="s">
        <v>56</v>
      </c>
      <c r="L271" t="s">
        <v>903</v>
      </c>
      <c r="M271" t="s">
        <v>1837</v>
      </c>
      <c r="N271" s="5">
        <v>2382518</v>
      </c>
    </row>
    <row r="272" spans="1:14" x14ac:dyDescent="0.25">
      <c r="A272" t="s">
        <v>62</v>
      </c>
      <c r="B272" t="s">
        <v>1828</v>
      </c>
      <c r="C272">
        <v>2175</v>
      </c>
      <c r="D272" s="2">
        <v>46023</v>
      </c>
      <c r="E272" t="s">
        <v>907</v>
      </c>
      <c r="F272" t="s">
        <v>157</v>
      </c>
      <c r="G272" t="s">
        <v>43</v>
      </c>
      <c r="H272" t="s">
        <v>1342</v>
      </c>
      <c r="I272" t="s">
        <v>3550</v>
      </c>
      <c r="J272" t="s">
        <v>6856</v>
      </c>
      <c r="K272" t="s">
        <v>56</v>
      </c>
      <c r="L272" t="s">
        <v>904</v>
      </c>
      <c r="M272" t="s">
        <v>1837</v>
      </c>
      <c r="N272" s="5">
        <v>-4886067</v>
      </c>
    </row>
    <row r="273" spans="1:14" x14ac:dyDescent="0.25">
      <c r="A273" t="s">
        <v>62</v>
      </c>
      <c r="B273" t="s">
        <v>1828</v>
      </c>
      <c r="C273">
        <v>2175</v>
      </c>
      <c r="D273" s="2">
        <v>46023</v>
      </c>
      <c r="E273" t="s">
        <v>907</v>
      </c>
      <c r="F273" t="s">
        <v>150</v>
      </c>
      <c r="G273" t="s">
        <v>20</v>
      </c>
      <c r="H273" t="s">
        <v>2312</v>
      </c>
      <c r="I273" t="s">
        <v>3541</v>
      </c>
      <c r="J273" t="s">
        <v>1939</v>
      </c>
      <c r="K273" t="s">
        <v>56</v>
      </c>
      <c r="L273" t="s">
        <v>904</v>
      </c>
      <c r="M273" t="s">
        <v>1837</v>
      </c>
      <c r="N273" s="5">
        <v>-475999</v>
      </c>
    </row>
    <row r="274" spans="1:14" x14ac:dyDescent="0.25">
      <c r="A274" t="s">
        <v>62</v>
      </c>
      <c r="B274" t="s">
        <v>1828</v>
      </c>
      <c r="C274">
        <v>2175</v>
      </c>
      <c r="D274" s="2">
        <v>46023</v>
      </c>
      <c r="E274" t="s">
        <v>907</v>
      </c>
      <c r="F274" t="s">
        <v>989</v>
      </c>
      <c r="G274" t="s">
        <v>990</v>
      </c>
      <c r="H274" t="s">
        <v>1776</v>
      </c>
      <c r="I274" t="s">
        <v>3470</v>
      </c>
      <c r="J274" t="s">
        <v>6857</v>
      </c>
      <c r="K274" t="s">
        <v>56</v>
      </c>
      <c r="L274" t="s">
        <v>904</v>
      </c>
      <c r="M274" t="s">
        <v>1837</v>
      </c>
      <c r="N274" s="5">
        <v>-10292745</v>
      </c>
    </row>
    <row r="275" spans="1:14" x14ac:dyDescent="0.25">
      <c r="A275" t="s">
        <v>62</v>
      </c>
      <c r="B275" t="s">
        <v>1828</v>
      </c>
      <c r="C275">
        <v>2175</v>
      </c>
      <c r="D275" s="2">
        <v>46023</v>
      </c>
      <c r="E275" t="s">
        <v>907</v>
      </c>
      <c r="F275" t="s">
        <v>1652</v>
      </c>
      <c r="G275" t="s">
        <v>1846</v>
      </c>
      <c r="H275" t="s">
        <v>1605</v>
      </c>
      <c r="I275" t="s">
        <v>3551</v>
      </c>
      <c r="J275" t="s">
        <v>6858</v>
      </c>
      <c r="K275" t="s">
        <v>56</v>
      </c>
      <c r="L275" t="s">
        <v>904</v>
      </c>
      <c r="M275" t="s">
        <v>1837</v>
      </c>
      <c r="N275" s="5">
        <v>-6396675</v>
      </c>
    </row>
    <row r="276" spans="1:14" x14ac:dyDescent="0.25">
      <c r="A276" t="s">
        <v>62</v>
      </c>
      <c r="B276" t="s">
        <v>1828</v>
      </c>
      <c r="C276">
        <v>2175</v>
      </c>
      <c r="D276" s="2">
        <v>46054</v>
      </c>
      <c r="E276" t="s">
        <v>905</v>
      </c>
      <c r="F276" t="s">
        <v>157</v>
      </c>
      <c r="G276" t="s">
        <v>43</v>
      </c>
      <c r="H276" t="s">
        <v>1342</v>
      </c>
      <c r="I276" t="s">
        <v>4839</v>
      </c>
      <c r="J276" t="s">
        <v>43</v>
      </c>
      <c r="K276" t="s">
        <v>56</v>
      </c>
      <c r="L276" t="s">
        <v>902</v>
      </c>
      <c r="M276" t="s">
        <v>1837</v>
      </c>
      <c r="N276" s="5">
        <v>4886067</v>
      </c>
    </row>
    <row r="277" spans="1:14" x14ac:dyDescent="0.25">
      <c r="A277" t="s">
        <v>62</v>
      </c>
      <c r="B277" t="s">
        <v>1828</v>
      </c>
      <c r="C277">
        <v>2175</v>
      </c>
      <c r="D277" s="2">
        <v>46054</v>
      </c>
      <c r="E277" t="s">
        <v>905</v>
      </c>
      <c r="F277" t="s">
        <v>2824</v>
      </c>
      <c r="G277" t="s">
        <v>14</v>
      </c>
      <c r="H277" t="s">
        <v>2826</v>
      </c>
      <c r="I277" t="s">
        <v>3547</v>
      </c>
      <c r="J277" t="s">
        <v>4840</v>
      </c>
      <c r="K277" t="s">
        <v>56</v>
      </c>
      <c r="L277" t="s">
        <v>902</v>
      </c>
      <c r="M277" t="s">
        <v>1837</v>
      </c>
      <c r="N277" s="5">
        <v>5956295</v>
      </c>
    </row>
    <row r="278" spans="1:14" x14ac:dyDescent="0.25">
      <c r="A278" t="s">
        <v>62</v>
      </c>
      <c r="B278" t="s">
        <v>1828</v>
      </c>
      <c r="C278">
        <v>2175</v>
      </c>
      <c r="D278" s="2">
        <v>46054</v>
      </c>
      <c r="E278" t="s">
        <v>905</v>
      </c>
      <c r="F278" t="s">
        <v>1652</v>
      </c>
      <c r="G278" t="s">
        <v>1846</v>
      </c>
      <c r="H278" t="s">
        <v>1605</v>
      </c>
      <c r="I278" t="s">
        <v>4841</v>
      </c>
      <c r="J278" t="s">
        <v>1846</v>
      </c>
      <c r="K278" t="s">
        <v>56</v>
      </c>
      <c r="L278" t="s">
        <v>902</v>
      </c>
      <c r="M278" t="s">
        <v>1837</v>
      </c>
      <c r="N278" s="5">
        <v>6396675</v>
      </c>
    </row>
    <row r="279" spans="1:14" x14ac:dyDescent="0.25">
      <c r="A279" t="s">
        <v>62</v>
      </c>
      <c r="B279" t="s">
        <v>1828</v>
      </c>
      <c r="C279">
        <v>2175</v>
      </c>
      <c r="D279" s="2">
        <v>46054</v>
      </c>
      <c r="E279" t="s">
        <v>905</v>
      </c>
      <c r="F279" t="s">
        <v>1441</v>
      </c>
      <c r="G279" t="s">
        <v>1442</v>
      </c>
      <c r="H279" t="s">
        <v>3409</v>
      </c>
      <c r="I279" t="s">
        <v>3549</v>
      </c>
      <c r="J279" t="s">
        <v>1442</v>
      </c>
      <c r="K279" t="s">
        <v>56</v>
      </c>
      <c r="L279" t="s">
        <v>902</v>
      </c>
      <c r="M279" t="s">
        <v>1837</v>
      </c>
      <c r="N279" s="5">
        <v>2382518</v>
      </c>
    </row>
    <row r="280" spans="1:14" x14ac:dyDescent="0.25">
      <c r="A280" t="s">
        <v>62</v>
      </c>
      <c r="B280" t="s">
        <v>1828</v>
      </c>
      <c r="C280">
        <v>2175</v>
      </c>
      <c r="D280" s="2">
        <v>46054</v>
      </c>
      <c r="E280" t="s">
        <v>905</v>
      </c>
      <c r="F280" t="s">
        <v>1441</v>
      </c>
      <c r="G280" t="s">
        <v>1442</v>
      </c>
      <c r="H280" t="s">
        <v>3409</v>
      </c>
      <c r="I280" t="s">
        <v>4842</v>
      </c>
      <c r="J280" t="s">
        <v>4843</v>
      </c>
      <c r="K280" t="s">
        <v>56</v>
      </c>
      <c r="L280" t="s">
        <v>902</v>
      </c>
      <c r="M280" t="s">
        <v>1837</v>
      </c>
      <c r="N280" s="5">
        <v>2382518</v>
      </c>
    </row>
    <row r="281" spans="1:14" x14ac:dyDescent="0.25">
      <c r="A281" t="s">
        <v>62</v>
      </c>
      <c r="B281" t="s">
        <v>1828</v>
      </c>
      <c r="C281">
        <v>2175</v>
      </c>
      <c r="D281" s="2">
        <v>46054</v>
      </c>
      <c r="E281" t="s">
        <v>905</v>
      </c>
      <c r="F281" t="s">
        <v>1441</v>
      </c>
      <c r="G281" t="s">
        <v>1442</v>
      </c>
      <c r="H281" t="s">
        <v>3409</v>
      </c>
      <c r="I281" t="s">
        <v>4844</v>
      </c>
      <c r="J281" t="s">
        <v>1442</v>
      </c>
      <c r="K281" t="s">
        <v>56</v>
      </c>
      <c r="L281" t="s">
        <v>902</v>
      </c>
      <c r="M281" t="s">
        <v>1837</v>
      </c>
      <c r="N281" s="5">
        <v>-2382518</v>
      </c>
    </row>
    <row r="282" spans="1:14" x14ac:dyDescent="0.25">
      <c r="A282" t="s">
        <v>62</v>
      </c>
      <c r="B282" t="s">
        <v>1828</v>
      </c>
      <c r="C282">
        <v>2175</v>
      </c>
      <c r="D282" s="2">
        <v>46054</v>
      </c>
      <c r="E282" t="s">
        <v>907</v>
      </c>
      <c r="F282" t="s">
        <v>157</v>
      </c>
      <c r="G282" t="s">
        <v>43</v>
      </c>
      <c r="H282" t="s">
        <v>1342</v>
      </c>
      <c r="I282" t="s">
        <v>4839</v>
      </c>
      <c r="J282" t="s">
        <v>6859</v>
      </c>
      <c r="K282" t="s">
        <v>56</v>
      </c>
      <c r="L282" t="s">
        <v>904</v>
      </c>
      <c r="M282" t="s">
        <v>1837</v>
      </c>
      <c r="N282" s="5">
        <v>-4886067</v>
      </c>
    </row>
    <row r="283" spans="1:14" x14ac:dyDescent="0.25">
      <c r="A283" t="s">
        <v>62</v>
      </c>
      <c r="B283" t="s">
        <v>1828</v>
      </c>
      <c r="C283">
        <v>2175</v>
      </c>
      <c r="D283" s="2">
        <v>46054</v>
      </c>
      <c r="E283" t="s">
        <v>907</v>
      </c>
      <c r="F283" t="s">
        <v>157</v>
      </c>
      <c r="G283" t="s">
        <v>43</v>
      </c>
      <c r="H283" t="s">
        <v>1342</v>
      </c>
      <c r="I283" t="s">
        <v>4839</v>
      </c>
      <c r="J283" t="s">
        <v>6856</v>
      </c>
      <c r="K283" t="s">
        <v>56</v>
      </c>
      <c r="L283" t="s">
        <v>904</v>
      </c>
      <c r="M283" t="s">
        <v>1837</v>
      </c>
      <c r="N283" s="5">
        <v>4886067</v>
      </c>
    </row>
    <row r="284" spans="1:14" x14ac:dyDescent="0.25">
      <c r="A284" t="s">
        <v>62</v>
      </c>
      <c r="B284" t="s">
        <v>1828</v>
      </c>
      <c r="C284">
        <v>2175</v>
      </c>
      <c r="D284" s="2">
        <v>46054</v>
      </c>
      <c r="E284" t="s">
        <v>907</v>
      </c>
      <c r="F284" t="s">
        <v>2824</v>
      </c>
      <c r="G284" t="s">
        <v>14</v>
      </c>
      <c r="H284" t="s">
        <v>2826</v>
      </c>
      <c r="I284" t="s">
        <v>3547</v>
      </c>
      <c r="J284" t="s">
        <v>4846</v>
      </c>
      <c r="K284" t="s">
        <v>56</v>
      </c>
      <c r="L284" t="s">
        <v>904</v>
      </c>
      <c r="M284" t="s">
        <v>1837</v>
      </c>
      <c r="N284" s="5">
        <v>-5956295</v>
      </c>
    </row>
    <row r="285" spans="1:14" x14ac:dyDescent="0.25">
      <c r="A285" t="s">
        <v>62</v>
      </c>
      <c r="B285" t="s">
        <v>1828</v>
      </c>
      <c r="C285">
        <v>2175</v>
      </c>
      <c r="D285" s="2">
        <v>46054</v>
      </c>
      <c r="E285" t="s">
        <v>907</v>
      </c>
      <c r="F285" t="s">
        <v>1652</v>
      </c>
      <c r="G285" t="s">
        <v>1846</v>
      </c>
      <c r="H285" t="s">
        <v>1605</v>
      </c>
      <c r="I285" t="s">
        <v>4841</v>
      </c>
      <c r="J285" t="s">
        <v>6860</v>
      </c>
      <c r="K285" t="s">
        <v>56</v>
      </c>
      <c r="L285" t="s">
        <v>904</v>
      </c>
      <c r="M285" t="s">
        <v>1837</v>
      </c>
      <c r="N285" s="5">
        <v>-6396675</v>
      </c>
    </row>
    <row r="286" spans="1:14" x14ac:dyDescent="0.25">
      <c r="A286" t="s">
        <v>62</v>
      </c>
      <c r="B286" t="s">
        <v>1828</v>
      </c>
      <c r="C286">
        <v>2175</v>
      </c>
      <c r="D286" s="2">
        <v>46054</v>
      </c>
      <c r="E286" t="s">
        <v>907</v>
      </c>
      <c r="F286" t="s">
        <v>1652</v>
      </c>
      <c r="G286" t="s">
        <v>1846</v>
      </c>
      <c r="H286" t="s">
        <v>1605</v>
      </c>
      <c r="I286" t="s">
        <v>3551</v>
      </c>
      <c r="J286" t="s">
        <v>6858</v>
      </c>
      <c r="K286" t="s">
        <v>56</v>
      </c>
      <c r="L286" t="s">
        <v>904</v>
      </c>
      <c r="M286" t="s">
        <v>1837</v>
      </c>
      <c r="N286" s="5">
        <v>6396675</v>
      </c>
    </row>
    <row r="287" spans="1:14" x14ac:dyDescent="0.25">
      <c r="A287" t="s">
        <v>62</v>
      </c>
      <c r="B287" t="s">
        <v>1828</v>
      </c>
      <c r="C287">
        <v>2175</v>
      </c>
      <c r="D287" s="2">
        <v>46054</v>
      </c>
      <c r="E287" t="s">
        <v>907</v>
      </c>
      <c r="F287" t="s">
        <v>1441</v>
      </c>
      <c r="G287" t="s">
        <v>1442</v>
      </c>
      <c r="H287" t="s">
        <v>3409</v>
      </c>
      <c r="I287" t="s">
        <v>3549</v>
      </c>
      <c r="J287" t="s">
        <v>4847</v>
      </c>
      <c r="K287" t="s">
        <v>56</v>
      </c>
      <c r="L287" t="s">
        <v>904</v>
      </c>
      <c r="M287" t="s">
        <v>1837</v>
      </c>
      <c r="N287" s="5">
        <v>-2382518</v>
      </c>
    </row>
    <row r="288" spans="1:14" x14ac:dyDescent="0.25">
      <c r="A288" t="s">
        <v>62</v>
      </c>
      <c r="B288" t="s">
        <v>1828</v>
      </c>
      <c r="C288">
        <v>2175</v>
      </c>
      <c r="D288" s="2">
        <v>46082</v>
      </c>
      <c r="E288" t="s">
        <v>905</v>
      </c>
      <c r="F288" t="s">
        <v>157</v>
      </c>
      <c r="G288" t="s">
        <v>43</v>
      </c>
      <c r="H288" t="s">
        <v>1342</v>
      </c>
      <c r="I288" t="s">
        <v>6861</v>
      </c>
      <c r="J288" t="s">
        <v>43</v>
      </c>
      <c r="K288" t="s">
        <v>56</v>
      </c>
      <c r="L288" t="s">
        <v>902</v>
      </c>
      <c r="M288" t="s">
        <v>1837</v>
      </c>
      <c r="N288" s="5">
        <v>358575</v>
      </c>
    </row>
    <row r="289" spans="1:14" x14ac:dyDescent="0.25">
      <c r="A289" t="s">
        <v>62</v>
      </c>
      <c r="B289" t="s">
        <v>1828</v>
      </c>
      <c r="C289">
        <v>2175</v>
      </c>
      <c r="D289" s="2">
        <v>46082</v>
      </c>
      <c r="E289" t="s">
        <v>905</v>
      </c>
      <c r="F289" t="s">
        <v>6862</v>
      </c>
      <c r="G289" t="s">
        <v>14</v>
      </c>
      <c r="H289" t="s">
        <v>6289</v>
      </c>
      <c r="I289" t="s">
        <v>6863</v>
      </c>
      <c r="J289" t="s">
        <v>6864</v>
      </c>
      <c r="K289" t="s">
        <v>56</v>
      </c>
      <c r="L289" t="s">
        <v>902</v>
      </c>
      <c r="M289" t="s">
        <v>1837</v>
      </c>
      <c r="N289" s="5">
        <v>474107</v>
      </c>
    </row>
    <row r="290" spans="1:14" x14ac:dyDescent="0.25">
      <c r="A290" t="s">
        <v>62</v>
      </c>
      <c r="B290" t="s">
        <v>1828</v>
      </c>
      <c r="C290">
        <v>2175</v>
      </c>
      <c r="D290" s="2">
        <v>46082</v>
      </c>
      <c r="E290" t="s">
        <v>905</v>
      </c>
      <c r="F290" t="s">
        <v>592</v>
      </c>
      <c r="G290" t="s">
        <v>549</v>
      </c>
      <c r="H290" t="s">
        <v>5980</v>
      </c>
      <c r="I290" t="s">
        <v>6865</v>
      </c>
      <c r="J290" t="s">
        <v>549</v>
      </c>
      <c r="K290" t="s">
        <v>56</v>
      </c>
      <c r="L290" t="s">
        <v>902</v>
      </c>
      <c r="M290" t="s">
        <v>1837</v>
      </c>
      <c r="N290" s="5">
        <v>796834</v>
      </c>
    </row>
    <row r="291" spans="1:14" x14ac:dyDescent="0.25">
      <c r="A291" t="s">
        <v>62</v>
      </c>
      <c r="B291" t="s">
        <v>1828</v>
      </c>
      <c r="C291">
        <v>2175</v>
      </c>
      <c r="D291" s="2">
        <v>46082</v>
      </c>
      <c r="E291" t="s">
        <v>905</v>
      </c>
      <c r="F291" t="s">
        <v>6866</v>
      </c>
      <c r="G291" t="s">
        <v>6867</v>
      </c>
      <c r="H291" t="s">
        <v>6295</v>
      </c>
      <c r="I291" t="s">
        <v>6868</v>
      </c>
      <c r="J291" t="s">
        <v>6867</v>
      </c>
      <c r="K291" t="s">
        <v>56</v>
      </c>
      <c r="L291" t="s">
        <v>902</v>
      </c>
      <c r="M291" t="s">
        <v>1837</v>
      </c>
      <c r="N291" s="5">
        <v>4980215</v>
      </c>
    </row>
    <row r="292" spans="1:14" x14ac:dyDescent="0.25">
      <c r="A292" t="s">
        <v>62</v>
      </c>
      <c r="B292" t="s">
        <v>1828</v>
      </c>
      <c r="C292">
        <v>2175</v>
      </c>
      <c r="D292" s="2">
        <v>46082</v>
      </c>
      <c r="E292" t="s">
        <v>905</v>
      </c>
      <c r="F292" t="s">
        <v>6866</v>
      </c>
      <c r="G292" t="s">
        <v>6867</v>
      </c>
      <c r="H292" t="s">
        <v>6296</v>
      </c>
      <c r="I292" t="s">
        <v>6869</v>
      </c>
      <c r="J292" t="s">
        <v>6867</v>
      </c>
      <c r="K292" t="s">
        <v>56</v>
      </c>
      <c r="L292" t="s">
        <v>902</v>
      </c>
      <c r="M292" t="s">
        <v>1837</v>
      </c>
      <c r="N292" s="5">
        <v>3187338</v>
      </c>
    </row>
    <row r="293" spans="1:14" x14ac:dyDescent="0.25">
      <c r="A293" t="s">
        <v>62</v>
      </c>
      <c r="B293" t="s">
        <v>1828</v>
      </c>
      <c r="C293">
        <v>2175</v>
      </c>
      <c r="D293" s="2">
        <v>46082</v>
      </c>
      <c r="E293" t="s">
        <v>905</v>
      </c>
      <c r="F293" t="s">
        <v>2769</v>
      </c>
      <c r="G293" t="s">
        <v>2770</v>
      </c>
      <c r="H293" t="s">
        <v>2771</v>
      </c>
      <c r="I293" t="s">
        <v>6870</v>
      </c>
      <c r="J293" t="s">
        <v>2770</v>
      </c>
      <c r="K293" t="s">
        <v>56</v>
      </c>
      <c r="L293" t="s">
        <v>902</v>
      </c>
      <c r="M293" t="s">
        <v>1837</v>
      </c>
      <c r="N293" s="5">
        <v>2709237</v>
      </c>
    </row>
    <row r="294" spans="1:14" x14ac:dyDescent="0.25">
      <c r="A294" t="s">
        <v>62</v>
      </c>
      <c r="B294" t="s">
        <v>1828</v>
      </c>
      <c r="C294">
        <v>2175</v>
      </c>
      <c r="D294" s="2">
        <v>46082</v>
      </c>
      <c r="E294" t="s">
        <v>905</v>
      </c>
      <c r="F294" t="s">
        <v>2769</v>
      </c>
      <c r="G294" t="s">
        <v>2770</v>
      </c>
      <c r="H294" t="s">
        <v>6286</v>
      </c>
      <c r="I294" t="s">
        <v>6871</v>
      </c>
      <c r="J294" t="s">
        <v>2770</v>
      </c>
      <c r="K294" t="s">
        <v>56</v>
      </c>
      <c r="L294" t="s">
        <v>902</v>
      </c>
      <c r="M294" t="s">
        <v>1837</v>
      </c>
      <c r="N294" s="5">
        <v>1992086</v>
      </c>
    </row>
    <row r="295" spans="1:14" x14ac:dyDescent="0.25">
      <c r="A295" t="s">
        <v>62</v>
      </c>
      <c r="B295" t="s">
        <v>1828</v>
      </c>
      <c r="C295">
        <v>2175</v>
      </c>
      <c r="D295" s="2">
        <v>46082</v>
      </c>
      <c r="E295" t="s">
        <v>906</v>
      </c>
      <c r="F295" t="s">
        <v>5967</v>
      </c>
      <c r="G295" t="s">
        <v>6872</v>
      </c>
      <c r="H295" t="s">
        <v>5968</v>
      </c>
      <c r="I295" t="s">
        <v>14</v>
      </c>
      <c r="J295" t="s">
        <v>6873</v>
      </c>
      <c r="K295" t="s">
        <v>56</v>
      </c>
      <c r="L295" t="s">
        <v>903</v>
      </c>
      <c r="M295" t="s">
        <v>1837</v>
      </c>
      <c r="N295" s="5">
        <v>2788920</v>
      </c>
    </row>
    <row r="296" spans="1:14" x14ac:dyDescent="0.25">
      <c r="A296" t="s">
        <v>62</v>
      </c>
      <c r="B296" t="s">
        <v>1828</v>
      </c>
      <c r="C296">
        <v>2175</v>
      </c>
      <c r="D296" s="2">
        <v>46082</v>
      </c>
      <c r="E296" t="s">
        <v>906</v>
      </c>
      <c r="F296" t="s">
        <v>147</v>
      </c>
      <c r="G296" t="s">
        <v>9</v>
      </c>
      <c r="H296" t="s">
        <v>5973</v>
      </c>
      <c r="I296" t="s">
        <v>14</v>
      </c>
      <c r="J296" t="s">
        <v>1835</v>
      </c>
      <c r="K296" t="s">
        <v>56</v>
      </c>
      <c r="L296" t="s">
        <v>903</v>
      </c>
      <c r="M296" t="s">
        <v>1837</v>
      </c>
      <c r="N296" s="5">
        <v>3227179</v>
      </c>
    </row>
    <row r="297" spans="1:14" x14ac:dyDescent="0.25">
      <c r="A297" t="s">
        <v>62</v>
      </c>
      <c r="B297" t="s">
        <v>1828</v>
      </c>
      <c r="C297">
        <v>2175</v>
      </c>
      <c r="D297" s="2">
        <v>46113</v>
      </c>
      <c r="E297" t="s">
        <v>905</v>
      </c>
      <c r="F297" t="s">
        <v>6874</v>
      </c>
      <c r="G297" t="s">
        <v>6875</v>
      </c>
      <c r="H297" t="s">
        <v>1776</v>
      </c>
      <c r="I297" t="s">
        <v>6876</v>
      </c>
      <c r="J297" t="s">
        <v>6877</v>
      </c>
      <c r="K297" t="s">
        <v>56</v>
      </c>
      <c r="L297" t="s">
        <v>902</v>
      </c>
      <c r="M297" t="s">
        <v>1837</v>
      </c>
      <c r="N297" s="5">
        <v>10292745</v>
      </c>
    </row>
    <row r="298" spans="1:14" x14ac:dyDescent="0.25">
      <c r="A298" t="s">
        <v>62</v>
      </c>
      <c r="B298" t="s">
        <v>1828</v>
      </c>
      <c r="C298">
        <v>2175</v>
      </c>
      <c r="D298" s="2">
        <v>46113</v>
      </c>
      <c r="E298" t="s">
        <v>905</v>
      </c>
      <c r="F298" t="s">
        <v>6878</v>
      </c>
      <c r="G298" t="s">
        <v>6879</v>
      </c>
      <c r="H298" t="s">
        <v>5968</v>
      </c>
      <c r="I298" t="s">
        <v>6880</v>
      </c>
      <c r="J298" t="s">
        <v>6881</v>
      </c>
      <c r="K298" t="s">
        <v>56</v>
      </c>
      <c r="L298" t="s">
        <v>902</v>
      </c>
      <c r="M298" t="s">
        <v>1837</v>
      </c>
      <c r="N298" s="5">
        <v>2788920</v>
      </c>
    </row>
    <row r="299" spans="1:14" x14ac:dyDescent="0.25">
      <c r="A299" t="s">
        <v>62</v>
      </c>
      <c r="B299" t="s">
        <v>1828</v>
      </c>
      <c r="C299">
        <v>2175</v>
      </c>
      <c r="D299" s="2">
        <v>46113</v>
      </c>
      <c r="E299" t="s">
        <v>905</v>
      </c>
      <c r="F299" t="s">
        <v>147</v>
      </c>
      <c r="G299" t="s">
        <v>9</v>
      </c>
      <c r="H299" t="s">
        <v>5973</v>
      </c>
      <c r="I299" t="s">
        <v>6882</v>
      </c>
      <c r="J299" t="s">
        <v>9</v>
      </c>
      <c r="K299" t="s">
        <v>56</v>
      </c>
      <c r="L299" t="s">
        <v>902</v>
      </c>
      <c r="M299" t="s">
        <v>1837</v>
      </c>
      <c r="N299" s="5">
        <v>3227179</v>
      </c>
    </row>
    <row r="300" spans="1:14" x14ac:dyDescent="0.25">
      <c r="A300" t="s">
        <v>62</v>
      </c>
      <c r="B300" t="s">
        <v>1828</v>
      </c>
      <c r="C300">
        <v>2175</v>
      </c>
      <c r="D300" s="2">
        <v>46113</v>
      </c>
      <c r="E300" t="s">
        <v>905</v>
      </c>
      <c r="F300" t="s">
        <v>2769</v>
      </c>
      <c r="G300" t="s">
        <v>2770</v>
      </c>
      <c r="H300" t="s">
        <v>6301</v>
      </c>
      <c r="I300" t="s">
        <v>6883</v>
      </c>
      <c r="J300" t="s">
        <v>2770</v>
      </c>
      <c r="K300" t="s">
        <v>56</v>
      </c>
      <c r="L300" t="s">
        <v>902</v>
      </c>
      <c r="M300" t="s">
        <v>1837</v>
      </c>
      <c r="N300" s="5">
        <v>798687</v>
      </c>
    </row>
    <row r="301" spans="1:14" x14ac:dyDescent="0.25">
      <c r="A301" t="s">
        <v>62</v>
      </c>
      <c r="B301" t="s">
        <v>1828</v>
      </c>
      <c r="C301">
        <v>2175</v>
      </c>
      <c r="D301" s="2">
        <v>46113</v>
      </c>
      <c r="E301" t="s">
        <v>906</v>
      </c>
      <c r="F301" t="s">
        <v>110</v>
      </c>
      <c r="G301" t="s">
        <v>1848</v>
      </c>
      <c r="H301" t="s">
        <v>6340</v>
      </c>
      <c r="I301" t="s">
        <v>14</v>
      </c>
      <c r="J301" t="s">
        <v>6884</v>
      </c>
      <c r="K301" t="s">
        <v>56</v>
      </c>
      <c r="L301" t="s">
        <v>903</v>
      </c>
      <c r="M301" t="s">
        <v>1837</v>
      </c>
      <c r="N301" s="5">
        <v>1684489</v>
      </c>
    </row>
    <row r="302" spans="1:14" x14ac:dyDescent="0.25">
      <c r="A302" t="s">
        <v>62</v>
      </c>
      <c r="B302" t="s">
        <v>1828</v>
      </c>
      <c r="C302">
        <v>2175</v>
      </c>
      <c r="D302" s="2">
        <v>46113</v>
      </c>
      <c r="E302" t="s">
        <v>906</v>
      </c>
      <c r="F302" t="s">
        <v>1124</v>
      </c>
      <c r="G302" t="s">
        <v>1125</v>
      </c>
      <c r="H302" t="s">
        <v>6324</v>
      </c>
      <c r="I302" t="s">
        <v>14</v>
      </c>
      <c r="J302" t="s">
        <v>6885</v>
      </c>
      <c r="K302" t="s">
        <v>56</v>
      </c>
      <c r="L302" t="s">
        <v>903</v>
      </c>
      <c r="M302" t="s">
        <v>1837</v>
      </c>
      <c r="N302" s="5">
        <v>641710</v>
      </c>
    </row>
    <row r="303" spans="1:14" x14ac:dyDescent="0.25">
      <c r="A303" t="s">
        <v>62</v>
      </c>
      <c r="B303" t="s">
        <v>1828</v>
      </c>
      <c r="C303">
        <v>2175</v>
      </c>
      <c r="D303" s="2">
        <v>46113</v>
      </c>
      <c r="E303" t="s">
        <v>906</v>
      </c>
      <c r="F303" t="s">
        <v>6886</v>
      </c>
      <c r="G303" t="s">
        <v>14</v>
      </c>
      <c r="H303" t="s">
        <v>6341</v>
      </c>
      <c r="I303" t="s">
        <v>14</v>
      </c>
      <c r="J303" t="s">
        <v>6887</v>
      </c>
      <c r="K303" t="s">
        <v>56</v>
      </c>
      <c r="L303" t="s">
        <v>903</v>
      </c>
      <c r="M303" t="s">
        <v>1837</v>
      </c>
      <c r="N303" s="5">
        <v>1283420</v>
      </c>
    </row>
    <row r="304" spans="1:14" x14ac:dyDescent="0.25">
      <c r="A304" t="s">
        <v>62</v>
      </c>
      <c r="B304" t="s">
        <v>1828</v>
      </c>
      <c r="C304">
        <v>2175</v>
      </c>
      <c r="D304" s="2">
        <v>46113</v>
      </c>
      <c r="E304" t="s">
        <v>906</v>
      </c>
      <c r="F304" t="s">
        <v>6888</v>
      </c>
      <c r="G304" t="s">
        <v>6889</v>
      </c>
      <c r="H304" t="s">
        <v>5991</v>
      </c>
      <c r="I304" t="s">
        <v>14</v>
      </c>
      <c r="J304" t="s">
        <v>6890</v>
      </c>
      <c r="K304" t="s">
        <v>56</v>
      </c>
      <c r="L304" t="s">
        <v>903</v>
      </c>
      <c r="M304" t="s">
        <v>1837</v>
      </c>
      <c r="N304" s="5">
        <v>6419232</v>
      </c>
    </row>
    <row r="305" spans="1:14" x14ac:dyDescent="0.25">
      <c r="A305" t="s">
        <v>62</v>
      </c>
      <c r="B305" t="s">
        <v>1828</v>
      </c>
      <c r="C305">
        <v>2175</v>
      </c>
      <c r="D305" s="2">
        <v>46113</v>
      </c>
      <c r="E305" t="s">
        <v>907</v>
      </c>
      <c r="F305" t="s">
        <v>6878</v>
      </c>
      <c r="G305" t="s">
        <v>6879</v>
      </c>
      <c r="H305" t="s">
        <v>5968</v>
      </c>
      <c r="I305" t="s">
        <v>6880</v>
      </c>
      <c r="J305" t="s">
        <v>6891</v>
      </c>
      <c r="K305" t="s">
        <v>56</v>
      </c>
      <c r="L305" t="s">
        <v>904</v>
      </c>
      <c r="M305" t="s">
        <v>1837</v>
      </c>
      <c r="N305" s="5">
        <v>-2788920</v>
      </c>
    </row>
    <row r="306" spans="1:14" x14ac:dyDescent="0.25">
      <c r="A306" t="s">
        <v>62</v>
      </c>
      <c r="B306" t="s">
        <v>1828</v>
      </c>
      <c r="C306">
        <v>2175</v>
      </c>
      <c r="D306" s="2">
        <v>46113</v>
      </c>
      <c r="E306" t="s">
        <v>907</v>
      </c>
      <c r="F306" t="s">
        <v>147</v>
      </c>
      <c r="G306" t="s">
        <v>9</v>
      </c>
      <c r="H306" t="s">
        <v>5973</v>
      </c>
      <c r="I306" t="s">
        <v>6882</v>
      </c>
      <c r="J306" t="s">
        <v>1836</v>
      </c>
      <c r="K306" t="s">
        <v>56</v>
      </c>
      <c r="L306" t="s">
        <v>904</v>
      </c>
      <c r="M306" t="s">
        <v>1837</v>
      </c>
      <c r="N306" s="5">
        <v>-3227179</v>
      </c>
    </row>
    <row r="307" spans="1:14" x14ac:dyDescent="0.25">
      <c r="A307" t="s">
        <v>62</v>
      </c>
      <c r="B307" t="s">
        <v>1828</v>
      </c>
      <c r="C307">
        <v>2175</v>
      </c>
      <c r="D307" s="2">
        <v>46143</v>
      </c>
      <c r="E307" t="s">
        <v>905</v>
      </c>
      <c r="F307" t="s">
        <v>1286</v>
      </c>
      <c r="G307" t="s">
        <v>1287</v>
      </c>
      <c r="H307" t="s">
        <v>9586</v>
      </c>
      <c r="I307" t="s">
        <v>10642</v>
      </c>
      <c r="J307" t="s">
        <v>10643</v>
      </c>
      <c r="K307" t="s">
        <v>56</v>
      </c>
      <c r="L307" t="s">
        <v>902</v>
      </c>
      <c r="M307" t="s">
        <v>1837</v>
      </c>
      <c r="N307" s="5">
        <v>6484189</v>
      </c>
    </row>
    <row r="308" spans="1:14" x14ac:dyDescent="0.25">
      <c r="A308" t="s">
        <v>62</v>
      </c>
      <c r="B308" t="s">
        <v>1828</v>
      </c>
      <c r="C308">
        <v>2175</v>
      </c>
      <c r="D308" s="2">
        <v>46143</v>
      </c>
      <c r="E308" t="s">
        <v>905</v>
      </c>
      <c r="F308" t="s">
        <v>1124</v>
      </c>
      <c r="G308" t="s">
        <v>1125</v>
      </c>
      <c r="H308" t="s">
        <v>6324</v>
      </c>
      <c r="I308" t="s">
        <v>10644</v>
      </c>
      <c r="J308" t="s">
        <v>1125</v>
      </c>
      <c r="K308" t="s">
        <v>56</v>
      </c>
      <c r="L308" t="s">
        <v>902</v>
      </c>
      <c r="M308" t="s">
        <v>1837</v>
      </c>
      <c r="N308" s="5">
        <v>641710</v>
      </c>
    </row>
    <row r="309" spans="1:14" x14ac:dyDescent="0.25">
      <c r="A309" t="s">
        <v>62</v>
      </c>
      <c r="B309" t="s">
        <v>1828</v>
      </c>
      <c r="C309">
        <v>2175</v>
      </c>
      <c r="D309" s="2">
        <v>46143</v>
      </c>
      <c r="E309" t="s">
        <v>905</v>
      </c>
      <c r="F309" t="s">
        <v>5982</v>
      </c>
      <c r="G309" t="s">
        <v>14</v>
      </c>
      <c r="H309" t="s">
        <v>5984</v>
      </c>
      <c r="I309" t="s">
        <v>10645</v>
      </c>
      <c r="J309" t="s">
        <v>10646</v>
      </c>
      <c r="K309" t="s">
        <v>56</v>
      </c>
      <c r="L309" t="s">
        <v>902</v>
      </c>
      <c r="M309" t="s">
        <v>1837</v>
      </c>
      <c r="N309" s="5">
        <v>3427545</v>
      </c>
    </row>
    <row r="310" spans="1:14" x14ac:dyDescent="0.25">
      <c r="A310" t="s">
        <v>62</v>
      </c>
      <c r="B310" t="s">
        <v>1828</v>
      </c>
      <c r="C310">
        <v>2175</v>
      </c>
      <c r="D310" s="2">
        <v>46143</v>
      </c>
      <c r="E310" t="s">
        <v>905</v>
      </c>
      <c r="F310" t="s">
        <v>7073</v>
      </c>
      <c r="G310" t="s">
        <v>7074</v>
      </c>
      <c r="H310" t="s">
        <v>10331</v>
      </c>
      <c r="I310" t="s">
        <v>10647</v>
      </c>
      <c r="J310" t="s">
        <v>7074</v>
      </c>
      <c r="K310" t="s">
        <v>56</v>
      </c>
      <c r="L310" t="s">
        <v>902</v>
      </c>
      <c r="M310" t="s">
        <v>1837</v>
      </c>
      <c r="N310" s="5">
        <v>1451666</v>
      </c>
    </row>
    <row r="311" spans="1:14" x14ac:dyDescent="0.25">
      <c r="A311" t="s">
        <v>62</v>
      </c>
      <c r="B311" t="s">
        <v>1828</v>
      </c>
      <c r="C311">
        <v>2175</v>
      </c>
      <c r="D311" s="2">
        <v>46143</v>
      </c>
      <c r="E311" t="s">
        <v>905</v>
      </c>
      <c r="F311" t="s">
        <v>7073</v>
      </c>
      <c r="G311" t="s">
        <v>7074</v>
      </c>
      <c r="H311" t="s">
        <v>9584</v>
      </c>
      <c r="I311" t="s">
        <v>10648</v>
      </c>
      <c r="J311" t="s">
        <v>7074</v>
      </c>
      <c r="K311" t="s">
        <v>56</v>
      </c>
      <c r="L311" t="s">
        <v>902</v>
      </c>
      <c r="M311" t="s">
        <v>1837</v>
      </c>
      <c r="N311" s="5">
        <v>521390</v>
      </c>
    </row>
    <row r="312" spans="1:14" x14ac:dyDescent="0.25">
      <c r="A312" t="s">
        <v>62</v>
      </c>
      <c r="B312" t="s">
        <v>1828</v>
      </c>
      <c r="C312">
        <v>2175</v>
      </c>
      <c r="D312" s="2">
        <v>46143</v>
      </c>
      <c r="E312" t="s">
        <v>905</v>
      </c>
      <c r="F312" t="s">
        <v>9588</v>
      </c>
      <c r="G312" t="s">
        <v>9589</v>
      </c>
      <c r="H312" t="s">
        <v>9590</v>
      </c>
      <c r="I312" t="s">
        <v>10649</v>
      </c>
      <c r="J312" t="s">
        <v>10650</v>
      </c>
      <c r="K312" t="s">
        <v>56</v>
      </c>
      <c r="L312" t="s">
        <v>902</v>
      </c>
      <c r="M312" t="s">
        <v>1837</v>
      </c>
      <c r="N312" s="5">
        <v>602602</v>
      </c>
    </row>
    <row r="313" spans="1:14" x14ac:dyDescent="0.25">
      <c r="A313" t="s">
        <v>62</v>
      </c>
      <c r="B313" t="s">
        <v>1828</v>
      </c>
      <c r="C313">
        <v>2175</v>
      </c>
      <c r="D313" s="2">
        <v>46143</v>
      </c>
      <c r="E313" t="s">
        <v>905</v>
      </c>
      <c r="F313" t="s">
        <v>1031</v>
      </c>
      <c r="G313" t="s">
        <v>1024</v>
      </c>
      <c r="H313" t="s">
        <v>10329</v>
      </c>
      <c r="I313" t="s">
        <v>10651</v>
      </c>
      <c r="J313" t="s">
        <v>1024</v>
      </c>
      <c r="K313" t="s">
        <v>56</v>
      </c>
      <c r="L313" t="s">
        <v>902</v>
      </c>
      <c r="M313" t="s">
        <v>1837</v>
      </c>
      <c r="N313" s="5">
        <v>1822918</v>
      </c>
    </row>
    <row r="314" spans="1:14" x14ac:dyDescent="0.25">
      <c r="A314" t="s">
        <v>62</v>
      </c>
      <c r="B314" t="s">
        <v>1828</v>
      </c>
      <c r="C314">
        <v>2175</v>
      </c>
      <c r="D314" s="2">
        <v>46143</v>
      </c>
      <c r="E314" t="s">
        <v>906</v>
      </c>
      <c r="F314" t="s">
        <v>5976</v>
      </c>
      <c r="G314" t="s">
        <v>14</v>
      </c>
      <c r="H314" t="s">
        <v>5978</v>
      </c>
      <c r="I314" t="s">
        <v>14</v>
      </c>
      <c r="J314" t="s">
        <v>10652</v>
      </c>
      <c r="K314" t="s">
        <v>56</v>
      </c>
      <c r="L314" t="s">
        <v>903</v>
      </c>
      <c r="M314" t="s">
        <v>1837</v>
      </c>
      <c r="N314" s="5">
        <v>9744525</v>
      </c>
    </row>
    <row r="315" spans="1:14" x14ac:dyDescent="0.25">
      <c r="A315" t="s">
        <v>62</v>
      </c>
      <c r="B315" t="s">
        <v>1828</v>
      </c>
      <c r="C315">
        <v>2175</v>
      </c>
      <c r="D315" s="2">
        <v>46143</v>
      </c>
      <c r="E315" t="s">
        <v>907</v>
      </c>
      <c r="F315" t="s">
        <v>110</v>
      </c>
      <c r="G315" t="s">
        <v>1848</v>
      </c>
      <c r="H315" t="s">
        <v>6340</v>
      </c>
      <c r="I315" t="s">
        <v>14</v>
      </c>
      <c r="J315" t="s">
        <v>10653</v>
      </c>
      <c r="K315" t="s">
        <v>56</v>
      </c>
      <c r="L315" t="s">
        <v>904</v>
      </c>
      <c r="M315" t="s">
        <v>1837</v>
      </c>
      <c r="N315" s="5">
        <v>-1684489</v>
      </c>
    </row>
    <row r="316" spans="1:14" x14ac:dyDescent="0.25">
      <c r="A316" t="s">
        <v>62</v>
      </c>
      <c r="B316" t="s">
        <v>1828</v>
      </c>
      <c r="C316">
        <v>2175</v>
      </c>
      <c r="D316" s="2">
        <v>46143</v>
      </c>
      <c r="E316" t="s">
        <v>907</v>
      </c>
      <c r="F316" t="s">
        <v>1124</v>
      </c>
      <c r="G316" t="s">
        <v>1125</v>
      </c>
      <c r="H316" t="s">
        <v>6324</v>
      </c>
      <c r="I316" t="s">
        <v>10644</v>
      </c>
      <c r="J316" t="s">
        <v>7701</v>
      </c>
      <c r="K316" t="s">
        <v>56</v>
      </c>
      <c r="L316" t="s">
        <v>904</v>
      </c>
      <c r="M316" t="s">
        <v>1837</v>
      </c>
      <c r="N316" s="5">
        <v>-641710</v>
      </c>
    </row>
    <row r="317" spans="1:14" x14ac:dyDescent="0.25">
      <c r="A317" t="s">
        <v>62</v>
      </c>
      <c r="B317" t="s">
        <v>1828</v>
      </c>
      <c r="C317">
        <v>2175</v>
      </c>
      <c r="D317" s="2">
        <v>46143</v>
      </c>
      <c r="E317" t="s">
        <v>907</v>
      </c>
      <c r="F317" t="s">
        <v>6886</v>
      </c>
      <c r="G317" t="s">
        <v>14</v>
      </c>
      <c r="H317" t="s">
        <v>6341</v>
      </c>
      <c r="I317" t="s">
        <v>14</v>
      </c>
      <c r="J317" t="s">
        <v>10654</v>
      </c>
      <c r="K317" t="s">
        <v>56</v>
      </c>
      <c r="L317" t="s">
        <v>904</v>
      </c>
      <c r="M317" t="s">
        <v>1837</v>
      </c>
      <c r="N317" s="5">
        <v>-1283420</v>
      </c>
    </row>
    <row r="318" spans="1:14" x14ac:dyDescent="0.25">
      <c r="A318" t="s">
        <v>62</v>
      </c>
      <c r="B318" t="s">
        <v>1828</v>
      </c>
      <c r="C318">
        <v>2175</v>
      </c>
      <c r="D318" s="2">
        <v>46143</v>
      </c>
      <c r="E318" t="s">
        <v>907</v>
      </c>
      <c r="F318" t="s">
        <v>6888</v>
      </c>
      <c r="G318" t="s">
        <v>6889</v>
      </c>
      <c r="H318" t="s">
        <v>5991</v>
      </c>
      <c r="I318" t="s">
        <v>14</v>
      </c>
      <c r="J318" t="s">
        <v>10655</v>
      </c>
      <c r="K318" t="s">
        <v>56</v>
      </c>
      <c r="L318" t="s">
        <v>904</v>
      </c>
      <c r="M318" t="s">
        <v>1837</v>
      </c>
      <c r="N318" s="5">
        <v>-6419232</v>
      </c>
    </row>
    <row r="319" spans="1:14" x14ac:dyDescent="0.25">
      <c r="A319" t="s">
        <v>62</v>
      </c>
      <c r="B319" t="s">
        <v>1828</v>
      </c>
      <c r="C319">
        <v>2175</v>
      </c>
      <c r="D319" s="2">
        <v>46174</v>
      </c>
      <c r="E319" t="s">
        <v>905</v>
      </c>
      <c r="F319" t="s">
        <v>12197</v>
      </c>
      <c r="G319" t="s">
        <v>14</v>
      </c>
      <c r="H319" t="s">
        <v>12046</v>
      </c>
      <c r="I319" t="s">
        <v>12198</v>
      </c>
      <c r="J319" t="s">
        <v>12199</v>
      </c>
      <c r="K319" t="s">
        <v>56</v>
      </c>
      <c r="L319" t="s">
        <v>902</v>
      </c>
      <c r="M319" t="s">
        <v>1837</v>
      </c>
      <c r="N319" s="5">
        <v>2773563</v>
      </c>
    </row>
    <row r="320" spans="1:14" x14ac:dyDescent="0.25">
      <c r="A320" t="s">
        <v>62</v>
      </c>
      <c r="B320" t="s">
        <v>1828</v>
      </c>
      <c r="C320">
        <v>2175</v>
      </c>
      <c r="D320" s="2">
        <v>46174</v>
      </c>
      <c r="E320" t="s">
        <v>905</v>
      </c>
      <c r="F320" t="s">
        <v>12200</v>
      </c>
      <c r="G320" t="s">
        <v>14</v>
      </c>
      <c r="H320" t="s">
        <v>12043</v>
      </c>
      <c r="I320" t="s">
        <v>12201</v>
      </c>
      <c r="J320" t="s">
        <v>12202</v>
      </c>
      <c r="K320" t="s">
        <v>56</v>
      </c>
      <c r="L320" t="s">
        <v>902</v>
      </c>
      <c r="M320" t="s">
        <v>1837</v>
      </c>
      <c r="N320" s="5">
        <v>652343</v>
      </c>
    </row>
    <row r="321" spans="1:14" x14ac:dyDescent="0.25">
      <c r="A321" t="s">
        <v>62</v>
      </c>
      <c r="B321" t="s">
        <v>1828</v>
      </c>
      <c r="C321">
        <v>2175</v>
      </c>
      <c r="D321" s="2">
        <v>46174</v>
      </c>
      <c r="E321" t="s">
        <v>905</v>
      </c>
      <c r="F321" t="s">
        <v>12203</v>
      </c>
      <c r="G321" t="s">
        <v>14</v>
      </c>
      <c r="H321" t="s">
        <v>12044</v>
      </c>
      <c r="I321" t="s">
        <v>12204</v>
      </c>
      <c r="J321" t="s">
        <v>12205</v>
      </c>
      <c r="K321" t="s">
        <v>56</v>
      </c>
      <c r="L321" t="s">
        <v>902</v>
      </c>
      <c r="M321" t="s">
        <v>1837</v>
      </c>
      <c r="N321" s="5">
        <v>611775</v>
      </c>
    </row>
    <row r="322" spans="1:14" x14ac:dyDescent="0.25">
      <c r="A322" t="s">
        <v>62</v>
      </c>
      <c r="B322" t="s">
        <v>1828</v>
      </c>
      <c r="C322">
        <v>2175</v>
      </c>
      <c r="D322" s="2">
        <v>46174</v>
      </c>
      <c r="E322" t="s">
        <v>905</v>
      </c>
      <c r="F322" t="s">
        <v>160</v>
      </c>
      <c r="G322" t="s">
        <v>21</v>
      </c>
      <c r="H322" t="s">
        <v>12047</v>
      </c>
      <c r="I322" t="s">
        <v>12206</v>
      </c>
      <c r="J322" t="s">
        <v>21</v>
      </c>
      <c r="K322" t="s">
        <v>56</v>
      </c>
      <c r="L322" t="s">
        <v>902</v>
      </c>
      <c r="M322" t="s">
        <v>1837</v>
      </c>
      <c r="N322" s="5">
        <v>3161258</v>
      </c>
    </row>
    <row r="323" spans="1:14" x14ac:dyDescent="0.25">
      <c r="A323" t="s">
        <v>62</v>
      </c>
      <c r="B323" t="s">
        <v>1828</v>
      </c>
      <c r="C323">
        <v>2175</v>
      </c>
      <c r="D323" s="2">
        <v>46174</v>
      </c>
      <c r="E323" t="s">
        <v>905</v>
      </c>
      <c r="F323" t="s">
        <v>11923</v>
      </c>
      <c r="G323" t="s">
        <v>14</v>
      </c>
      <c r="H323" t="s">
        <v>11925</v>
      </c>
      <c r="I323" t="s">
        <v>12207</v>
      </c>
      <c r="J323" t="s">
        <v>11924</v>
      </c>
      <c r="K323" t="s">
        <v>56</v>
      </c>
      <c r="L323" t="s">
        <v>902</v>
      </c>
      <c r="M323" t="s">
        <v>1837</v>
      </c>
      <c r="N323" s="5">
        <v>1591356</v>
      </c>
    </row>
    <row r="324" spans="1:14" x14ac:dyDescent="0.25">
      <c r="A324" t="s">
        <v>62</v>
      </c>
      <c r="B324" t="s">
        <v>1828</v>
      </c>
      <c r="C324">
        <v>2175</v>
      </c>
      <c r="D324" s="2">
        <v>46174</v>
      </c>
      <c r="E324" t="s">
        <v>905</v>
      </c>
      <c r="F324" t="s">
        <v>6866</v>
      </c>
      <c r="G324" t="s">
        <v>6867</v>
      </c>
      <c r="H324" t="s">
        <v>11918</v>
      </c>
      <c r="I324" t="s">
        <v>12208</v>
      </c>
      <c r="J324" t="s">
        <v>6867</v>
      </c>
      <c r="K324" t="s">
        <v>56</v>
      </c>
      <c r="L324" t="s">
        <v>902</v>
      </c>
      <c r="M324" t="s">
        <v>1837</v>
      </c>
      <c r="N324" s="5">
        <v>3233999</v>
      </c>
    </row>
    <row r="325" spans="1:14" x14ac:dyDescent="0.25">
      <c r="A325" t="s">
        <v>62</v>
      </c>
      <c r="B325" t="s">
        <v>1828</v>
      </c>
      <c r="C325">
        <v>2175</v>
      </c>
      <c r="D325" s="2">
        <v>46174</v>
      </c>
      <c r="E325" t="s">
        <v>905</v>
      </c>
      <c r="F325" t="s">
        <v>5976</v>
      </c>
      <c r="G325" t="s">
        <v>14</v>
      </c>
      <c r="H325" t="s">
        <v>5978</v>
      </c>
      <c r="I325" t="s">
        <v>12209</v>
      </c>
      <c r="J325" t="s">
        <v>12210</v>
      </c>
      <c r="K325" t="s">
        <v>56</v>
      </c>
      <c r="L325" t="s">
        <v>902</v>
      </c>
      <c r="M325" t="s">
        <v>1837</v>
      </c>
      <c r="N325" s="5">
        <v>9744525</v>
      </c>
    </row>
    <row r="326" spans="1:14" x14ac:dyDescent="0.25">
      <c r="A326" t="s">
        <v>62</v>
      </c>
      <c r="B326" t="s">
        <v>1828</v>
      </c>
      <c r="C326">
        <v>2175</v>
      </c>
      <c r="D326" s="2">
        <v>46174</v>
      </c>
      <c r="E326" t="s">
        <v>905</v>
      </c>
      <c r="F326" t="s">
        <v>6888</v>
      </c>
      <c r="G326" t="s">
        <v>6889</v>
      </c>
      <c r="H326" t="s">
        <v>5991</v>
      </c>
      <c r="I326" t="s">
        <v>12211</v>
      </c>
      <c r="J326" t="s">
        <v>6889</v>
      </c>
      <c r="K326" t="s">
        <v>56</v>
      </c>
      <c r="L326" t="s">
        <v>902</v>
      </c>
      <c r="M326" t="s">
        <v>1837</v>
      </c>
      <c r="N326" s="5">
        <v>6419232</v>
      </c>
    </row>
    <row r="327" spans="1:14" x14ac:dyDescent="0.25">
      <c r="A327" t="s">
        <v>62</v>
      </c>
      <c r="B327" t="s">
        <v>1828</v>
      </c>
      <c r="C327">
        <v>2175</v>
      </c>
      <c r="D327" s="2">
        <v>46174</v>
      </c>
      <c r="E327" t="s">
        <v>906</v>
      </c>
      <c r="F327" t="s">
        <v>9580</v>
      </c>
      <c r="G327" t="s">
        <v>9581</v>
      </c>
      <c r="H327" t="s">
        <v>9582</v>
      </c>
      <c r="I327" t="s">
        <v>14</v>
      </c>
      <c r="J327" t="s">
        <v>12212</v>
      </c>
      <c r="K327" t="s">
        <v>56</v>
      </c>
      <c r="L327" t="s">
        <v>903</v>
      </c>
      <c r="M327" t="s">
        <v>1837</v>
      </c>
      <c r="N327" s="5">
        <v>8021320</v>
      </c>
    </row>
    <row r="328" spans="1:14" x14ac:dyDescent="0.25">
      <c r="A328" t="s">
        <v>62</v>
      </c>
      <c r="B328" t="s">
        <v>1828</v>
      </c>
      <c r="C328">
        <v>2175</v>
      </c>
      <c r="D328" s="2">
        <v>46174</v>
      </c>
      <c r="E328" t="s">
        <v>907</v>
      </c>
      <c r="F328" t="s">
        <v>5976</v>
      </c>
      <c r="G328" t="s">
        <v>14</v>
      </c>
      <c r="H328" t="s">
        <v>5978</v>
      </c>
      <c r="I328" t="s">
        <v>12209</v>
      </c>
      <c r="J328" t="s">
        <v>12213</v>
      </c>
      <c r="K328" t="s">
        <v>56</v>
      </c>
      <c r="L328" t="s">
        <v>904</v>
      </c>
      <c r="M328" t="s">
        <v>1837</v>
      </c>
      <c r="N328" s="5">
        <v>-9744525</v>
      </c>
    </row>
    <row r="329" spans="1:14" x14ac:dyDescent="0.25">
      <c r="A329" t="s">
        <v>62</v>
      </c>
      <c r="B329" t="s">
        <v>1828</v>
      </c>
      <c r="C329">
        <v>2301</v>
      </c>
      <c r="D329" s="2">
        <v>46023</v>
      </c>
      <c r="E329" t="s">
        <v>905</v>
      </c>
      <c r="F329" t="s">
        <v>803</v>
      </c>
      <c r="G329" t="s">
        <v>779</v>
      </c>
      <c r="H329" t="s">
        <v>672</v>
      </c>
      <c r="I329" t="s">
        <v>3552</v>
      </c>
      <c r="J329" t="s">
        <v>779</v>
      </c>
      <c r="K329" t="s">
        <v>56</v>
      </c>
      <c r="L329" t="s">
        <v>902</v>
      </c>
      <c r="M329" t="s">
        <v>1829</v>
      </c>
      <c r="N329" s="5">
        <v>3216192</v>
      </c>
    </row>
    <row r="330" spans="1:14" x14ac:dyDescent="0.25">
      <c r="A330" t="s">
        <v>62</v>
      </c>
      <c r="B330" t="s">
        <v>1828</v>
      </c>
      <c r="C330">
        <v>2301</v>
      </c>
      <c r="D330" s="2">
        <v>46023</v>
      </c>
      <c r="E330" t="s">
        <v>906</v>
      </c>
      <c r="F330" t="s">
        <v>110</v>
      </c>
      <c r="G330" t="s">
        <v>1848</v>
      </c>
      <c r="H330" t="s">
        <v>1773</v>
      </c>
      <c r="I330" t="s">
        <v>14</v>
      </c>
      <c r="J330" t="s">
        <v>1849</v>
      </c>
      <c r="K330" t="s">
        <v>56</v>
      </c>
      <c r="L330" t="s">
        <v>903</v>
      </c>
      <c r="M330" t="s">
        <v>1829</v>
      </c>
      <c r="N330" s="5">
        <v>7911192</v>
      </c>
    </row>
    <row r="331" spans="1:14" x14ac:dyDescent="0.25">
      <c r="A331" t="s">
        <v>62</v>
      </c>
      <c r="B331" t="s">
        <v>1828</v>
      </c>
      <c r="C331">
        <v>2301</v>
      </c>
      <c r="D331" s="2">
        <v>46023</v>
      </c>
      <c r="E331" t="s">
        <v>906</v>
      </c>
      <c r="F331" t="s">
        <v>1085</v>
      </c>
      <c r="G331" t="s">
        <v>1855</v>
      </c>
      <c r="H331" t="s">
        <v>3350</v>
      </c>
      <c r="I331" t="s">
        <v>14</v>
      </c>
      <c r="J331" t="s">
        <v>1977</v>
      </c>
      <c r="K331" t="s">
        <v>56</v>
      </c>
      <c r="L331" t="s">
        <v>903</v>
      </c>
      <c r="M331" t="s">
        <v>1829</v>
      </c>
      <c r="N331" s="5">
        <v>992844</v>
      </c>
    </row>
    <row r="332" spans="1:14" x14ac:dyDescent="0.25">
      <c r="A332" t="s">
        <v>62</v>
      </c>
      <c r="B332" t="s">
        <v>1828</v>
      </c>
      <c r="C332">
        <v>2301</v>
      </c>
      <c r="D332" s="2">
        <v>46023</v>
      </c>
      <c r="E332" t="s">
        <v>906</v>
      </c>
      <c r="F332" t="s">
        <v>908</v>
      </c>
      <c r="G332" t="s">
        <v>1847</v>
      </c>
      <c r="H332" t="s">
        <v>2432</v>
      </c>
      <c r="I332" t="s">
        <v>3553</v>
      </c>
      <c r="J332" t="s">
        <v>3554</v>
      </c>
      <c r="K332" t="s">
        <v>56</v>
      </c>
      <c r="L332" t="s">
        <v>903</v>
      </c>
      <c r="M332" t="s">
        <v>1829</v>
      </c>
      <c r="N332" s="5">
        <v>1930338</v>
      </c>
    </row>
    <row r="333" spans="1:14" x14ac:dyDescent="0.25">
      <c r="A333" t="s">
        <v>62</v>
      </c>
      <c r="B333" t="s">
        <v>1828</v>
      </c>
      <c r="C333">
        <v>2301</v>
      </c>
      <c r="D333" s="2">
        <v>46023</v>
      </c>
      <c r="E333" t="s">
        <v>906</v>
      </c>
      <c r="F333" t="s">
        <v>803</v>
      </c>
      <c r="G333" t="s">
        <v>779</v>
      </c>
      <c r="H333" t="s">
        <v>672</v>
      </c>
      <c r="I333" t="s">
        <v>3552</v>
      </c>
      <c r="J333" t="s">
        <v>1851</v>
      </c>
      <c r="K333" t="s">
        <v>56</v>
      </c>
      <c r="L333" t="s">
        <v>903</v>
      </c>
      <c r="M333" t="s">
        <v>1829</v>
      </c>
      <c r="N333" s="5">
        <v>3216192</v>
      </c>
    </row>
    <row r="334" spans="1:14" x14ac:dyDescent="0.25">
      <c r="A334" t="s">
        <v>62</v>
      </c>
      <c r="B334" t="s">
        <v>1828</v>
      </c>
      <c r="C334">
        <v>2301</v>
      </c>
      <c r="D334" s="2">
        <v>46023</v>
      </c>
      <c r="E334" t="s">
        <v>907</v>
      </c>
      <c r="F334" t="s">
        <v>156</v>
      </c>
      <c r="G334" t="s">
        <v>3</v>
      </c>
      <c r="H334" t="s">
        <v>1173</v>
      </c>
      <c r="I334" t="s">
        <v>3555</v>
      </c>
      <c r="J334" t="s">
        <v>6892</v>
      </c>
      <c r="K334" t="s">
        <v>56</v>
      </c>
      <c r="L334" t="s">
        <v>904</v>
      </c>
      <c r="M334" t="s">
        <v>1829</v>
      </c>
      <c r="N334" s="5">
        <v>-210692</v>
      </c>
    </row>
    <row r="335" spans="1:14" x14ac:dyDescent="0.25">
      <c r="A335" t="s">
        <v>62</v>
      </c>
      <c r="B335" t="s">
        <v>1828</v>
      </c>
      <c r="C335">
        <v>2301</v>
      </c>
      <c r="D335" s="2">
        <v>46023</v>
      </c>
      <c r="E335" t="s">
        <v>907</v>
      </c>
      <c r="F335" t="s">
        <v>3556</v>
      </c>
      <c r="G335" t="s">
        <v>14</v>
      </c>
      <c r="H335" t="s">
        <v>876</v>
      </c>
      <c r="I335" t="s">
        <v>3471</v>
      </c>
      <c r="J335" t="s">
        <v>6893</v>
      </c>
      <c r="K335" t="s">
        <v>56</v>
      </c>
      <c r="L335" t="s">
        <v>904</v>
      </c>
      <c r="M335" t="s">
        <v>1829</v>
      </c>
      <c r="N335" s="5">
        <v>-818947</v>
      </c>
    </row>
    <row r="336" spans="1:14" x14ac:dyDescent="0.25">
      <c r="A336" t="s">
        <v>62</v>
      </c>
      <c r="B336" t="s">
        <v>1828</v>
      </c>
      <c r="C336">
        <v>2301</v>
      </c>
      <c r="D336" s="2">
        <v>46023</v>
      </c>
      <c r="E336" t="s">
        <v>907</v>
      </c>
      <c r="F336" t="s">
        <v>2177</v>
      </c>
      <c r="G336" t="s">
        <v>14</v>
      </c>
      <c r="H336" t="s">
        <v>2179</v>
      </c>
      <c r="I336" t="s">
        <v>3557</v>
      </c>
      <c r="J336" t="s">
        <v>6894</v>
      </c>
      <c r="K336" t="s">
        <v>56</v>
      </c>
      <c r="L336" t="s">
        <v>904</v>
      </c>
      <c r="M336" t="s">
        <v>1829</v>
      </c>
      <c r="N336" s="5">
        <v>-784943</v>
      </c>
    </row>
    <row r="337" spans="1:14" x14ac:dyDescent="0.25">
      <c r="A337" t="s">
        <v>62</v>
      </c>
      <c r="B337" t="s">
        <v>1828</v>
      </c>
      <c r="C337">
        <v>2301</v>
      </c>
      <c r="D337" s="2">
        <v>46023</v>
      </c>
      <c r="E337" t="s">
        <v>907</v>
      </c>
      <c r="F337" t="s">
        <v>324</v>
      </c>
      <c r="G337" t="s">
        <v>316</v>
      </c>
      <c r="H337" t="s">
        <v>1607</v>
      </c>
      <c r="I337" t="s">
        <v>3558</v>
      </c>
      <c r="J337" t="s">
        <v>6895</v>
      </c>
      <c r="K337" t="s">
        <v>56</v>
      </c>
      <c r="L337" t="s">
        <v>904</v>
      </c>
      <c r="M337" t="s">
        <v>1829</v>
      </c>
      <c r="N337" s="5">
        <v>-852890</v>
      </c>
    </row>
    <row r="338" spans="1:14" x14ac:dyDescent="0.25">
      <c r="A338" t="s">
        <v>62</v>
      </c>
      <c r="B338" t="s">
        <v>1828</v>
      </c>
      <c r="C338">
        <v>2301</v>
      </c>
      <c r="D338" s="2">
        <v>46023</v>
      </c>
      <c r="E338" t="s">
        <v>907</v>
      </c>
      <c r="F338" t="s">
        <v>164</v>
      </c>
      <c r="G338" t="s">
        <v>2</v>
      </c>
      <c r="H338" t="s">
        <v>673</v>
      </c>
      <c r="I338" t="s">
        <v>3559</v>
      </c>
      <c r="J338" t="s">
        <v>6896</v>
      </c>
      <c r="K338" t="s">
        <v>56</v>
      </c>
      <c r="L338" t="s">
        <v>904</v>
      </c>
      <c r="M338" t="s">
        <v>1829</v>
      </c>
      <c r="N338" s="5">
        <v>-414927</v>
      </c>
    </row>
    <row r="339" spans="1:14" x14ac:dyDescent="0.25">
      <c r="A339" t="s">
        <v>62</v>
      </c>
      <c r="B339" t="s">
        <v>1828</v>
      </c>
      <c r="C339">
        <v>2301</v>
      </c>
      <c r="D339" s="2">
        <v>46023</v>
      </c>
      <c r="E339" t="s">
        <v>907</v>
      </c>
      <c r="F339" t="s">
        <v>803</v>
      </c>
      <c r="G339" t="s">
        <v>779</v>
      </c>
      <c r="H339" t="s">
        <v>672</v>
      </c>
      <c r="I339" t="s">
        <v>3552</v>
      </c>
      <c r="J339" t="s">
        <v>1854</v>
      </c>
      <c r="K339" t="s">
        <v>56</v>
      </c>
      <c r="L339" t="s">
        <v>904</v>
      </c>
      <c r="M339" t="s">
        <v>1829</v>
      </c>
      <c r="N339" s="5">
        <v>-3216192</v>
      </c>
    </row>
    <row r="340" spans="1:14" x14ac:dyDescent="0.25">
      <c r="A340" t="s">
        <v>62</v>
      </c>
      <c r="B340" t="s">
        <v>1828</v>
      </c>
      <c r="C340">
        <v>2301</v>
      </c>
      <c r="D340" s="2">
        <v>46023</v>
      </c>
      <c r="E340" t="s">
        <v>907</v>
      </c>
      <c r="F340" t="s">
        <v>2180</v>
      </c>
      <c r="G340" t="s">
        <v>2181</v>
      </c>
      <c r="H340" t="s">
        <v>2182</v>
      </c>
      <c r="I340" t="s">
        <v>3560</v>
      </c>
      <c r="J340" t="s">
        <v>6897</v>
      </c>
      <c r="K340" t="s">
        <v>56</v>
      </c>
      <c r="L340" t="s">
        <v>904</v>
      </c>
      <c r="M340" t="s">
        <v>1829</v>
      </c>
      <c r="N340" s="5">
        <v>-412293</v>
      </c>
    </row>
    <row r="341" spans="1:14" x14ac:dyDescent="0.25">
      <c r="A341" t="s">
        <v>62</v>
      </c>
      <c r="B341" t="s">
        <v>1828</v>
      </c>
      <c r="C341">
        <v>2301</v>
      </c>
      <c r="D341" s="2">
        <v>46023</v>
      </c>
      <c r="E341" t="s">
        <v>907</v>
      </c>
      <c r="F341" t="s">
        <v>1183</v>
      </c>
      <c r="G341" t="s">
        <v>1184</v>
      </c>
      <c r="H341" t="s">
        <v>1774</v>
      </c>
      <c r="I341" t="s">
        <v>3561</v>
      </c>
      <c r="J341" t="s">
        <v>6898</v>
      </c>
      <c r="K341" t="s">
        <v>56</v>
      </c>
      <c r="L341" t="s">
        <v>904</v>
      </c>
      <c r="M341" t="s">
        <v>1829</v>
      </c>
      <c r="N341" s="5">
        <v>-16348759</v>
      </c>
    </row>
    <row r="342" spans="1:14" x14ac:dyDescent="0.25">
      <c r="A342" t="s">
        <v>62</v>
      </c>
      <c r="B342" t="s">
        <v>1828</v>
      </c>
      <c r="C342">
        <v>2301</v>
      </c>
      <c r="D342" s="2">
        <v>46023</v>
      </c>
      <c r="E342" t="s">
        <v>907</v>
      </c>
      <c r="F342" t="s">
        <v>533</v>
      </c>
      <c r="G342" t="s">
        <v>407</v>
      </c>
      <c r="H342" t="s">
        <v>665</v>
      </c>
      <c r="I342" t="s">
        <v>3562</v>
      </c>
      <c r="J342" t="s">
        <v>6899</v>
      </c>
      <c r="K342" t="s">
        <v>56</v>
      </c>
      <c r="L342" t="s">
        <v>904</v>
      </c>
      <c r="M342" t="s">
        <v>1829</v>
      </c>
      <c r="N342" s="5">
        <v>-616541</v>
      </c>
    </row>
    <row r="343" spans="1:14" x14ac:dyDescent="0.25">
      <c r="A343" t="s">
        <v>62</v>
      </c>
      <c r="B343" t="s">
        <v>1828</v>
      </c>
      <c r="C343">
        <v>2301</v>
      </c>
      <c r="D343" s="2">
        <v>46023</v>
      </c>
      <c r="E343" t="s">
        <v>907</v>
      </c>
      <c r="F343" t="s">
        <v>533</v>
      </c>
      <c r="G343" t="s">
        <v>407</v>
      </c>
      <c r="H343" t="s">
        <v>671</v>
      </c>
      <c r="I343" t="s">
        <v>3563</v>
      </c>
      <c r="J343" t="s">
        <v>6899</v>
      </c>
      <c r="K343" t="s">
        <v>56</v>
      </c>
      <c r="L343" t="s">
        <v>904</v>
      </c>
      <c r="M343" t="s">
        <v>1829</v>
      </c>
      <c r="N343" s="5">
        <v>-622229</v>
      </c>
    </row>
    <row r="344" spans="1:14" x14ac:dyDescent="0.25">
      <c r="A344" t="s">
        <v>62</v>
      </c>
      <c r="B344" t="s">
        <v>1828</v>
      </c>
      <c r="C344">
        <v>2301</v>
      </c>
      <c r="D344" s="2">
        <v>46023</v>
      </c>
      <c r="E344" t="s">
        <v>907</v>
      </c>
      <c r="F344" t="s">
        <v>533</v>
      </c>
      <c r="G344" t="s">
        <v>407</v>
      </c>
      <c r="H344" t="s">
        <v>1278</v>
      </c>
      <c r="I344" t="s">
        <v>1054</v>
      </c>
      <c r="J344" t="s">
        <v>407</v>
      </c>
      <c r="K344" t="s">
        <v>56</v>
      </c>
      <c r="L344" t="s">
        <v>904</v>
      </c>
      <c r="M344" t="s">
        <v>1829</v>
      </c>
      <c r="N344" s="5">
        <v>-634542</v>
      </c>
    </row>
    <row r="345" spans="1:14" x14ac:dyDescent="0.25">
      <c r="A345" t="s">
        <v>62</v>
      </c>
      <c r="B345" t="s">
        <v>1828</v>
      </c>
      <c r="C345">
        <v>2301</v>
      </c>
      <c r="D345" s="2">
        <v>46023</v>
      </c>
      <c r="E345" t="s">
        <v>907</v>
      </c>
      <c r="F345" t="s">
        <v>533</v>
      </c>
      <c r="G345" t="s">
        <v>407</v>
      </c>
      <c r="H345" t="s">
        <v>1278</v>
      </c>
      <c r="I345" t="s">
        <v>3564</v>
      </c>
      <c r="J345" t="s">
        <v>407</v>
      </c>
      <c r="K345" t="s">
        <v>56</v>
      </c>
      <c r="L345" t="s">
        <v>904</v>
      </c>
      <c r="M345" t="s">
        <v>1829</v>
      </c>
      <c r="N345" s="5">
        <v>-634542</v>
      </c>
    </row>
    <row r="346" spans="1:14" x14ac:dyDescent="0.25">
      <c r="A346" t="s">
        <v>62</v>
      </c>
      <c r="B346" t="s">
        <v>1828</v>
      </c>
      <c r="C346">
        <v>2301</v>
      </c>
      <c r="D346" s="2">
        <v>46023</v>
      </c>
      <c r="E346" t="s">
        <v>907</v>
      </c>
      <c r="F346" t="s">
        <v>618</v>
      </c>
      <c r="G346" t="s">
        <v>609</v>
      </c>
      <c r="H346" t="s">
        <v>664</v>
      </c>
      <c r="I346" t="s">
        <v>3565</v>
      </c>
      <c r="J346" t="s">
        <v>6900</v>
      </c>
      <c r="K346" t="s">
        <v>56</v>
      </c>
      <c r="L346" t="s">
        <v>904</v>
      </c>
      <c r="M346" t="s">
        <v>1829</v>
      </c>
      <c r="N346" s="5">
        <v>-275659</v>
      </c>
    </row>
    <row r="347" spans="1:14" x14ac:dyDescent="0.25">
      <c r="A347" t="s">
        <v>62</v>
      </c>
      <c r="B347" t="s">
        <v>1828</v>
      </c>
      <c r="C347">
        <v>2301</v>
      </c>
      <c r="D347" s="2">
        <v>46054</v>
      </c>
      <c r="E347" t="s">
        <v>905</v>
      </c>
      <c r="F347" t="s">
        <v>1085</v>
      </c>
      <c r="G347" t="s">
        <v>1855</v>
      </c>
      <c r="H347" t="s">
        <v>3350</v>
      </c>
      <c r="I347" t="s">
        <v>4848</v>
      </c>
      <c r="J347" t="s">
        <v>1086</v>
      </c>
      <c r="K347" t="s">
        <v>56</v>
      </c>
      <c r="L347" t="s">
        <v>902</v>
      </c>
      <c r="M347" t="s">
        <v>1829</v>
      </c>
      <c r="N347" s="5">
        <v>992844</v>
      </c>
    </row>
    <row r="348" spans="1:14" x14ac:dyDescent="0.25">
      <c r="A348" t="s">
        <v>62</v>
      </c>
      <c r="B348" t="s">
        <v>1828</v>
      </c>
      <c r="C348">
        <v>2301</v>
      </c>
      <c r="D348" s="2">
        <v>46054</v>
      </c>
      <c r="E348" t="s">
        <v>905</v>
      </c>
      <c r="F348" t="s">
        <v>4849</v>
      </c>
      <c r="G348" t="s">
        <v>14</v>
      </c>
      <c r="H348" t="s">
        <v>1774</v>
      </c>
      <c r="I348" t="s">
        <v>4850</v>
      </c>
      <c r="J348" t="s">
        <v>10457</v>
      </c>
      <c r="K348" t="s">
        <v>56</v>
      </c>
      <c r="L348" t="s">
        <v>902</v>
      </c>
      <c r="M348" t="s">
        <v>1829</v>
      </c>
      <c r="N348" s="5">
        <v>16339975</v>
      </c>
    </row>
    <row r="349" spans="1:14" x14ac:dyDescent="0.25">
      <c r="A349" t="s">
        <v>62</v>
      </c>
      <c r="B349" t="s">
        <v>1828</v>
      </c>
      <c r="C349">
        <v>2301</v>
      </c>
      <c r="D349" s="2">
        <v>46054</v>
      </c>
      <c r="E349" t="s">
        <v>905</v>
      </c>
      <c r="F349" t="s">
        <v>2811</v>
      </c>
      <c r="G349" t="s">
        <v>4851</v>
      </c>
      <c r="H349" t="s">
        <v>2813</v>
      </c>
      <c r="I349" t="s">
        <v>4852</v>
      </c>
      <c r="J349" t="s">
        <v>4851</v>
      </c>
      <c r="K349" t="s">
        <v>56</v>
      </c>
      <c r="L349" t="s">
        <v>902</v>
      </c>
      <c r="M349" t="s">
        <v>1829</v>
      </c>
      <c r="N349" s="5">
        <v>142979</v>
      </c>
    </row>
    <row r="350" spans="1:14" x14ac:dyDescent="0.25">
      <c r="A350" t="s">
        <v>62</v>
      </c>
      <c r="B350" t="s">
        <v>1828</v>
      </c>
      <c r="C350">
        <v>2301</v>
      </c>
      <c r="D350" s="2">
        <v>46054</v>
      </c>
      <c r="E350" t="s">
        <v>905</v>
      </c>
      <c r="F350" t="s">
        <v>148</v>
      </c>
      <c r="G350" t="s">
        <v>11</v>
      </c>
      <c r="H350" t="s">
        <v>4658</v>
      </c>
      <c r="I350" t="s">
        <v>4853</v>
      </c>
      <c r="J350" t="s">
        <v>11</v>
      </c>
      <c r="K350" t="s">
        <v>56</v>
      </c>
      <c r="L350" t="s">
        <v>902</v>
      </c>
      <c r="M350" t="s">
        <v>1829</v>
      </c>
      <c r="N350" s="5">
        <v>-916974</v>
      </c>
    </row>
    <row r="351" spans="1:14" x14ac:dyDescent="0.25">
      <c r="A351" t="s">
        <v>62</v>
      </c>
      <c r="B351" t="s">
        <v>1828</v>
      </c>
      <c r="C351">
        <v>2301</v>
      </c>
      <c r="D351" s="2">
        <v>46054</v>
      </c>
      <c r="E351" t="s">
        <v>905</v>
      </c>
      <c r="F351" t="s">
        <v>1239</v>
      </c>
      <c r="G351" t="s">
        <v>1240</v>
      </c>
      <c r="H351" t="s">
        <v>4662</v>
      </c>
      <c r="I351" t="s">
        <v>4854</v>
      </c>
      <c r="J351" t="s">
        <v>1240</v>
      </c>
      <c r="K351" t="s">
        <v>56</v>
      </c>
      <c r="L351" t="s">
        <v>902</v>
      </c>
      <c r="M351" t="s">
        <v>1829</v>
      </c>
      <c r="N351" s="5">
        <v>715449</v>
      </c>
    </row>
    <row r="352" spans="1:14" x14ac:dyDescent="0.25">
      <c r="A352" t="s">
        <v>62</v>
      </c>
      <c r="B352" t="s">
        <v>1828</v>
      </c>
      <c r="C352">
        <v>2301</v>
      </c>
      <c r="D352" s="2">
        <v>46054</v>
      </c>
      <c r="E352" t="s">
        <v>905</v>
      </c>
      <c r="F352" t="s">
        <v>1239</v>
      </c>
      <c r="G352" t="s">
        <v>1240</v>
      </c>
      <c r="H352" t="s">
        <v>2778</v>
      </c>
      <c r="I352" t="s">
        <v>4855</v>
      </c>
      <c r="J352" t="s">
        <v>1240</v>
      </c>
      <c r="K352" t="s">
        <v>56</v>
      </c>
      <c r="L352" t="s">
        <v>902</v>
      </c>
      <c r="M352" t="s">
        <v>1829</v>
      </c>
      <c r="N352" s="5">
        <v>357701</v>
      </c>
    </row>
    <row r="353" spans="1:14" x14ac:dyDescent="0.25">
      <c r="A353" t="s">
        <v>62</v>
      </c>
      <c r="B353" t="s">
        <v>1828</v>
      </c>
      <c r="C353">
        <v>2301</v>
      </c>
      <c r="D353" s="2">
        <v>46054</v>
      </c>
      <c r="E353" t="s">
        <v>905</v>
      </c>
      <c r="F353" t="s">
        <v>908</v>
      </c>
      <c r="G353" t="s">
        <v>1847</v>
      </c>
      <c r="H353" t="s">
        <v>2432</v>
      </c>
      <c r="I353" t="s">
        <v>3553</v>
      </c>
      <c r="J353" t="s">
        <v>859</v>
      </c>
      <c r="K353" t="s">
        <v>56</v>
      </c>
      <c r="L353" t="s">
        <v>902</v>
      </c>
      <c r="M353" t="s">
        <v>1829</v>
      </c>
      <c r="N353" s="5">
        <v>1930338</v>
      </c>
    </row>
    <row r="354" spans="1:14" x14ac:dyDescent="0.25">
      <c r="A354" t="s">
        <v>62</v>
      </c>
      <c r="B354" t="s">
        <v>1828</v>
      </c>
      <c r="C354">
        <v>2301</v>
      </c>
      <c r="D354" s="2">
        <v>46054</v>
      </c>
      <c r="E354" t="s">
        <v>906</v>
      </c>
      <c r="F354" t="s">
        <v>110</v>
      </c>
      <c r="G354" t="s">
        <v>1848</v>
      </c>
      <c r="H354" t="s">
        <v>1773</v>
      </c>
      <c r="I354" t="s">
        <v>14</v>
      </c>
      <c r="J354" t="s">
        <v>1849</v>
      </c>
      <c r="K354" t="s">
        <v>56</v>
      </c>
      <c r="L354" t="s">
        <v>903</v>
      </c>
      <c r="M354" t="s">
        <v>1829</v>
      </c>
      <c r="N354" s="5">
        <v>8602346</v>
      </c>
    </row>
    <row r="355" spans="1:14" x14ac:dyDescent="0.25">
      <c r="A355" t="s">
        <v>62</v>
      </c>
      <c r="B355" t="s">
        <v>1828</v>
      </c>
      <c r="C355">
        <v>2301</v>
      </c>
      <c r="D355" s="2">
        <v>46054</v>
      </c>
      <c r="E355" t="s">
        <v>907</v>
      </c>
      <c r="F355" t="s">
        <v>1085</v>
      </c>
      <c r="G355" t="s">
        <v>1855</v>
      </c>
      <c r="H355" t="s">
        <v>3350</v>
      </c>
      <c r="I355" t="s">
        <v>4848</v>
      </c>
      <c r="J355" t="s">
        <v>4856</v>
      </c>
      <c r="K355" t="s">
        <v>56</v>
      </c>
      <c r="L355" t="s">
        <v>904</v>
      </c>
      <c r="M355" t="s">
        <v>1829</v>
      </c>
      <c r="N355" s="5">
        <v>-992844</v>
      </c>
    </row>
    <row r="356" spans="1:14" x14ac:dyDescent="0.25">
      <c r="A356" t="s">
        <v>62</v>
      </c>
      <c r="B356" t="s">
        <v>1828</v>
      </c>
      <c r="C356">
        <v>2301</v>
      </c>
      <c r="D356" s="2">
        <v>46054</v>
      </c>
      <c r="E356" t="s">
        <v>907</v>
      </c>
      <c r="F356" t="s">
        <v>908</v>
      </c>
      <c r="G356" t="s">
        <v>1847</v>
      </c>
      <c r="H356" t="s">
        <v>2432</v>
      </c>
      <c r="I356" t="s">
        <v>3553</v>
      </c>
      <c r="J356" t="s">
        <v>3787</v>
      </c>
      <c r="K356" t="s">
        <v>56</v>
      </c>
      <c r="L356" t="s">
        <v>904</v>
      </c>
      <c r="M356" t="s">
        <v>1829</v>
      </c>
      <c r="N356" s="5">
        <v>-1930338</v>
      </c>
    </row>
    <row r="357" spans="1:14" x14ac:dyDescent="0.25">
      <c r="A357" t="s">
        <v>62</v>
      </c>
      <c r="B357" t="s">
        <v>1828</v>
      </c>
      <c r="C357">
        <v>2301</v>
      </c>
      <c r="D357" s="2">
        <v>46082</v>
      </c>
      <c r="E357" t="s">
        <v>905</v>
      </c>
      <c r="F357" t="s">
        <v>110</v>
      </c>
      <c r="G357" t="s">
        <v>1848</v>
      </c>
      <c r="I357" t="s">
        <v>6901</v>
      </c>
      <c r="J357" t="s">
        <v>6902</v>
      </c>
      <c r="K357" t="s">
        <v>56</v>
      </c>
      <c r="L357" t="s">
        <v>902</v>
      </c>
      <c r="M357" t="s">
        <v>1829</v>
      </c>
      <c r="N357" s="5">
        <v>34832505</v>
      </c>
    </row>
    <row r="358" spans="1:14" x14ac:dyDescent="0.25">
      <c r="A358" t="s">
        <v>62</v>
      </c>
      <c r="B358" t="s">
        <v>1828</v>
      </c>
      <c r="C358">
        <v>2301</v>
      </c>
      <c r="D358" s="2">
        <v>46082</v>
      </c>
      <c r="E358" t="s">
        <v>905</v>
      </c>
      <c r="F358" t="s">
        <v>110</v>
      </c>
      <c r="G358" t="s">
        <v>1848</v>
      </c>
      <c r="H358" t="s">
        <v>6277</v>
      </c>
      <c r="I358" t="s">
        <v>6901</v>
      </c>
      <c r="J358" t="s">
        <v>6903</v>
      </c>
      <c r="K358" t="s">
        <v>56</v>
      </c>
      <c r="L358" t="s">
        <v>902</v>
      </c>
      <c r="M358" t="s">
        <v>1829</v>
      </c>
      <c r="N358" s="5">
        <v>-57909270</v>
      </c>
    </row>
    <row r="359" spans="1:14" x14ac:dyDescent="0.25">
      <c r="A359" t="s">
        <v>62</v>
      </c>
      <c r="B359" t="s">
        <v>1828</v>
      </c>
      <c r="C359">
        <v>2301</v>
      </c>
      <c r="D359" s="2">
        <v>46082</v>
      </c>
      <c r="E359" t="s">
        <v>905</v>
      </c>
      <c r="F359" t="s">
        <v>6904</v>
      </c>
      <c r="G359" t="s">
        <v>6905</v>
      </c>
      <c r="H359" t="s">
        <v>2179</v>
      </c>
      <c r="I359" t="s">
        <v>6906</v>
      </c>
      <c r="J359" t="s">
        <v>6907</v>
      </c>
      <c r="K359" t="s">
        <v>56</v>
      </c>
      <c r="L359" t="s">
        <v>902</v>
      </c>
      <c r="M359" t="s">
        <v>1829</v>
      </c>
      <c r="N359" s="5">
        <v>784943</v>
      </c>
    </row>
    <row r="360" spans="1:14" x14ac:dyDescent="0.25">
      <c r="A360" t="s">
        <v>62</v>
      </c>
      <c r="B360" t="s">
        <v>1828</v>
      </c>
      <c r="C360">
        <v>2301</v>
      </c>
      <c r="D360" s="2">
        <v>46082</v>
      </c>
      <c r="E360" t="s">
        <v>905</v>
      </c>
      <c r="F360" t="s">
        <v>6908</v>
      </c>
      <c r="G360" t="s">
        <v>14</v>
      </c>
      <c r="H360" t="s">
        <v>6297</v>
      </c>
      <c r="I360" t="s">
        <v>6909</v>
      </c>
      <c r="J360" t="s">
        <v>6910</v>
      </c>
      <c r="K360" t="s">
        <v>56</v>
      </c>
      <c r="L360" t="s">
        <v>902</v>
      </c>
      <c r="M360" t="s">
        <v>1829</v>
      </c>
      <c r="N360" s="5">
        <v>318734</v>
      </c>
    </row>
    <row r="361" spans="1:14" x14ac:dyDescent="0.25">
      <c r="A361" t="s">
        <v>62</v>
      </c>
      <c r="B361" t="s">
        <v>1828</v>
      </c>
      <c r="C361">
        <v>2301</v>
      </c>
      <c r="D361" s="2">
        <v>46082</v>
      </c>
      <c r="E361" t="s">
        <v>905</v>
      </c>
      <c r="F361" t="s">
        <v>2177</v>
      </c>
      <c r="G361" t="s">
        <v>14</v>
      </c>
      <c r="H361" t="s">
        <v>2179</v>
      </c>
      <c r="I361" t="s">
        <v>3557</v>
      </c>
      <c r="J361" t="s">
        <v>2178</v>
      </c>
      <c r="K361" t="s">
        <v>56</v>
      </c>
      <c r="L361" t="s">
        <v>902</v>
      </c>
      <c r="M361" t="s">
        <v>1829</v>
      </c>
      <c r="N361" s="5">
        <v>784943</v>
      </c>
    </row>
    <row r="362" spans="1:14" x14ac:dyDescent="0.25">
      <c r="A362" t="s">
        <v>62</v>
      </c>
      <c r="B362" t="s">
        <v>1828</v>
      </c>
      <c r="C362">
        <v>2301</v>
      </c>
      <c r="D362" s="2">
        <v>46082</v>
      </c>
      <c r="E362" t="s">
        <v>905</v>
      </c>
      <c r="F362" t="s">
        <v>2587</v>
      </c>
      <c r="G362" t="s">
        <v>2588</v>
      </c>
      <c r="H362" t="s">
        <v>6294</v>
      </c>
      <c r="I362" t="s">
        <v>6911</v>
      </c>
      <c r="J362" t="s">
        <v>2588</v>
      </c>
      <c r="K362" t="s">
        <v>56</v>
      </c>
      <c r="L362" t="s">
        <v>902</v>
      </c>
      <c r="M362" t="s">
        <v>1829</v>
      </c>
      <c r="N362" s="5">
        <v>645436</v>
      </c>
    </row>
    <row r="363" spans="1:14" x14ac:dyDescent="0.25">
      <c r="A363" t="s">
        <v>62</v>
      </c>
      <c r="B363" t="s">
        <v>1828</v>
      </c>
      <c r="C363">
        <v>2301</v>
      </c>
      <c r="D363" s="2">
        <v>46082</v>
      </c>
      <c r="E363" t="s">
        <v>905</v>
      </c>
      <c r="F363" t="s">
        <v>5969</v>
      </c>
      <c r="G363" t="s">
        <v>6912</v>
      </c>
      <c r="H363" t="s">
        <v>5971</v>
      </c>
      <c r="I363" t="s">
        <v>6913</v>
      </c>
      <c r="J363" t="s">
        <v>5970</v>
      </c>
      <c r="K363" t="s">
        <v>56</v>
      </c>
      <c r="L363" t="s">
        <v>902</v>
      </c>
      <c r="M363" t="s">
        <v>1829</v>
      </c>
      <c r="N363" s="5">
        <v>214931</v>
      </c>
    </row>
    <row r="364" spans="1:14" x14ac:dyDescent="0.25">
      <c r="A364" t="s">
        <v>62</v>
      </c>
      <c r="B364" t="s">
        <v>1828</v>
      </c>
      <c r="C364">
        <v>2301</v>
      </c>
      <c r="D364" s="2">
        <v>46082</v>
      </c>
      <c r="E364" t="s">
        <v>905</v>
      </c>
      <c r="F364" t="s">
        <v>6914</v>
      </c>
      <c r="G364" t="s">
        <v>6915</v>
      </c>
      <c r="H364" t="s">
        <v>6291</v>
      </c>
      <c r="I364" t="s">
        <v>6916</v>
      </c>
      <c r="J364" t="s">
        <v>6915</v>
      </c>
      <c r="K364" t="s">
        <v>56</v>
      </c>
      <c r="L364" t="s">
        <v>902</v>
      </c>
      <c r="M364" t="s">
        <v>1829</v>
      </c>
      <c r="N364" s="5">
        <v>522471</v>
      </c>
    </row>
    <row r="365" spans="1:14" x14ac:dyDescent="0.25">
      <c r="A365" t="s">
        <v>62</v>
      </c>
      <c r="B365" t="s">
        <v>1828</v>
      </c>
      <c r="C365">
        <v>2301</v>
      </c>
      <c r="D365" s="2">
        <v>46082</v>
      </c>
      <c r="E365" t="s">
        <v>906</v>
      </c>
      <c r="F365" t="s">
        <v>6917</v>
      </c>
      <c r="G365" t="s">
        <v>6918</v>
      </c>
      <c r="H365" t="s">
        <v>6299</v>
      </c>
      <c r="I365" t="s">
        <v>14</v>
      </c>
      <c r="J365" t="s">
        <v>6919</v>
      </c>
      <c r="K365" t="s">
        <v>56</v>
      </c>
      <c r="L365" t="s">
        <v>903</v>
      </c>
      <c r="M365" t="s">
        <v>1829</v>
      </c>
      <c r="N365" s="5">
        <v>637468</v>
      </c>
    </row>
    <row r="366" spans="1:14" x14ac:dyDescent="0.25">
      <c r="A366" t="s">
        <v>62</v>
      </c>
      <c r="B366" t="s">
        <v>1828</v>
      </c>
      <c r="C366">
        <v>2301</v>
      </c>
      <c r="D366" s="2">
        <v>46082</v>
      </c>
      <c r="E366" t="s">
        <v>906</v>
      </c>
      <c r="F366" t="s">
        <v>6920</v>
      </c>
      <c r="G366" t="s">
        <v>6921</v>
      </c>
      <c r="H366" t="s">
        <v>6292</v>
      </c>
      <c r="I366" t="s">
        <v>14</v>
      </c>
      <c r="J366" t="s">
        <v>6922</v>
      </c>
      <c r="K366" t="s">
        <v>56</v>
      </c>
      <c r="L366" t="s">
        <v>903</v>
      </c>
      <c r="M366" t="s">
        <v>1829</v>
      </c>
      <c r="N366" s="5">
        <v>645436</v>
      </c>
    </row>
    <row r="367" spans="1:14" x14ac:dyDescent="0.25">
      <c r="A367" t="s">
        <v>62</v>
      </c>
      <c r="B367" t="s">
        <v>1828</v>
      </c>
      <c r="C367">
        <v>2301</v>
      </c>
      <c r="D367" s="2">
        <v>46082</v>
      </c>
      <c r="E367" t="s">
        <v>907</v>
      </c>
      <c r="F367" t="s">
        <v>110</v>
      </c>
      <c r="G367" t="s">
        <v>1848</v>
      </c>
      <c r="H367" t="s">
        <v>1773</v>
      </c>
      <c r="I367" t="s">
        <v>14</v>
      </c>
      <c r="J367" t="s">
        <v>6923</v>
      </c>
      <c r="K367" t="s">
        <v>56</v>
      </c>
      <c r="L367" t="s">
        <v>904</v>
      </c>
      <c r="M367" t="s">
        <v>1829</v>
      </c>
      <c r="N367" s="5">
        <v>-8602346</v>
      </c>
    </row>
    <row r="368" spans="1:14" x14ac:dyDescent="0.25">
      <c r="A368" t="s">
        <v>62</v>
      </c>
      <c r="B368" t="s">
        <v>1828</v>
      </c>
      <c r="C368">
        <v>2301</v>
      </c>
      <c r="D368" s="2">
        <v>46082</v>
      </c>
      <c r="E368" t="s">
        <v>907</v>
      </c>
      <c r="F368" t="s">
        <v>6904</v>
      </c>
      <c r="G368" t="s">
        <v>6905</v>
      </c>
      <c r="H368" t="s">
        <v>2179</v>
      </c>
      <c r="I368" t="s">
        <v>6906</v>
      </c>
      <c r="J368" t="s">
        <v>6924</v>
      </c>
      <c r="K368" t="s">
        <v>56</v>
      </c>
      <c r="L368" t="s">
        <v>904</v>
      </c>
      <c r="M368" t="s">
        <v>1829</v>
      </c>
      <c r="N368" s="5">
        <v>-784943</v>
      </c>
    </row>
    <row r="369" spans="1:14" x14ac:dyDescent="0.25">
      <c r="A369" t="s">
        <v>62</v>
      </c>
      <c r="B369" t="s">
        <v>1828</v>
      </c>
      <c r="C369">
        <v>2301</v>
      </c>
      <c r="D369" s="2">
        <v>46113</v>
      </c>
      <c r="E369" t="s">
        <v>905</v>
      </c>
      <c r="F369" t="s">
        <v>110</v>
      </c>
      <c r="G369" t="s">
        <v>1848</v>
      </c>
      <c r="I369" t="s">
        <v>6925</v>
      </c>
      <c r="J369" t="s">
        <v>6926</v>
      </c>
      <c r="K369" t="s">
        <v>56</v>
      </c>
      <c r="L369" t="s">
        <v>902</v>
      </c>
      <c r="M369" t="s">
        <v>1829</v>
      </c>
      <c r="N369" s="5">
        <v>10466094</v>
      </c>
    </row>
    <row r="370" spans="1:14" x14ac:dyDescent="0.25">
      <c r="A370" t="s">
        <v>62</v>
      </c>
      <c r="B370" t="s">
        <v>1828</v>
      </c>
      <c r="C370">
        <v>2301</v>
      </c>
      <c r="D370" s="2">
        <v>46113</v>
      </c>
      <c r="E370" t="s">
        <v>905</v>
      </c>
      <c r="F370" t="s">
        <v>110</v>
      </c>
      <c r="G370" t="s">
        <v>1848</v>
      </c>
      <c r="I370" t="s">
        <v>6927</v>
      </c>
      <c r="J370" t="s">
        <v>6926</v>
      </c>
      <c r="K370" t="s">
        <v>56</v>
      </c>
      <c r="L370" t="s">
        <v>902</v>
      </c>
      <c r="M370" t="s">
        <v>1829</v>
      </c>
      <c r="N370" s="5">
        <v>51182073</v>
      </c>
    </row>
    <row r="371" spans="1:14" x14ac:dyDescent="0.25">
      <c r="A371" t="s">
        <v>62</v>
      </c>
      <c r="B371" t="s">
        <v>1828</v>
      </c>
      <c r="C371">
        <v>2301</v>
      </c>
      <c r="D371" s="2">
        <v>46113</v>
      </c>
      <c r="E371" t="s">
        <v>905</v>
      </c>
      <c r="F371" t="s">
        <v>110</v>
      </c>
      <c r="G371" t="s">
        <v>1848</v>
      </c>
      <c r="H371" t="s">
        <v>6274</v>
      </c>
      <c r="I371" t="s">
        <v>6927</v>
      </c>
      <c r="J371" t="s">
        <v>5939</v>
      </c>
      <c r="K371" t="s">
        <v>56</v>
      </c>
      <c r="L371" t="s">
        <v>902</v>
      </c>
      <c r="M371" t="s">
        <v>1829</v>
      </c>
      <c r="N371" s="5">
        <v>-36337357</v>
      </c>
    </row>
    <row r="372" spans="1:14" x14ac:dyDescent="0.25">
      <c r="A372" t="s">
        <v>62</v>
      </c>
      <c r="B372" t="s">
        <v>1828</v>
      </c>
      <c r="C372">
        <v>2301</v>
      </c>
      <c r="D372" s="2">
        <v>46113</v>
      </c>
      <c r="E372" t="s">
        <v>905</v>
      </c>
      <c r="F372" t="s">
        <v>110</v>
      </c>
      <c r="G372" t="s">
        <v>1848</v>
      </c>
      <c r="H372" t="s">
        <v>6275</v>
      </c>
      <c r="I372" t="s">
        <v>6925</v>
      </c>
      <c r="J372" t="s">
        <v>5939</v>
      </c>
      <c r="K372" t="s">
        <v>56</v>
      </c>
      <c r="L372" t="s">
        <v>902</v>
      </c>
      <c r="M372" t="s">
        <v>1829</v>
      </c>
      <c r="N372" s="5">
        <v>-10800474</v>
      </c>
    </row>
    <row r="373" spans="1:14" x14ac:dyDescent="0.25">
      <c r="A373" t="s">
        <v>62</v>
      </c>
      <c r="B373" t="s">
        <v>1828</v>
      </c>
      <c r="C373">
        <v>2301</v>
      </c>
      <c r="D373" s="2">
        <v>46113</v>
      </c>
      <c r="E373" t="s">
        <v>905</v>
      </c>
      <c r="F373" t="s">
        <v>110</v>
      </c>
      <c r="G373" t="s">
        <v>1848</v>
      </c>
      <c r="H373" t="s">
        <v>6275</v>
      </c>
      <c r="I373" t="s">
        <v>6927</v>
      </c>
      <c r="J373" t="s">
        <v>5939</v>
      </c>
      <c r="K373" t="s">
        <v>56</v>
      </c>
      <c r="L373" t="s">
        <v>902</v>
      </c>
      <c r="M373" t="s">
        <v>1829</v>
      </c>
      <c r="N373" s="5">
        <v>-15261864</v>
      </c>
    </row>
    <row r="374" spans="1:14" x14ac:dyDescent="0.25">
      <c r="A374" t="s">
        <v>62</v>
      </c>
      <c r="B374" t="s">
        <v>1828</v>
      </c>
      <c r="C374">
        <v>2301</v>
      </c>
      <c r="D374" s="2">
        <v>46113</v>
      </c>
      <c r="E374" t="s">
        <v>905</v>
      </c>
      <c r="F374" t="s">
        <v>6920</v>
      </c>
      <c r="G374" t="s">
        <v>6921</v>
      </c>
      <c r="H374" t="s">
        <v>6292</v>
      </c>
      <c r="I374" t="s">
        <v>6928</v>
      </c>
      <c r="J374" t="s">
        <v>6929</v>
      </c>
      <c r="K374" t="s">
        <v>56</v>
      </c>
      <c r="L374" t="s">
        <v>902</v>
      </c>
      <c r="M374" t="s">
        <v>1829</v>
      </c>
      <c r="N374" s="5">
        <v>996043</v>
      </c>
    </row>
    <row r="375" spans="1:14" x14ac:dyDescent="0.25">
      <c r="A375" t="s">
        <v>62</v>
      </c>
      <c r="B375" t="s">
        <v>1828</v>
      </c>
      <c r="C375">
        <v>2301</v>
      </c>
      <c r="D375" s="2">
        <v>46113</v>
      </c>
      <c r="E375" t="s">
        <v>905</v>
      </c>
      <c r="F375" t="s">
        <v>6920</v>
      </c>
      <c r="G375" t="s">
        <v>6921</v>
      </c>
      <c r="H375" t="s">
        <v>6293</v>
      </c>
      <c r="I375" t="s">
        <v>6930</v>
      </c>
      <c r="J375" t="s">
        <v>6921</v>
      </c>
      <c r="K375" t="s">
        <v>56</v>
      </c>
      <c r="L375" t="s">
        <v>902</v>
      </c>
      <c r="M375" t="s">
        <v>1829</v>
      </c>
      <c r="N375" s="5">
        <v>498022</v>
      </c>
    </row>
    <row r="376" spans="1:14" x14ac:dyDescent="0.25">
      <c r="A376" t="s">
        <v>62</v>
      </c>
      <c r="B376" t="s">
        <v>1828</v>
      </c>
      <c r="C376">
        <v>2301</v>
      </c>
      <c r="D376" s="2">
        <v>46113</v>
      </c>
      <c r="E376" t="s">
        <v>905</v>
      </c>
      <c r="F376" t="s">
        <v>6931</v>
      </c>
      <c r="G376" t="s">
        <v>6932</v>
      </c>
      <c r="H376" t="s">
        <v>6299</v>
      </c>
      <c r="I376" t="s">
        <v>6933</v>
      </c>
      <c r="J376" t="s">
        <v>6934</v>
      </c>
      <c r="K376" t="s">
        <v>56</v>
      </c>
      <c r="L376" t="s">
        <v>902</v>
      </c>
      <c r="M376" t="s">
        <v>1829</v>
      </c>
      <c r="N376" s="5">
        <v>637467</v>
      </c>
    </row>
    <row r="377" spans="1:14" x14ac:dyDescent="0.25">
      <c r="A377" t="s">
        <v>62</v>
      </c>
      <c r="B377" t="s">
        <v>1828</v>
      </c>
      <c r="C377">
        <v>2301</v>
      </c>
      <c r="D377" s="2">
        <v>46113</v>
      </c>
      <c r="E377" t="s">
        <v>906</v>
      </c>
      <c r="F377" t="s">
        <v>6935</v>
      </c>
      <c r="G377" t="s">
        <v>6936</v>
      </c>
      <c r="H377" t="s">
        <v>6336</v>
      </c>
      <c r="I377" t="s">
        <v>14</v>
      </c>
      <c r="J377" t="s">
        <v>6937</v>
      </c>
      <c r="K377" t="s">
        <v>56</v>
      </c>
      <c r="L377" t="s">
        <v>903</v>
      </c>
      <c r="M377" t="s">
        <v>1829</v>
      </c>
      <c r="N377" s="5">
        <v>478101</v>
      </c>
    </row>
    <row r="378" spans="1:14" x14ac:dyDescent="0.25">
      <c r="A378" t="s">
        <v>62</v>
      </c>
      <c r="B378" t="s">
        <v>1828</v>
      </c>
      <c r="C378">
        <v>2301</v>
      </c>
      <c r="D378" s="2">
        <v>46113</v>
      </c>
      <c r="E378" t="s">
        <v>906</v>
      </c>
      <c r="F378" t="s">
        <v>6935</v>
      </c>
      <c r="G378" t="s">
        <v>6936</v>
      </c>
      <c r="H378" t="s">
        <v>6337</v>
      </c>
      <c r="I378" t="s">
        <v>14</v>
      </c>
      <c r="J378" t="s">
        <v>6937</v>
      </c>
      <c r="K378" t="s">
        <v>56</v>
      </c>
      <c r="L378" t="s">
        <v>903</v>
      </c>
      <c r="M378" t="s">
        <v>1829</v>
      </c>
      <c r="N378" s="5">
        <v>797892</v>
      </c>
    </row>
    <row r="379" spans="1:14" x14ac:dyDescent="0.25">
      <c r="A379" t="s">
        <v>62</v>
      </c>
      <c r="B379" t="s">
        <v>1828</v>
      </c>
      <c r="C379">
        <v>2301</v>
      </c>
      <c r="D379" s="2">
        <v>46113</v>
      </c>
      <c r="E379" t="s">
        <v>906</v>
      </c>
      <c r="F379" t="s">
        <v>110</v>
      </c>
      <c r="G379" t="s">
        <v>1848</v>
      </c>
      <c r="H379" t="s">
        <v>6321</v>
      </c>
      <c r="I379" t="s">
        <v>14</v>
      </c>
      <c r="J379" t="s">
        <v>1849</v>
      </c>
      <c r="K379" t="s">
        <v>56</v>
      </c>
      <c r="L379" t="s">
        <v>903</v>
      </c>
      <c r="M379" t="s">
        <v>1829</v>
      </c>
      <c r="N379" s="5">
        <v>2432304</v>
      </c>
    </row>
    <row r="380" spans="1:14" x14ac:dyDescent="0.25">
      <c r="A380" t="s">
        <v>62</v>
      </c>
      <c r="B380" t="s">
        <v>1828</v>
      </c>
      <c r="C380">
        <v>2301</v>
      </c>
      <c r="D380" s="2">
        <v>46113</v>
      </c>
      <c r="E380" t="s">
        <v>906</v>
      </c>
      <c r="F380" t="s">
        <v>110</v>
      </c>
      <c r="G380" t="s">
        <v>1848</v>
      </c>
      <c r="H380" t="s">
        <v>6322</v>
      </c>
      <c r="I380" t="s">
        <v>14</v>
      </c>
      <c r="J380" t="s">
        <v>1849</v>
      </c>
      <c r="K380" t="s">
        <v>56</v>
      </c>
      <c r="L380" t="s">
        <v>903</v>
      </c>
      <c r="M380" t="s">
        <v>1829</v>
      </c>
      <c r="N380" s="5">
        <v>8343888</v>
      </c>
    </row>
    <row r="381" spans="1:14" x14ac:dyDescent="0.25">
      <c r="A381" t="s">
        <v>62</v>
      </c>
      <c r="B381" t="s">
        <v>1828</v>
      </c>
      <c r="C381">
        <v>2301</v>
      </c>
      <c r="D381" s="2">
        <v>46113</v>
      </c>
      <c r="E381" t="s">
        <v>906</v>
      </c>
      <c r="F381" t="s">
        <v>171</v>
      </c>
      <c r="G381" t="s">
        <v>1895</v>
      </c>
      <c r="H381" t="s">
        <v>6332</v>
      </c>
      <c r="I381" t="s">
        <v>14</v>
      </c>
      <c r="J381" t="s">
        <v>3776</v>
      </c>
      <c r="K381" t="s">
        <v>56</v>
      </c>
      <c r="L381" t="s">
        <v>903</v>
      </c>
      <c r="M381" t="s">
        <v>1829</v>
      </c>
      <c r="N381" s="5">
        <v>1075726</v>
      </c>
    </row>
    <row r="382" spans="1:14" x14ac:dyDescent="0.25">
      <c r="A382" t="s">
        <v>62</v>
      </c>
      <c r="B382" t="s">
        <v>1828</v>
      </c>
      <c r="C382">
        <v>2301</v>
      </c>
      <c r="D382" s="2">
        <v>46113</v>
      </c>
      <c r="E382" t="s">
        <v>906</v>
      </c>
      <c r="F382" t="s">
        <v>6914</v>
      </c>
      <c r="G382" t="s">
        <v>6915</v>
      </c>
      <c r="H382" t="s">
        <v>6331</v>
      </c>
      <c r="I382" t="s">
        <v>14</v>
      </c>
      <c r="J382" t="s">
        <v>6938</v>
      </c>
      <c r="K382" t="s">
        <v>56</v>
      </c>
      <c r="L382" t="s">
        <v>903</v>
      </c>
      <c r="M382" t="s">
        <v>1829</v>
      </c>
      <c r="N382" s="5">
        <v>40758823</v>
      </c>
    </row>
    <row r="383" spans="1:14" x14ac:dyDescent="0.25">
      <c r="A383" t="s">
        <v>62</v>
      </c>
      <c r="B383" t="s">
        <v>1828</v>
      </c>
      <c r="C383">
        <v>2301</v>
      </c>
      <c r="D383" s="2">
        <v>46113</v>
      </c>
      <c r="E383" t="s">
        <v>907</v>
      </c>
      <c r="F383" t="s">
        <v>6920</v>
      </c>
      <c r="G383" t="s">
        <v>6921</v>
      </c>
      <c r="H383" t="s">
        <v>6292</v>
      </c>
      <c r="I383" t="s">
        <v>6928</v>
      </c>
      <c r="J383" t="s">
        <v>6939</v>
      </c>
      <c r="K383" t="s">
        <v>56</v>
      </c>
      <c r="L383" t="s">
        <v>904</v>
      </c>
      <c r="M383" t="s">
        <v>1829</v>
      </c>
      <c r="N383" s="5">
        <v>-645436</v>
      </c>
    </row>
    <row r="384" spans="1:14" x14ac:dyDescent="0.25">
      <c r="A384" t="s">
        <v>62</v>
      </c>
      <c r="B384" t="s">
        <v>1828</v>
      </c>
      <c r="C384">
        <v>2301</v>
      </c>
      <c r="D384" s="2">
        <v>46113</v>
      </c>
      <c r="E384" t="s">
        <v>907</v>
      </c>
      <c r="F384" t="s">
        <v>6931</v>
      </c>
      <c r="G384" t="s">
        <v>6932</v>
      </c>
      <c r="H384" t="s">
        <v>6299</v>
      </c>
      <c r="I384" t="s">
        <v>6933</v>
      </c>
      <c r="J384" t="s">
        <v>6940</v>
      </c>
      <c r="K384" t="s">
        <v>56</v>
      </c>
      <c r="L384" t="s">
        <v>904</v>
      </c>
      <c r="M384" t="s">
        <v>1829</v>
      </c>
      <c r="N384" s="5">
        <v>-637468</v>
      </c>
    </row>
    <row r="385" spans="1:14" x14ac:dyDescent="0.25">
      <c r="A385" t="s">
        <v>62</v>
      </c>
      <c r="B385" t="s">
        <v>1828</v>
      </c>
      <c r="C385">
        <v>2301</v>
      </c>
      <c r="D385" s="2">
        <v>46143</v>
      </c>
      <c r="E385" t="s">
        <v>905</v>
      </c>
      <c r="F385" t="s">
        <v>110</v>
      </c>
      <c r="G385" t="s">
        <v>1848</v>
      </c>
      <c r="H385" t="s">
        <v>6321</v>
      </c>
      <c r="I385" t="s">
        <v>10656</v>
      </c>
      <c r="J385" t="s">
        <v>5939</v>
      </c>
      <c r="K385" t="s">
        <v>56</v>
      </c>
      <c r="L385" t="s">
        <v>902</v>
      </c>
      <c r="M385" t="s">
        <v>1829</v>
      </c>
      <c r="N385" s="5">
        <v>-4661625</v>
      </c>
    </row>
    <row r="386" spans="1:14" x14ac:dyDescent="0.25">
      <c r="A386" t="s">
        <v>62</v>
      </c>
      <c r="B386" t="s">
        <v>1828</v>
      </c>
      <c r="C386">
        <v>2301</v>
      </c>
      <c r="D386" s="2">
        <v>46143</v>
      </c>
      <c r="E386" t="s">
        <v>905</v>
      </c>
      <c r="F386" t="s">
        <v>110</v>
      </c>
      <c r="G386" t="s">
        <v>1848</v>
      </c>
      <c r="H386" t="s">
        <v>6321</v>
      </c>
      <c r="I386" t="s">
        <v>10657</v>
      </c>
      <c r="J386" t="s">
        <v>5939</v>
      </c>
      <c r="K386" t="s">
        <v>56</v>
      </c>
      <c r="L386" t="s">
        <v>902</v>
      </c>
      <c r="M386" t="s">
        <v>1829</v>
      </c>
      <c r="N386" s="5">
        <v>-5105100</v>
      </c>
    </row>
    <row r="387" spans="1:14" x14ac:dyDescent="0.25">
      <c r="A387" t="s">
        <v>62</v>
      </c>
      <c r="B387" t="s">
        <v>1828</v>
      </c>
      <c r="C387">
        <v>2301</v>
      </c>
      <c r="D387" s="2">
        <v>46143</v>
      </c>
      <c r="E387" t="s">
        <v>905</v>
      </c>
      <c r="F387" t="s">
        <v>110</v>
      </c>
      <c r="G387" t="s">
        <v>1848</v>
      </c>
      <c r="H387" t="s">
        <v>6321</v>
      </c>
      <c r="I387" t="s">
        <v>10658</v>
      </c>
      <c r="J387" t="s">
        <v>5939</v>
      </c>
      <c r="K387" t="s">
        <v>56</v>
      </c>
      <c r="L387" t="s">
        <v>902</v>
      </c>
      <c r="M387" t="s">
        <v>1829</v>
      </c>
      <c r="N387" s="5">
        <v>-7971604</v>
      </c>
    </row>
    <row r="388" spans="1:14" x14ac:dyDescent="0.25">
      <c r="A388" t="s">
        <v>62</v>
      </c>
      <c r="B388" t="s">
        <v>1828</v>
      </c>
      <c r="C388">
        <v>2301</v>
      </c>
      <c r="D388" s="2">
        <v>46143</v>
      </c>
      <c r="E388" t="s">
        <v>905</v>
      </c>
      <c r="F388" t="s">
        <v>110</v>
      </c>
      <c r="G388" t="s">
        <v>1848</v>
      </c>
      <c r="H388" t="s">
        <v>6274</v>
      </c>
      <c r="I388" t="s">
        <v>10659</v>
      </c>
      <c r="J388" t="s">
        <v>5939</v>
      </c>
      <c r="K388" t="s">
        <v>56</v>
      </c>
      <c r="L388" t="s">
        <v>902</v>
      </c>
      <c r="M388" t="s">
        <v>1829</v>
      </c>
      <c r="N388" s="5">
        <v>-13151292</v>
      </c>
    </row>
    <row r="389" spans="1:14" x14ac:dyDescent="0.25">
      <c r="A389" t="s">
        <v>62</v>
      </c>
      <c r="B389" t="s">
        <v>1828</v>
      </c>
      <c r="C389">
        <v>2301</v>
      </c>
      <c r="D389" s="2">
        <v>46143</v>
      </c>
      <c r="E389" t="s">
        <v>905</v>
      </c>
      <c r="F389" t="s">
        <v>110</v>
      </c>
      <c r="G389" t="s">
        <v>1848</v>
      </c>
      <c r="H389" t="s">
        <v>6275</v>
      </c>
      <c r="I389" t="s">
        <v>10660</v>
      </c>
      <c r="J389" t="s">
        <v>5939</v>
      </c>
      <c r="K389" t="s">
        <v>56</v>
      </c>
      <c r="L389" t="s">
        <v>902</v>
      </c>
      <c r="M389" t="s">
        <v>1829</v>
      </c>
      <c r="N389" s="5">
        <v>-19482094</v>
      </c>
    </row>
    <row r="390" spans="1:14" x14ac:dyDescent="0.25">
      <c r="A390" t="s">
        <v>62</v>
      </c>
      <c r="B390" t="s">
        <v>1828</v>
      </c>
      <c r="C390">
        <v>2301</v>
      </c>
      <c r="D390" s="2">
        <v>46143</v>
      </c>
      <c r="E390" t="s">
        <v>905</v>
      </c>
      <c r="F390" t="s">
        <v>110</v>
      </c>
      <c r="G390" t="s">
        <v>1848</v>
      </c>
      <c r="H390" t="s">
        <v>1773</v>
      </c>
      <c r="I390" t="s">
        <v>10661</v>
      </c>
      <c r="J390" t="s">
        <v>5939</v>
      </c>
      <c r="K390" t="s">
        <v>56</v>
      </c>
      <c r="L390" t="s">
        <v>902</v>
      </c>
      <c r="M390" t="s">
        <v>1829</v>
      </c>
      <c r="N390" s="5">
        <v>-5441049</v>
      </c>
    </row>
    <row r="391" spans="1:14" x14ac:dyDescent="0.25">
      <c r="A391" t="s">
        <v>62</v>
      </c>
      <c r="B391" t="s">
        <v>1828</v>
      </c>
      <c r="C391">
        <v>2301</v>
      </c>
      <c r="D391" s="2">
        <v>46143</v>
      </c>
      <c r="E391" t="s">
        <v>905</v>
      </c>
      <c r="F391" t="s">
        <v>110</v>
      </c>
      <c r="G391" t="s">
        <v>1848</v>
      </c>
      <c r="H391" t="s">
        <v>1773</v>
      </c>
      <c r="I391" t="s">
        <v>10662</v>
      </c>
      <c r="J391" t="s">
        <v>5939</v>
      </c>
      <c r="K391" t="s">
        <v>56</v>
      </c>
      <c r="L391" t="s">
        <v>902</v>
      </c>
      <c r="M391" t="s">
        <v>1829</v>
      </c>
      <c r="N391" s="5">
        <v>-7911192</v>
      </c>
    </row>
    <row r="392" spans="1:14" x14ac:dyDescent="0.25">
      <c r="A392" t="s">
        <v>62</v>
      </c>
      <c r="B392" t="s">
        <v>1828</v>
      </c>
      <c r="C392">
        <v>2301</v>
      </c>
      <c r="D392" s="2">
        <v>46143</v>
      </c>
      <c r="E392" t="s">
        <v>905</v>
      </c>
      <c r="F392" t="s">
        <v>110</v>
      </c>
      <c r="G392" t="s">
        <v>1848</v>
      </c>
      <c r="H392" t="s">
        <v>1773</v>
      </c>
      <c r="I392" t="s">
        <v>10663</v>
      </c>
      <c r="J392" t="s">
        <v>5939</v>
      </c>
      <c r="K392" t="s">
        <v>56</v>
      </c>
      <c r="L392" t="s">
        <v>902</v>
      </c>
      <c r="M392" t="s">
        <v>1829</v>
      </c>
      <c r="N392" s="5">
        <v>-27512956</v>
      </c>
    </row>
    <row r="393" spans="1:14" x14ac:dyDescent="0.25">
      <c r="A393" t="s">
        <v>62</v>
      </c>
      <c r="B393" t="s">
        <v>1828</v>
      </c>
      <c r="C393">
        <v>2301</v>
      </c>
      <c r="D393" s="2">
        <v>46143</v>
      </c>
      <c r="E393" t="s">
        <v>905</v>
      </c>
      <c r="F393" t="s">
        <v>110</v>
      </c>
      <c r="G393" t="s">
        <v>1848</v>
      </c>
      <c r="H393" t="s">
        <v>10510</v>
      </c>
      <c r="I393" t="s">
        <v>10664</v>
      </c>
      <c r="J393" t="s">
        <v>5939</v>
      </c>
      <c r="K393" t="s">
        <v>56</v>
      </c>
      <c r="L393" t="s">
        <v>902</v>
      </c>
      <c r="M393" t="s">
        <v>1829</v>
      </c>
      <c r="N393" s="5">
        <v>-851400</v>
      </c>
    </row>
    <row r="394" spans="1:14" x14ac:dyDescent="0.25">
      <c r="A394" t="s">
        <v>62</v>
      </c>
      <c r="B394" t="s">
        <v>1828</v>
      </c>
      <c r="C394">
        <v>2301</v>
      </c>
      <c r="D394" s="2">
        <v>46143</v>
      </c>
      <c r="E394" t="s">
        <v>905</v>
      </c>
      <c r="F394" t="s">
        <v>171</v>
      </c>
      <c r="G394" t="s">
        <v>1895</v>
      </c>
      <c r="H394" t="s">
        <v>10333</v>
      </c>
      <c r="I394" t="s">
        <v>10665</v>
      </c>
      <c r="J394" t="s">
        <v>1895</v>
      </c>
      <c r="K394" t="s">
        <v>56</v>
      </c>
      <c r="L394" t="s">
        <v>902</v>
      </c>
      <c r="M394" t="s">
        <v>1829</v>
      </c>
      <c r="N394" s="5">
        <v>869912</v>
      </c>
    </row>
    <row r="395" spans="1:14" x14ac:dyDescent="0.25">
      <c r="A395" t="s">
        <v>62</v>
      </c>
      <c r="B395" t="s">
        <v>1828</v>
      </c>
      <c r="C395">
        <v>2301</v>
      </c>
      <c r="D395" s="2">
        <v>46143</v>
      </c>
      <c r="E395" t="s">
        <v>905</v>
      </c>
      <c r="F395" t="s">
        <v>9764</v>
      </c>
      <c r="G395" t="s">
        <v>9765</v>
      </c>
      <c r="H395" t="s">
        <v>9766</v>
      </c>
      <c r="I395" t="s">
        <v>10666</v>
      </c>
      <c r="J395" t="s">
        <v>9765</v>
      </c>
      <c r="K395" t="s">
        <v>56</v>
      </c>
      <c r="L395" t="s">
        <v>902</v>
      </c>
      <c r="M395" t="s">
        <v>1829</v>
      </c>
      <c r="N395" s="5">
        <v>144817</v>
      </c>
    </row>
    <row r="396" spans="1:14" x14ac:dyDescent="0.25">
      <c r="A396" t="s">
        <v>62</v>
      </c>
      <c r="B396" t="s">
        <v>1828</v>
      </c>
      <c r="C396">
        <v>2301</v>
      </c>
      <c r="D396" s="2">
        <v>46143</v>
      </c>
      <c r="E396" t="s">
        <v>906</v>
      </c>
      <c r="F396" t="s">
        <v>4849</v>
      </c>
      <c r="G396" t="s">
        <v>14</v>
      </c>
      <c r="H396" t="s">
        <v>10524</v>
      </c>
      <c r="I396" t="s">
        <v>14</v>
      </c>
      <c r="J396" t="s">
        <v>10667</v>
      </c>
      <c r="K396" t="s">
        <v>56</v>
      </c>
      <c r="L396" t="s">
        <v>903</v>
      </c>
      <c r="M396" t="s">
        <v>1829</v>
      </c>
      <c r="N396" s="5">
        <v>39427200</v>
      </c>
    </row>
    <row r="397" spans="1:14" x14ac:dyDescent="0.25">
      <c r="A397" t="s">
        <v>62</v>
      </c>
      <c r="B397" t="s">
        <v>1828</v>
      </c>
      <c r="C397">
        <v>2301</v>
      </c>
      <c r="D397" s="2">
        <v>46143</v>
      </c>
      <c r="E397" t="s">
        <v>907</v>
      </c>
      <c r="F397" t="s">
        <v>6935</v>
      </c>
      <c r="G397" t="s">
        <v>6936</v>
      </c>
      <c r="H397" t="s">
        <v>6336</v>
      </c>
      <c r="I397" t="s">
        <v>14</v>
      </c>
      <c r="J397" t="s">
        <v>10668</v>
      </c>
      <c r="K397" t="s">
        <v>56</v>
      </c>
      <c r="L397" t="s">
        <v>904</v>
      </c>
      <c r="M397" t="s">
        <v>1829</v>
      </c>
      <c r="N397" s="5">
        <v>-478101</v>
      </c>
    </row>
    <row r="398" spans="1:14" x14ac:dyDescent="0.25">
      <c r="A398" t="s">
        <v>62</v>
      </c>
      <c r="B398" t="s">
        <v>1828</v>
      </c>
      <c r="C398">
        <v>2301</v>
      </c>
      <c r="D398" s="2">
        <v>46143</v>
      </c>
      <c r="E398" t="s">
        <v>907</v>
      </c>
      <c r="F398" t="s">
        <v>6935</v>
      </c>
      <c r="G398" t="s">
        <v>6936</v>
      </c>
      <c r="H398" t="s">
        <v>6337</v>
      </c>
      <c r="I398" t="s">
        <v>14</v>
      </c>
      <c r="J398" t="s">
        <v>10668</v>
      </c>
      <c r="K398" t="s">
        <v>56</v>
      </c>
      <c r="L398" t="s">
        <v>904</v>
      </c>
      <c r="M398" t="s">
        <v>1829</v>
      </c>
      <c r="N398" s="5">
        <v>-797892</v>
      </c>
    </row>
    <row r="399" spans="1:14" x14ac:dyDescent="0.25">
      <c r="A399" t="s">
        <v>62</v>
      </c>
      <c r="B399" t="s">
        <v>1828</v>
      </c>
      <c r="C399">
        <v>2301</v>
      </c>
      <c r="D399" s="2">
        <v>46143</v>
      </c>
      <c r="E399" t="s">
        <v>907</v>
      </c>
      <c r="F399" t="s">
        <v>110</v>
      </c>
      <c r="G399" t="s">
        <v>1848</v>
      </c>
      <c r="H399" t="s">
        <v>6321</v>
      </c>
      <c r="I399" t="s">
        <v>14</v>
      </c>
      <c r="J399" t="s">
        <v>6923</v>
      </c>
      <c r="K399" t="s">
        <v>56</v>
      </c>
      <c r="L399" t="s">
        <v>904</v>
      </c>
      <c r="M399" t="s">
        <v>1829</v>
      </c>
      <c r="N399" s="5">
        <v>-2432304</v>
      </c>
    </row>
    <row r="400" spans="1:14" x14ac:dyDescent="0.25">
      <c r="A400" t="s">
        <v>62</v>
      </c>
      <c r="B400" t="s">
        <v>1828</v>
      </c>
      <c r="C400">
        <v>2301</v>
      </c>
      <c r="D400" s="2">
        <v>46143</v>
      </c>
      <c r="E400" t="s">
        <v>907</v>
      </c>
      <c r="F400" t="s">
        <v>110</v>
      </c>
      <c r="G400" t="s">
        <v>1848</v>
      </c>
      <c r="H400" t="s">
        <v>6322</v>
      </c>
      <c r="I400" t="s">
        <v>14</v>
      </c>
      <c r="J400" t="s">
        <v>6923</v>
      </c>
      <c r="K400" t="s">
        <v>56</v>
      </c>
      <c r="L400" t="s">
        <v>904</v>
      </c>
      <c r="M400" t="s">
        <v>1829</v>
      </c>
      <c r="N400" s="5">
        <v>-8343888</v>
      </c>
    </row>
    <row r="401" spans="1:14" x14ac:dyDescent="0.25">
      <c r="A401" t="s">
        <v>62</v>
      </c>
      <c r="B401" t="s">
        <v>1828</v>
      </c>
      <c r="C401">
        <v>2301</v>
      </c>
      <c r="D401" s="2">
        <v>46143</v>
      </c>
      <c r="E401" t="s">
        <v>907</v>
      </c>
      <c r="F401" t="s">
        <v>171</v>
      </c>
      <c r="G401" t="s">
        <v>1895</v>
      </c>
      <c r="H401" t="s">
        <v>6332</v>
      </c>
      <c r="I401" t="s">
        <v>14</v>
      </c>
      <c r="J401" t="s">
        <v>4996</v>
      </c>
      <c r="K401" t="s">
        <v>56</v>
      </c>
      <c r="L401" t="s">
        <v>904</v>
      </c>
      <c r="M401" t="s">
        <v>1829</v>
      </c>
      <c r="N401" s="5">
        <v>-1075726</v>
      </c>
    </row>
    <row r="402" spans="1:14" x14ac:dyDescent="0.25">
      <c r="A402" t="s">
        <v>62</v>
      </c>
      <c r="B402" t="s">
        <v>1828</v>
      </c>
      <c r="C402">
        <v>2301</v>
      </c>
      <c r="D402" s="2">
        <v>46143</v>
      </c>
      <c r="E402" t="s">
        <v>907</v>
      </c>
      <c r="F402" t="s">
        <v>6914</v>
      </c>
      <c r="G402" t="s">
        <v>6915</v>
      </c>
      <c r="H402" t="s">
        <v>6331</v>
      </c>
      <c r="I402" t="s">
        <v>14</v>
      </c>
      <c r="J402" t="s">
        <v>10669</v>
      </c>
      <c r="K402" t="s">
        <v>56</v>
      </c>
      <c r="L402" t="s">
        <v>904</v>
      </c>
      <c r="M402" t="s">
        <v>1829</v>
      </c>
      <c r="N402" s="5">
        <v>-40758823</v>
      </c>
    </row>
    <row r="403" spans="1:14" x14ac:dyDescent="0.25">
      <c r="A403" t="s">
        <v>62</v>
      </c>
      <c r="B403" t="s">
        <v>1828</v>
      </c>
      <c r="C403">
        <v>2301</v>
      </c>
      <c r="D403" s="2">
        <v>46174</v>
      </c>
      <c r="E403" t="s">
        <v>905</v>
      </c>
      <c r="F403" t="s">
        <v>6935</v>
      </c>
      <c r="G403" t="s">
        <v>6936</v>
      </c>
      <c r="H403" t="s">
        <v>6336</v>
      </c>
      <c r="I403" t="s">
        <v>12214</v>
      </c>
      <c r="J403" t="s">
        <v>6936</v>
      </c>
      <c r="K403" t="s">
        <v>56</v>
      </c>
      <c r="L403" t="s">
        <v>902</v>
      </c>
      <c r="M403" t="s">
        <v>1829</v>
      </c>
      <c r="N403" s="5">
        <v>478101</v>
      </c>
    </row>
    <row r="404" spans="1:14" x14ac:dyDescent="0.25">
      <c r="A404" t="s">
        <v>62</v>
      </c>
      <c r="B404" t="s">
        <v>1828</v>
      </c>
      <c r="C404">
        <v>2301</v>
      </c>
      <c r="D404" s="2">
        <v>46174</v>
      </c>
      <c r="E404" t="s">
        <v>905</v>
      </c>
      <c r="F404" t="s">
        <v>6935</v>
      </c>
      <c r="G404" t="s">
        <v>6936</v>
      </c>
      <c r="H404" t="s">
        <v>6337</v>
      </c>
      <c r="I404" t="s">
        <v>12215</v>
      </c>
      <c r="J404" t="s">
        <v>6936</v>
      </c>
      <c r="K404" t="s">
        <v>56</v>
      </c>
      <c r="L404" t="s">
        <v>902</v>
      </c>
      <c r="M404" t="s">
        <v>1829</v>
      </c>
      <c r="N404" s="5">
        <v>797892</v>
      </c>
    </row>
    <row r="405" spans="1:14" x14ac:dyDescent="0.25">
      <c r="A405" t="s">
        <v>62</v>
      </c>
      <c r="B405" t="s">
        <v>1828</v>
      </c>
      <c r="C405">
        <v>2301</v>
      </c>
      <c r="D405" s="2">
        <v>46174</v>
      </c>
      <c r="E405" t="s">
        <v>905</v>
      </c>
      <c r="F405" t="s">
        <v>4849</v>
      </c>
      <c r="G405" t="s">
        <v>14</v>
      </c>
      <c r="H405" t="s">
        <v>10524</v>
      </c>
      <c r="I405" t="s">
        <v>12216</v>
      </c>
      <c r="J405" t="s">
        <v>10457</v>
      </c>
      <c r="K405" t="s">
        <v>56</v>
      </c>
      <c r="L405" t="s">
        <v>902</v>
      </c>
      <c r="M405" t="s">
        <v>1829</v>
      </c>
      <c r="N405" s="5">
        <v>38707479</v>
      </c>
    </row>
    <row r="406" spans="1:14" x14ac:dyDescent="0.25">
      <c r="A406" t="s">
        <v>62</v>
      </c>
      <c r="B406" t="s">
        <v>1828</v>
      </c>
      <c r="C406">
        <v>2301</v>
      </c>
      <c r="D406" s="2">
        <v>46174</v>
      </c>
      <c r="E406" t="s">
        <v>905</v>
      </c>
      <c r="F406" t="s">
        <v>2587</v>
      </c>
      <c r="G406" t="s">
        <v>2588</v>
      </c>
      <c r="H406" t="s">
        <v>2774</v>
      </c>
      <c r="I406" t="s">
        <v>12217</v>
      </c>
      <c r="J406" t="s">
        <v>2588</v>
      </c>
      <c r="K406" t="s">
        <v>56</v>
      </c>
      <c r="L406" t="s">
        <v>902</v>
      </c>
      <c r="M406" t="s">
        <v>1829</v>
      </c>
      <c r="N406" s="5">
        <v>643114</v>
      </c>
    </row>
    <row r="407" spans="1:14" x14ac:dyDescent="0.25">
      <c r="A407" t="s">
        <v>62</v>
      </c>
      <c r="B407" t="s">
        <v>1828</v>
      </c>
      <c r="C407">
        <v>2301</v>
      </c>
      <c r="D407" s="2">
        <v>46174</v>
      </c>
      <c r="E407" t="s">
        <v>905</v>
      </c>
      <c r="F407" t="s">
        <v>12218</v>
      </c>
      <c r="G407" t="s">
        <v>12219</v>
      </c>
      <c r="H407" t="s">
        <v>12048</v>
      </c>
      <c r="I407" t="s">
        <v>12220</v>
      </c>
      <c r="J407" t="s">
        <v>12219</v>
      </c>
      <c r="K407" t="s">
        <v>56</v>
      </c>
      <c r="L407" t="s">
        <v>902</v>
      </c>
      <c r="M407" t="s">
        <v>1829</v>
      </c>
      <c r="N407" s="5">
        <v>428299</v>
      </c>
    </row>
    <row r="408" spans="1:14" x14ac:dyDescent="0.25">
      <c r="A408" t="s">
        <v>62</v>
      </c>
      <c r="B408" t="s">
        <v>1828</v>
      </c>
      <c r="C408">
        <v>2301</v>
      </c>
      <c r="D408" s="2">
        <v>46174</v>
      </c>
      <c r="E408" t="s">
        <v>905</v>
      </c>
      <c r="F408" t="s">
        <v>1239</v>
      </c>
      <c r="G408" t="s">
        <v>1240</v>
      </c>
      <c r="H408" t="s">
        <v>12049</v>
      </c>
      <c r="I408" t="s">
        <v>12221</v>
      </c>
      <c r="J408" t="s">
        <v>1240</v>
      </c>
      <c r="K408" t="s">
        <v>56</v>
      </c>
      <c r="L408" t="s">
        <v>902</v>
      </c>
      <c r="M408" t="s">
        <v>1829</v>
      </c>
      <c r="N408" s="5">
        <v>612101</v>
      </c>
    </row>
    <row r="409" spans="1:14" x14ac:dyDescent="0.25">
      <c r="A409" t="s">
        <v>62</v>
      </c>
      <c r="B409" t="s">
        <v>1828</v>
      </c>
      <c r="C409">
        <v>2301</v>
      </c>
      <c r="D409" s="2">
        <v>46174</v>
      </c>
      <c r="E409" t="s">
        <v>905</v>
      </c>
      <c r="F409" t="s">
        <v>171</v>
      </c>
      <c r="G409" t="s">
        <v>1895</v>
      </c>
      <c r="H409" t="s">
        <v>12045</v>
      </c>
      <c r="I409" t="s">
        <v>12222</v>
      </c>
      <c r="J409" t="s">
        <v>1895</v>
      </c>
      <c r="K409" t="s">
        <v>56</v>
      </c>
      <c r="L409" t="s">
        <v>902</v>
      </c>
      <c r="M409" t="s">
        <v>1829</v>
      </c>
      <c r="N409" s="5">
        <v>880956</v>
      </c>
    </row>
    <row r="410" spans="1:14" x14ac:dyDescent="0.25">
      <c r="A410" t="s">
        <v>62</v>
      </c>
      <c r="B410" t="s">
        <v>1828</v>
      </c>
      <c r="C410">
        <v>2301</v>
      </c>
      <c r="D410" s="2">
        <v>46174</v>
      </c>
      <c r="E410" t="s">
        <v>905</v>
      </c>
      <c r="F410" t="s">
        <v>324</v>
      </c>
      <c r="G410" t="s">
        <v>316</v>
      </c>
      <c r="H410" t="s">
        <v>1607</v>
      </c>
      <c r="I410" t="s">
        <v>12223</v>
      </c>
      <c r="J410" t="s">
        <v>7692</v>
      </c>
      <c r="K410" t="s">
        <v>56</v>
      </c>
      <c r="L410" t="s">
        <v>902</v>
      </c>
      <c r="M410" t="s">
        <v>1829</v>
      </c>
      <c r="N410" s="5">
        <v>852890</v>
      </c>
    </row>
    <row r="411" spans="1:14" x14ac:dyDescent="0.25">
      <c r="A411" t="s">
        <v>62</v>
      </c>
      <c r="B411" t="s">
        <v>1828</v>
      </c>
      <c r="C411">
        <v>2301</v>
      </c>
      <c r="D411" s="2">
        <v>46174</v>
      </c>
      <c r="E411" t="s">
        <v>905</v>
      </c>
      <c r="F411" t="s">
        <v>164</v>
      </c>
      <c r="G411" t="s">
        <v>2</v>
      </c>
      <c r="H411" t="s">
        <v>11927</v>
      </c>
      <c r="I411" t="s">
        <v>12224</v>
      </c>
      <c r="J411" t="s">
        <v>2</v>
      </c>
      <c r="K411" t="s">
        <v>56</v>
      </c>
      <c r="L411" t="s">
        <v>902</v>
      </c>
      <c r="M411" t="s">
        <v>1829</v>
      </c>
      <c r="N411" s="5">
        <v>644648</v>
      </c>
    </row>
    <row r="412" spans="1:14" x14ac:dyDescent="0.25">
      <c r="A412" t="s">
        <v>62</v>
      </c>
      <c r="B412" t="s">
        <v>1828</v>
      </c>
      <c r="C412">
        <v>2301</v>
      </c>
      <c r="D412" s="2">
        <v>46174</v>
      </c>
      <c r="E412" t="s">
        <v>905</v>
      </c>
      <c r="F412" t="s">
        <v>2180</v>
      </c>
      <c r="G412" t="s">
        <v>2181</v>
      </c>
      <c r="H412" t="s">
        <v>2182</v>
      </c>
      <c r="I412" t="s">
        <v>12225</v>
      </c>
      <c r="J412" t="s">
        <v>2181</v>
      </c>
      <c r="K412" t="s">
        <v>56</v>
      </c>
      <c r="L412" t="s">
        <v>902</v>
      </c>
      <c r="M412" t="s">
        <v>1829</v>
      </c>
      <c r="N412" s="5">
        <v>412293</v>
      </c>
    </row>
    <row r="413" spans="1:14" x14ac:dyDescent="0.25">
      <c r="A413" t="s">
        <v>62</v>
      </c>
      <c r="B413" t="s">
        <v>1828</v>
      </c>
      <c r="C413">
        <v>2301</v>
      </c>
      <c r="D413" s="2">
        <v>46174</v>
      </c>
      <c r="E413" t="s">
        <v>906</v>
      </c>
      <c r="F413" t="s">
        <v>110</v>
      </c>
      <c r="G413" t="s">
        <v>1848</v>
      </c>
      <c r="H413" t="s">
        <v>6321</v>
      </c>
      <c r="I413" t="s">
        <v>14</v>
      </c>
      <c r="J413" t="s">
        <v>1849</v>
      </c>
      <c r="K413" t="s">
        <v>56</v>
      </c>
      <c r="L413" t="s">
        <v>903</v>
      </c>
      <c r="M413" t="s">
        <v>1829</v>
      </c>
      <c r="N413" s="5">
        <v>17738329</v>
      </c>
    </row>
    <row r="414" spans="1:14" x14ac:dyDescent="0.25">
      <c r="A414" t="s">
        <v>62</v>
      </c>
      <c r="B414" t="s">
        <v>1828</v>
      </c>
      <c r="C414">
        <v>2301</v>
      </c>
      <c r="D414" s="2">
        <v>46174</v>
      </c>
      <c r="E414" t="s">
        <v>906</v>
      </c>
      <c r="F414" t="s">
        <v>110</v>
      </c>
      <c r="G414" t="s">
        <v>1848</v>
      </c>
      <c r="H414" t="s">
        <v>6275</v>
      </c>
      <c r="I414" t="s">
        <v>14</v>
      </c>
      <c r="J414" t="s">
        <v>1849</v>
      </c>
      <c r="K414" t="s">
        <v>56</v>
      </c>
      <c r="L414" t="s">
        <v>903</v>
      </c>
      <c r="M414" t="s">
        <v>1829</v>
      </c>
      <c r="N414" s="5">
        <v>19482094</v>
      </c>
    </row>
    <row r="415" spans="1:14" x14ac:dyDescent="0.25">
      <c r="A415" t="s">
        <v>62</v>
      </c>
      <c r="B415" t="s">
        <v>1828</v>
      </c>
      <c r="C415">
        <v>2301</v>
      </c>
      <c r="D415" s="2">
        <v>46174</v>
      </c>
      <c r="E415" t="s">
        <v>906</v>
      </c>
      <c r="F415" t="s">
        <v>110</v>
      </c>
      <c r="G415" t="s">
        <v>1848</v>
      </c>
      <c r="H415" t="s">
        <v>1773</v>
      </c>
      <c r="I415" t="s">
        <v>14</v>
      </c>
      <c r="J415" t="s">
        <v>1849</v>
      </c>
      <c r="K415" t="s">
        <v>56</v>
      </c>
      <c r="L415" t="s">
        <v>903</v>
      </c>
      <c r="M415" t="s">
        <v>1829</v>
      </c>
      <c r="N415" s="5">
        <v>5441049</v>
      </c>
    </row>
    <row r="416" spans="1:14" x14ac:dyDescent="0.25">
      <c r="A416" t="s">
        <v>62</v>
      </c>
      <c r="B416" t="s">
        <v>1828</v>
      </c>
      <c r="C416">
        <v>2301</v>
      </c>
      <c r="D416" s="2">
        <v>46174</v>
      </c>
      <c r="E416" t="s">
        <v>906</v>
      </c>
      <c r="F416" t="s">
        <v>110</v>
      </c>
      <c r="G416" t="s">
        <v>1848</v>
      </c>
      <c r="H416" t="s">
        <v>6322</v>
      </c>
      <c r="I416" t="s">
        <v>14</v>
      </c>
      <c r="J416" t="s">
        <v>1849</v>
      </c>
      <c r="K416" t="s">
        <v>56</v>
      </c>
      <c r="L416" t="s">
        <v>903</v>
      </c>
      <c r="M416" t="s">
        <v>1829</v>
      </c>
      <c r="N416" s="5">
        <v>6568380</v>
      </c>
    </row>
    <row r="417" spans="1:14" x14ac:dyDescent="0.25">
      <c r="A417" t="s">
        <v>62</v>
      </c>
      <c r="B417" t="s">
        <v>1828</v>
      </c>
      <c r="C417">
        <v>2301</v>
      </c>
      <c r="D417" s="2">
        <v>46174</v>
      </c>
      <c r="E417" t="s">
        <v>906</v>
      </c>
      <c r="F417" t="s">
        <v>6914</v>
      </c>
      <c r="G417" t="s">
        <v>6915</v>
      </c>
      <c r="H417" t="s">
        <v>6331</v>
      </c>
      <c r="I417" t="s">
        <v>12226</v>
      </c>
      <c r="J417" t="s">
        <v>6938</v>
      </c>
      <c r="K417" t="s">
        <v>56</v>
      </c>
      <c r="L417" t="s">
        <v>903</v>
      </c>
      <c r="M417" t="s">
        <v>1829</v>
      </c>
      <c r="N417" s="5">
        <v>40322498</v>
      </c>
    </row>
    <row r="418" spans="1:14" x14ac:dyDescent="0.25">
      <c r="A418" t="s">
        <v>62</v>
      </c>
      <c r="B418" t="s">
        <v>1828</v>
      </c>
      <c r="C418">
        <v>2301</v>
      </c>
      <c r="D418" s="2">
        <v>46174</v>
      </c>
      <c r="E418" t="s">
        <v>907</v>
      </c>
      <c r="F418" t="s">
        <v>4849</v>
      </c>
      <c r="G418" t="s">
        <v>14</v>
      </c>
      <c r="H418" t="s">
        <v>10524</v>
      </c>
      <c r="I418" t="s">
        <v>12216</v>
      </c>
      <c r="J418" t="s">
        <v>12227</v>
      </c>
      <c r="K418" t="s">
        <v>56</v>
      </c>
      <c r="L418" t="s">
        <v>904</v>
      </c>
      <c r="M418" t="s">
        <v>1829</v>
      </c>
      <c r="N418" s="5">
        <v>-39427200</v>
      </c>
    </row>
    <row r="419" spans="1:14" x14ac:dyDescent="0.25">
      <c r="A419" t="s">
        <v>62</v>
      </c>
      <c r="B419" t="s">
        <v>1828</v>
      </c>
      <c r="C419">
        <v>3480</v>
      </c>
      <c r="D419" s="2">
        <v>46023</v>
      </c>
      <c r="E419" t="s">
        <v>907</v>
      </c>
      <c r="F419" t="s">
        <v>172</v>
      </c>
      <c r="G419" t="s">
        <v>1840</v>
      </c>
      <c r="H419" t="s">
        <v>2183</v>
      </c>
      <c r="I419" t="s">
        <v>3566</v>
      </c>
      <c r="J419" t="s">
        <v>6941</v>
      </c>
      <c r="K419" t="s">
        <v>56</v>
      </c>
      <c r="L419" t="s">
        <v>904</v>
      </c>
      <c r="M419" t="s">
        <v>1837</v>
      </c>
      <c r="N419" s="5">
        <v>-5706070</v>
      </c>
    </row>
    <row r="420" spans="1:14" x14ac:dyDescent="0.25">
      <c r="A420" t="s">
        <v>62</v>
      </c>
      <c r="B420" t="s">
        <v>1828</v>
      </c>
      <c r="C420">
        <v>3480</v>
      </c>
      <c r="D420" s="2">
        <v>46023</v>
      </c>
      <c r="E420" t="s">
        <v>907</v>
      </c>
      <c r="F420" t="s">
        <v>172</v>
      </c>
      <c r="G420" t="s">
        <v>1840</v>
      </c>
      <c r="H420" t="s">
        <v>2183</v>
      </c>
      <c r="I420" t="s">
        <v>3567</v>
      </c>
      <c r="J420" t="s">
        <v>6941</v>
      </c>
      <c r="K420" t="s">
        <v>56</v>
      </c>
      <c r="L420" t="s">
        <v>904</v>
      </c>
      <c r="M420" t="s">
        <v>1837</v>
      </c>
      <c r="N420" s="5">
        <v>-2496406</v>
      </c>
    </row>
    <row r="421" spans="1:14" x14ac:dyDescent="0.25">
      <c r="A421" t="s">
        <v>62</v>
      </c>
      <c r="B421" t="s">
        <v>1828</v>
      </c>
      <c r="C421">
        <v>3480</v>
      </c>
      <c r="D421" s="2">
        <v>46054</v>
      </c>
      <c r="E421" t="s">
        <v>905</v>
      </c>
      <c r="F421" t="s">
        <v>172</v>
      </c>
      <c r="G421" t="s">
        <v>1840</v>
      </c>
      <c r="H421" t="s">
        <v>4659</v>
      </c>
      <c r="I421" t="s">
        <v>4857</v>
      </c>
      <c r="J421" t="s">
        <v>1220</v>
      </c>
      <c r="K421" t="s">
        <v>56</v>
      </c>
      <c r="L421" t="s">
        <v>902</v>
      </c>
      <c r="M421" t="s">
        <v>1837</v>
      </c>
      <c r="N421" s="5">
        <v>814126</v>
      </c>
    </row>
    <row r="422" spans="1:14" x14ac:dyDescent="0.25">
      <c r="A422" t="s">
        <v>62</v>
      </c>
      <c r="B422" t="s">
        <v>1828</v>
      </c>
      <c r="C422">
        <v>3480</v>
      </c>
      <c r="D422" s="2">
        <v>46082</v>
      </c>
      <c r="E422" t="s">
        <v>905</v>
      </c>
      <c r="F422" t="s">
        <v>2572</v>
      </c>
      <c r="G422" t="s">
        <v>14</v>
      </c>
      <c r="H422" t="s">
        <v>2574</v>
      </c>
      <c r="I422" t="s">
        <v>6942</v>
      </c>
      <c r="J422" t="s">
        <v>2573</v>
      </c>
      <c r="K422" t="s">
        <v>56</v>
      </c>
      <c r="L422" t="s">
        <v>902</v>
      </c>
      <c r="M422" t="s">
        <v>1837</v>
      </c>
      <c r="N422" s="5">
        <v>4612237</v>
      </c>
    </row>
    <row r="423" spans="1:14" x14ac:dyDescent="0.25">
      <c r="A423" t="s">
        <v>62</v>
      </c>
      <c r="B423" t="s">
        <v>1828</v>
      </c>
      <c r="C423">
        <v>3480</v>
      </c>
      <c r="D423" s="2">
        <v>46082</v>
      </c>
      <c r="E423" t="s">
        <v>906</v>
      </c>
      <c r="F423" t="s">
        <v>172</v>
      </c>
      <c r="G423" t="s">
        <v>1840</v>
      </c>
      <c r="H423" t="s">
        <v>6330</v>
      </c>
      <c r="I423" t="s">
        <v>14</v>
      </c>
      <c r="J423" t="s">
        <v>1905</v>
      </c>
      <c r="K423" t="s">
        <v>56</v>
      </c>
      <c r="L423" t="s">
        <v>903</v>
      </c>
      <c r="M423" t="s">
        <v>1837</v>
      </c>
      <c r="N423" s="5">
        <v>3295707</v>
      </c>
    </row>
    <row r="424" spans="1:14" x14ac:dyDescent="0.25">
      <c r="A424" t="s">
        <v>62</v>
      </c>
      <c r="B424" t="s">
        <v>1828</v>
      </c>
      <c r="C424">
        <v>3480</v>
      </c>
      <c r="D424" s="2">
        <v>46113</v>
      </c>
      <c r="E424" t="s">
        <v>905</v>
      </c>
      <c r="F424" t="s">
        <v>2572</v>
      </c>
      <c r="G424" t="s">
        <v>14</v>
      </c>
      <c r="H424" t="s">
        <v>2574</v>
      </c>
      <c r="I424" t="s">
        <v>6943</v>
      </c>
      <c r="J424" t="s">
        <v>6944</v>
      </c>
      <c r="K424" t="s">
        <v>56</v>
      </c>
      <c r="L424" t="s">
        <v>902</v>
      </c>
      <c r="M424" t="s">
        <v>1837</v>
      </c>
      <c r="N424" s="5">
        <v>11809073</v>
      </c>
    </row>
    <row r="425" spans="1:14" x14ac:dyDescent="0.25">
      <c r="A425" t="s">
        <v>62</v>
      </c>
      <c r="B425" t="s">
        <v>1828</v>
      </c>
      <c r="C425">
        <v>3480</v>
      </c>
      <c r="D425" s="2">
        <v>46113</v>
      </c>
      <c r="E425" t="s">
        <v>906</v>
      </c>
      <c r="F425" t="s">
        <v>173</v>
      </c>
      <c r="G425" t="s">
        <v>24</v>
      </c>
      <c r="H425" t="s">
        <v>6317</v>
      </c>
      <c r="I425" t="s">
        <v>14</v>
      </c>
      <c r="J425" t="s">
        <v>4872</v>
      </c>
      <c r="K425" t="s">
        <v>56</v>
      </c>
      <c r="L425" t="s">
        <v>903</v>
      </c>
      <c r="M425" t="s">
        <v>1837</v>
      </c>
      <c r="N425" s="5">
        <v>3152402</v>
      </c>
    </row>
    <row r="426" spans="1:14" x14ac:dyDescent="0.25">
      <c r="A426" t="s">
        <v>62</v>
      </c>
      <c r="B426" t="s">
        <v>1828</v>
      </c>
      <c r="C426">
        <v>3480</v>
      </c>
      <c r="D426" s="2">
        <v>46113</v>
      </c>
      <c r="E426" t="s">
        <v>907</v>
      </c>
      <c r="F426" t="s">
        <v>172</v>
      </c>
      <c r="G426" t="s">
        <v>1840</v>
      </c>
      <c r="H426" t="s">
        <v>6330</v>
      </c>
      <c r="I426" t="s">
        <v>14</v>
      </c>
      <c r="J426" t="s">
        <v>1908</v>
      </c>
      <c r="K426" t="s">
        <v>56</v>
      </c>
      <c r="L426" t="s">
        <v>904</v>
      </c>
      <c r="M426" t="s">
        <v>1837</v>
      </c>
      <c r="N426" s="5">
        <v>-3295707</v>
      </c>
    </row>
    <row r="427" spans="1:14" x14ac:dyDescent="0.25">
      <c r="A427" t="s">
        <v>62</v>
      </c>
      <c r="B427" t="s">
        <v>1828</v>
      </c>
      <c r="C427">
        <v>3480</v>
      </c>
      <c r="D427" s="2">
        <v>46143</v>
      </c>
      <c r="E427" t="s">
        <v>905</v>
      </c>
      <c r="F427" t="s">
        <v>172</v>
      </c>
      <c r="G427" t="s">
        <v>1840</v>
      </c>
      <c r="H427" t="s">
        <v>6330</v>
      </c>
      <c r="I427" t="s">
        <v>10670</v>
      </c>
      <c r="J427" t="s">
        <v>1220</v>
      </c>
      <c r="K427" t="s">
        <v>56</v>
      </c>
      <c r="L427" t="s">
        <v>902</v>
      </c>
      <c r="M427" t="s">
        <v>1837</v>
      </c>
      <c r="N427" s="5">
        <v>1912446</v>
      </c>
    </row>
    <row r="428" spans="1:14" x14ac:dyDescent="0.25">
      <c r="A428" t="s">
        <v>62</v>
      </c>
      <c r="B428" t="s">
        <v>1828</v>
      </c>
      <c r="C428">
        <v>3480</v>
      </c>
      <c r="D428" s="2">
        <v>46143</v>
      </c>
      <c r="E428" t="s">
        <v>905</v>
      </c>
      <c r="F428" t="s">
        <v>172</v>
      </c>
      <c r="G428" t="s">
        <v>1840</v>
      </c>
      <c r="H428" t="s">
        <v>6330</v>
      </c>
      <c r="I428" t="s">
        <v>10671</v>
      </c>
      <c r="J428" t="s">
        <v>1220</v>
      </c>
      <c r="K428" t="s">
        <v>56</v>
      </c>
      <c r="L428" t="s">
        <v>902</v>
      </c>
      <c r="M428" t="s">
        <v>1837</v>
      </c>
      <c r="N428" s="5">
        <v>1383324</v>
      </c>
    </row>
    <row r="429" spans="1:14" x14ac:dyDescent="0.25">
      <c r="A429" t="s">
        <v>62</v>
      </c>
      <c r="B429" t="s">
        <v>1828</v>
      </c>
      <c r="C429">
        <v>3480</v>
      </c>
      <c r="D429" s="2">
        <v>46143</v>
      </c>
      <c r="E429" t="s">
        <v>906</v>
      </c>
      <c r="F429" t="s">
        <v>2572</v>
      </c>
      <c r="G429" t="s">
        <v>14</v>
      </c>
      <c r="H429" t="s">
        <v>2574</v>
      </c>
      <c r="I429" t="s">
        <v>14</v>
      </c>
      <c r="J429" t="s">
        <v>10672</v>
      </c>
      <c r="K429" t="s">
        <v>56</v>
      </c>
      <c r="L429" t="s">
        <v>903</v>
      </c>
      <c r="M429" t="s">
        <v>1837</v>
      </c>
      <c r="N429" s="5">
        <v>16341113</v>
      </c>
    </row>
    <row r="430" spans="1:14" x14ac:dyDescent="0.25">
      <c r="A430" t="s">
        <v>62</v>
      </c>
      <c r="B430" t="s">
        <v>1828</v>
      </c>
      <c r="C430">
        <v>3480</v>
      </c>
      <c r="D430" s="2">
        <v>46143</v>
      </c>
      <c r="E430" t="s">
        <v>906</v>
      </c>
      <c r="F430" t="s">
        <v>173</v>
      </c>
      <c r="G430" t="s">
        <v>24</v>
      </c>
      <c r="H430" t="s">
        <v>6317</v>
      </c>
      <c r="I430" t="s">
        <v>10673</v>
      </c>
      <c r="J430" t="s">
        <v>10674</v>
      </c>
      <c r="K430" t="s">
        <v>56</v>
      </c>
      <c r="L430" t="s">
        <v>903</v>
      </c>
      <c r="M430" t="s">
        <v>1837</v>
      </c>
      <c r="N430" s="5">
        <v>3152402</v>
      </c>
    </row>
    <row r="431" spans="1:14" x14ac:dyDescent="0.25">
      <c r="A431" t="s">
        <v>62</v>
      </c>
      <c r="B431" t="s">
        <v>1828</v>
      </c>
      <c r="C431">
        <v>3480</v>
      </c>
      <c r="D431" s="2">
        <v>46143</v>
      </c>
      <c r="E431" t="s">
        <v>907</v>
      </c>
      <c r="F431" t="s">
        <v>173</v>
      </c>
      <c r="G431" t="s">
        <v>24</v>
      </c>
      <c r="H431" t="s">
        <v>6317</v>
      </c>
      <c r="I431" t="s">
        <v>14</v>
      </c>
      <c r="J431" t="s">
        <v>6956</v>
      </c>
      <c r="K431" t="s">
        <v>56</v>
      </c>
      <c r="L431" t="s">
        <v>904</v>
      </c>
      <c r="M431" t="s">
        <v>1837</v>
      </c>
      <c r="N431" s="5">
        <v>-3152402</v>
      </c>
    </row>
    <row r="432" spans="1:14" x14ac:dyDescent="0.25">
      <c r="A432" t="s">
        <v>62</v>
      </c>
      <c r="B432" t="s">
        <v>1828</v>
      </c>
      <c r="C432">
        <v>3480</v>
      </c>
      <c r="D432" s="2">
        <v>46174</v>
      </c>
      <c r="E432" t="s">
        <v>905</v>
      </c>
      <c r="F432" t="s">
        <v>173</v>
      </c>
      <c r="G432" t="s">
        <v>24</v>
      </c>
      <c r="H432" t="s">
        <v>6317</v>
      </c>
      <c r="I432" t="s">
        <v>10673</v>
      </c>
      <c r="J432" t="s">
        <v>10695</v>
      </c>
      <c r="K432" t="s">
        <v>56</v>
      </c>
      <c r="L432" t="s">
        <v>902</v>
      </c>
      <c r="M432" t="s">
        <v>1837</v>
      </c>
      <c r="N432" s="5">
        <v>3152402</v>
      </c>
    </row>
    <row r="433" spans="1:14" x14ac:dyDescent="0.25">
      <c r="A433" t="s">
        <v>62</v>
      </c>
      <c r="B433" t="s">
        <v>1828</v>
      </c>
      <c r="C433">
        <v>3480</v>
      </c>
      <c r="D433" s="2">
        <v>46174</v>
      </c>
      <c r="E433" t="s">
        <v>905</v>
      </c>
      <c r="F433" t="s">
        <v>173</v>
      </c>
      <c r="G433" t="s">
        <v>24</v>
      </c>
      <c r="H433" t="s">
        <v>12036</v>
      </c>
      <c r="I433" t="s">
        <v>12228</v>
      </c>
      <c r="J433" t="s">
        <v>10695</v>
      </c>
      <c r="K433" t="s">
        <v>56</v>
      </c>
      <c r="L433" t="s">
        <v>902</v>
      </c>
      <c r="M433" t="s">
        <v>1837</v>
      </c>
      <c r="N433" s="5">
        <v>3152402</v>
      </c>
    </row>
    <row r="434" spans="1:14" x14ac:dyDescent="0.25">
      <c r="A434" t="s">
        <v>62</v>
      </c>
      <c r="B434" t="s">
        <v>1828</v>
      </c>
      <c r="C434">
        <v>3480</v>
      </c>
      <c r="D434" s="2">
        <v>46174</v>
      </c>
      <c r="E434" t="s">
        <v>906</v>
      </c>
      <c r="F434" t="s">
        <v>2572</v>
      </c>
      <c r="G434" t="s">
        <v>14</v>
      </c>
      <c r="H434" t="s">
        <v>2574</v>
      </c>
      <c r="I434" t="s">
        <v>12229</v>
      </c>
      <c r="J434" t="s">
        <v>12230</v>
      </c>
      <c r="K434" t="s">
        <v>56</v>
      </c>
      <c r="L434" t="s">
        <v>903</v>
      </c>
      <c r="M434" t="s">
        <v>1837</v>
      </c>
      <c r="N434" s="5">
        <v>16341113</v>
      </c>
    </row>
    <row r="435" spans="1:14" x14ac:dyDescent="0.25">
      <c r="A435" t="s">
        <v>62</v>
      </c>
      <c r="B435" t="s">
        <v>1828</v>
      </c>
      <c r="C435">
        <v>3480</v>
      </c>
      <c r="D435" s="2">
        <v>46174</v>
      </c>
      <c r="E435" t="s">
        <v>906</v>
      </c>
      <c r="F435" t="s">
        <v>2572</v>
      </c>
      <c r="G435" t="s">
        <v>14</v>
      </c>
      <c r="H435" t="s">
        <v>2574</v>
      </c>
      <c r="I435" t="s">
        <v>12231</v>
      </c>
      <c r="J435" t="s">
        <v>12230</v>
      </c>
      <c r="K435" t="s">
        <v>56</v>
      </c>
      <c r="L435" t="s">
        <v>903</v>
      </c>
      <c r="M435" t="s">
        <v>1837</v>
      </c>
      <c r="N435" s="5">
        <v>17103731</v>
      </c>
    </row>
    <row r="436" spans="1:14" x14ac:dyDescent="0.25">
      <c r="A436" t="s">
        <v>62</v>
      </c>
      <c r="B436" t="s">
        <v>1828</v>
      </c>
      <c r="C436">
        <v>3480</v>
      </c>
      <c r="D436" s="2">
        <v>46174</v>
      </c>
      <c r="E436" t="s">
        <v>907</v>
      </c>
      <c r="F436" t="s">
        <v>2572</v>
      </c>
      <c r="G436" t="s">
        <v>14</v>
      </c>
      <c r="H436" t="s">
        <v>2574</v>
      </c>
      <c r="I436" t="s">
        <v>14</v>
      </c>
      <c r="J436" t="s">
        <v>12232</v>
      </c>
      <c r="K436" t="s">
        <v>56</v>
      </c>
      <c r="L436" t="s">
        <v>904</v>
      </c>
      <c r="M436" t="s">
        <v>1837</v>
      </c>
      <c r="N436" s="5">
        <v>-16341113</v>
      </c>
    </row>
    <row r="437" spans="1:14" x14ac:dyDescent="0.25">
      <c r="A437" t="s">
        <v>62</v>
      </c>
      <c r="B437" t="s">
        <v>1828</v>
      </c>
      <c r="C437">
        <v>3480</v>
      </c>
      <c r="D437" s="2">
        <v>46174</v>
      </c>
      <c r="E437" t="s">
        <v>907</v>
      </c>
      <c r="F437" t="s">
        <v>173</v>
      </c>
      <c r="G437" t="s">
        <v>24</v>
      </c>
      <c r="H437" t="s">
        <v>6317</v>
      </c>
      <c r="I437" t="s">
        <v>10673</v>
      </c>
      <c r="J437" t="s">
        <v>12233</v>
      </c>
      <c r="K437" t="s">
        <v>56</v>
      </c>
      <c r="L437" t="s">
        <v>904</v>
      </c>
      <c r="M437" t="s">
        <v>1837</v>
      </c>
      <c r="N437" s="5">
        <v>-3152402</v>
      </c>
    </row>
    <row r="438" spans="1:14" x14ac:dyDescent="0.25">
      <c r="A438" t="s">
        <v>62</v>
      </c>
      <c r="B438" t="s">
        <v>1828</v>
      </c>
      <c r="C438">
        <v>3735</v>
      </c>
      <c r="D438" s="2">
        <v>46023</v>
      </c>
      <c r="E438" t="s">
        <v>905</v>
      </c>
      <c r="F438" t="s">
        <v>148</v>
      </c>
      <c r="G438" t="s">
        <v>11</v>
      </c>
      <c r="H438" t="s">
        <v>2301</v>
      </c>
      <c r="I438" t="s">
        <v>3568</v>
      </c>
      <c r="J438" t="s">
        <v>11</v>
      </c>
      <c r="K438" t="s">
        <v>56</v>
      </c>
      <c r="L438" t="s">
        <v>902</v>
      </c>
      <c r="M438" t="s">
        <v>1829</v>
      </c>
      <c r="N438" s="5">
        <v>7945592</v>
      </c>
    </row>
    <row r="439" spans="1:14" x14ac:dyDescent="0.25">
      <c r="A439" t="s">
        <v>62</v>
      </c>
      <c r="B439" t="s">
        <v>1828</v>
      </c>
      <c r="C439">
        <v>3735</v>
      </c>
      <c r="D439" s="2">
        <v>46023</v>
      </c>
      <c r="E439" t="s">
        <v>906</v>
      </c>
      <c r="F439" t="s">
        <v>148</v>
      </c>
      <c r="G439" t="s">
        <v>11</v>
      </c>
      <c r="H439" t="s">
        <v>2879</v>
      </c>
      <c r="I439" t="s">
        <v>14</v>
      </c>
      <c r="J439" t="s">
        <v>1856</v>
      </c>
      <c r="K439" t="s">
        <v>56</v>
      </c>
      <c r="L439" t="s">
        <v>903</v>
      </c>
      <c r="M439" t="s">
        <v>1829</v>
      </c>
      <c r="N439" s="5">
        <v>7941214</v>
      </c>
    </row>
    <row r="440" spans="1:14" x14ac:dyDescent="0.25">
      <c r="A440" t="s">
        <v>62</v>
      </c>
      <c r="B440" t="s">
        <v>1828</v>
      </c>
      <c r="C440">
        <v>3735</v>
      </c>
      <c r="D440" s="2">
        <v>46023</v>
      </c>
      <c r="E440" t="s">
        <v>907</v>
      </c>
      <c r="F440" t="s">
        <v>148</v>
      </c>
      <c r="G440" t="s">
        <v>11</v>
      </c>
      <c r="H440" t="s">
        <v>2301</v>
      </c>
      <c r="I440" t="s">
        <v>3568</v>
      </c>
      <c r="J440" t="s">
        <v>1857</v>
      </c>
      <c r="K440" t="s">
        <v>56</v>
      </c>
      <c r="L440" t="s">
        <v>904</v>
      </c>
      <c r="M440" t="s">
        <v>1829</v>
      </c>
      <c r="N440" s="5">
        <v>-7945592</v>
      </c>
    </row>
    <row r="441" spans="1:14" x14ac:dyDescent="0.25">
      <c r="A441" t="s">
        <v>62</v>
      </c>
      <c r="B441" t="s">
        <v>1828</v>
      </c>
      <c r="C441">
        <v>3735</v>
      </c>
      <c r="D441" s="2">
        <v>46054</v>
      </c>
      <c r="E441" t="s">
        <v>905</v>
      </c>
      <c r="F441" t="s">
        <v>148</v>
      </c>
      <c r="G441" t="s">
        <v>11</v>
      </c>
      <c r="H441" t="s">
        <v>2879</v>
      </c>
      <c r="I441" t="s">
        <v>4858</v>
      </c>
      <c r="J441" t="s">
        <v>11</v>
      </c>
      <c r="K441" t="s">
        <v>56</v>
      </c>
      <c r="L441" t="s">
        <v>902</v>
      </c>
      <c r="M441" t="s">
        <v>1829</v>
      </c>
      <c r="N441" s="5">
        <v>7941214</v>
      </c>
    </row>
    <row r="442" spans="1:14" x14ac:dyDescent="0.25">
      <c r="A442" t="s">
        <v>62</v>
      </c>
      <c r="B442" t="s">
        <v>1828</v>
      </c>
      <c r="C442">
        <v>3735</v>
      </c>
      <c r="D442" s="2">
        <v>46054</v>
      </c>
      <c r="E442" t="s">
        <v>906</v>
      </c>
      <c r="F442" t="s">
        <v>148</v>
      </c>
      <c r="G442" t="s">
        <v>11</v>
      </c>
      <c r="H442" t="s">
        <v>4668</v>
      </c>
      <c r="I442" t="s">
        <v>14</v>
      </c>
      <c r="J442" t="s">
        <v>1856</v>
      </c>
      <c r="K442" t="s">
        <v>56</v>
      </c>
      <c r="L442" t="s">
        <v>903</v>
      </c>
      <c r="M442" t="s">
        <v>1829</v>
      </c>
      <c r="N442" s="5">
        <v>7958126</v>
      </c>
    </row>
    <row r="443" spans="1:14" x14ac:dyDescent="0.25">
      <c r="A443" t="s">
        <v>62</v>
      </c>
      <c r="B443" t="s">
        <v>1828</v>
      </c>
      <c r="C443">
        <v>3735</v>
      </c>
      <c r="D443" s="2">
        <v>46054</v>
      </c>
      <c r="E443" t="s">
        <v>907</v>
      </c>
      <c r="F443" t="s">
        <v>148</v>
      </c>
      <c r="G443" t="s">
        <v>11</v>
      </c>
      <c r="H443" t="s">
        <v>2879</v>
      </c>
      <c r="I443" t="s">
        <v>4858</v>
      </c>
      <c r="J443" t="s">
        <v>1857</v>
      </c>
      <c r="K443" t="s">
        <v>56</v>
      </c>
      <c r="L443" t="s">
        <v>904</v>
      </c>
      <c r="M443" t="s">
        <v>1829</v>
      </c>
      <c r="N443" s="5">
        <v>-7941214</v>
      </c>
    </row>
    <row r="444" spans="1:14" x14ac:dyDescent="0.25">
      <c r="A444" t="s">
        <v>62</v>
      </c>
      <c r="B444" t="s">
        <v>1828</v>
      </c>
      <c r="C444">
        <v>3735</v>
      </c>
      <c r="D444" s="2">
        <v>46082</v>
      </c>
      <c r="E444" t="s">
        <v>905</v>
      </c>
      <c r="F444" t="s">
        <v>148</v>
      </c>
      <c r="G444" t="s">
        <v>11</v>
      </c>
      <c r="H444" t="s">
        <v>4668</v>
      </c>
      <c r="I444" t="s">
        <v>6945</v>
      </c>
      <c r="J444" t="s">
        <v>11</v>
      </c>
      <c r="K444" t="s">
        <v>56</v>
      </c>
      <c r="L444" t="s">
        <v>902</v>
      </c>
      <c r="M444" t="s">
        <v>1829</v>
      </c>
      <c r="N444" s="5">
        <v>7958126</v>
      </c>
    </row>
    <row r="445" spans="1:14" x14ac:dyDescent="0.25">
      <c r="A445" t="s">
        <v>62</v>
      </c>
      <c r="B445" t="s">
        <v>1828</v>
      </c>
      <c r="C445">
        <v>3735</v>
      </c>
      <c r="D445" s="2">
        <v>46082</v>
      </c>
      <c r="E445" t="s">
        <v>906</v>
      </c>
      <c r="F445" t="s">
        <v>148</v>
      </c>
      <c r="G445" t="s">
        <v>11</v>
      </c>
      <c r="H445" t="s">
        <v>6266</v>
      </c>
      <c r="I445" t="s">
        <v>14</v>
      </c>
      <c r="J445" t="s">
        <v>1856</v>
      </c>
      <c r="K445" t="s">
        <v>56</v>
      </c>
      <c r="L445" t="s">
        <v>903</v>
      </c>
      <c r="M445" t="s">
        <v>1829</v>
      </c>
      <c r="N445" s="5">
        <v>7968344</v>
      </c>
    </row>
    <row r="446" spans="1:14" x14ac:dyDescent="0.25">
      <c r="A446" t="s">
        <v>62</v>
      </c>
      <c r="B446" t="s">
        <v>1828</v>
      </c>
      <c r="C446">
        <v>3735</v>
      </c>
      <c r="D446" s="2">
        <v>46082</v>
      </c>
      <c r="E446" t="s">
        <v>907</v>
      </c>
      <c r="F446" t="s">
        <v>148</v>
      </c>
      <c r="G446" t="s">
        <v>11</v>
      </c>
      <c r="H446" t="s">
        <v>4668</v>
      </c>
      <c r="I446" t="s">
        <v>6945</v>
      </c>
      <c r="J446" t="s">
        <v>1857</v>
      </c>
      <c r="K446" t="s">
        <v>56</v>
      </c>
      <c r="L446" t="s">
        <v>904</v>
      </c>
      <c r="M446" t="s">
        <v>1829</v>
      </c>
      <c r="N446" s="5">
        <v>-7958126</v>
      </c>
    </row>
    <row r="447" spans="1:14" x14ac:dyDescent="0.25">
      <c r="A447" t="s">
        <v>62</v>
      </c>
      <c r="B447" t="s">
        <v>1828</v>
      </c>
      <c r="C447">
        <v>3735</v>
      </c>
      <c r="D447" s="2">
        <v>46113</v>
      </c>
      <c r="E447" t="s">
        <v>905</v>
      </c>
      <c r="F447" t="s">
        <v>148</v>
      </c>
      <c r="G447" t="s">
        <v>11</v>
      </c>
      <c r="H447" t="s">
        <v>6266</v>
      </c>
      <c r="I447" t="s">
        <v>6946</v>
      </c>
      <c r="J447" t="s">
        <v>11</v>
      </c>
      <c r="K447" t="s">
        <v>56</v>
      </c>
      <c r="L447" t="s">
        <v>902</v>
      </c>
      <c r="M447" t="s">
        <v>1829</v>
      </c>
      <c r="N447" s="5">
        <v>7968344</v>
      </c>
    </row>
    <row r="448" spans="1:14" x14ac:dyDescent="0.25">
      <c r="A448" t="s">
        <v>62</v>
      </c>
      <c r="B448" t="s">
        <v>1828</v>
      </c>
      <c r="C448">
        <v>3735</v>
      </c>
      <c r="D448" s="2">
        <v>46113</v>
      </c>
      <c r="E448" t="s">
        <v>906</v>
      </c>
      <c r="F448" t="s">
        <v>148</v>
      </c>
      <c r="G448" t="s">
        <v>11</v>
      </c>
      <c r="H448" t="s">
        <v>6311</v>
      </c>
      <c r="I448" t="s">
        <v>14</v>
      </c>
      <c r="J448" t="s">
        <v>1856</v>
      </c>
      <c r="K448" t="s">
        <v>56</v>
      </c>
      <c r="L448" t="s">
        <v>903</v>
      </c>
      <c r="M448" t="s">
        <v>1829</v>
      </c>
      <c r="N448" s="5">
        <v>8024040</v>
      </c>
    </row>
    <row r="449" spans="1:14" x14ac:dyDescent="0.25">
      <c r="A449" t="s">
        <v>62</v>
      </c>
      <c r="B449" t="s">
        <v>1828</v>
      </c>
      <c r="C449">
        <v>3735</v>
      </c>
      <c r="D449" s="2">
        <v>46113</v>
      </c>
      <c r="E449" t="s">
        <v>907</v>
      </c>
      <c r="F449" t="s">
        <v>148</v>
      </c>
      <c r="G449" t="s">
        <v>11</v>
      </c>
      <c r="H449" t="s">
        <v>6266</v>
      </c>
      <c r="I449" t="s">
        <v>6946</v>
      </c>
      <c r="J449" t="s">
        <v>1857</v>
      </c>
      <c r="K449" t="s">
        <v>56</v>
      </c>
      <c r="L449" t="s">
        <v>904</v>
      </c>
      <c r="M449" t="s">
        <v>1829</v>
      </c>
      <c r="N449" s="5">
        <v>-7968344</v>
      </c>
    </row>
    <row r="450" spans="1:14" x14ac:dyDescent="0.25">
      <c r="A450" t="s">
        <v>62</v>
      </c>
      <c r="B450" t="s">
        <v>1828</v>
      </c>
      <c r="C450">
        <v>3735</v>
      </c>
      <c r="D450" s="2">
        <v>46143</v>
      </c>
      <c r="E450" t="s">
        <v>905</v>
      </c>
      <c r="F450" t="s">
        <v>148</v>
      </c>
      <c r="G450" t="s">
        <v>11</v>
      </c>
      <c r="H450" t="s">
        <v>6311</v>
      </c>
      <c r="I450" t="s">
        <v>10675</v>
      </c>
      <c r="J450" t="s">
        <v>11</v>
      </c>
      <c r="K450" t="s">
        <v>56</v>
      </c>
      <c r="L450" t="s">
        <v>902</v>
      </c>
      <c r="M450" t="s">
        <v>1829</v>
      </c>
      <c r="N450" s="5">
        <v>8024040</v>
      </c>
    </row>
    <row r="451" spans="1:14" x14ac:dyDescent="0.25">
      <c r="A451" t="s">
        <v>62</v>
      </c>
      <c r="B451" t="s">
        <v>1828</v>
      </c>
      <c r="C451">
        <v>3735</v>
      </c>
      <c r="D451" s="2">
        <v>46143</v>
      </c>
      <c r="E451" t="s">
        <v>906</v>
      </c>
      <c r="F451" t="s">
        <v>148</v>
      </c>
      <c r="G451" t="s">
        <v>11</v>
      </c>
      <c r="H451" t="s">
        <v>10520</v>
      </c>
      <c r="I451" t="s">
        <v>14</v>
      </c>
      <c r="J451" t="s">
        <v>1856</v>
      </c>
      <c r="K451" t="s">
        <v>56</v>
      </c>
      <c r="L451" t="s">
        <v>903</v>
      </c>
      <c r="M451" t="s">
        <v>1829</v>
      </c>
      <c r="N451" s="5">
        <v>8122138</v>
      </c>
    </row>
    <row r="452" spans="1:14" x14ac:dyDescent="0.25">
      <c r="A452" t="s">
        <v>62</v>
      </c>
      <c r="B452" t="s">
        <v>1828</v>
      </c>
      <c r="C452">
        <v>3735</v>
      </c>
      <c r="D452" s="2">
        <v>46143</v>
      </c>
      <c r="E452" t="s">
        <v>907</v>
      </c>
      <c r="F452" t="s">
        <v>148</v>
      </c>
      <c r="G452" t="s">
        <v>11</v>
      </c>
      <c r="H452" t="s">
        <v>6311</v>
      </c>
      <c r="I452" t="s">
        <v>10675</v>
      </c>
      <c r="J452" t="s">
        <v>1857</v>
      </c>
      <c r="K452" t="s">
        <v>56</v>
      </c>
      <c r="L452" t="s">
        <v>904</v>
      </c>
      <c r="M452" t="s">
        <v>1829</v>
      </c>
      <c r="N452" s="5">
        <v>-8024040</v>
      </c>
    </row>
    <row r="453" spans="1:14" x14ac:dyDescent="0.25">
      <c r="A453" t="s">
        <v>62</v>
      </c>
      <c r="B453" t="s">
        <v>1828</v>
      </c>
      <c r="C453">
        <v>3735</v>
      </c>
      <c r="D453" s="2">
        <v>46174</v>
      </c>
      <c r="E453" t="s">
        <v>905</v>
      </c>
      <c r="F453" t="s">
        <v>148</v>
      </c>
      <c r="G453" t="s">
        <v>11</v>
      </c>
      <c r="H453" t="s">
        <v>10520</v>
      </c>
      <c r="I453" t="s">
        <v>12234</v>
      </c>
      <c r="J453" t="s">
        <v>11</v>
      </c>
      <c r="K453" t="s">
        <v>56</v>
      </c>
      <c r="L453" t="s">
        <v>902</v>
      </c>
      <c r="M453" t="s">
        <v>1829</v>
      </c>
      <c r="N453" s="5">
        <v>8122138</v>
      </c>
    </row>
    <row r="454" spans="1:14" x14ac:dyDescent="0.25">
      <c r="A454" t="s">
        <v>62</v>
      </c>
      <c r="B454" t="s">
        <v>1828</v>
      </c>
      <c r="C454">
        <v>3735</v>
      </c>
      <c r="D454" s="2">
        <v>46174</v>
      </c>
      <c r="E454" t="s">
        <v>906</v>
      </c>
      <c r="F454" t="s">
        <v>148</v>
      </c>
      <c r="G454" t="s">
        <v>11</v>
      </c>
      <c r="H454" t="s">
        <v>12051</v>
      </c>
      <c r="I454" t="s">
        <v>14</v>
      </c>
      <c r="J454" t="s">
        <v>1856</v>
      </c>
      <c r="K454" t="s">
        <v>56</v>
      </c>
      <c r="L454" t="s">
        <v>903</v>
      </c>
      <c r="M454" t="s">
        <v>1829</v>
      </c>
      <c r="N454" s="5">
        <v>8164062</v>
      </c>
    </row>
    <row r="455" spans="1:14" x14ac:dyDescent="0.25">
      <c r="A455" t="s">
        <v>62</v>
      </c>
      <c r="B455" t="s">
        <v>1828</v>
      </c>
      <c r="C455">
        <v>3735</v>
      </c>
      <c r="D455" s="2">
        <v>46174</v>
      </c>
      <c r="E455" t="s">
        <v>907</v>
      </c>
      <c r="F455" t="s">
        <v>148</v>
      </c>
      <c r="G455" t="s">
        <v>11</v>
      </c>
      <c r="H455" t="s">
        <v>10520</v>
      </c>
      <c r="I455" t="s">
        <v>12234</v>
      </c>
      <c r="J455" t="s">
        <v>1857</v>
      </c>
      <c r="K455" t="s">
        <v>56</v>
      </c>
      <c r="L455" t="s">
        <v>904</v>
      </c>
      <c r="M455" t="s">
        <v>1829</v>
      </c>
      <c r="N455" s="5">
        <v>-8122138</v>
      </c>
    </row>
    <row r="456" spans="1:14" x14ac:dyDescent="0.25">
      <c r="A456" t="s">
        <v>62</v>
      </c>
      <c r="B456" t="s">
        <v>1858</v>
      </c>
      <c r="C456">
        <v>1822</v>
      </c>
      <c r="D456" s="2">
        <v>46023</v>
      </c>
      <c r="E456" t="s">
        <v>905</v>
      </c>
      <c r="F456" t="s">
        <v>147</v>
      </c>
      <c r="G456" t="s">
        <v>9</v>
      </c>
      <c r="H456" t="s">
        <v>1422</v>
      </c>
      <c r="I456" t="s">
        <v>3569</v>
      </c>
      <c r="J456" t="s">
        <v>9</v>
      </c>
      <c r="K456" t="s">
        <v>56</v>
      </c>
      <c r="L456" t="s">
        <v>902</v>
      </c>
      <c r="M456" t="s">
        <v>1829</v>
      </c>
      <c r="N456" s="5">
        <v>19819632</v>
      </c>
    </row>
    <row r="457" spans="1:14" x14ac:dyDescent="0.25">
      <c r="A457" t="s">
        <v>62</v>
      </c>
      <c r="B457" t="s">
        <v>1858</v>
      </c>
      <c r="C457">
        <v>1822</v>
      </c>
      <c r="D457" s="2">
        <v>46023</v>
      </c>
      <c r="E457" t="s">
        <v>905</v>
      </c>
      <c r="F457" t="s">
        <v>147</v>
      </c>
      <c r="G457" t="s">
        <v>9</v>
      </c>
      <c r="H457" t="s">
        <v>1422</v>
      </c>
      <c r="I457" t="s">
        <v>3570</v>
      </c>
      <c r="J457" t="s">
        <v>9</v>
      </c>
      <c r="K457" t="s">
        <v>56</v>
      </c>
      <c r="L457" t="s">
        <v>902</v>
      </c>
      <c r="M457" t="s">
        <v>1829</v>
      </c>
      <c r="N457" s="5">
        <v>31405044</v>
      </c>
    </row>
    <row r="458" spans="1:14" x14ac:dyDescent="0.25">
      <c r="A458" t="s">
        <v>62</v>
      </c>
      <c r="B458" t="s">
        <v>1858</v>
      </c>
      <c r="C458">
        <v>1822</v>
      </c>
      <c r="D458" s="2">
        <v>46023</v>
      </c>
      <c r="E458" t="s">
        <v>906</v>
      </c>
      <c r="F458" t="s">
        <v>1863</v>
      </c>
      <c r="G458" t="s">
        <v>1864</v>
      </c>
      <c r="H458" t="s">
        <v>1778</v>
      </c>
      <c r="I458" t="s">
        <v>14</v>
      </c>
      <c r="J458" t="s">
        <v>1865</v>
      </c>
      <c r="K458" t="s">
        <v>56</v>
      </c>
      <c r="L458" t="s">
        <v>903</v>
      </c>
      <c r="M458" t="s">
        <v>1829</v>
      </c>
      <c r="N458" s="5">
        <v>321768</v>
      </c>
    </row>
    <row r="459" spans="1:14" x14ac:dyDescent="0.25">
      <c r="A459" t="s">
        <v>62</v>
      </c>
      <c r="B459" t="s">
        <v>1858</v>
      </c>
      <c r="C459">
        <v>1822</v>
      </c>
      <c r="D459" s="2">
        <v>46023</v>
      </c>
      <c r="E459" t="s">
        <v>906</v>
      </c>
      <c r="F459" t="s">
        <v>2185</v>
      </c>
      <c r="G459" t="s">
        <v>14</v>
      </c>
      <c r="H459" t="s">
        <v>2186</v>
      </c>
      <c r="I459" t="s">
        <v>14</v>
      </c>
      <c r="J459" t="s">
        <v>2242</v>
      </c>
      <c r="K459" t="s">
        <v>56</v>
      </c>
      <c r="L459" t="s">
        <v>903</v>
      </c>
      <c r="M459" t="s">
        <v>1829</v>
      </c>
      <c r="N459" s="5">
        <v>712820</v>
      </c>
    </row>
    <row r="460" spans="1:14" x14ac:dyDescent="0.25">
      <c r="A460" t="s">
        <v>62</v>
      </c>
      <c r="B460" t="s">
        <v>1858</v>
      </c>
      <c r="C460">
        <v>1822</v>
      </c>
      <c r="D460" s="2">
        <v>46023</v>
      </c>
      <c r="E460" t="s">
        <v>906</v>
      </c>
      <c r="F460" t="s">
        <v>3000</v>
      </c>
      <c r="G460" t="s">
        <v>14</v>
      </c>
      <c r="H460" t="s">
        <v>3002</v>
      </c>
      <c r="I460" t="s">
        <v>3571</v>
      </c>
      <c r="J460" t="s">
        <v>3572</v>
      </c>
      <c r="K460" t="s">
        <v>56</v>
      </c>
      <c r="L460" t="s">
        <v>903</v>
      </c>
      <c r="M460" t="s">
        <v>1829</v>
      </c>
      <c r="N460" s="5">
        <v>794224</v>
      </c>
    </row>
    <row r="461" spans="1:14" x14ac:dyDescent="0.25">
      <c r="A461" t="s">
        <v>62</v>
      </c>
      <c r="B461" t="s">
        <v>1858</v>
      </c>
      <c r="C461">
        <v>1822</v>
      </c>
      <c r="D461" s="2">
        <v>46023</v>
      </c>
      <c r="E461" t="s">
        <v>906</v>
      </c>
      <c r="F461" t="s">
        <v>3019</v>
      </c>
      <c r="G461" t="s">
        <v>14</v>
      </c>
      <c r="H461" t="s">
        <v>3021</v>
      </c>
      <c r="I461" t="s">
        <v>3573</v>
      </c>
      <c r="J461" t="s">
        <v>3574</v>
      </c>
      <c r="K461" t="s">
        <v>56</v>
      </c>
      <c r="L461" t="s">
        <v>903</v>
      </c>
      <c r="M461" t="s">
        <v>1829</v>
      </c>
      <c r="N461" s="5">
        <v>1271251</v>
      </c>
    </row>
    <row r="462" spans="1:14" x14ac:dyDescent="0.25">
      <c r="A462" t="s">
        <v>62</v>
      </c>
      <c r="B462" t="s">
        <v>1858</v>
      </c>
      <c r="C462">
        <v>1822</v>
      </c>
      <c r="D462" s="2">
        <v>46023</v>
      </c>
      <c r="E462" t="s">
        <v>906</v>
      </c>
      <c r="F462" t="s">
        <v>147</v>
      </c>
      <c r="G462" t="s">
        <v>9</v>
      </c>
      <c r="H462" t="s">
        <v>3391</v>
      </c>
      <c r="I462" t="s">
        <v>14</v>
      </c>
      <c r="J462" t="s">
        <v>1835</v>
      </c>
      <c r="K462" t="s">
        <v>56</v>
      </c>
      <c r="L462" t="s">
        <v>903</v>
      </c>
      <c r="M462" t="s">
        <v>1829</v>
      </c>
      <c r="N462" s="5">
        <v>8924511</v>
      </c>
    </row>
    <row r="463" spans="1:14" x14ac:dyDescent="0.25">
      <c r="A463" t="s">
        <v>62</v>
      </c>
      <c r="B463" t="s">
        <v>1858</v>
      </c>
      <c r="C463">
        <v>1822</v>
      </c>
      <c r="D463" s="2">
        <v>46023</v>
      </c>
      <c r="E463" t="s">
        <v>907</v>
      </c>
      <c r="F463" t="s">
        <v>1863</v>
      </c>
      <c r="G463" t="s">
        <v>1864</v>
      </c>
      <c r="H463" t="s">
        <v>1778</v>
      </c>
      <c r="I463" t="s">
        <v>3575</v>
      </c>
      <c r="J463" t="s">
        <v>6947</v>
      </c>
      <c r="K463" t="s">
        <v>56</v>
      </c>
      <c r="L463" t="s">
        <v>904</v>
      </c>
      <c r="M463" t="s">
        <v>1829</v>
      </c>
      <c r="N463" s="5">
        <v>-321768</v>
      </c>
    </row>
    <row r="464" spans="1:14" x14ac:dyDescent="0.25">
      <c r="A464" t="s">
        <v>62</v>
      </c>
      <c r="B464" t="s">
        <v>1858</v>
      </c>
      <c r="C464">
        <v>1822</v>
      </c>
      <c r="D464" s="2">
        <v>46023</v>
      </c>
      <c r="E464" t="s">
        <v>907</v>
      </c>
      <c r="F464" t="s">
        <v>2185</v>
      </c>
      <c r="G464" t="s">
        <v>14</v>
      </c>
      <c r="H464" t="s">
        <v>2186</v>
      </c>
      <c r="I464" t="s">
        <v>14</v>
      </c>
      <c r="J464" t="s">
        <v>2360</v>
      </c>
      <c r="K464" t="s">
        <v>56</v>
      </c>
      <c r="L464" t="s">
        <v>904</v>
      </c>
      <c r="M464" t="s">
        <v>1829</v>
      </c>
      <c r="N464" s="5">
        <v>-792872</v>
      </c>
    </row>
    <row r="465" spans="1:14" x14ac:dyDescent="0.25">
      <c r="A465" t="s">
        <v>62</v>
      </c>
      <c r="B465" t="s">
        <v>1858</v>
      </c>
      <c r="C465">
        <v>1822</v>
      </c>
      <c r="D465" s="2">
        <v>46023</v>
      </c>
      <c r="E465" t="s">
        <v>907</v>
      </c>
      <c r="F465" t="s">
        <v>1650</v>
      </c>
      <c r="G465" t="s">
        <v>1862</v>
      </c>
      <c r="H465" t="s">
        <v>1608</v>
      </c>
      <c r="I465" t="s">
        <v>14</v>
      </c>
      <c r="J465" t="s">
        <v>1866</v>
      </c>
      <c r="K465" t="s">
        <v>56</v>
      </c>
      <c r="L465" t="s">
        <v>904</v>
      </c>
      <c r="M465" t="s">
        <v>1829</v>
      </c>
      <c r="N465" s="5">
        <v>-631776</v>
      </c>
    </row>
    <row r="466" spans="1:14" x14ac:dyDescent="0.25">
      <c r="A466" t="s">
        <v>62</v>
      </c>
      <c r="B466" t="s">
        <v>1858</v>
      </c>
      <c r="C466">
        <v>1822</v>
      </c>
      <c r="D466" s="2">
        <v>46023</v>
      </c>
      <c r="E466" t="s">
        <v>907</v>
      </c>
      <c r="F466" t="s">
        <v>1650</v>
      </c>
      <c r="G466" t="s">
        <v>1862</v>
      </c>
      <c r="H466" t="s">
        <v>1609</v>
      </c>
      <c r="I466" t="s">
        <v>3577</v>
      </c>
      <c r="J466" t="s">
        <v>6948</v>
      </c>
      <c r="K466" t="s">
        <v>56</v>
      </c>
      <c r="L466" t="s">
        <v>904</v>
      </c>
      <c r="M466" t="s">
        <v>1829</v>
      </c>
      <c r="N466" s="5">
        <v>-631776</v>
      </c>
    </row>
    <row r="467" spans="1:14" x14ac:dyDescent="0.25">
      <c r="A467" t="s">
        <v>62</v>
      </c>
      <c r="B467" t="s">
        <v>1858</v>
      </c>
      <c r="C467">
        <v>1822</v>
      </c>
      <c r="D467" s="2">
        <v>46023</v>
      </c>
      <c r="E467" t="s">
        <v>907</v>
      </c>
      <c r="F467" t="s">
        <v>322</v>
      </c>
      <c r="G467" t="s">
        <v>319</v>
      </c>
      <c r="H467" t="s">
        <v>2310</v>
      </c>
      <c r="I467" t="s">
        <v>3578</v>
      </c>
      <c r="J467" t="s">
        <v>6949</v>
      </c>
      <c r="K467" t="s">
        <v>56</v>
      </c>
      <c r="L467" t="s">
        <v>904</v>
      </c>
      <c r="M467" t="s">
        <v>1829</v>
      </c>
      <c r="N467" s="5">
        <v>-1270312</v>
      </c>
    </row>
    <row r="468" spans="1:14" x14ac:dyDescent="0.25">
      <c r="A468" t="s">
        <v>62</v>
      </c>
      <c r="B468" t="s">
        <v>1858</v>
      </c>
      <c r="C468">
        <v>1822</v>
      </c>
      <c r="D468" s="2">
        <v>46023</v>
      </c>
      <c r="E468" t="s">
        <v>907</v>
      </c>
      <c r="F468" t="s">
        <v>322</v>
      </c>
      <c r="G468" t="s">
        <v>319</v>
      </c>
      <c r="H468" t="s">
        <v>2310</v>
      </c>
      <c r="I468" t="s">
        <v>3579</v>
      </c>
      <c r="J468" t="s">
        <v>6949</v>
      </c>
      <c r="K468" t="s">
        <v>56</v>
      </c>
      <c r="L468" t="s">
        <v>904</v>
      </c>
      <c r="M468" t="s">
        <v>1829</v>
      </c>
      <c r="N468" s="5">
        <v>-1270312</v>
      </c>
    </row>
    <row r="469" spans="1:14" x14ac:dyDescent="0.25">
      <c r="A469" t="s">
        <v>62</v>
      </c>
      <c r="B469" t="s">
        <v>1858</v>
      </c>
      <c r="C469">
        <v>1822</v>
      </c>
      <c r="D469" s="2">
        <v>46023</v>
      </c>
      <c r="E469" t="s">
        <v>907</v>
      </c>
      <c r="F469" t="s">
        <v>147</v>
      </c>
      <c r="G469" t="s">
        <v>9</v>
      </c>
      <c r="H469" t="s">
        <v>1422</v>
      </c>
      <c r="I469" t="s">
        <v>3569</v>
      </c>
      <c r="J469" t="s">
        <v>1836</v>
      </c>
      <c r="K469" t="s">
        <v>56</v>
      </c>
      <c r="L469" t="s">
        <v>904</v>
      </c>
      <c r="M469" t="s">
        <v>1829</v>
      </c>
      <c r="N469" s="5">
        <v>-19819348</v>
      </c>
    </row>
    <row r="470" spans="1:14" x14ac:dyDescent="0.25">
      <c r="A470" t="s">
        <v>62</v>
      </c>
      <c r="B470" t="s">
        <v>1858</v>
      </c>
      <c r="C470">
        <v>1822</v>
      </c>
      <c r="D470" s="2">
        <v>46023</v>
      </c>
      <c r="E470" t="s">
        <v>907</v>
      </c>
      <c r="F470" t="s">
        <v>147</v>
      </c>
      <c r="G470" t="s">
        <v>9</v>
      </c>
      <c r="H470" t="s">
        <v>1422</v>
      </c>
      <c r="I470" t="s">
        <v>3570</v>
      </c>
      <c r="J470" t="s">
        <v>1836</v>
      </c>
      <c r="K470" t="s">
        <v>56</v>
      </c>
      <c r="L470" t="s">
        <v>904</v>
      </c>
      <c r="M470" t="s">
        <v>1829</v>
      </c>
      <c r="N470" s="5">
        <v>-31404854</v>
      </c>
    </row>
    <row r="471" spans="1:14" x14ac:dyDescent="0.25">
      <c r="A471" t="s">
        <v>62</v>
      </c>
      <c r="B471" t="s">
        <v>1858</v>
      </c>
      <c r="C471">
        <v>1822</v>
      </c>
      <c r="D471" s="2">
        <v>46023</v>
      </c>
      <c r="E471" t="s">
        <v>907</v>
      </c>
      <c r="F471" t="s">
        <v>147</v>
      </c>
      <c r="G471" t="s">
        <v>9</v>
      </c>
      <c r="H471" t="s">
        <v>1422</v>
      </c>
      <c r="I471" t="s">
        <v>3580</v>
      </c>
      <c r="J471" t="s">
        <v>6826</v>
      </c>
      <c r="K471" t="s">
        <v>56</v>
      </c>
      <c r="L471" t="s">
        <v>904</v>
      </c>
      <c r="M471" t="s">
        <v>1829</v>
      </c>
      <c r="N471" s="5">
        <v>-10612534</v>
      </c>
    </row>
    <row r="472" spans="1:14" x14ac:dyDescent="0.25">
      <c r="A472" t="s">
        <v>62</v>
      </c>
      <c r="B472" t="s">
        <v>1858</v>
      </c>
      <c r="C472">
        <v>1822</v>
      </c>
      <c r="D472" s="2">
        <v>46023</v>
      </c>
      <c r="E472" t="s">
        <v>907</v>
      </c>
      <c r="F472" t="s">
        <v>147</v>
      </c>
      <c r="G472" t="s">
        <v>9</v>
      </c>
      <c r="H472" t="s">
        <v>2307</v>
      </c>
      <c r="I472" t="s">
        <v>3581</v>
      </c>
      <c r="J472" t="s">
        <v>6826</v>
      </c>
      <c r="K472" t="s">
        <v>56</v>
      </c>
      <c r="L472" t="s">
        <v>904</v>
      </c>
      <c r="M472" t="s">
        <v>1829</v>
      </c>
      <c r="N472" s="5">
        <v>-12858877</v>
      </c>
    </row>
    <row r="473" spans="1:14" x14ac:dyDescent="0.25">
      <c r="A473" t="s">
        <v>62</v>
      </c>
      <c r="B473" t="s">
        <v>1858</v>
      </c>
      <c r="C473">
        <v>1822</v>
      </c>
      <c r="D473" s="2">
        <v>46023</v>
      </c>
      <c r="E473" t="s">
        <v>907</v>
      </c>
      <c r="F473" t="s">
        <v>173</v>
      </c>
      <c r="G473" t="s">
        <v>24</v>
      </c>
      <c r="H473" t="s">
        <v>1542</v>
      </c>
      <c r="I473" t="s">
        <v>3582</v>
      </c>
      <c r="J473" t="s">
        <v>6950</v>
      </c>
      <c r="K473" t="s">
        <v>56</v>
      </c>
      <c r="L473" t="s">
        <v>904</v>
      </c>
      <c r="M473" t="s">
        <v>1829</v>
      </c>
      <c r="N473" s="5">
        <v>-9605863</v>
      </c>
    </row>
    <row r="474" spans="1:14" x14ac:dyDescent="0.25">
      <c r="A474" t="s">
        <v>62</v>
      </c>
      <c r="B474" t="s">
        <v>1858</v>
      </c>
      <c r="C474">
        <v>1822</v>
      </c>
      <c r="D474" s="2">
        <v>46054</v>
      </c>
      <c r="E474" t="s">
        <v>905</v>
      </c>
      <c r="F474" t="s">
        <v>1863</v>
      </c>
      <c r="G474" t="s">
        <v>1864</v>
      </c>
      <c r="H474" t="s">
        <v>1778</v>
      </c>
      <c r="I474" t="s">
        <v>4859</v>
      </c>
      <c r="J474" t="s">
        <v>3576</v>
      </c>
      <c r="K474" t="s">
        <v>56</v>
      </c>
      <c r="L474" t="s">
        <v>902</v>
      </c>
      <c r="M474" t="s">
        <v>1829</v>
      </c>
      <c r="N474" s="5">
        <v>321768</v>
      </c>
    </row>
    <row r="475" spans="1:14" x14ac:dyDescent="0.25">
      <c r="A475" t="s">
        <v>62</v>
      </c>
      <c r="B475" t="s">
        <v>1858</v>
      </c>
      <c r="C475">
        <v>1822</v>
      </c>
      <c r="D475" s="2">
        <v>46054</v>
      </c>
      <c r="E475" t="s">
        <v>905</v>
      </c>
      <c r="F475" t="s">
        <v>1863</v>
      </c>
      <c r="G475" t="s">
        <v>1864</v>
      </c>
      <c r="H475" t="s">
        <v>1778</v>
      </c>
      <c r="I475" t="s">
        <v>4860</v>
      </c>
      <c r="J475" t="s">
        <v>3576</v>
      </c>
      <c r="K475" t="s">
        <v>56</v>
      </c>
      <c r="L475" t="s">
        <v>902</v>
      </c>
      <c r="M475" t="s">
        <v>1829</v>
      </c>
      <c r="N475" s="5">
        <v>469879</v>
      </c>
    </row>
    <row r="476" spans="1:14" x14ac:dyDescent="0.25">
      <c r="A476" t="s">
        <v>62</v>
      </c>
      <c r="B476" t="s">
        <v>1858</v>
      </c>
      <c r="C476">
        <v>1822</v>
      </c>
      <c r="D476" s="2">
        <v>46054</v>
      </c>
      <c r="E476" t="s">
        <v>905</v>
      </c>
      <c r="F476" t="s">
        <v>2185</v>
      </c>
      <c r="G476" t="s">
        <v>14</v>
      </c>
      <c r="H476" t="s">
        <v>2186</v>
      </c>
      <c r="I476" t="s">
        <v>4861</v>
      </c>
      <c r="J476" t="s">
        <v>4862</v>
      </c>
      <c r="K476" t="s">
        <v>56</v>
      </c>
      <c r="L476" t="s">
        <v>902</v>
      </c>
      <c r="M476" t="s">
        <v>1829</v>
      </c>
      <c r="N476" s="5">
        <v>792872</v>
      </c>
    </row>
    <row r="477" spans="1:14" x14ac:dyDescent="0.25">
      <c r="A477" t="s">
        <v>62</v>
      </c>
      <c r="B477" t="s">
        <v>1858</v>
      </c>
      <c r="C477">
        <v>1822</v>
      </c>
      <c r="D477" s="2">
        <v>46054</v>
      </c>
      <c r="E477" t="s">
        <v>905</v>
      </c>
      <c r="F477" t="s">
        <v>2185</v>
      </c>
      <c r="G477" t="s">
        <v>14</v>
      </c>
      <c r="H477" t="s">
        <v>2186</v>
      </c>
      <c r="I477" t="s">
        <v>4863</v>
      </c>
      <c r="J477" t="s">
        <v>4862</v>
      </c>
      <c r="K477" t="s">
        <v>56</v>
      </c>
      <c r="L477" t="s">
        <v>902</v>
      </c>
      <c r="M477" t="s">
        <v>1829</v>
      </c>
      <c r="N477" s="5">
        <v>792872</v>
      </c>
    </row>
    <row r="478" spans="1:14" x14ac:dyDescent="0.25">
      <c r="A478" t="s">
        <v>62</v>
      </c>
      <c r="B478" t="s">
        <v>1858</v>
      </c>
      <c r="C478">
        <v>1822</v>
      </c>
      <c r="D478" s="2">
        <v>46054</v>
      </c>
      <c r="E478" t="s">
        <v>905</v>
      </c>
      <c r="F478" t="s">
        <v>3000</v>
      </c>
      <c r="G478" t="s">
        <v>14</v>
      </c>
      <c r="H478" t="s">
        <v>3002</v>
      </c>
      <c r="I478" t="s">
        <v>3571</v>
      </c>
      <c r="J478" t="s">
        <v>3001</v>
      </c>
      <c r="K478" t="s">
        <v>56</v>
      </c>
      <c r="L478" t="s">
        <v>902</v>
      </c>
      <c r="M478" t="s">
        <v>1829</v>
      </c>
      <c r="N478" s="5">
        <v>794224</v>
      </c>
    </row>
    <row r="479" spans="1:14" x14ac:dyDescent="0.25">
      <c r="A479" t="s">
        <v>62</v>
      </c>
      <c r="B479" t="s">
        <v>1858</v>
      </c>
      <c r="C479">
        <v>1822</v>
      </c>
      <c r="D479" s="2">
        <v>46054</v>
      </c>
      <c r="E479" t="s">
        <v>905</v>
      </c>
      <c r="F479" t="s">
        <v>3019</v>
      </c>
      <c r="G479" t="s">
        <v>14</v>
      </c>
      <c r="H479" t="s">
        <v>3021</v>
      </c>
      <c r="I479" t="s">
        <v>3573</v>
      </c>
      <c r="J479" t="s">
        <v>3020</v>
      </c>
      <c r="K479" t="s">
        <v>56</v>
      </c>
      <c r="L479" t="s">
        <v>902</v>
      </c>
      <c r="M479" t="s">
        <v>1829</v>
      </c>
      <c r="N479" s="5">
        <v>1271251</v>
      </c>
    </row>
    <row r="480" spans="1:14" x14ac:dyDescent="0.25">
      <c r="A480" t="s">
        <v>62</v>
      </c>
      <c r="B480" t="s">
        <v>1858</v>
      </c>
      <c r="C480">
        <v>1822</v>
      </c>
      <c r="D480" s="2">
        <v>46054</v>
      </c>
      <c r="E480" t="s">
        <v>905</v>
      </c>
      <c r="F480" t="s">
        <v>1185</v>
      </c>
      <c r="G480" t="s">
        <v>1186</v>
      </c>
      <c r="H480" t="s">
        <v>2959</v>
      </c>
      <c r="I480" t="s">
        <v>4864</v>
      </c>
      <c r="J480" t="s">
        <v>1186</v>
      </c>
      <c r="K480" t="s">
        <v>56</v>
      </c>
      <c r="L480" t="s">
        <v>902</v>
      </c>
      <c r="M480" t="s">
        <v>1829</v>
      </c>
      <c r="N480" s="5">
        <v>794452</v>
      </c>
    </row>
    <row r="481" spans="1:14" x14ac:dyDescent="0.25">
      <c r="A481" t="s">
        <v>62</v>
      </c>
      <c r="B481" t="s">
        <v>1858</v>
      </c>
      <c r="C481">
        <v>1822</v>
      </c>
      <c r="D481" s="2">
        <v>46054</v>
      </c>
      <c r="E481" t="s">
        <v>905</v>
      </c>
      <c r="F481" t="s">
        <v>1650</v>
      </c>
      <c r="G481" t="s">
        <v>1862</v>
      </c>
      <c r="H481" t="s">
        <v>4667</v>
      </c>
      <c r="I481" t="s">
        <v>4865</v>
      </c>
      <c r="J481" t="s">
        <v>1651</v>
      </c>
      <c r="K481" t="s">
        <v>56</v>
      </c>
      <c r="L481" t="s">
        <v>902</v>
      </c>
      <c r="M481" t="s">
        <v>1829</v>
      </c>
      <c r="N481" s="5">
        <v>636287</v>
      </c>
    </row>
    <row r="482" spans="1:14" x14ac:dyDescent="0.25">
      <c r="A482" t="s">
        <v>62</v>
      </c>
      <c r="B482" t="s">
        <v>1858</v>
      </c>
      <c r="C482">
        <v>1822</v>
      </c>
      <c r="D482" s="2">
        <v>46054</v>
      </c>
      <c r="E482" t="s">
        <v>905</v>
      </c>
      <c r="F482" t="s">
        <v>922</v>
      </c>
      <c r="G482" t="s">
        <v>899</v>
      </c>
      <c r="H482" t="s">
        <v>4663</v>
      </c>
      <c r="I482" t="s">
        <v>4866</v>
      </c>
      <c r="J482" t="s">
        <v>899</v>
      </c>
      <c r="K482" t="s">
        <v>56</v>
      </c>
      <c r="L482" t="s">
        <v>902</v>
      </c>
      <c r="M482" t="s">
        <v>1829</v>
      </c>
      <c r="N482" s="5">
        <v>1113344</v>
      </c>
    </row>
    <row r="483" spans="1:14" x14ac:dyDescent="0.25">
      <c r="A483" t="s">
        <v>62</v>
      </c>
      <c r="B483" t="s">
        <v>1858</v>
      </c>
      <c r="C483">
        <v>1822</v>
      </c>
      <c r="D483" s="2">
        <v>46054</v>
      </c>
      <c r="E483" t="s">
        <v>905</v>
      </c>
      <c r="F483" t="s">
        <v>147</v>
      </c>
      <c r="G483" t="s">
        <v>9</v>
      </c>
      <c r="H483" t="s">
        <v>1422</v>
      </c>
      <c r="I483" t="s">
        <v>4867</v>
      </c>
      <c r="J483" t="s">
        <v>9</v>
      </c>
      <c r="K483" t="s">
        <v>56</v>
      </c>
      <c r="L483" t="s">
        <v>902</v>
      </c>
      <c r="M483" t="s">
        <v>1829</v>
      </c>
      <c r="N483" s="5">
        <v>10612893</v>
      </c>
    </row>
    <row r="484" spans="1:14" x14ac:dyDescent="0.25">
      <c r="A484" t="s">
        <v>62</v>
      </c>
      <c r="B484" t="s">
        <v>1858</v>
      </c>
      <c r="C484">
        <v>1822</v>
      </c>
      <c r="D484" s="2">
        <v>46054</v>
      </c>
      <c r="E484" t="s">
        <v>905</v>
      </c>
      <c r="F484" t="s">
        <v>173</v>
      </c>
      <c r="G484" t="s">
        <v>24</v>
      </c>
      <c r="H484" t="s">
        <v>1542</v>
      </c>
      <c r="I484" t="s">
        <v>4868</v>
      </c>
      <c r="J484" t="s">
        <v>24</v>
      </c>
      <c r="K484" t="s">
        <v>56</v>
      </c>
      <c r="L484" t="s">
        <v>902</v>
      </c>
      <c r="M484" t="s">
        <v>1829</v>
      </c>
      <c r="N484" s="5">
        <v>7247681</v>
      </c>
    </row>
    <row r="485" spans="1:14" x14ac:dyDescent="0.25">
      <c r="A485" t="s">
        <v>62</v>
      </c>
      <c r="B485" t="s">
        <v>1858</v>
      </c>
      <c r="C485">
        <v>1822</v>
      </c>
      <c r="D485" s="2">
        <v>46054</v>
      </c>
      <c r="E485" t="s">
        <v>905</v>
      </c>
      <c r="F485" t="s">
        <v>173</v>
      </c>
      <c r="G485" t="s">
        <v>24</v>
      </c>
      <c r="H485" t="s">
        <v>1542</v>
      </c>
      <c r="I485" t="s">
        <v>4869</v>
      </c>
      <c r="J485" t="s">
        <v>4870</v>
      </c>
      <c r="K485" t="s">
        <v>56</v>
      </c>
      <c r="L485" t="s">
        <v>902</v>
      </c>
      <c r="M485" t="s">
        <v>1829</v>
      </c>
      <c r="N485" s="5">
        <v>9605863</v>
      </c>
    </row>
    <row r="486" spans="1:14" x14ac:dyDescent="0.25">
      <c r="A486" t="s">
        <v>62</v>
      </c>
      <c r="B486" t="s">
        <v>1858</v>
      </c>
      <c r="C486">
        <v>1822</v>
      </c>
      <c r="D486" s="2">
        <v>46054</v>
      </c>
      <c r="E486" t="s">
        <v>906</v>
      </c>
      <c r="F486" t="s">
        <v>147</v>
      </c>
      <c r="G486" t="s">
        <v>9</v>
      </c>
      <c r="H486" t="s">
        <v>3391</v>
      </c>
      <c r="I486" t="s">
        <v>14</v>
      </c>
      <c r="J486" t="s">
        <v>1835</v>
      </c>
      <c r="K486" t="s">
        <v>56</v>
      </c>
      <c r="L486" t="s">
        <v>903</v>
      </c>
      <c r="M486" t="s">
        <v>1829</v>
      </c>
      <c r="N486" s="5">
        <v>8924511</v>
      </c>
    </row>
    <row r="487" spans="1:14" x14ac:dyDescent="0.25">
      <c r="A487" t="s">
        <v>62</v>
      </c>
      <c r="B487" t="s">
        <v>1858</v>
      </c>
      <c r="C487">
        <v>1822</v>
      </c>
      <c r="D487" s="2">
        <v>46054</v>
      </c>
      <c r="E487" t="s">
        <v>906</v>
      </c>
      <c r="F487" t="s">
        <v>147</v>
      </c>
      <c r="G487" t="s">
        <v>9</v>
      </c>
      <c r="H487" t="s">
        <v>4672</v>
      </c>
      <c r="I487" t="s">
        <v>14</v>
      </c>
      <c r="J487" t="s">
        <v>1835</v>
      </c>
      <c r="K487" t="s">
        <v>56</v>
      </c>
      <c r="L487" t="s">
        <v>903</v>
      </c>
      <c r="M487" t="s">
        <v>1829</v>
      </c>
      <c r="N487" s="5">
        <v>3866751</v>
      </c>
    </row>
    <row r="488" spans="1:14" x14ac:dyDescent="0.25">
      <c r="A488" t="s">
        <v>62</v>
      </c>
      <c r="B488" t="s">
        <v>1858</v>
      </c>
      <c r="C488">
        <v>1822</v>
      </c>
      <c r="D488" s="2">
        <v>46054</v>
      </c>
      <c r="E488" t="s">
        <v>906</v>
      </c>
      <c r="F488" t="s">
        <v>147</v>
      </c>
      <c r="G488" t="s">
        <v>9</v>
      </c>
      <c r="H488" t="s">
        <v>2307</v>
      </c>
      <c r="I488" t="s">
        <v>14</v>
      </c>
      <c r="J488" t="s">
        <v>10054</v>
      </c>
      <c r="K488" t="s">
        <v>56</v>
      </c>
      <c r="L488" t="s">
        <v>903</v>
      </c>
      <c r="M488" t="s">
        <v>1829</v>
      </c>
      <c r="N488" s="5">
        <v>12858877</v>
      </c>
    </row>
    <row r="489" spans="1:14" x14ac:dyDescent="0.25">
      <c r="A489" t="s">
        <v>62</v>
      </c>
      <c r="B489" t="s">
        <v>1858</v>
      </c>
      <c r="C489">
        <v>1822</v>
      </c>
      <c r="D489" s="2">
        <v>46054</v>
      </c>
      <c r="E489" t="s">
        <v>906</v>
      </c>
      <c r="F489" t="s">
        <v>173</v>
      </c>
      <c r="G489" t="s">
        <v>24</v>
      </c>
      <c r="H489" t="s">
        <v>4671</v>
      </c>
      <c r="I489" t="s">
        <v>4871</v>
      </c>
      <c r="J489" t="s">
        <v>4872</v>
      </c>
      <c r="K489" t="s">
        <v>56</v>
      </c>
      <c r="L489" t="s">
        <v>903</v>
      </c>
      <c r="M489" t="s">
        <v>1829</v>
      </c>
      <c r="N489" s="5">
        <v>8718029</v>
      </c>
    </row>
    <row r="490" spans="1:14" x14ac:dyDescent="0.25">
      <c r="A490" t="s">
        <v>62</v>
      </c>
      <c r="B490" t="s">
        <v>1858</v>
      </c>
      <c r="C490">
        <v>1822</v>
      </c>
      <c r="D490" s="2">
        <v>46054</v>
      </c>
      <c r="E490" t="s">
        <v>907</v>
      </c>
      <c r="F490" t="s">
        <v>1863</v>
      </c>
      <c r="G490" t="s">
        <v>1864</v>
      </c>
      <c r="H490" t="s">
        <v>1778</v>
      </c>
      <c r="I490" t="s">
        <v>4859</v>
      </c>
      <c r="J490" t="s">
        <v>4873</v>
      </c>
      <c r="K490" t="s">
        <v>56</v>
      </c>
      <c r="L490" t="s">
        <v>904</v>
      </c>
      <c r="M490" t="s">
        <v>1829</v>
      </c>
      <c r="N490" s="5">
        <v>-321768</v>
      </c>
    </row>
    <row r="491" spans="1:14" x14ac:dyDescent="0.25">
      <c r="A491" t="s">
        <v>62</v>
      </c>
      <c r="B491" t="s">
        <v>1858</v>
      </c>
      <c r="C491">
        <v>1822</v>
      </c>
      <c r="D491" s="2">
        <v>46054</v>
      </c>
      <c r="E491" t="s">
        <v>907</v>
      </c>
      <c r="F491" t="s">
        <v>2185</v>
      </c>
      <c r="G491" t="s">
        <v>14</v>
      </c>
      <c r="H491" t="s">
        <v>2186</v>
      </c>
      <c r="I491" t="s">
        <v>4861</v>
      </c>
      <c r="J491" t="s">
        <v>2360</v>
      </c>
      <c r="K491" t="s">
        <v>56</v>
      </c>
      <c r="L491" t="s">
        <v>904</v>
      </c>
      <c r="M491" t="s">
        <v>1829</v>
      </c>
      <c r="N491" s="5">
        <v>-712820</v>
      </c>
    </row>
    <row r="492" spans="1:14" x14ac:dyDescent="0.25">
      <c r="A492" t="s">
        <v>62</v>
      </c>
      <c r="B492" t="s">
        <v>1858</v>
      </c>
      <c r="C492">
        <v>1822</v>
      </c>
      <c r="D492" s="2">
        <v>46054</v>
      </c>
      <c r="E492" t="s">
        <v>907</v>
      </c>
      <c r="F492" t="s">
        <v>3000</v>
      </c>
      <c r="G492" t="s">
        <v>14</v>
      </c>
      <c r="H492" t="s">
        <v>3002</v>
      </c>
      <c r="I492" t="s">
        <v>3571</v>
      </c>
      <c r="J492" t="s">
        <v>4874</v>
      </c>
      <c r="K492" t="s">
        <v>56</v>
      </c>
      <c r="L492" t="s">
        <v>904</v>
      </c>
      <c r="M492" t="s">
        <v>1829</v>
      </c>
      <c r="N492" s="5">
        <v>-794224</v>
      </c>
    </row>
    <row r="493" spans="1:14" x14ac:dyDescent="0.25">
      <c r="A493" t="s">
        <v>62</v>
      </c>
      <c r="B493" t="s">
        <v>1858</v>
      </c>
      <c r="C493">
        <v>1822</v>
      </c>
      <c r="D493" s="2">
        <v>46054</v>
      </c>
      <c r="E493" t="s">
        <v>907</v>
      </c>
      <c r="F493" t="s">
        <v>3019</v>
      </c>
      <c r="G493" t="s">
        <v>14</v>
      </c>
      <c r="H493" t="s">
        <v>3021</v>
      </c>
      <c r="I493" t="s">
        <v>3573</v>
      </c>
      <c r="J493" t="s">
        <v>4875</v>
      </c>
      <c r="K493" t="s">
        <v>56</v>
      </c>
      <c r="L493" t="s">
        <v>904</v>
      </c>
      <c r="M493" t="s">
        <v>1829</v>
      </c>
      <c r="N493" s="5">
        <v>-1271251</v>
      </c>
    </row>
    <row r="494" spans="1:14" x14ac:dyDescent="0.25">
      <c r="A494" t="s">
        <v>62</v>
      </c>
      <c r="B494" t="s">
        <v>1858</v>
      </c>
      <c r="C494">
        <v>1822</v>
      </c>
      <c r="D494" s="2">
        <v>46054</v>
      </c>
      <c r="E494" t="s">
        <v>907</v>
      </c>
      <c r="F494" t="s">
        <v>147</v>
      </c>
      <c r="G494" t="s">
        <v>9</v>
      </c>
      <c r="H494" t="s">
        <v>3391</v>
      </c>
      <c r="I494" t="s">
        <v>14</v>
      </c>
      <c r="J494" t="s">
        <v>1836</v>
      </c>
      <c r="K494" t="s">
        <v>56</v>
      </c>
      <c r="L494" t="s">
        <v>904</v>
      </c>
      <c r="M494" t="s">
        <v>1829</v>
      </c>
      <c r="N494" s="5">
        <v>-8924511</v>
      </c>
    </row>
    <row r="495" spans="1:14" x14ac:dyDescent="0.25">
      <c r="A495" t="s">
        <v>62</v>
      </c>
      <c r="B495" t="s">
        <v>1858</v>
      </c>
      <c r="C495">
        <v>1822</v>
      </c>
      <c r="D495" s="2">
        <v>46054</v>
      </c>
      <c r="E495" t="s">
        <v>907</v>
      </c>
      <c r="F495" t="s">
        <v>173</v>
      </c>
      <c r="G495" t="s">
        <v>24</v>
      </c>
      <c r="H495" t="s">
        <v>1542</v>
      </c>
      <c r="I495" t="s">
        <v>4869</v>
      </c>
      <c r="J495" t="s">
        <v>6951</v>
      </c>
      <c r="K495" t="s">
        <v>56</v>
      </c>
      <c r="L495" t="s">
        <v>904</v>
      </c>
      <c r="M495" t="s">
        <v>1829</v>
      </c>
      <c r="N495" s="5">
        <v>-9605863</v>
      </c>
    </row>
    <row r="496" spans="1:14" x14ac:dyDescent="0.25">
      <c r="A496" t="s">
        <v>62</v>
      </c>
      <c r="B496" t="s">
        <v>1858</v>
      </c>
      <c r="C496">
        <v>1822</v>
      </c>
      <c r="D496" s="2">
        <v>46054</v>
      </c>
      <c r="E496" t="s">
        <v>907</v>
      </c>
      <c r="F496" t="s">
        <v>173</v>
      </c>
      <c r="G496" t="s">
        <v>24</v>
      </c>
      <c r="H496" t="s">
        <v>1542</v>
      </c>
      <c r="I496" t="s">
        <v>3582</v>
      </c>
      <c r="J496" t="s">
        <v>6950</v>
      </c>
      <c r="K496" t="s">
        <v>56</v>
      </c>
      <c r="L496" t="s">
        <v>904</v>
      </c>
      <c r="M496" t="s">
        <v>1829</v>
      </c>
      <c r="N496" s="5">
        <v>9605863</v>
      </c>
    </row>
    <row r="497" spans="1:14" x14ac:dyDescent="0.25">
      <c r="A497" t="s">
        <v>62</v>
      </c>
      <c r="B497" t="s">
        <v>1858</v>
      </c>
      <c r="C497">
        <v>1822</v>
      </c>
      <c r="D497" s="2">
        <v>46082</v>
      </c>
      <c r="E497" t="s">
        <v>905</v>
      </c>
      <c r="F497" t="s">
        <v>147</v>
      </c>
      <c r="G497" t="s">
        <v>9</v>
      </c>
      <c r="H497" t="s">
        <v>3391</v>
      </c>
      <c r="I497" t="s">
        <v>6952</v>
      </c>
      <c r="J497" t="s">
        <v>9</v>
      </c>
      <c r="K497" t="s">
        <v>56</v>
      </c>
      <c r="L497" t="s">
        <v>902</v>
      </c>
      <c r="M497" t="s">
        <v>1829</v>
      </c>
      <c r="N497" s="5">
        <v>8924511</v>
      </c>
    </row>
    <row r="498" spans="1:14" x14ac:dyDescent="0.25">
      <c r="A498" t="s">
        <v>62</v>
      </c>
      <c r="B498" t="s">
        <v>1858</v>
      </c>
      <c r="C498">
        <v>1822</v>
      </c>
      <c r="D498" s="2">
        <v>46082</v>
      </c>
      <c r="E498" t="s">
        <v>905</v>
      </c>
      <c r="F498" t="s">
        <v>147</v>
      </c>
      <c r="G498" t="s">
        <v>9</v>
      </c>
      <c r="H498" t="s">
        <v>4672</v>
      </c>
      <c r="I498" t="s">
        <v>6953</v>
      </c>
      <c r="J498" t="s">
        <v>9</v>
      </c>
      <c r="K498" t="s">
        <v>56</v>
      </c>
      <c r="L498" t="s">
        <v>902</v>
      </c>
      <c r="M498" t="s">
        <v>1829</v>
      </c>
      <c r="N498" s="5">
        <v>3867096</v>
      </c>
    </row>
    <row r="499" spans="1:14" x14ac:dyDescent="0.25">
      <c r="A499" t="s">
        <v>62</v>
      </c>
      <c r="B499" t="s">
        <v>1858</v>
      </c>
      <c r="C499">
        <v>1822</v>
      </c>
      <c r="D499" s="2">
        <v>46082</v>
      </c>
      <c r="E499" t="s">
        <v>905</v>
      </c>
      <c r="F499" t="s">
        <v>147</v>
      </c>
      <c r="G499" t="s">
        <v>9</v>
      </c>
      <c r="H499" t="s">
        <v>2307</v>
      </c>
      <c r="I499" t="s">
        <v>6954</v>
      </c>
      <c r="J499" t="s">
        <v>9</v>
      </c>
      <c r="K499" t="s">
        <v>56</v>
      </c>
      <c r="L499" t="s">
        <v>902</v>
      </c>
      <c r="M499" t="s">
        <v>1829</v>
      </c>
      <c r="N499" s="5">
        <v>12858996</v>
      </c>
    </row>
    <row r="500" spans="1:14" x14ac:dyDescent="0.25">
      <c r="A500" t="s">
        <v>62</v>
      </c>
      <c r="B500" t="s">
        <v>1858</v>
      </c>
      <c r="C500">
        <v>1822</v>
      </c>
      <c r="D500" s="2">
        <v>46082</v>
      </c>
      <c r="E500" t="s">
        <v>905</v>
      </c>
      <c r="F500" t="s">
        <v>173</v>
      </c>
      <c r="G500" t="s">
        <v>24</v>
      </c>
      <c r="H500" t="s">
        <v>4671</v>
      </c>
      <c r="I500" t="s">
        <v>4871</v>
      </c>
      <c r="J500" t="s">
        <v>24</v>
      </c>
      <c r="K500" t="s">
        <v>56</v>
      </c>
      <c r="L500" t="s">
        <v>902</v>
      </c>
      <c r="M500" t="s">
        <v>1829</v>
      </c>
      <c r="N500" s="5">
        <v>8718029</v>
      </c>
    </row>
    <row r="501" spans="1:14" x14ac:dyDescent="0.25">
      <c r="A501" t="s">
        <v>62</v>
      </c>
      <c r="B501" t="s">
        <v>1858</v>
      </c>
      <c r="C501">
        <v>1822</v>
      </c>
      <c r="D501" s="2">
        <v>46082</v>
      </c>
      <c r="E501" t="s">
        <v>906</v>
      </c>
      <c r="F501" t="s">
        <v>1650</v>
      </c>
      <c r="G501" t="s">
        <v>1862</v>
      </c>
      <c r="H501" t="s">
        <v>6017</v>
      </c>
      <c r="I501" t="s">
        <v>14</v>
      </c>
      <c r="J501" t="s">
        <v>6955</v>
      </c>
      <c r="K501" t="s">
        <v>56</v>
      </c>
      <c r="L501" t="s">
        <v>903</v>
      </c>
      <c r="M501" t="s">
        <v>1829</v>
      </c>
      <c r="N501" s="5">
        <v>1274935</v>
      </c>
    </row>
    <row r="502" spans="1:14" x14ac:dyDescent="0.25">
      <c r="A502" t="s">
        <v>62</v>
      </c>
      <c r="B502" t="s">
        <v>1858</v>
      </c>
      <c r="C502">
        <v>1822</v>
      </c>
      <c r="D502" s="2">
        <v>46082</v>
      </c>
      <c r="E502" t="s">
        <v>906</v>
      </c>
      <c r="F502" t="s">
        <v>147</v>
      </c>
      <c r="G502" t="s">
        <v>9</v>
      </c>
      <c r="H502" t="s">
        <v>6326</v>
      </c>
      <c r="I502" t="s">
        <v>14</v>
      </c>
      <c r="J502" t="s">
        <v>1835</v>
      </c>
      <c r="K502" t="s">
        <v>56</v>
      </c>
      <c r="L502" t="s">
        <v>903</v>
      </c>
      <c r="M502" t="s">
        <v>1829</v>
      </c>
      <c r="N502" s="5">
        <v>10052581</v>
      </c>
    </row>
    <row r="503" spans="1:14" x14ac:dyDescent="0.25">
      <c r="A503" t="s">
        <v>62</v>
      </c>
      <c r="B503" t="s">
        <v>1858</v>
      </c>
      <c r="C503">
        <v>1822</v>
      </c>
      <c r="D503" s="2">
        <v>46082</v>
      </c>
      <c r="E503" t="s">
        <v>906</v>
      </c>
      <c r="F503" t="s">
        <v>173</v>
      </c>
      <c r="G503" t="s">
        <v>24</v>
      </c>
      <c r="H503" t="s">
        <v>6318</v>
      </c>
      <c r="I503" t="s">
        <v>14</v>
      </c>
      <c r="J503" t="s">
        <v>4872</v>
      </c>
      <c r="K503" t="s">
        <v>56</v>
      </c>
      <c r="L503" t="s">
        <v>903</v>
      </c>
      <c r="M503" t="s">
        <v>1829</v>
      </c>
      <c r="N503" s="5">
        <v>4116600</v>
      </c>
    </row>
    <row r="504" spans="1:14" x14ac:dyDescent="0.25">
      <c r="A504" t="s">
        <v>62</v>
      </c>
      <c r="B504" t="s">
        <v>1858</v>
      </c>
      <c r="C504">
        <v>1822</v>
      </c>
      <c r="D504" s="2">
        <v>46082</v>
      </c>
      <c r="E504" t="s">
        <v>907</v>
      </c>
      <c r="F504" t="s">
        <v>147</v>
      </c>
      <c r="G504" t="s">
        <v>9</v>
      </c>
      <c r="H504" t="s">
        <v>3391</v>
      </c>
      <c r="I504" t="s">
        <v>6952</v>
      </c>
      <c r="J504" t="s">
        <v>1836</v>
      </c>
      <c r="K504" t="s">
        <v>56</v>
      </c>
      <c r="L504" t="s">
        <v>904</v>
      </c>
      <c r="M504" t="s">
        <v>1829</v>
      </c>
      <c r="N504" s="5">
        <v>-8924511</v>
      </c>
    </row>
    <row r="505" spans="1:14" x14ac:dyDescent="0.25">
      <c r="A505" t="s">
        <v>62</v>
      </c>
      <c r="B505" t="s">
        <v>1858</v>
      </c>
      <c r="C505">
        <v>1822</v>
      </c>
      <c r="D505" s="2">
        <v>46082</v>
      </c>
      <c r="E505" t="s">
        <v>907</v>
      </c>
      <c r="F505" t="s">
        <v>147</v>
      </c>
      <c r="G505" t="s">
        <v>9</v>
      </c>
      <c r="H505" t="s">
        <v>4672</v>
      </c>
      <c r="I505" t="s">
        <v>6953</v>
      </c>
      <c r="J505" t="s">
        <v>1836</v>
      </c>
      <c r="K505" t="s">
        <v>56</v>
      </c>
      <c r="L505" t="s">
        <v>904</v>
      </c>
      <c r="M505" t="s">
        <v>1829</v>
      </c>
      <c r="N505" s="5">
        <v>-3866751</v>
      </c>
    </row>
    <row r="506" spans="1:14" x14ac:dyDescent="0.25">
      <c r="A506" t="s">
        <v>62</v>
      </c>
      <c r="B506" t="s">
        <v>1858</v>
      </c>
      <c r="C506">
        <v>1822</v>
      </c>
      <c r="D506" s="2">
        <v>46082</v>
      </c>
      <c r="E506" t="s">
        <v>907</v>
      </c>
      <c r="F506" t="s">
        <v>147</v>
      </c>
      <c r="G506" t="s">
        <v>9</v>
      </c>
      <c r="H506" t="s">
        <v>2307</v>
      </c>
      <c r="I506" t="s">
        <v>6954</v>
      </c>
      <c r="J506" t="s">
        <v>10055</v>
      </c>
      <c r="K506" t="s">
        <v>56</v>
      </c>
      <c r="L506" t="s">
        <v>904</v>
      </c>
      <c r="M506" t="s">
        <v>1829</v>
      </c>
      <c r="N506" s="5">
        <v>-12858877</v>
      </c>
    </row>
    <row r="507" spans="1:14" x14ac:dyDescent="0.25">
      <c r="A507" t="s">
        <v>62</v>
      </c>
      <c r="B507" t="s">
        <v>1858</v>
      </c>
      <c r="C507">
        <v>1822</v>
      </c>
      <c r="D507" s="2">
        <v>46082</v>
      </c>
      <c r="E507" t="s">
        <v>907</v>
      </c>
      <c r="F507" t="s">
        <v>173</v>
      </c>
      <c r="G507" t="s">
        <v>24</v>
      </c>
      <c r="H507" t="s">
        <v>4671</v>
      </c>
      <c r="I507" t="s">
        <v>4871</v>
      </c>
      <c r="J507" t="s">
        <v>6956</v>
      </c>
      <c r="K507" t="s">
        <v>56</v>
      </c>
      <c r="L507" t="s">
        <v>904</v>
      </c>
      <c r="M507" t="s">
        <v>1829</v>
      </c>
      <c r="N507" s="5">
        <v>-8718029</v>
      </c>
    </row>
    <row r="508" spans="1:14" x14ac:dyDescent="0.25">
      <c r="A508" t="s">
        <v>62</v>
      </c>
      <c r="B508" t="s">
        <v>1858</v>
      </c>
      <c r="C508">
        <v>1822</v>
      </c>
      <c r="D508" s="2">
        <v>46113</v>
      </c>
      <c r="E508" t="s">
        <v>905</v>
      </c>
      <c r="F508" t="s">
        <v>6957</v>
      </c>
      <c r="G508" t="s">
        <v>6958</v>
      </c>
      <c r="H508" t="s">
        <v>6302</v>
      </c>
      <c r="I508" t="s">
        <v>6959</v>
      </c>
      <c r="J508" t="s">
        <v>6960</v>
      </c>
      <c r="K508" t="s">
        <v>56</v>
      </c>
      <c r="L508" t="s">
        <v>902</v>
      </c>
      <c r="M508" t="s">
        <v>1829</v>
      </c>
      <c r="N508" s="5">
        <v>798160</v>
      </c>
    </row>
    <row r="509" spans="1:14" x14ac:dyDescent="0.25">
      <c r="A509" t="s">
        <v>62</v>
      </c>
      <c r="B509" t="s">
        <v>1858</v>
      </c>
      <c r="C509">
        <v>1822</v>
      </c>
      <c r="D509" s="2">
        <v>46113</v>
      </c>
      <c r="E509" t="s">
        <v>905</v>
      </c>
      <c r="F509" t="s">
        <v>6957</v>
      </c>
      <c r="G509" t="s">
        <v>6958</v>
      </c>
      <c r="H509" t="s">
        <v>6303</v>
      </c>
      <c r="I509" t="s">
        <v>6961</v>
      </c>
      <c r="J509" t="s">
        <v>6960</v>
      </c>
      <c r="K509" t="s">
        <v>56</v>
      </c>
      <c r="L509" t="s">
        <v>902</v>
      </c>
      <c r="M509" t="s">
        <v>1829</v>
      </c>
      <c r="N509" s="5">
        <v>798160</v>
      </c>
    </row>
    <row r="510" spans="1:14" x14ac:dyDescent="0.25">
      <c r="A510" t="s">
        <v>62</v>
      </c>
      <c r="B510" t="s">
        <v>1858</v>
      </c>
      <c r="C510">
        <v>1822</v>
      </c>
      <c r="D510" s="2">
        <v>46113</v>
      </c>
      <c r="E510" t="s">
        <v>905</v>
      </c>
      <c r="F510" t="s">
        <v>6962</v>
      </c>
      <c r="G510" t="s">
        <v>14</v>
      </c>
      <c r="H510" t="s">
        <v>6307</v>
      </c>
      <c r="I510" t="s">
        <v>6963</v>
      </c>
      <c r="J510" t="s">
        <v>6964</v>
      </c>
      <c r="K510" t="s">
        <v>56</v>
      </c>
      <c r="L510" t="s">
        <v>902</v>
      </c>
      <c r="M510" t="s">
        <v>1829</v>
      </c>
      <c r="N510" s="5">
        <v>1035885</v>
      </c>
    </row>
    <row r="511" spans="1:14" x14ac:dyDescent="0.25">
      <c r="A511" t="s">
        <v>62</v>
      </c>
      <c r="B511" t="s">
        <v>1858</v>
      </c>
      <c r="C511">
        <v>1822</v>
      </c>
      <c r="D511" s="2">
        <v>46113</v>
      </c>
      <c r="E511" t="s">
        <v>905</v>
      </c>
      <c r="F511" t="s">
        <v>6965</v>
      </c>
      <c r="G511" t="s">
        <v>6966</v>
      </c>
      <c r="H511" t="s">
        <v>6300</v>
      </c>
      <c r="I511" t="s">
        <v>6967</v>
      </c>
      <c r="J511" t="s">
        <v>6966</v>
      </c>
      <c r="K511" t="s">
        <v>56</v>
      </c>
      <c r="L511" t="s">
        <v>902</v>
      </c>
      <c r="M511" t="s">
        <v>1829</v>
      </c>
      <c r="N511" s="5">
        <v>799747</v>
      </c>
    </row>
    <row r="512" spans="1:14" x14ac:dyDescent="0.25">
      <c r="A512" t="s">
        <v>62</v>
      </c>
      <c r="B512" t="s">
        <v>1858</v>
      </c>
      <c r="C512">
        <v>1822</v>
      </c>
      <c r="D512" s="2">
        <v>46113</v>
      </c>
      <c r="E512" t="s">
        <v>905</v>
      </c>
      <c r="F512" t="s">
        <v>6968</v>
      </c>
      <c r="G512" t="s">
        <v>6969</v>
      </c>
      <c r="H512" t="s">
        <v>6308</v>
      </c>
      <c r="I512" t="s">
        <v>6970</v>
      </c>
      <c r="J512" t="s">
        <v>6971</v>
      </c>
      <c r="K512" t="s">
        <v>56</v>
      </c>
      <c r="L512" t="s">
        <v>902</v>
      </c>
      <c r="M512" t="s">
        <v>1829</v>
      </c>
      <c r="N512" s="5">
        <v>1120389</v>
      </c>
    </row>
    <row r="513" spans="1:14" x14ac:dyDescent="0.25">
      <c r="A513" t="s">
        <v>62</v>
      </c>
      <c r="B513" t="s">
        <v>1858</v>
      </c>
      <c r="C513">
        <v>1822</v>
      </c>
      <c r="D513" s="2">
        <v>46113</v>
      </c>
      <c r="E513" t="s">
        <v>905</v>
      </c>
      <c r="F513" t="s">
        <v>6972</v>
      </c>
      <c r="G513" t="s">
        <v>6973</v>
      </c>
      <c r="H513" t="s">
        <v>6310</v>
      </c>
      <c r="I513" t="s">
        <v>6974</v>
      </c>
      <c r="J513" t="s">
        <v>6975</v>
      </c>
      <c r="K513" t="s">
        <v>56</v>
      </c>
      <c r="L513" t="s">
        <v>902</v>
      </c>
      <c r="M513" t="s">
        <v>1829</v>
      </c>
      <c r="N513" s="5">
        <v>920014</v>
      </c>
    </row>
    <row r="514" spans="1:14" x14ac:dyDescent="0.25">
      <c r="A514" t="s">
        <v>62</v>
      </c>
      <c r="B514" t="s">
        <v>1858</v>
      </c>
      <c r="C514">
        <v>1822</v>
      </c>
      <c r="D514" s="2">
        <v>46113</v>
      </c>
      <c r="E514" t="s">
        <v>906</v>
      </c>
      <c r="F514" t="s">
        <v>6957</v>
      </c>
      <c r="G514" t="s">
        <v>6958</v>
      </c>
      <c r="H514" t="s">
        <v>6329</v>
      </c>
      <c r="I514" t="s">
        <v>6976</v>
      </c>
      <c r="J514" t="s">
        <v>6977</v>
      </c>
      <c r="K514" t="s">
        <v>56</v>
      </c>
      <c r="L514" t="s">
        <v>903</v>
      </c>
      <c r="M514" t="s">
        <v>1829</v>
      </c>
      <c r="N514" s="5">
        <v>795480</v>
      </c>
    </row>
    <row r="515" spans="1:14" x14ac:dyDescent="0.25">
      <c r="A515" t="s">
        <v>62</v>
      </c>
      <c r="B515" t="s">
        <v>1858</v>
      </c>
      <c r="C515">
        <v>1822</v>
      </c>
      <c r="D515" s="2">
        <v>46113</v>
      </c>
      <c r="E515" t="s">
        <v>906</v>
      </c>
      <c r="F515" t="s">
        <v>1650</v>
      </c>
      <c r="G515" t="s">
        <v>1862</v>
      </c>
      <c r="H515" t="s">
        <v>6017</v>
      </c>
      <c r="I515" t="s">
        <v>14</v>
      </c>
      <c r="J515" t="s">
        <v>6955</v>
      </c>
      <c r="K515" t="s">
        <v>56</v>
      </c>
      <c r="L515" t="s">
        <v>903</v>
      </c>
      <c r="M515" t="s">
        <v>1829</v>
      </c>
      <c r="N515" s="5">
        <v>1274935</v>
      </c>
    </row>
    <row r="516" spans="1:14" x14ac:dyDescent="0.25">
      <c r="A516" t="s">
        <v>62</v>
      </c>
      <c r="B516" t="s">
        <v>1858</v>
      </c>
      <c r="C516">
        <v>1822</v>
      </c>
      <c r="D516" s="2">
        <v>46113</v>
      </c>
      <c r="E516" t="s">
        <v>906</v>
      </c>
      <c r="F516" t="s">
        <v>322</v>
      </c>
      <c r="G516" t="s">
        <v>319</v>
      </c>
      <c r="H516" t="s">
        <v>6338</v>
      </c>
      <c r="I516" t="s">
        <v>14</v>
      </c>
      <c r="J516" t="s">
        <v>6978</v>
      </c>
      <c r="K516" t="s">
        <v>56</v>
      </c>
      <c r="L516" t="s">
        <v>903</v>
      </c>
      <c r="M516" t="s">
        <v>1829</v>
      </c>
      <c r="N516" s="5">
        <v>1274935</v>
      </c>
    </row>
    <row r="517" spans="1:14" x14ac:dyDescent="0.25">
      <c r="A517" t="s">
        <v>62</v>
      </c>
      <c r="B517" t="s">
        <v>1858</v>
      </c>
      <c r="C517">
        <v>1822</v>
      </c>
      <c r="D517" s="2">
        <v>46113</v>
      </c>
      <c r="E517" t="s">
        <v>906</v>
      </c>
      <c r="F517" t="s">
        <v>147</v>
      </c>
      <c r="G517" t="s">
        <v>9</v>
      </c>
      <c r="H517" t="s">
        <v>6326</v>
      </c>
      <c r="I517" t="s">
        <v>6979</v>
      </c>
      <c r="J517" t="s">
        <v>1835</v>
      </c>
      <c r="K517" t="s">
        <v>56</v>
      </c>
      <c r="L517" t="s">
        <v>903</v>
      </c>
      <c r="M517" t="s">
        <v>1829</v>
      </c>
      <c r="N517" s="5">
        <v>10077066</v>
      </c>
    </row>
    <row r="518" spans="1:14" x14ac:dyDescent="0.25">
      <c r="A518" t="s">
        <v>62</v>
      </c>
      <c r="B518" t="s">
        <v>1858</v>
      </c>
      <c r="C518">
        <v>1822</v>
      </c>
      <c r="D518" s="2">
        <v>46113</v>
      </c>
      <c r="E518" t="s">
        <v>907</v>
      </c>
      <c r="F518" t="s">
        <v>1650</v>
      </c>
      <c r="G518" t="s">
        <v>1862</v>
      </c>
      <c r="H518" t="s">
        <v>6017</v>
      </c>
      <c r="I518" t="s">
        <v>14</v>
      </c>
      <c r="J518" t="s">
        <v>1866</v>
      </c>
      <c r="K518" t="s">
        <v>56</v>
      </c>
      <c r="L518" t="s">
        <v>904</v>
      </c>
      <c r="M518" t="s">
        <v>1829</v>
      </c>
      <c r="N518" s="5">
        <v>-1274935</v>
      </c>
    </row>
    <row r="519" spans="1:14" x14ac:dyDescent="0.25">
      <c r="A519" t="s">
        <v>62</v>
      </c>
      <c r="B519" t="s">
        <v>1858</v>
      </c>
      <c r="C519">
        <v>1822</v>
      </c>
      <c r="D519" s="2">
        <v>46113</v>
      </c>
      <c r="E519" t="s">
        <v>907</v>
      </c>
      <c r="F519" t="s">
        <v>147</v>
      </c>
      <c r="G519" t="s">
        <v>9</v>
      </c>
      <c r="H519" t="s">
        <v>6326</v>
      </c>
      <c r="I519" t="s">
        <v>14</v>
      </c>
      <c r="J519" t="s">
        <v>1836</v>
      </c>
      <c r="K519" t="s">
        <v>56</v>
      </c>
      <c r="L519" t="s">
        <v>904</v>
      </c>
      <c r="M519" t="s">
        <v>1829</v>
      </c>
      <c r="N519" s="5">
        <v>-10052581</v>
      </c>
    </row>
    <row r="520" spans="1:14" x14ac:dyDescent="0.25">
      <c r="A520" t="s">
        <v>62</v>
      </c>
      <c r="B520" t="s">
        <v>1858</v>
      </c>
      <c r="C520">
        <v>1822</v>
      </c>
      <c r="D520" s="2">
        <v>46113</v>
      </c>
      <c r="E520" t="s">
        <v>907</v>
      </c>
      <c r="F520" t="s">
        <v>173</v>
      </c>
      <c r="G520" t="s">
        <v>24</v>
      </c>
      <c r="H520" t="s">
        <v>6318</v>
      </c>
      <c r="I520" t="s">
        <v>14</v>
      </c>
      <c r="J520" t="s">
        <v>6956</v>
      </c>
      <c r="K520" t="s">
        <v>56</v>
      </c>
      <c r="L520" t="s">
        <v>904</v>
      </c>
      <c r="M520" t="s">
        <v>1829</v>
      </c>
      <c r="N520" s="5">
        <v>-4116600</v>
      </c>
    </row>
    <row r="521" spans="1:14" x14ac:dyDescent="0.25">
      <c r="A521" t="s">
        <v>62</v>
      </c>
      <c r="B521" t="s">
        <v>1858</v>
      </c>
      <c r="C521">
        <v>1822</v>
      </c>
      <c r="D521" s="2">
        <v>46143</v>
      </c>
      <c r="E521" t="s">
        <v>905</v>
      </c>
      <c r="F521" t="s">
        <v>9616</v>
      </c>
      <c r="G521" t="s">
        <v>10676</v>
      </c>
      <c r="H521" t="s">
        <v>9617</v>
      </c>
      <c r="I521" t="s">
        <v>10677</v>
      </c>
      <c r="J521" t="s">
        <v>10322</v>
      </c>
      <c r="K521" t="s">
        <v>56</v>
      </c>
      <c r="L521" t="s">
        <v>902</v>
      </c>
      <c r="M521" t="s">
        <v>1829</v>
      </c>
      <c r="N521" s="5">
        <v>1125603</v>
      </c>
    </row>
    <row r="522" spans="1:14" x14ac:dyDescent="0.25">
      <c r="A522" t="s">
        <v>62</v>
      </c>
      <c r="B522" t="s">
        <v>1858</v>
      </c>
      <c r="C522">
        <v>1822</v>
      </c>
      <c r="D522" s="2">
        <v>46143</v>
      </c>
      <c r="E522" t="s">
        <v>905</v>
      </c>
      <c r="F522" t="s">
        <v>6957</v>
      </c>
      <c r="G522" t="s">
        <v>6958</v>
      </c>
      <c r="H522" t="s">
        <v>6329</v>
      </c>
      <c r="I522" t="s">
        <v>6976</v>
      </c>
      <c r="J522" t="s">
        <v>10678</v>
      </c>
      <c r="K522" t="s">
        <v>56</v>
      </c>
      <c r="L522" t="s">
        <v>902</v>
      </c>
      <c r="M522" t="s">
        <v>1829</v>
      </c>
      <c r="N522" s="5">
        <v>795480</v>
      </c>
    </row>
    <row r="523" spans="1:14" x14ac:dyDescent="0.25">
      <c r="A523" t="s">
        <v>62</v>
      </c>
      <c r="B523" t="s">
        <v>1858</v>
      </c>
      <c r="C523">
        <v>1822</v>
      </c>
      <c r="D523" s="2">
        <v>46143</v>
      </c>
      <c r="E523" t="s">
        <v>905</v>
      </c>
      <c r="F523" t="s">
        <v>1658</v>
      </c>
      <c r="G523" t="s">
        <v>1659</v>
      </c>
      <c r="H523" t="s">
        <v>10312</v>
      </c>
      <c r="I523" t="s">
        <v>10679</v>
      </c>
      <c r="J523" t="s">
        <v>1659</v>
      </c>
      <c r="K523" t="s">
        <v>56</v>
      </c>
      <c r="L523" t="s">
        <v>902</v>
      </c>
      <c r="M523" t="s">
        <v>1829</v>
      </c>
      <c r="N523" s="5">
        <v>405000</v>
      </c>
    </row>
    <row r="524" spans="1:14" x14ac:dyDescent="0.25">
      <c r="A524" t="s">
        <v>62</v>
      </c>
      <c r="B524" t="s">
        <v>1858</v>
      </c>
      <c r="C524">
        <v>1822</v>
      </c>
      <c r="D524" s="2">
        <v>46143</v>
      </c>
      <c r="E524" t="s">
        <v>905</v>
      </c>
      <c r="F524" t="s">
        <v>6965</v>
      </c>
      <c r="G524" t="s">
        <v>6966</v>
      </c>
      <c r="H524" t="s">
        <v>6300</v>
      </c>
      <c r="I524" t="s">
        <v>10680</v>
      </c>
      <c r="J524" t="s">
        <v>6966</v>
      </c>
      <c r="K524" t="s">
        <v>56</v>
      </c>
      <c r="L524" t="s">
        <v>902</v>
      </c>
      <c r="M524" t="s">
        <v>1829</v>
      </c>
      <c r="N524" s="5">
        <v>-799747</v>
      </c>
    </row>
    <row r="525" spans="1:14" x14ac:dyDescent="0.25">
      <c r="A525" t="s">
        <v>62</v>
      </c>
      <c r="B525" t="s">
        <v>1858</v>
      </c>
      <c r="C525">
        <v>1822</v>
      </c>
      <c r="D525" s="2">
        <v>46143</v>
      </c>
      <c r="E525" t="s">
        <v>905</v>
      </c>
      <c r="F525" t="s">
        <v>10681</v>
      </c>
      <c r="G525" t="s">
        <v>10682</v>
      </c>
      <c r="H525" t="s">
        <v>10519</v>
      </c>
      <c r="I525" t="s">
        <v>10683</v>
      </c>
      <c r="J525" t="s">
        <v>10684</v>
      </c>
      <c r="K525" t="s">
        <v>56</v>
      </c>
      <c r="L525" t="s">
        <v>902</v>
      </c>
      <c r="M525" t="s">
        <v>1829</v>
      </c>
      <c r="N525" s="5">
        <v>810861</v>
      </c>
    </row>
    <row r="526" spans="1:14" x14ac:dyDescent="0.25">
      <c r="A526" t="s">
        <v>62</v>
      </c>
      <c r="B526" t="s">
        <v>1858</v>
      </c>
      <c r="C526">
        <v>1822</v>
      </c>
      <c r="D526" s="2">
        <v>46143</v>
      </c>
      <c r="E526" t="s">
        <v>905</v>
      </c>
      <c r="F526" t="s">
        <v>1650</v>
      </c>
      <c r="G526" t="s">
        <v>1862</v>
      </c>
      <c r="H526" t="s">
        <v>1608</v>
      </c>
      <c r="I526" t="s">
        <v>10685</v>
      </c>
      <c r="J526" t="s">
        <v>1862</v>
      </c>
      <c r="K526" t="s">
        <v>56</v>
      </c>
      <c r="L526" t="s">
        <v>902</v>
      </c>
      <c r="M526" t="s">
        <v>1829</v>
      </c>
      <c r="N526" s="5">
        <v>631766</v>
      </c>
    </row>
    <row r="527" spans="1:14" x14ac:dyDescent="0.25">
      <c r="A527" t="s">
        <v>62</v>
      </c>
      <c r="B527" t="s">
        <v>1858</v>
      </c>
      <c r="C527">
        <v>1822</v>
      </c>
      <c r="D527" s="2">
        <v>46143</v>
      </c>
      <c r="E527" t="s">
        <v>905</v>
      </c>
      <c r="F527" t="s">
        <v>1650</v>
      </c>
      <c r="G527" t="s">
        <v>1862</v>
      </c>
      <c r="H527" t="s">
        <v>1609</v>
      </c>
      <c r="I527" t="s">
        <v>10686</v>
      </c>
      <c r="J527" t="s">
        <v>1862</v>
      </c>
      <c r="K527" t="s">
        <v>56</v>
      </c>
      <c r="L527" t="s">
        <v>902</v>
      </c>
      <c r="M527" t="s">
        <v>1829</v>
      </c>
      <c r="N527" s="5">
        <v>631776</v>
      </c>
    </row>
    <row r="528" spans="1:14" x14ac:dyDescent="0.25">
      <c r="A528" t="s">
        <v>62</v>
      </c>
      <c r="B528" t="s">
        <v>1858</v>
      </c>
      <c r="C528">
        <v>1822</v>
      </c>
      <c r="D528" s="2">
        <v>46143</v>
      </c>
      <c r="E528" t="s">
        <v>905</v>
      </c>
      <c r="F528" t="s">
        <v>1650</v>
      </c>
      <c r="G528" t="s">
        <v>1862</v>
      </c>
      <c r="H528" t="s">
        <v>6017</v>
      </c>
      <c r="I528" t="s">
        <v>10687</v>
      </c>
      <c r="J528" t="s">
        <v>1862</v>
      </c>
      <c r="K528" t="s">
        <v>56</v>
      </c>
      <c r="L528" t="s">
        <v>902</v>
      </c>
      <c r="M528" t="s">
        <v>1829</v>
      </c>
      <c r="N528" s="5">
        <v>1273844</v>
      </c>
    </row>
    <row r="529" spans="1:14" x14ac:dyDescent="0.25">
      <c r="A529" t="s">
        <v>62</v>
      </c>
      <c r="B529" t="s">
        <v>1858</v>
      </c>
      <c r="C529">
        <v>1822</v>
      </c>
      <c r="D529" s="2">
        <v>46143</v>
      </c>
      <c r="E529" t="s">
        <v>905</v>
      </c>
      <c r="F529" t="s">
        <v>1650</v>
      </c>
      <c r="G529" t="s">
        <v>1862</v>
      </c>
      <c r="H529" t="s">
        <v>10314</v>
      </c>
      <c r="I529" t="s">
        <v>10688</v>
      </c>
      <c r="J529" t="s">
        <v>1862</v>
      </c>
      <c r="K529" t="s">
        <v>56</v>
      </c>
      <c r="L529" t="s">
        <v>902</v>
      </c>
      <c r="M529" t="s">
        <v>1829</v>
      </c>
      <c r="N529" s="5">
        <v>1292522</v>
      </c>
    </row>
    <row r="530" spans="1:14" x14ac:dyDescent="0.25">
      <c r="A530" t="s">
        <v>62</v>
      </c>
      <c r="B530" t="s">
        <v>1858</v>
      </c>
      <c r="C530">
        <v>1822</v>
      </c>
      <c r="D530" s="2">
        <v>46143</v>
      </c>
      <c r="E530" t="s">
        <v>905</v>
      </c>
      <c r="F530" t="s">
        <v>1650</v>
      </c>
      <c r="G530" t="s">
        <v>1862</v>
      </c>
      <c r="H530" t="s">
        <v>10316</v>
      </c>
      <c r="I530" t="s">
        <v>10689</v>
      </c>
      <c r="J530" t="s">
        <v>1862</v>
      </c>
      <c r="K530" t="s">
        <v>56</v>
      </c>
      <c r="L530" t="s">
        <v>902</v>
      </c>
      <c r="M530" t="s">
        <v>1829</v>
      </c>
      <c r="N530" s="5">
        <v>1034488</v>
      </c>
    </row>
    <row r="531" spans="1:14" x14ac:dyDescent="0.25">
      <c r="A531" t="s">
        <v>62</v>
      </c>
      <c r="B531" t="s">
        <v>1858</v>
      </c>
      <c r="C531">
        <v>1822</v>
      </c>
      <c r="D531" s="2">
        <v>46143</v>
      </c>
      <c r="E531" t="s">
        <v>905</v>
      </c>
      <c r="F531" t="s">
        <v>322</v>
      </c>
      <c r="G531" t="s">
        <v>319</v>
      </c>
      <c r="H531" t="s">
        <v>2310</v>
      </c>
      <c r="I531" t="s">
        <v>10690</v>
      </c>
      <c r="J531" t="s">
        <v>319</v>
      </c>
      <c r="K531" t="s">
        <v>56</v>
      </c>
      <c r="L531" t="s">
        <v>902</v>
      </c>
      <c r="M531" t="s">
        <v>1829</v>
      </c>
      <c r="N531" s="5">
        <v>3805785</v>
      </c>
    </row>
    <row r="532" spans="1:14" x14ac:dyDescent="0.25">
      <c r="A532" t="s">
        <v>62</v>
      </c>
      <c r="B532" t="s">
        <v>1858</v>
      </c>
      <c r="C532">
        <v>1822</v>
      </c>
      <c r="D532" s="2">
        <v>46143</v>
      </c>
      <c r="E532" t="s">
        <v>905</v>
      </c>
      <c r="F532" t="s">
        <v>322</v>
      </c>
      <c r="G532" t="s">
        <v>319</v>
      </c>
      <c r="H532" t="s">
        <v>6338</v>
      </c>
      <c r="I532" t="s">
        <v>10691</v>
      </c>
      <c r="J532" t="s">
        <v>319</v>
      </c>
      <c r="K532" t="s">
        <v>56</v>
      </c>
      <c r="L532" t="s">
        <v>902</v>
      </c>
      <c r="M532" t="s">
        <v>1829</v>
      </c>
      <c r="N532" s="5">
        <v>1274935</v>
      </c>
    </row>
    <row r="533" spans="1:14" x14ac:dyDescent="0.25">
      <c r="A533" t="s">
        <v>62</v>
      </c>
      <c r="B533" t="s">
        <v>1858</v>
      </c>
      <c r="C533">
        <v>1822</v>
      </c>
      <c r="D533" s="2">
        <v>46143</v>
      </c>
      <c r="E533" t="s">
        <v>905</v>
      </c>
      <c r="F533" t="s">
        <v>1156</v>
      </c>
      <c r="G533" t="s">
        <v>1157</v>
      </c>
      <c r="H533" t="s">
        <v>10453</v>
      </c>
      <c r="I533" t="s">
        <v>10692</v>
      </c>
      <c r="J533" t="s">
        <v>1157</v>
      </c>
      <c r="K533" t="s">
        <v>56</v>
      </c>
      <c r="L533" t="s">
        <v>902</v>
      </c>
      <c r="M533" t="s">
        <v>1829</v>
      </c>
      <c r="N533" s="5">
        <v>2258147</v>
      </c>
    </row>
    <row r="534" spans="1:14" x14ac:dyDescent="0.25">
      <c r="A534" t="s">
        <v>62</v>
      </c>
      <c r="B534" t="s">
        <v>1858</v>
      </c>
      <c r="C534">
        <v>1822</v>
      </c>
      <c r="D534" s="2">
        <v>46143</v>
      </c>
      <c r="E534" t="s">
        <v>905</v>
      </c>
      <c r="F534" t="s">
        <v>925</v>
      </c>
      <c r="G534" t="s">
        <v>855</v>
      </c>
      <c r="H534" t="s">
        <v>10310</v>
      </c>
      <c r="I534" t="s">
        <v>10693</v>
      </c>
      <c r="J534" t="s">
        <v>7445</v>
      </c>
      <c r="K534" t="s">
        <v>56</v>
      </c>
      <c r="L534" t="s">
        <v>902</v>
      </c>
      <c r="M534" t="s">
        <v>1829</v>
      </c>
      <c r="N534" s="5">
        <v>471726</v>
      </c>
    </row>
    <row r="535" spans="1:14" x14ac:dyDescent="0.25">
      <c r="A535" t="s">
        <v>62</v>
      </c>
      <c r="B535" t="s">
        <v>1858</v>
      </c>
      <c r="C535">
        <v>1822</v>
      </c>
      <c r="D535" s="2">
        <v>46143</v>
      </c>
      <c r="E535" t="s">
        <v>905</v>
      </c>
      <c r="F535" t="s">
        <v>147</v>
      </c>
      <c r="G535" t="s">
        <v>9</v>
      </c>
      <c r="H535" t="s">
        <v>6326</v>
      </c>
      <c r="I535" t="s">
        <v>6979</v>
      </c>
      <c r="J535" t="s">
        <v>9</v>
      </c>
      <c r="K535" t="s">
        <v>56</v>
      </c>
      <c r="L535" t="s">
        <v>902</v>
      </c>
      <c r="M535" t="s">
        <v>1829</v>
      </c>
      <c r="N535" s="5">
        <v>10076862</v>
      </c>
    </row>
    <row r="536" spans="1:14" x14ac:dyDescent="0.25">
      <c r="A536" t="s">
        <v>62</v>
      </c>
      <c r="B536" t="s">
        <v>1858</v>
      </c>
      <c r="C536">
        <v>1822</v>
      </c>
      <c r="D536" s="2">
        <v>46143</v>
      </c>
      <c r="E536" t="s">
        <v>905</v>
      </c>
      <c r="F536" t="s">
        <v>173</v>
      </c>
      <c r="G536" t="s">
        <v>24</v>
      </c>
      <c r="H536" t="s">
        <v>6318</v>
      </c>
      <c r="I536" t="s">
        <v>10694</v>
      </c>
      <c r="J536" t="s">
        <v>10695</v>
      </c>
      <c r="K536" t="s">
        <v>56</v>
      </c>
      <c r="L536" t="s">
        <v>902</v>
      </c>
      <c r="M536" t="s">
        <v>1829</v>
      </c>
      <c r="N536" s="5">
        <v>4123060</v>
      </c>
    </row>
    <row r="537" spans="1:14" x14ac:dyDescent="0.25">
      <c r="A537" t="s">
        <v>62</v>
      </c>
      <c r="B537" t="s">
        <v>1858</v>
      </c>
      <c r="C537">
        <v>1822</v>
      </c>
      <c r="D537" s="2">
        <v>46143</v>
      </c>
      <c r="E537" t="s">
        <v>905</v>
      </c>
      <c r="F537" t="s">
        <v>10696</v>
      </c>
      <c r="G537" t="s">
        <v>14</v>
      </c>
      <c r="H537" t="s">
        <v>10310</v>
      </c>
      <c r="I537" t="s">
        <v>10697</v>
      </c>
      <c r="J537" t="s">
        <v>10698</v>
      </c>
      <c r="K537" t="s">
        <v>56</v>
      </c>
      <c r="L537" t="s">
        <v>902</v>
      </c>
      <c r="M537" t="s">
        <v>1829</v>
      </c>
      <c r="N537" s="5">
        <v>471726</v>
      </c>
    </row>
    <row r="538" spans="1:14" x14ac:dyDescent="0.25">
      <c r="A538" t="s">
        <v>62</v>
      </c>
      <c r="B538" t="s">
        <v>1858</v>
      </c>
      <c r="C538">
        <v>1822</v>
      </c>
      <c r="D538" s="2">
        <v>46143</v>
      </c>
      <c r="E538" t="s">
        <v>906</v>
      </c>
      <c r="F538" t="s">
        <v>2804</v>
      </c>
      <c r="G538" t="s">
        <v>14</v>
      </c>
      <c r="H538" t="s">
        <v>2805</v>
      </c>
      <c r="I538" t="s">
        <v>14</v>
      </c>
      <c r="J538" t="s">
        <v>10699</v>
      </c>
      <c r="K538" t="s">
        <v>56</v>
      </c>
      <c r="L538" t="s">
        <v>903</v>
      </c>
      <c r="M538" t="s">
        <v>1829</v>
      </c>
      <c r="N538" s="5">
        <v>811537</v>
      </c>
    </row>
    <row r="539" spans="1:14" x14ac:dyDescent="0.25">
      <c r="A539" t="s">
        <v>62</v>
      </c>
      <c r="B539" t="s">
        <v>1858</v>
      </c>
      <c r="C539">
        <v>1822</v>
      </c>
      <c r="D539" s="2">
        <v>46143</v>
      </c>
      <c r="E539" t="s">
        <v>907</v>
      </c>
      <c r="F539" t="s">
        <v>6957</v>
      </c>
      <c r="G539" t="s">
        <v>6958</v>
      </c>
      <c r="H539" t="s">
        <v>6329</v>
      </c>
      <c r="I539" t="s">
        <v>6976</v>
      </c>
      <c r="J539" t="s">
        <v>10700</v>
      </c>
      <c r="K539" t="s">
        <v>56</v>
      </c>
      <c r="L539" t="s">
        <v>904</v>
      </c>
      <c r="M539" t="s">
        <v>1829</v>
      </c>
      <c r="N539" s="5">
        <v>-795480</v>
      </c>
    </row>
    <row r="540" spans="1:14" x14ac:dyDescent="0.25">
      <c r="A540" t="s">
        <v>62</v>
      </c>
      <c r="B540" t="s">
        <v>1858</v>
      </c>
      <c r="C540">
        <v>1822</v>
      </c>
      <c r="D540" s="2">
        <v>46143</v>
      </c>
      <c r="E540" t="s">
        <v>907</v>
      </c>
      <c r="F540" t="s">
        <v>1650</v>
      </c>
      <c r="G540" t="s">
        <v>1862</v>
      </c>
      <c r="H540" t="s">
        <v>6017</v>
      </c>
      <c r="I540" t="s">
        <v>10687</v>
      </c>
      <c r="J540" t="s">
        <v>10701</v>
      </c>
      <c r="K540" t="s">
        <v>56</v>
      </c>
      <c r="L540" t="s">
        <v>904</v>
      </c>
      <c r="M540" t="s">
        <v>1829</v>
      </c>
      <c r="N540" s="5">
        <v>-1274935</v>
      </c>
    </row>
    <row r="541" spans="1:14" x14ac:dyDescent="0.25">
      <c r="A541" t="s">
        <v>62</v>
      </c>
      <c r="B541" t="s">
        <v>1858</v>
      </c>
      <c r="C541">
        <v>1822</v>
      </c>
      <c r="D541" s="2">
        <v>46143</v>
      </c>
      <c r="E541" t="s">
        <v>907</v>
      </c>
      <c r="F541" t="s">
        <v>322</v>
      </c>
      <c r="G541" t="s">
        <v>319</v>
      </c>
      <c r="H541" t="s">
        <v>6338</v>
      </c>
      <c r="I541" t="s">
        <v>10691</v>
      </c>
      <c r="J541" t="s">
        <v>10702</v>
      </c>
      <c r="K541" t="s">
        <v>56</v>
      </c>
      <c r="L541" t="s">
        <v>904</v>
      </c>
      <c r="M541" t="s">
        <v>1829</v>
      </c>
      <c r="N541" s="5">
        <v>-1274935</v>
      </c>
    </row>
    <row r="542" spans="1:14" x14ac:dyDescent="0.25">
      <c r="A542" t="s">
        <v>62</v>
      </c>
      <c r="B542" t="s">
        <v>1858</v>
      </c>
      <c r="C542">
        <v>1822</v>
      </c>
      <c r="D542" s="2">
        <v>46143</v>
      </c>
      <c r="E542" t="s">
        <v>907</v>
      </c>
      <c r="F542" t="s">
        <v>147</v>
      </c>
      <c r="G542" t="s">
        <v>9</v>
      </c>
      <c r="H542" t="s">
        <v>6326</v>
      </c>
      <c r="I542" t="s">
        <v>6979</v>
      </c>
      <c r="J542" t="s">
        <v>1836</v>
      </c>
      <c r="K542" t="s">
        <v>56</v>
      </c>
      <c r="L542" t="s">
        <v>904</v>
      </c>
      <c r="M542" t="s">
        <v>1829</v>
      </c>
      <c r="N542" s="5">
        <v>-10077066</v>
      </c>
    </row>
    <row r="543" spans="1:14" x14ac:dyDescent="0.25">
      <c r="A543" t="s">
        <v>62</v>
      </c>
      <c r="B543" t="s">
        <v>1858</v>
      </c>
      <c r="C543">
        <v>1822</v>
      </c>
      <c r="D543" s="2">
        <v>46174</v>
      </c>
      <c r="E543" t="s">
        <v>905</v>
      </c>
      <c r="F543" t="s">
        <v>2804</v>
      </c>
      <c r="G543" t="s">
        <v>14</v>
      </c>
      <c r="H543" t="s">
        <v>10318</v>
      </c>
      <c r="I543" t="s">
        <v>12235</v>
      </c>
      <c r="J543" t="s">
        <v>12236</v>
      </c>
      <c r="K543" t="s">
        <v>56</v>
      </c>
      <c r="L543" t="s">
        <v>902</v>
      </c>
      <c r="M543" t="s">
        <v>1829</v>
      </c>
      <c r="N543" s="5">
        <v>403241</v>
      </c>
    </row>
    <row r="544" spans="1:14" x14ac:dyDescent="0.25">
      <c r="A544" t="s">
        <v>62</v>
      </c>
      <c r="B544" t="s">
        <v>1858</v>
      </c>
      <c r="C544">
        <v>1822</v>
      </c>
      <c r="D544" s="2">
        <v>46174</v>
      </c>
      <c r="E544" t="s">
        <v>905</v>
      </c>
      <c r="F544" t="s">
        <v>12237</v>
      </c>
      <c r="G544" t="s">
        <v>12238</v>
      </c>
      <c r="H544" t="s">
        <v>2805</v>
      </c>
      <c r="I544" t="s">
        <v>12239</v>
      </c>
      <c r="J544" t="s">
        <v>12236</v>
      </c>
      <c r="K544" t="s">
        <v>56</v>
      </c>
      <c r="L544" t="s">
        <v>902</v>
      </c>
      <c r="M544" t="s">
        <v>1829</v>
      </c>
      <c r="N544" s="5">
        <v>793960</v>
      </c>
    </row>
    <row r="545" spans="1:14" x14ac:dyDescent="0.25">
      <c r="A545" t="s">
        <v>62</v>
      </c>
      <c r="B545" t="s">
        <v>1858</v>
      </c>
      <c r="C545">
        <v>1822</v>
      </c>
      <c r="D545" s="2">
        <v>46174</v>
      </c>
      <c r="E545" t="s">
        <v>905</v>
      </c>
      <c r="F545" t="s">
        <v>1658</v>
      </c>
      <c r="G545" t="s">
        <v>1659</v>
      </c>
      <c r="H545" t="s">
        <v>10312</v>
      </c>
      <c r="I545" t="s">
        <v>12240</v>
      </c>
      <c r="J545" t="s">
        <v>1659</v>
      </c>
      <c r="K545" t="s">
        <v>56</v>
      </c>
      <c r="L545" t="s">
        <v>902</v>
      </c>
      <c r="M545" t="s">
        <v>1829</v>
      </c>
      <c r="N545" s="5">
        <v>405000</v>
      </c>
    </row>
    <row r="546" spans="1:14" x14ac:dyDescent="0.25">
      <c r="A546" t="s">
        <v>62</v>
      </c>
      <c r="B546" t="s">
        <v>1858</v>
      </c>
      <c r="C546">
        <v>1822</v>
      </c>
      <c r="D546" s="2">
        <v>46174</v>
      </c>
      <c r="E546" t="s">
        <v>905</v>
      </c>
      <c r="F546" t="s">
        <v>1650</v>
      </c>
      <c r="G546" t="s">
        <v>1862</v>
      </c>
      <c r="H546" t="s">
        <v>12040</v>
      </c>
      <c r="I546" t="s">
        <v>12241</v>
      </c>
      <c r="J546" t="s">
        <v>1862</v>
      </c>
      <c r="K546" t="s">
        <v>56</v>
      </c>
      <c r="L546" t="s">
        <v>902</v>
      </c>
      <c r="M546" t="s">
        <v>1829</v>
      </c>
      <c r="N546" s="5">
        <v>1215278</v>
      </c>
    </row>
    <row r="547" spans="1:14" x14ac:dyDescent="0.25">
      <c r="A547" t="s">
        <v>62</v>
      </c>
      <c r="B547" t="s">
        <v>1858</v>
      </c>
      <c r="C547">
        <v>1822</v>
      </c>
      <c r="D547" s="2">
        <v>46174</v>
      </c>
      <c r="E547" t="s">
        <v>905</v>
      </c>
      <c r="F547" t="s">
        <v>1650</v>
      </c>
      <c r="G547" t="s">
        <v>1862</v>
      </c>
      <c r="H547" t="s">
        <v>11908</v>
      </c>
      <c r="I547" t="s">
        <v>12242</v>
      </c>
      <c r="J547" t="s">
        <v>1862</v>
      </c>
      <c r="K547" t="s">
        <v>56</v>
      </c>
      <c r="L547" t="s">
        <v>902</v>
      </c>
      <c r="M547" t="s">
        <v>1829</v>
      </c>
      <c r="N547" s="5">
        <v>1215278</v>
      </c>
    </row>
    <row r="548" spans="1:14" x14ac:dyDescent="0.25">
      <c r="A548" t="s">
        <v>62</v>
      </c>
      <c r="B548" t="s">
        <v>1858</v>
      </c>
      <c r="C548">
        <v>1822</v>
      </c>
      <c r="D548" s="2">
        <v>46174</v>
      </c>
      <c r="E548" t="s">
        <v>905</v>
      </c>
      <c r="F548" t="s">
        <v>9831</v>
      </c>
      <c r="G548" t="s">
        <v>9832</v>
      </c>
      <c r="H548" t="s">
        <v>9833</v>
      </c>
      <c r="I548" t="s">
        <v>12243</v>
      </c>
      <c r="J548" t="s">
        <v>12244</v>
      </c>
      <c r="K548" t="s">
        <v>56</v>
      </c>
      <c r="L548" t="s">
        <v>902</v>
      </c>
      <c r="M548" t="s">
        <v>1829</v>
      </c>
      <c r="N548" s="5">
        <v>612101</v>
      </c>
    </row>
    <row r="549" spans="1:14" x14ac:dyDescent="0.25">
      <c r="A549" t="s">
        <v>62</v>
      </c>
      <c r="B549" t="s">
        <v>1858</v>
      </c>
      <c r="C549">
        <v>1822</v>
      </c>
      <c r="D549" s="2">
        <v>46174</v>
      </c>
      <c r="E549" t="s">
        <v>905</v>
      </c>
      <c r="F549" t="s">
        <v>10696</v>
      </c>
      <c r="G549" t="s">
        <v>14</v>
      </c>
      <c r="H549" t="s">
        <v>10310</v>
      </c>
      <c r="I549" t="s">
        <v>12245</v>
      </c>
      <c r="J549" t="s">
        <v>10698</v>
      </c>
      <c r="K549" t="s">
        <v>56</v>
      </c>
      <c r="L549" t="s">
        <v>902</v>
      </c>
      <c r="M549" t="s">
        <v>1829</v>
      </c>
      <c r="N549" s="5">
        <v>-471726</v>
      </c>
    </row>
    <row r="550" spans="1:14" x14ac:dyDescent="0.25">
      <c r="A550" t="s">
        <v>62</v>
      </c>
      <c r="B550" t="s">
        <v>1858</v>
      </c>
      <c r="C550">
        <v>1822</v>
      </c>
      <c r="D550" s="2">
        <v>46174</v>
      </c>
      <c r="E550" t="s">
        <v>906</v>
      </c>
      <c r="F550" t="s">
        <v>12246</v>
      </c>
      <c r="G550" t="s">
        <v>14</v>
      </c>
      <c r="H550" t="s">
        <v>12062</v>
      </c>
      <c r="I550" t="s">
        <v>14</v>
      </c>
      <c r="J550" t="s">
        <v>12247</v>
      </c>
      <c r="K550" t="s">
        <v>56</v>
      </c>
      <c r="L550" t="s">
        <v>903</v>
      </c>
      <c r="M550" t="s">
        <v>1829</v>
      </c>
      <c r="N550" s="5">
        <v>979687</v>
      </c>
    </row>
    <row r="551" spans="1:14" x14ac:dyDescent="0.25">
      <c r="A551" t="s">
        <v>62</v>
      </c>
      <c r="B551" t="s">
        <v>1858</v>
      </c>
      <c r="C551">
        <v>1822</v>
      </c>
      <c r="D551" s="2">
        <v>46174</v>
      </c>
      <c r="E551" t="s">
        <v>907</v>
      </c>
      <c r="F551" t="s">
        <v>12237</v>
      </c>
      <c r="G551" t="s">
        <v>12238</v>
      </c>
      <c r="H551" t="s">
        <v>2805</v>
      </c>
      <c r="I551" t="s">
        <v>12239</v>
      </c>
      <c r="J551" t="s">
        <v>12248</v>
      </c>
      <c r="K551" t="s">
        <v>56</v>
      </c>
      <c r="L551" t="s">
        <v>904</v>
      </c>
      <c r="M551" t="s">
        <v>1829</v>
      </c>
      <c r="N551" s="5">
        <v>-811537</v>
      </c>
    </row>
    <row r="552" spans="1:14" x14ac:dyDescent="0.25">
      <c r="A552" t="s">
        <v>62</v>
      </c>
      <c r="B552" t="s">
        <v>1858</v>
      </c>
      <c r="C552">
        <v>1833</v>
      </c>
      <c r="D552" s="2">
        <v>46174</v>
      </c>
      <c r="E552" t="s">
        <v>905</v>
      </c>
      <c r="F552" t="s">
        <v>1646</v>
      </c>
      <c r="G552" t="s">
        <v>1647</v>
      </c>
      <c r="H552" t="s">
        <v>12050</v>
      </c>
      <c r="I552" t="s">
        <v>12249</v>
      </c>
      <c r="J552" t="s">
        <v>1647</v>
      </c>
      <c r="K552" t="s">
        <v>56</v>
      </c>
      <c r="L552" t="s">
        <v>902</v>
      </c>
      <c r="M552" t="s">
        <v>1829</v>
      </c>
      <c r="N552" s="5">
        <v>1095105</v>
      </c>
    </row>
    <row r="553" spans="1:14" x14ac:dyDescent="0.25">
      <c r="A553" t="s">
        <v>62</v>
      </c>
      <c r="B553" t="s">
        <v>1858</v>
      </c>
      <c r="C553">
        <v>2981</v>
      </c>
      <c r="D553" s="2">
        <v>46023</v>
      </c>
      <c r="E553" t="s">
        <v>905</v>
      </c>
      <c r="F553" t="s">
        <v>110</v>
      </c>
      <c r="G553" t="s">
        <v>1848</v>
      </c>
      <c r="I553" t="s">
        <v>3583</v>
      </c>
      <c r="J553" t="s">
        <v>1883</v>
      </c>
      <c r="K553" t="s">
        <v>56</v>
      </c>
      <c r="L553" t="s">
        <v>902</v>
      </c>
      <c r="M553" t="s">
        <v>1829</v>
      </c>
      <c r="N553" s="5">
        <v>4501515</v>
      </c>
    </row>
    <row r="554" spans="1:14" x14ac:dyDescent="0.25">
      <c r="A554" t="s">
        <v>62</v>
      </c>
      <c r="B554" t="s">
        <v>1858</v>
      </c>
      <c r="C554">
        <v>2981</v>
      </c>
      <c r="D554" s="2">
        <v>46023</v>
      </c>
      <c r="E554" t="s">
        <v>905</v>
      </c>
      <c r="F554" t="s">
        <v>348</v>
      </c>
      <c r="G554" t="s">
        <v>335</v>
      </c>
      <c r="H554" t="s">
        <v>1113</v>
      </c>
      <c r="I554" t="s">
        <v>3584</v>
      </c>
      <c r="J554" t="s">
        <v>335</v>
      </c>
      <c r="K554" t="s">
        <v>56</v>
      </c>
      <c r="L554" t="s">
        <v>902</v>
      </c>
      <c r="M554" t="s">
        <v>1829</v>
      </c>
      <c r="N554" s="5">
        <v>344639</v>
      </c>
    </row>
    <row r="555" spans="1:14" x14ac:dyDescent="0.25">
      <c r="A555" t="s">
        <v>62</v>
      </c>
      <c r="B555" t="s">
        <v>1858</v>
      </c>
      <c r="C555">
        <v>2981</v>
      </c>
      <c r="D555" s="2">
        <v>46023</v>
      </c>
      <c r="E555" t="s">
        <v>905</v>
      </c>
      <c r="F555" t="s">
        <v>348</v>
      </c>
      <c r="G555" t="s">
        <v>335</v>
      </c>
      <c r="H555" t="s">
        <v>1277</v>
      </c>
      <c r="I555" t="s">
        <v>3585</v>
      </c>
      <c r="J555" t="s">
        <v>335</v>
      </c>
      <c r="K555" t="s">
        <v>56</v>
      </c>
      <c r="L555" t="s">
        <v>902</v>
      </c>
      <c r="M555" t="s">
        <v>1829</v>
      </c>
      <c r="N555" s="5">
        <v>1741908</v>
      </c>
    </row>
    <row r="556" spans="1:14" x14ac:dyDescent="0.25">
      <c r="A556" t="s">
        <v>62</v>
      </c>
      <c r="B556" t="s">
        <v>1858</v>
      </c>
      <c r="C556">
        <v>2981</v>
      </c>
      <c r="D556" s="2">
        <v>46023</v>
      </c>
      <c r="E556" t="s">
        <v>905</v>
      </c>
      <c r="F556" t="s">
        <v>348</v>
      </c>
      <c r="G556" t="s">
        <v>335</v>
      </c>
      <c r="H556" t="s">
        <v>1345</v>
      </c>
      <c r="I556" t="s">
        <v>3586</v>
      </c>
      <c r="J556" t="s">
        <v>335</v>
      </c>
      <c r="K556" t="s">
        <v>56</v>
      </c>
      <c r="L556" t="s">
        <v>902</v>
      </c>
      <c r="M556" t="s">
        <v>1829</v>
      </c>
      <c r="N556" s="5">
        <v>1395414</v>
      </c>
    </row>
    <row r="557" spans="1:14" x14ac:dyDescent="0.25">
      <c r="A557" t="s">
        <v>62</v>
      </c>
      <c r="B557" t="s">
        <v>1858</v>
      </c>
      <c r="C557">
        <v>2981</v>
      </c>
      <c r="D557" s="2">
        <v>46023</v>
      </c>
      <c r="E557" t="s">
        <v>905</v>
      </c>
      <c r="F557" t="s">
        <v>348</v>
      </c>
      <c r="G557" t="s">
        <v>335</v>
      </c>
      <c r="H557" t="s">
        <v>1772</v>
      </c>
      <c r="I557" t="s">
        <v>3587</v>
      </c>
      <c r="J557" t="s">
        <v>335</v>
      </c>
      <c r="K557" t="s">
        <v>56</v>
      </c>
      <c r="L557" t="s">
        <v>902</v>
      </c>
      <c r="M557" t="s">
        <v>1829</v>
      </c>
      <c r="N557" s="5">
        <v>1757111</v>
      </c>
    </row>
    <row r="558" spans="1:14" x14ac:dyDescent="0.25">
      <c r="A558" t="s">
        <v>62</v>
      </c>
      <c r="B558" t="s">
        <v>1858</v>
      </c>
      <c r="C558">
        <v>2981</v>
      </c>
      <c r="D558" s="2">
        <v>46023</v>
      </c>
      <c r="E558" t="s">
        <v>905</v>
      </c>
      <c r="F558" t="s">
        <v>348</v>
      </c>
      <c r="G558" t="s">
        <v>335</v>
      </c>
      <c r="H558" t="s">
        <v>1772</v>
      </c>
      <c r="I558" t="s">
        <v>3588</v>
      </c>
      <c r="J558" t="s">
        <v>335</v>
      </c>
      <c r="K558" t="s">
        <v>56</v>
      </c>
      <c r="L558" t="s">
        <v>902</v>
      </c>
      <c r="M558" t="s">
        <v>1829</v>
      </c>
      <c r="N558" s="5">
        <v>351422</v>
      </c>
    </row>
    <row r="559" spans="1:14" x14ac:dyDescent="0.25">
      <c r="A559" t="s">
        <v>62</v>
      </c>
      <c r="B559" t="s">
        <v>1858</v>
      </c>
      <c r="C559">
        <v>2981</v>
      </c>
      <c r="D559" s="2">
        <v>46023</v>
      </c>
      <c r="E559" t="s">
        <v>905</v>
      </c>
      <c r="F559" t="s">
        <v>348</v>
      </c>
      <c r="G559" t="s">
        <v>335</v>
      </c>
      <c r="H559" t="s">
        <v>2305</v>
      </c>
      <c r="I559" t="s">
        <v>3589</v>
      </c>
      <c r="J559" t="s">
        <v>335</v>
      </c>
      <c r="K559" t="s">
        <v>56</v>
      </c>
      <c r="L559" t="s">
        <v>902</v>
      </c>
      <c r="M559" t="s">
        <v>1829</v>
      </c>
      <c r="N559" s="5">
        <v>2469796</v>
      </c>
    </row>
    <row r="560" spans="1:14" x14ac:dyDescent="0.25">
      <c r="A560" t="s">
        <v>62</v>
      </c>
      <c r="B560" t="s">
        <v>1858</v>
      </c>
      <c r="C560">
        <v>2981</v>
      </c>
      <c r="D560" s="2">
        <v>46023</v>
      </c>
      <c r="E560" t="s">
        <v>905</v>
      </c>
      <c r="F560" t="s">
        <v>1876</v>
      </c>
      <c r="G560" t="s">
        <v>1877</v>
      </c>
      <c r="H560" t="s">
        <v>2990</v>
      </c>
      <c r="I560" t="s">
        <v>3590</v>
      </c>
      <c r="J560" t="s">
        <v>1877</v>
      </c>
      <c r="K560" t="s">
        <v>56</v>
      </c>
      <c r="L560" t="s">
        <v>902</v>
      </c>
      <c r="M560" t="s">
        <v>1829</v>
      </c>
      <c r="N560" s="5">
        <v>707453</v>
      </c>
    </row>
    <row r="561" spans="1:14" x14ac:dyDescent="0.25">
      <c r="A561" t="s">
        <v>62</v>
      </c>
      <c r="B561" t="s">
        <v>1858</v>
      </c>
      <c r="C561">
        <v>2981</v>
      </c>
      <c r="D561" s="2">
        <v>46023</v>
      </c>
      <c r="E561" t="s">
        <v>905</v>
      </c>
      <c r="F561" t="s">
        <v>1876</v>
      </c>
      <c r="G561" t="s">
        <v>1877</v>
      </c>
      <c r="H561" t="s">
        <v>2990</v>
      </c>
      <c r="I561" t="s">
        <v>3591</v>
      </c>
      <c r="J561" t="s">
        <v>1877</v>
      </c>
      <c r="K561" t="s">
        <v>56</v>
      </c>
      <c r="L561" t="s">
        <v>902</v>
      </c>
      <c r="M561" t="s">
        <v>1829</v>
      </c>
      <c r="N561" s="5">
        <v>707453</v>
      </c>
    </row>
    <row r="562" spans="1:14" x14ac:dyDescent="0.25">
      <c r="A562" t="s">
        <v>62</v>
      </c>
      <c r="B562" t="s">
        <v>1858</v>
      </c>
      <c r="C562">
        <v>2981</v>
      </c>
      <c r="D562" s="2">
        <v>46023</v>
      </c>
      <c r="E562" t="s">
        <v>905</v>
      </c>
      <c r="F562" t="s">
        <v>1876</v>
      </c>
      <c r="G562" t="s">
        <v>1877</v>
      </c>
      <c r="H562" t="s">
        <v>2990</v>
      </c>
      <c r="I562" t="s">
        <v>3592</v>
      </c>
      <c r="J562" t="s">
        <v>1877</v>
      </c>
      <c r="K562" t="s">
        <v>56</v>
      </c>
      <c r="L562" t="s">
        <v>902</v>
      </c>
      <c r="M562" t="s">
        <v>1829</v>
      </c>
      <c r="N562" s="5">
        <v>-707453</v>
      </c>
    </row>
    <row r="563" spans="1:14" x14ac:dyDescent="0.25">
      <c r="A563" t="s">
        <v>62</v>
      </c>
      <c r="B563" t="s">
        <v>1858</v>
      </c>
      <c r="C563">
        <v>2981</v>
      </c>
      <c r="D563" s="2">
        <v>46023</v>
      </c>
      <c r="E563" t="s">
        <v>905</v>
      </c>
      <c r="F563" t="s">
        <v>1648</v>
      </c>
      <c r="G563" t="s">
        <v>1649</v>
      </c>
      <c r="H563" t="s">
        <v>2309</v>
      </c>
      <c r="I563" t="s">
        <v>3593</v>
      </c>
      <c r="J563" t="s">
        <v>1649</v>
      </c>
      <c r="K563" t="s">
        <v>56</v>
      </c>
      <c r="L563" t="s">
        <v>902</v>
      </c>
      <c r="M563" t="s">
        <v>1829</v>
      </c>
      <c r="N563" s="5">
        <v>1060531</v>
      </c>
    </row>
    <row r="564" spans="1:14" x14ac:dyDescent="0.25">
      <c r="A564" t="s">
        <v>62</v>
      </c>
      <c r="B564" t="s">
        <v>1858</v>
      </c>
      <c r="C564">
        <v>2981</v>
      </c>
      <c r="D564" s="2">
        <v>46023</v>
      </c>
      <c r="E564" t="s">
        <v>905</v>
      </c>
      <c r="F564" t="s">
        <v>1648</v>
      </c>
      <c r="G564" t="s">
        <v>1649</v>
      </c>
      <c r="H564" t="s">
        <v>2309</v>
      </c>
      <c r="I564" t="s">
        <v>3594</v>
      </c>
      <c r="J564" t="s">
        <v>1649</v>
      </c>
      <c r="K564" t="s">
        <v>56</v>
      </c>
      <c r="L564" t="s">
        <v>902</v>
      </c>
      <c r="M564" t="s">
        <v>1829</v>
      </c>
      <c r="N564" s="5">
        <v>352896</v>
      </c>
    </row>
    <row r="565" spans="1:14" x14ac:dyDescent="0.25">
      <c r="A565" t="s">
        <v>62</v>
      </c>
      <c r="B565" t="s">
        <v>1858</v>
      </c>
      <c r="C565">
        <v>2981</v>
      </c>
      <c r="D565" s="2">
        <v>46023</v>
      </c>
      <c r="E565" t="s">
        <v>905</v>
      </c>
      <c r="F565" t="s">
        <v>1648</v>
      </c>
      <c r="G565" t="s">
        <v>1649</v>
      </c>
      <c r="H565" t="s">
        <v>2309</v>
      </c>
      <c r="I565" t="s">
        <v>3595</v>
      </c>
      <c r="J565" t="s">
        <v>1649</v>
      </c>
      <c r="K565" t="s">
        <v>56</v>
      </c>
      <c r="L565" t="s">
        <v>902</v>
      </c>
      <c r="M565" t="s">
        <v>1829</v>
      </c>
      <c r="N565" s="5">
        <v>2121473</v>
      </c>
    </row>
    <row r="566" spans="1:14" x14ac:dyDescent="0.25">
      <c r="A566" t="s">
        <v>62</v>
      </c>
      <c r="B566" t="s">
        <v>1858</v>
      </c>
      <c r="C566">
        <v>2981</v>
      </c>
      <c r="D566" s="2">
        <v>46023</v>
      </c>
      <c r="E566" t="s">
        <v>905</v>
      </c>
      <c r="F566" t="s">
        <v>1357</v>
      </c>
      <c r="G566" t="s">
        <v>1358</v>
      </c>
      <c r="H566" t="s">
        <v>662</v>
      </c>
      <c r="I566" t="s">
        <v>3596</v>
      </c>
      <c r="J566" t="s">
        <v>1358</v>
      </c>
      <c r="K566" t="s">
        <v>56</v>
      </c>
      <c r="L566" t="s">
        <v>902</v>
      </c>
      <c r="M566" t="s">
        <v>1829</v>
      </c>
      <c r="N566" s="5">
        <v>1703727</v>
      </c>
    </row>
    <row r="567" spans="1:14" x14ac:dyDescent="0.25">
      <c r="A567" t="s">
        <v>62</v>
      </c>
      <c r="B567" t="s">
        <v>1858</v>
      </c>
      <c r="C567">
        <v>2981</v>
      </c>
      <c r="D567" s="2">
        <v>46023</v>
      </c>
      <c r="E567" t="s">
        <v>905</v>
      </c>
      <c r="F567" t="s">
        <v>1357</v>
      </c>
      <c r="G567" t="s">
        <v>1358</v>
      </c>
      <c r="H567" t="s">
        <v>662</v>
      </c>
      <c r="I567" t="s">
        <v>3597</v>
      </c>
      <c r="J567" t="s">
        <v>1358</v>
      </c>
      <c r="K567" t="s">
        <v>56</v>
      </c>
      <c r="L567" t="s">
        <v>902</v>
      </c>
      <c r="M567" t="s">
        <v>1829</v>
      </c>
      <c r="N567" s="5">
        <v>5805333</v>
      </c>
    </row>
    <row r="568" spans="1:14" x14ac:dyDescent="0.25">
      <c r="A568" t="s">
        <v>62</v>
      </c>
      <c r="B568" t="s">
        <v>1858</v>
      </c>
      <c r="C568">
        <v>2981</v>
      </c>
      <c r="D568" s="2">
        <v>46023</v>
      </c>
      <c r="E568" t="s">
        <v>905</v>
      </c>
      <c r="F568" t="s">
        <v>3452</v>
      </c>
      <c r="G568" t="s">
        <v>3453</v>
      </c>
      <c r="H568" t="s">
        <v>1604</v>
      </c>
      <c r="I568" t="s">
        <v>3598</v>
      </c>
      <c r="J568" t="s">
        <v>3453</v>
      </c>
      <c r="K568" t="s">
        <v>56</v>
      </c>
      <c r="L568" t="s">
        <v>902</v>
      </c>
      <c r="M568" t="s">
        <v>1829</v>
      </c>
      <c r="N568" s="5">
        <v>1054267</v>
      </c>
    </row>
    <row r="569" spans="1:14" x14ac:dyDescent="0.25">
      <c r="A569" t="s">
        <v>62</v>
      </c>
      <c r="B569" t="s">
        <v>1858</v>
      </c>
      <c r="C569">
        <v>2981</v>
      </c>
      <c r="D569" s="2">
        <v>46023</v>
      </c>
      <c r="E569" t="s">
        <v>905</v>
      </c>
      <c r="F569" t="s">
        <v>3452</v>
      </c>
      <c r="G569" t="s">
        <v>3453</v>
      </c>
      <c r="H569" t="s">
        <v>1604</v>
      </c>
      <c r="I569" t="s">
        <v>3599</v>
      </c>
      <c r="J569" t="s">
        <v>3600</v>
      </c>
      <c r="K569" t="s">
        <v>56</v>
      </c>
      <c r="L569" t="s">
        <v>902</v>
      </c>
      <c r="M569" t="s">
        <v>1829</v>
      </c>
      <c r="N569" s="5">
        <v>1047975</v>
      </c>
    </row>
    <row r="570" spans="1:14" x14ac:dyDescent="0.25">
      <c r="A570" t="s">
        <v>62</v>
      </c>
      <c r="B570" t="s">
        <v>1858</v>
      </c>
      <c r="C570">
        <v>2981</v>
      </c>
      <c r="D570" s="2">
        <v>46023</v>
      </c>
      <c r="E570" t="s">
        <v>905</v>
      </c>
      <c r="F570" t="s">
        <v>3452</v>
      </c>
      <c r="G570" t="s">
        <v>3453</v>
      </c>
      <c r="H570" t="s">
        <v>1604</v>
      </c>
      <c r="I570" t="s">
        <v>3601</v>
      </c>
      <c r="J570" t="s">
        <v>3600</v>
      </c>
      <c r="K570" t="s">
        <v>56</v>
      </c>
      <c r="L570" t="s">
        <v>902</v>
      </c>
      <c r="M570" t="s">
        <v>1829</v>
      </c>
      <c r="N570" s="5">
        <v>1047975</v>
      </c>
    </row>
    <row r="571" spans="1:14" x14ac:dyDescent="0.25">
      <c r="A571" t="s">
        <v>62</v>
      </c>
      <c r="B571" t="s">
        <v>1858</v>
      </c>
      <c r="C571">
        <v>2981</v>
      </c>
      <c r="D571" s="2">
        <v>46023</v>
      </c>
      <c r="E571" t="s">
        <v>905</v>
      </c>
      <c r="F571" t="s">
        <v>3452</v>
      </c>
      <c r="G571" t="s">
        <v>3453</v>
      </c>
      <c r="H571" t="s">
        <v>1604</v>
      </c>
      <c r="I571" t="s">
        <v>3602</v>
      </c>
      <c r="J571" t="s">
        <v>3600</v>
      </c>
      <c r="K571" t="s">
        <v>56</v>
      </c>
      <c r="L571" t="s">
        <v>902</v>
      </c>
      <c r="M571" t="s">
        <v>1829</v>
      </c>
      <c r="N571" s="5">
        <v>1046350</v>
      </c>
    </row>
    <row r="572" spans="1:14" x14ac:dyDescent="0.25">
      <c r="A572" t="s">
        <v>62</v>
      </c>
      <c r="B572" t="s">
        <v>1858</v>
      </c>
      <c r="C572">
        <v>2981</v>
      </c>
      <c r="D572" s="2">
        <v>46023</v>
      </c>
      <c r="E572" t="s">
        <v>905</v>
      </c>
      <c r="F572" t="s">
        <v>3452</v>
      </c>
      <c r="G572" t="s">
        <v>3453</v>
      </c>
      <c r="H572" t="s">
        <v>1604</v>
      </c>
      <c r="I572" t="s">
        <v>3603</v>
      </c>
      <c r="J572" t="s">
        <v>3600</v>
      </c>
      <c r="K572" t="s">
        <v>56</v>
      </c>
      <c r="L572" t="s">
        <v>902</v>
      </c>
      <c r="M572" t="s">
        <v>1829</v>
      </c>
      <c r="N572" s="5">
        <v>1045078</v>
      </c>
    </row>
    <row r="573" spans="1:14" x14ac:dyDescent="0.25">
      <c r="A573" t="s">
        <v>62</v>
      </c>
      <c r="B573" t="s">
        <v>1858</v>
      </c>
      <c r="C573">
        <v>2981</v>
      </c>
      <c r="D573" s="2">
        <v>46023</v>
      </c>
      <c r="E573" t="s">
        <v>905</v>
      </c>
      <c r="F573" t="s">
        <v>3452</v>
      </c>
      <c r="G573" t="s">
        <v>3453</v>
      </c>
      <c r="H573" t="s">
        <v>1604</v>
      </c>
      <c r="I573" t="s">
        <v>3604</v>
      </c>
      <c r="J573" t="s">
        <v>3600</v>
      </c>
      <c r="K573" t="s">
        <v>56</v>
      </c>
      <c r="L573" t="s">
        <v>902</v>
      </c>
      <c r="M573" t="s">
        <v>1829</v>
      </c>
      <c r="N573" s="5">
        <v>2090156</v>
      </c>
    </row>
    <row r="574" spans="1:14" x14ac:dyDescent="0.25">
      <c r="A574" t="s">
        <v>62</v>
      </c>
      <c r="B574" t="s">
        <v>1858</v>
      </c>
      <c r="C574">
        <v>2981</v>
      </c>
      <c r="D574" s="2">
        <v>46023</v>
      </c>
      <c r="E574" t="s">
        <v>905</v>
      </c>
      <c r="F574" t="s">
        <v>3452</v>
      </c>
      <c r="G574" t="s">
        <v>3453</v>
      </c>
      <c r="H574" t="s">
        <v>1604</v>
      </c>
      <c r="I574" t="s">
        <v>3605</v>
      </c>
      <c r="J574" t="s">
        <v>3453</v>
      </c>
      <c r="K574" t="s">
        <v>56</v>
      </c>
      <c r="L574" t="s">
        <v>902</v>
      </c>
      <c r="M574" t="s">
        <v>1829</v>
      </c>
      <c r="N574" s="5">
        <v>1405689</v>
      </c>
    </row>
    <row r="575" spans="1:14" x14ac:dyDescent="0.25">
      <c r="A575" t="s">
        <v>62</v>
      </c>
      <c r="B575" t="s">
        <v>1858</v>
      </c>
      <c r="C575">
        <v>2981</v>
      </c>
      <c r="D575" s="2">
        <v>46023</v>
      </c>
      <c r="E575" t="s">
        <v>905</v>
      </c>
      <c r="F575" t="s">
        <v>360</v>
      </c>
      <c r="G575" t="s">
        <v>356</v>
      </c>
      <c r="H575" t="s">
        <v>2188</v>
      </c>
      <c r="I575" t="s">
        <v>3606</v>
      </c>
      <c r="J575" t="s">
        <v>356</v>
      </c>
      <c r="K575" t="s">
        <v>56</v>
      </c>
      <c r="L575" t="s">
        <v>902</v>
      </c>
      <c r="M575" t="s">
        <v>1829</v>
      </c>
      <c r="N575" s="5">
        <v>352828</v>
      </c>
    </row>
    <row r="576" spans="1:14" x14ac:dyDescent="0.25">
      <c r="A576" t="s">
        <v>62</v>
      </c>
      <c r="B576" t="s">
        <v>1858</v>
      </c>
      <c r="C576">
        <v>2981</v>
      </c>
      <c r="D576" s="2">
        <v>46023</v>
      </c>
      <c r="E576" t="s">
        <v>905</v>
      </c>
      <c r="F576" t="s">
        <v>360</v>
      </c>
      <c r="G576" t="s">
        <v>356</v>
      </c>
      <c r="H576" t="s">
        <v>3108</v>
      </c>
      <c r="I576" t="s">
        <v>3607</v>
      </c>
      <c r="J576" t="s">
        <v>356</v>
      </c>
      <c r="K576" t="s">
        <v>56</v>
      </c>
      <c r="L576" t="s">
        <v>902</v>
      </c>
      <c r="M576" t="s">
        <v>1829</v>
      </c>
      <c r="N576" s="5">
        <v>706543</v>
      </c>
    </row>
    <row r="577" spans="1:14" x14ac:dyDescent="0.25">
      <c r="A577" t="s">
        <v>62</v>
      </c>
      <c r="B577" t="s">
        <v>1858</v>
      </c>
      <c r="C577">
        <v>2981</v>
      </c>
      <c r="D577" s="2">
        <v>46023</v>
      </c>
      <c r="E577" t="s">
        <v>905</v>
      </c>
      <c r="F577" t="s">
        <v>360</v>
      </c>
      <c r="G577" t="s">
        <v>356</v>
      </c>
      <c r="H577" t="s">
        <v>3108</v>
      </c>
      <c r="I577" t="s">
        <v>3608</v>
      </c>
      <c r="J577" t="s">
        <v>356</v>
      </c>
      <c r="K577" t="s">
        <v>56</v>
      </c>
      <c r="L577" t="s">
        <v>902</v>
      </c>
      <c r="M577" t="s">
        <v>1829</v>
      </c>
      <c r="N577" s="5">
        <v>1415272</v>
      </c>
    </row>
    <row r="578" spans="1:14" x14ac:dyDescent="0.25">
      <c r="A578" t="s">
        <v>62</v>
      </c>
      <c r="B578" t="s">
        <v>1858</v>
      </c>
      <c r="C578">
        <v>2981</v>
      </c>
      <c r="D578" s="2">
        <v>46023</v>
      </c>
      <c r="E578" t="s">
        <v>905</v>
      </c>
      <c r="F578" t="s">
        <v>360</v>
      </c>
      <c r="G578" t="s">
        <v>356</v>
      </c>
      <c r="H578" t="s">
        <v>3108</v>
      </c>
      <c r="I578" t="s">
        <v>3609</v>
      </c>
      <c r="J578" t="s">
        <v>356</v>
      </c>
      <c r="K578" t="s">
        <v>56</v>
      </c>
      <c r="L578" t="s">
        <v>902</v>
      </c>
      <c r="M578" t="s">
        <v>1829</v>
      </c>
      <c r="N578" s="5">
        <v>707636</v>
      </c>
    </row>
    <row r="579" spans="1:14" x14ac:dyDescent="0.25">
      <c r="A579" t="s">
        <v>62</v>
      </c>
      <c r="B579" t="s">
        <v>1858</v>
      </c>
      <c r="C579">
        <v>2981</v>
      </c>
      <c r="D579" s="2">
        <v>46023</v>
      </c>
      <c r="E579" t="s">
        <v>905</v>
      </c>
      <c r="F579" t="s">
        <v>151</v>
      </c>
      <c r="G579" t="s">
        <v>279</v>
      </c>
      <c r="H579" t="s">
        <v>2298</v>
      </c>
      <c r="I579" t="s">
        <v>3610</v>
      </c>
      <c r="J579" t="s">
        <v>279</v>
      </c>
      <c r="K579" t="s">
        <v>56</v>
      </c>
      <c r="L579" t="s">
        <v>902</v>
      </c>
      <c r="M579" t="s">
        <v>1829</v>
      </c>
      <c r="N579" s="5">
        <v>317793</v>
      </c>
    </row>
    <row r="580" spans="1:14" x14ac:dyDescent="0.25">
      <c r="A580" t="s">
        <v>62</v>
      </c>
      <c r="B580" t="s">
        <v>1858</v>
      </c>
      <c r="C580">
        <v>2981</v>
      </c>
      <c r="D580" s="2">
        <v>46023</v>
      </c>
      <c r="E580" t="s">
        <v>905</v>
      </c>
      <c r="F580" t="s">
        <v>151</v>
      </c>
      <c r="G580" t="s">
        <v>279</v>
      </c>
      <c r="H580" t="s">
        <v>2298</v>
      </c>
      <c r="I580" t="s">
        <v>3611</v>
      </c>
      <c r="J580" t="s">
        <v>279</v>
      </c>
      <c r="K580" t="s">
        <v>56</v>
      </c>
      <c r="L580" t="s">
        <v>902</v>
      </c>
      <c r="M580" t="s">
        <v>1829</v>
      </c>
      <c r="N580" s="5">
        <v>317793</v>
      </c>
    </row>
    <row r="581" spans="1:14" x14ac:dyDescent="0.25">
      <c r="A581" t="s">
        <v>62</v>
      </c>
      <c r="B581" t="s">
        <v>1858</v>
      </c>
      <c r="C581">
        <v>2981</v>
      </c>
      <c r="D581" s="2">
        <v>46023</v>
      </c>
      <c r="E581" t="s">
        <v>905</v>
      </c>
      <c r="F581" t="s">
        <v>151</v>
      </c>
      <c r="G581" t="s">
        <v>279</v>
      </c>
      <c r="H581" t="s">
        <v>3198</v>
      </c>
      <c r="I581" t="s">
        <v>3612</v>
      </c>
      <c r="J581" t="s">
        <v>279</v>
      </c>
      <c r="K581" t="s">
        <v>56</v>
      </c>
      <c r="L581" t="s">
        <v>902</v>
      </c>
      <c r="M581" t="s">
        <v>1829</v>
      </c>
      <c r="N581" s="5">
        <v>317977</v>
      </c>
    </row>
    <row r="582" spans="1:14" x14ac:dyDescent="0.25">
      <c r="A582" t="s">
        <v>62</v>
      </c>
      <c r="B582" t="s">
        <v>1858</v>
      </c>
      <c r="C582">
        <v>2981</v>
      </c>
      <c r="D582" s="2">
        <v>46023</v>
      </c>
      <c r="E582" t="s">
        <v>905</v>
      </c>
      <c r="F582" t="s">
        <v>151</v>
      </c>
      <c r="G582" t="s">
        <v>279</v>
      </c>
      <c r="H582" t="s">
        <v>3198</v>
      </c>
      <c r="I582" t="s">
        <v>3613</v>
      </c>
      <c r="J582" t="s">
        <v>279</v>
      </c>
      <c r="K582" t="s">
        <v>56</v>
      </c>
      <c r="L582" t="s">
        <v>902</v>
      </c>
      <c r="M582" t="s">
        <v>1829</v>
      </c>
      <c r="N582" s="5">
        <v>317977</v>
      </c>
    </row>
    <row r="583" spans="1:14" x14ac:dyDescent="0.25">
      <c r="A583" t="s">
        <v>62</v>
      </c>
      <c r="B583" t="s">
        <v>1858</v>
      </c>
      <c r="C583">
        <v>2981</v>
      </c>
      <c r="D583" s="2">
        <v>46023</v>
      </c>
      <c r="E583" t="s">
        <v>905</v>
      </c>
      <c r="F583" t="s">
        <v>151</v>
      </c>
      <c r="G583" t="s">
        <v>279</v>
      </c>
      <c r="H583" t="s">
        <v>880</v>
      </c>
      <c r="I583" t="s">
        <v>3614</v>
      </c>
      <c r="J583" t="s">
        <v>279</v>
      </c>
      <c r="K583" t="s">
        <v>56</v>
      </c>
      <c r="L583" t="s">
        <v>902</v>
      </c>
      <c r="M583" t="s">
        <v>1829</v>
      </c>
      <c r="N583" s="5">
        <v>586874</v>
      </c>
    </row>
    <row r="584" spans="1:14" x14ac:dyDescent="0.25">
      <c r="A584" t="s">
        <v>62</v>
      </c>
      <c r="B584" t="s">
        <v>1858</v>
      </c>
      <c r="C584">
        <v>2981</v>
      </c>
      <c r="D584" s="2">
        <v>46023</v>
      </c>
      <c r="E584" t="s">
        <v>905</v>
      </c>
      <c r="F584" t="s">
        <v>151</v>
      </c>
      <c r="G584" t="s">
        <v>279</v>
      </c>
      <c r="H584" t="s">
        <v>880</v>
      </c>
      <c r="I584" t="s">
        <v>3615</v>
      </c>
      <c r="J584" t="s">
        <v>279</v>
      </c>
      <c r="K584" t="s">
        <v>56</v>
      </c>
      <c r="L584" t="s">
        <v>902</v>
      </c>
      <c r="M584" t="s">
        <v>1829</v>
      </c>
      <c r="N584" s="5">
        <v>294427</v>
      </c>
    </row>
    <row r="585" spans="1:14" x14ac:dyDescent="0.25">
      <c r="A585" t="s">
        <v>62</v>
      </c>
      <c r="B585" t="s">
        <v>1858</v>
      </c>
      <c r="C585">
        <v>2981</v>
      </c>
      <c r="D585" s="2">
        <v>46023</v>
      </c>
      <c r="E585" t="s">
        <v>905</v>
      </c>
      <c r="F585" t="s">
        <v>151</v>
      </c>
      <c r="G585" t="s">
        <v>279</v>
      </c>
      <c r="H585" t="s">
        <v>881</v>
      </c>
      <c r="I585" t="s">
        <v>3616</v>
      </c>
      <c r="J585" t="s">
        <v>279</v>
      </c>
      <c r="K585" t="s">
        <v>56</v>
      </c>
      <c r="L585" t="s">
        <v>902</v>
      </c>
      <c r="M585" t="s">
        <v>1829</v>
      </c>
      <c r="N585" s="5">
        <v>298215</v>
      </c>
    </row>
    <row r="586" spans="1:14" x14ac:dyDescent="0.25">
      <c r="A586" t="s">
        <v>62</v>
      </c>
      <c r="B586" t="s">
        <v>1858</v>
      </c>
      <c r="C586">
        <v>2981</v>
      </c>
      <c r="D586" s="2">
        <v>46023</v>
      </c>
      <c r="E586" t="s">
        <v>905</v>
      </c>
      <c r="F586" t="s">
        <v>151</v>
      </c>
      <c r="G586" t="s">
        <v>279</v>
      </c>
      <c r="H586" t="s">
        <v>881</v>
      </c>
      <c r="I586" t="s">
        <v>3617</v>
      </c>
      <c r="J586" t="s">
        <v>279</v>
      </c>
      <c r="K586" t="s">
        <v>56</v>
      </c>
      <c r="L586" t="s">
        <v>902</v>
      </c>
      <c r="M586" t="s">
        <v>1829</v>
      </c>
      <c r="N586" s="5">
        <v>1791006</v>
      </c>
    </row>
    <row r="587" spans="1:14" x14ac:dyDescent="0.25">
      <c r="A587" t="s">
        <v>62</v>
      </c>
      <c r="B587" t="s">
        <v>1858</v>
      </c>
      <c r="C587">
        <v>2981</v>
      </c>
      <c r="D587" s="2">
        <v>46023</v>
      </c>
      <c r="E587" t="s">
        <v>905</v>
      </c>
      <c r="F587" t="s">
        <v>154</v>
      </c>
      <c r="G587" t="s">
        <v>22</v>
      </c>
      <c r="H587" t="s">
        <v>1768</v>
      </c>
      <c r="I587" t="s">
        <v>3618</v>
      </c>
      <c r="J587" t="s">
        <v>22</v>
      </c>
      <c r="K587" t="s">
        <v>56</v>
      </c>
      <c r="L587" t="s">
        <v>902</v>
      </c>
      <c r="M587" t="s">
        <v>1829</v>
      </c>
      <c r="N587" s="5">
        <v>335628</v>
      </c>
    </row>
    <row r="588" spans="1:14" x14ac:dyDescent="0.25">
      <c r="A588" t="s">
        <v>62</v>
      </c>
      <c r="B588" t="s">
        <v>1858</v>
      </c>
      <c r="C588">
        <v>2981</v>
      </c>
      <c r="D588" s="2">
        <v>46023</v>
      </c>
      <c r="E588" t="s">
        <v>905</v>
      </c>
      <c r="F588" t="s">
        <v>154</v>
      </c>
      <c r="G588" t="s">
        <v>22</v>
      </c>
      <c r="H588" t="s">
        <v>1768</v>
      </c>
      <c r="I588" t="s">
        <v>3619</v>
      </c>
      <c r="J588" t="s">
        <v>22</v>
      </c>
      <c r="K588" t="s">
        <v>56</v>
      </c>
      <c r="L588" t="s">
        <v>902</v>
      </c>
      <c r="M588" t="s">
        <v>1829</v>
      </c>
      <c r="N588" s="5">
        <v>335628</v>
      </c>
    </row>
    <row r="589" spans="1:14" x14ac:dyDescent="0.25">
      <c r="A589" t="s">
        <v>62</v>
      </c>
      <c r="B589" t="s">
        <v>1858</v>
      </c>
      <c r="C589">
        <v>2981</v>
      </c>
      <c r="D589" s="2">
        <v>46023</v>
      </c>
      <c r="E589" t="s">
        <v>905</v>
      </c>
      <c r="F589" t="s">
        <v>154</v>
      </c>
      <c r="G589" t="s">
        <v>22</v>
      </c>
      <c r="H589" t="s">
        <v>2194</v>
      </c>
      <c r="I589" t="s">
        <v>3620</v>
      </c>
      <c r="J589" t="s">
        <v>22</v>
      </c>
      <c r="K589" t="s">
        <v>56</v>
      </c>
      <c r="L589" t="s">
        <v>902</v>
      </c>
      <c r="M589" t="s">
        <v>1829</v>
      </c>
      <c r="N589" s="5">
        <v>336971</v>
      </c>
    </row>
    <row r="590" spans="1:14" x14ac:dyDescent="0.25">
      <c r="A590" t="s">
        <v>62</v>
      </c>
      <c r="B590" t="s">
        <v>1858</v>
      </c>
      <c r="C590">
        <v>2981</v>
      </c>
      <c r="D590" s="2">
        <v>46023</v>
      </c>
      <c r="E590" t="s">
        <v>905</v>
      </c>
      <c r="F590" t="s">
        <v>154</v>
      </c>
      <c r="G590" t="s">
        <v>22</v>
      </c>
      <c r="H590" t="s">
        <v>2194</v>
      </c>
      <c r="I590" t="s">
        <v>3621</v>
      </c>
      <c r="J590" t="s">
        <v>22</v>
      </c>
      <c r="K590" t="s">
        <v>56</v>
      </c>
      <c r="L590" t="s">
        <v>902</v>
      </c>
      <c r="M590" t="s">
        <v>1829</v>
      </c>
      <c r="N590" s="5">
        <v>336971</v>
      </c>
    </row>
    <row r="591" spans="1:14" x14ac:dyDescent="0.25">
      <c r="A591" t="s">
        <v>62</v>
      </c>
      <c r="B591" t="s">
        <v>1858</v>
      </c>
      <c r="C591">
        <v>2981</v>
      </c>
      <c r="D591" s="2">
        <v>46023</v>
      </c>
      <c r="E591" t="s">
        <v>905</v>
      </c>
      <c r="F591" t="s">
        <v>154</v>
      </c>
      <c r="G591" t="s">
        <v>22</v>
      </c>
      <c r="H591" t="s">
        <v>2194</v>
      </c>
      <c r="I591" t="s">
        <v>3622</v>
      </c>
      <c r="J591" t="s">
        <v>22</v>
      </c>
      <c r="K591" t="s">
        <v>56</v>
      </c>
      <c r="L591" t="s">
        <v>902</v>
      </c>
      <c r="M591" t="s">
        <v>1829</v>
      </c>
      <c r="N591" s="5">
        <v>336971</v>
      </c>
    </row>
    <row r="592" spans="1:14" x14ac:dyDescent="0.25">
      <c r="A592" t="s">
        <v>62</v>
      </c>
      <c r="B592" t="s">
        <v>1858</v>
      </c>
      <c r="C592">
        <v>2981</v>
      </c>
      <c r="D592" s="2">
        <v>46023</v>
      </c>
      <c r="E592" t="s">
        <v>905</v>
      </c>
      <c r="F592" t="s">
        <v>154</v>
      </c>
      <c r="G592" t="s">
        <v>22</v>
      </c>
      <c r="H592" t="s">
        <v>2194</v>
      </c>
      <c r="I592" t="s">
        <v>3623</v>
      </c>
      <c r="J592" t="s">
        <v>22</v>
      </c>
      <c r="K592" t="s">
        <v>56</v>
      </c>
      <c r="L592" t="s">
        <v>902</v>
      </c>
      <c r="M592" t="s">
        <v>1829</v>
      </c>
      <c r="N592" s="5">
        <v>1010912</v>
      </c>
    </row>
    <row r="593" spans="1:14" x14ac:dyDescent="0.25">
      <c r="A593" t="s">
        <v>62</v>
      </c>
      <c r="B593" t="s">
        <v>1858</v>
      </c>
      <c r="C593">
        <v>2981</v>
      </c>
      <c r="D593" s="2">
        <v>46023</v>
      </c>
      <c r="E593" t="s">
        <v>905</v>
      </c>
      <c r="F593" t="s">
        <v>154</v>
      </c>
      <c r="G593" t="s">
        <v>22</v>
      </c>
      <c r="H593" t="s">
        <v>2194</v>
      </c>
      <c r="I593" t="s">
        <v>3624</v>
      </c>
      <c r="J593" t="s">
        <v>22</v>
      </c>
      <c r="K593" t="s">
        <v>56</v>
      </c>
      <c r="L593" t="s">
        <v>902</v>
      </c>
      <c r="M593" t="s">
        <v>1829</v>
      </c>
      <c r="N593" s="5">
        <v>1347882</v>
      </c>
    </row>
    <row r="594" spans="1:14" x14ac:dyDescent="0.25">
      <c r="A594" t="s">
        <v>62</v>
      </c>
      <c r="B594" t="s">
        <v>1858</v>
      </c>
      <c r="C594">
        <v>2981</v>
      </c>
      <c r="D594" s="2">
        <v>46023</v>
      </c>
      <c r="E594" t="s">
        <v>905</v>
      </c>
      <c r="F594" t="s">
        <v>154</v>
      </c>
      <c r="G594" t="s">
        <v>22</v>
      </c>
      <c r="H594" t="s">
        <v>2194</v>
      </c>
      <c r="I594" t="s">
        <v>3625</v>
      </c>
      <c r="J594" t="s">
        <v>22</v>
      </c>
      <c r="K594" t="s">
        <v>56</v>
      </c>
      <c r="L594" t="s">
        <v>902</v>
      </c>
      <c r="M594" t="s">
        <v>1829</v>
      </c>
      <c r="N594" s="5">
        <v>673941</v>
      </c>
    </row>
    <row r="595" spans="1:14" x14ac:dyDescent="0.25">
      <c r="A595" t="s">
        <v>62</v>
      </c>
      <c r="B595" t="s">
        <v>1858</v>
      </c>
      <c r="C595">
        <v>2981</v>
      </c>
      <c r="D595" s="2">
        <v>46023</v>
      </c>
      <c r="E595" t="s">
        <v>905</v>
      </c>
      <c r="F595" t="s">
        <v>154</v>
      </c>
      <c r="G595" t="s">
        <v>22</v>
      </c>
      <c r="H595" t="s">
        <v>2194</v>
      </c>
      <c r="I595" t="s">
        <v>3626</v>
      </c>
      <c r="J595" t="s">
        <v>22</v>
      </c>
      <c r="K595" t="s">
        <v>56</v>
      </c>
      <c r="L595" t="s">
        <v>902</v>
      </c>
      <c r="M595" t="s">
        <v>1829</v>
      </c>
      <c r="N595" s="5">
        <v>335628</v>
      </c>
    </row>
    <row r="596" spans="1:14" x14ac:dyDescent="0.25">
      <c r="A596" t="s">
        <v>62</v>
      </c>
      <c r="B596" t="s">
        <v>1858</v>
      </c>
      <c r="C596">
        <v>2981</v>
      </c>
      <c r="D596" s="2">
        <v>46023</v>
      </c>
      <c r="E596" t="s">
        <v>905</v>
      </c>
      <c r="F596" t="s">
        <v>154</v>
      </c>
      <c r="G596" t="s">
        <v>22</v>
      </c>
      <c r="H596" t="s">
        <v>2302</v>
      </c>
      <c r="I596" t="s">
        <v>3627</v>
      </c>
      <c r="J596" t="s">
        <v>22</v>
      </c>
      <c r="K596" t="s">
        <v>56</v>
      </c>
      <c r="L596" t="s">
        <v>902</v>
      </c>
      <c r="M596" t="s">
        <v>1829</v>
      </c>
      <c r="N596" s="5">
        <v>336967</v>
      </c>
    </row>
    <row r="597" spans="1:14" x14ac:dyDescent="0.25">
      <c r="A597" t="s">
        <v>62</v>
      </c>
      <c r="B597" t="s">
        <v>1858</v>
      </c>
      <c r="C597">
        <v>2981</v>
      </c>
      <c r="D597" s="2">
        <v>46023</v>
      </c>
      <c r="E597" t="s">
        <v>905</v>
      </c>
      <c r="F597" t="s">
        <v>154</v>
      </c>
      <c r="G597" t="s">
        <v>22</v>
      </c>
      <c r="H597" t="s">
        <v>2302</v>
      </c>
      <c r="I597" t="s">
        <v>3628</v>
      </c>
      <c r="J597" t="s">
        <v>22</v>
      </c>
      <c r="K597" t="s">
        <v>56</v>
      </c>
      <c r="L597" t="s">
        <v>902</v>
      </c>
      <c r="M597" t="s">
        <v>1829</v>
      </c>
      <c r="N597" s="5">
        <v>336971</v>
      </c>
    </row>
    <row r="598" spans="1:14" x14ac:dyDescent="0.25">
      <c r="A598" t="s">
        <v>62</v>
      </c>
      <c r="B598" t="s">
        <v>1858</v>
      </c>
      <c r="C598">
        <v>2981</v>
      </c>
      <c r="D598" s="2">
        <v>46023</v>
      </c>
      <c r="E598" t="s">
        <v>905</v>
      </c>
      <c r="F598" t="s">
        <v>154</v>
      </c>
      <c r="G598" t="s">
        <v>22</v>
      </c>
      <c r="H598" t="s">
        <v>2302</v>
      </c>
      <c r="I598" t="s">
        <v>3629</v>
      </c>
      <c r="J598" t="s">
        <v>22</v>
      </c>
      <c r="K598" t="s">
        <v>56</v>
      </c>
      <c r="L598" t="s">
        <v>902</v>
      </c>
      <c r="M598" t="s">
        <v>1829</v>
      </c>
      <c r="N598" s="5">
        <v>336971</v>
      </c>
    </row>
    <row r="599" spans="1:14" x14ac:dyDescent="0.25">
      <c r="A599" t="s">
        <v>62</v>
      </c>
      <c r="B599" t="s">
        <v>1858</v>
      </c>
      <c r="C599">
        <v>2981</v>
      </c>
      <c r="D599" s="2">
        <v>46023</v>
      </c>
      <c r="E599" t="s">
        <v>905</v>
      </c>
      <c r="F599" t="s">
        <v>154</v>
      </c>
      <c r="G599" t="s">
        <v>22</v>
      </c>
      <c r="H599" t="s">
        <v>2302</v>
      </c>
      <c r="I599" t="s">
        <v>3630</v>
      </c>
      <c r="J599" t="s">
        <v>22</v>
      </c>
      <c r="K599" t="s">
        <v>56</v>
      </c>
      <c r="L599" t="s">
        <v>902</v>
      </c>
      <c r="M599" t="s">
        <v>1829</v>
      </c>
      <c r="N599" s="5">
        <v>336971</v>
      </c>
    </row>
    <row r="600" spans="1:14" x14ac:dyDescent="0.25">
      <c r="A600" t="s">
        <v>62</v>
      </c>
      <c r="B600" t="s">
        <v>1858</v>
      </c>
      <c r="C600">
        <v>2981</v>
      </c>
      <c r="D600" s="2">
        <v>46023</v>
      </c>
      <c r="E600" t="s">
        <v>905</v>
      </c>
      <c r="F600" t="s">
        <v>154</v>
      </c>
      <c r="G600" t="s">
        <v>22</v>
      </c>
      <c r="H600" t="s">
        <v>2302</v>
      </c>
      <c r="I600" t="s">
        <v>3631</v>
      </c>
      <c r="J600" t="s">
        <v>22</v>
      </c>
      <c r="K600" t="s">
        <v>56</v>
      </c>
      <c r="L600" t="s">
        <v>902</v>
      </c>
      <c r="M600" t="s">
        <v>1829</v>
      </c>
      <c r="N600" s="5">
        <v>336971</v>
      </c>
    </row>
    <row r="601" spans="1:14" x14ac:dyDescent="0.25">
      <c r="A601" t="s">
        <v>62</v>
      </c>
      <c r="B601" t="s">
        <v>1858</v>
      </c>
      <c r="C601">
        <v>2981</v>
      </c>
      <c r="D601" s="2">
        <v>46023</v>
      </c>
      <c r="E601" t="s">
        <v>905</v>
      </c>
      <c r="F601" t="s">
        <v>154</v>
      </c>
      <c r="G601" t="s">
        <v>22</v>
      </c>
      <c r="H601" t="s">
        <v>2302</v>
      </c>
      <c r="I601" t="s">
        <v>3632</v>
      </c>
      <c r="J601" t="s">
        <v>22</v>
      </c>
      <c r="K601" t="s">
        <v>56</v>
      </c>
      <c r="L601" t="s">
        <v>902</v>
      </c>
      <c r="M601" t="s">
        <v>1829</v>
      </c>
      <c r="N601" s="5">
        <v>336971</v>
      </c>
    </row>
    <row r="602" spans="1:14" x14ac:dyDescent="0.25">
      <c r="A602" t="s">
        <v>62</v>
      </c>
      <c r="B602" t="s">
        <v>1858</v>
      </c>
      <c r="C602">
        <v>2981</v>
      </c>
      <c r="D602" s="2">
        <v>46023</v>
      </c>
      <c r="E602" t="s">
        <v>905</v>
      </c>
      <c r="F602" t="s">
        <v>154</v>
      </c>
      <c r="G602" t="s">
        <v>22</v>
      </c>
      <c r="H602" t="s">
        <v>2302</v>
      </c>
      <c r="I602" t="s">
        <v>3633</v>
      </c>
      <c r="J602" t="s">
        <v>22</v>
      </c>
      <c r="K602" t="s">
        <v>56</v>
      </c>
      <c r="L602" t="s">
        <v>902</v>
      </c>
      <c r="M602" t="s">
        <v>1829</v>
      </c>
      <c r="N602" s="5">
        <v>336971</v>
      </c>
    </row>
    <row r="603" spans="1:14" x14ac:dyDescent="0.25">
      <c r="A603" t="s">
        <v>62</v>
      </c>
      <c r="B603" t="s">
        <v>1858</v>
      </c>
      <c r="C603">
        <v>2981</v>
      </c>
      <c r="D603" s="2">
        <v>46023</v>
      </c>
      <c r="E603" t="s">
        <v>905</v>
      </c>
      <c r="F603" t="s">
        <v>154</v>
      </c>
      <c r="G603" t="s">
        <v>22</v>
      </c>
      <c r="H603" t="s">
        <v>2302</v>
      </c>
      <c r="I603" t="s">
        <v>3634</v>
      </c>
      <c r="J603" t="s">
        <v>22</v>
      </c>
      <c r="K603" t="s">
        <v>56</v>
      </c>
      <c r="L603" t="s">
        <v>902</v>
      </c>
      <c r="M603" t="s">
        <v>1829</v>
      </c>
      <c r="N603" s="5">
        <v>336971</v>
      </c>
    </row>
    <row r="604" spans="1:14" x14ac:dyDescent="0.25">
      <c r="A604" t="s">
        <v>62</v>
      </c>
      <c r="B604" t="s">
        <v>1858</v>
      </c>
      <c r="C604">
        <v>2981</v>
      </c>
      <c r="D604" s="2">
        <v>46023</v>
      </c>
      <c r="E604" t="s">
        <v>905</v>
      </c>
      <c r="F604" t="s">
        <v>154</v>
      </c>
      <c r="G604" t="s">
        <v>22</v>
      </c>
      <c r="H604" t="s">
        <v>2302</v>
      </c>
      <c r="I604" t="s">
        <v>3635</v>
      </c>
      <c r="J604" t="s">
        <v>22</v>
      </c>
      <c r="K604" t="s">
        <v>56</v>
      </c>
      <c r="L604" t="s">
        <v>902</v>
      </c>
      <c r="M604" t="s">
        <v>1829</v>
      </c>
      <c r="N604" s="5">
        <v>336971</v>
      </c>
    </row>
    <row r="605" spans="1:14" x14ac:dyDescent="0.25">
      <c r="A605" t="s">
        <v>62</v>
      </c>
      <c r="B605" t="s">
        <v>1858</v>
      </c>
      <c r="C605">
        <v>2981</v>
      </c>
      <c r="D605" s="2">
        <v>46023</v>
      </c>
      <c r="E605" t="s">
        <v>905</v>
      </c>
      <c r="F605" t="s">
        <v>154</v>
      </c>
      <c r="G605" t="s">
        <v>22</v>
      </c>
      <c r="H605" t="s">
        <v>2302</v>
      </c>
      <c r="I605" t="s">
        <v>3636</v>
      </c>
      <c r="J605" t="s">
        <v>22</v>
      </c>
      <c r="K605" t="s">
        <v>56</v>
      </c>
      <c r="L605" t="s">
        <v>902</v>
      </c>
      <c r="M605" t="s">
        <v>1829</v>
      </c>
      <c r="N605" s="5">
        <v>4044818</v>
      </c>
    </row>
    <row r="606" spans="1:14" x14ac:dyDescent="0.25">
      <c r="A606" t="s">
        <v>62</v>
      </c>
      <c r="B606" t="s">
        <v>1858</v>
      </c>
      <c r="C606">
        <v>2981</v>
      </c>
      <c r="D606" s="2">
        <v>46023</v>
      </c>
      <c r="E606" t="s">
        <v>905</v>
      </c>
      <c r="F606" t="s">
        <v>154</v>
      </c>
      <c r="G606" t="s">
        <v>22</v>
      </c>
      <c r="H606" t="s">
        <v>3091</v>
      </c>
      <c r="I606" t="s">
        <v>3637</v>
      </c>
      <c r="J606" t="s">
        <v>22</v>
      </c>
      <c r="K606" t="s">
        <v>56</v>
      </c>
      <c r="L606" t="s">
        <v>902</v>
      </c>
      <c r="M606" t="s">
        <v>1829</v>
      </c>
      <c r="N606" s="5">
        <v>337916</v>
      </c>
    </row>
    <row r="607" spans="1:14" x14ac:dyDescent="0.25">
      <c r="A607" t="s">
        <v>62</v>
      </c>
      <c r="B607" t="s">
        <v>1858</v>
      </c>
      <c r="C607">
        <v>2981</v>
      </c>
      <c r="D607" s="2">
        <v>46023</v>
      </c>
      <c r="E607" t="s">
        <v>905</v>
      </c>
      <c r="F607" t="s">
        <v>155</v>
      </c>
      <c r="G607" t="s">
        <v>80</v>
      </c>
      <c r="H607" t="s">
        <v>1420</v>
      </c>
      <c r="I607" t="s">
        <v>3638</v>
      </c>
      <c r="J607" t="s">
        <v>80</v>
      </c>
      <c r="K607" t="s">
        <v>56</v>
      </c>
      <c r="L607" t="s">
        <v>902</v>
      </c>
      <c r="M607" t="s">
        <v>1829</v>
      </c>
      <c r="N607" s="5">
        <v>1667909</v>
      </c>
    </row>
    <row r="608" spans="1:14" x14ac:dyDescent="0.25">
      <c r="A608" t="s">
        <v>62</v>
      </c>
      <c r="B608" t="s">
        <v>1858</v>
      </c>
      <c r="C608">
        <v>2981</v>
      </c>
      <c r="D608" s="2">
        <v>46023</v>
      </c>
      <c r="E608" t="s">
        <v>905</v>
      </c>
      <c r="F608" t="s">
        <v>155</v>
      </c>
      <c r="G608" t="s">
        <v>80</v>
      </c>
      <c r="H608" t="s">
        <v>1420</v>
      </c>
      <c r="I608" t="s">
        <v>3639</v>
      </c>
      <c r="J608" t="s">
        <v>80</v>
      </c>
      <c r="K608" t="s">
        <v>56</v>
      </c>
      <c r="L608" t="s">
        <v>902</v>
      </c>
      <c r="M608" t="s">
        <v>1829</v>
      </c>
      <c r="N608" s="5">
        <v>-1667909</v>
      </c>
    </row>
    <row r="609" spans="1:14" x14ac:dyDescent="0.25">
      <c r="A609" t="s">
        <v>62</v>
      </c>
      <c r="B609" t="s">
        <v>1858</v>
      </c>
      <c r="C609">
        <v>2981</v>
      </c>
      <c r="D609" s="2">
        <v>46023</v>
      </c>
      <c r="E609" t="s">
        <v>905</v>
      </c>
      <c r="F609" t="s">
        <v>155</v>
      </c>
      <c r="G609" t="s">
        <v>80</v>
      </c>
      <c r="H609" t="s">
        <v>2299</v>
      </c>
      <c r="I609" t="s">
        <v>3640</v>
      </c>
      <c r="J609" t="s">
        <v>80</v>
      </c>
      <c r="K609" t="s">
        <v>56</v>
      </c>
      <c r="L609" t="s">
        <v>902</v>
      </c>
      <c r="M609" t="s">
        <v>1829</v>
      </c>
      <c r="N609" s="5">
        <v>675991</v>
      </c>
    </row>
    <row r="610" spans="1:14" x14ac:dyDescent="0.25">
      <c r="A610" t="s">
        <v>62</v>
      </c>
      <c r="B610" t="s">
        <v>1858</v>
      </c>
      <c r="C610">
        <v>2981</v>
      </c>
      <c r="D610" s="2">
        <v>46023</v>
      </c>
      <c r="E610" t="s">
        <v>905</v>
      </c>
      <c r="F610" t="s">
        <v>1646</v>
      </c>
      <c r="G610" t="s">
        <v>1647</v>
      </c>
      <c r="H610" t="s">
        <v>2313</v>
      </c>
      <c r="I610" t="s">
        <v>3641</v>
      </c>
      <c r="J610" t="s">
        <v>1647</v>
      </c>
      <c r="K610" t="s">
        <v>56</v>
      </c>
      <c r="L610" t="s">
        <v>902</v>
      </c>
      <c r="M610" t="s">
        <v>1829</v>
      </c>
      <c r="N610" s="5">
        <v>706542</v>
      </c>
    </row>
    <row r="611" spans="1:14" x14ac:dyDescent="0.25">
      <c r="A611" t="s">
        <v>62</v>
      </c>
      <c r="B611" t="s">
        <v>1858</v>
      </c>
      <c r="C611">
        <v>2981</v>
      </c>
      <c r="D611" s="2">
        <v>46023</v>
      </c>
      <c r="E611" t="s">
        <v>905</v>
      </c>
      <c r="F611" t="s">
        <v>1646</v>
      </c>
      <c r="G611" t="s">
        <v>1647</v>
      </c>
      <c r="H611" t="s">
        <v>3249</v>
      </c>
      <c r="I611" t="s">
        <v>3642</v>
      </c>
      <c r="J611" t="s">
        <v>1647</v>
      </c>
      <c r="K611" t="s">
        <v>56</v>
      </c>
      <c r="L611" t="s">
        <v>902</v>
      </c>
      <c r="M611" t="s">
        <v>1829</v>
      </c>
      <c r="N611" s="5">
        <v>1415000</v>
      </c>
    </row>
    <row r="612" spans="1:14" x14ac:dyDescent="0.25">
      <c r="A612" t="s">
        <v>62</v>
      </c>
      <c r="B612" t="s">
        <v>1858</v>
      </c>
      <c r="C612">
        <v>2981</v>
      </c>
      <c r="D612" s="2">
        <v>46023</v>
      </c>
      <c r="E612" t="s">
        <v>905</v>
      </c>
      <c r="F612" t="s">
        <v>1646</v>
      </c>
      <c r="G612" t="s">
        <v>1647</v>
      </c>
      <c r="H612" t="s">
        <v>3083</v>
      </c>
      <c r="I612" t="s">
        <v>3643</v>
      </c>
      <c r="J612" t="s">
        <v>1647</v>
      </c>
      <c r="K612" t="s">
        <v>56</v>
      </c>
      <c r="L612" t="s">
        <v>902</v>
      </c>
      <c r="M612" t="s">
        <v>1829</v>
      </c>
      <c r="N612" s="5">
        <v>353795</v>
      </c>
    </row>
    <row r="613" spans="1:14" x14ac:dyDescent="0.25">
      <c r="A613" t="s">
        <v>62</v>
      </c>
      <c r="B613" t="s">
        <v>1858</v>
      </c>
      <c r="C613">
        <v>2981</v>
      </c>
      <c r="D613" s="2">
        <v>46023</v>
      </c>
      <c r="E613" t="s">
        <v>905</v>
      </c>
      <c r="F613" t="s">
        <v>667</v>
      </c>
      <c r="G613" t="s">
        <v>1874</v>
      </c>
      <c r="H613" t="s">
        <v>662</v>
      </c>
      <c r="I613" t="s">
        <v>3644</v>
      </c>
      <c r="J613" t="s">
        <v>661</v>
      </c>
      <c r="K613" t="s">
        <v>56</v>
      </c>
      <c r="L613" t="s">
        <v>902</v>
      </c>
      <c r="M613" t="s">
        <v>1829</v>
      </c>
      <c r="N613" s="5">
        <v>-1703727</v>
      </c>
    </row>
    <row r="614" spans="1:14" x14ac:dyDescent="0.25">
      <c r="A614" t="s">
        <v>62</v>
      </c>
      <c r="B614" t="s">
        <v>1858</v>
      </c>
      <c r="C614">
        <v>2981</v>
      </c>
      <c r="D614" s="2">
        <v>46023</v>
      </c>
      <c r="E614" t="s">
        <v>905</v>
      </c>
      <c r="F614" t="s">
        <v>667</v>
      </c>
      <c r="G614" t="s">
        <v>1874</v>
      </c>
      <c r="H614" t="s">
        <v>662</v>
      </c>
      <c r="I614" t="s">
        <v>3645</v>
      </c>
      <c r="J614" t="s">
        <v>661</v>
      </c>
      <c r="K614" t="s">
        <v>56</v>
      </c>
      <c r="L614" t="s">
        <v>902</v>
      </c>
      <c r="M614" t="s">
        <v>1829</v>
      </c>
      <c r="N614" s="5">
        <v>-5805333</v>
      </c>
    </row>
    <row r="615" spans="1:14" x14ac:dyDescent="0.25">
      <c r="A615" t="s">
        <v>62</v>
      </c>
      <c r="B615" t="s">
        <v>1858</v>
      </c>
      <c r="C615">
        <v>2981</v>
      </c>
      <c r="D615" s="2">
        <v>46023</v>
      </c>
      <c r="E615" t="s">
        <v>906</v>
      </c>
      <c r="F615" t="s">
        <v>110</v>
      </c>
      <c r="G615" t="s">
        <v>1848</v>
      </c>
      <c r="H615" t="s">
        <v>871</v>
      </c>
      <c r="I615" t="s">
        <v>14</v>
      </c>
      <c r="J615" t="s">
        <v>1867</v>
      </c>
      <c r="K615" t="s">
        <v>56</v>
      </c>
      <c r="L615" t="s">
        <v>903</v>
      </c>
      <c r="M615" t="s">
        <v>1829</v>
      </c>
      <c r="N615" s="5">
        <v>4738203</v>
      </c>
    </row>
    <row r="616" spans="1:14" x14ac:dyDescent="0.25">
      <c r="A616" t="s">
        <v>62</v>
      </c>
      <c r="B616" t="s">
        <v>1858</v>
      </c>
      <c r="C616">
        <v>2981</v>
      </c>
      <c r="D616" s="2">
        <v>46023</v>
      </c>
      <c r="E616" t="s">
        <v>906</v>
      </c>
      <c r="F616" t="s">
        <v>1355</v>
      </c>
      <c r="G616" t="s">
        <v>1356</v>
      </c>
      <c r="H616" t="s">
        <v>3343</v>
      </c>
      <c r="I616" t="s">
        <v>14</v>
      </c>
      <c r="J616" t="s">
        <v>1885</v>
      </c>
      <c r="K616" t="s">
        <v>56</v>
      </c>
      <c r="L616" t="s">
        <v>903</v>
      </c>
      <c r="M616" t="s">
        <v>1829</v>
      </c>
      <c r="N616" s="5">
        <v>3182715</v>
      </c>
    </row>
    <row r="617" spans="1:14" x14ac:dyDescent="0.25">
      <c r="A617" t="s">
        <v>62</v>
      </c>
      <c r="B617" t="s">
        <v>1858</v>
      </c>
      <c r="C617">
        <v>2981</v>
      </c>
      <c r="D617" s="2">
        <v>46023</v>
      </c>
      <c r="E617" t="s">
        <v>906</v>
      </c>
      <c r="F617" t="s">
        <v>348</v>
      </c>
      <c r="G617" t="s">
        <v>335</v>
      </c>
      <c r="H617" t="s">
        <v>3111</v>
      </c>
      <c r="I617" t="s">
        <v>14</v>
      </c>
      <c r="J617" t="s">
        <v>1882</v>
      </c>
      <c r="K617" t="s">
        <v>56</v>
      </c>
      <c r="L617" t="s">
        <v>903</v>
      </c>
      <c r="M617" t="s">
        <v>1829</v>
      </c>
      <c r="N617" s="5">
        <v>2830269</v>
      </c>
    </row>
    <row r="618" spans="1:14" x14ac:dyDescent="0.25">
      <c r="A618" t="s">
        <v>62</v>
      </c>
      <c r="B618" t="s">
        <v>1858</v>
      </c>
      <c r="C618">
        <v>2981</v>
      </c>
      <c r="D618" s="2">
        <v>46023</v>
      </c>
      <c r="E618" t="s">
        <v>906</v>
      </c>
      <c r="F618" t="s">
        <v>802</v>
      </c>
      <c r="G618" t="s">
        <v>652</v>
      </c>
      <c r="H618" t="s">
        <v>2189</v>
      </c>
      <c r="I618" t="s">
        <v>14</v>
      </c>
      <c r="J618" t="s">
        <v>2136</v>
      </c>
      <c r="K618" t="s">
        <v>56</v>
      </c>
      <c r="L618" t="s">
        <v>903</v>
      </c>
      <c r="M618" t="s">
        <v>1829</v>
      </c>
      <c r="N618" s="5">
        <v>6248052</v>
      </c>
    </row>
    <row r="619" spans="1:14" x14ac:dyDescent="0.25">
      <c r="A619" t="s">
        <v>62</v>
      </c>
      <c r="B619" t="s">
        <v>1858</v>
      </c>
      <c r="C619">
        <v>2981</v>
      </c>
      <c r="D619" s="2">
        <v>46023</v>
      </c>
      <c r="E619" t="s">
        <v>906</v>
      </c>
      <c r="F619" t="s">
        <v>3023</v>
      </c>
      <c r="G619" t="s">
        <v>14</v>
      </c>
      <c r="H619" t="s">
        <v>3162</v>
      </c>
      <c r="I619" t="s">
        <v>14</v>
      </c>
      <c r="J619" t="s">
        <v>3646</v>
      </c>
      <c r="K619" t="s">
        <v>56</v>
      </c>
      <c r="L619" t="s">
        <v>903</v>
      </c>
      <c r="M619" t="s">
        <v>1829</v>
      </c>
      <c r="N619" s="5">
        <v>653210</v>
      </c>
    </row>
    <row r="620" spans="1:14" x14ac:dyDescent="0.25">
      <c r="A620" t="s">
        <v>62</v>
      </c>
      <c r="B620" t="s">
        <v>1858</v>
      </c>
      <c r="C620">
        <v>2981</v>
      </c>
      <c r="D620" s="2">
        <v>46023</v>
      </c>
      <c r="E620" t="s">
        <v>906</v>
      </c>
      <c r="F620" t="s">
        <v>1648</v>
      </c>
      <c r="G620" t="s">
        <v>1649</v>
      </c>
      <c r="H620" t="s">
        <v>3407</v>
      </c>
      <c r="I620" t="s">
        <v>14</v>
      </c>
      <c r="J620" t="s">
        <v>1888</v>
      </c>
      <c r="K620" t="s">
        <v>56</v>
      </c>
      <c r="L620" t="s">
        <v>903</v>
      </c>
      <c r="M620" t="s">
        <v>1829</v>
      </c>
      <c r="N620" s="5">
        <v>353772</v>
      </c>
    </row>
    <row r="621" spans="1:14" x14ac:dyDescent="0.25">
      <c r="A621" t="s">
        <v>62</v>
      </c>
      <c r="B621" t="s">
        <v>1858</v>
      </c>
      <c r="C621">
        <v>2981</v>
      </c>
      <c r="D621" s="2">
        <v>46023</v>
      </c>
      <c r="E621" t="s">
        <v>906</v>
      </c>
      <c r="F621" t="s">
        <v>912</v>
      </c>
      <c r="G621" t="s">
        <v>1869</v>
      </c>
      <c r="H621" t="s">
        <v>3353</v>
      </c>
      <c r="I621" t="s">
        <v>14</v>
      </c>
      <c r="J621" t="s">
        <v>1870</v>
      </c>
      <c r="K621" t="s">
        <v>56</v>
      </c>
      <c r="L621" t="s">
        <v>903</v>
      </c>
      <c r="M621" t="s">
        <v>1829</v>
      </c>
      <c r="N621" s="5">
        <v>2122770</v>
      </c>
    </row>
    <row r="622" spans="1:14" x14ac:dyDescent="0.25">
      <c r="A622" t="s">
        <v>62</v>
      </c>
      <c r="B622" t="s">
        <v>1858</v>
      </c>
      <c r="C622">
        <v>2981</v>
      </c>
      <c r="D622" s="2">
        <v>46023</v>
      </c>
      <c r="E622" t="s">
        <v>906</v>
      </c>
      <c r="F622" t="s">
        <v>1357</v>
      </c>
      <c r="G622" t="s">
        <v>1358</v>
      </c>
      <c r="H622" t="s">
        <v>3413</v>
      </c>
      <c r="I622" t="s">
        <v>14</v>
      </c>
      <c r="J622" t="s">
        <v>1886</v>
      </c>
      <c r="K622" t="s">
        <v>56</v>
      </c>
      <c r="L622" t="s">
        <v>903</v>
      </c>
      <c r="M622" t="s">
        <v>1829</v>
      </c>
      <c r="N622" s="5">
        <v>3881108</v>
      </c>
    </row>
    <row r="623" spans="1:14" x14ac:dyDescent="0.25">
      <c r="A623" t="s">
        <v>62</v>
      </c>
      <c r="B623" t="s">
        <v>1858</v>
      </c>
      <c r="C623">
        <v>2981</v>
      </c>
      <c r="D623" s="2">
        <v>46023</v>
      </c>
      <c r="E623" t="s">
        <v>906</v>
      </c>
      <c r="F623" t="s">
        <v>151</v>
      </c>
      <c r="G623" t="s">
        <v>279</v>
      </c>
      <c r="H623" t="s">
        <v>3198</v>
      </c>
      <c r="I623" t="s">
        <v>14</v>
      </c>
      <c r="J623" t="s">
        <v>1872</v>
      </c>
      <c r="K623" t="s">
        <v>56</v>
      </c>
      <c r="L623" t="s">
        <v>903</v>
      </c>
      <c r="M623" t="s">
        <v>1829</v>
      </c>
      <c r="N623" s="5">
        <v>4766472</v>
      </c>
    </row>
    <row r="624" spans="1:14" x14ac:dyDescent="0.25">
      <c r="A624" t="s">
        <v>62</v>
      </c>
      <c r="B624" t="s">
        <v>1858</v>
      </c>
      <c r="C624">
        <v>2981</v>
      </c>
      <c r="D624" s="2">
        <v>46023</v>
      </c>
      <c r="E624" t="s">
        <v>906</v>
      </c>
      <c r="F624" t="s">
        <v>151</v>
      </c>
      <c r="G624" t="s">
        <v>279</v>
      </c>
      <c r="H624" t="s">
        <v>3198</v>
      </c>
      <c r="I624" t="s">
        <v>3647</v>
      </c>
      <c r="J624" t="s">
        <v>1872</v>
      </c>
      <c r="K624" t="s">
        <v>56</v>
      </c>
      <c r="L624" t="s">
        <v>903</v>
      </c>
      <c r="M624" t="s">
        <v>1829</v>
      </c>
      <c r="N624" s="5">
        <v>953869</v>
      </c>
    </row>
    <row r="625" spans="1:14" x14ac:dyDescent="0.25">
      <c r="A625" t="s">
        <v>62</v>
      </c>
      <c r="B625" t="s">
        <v>1858</v>
      </c>
      <c r="C625">
        <v>2981</v>
      </c>
      <c r="D625" s="2">
        <v>46023</v>
      </c>
      <c r="E625" t="s">
        <v>906</v>
      </c>
      <c r="F625" t="s">
        <v>151</v>
      </c>
      <c r="G625" t="s">
        <v>279</v>
      </c>
      <c r="H625" t="s">
        <v>883</v>
      </c>
      <c r="I625" t="s">
        <v>14</v>
      </c>
      <c r="J625" t="s">
        <v>1872</v>
      </c>
      <c r="K625" t="s">
        <v>56</v>
      </c>
      <c r="L625" t="s">
        <v>903</v>
      </c>
      <c r="M625" t="s">
        <v>1829</v>
      </c>
      <c r="N625" s="5">
        <v>4910984</v>
      </c>
    </row>
    <row r="626" spans="1:14" x14ac:dyDescent="0.25">
      <c r="A626" t="s">
        <v>62</v>
      </c>
      <c r="B626" t="s">
        <v>1858</v>
      </c>
      <c r="C626">
        <v>2981</v>
      </c>
      <c r="D626" s="2">
        <v>46023</v>
      </c>
      <c r="E626" t="s">
        <v>906</v>
      </c>
      <c r="F626" t="s">
        <v>151</v>
      </c>
      <c r="G626" t="s">
        <v>279</v>
      </c>
      <c r="H626" t="s">
        <v>3352</v>
      </c>
      <c r="I626" t="s">
        <v>14</v>
      </c>
      <c r="J626" t="s">
        <v>1872</v>
      </c>
      <c r="K626" t="s">
        <v>56</v>
      </c>
      <c r="L626" t="s">
        <v>903</v>
      </c>
      <c r="M626" t="s">
        <v>1829</v>
      </c>
      <c r="N626" s="5">
        <v>373598</v>
      </c>
    </row>
    <row r="627" spans="1:14" x14ac:dyDescent="0.25">
      <c r="A627" t="s">
        <v>62</v>
      </c>
      <c r="B627" t="s">
        <v>1858</v>
      </c>
      <c r="C627">
        <v>2981</v>
      </c>
      <c r="D627" s="2">
        <v>46023</v>
      </c>
      <c r="E627" t="s">
        <v>906</v>
      </c>
      <c r="F627" t="s">
        <v>151</v>
      </c>
      <c r="G627" t="s">
        <v>279</v>
      </c>
      <c r="H627" t="s">
        <v>3352</v>
      </c>
      <c r="I627" t="s">
        <v>3648</v>
      </c>
      <c r="J627" t="s">
        <v>1872</v>
      </c>
      <c r="K627" t="s">
        <v>838</v>
      </c>
      <c r="L627" t="s">
        <v>903</v>
      </c>
      <c r="M627" t="s">
        <v>1829</v>
      </c>
      <c r="N627" s="5">
        <v>3549188</v>
      </c>
    </row>
    <row r="628" spans="1:14" x14ac:dyDescent="0.25">
      <c r="A628" t="s">
        <v>62</v>
      </c>
      <c r="B628" t="s">
        <v>1858</v>
      </c>
      <c r="C628">
        <v>2981</v>
      </c>
      <c r="D628" s="2">
        <v>46023</v>
      </c>
      <c r="E628" t="s">
        <v>906</v>
      </c>
      <c r="F628" t="s">
        <v>151</v>
      </c>
      <c r="G628" t="s">
        <v>279</v>
      </c>
      <c r="H628" t="s">
        <v>3352</v>
      </c>
      <c r="I628" t="s">
        <v>3649</v>
      </c>
      <c r="J628" t="s">
        <v>1872</v>
      </c>
      <c r="K628" t="s">
        <v>56</v>
      </c>
      <c r="L628" t="s">
        <v>903</v>
      </c>
      <c r="M628" t="s">
        <v>1829</v>
      </c>
      <c r="N628" s="5">
        <v>186799</v>
      </c>
    </row>
    <row r="629" spans="1:14" x14ac:dyDescent="0.25">
      <c r="A629" t="s">
        <v>62</v>
      </c>
      <c r="B629" t="s">
        <v>1858</v>
      </c>
      <c r="C629">
        <v>2981</v>
      </c>
      <c r="D629" s="2">
        <v>46023</v>
      </c>
      <c r="E629" t="s">
        <v>906</v>
      </c>
      <c r="F629" t="s">
        <v>154</v>
      </c>
      <c r="G629" t="s">
        <v>22</v>
      </c>
      <c r="H629" t="s">
        <v>3091</v>
      </c>
      <c r="I629" t="s">
        <v>14</v>
      </c>
      <c r="J629" t="s">
        <v>1873</v>
      </c>
      <c r="K629" t="s">
        <v>56</v>
      </c>
      <c r="L629" t="s">
        <v>903</v>
      </c>
      <c r="M629" t="s">
        <v>1829</v>
      </c>
      <c r="N629" s="5">
        <v>3714936</v>
      </c>
    </row>
    <row r="630" spans="1:14" x14ac:dyDescent="0.25">
      <c r="A630" t="s">
        <v>62</v>
      </c>
      <c r="B630" t="s">
        <v>1858</v>
      </c>
      <c r="C630">
        <v>2981</v>
      </c>
      <c r="D630" s="2">
        <v>46023</v>
      </c>
      <c r="E630" t="s">
        <v>906</v>
      </c>
      <c r="F630" t="s">
        <v>2947</v>
      </c>
      <c r="G630" t="s">
        <v>14</v>
      </c>
      <c r="H630" t="s">
        <v>2949</v>
      </c>
      <c r="I630" t="s">
        <v>14</v>
      </c>
      <c r="J630" t="s">
        <v>3650</v>
      </c>
      <c r="K630" t="s">
        <v>56</v>
      </c>
      <c r="L630" t="s">
        <v>903</v>
      </c>
      <c r="M630" t="s">
        <v>1829</v>
      </c>
      <c r="N630" s="5">
        <v>154574</v>
      </c>
    </row>
    <row r="631" spans="1:14" x14ac:dyDescent="0.25">
      <c r="A631" t="s">
        <v>62</v>
      </c>
      <c r="B631" t="s">
        <v>1858</v>
      </c>
      <c r="C631">
        <v>2981</v>
      </c>
      <c r="D631" s="2">
        <v>46023</v>
      </c>
      <c r="E631" t="s">
        <v>906</v>
      </c>
      <c r="F631" t="s">
        <v>1646</v>
      </c>
      <c r="G631" t="s">
        <v>1647</v>
      </c>
      <c r="H631" t="s">
        <v>3029</v>
      </c>
      <c r="I631" t="s">
        <v>3651</v>
      </c>
      <c r="J631" t="s">
        <v>3652</v>
      </c>
      <c r="K631" t="s">
        <v>56</v>
      </c>
      <c r="L631" t="s">
        <v>903</v>
      </c>
      <c r="M631" t="s">
        <v>1829</v>
      </c>
      <c r="N631" s="5">
        <v>353498</v>
      </c>
    </row>
    <row r="632" spans="1:14" x14ac:dyDescent="0.25">
      <c r="A632" t="s">
        <v>62</v>
      </c>
      <c r="B632" t="s">
        <v>1858</v>
      </c>
      <c r="C632">
        <v>2981</v>
      </c>
      <c r="D632" s="2">
        <v>46023</v>
      </c>
      <c r="E632" t="s">
        <v>906</v>
      </c>
      <c r="F632" t="s">
        <v>1515</v>
      </c>
      <c r="G632" t="s">
        <v>1516</v>
      </c>
      <c r="H632" t="s">
        <v>3412</v>
      </c>
      <c r="I632" t="s">
        <v>14</v>
      </c>
      <c r="J632" t="s">
        <v>1889</v>
      </c>
      <c r="K632" t="s">
        <v>56</v>
      </c>
      <c r="L632" t="s">
        <v>903</v>
      </c>
      <c r="M632" t="s">
        <v>1829</v>
      </c>
      <c r="N632" s="5">
        <v>6672547</v>
      </c>
    </row>
    <row r="633" spans="1:14" x14ac:dyDescent="0.25">
      <c r="A633" t="s">
        <v>62</v>
      </c>
      <c r="B633" t="s">
        <v>1858</v>
      </c>
      <c r="C633">
        <v>2981</v>
      </c>
      <c r="D633" s="2">
        <v>46023</v>
      </c>
      <c r="E633" t="s">
        <v>907</v>
      </c>
      <c r="F633" t="s">
        <v>110</v>
      </c>
      <c r="G633" t="s">
        <v>1848</v>
      </c>
      <c r="H633" t="s">
        <v>871</v>
      </c>
      <c r="I633" t="s">
        <v>14</v>
      </c>
      <c r="J633" t="s">
        <v>1875</v>
      </c>
      <c r="K633" t="s">
        <v>56</v>
      </c>
      <c r="L633" t="s">
        <v>904</v>
      </c>
      <c r="M633" t="s">
        <v>1829</v>
      </c>
      <c r="N633" s="5">
        <v>-4738023</v>
      </c>
    </row>
    <row r="634" spans="1:14" x14ac:dyDescent="0.25">
      <c r="A634" t="s">
        <v>62</v>
      </c>
      <c r="B634" t="s">
        <v>1858</v>
      </c>
      <c r="C634">
        <v>2981</v>
      </c>
      <c r="D634" s="2">
        <v>46023</v>
      </c>
      <c r="E634" t="s">
        <v>907</v>
      </c>
      <c r="F634" t="s">
        <v>1355</v>
      </c>
      <c r="G634" t="s">
        <v>1356</v>
      </c>
      <c r="H634" t="s">
        <v>1522</v>
      </c>
      <c r="I634" t="s">
        <v>3653</v>
      </c>
      <c r="J634" t="s">
        <v>6982</v>
      </c>
      <c r="K634" t="s">
        <v>56</v>
      </c>
      <c r="L634" t="s">
        <v>904</v>
      </c>
      <c r="M634" t="s">
        <v>1829</v>
      </c>
      <c r="N634" s="5">
        <v>-349195</v>
      </c>
    </row>
    <row r="635" spans="1:14" x14ac:dyDescent="0.25">
      <c r="A635" t="s">
        <v>62</v>
      </c>
      <c r="B635" t="s">
        <v>1858</v>
      </c>
      <c r="C635">
        <v>2981</v>
      </c>
      <c r="D635" s="2">
        <v>46023</v>
      </c>
      <c r="E635" t="s">
        <v>907</v>
      </c>
      <c r="F635" t="s">
        <v>1355</v>
      </c>
      <c r="G635" t="s">
        <v>1356</v>
      </c>
      <c r="H635" t="s">
        <v>1522</v>
      </c>
      <c r="I635" t="s">
        <v>3467</v>
      </c>
      <c r="J635" t="s">
        <v>6982</v>
      </c>
      <c r="K635" t="s">
        <v>56</v>
      </c>
      <c r="L635" t="s">
        <v>904</v>
      </c>
      <c r="M635" t="s">
        <v>1829</v>
      </c>
      <c r="N635" s="5">
        <v>-1045770</v>
      </c>
    </row>
    <row r="636" spans="1:14" x14ac:dyDescent="0.25">
      <c r="A636" t="s">
        <v>62</v>
      </c>
      <c r="B636" t="s">
        <v>1858</v>
      </c>
      <c r="C636">
        <v>2981</v>
      </c>
      <c r="D636" s="2">
        <v>46023</v>
      </c>
      <c r="E636" t="s">
        <v>907</v>
      </c>
      <c r="F636" t="s">
        <v>1355</v>
      </c>
      <c r="G636" t="s">
        <v>1356</v>
      </c>
      <c r="H636" t="s">
        <v>1522</v>
      </c>
      <c r="I636" t="s">
        <v>3654</v>
      </c>
      <c r="J636" t="s">
        <v>6982</v>
      </c>
      <c r="K636" t="s">
        <v>56</v>
      </c>
      <c r="L636" t="s">
        <v>904</v>
      </c>
      <c r="M636" t="s">
        <v>1829</v>
      </c>
      <c r="N636" s="5">
        <v>-1045268</v>
      </c>
    </row>
    <row r="637" spans="1:14" x14ac:dyDescent="0.25">
      <c r="A637" t="s">
        <v>62</v>
      </c>
      <c r="B637" t="s">
        <v>1858</v>
      </c>
      <c r="C637">
        <v>2981</v>
      </c>
      <c r="D637" s="2">
        <v>46023</v>
      </c>
      <c r="E637" t="s">
        <v>907</v>
      </c>
      <c r="F637" t="s">
        <v>1355</v>
      </c>
      <c r="G637" t="s">
        <v>1356</v>
      </c>
      <c r="H637" t="s">
        <v>1775</v>
      </c>
      <c r="I637" t="s">
        <v>3655</v>
      </c>
      <c r="J637" t="s">
        <v>6982</v>
      </c>
      <c r="K637" t="s">
        <v>56</v>
      </c>
      <c r="L637" t="s">
        <v>904</v>
      </c>
      <c r="M637" t="s">
        <v>1829</v>
      </c>
      <c r="N637" s="5">
        <v>-704476</v>
      </c>
    </row>
    <row r="638" spans="1:14" x14ac:dyDescent="0.25">
      <c r="A638" t="s">
        <v>62</v>
      </c>
      <c r="B638" t="s">
        <v>1858</v>
      </c>
      <c r="C638">
        <v>2981</v>
      </c>
      <c r="D638" s="2">
        <v>46023</v>
      </c>
      <c r="E638" t="s">
        <v>907</v>
      </c>
      <c r="F638" t="s">
        <v>1355</v>
      </c>
      <c r="G638" t="s">
        <v>1356</v>
      </c>
      <c r="H638" t="s">
        <v>1775</v>
      </c>
      <c r="I638" t="s">
        <v>3656</v>
      </c>
      <c r="J638" t="s">
        <v>6982</v>
      </c>
      <c r="K638" t="s">
        <v>56</v>
      </c>
      <c r="L638" t="s">
        <v>904</v>
      </c>
      <c r="M638" t="s">
        <v>1829</v>
      </c>
      <c r="N638" s="5">
        <v>-1405689</v>
      </c>
    </row>
    <row r="639" spans="1:14" x14ac:dyDescent="0.25">
      <c r="A639" t="s">
        <v>62</v>
      </c>
      <c r="B639" t="s">
        <v>1858</v>
      </c>
      <c r="C639">
        <v>2981</v>
      </c>
      <c r="D639" s="2">
        <v>46023</v>
      </c>
      <c r="E639" t="s">
        <v>907</v>
      </c>
      <c r="F639" t="s">
        <v>1355</v>
      </c>
      <c r="G639" t="s">
        <v>1356</v>
      </c>
      <c r="H639" t="s">
        <v>2192</v>
      </c>
      <c r="I639" t="s">
        <v>3657</v>
      </c>
      <c r="J639" t="s">
        <v>6982</v>
      </c>
      <c r="K639" t="s">
        <v>56</v>
      </c>
      <c r="L639" t="s">
        <v>904</v>
      </c>
      <c r="M639" t="s">
        <v>1829</v>
      </c>
      <c r="N639" s="5">
        <v>-352828</v>
      </c>
    </row>
    <row r="640" spans="1:14" x14ac:dyDescent="0.25">
      <c r="A640" t="s">
        <v>62</v>
      </c>
      <c r="B640" t="s">
        <v>1858</v>
      </c>
      <c r="C640">
        <v>2981</v>
      </c>
      <c r="D640" s="2">
        <v>46023</v>
      </c>
      <c r="E640" t="s">
        <v>907</v>
      </c>
      <c r="F640" t="s">
        <v>348</v>
      </c>
      <c r="G640" t="s">
        <v>335</v>
      </c>
      <c r="H640" t="s">
        <v>1113</v>
      </c>
      <c r="I640" t="s">
        <v>3584</v>
      </c>
      <c r="J640" t="s">
        <v>1884</v>
      </c>
      <c r="K640" t="s">
        <v>56</v>
      </c>
      <c r="L640" t="s">
        <v>904</v>
      </c>
      <c r="M640" t="s">
        <v>1829</v>
      </c>
      <c r="N640" s="5">
        <v>-344639</v>
      </c>
    </row>
    <row r="641" spans="1:14" x14ac:dyDescent="0.25">
      <c r="A641" t="s">
        <v>62</v>
      </c>
      <c r="B641" t="s">
        <v>1858</v>
      </c>
      <c r="C641">
        <v>2981</v>
      </c>
      <c r="D641" s="2">
        <v>46023</v>
      </c>
      <c r="E641" t="s">
        <v>907</v>
      </c>
      <c r="F641" t="s">
        <v>348</v>
      </c>
      <c r="G641" t="s">
        <v>335</v>
      </c>
      <c r="H641" t="s">
        <v>1277</v>
      </c>
      <c r="I641" t="s">
        <v>3585</v>
      </c>
      <c r="J641" t="s">
        <v>1884</v>
      </c>
      <c r="K641" t="s">
        <v>56</v>
      </c>
      <c r="L641" t="s">
        <v>904</v>
      </c>
      <c r="M641" t="s">
        <v>1829</v>
      </c>
      <c r="N641" s="5">
        <v>-1741908</v>
      </c>
    </row>
    <row r="642" spans="1:14" x14ac:dyDescent="0.25">
      <c r="A642" t="s">
        <v>62</v>
      </c>
      <c r="B642" t="s">
        <v>1858</v>
      </c>
      <c r="C642">
        <v>2981</v>
      </c>
      <c r="D642" s="2">
        <v>46023</v>
      </c>
      <c r="E642" t="s">
        <v>907</v>
      </c>
      <c r="F642" t="s">
        <v>348</v>
      </c>
      <c r="G642" t="s">
        <v>335</v>
      </c>
      <c r="H642" t="s">
        <v>1345</v>
      </c>
      <c r="I642" t="s">
        <v>3586</v>
      </c>
      <c r="J642" t="s">
        <v>1884</v>
      </c>
      <c r="K642" t="s">
        <v>56</v>
      </c>
      <c r="L642" t="s">
        <v>904</v>
      </c>
      <c r="M642" t="s">
        <v>1829</v>
      </c>
      <c r="N642" s="5">
        <v>-1395414</v>
      </c>
    </row>
    <row r="643" spans="1:14" x14ac:dyDescent="0.25">
      <c r="A643" t="s">
        <v>62</v>
      </c>
      <c r="B643" t="s">
        <v>1858</v>
      </c>
      <c r="C643">
        <v>2981</v>
      </c>
      <c r="D643" s="2">
        <v>46023</v>
      </c>
      <c r="E643" t="s">
        <v>907</v>
      </c>
      <c r="F643" t="s">
        <v>348</v>
      </c>
      <c r="G643" t="s">
        <v>335</v>
      </c>
      <c r="H643" t="s">
        <v>1772</v>
      </c>
      <c r="I643" t="s">
        <v>3587</v>
      </c>
      <c r="J643" t="s">
        <v>1884</v>
      </c>
      <c r="K643" t="s">
        <v>56</v>
      </c>
      <c r="L643" t="s">
        <v>904</v>
      </c>
      <c r="M643" t="s">
        <v>1829</v>
      </c>
      <c r="N643" s="5">
        <v>-1757111</v>
      </c>
    </row>
    <row r="644" spans="1:14" x14ac:dyDescent="0.25">
      <c r="A644" t="s">
        <v>62</v>
      </c>
      <c r="B644" t="s">
        <v>1858</v>
      </c>
      <c r="C644">
        <v>2981</v>
      </c>
      <c r="D644" s="2">
        <v>46023</v>
      </c>
      <c r="E644" t="s">
        <v>907</v>
      </c>
      <c r="F644" t="s">
        <v>348</v>
      </c>
      <c r="G644" t="s">
        <v>335</v>
      </c>
      <c r="H644" t="s">
        <v>1772</v>
      </c>
      <c r="I644" t="s">
        <v>3588</v>
      </c>
      <c r="J644" t="s">
        <v>1884</v>
      </c>
      <c r="K644" t="s">
        <v>56</v>
      </c>
      <c r="L644" t="s">
        <v>904</v>
      </c>
      <c r="M644" t="s">
        <v>1829</v>
      </c>
      <c r="N644" s="5">
        <v>-351422</v>
      </c>
    </row>
    <row r="645" spans="1:14" x14ac:dyDescent="0.25">
      <c r="A645" t="s">
        <v>62</v>
      </c>
      <c r="B645" t="s">
        <v>1858</v>
      </c>
      <c r="C645">
        <v>2981</v>
      </c>
      <c r="D645" s="2">
        <v>46023</v>
      </c>
      <c r="E645" t="s">
        <v>907</v>
      </c>
      <c r="F645" t="s">
        <v>348</v>
      </c>
      <c r="G645" t="s">
        <v>335</v>
      </c>
      <c r="H645" t="s">
        <v>2193</v>
      </c>
      <c r="I645" t="s">
        <v>3658</v>
      </c>
      <c r="J645" t="s">
        <v>6983</v>
      </c>
      <c r="K645" t="s">
        <v>56</v>
      </c>
      <c r="L645" t="s">
        <v>904</v>
      </c>
      <c r="M645" t="s">
        <v>1829</v>
      </c>
      <c r="N645" s="5">
        <v>-655573</v>
      </c>
    </row>
    <row r="646" spans="1:14" x14ac:dyDescent="0.25">
      <c r="A646" t="s">
        <v>62</v>
      </c>
      <c r="B646" t="s">
        <v>1858</v>
      </c>
      <c r="C646">
        <v>2981</v>
      </c>
      <c r="D646" s="2">
        <v>46023</v>
      </c>
      <c r="E646" t="s">
        <v>907</v>
      </c>
      <c r="F646" t="s">
        <v>348</v>
      </c>
      <c r="G646" t="s">
        <v>335</v>
      </c>
      <c r="H646" t="s">
        <v>2305</v>
      </c>
      <c r="I646" t="s">
        <v>3589</v>
      </c>
      <c r="J646" t="s">
        <v>1884</v>
      </c>
      <c r="K646" t="s">
        <v>56</v>
      </c>
      <c r="L646" t="s">
        <v>904</v>
      </c>
      <c r="M646" t="s">
        <v>1829</v>
      </c>
      <c r="N646" s="5">
        <v>-2469796</v>
      </c>
    </row>
    <row r="647" spans="1:14" x14ac:dyDescent="0.25">
      <c r="A647" t="s">
        <v>62</v>
      </c>
      <c r="B647" t="s">
        <v>1858</v>
      </c>
      <c r="C647">
        <v>2981</v>
      </c>
      <c r="D647" s="2">
        <v>46023</v>
      </c>
      <c r="E647" t="s">
        <v>907</v>
      </c>
      <c r="F647" t="s">
        <v>348</v>
      </c>
      <c r="G647" t="s">
        <v>335</v>
      </c>
      <c r="H647" t="s">
        <v>2305</v>
      </c>
      <c r="I647" t="s">
        <v>3659</v>
      </c>
      <c r="J647" t="s">
        <v>6983</v>
      </c>
      <c r="K647" t="s">
        <v>56</v>
      </c>
      <c r="L647" t="s">
        <v>904</v>
      </c>
      <c r="M647" t="s">
        <v>1829</v>
      </c>
      <c r="N647" s="5">
        <v>-352828</v>
      </c>
    </row>
    <row r="648" spans="1:14" x14ac:dyDescent="0.25">
      <c r="A648" t="s">
        <v>62</v>
      </c>
      <c r="B648" t="s">
        <v>1858</v>
      </c>
      <c r="C648">
        <v>2981</v>
      </c>
      <c r="D648" s="2">
        <v>46023</v>
      </c>
      <c r="E648" t="s">
        <v>907</v>
      </c>
      <c r="F648" t="s">
        <v>802</v>
      </c>
      <c r="G648" t="s">
        <v>652</v>
      </c>
      <c r="H648" t="s">
        <v>2189</v>
      </c>
      <c r="I648" t="s">
        <v>3660</v>
      </c>
      <c r="J648" t="s">
        <v>6984</v>
      </c>
      <c r="K648" t="s">
        <v>56</v>
      </c>
      <c r="L648" t="s">
        <v>904</v>
      </c>
      <c r="M648" t="s">
        <v>1829</v>
      </c>
      <c r="N648" s="5">
        <v>-6248052</v>
      </c>
    </row>
    <row r="649" spans="1:14" x14ac:dyDescent="0.25">
      <c r="A649" t="s">
        <v>62</v>
      </c>
      <c r="B649" t="s">
        <v>1858</v>
      </c>
      <c r="C649">
        <v>2981</v>
      </c>
      <c r="D649" s="2">
        <v>46023</v>
      </c>
      <c r="E649" t="s">
        <v>907</v>
      </c>
      <c r="F649" t="s">
        <v>1025</v>
      </c>
      <c r="G649" t="s">
        <v>1880</v>
      </c>
      <c r="H649" t="s">
        <v>1771</v>
      </c>
      <c r="I649" t="s">
        <v>3661</v>
      </c>
      <c r="J649" t="s">
        <v>6985</v>
      </c>
      <c r="K649" t="s">
        <v>56</v>
      </c>
      <c r="L649" t="s">
        <v>904</v>
      </c>
      <c r="M649" t="s">
        <v>1829</v>
      </c>
      <c r="N649" s="5">
        <v>-1342685</v>
      </c>
    </row>
    <row r="650" spans="1:14" x14ac:dyDescent="0.25">
      <c r="A650" t="s">
        <v>62</v>
      </c>
      <c r="B650" t="s">
        <v>1858</v>
      </c>
      <c r="C650">
        <v>2981</v>
      </c>
      <c r="D650" s="2">
        <v>46023</v>
      </c>
      <c r="E650" t="s">
        <v>907</v>
      </c>
      <c r="F650" t="s">
        <v>1025</v>
      </c>
      <c r="G650" t="s">
        <v>1880</v>
      </c>
      <c r="H650" t="s">
        <v>2304</v>
      </c>
      <c r="I650" t="s">
        <v>3478</v>
      </c>
      <c r="J650" t="s">
        <v>6985</v>
      </c>
      <c r="K650" t="s">
        <v>56</v>
      </c>
      <c r="L650" t="s">
        <v>904</v>
      </c>
      <c r="M650" t="s">
        <v>1829</v>
      </c>
      <c r="N650" s="5">
        <v>-1010912</v>
      </c>
    </row>
    <row r="651" spans="1:14" x14ac:dyDescent="0.25">
      <c r="A651" t="s">
        <v>62</v>
      </c>
      <c r="B651" t="s">
        <v>1858</v>
      </c>
      <c r="C651">
        <v>2981</v>
      </c>
      <c r="D651" s="2">
        <v>46023</v>
      </c>
      <c r="E651" t="s">
        <v>907</v>
      </c>
      <c r="F651" t="s">
        <v>1801</v>
      </c>
      <c r="G651" t="s">
        <v>1890</v>
      </c>
      <c r="H651" t="s">
        <v>1779</v>
      </c>
      <c r="I651" t="s">
        <v>3662</v>
      </c>
      <c r="J651" t="s">
        <v>6986</v>
      </c>
      <c r="K651" t="s">
        <v>56</v>
      </c>
      <c r="L651" t="s">
        <v>904</v>
      </c>
      <c r="M651" t="s">
        <v>1829</v>
      </c>
      <c r="N651" s="5">
        <v>-2462174</v>
      </c>
    </row>
    <row r="652" spans="1:14" x14ac:dyDescent="0.25">
      <c r="A652" t="s">
        <v>62</v>
      </c>
      <c r="B652" t="s">
        <v>1858</v>
      </c>
      <c r="C652">
        <v>2981</v>
      </c>
      <c r="D652" s="2">
        <v>46023</v>
      </c>
      <c r="E652" t="s">
        <v>907</v>
      </c>
      <c r="F652" t="s">
        <v>1643</v>
      </c>
      <c r="G652" t="s">
        <v>1644</v>
      </c>
      <c r="H652" t="s">
        <v>1174</v>
      </c>
      <c r="I652" t="s">
        <v>3663</v>
      </c>
      <c r="J652" t="s">
        <v>6987</v>
      </c>
      <c r="K652" t="s">
        <v>56</v>
      </c>
      <c r="L652" t="s">
        <v>904</v>
      </c>
      <c r="M652" t="s">
        <v>1829</v>
      </c>
      <c r="N652" s="5">
        <v>-14473969</v>
      </c>
    </row>
    <row r="653" spans="1:14" x14ac:dyDescent="0.25">
      <c r="A653" t="s">
        <v>62</v>
      </c>
      <c r="B653" t="s">
        <v>1858</v>
      </c>
      <c r="C653">
        <v>2981</v>
      </c>
      <c r="D653" s="2">
        <v>46023</v>
      </c>
      <c r="E653" t="s">
        <v>907</v>
      </c>
      <c r="F653" t="s">
        <v>1643</v>
      </c>
      <c r="G653" t="s">
        <v>1644</v>
      </c>
      <c r="H653" t="s">
        <v>1346</v>
      </c>
      <c r="I653" t="s">
        <v>1586</v>
      </c>
      <c r="J653" t="s">
        <v>6987</v>
      </c>
      <c r="K653" t="s">
        <v>56</v>
      </c>
      <c r="L653" t="s">
        <v>904</v>
      </c>
      <c r="M653" t="s">
        <v>1829</v>
      </c>
      <c r="N653" s="5">
        <v>-18901046</v>
      </c>
    </row>
    <row r="654" spans="1:14" x14ac:dyDescent="0.25">
      <c r="A654" t="s">
        <v>62</v>
      </c>
      <c r="B654" t="s">
        <v>1858</v>
      </c>
      <c r="C654">
        <v>2981</v>
      </c>
      <c r="D654" s="2">
        <v>46023</v>
      </c>
      <c r="E654" t="s">
        <v>907</v>
      </c>
      <c r="F654" t="s">
        <v>1648</v>
      </c>
      <c r="G654" t="s">
        <v>1649</v>
      </c>
      <c r="H654" t="s">
        <v>2309</v>
      </c>
      <c r="I654" t="s">
        <v>3593</v>
      </c>
      <c r="J654" t="s">
        <v>1891</v>
      </c>
      <c r="K654" t="s">
        <v>56</v>
      </c>
      <c r="L654" t="s">
        <v>904</v>
      </c>
      <c r="M654" t="s">
        <v>1829</v>
      </c>
      <c r="N654" s="5">
        <v>-1060531</v>
      </c>
    </row>
    <row r="655" spans="1:14" x14ac:dyDescent="0.25">
      <c r="A655" t="s">
        <v>62</v>
      </c>
      <c r="B655" t="s">
        <v>1858</v>
      </c>
      <c r="C655">
        <v>2981</v>
      </c>
      <c r="D655" s="2">
        <v>46023</v>
      </c>
      <c r="E655" t="s">
        <v>907</v>
      </c>
      <c r="F655" t="s">
        <v>1648</v>
      </c>
      <c r="G655" t="s">
        <v>1649</v>
      </c>
      <c r="H655" t="s">
        <v>2309</v>
      </c>
      <c r="I655" t="s">
        <v>3594</v>
      </c>
      <c r="J655" t="s">
        <v>1891</v>
      </c>
      <c r="K655" t="s">
        <v>56</v>
      </c>
      <c r="L655" t="s">
        <v>904</v>
      </c>
      <c r="M655" t="s">
        <v>1829</v>
      </c>
      <c r="N655" s="5">
        <v>-352896</v>
      </c>
    </row>
    <row r="656" spans="1:14" x14ac:dyDescent="0.25">
      <c r="A656" t="s">
        <v>62</v>
      </c>
      <c r="B656" t="s">
        <v>1858</v>
      </c>
      <c r="C656">
        <v>2981</v>
      </c>
      <c r="D656" s="2">
        <v>46023</v>
      </c>
      <c r="E656" t="s">
        <v>907</v>
      </c>
      <c r="F656" t="s">
        <v>1648</v>
      </c>
      <c r="G656" t="s">
        <v>1649</v>
      </c>
      <c r="H656" t="s">
        <v>2309</v>
      </c>
      <c r="I656" t="s">
        <v>3595</v>
      </c>
      <c r="J656" t="s">
        <v>1891</v>
      </c>
      <c r="K656" t="s">
        <v>56</v>
      </c>
      <c r="L656" t="s">
        <v>904</v>
      </c>
      <c r="M656" t="s">
        <v>1829</v>
      </c>
      <c r="N656" s="5">
        <v>-2121473</v>
      </c>
    </row>
    <row r="657" spans="1:14" x14ac:dyDescent="0.25">
      <c r="A657" t="s">
        <v>62</v>
      </c>
      <c r="B657" t="s">
        <v>1858</v>
      </c>
      <c r="C657">
        <v>2981</v>
      </c>
      <c r="D657" s="2">
        <v>46023</v>
      </c>
      <c r="E657" t="s">
        <v>907</v>
      </c>
      <c r="F657" t="s">
        <v>1648</v>
      </c>
      <c r="G657" t="s">
        <v>1649</v>
      </c>
      <c r="H657" t="s">
        <v>2309</v>
      </c>
      <c r="I657" t="s">
        <v>3469</v>
      </c>
      <c r="J657" t="s">
        <v>6988</v>
      </c>
      <c r="K657" t="s">
        <v>56</v>
      </c>
      <c r="L657" t="s">
        <v>904</v>
      </c>
      <c r="M657" t="s">
        <v>1829</v>
      </c>
      <c r="N657" s="5">
        <v>-2117377</v>
      </c>
    </row>
    <row r="658" spans="1:14" x14ac:dyDescent="0.25">
      <c r="A658" t="s">
        <v>62</v>
      </c>
      <c r="B658" t="s">
        <v>1858</v>
      </c>
      <c r="C658">
        <v>2981</v>
      </c>
      <c r="D658" s="2">
        <v>46023</v>
      </c>
      <c r="E658" t="s">
        <v>907</v>
      </c>
      <c r="F658" t="s">
        <v>1648</v>
      </c>
      <c r="G658" t="s">
        <v>1649</v>
      </c>
      <c r="H658" t="s">
        <v>2309</v>
      </c>
      <c r="I658" t="s">
        <v>3664</v>
      </c>
      <c r="J658" t="s">
        <v>6988</v>
      </c>
      <c r="K658" t="s">
        <v>56</v>
      </c>
      <c r="L658" t="s">
        <v>904</v>
      </c>
      <c r="M658" t="s">
        <v>1829</v>
      </c>
      <c r="N658" s="5">
        <v>-352828</v>
      </c>
    </row>
    <row r="659" spans="1:14" x14ac:dyDescent="0.25">
      <c r="A659" t="s">
        <v>62</v>
      </c>
      <c r="B659" t="s">
        <v>1858</v>
      </c>
      <c r="C659">
        <v>2981</v>
      </c>
      <c r="D659" s="2">
        <v>46023</v>
      </c>
      <c r="E659" t="s">
        <v>907</v>
      </c>
      <c r="F659" t="s">
        <v>616</v>
      </c>
      <c r="G659" t="s">
        <v>615</v>
      </c>
      <c r="H659" t="s">
        <v>2191</v>
      </c>
      <c r="I659" t="s">
        <v>1584</v>
      </c>
      <c r="J659" t="s">
        <v>6989</v>
      </c>
      <c r="K659" t="s">
        <v>56</v>
      </c>
      <c r="L659" t="s">
        <v>904</v>
      </c>
      <c r="M659" t="s">
        <v>1829</v>
      </c>
      <c r="N659" s="5">
        <v>-1058484</v>
      </c>
    </row>
    <row r="660" spans="1:14" x14ac:dyDescent="0.25">
      <c r="A660" t="s">
        <v>62</v>
      </c>
      <c r="B660" t="s">
        <v>1858</v>
      </c>
      <c r="C660">
        <v>2981</v>
      </c>
      <c r="D660" s="2">
        <v>46023</v>
      </c>
      <c r="E660" t="s">
        <v>907</v>
      </c>
      <c r="F660" t="s">
        <v>912</v>
      </c>
      <c r="G660" t="s">
        <v>1869</v>
      </c>
      <c r="H660" t="s">
        <v>2306</v>
      </c>
      <c r="I660" t="s">
        <v>3665</v>
      </c>
      <c r="J660" t="s">
        <v>6990</v>
      </c>
      <c r="K660" t="s">
        <v>56</v>
      </c>
      <c r="L660" t="s">
        <v>904</v>
      </c>
      <c r="M660" t="s">
        <v>1829</v>
      </c>
      <c r="N660" s="5">
        <v>-317149</v>
      </c>
    </row>
    <row r="661" spans="1:14" x14ac:dyDescent="0.25">
      <c r="A661" t="s">
        <v>62</v>
      </c>
      <c r="B661" t="s">
        <v>1858</v>
      </c>
      <c r="C661">
        <v>2981</v>
      </c>
      <c r="D661" s="2">
        <v>46023</v>
      </c>
      <c r="E661" t="s">
        <v>907</v>
      </c>
      <c r="F661" t="s">
        <v>912</v>
      </c>
      <c r="G661" t="s">
        <v>1869</v>
      </c>
      <c r="H661" t="s">
        <v>2306</v>
      </c>
      <c r="I661" t="s">
        <v>3666</v>
      </c>
      <c r="J661" t="s">
        <v>6990</v>
      </c>
      <c r="K661" t="s">
        <v>56</v>
      </c>
      <c r="L661" t="s">
        <v>904</v>
      </c>
      <c r="M661" t="s">
        <v>1829</v>
      </c>
      <c r="N661" s="5">
        <v>-352828</v>
      </c>
    </row>
    <row r="662" spans="1:14" x14ac:dyDescent="0.25">
      <c r="A662" t="s">
        <v>62</v>
      </c>
      <c r="B662" t="s">
        <v>1858</v>
      </c>
      <c r="C662">
        <v>2981</v>
      </c>
      <c r="D662" s="2">
        <v>46023</v>
      </c>
      <c r="E662" t="s">
        <v>907</v>
      </c>
      <c r="F662" t="s">
        <v>912</v>
      </c>
      <c r="G662" t="s">
        <v>1869</v>
      </c>
      <c r="H662" t="s">
        <v>2306</v>
      </c>
      <c r="I662" t="s">
        <v>3667</v>
      </c>
      <c r="J662" t="s">
        <v>6990</v>
      </c>
      <c r="K662" t="s">
        <v>56</v>
      </c>
      <c r="L662" t="s">
        <v>904</v>
      </c>
      <c r="M662" t="s">
        <v>1829</v>
      </c>
      <c r="N662" s="5">
        <v>-1764140</v>
      </c>
    </row>
    <row r="663" spans="1:14" x14ac:dyDescent="0.25">
      <c r="A663" t="s">
        <v>62</v>
      </c>
      <c r="B663" t="s">
        <v>1858</v>
      </c>
      <c r="C663">
        <v>2981</v>
      </c>
      <c r="D663" s="2">
        <v>46023</v>
      </c>
      <c r="E663" t="s">
        <v>907</v>
      </c>
      <c r="F663" t="s">
        <v>1517</v>
      </c>
      <c r="G663" t="s">
        <v>1887</v>
      </c>
      <c r="H663" t="s">
        <v>1519</v>
      </c>
      <c r="I663" t="s">
        <v>3668</v>
      </c>
      <c r="J663" t="s">
        <v>6991</v>
      </c>
      <c r="K663" t="s">
        <v>56</v>
      </c>
      <c r="L663" t="s">
        <v>904</v>
      </c>
      <c r="M663" t="s">
        <v>1829</v>
      </c>
      <c r="N663" s="5">
        <v>-1112997</v>
      </c>
    </row>
    <row r="664" spans="1:14" x14ac:dyDescent="0.25">
      <c r="A664" t="s">
        <v>62</v>
      </c>
      <c r="B664" t="s">
        <v>1858</v>
      </c>
      <c r="C664">
        <v>2981</v>
      </c>
      <c r="D664" s="2">
        <v>46023</v>
      </c>
      <c r="E664" t="s">
        <v>907</v>
      </c>
      <c r="F664" t="s">
        <v>3452</v>
      </c>
      <c r="G664" t="s">
        <v>3453</v>
      </c>
      <c r="H664" t="s">
        <v>1604</v>
      </c>
      <c r="I664" t="s">
        <v>3598</v>
      </c>
      <c r="J664" t="s">
        <v>3495</v>
      </c>
      <c r="K664" t="s">
        <v>56</v>
      </c>
      <c r="L664" t="s">
        <v>904</v>
      </c>
      <c r="M664" t="s">
        <v>1829</v>
      </c>
      <c r="N664" s="5">
        <v>-1054267</v>
      </c>
    </row>
    <row r="665" spans="1:14" x14ac:dyDescent="0.25">
      <c r="A665" t="s">
        <v>62</v>
      </c>
      <c r="B665" t="s">
        <v>1858</v>
      </c>
      <c r="C665">
        <v>2981</v>
      </c>
      <c r="D665" s="2">
        <v>46023</v>
      </c>
      <c r="E665" t="s">
        <v>907</v>
      </c>
      <c r="F665" t="s">
        <v>3452</v>
      </c>
      <c r="G665" t="s">
        <v>3453</v>
      </c>
      <c r="H665" t="s">
        <v>1604</v>
      </c>
      <c r="I665" t="s">
        <v>3599</v>
      </c>
      <c r="J665" t="s">
        <v>3669</v>
      </c>
      <c r="K665" t="s">
        <v>56</v>
      </c>
      <c r="L665" t="s">
        <v>904</v>
      </c>
      <c r="M665" t="s">
        <v>1829</v>
      </c>
      <c r="N665" s="5">
        <v>-1047975</v>
      </c>
    </row>
    <row r="666" spans="1:14" x14ac:dyDescent="0.25">
      <c r="A666" t="s">
        <v>62</v>
      </c>
      <c r="B666" t="s">
        <v>1858</v>
      </c>
      <c r="C666">
        <v>2981</v>
      </c>
      <c r="D666" s="2">
        <v>46023</v>
      </c>
      <c r="E666" t="s">
        <v>907</v>
      </c>
      <c r="F666" t="s">
        <v>3452</v>
      </c>
      <c r="G666" t="s">
        <v>3453</v>
      </c>
      <c r="H666" t="s">
        <v>1604</v>
      </c>
      <c r="I666" t="s">
        <v>3601</v>
      </c>
      <c r="J666" t="s">
        <v>3669</v>
      </c>
      <c r="K666" t="s">
        <v>56</v>
      </c>
      <c r="L666" t="s">
        <v>904</v>
      </c>
      <c r="M666" t="s">
        <v>1829</v>
      </c>
      <c r="N666" s="5">
        <v>-1047975</v>
      </c>
    </row>
    <row r="667" spans="1:14" x14ac:dyDescent="0.25">
      <c r="A667" t="s">
        <v>62</v>
      </c>
      <c r="B667" t="s">
        <v>1858</v>
      </c>
      <c r="C667">
        <v>2981</v>
      </c>
      <c r="D667" s="2">
        <v>46023</v>
      </c>
      <c r="E667" t="s">
        <v>907</v>
      </c>
      <c r="F667" t="s">
        <v>3452</v>
      </c>
      <c r="G667" t="s">
        <v>3453</v>
      </c>
      <c r="H667" t="s">
        <v>1604</v>
      </c>
      <c r="I667" t="s">
        <v>3602</v>
      </c>
      <c r="J667" t="s">
        <v>3669</v>
      </c>
      <c r="K667" t="s">
        <v>56</v>
      </c>
      <c r="L667" t="s">
        <v>904</v>
      </c>
      <c r="M667" t="s">
        <v>1829</v>
      </c>
      <c r="N667" s="5">
        <v>-1046350</v>
      </c>
    </row>
    <row r="668" spans="1:14" x14ac:dyDescent="0.25">
      <c r="A668" t="s">
        <v>62</v>
      </c>
      <c r="B668" t="s">
        <v>1858</v>
      </c>
      <c r="C668">
        <v>2981</v>
      </c>
      <c r="D668" s="2">
        <v>46023</v>
      </c>
      <c r="E668" t="s">
        <v>907</v>
      </c>
      <c r="F668" t="s">
        <v>3452</v>
      </c>
      <c r="G668" t="s">
        <v>3453</v>
      </c>
      <c r="H668" t="s">
        <v>1604</v>
      </c>
      <c r="I668" t="s">
        <v>3603</v>
      </c>
      <c r="J668" t="s">
        <v>3669</v>
      </c>
      <c r="K668" t="s">
        <v>56</v>
      </c>
      <c r="L668" t="s">
        <v>904</v>
      </c>
      <c r="M668" t="s">
        <v>1829</v>
      </c>
      <c r="N668" s="5">
        <v>-1045078</v>
      </c>
    </row>
    <row r="669" spans="1:14" x14ac:dyDescent="0.25">
      <c r="A669" t="s">
        <v>62</v>
      </c>
      <c r="B669" t="s">
        <v>1858</v>
      </c>
      <c r="C669">
        <v>2981</v>
      </c>
      <c r="D669" s="2">
        <v>46023</v>
      </c>
      <c r="E669" t="s">
        <v>907</v>
      </c>
      <c r="F669" t="s">
        <v>3452</v>
      </c>
      <c r="G669" t="s">
        <v>3453</v>
      </c>
      <c r="H669" t="s">
        <v>1604</v>
      </c>
      <c r="I669" t="s">
        <v>3604</v>
      </c>
      <c r="J669" t="s">
        <v>3669</v>
      </c>
      <c r="K669" t="s">
        <v>56</v>
      </c>
      <c r="L669" t="s">
        <v>904</v>
      </c>
      <c r="M669" t="s">
        <v>1829</v>
      </c>
      <c r="N669" s="5">
        <v>-2090156</v>
      </c>
    </row>
    <row r="670" spans="1:14" x14ac:dyDescent="0.25">
      <c r="A670" t="s">
        <v>62</v>
      </c>
      <c r="B670" t="s">
        <v>1858</v>
      </c>
      <c r="C670">
        <v>2981</v>
      </c>
      <c r="D670" s="2">
        <v>46023</v>
      </c>
      <c r="E670" t="s">
        <v>907</v>
      </c>
      <c r="F670" t="s">
        <v>3452</v>
      </c>
      <c r="G670" t="s">
        <v>3453</v>
      </c>
      <c r="H670" t="s">
        <v>1604</v>
      </c>
      <c r="I670" t="s">
        <v>3605</v>
      </c>
      <c r="J670" t="s">
        <v>3495</v>
      </c>
      <c r="K670" t="s">
        <v>56</v>
      </c>
      <c r="L670" t="s">
        <v>904</v>
      </c>
      <c r="M670" t="s">
        <v>1829</v>
      </c>
      <c r="N670" s="5">
        <v>-1405689</v>
      </c>
    </row>
    <row r="671" spans="1:14" x14ac:dyDescent="0.25">
      <c r="A671" t="s">
        <v>62</v>
      </c>
      <c r="B671" t="s">
        <v>1858</v>
      </c>
      <c r="C671">
        <v>2981</v>
      </c>
      <c r="D671" s="2">
        <v>46023</v>
      </c>
      <c r="E671" t="s">
        <v>907</v>
      </c>
      <c r="F671" t="s">
        <v>360</v>
      </c>
      <c r="G671" t="s">
        <v>356</v>
      </c>
      <c r="H671" t="s">
        <v>2188</v>
      </c>
      <c r="I671" t="s">
        <v>3606</v>
      </c>
      <c r="J671" t="s">
        <v>1881</v>
      </c>
      <c r="K671" t="s">
        <v>56</v>
      </c>
      <c r="L671" t="s">
        <v>904</v>
      </c>
      <c r="M671" t="s">
        <v>1829</v>
      </c>
      <c r="N671" s="5">
        <v>-352828</v>
      </c>
    </row>
    <row r="672" spans="1:14" x14ac:dyDescent="0.25">
      <c r="A672" t="s">
        <v>62</v>
      </c>
      <c r="B672" t="s">
        <v>1858</v>
      </c>
      <c r="C672">
        <v>2981</v>
      </c>
      <c r="D672" s="2">
        <v>46023</v>
      </c>
      <c r="E672" t="s">
        <v>907</v>
      </c>
      <c r="F672" t="s">
        <v>2184</v>
      </c>
      <c r="G672" t="s">
        <v>14</v>
      </c>
      <c r="H672" t="s">
        <v>2187</v>
      </c>
      <c r="I672" t="s">
        <v>3670</v>
      </c>
      <c r="J672" t="s">
        <v>6992</v>
      </c>
      <c r="K672" t="s">
        <v>56</v>
      </c>
      <c r="L672" t="s">
        <v>904</v>
      </c>
      <c r="M672" t="s">
        <v>1829</v>
      </c>
      <c r="N672" s="5">
        <v>-315885</v>
      </c>
    </row>
    <row r="673" spans="1:14" x14ac:dyDescent="0.25">
      <c r="A673" t="s">
        <v>62</v>
      </c>
      <c r="B673" t="s">
        <v>1858</v>
      </c>
      <c r="C673">
        <v>2981</v>
      </c>
      <c r="D673" s="2">
        <v>46023</v>
      </c>
      <c r="E673" t="s">
        <v>907</v>
      </c>
      <c r="F673" t="s">
        <v>1803</v>
      </c>
      <c r="G673" t="s">
        <v>1804</v>
      </c>
      <c r="H673" t="s">
        <v>1780</v>
      </c>
      <c r="I673" t="s">
        <v>3671</v>
      </c>
      <c r="J673" t="s">
        <v>6993</v>
      </c>
      <c r="K673" t="s">
        <v>56</v>
      </c>
      <c r="L673" t="s">
        <v>904</v>
      </c>
      <c r="M673" t="s">
        <v>1829</v>
      </c>
      <c r="N673" s="5">
        <v>-21142432</v>
      </c>
    </row>
    <row r="674" spans="1:14" x14ac:dyDescent="0.25">
      <c r="A674" t="s">
        <v>62</v>
      </c>
      <c r="B674" t="s">
        <v>1858</v>
      </c>
      <c r="C674">
        <v>2981</v>
      </c>
      <c r="D674" s="2">
        <v>46023</v>
      </c>
      <c r="E674" t="s">
        <v>907</v>
      </c>
      <c r="F674" t="s">
        <v>998</v>
      </c>
      <c r="G674" t="s">
        <v>999</v>
      </c>
      <c r="H674" t="s">
        <v>1606</v>
      </c>
      <c r="I674" t="s">
        <v>3672</v>
      </c>
      <c r="J674" t="s">
        <v>6994</v>
      </c>
      <c r="K674" t="s">
        <v>56</v>
      </c>
      <c r="L674" t="s">
        <v>904</v>
      </c>
      <c r="M674" t="s">
        <v>1829</v>
      </c>
      <c r="N674" s="5">
        <v>-2673470</v>
      </c>
    </row>
    <row r="675" spans="1:14" x14ac:dyDescent="0.25">
      <c r="A675" t="s">
        <v>62</v>
      </c>
      <c r="B675" t="s">
        <v>1858</v>
      </c>
      <c r="C675">
        <v>2981</v>
      </c>
      <c r="D675" s="2">
        <v>46023</v>
      </c>
      <c r="E675" t="s">
        <v>907</v>
      </c>
      <c r="F675" t="s">
        <v>913</v>
      </c>
      <c r="G675" t="s">
        <v>1871</v>
      </c>
      <c r="H675" t="s">
        <v>1279</v>
      </c>
      <c r="I675" t="s">
        <v>3673</v>
      </c>
      <c r="J675" t="s">
        <v>6995</v>
      </c>
      <c r="K675" t="s">
        <v>56</v>
      </c>
      <c r="L675" t="s">
        <v>904</v>
      </c>
      <c r="M675" t="s">
        <v>1829</v>
      </c>
      <c r="N675" s="5">
        <v>-1331154</v>
      </c>
    </row>
    <row r="676" spans="1:14" x14ac:dyDescent="0.25">
      <c r="A676" t="s">
        <v>62</v>
      </c>
      <c r="B676" t="s">
        <v>1858</v>
      </c>
      <c r="C676">
        <v>2981</v>
      </c>
      <c r="D676" s="2">
        <v>46023</v>
      </c>
      <c r="E676" t="s">
        <v>907</v>
      </c>
      <c r="F676" t="s">
        <v>151</v>
      </c>
      <c r="G676" t="s">
        <v>279</v>
      </c>
      <c r="H676" t="s">
        <v>1019</v>
      </c>
      <c r="I676" t="s">
        <v>3674</v>
      </c>
      <c r="J676" t="s">
        <v>6980</v>
      </c>
      <c r="K676" t="s">
        <v>56</v>
      </c>
      <c r="L676" t="s">
        <v>904</v>
      </c>
      <c r="M676" t="s">
        <v>1829</v>
      </c>
      <c r="N676" s="5">
        <v>-4910984</v>
      </c>
    </row>
    <row r="677" spans="1:14" x14ac:dyDescent="0.25">
      <c r="A677" t="s">
        <v>62</v>
      </c>
      <c r="B677" t="s">
        <v>1858</v>
      </c>
      <c r="C677">
        <v>2981</v>
      </c>
      <c r="D677" s="2">
        <v>46023</v>
      </c>
      <c r="E677" t="s">
        <v>907</v>
      </c>
      <c r="F677" t="s">
        <v>151</v>
      </c>
      <c r="G677" t="s">
        <v>279</v>
      </c>
      <c r="H677" t="s">
        <v>1172</v>
      </c>
      <c r="I677" t="s">
        <v>3675</v>
      </c>
      <c r="J677" t="s">
        <v>6980</v>
      </c>
      <c r="K677" t="s">
        <v>56</v>
      </c>
      <c r="L677" t="s">
        <v>904</v>
      </c>
      <c r="M677" t="s">
        <v>1829</v>
      </c>
      <c r="N677" s="5">
        <v>-2498748</v>
      </c>
    </row>
    <row r="678" spans="1:14" x14ac:dyDescent="0.25">
      <c r="A678" t="s">
        <v>62</v>
      </c>
      <c r="B678" t="s">
        <v>1858</v>
      </c>
      <c r="C678">
        <v>2981</v>
      </c>
      <c r="D678" s="2">
        <v>46023</v>
      </c>
      <c r="E678" t="s">
        <v>907</v>
      </c>
      <c r="F678" t="s">
        <v>151</v>
      </c>
      <c r="G678" t="s">
        <v>279</v>
      </c>
      <c r="H678" t="s">
        <v>1419</v>
      </c>
      <c r="I678" t="s">
        <v>3676</v>
      </c>
      <c r="J678" t="s">
        <v>6980</v>
      </c>
      <c r="K678" t="s">
        <v>56</v>
      </c>
      <c r="L678" t="s">
        <v>904</v>
      </c>
      <c r="M678" t="s">
        <v>1829</v>
      </c>
      <c r="N678" s="5">
        <v>-1256714</v>
      </c>
    </row>
    <row r="679" spans="1:14" x14ac:dyDescent="0.25">
      <c r="A679" t="s">
        <v>62</v>
      </c>
      <c r="B679" t="s">
        <v>1858</v>
      </c>
      <c r="C679">
        <v>2981</v>
      </c>
      <c r="D679" s="2">
        <v>46023</v>
      </c>
      <c r="E679" t="s">
        <v>907</v>
      </c>
      <c r="F679" t="s">
        <v>151</v>
      </c>
      <c r="G679" t="s">
        <v>279</v>
      </c>
      <c r="H679" t="s">
        <v>1521</v>
      </c>
      <c r="I679" t="s">
        <v>3677</v>
      </c>
      <c r="J679" t="s">
        <v>6980</v>
      </c>
      <c r="K679" t="s">
        <v>56</v>
      </c>
      <c r="L679" t="s">
        <v>904</v>
      </c>
      <c r="M679" t="s">
        <v>1829</v>
      </c>
      <c r="N679" s="5">
        <v>-3449090</v>
      </c>
    </row>
    <row r="680" spans="1:14" x14ac:dyDescent="0.25">
      <c r="A680" t="s">
        <v>62</v>
      </c>
      <c r="B680" t="s">
        <v>1858</v>
      </c>
      <c r="C680">
        <v>2981</v>
      </c>
      <c r="D680" s="2">
        <v>46023</v>
      </c>
      <c r="E680" t="s">
        <v>907</v>
      </c>
      <c r="F680" t="s">
        <v>151</v>
      </c>
      <c r="G680" t="s">
        <v>279</v>
      </c>
      <c r="H680" t="s">
        <v>1521</v>
      </c>
      <c r="I680" t="s">
        <v>3472</v>
      </c>
      <c r="J680" t="s">
        <v>6980</v>
      </c>
      <c r="K680" t="s">
        <v>56</v>
      </c>
      <c r="L680" t="s">
        <v>904</v>
      </c>
      <c r="M680" t="s">
        <v>1829</v>
      </c>
      <c r="N680" s="5">
        <v>-942466</v>
      </c>
    </row>
    <row r="681" spans="1:14" x14ac:dyDescent="0.25">
      <c r="A681" t="s">
        <v>62</v>
      </c>
      <c r="B681" t="s">
        <v>1858</v>
      </c>
      <c r="C681">
        <v>2981</v>
      </c>
      <c r="D681" s="2">
        <v>46023</v>
      </c>
      <c r="E681" t="s">
        <v>907</v>
      </c>
      <c r="F681" t="s">
        <v>151</v>
      </c>
      <c r="G681" t="s">
        <v>279</v>
      </c>
      <c r="H681" t="s">
        <v>1770</v>
      </c>
      <c r="I681" t="s">
        <v>3678</v>
      </c>
      <c r="J681" t="s">
        <v>6980</v>
      </c>
      <c r="K681" t="s">
        <v>56</v>
      </c>
      <c r="L681" t="s">
        <v>904</v>
      </c>
      <c r="M681" t="s">
        <v>1829</v>
      </c>
      <c r="N681" s="5">
        <v>-634297</v>
      </c>
    </row>
    <row r="682" spans="1:14" x14ac:dyDescent="0.25">
      <c r="A682" t="s">
        <v>62</v>
      </c>
      <c r="B682" t="s">
        <v>1858</v>
      </c>
      <c r="C682">
        <v>2981</v>
      </c>
      <c r="D682" s="2">
        <v>46023</v>
      </c>
      <c r="E682" t="s">
        <v>907</v>
      </c>
      <c r="F682" t="s">
        <v>151</v>
      </c>
      <c r="G682" t="s">
        <v>279</v>
      </c>
      <c r="H682" t="s">
        <v>1770</v>
      </c>
      <c r="I682" t="s">
        <v>3444</v>
      </c>
      <c r="J682" t="s">
        <v>6980</v>
      </c>
      <c r="K682" t="s">
        <v>56</v>
      </c>
      <c r="L682" t="s">
        <v>904</v>
      </c>
      <c r="M682" t="s">
        <v>1829</v>
      </c>
      <c r="N682" s="5">
        <v>-633400</v>
      </c>
    </row>
    <row r="683" spans="1:14" x14ac:dyDescent="0.25">
      <c r="A683" t="s">
        <v>62</v>
      </c>
      <c r="B683" t="s">
        <v>1858</v>
      </c>
      <c r="C683">
        <v>2981</v>
      </c>
      <c r="D683" s="2">
        <v>46023</v>
      </c>
      <c r="E683" t="s">
        <v>907</v>
      </c>
      <c r="F683" t="s">
        <v>151</v>
      </c>
      <c r="G683" t="s">
        <v>279</v>
      </c>
      <c r="H683" t="s">
        <v>2298</v>
      </c>
      <c r="I683" t="s">
        <v>3611</v>
      </c>
      <c r="J683" t="s">
        <v>1878</v>
      </c>
      <c r="K683" t="s">
        <v>56</v>
      </c>
      <c r="L683" t="s">
        <v>904</v>
      </c>
      <c r="M683" t="s">
        <v>1829</v>
      </c>
      <c r="N683" s="5">
        <v>-635586</v>
      </c>
    </row>
    <row r="684" spans="1:14" x14ac:dyDescent="0.25">
      <c r="A684" t="s">
        <v>62</v>
      </c>
      <c r="B684" t="s">
        <v>1858</v>
      </c>
      <c r="C684">
        <v>2981</v>
      </c>
      <c r="D684" s="2">
        <v>46023</v>
      </c>
      <c r="E684" t="s">
        <v>907</v>
      </c>
      <c r="F684" t="s">
        <v>151</v>
      </c>
      <c r="G684" t="s">
        <v>279</v>
      </c>
      <c r="H684" t="s">
        <v>2298</v>
      </c>
      <c r="I684" t="s">
        <v>3679</v>
      </c>
      <c r="J684" t="s">
        <v>6980</v>
      </c>
      <c r="K684" t="s">
        <v>56</v>
      </c>
      <c r="L684" t="s">
        <v>904</v>
      </c>
      <c r="M684" t="s">
        <v>1829</v>
      </c>
      <c r="N684" s="5">
        <v>-634849</v>
      </c>
    </row>
    <row r="685" spans="1:14" x14ac:dyDescent="0.25">
      <c r="A685" t="s">
        <v>62</v>
      </c>
      <c r="B685" t="s">
        <v>1858</v>
      </c>
      <c r="C685">
        <v>2981</v>
      </c>
      <c r="D685" s="2">
        <v>46023</v>
      </c>
      <c r="E685" t="s">
        <v>907</v>
      </c>
      <c r="F685" t="s">
        <v>151</v>
      </c>
      <c r="G685" t="s">
        <v>279</v>
      </c>
      <c r="H685" t="s">
        <v>2298</v>
      </c>
      <c r="I685" t="s">
        <v>3474</v>
      </c>
      <c r="J685" t="s">
        <v>6980</v>
      </c>
      <c r="K685" t="s">
        <v>56</v>
      </c>
      <c r="L685" t="s">
        <v>904</v>
      </c>
      <c r="M685" t="s">
        <v>1829</v>
      </c>
      <c r="N685" s="5">
        <v>-317149</v>
      </c>
    </row>
    <row r="686" spans="1:14" x14ac:dyDescent="0.25">
      <c r="A686" t="s">
        <v>62</v>
      </c>
      <c r="B686" t="s">
        <v>1858</v>
      </c>
      <c r="C686">
        <v>2981</v>
      </c>
      <c r="D686" s="2">
        <v>46023</v>
      </c>
      <c r="E686" t="s">
        <v>907</v>
      </c>
      <c r="F686" t="s">
        <v>151</v>
      </c>
      <c r="G686" t="s">
        <v>279</v>
      </c>
      <c r="H686" t="s">
        <v>880</v>
      </c>
      <c r="I686" t="s">
        <v>3614</v>
      </c>
      <c r="J686" t="s">
        <v>1878</v>
      </c>
      <c r="K686" t="s">
        <v>56</v>
      </c>
      <c r="L686" t="s">
        <v>904</v>
      </c>
      <c r="M686" t="s">
        <v>1829</v>
      </c>
      <c r="N686" s="5">
        <v>-586874</v>
      </c>
    </row>
    <row r="687" spans="1:14" x14ac:dyDescent="0.25">
      <c r="A687" t="s">
        <v>62</v>
      </c>
      <c r="B687" t="s">
        <v>1858</v>
      </c>
      <c r="C687">
        <v>2981</v>
      </c>
      <c r="D687" s="2">
        <v>46023</v>
      </c>
      <c r="E687" t="s">
        <v>907</v>
      </c>
      <c r="F687" t="s">
        <v>151</v>
      </c>
      <c r="G687" t="s">
        <v>279</v>
      </c>
      <c r="H687" t="s">
        <v>880</v>
      </c>
      <c r="I687" t="s">
        <v>3615</v>
      </c>
      <c r="J687" t="s">
        <v>1878</v>
      </c>
      <c r="K687" t="s">
        <v>56</v>
      </c>
      <c r="L687" t="s">
        <v>904</v>
      </c>
      <c r="M687" t="s">
        <v>1829</v>
      </c>
      <c r="N687" s="5">
        <v>-294427</v>
      </c>
    </row>
    <row r="688" spans="1:14" x14ac:dyDescent="0.25">
      <c r="A688" t="s">
        <v>62</v>
      </c>
      <c r="B688" t="s">
        <v>1858</v>
      </c>
      <c r="C688">
        <v>2981</v>
      </c>
      <c r="D688" s="2">
        <v>46023</v>
      </c>
      <c r="E688" t="s">
        <v>907</v>
      </c>
      <c r="F688" t="s">
        <v>151</v>
      </c>
      <c r="G688" t="s">
        <v>279</v>
      </c>
      <c r="H688" t="s">
        <v>881</v>
      </c>
      <c r="I688" t="s">
        <v>3616</v>
      </c>
      <c r="J688" t="s">
        <v>1878</v>
      </c>
      <c r="K688" t="s">
        <v>56</v>
      </c>
      <c r="L688" t="s">
        <v>904</v>
      </c>
      <c r="M688" t="s">
        <v>1829</v>
      </c>
      <c r="N688" s="5">
        <v>-298215</v>
      </c>
    </row>
    <row r="689" spans="1:14" x14ac:dyDescent="0.25">
      <c r="A689" t="s">
        <v>62</v>
      </c>
      <c r="B689" t="s">
        <v>1858</v>
      </c>
      <c r="C689">
        <v>2981</v>
      </c>
      <c r="D689" s="2">
        <v>46023</v>
      </c>
      <c r="E689" t="s">
        <v>907</v>
      </c>
      <c r="F689" t="s">
        <v>151</v>
      </c>
      <c r="G689" t="s">
        <v>279</v>
      </c>
      <c r="H689" t="s">
        <v>881</v>
      </c>
      <c r="I689" t="s">
        <v>3617</v>
      </c>
      <c r="J689" t="s">
        <v>1878</v>
      </c>
      <c r="K689" t="s">
        <v>56</v>
      </c>
      <c r="L689" t="s">
        <v>904</v>
      </c>
      <c r="M689" t="s">
        <v>1829</v>
      </c>
      <c r="N689" s="5">
        <v>-1791006</v>
      </c>
    </row>
    <row r="690" spans="1:14" x14ac:dyDescent="0.25">
      <c r="A690" t="s">
        <v>62</v>
      </c>
      <c r="B690" t="s">
        <v>1858</v>
      </c>
      <c r="C690">
        <v>2981</v>
      </c>
      <c r="D690" s="2">
        <v>46023</v>
      </c>
      <c r="E690" t="s">
        <v>907</v>
      </c>
      <c r="F690" t="s">
        <v>151</v>
      </c>
      <c r="G690" t="s">
        <v>279</v>
      </c>
      <c r="H690" t="s">
        <v>881</v>
      </c>
      <c r="I690" t="s">
        <v>3680</v>
      </c>
      <c r="J690" t="s">
        <v>6980</v>
      </c>
      <c r="K690" t="s">
        <v>56</v>
      </c>
      <c r="L690" t="s">
        <v>904</v>
      </c>
      <c r="M690" t="s">
        <v>1829</v>
      </c>
      <c r="N690" s="5">
        <v>-3884262</v>
      </c>
    </row>
    <row r="691" spans="1:14" x14ac:dyDescent="0.25">
      <c r="A691" t="s">
        <v>62</v>
      </c>
      <c r="B691" t="s">
        <v>1858</v>
      </c>
      <c r="C691">
        <v>2981</v>
      </c>
      <c r="D691" s="2">
        <v>46023</v>
      </c>
      <c r="E691" t="s">
        <v>907</v>
      </c>
      <c r="F691" t="s">
        <v>151</v>
      </c>
      <c r="G691" t="s">
        <v>279</v>
      </c>
      <c r="H691" t="s">
        <v>882</v>
      </c>
      <c r="I691" t="s">
        <v>3681</v>
      </c>
      <c r="J691" t="s">
        <v>6980</v>
      </c>
      <c r="K691" t="s">
        <v>56</v>
      </c>
      <c r="L691" t="s">
        <v>904</v>
      </c>
      <c r="M691" t="s">
        <v>1829</v>
      </c>
      <c r="N691" s="5">
        <v>-2978183</v>
      </c>
    </row>
    <row r="692" spans="1:14" x14ac:dyDescent="0.25">
      <c r="A692" t="s">
        <v>62</v>
      </c>
      <c r="B692" t="s">
        <v>1858</v>
      </c>
      <c r="C692">
        <v>2981</v>
      </c>
      <c r="D692" s="2">
        <v>46023</v>
      </c>
      <c r="E692" t="s">
        <v>907</v>
      </c>
      <c r="F692" t="s">
        <v>151</v>
      </c>
      <c r="G692" t="s">
        <v>279</v>
      </c>
      <c r="H692" t="s">
        <v>882</v>
      </c>
      <c r="I692" t="s">
        <v>3682</v>
      </c>
      <c r="J692" t="s">
        <v>6980</v>
      </c>
      <c r="K692" t="s">
        <v>56</v>
      </c>
      <c r="L692" t="s">
        <v>904</v>
      </c>
      <c r="M692" t="s">
        <v>1829</v>
      </c>
      <c r="N692" s="5">
        <v>-297620</v>
      </c>
    </row>
    <row r="693" spans="1:14" x14ac:dyDescent="0.25">
      <c r="A693" t="s">
        <v>62</v>
      </c>
      <c r="B693" t="s">
        <v>1858</v>
      </c>
      <c r="C693">
        <v>2981</v>
      </c>
      <c r="D693" s="2">
        <v>46023</v>
      </c>
      <c r="E693" t="s">
        <v>907</v>
      </c>
      <c r="F693" t="s">
        <v>151</v>
      </c>
      <c r="G693" t="s">
        <v>279</v>
      </c>
      <c r="H693" t="s">
        <v>883</v>
      </c>
      <c r="I693" t="s">
        <v>3683</v>
      </c>
      <c r="J693" t="s">
        <v>6980</v>
      </c>
      <c r="K693" t="s">
        <v>56</v>
      </c>
      <c r="L693" t="s">
        <v>904</v>
      </c>
      <c r="M693" t="s">
        <v>1829</v>
      </c>
      <c r="N693" s="5">
        <v>-2405320</v>
      </c>
    </row>
    <row r="694" spans="1:14" x14ac:dyDescent="0.25">
      <c r="A694" t="s">
        <v>62</v>
      </c>
      <c r="B694" t="s">
        <v>1858</v>
      </c>
      <c r="C694">
        <v>2981</v>
      </c>
      <c r="D694" s="2">
        <v>46023</v>
      </c>
      <c r="E694" t="s">
        <v>907</v>
      </c>
      <c r="F694" t="s">
        <v>1706</v>
      </c>
      <c r="G694" t="s">
        <v>1707</v>
      </c>
      <c r="H694" t="s">
        <v>1578</v>
      </c>
      <c r="I694" t="s">
        <v>3684</v>
      </c>
      <c r="J694" t="s">
        <v>6996</v>
      </c>
      <c r="K694" t="s">
        <v>56</v>
      </c>
      <c r="L694" t="s">
        <v>904</v>
      </c>
      <c r="M694" t="s">
        <v>1829</v>
      </c>
      <c r="N694" s="5">
        <v>-10168340</v>
      </c>
    </row>
    <row r="695" spans="1:14" x14ac:dyDescent="0.25">
      <c r="A695" t="s">
        <v>62</v>
      </c>
      <c r="B695" t="s">
        <v>1858</v>
      </c>
      <c r="C695">
        <v>2981</v>
      </c>
      <c r="D695" s="2">
        <v>46023</v>
      </c>
      <c r="E695" t="s">
        <v>907</v>
      </c>
      <c r="F695" t="s">
        <v>1680</v>
      </c>
      <c r="G695" t="s">
        <v>1681</v>
      </c>
      <c r="H695" t="s">
        <v>1777</v>
      </c>
      <c r="I695" t="s">
        <v>3685</v>
      </c>
      <c r="J695" t="s">
        <v>6997</v>
      </c>
      <c r="K695" t="s">
        <v>56</v>
      </c>
      <c r="L695" t="s">
        <v>904</v>
      </c>
      <c r="M695" t="s">
        <v>1829</v>
      </c>
      <c r="N695" s="5">
        <v>-18033133</v>
      </c>
    </row>
    <row r="696" spans="1:14" x14ac:dyDescent="0.25">
      <c r="A696" t="s">
        <v>62</v>
      </c>
      <c r="B696" t="s">
        <v>1858</v>
      </c>
      <c r="C696">
        <v>2981</v>
      </c>
      <c r="D696" s="2">
        <v>46023</v>
      </c>
      <c r="E696" t="s">
        <v>907</v>
      </c>
      <c r="F696" t="s">
        <v>154</v>
      </c>
      <c r="G696" t="s">
        <v>22</v>
      </c>
      <c r="H696" t="s">
        <v>1645</v>
      </c>
      <c r="I696" t="s">
        <v>3686</v>
      </c>
      <c r="J696" t="s">
        <v>6981</v>
      </c>
      <c r="K696" t="s">
        <v>56</v>
      </c>
      <c r="L696" t="s">
        <v>904</v>
      </c>
      <c r="M696" t="s">
        <v>1829</v>
      </c>
      <c r="N696" s="5">
        <v>-52713343</v>
      </c>
    </row>
    <row r="697" spans="1:14" x14ac:dyDescent="0.25">
      <c r="A697" t="s">
        <v>62</v>
      </c>
      <c r="B697" t="s">
        <v>1858</v>
      </c>
      <c r="C697">
        <v>2981</v>
      </c>
      <c r="D697" s="2">
        <v>46023</v>
      </c>
      <c r="E697" t="s">
        <v>907</v>
      </c>
      <c r="F697" t="s">
        <v>154</v>
      </c>
      <c r="G697" t="s">
        <v>22</v>
      </c>
      <c r="H697" t="s">
        <v>1421</v>
      </c>
      <c r="I697" t="s">
        <v>3687</v>
      </c>
      <c r="J697" t="s">
        <v>6981</v>
      </c>
      <c r="K697" t="s">
        <v>56</v>
      </c>
      <c r="L697" t="s">
        <v>904</v>
      </c>
      <c r="M697" t="s">
        <v>1829</v>
      </c>
      <c r="N697" s="5">
        <v>-333770</v>
      </c>
    </row>
    <row r="698" spans="1:14" x14ac:dyDescent="0.25">
      <c r="A698" t="s">
        <v>62</v>
      </c>
      <c r="B698" t="s">
        <v>1858</v>
      </c>
      <c r="C698">
        <v>2981</v>
      </c>
      <c r="D698" s="2">
        <v>46023</v>
      </c>
      <c r="E698" t="s">
        <v>907</v>
      </c>
      <c r="F698" t="s">
        <v>154</v>
      </c>
      <c r="G698" t="s">
        <v>22</v>
      </c>
      <c r="H698" t="s">
        <v>1421</v>
      </c>
      <c r="I698" t="s">
        <v>3688</v>
      </c>
      <c r="J698" t="s">
        <v>6981</v>
      </c>
      <c r="K698" t="s">
        <v>56</v>
      </c>
      <c r="L698" t="s">
        <v>904</v>
      </c>
      <c r="M698" t="s">
        <v>1829</v>
      </c>
      <c r="N698" s="5">
        <v>-1001911</v>
      </c>
    </row>
    <row r="699" spans="1:14" x14ac:dyDescent="0.25">
      <c r="A699" t="s">
        <v>62</v>
      </c>
      <c r="B699" t="s">
        <v>1858</v>
      </c>
      <c r="C699">
        <v>2981</v>
      </c>
      <c r="D699" s="2">
        <v>46023</v>
      </c>
      <c r="E699" t="s">
        <v>907</v>
      </c>
      <c r="F699" t="s">
        <v>154</v>
      </c>
      <c r="G699" t="s">
        <v>22</v>
      </c>
      <c r="H699" t="s">
        <v>1523</v>
      </c>
      <c r="I699" t="s">
        <v>3689</v>
      </c>
      <c r="J699" t="s">
        <v>6981</v>
      </c>
      <c r="K699" t="s">
        <v>56</v>
      </c>
      <c r="L699" t="s">
        <v>904</v>
      </c>
      <c r="M699" t="s">
        <v>1829</v>
      </c>
      <c r="N699" s="5">
        <v>-665846</v>
      </c>
    </row>
    <row r="700" spans="1:14" x14ac:dyDescent="0.25">
      <c r="A700" t="s">
        <v>62</v>
      </c>
      <c r="B700" t="s">
        <v>1858</v>
      </c>
      <c r="C700">
        <v>2981</v>
      </c>
      <c r="D700" s="2">
        <v>46023</v>
      </c>
      <c r="E700" t="s">
        <v>907</v>
      </c>
      <c r="F700" t="s">
        <v>154</v>
      </c>
      <c r="G700" t="s">
        <v>22</v>
      </c>
      <c r="H700" t="s">
        <v>1523</v>
      </c>
      <c r="I700" t="s">
        <v>3690</v>
      </c>
      <c r="J700" t="s">
        <v>6981</v>
      </c>
      <c r="K700" t="s">
        <v>56</v>
      </c>
      <c r="L700" t="s">
        <v>904</v>
      </c>
      <c r="M700" t="s">
        <v>1829</v>
      </c>
      <c r="N700" s="5">
        <v>-2006216</v>
      </c>
    </row>
    <row r="701" spans="1:14" x14ac:dyDescent="0.25">
      <c r="A701" t="s">
        <v>62</v>
      </c>
      <c r="B701" t="s">
        <v>1858</v>
      </c>
      <c r="C701">
        <v>2981</v>
      </c>
      <c r="D701" s="2">
        <v>46023</v>
      </c>
      <c r="E701" t="s">
        <v>907</v>
      </c>
      <c r="F701" t="s">
        <v>154</v>
      </c>
      <c r="G701" t="s">
        <v>22</v>
      </c>
      <c r="H701" t="s">
        <v>1523</v>
      </c>
      <c r="I701" t="s">
        <v>3691</v>
      </c>
      <c r="J701" t="s">
        <v>6981</v>
      </c>
      <c r="K701" t="s">
        <v>56</v>
      </c>
      <c r="L701" t="s">
        <v>904</v>
      </c>
      <c r="M701" t="s">
        <v>1829</v>
      </c>
      <c r="N701" s="5">
        <v>-3343693</v>
      </c>
    </row>
    <row r="702" spans="1:14" x14ac:dyDescent="0.25">
      <c r="A702" t="s">
        <v>62</v>
      </c>
      <c r="B702" t="s">
        <v>1858</v>
      </c>
      <c r="C702">
        <v>2981</v>
      </c>
      <c r="D702" s="2">
        <v>46023</v>
      </c>
      <c r="E702" t="s">
        <v>907</v>
      </c>
      <c r="F702" t="s">
        <v>154</v>
      </c>
      <c r="G702" t="s">
        <v>22</v>
      </c>
      <c r="H702" t="s">
        <v>1523</v>
      </c>
      <c r="I702" t="s">
        <v>3692</v>
      </c>
      <c r="J702" t="s">
        <v>6981</v>
      </c>
      <c r="K702" t="s">
        <v>56</v>
      </c>
      <c r="L702" t="s">
        <v>904</v>
      </c>
      <c r="M702" t="s">
        <v>1829</v>
      </c>
      <c r="N702" s="5">
        <v>-2336530</v>
      </c>
    </row>
    <row r="703" spans="1:14" x14ac:dyDescent="0.25">
      <c r="A703" t="s">
        <v>62</v>
      </c>
      <c r="B703" t="s">
        <v>1858</v>
      </c>
      <c r="C703">
        <v>2981</v>
      </c>
      <c r="D703" s="2">
        <v>46023</v>
      </c>
      <c r="E703" t="s">
        <v>907</v>
      </c>
      <c r="F703" t="s">
        <v>154</v>
      </c>
      <c r="G703" t="s">
        <v>22</v>
      </c>
      <c r="H703" t="s">
        <v>1603</v>
      </c>
      <c r="I703" t="s">
        <v>3693</v>
      </c>
      <c r="J703" t="s">
        <v>6981</v>
      </c>
      <c r="K703" t="s">
        <v>56</v>
      </c>
      <c r="L703" t="s">
        <v>904</v>
      </c>
      <c r="M703" t="s">
        <v>1829</v>
      </c>
      <c r="N703" s="5">
        <v>-2013768</v>
      </c>
    </row>
    <row r="704" spans="1:14" x14ac:dyDescent="0.25">
      <c r="A704" t="s">
        <v>62</v>
      </c>
      <c r="B704" t="s">
        <v>1858</v>
      </c>
      <c r="C704">
        <v>2981</v>
      </c>
      <c r="D704" s="2">
        <v>46023</v>
      </c>
      <c r="E704" t="s">
        <v>907</v>
      </c>
      <c r="F704" t="s">
        <v>154</v>
      </c>
      <c r="G704" t="s">
        <v>22</v>
      </c>
      <c r="H704" t="s">
        <v>1603</v>
      </c>
      <c r="I704" t="s">
        <v>3694</v>
      </c>
      <c r="J704" t="s">
        <v>6981</v>
      </c>
      <c r="K704" t="s">
        <v>56</v>
      </c>
      <c r="L704" t="s">
        <v>904</v>
      </c>
      <c r="M704" t="s">
        <v>1829</v>
      </c>
      <c r="N704" s="5">
        <v>-2013768</v>
      </c>
    </row>
    <row r="705" spans="1:14" x14ac:dyDescent="0.25">
      <c r="A705" t="s">
        <v>62</v>
      </c>
      <c r="B705" t="s">
        <v>1858</v>
      </c>
      <c r="C705">
        <v>2981</v>
      </c>
      <c r="D705" s="2">
        <v>46023</v>
      </c>
      <c r="E705" t="s">
        <v>907</v>
      </c>
      <c r="F705" t="s">
        <v>154</v>
      </c>
      <c r="G705" t="s">
        <v>22</v>
      </c>
      <c r="H705" t="s">
        <v>1603</v>
      </c>
      <c r="I705" t="s">
        <v>3695</v>
      </c>
      <c r="J705" t="s">
        <v>6981</v>
      </c>
      <c r="K705" t="s">
        <v>56</v>
      </c>
      <c r="L705" t="s">
        <v>904</v>
      </c>
      <c r="M705" t="s">
        <v>1829</v>
      </c>
      <c r="N705" s="5">
        <v>-670093</v>
      </c>
    </row>
    <row r="706" spans="1:14" x14ac:dyDescent="0.25">
      <c r="A706" t="s">
        <v>62</v>
      </c>
      <c r="B706" t="s">
        <v>1858</v>
      </c>
      <c r="C706">
        <v>2981</v>
      </c>
      <c r="D706" s="2">
        <v>46023</v>
      </c>
      <c r="E706" t="s">
        <v>907</v>
      </c>
      <c r="F706" t="s">
        <v>154</v>
      </c>
      <c r="G706" t="s">
        <v>22</v>
      </c>
      <c r="H706" t="s">
        <v>1768</v>
      </c>
      <c r="I706" t="s">
        <v>3619</v>
      </c>
      <c r="J706" t="s">
        <v>1879</v>
      </c>
      <c r="K706" t="s">
        <v>56</v>
      </c>
      <c r="L706" t="s">
        <v>904</v>
      </c>
      <c r="M706" t="s">
        <v>1829</v>
      </c>
      <c r="N706" s="5">
        <v>-671256</v>
      </c>
    </row>
    <row r="707" spans="1:14" x14ac:dyDescent="0.25">
      <c r="A707" t="s">
        <v>62</v>
      </c>
      <c r="B707" t="s">
        <v>1858</v>
      </c>
      <c r="C707">
        <v>2981</v>
      </c>
      <c r="D707" s="2">
        <v>46023</v>
      </c>
      <c r="E707" t="s">
        <v>907</v>
      </c>
      <c r="F707" t="s">
        <v>154</v>
      </c>
      <c r="G707" t="s">
        <v>22</v>
      </c>
      <c r="H707" t="s">
        <v>1768</v>
      </c>
      <c r="I707" t="s">
        <v>3696</v>
      </c>
      <c r="J707" t="s">
        <v>6981</v>
      </c>
      <c r="K707" t="s">
        <v>56</v>
      </c>
      <c r="L707" t="s">
        <v>904</v>
      </c>
      <c r="M707" t="s">
        <v>1829</v>
      </c>
      <c r="N707" s="5">
        <v>-1008441</v>
      </c>
    </row>
    <row r="708" spans="1:14" x14ac:dyDescent="0.25">
      <c r="A708" t="s">
        <v>62</v>
      </c>
      <c r="B708" t="s">
        <v>1858</v>
      </c>
      <c r="C708">
        <v>2981</v>
      </c>
      <c r="D708" s="2">
        <v>46023</v>
      </c>
      <c r="E708" t="s">
        <v>907</v>
      </c>
      <c r="F708" t="s">
        <v>154</v>
      </c>
      <c r="G708" t="s">
        <v>22</v>
      </c>
      <c r="H708" t="s">
        <v>1768</v>
      </c>
      <c r="I708" t="s">
        <v>3697</v>
      </c>
      <c r="J708" t="s">
        <v>6981</v>
      </c>
      <c r="K708" t="s">
        <v>56</v>
      </c>
      <c r="L708" t="s">
        <v>904</v>
      </c>
      <c r="M708" t="s">
        <v>1829</v>
      </c>
      <c r="N708" s="5">
        <v>-671256</v>
      </c>
    </row>
    <row r="709" spans="1:14" x14ac:dyDescent="0.25">
      <c r="A709" t="s">
        <v>62</v>
      </c>
      <c r="B709" t="s">
        <v>1858</v>
      </c>
      <c r="C709">
        <v>2981</v>
      </c>
      <c r="D709" s="2">
        <v>46023</v>
      </c>
      <c r="E709" t="s">
        <v>907</v>
      </c>
      <c r="F709" t="s">
        <v>154</v>
      </c>
      <c r="G709" t="s">
        <v>22</v>
      </c>
      <c r="H709" t="s">
        <v>1768</v>
      </c>
      <c r="I709" t="s">
        <v>3698</v>
      </c>
      <c r="J709" t="s">
        <v>6981</v>
      </c>
      <c r="K709" t="s">
        <v>56</v>
      </c>
      <c r="L709" t="s">
        <v>904</v>
      </c>
      <c r="M709" t="s">
        <v>1829</v>
      </c>
      <c r="N709" s="5">
        <v>-335974</v>
      </c>
    </row>
    <row r="710" spans="1:14" x14ac:dyDescent="0.25">
      <c r="A710" t="s">
        <v>62</v>
      </c>
      <c r="B710" t="s">
        <v>1858</v>
      </c>
      <c r="C710">
        <v>2981</v>
      </c>
      <c r="D710" s="2">
        <v>46023</v>
      </c>
      <c r="E710" t="s">
        <v>907</v>
      </c>
      <c r="F710" t="s">
        <v>154</v>
      </c>
      <c r="G710" t="s">
        <v>22</v>
      </c>
      <c r="H710" t="s">
        <v>1768</v>
      </c>
      <c r="I710" t="s">
        <v>3699</v>
      </c>
      <c r="J710" t="s">
        <v>6981</v>
      </c>
      <c r="K710" t="s">
        <v>56</v>
      </c>
      <c r="L710" t="s">
        <v>904</v>
      </c>
      <c r="M710" t="s">
        <v>1829</v>
      </c>
      <c r="N710" s="5">
        <v>-335628</v>
      </c>
    </row>
    <row r="711" spans="1:14" x14ac:dyDescent="0.25">
      <c r="A711" t="s">
        <v>62</v>
      </c>
      <c r="B711" t="s">
        <v>1858</v>
      </c>
      <c r="C711">
        <v>2981</v>
      </c>
      <c r="D711" s="2">
        <v>46023</v>
      </c>
      <c r="E711" t="s">
        <v>907</v>
      </c>
      <c r="F711" t="s">
        <v>154</v>
      </c>
      <c r="G711" t="s">
        <v>22</v>
      </c>
      <c r="H711" t="s">
        <v>1768</v>
      </c>
      <c r="I711" t="s">
        <v>3463</v>
      </c>
      <c r="J711" t="s">
        <v>6981</v>
      </c>
      <c r="K711" t="s">
        <v>56</v>
      </c>
      <c r="L711" t="s">
        <v>904</v>
      </c>
      <c r="M711" t="s">
        <v>1829</v>
      </c>
      <c r="N711" s="5">
        <v>-2013768</v>
      </c>
    </row>
    <row r="712" spans="1:14" x14ac:dyDescent="0.25">
      <c r="A712" t="s">
        <v>62</v>
      </c>
      <c r="B712" t="s">
        <v>1858</v>
      </c>
      <c r="C712">
        <v>2981</v>
      </c>
      <c r="D712" s="2">
        <v>46023</v>
      </c>
      <c r="E712" t="s">
        <v>907</v>
      </c>
      <c r="F712" t="s">
        <v>154</v>
      </c>
      <c r="G712" t="s">
        <v>22</v>
      </c>
      <c r="H712" t="s">
        <v>1768</v>
      </c>
      <c r="I712" t="s">
        <v>3700</v>
      </c>
      <c r="J712" t="s">
        <v>6981</v>
      </c>
      <c r="K712" t="s">
        <v>56</v>
      </c>
      <c r="L712" t="s">
        <v>904</v>
      </c>
      <c r="M712" t="s">
        <v>1829</v>
      </c>
      <c r="N712" s="5">
        <v>-1678140</v>
      </c>
    </row>
    <row r="713" spans="1:14" x14ac:dyDescent="0.25">
      <c r="A713" t="s">
        <v>62</v>
      </c>
      <c r="B713" t="s">
        <v>1858</v>
      </c>
      <c r="C713">
        <v>2981</v>
      </c>
      <c r="D713" s="2">
        <v>46023</v>
      </c>
      <c r="E713" t="s">
        <v>907</v>
      </c>
      <c r="F713" t="s">
        <v>154</v>
      </c>
      <c r="G713" t="s">
        <v>22</v>
      </c>
      <c r="H713" t="s">
        <v>2194</v>
      </c>
      <c r="I713" t="s">
        <v>3622</v>
      </c>
      <c r="J713" t="s">
        <v>1879</v>
      </c>
      <c r="K713" t="s">
        <v>56</v>
      </c>
      <c r="L713" t="s">
        <v>904</v>
      </c>
      <c r="M713" t="s">
        <v>1829</v>
      </c>
      <c r="N713" s="5">
        <v>-1010912</v>
      </c>
    </row>
    <row r="714" spans="1:14" x14ac:dyDescent="0.25">
      <c r="A714" t="s">
        <v>62</v>
      </c>
      <c r="B714" t="s">
        <v>1858</v>
      </c>
      <c r="C714">
        <v>2981</v>
      </c>
      <c r="D714" s="2">
        <v>46023</v>
      </c>
      <c r="E714" t="s">
        <v>907</v>
      </c>
      <c r="F714" t="s">
        <v>154</v>
      </c>
      <c r="G714" t="s">
        <v>22</v>
      </c>
      <c r="H714" t="s">
        <v>2194</v>
      </c>
      <c r="I714" t="s">
        <v>3624</v>
      </c>
      <c r="J714" t="s">
        <v>1879</v>
      </c>
      <c r="K714" t="s">
        <v>56</v>
      </c>
      <c r="L714" t="s">
        <v>904</v>
      </c>
      <c r="M714" t="s">
        <v>1829</v>
      </c>
      <c r="N714" s="5">
        <v>-1347882</v>
      </c>
    </row>
    <row r="715" spans="1:14" x14ac:dyDescent="0.25">
      <c r="A715" t="s">
        <v>62</v>
      </c>
      <c r="B715" t="s">
        <v>1858</v>
      </c>
      <c r="C715">
        <v>2981</v>
      </c>
      <c r="D715" s="2">
        <v>46023</v>
      </c>
      <c r="E715" t="s">
        <v>907</v>
      </c>
      <c r="F715" t="s">
        <v>154</v>
      </c>
      <c r="G715" t="s">
        <v>22</v>
      </c>
      <c r="H715" t="s">
        <v>2194</v>
      </c>
      <c r="I715" t="s">
        <v>3625</v>
      </c>
      <c r="J715" t="s">
        <v>1879</v>
      </c>
      <c r="K715" t="s">
        <v>56</v>
      </c>
      <c r="L715" t="s">
        <v>904</v>
      </c>
      <c r="M715" t="s">
        <v>1829</v>
      </c>
      <c r="N715" s="5">
        <v>-673941</v>
      </c>
    </row>
    <row r="716" spans="1:14" x14ac:dyDescent="0.25">
      <c r="A716" t="s">
        <v>62</v>
      </c>
      <c r="B716" t="s">
        <v>1858</v>
      </c>
      <c r="C716">
        <v>2981</v>
      </c>
      <c r="D716" s="2">
        <v>46023</v>
      </c>
      <c r="E716" t="s">
        <v>907</v>
      </c>
      <c r="F716" t="s">
        <v>154</v>
      </c>
      <c r="G716" t="s">
        <v>22</v>
      </c>
      <c r="H716" t="s">
        <v>2194</v>
      </c>
      <c r="I716" t="s">
        <v>3626</v>
      </c>
      <c r="J716" t="s">
        <v>1879</v>
      </c>
      <c r="K716" t="s">
        <v>56</v>
      </c>
      <c r="L716" t="s">
        <v>904</v>
      </c>
      <c r="M716" t="s">
        <v>1829</v>
      </c>
      <c r="N716" s="5">
        <v>-335628</v>
      </c>
    </row>
    <row r="717" spans="1:14" x14ac:dyDescent="0.25">
      <c r="A717" t="s">
        <v>62</v>
      </c>
      <c r="B717" t="s">
        <v>1858</v>
      </c>
      <c r="C717">
        <v>2981</v>
      </c>
      <c r="D717" s="2">
        <v>46023</v>
      </c>
      <c r="E717" t="s">
        <v>907</v>
      </c>
      <c r="F717" t="s">
        <v>154</v>
      </c>
      <c r="G717" t="s">
        <v>22</v>
      </c>
      <c r="H717" t="s">
        <v>2194</v>
      </c>
      <c r="I717" t="s">
        <v>3701</v>
      </c>
      <c r="J717" t="s">
        <v>6981</v>
      </c>
      <c r="K717" t="s">
        <v>56</v>
      </c>
      <c r="L717" t="s">
        <v>904</v>
      </c>
      <c r="M717" t="s">
        <v>1829</v>
      </c>
      <c r="N717" s="5">
        <v>-1010912</v>
      </c>
    </row>
    <row r="718" spans="1:14" x14ac:dyDescent="0.25">
      <c r="A718" t="s">
        <v>62</v>
      </c>
      <c r="B718" t="s">
        <v>1858</v>
      </c>
      <c r="C718">
        <v>2981</v>
      </c>
      <c r="D718" s="2">
        <v>46023</v>
      </c>
      <c r="E718" t="s">
        <v>907</v>
      </c>
      <c r="F718" t="s">
        <v>154</v>
      </c>
      <c r="G718" t="s">
        <v>22</v>
      </c>
      <c r="H718" t="s">
        <v>2302</v>
      </c>
      <c r="I718" t="s">
        <v>3636</v>
      </c>
      <c r="J718" t="s">
        <v>1879</v>
      </c>
      <c r="K718" t="s">
        <v>56</v>
      </c>
      <c r="L718" t="s">
        <v>904</v>
      </c>
      <c r="M718" t="s">
        <v>1829</v>
      </c>
      <c r="N718" s="5">
        <v>-4044818</v>
      </c>
    </row>
    <row r="719" spans="1:14" x14ac:dyDescent="0.25">
      <c r="A719" t="s">
        <v>62</v>
      </c>
      <c r="B719" t="s">
        <v>1858</v>
      </c>
      <c r="C719">
        <v>2981</v>
      </c>
      <c r="D719" s="2">
        <v>46023</v>
      </c>
      <c r="E719" t="s">
        <v>907</v>
      </c>
      <c r="F719" t="s">
        <v>154</v>
      </c>
      <c r="G719" t="s">
        <v>22</v>
      </c>
      <c r="H719" t="s">
        <v>2302</v>
      </c>
      <c r="I719" t="s">
        <v>3702</v>
      </c>
      <c r="J719" t="s">
        <v>6981</v>
      </c>
      <c r="K719" t="s">
        <v>56</v>
      </c>
      <c r="L719" t="s">
        <v>904</v>
      </c>
      <c r="M719" t="s">
        <v>1829</v>
      </c>
      <c r="N719" s="5">
        <v>-1011107</v>
      </c>
    </row>
    <row r="720" spans="1:14" x14ac:dyDescent="0.25">
      <c r="A720" t="s">
        <v>62</v>
      </c>
      <c r="B720" t="s">
        <v>1858</v>
      </c>
      <c r="C720">
        <v>2981</v>
      </c>
      <c r="D720" s="2">
        <v>46023</v>
      </c>
      <c r="E720" t="s">
        <v>907</v>
      </c>
      <c r="F720" t="s">
        <v>154</v>
      </c>
      <c r="G720" t="s">
        <v>22</v>
      </c>
      <c r="H720" t="s">
        <v>2302</v>
      </c>
      <c r="I720" t="s">
        <v>3703</v>
      </c>
      <c r="J720" t="s">
        <v>6981</v>
      </c>
      <c r="K720" t="s">
        <v>56</v>
      </c>
      <c r="L720" t="s">
        <v>904</v>
      </c>
      <c r="M720" t="s">
        <v>1829</v>
      </c>
      <c r="N720" s="5">
        <v>-2696025</v>
      </c>
    </row>
    <row r="721" spans="1:14" x14ac:dyDescent="0.25">
      <c r="A721" t="s">
        <v>62</v>
      </c>
      <c r="B721" t="s">
        <v>1858</v>
      </c>
      <c r="C721">
        <v>2981</v>
      </c>
      <c r="D721" s="2">
        <v>46023</v>
      </c>
      <c r="E721" t="s">
        <v>907</v>
      </c>
      <c r="F721" t="s">
        <v>154</v>
      </c>
      <c r="G721" t="s">
        <v>22</v>
      </c>
      <c r="H721" t="s">
        <v>2302</v>
      </c>
      <c r="I721" t="s">
        <v>3704</v>
      </c>
      <c r="J721" t="s">
        <v>6981</v>
      </c>
      <c r="K721" t="s">
        <v>56</v>
      </c>
      <c r="L721" t="s">
        <v>904</v>
      </c>
      <c r="M721" t="s">
        <v>1829</v>
      </c>
      <c r="N721" s="5">
        <v>-336971</v>
      </c>
    </row>
    <row r="722" spans="1:14" x14ac:dyDescent="0.25">
      <c r="A722" t="s">
        <v>62</v>
      </c>
      <c r="B722" t="s">
        <v>1858</v>
      </c>
      <c r="C722">
        <v>2981</v>
      </c>
      <c r="D722" s="2">
        <v>46023</v>
      </c>
      <c r="E722" t="s">
        <v>907</v>
      </c>
      <c r="F722" t="s">
        <v>154</v>
      </c>
      <c r="G722" t="s">
        <v>22</v>
      </c>
      <c r="H722" t="s">
        <v>2302</v>
      </c>
      <c r="I722" t="s">
        <v>3705</v>
      </c>
      <c r="J722" t="s">
        <v>6981</v>
      </c>
      <c r="K722" t="s">
        <v>56</v>
      </c>
      <c r="L722" t="s">
        <v>904</v>
      </c>
      <c r="M722" t="s">
        <v>1829</v>
      </c>
      <c r="N722" s="5">
        <v>-3032735</v>
      </c>
    </row>
    <row r="723" spans="1:14" x14ac:dyDescent="0.25">
      <c r="A723" t="s">
        <v>62</v>
      </c>
      <c r="B723" t="s">
        <v>1858</v>
      </c>
      <c r="C723">
        <v>2981</v>
      </c>
      <c r="D723" s="2">
        <v>46023</v>
      </c>
      <c r="E723" t="s">
        <v>907</v>
      </c>
      <c r="F723" t="s">
        <v>164</v>
      </c>
      <c r="G723" t="s">
        <v>2</v>
      </c>
      <c r="H723" t="s">
        <v>1111</v>
      </c>
      <c r="I723" t="s">
        <v>3706</v>
      </c>
      <c r="J723" t="s">
        <v>6896</v>
      </c>
      <c r="K723" t="s">
        <v>56</v>
      </c>
      <c r="L723" t="s">
        <v>904</v>
      </c>
      <c r="M723" t="s">
        <v>1829</v>
      </c>
      <c r="N723" s="5">
        <v>-8989494</v>
      </c>
    </row>
    <row r="724" spans="1:14" x14ac:dyDescent="0.25">
      <c r="A724" t="s">
        <v>62</v>
      </c>
      <c r="B724" t="s">
        <v>1858</v>
      </c>
      <c r="C724">
        <v>2981</v>
      </c>
      <c r="D724" s="2">
        <v>46023</v>
      </c>
      <c r="E724" t="s">
        <v>907</v>
      </c>
      <c r="F724" t="s">
        <v>164</v>
      </c>
      <c r="G724" t="s">
        <v>2</v>
      </c>
      <c r="H724" t="s">
        <v>1520</v>
      </c>
      <c r="I724" t="s">
        <v>3707</v>
      </c>
      <c r="J724" t="s">
        <v>6896</v>
      </c>
      <c r="K724" t="s">
        <v>56</v>
      </c>
      <c r="L724" t="s">
        <v>904</v>
      </c>
      <c r="M724" t="s">
        <v>1829</v>
      </c>
      <c r="N724" s="5">
        <v>-495575</v>
      </c>
    </row>
    <row r="725" spans="1:14" x14ac:dyDescent="0.25">
      <c r="A725" t="s">
        <v>62</v>
      </c>
      <c r="B725" t="s">
        <v>1858</v>
      </c>
      <c r="C725">
        <v>2981</v>
      </c>
      <c r="D725" s="2">
        <v>46023</v>
      </c>
      <c r="E725" t="s">
        <v>907</v>
      </c>
      <c r="F725" t="s">
        <v>155</v>
      </c>
      <c r="G725" t="s">
        <v>80</v>
      </c>
      <c r="H725" t="s">
        <v>2190</v>
      </c>
      <c r="I725" t="s">
        <v>3708</v>
      </c>
      <c r="J725" t="s">
        <v>6998</v>
      </c>
      <c r="K725" t="s">
        <v>56</v>
      </c>
      <c r="L725" t="s">
        <v>904</v>
      </c>
      <c r="M725" t="s">
        <v>1829</v>
      </c>
      <c r="N725" s="5">
        <v>-3032735</v>
      </c>
    </row>
    <row r="726" spans="1:14" x14ac:dyDescent="0.25">
      <c r="A726" t="s">
        <v>62</v>
      </c>
      <c r="B726" t="s">
        <v>1858</v>
      </c>
      <c r="C726">
        <v>2981</v>
      </c>
      <c r="D726" s="2">
        <v>46023</v>
      </c>
      <c r="E726" t="s">
        <v>907</v>
      </c>
      <c r="F726" t="s">
        <v>152</v>
      </c>
      <c r="G726" t="s">
        <v>8</v>
      </c>
      <c r="H726" t="s">
        <v>970</v>
      </c>
      <c r="I726" t="s">
        <v>3709</v>
      </c>
      <c r="J726" t="s">
        <v>6999</v>
      </c>
      <c r="K726" t="s">
        <v>56</v>
      </c>
      <c r="L726" t="s">
        <v>904</v>
      </c>
      <c r="M726" t="s">
        <v>1829</v>
      </c>
      <c r="N726" s="5">
        <v>-7368894</v>
      </c>
    </row>
    <row r="727" spans="1:14" x14ac:dyDescent="0.25">
      <c r="A727" t="s">
        <v>62</v>
      </c>
      <c r="B727" t="s">
        <v>1858</v>
      </c>
      <c r="C727">
        <v>2981</v>
      </c>
      <c r="D727" s="2">
        <v>46023</v>
      </c>
      <c r="E727" t="s">
        <v>907</v>
      </c>
      <c r="F727" t="s">
        <v>1646</v>
      </c>
      <c r="G727" t="s">
        <v>1647</v>
      </c>
      <c r="H727" t="s">
        <v>2313</v>
      </c>
      <c r="I727" t="s">
        <v>3641</v>
      </c>
      <c r="J727" t="s">
        <v>3710</v>
      </c>
      <c r="K727" t="s">
        <v>56</v>
      </c>
      <c r="L727" t="s">
        <v>904</v>
      </c>
      <c r="M727" t="s">
        <v>1829</v>
      </c>
      <c r="N727" s="5">
        <v>-706133</v>
      </c>
    </row>
    <row r="728" spans="1:14" x14ac:dyDescent="0.25">
      <c r="A728" t="s">
        <v>62</v>
      </c>
      <c r="B728" t="s">
        <v>1858</v>
      </c>
      <c r="C728">
        <v>2981</v>
      </c>
      <c r="D728" s="2">
        <v>46023</v>
      </c>
      <c r="E728" t="s">
        <v>907</v>
      </c>
      <c r="F728" t="s">
        <v>1515</v>
      </c>
      <c r="G728" t="s">
        <v>1516</v>
      </c>
      <c r="H728" t="s">
        <v>2308</v>
      </c>
      <c r="I728" t="s">
        <v>3711</v>
      </c>
      <c r="J728" t="s">
        <v>7000</v>
      </c>
      <c r="K728" t="s">
        <v>56</v>
      </c>
      <c r="L728" t="s">
        <v>904</v>
      </c>
      <c r="M728" t="s">
        <v>1829</v>
      </c>
      <c r="N728" s="5">
        <v>-1587123</v>
      </c>
    </row>
    <row r="729" spans="1:14" x14ac:dyDescent="0.25">
      <c r="A729" t="s">
        <v>62</v>
      </c>
      <c r="B729" t="s">
        <v>1858</v>
      </c>
      <c r="C729">
        <v>2981</v>
      </c>
      <c r="D729" s="2">
        <v>46023</v>
      </c>
      <c r="E729" t="s">
        <v>907</v>
      </c>
      <c r="F729" t="s">
        <v>1515</v>
      </c>
      <c r="G729" t="s">
        <v>1516</v>
      </c>
      <c r="H729" t="s">
        <v>2308</v>
      </c>
      <c r="I729" t="s">
        <v>3712</v>
      </c>
      <c r="J729" t="s">
        <v>7000</v>
      </c>
      <c r="K729" t="s">
        <v>56</v>
      </c>
      <c r="L729" t="s">
        <v>904</v>
      </c>
      <c r="M729" t="s">
        <v>1829</v>
      </c>
      <c r="N729" s="5">
        <v>-3491334</v>
      </c>
    </row>
    <row r="730" spans="1:14" x14ac:dyDescent="0.25">
      <c r="A730" t="s">
        <v>62</v>
      </c>
      <c r="B730" t="s">
        <v>1858</v>
      </c>
      <c r="C730">
        <v>2981</v>
      </c>
      <c r="D730" s="2">
        <v>46023</v>
      </c>
      <c r="E730" t="s">
        <v>907</v>
      </c>
      <c r="F730" t="s">
        <v>1515</v>
      </c>
      <c r="G730" t="s">
        <v>1516</v>
      </c>
      <c r="H730" t="s">
        <v>2308</v>
      </c>
      <c r="I730" t="s">
        <v>3713</v>
      </c>
      <c r="J730" t="s">
        <v>7000</v>
      </c>
      <c r="K730" t="s">
        <v>56</v>
      </c>
      <c r="L730" t="s">
        <v>904</v>
      </c>
      <c r="M730" t="s">
        <v>1829</v>
      </c>
      <c r="N730" s="5">
        <v>-317210</v>
      </c>
    </row>
    <row r="731" spans="1:14" x14ac:dyDescent="0.25">
      <c r="A731" t="s">
        <v>62</v>
      </c>
      <c r="B731" t="s">
        <v>1858</v>
      </c>
      <c r="C731">
        <v>2981</v>
      </c>
      <c r="D731" s="2">
        <v>46023</v>
      </c>
      <c r="E731" t="s">
        <v>907</v>
      </c>
      <c r="F731" t="s">
        <v>1515</v>
      </c>
      <c r="G731" t="s">
        <v>1516</v>
      </c>
      <c r="H731" t="s">
        <v>2308</v>
      </c>
      <c r="I731" t="s">
        <v>3714</v>
      </c>
      <c r="J731" t="s">
        <v>7000</v>
      </c>
      <c r="K731" t="s">
        <v>56</v>
      </c>
      <c r="L731" t="s">
        <v>904</v>
      </c>
      <c r="M731" t="s">
        <v>1829</v>
      </c>
      <c r="N731" s="5">
        <v>-2537680</v>
      </c>
    </row>
    <row r="732" spans="1:14" x14ac:dyDescent="0.25">
      <c r="A732" t="s">
        <v>62</v>
      </c>
      <c r="B732" t="s">
        <v>1858</v>
      </c>
      <c r="C732">
        <v>2981</v>
      </c>
      <c r="D732" s="2">
        <v>46023</v>
      </c>
      <c r="E732" t="s">
        <v>907</v>
      </c>
      <c r="F732" t="s">
        <v>1515</v>
      </c>
      <c r="G732" t="s">
        <v>1516</v>
      </c>
      <c r="H732" t="s">
        <v>2308</v>
      </c>
      <c r="I732" t="s">
        <v>3715</v>
      </c>
      <c r="J732" t="s">
        <v>7000</v>
      </c>
      <c r="K732" t="s">
        <v>56</v>
      </c>
      <c r="L732" t="s">
        <v>904</v>
      </c>
      <c r="M732" t="s">
        <v>1829</v>
      </c>
      <c r="N732" s="5">
        <v>-951446</v>
      </c>
    </row>
    <row r="733" spans="1:14" x14ac:dyDescent="0.25">
      <c r="A733" t="s">
        <v>62</v>
      </c>
      <c r="B733" t="s">
        <v>1858</v>
      </c>
      <c r="C733">
        <v>2981</v>
      </c>
      <c r="D733" s="2">
        <v>46023</v>
      </c>
      <c r="E733" t="s">
        <v>907</v>
      </c>
      <c r="F733" t="s">
        <v>1515</v>
      </c>
      <c r="G733" t="s">
        <v>1516</v>
      </c>
      <c r="H733" t="s">
        <v>2308</v>
      </c>
      <c r="I733" t="s">
        <v>3716</v>
      </c>
      <c r="J733" t="s">
        <v>7000</v>
      </c>
      <c r="K733" t="s">
        <v>56</v>
      </c>
      <c r="L733" t="s">
        <v>904</v>
      </c>
      <c r="M733" t="s">
        <v>1829</v>
      </c>
      <c r="N733" s="5">
        <v>-1268595</v>
      </c>
    </row>
    <row r="734" spans="1:14" x14ac:dyDescent="0.25">
      <c r="A734" t="s">
        <v>62</v>
      </c>
      <c r="B734" t="s">
        <v>1858</v>
      </c>
      <c r="C734">
        <v>2981</v>
      </c>
      <c r="D734" s="2">
        <v>46023</v>
      </c>
      <c r="E734" t="s">
        <v>907</v>
      </c>
      <c r="F734" t="s">
        <v>1515</v>
      </c>
      <c r="G734" t="s">
        <v>1516</v>
      </c>
      <c r="H734" t="s">
        <v>2308</v>
      </c>
      <c r="I734" t="s">
        <v>3717</v>
      </c>
      <c r="J734" t="s">
        <v>7000</v>
      </c>
      <c r="K734" t="s">
        <v>56</v>
      </c>
      <c r="L734" t="s">
        <v>904</v>
      </c>
      <c r="M734" t="s">
        <v>1829</v>
      </c>
      <c r="N734" s="5">
        <v>-634297</v>
      </c>
    </row>
    <row r="735" spans="1:14" x14ac:dyDescent="0.25">
      <c r="A735" t="s">
        <v>62</v>
      </c>
      <c r="B735" t="s">
        <v>1858</v>
      </c>
      <c r="C735">
        <v>2981</v>
      </c>
      <c r="D735" s="2">
        <v>46023</v>
      </c>
      <c r="E735" t="s">
        <v>907</v>
      </c>
      <c r="F735" t="s">
        <v>1515</v>
      </c>
      <c r="G735" t="s">
        <v>1516</v>
      </c>
      <c r="H735" t="s">
        <v>2308</v>
      </c>
      <c r="I735" t="s">
        <v>3718</v>
      </c>
      <c r="J735" t="s">
        <v>7000</v>
      </c>
      <c r="K735" t="s">
        <v>56</v>
      </c>
      <c r="L735" t="s">
        <v>904</v>
      </c>
      <c r="M735" t="s">
        <v>1829</v>
      </c>
      <c r="N735" s="5">
        <v>-2220041</v>
      </c>
    </row>
    <row r="736" spans="1:14" x14ac:dyDescent="0.25">
      <c r="A736" t="s">
        <v>62</v>
      </c>
      <c r="B736" t="s">
        <v>1858</v>
      </c>
      <c r="C736">
        <v>2981</v>
      </c>
      <c r="D736" s="2">
        <v>46023</v>
      </c>
      <c r="E736" t="s">
        <v>907</v>
      </c>
      <c r="F736" t="s">
        <v>1805</v>
      </c>
      <c r="G736" t="s">
        <v>1806</v>
      </c>
      <c r="H736" t="s">
        <v>1781</v>
      </c>
      <c r="I736" t="s">
        <v>3719</v>
      </c>
      <c r="J736" t="s">
        <v>7001</v>
      </c>
      <c r="K736" t="s">
        <v>56</v>
      </c>
      <c r="L736" t="s">
        <v>904</v>
      </c>
      <c r="M736" t="s">
        <v>1829</v>
      </c>
      <c r="N736" s="5">
        <v>-15858867</v>
      </c>
    </row>
    <row r="737" spans="1:14" x14ac:dyDescent="0.25">
      <c r="A737" t="s">
        <v>62</v>
      </c>
      <c r="B737" t="s">
        <v>1858</v>
      </c>
      <c r="C737">
        <v>2981</v>
      </c>
      <c r="D737" s="2">
        <v>46054</v>
      </c>
      <c r="E737" t="s">
        <v>905</v>
      </c>
      <c r="F737" t="s">
        <v>1355</v>
      </c>
      <c r="G737" t="s">
        <v>1356</v>
      </c>
      <c r="H737" t="s">
        <v>3343</v>
      </c>
      <c r="I737" t="s">
        <v>4876</v>
      </c>
      <c r="J737" t="s">
        <v>1356</v>
      </c>
      <c r="K737" t="s">
        <v>56</v>
      </c>
      <c r="L737" t="s">
        <v>902</v>
      </c>
      <c r="M737" t="s">
        <v>1829</v>
      </c>
      <c r="N737" s="5">
        <v>1060768</v>
      </c>
    </row>
    <row r="738" spans="1:14" x14ac:dyDescent="0.25">
      <c r="A738" t="s">
        <v>62</v>
      </c>
      <c r="B738" t="s">
        <v>1858</v>
      </c>
      <c r="C738">
        <v>2981</v>
      </c>
      <c r="D738" s="2">
        <v>46054</v>
      </c>
      <c r="E738" t="s">
        <v>905</v>
      </c>
      <c r="F738" t="s">
        <v>1355</v>
      </c>
      <c r="G738" t="s">
        <v>1356</v>
      </c>
      <c r="H738" t="s">
        <v>3343</v>
      </c>
      <c r="I738" t="s">
        <v>4877</v>
      </c>
      <c r="J738" t="s">
        <v>1356</v>
      </c>
      <c r="K738" t="s">
        <v>56</v>
      </c>
      <c r="L738" t="s">
        <v>902</v>
      </c>
      <c r="M738" t="s">
        <v>1829</v>
      </c>
      <c r="N738" s="5">
        <v>1061179</v>
      </c>
    </row>
    <row r="739" spans="1:14" x14ac:dyDescent="0.25">
      <c r="A739" t="s">
        <v>62</v>
      </c>
      <c r="B739" t="s">
        <v>1858</v>
      </c>
      <c r="C739">
        <v>2981</v>
      </c>
      <c r="D739" s="2">
        <v>46054</v>
      </c>
      <c r="E739" t="s">
        <v>905</v>
      </c>
      <c r="F739" t="s">
        <v>3023</v>
      </c>
      <c r="G739" t="s">
        <v>14</v>
      </c>
      <c r="H739" t="s">
        <v>3162</v>
      </c>
      <c r="I739" t="s">
        <v>4878</v>
      </c>
      <c r="J739" t="s">
        <v>3024</v>
      </c>
      <c r="K739" t="s">
        <v>56</v>
      </c>
      <c r="L739" t="s">
        <v>902</v>
      </c>
      <c r="M739" t="s">
        <v>1829</v>
      </c>
      <c r="N739" s="5">
        <v>653210</v>
      </c>
    </row>
    <row r="740" spans="1:14" x14ac:dyDescent="0.25">
      <c r="A740" t="s">
        <v>62</v>
      </c>
      <c r="B740" t="s">
        <v>1858</v>
      </c>
      <c r="C740">
        <v>2981</v>
      </c>
      <c r="D740" s="2">
        <v>46054</v>
      </c>
      <c r="E740" t="s">
        <v>905</v>
      </c>
      <c r="F740" t="s">
        <v>4879</v>
      </c>
      <c r="G740" t="s">
        <v>4880</v>
      </c>
      <c r="H740" t="s">
        <v>4657</v>
      </c>
      <c r="I740" t="s">
        <v>4881</v>
      </c>
      <c r="J740" t="s">
        <v>4882</v>
      </c>
      <c r="K740" t="s">
        <v>56</v>
      </c>
      <c r="L740" t="s">
        <v>902</v>
      </c>
      <c r="M740" t="s">
        <v>1829</v>
      </c>
      <c r="N740" s="5">
        <v>-2306471</v>
      </c>
    </row>
    <row r="741" spans="1:14" x14ac:dyDescent="0.25">
      <c r="A741" t="s">
        <v>62</v>
      </c>
      <c r="B741" t="s">
        <v>1858</v>
      </c>
      <c r="C741">
        <v>2981</v>
      </c>
      <c r="D741" s="2">
        <v>46054</v>
      </c>
      <c r="E741" t="s">
        <v>905</v>
      </c>
      <c r="F741" t="s">
        <v>4879</v>
      </c>
      <c r="G741" t="s">
        <v>4880</v>
      </c>
      <c r="H741" t="s">
        <v>4657</v>
      </c>
      <c r="I741" t="s">
        <v>4883</v>
      </c>
      <c r="J741" t="s">
        <v>4882</v>
      </c>
      <c r="K741" t="s">
        <v>56</v>
      </c>
      <c r="L741" t="s">
        <v>902</v>
      </c>
      <c r="M741" t="s">
        <v>1829</v>
      </c>
      <c r="N741" s="5">
        <v>-662205</v>
      </c>
    </row>
    <row r="742" spans="1:14" x14ac:dyDescent="0.25">
      <c r="A742" t="s">
        <v>62</v>
      </c>
      <c r="B742" t="s">
        <v>1858</v>
      </c>
      <c r="C742">
        <v>2981</v>
      </c>
      <c r="D742" s="2">
        <v>46054</v>
      </c>
      <c r="E742" t="s">
        <v>905</v>
      </c>
      <c r="F742" t="s">
        <v>4879</v>
      </c>
      <c r="G742" t="s">
        <v>4880</v>
      </c>
      <c r="H742" t="s">
        <v>4657</v>
      </c>
      <c r="I742" t="s">
        <v>4884</v>
      </c>
      <c r="J742" t="s">
        <v>4882</v>
      </c>
      <c r="K742" t="s">
        <v>56</v>
      </c>
      <c r="L742" t="s">
        <v>902</v>
      </c>
      <c r="M742" t="s">
        <v>1829</v>
      </c>
      <c r="N742" s="5">
        <v>-679009</v>
      </c>
    </row>
    <row r="743" spans="1:14" x14ac:dyDescent="0.25">
      <c r="A743" t="s">
        <v>62</v>
      </c>
      <c r="B743" t="s">
        <v>1858</v>
      </c>
      <c r="C743">
        <v>2981</v>
      </c>
      <c r="D743" s="2">
        <v>46054</v>
      </c>
      <c r="E743" t="s">
        <v>905</v>
      </c>
      <c r="F743" t="s">
        <v>4879</v>
      </c>
      <c r="G743" t="s">
        <v>4880</v>
      </c>
      <c r="H743" t="s">
        <v>4657</v>
      </c>
      <c r="I743" t="s">
        <v>4885</v>
      </c>
      <c r="J743" t="s">
        <v>4882</v>
      </c>
      <c r="K743" t="s">
        <v>56</v>
      </c>
      <c r="L743" t="s">
        <v>902</v>
      </c>
      <c r="M743" t="s">
        <v>1829</v>
      </c>
      <c r="N743" s="5">
        <v>-3011337</v>
      </c>
    </row>
    <row r="744" spans="1:14" x14ac:dyDescent="0.25">
      <c r="A744" t="s">
        <v>62</v>
      </c>
      <c r="B744" t="s">
        <v>1858</v>
      </c>
      <c r="C744">
        <v>2981</v>
      </c>
      <c r="D744" s="2">
        <v>46054</v>
      </c>
      <c r="E744" t="s">
        <v>905</v>
      </c>
      <c r="F744" t="s">
        <v>3452</v>
      </c>
      <c r="G744" t="s">
        <v>3453</v>
      </c>
      <c r="H744" t="s">
        <v>4657</v>
      </c>
      <c r="I744" t="s">
        <v>4886</v>
      </c>
      <c r="J744" t="s">
        <v>3453</v>
      </c>
      <c r="K744" t="s">
        <v>56</v>
      </c>
      <c r="L744" t="s">
        <v>902</v>
      </c>
      <c r="M744" t="s">
        <v>1829</v>
      </c>
      <c r="N744" s="5">
        <v>662205</v>
      </c>
    </row>
    <row r="745" spans="1:14" x14ac:dyDescent="0.25">
      <c r="A745" t="s">
        <v>62</v>
      </c>
      <c r="B745" t="s">
        <v>1858</v>
      </c>
      <c r="C745">
        <v>2981</v>
      </c>
      <c r="D745" s="2">
        <v>46054</v>
      </c>
      <c r="E745" t="s">
        <v>905</v>
      </c>
      <c r="F745" t="s">
        <v>3452</v>
      </c>
      <c r="G745" t="s">
        <v>3453</v>
      </c>
      <c r="H745" t="s">
        <v>4657</v>
      </c>
      <c r="I745" t="s">
        <v>4887</v>
      </c>
      <c r="J745" t="s">
        <v>3453</v>
      </c>
      <c r="K745" t="s">
        <v>56</v>
      </c>
      <c r="L745" t="s">
        <v>902</v>
      </c>
      <c r="M745" t="s">
        <v>1829</v>
      </c>
      <c r="N745" s="5">
        <v>679009</v>
      </c>
    </row>
    <row r="746" spans="1:14" x14ac:dyDescent="0.25">
      <c r="A746" t="s">
        <v>62</v>
      </c>
      <c r="B746" t="s">
        <v>1858</v>
      </c>
      <c r="C746">
        <v>2981</v>
      </c>
      <c r="D746" s="2">
        <v>46054</v>
      </c>
      <c r="E746" t="s">
        <v>905</v>
      </c>
      <c r="F746" t="s">
        <v>3452</v>
      </c>
      <c r="G746" t="s">
        <v>3453</v>
      </c>
      <c r="H746" t="s">
        <v>4657</v>
      </c>
      <c r="I746" t="s">
        <v>4888</v>
      </c>
      <c r="J746" t="s">
        <v>3453</v>
      </c>
      <c r="K746" t="s">
        <v>56</v>
      </c>
      <c r="L746" t="s">
        <v>902</v>
      </c>
      <c r="M746" t="s">
        <v>1829</v>
      </c>
      <c r="N746" s="5">
        <v>3011337</v>
      </c>
    </row>
    <row r="747" spans="1:14" x14ac:dyDescent="0.25">
      <c r="A747" t="s">
        <v>62</v>
      </c>
      <c r="B747" t="s">
        <v>1858</v>
      </c>
      <c r="C747">
        <v>2981</v>
      </c>
      <c r="D747" s="2">
        <v>46054</v>
      </c>
      <c r="E747" t="s">
        <v>905</v>
      </c>
      <c r="F747" t="s">
        <v>3452</v>
      </c>
      <c r="G747" t="s">
        <v>3453</v>
      </c>
      <c r="H747" t="s">
        <v>4657</v>
      </c>
      <c r="I747" t="s">
        <v>4889</v>
      </c>
      <c r="J747" t="s">
        <v>3453</v>
      </c>
      <c r="K747" t="s">
        <v>56</v>
      </c>
      <c r="L747" t="s">
        <v>902</v>
      </c>
      <c r="M747" t="s">
        <v>1829</v>
      </c>
      <c r="N747" s="5">
        <v>2306471</v>
      </c>
    </row>
    <row r="748" spans="1:14" x14ac:dyDescent="0.25">
      <c r="A748" t="s">
        <v>62</v>
      </c>
      <c r="B748" t="s">
        <v>1858</v>
      </c>
      <c r="C748">
        <v>2981</v>
      </c>
      <c r="D748" s="2">
        <v>46054</v>
      </c>
      <c r="E748" t="s">
        <v>905</v>
      </c>
      <c r="F748" t="s">
        <v>151</v>
      </c>
      <c r="G748" t="s">
        <v>279</v>
      </c>
      <c r="H748" t="s">
        <v>1770</v>
      </c>
      <c r="I748" t="s">
        <v>4890</v>
      </c>
      <c r="J748" t="s">
        <v>279</v>
      </c>
      <c r="K748" t="s">
        <v>56</v>
      </c>
      <c r="L748" t="s">
        <v>902</v>
      </c>
      <c r="M748" t="s">
        <v>1829</v>
      </c>
      <c r="N748" s="5">
        <v>317149</v>
      </c>
    </row>
    <row r="749" spans="1:14" x14ac:dyDescent="0.25">
      <c r="A749" t="s">
        <v>62</v>
      </c>
      <c r="B749" t="s">
        <v>1858</v>
      </c>
      <c r="C749">
        <v>2981</v>
      </c>
      <c r="D749" s="2">
        <v>46054</v>
      </c>
      <c r="E749" t="s">
        <v>905</v>
      </c>
      <c r="F749" t="s">
        <v>151</v>
      </c>
      <c r="G749" t="s">
        <v>279</v>
      </c>
      <c r="H749" t="s">
        <v>1770</v>
      </c>
      <c r="I749" t="s">
        <v>4891</v>
      </c>
      <c r="J749" t="s">
        <v>279</v>
      </c>
      <c r="K749" t="s">
        <v>56</v>
      </c>
      <c r="L749" t="s">
        <v>902</v>
      </c>
      <c r="M749" t="s">
        <v>1829</v>
      </c>
      <c r="N749" s="5">
        <v>317149</v>
      </c>
    </row>
    <row r="750" spans="1:14" x14ac:dyDescent="0.25">
      <c r="A750" t="s">
        <v>62</v>
      </c>
      <c r="B750" t="s">
        <v>1858</v>
      </c>
      <c r="C750">
        <v>2981</v>
      </c>
      <c r="D750" s="2">
        <v>46054</v>
      </c>
      <c r="E750" t="s">
        <v>905</v>
      </c>
      <c r="F750" t="s">
        <v>151</v>
      </c>
      <c r="G750" t="s">
        <v>279</v>
      </c>
      <c r="H750" t="s">
        <v>2298</v>
      </c>
      <c r="I750" t="s">
        <v>4892</v>
      </c>
      <c r="J750" t="s">
        <v>279</v>
      </c>
      <c r="K750" t="s">
        <v>56</v>
      </c>
      <c r="L750" t="s">
        <v>902</v>
      </c>
      <c r="M750" t="s">
        <v>1829</v>
      </c>
      <c r="N750" s="5">
        <v>634849</v>
      </c>
    </row>
    <row r="751" spans="1:14" x14ac:dyDescent="0.25">
      <c r="A751" t="s">
        <v>62</v>
      </c>
      <c r="B751" t="s">
        <v>1858</v>
      </c>
      <c r="C751">
        <v>2981</v>
      </c>
      <c r="D751" s="2">
        <v>46054</v>
      </c>
      <c r="E751" t="s">
        <v>905</v>
      </c>
      <c r="F751" t="s">
        <v>151</v>
      </c>
      <c r="G751" t="s">
        <v>279</v>
      </c>
      <c r="H751" t="s">
        <v>3198</v>
      </c>
      <c r="I751" t="s">
        <v>4893</v>
      </c>
      <c r="J751" t="s">
        <v>279</v>
      </c>
      <c r="K751" t="s">
        <v>56</v>
      </c>
      <c r="L751" t="s">
        <v>902</v>
      </c>
      <c r="M751" t="s">
        <v>1829</v>
      </c>
      <c r="N751" s="5">
        <v>317942</v>
      </c>
    </row>
    <row r="752" spans="1:14" x14ac:dyDescent="0.25">
      <c r="A752" t="s">
        <v>62</v>
      </c>
      <c r="B752" t="s">
        <v>1858</v>
      </c>
      <c r="C752">
        <v>2981</v>
      </c>
      <c r="D752" s="2">
        <v>46054</v>
      </c>
      <c r="E752" t="s">
        <v>905</v>
      </c>
      <c r="F752" t="s">
        <v>151</v>
      </c>
      <c r="G752" t="s">
        <v>279</v>
      </c>
      <c r="H752" t="s">
        <v>3198</v>
      </c>
      <c r="I752" t="s">
        <v>3647</v>
      </c>
      <c r="J752" t="s">
        <v>279</v>
      </c>
      <c r="K752" t="s">
        <v>56</v>
      </c>
      <c r="L752" t="s">
        <v>902</v>
      </c>
      <c r="M752" t="s">
        <v>1829</v>
      </c>
      <c r="N752" s="5">
        <v>635913</v>
      </c>
    </row>
    <row r="753" spans="1:14" x14ac:dyDescent="0.25">
      <c r="A753" t="s">
        <v>62</v>
      </c>
      <c r="B753" t="s">
        <v>1858</v>
      </c>
      <c r="C753">
        <v>2981</v>
      </c>
      <c r="D753" s="2">
        <v>46054</v>
      </c>
      <c r="E753" t="s">
        <v>905</v>
      </c>
      <c r="F753" t="s">
        <v>151</v>
      </c>
      <c r="G753" t="s">
        <v>279</v>
      </c>
      <c r="H753" t="s">
        <v>3352</v>
      </c>
      <c r="I753" t="s">
        <v>3648</v>
      </c>
      <c r="J753" t="s">
        <v>279</v>
      </c>
      <c r="K753" t="s">
        <v>838</v>
      </c>
      <c r="L753" t="s">
        <v>902</v>
      </c>
      <c r="M753" t="s">
        <v>1829</v>
      </c>
      <c r="N753" s="5">
        <v>3550450</v>
      </c>
    </row>
    <row r="754" spans="1:14" x14ac:dyDescent="0.25">
      <c r="A754" t="s">
        <v>62</v>
      </c>
      <c r="B754" t="s">
        <v>1858</v>
      </c>
      <c r="C754">
        <v>2981</v>
      </c>
      <c r="D754" s="2">
        <v>46054</v>
      </c>
      <c r="E754" t="s">
        <v>905</v>
      </c>
      <c r="F754" t="s">
        <v>151</v>
      </c>
      <c r="G754" t="s">
        <v>279</v>
      </c>
      <c r="H754" t="s">
        <v>3352</v>
      </c>
      <c r="I754" t="s">
        <v>3649</v>
      </c>
      <c r="J754" t="s">
        <v>279</v>
      </c>
      <c r="K754" t="s">
        <v>56</v>
      </c>
      <c r="L754" t="s">
        <v>902</v>
      </c>
      <c r="M754" t="s">
        <v>1829</v>
      </c>
      <c r="N754" s="5">
        <v>186799</v>
      </c>
    </row>
    <row r="755" spans="1:14" x14ac:dyDescent="0.25">
      <c r="A755" t="s">
        <v>62</v>
      </c>
      <c r="B755" t="s">
        <v>1858</v>
      </c>
      <c r="C755">
        <v>2981</v>
      </c>
      <c r="D755" s="2">
        <v>46054</v>
      </c>
      <c r="E755" t="s">
        <v>905</v>
      </c>
      <c r="F755" t="s">
        <v>154</v>
      </c>
      <c r="G755" t="s">
        <v>22</v>
      </c>
      <c r="H755" t="s">
        <v>1768</v>
      </c>
      <c r="I755" t="s">
        <v>4894</v>
      </c>
      <c r="J755" t="s">
        <v>22</v>
      </c>
      <c r="K755" t="s">
        <v>56</v>
      </c>
      <c r="L755" t="s">
        <v>902</v>
      </c>
      <c r="M755" t="s">
        <v>1829</v>
      </c>
      <c r="N755" s="5">
        <v>335628</v>
      </c>
    </row>
    <row r="756" spans="1:14" x14ac:dyDescent="0.25">
      <c r="A756" t="s">
        <v>62</v>
      </c>
      <c r="B756" t="s">
        <v>1858</v>
      </c>
      <c r="C756">
        <v>2981</v>
      </c>
      <c r="D756" s="2">
        <v>46054</v>
      </c>
      <c r="E756" t="s">
        <v>905</v>
      </c>
      <c r="F756" t="s">
        <v>154</v>
      </c>
      <c r="G756" t="s">
        <v>22</v>
      </c>
      <c r="H756" t="s">
        <v>1768</v>
      </c>
      <c r="I756" t="s">
        <v>4895</v>
      </c>
      <c r="J756" t="s">
        <v>22</v>
      </c>
      <c r="K756" t="s">
        <v>56</v>
      </c>
      <c r="L756" t="s">
        <v>902</v>
      </c>
      <c r="M756" t="s">
        <v>1829</v>
      </c>
      <c r="N756" s="5">
        <v>2013768</v>
      </c>
    </row>
    <row r="757" spans="1:14" x14ac:dyDescent="0.25">
      <c r="A757" t="s">
        <v>62</v>
      </c>
      <c r="B757" t="s">
        <v>1858</v>
      </c>
      <c r="C757">
        <v>2981</v>
      </c>
      <c r="D757" s="2">
        <v>46054</v>
      </c>
      <c r="E757" t="s">
        <v>905</v>
      </c>
      <c r="F757" t="s">
        <v>154</v>
      </c>
      <c r="G757" t="s">
        <v>22</v>
      </c>
      <c r="H757" t="s">
        <v>1768</v>
      </c>
      <c r="I757" t="s">
        <v>4896</v>
      </c>
      <c r="J757" t="s">
        <v>22</v>
      </c>
      <c r="K757" t="s">
        <v>56</v>
      </c>
      <c r="L757" t="s">
        <v>902</v>
      </c>
      <c r="M757" t="s">
        <v>1829</v>
      </c>
      <c r="N757" s="5">
        <v>335974</v>
      </c>
    </row>
    <row r="758" spans="1:14" x14ac:dyDescent="0.25">
      <c r="A758" t="s">
        <v>62</v>
      </c>
      <c r="B758" t="s">
        <v>1858</v>
      </c>
      <c r="C758">
        <v>2981</v>
      </c>
      <c r="D758" s="2">
        <v>46054</v>
      </c>
      <c r="E758" t="s">
        <v>905</v>
      </c>
      <c r="F758" t="s">
        <v>154</v>
      </c>
      <c r="G758" t="s">
        <v>22</v>
      </c>
      <c r="H758" t="s">
        <v>1768</v>
      </c>
      <c r="I758" t="s">
        <v>4897</v>
      </c>
      <c r="J758" t="s">
        <v>22</v>
      </c>
      <c r="K758" t="s">
        <v>56</v>
      </c>
      <c r="L758" t="s">
        <v>902</v>
      </c>
      <c r="M758" t="s">
        <v>1829</v>
      </c>
      <c r="N758" s="5">
        <v>335628</v>
      </c>
    </row>
    <row r="759" spans="1:14" x14ac:dyDescent="0.25">
      <c r="A759" t="s">
        <v>62</v>
      </c>
      <c r="B759" t="s">
        <v>1858</v>
      </c>
      <c r="C759">
        <v>2981</v>
      </c>
      <c r="D759" s="2">
        <v>46054</v>
      </c>
      <c r="E759" t="s">
        <v>905</v>
      </c>
      <c r="F759" t="s">
        <v>154</v>
      </c>
      <c r="G759" t="s">
        <v>22</v>
      </c>
      <c r="H759" t="s">
        <v>1768</v>
      </c>
      <c r="I759" t="s">
        <v>4898</v>
      </c>
      <c r="J759" t="s">
        <v>22</v>
      </c>
      <c r="K759" t="s">
        <v>56</v>
      </c>
      <c r="L759" t="s">
        <v>902</v>
      </c>
      <c r="M759" t="s">
        <v>1829</v>
      </c>
      <c r="N759" s="5">
        <v>335628</v>
      </c>
    </row>
    <row r="760" spans="1:14" x14ac:dyDescent="0.25">
      <c r="A760" t="s">
        <v>62</v>
      </c>
      <c r="B760" t="s">
        <v>1858</v>
      </c>
      <c r="C760">
        <v>2981</v>
      </c>
      <c r="D760" s="2">
        <v>46054</v>
      </c>
      <c r="E760" t="s">
        <v>905</v>
      </c>
      <c r="F760" t="s">
        <v>154</v>
      </c>
      <c r="G760" t="s">
        <v>22</v>
      </c>
      <c r="H760" t="s">
        <v>1768</v>
      </c>
      <c r="I760" t="s">
        <v>4899</v>
      </c>
      <c r="J760" t="s">
        <v>22</v>
      </c>
      <c r="K760" t="s">
        <v>56</v>
      </c>
      <c r="L760" t="s">
        <v>902</v>
      </c>
      <c r="M760" t="s">
        <v>1829</v>
      </c>
      <c r="N760" s="5">
        <v>671256</v>
      </c>
    </row>
    <row r="761" spans="1:14" x14ac:dyDescent="0.25">
      <c r="A761" t="s">
        <v>62</v>
      </c>
      <c r="B761" t="s">
        <v>1858</v>
      </c>
      <c r="C761">
        <v>2981</v>
      </c>
      <c r="D761" s="2">
        <v>46054</v>
      </c>
      <c r="E761" t="s">
        <v>905</v>
      </c>
      <c r="F761" t="s">
        <v>154</v>
      </c>
      <c r="G761" t="s">
        <v>22</v>
      </c>
      <c r="H761" t="s">
        <v>1768</v>
      </c>
      <c r="I761" t="s">
        <v>4900</v>
      </c>
      <c r="J761" t="s">
        <v>22</v>
      </c>
      <c r="K761" t="s">
        <v>56</v>
      </c>
      <c r="L761" t="s">
        <v>902</v>
      </c>
      <c r="M761" t="s">
        <v>1829</v>
      </c>
      <c r="N761" s="5">
        <v>671256</v>
      </c>
    </row>
    <row r="762" spans="1:14" x14ac:dyDescent="0.25">
      <c r="A762" t="s">
        <v>62</v>
      </c>
      <c r="B762" t="s">
        <v>1858</v>
      </c>
      <c r="C762">
        <v>2981</v>
      </c>
      <c r="D762" s="2">
        <v>46054</v>
      </c>
      <c r="E762" t="s">
        <v>905</v>
      </c>
      <c r="F762" t="s">
        <v>154</v>
      </c>
      <c r="G762" t="s">
        <v>22</v>
      </c>
      <c r="H762" t="s">
        <v>1768</v>
      </c>
      <c r="I762" t="s">
        <v>4901</v>
      </c>
      <c r="J762" t="s">
        <v>22</v>
      </c>
      <c r="K762" t="s">
        <v>56</v>
      </c>
      <c r="L762" t="s">
        <v>902</v>
      </c>
      <c r="M762" t="s">
        <v>1829</v>
      </c>
      <c r="N762" s="5">
        <v>335628</v>
      </c>
    </row>
    <row r="763" spans="1:14" x14ac:dyDescent="0.25">
      <c r="A763" t="s">
        <v>62</v>
      </c>
      <c r="B763" t="s">
        <v>1858</v>
      </c>
      <c r="C763">
        <v>2981</v>
      </c>
      <c r="D763" s="2">
        <v>46054</v>
      </c>
      <c r="E763" t="s">
        <v>905</v>
      </c>
      <c r="F763" t="s">
        <v>154</v>
      </c>
      <c r="G763" t="s">
        <v>22</v>
      </c>
      <c r="H763" t="s">
        <v>2302</v>
      </c>
      <c r="I763" t="s">
        <v>4902</v>
      </c>
      <c r="J763" t="s">
        <v>22</v>
      </c>
      <c r="K763" t="s">
        <v>56</v>
      </c>
      <c r="L763" t="s">
        <v>902</v>
      </c>
      <c r="M763" t="s">
        <v>1829</v>
      </c>
      <c r="N763" s="5">
        <v>1011009</v>
      </c>
    </row>
    <row r="764" spans="1:14" x14ac:dyDescent="0.25">
      <c r="A764" t="s">
        <v>62</v>
      </c>
      <c r="B764" t="s">
        <v>1858</v>
      </c>
      <c r="C764">
        <v>2981</v>
      </c>
      <c r="D764" s="2">
        <v>46054</v>
      </c>
      <c r="E764" t="s">
        <v>905</v>
      </c>
      <c r="F764" t="s">
        <v>154</v>
      </c>
      <c r="G764" t="s">
        <v>22</v>
      </c>
      <c r="H764" t="s">
        <v>2302</v>
      </c>
      <c r="I764" t="s">
        <v>4903</v>
      </c>
      <c r="J764" t="s">
        <v>22</v>
      </c>
      <c r="K764" t="s">
        <v>56</v>
      </c>
      <c r="L764" t="s">
        <v>902</v>
      </c>
      <c r="M764" t="s">
        <v>1829</v>
      </c>
      <c r="N764" s="5">
        <v>674006</v>
      </c>
    </row>
    <row r="765" spans="1:14" x14ac:dyDescent="0.25">
      <c r="A765" t="s">
        <v>62</v>
      </c>
      <c r="B765" t="s">
        <v>1858</v>
      </c>
      <c r="C765">
        <v>2981</v>
      </c>
      <c r="D765" s="2">
        <v>46054</v>
      </c>
      <c r="E765" t="s">
        <v>905</v>
      </c>
      <c r="F765" t="s">
        <v>154</v>
      </c>
      <c r="G765" t="s">
        <v>22</v>
      </c>
      <c r="H765" t="s">
        <v>2302</v>
      </c>
      <c r="I765" t="s">
        <v>4904</v>
      </c>
      <c r="J765" t="s">
        <v>22</v>
      </c>
      <c r="K765" t="s">
        <v>56</v>
      </c>
      <c r="L765" t="s">
        <v>902</v>
      </c>
      <c r="M765" t="s">
        <v>1829</v>
      </c>
      <c r="N765" s="5">
        <v>1011009</v>
      </c>
    </row>
    <row r="766" spans="1:14" x14ac:dyDescent="0.25">
      <c r="A766" t="s">
        <v>62</v>
      </c>
      <c r="B766" t="s">
        <v>1858</v>
      </c>
      <c r="C766">
        <v>2981</v>
      </c>
      <c r="D766" s="2">
        <v>46054</v>
      </c>
      <c r="E766" t="s">
        <v>905</v>
      </c>
      <c r="F766" t="s">
        <v>154</v>
      </c>
      <c r="G766" t="s">
        <v>22</v>
      </c>
      <c r="H766" t="s">
        <v>3091</v>
      </c>
      <c r="I766" t="s">
        <v>4905</v>
      </c>
      <c r="J766" t="s">
        <v>22</v>
      </c>
      <c r="K766" t="s">
        <v>56</v>
      </c>
      <c r="L766" t="s">
        <v>902</v>
      </c>
      <c r="M766" t="s">
        <v>1829</v>
      </c>
      <c r="N766" s="5">
        <v>337763</v>
      </c>
    </row>
    <row r="767" spans="1:14" x14ac:dyDescent="0.25">
      <c r="A767" t="s">
        <v>62</v>
      </c>
      <c r="B767" t="s">
        <v>1858</v>
      </c>
      <c r="C767">
        <v>2981</v>
      </c>
      <c r="D767" s="2">
        <v>46054</v>
      </c>
      <c r="E767" t="s">
        <v>905</v>
      </c>
      <c r="F767" t="s">
        <v>154</v>
      </c>
      <c r="G767" t="s">
        <v>22</v>
      </c>
      <c r="H767" t="s">
        <v>3091</v>
      </c>
      <c r="I767" t="s">
        <v>4906</v>
      </c>
      <c r="J767" t="s">
        <v>22</v>
      </c>
      <c r="K767" t="s">
        <v>56</v>
      </c>
      <c r="L767" t="s">
        <v>902</v>
      </c>
      <c r="M767" t="s">
        <v>1829</v>
      </c>
      <c r="N767" s="5">
        <v>337763</v>
      </c>
    </row>
    <row r="768" spans="1:14" x14ac:dyDescent="0.25">
      <c r="A768" t="s">
        <v>62</v>
      </c>
      <c r="B768" t="s">
        <v>1858</v>
      </c>
      <c r="C768">
        <v>2981</v>
      </c>
      <c r="D768" s="2">
        <v>46054</v>
      </c>
      <c r="E768" t="s">
        <v>905</v>
      </c>
      <c r="F768" t="s">
        <v>154</v>
      </c>
      <c r="G768" t="s">
        <v>22</v>
      </c>
      <c r="H768" t="s">
        <v>3091</v>
      </c>
      <c r="I768" t="s">
        <v>4907</v>
      </c>
      <c r="J768" t="s">
        <v>22</v>
      </c>
      <c r="K768" t="s">
        <v>56</v>
      </c>
      <c r="L768" t="s">
        <v>902</v>
      </c>
      <c r="M768" t="s">
        <v>1829</v>
      </c>
      <c r="N768" s="5">
        <v>337763</v>
      </c>
    </row>
    <row r="769" spans="1:14" x14ac:dyDescent="0.25">
      <c r="A769" t="s">
        <v>62</v>
      </c>
      <c r="B769" t="s">
        <v>1858</v>
      </c>
      <c r="C769">
        <v>2981</v>
      </c>
      <c r="D769" s="2">
        <v>46054</v>
      </c>
      <c r="E769" t="s">
        <v>905</v>
      </c>
      <c r="F769" t="s">
        <v>154</v>
      </c>
      <c r="G769" t="s">
        <v>22</v>
      </c>
      <c r="H769" t="s">
        <v>3091</v>
      </c>
      <c r="I769" t="s">
        <v>4908</v>
      </c>
      <c r="J769" t="s">
        <v>22</v>
      </c>
      <c r="K769" t="s">
        <v>56</v>
      </c>
      <c r="L769" t="s">
        <v>902</v>
      </c>
      <c r="M769" t="s">
        <v>1829</v>
      </c>
      <c r="N769" s="5">
        <v>337763</v>
      </c>
    </row>
    <row r="770" spans="1:14" x14ac:dyDescent="0.25">
      <c r="A770" t="s">
        <v>62</v>
      </c>
      <c r="B770" t="s">
        <v>1858</v>
      </c>
      <c r="C770">
        <v>2981</v>
      </c>
      <c r="D770" s="2">
        <v>46054</v>
      </c>
      <c r="E770" t="s">
        <v>905</v>
      </c>
      <c r="F770" t="s">
        <v>154</v>
      </c>
      <c r="G770" t="s">
        <v>22</v>
      </c>
      <c r="H770" t="s">
        <v>3091</v>
      </c>
      <c r="I770" t="s">
        <v>4909</v>
      </c>
      <c r="J770" t="s">
        <v>22</v>
      </c>
      <c r="K770" t="s">
        <v>56</v>
      </c>
      <c r="L770" t="s">
        <v>902</v>
      </c>
      <c r="M770" t="s">
        <v>1829</v>
      </c>
      <c r="N770" s="5">
        <v>2026187</v>
      </c>
    </row>
    <row r="771" spans="1:14" x14ac:dyDescent="0.25">
      <c r="A771" t="s">
        <v>62</v>
      </c>
      <c r="B771" t="s">
        <v>1858</v>
      </c>
      <c r="C771">
        <v>2981</v>
      </c>
      <c r="D771" s="2">
        <v>46054</v>
      </c>
      <c r="E771" t="s">
        <v>905</v>
      </c>
      <c r="F771" t="s">
        <v>154</v>
      </c>
      <c r="G771" t="s">
        <v>22</v>
      </c>
      <c r="H771" t="s">
        <v>3091</v>
      </c>
      <c r="I771" t="s">
        <v>4910</v>
      </c>
      <c r="J771" t="s">
        <v>22</v>
      </c>
      <c r="K771" t="s">
        <v>56</v>
      </c>
      <c r="L771" t="s">
        <v>902</v>
      </c>
      <c r="M771" t="s">
        <v>1829</v>
      </c>
      <c r="N771" s="5">
        <v>337698</v>
      </c>
    </row>
    <row r="772" spans="1:14" x14ac:dyDescent="0.25">
      <c r="A772" t="s">
        <v>62</v>
      </c>
      <c r="B772" t="s">
        <v>1858</v>
      </c>
      <c r="C772">
        <v>2981</v>
      </c>
      <c r="D772" s="2">
        <v>46054</v>
      </c>
      <c r="E772" t="s">
        <v>905</v>
      </c>
      <c r="F772" t="s">
        <v>154</v>
      </c>
      <c r="G772" t="s">
        <v>22</v>
      </c>
      <c r="H772" t="s">
        <v>4656</v>
      </c>
      <c r="I772" t="s">
        <v>4911</v>
      </c>
      <c r="J772" t="s">
        <v>22</v>
      </c>
      <c r="K772" t="s">
        <v>56</v>
      </c>
      <c r="L772" t="s">
        <v>902</v>
      </c>
      <c r="M772" t="s">
        <v>1829</v>
      </c>
      <c r="N772" s="5">
        <v>337414</v>
      </c>
    </row>
    <row r="773" spans="1:14" x14ac:dyDescent="0.25">
      <c r="A773" t="s">
        <v>62</v>
      </c>
      <c r="B773" t="s">
        <v>1858</v>
      </c>
      <c r="C773">
        <v>2981</v>
      </c>
      <c r="D773" s="2">
        <v>46054</v>
      </c>
      <c r="E773" t="s">
        <v>905</v>
      </c>
      <c r="F773" t="s">
        <v>154</v>
      </c>
      <c r="G773" t="s">
        <v>22</v>
      </c>
      <c r="H773" t="s">
        <v>4656</v>
      </c>
      <c r="I773" t="s">
        <v>4912</v>
      </c>
      <c r="J773" t="s">
        <v>22</v>
      </c>
      <c r="K773" t="s">
        <v>56</v>
      </c>
      <c r="L773" t="s">
        <v>902</v>
      </c>
      <c r="M773" t="s">
        <v>1829</v>
      </c>
      <c r="N773" s="5">
        <v>337642</v>
      </c>
    </row>
    <row r="774" spans="1:14" x14ac:dyDescent="0.25">
      <c r="A774" t="s">
        <v>62</v>
      </c>
      <c r="B774" t="s">
        <v>1858</v>
      </c>
      <c r="C774">
        <v>2981</v>
      </c>
      <c r="D774" s="2">
        <v>46054</v>
      </c>
      <c r="E774" t="s">
        <v>905</v>
      </c>
      <c r="F774" t="s">
        <v>172</v>
      </c>
      <c r="G774" t="s">
        <v>1840</v>
      </c>
      <c r="H774" t="s">
        <v>2183</v>
      </c>
      <c r="I774" t="s">
        <v>4913</v>
      </c>
      <c r="J774" t="s">
        <v>1220</v>
      </c>
      <c r="K774" t="s">
        <v>56</v>
      </c>
      <c r="L774" t="s">
        <v>902</v>
      </c>
      <c r="M774" t="s">
        <v>1829</v>
      </c>
      <c r="N774" s="5">
        <v>2496406</v>
      </c>
    </row>
    <row r="775" spans="1:14" x14ac:dyDescent="0.25">
      <c r="A775" t="s">
        <v>62</v>
      </c>
      <c r="B775" t="s">
        <v>1858</v>
      </c>
      <c r="C775">
        <v>2981</v>
      </c>
      <c r="D775" s="2">
        <v>46054</v>
      </c>
      <c r="E775" t="s">
        <v>905</v>
      </c>
      <c r="F775" t="s">
        <v>172</v>
      </c>
      <c r="G775" t="s">
        <v>1840</v>
      </c>
      <c r="H775" t="s">
        <v>2183</v>
      </c>
      <c r="I775" t="s">
        <v>4914</v>
      </c>
      <c r="J775" t="s">
        <v>1220</v>
      </c>
      <c r="K775" t="s">
        <v>56</v>
      </c>
      <c r="L775" t="s">
        <v>902</v>
      </c>
      <c r="M775" t="s">
        <v>1829</v>
      </c>
      <c r="N775" s="5">
        <v>1900000</v>
      </c>
    </row>
    <row r="776" spans="1:14" x14ac:dyDescent="0.25">
      <c r="A776" t="s">
        <v>62</v>
      </c>
      <c r="B776" t="s">
        <v>1858</v>
      </c>
      <c r="C776">
        <v>2981</v>
      </c>
      <c r="D776" s="2">
        <v>46054</v>
      </c>
      <c r="E776" t="s">
        <v>905</v>
      </c>
      <c r="F776" t="s">
        <v>172</v>
      </c>
      <c r="G776" t="s">
        <v>1840</v>
      </c>
      <c r="H776" t="s">
        <v>2183</v>
      </c>
      <c r="I776" t="s">
        <v>4915</v>
      </c>
      <c r="J776" t="s">
        <v>1220</v>
      </c>
      <c r="K776" t="s">
        <v>56</v>
      </c>
      <c r="L776" t="s">
        <v>902</v>
      </c>
      <c r="M776" t="s">
        <v>1829</v>
      </c>
      <c r="N776" s="5">
        <v>1900000</v>
      </c>
    </row>
    <row r="777" spans="1:14" x14ac:dyDescent="0.25">
      <c r="A777" t="s">
        <v>62</v>
      </c>
      <c r="B777" t="s">
        <v>1858</v>
      </c>
      <c r="C777">
        <v>2981</v>
      </c>
      <c r="D777" s="2">
        <v>46054</v>
      </c>
      <c r="E777" t="s">
        <v>905</v>
      </c>
      <c r="F777" t="s">
        <v>1646</v>
      </c>
      <c r="G777" t="s">
        <v>1647</v>
      </c>
      <c r="H777" t="s">
        <v>3029</v>
      </c>
      <c r="I777" t="s">
        <v>3651</v>
      </c>
      <c r="J777" t="s">
        <v>4916</v>
      </c>
      <c r="K777" t="s">
        <v>56</v>
      </c>
      <c r="L777" t="s">
        <v>902</v>
      </c>
      <c r="M777" t="s">
        <v>1829</v>
      </c>
      <c r="N777" s="5">
        <v>353498</v>
      </c>
    </row>
    <row r="778" spans="1:14" x14ac:dyDescent="0.25">
      <c r="A778" t="s">
        <v>62</v>
      </c>
      <c r="B778" t="s">
        <v>1858</v>
      </c>
      <c r="C778">
        <v>2981</v>
      </c>
      <c r="D778" s="2">
        <v>46054</v>
      </c>
      <c r="E778" t="s">
        <v>905</v>
      </c>
      <c r="F778" t="s">
        <v>1646</v>
      </c>
      <c r="G778" t="s">
        <v>1647</v>
      </c>
      <c r="H778" t="s">
        <v>2919</v>
      </c>
      <c r="I778" t="s">
        <v>4917</v>
      </c>
      <c r="J778" t="s">
        <v>4916</v>
      </c>
      <c r="K778" t="s">
        <v>56</v>
      </c>
      <c r="L778" t="s">
        <v>902</v>
      </c>
      <c r="M778" t="s">
        <v>1829</v>
      </c>
      <c r="N778" s="5">
        <v>706950</v>
      </c>
    </row>
    <row r="779" spans="1:14" x14ac:dyDescent="0.25">
      <c r="A779" t="s">
        <v>62</v>
      </c>
      <c r="B779" t="s">
        <v>1858</v>
      </c>
      <c r="C779">
        <v>2981</v>
      </c>
      <c r="D779" s="2">
        <v>46054</v>
      </c>
      <c r="E779" t="s">
        <v>905</v>
      </c>
      <c r="F779" t="s">
        <v>1646</v>
      </c>
      <c r="G779" t="s">
        <v>1647</v>
      </c>
      <c r="H779" t="s">
        <v>4664</v>
      </c>
      <c r="I779" t="s">
        <v>4918</v>
      </c>
      <c r="J779" t="s">
        <v>1647</v>
      </c>
      <c r="K779" t="s">
        <v>56</v>
      </c>
      <c r="L779" t="s">
        <v>902</v>
      </c>
      <c r="M779" t="s">
        <v>1829</v>
      </c>
      <c r="N779" s="5">
        <v>353632</v>
      </c>
    </row>
    <row r="780" spans="1:14" x14ac:dyDescent="0.25">
      <c r="A780" t="s">
        <v>62</v>
      </c>
      <c r="B780" t="s">
        <v>1858</v>
      </c>
      <c r="C780">
        <v>2981</v>
      </c>
      <c r="D780" s="2">
        <v>46054</v>
      </c>
      <c r="E780" t="s">
        <v>905</v>
      </c>
      <c r="F780" t="s">
        <v>1646</v>
      </c>
      <c r="G780" t="s">
        <v>1647</v>
      </c>
      <c r="H780" t="s">
        <v>4665</v>
      </c>
      <c r="I780" t="s">
        <v>4919</v>
      </c>
      <c r="J780" t="s">
        <v>1647</v>
      </c>
      <c r="K780" t="s">
        <v>56</v>
      </c>
      <c r="L780" t="s">
        <v>902</v>
      </c>
      <c r="M780" t="s">
        <v>1829</v>
      </c>
      <c r="N780" s="5">
        <v>353532</v>
      </c>
    </row>
    <row r="781" spans="1:14" x14ac:dyDescent="0.25">
      <c r="A781" t="s">
        <v>62</v>
      </c>
      <c r="B781" t="s">
        <v>1858</v>
      </c>
      <c r="C781">
        <v>2981</v>
      </c>
      <c r="D781" s="2">
        <v>46054</v>
      </c>
      <c r="E781" t="s">
        <v>905</v>
      </c>
      <c r="F781" t="s">
        <v>1646</v>
      </c>
      <c r="G781" t="s">
        <v>1647</v>
      </c>
      <c r="H781" t="s">
        <v>4666</v>
      </c>
      <c r="I781" t="s">
        <v>4920</v>
      </c>
      <c r="J781" t="s">
        <v>1647</v>
      </c>
      <c r="K781" t="s">
        <v>56</v>
      </c>
      <c r="L781" t="s">
        <v>902</v>
      </c>
      <c r="M781" t="s">
        <v>1829</v>
      </c>
      <c r="N781" s="5">
        <v>353179</v>
      </c>
    </row>
    <row r="782" spans="1:14" x14ac:dyDescent="0.25">
      <c r="A782" t="s">
        <v>62</v>
      </c>
      <c r="B782" t="s">
        <v>1858</v>
      </c>
      <c r="C782">
        <v>2981</v>
      </c>
      <c r="D782" s="2">
        <v>46054</v>
      </c>
      <c r="E782" t="s">
        <v>905</v>
      </c>
      <c r="F782" t="s">
        <v>1515</v>
      </c>
      <c r="G782" t="s">
        <v>1516</v>
      </c>
      <c r="H782" t="s">
        <v>2308</v>
      </c>
      <c r="I782" t="s">
        <v>4921</v>
      </c>
      <c r="J782" t="s">
        <v>1516</v>
      </c>
      <c r="K782" t="s">
        <v>56</v>
      </c>
      <c r="L782" t="s">
        <v>902</v>
      </c>
      <c r="M782" t="s">
        <v>1829</v>
      </c>
      <c r="N782" s="5">
        <v>317474</v>
      </c>
    </row>
    <row r="783" spans="1:14" x14ac:dyDescent="0.25">
      <c r="A783" t="s">
        <v>62</v>
      </c>
      <c r="B783" t="s">
        <v>1858</v>
      </c>
      <c r="C783">
        <v>2981</v>
      </c>
      <c r="D783" s="2">
        <v>46054</v>
      </c>
      <c r="E783" t="s">
        <v>905</v>
      </c>
      <c r="F783" t="s">
        <v>1515</v>
      </c>
      <c r="G783" t="s">
        <v>1516</v>
      </c>
      <c r="H783" t="s">
        <v>2308</v>
      </c>
      <c r="I783" t="s">
        <v>4922</v>
      </c>
      <c r="J783" t="s">
        <v>1516</v>
      </c>
      <c r="K783" t="s">
        <v>56</v>
      </c>
      <c r="L783" t="s">
        <v>902</v>
      </c>
      <c r="M783" t="s">
        <v>1829</v>
      </c>
      <c r="N783" s="5">
        <v>1587320</v>
      </c>
    </row>
    <row r="784" spans="1:14" x14ac:dyDescent="0.25">
      <c r="A784" t="s">
        <v>62</v>
      </c>
      <c r="B784" t="s">
        <v>1858</v>
      </c>
      <c r="C784">
        <v>2981</v>
      </c>
      <c r="D784" s="2">
        <v>46054</v>
      </c>
      <c r="E784" t="s">
        <v>905</v>
      </c>
      <c r="F784" t="s">
        <v>1515</v>
      </c>
      <c r="G784" t="s">
        <v>1516</v>
      </c>
      <c r="H784" t="s">
        <v>2308</v>
      </c>
      <c r="I784" t="s">
        <v>4923</v>
      </c>
      <c r="J784" t="s">
        <v>1516</v>
      </c>
      <c r="K784" t="s">
        <v>56</v>
      </c>
      <c r="L784" t="s">
        <v>902</v>
      </c>
      <c r="M784" t="s">
        <v>1829</v>
      </c>
      <c r="N784" s="5">
        <v>634297</v>
      </c>
    </row>
    <row r="785" spans="1:14" x14ac:dyDescent="0.25">
      <c r="A785" t="s">
        <v>62</v>
      </c>
      <c r="B785" t="s">
        <v>1858</v>
      </c>
      <c r="C785">
        <v>2981</v>
      </c>
      <c r="D785" s="2">
        <v>46054</v>
      </c>
      <c r="E785" t="s">
        <v>905</v>
      </c>
      <c r="F785" t="s">
        <v>1515</v>
      </c>
      <c r="G785" t="s">
        <v>1516</v>
      </c>
      <c r="H785" t="s">
        <v>2308</v>
      </c>
      <c r="I785" t="s">
        <v>4924</v>
      </c>
      <c r="J785" t="s">
        <v>1516</v>
      </c>
      <c r="K785" t="s">
        <v>56</v>
      </c>
      <c r="L785" t="s">
        <v>902</v>
      </c>
      <c r="M785" t="s">
        <v>1829</v>
      </c>
      <c r="N785" s="5">
        <v>2220041</v>
      </c>
    </row>
    <row r="786" spans="1:14" x14ac:dyDescent="0.25">
      <c r="A786" t="s">
        <v>62</v>
      </c>
      <c r="B786" t="s">
        <v>1858</v>
      </c>
      <c r="C786">
        <v>2981</v>
      </c>
      <c r="D786" s="2">
        <v>46054</v>
      </c>
      <c r="E786" t="s">
        <v>905</v>
      </c>
      <c r="F786" t="s">
        <v>1515</v>
      </c>
      <c r="G786" t="s">
        <v>1516</v>
      </c>
      <c r="H786" t="s">
        <v>2308</v>
      </c>
      <c r="I786" t="s">
        <v>4925</v>
      </c>
      <c r="J786" t="s">
        <v>1516</v>
      </c>
      <c r="K786" t="s">
        <v>56</v>
      </c>
      <c r="L786" t="s">
        <v>902</v>
      </c>
      <c r="M786" t="s">
        <v>1829</v>
      </c>
      <c r="N786" s="5">
        <v>1268595</v>
      </c>
    </row>
    <row r="787" spans="1:14" x14ac:dyDescent="0.25">
      <c r="A787" t="s">
        <v>62</v>
      </c>
      <c r="B787" t="s">
        <v>1858</v>
      </c>
      <c r="C787">
        <v>2981</v>
      </c>
      <c r="D787" s="2">
        <v>46054</v>
      </c>
      <c r="E787" t="s">
        <v>905</v>
      </c>
      <c r="F787" t="s">
        <v>1515</v>
      </c>
      <c r="G787" t="s">
        <v>1516</v>
      </c>
      <c r="H787" t="s">
        <v>2308</v>
      </c>
      <c r="I787" t="s">
        <v>4926</v>
      </c>
      <c r="J787" t="s">
        <v>1516</v>
      </c>
      <c r="K787" t="s">
        <v>56</v>
      </c>
      <c r="L787" t="s">
        <v>902</v>
      </c>
      <c r="M787" t="s">
        <v>1829</v>
      </c>
      <c r="N787" s="5">
        <v>951446</v>
      </c>
    </row>
    <row r="788" spans="1:14" x14ac:dyDescent="0.25">
      <c r="A788" t="s">
        <v>62</v>
      </c>
      <c r="B788" t="s">
        <v>1858</v>
      </c>
      <c r="C788">
        <v>2981</v>
      </c>
      <c r="D788" s="2">
        <v>46054</v>
      </c>
      <c r="E788" t="s">
        <v>905</v>
      </c>
      <c r="F788" t="s">
        <v>1515</v>
      </c>
      <c r="G788" t="s">
        <v>1516</v>
      </c>
      <c r="H788" t="s">
        <v>2308</v>
      </c>
      <c r="I788" t="s">
        <v>4927</v>
      </c>
      <c r="J788" t="s">
        <v>1516</v>
      </c>
      <c r="K788" t="s">
        <v>56</v>
      </c>
      <c r="L788" t="s">
        <v>902</v>
      </c>
      <c r="M788" t="s">
        <v>1829</v>
      </c>
      <c r="N788" s="5">
        <v>2537680</v>
      </c>
    </row>
    <row r="789" spans="1:14" x14ac:dyDescent="0.25">
      <c r="A789" t="s">
        <v>62</v>
      </c>
      <c r="B789" t="s">
        <v>1858</v>
      </c>
      <c r="C789">
        <v>2981</v>
      </c>
      <c r="D789" s="2">
        <v>46054</v>
      </c>
      <c r="E789" t="s">
        <v>905</v>
      </c>
      <c r="F789" t="s">
        <v>1515</v>
      </c>
      <c r="G789" t="s">
        <v>1516</v>
      </c>
      <c r="H789" t="s">
        <v>2308</v>
      </c>
      <c r="I789" t="s">
        <v>4928</v>
      </c>
      <c r="J789" t="s">
        <v>1516</v>
      </c>
      <c r="K789" t="s">
        <v>56</v>
      </c>
      <c r="L789" t="s">
        <v>902</v>
      </c>
      <c r="M789" t="s">
        <v>1829</v>
      </c>
      <c r="N789" s="5">
        <v>3491334</v>
      </c>
    </row>
    <row r="790" spans="1:14" x14ac:dyDescent="0.25">
      <c r="A790" t="s">
        <v>62</v>
      </c>
      <c r="B790" t="s">
        <v>1858</v>
      </c>
      <c r="C790">
        <v>2981</v>
      </c>
      <c r="D790" s="2">
        <v>46054</v>
      </c>
      <c r="E790" t="s">
        <v>905</v>
      </c>
      <c r="F790" t="s">
        <v>1515</v>
      </c>
      <c r="G790" t="s">
        <v>1516</v>
      </c>
      <c r="H790" t="s">
        <v>3412</v>
      </c>
      <c r="I790" t="s">
        <v>4929</v>
      </c>
      <c r="J790" t="s">
        <v>1516</v>
      </c>
      <c r="K790" t="s">
        <v>56</v>
      </c>
      <c r="L790" t="s">
        <v>902</v>
      </c>
      <c r="M790" t="s">
        <v>1829</v>
      </c>
      <c r="N790" s="5">
        <v>634928</v>
      </c>
    </row>
    <row r="791" spans="1:14" x14ac:dyDescent="0.25">
      <c r="A791" t="s">
        <v>62</v>
      </c>
      <c r="B791" t="s">
        <v>1858</v>
      </c>
      <c r="C791">
        <v>2981</v>
      </c>
      <c r="D791" s="2">
        <v>46054</v>
      </c>
      <c r="E791" t="s">
        <v>906</v>
      </c>
      <c r="F791" t="s">
        <v>348</v>
      </c>
      <c r="G791" t="s">
        <v>335</v>
      </c>
      <c r="H791" t="s">
        <v>4670</v>
      </c>
      <c r="I791" t="s">
        <v>14</v>
      </c>
      <c r="J791" t="s">
        <v>1882</v>
      </c>
      <c r="K791" t="s">
        <v>56</v>
      </c>
      <c r="L791" t="s">
        <v>903</v>
      </c>
      <c r="M791" t="s">
        <v>1829</v>
      </c>
      <c r="N791" s="5">
        <v>1409314</v>
      </c>
    </row>
    <row r="792" spans="1:14" x14ac:dyDescent="0.25">
      <c r="A792" t="s">
        <v>62</v>
      </c>
      <c r="B792" t="s">
        <v>1858</v>
      </c>
      <c r="C792">
        <v>2981</v>
      </c>
      <c r="D792" s="2">
        <v>46054</v>
      </c>
      <c r="E792" t="s">
        <v>906</v>
      </c>
      <c r="F792" t="s">
        <v>1648</v>
      </c>
      <c r="G792" t="s">
        <v>1649</v>
      </c>
      <c r="H792" t="s">
        <v>4674</v>
      </c>
      <c r="I792" t="s">
        <v>14</v>
      </c>
      <c r="J792" t="s">
        <v>1888</v>
      </c>
      <c r="K792" t="s">
        <v>56</v>
      </c>
      <c r="L792" t="s">
        <v>903</v>
      </c>
      <c r="M792" t="s">
        <v>1829</v>
      </c>
      <c r="N792" s="5">
        <v>3514449</v>
      </c>
    </row>
    <row r="793" spans="1:14" x14ac:dyDescent="0.25">
      <c r="A793" t="s">
        <v>62</v>
      </c>
      <c r="B793" t="s">
        <v>1858</v>
      </c>
      <c r="C793">
        <v>2981</v>
      </c>
      <c r="D793" s="2">
        <v>46054</v>
      </c>
      <c r="E793" t="s">
        <v>906</v>
      </c>
      <c r="F793" t="s">
        <v>4930</v>
      </c>
      <c r="G793" t="s">
        <v>14</v>
      </c>
      <c r="H793" t="s">
        <v>4675</v>
      </c>
      <c r="I793" t="s">
        <v>14</v>
      </c>
      <c r="J793" t="s">
        <v>4931</v>
      </c>
      <c r="K793" t="s">
        <v>56</v>
      </c>
      <c r="L793" t="s">
        <v>903</v>
      </c>
      <c r="M793" t="s">
        <v>1829</v>
      </c>
      <c r="N793" s="5">
        <v>5448191</v>
      </c>
    </row>
    <row r="794" spans="1:14" x14ac:dyDescent="0.25">
      <c r="A794" t="s">
        <v>62</v>
      </c>
      <c r="B794" t="s">
        <v>1858</v>
      </c>
      <c r="C794">
        <v>2981</v>
      </c>
      <c r="D794" s="2">
        <v>46054</v>
      </c>
      <c r="E794" t="s">
        <v>906</v>
      </c>
      <c r="F794" t="s">
        <v>151</v>
      </c>
      <c r="G794" t="s">
        <v>279</v>
      </c>
      <c r="H794" t="s">
        <v>4677</v>
      </c>
      <c r="I794" t="s">
        <v>14</v>
      </c>
      <c r="J794" t="s">
        <v>1872</v>
      </c>
      <c r="K794" t="s">
        <v>56</v>
      </c>
      <c r="L794" t="s">
        <v>903</v>
      </c>
      <c r="M794" t="s">
        <v>1829</v>
      </c>
      <c r="N794" s="5">
        <v>1512663</v>
      </c>
    </row>
    <row r="795" spans="1:14" x14ac:dyDescent="0.25">
      <c r="A795" t="s">
        <v>62</v>
      </c>
      <c r="B795" t="s">
        <v>1858</v>
      </c>
      <c r="C795">
        <v>2981</v>
      </c>
      <c r="D795" s="2">
        <v>46054</v>
      </c>
      <c r="E795" t="s">
        <v>906</v>
      </c>
      <c r="F795" t="s">
        <v>154</v>
      </c>
      <c r="G795" t="s">
        <v>22</v>
      </c>
      <c r="H795" t="s">
        <v>4656</v>
      </c>
      <c r="I795" t="s">
        <v>14</v>
      </c>
      <c r="J795" t="s">
        <v>1873</v>
      </c>
      <c r="K795" t="s">
        <v>56</v>
      </c>
      <c r="L795" t="s">
        <v>903</v>
      </c>
      <c r="M795" t="s">
        <v>1829</v>
      </c>
      <c r="N795" s="5">
        <v>4726087</v>
      </c>
    </row>
    <row r="796" spans="1:14" x14ac:dyDescent="0.25">
      <c r="A796" t="s">
        <v>62</v>
      </c>
      <c r="B796" t="s">
        <v>1858</v>
      </c>
      <c r="C796">
        <v>2981</v>
      </c>
      <c r="D796" s="2">
        <v>46054</v>
      </c>
      <c r="E796" t="s">
        <v>906</v>
      </c>
      <c r="F796" t="s">
        <v>154</v>
      </c>
      <c r="G796" t="s">
        <v>22</v>
      </c>
      <c r="H796" t="s">
        <v>4656</v>
      </c>
      <c r="I796" t="s">
        <v>4932</v>
      </c>
      <c r="J796" t="s">
        <v>1873</v>
      </c>
      <c r="K796" t="s">
        <v>56</v>
      </c>
      <c r="L796" t="s">
        <v>903</v>
      </c>
      <c r="M796" t="s">
        <v>1829</v>
      </c>
      <c r="N796" s="5">
        <v>337642</v>
      </c>
    </row>
    <row r="797" spans="1:14" x14ac:dyDescent="0.25">
      <c r="A797" t="s">
        <v>62</v>
      </c>
      <c r="B797" t="s">
        <v>1858</v>
      </c>
      <c r="C797">
        <v>2981</v>
      </c>
      <c r="D797" s="2">
        <v>46054</v>
      </c>
      <c r="E797" t="s">
        <v>906</v>
      </c>
      <c r="F797" t="s">
        <v>152</v>
      </c>
      <c r="G797" t="s">
        <v>8</v>
      </c>
      <c r="H797" t="s">
        <v>970</v>
      </c>
      <c r="I797" t="s">
        <v>14</v>
      </c>
      <c r="J797" t="s">
        <v>4933</v>
      </c>
      <c r="K797" t="s">
        <v>56</v>
      </c>
      <c r="L797" t="s">
        <v>903</v>
      </c>
      <c r="M797" t="s">
        <v>1829</v>
      </c>
      <c r="N797" s="5">
        <v>9464546</v>
      </c>
    </row>
    <row r="798" spans="1:14" x14ac:dyDescent="0.25">
      <c r="A798" t="s">
        <v>62</v>
      </c>
      <c r="B798" t="s">
        <v>1858</v>
      </c>
      <c r="C798">
        <v>2981</v>
      </c>
      <c r="D798" s="2">
        <v>46054</v>
      </c>
      <c r="E798" t="s">
        <v>906</v>
      </c>
      <c r="F798" t="s">
        <v>1515</v>
      </c>
      <c r="G798" t="s">
        <v>1516</v>
      </c>
      <c r="H798" t="s">
        <v>3412</v>
      </c>
      <c r="I798" t="s">
        <v>14</v>
      </c>
      <c r="J798" t="s">
        <v>1889</v>
      </c>
      <c r="K798" t="s">
        <v>56</v>
      </c>
      <c r="L798" t="s">
        <v>903</v>
      </c>
      <c r="M798" t="s">
        <v>1829</v>
      </c>
      <c r="N798" s="5">
        <v>5718782</v>
      </c>
    </row>
    <row r="799" spans="1:14" x14ac:dyDescent="0.25">
      <c r="A799" t="s">
        <v>62</v>
      </c>
      <c r="B799" t="s">
        <v>1858</v>
      </c>
      <c r="C799">
        <v>2981</v>
      </c>
      <c r="D799" s="2">
        <v>46054</v>
      </c>
      <c r="E799" t="s">
        <v>906</v>
      </c>
      <c r="F799" t="s">
        <v>1515</v>
      </c>
      <c r="G799" t="s">
        <v>1516</v>
      </c>
      <c r="H799" t="s">
        <v>4673</v>
      </c>
      <c r="I799" t="s">
        <v>14</v>
      </c>
      <c r="J799" t="s">
        <v>1889</v>
      </c>
      <c r="K799" t="s">
        <v>56</v>
      </c>
      <c r="L799" t="s">
        <v>903</v>
      </c>
      <c r="M799" t="s">
        <v>1829</v>
      </c>
      <c r="N799" s="5">
        <v>3811306</v>
      </c>
    </row>
    <row r="800" spans="1:14" x14ac:dyDescent="0.25">
      <c r="A800" t="s">
        <v>62</v>
      </c>
      <c r="B800" t="s">
        <v>1858</v>
      </c>
      <c r="C800">
        <v>2981</v>
      </c>
      <c r="D800" s="2">
        <v>46054</v>
      </c>
      <c r="E800" t="s">
        <v>906</v>
      </c>
      <c r="F800" t="s">
        <v>1515</v>
      </c>
      <c r="G800" t="s">
        <v>1516</v>
      </c>
      <c r="H800" t="s">
        <v>4678</v>
      </c>
      <c r="I800" t="s">
        <v>14</v>
      </c>
      <c r="J800" t="s">
        <v>1889</v>
      </c>
      <c r="K800" t="s">
        <v>56</v>
      </c>
      <c r="L800" t="s">
        <v>903</v>
      </c>
      <c r="M800" t="s">
        <v>1829</v>
      </c>
      <c r="N800" s="5">
        <v>12231838</v>
      </c>
    </row>
    <row r="801" spans="1:14" x14ac:dyDescent="0.25">
      <c r="A801" t="s">
        <v>62</v>
      </c>
      <c r="B801" t="s">
        <v>1858</v>
      </c>
      <c r="C801">
        <v>2981</v>
      </c>
      <c r="D801" s="2">
        <v>46054</v>
      </c>
      <c r="E801" t="s">
        <v>907</v>
      </c>
      <c r="F801" t="s">
        <v>1355</v>
      </c>
      <c r="G801" t="s">
        <v>1356</v>
      </c>
      <c r="H801" t="s">
        <v>3343</v>
      </c>
      <c r="I801" t="s">
        <v>14</v>
      </c>
      <c r="J801" t="s">
        <v>4934</v>
      </c>
      <c r="K801" t="s">
        <v>56</v>
      </c>
      <c r="L801" t="s">
        <v>904</v>
      </c>
      <c r="M801" t="s">
        <v>1829</v>
      </c>
      <c r="N801" s="5">
        <v>-1060768</v>
      </c>
    </row>
    <row r="802" spans="1:14" x14ac:dyDescent="0.25">
      <c r="A802" t="s">
        <v>62</v>
      </c>
      <c r="B802" t="s">
        <v>1858</v>
      </c>
      <c r="C802">
        <v>2981</v>
      </c>
      <c r="D802" s="2">
        <v>46054</v>
      </c>
      <c r="E802" t="s">
        <v>907</v>
      </c>
      <c r="F802" t="s">
        <v>1355</v>
      </c>
      <c r="G802" t="s">
        <v>1356</v>
      </c>
      <c r="H802" t="s">
        <v>3343</v>
      </c>
      <c r="I802" t="s">
        <v>4876</v>
      </c>
      <c r="J802" t="s">
        <v>4934</v>
      </c>
      <c r="K802" t="s">
        <v>56</v>
      </c>
      <c r="L802" t="s">
        <v>904</v>
      </c>
      <c r="M802" t="s">
        <v>1829</v>
      </c>
      <c r="N802" s="5">
        <v>-1060768</v>
      </c>
    </row>
    <row r="803" spans="1:14" x14ac:dyDescent="0.25">
      <c r="A803" t="s">
        <v>62</v>
      </c>
      <c r="B803" t="s">
        <v>1858</v>
      </c>
      <c r="C803">
        <v>2981</v>
      </c>
      <c r="D803" s="2">
        <v>46054</v>
      </c>
      <c r="E803" t="s">
        <v>907</v>
      </c>
      <c r="F803" t="s">
        <v>1355</v>
      </c>
      <c r="G803" t="s">
        <v>1356</v>
      </c>
      <c r="H803" t="s">
        <v>3343</v>
      </c>
      <c r="I803" t="s">
        <v>4877</v>
      </c>
      <c r="J803" t="s">
        <v>4934</v>
      </c>
      <c r="K803" t="s">
        <v>56</v>
      </c>
      <c r="L803" t="s">
        <v>904</v>
      </c>
      <c r="M803" t="s">
        <v>1829</v>
      </c>
      <c r="N803" s="5">
        <v>-1061179</v>
      </c>
    </row>
    <row r="804" spans="1:14" x14ac:dyDescent="0.25">
      <c r="A804" t="s">
        <v>62</v>
      </c>
      <c r="B804" t="s">
        <v>1858</v>
      </c>
      <c r="C804">
        <v>2981</v>
      </c>
      <c r="D804" s="2">
        <v>46054</v>
      </c>
      <c r="E804" t="s">
        <v>907</v>
      </c>
      <c r="F804" t="s">
        <v>348</v>
      </c>
      <c r="G804" t="s">
        <v>335</v>
      </c>
      <c r="H804" t="s">
        <v>3111</v>
      </c>
      <c r="I804" t="s">
        <v>14</v>
      </c>
      <c r="J804" t="s">
        <v>1884</v>
      </c>
      <c r="K804" t="s">
        <v>56</v>
      </c>
      <c r="L804" t="s">
        <v>904</v>
      </c>
      <c r="M804" t="s">
        <v>1829</v>
      </c>
      <c r="N804" s="5">
        <v>-2830269</v>
      </c>
    </row>
    <row r="805" spans="1:14" x14ac:dyDescent="0.25">
      <c r="A805" t="s">
        <v>62</v>
      </c>
      <c r="B805" t="s">
        <v>1858</v>
      </c>
      <c r="C805">
        <v>2981</v>
      </c>
      <c r="D805" s="2">
        <v>46054</v>
      </c>
      <c r="E805" t="s">
        <v>907</v>
      </c>
      <c r="F805" t="s">
        <v>802</v>
      </c>
      <c r="G805" t="s">
        <v>652</v>
      </c>
      <c r="H805" t="s">
        <v>2189</v>
      </c>
      <c r="I805" t="s">
        <v>14</v>
      </c>
      <c r="J805" t="s">
        <v>4935</v>
      </c>
      <c r="K805" t="s">
        <v>56</v>
      </c>
      <c r="L805" t="s">
        <v>904</v>
      </c>
      <c r="M805" t="s">
        <v>1829</v>
      </c>
      <c r="N805" s="5">
        <v>-6248052</v>
      </c>
    </row>
    <row r="806" spans="1:14" x14ac:dyDescent="0.25">
      <c r="A806" t="s">
        <v>62</v>
      </c>
      <c r="B806" t="s">
        <v>1858</v>
      </c>
      <c r="C806">
        <v>2981</v>
      </c>
      <c r="D806" s="2">
        <v>46054</v>
      </c>
      <c r="E806" t="s">
        <v>907</v>
      </c>
      <c r="F806" t="s">
        <v>3023</v>
      </c>
      <c r="G806" t="s">
        <v>14</v>
      </c>
      <c r="H806" t="s">
        <v>3162</v>
      </c>
      <c r="I806" t="s">
        <v>4878</v>
      </c>
      <c r="J806" t="s">
        <v>4936</v>
      </c>
      <c r="K806" t="s">
        <v>56</v>
      </c>
      <c r="L806" t="s">
        <v>904</v>
      </c>
      <c r="M806" t="s">
        <v>1829</v>
      </c>
      <c r="N806" s="5">
        <v>-653210</v>
      </c>
    </row>
    <row r="807" spans="1:14" x14ac:dyDescent="0.25">
      <c r="A807" t="s">
        <v>62</v>
      </c>
      <c r="B807" t="s">
        <v>1858</v>
      </c>
      <c r="C807">
        <v>2981</v>
      </c>
      <c r="D807" s="2">
        <v>46054</v>
      </c>
      <c r="E807" t="s">
        <v>907</v>
      </c>
      <c r="F807" t="s">
        <v>1648</v>
      </c>
      <c r="G807" t="s">
        <v>1649</v>
      </c>
      <c r="H807" t="s">
        <v>3407</v>
      </c>
      <c r="I807" t="s">
        <v>14</v>
      </c>
      <c r="J807" t="s">
        <v>1891</v>
      </c>
      <c r="K807" t="s">
        <v>56</v>
      </c>
      <c r="L807" t="s">
        <v>904</v>
      </c>
      <c r="M807" t="s">
        <v>1829</v>
      </c>
      <c r="N807" s="5">
        <v>-353772</v>
      </c>
    </row>
    <row r="808" spans="1:14" x14ac:dyDescent="0.25">
      <c r="A808" t="s">
        <v>62</v>
      </c>
      <c r="B808" t="s">
        <v>1858</v>
      </c>
      <c r="C808">
        <v>2981</v>
      </c>
      <c r="D808" s="2">
        <v>46054</v>
      </c>
      <c r="E808" t="s">
        <v>907</v>
      </c>
      <c r="F808" t="s">
        <v>912</v>
      </c>
      <c r="G808" t="s">
        <v>1869</v>
      </c>
      <c r="H808" t="s">
        <v>3353</v>
      </c>
      <c r="I808" t="s">
        <v>14</v>
      </c>
      <c r="J808" t="s">
        <v>4937</v>
      </c>
      <c r="K808" t="s">
        <v>56</v>
      </c>
      <c r="L808" t="s">
        <v>904</v>
      </c>
      <c r="M808" t="s">
        <v>1829</v>
      </c>
      <c r="N808" s="5">
        <v>-2122770</v>
      </c>
    </row>
    <row r="809" spans="1:14" x14ac:dyDescent="0.25">
      <c r="A809" t="s">
        <v>62</v>
      </c>
      <c r="B809" t="s">
        <v>1858</v>
      </c>
      <c r="C809">
        <v>2981</v>
      </c>
      <c r="D809" s="2">
        <v>46054</v>
      </c>
      <c r="E809" t="s">
        <v>907</v>
      </c>
      <c r="F809" t="s">
        <v>1357</v>
      </c>
      <c r="G809" t="s">
        <v>1358</v>
      </c>
      <c r="H809" t="s">
        <v>3413</v>
      </c>
      <c r="I809" t="s">
        <v>14</v>
      </c>
      <c r="J809" t="s">
        <v>4938</v>
      </c>
      <c r="K809" t="s">
        <v>56</v>
      </c>
      <c r="L809" t="s">
        <v>904</v>
      </c>
      <c r="M809" t="s">
        <v>1829</v>
      </c>
      <c r="N809" s="5">
        <v>-3881108</v>
      </c>
    </row>
    <row r="810" spans="1:14" x14ac:dyDescent="0.25">
      <c r="A810" t="s">
        <v>62</v>
      </c>
      <c r="B810" t="s">
        <v>1858</v>
      </c>
      <c r="C810">
        <v>2981</v>
      </c>
      <c r="D810" s="2">
        <v>46054</v>
      </c>
      <c r="E810" t="s">
        <v>907</v>
      </c>
      <c r="F810" t="s">
        <v>151</v>
      </c>
      <c r="G810" t="s">
        <v>279</v>
      </c>
      <c r="H810" t="s">
        <v>3198</v>
      </c>
      <c r="I810" t="s">
        <v>14</v>
      </c>
      <c r="J810" t="s">
        <v>1878</v>
      </c>
      <c r="K810" t="s">
        <v>56</v>
      </c>
      <c r="L810" t="s">
        <v>904</v>
      </c>
      <c r="M810" t="s">
        <v>1829</v>
      </c>
      <c r="N810" s="5">
        <v>-4766472</v>
      </c>
    </row>
    <row r="811" spans="1:14" x14ac:dyDescent="0.25">
      <c r="A811" t="s">
        <v>62</v>
      </c>
      <c r="B811" t="s">
        <v>1858</v>
      </c>
      <c r="C811">
        <v>2981</v>
      </c>
      <c r="D811" s="2">
        <v>46054</v>
      </c>
      <c r="E811" t="s">
        <v>907</v>
      </c>
      <c r="F811" t="s">
        <v>151</v>
      </c>
      <c r="G811" t="s">
        <v>279</v>
      </c>
      <c r="H811" t="s">
        <v>3198</v>
      </c>
      <c r="I811" t="s">
        <v>3647</v>
      </c>
      <c r="J811" t="s">
        <v>1878</v>
      </c>
      <c r="K811" t="s">
        <v>56</v>
      </c>
      <c r="L811" t="s">
        <v>904</v>
      </c>
      <c r="M811" t="s">
        <v>1829</v>
      </c>
      <c r="N811" s="5">
        <v>-953869</v>
      </c>
    </row>
    <row r="812" spans="1:14" x14ac:dyDescent="0.25">
      <c r="A812" t="s">
        <v>62</v>
      </c>
      <c r="B812" t="s">
        <v>1858</v>
      </c>
      <c r="C812">
        <v>2981</v>
      </c>
      <c r="D812" s="2">
        <v>46054</v>
      </c>
      <c r="E812" t="s">
        <v>907</v>
      </c>
      <c r="F812" t="s">
        <v>151</v>
      </c>
      <c r="G812" t="s">
        <v>279</v>
      </c>
      <c r="H812" t="s">
        <v>883</v>
      </c>
      <c r="I812" t="s">
        <v>14</v>
      </c>
      <c r="J812" t="s">
        <v>1878</v>
      </c>
      <c r="K812" t="s">
        <v>56</v>
      </c>
      <c r="L812" t="s">
        <v>904</v>
      </c>
      <c r="M812" t="s">
        <v>1829</v>
      </c>
      <c r="N812" s="5">
        <v>-4910984</v>
      </c>
    </row>
    <row r="813" spans="1:14" x14ac:dyDescent="0.25">
      <c r="A813" t="s">
        <v>62</v>
      </c>
      <c r="B813" t="s">
        <v>1858</v>
      </c>
      <c r="C813">
        <v>2981</v>
      </c>
      <c r="D813" s="2">
        <v>46054</v>
      </c>
      <c r="E813" t="s">
        <v>907</v>
      </c>
      <c r="F813" t="s">
        <v>151</v>
      </c>
      <c r="G813" t="s">
        <v>279</v>
      </c>
      <c r="H813" t="s">
        <v>3352</v>
      </c>
      <c r="I813" t="s">
        <v>14</v>
      </c>
      <c r="J813" t="s">
        <v>1878</v>
      </c>
      <c r="K813" t="s">
        <v>56</v>
      </c>
      <c r="L813" t="s">
        <v>904</v>
      </c>
      <c r="M813" t="s">
        <v>1829</v>
      </c>
      <c r="N813" s="5">
        <v>-373598</v>
      </c>
    </row>
    <row r="814" spans="1:14" x14ac:dyDescent="0.25">
      <c r="A814" t="s">
        <v>62</v>
      </c>
      <c r="B814" t="s">
        <v>1858</v>
      </c>
      <c r="C814">
        <v>2981</v>
      </c>
      <c r="D814" s="2">
        <v>46054</v>
      </c>
      <c r="E814" t="s">
        <v>907</v>
      </c>
      <c r="F814" t="s">
        <v>151</v>
      </c>
      <c r="G814" t="s">
        <v>279</v>
      </c>
      <c r="H814" t="s">
        <v>3352</v>
      </c>
      <c r="I814" t="s">
        <v>3648</v>
      </c>
      <c r="J814" t="s">
        <v>1878</v>
      </c>
      <c r="K814" t="s">
        <v>838</v>
      </c>
      <c r="L814" t="s">
        <v>904</v>
      </c>
      <c r="M814" t="s">
        <v>1829</v>
      </c>
      <c r="N814" s="5">
        <v>-3549188</v>
      </c>
    </row>
    <row r="815" spans="1:14" x14ac:dyDescent="0.25">
      <c r="A815" t="s">
        <v>62</v>
      </c>
      <c r="B815" t="s">
        <v>1858</v>
      </c>
      <c r="C815">
        <v>2981</v>
      </c>
      <c r="D815" s="2">
        <v>46054</v>
      </c>
      <c r="E815" t="s">
        <v>907</v>
      </c>
      <c r="F815" t="s">
        <v>151</v>
      </c>
      <c r="G815" t="s">
        <v>279</v>
      </c>
      <c r="H815" t="s">
        <v>3352</v>
      </c>
      <c r="I815" t="s">
        <v>3649</v>
      </c>
      <c r="J815" t="s">
        <v>1878</v>
      </c>
      <c r="K815" t="s">
        <v>56</v>
      </c>
      <c r="L815" t="s">
        <v>904</v>
      </c>
      <c r="M815" t="s">
        <v>1829</v>
      </c>
      <c r="N815" s="5">
        <v>-186799</v>
      </c>
    </row>
    <row r="816" spans="1:14" x14ac:dyDescent="0.25">
      <c r="A816" t="s">
        <v>62</v>
      </c>
      <c r="B816" t="s">
        <v>1858</v>
      </c>
      <c r="C816">
        <v>2981</v>
      </c>
      <c r="D816" s="2">
        <v>46054</v>
      </c>
      <c r="E816" t="s">
        <v>907</v>
      </c>
      <c r="F816" t="s">
        <v>154</v>
      </c>
      <c r="G816" t="s">
        <v>22</v>
      </c>
      <c r="H816" t="s">
        <v>3091</v>
      </c>
      <c r="I816" t="s">
        <v>4905</v>
      </c>
      <c r="J816" t="s">
        <v>1879</v>
      </c>
      <c r="K816" t="s">
        <v>56</v>
      </c>
      <c r="L816" t="s">
        <v>904</v>
      </c>
      <c r="M816" t="s">
        <v>1829</v>
      </c>
      <c r="N816" s="5">
        <v>-675526</v>
      </c>
    </row>
    <row r="817" spans="1:14" x14ac:dyDescent="0.25">
      <c r="A817" t="s">
        <v>62</v>
      </c>
      <c r="B817" t="s">
        <v>1858</v>
      </c>
      <c r="C817">
        <v>2981</v>
      </c>
      <c r="D817" s="2">
        <v>46054</v>
      </c>
      <c r="E817" t="s">
        <v>907</v>
      </c>
      <c r="F817" t="s">
        <v>154</v>
      </c>
      <c r="G817" t="s">
        <v>22</v>
      </c>
      <c r="H817" t="s">
        <v>3091</v>
      </c>
      <c r="I817" t="s">
        <v>4907</v>
      </c>
      <c r="J817" t="s">
        <v>1879</v>
      </c>
      <c r="K817" t="s">
        <v>56</v>
      </c>
      <c r="L817" t="s">
        <v>904</v>
      </c>
      <c r="M817" t="s">
        <v>1829</v>
      </c>
      <c r="N817" s="5">
        <v>-675526</v>
      </c>
    </row>
    <row r="818" spans="1:14" x14ac:dyDescent="0.25">
      <c r="A818" t="s">
        <v>62</v>
      </c>
      <c r="B818" t="s">
        <v>1858</v>
      </c>
      <c r="C818">
        <v>2981</v>
      </c>
      <c r="D818" s="2">
        <v>46054</v>
      </c>
      <c r="E818" t="s">
        <v>907</v>
      </c>
      <c r="F818" t="s">
        <v>154</v>
      </c>
      <c r="G818" t="s">
        <v>22</v>
      </c>
      <c r="H818" t="s">
        <v>3091</v>
      </c>
      <c r="I818" t="s">
        <v>4909</v>
      </c>
      <c r="J818" t="s">
        <v>1879</v>
      </c>
      <c r="K818" t="s">
        <v>56</v>
      </c>
      <c r="L818" t="s">
        <v>904</v>
      </c>
      <c r="M818" t="s">
        <v>1829</v>
      </c>
      <c r="N818" s="5">
        <v>-2363884</v>
      </c>
    </row>
    <row r="819" spans="1:14" x14ac:dyDescent="0.25">
      <c r="A819" t="s">
        <v>62</v>
      </c>
      <c r="B819" t="s">
        <v>1858</v>
      </c>
      <c r="C819">
        <v>2981</v>
      </c>
      <c r="D819" s="2">
        <v>46054</v>
      </c>
      <c r="E819" t="s">
        <v>907</v>
      </c>
      <c r="F819" t="s">
        <v>2947</v>
      </c>
      <c r="G819" t="s">
        <v>14</v>
      </c>
      <c r="H819" t="s">
        <v>2949</v>
      </c>
      <c r="I819" t="s">
        <v>14</v>
      </c>
      <c r="J819" t="s">
        <v>4939</v>
      </c>
      <c r="K819" t="s">
        <v>56</v>
      </c>
      <c r="L819" t="s">
        <v>904</v>
      </c>
      <c r="M819" t="s">
        <v>1829</v>
      </c>
      <c r="N819" s="5">
        <v>-154574</v>
      </c>
    </row>
    <row r="820" spans="1:14" x14ac:dyDescent="0.25">
      <c r="A820" t="s">
        <v>62</v>
      </c>
      <c r="B820" t="s">
        <v>1858</v>
      </c>
      <c r="C820">
        <v>2981</v>
      </c>
      <c r="D820" s="2">
        <v>46054</v>
      </c>
      <c r="E820" t="s">
        <v>907</v>
      </c>
      <c r="F820" t="s">
        <v>1646</v>
      </c>
      <c r="G820" t="s">
        <v>1647</v>
      </c>
      <c r="H820" t="s">
        <v>3029</v>
      </c>
      <c r="I820" t="s">
        <v>3651</v>
      </c>
      <c r="J820" t="s">
        <v>4940</v>
      </c>
      <c r="K820" t="s">
        <v>56</v>
      </c>
      <c r="L820" t="s">
        <v>904</v>
      </c>
      <c r="M820" t="s">
        <v>1829</v>
      </c>
      <c r="N820" s="5">
        <v>-353498</v>
      </c>
    </row>
    <row r="821" spans="1:14" x14ac:dyDescent="0.25">
      <c r="A821" t="s">
        <v>62</v>
      </c>
      <c r="B821" t="s">
        <v>1858</v>
      </c>
      <c r="C821">
        <v>2981</v>
      </c>
      <c r="D821" s="2">
        <v>46054</v>
      </c>
      <c r="E821" t="s">
        <v>907</v>
      </c>
      <c r="F821" t="s">
        <v>1515</v>
      </c>
      <c r="G821" t="s">
        <v>1516</v>
      </c>
      <c r="H821" t="s">
        <v>3412</v>
      </c>
      <c r="I821" t="s">
        <v>14</v>
      </c>
      <c r="J821" t="s">
        <v>4941</v>
      </c>
      <c r="K821" t="s">
        <v>56</v>
      </c>
      <c r="L821" t="s">
        <v>904</v>
      </c>
      <c r="M821" t="s">
        <v>1829</v>
      </c>
      <c r="N821" s="5">
        <v>-6036799</v>
      </c>
    </row>
    <row r="822" spans="1:14" x14ac:dyDescent="0.25">
      <c r="A822" t="s">
        <v>62</v>
      </c>
      <c r="B822" t="s">
        <v>1858</v>
      </c>
      <c r="C822">
        <v>2981</v>
      </c>
      <c r="D822" s="2">
        <v>46054</v>
      </c>
      <c r="E822" t="s">
        <v>907</v>
      </c>
      <c r="F822" t="s">
        <v>1515</v>
      </c>
      <c r="G822" t="s">
        <v>1516</v>
      </c>
      <c r="H822" t="s">
        <v>3412</v>
      </c>
      <c r="I822" t="s">
        <v>4929</v>
      </c>
      <c r="J822" t="s">
        <v>4941</v>
      </c>
      <c r="K822" t="s">
        <v>56</v>
      </c>
      <c r="L822" t="s">
        <v>904</v>
      </c>
      <c r="M822" t="s">
        <v>1829</v>
      </c>
      <c r="N822" s="5">
        <v>-635748</v>
      </c>
    </row>
    <row r="823" spans="1:14" x14ac:dyDescent="0.25">
      <c r="A823" t="s">
        <v>62</v>
      </c>
      <c r="B823" t="s">
        <v>1858</v>
      </c>
      <c r="C823">
        <v>2981</v>
      </c>
      <c r="D823" s="2">
        <v>46082</v>
      </c>
      <c r="E823" t="s">
        <v>905</v>
      </c>
      <c r="F823" t="s">
        <v>110</v>
      </c>
      <c r="G823" t="s">
        <v>1848</v>
      </c>
      <c r="I823" t="s">
        <v>7002</v>
      </c>
      <c r="J823" t="s">
        <v>7003</v>
      </c>
      <c r="K823" t="s">
        <v>56</v>
      </c>
      <c r="L823" t="s">
        <v>902</v>
      </c>
      <c r="M823" t="s">
        <v>1829</v>
      </c>
      <c r="N823" s="5">
        <v>6744288</v>
      </c>
    </row>
    <row r="824" spans="1:14" x14ac:dyDescent="0.25">
      <c r="A824" t="s">
        <v>62</v>
      </c>
      <c r="B824" t="s">
        <v>1858</v>
      </c>
      <c r="C824">
        <v>2981</v>
      </c>
      <c r="D824" s="2">
        <v>46082</v>
      </c>
      <c r="E824" t="s">
        <v>905</v>
      </c>
      <c r="F824" t="s">
        <v>110</v>
      </c>
      <c r="G824" t="s">
        <v>1848</v>
      </c>
      <c r="I824" t="s">
        <v>7004</v>
      </c>
      <c r="J824" t="s">
        <v>1883</v>
      </c>
      <c r="K824" t="s">
        <v>56</v>
      </c>
      <c r="L824" t="s">
        <v>902</v>
      </c>
      <c r="M824" t="s">
        <v>1829</v>
      </c>
      <c r="N824" s="5">
        <v>9198747</v>
      </c>
    </row>
    <row r="825" spans="1:14" x14ac:dyDescent="0.25">
      <c r="A825" t="s">
        <v>62</v>
      </c>
      <c r="B825" t="s">
        <v>1858</v>
      </c>
      <c r="C825">
        <v>2981</v>
      </c>
      <c r="D825" s="2">
        <v>46082</v>
      </c>
      <c r="E825" t="s">
        <v>905</v>
      </c>
      <c r="F825" t="s">
        <v>110</v>
      </c>
      <c r="G825" t="s">
        <v>1848</v>
      </c>
      <c r="I825" t="s">
        <v>7005</v>
      </c>
      <c r="J825" t="s">
        <v>7006</v>
      </c>
      <c r="K825" t="s">
        <v>56</v>
      </c>
      <c r="L825" t="s">
        <v>902</v>
      </c>
      <c r="M825" t="s">
        <v>1829</v>
      </c>
      <c r="N825" s="5">
        <v>18949835</v>
      </c>
    </row>
    <row r="826" spans="1:14" x14ac:dyDescent="0.25">
      <c r="A826" t="s">
        <v>62</v>
      </c>
      <c r="B826" t="s">
        <v>1858</v>
      </c>
      <c r="C826">
        <v>2981</v>
      </c>
      <c r="D826" s="2">
        <v>46082</v>
      </c>
      <c r="E826" t="s">
        <v>905</v>
      </c>
      <c r="F826" t="s">
        <v>110</v>
      </c>
      <c r="G826" t="s">
        <v>1848</v>
      </c>
      <c r="I826" t="s">
        <v>7007</v>
      </c>
      <c r="J826" t="s">
        <v>1883</v>
      </c>
      <c r="K826" t="s">
        <v>56</v>
      </c>
      <c r="L826" t="s">
        <v>902</v>
      </c>
      <c r="M826" t="s">
        <v>1829</v>
      </c>
      <c r="N826" s="5">
        <v>8802325</v>
      </c>
    </row>
    <row r="827" spans="1:14" x14ac:dyDescent="0.25">
      <c r="A827" t="s">
        <v>62</v>
      </c>
      <c r="B827" t="s">
        <v>1858</v>
      </c>
      <c r="C827">
        <v>2981</v>
      </c>
      <c r="D827" s="2">
        <v>46082</v>
      </c>
      <c r="E827" t="s">
        <v>905</v>
      </c>
      <c r="F827" t="s">
        <v>110</v>
      </c>
      <c r="G827" t="s">
        <v>1848</v>
      </c>
      <c r="H827" t="s">
        <v>6272</v>
      </c>
      <c r="I827" t="s">
        <v>7008</v>
      </c>
      <c r="J827" t="s">
        <v>7009</v>
      </c>
      <c r="K827" t="s">
        <v>56</v>
      </c>
      <c r="L827" t="s">
        <v>902</v>
      </c>
      <c r="M827" t="s">
        <v>1829</v>
      </c>
      <c r="N827" s="5">
        <v>4843740</v>
      </c>
    </row>
    <row r="828" spans="1:14" x14ac:dyDescent="0.25">
      <c r="A828" t="s">
        <v>62</v>
      </c>
      <c r="B828" t="s">
        <v>1858</v>
      </c>
      <c r="C828">
        <v>2981</v>
      </c>
      <c r="D828" s="2">
        <v>46082</v>
      </c>
      <c r="E828" t="s">
        <v>905</v>
      </c>
      <c r="F828" t="s">
        <v>110</v>
      </c>
      <c r="G828" t="s">
        <v>1848</v>
      </c>
      <c r="H828" t="s">
        <v>871</v>
      </c>
      <c r="I828" t="s">
        <v>4615</v>
      </c>
      <c r="J828" t="s">
        <v>7010</v>
      </c>
      <c r="K828" t="s">
        <v>56</v>
      </c>
      <c r="L828" t="s">
        <v>902</v>
      </c>
      <c r="M828" t="s">
        <v>1829</v>
      </c>
      <c r="N828" s="5">
        <v>-4738203</v>
      </c>
    </row>
    <row r="829" spans="1:14" x14ac:dyDescent="0.25">
      <c r="A829" t="s">
        <v>62</v>
      </c>
      <c r="B829" t="s">
        <v>1858</v>
      </c>
      <c r="C829">
        <v>2981</v>
      </c>
      <c r="D829" s="2">
        <v>46082</v>
      </c>
      <c r="E829" t="s">
        <v>905</v>
      </c>
      <c r="F829" t="s">
        <v>110</v>
      </c>
      <c r="G829" t="s">
        <v>1848</v>
      </c>
      <c r="H829" t="s">
        <v>871</v>
      </c>
      <c r="I829" t="s">
        <v>7004</v>
      </c>
      <c r="J829" t="s">
        <v>7010</v>
      </c>
      <c r="K829" t="s">
        <v>56</v>
      </c>
      <c r="L829" t="s">
        <v>902</v>
      </c>
      <c r="M829" t="s">
        <v>1829</v>
      </c>
      <c r="N829" s="5">
        <v>-13829998</v>
      </c>
    </row>
    <row r="830" spans="1:14" x14ac:dyDescent="0.25">
      <c r="A830" t="s">
        <v>62</v>
      </c>
      <c r="B830" t="s">
        <v>1858</v>
      </c>
      <c r="C830">
        <v>2981</v>
      </c>
      <c r="D830" s="2">
        <v>46082</v>
      </c>
      <c r="E830" t="s">
        <v>905</v>
      </c>
      <c r="F830" t="s">
        <v>110</v>
      </c>
      <c r="G830" t="s">
        <v>1848</v>
      </c>
      <c r="H830" t="s">
        <v>871</v>
      </c>
      <c r="I830" t="s">
        <v>7007</v>
      </c>
      <c r="J830" t="s">
        <v>7010</v>
      </c>
      <c r="K830" t="s">
        <v>56</v>
      </c>
      <c r="L830" t="s">
        <v>902</v>
      </c>
      <c r="M830" t="s">
        <v>1829</v>
      </c>
      <c r="N830" s="5">
        <v>-15318507</v>
      </c>
    </row>
    <row r="831" spans="1:14" x14ac:dyDescent="0.25">
      <c r="A831" t="s">
        <v>62</v>
      </c>
      <c r="B831" t="s">
        <v>1858</v>
      </c>
      <c r="C831">
        <v>2981</v>
      </c>
      <c r="D831" s="2">
        <v>46082</v>
      </c>
      <c r="E831" t="s">
        <v>905</v>
      </c>
      <c r="F831" t="s">
        <v>110</v>
      </c>
      <c r="G831" t="s">
        <v>1848</v>
      </c>
      <c r="H831" t="s">
        <v>6276</v>
      </c>
      <c r="I831" t="s">
        <v>7005</v>
      </c>
      <c r="J831" t="s">
        <v>7011</v>
      </c>
      <c r="K831" t="s">
        <v>56</v>
      </c>
      <c r="L831" t="s">
        <v>902</v>
      </c>
      <c r="M831" t="s">
        <v>1829</v>
      </c>
      <c r="N831" s="5">
        <v>-20319866</v>
      </c>
    </row>
    <row r="832" spans="1:14" x14ac:dyDescent="0.25">
      <c r="A832" t="s">
        <v>62</v>
      </c>
      <c r="B832" t="s">
        <v>1858</v>
      </c>
      <c r="C832">
        <v>2981</v>
      </c>
      <c r="D832" s="2">
        <v>46082</v>
      </c>
      <c r="E832" t="s">
        <v>905</v>
      </c>
      <c r="F832" t="s">
        <v>110</v>
      </c>
      <c r="G832" t="s">
        <v>1848</v>
      </c>
      <c r="H832" t="s">
        <v>6279</v>
      </c>
      <c r="I832" t="s">
        <v>7002</v>
      </c>
      <c r="J832" t="s">
        <v>7012</v>
      </c>
      <c r="K832" t="s">
        <v>56</v>
      </c>
      <c r="L832" t="s">
        <v>902</v>
      </c>
      <c r="M832" t="s">
        <v>1829</v>
      </c>
      <c r="N832" s="5">
        <v>-7581254</v>
      </c>
    </row>
    <row r="833" spans="1:14" x14ac:dyDescent="0.25">
      <c r="A833" t="s">
        <v>62</v>
      </c>
      <c r="B833" t="s">
        <v>1858</v>
      </c>
      <c r="C833">
        <v>2981</v>
      </c>
      <c r="D833" s="2">
        <v>46082</v>
      </c>
      <c r="E833" t="s">
        <v>905</v>
      </c>
      <c r="F833" t="s">
        <v>1355</v>
      </c>
      <c r="G833" t="s">
        <v>1356</v>
      </c>
      <c r="H833" t="s">
        <v>6280</v>
      </c>
      <c r="I833" t="s">
        <v>7013</v>
      </c>
      <c r="J833" t="s">
        <v>1356</v>
      </c>
      <c r="K833" t="s">
        <v>56</v>
      </c>
      <c r="L833" t="s">
        <v>902</v>
      </c>
      <c r="M833" t="s">
        <v>1829</v>
      </c>
      <c r="N833" s="5">
        <v>354439</v>
      </c>
    </row>
    <row r="834" spans="1:14" x14ac:dyDescent="0.25">
      <c r="A834" t="s">
        <v>62</v>
      </c>
      <c r="B834" t="s">
        <v>1858</v>
      </c>
      <c r="C834">
        <v>2981</v>
      </c>
      <c r="D834" s="2">
        <v>46082</v>
      </c>
      <c r="E834" t="s">
        <v>905</v>
      </c>
      <c r="F834" t="s">
        <v>802</v>
      </c>
      <c r="G834" t="s">
        <v>652</v>
      </c>
      <c r="H834" t="s">
        <v>2189</v>
      </c>
      <c r="I834" t="s">
        <v>7014</v>
      </c>
      <c r="J834" t="s">
        <v>652</v>
      </c>
      <c r="K834" t="s">
        <v>56</v>
      </c>
      <c r="L834" t="s">
        <v>902</v>
      </c>
      <c r="M834" t="s">
        <v>1829</v>
      </c>
      <c r="N834" s="5">
        <v>5889191</v>
      </c>
    </row>
    <row r="835" spans="1:14" x14ac:dyDescent="0.25">
      <c r="A835" t="s">
        <v>62</v>
      </c>
      <c r="B835" t="s">
        <v>1858</v>
      </c>
      <c r="C835">
        <v>2981</v>
      </c>
      <c r="D835" s="2">
        <v>46082</v>
      </c>
      <c r="E835" t="s">
        <v>905</v>
      </c>
      <c r="F835" t="s">
        <v>7015</v>
      </c>
      <c r="G835" t="s">
        <v>7016</v>
      </c>
      <c r="H835" t="s">
        <v>6282</v>
      </c>
      <c r="I835" t="s">
        <v>7017</v>
      </c>
      <c r="J835" t="s">
        <v>7018</v>
      </c>
      <c r="K835" t="s">
        <v>56</v>
      </c>
      <c r="L835" t="s">
        <v>902</v>
      </c>
      <c r="M835" t="s">
        <v>1829</v>
      </c>
      <c r="N835" s="5">
        <v>354591</v>
      </c>
    </row>
    <row r="836" spans="1:14" x14ac:dyDescent="0.25">
      <c r="A836" t="s">
        <v>62</v>
      </c>
      <c r="B836" t="s">
        <v>1858</v>
      </c>
      <c r="C836">
        <v>2981</v>
      </c>
      <c r="D836" s="2">
        <v>46082</v>
      </c>
      <c r="E836" t="s">
        <v>905</v>
      </c>
      <c r="F836" t="s">
        <v>7015</v>
      </c>
      <c r="G836" t="s">
        <v>7016</v>
      </c>
      <c r="H836" t="s">
        <v>6282</v>
      </c>
      <c r="I836" t="s">
        <v>7019</v>
      </c>
      <c r="J836" t="s">
        <v>7018</v>
      </c>
      <c r="K836" t="s">
        <v>56</v>
      </c>
      <c r="L836" t="s">
        <v>902</v>
      </c>
      <c r="M836" t="s">
        <v>1829</v>
      </c>
      <c r="N836" s="5">
        <v>2472729</v>
      </c>
    </row>
    <row r="837" spans="1:14" x14ac:dyDescent="0.25">
      <c r="A837" t="s">
        <v>62</v>
      </c>
      <c r="B837" t="s">
        <v>1858</v>
      </c>
      <c r="C837">
        <v>2981</v>
      </c>
      <c r="D837" s="2">
        <v>46082</v>
      </c>
      <c r="E837" t="s">
        <v>905</v>
      </c>
      <c r="F837" t="s">
        <v>1801</v>
      </c>
      <c r="G837" t="s">
        <v>1890</v>
      </c>
      <c r="H837" t="s">
        <v>1779</v>
      </c>
      <c r="I837" t="s">
        <v>7020</v>
      </c>
      <c r="J837" t="s">
        <v>1802</v>
      </c>
      <c r="K837" t="s">
        <v>56</v>
      </c>
      <c r="L837" t="s">
        <v>902</v>
      </c>
      <c r="M837" t="s">
        <v>1829</v>
      </c>
      <c r="N837" s="5">
        <v>2462174</v>
      </c>
    </row>
    <row r="838" spans="1:14" x14ac:dyDescent="0.25">
      <c r="A838" t="s">
        <v>62</v>
      </c>
      <c r="B838" t="s">
        <v>1858</v>
      </c>
      <c r="C838">
        <v>2981</v>
      </c>
      <c r="D838" s="2">
        <v>46082</v>
      </c>
      <c r="E838" t="s">
        <v>905</v>
      </c>
      <c r="F838" t="s">
        <v>1643</v>
      </c>
      <c r="G838" t="s">
        <v>1644</v>
      </c>
      <c r="H838" t="s">
        <v>1346</v>
      </c>
      <c r="I838" t="s">
        <v>7021</v>
      </c>
      <c r="J838" t="s">
        <v>1644</v>
      </c>
      <c r="K838" t="s">
        <v>56</v>
      </c>
      <c r="L838" t="s">
        <v>902</v>
      </c>
      <c r="M838" t="s">
        <v>1829</v>
      </c>
      <c r="N838" s="5">
        <v>18253743</v>
      </c>
    </row>
    <row r="839" spans="1:14" x14ac:dyDescent="0.25">
      <c r="A839" t="s">
        <v>62</v>
      </c>
      <c r="B839" t="s">
        <v>1858</v>
      </c>
      <c r="C839">
        <v>2981</v>
      </c>
      <c r="D839" s="2">
        <v>46082</v>
      </c>
      <c r="E839" t="s">
        <v>905</v>
      </c>
      <c r="F839" t="s">
        <v>912</v>
      </c>
      <c r="G839" t="s">
        <v>1869</v>
      </c>
      <c r="H839" t="s">
        <v>2306</v>
      </c>
      <c r="I839" t="s">
        <v>7022</v>
      </c>
      <c r="J839" t="s">
        <v>1010</v>
      </c>
      <c r="K839" t="s">
        <v>56</v>
      </c>
      <c r="L839" t="s">
        <v>902</v>
      </c>
      <c r="M839" t="s">
        <v>1829</v>
      </c>
      <c r="N839" s="5">
        <v>1764140</v>
      </c>
    </row>
    <row r="840" spans="1:14" x14ac:dyDescent="0.25">
      <c r="A840" t="s">
        <v>62</v>
      </c>
      <c r="B840" t="s">
        <v>1858</v>
      </c>
      <c r="C840">
        <v>2981</v>
      </c>
      <c r="D840" s="2">
        <v>46082</v>
      </c>
      <c r="E840" t="s">
        <v>905</v>
      </c>
      <c r="F840" t="s">
        <v>912</v>
      </c>
      <c r="G840" t="s">
        <v>1869</v>
      </c>
      <c r="H840" t="s">
        <v>2306</v>
      </c>
      <c r="I840" t="s">
        <v>7023</v>
      </c>
      <c r="J840" t="s">
        <v>1010</v>
      </c>
      <c r="K840" t="s">
        <v>56</v>
      </c>
      <c r="L840" t="s">
        <v>902</v>
      </c>
      <c r="M840" t="s">
        <v>1829</v>
      </c>
      <c r="N840" s="5">
        <v>352828</v>
      </c>
    </row>
    <row r="841" spans="1:14" x14ac:dyDescent="0.25">
      <c r="A841" t="s">
        <v>62</v>
      </c>
      <c r="B841" t="s">
        <v>1858</v>
      </c>
      <c r="C841">
        <v>2981</v>
      </c>
      <c r="D841" s="2">
        <v>46082</v>
      </c>
      <c r="E841" t="s">
        <v>905</v>
      </c>
      <c r="F841" t="s">
        <v>912</v>
      </c>
      <c r="G841" t="s">
        <v>1869</v>
      </c>
      <c r="H841" t="s">
        <v>3353</v>
      </c>
      <c r="I841" t="s">
        <v>7024</v>
      </c>
      <c r="J841" t="s">
        <v>1010</v>
      </c>
      <c r="K841" t="s">
        <v>56</v>
      </c>
      <c r="L841" t="s">
        <v>902</v>
      </c>
      <c r="M841" t="s">
        <v>1829</v>
      </c>
      <c r="N841" s="5">
        <v>2122770</v>
      </c>
    </row>
    <row r="842" spans="1:14" x14ac:dyDescent="0.25">
      <c r="A842" t="s">
        <v>62</v>
      </c>
      <c r="B842" t="s">
        <v>1858</v>
      </c>
      <c r="C842">
        <v>2981</v>
      </c>
      <c r="D842" s="2">
        <v>46082</v>
      </c>
      <c r="E842" t="s">
        <v>905</v>
      </c>
      <c r="F842" t="s">
        <v>151</v>
      </c>
      <c r="G842" t="s">
        <v>279</v>
      </c>
      <c r="H842" t="s">
        <v>3198</v>
      </c>
      <c r="I842" t="s">
        <v>7025</v>
      </c>
      <c r="J842" t="s">
        <v>279</v>
      </c>
      <c r="K842" t="s">
        <v>56</v>
      </c>
      <c r="L842" t="s">
        <v>902</v>
      </c>
      <c r="M842" t="s">
        <v>1829</v>
      </c>
      <c r="N842" s="5">
        <v>1589371</v>
      </c>
    </row>
    <row r="843" spans="1:14" x14ac:dyDescent="0.25">
      <c r="A843" t="s">
        <v>62</v>
      </c>
      <c r="B843" t="s">
        <v>1858</v>
      </c>
      <c r="C843">
        <v>2981</v>
      </c>
      <c r="D843" s="2">
        <v>46082</v>
      </c>
      <c r="E843" t="s">
        <v>905</v>
      </c>
      <c r="F843" t="s">
        <v>151</v>
      </c>
      <c r="G843" t="s">
        <v>279</v>
      </c>
      <c r="H843" t="s">
        <v>3198</v>
      </c>
      <c r="I843" t="s">
        <v>7026</v>
      </c>
      <c r="J843" t="s">
        <v>279</v>
      </c>
      <c r="K843" t="s">
        <v>56</v>
      </c>
      <c r="L843" t="s">
        <v>902</v>
      </c>
      <c r="M843" t="s">
        <v>1829</v>
      </c>
      <c r="N843" s="5">
        <v>3177101</v>
      </c>
    </row>
    <row r="844" spans="1:14" x14ac:dyDescent="0.25">
      <c r="A844" t="s">
        <v>62</v>
      </c>
      <c r="B844" t="s">
        <v>1858</v>
      </c>
      <c r="C844">
        <v>2981</v>
      </c>
      <c r="D844" s="2">
        <v>46082</v>
      </c>
      <c r="E844" t="s">
        <v>905</v>
      </c>
      <c r="F844" t="s">
        <v>151</v>
      </c>
      <c r="G844" t="s">
        <v>279</v>
      </c>
      <c r="H844" t="s">
        <v>6268</v>
      </c>
      <c r="I844" t="s">
        <v>7027</v>
      </c>
      <c r="J844" t="s">
        <v>279</v>
      </c>
      <c r="K844" t="s">
        <v>56</v>
      </c>
      <c r="L844" t="s">
        <v>902</v>
      </c>
      <c r="M844" t="s">
        <v>1829</v>
      </c>
      <c r="N844" s="5">
        <v>318098</v>
      </c>
    </row>
    <row r="845" spans="1:14" x14ac:dyDescent="0.25">
      <c r="A845" t="s">
        <v>62</v>
      </c>
      <c r="B845" t="s">
        <v>1858</v>
      </c>
      <c r="C845">
        <v>2981</v>
      </c>
      <c r="D845" s="2">
        <v>46082</v>
      </c>
      <c r="E845" t="s">
        <v>905</v>
      </c>
      <c r="F845" t="s">
        <v>151</v>
      </c>
      <c r="G845" t="s">
        <v>279</v>
      </c>
      <c r="H845" t="s">
        <v>6268</v>
      </c>
      <c r="I845" t="s">
        <v>7028</v>
      </c>
      <c r="J845" t="s">
        <v>279</v>
      </c>
      <c r="K845" t="s">
        <v>56</v>
      </c>
      <c r="L845" t="s">
        <v>902</v>
      </c>
      <c r="M845" t="s">
        <v>1829</v>
      </c>
      <c r="N845" s="5">
        <v>318098</v>
      </c>
    </row>
    <row r="846" spans="1:14" x14ac:dyDescent="0.25">
      <c r="A846" t="s">
        <v>62</v>
      </c>
      <c r="B846" t="s">
        <v>1858</v>
      </c>
      <c r="C846">
        <v>2981</v>
      </c>
      <c r="D846" s="2">
        <v>46082</v>
      </c>
      <c r="E846" t="s">
        <v>905</v>
      </c>
      <c r="F846" t="s">
        <v>151</v>
      </c>
      <c r="G846" t="s">
        <v>279</v>
      </c>
      <c r="H846" t="s">
        <v>3352</v>
      </c>
      <c r="I846" t="s">
        <v>7029</v>
      </c>
      <c r="J846" t="s">
        <v>279</v>
      </c>
      <c r="K846" t="s">
        <v>56</v>
      </c>
      <c r="L846" t="s">
        <v>902</v>
      </c>
      <c r="M846" t="s">
        <v>1829</v>
      </c>
      <c r="N846" s="5">
        <v>186799</v>
      </c>
    </row>
    <row r="847" spans="1:14" x14ac:dyDescent="0.25">
      <c r="A847" t="s">
        <v>62</v>
      </c>
      <c r="B847" t="s">
        <v>1858</v>
      </c>
      <c r="C847">
        <v>2981</v>
      </c>
      <c r="D847" s="2">
        <v>46082</v>
      </c>
      <c r="E847" t="s">
        <v>905</v>
      </c>
      <c r="F847" t="s">
        <v>151</v>
      </c>
      <c r="G847" t="s">
        <v>279</v>
      </c>
      <c r="H847" t="s">
        <v>6290</v>
      </c>
      <c r="I847" t="s">
        <v>7030</v>
      </c>
      <c r="J847" t="s">
        <v>279</v>
      </c>
      <c r="K847" t="s">
        <v>56</v>
      </c>
      <c r="L847" t="s">
        <v>902</v>
      </c>
      <c r="M847" t="s">
        <v>1829</v>
      </c>
      <c r="N847" s="5">
        <v>559711</v>
      </c>
    </row>
    <row r="848" spans="1:14" x14ac:dyDescent="0.25">
      <c r="A848" t="s">
        <v>62</v>
      </c>
      <c r="B848" t="s">
        <v>1858</v>
      </c>
      <c r="C848">
        <v>2981</v>
      </c>
      <c r="D848" s="2">
        <v>46082</v>
      </c>
      <c r="E848" t="s">
        <v>905</v>
      </c>
      <c r="F848" t="s">
        <v>151</v>
      </c>
      <c r="G848" t="s">
        <v>279</v>
      </c>
      <c r="H848" t="s">
        <v>4677</v>
      </c>
      <c r="I848" t="s">
        <v>7031</v>
      </c>
      <c r="J848" t="s">
        <v>279</v>
      </c>
      <c r="K848" t="s">
        <v>56</v>
      </c>
      <c r="L848" t="s">
        <v>902</v>
      </c>
      <c r="M848" t="s">
        <v>1829</v>
      </c>
      <c r="N848" s="5">
        <v>186655</v>
      </c>
    </row>
    <row r="849" spans="1:14" x14ac:dyDescent="0.25">
      <c r="A849" t="s">
        <v>62</v>
      </c>
      <c r="B849" t="s">
        <v>1858</v>
      </c>
      <c r="C849">
        <v>2981</v>
      </c>
      <c r="D849" s="2">
        <v>46082</v>
      </c>
      <c r="E849" t="s">
        <v>905</v>
      </c>
      <c r="F849" t="s">
        <v>151</v>
      </c>
      <c r="G849" t="s">
        <v>279</v>
      </c>
      <c r="H849" t="s">
        <v>4677</v>
      </c>
      <c r="I849" t="s">
        <v>7032</v>
      </c>
      <c r="J849" t="s">
        <v>279</v>
      </c>
      <c r="K849" t="s">
        <v>56</v>
      </c>
      <c r="L849" t="s">
        <v>902</v>
      </c>
      <c r="M849" t="s">
        <v>1829</v>
      </c>
      <c r="N849" s="5">
        <v>559964</v>
      </c>
    </row>
    <row r="850" spans="1:14" x14ac:dyDescent="0.25">
      <c r="A850" t="s">
        <v>62</v>
      </c>
      <c r="B850" t="s">
        <v>1858</v>
      </c>
      <c r="C850">
        <v>2981</v>
      </c>
      <c r="D850" s="2">
        <v>46082</v>
      </c>
      <c r="E850" t="s">
        <v>905</v>
      </c>
      <c r="F850" t="s">
        <v>154</v>
      </c>
      <c r="G850" t="s">
        <v>22</v>
      </c>
      <c r="H850" t="s">
        <v>4656</v>
      </c>
      <c r="I850" t="s">
        <v>4932</v>
      </c>
      <c r="J850" t="s">
        <v>22</v>
      </c>
      <c r="K850" t="s">
        <v>56</v>
      </c>
      <c r="L850" t="s">
        <v>902</v>
      </c>
      <c r="M850" t="s">
        <v>1829</v>
      </c>
      <c r="N850" s="5">
        <v>337642</v>
      </c>
    </row>
    <row r="851" spans="1:14" x14ac:dyDescent="0.25">
      <c r="A851" t="s">
        <v>62</v>
      </c>
      <c r="B851" t="s">
        <v>1858</v>
      </c>
      <c r="C851">
        <v>2981</v>
      </c>
      <c r="D851" s="2">
        <v>46082</v>
      </c>
      <c r="E851" t="s">
        <v>905</v>
      </c>
      <c r="F851" t="s">
        <v>154</v>
      </c>
      <c r="G851" t="s">
        <v>22</v>
      </c>
      <c r="H851" t="s">
        <v>4656</v>
      </c>
      <c r="I851" t="s">
        <v>7033</v>
      </c>
      <c r="J851" t="s">
        <v>22</v>
      </c>
      <c r="K851" t="s">
        <v>56</v>
      </c>
      <c r="L851" t="s">
        <v>902</v>
      </c>
      <c r="M851" t="s">
        <v>1829</v>
      </c>
      <c r="N851" s="5">
        <v>1687835</v>
      </c>
    </row>
    <row r="852" spans="1:14" x14ac:dyDescent="0.25">
      <c r="A852" t="s">
        <v>62</v>
      </c>
      <c r="B852" t="s">
        <v>1858</v>
      </c>
      <c r="C852">
        <v>2981</v>
      </c>
      <c r="D852" s="2">
        <v>46082</v>
      </c>
      <c r="E852" t="s">
        <v>905</v>
      </c>
      <c r="F852" t="s">
        <v>154</v>
      </c>
      <c r="G852" t="s">
        <v>22</v>
      </c>
      <c r="H852" t="s">
        <v>4656</v>
      </c>
      <c r="I852" t="s">
        <v>7034</v>
      </c>
      <c r="J852" t="s">
        <v>22</v>
      </c>
      <c r="K852" t="s">
        <v>56</v>
      </c>
      <c r="L852" t="s">
        <v>902</v>
      </c>
      <c r="M852" t="s">
        <v>1829</v>
      </c>
      <c r="N852" s="5">
        <v>2024748</v>
      </c>
    </row>
    <row r="853" spans="1:14" x14ac:dyDescent="0.25">
      <c r="A853" t="s">
        <v>62</v>
      </c>
      <c r="B853" t="s">
        <v>1858</v>
      </c>
      <c r="C853">
        <v>2981</v>
      </c>
      <c r="D853" s="2">
        <v>46082</v>
      </c>
      <c r="E853" t="s">
        <v>905</v>
      </c>
      <c r="F853" t="s">
        <v>154</v>
      </c>
      <c r="G853" t="s">
        <v>22</v>
      </c>
      <c r="H853" t="s">
        <v>4656</v>
      </c>
      <c r="I853" t="s">
        <v>7035</v>
      </c>
      <c r="J853" t="s">
        <v>22</v>
      </c>
      <c r="K853" t="s">
        <v>56</v>
      </c>
      <c r="L853" t="s">
        <v>902</v>
      </c>
      <c r="M853" t="s">
        <v>1829</v>
      </c>
      <c r="N853" s="5">
        <v>1013504</v>
      </c>
    </row>
    <row r="854" spans="1:14" x14ac:dyDescent="0.25">
      <c r="A854" t="s">
        <v>62</v>
      </c>
      <c r="B854" t="s">
        <v>1858</v>
      </c>
      <c r="C854">
        <v>2981</v>
      </c>
      <c r="D854" s="2">
        <v>46082</v>
      </c>
      <c r="E854" t="s">
        <v>905</v>
      </c>
      <c r="F854" t="s">
        <v>154</v>
      </c>
      <c r="G854" t="s">
        <v>22</v>
      </c>
      <c r="H854" t="s">
        <v>4656</v>
      </c>
      <c r="I854" t="s">
        <v>7036</v>
      </c>
      <c r="J854" t="s">
        <v>22</v>
      </c>
      <c r="K854" t="s">
        <v>56</v>
      </c>
      <c r="L854" t="s">
        <v>902</v>
      </c>
      <c r="M854" t="s">
        <v>1829</v>
      </c>
      <c r="N854" s="5">
        <v>-337642</v>
      </c>
    </row>
    <row r="855" spans="1:14" x14ac:dyDescent="0.25">
      <c r="A855" t="s">
        <v>62</v>
      </c>
      <c r="B855" t="s">
        <v>1858</v>
      </c>
      <c r="C855">
        <v>2981</v>
      </c>
      <c r="D855" s="2">
        <v>46082</v>
      </c>
      <c r="E855" t="s">
        <v>905</v>
      </c>
      <c r="F855" t="s">
        <v>154</v>
      </c>
      <c r="G855" t="s">
        <v>22</v>
      </c>
      <c r="H855" t="s">
        <v>6021</v>
      </c>
      <c r="I855" t="s">
        <v>7037</v>
      </c>
      <c r="J855" t="s">
        <v>22</v>
      </c>
      <c r="K855" t="s">
        <v>56</v>
      </c>
      <c r="L855" t="s">
        <v>902</v>
      </c>
      <c r="M855" t="s">
        <v>1829</v>
      </c>
      <c r="N855" s="5">
        <v>338076</v>
      </c>
    </row>
    <row r="856" spans="1:14" x14ac:dyDescent="0.25">
      <c r="A856" t="s">
        <v>62</v>
      </c>
      <c r="B856" t="s">
        <v>1858</v>
      </c>
      <c r="C856">
        <v>2981</v>
      </c>
      <c r="D856" s="2">
        <v>46082</v>
      </c>
      <c r="E856" t="s">
        <v>905</v>
      </c>
      <c r="F856" t="s">
        <v>154</v>
      </c>
      <c r="G856" t="s">
        <v>22</v>
      </c>
      <c r="H856" t="s">
        <v>6021</v>
      </c>
      <c r="I856" t="s">
        <v>7038</v>
      </c>
      <c r="J856" t="s">
        <v>22</v>
      </c>
      <c r="K856" t="s">
        <v>56</v>
      </c>
      <c r="L856" t="s">
        <v>902</v>
      </c>
      <c r="M856" t="s">
        <v>1829</v>
      </c>
      <c r="N856" s="5">
        <v>2708078</v>
      </c>
    </row>
    <row r="857" spans="1:14" x14ac:dyDescent="0.25">
      <c r="A857" t="s">
        <v>62</v>
      </c>
      <c r="B857" t="s">
        <v>1858</v>
      </c>
      <c r="C857">
        <v>2981</v>
      </c>
      <c r="D857" s="2">
        <v>46082</v>
      </c>
      <c r="E857" t="s">
        <v>905</v>
      </c>
      <c r="F857" t="s">
        <v>155</v>
      </c>
      <c r="G857" t="s">
        <v>80</v>
      </c>
      <c r="H857" t="s">
        <v>2190</v>
      </c>
      <c r="I857" t="s">
        <v>7039</v>
      </c>
      <c r="J857" t="s">
        <v>80</v>
      </c>
      <c r="K857" t="s">
        <v>56</v>
      </c>
      <c r="L857" t="s">
        <v>902</v>
      </c>
      <c r="M857" t="s">
        <v>1829</v>
      </c>
      <c r="N857" s="5">
        <v>3032766</v>
      </c>
    </row>
    <row r="858" spans="1:14" x14ac:dyDescent="0.25">
      <c r="A858" t="s">
        <v>62</v>
      </c>
      <c r="B858" t="s">
        <v>1858</v>
      </c>
      <c r="C858">
        <v>2981</v>
      </c>
      <c r="D858" s="2">
        <v>46082</v>
      </c>
      <c r="E858" t="s">
        <v>905</v>
      </c>
      <c r="F858" t="s">
        <v>172</v>
      </c>
      <c r="G858" t="s">
        <v>1840</v>
      </c>
      <c r="H858" t="s">
        <v>2183</v>
      </c>
      <c r="I858" t="s">
        <v>7040</v>
      </c>
      <c r="J858" t="s">
        <v>1220</v>
      </c>
      <c r="K858" t="s">
        <v>56</v>
      </c>
      <c r="L858" t="s">
        <v>902</v>
      </c>
      <c r="M858" t="s">
        <v>1829</v>
      </c>
      <c r="N858" s="5">
        <v>2496406</v>
      </c>
    </row>
    <row r="859" spans="1:14" x14ac:dyDescent="0.25">
      <c r="A859" t="s">
        <v>62</v>
      </c>
      <c r="B859" t="s">
        <v>1858</v>
      </c>
      <c r="C859">
        <v>2981</v>
      </c>
      <c r="D859" s="2">
        <v>46082</v>
      </c>
      <c r="E859" t="s">
        <v>905</v>
      </c>
      <c r="F859" t="s">
        <v>172</v>
      </c>
      <c r="G859" t="s">
        <v>1840</v>
      </c>
      <c r="H859" t="s">
        <v>2183</v>
      </c>
      <c r="I859" t="s">
        <v>7041</v>
      </c>
      <c r="J859" t="s">
        <v>1220</v>
      </c>
      <c r="K859" t="s">
        <v>56</v>
      </c>
      <c r="L859" t="s">
        <v>902</v>
      </c>
      <c r="M859" t="s">
        <v>1829</v>
      </c>
      <c r="N859" s="5">
        <v>1900000</v>
      </c>
    </row>
    <row r="860" spans="1:14" x14ac:dyDescent="0.25">
      <c r="A860" t="s">
        <v>62</v>
      </c>
      <c r="B860" t="s">
        <v>1858</v>
      </c>
      <c r="C860">
        <v>2981</v>
      </c>
      <c r="D860" s="2">
        <v>46082</v>
      </c>
      <c r="E860" t="s">
        <v>905</v>
      </c>
      <c r="F860" t="s">
        <v>172</v>
      </c>
      <c r="G860" t="s">
        <v>1840</v>
      </c>
      <c r="H860" t="s">
        <v>2183</v>
      </c>
      <c r="I860" t="s">
        <v>7042</v>
      </c>
      <c r="J860" t="s">
        <v>1220</v>
      </c>
      <c r="K860" t="s">
        <v>56</v>
      </c>
      <c r="L860" t="s">
        <v>902</v>
      </c>
      <c r="M860" t="s">
        <v>1829</v>
      </c>
      <c r="N860" s="5">
        <v>1900000</v>
      </c>
    </row>
    <row r="861" spans="1:14" x14ac:dyDescent="0.25">
      <c r="A861" t="s">
        <v>62</v>
      </c>
      <c r="B861" t="s">
        <v>1858</v>
      </c>
      <c r="C861">
        <v>2981</v>
      </c>
      <c r="D861" s="2">
        <v>46082</v>
      </c>
      <c r="E861" t="s">
        <v>905</v>
      </c>
      <c r="F861" t="s">
        <v>172</v>
      </c>
      <c r="G861" t="s">
        <v>1840</v>
      </c>
      <c r="H861" t="s">
        <v>2183</v>
      </c>
      <c r="I861" t="s">
        <v>7043</v>
      </c>
      <c r="J861" t="s">
        <v>1220</v>
      </c>
      <c r="K861" t="s">
        <v>56</v>
      </c>
      <c r="L861" t="s">
        <v>902</v>
      </c>
      <c r="M861" t="s">
        <v>1829</v>
      </c>
      <c r="N861" s="5">
        <v>1906070</v>
      </c>
    </row>
    <row r="862" spans="1:14" x14ac:dyDescent="0.25">
      <c r="A862" t="s">
        <v>62</v>
      </c>
      <c r="B862" t="s">
        <v>1858</v>
      </c>
      <c r="C862">
        <v>2981</v>
      </c>
      <c r="D862" s="2">
        <v>46082</v>
      </c>
      <c r="E862" t="s">
        <v>905</v>
      </c>
      <c r="F862" t="s">
        <v>172</v>
      </c>
      <c r="G862" t="s">
        <v>1840</v>
      </c>
      <c r="H862" t="s">
        <v>2183</v>
      </c>
      <c r="I862" t="s">
        <v>7044</v>
      </c>
      <c r="J862" t="s">
        <v>1220</v>
      </c>
      <c r="K862" t="s">
        <v>56</v>
      </c>
      <c r="L862" t="s">
        <v>902</v>
      </c>
      <c r="M862" t="s">
        <v>1829</v>
      </c>
      <c r="N862" s="5">
        <v>-1900000</v>
      </c>
    </row>
    <row r="863" spans="1:14" x14ac:dyDescent="0.25">
      <c r="A863" t="s">
        <v>62</v>
      </c>
      <c r="B863" t="s">
        <v>1858</v>
      </c>
      <c r="C863">
        <v>2981</v>
      </c>
      <c r="D863" s="2">
        <v>46082</v>
      </c>
      <c r="E863" t="s">
        <v>905</v>
      </c>
      <c r="F863" t="s">
        <v>172</v>
      </c>
      <c r="G863" t="s">
        <v>1840</v>
      </c>
      <c r="H863" t="s">
        <v>2183</v>
      </c>
      <c r="I863" t="s">
        <v>7045</v>
      </c>
      <c r="J863" t="s">
        <v>1220</v>
      </c>
      <c r="K863" t="s">
        <v>56</v>
      </c>
      <c r="L863" t="s">
        <v>902</v>
      </c>
      <c r="M863" t="s">
        <v>1829</v>
      </c>
      <c r="N863" s="5">
        <v>-1900000</v>
      </c>
    </row>
    <row r="864" spans="1:14" x14ac:dyDescent="0.25">
      <c r="A864" t="s">
        <v>62</v>
      </c>
      <c r="B864" t="s">
        <v>1858</v>
      </c>
      <c r="C864">
        <v>2981</v>
      </c>
      <c r="D864" s="2">
        <v>46082</v>
      </c>
      <c r="E864" t="s">
        <v>905</v>
      </c>
      <c r="F864" t="s">
        <v>172</v>
      </c>
      <c r="G864" t="s">
        <v>1840</v>
      </c>
      <c r="H864" t="s">
        <v>2183</v>
      </c>
      <c r="I864" t="s">
        <v>7046</v>
      </c>
      <c r="J864" t="s">
        <v>1220</v>
      </c>
      <c r="K864" t="s">
        <v>56</v>
      </c>
      <c r="L864" t="s">
        <v>902</v>
      </c>
      <c r="M864" t="s">
        <v>1829</v>
      </c>
      <c r="N864" s="5">
        <v>-2496406</v>
      </c>
    </row>
    <row r="865" spans="1:14" x14ac:dyDescent="0.25">
      <c r="A865" t="s">
        <v>62</v>
      </c>
      <c r="B865" t="s">
        <v>1858</v>
      </c>
      <c r="C865">
        <v>2981</v>
      </c>
      <c r="D865" s="2">
        <v>46082</v>
      </c>
      <c r="E865" t="s">
        <v>905</v>
      </c>
      <c r="F865" t="s">
        <v>172</v>
      </c>
      <c r="G865" t="s">
        <v>1840</v>
      </c>
      <c r="H865" t="s">
        <v>2183</v>
      </c>
      <c r="I865" t="s">
        <v>7047</v>
      </c>
      <c r="J865" t="s">
        <v>1220</v>
      </c>
      <c r="K865" t="s">
        <v>56</v>
      </c>
      <c r="L865" t="s">
        <v>902</v>
      </c>
      <c r="M865" t="s">
        <v>1829</v>
      </c>
      <c r="N865" s="5">
        <v>-2496406</v>
      </c>
    </row>
    <row r="866" spans="1:14" x14ac:dyDescent="0.25">
      <c r="A866" t="s">
        <v>62</v>
      </c>
      <c r="B866" t="s">
        <v>1858</v>
      </c>
      <c r="C866">
        <v>2981</v>
      </c>
      <c r="D866" s="2">
        <v>46082</v>
      </c>
      <c r="E866" t="s">
        <v>905</v>
      </c>
      <c r="F866" t="s">
        <v>172</v>
      </c>
      <c r="G866" t="s">
        <v>1840</v>
      </c>
      <c r="H866" t="s">
        <v>2183</v>
      </c>
      <c r="I866" t="s">
        <v>7048</v>
      </c>
      <c r="J866" t="s">
        <v>1220</v>
      </c>
      <c r="K866" t="s">
        <v>56</v>
      </c>
      <c r="L866" t="s">
        <v>902</v>
      </c>
      <c r="M866" t="s">
        <v>1829</v>
      </c>
      <c r="N866" s="5">
        <v>-1900000</v>
      </c>
    </row>
    <row r="867" spans="1:14" x14ac:dyDescent="0.25">
      <c r="A867" t="s">
        <v>62</v>
      </c>
      <c r="B867" t="s">
        <v>1858</v>
      </c>
      <c r="C867">
        <v>2981</v>
      </c>
      <c r="D867" s="2">
        <v>46082</v>
      </c>
      <c r="E867" t="s">
        <v>905</v>
      </c>
      <c r="F867" t="s">
        <v>172</v>
      </c>
      <c r="G867" t="s">
        <v>1840</v>
      </c>
      <c r="H867" t="s">
        <v>2183</v>
      </c>
      <c r="I867" t="s">
        <v>7049</v>
      </c>
      <c r="J867" t="s">
        <v>1220</v>
      </c>
      <c r="K867" t="s">
        <v>56</v>
      </c>
      <c r="L867" t="s">
        <v>902</v>
      </c>
      <c r="M867" t="s">
        <v>1829</v>
      </c>
      <c r="N867" s="5">
        <v>-1900000</v>
      </c>
    </row>
    <row r="868" spans="1:14" x14ac:dyDescent="0.25">
      <c r="A868" t="s">
        <v>62</v>
      </c>
      <c r="B868" t="s">
        <v>1858</v>
      </c>
      <c r="C868">
        <v>2981</v>
      </c>
      <c r="D868" s="2">
        <v>46082</v>
      </c>
      <c r="E868" t="s">
        <v>905</v>
      </c>
      <c r="F868" t="s">
        <v>1646</v>
      </c>
      <c r="G868" t="s">
        <v>1647</v>
      </c>
      <c r="H868" t="s">
        <v>6019</v>
      </c>
      <c r="I868" t="s">
        <v>7050</v>
      </c>
      <c r="J868" t="s">
        <v>1647</v>
      </c>
      <c r="K868" t="s">
        <v>56</v>
      </c>
      <c r="L868" t="s">
        <v>902</v>
      </c>
      <c r="M868" t="s">
        <v>1829</v>
      </c>
      <c r="N868" s="5">
        <v>354288</v>
      </c>
    </row>
    <row r="869" spans="1:14" x14ac:dyDescent="0.25">
      <c r="A869" t="s">
        <v>62</v>
      </c>
      <c r="B869" t="s">
        <v>1858</v>
      </c>
      <c r="C869">
        <v>2981</v>
      </c>
      <c r="D869" s="2">
        <v>46082</v>
      </c>
      <c r="E869" t="s">
        <v>906</v>
      </c>
      <c r="F869" t="s">
        <v>110</v>
      </c>
      <c r="G869" t="s">
        <v>1848</v>
      </c>
      <c r="H869" t="s">
        <v>871</v>
      </c>
      <c r="I869" t="s">
        <v>14</v>
      </c>
      <c r="J869" t="s">
        <v>1867</v>
      </c>
      <c r="K869" t="s">
        <v>56</v>
      </c>
      <c r="L869" t="s">
        <v>903</v>
      </c>
      <c r="M869" t="s">
        <v>1829</v>
      </c>
      <c r="N869" s="5">
        <v>8880000</v>
      </c>
    </row>
    <row r="870" spans="1:14" x14ac:dyDescent="0.25">
      <c r="A870" t="s">
        <v>62</v>
      </c>
      <c r="B870" t="s">
        <v>1858</v>
      </c>
      <c r="C870">
        <v>2981</v>
      </c>
      <c r="D870" s="2">
        <v>46082</v>
      </c>
      <c r="E870" t="s">
        <v>906</v>
      </c>
      <c r="F870" t="s">
        <v>110</v>
      </c>
      <c r="G870" t="s">
        <v>1848</v>
      </c>
      <c r="H870" t="s">
        <v>6323</v>
      </c>
      <c r="I870" t="s">
        <v>14</v>
      </c>
      <c r="J870" t="s">
        <v>7051</v>
      </c>
      <c r="K870" t="s">
        <v>56</v>
      </c>
      <c r="L870" t="s">
        <v>903</v>
      </c>
      <c r="M870" t="s">
        <v>1829</v>
      </c>
      <c r="N870" s="5">
        <v>7462818</v>
      </c>
    </row>
    <row r="871" spans="1:14" x14ac:dyDescent="0.25">
      <c r="A871" t="s">
        <v>62</v>
      </c>
      <c r="B871" t="s">
        <v>1858</v>
      </c>
      <c r="C871">
        <v>2981</v>
      </c>
      <c r="D871" s="2">
        <v>46082</v>
      </c>
      <c r="E871" t="s">
        <v>906</v>
      </c>
      <c r="F871" t="s">
        <v>110</v>
      </c>
      <c r="G871" t="s">
        <v>1848</v>
      </c>
      <c r="H871" t="s">
        <v>6328</v>
      </c>
      <c r="I871" t="s">
        <v>14</v>
      </c>
      <c r="J871" t="s">
        <v>7052</v>
      </c>
      <c r="K871" t="s">
        <v>56</v>
      </c>
      <c r="L871" t="s">
        <v>903</v>
      </c>
      <c r="M871" t="s">
        <v>1829</v>
      </c>
      <c r="N871" s="5">
        <v>24543346</v>
      </c>
    </row>
    <row r="872" spans="1:14" x14ac:dyDescent="0.25">
      <c r="A872" t="s">
        <v>62</v>
      </c>
      <c r="B872" t="s">
        <v>1858</v>
      </c>
      <c r="C872">
        <v>2981</v>
      </c>
      <c r="D872" s="2">
        <v>46082</v>
      </c>
      <c r="E872" t="s">
        <v>906</v>
      </c>
      <c r="F872" t="s">
        <v>1355</v>
      </c>
      <c r="G872" t="s">
        <v>1356</v>
      </c>
      <c r="H872" t="s">
        <v>6280</v>
      </c>
      <c r="I872" t="s">
        <v>14</v>
      </c>
      <c r="J872" t="s">
        <v>1885</v>
      </c>
      <c r="K872" t="s">
        <v>56</v>
      </c>
      <c r="L872" t="s">
        <v>903</v>
      </c>
      <c r="M872" t="s">
        <v>1829</v>
      </c>
      <c r="N872" s="5">
        <v>1416244</v>
      </c>
    </row>
    <row r="873" spans="1:14" x14ac:dyDescent="0.25">
      <c r="A873" t="s">
        <v>62</v>
      </c>
      <c r="B873" t="s">
        <v>1858</v>
      </c>
      <c r="C873">
        <v>2981</v>
      </c>
      <c r="D873" s="2">
        <v>46082</v>
      </c>
      <c r="E873" t="s">
        <v>906</v>
      </c>
      <c r="F873" t="s">
        <v>348</v>
      </c>
      <c r="G873" t="s">
        <v>335</v>
      </c>
      <c r="H873" t="s">
        <v>6314</v>
      </c>
      <c r="I873" t="s">
        <v>14</v>
      </c>
      <c r="J873" t="s">
        <v>1882</v>
      </c>
      <c r="K873" t="s">
        <v>56</v>
      </c>
      <c r="L873" t="s">
        <v>903</v>
      </c>
      <c r="M873" t="s">
        <v>1829</v>
      </c>
      <c r="N873" s="5">
        <v>2476230</v>
      </c>
    </row>
    <row r="874" spans="1:14" x14ac:dyDescent="0.25">
      <c r="A874" t="s">
        <v>62</v>
      </c>
      <c r="B874" t="s">
        <v>1858</v>
      </c>
      <c r="C874">
        <v>2981</v>
      </c>
      <c r="D874" s="2">
        <v>46082</v>
      </c>
      <c r="E874" t="s">
        <v>906</v>
      </c>
      <c r="F874" t="s">
        <v>1025</v>
      </c>
      <c r="G874" t="s">
        <v>1880</v>
      </c>
      <c r="H874" t="s">
        <v>2304</v>
      </c>
      <c r="I874" t="s">
        <v>14</v>
      </c>
      <c r="J874" t="s">
        <v>7053</v>
      </c>
      <c r="K874" t="s">
        <v>56</v>
      </c>
      <c r="L874" t="s">
        <v>903</v>
      </c>
      <c r="M874" t="s">
        <v>1829</v>
      </c>
      <c r="N874" s="5">
        <v>1015964</v>
      </c>
    </row>
    <row r="875" spans="1:14" x14ac:dyDescent="0.25">
      <c r="A875" t="s">
        <v>62</v>
      </c>
      <c r="B875" t="s">
        <v>1858</v>
      </c>
      <c r="C875">
        <v>2981</v>
      </c>
      <c r="D875" s="2">
        <v>46082</v>
      </c>
      <c r="E875" t="s">
        <v>906</v>
      </c>
      <c r="F875" t="s">
        <v>1643</v>
      </c>
      <c r="G875" t="s">
        <v>1644</v>
      </c>
      <c r="H875" t="s">
        <v>6278</v>
      </c>
      <c r="I875" t="s">
        <v>7021</v>
      </c>
      <c r="J875" t="s">
        <v>6987</v>
      </c>
      <c r="K875" t="s">
        <v>56</v>
      </c>
      <c r="L875" t="s">
        <v>903</v>
      </c>
      <c r="M875" t="s">
        <v>1829</v>
      </c>
      <c r="N875" s="5">
        <v>18901046</v>
      </c>
    </row>
    <row r="876" spans="1:14" x14ac:dyDescent="0.25">
      <c r="A876" t="s">
        <v>62</v>
      </c>
      <c r="B876" t="s">
        <v>1858</v>
      </c>
      <c r="C876">
        <v>2981</v>
      </c>
      <c r="D876" s="2">
        <v>46082</v>
      </c>
      <c r="E876" t="s">
        <v>906</v>
      </c>
      <c r="F876" t="s">
        <v>1648</v>
      </c>
      <c r="G876" t="s">
        <v>1649</v>
      </c>
      <c r="H876" t="s">
        <v>6327</v>
      </c>
      <c r="I876" t="s">
        <v>14</v>
      </c>
      <c r="J876" t="s">
        <v>1888</v>
      </c>
      <c r="K876" t="s">
        <v>56</v>
      </c>
      <c r="L876" t="s">
        <v>903</v>
      </c>
      <c r="M876" t="s">
        <v>1829</v>
      </c>
      <c r="N876" s="5">
        <v>1416952</v>
      </c>
    </row>
    <row r="877" spans="1:14" x14ac:dyDescent="0.25">
      <c r="A877" t="s">
        <v>62</v>
      </c>
      <c r="B877" t="s">
        <v>1858</v>
      </c>
      <c r="C877">
        <v>2981</v>
      </c>
      <c r="D877" s="2">
        <v>46082</v>
      </c>
      <c r="E877" t="s">
        <v>906</v>
      </c>
      <c r="F877" t="s">
        <v>151</v>
      </c>
      <c r="G877" t="s">
        <v>279</v>
      </c>
      <c r="H877" t="s">
        <v>6268</v>
      </c>
      <c r="I877" t="s">
        <v>14</v>
      </c>
      <c r="J877" t="s">
        <v>1872</v>
      </c>
      <c r="K877" t="s">
        <v>56</v>
      </c>
      <c r="L877" t="s">
        <v>903</v>
      </c>
      <c r="M877" t="s">
        <v>1829</v>
      </c>
      <c r="N877" s="5">
        <v>8472774</v>
      </c>
    </row>
    <row r="878" spans="1:14" x14ac:dyDescent="0.25">
      <c r="A878" t="s">
        <v>62</v>
      </c>
      <c r="B878" t="s">
        <v>1858</v>
      </c>
      <c r="C878">
        <v>2981</v>
      </c>
      <c r="D878" s="2">
        <v>46082</v>
      </c>
      <c r="E878" t="s">
        <v>906</v>
      </c>
      <c r="F878" t="s">
        <v>151</v>
      </c>
      <c r="G878" t="s">
        <v>279</v>
      </c>
      <c r="H878" t="s">
        <v>6290</v>
      </c>
      <c r="I878" t="s">
        <v>14</v>
      </c>
      <c r="J878" t="s">
        <v>1872</v>
      </c>
      <c r="K878" t="s">
        <v>56</v>
      </c>
      <c r="L878" t="s">
        <v>903</v>
      </c>
      <c r="M878" t="s">
        <v>1829</v>
      </c>
      <c r="N878" s="5">
        <v>1123429</v>
      </c>
    </row>
    <row r="879" spans="1:14" x14ac:dyDescent="0.25">
      <c r="A879" t="s">
        <v>62</v>
      </c>
      <c r="B879" t="s">
        <v>1858</v>
      </c>
      <c r="C879">
        <v>2981</v>
      </c>
      <c r="D879" s="2">
        <v>46082</v>
      </c>
      <c r="E879" t="s">
        <v>906</v>
      </c>
      <c r="F879" t="s">
        <v>154</v>
      </c>
      <c r="G879" t="s">
        <v>22</v>
      </c>
      <c r="H879" t="s">
        <v>6021</v>
      </c>
      <c r="I879" t="s">
        <v>14</v>
      </c>
      <c r="J879" t="s">
        <v>1873</v>
      </c>
      <c r="K879" t="s">
        <v>56</v>
      </c>
      <c r="L879" t="s">
        <v>903</v>
      </c>
      <c r="M879" t="s">
        <v>1829</v>
      </c>
      <c r="N879" s="5">
        <v>4063469</v>
      </c>
    </row>
    <row r="880" spans="1:14" x14ac:dyDescent="0.25">
      <c r="A880" t="s">
        <v>62</v>
      </c>
      <c r="B880" t="s">
        <v>1858</v>
      </c>
      <c r="C880">
        <v>2981</v>
      </c>
      <c r="D880" s="2">
        <v>46082</v>
      </c>
      <c r="E880" t="s">
        <v>906</v>
      </c>
      <c r="F880" t="s">
        <v>155</v>
      </c>
      <c r="G880" t="s">
        <v>80</v>
      </c>
      <c r="H880" t="s">
        <v>6313</v>
      </c>
      <c r="I880" t="s">
        <v>14</v>
      </c>
      <c r="J880" t="s">
        <v>7054</v>
      </c>
      <c r="K880" t="s">
        <v>56</v>
      </c>
      <c r="L880" t="s">
        <v>903</v>
      </c>
      <c r="M880" t="s">
        <v>1829</v>
      </c>
      <c r="N880" s="5">
        <v>1354618</v>
      </c>
    </row>
    <row r="881" spans="1:14" x14ac:dyDescent="0.25">
      <c r="A881" t="s">
        <v>62</v>
      </c>
      <c r="B881" t="s">
        <v>1858</v>
      </c>
      <c r="C881">
        <v>2981</v>
      </c>
      <c r="D881" s="2">
        <v>46082</v>
      </c>
      <c r="E881" t="s">
        <v>906</v>
      </c>
      <c r="F881" t="s">
        <v>172</v>
      </c>
      <c r="G881" t="s">
        <v>1840</v>
      </c>
      <c r="H881" t="s">
        <v>2183</v>
      </c>
      <c r="I881" t="s">
        <v>7055</v>
      </c>
      <c r="J881" t="s">
        <v>1905</v>
      </c>
      <c r="K881" t="s">
        <v>56</v>
      </c>
      <c r="L881" t="s">
        <v>903</v>
      </c>
      <c r="M881" t="s">
        <v>1829</v>
      </c>
      <c r="N881" s="5">
        <v>2496406</v>
      </c>
    </row>
    <row r="882" spans="1:14" x14ac:dyDescent="0.25">
      <c r="A882" t="s">
        <v>62</v>
      </c>
      <c r="B882" t="s">
        <v>1858</v>
      </c>
      <c r="C882">
        <v>2981</v>
      </c>
      <c r="D882" s="2">
        <v>46082</v>
      </c>
      <c r="E882" t="s">
        <v>906</v>
      </c>
      <c r="F882" t="s">
        <v>172</v>
      </c>
      <c r="G882" t="s">
        <v>1840</v>
      </c>
      <c r="H882" t="s">
        <v>2183</v>
      </c>
      <c r="I882" t="s">
        <v>7057</v>
      </c>
      <c r="J882" t="s">
        <v>1905</v>
      </c>
      <c r="K882" t="s">
        <v>56</v>
      </c>
      <c r="L882" t="s">
        <v>903</v>
      </c>
      <c r="M882" t="s">
        <v>1829</v>
      </c>
      <c r="N882" s="5">
        <v>1900000</v>
      </c>
    </row>
    <row r="883" spans="1:14" x14ac:dyDescent="0.25">
      <c r="A883" t="s">
        <v>62</v>
      </c>
      <c r="B883" t="s">
        <v>1858</v>
      </c>
      <c r="C883">
        <v>2981</v>
      </c>
      <c r="D883" s="2">
        <v>46082</v>
      </c>
      <c r="E883" t="s">
        <v>906</v>
      </c>
      <c r="F883" t="s">
        <v>172</v>
      </c>
      <c r="G883" t="s">
        <v>1840</v>
      </c>
      <c r="H883" t="s">
        <v>2183</v>
      </c>
      <c r="I883" t="s">
        <v>7058</v>
      </c>
      <c r="J883" t="s">
        <v>1905</v>
      </c>
      <c r="K883" t="s">
        <v>56</v>
      </c>
      <c r="L883" t="s">
        <v>903</v>
      </c>
      <c r="M883" t="s">
        <v>1829</v>
      </c>
      <c r="N883" s="5">
        <v>1900000</v>
      </c>
    </row>
    <row r="884" spans="1:14" x14ac:dyDescent="0.25">
      <c r="A884" t="s">
        <v>62</v>
      </c>
      <c r="B884" t="s">
        <v>1858</v>
      </c>
      <c r="C884">
        <v>2981</v>
      </c>
      <c r="D884" s="2">
        <v>46082</v>
      </c>
      <c r="E884" t="s">
        <v>906</v>
      </c>
      <c r="F884" t="s">
        <v>1515</v>
      </c>
      <c r="G884" t="s">
        <v>1516</v>
      </c>
      <c r="H884" t="s">
        <v>3412</v>
      </c>
      <c r="I884" t="s">
        <v>14</v>
      </c>
      <c r="J884" t="s">
        <v>1889</v>
      </c>
      <c r="K884" t="s">
        <v>56</v>
      </c>
      <c r="L884" t="s">
        <v>903</v>
      </c>
      <c r="M884" t="s">
        <v>1829</v>
      </c>
      <c r="N884" s="5">
        <v>1274935</v>
      </c>
    </row>
    <row r="885" spans="1:14" x14ac:dyDescent="0.25">
      <c r="A885" t="s">
        <v>62</v>
      </c>
      <c r="B885" t="s">
        <v>1858</v>
      </c>
      <c r="C885">
        <v>2981</v>
      </c>
      <c r="D885" s="2">
        <v>46082</v>
      </c>
      <c r="E885" t="s">
        <v>907</v>
      </c>
      <c r="F885" t="s">
        <v>348</v>
      </c>
      <c r="G885" t="s">
        <v>335</v>
      </c>
      <c r="H885" t="s">
        <v>4670</v>
      </c>
      <c r="I885" t="s">
        <v>14</v>
      </c>
      <c r="J885" t="s">
        <v>1884</v>
      </c>
      <c r="K885" t="s">
        <v>56</v>
      </c>
      <c r="L885" t="s">
        <v>904</v>
      </c>
      <c r="M885" t="s">
        <v>1829</v>
      </c>
      <c r="N885" s="5">
        <v>-1409314</v>
      </c>
    </row>
    <row r="886" spans="1:14" x14ac:dyDescent="0.25">
      <c r="A886" t="s">
        <v>62</v>
      </c>
      <c r="B886" t="s">
        <v>1858</v>
      </c>
      <c r="C886">
        <v>2981</v>
      </c>
      <c r="D886" s="2">
        <v>46082</v>
      </c>
      <c r="E886" t="s">
        <v>907</v>
      </c>
      <c r="F886" t="s">
        <v>1643</v>
      </c>
      <c r="G886" t="s">
        <v>1644</v>
      </c>
      <c r="H886" t="s">
        <v>1346</v>
      </c>
      <c r="I886" t="s">
        <v>7021</v>
      </c>
      <c r="J886" t="s">
        <v>7059</v>
      </c>
      <c r="K886" t="s">
        <v>56</v>
      </c>
      <c r="L886" t="s">
        <v>904</v>
      </c>
      <c r="M886" t="s">
        <v>1829</v>
      </c>
      <c r="N886" s="5">
        <v>-18901046</v>
      </c>
    </row>
    <row r="887" spans="1:14" x14ac:dyDescent="0.25">
      <c r="A887" t="s">
        <v>62</v>
      </c>
      <c r="B887" t="s">
        <v>1858</v>
      </c>
      <c r="C887">
        <v>2981</v>
      </c>
      <c r="D887" s="2">
        <v>46082</v>
      </c>
      <c r="E887" t="s">
        <v>907</v>
      </c>
      <c r="F887" t="s">
        <v>1648</v>
      </c>
      <c r="G887" t="s">
        <v>1649</v>
      </c>
      <c r="H887" t="s">
        <v>4674</v>
      </c>
      <c r="I887" t="s">
        <v>14</v>
      </c>
      <c r="J887" t="s">
        <v>1891</v>
      </c>
      <c r="K887" t="s">
        <v>56</v>
      </c>
      <c r="L887" t="s">
        <v>904</v>
      </c>
      <c r="M887" t="s">
        <v>1829</v>
      </c>
      <c r="N887" s="5">
        <v>-3514449</v>
      </c>
    </row>
    <row r="888" spans="1:14" x14ac:dyDescent="0.25">
      <c r="A888" t="s">
        <v>62</v>
      </c>
      <c r="B888" t="s">
        <v>1858</v>
      </c>
      <c r="C888">
        <v>2981</v>
      </c>
      <c r="D888" s="2">
        <v>46082</v>
      </c>
      <c r="E888" t="s">
        <v>907</v>
      </c>
      <c r="F888" t="s">
        <v>4930</v>
      </c>
      <c r="G888" t="s">
        <v>14</v>
      </c>
      <c r="H888" t="s">
        <v>4675</v>
      </c>
      <c r="I888" t="s">
        <v>14</v>
      </c>
      <c r="J888" t="s">
        <v>7060</v>
      </c>
      <c r="K888" t="s">
        <v>56</v>
      </c>
      <c r="L888" t="s">
        <v>904</v>
      </c>
      <c r="M888" t="s">
        <v>1829</v>
      </c>
      <c r="N888" s="5">
        <v>-5448191</v>
      </c>
    </row>
    <row r="889" spans="1:14" x14ac:dyDescent="0.25">
      <c r="A889" t="s">
        <v>62</v>
      </c>
      <c r="B889" t="s">
        <v>1858</v>
      </c>
      <c r="C889">
        <v>2981</v>
      </c>
      <c r="D889" s="2">
        <v>46082</v>
      </c>
      <c r="E889" t="s">
        <v>907</v>
      </c>
      <c r="F889" t="s">
        <v>151</v>
      </c>
      <c r="G889" t="s">
        <v>279</v>
      </c>
      <c r="H889" t="s">
        <v>4677</v>
      </c>
      <c r="I889" t="s">
        <v>14</v>
      </c>
      <c r="J889" t="s">
        <v>1878</v>
      </c>
      <c r="K889" t="s">
        <v>56</v>
      </c>
      <c r="L889" t="s">
        <v>904</v>
      </c>
      <c r="M889" t="s">
        <v>1829</v>
      </c>
      <c r="N889" s="5">
        <v>-952699</v>
      </c>
    </row>
    <row r="890" spans="1:14" x14ac:dyDescent="0.25">
      <c r="A890" t="s">
        <v>62</v>
      </c>
      <c r="B890" t="s">
        <v>1858</v>
      </c>
      <c r="C890">
        <v>2981</v>
      </c>
      <c r="D890" s="2">
        <v>46082</v>
      </c>
      <c r="E890" t="s">
        <v>907</v>
      </c>
      <c r="F890" t="s">
        <v>151</v>
      </c>
      <c r="G890" t="s">
        <v>279</v>
      </c>
      <c r="H890" t="s">
        <v>4677</v>
      </c>
      <c r="I890" t="s">
        <v>7032</v>
      </c>
      <c r="J890" t="s">
        <v>1878</v>
      </c>
      <c r="K890" t="s">
        <v>56</v>
      </c>
      <c r="L890" t="s">
        <v>904</v>
      </c>
      <c r="M890" t="s">
        <v>1829</v>
      </c>
      <c r="N890" s="5">
        <v>-559964</v>
      </c>
    </row>
    <row r="891" spans="1:14" x14ac:dyDescent="0.25">
      <c r="A891" t="s">
        <v>62</v>
      </c>
      <c r="B891" t="s">
        <v>1858</v>
      </c>
      <c r="C891">
        <v>2981</v>
      </c>
      <c r="D891" s="2">
        <v>46082</v>
      </c>
      <c r="E891" t="s">
        <v>907</v>
      </c>
      <c r="F891" t="s">
        <v>154</v>
      </c>
      <c r="G891" t="s">
        <v>22</v>
      </c>
      <c r="H891" t="s">
        <v>4656</v>
      </c>
      <c r="I891" t="s">
        <v>4932</v>
      </c>
      <c r="J891" t="s">
        <v>1879</v>
      </c>
      <c r="K891" t="s">
        <v>56</v>
      </c>
      <c r="L891" t="s">
        <v>904</v>
      </c>
      <c r="M891" t="s">
        <v>1829</v>
      </c>
      <c r="N891" s="5">
        <v>-337642</v>
      </c>
    </row>
    <row r="892" spans="1:14" x14ac:dyDescent="0.25">
      <c r="A892" t="s">
        <v>62</v>
      </c>
      <c r="B892" t="s">
        <v>1858</v>
      </c>
      <c r="C892">
        <v>2981</v>
      </c>
      <c r="D892" s="2">
        <v>46082</v>
      </c>
      <c r="E892" t="s">
        <v>907</v>
      </c>
      <c r="F892" t="s">
        <v>154</v>
      </c>
      <c r="G892" t="s">
        <v>22</v>
      </c>
      <c r="H892" t="s">
        <v>4656</v>
      </c>
      <c r="I892" t="s">
        <v>7033</v>
      </c>
      <c r="J892" t="s">
        <v>1879</v>
      </c>
      <c r="K892" t="s">
        <v>56</v>
      </c>
      <c r="L892" t="s">
        <v>904</v>
      </c>
      <c r="M892" t="s">
        <v>1829</v>
      </c>
      <c r="N892" s="5">
        <v>-1687835</v>
      </c>
    </row>
    <row r="893" spans="1:14" x14ac:dyDescent="0.25">
      <c r="A893" t="s">
        <v>62</v>
      </c>
      <c r="B893" t="s">
        <v>1858</v>
      </c>
      <c r="C893">
        <v>2981</v>
      </c>
      <c r="D893" s="2">
        <v>46082</v>
      </c>
      <c r="E893" t="s">
        <v>907</v>
      </c>
      <c r="F893" t="s">
        <v>154</v>
      </c>
      <c r="G893" t="s">
        <v>22</v>
      </c>
      <c r="H893" t="s">
        <v>4656</v>
      </c>
      <c r="I893" t="s">
        <v>7034</v>
      </c>
      <c r="J893" t="s">
        <v>1879</v>
      </c>
      <c r="K893" t="s">
        <v>56</v>
      </c>
      <c r="L893" t="s">
        <v>904</v>
      </c>
      <c r="M893" t="s">
        <v>1829</v>
      </c>
      <c r="N893" s="5">
        <v>-2024748</v>
      </c>
    </row>
    <row r="894" spans="1:14" x14ac:dyDescent="0.25">
      <c r="A894" t="s">
        <v>62</v>
      </c>
      <c r="B894" t="s">
        <v>1858</v>
      </c>
      <c r="C894">
        <v>2981</v>
      </c>
      <c r="D894" s="2">
        <v>46082</v>
      </c>
      <c r="E894" t="s">
        <v>907</v>
      </c>
      <c r="F894" t="s">
        <v>154</v>
      </c>
      <c r="G894" t="s">
        <v>22</v>
      </c>
      <c r="H894" t="s">
        <v>4656</v>
      </c>
      <c r="I894" t="s">
        <v>7035</v>
      </c>
      <c r="J894" t="s">
        <v>1879</v>
      </c>
      <c r="K894" t="s">
        <v>56</v>
      </c>
      <c r="L894" t="s">
        <v>904</v>
      </c>
      <c r="M894" t="s">
        <v>1829</v>
      </c>
      <c r="N894" s="5">
        <v>-1013504</v>
      </c>
    </row>
    <row r="895" spans="1:14" x14ac:dyDescent="0.25">
      <c r="A895" t="s">
        <v>62</v>
      </c>
      <c r="B895" t="s">
        <v>1858</v>
      </c>
      <c r="C895">
        <v>2981</v>
      </c>
      <c r="D895" s="2">
        <v>46082</v>
      </c>
      <c r="E895" t="s">
        <v>907</v>
      </c>
      <c r="F895" t="s">
        <v>152</v>
      </c>
      <c r="G895" t="s">
        <v>8</v>
      </c>
      <c r="H895" t="s">
        <v>970</v>
      </c>
      <c r="I895" t="s">
        <v>7061</v>
      </c>
      <c r="J895" t="s">
        <v>7062</v>
      </c>
      <c r="K895" t="s">
        <v>56</v>
      </c>
      <c r="L895" t="s">
        <v>904</v>
      </c>
      <c r="M895" t="s">
        <v>1829</v>
      </c>
      <c r="N895" s="5">
        <v>-9464546</v>
      </c>
    </row>
    <row r="896" spans="1:14" x14ac:dyDescent="0.25">
      <c r="A896" t="s">
        <v>62</v>
      </c>
      <c r="B896" t="s">
        <v>1858</v>
      </c>
      <c r="C896">
        <v>2981</v>
      </c>
      <c r="D896" s="2">
        <v>46082</v>
      </c>
      <c r="E896" t="s">
        <v>907</v>
      </c>
      <c r="F896" t="s">
        <v>1515</v>
      </c>
      <c r="G896" t="s">
        <v>1516</v>
      </c>
      <c r="H896" t="s">
        <v>3412</v>
      </c>
      <c r="I896" t="s">
        <v>14</v>
      </c>
      <c r="J896" t="s">
        <v>4941</v>
      </c>
      <c r="K896" t="s">
        <v>56</v>
      </c>
      <c r="L896" t="s">
        <v>904</v>
      </c>
      <c r="M896" t="s">
        <v>1829</v>
      </c>
      <c r="N896" s="5">
        <v>-5718782</v>
      </c>
    </row>
    <row r="897" spans="1:14" x14ac:dyDescent="0.25">
      <c r="A897" t="s">
        <v>62</v>
      </c>
      <c r="B897" t="s">
        <v>1858</v>
      </c>
      <c r="C897">
        <v>2981</v>
      </c>
      <c r="D897" s="2">
        <v>46082</v>
      </c>
      <c r="E897" t="s">
        <v>907</v>
      </c>
      <c r="F897" t="s">
        <v>1515</v>
      </c>
      <c r="G897" t="s">
        <v>1516</v>
      </c>
      <c r="H897" t="s">
        <v>4673</v>
      </c>
      <c r="I897" t="s">
        <v>14</v>
      </c>
      <c r="J897" t="s">
        <v>4941</v>
      </c>
      <c r="K897" t="s">
        <v>56</v>
      </c>
      <c r="L897" t="s">
        <v>904</v>
      </c>
      <c r="M897" t="s">
        <v>1829</v>
      </c>
      <c r="N897" s="5">
        <v>-3811306</v>
      </c>
    </row>
    <row r="898" spans="1:14" x14ac:dyDescent="0.25">
      <c r="A898" t="s">
        <v>62</v>
      </c>
      <c r="B898" t="s">
        <v>1858</v>
      </c>
      <c r="C898">
        <v>2981</v>
      </c>
      <c r="D898" s="2">
        <v>46082</v>
      </c>
      <c r="E898" t="s">
        <v>907</v>
      </c>
      <c r="F898" t="s">
        <v>1515</v>
      </c>
      <c r="G898" t="s">
        <v>1516</v>
      </c>
      <c r="H898" t="s">
        <v>4678</v>
      </c>
      <c r="I898" t="s">
        <v>14</v>
      </c>
      <c r="J898" t="s">
        <v>4941</v>
      </c>
      <c r="K898" t="s">
        <v>56</v>
      </c>
      <c r="L898" t="s">
        <v>904</v>
      </c>
      <c r="M898" t="s">
        <v>1829</v>
      </c>
      <c r="N898" s="5">
        <v>-12231838</v>
      </c>
    </row>
    <row r="899" spans="1:14" x14ac:dyDescent="0.25">
      <c r="A899" t="s">
        <v>62</v>
      </c>
      <c r="B899" t="s">
        <v>1858</v>
      </c>
      <c r="C899">
        <v>2981</v>
      </c>
      <c r="D899" s="2">
        <v>46113</v>
      </c>
      <c r="E899" t="s">
        <v>905</v>
      </c>
      <c r="F899" t="s">
        <v>110</v>
      </c>
      <c r="G899" t="s">
        <v>1848</v>
      </c>
      <c r="I899" t="s">
        <v>7063</v>
      </c>
      <c r="J899" t="s">
        <v>7064</v>
      </c>
      <c r="K899" t="s">
        <v>56</v>
      </c>
      <c r="L899" t="s">
        <v>902</v>
      </c>
      <c r="M899" t="s">
        <v>1829</v>
      </c>
      <c r="N899" s="5">
        <v>1831500</v>
      </c>
    </row>
    <row r="900" spans="1:14" x14ac:dyDescent="0.25">
      <c r="A900" t="s">
        <v>62</v>
      </c>
      <c r="B900" t="s">
        <v>1858</v>
      </c>
      <c r="C900">
        <v>2981</v>
      </c>
      <c r="D900" s="2">
        <v>46113</v>
      </c>
      <c r="E900" t="s">
        <v>905</v>
      </c>
      <c r="F900" t="s">
        <v>110</v>
      </c>
      <c r="G900" t="s">
        <v>1848</v>
      </c>
      <c r="I900" t="s">
        <v>7065</v>
      </c>
      <c r="J900" t="s">
        <v>7064</v>
      </c>
      <c r="K900" t="s">
        <v>56</v>
      </c>
      <c r="L900" t="s">
        <v>902</v>
      </c>
      <c r="M900" t="s">
        <v>1829</v>
      </c>
      <c r="N900" s="5">
        <v>6436800</v>
      </c>
    </row>
    <row r="901" spans="1:14" x14ac:dyDescent="0.25">
      <c r="A901" t="s">
        <v>62</v>
      </c>
      <c r="B901" t="s">
        <v>1858</v>
      </c>
      <c r="C901">
        <v>2981</v>
      </c>
      <c r="D901" s="2">
        <v>46113</v>
      </c>
      <c r="E901" t="s">
        <v>905</v>
      </c>
      <c r="F901" t="s">
        <v>110</v>
      </c>
      <c r="G901" t="s">
        <v>1848</v>
      </c>
      <c r="H901" t="s">
        <v>6279</v>
      </c>
      <c r="I901" t="s">
        <v>7063</v>
      </c>
      <c r="J901" t="s">
        <v>7064</v>
      </c>
      <c r="K901" t="s">
        <v>56</v>
      </c>
      <c r="L901" t="s">
        <v>902</v>
      </c>
      <c r="M901" t="s">
        <v>1829</v>
      </c>
      <c r="N901" s="5">
        <v>-1889550</v>
      </c>
    </row>
    <row r="902" spans="1:14" x14ac:dyDescent="0.25">
      <c r="A902" t="s">
        <v>62</v>
      </c>
      <c r="B902" t="s">
        <v>1858</v>
      </c>
      <c r="C902">
        <v>2981</v>
      </c>
      <c r="D902" s="2">
        <v>46113</v>
      </c>
      <c r="E902" t="s">
        <v>905</v>
      </c>
      <c r="F902" t="s">
        <v>348</v>
      </c>
      <c r="G902" t="s">
        <v>335</v>
      </c>
      <c r="H902" t="s">
        <v>2305</v>
      </c>
      <c r="I902" t="s">
        <v>7066</v>
      </c>
      <c r="J902" t="s">
        <v>7067</v>
      </c>
      <c r="K902" t="s">
        <v>56</v>
      </c>
      <c r="L902" t="s">
        <v>902</v>
      </c>
      <c r="M902" t="s">
        <v>1829</v>
      </c>
      <c r="N902" s="5">
        <v>2469796</v>
      </c>
    </row>
    <row r="903" spans="1:14" x14ac:dyDescent="0.25">
      <c r="A903" t="s">
        <v>62</v>
      </c>
      <c r="B903" t="s">
        <v>1858</v>
      </c>
      <c r="C903">
        <v>2981</v>
      </c>
      <c r="D903" s="2">
        <v>46113</v>
      </c>
      <c r="E903" t="s">
        <v>905</v>
      </c>
      <c r="F903" t="s">
        <v>1648</v>
      </c>
      <c r="G903" t="s">
        <v>1649</v>
      </c>
      <c r="H903" t="s">
        <v>2309</v>
      </c>
      <c r="I903" t="s">
        <v>7068</v>
      </c>
      <c r="J903" t="s">
        <v>7069</v>
      </c>
      <c r="K903" t="s">
        <v>56</v>
      </c>
      <c r="L903" t="s">
        <v>902</v>
      </c>
      <c r="M903" t="s">
        <v>1829</v>
      </c>
      <c r="N903" s="5">
        <v>2117377</v>
      </c>
    </row>
    <row r="904" spans="1:14" x14ac:dyDescent="0.25">
      <c r="A904" t="s">
        <v>62</v>
      </c>
      <c r="B904" t="s">
        <v>1858</v>
      </c>
      <c r="C904">
        <v>2981</v>
      </c>
      <c r="D904" s="2">
        <v>46113</v>
      </c>
      <c r="E904" t="s">
        <v>905</v>
      </c>
      <c r="F904" t="s">
        <v>1648</v>
      </c>
      <c r="G904" t="s">
        <v>1649</v>
      </c>
      <c r="H904" t="s">
        <v>2309</v>
      </c>
      <c r="I904" t="s">
        <v>7070</v>
      </c>
      <c r="J904" t="s">
        <v>7069</v>
      </c>
      <c r="K904" t="s">
        <v>56</v>
      </c>
      <c r="L904" t="s">
        <v>902</v>
      </c>
      <c r="M904" t="s">
        <v>1829</v>
      </c>
      <c r="N904" s="5">
        <v>352828</v>
      </c>
    </row>
    <row r="905" spans="1:14" x14ac:dyDescent="0.25">
      <c r="A905" t="s">
        <v>62</v>
      </c>
      <c r="B905" t="s">
        <v>1858</v>
      </c>
      <c r="C905">
        <v>2981</v>
      </c>
      <c r="D905" s="2">
        <v>46113</v>
      </c>
      <c r="E905" t="s">
        <v>905</v>
      </c>
      <c r="F905" t="s">
        <v>1648</v>
      </c>
      <c r="G905" t="s">
        <v>1649</v>
      </c>
      <c r="H905" t="s">
        <v>3407</v>
      </c>
      <c r="I905" t="s">
        <v>7071</v>
      </c>
      <c r="J905" t="s">
        <v>7069</v>
      </c>
      <c r="K905" t="s">
        <v>56</v>
      </c>
      <c r="L905" t="s">
        <v>902</v>
      </c>
      <c r="M905" t="s">
        <v>1829</v>
      </c>
      <c r="N905" s="5">
        <v>353772</v>
      </c>
    </row>
    <row r="906" spans="1:14" x14ac:dyDescent="0.25">
      <c r="A906" t="s">
        <v>62</v>
      </c>
      <c r="B906" t="s">
        <v>1858</v>
      </c>
      <c r="C906">
        <v>2981</v>
      </c>
      <c r="D906" s="2">
        <v>46113</v>
      </c>
      <c r="E906" t="s">
        <v>905</v>
      </c>
      <c r="F906" t="s">
        <v>1648</v>
      </c>
      <c r="G906" t="s">
        <v>1649</v>
      </c>
      <c r="H906" t="s">
        <v>6283</v>
      </c>
      <c r="I906" t="s">
        <v>7072</v>
      </c>
      <c r="J906" t="s">
        <v>7069</v>
      </c>
      <c r="K906" t="s">
        <v>56</v>
      </c>
      <c r="L906" t="s">
        <v>902</v>
      </c>
      <c r="M906" t="s">
        <v>1829</v>
      </c>
      <c r="N906" s="5">
        <v>3195558</v>
      </c>
    </row>
    <row r="907" spans="1:14" x14ac:dyDescent="0.25">
      <c r="A907" t="s">
        <v>62</v>
      </c>
      <c r="B907" t="s">
        <v>1858</v>
      </c>
      <c r="C907">
        <v>2981</v>
      </c>
      <c r="D907" s="2">
        <v>46113</v>
      </c>
      <c r="E907" t="s">
        <v>905</v>
      </c>
      <c r="F907" t="s">
        <v>7073</v>
      </c>
      <c r="G907" t="s">
        <v>7074</v>
      </c>
      <c r="H907" t="s">
        <v>6304</v>
      </c>
      <c r="I907" t="s">
        <v>7075</v>
      </c>
      <c r="J907" t="s">
        <v>7074</v>
      </c>
      <c r="K907" t="s">
        <v>56</v>
      </c>
      <c r="L907" t="s">
        <v>902</v>
      </c>
      <c r="M907" t="s">
        <v>1829</v>
      </c>
      <c r="N907" s="5">
        <v>4272065</v>
      </c>
    </row>
    <row r="908" spans="1:14" x14ac:dyDescent="0.25">
      <c r="A908" t="s">
        <v>62</v>
      </c>
      <c r="B908" t="s">
        <v>1858</v>
      </c>
      <c r="C908">
        <v>2981</v>
      </c>
      <c r="D908" s="2">
        <v>46113</v>
      </c>
      <c r="E908" t="s">
        <v>905</v>
      </c>
      <c r="F908" t="s">
        <v>7076</v>
      </c>
      <c r="G908" t="s">
        <v>14</v>
      </c>
      <c r="H908" t="s">
        <v>6306</v>
      </c>
      <c r="I908" t="s">
        <v>7077</v>
      </c>
      <c r="J908" t="s">
        <v>7078</v>
      </c>
      <c r="K908" t="s">
        <v>56</v>
      </c>
      <c r="L908" t="s">
        <v>902</v>
      </c>
      <c r="M908" t="s">
        <v>1829</v>
      </c>
      <c r="N908" s="5">
        <v>320323</v>
      </c>
    </row>
    <row r="909" spans="1:14" x14ac:dyDescent="0.25">
      <c r="A909" t="s">
        <v>62</v>
      </c>
      <c r="B909" t="s">
        <v>1858</v>
      </c>
      <c r="C909">
        <v>2981</v>
      </c>
      <c r="D909" s="2">
        <v>46113</v>
      </c>
      <c r="E909" t="s">
        <v>905</v>
      </c>
      <c r="F909" t="s">
        <v>151</v>
      </c>
      <c r="G909" t="s">
        <v>279</v>
      </c>
      <c r="H909" t="s">
        <v>6267</v>
      </c>
      <c r="I909" t="s">
        <v>7079</v>
      </c>
      <c r="J909" t="s">
        <v>279</v>
      </c>
      <c r="K909" t="s">
        <v>56</v>
      </c>
      <c r="L909" t="s">
        <v>902</v>
      </c>
      <c r="M909" t="s">
        <v>1829</v>
      </c>
      <c r="N909" s="5">
        <v>-1535674</v>
      </c>
    </row>
    <row r="910" spans="1:14" x14ac:dyDescent="0.25">
      <c r="A910" t="s">
        <v>62</v>
      </c>
      <c r="B910" t="s">
        <v>1858</v>
      </c>
      <c r="C910">
        <v>2981</v>
      </c>
      <c r="D910" s="2">
        <v>46113</v>
      </c>
      <c r="E910" t="s">
        <v>905</v>
      </c>
      <c r="F910" t="s">
        <v>151</v>
      </c>
      <c r="G910" t="s">
        <v>279</v>
      </c>
      <c r="H910" t="s">
        <v>1419</v>
      </c>
      <c r="I910" t="s">
        <v>7080</v>
      </c>
      <c r="J910" t="s">
        <v>279</v>
      </c>
      <c r="K910" t="s">
        <v>56</v>
      </c>
      <c r="L910" t="s">
        <v>902</v>
      </c>
      <c r="M910" t="s">
        <v>1829</v>
      </c>
      <c r="N910" s="5">
        <v>-1257216</v>
      </c>
    </row>
    <row r="911" spans="1:14" x14ac:dyDescent="0.25">
      <c r="A911" t="s">
        <v>62</v>
      </c>
      <c r="B911" t="s">
        <v>1858</v>
      </c>
      <c r="C911">
        <v>2981</v>
      </c>
      <c r="D911" s="2">
        <v>46113</v>
      </c>
      <c r="E911" t="s">
        <v>905</v>
      </c>
      <c r="F911" t="s">
        <v>151</v>
      </c>
      <c r="G911" t="s">
        <v>279</v>
      </c>
      <c r="H911" t="s">
        <v>1770</v>
      </c>
      <c r="I911" t="s">
        <v>7081</v>
      </c>
      <c r="J911" t="s">
        <v>279</v>
      </c>
      <c r="K911" t="s">
        <v>56</v>
      </c>
      <c r="L911" t="s">
        <v>902</v>
      </c>
      <c r="M911" t="s">
        <v>1829</v>
      </c>
      <c r="N911" s="5">
        <v>-1264517</v>
      </c>
    </row>
    <row r="912" spans="1:14" x14ac:dyDescent="0.25">
      <c r="A912" t="s">
        <v>62</v>
      </c>
      <c r="B912" t="s">
        <v>1858</v>
      </c>
      <c r="C912">
        <v>2981</v>
      </c>
      <c r="D912" s="2">
        <v>46113</v>
      </c>
      <c r="E912" t="s">
        <v>905</v>
      </c>
      <c r="F912" t="s">
        <v>151</v>
      </c>
      <c r="G912" t="s">
        <v>279</v>
      </c>
      <c r="H912" t="s">
        <v>1770</v>
      </c>
      <c r="I912" t="s">
        <v>7082</v>
      </c>
      <c r="J912" t="s">
        <v>279</v>
      </c>
      <c r="K912" t="s">
        <v>56</v>
      </c>
      <c r="L912" t="s">
        <v>902</v>
      </c>
      <c r="M912" t="s">
        <v>1829</v>
      </c>
      <c r="N912" s="5">
        <v>-632259</v>
      </c>
    </row>
    <row r="913" spans="1:14" x14ac:dyDescent="0.25">
      <c r="A913" t="s">
        <v>62</v>
      </c>
      <c r="B913" t="s">
        <v>1858</v>
      </c>
      <c r="C913">
        <v>2981</v>
      </c>
      <c r="D913" s="2">
        <v>46113</v>
      </c>
      <c r="E913" t="s">
        <v>905</v>
      </c>
      <c r="F913" t="s">
        <v>151</v>
      </c>
      <c r="G913" t="s">
        <v>279</v>
      </c>
      <c r="H913" t="s">
        <v>6268</v>
      </c>
      <c r="I913" t="s">
        <v>7083</v>
      </c>
      <c r="J913" t="s">
        <v>7084</v>
      </c>
      <c r="K913" t="s">
        <v>56</v>
      </c>
      <c r="L913" t="s">
        <v>902</v>
      </c>
      <c r="M913" t="s">
        <v>1829</v>
      </c>
      <c r="N913" s="5">
        <v>637468</v>
      </c>
    </row>
    <row r="914" spans="1:14" x14ac:dyDescent="0.25">
      <c r="A914" t="s">
        <v>62</v>
      </c>
      <c r="B914" t="s">
        <v>1858</v>
      </c>
      <c r="C914">
        <v>2981</v>
      </c>
      <c r="D914" s="2">
        <v>46113</v>
      </c>
      <c r="E914" t="s">
        <v>905</v>
      </c>
      <c r="F914" t="s">
        <v>151</v>
      </c>
      <c r="G914" t="s">
        <v>279</v>
      </c>
      <c r="H914" t="s">
        <v>6268</v>
      </c>
      <c r="I914" t="s">
        <v>7085</v>
      </c>
      <c r="J914" t="s">
        <v>279</v>
      </c>
      <c r="K914" t="s">
        <v>56</v>
      </c>
      <c r="L914" t="s">
        <v>902</v>
      </c>
      <c r="M914" t="s">
        <v>1829</v>
      </c>
      <c r="N914" s="5">
        <v>637468</v>
      </c>
    </row>
    <row r="915" spans="1:14" x14ac:dyDescent="0.25">
      <c r="A915" t="s">
        <v>62</v>
      </c>
      <c r="B915" t="s">
        <v>1858</v>
      </c>
      <c r="C915">
        <v>2981</v>
      </c>
      <c r="D915" s="2">
        <v>46113</v>
      </c>
      <c r="E915" t="s">
        <v>905</v>
      </c>
      <c r="F915" t="s">
        <v>151</v>
      </c>
      <c r="G915" t="s">
        <v>279</v>
      </c>
      <c r="H915" t="s">
        <v>6268</v>
      </c>
      <c r="I915" t="s">
        <v>7086</v>
      </c>
      <c r="J915" t="s">
        <v>279</v>
      </c>
      <c r="K915" t="s">
        <v>56</v>
      </c>
      <c r="L915" t="s">
        <v>902</v>
      </c>
      <c r="M915" t="s">
        <v>1829</v>
      </c>
      <c r="N915" s="5">
        <v>1593669</v>
      </c>
    </row>
    <row r="916" spans="1:14" x14ac:dyDescent="0.25">
      <c r="A916" t="s">
        <v>62</v>
      </c>
      <c r="B916" t="s">
        <v>1858</v>
      </c>
      <c r="C916">
        <v>2981</v>
      </c>
      <c r="D916" s="2">
        <v>46113</v>
      </c>
      <c r="E916" t="s">
        <v>905</v>
      </c>
      <c r="F916" t="s">
        <v>151</v>
      </c>
      <c r="G916" t="s">
        <v>279</v>
      </c>
      <c r="H916" t="s">
        <v>6269</v>
      </c>
      <c r="I916" t="s">
        <v>7087</v>
      </c>
      <c r="J916" t="s">
        <v>7084</v>
      </c>
      <c r="K916" t="s">
        <v>56</v>
      </c>
      <c r="L916" t="s">
        <v>902</v>
      </c>
      <c r="M916" t="s">
        <v>1829</v>
      </c>
      <c r="N916" s="5">
        <v>639798</v>
      </c>
    </row>
    <row r="917" spans="1:14" x14ac:dyDescent="0.25">
      <c r="A917" t="s">
        <v>62</v>
      </c>
      <c r="B917" t="s">
        <v>1858</v>
      </c>
      <c r="C917">
        <v>2981</v>
      </c>
      <c r="D917" s="2">
        <v>46113</v>
      </c>
      <c r="E917" t="s">
        <v>905</v>
      </c>
      <c r="F917" t="s">
        <v>151</v>
      </c>
      <c r="G917" t="s">
        <v>279</v>
      </c>
      <c r="H917" t="s">
        <v>6269</v>
      </c>
      <c r="I917" t="s">
        <v>7088</v>
      </c>
      <c r="J917" t="s">
        <v>7084</v>
      </c>
      <c r="K917" t="s">
        <v>56</v>
      </c>
      <c r="L917" t="s">
        <v>902</v>
      </c>
      <c r="M917" t="s">
        <v>1829</v>
      </c>
      <c r="N917" s="5">
        <v>639798</v>
      </c>
    </row>
    <row r="918" spans="1:14" x14ac:dyDescent="0.25">
      <c r="A918" t="s">
        <v>62</v>
      </c>
      <c r="B918" t="s">
        <v>1858</v>
      </c>
      <c r="C918">
        <v>2981</v>
      </c>
      <c r="D918" s="2">
        <v>46113</v>
      </c>
      <c r="E918" t="s">
        <v>905</v>
      </c>
      <c r="F918" t="s">
        <v>151</v>
      </c>
      <c r="G918" t="s">
        <v>279</v>
      </c>
      <c r="H918" t="s">
        <v>6269</v>
      </c>
      <c r="I918" t="s">
        <v>7089</v>
      </c>
      <c r="J918" t="s">
        <v>7084</v>
      </c>
      <c r="K918" t="s">
        <v>56</v>
      </c>
      <c r="L918" t="s">
        <v>902</v>
      </c>
      <c r="M918" t="s">
        <v>1829</v>
      </c>
      <c r="N918" s="5">
        <v>1593669</v>
      </c>
    </row>
    <row r="919" spans="1:14" x14ac:dyDescent="0.25">
      <c r="A919" t="s">
        <v>62</v>
      </c>
      <c r="B919" t="s">
        <v>1858</v>
      </c>
      <c r="C919">
        <v>2981</v>
      </c>
      <c r="D919" s="2">
        <v>46113</v>
      </c>
      <c r="E919" t="s">
        <v>905</v>
      </c>
      <c r="F919" t="s">
        <v>151</v>
      </c>
      <c r="G919" t="s">
        <v>279</v>
      </c>
      <c r="H919" t="s">
        <v>6269</v>
      </c>
      <c r="I919" t="s">
        <v>7090</v>
      </c>
      <c r="J919" t="s">
        <v>7084</v>
      </c>
      <c r="K919" t="s">
        <v>56</v>
      </c>
      <c r="L919" t="s">
        <v>902</v>
      </c>
      <c r="M919" t="s">
        <v>1829</v>
      </c>
      <c r="N919" s="5">
        <v>637468</v>
      </c>
    </row>
    <row r="920" spans="1:14" x14ac:dyDescent="0.25">
      <c r="A920" t="s">
        <v>62</v>
      </c>
      <c r="B920" t="s">
        <v>1858</v>
      </c>
      <c r="C920">
        <v>2981</v>
      </c>
      <c r="D920" s="2">
        <v>46113</v>
      </c>
      <c r="E920" t="s">
        <v>905</v>
      </c>
      <c r="F920" t="s">
        <v>151</v>
      </c>
      <c r="G920" t="s">
        <v>279</v>
      </c>
      <c r="H920" t="s">
        <v>6290</v>
      </c>
      <c r="I920" t="s">
        <v>7091</v>
      </c>
      <c r="J920" t="s">
        <v>279</v>
      </c>
      <c r="K920" t="s">
        <v>56</v>
      </c>
      <c r="L920" t="s">
        <v>902</v>
      </c>
      <c r="M920" t="s">
        <v>1829</v>
      </c>
      <c r="N920" s="5">
        <v>187149</v>
      </c>
    </row>
    <row r="921" spans="1:14" x14ac:dyDescent="0.25">
      <c r="A921" t="s">
        <v>62</v>
      </c>
      <c r="B921" t="s">
        <v>1858</v>
      </c>
      <c r="C921">
        <v>2981</v>
      </c>
      <c r="D921" s="2">
        <v>46113</v>
      </c>
      <c r="E921" t="s">
        <v>905</v>
      </c>
      <c r="F921" t="s">
        <v>154</v>
      </c>
      <c r="G921" t="s">
        <v>22</v>
      </c>
      <c r="H921" t="s">
        <v>1768</v>
      </c>
      <c r="I921" t="s">
        <v>7092</v>
      </c>
      <c r="J921" t="s">
        <v>22</v>
      </c>
      <c r="K921" t="s">
        <v>56</v>
      </c>
      <c r="L921" t="s">
        <v>902</v>
      </c>
      <c r="M921" t="s">
        <v>1829</v>
      </c>
      <c r="N921" s="5">
        <v>-2013768</v>
      </c>
    </row>
    <row r="922" spans="1:14" x14ac:dyDescent="0.25">
      <c r="A922" t="s">
        <v>62</v>
      </c>
      <c r="B922" t="s">
        <v>1858</v>
      </c>
      <c r="C922">
        <v>2981</v>
      </c>
      <c r="D922" s="2">
        <v>46113</v>
      </c>
      <c r="E922" t="s">
        <v>905</v>
      </c>
      <c r="F922" t="s">
        <v>154</v>
      </c>
      <c r="G922" t="s">
        <v>22</v>
      </c>
      <c r="H922" t="s">
        <v>6021</v>
      </c>
      <c r="I922" t="s">
        <v>7093</v>
      </c>
      <c r="J922" t="s">
        <v>22</v>
      </c>
      <c r="K922" t="s">
        <v>56</v>
      </c>
      <c r="L922" t="s">
        <v>902</v>
      </c>
      <c r="M922" t="s">
        <v>1829</v>
      </c>
      <c r="N922" s="5">
        <v>1354618</v>
      </c>
    </row>
    <row r="923" spans="1:14" x14ac:dyDescent="0.25">
      <c r="A923" t="s">
        <v>62</v>
      </c>
      <c r="B923" t="s">
        <v>1858</v>
      </c>
      <c r="C923">
        <v>2981</v>
      </c>
      <c r="D923" s="2">
        <v>46113</v>
      </c>
      <c r="E923" t="s">
        <v>905</v>
      </c>
      <c r="F923" t="s">
        <v>154</v>
      </c>
      <c r="G923" t="s">
        <v>22</v>
      </c>
      <c r="H923" t="s">
        <v>6021</v>
      </c>
      <c r="I923" t="s">
        <v>7094</v>
      </c>
      <c r="J923" t="s">
        <v>22</v>
      </c>
      <c r="K923" t="s">
        <v>56</v>
      </c>
      <c r="L923" t="s">
        <v>902</v>
      </c>
      <c r="M923" t="s">
        <v>1829</v>
      </c>
      <c r="N923" s="5">
        <v>676923</v>
      </c>
    </row>
    <row r="924" spans="1:14" x14ac:dyDescent="0.25">
      <c r="A924" t="s">
        <v>62</v>
      </c>
      <c r="B924" t="s">
        <v>1858</v>
      </c>
      <c r="C924">
        <v>2981</v>
      </c>
      <c r="D924" s="2">
        <v>46113</v>
      </c>
      <c r="E924" t="s">
        <v>905</v>
      </c>
      <c r="F924" t="s">
        <v>154</v>
      </c>
      <c r="G924" t="s">
        <v>22</v>
      </c>
      <c r="H924" t="s">
        <v>6021</v>
      </c>
      <c r="I924" t="s">
        <v>7095</v>
      </c>
      <c r="J924" t="s">
        <v>22</v>
      </c>
      <c r="K924" t="s">
        <v>56</v>
      </c>
      <c r="L924" t="s">
        <v>902</v>
      </c>
      <c r="M924" t="s">
        <v>1829</v>
      </c>
      <c r="N924" s="5">
        <v>677309</v>
      </c>
    </row>
    <row r="925" spans="1:14" x14ac:dyDescent="0.25">
      <c r="A925" t="s">
        <v>62</v>
      </c>
      <c r="B925" t="s">
        <v>1858</v>
      </c>
      <c r="C925">
        <v>2981</v>
      </c>
      <c r="D925" s="2">
        <v>46113</v>
      </c>
      <c r="E925" t="s">
        <v>905</v>
      </c>
      <c r="F925" t="s">
        <v>154</v>
      </c>
      <c r="G925" t="s">
        <v>22</v>
      </c>
      <c r="H925" t="s">
        <v>6021</v>
      </c>
      <c r="I925" t="s">
        <v>7096</v>
      </c>
      <c r="J925" t="s">
        <v>22</v>
      </c>
      <c r="K925" t="s">
        <v>56</v>
      </c>
      <c r="L925" t="s">
        <v>902</v>
      </c>
      <c r="M925" t="s">
        <v>1829</v>
      </c>
      <c r="N925" s="5">
        <v>1015964</v>
      </c>
    </row>
    <row r="926" spans="1:14" x14ac:dyDescent="0.25">
      <c r="A926" t="s">
        <v>62</v>
      </c>
      <c r="B926" t="s">
        <v>1858</v>
      </c>
      <c r="C926">
        <v>2981</v>
      </c>
      <c r="D926" s="2">
        <v>46113</v>
      </c>
      <c r="E926" t="s">
        <v>905</v>
      </c>
      <c r="F926" t="s">
        <v>154</v>
      </c>
      <c r="G926" t="s">
        <v>22</v>
      </c>
      <c r="H926" t="s">
        <v>6270</v>
      </c>
      <c r="I926" t="s">
        <v>7097</v>
      </c>
      <c r="J926" t="s">
        <v>22</v>
      </c>
      <c r="K926" t="s">
        <v>56</v>
      </c>
      <c r="L926" t="s">
        <v>902</v>
      </c>
      <c r="M926" t="s">
        <v>1829</v>
      </c>
      <c r="N926" s="5">
        <v>1354618</v>
      </c>
    </row>
    <row r="927" spans="1:14" x14ac:dyDescent="0.25">
      <c r="A927" t="s">
        <v>62</v>
      </c>
      <c r="B927" t="s">
        <v>1858</v>
      </c>
      <c r="C927">
        <v>2981</v>
      </c>
      <c r="D927" s="2">
        <v>46113</v>
      </c>
      <c r="E927" t="s">
        <v>905</v>
      </c>
      <c r="F927" t="s">
        <v>6006</v>
      </c>
      <c r="G927" t="s">
        <v>7098</v>
      </c>
      <c r="H927" t="s">
        <v>6034</v>
      </c>
      <c r="I927" t="s">
        <v>7099</v>
      </c>
      <c r="J927" t="s">
        <v>6007</v>
      </c>
      <c r="K927" t="s">
        <v>56</v>
      </c>
      <c r="L927" t="s">
        <v>902</v>
      </c>
      <c r="M927" t="s">
        <v>1829</v>
      </c>
      <c r="N927" s="5">
        <v>3538843</v>
      </c>
    </row>
    <row r="928" spans="1:14" x14ac:dyDescent="0.25">
      <c r="A928" t="s">
        <v>62</v>
      </c>
      <c r="B928" t="s">
        <v>1858</v>
      </c>
      <c r="C928">
        <v>2981</v>
      </c>
      <c r="D928" s="2">
        <v>46113</v>
      </c>
      <c r="E928" t="s">
        <v>905</v>
      </c>
      <c r="F928" t="s">
        <v>6006</v>
      </c>
      <c r="G928" t="s">
        <v>7098</v>
      </c>
      <c r="H928" t="s">
        <v>6034</v>
      </c>
      <c r="I928" t="s">
        <v>7100</v>
      </c>
      <c r="J928" t="s">
        <v>6007</v>
      </c>
      <c r="K928" t="s">
        <v>56</v>
      </c>
      <c r="L928" t="s">
        <v>902</v>
      </c>
      <c r="M928" t="s">
        <v>1829</v>
      </c>
      <c r="N928" s="5">
        <v>2831074</v>
      </c>
    </row>
    <row r="929" spans="1:14" x14ac:dyDescent="0.25">
      <c r="A929" t="s">
        <v>62</v>
      </c>
      <c r="B929" t="s">
        <v>1858</v>
      </c>
      <c r="C929">
        <v>2981</v>
      </c>
      <c r="D929" s="2">
        <v>46113</v>
      </c>
      <c r="E929" t="s">
        <v>905</v>
      </c>
      <c r="F929" t="s">
        <v>152</v>
      </c>
      <c r="G929" t="s">
        <v>8</v>
      </c>
      <c r="H929" t="s">
        <v>970</v>
      </c>
      <c r="I929" t="s">
        <v>7061</v>
      </c>
      <c r="J929" t="s">
        <v>8</v>
      </c>
      <c r="K929" t="s">
        <v>56</v>
      </c>
      <c r="L929" t="s">
        <v>902</v>
      </c>
      <c r="M929" t="s">
        <v>1829</v>
      </c>
      <c r="N929" s="5">
        <v>8450488</v>
      </c>
    </row>
    <row r="930" spans="1:14" x14ac:dyDescent="0.25">
      <c r="A930" t="s">
        <v>62</v>
      </c>
      <c r="B930" t="s">
        <v>1858</v>
      </c>
      <c r="C930">
        <v>2981</v>
      </c>
      <c r="D930" s="2">
        <v>46113</v>
      </c>
      <c r="E930" t="s">
        <v>905</v>
      </c>
      <c r="F930" t="s">
        <v>172</v>
      </c>
      <c r="G930" t="s">
        <v>1840</v>
      </c>
      <c r="H930" t="s">
        <v>2183</v>
      </c>
      <c r="I930" t="s">
        <v>7055</v>
      </c>
      <c r="J930" t="s">
        <v>1220</v>
      </c>
      <c r="K930" t="s">
        <v>56</v>
      </c>
      <c r="L930" t="s">
        <v>902</v>
      </c>
      <c r="M930" t="s">
        <v>1829</v>
      </c>
      <c r="N930" s="5">
        <v>2496406</v>
      </c>
    </row>
    <row r="931" spans="1:14" x14ac:dyDescent="0.25">
      <c r="A931" t="s">
        <v>62</v>
      </c>
      <c r="B931" t="s">
        <v>1858</v>
      </c>
      <c r="C931">
        <v>2981</v>
      </c>
      <c r="D931" s="2">
        <v>46113</v>
      </c>
      <c r="E931" t="s">
        <v>905</v>
      </c>
      <c r="F931" t="s">
        <v>172</v>
      </c>
      <c r="G931" t="s">
        <v>1840</v>
      </c>
      <c r="H931" t="s">
        <v>2183</v>
      </c>
      <c r="I931" t="s">
        <v>7057</v>
      </c>
      <c r="J931" t="s">
        <v>1220</v>
      </c>
      <c r="K931" t="s">
        <v>56</v>
      </c>
      <c r="L931" t="s">
        <v>902</v>
      </c>
      <c r="M931" t="s">
        <v>1829</v>
      </c>
      <c r="N931" s="5">
        <v>1900000</v>
      </c>
    </row>
    <row r="932" spans="1:14" x14ac:dyDescent="0.25">
      <c r="A932" t="s">
        <v>62</v>
      </c>
      <c r="B932" t="s">
        <v>1858</v>
      </c>
      <c r="C932">
        <v>2981</v>
      </c>
      <c r="D932" s="2">
        <v>46113</v>
      </c>
      <c r="E932" t="s">
        <v>905</v>
      </c>
      <c r="F932" t="s">
        <v>172</v>
      </c>
      <c r="G932" t="s">
        <v>1840</v>
      </c>
      <c r="H932" t="s">
        <v>2183</v>
      </c>
      <c r="I932" t="s">
        <v>7058</v>
      </c>
      <c r="J932" t="s">
        <v>1220</v>
      </c>
      <c r="K932" t="s">
        <v>56</v>
      </c>
      <c r="L932" t="s">
        <v>902</v>
      </c>
      <c r="M932" t="s">
        <v>1829</v>
      </c>
      <c r="N932" s="5">
        <v>1900000</v>
      </c>
    </row>
    <row r="933" spans="1:14" x14ac:dyDescent="0.25">
      <c r="A933" t="s">
        <v>62</v>
      </c>
      <c r="B933" t="s">
        <v>1858</v>
      </c>
      <c r="C933">
        <v>2981</v>
      </c>
      <c r="D933" s="2">
        <v>46113</v>
      </c>
      <c r="E933" t="s">
        <v>905</v>
      </c>
      <c r="F933" t="s">
        <v>172</v>
      </c>
      <c r="G933" t="s">
        <v>1840</v>
      </c>
      <c r="H933" t="s">
        <v>2183</v>
      </c>
      <c r="I933" t="s">
        <v>7101</v>
      </c>
      <c r="J933" t="s">
        <v>1220</v>
      </c>
      <c r="K933" t="s">
        <v>56</v>
      </c>
      <c r="L933" t="s">
        <v>902</v>
      </c>
      <c r="M933" t="s">
        <v>1829</v>
      </c>
      <c r="N933" s="5">
        <v>-1906070</v>
      </c>
    </row>
    <row r="934" spans="1:14" x14ac:dyDescent="0.25">
      <c r="A934" t="s">
        <v>62</v>
      </c>
      <c r="B934" t="s">
        <v>1858</v>
      </c>
      <c r="C934">
        <v>2981</v>
      </c>
      <c r="D934" s="2">
        <v>46113</v>
      </c>
      <c r="E934" t="s">
        <v>905</v>
      </c>
      <c r="F934" t="s">
        <v>7102</v>
      </c>
      <c r="G934" t="s">
        <v>7103</v>
      </c>
      <c r="H934" t="s">
        <v>6281</v>
      </c>
      <c r="I934" t="s">
        <v>7104</v>
      </c>
      <c r="J934" t="s">
        <v>7103</v>
      </c>
      <c r="K934" t="s">
        <v>56</v>
      </c>
      <c r="L934" t="s">
        <v>902</v>
      </c>
      <c r="M934" t="s">
        <v>1829</v>
      </c>
      <c r="N934" s="5">
        <v>-626864</v>
      </c>
    </row>
    <row r="935" spans="1:14" x14ac:dyDescent="0.25">
      <c r="A935" t="s">
        <v>62</v>
      </c>
      <c r="B935" t="s">
        <v>1858</v>
      </c>
      <c r="C935">
        <v>2981</v>
      </c>
      <c r="D935" s="2">
        <v>46113</v>
      </c>
      <c r="E935" t="s">
        <v>906</v>
      </c>
      <c r="F935" t="s">
        <v>110</v>
      </c>
      <c r="G935" t="s">
        <v>1848</v>
      </c>
      <c r="H935" t="s">
        <v>6319</v>
      </c>
      <c r="I935" t="s">
        <v>14</v>
      </c>
      <c r="J935" t="s">
        <v>7105</v>
      </c>
      <c r="K935" t="s">
        <v>56</v>
      </c>
      <c r="L935" t="s">
        <v>903</v>
      </c>
      <c r="M935" t="s">
        <v>1829</v>
      </c>
      <c r="N935" s="5">
        <v>8684921</v>
      </c>
    </row>
    <row r="936" spans="1:14" x14ac:dyDescent="0.25">
      <c r="A936" t="s">
        <v>62</v>
      </c>
      <c r="B936" t="s">
        <v>1858</v>
      </c>
      <c r="C936">
        <v>2981</v>
      </c>
      <c r="D936" s="2">
        <v>46113</v>
      </c>
      <c r="E936" t="s">
        <v>906</v>
      </c>
      <c r="F936" t="s">
        <v>110</v>
      </c>
      <c r="G936" t="s">
        <v>1848</v>
      </c>
      <c r="H936" t="s">
        <v>871</v>
      </c>
      <c r="I936" t="s">
        <v>14</v>
      </c>
      <c r="J936" t="s">
        <v>1867</v>
      </c>
      <c r="K936" t="s">
        <v>56</v>
      </c>
      <c r="L936" t="s">
        <v>903</v>
      </c>
      <c r="M936" t="s">
        <v>1829</v>
      </c>
      <c r="N936" s="5">
        <v>8880000</v>
      </c>
    </row>
    <row r="937" spans="1:14" x14ac:dyDescent="0.25">
      <c r="A937" t="s">
        <v>62</v>
      </c>
      <c r="B937" t="s">
        <v>1858</v>
      </c>
      <c r="C937">
        <v>2981</v>
      </c>
      <c r="D937" s="2">
        <v>46113</v>
      </c>
      <c r="E937" t="s">
        <v>906</v>
      </c>
      <c r="F937" t="s">
        <v>1355</v>
      </c>
      <c r="G937" t="s">
        <v>1356</v>
      </c>
      <c r="H937" t="s">
        <v>6325</v>
      </c>
      <c r="I937" t="s">
        <v>14</v>
      </c>
      <c r="J937" t="s">
        <v>1885</v>
      </c>
      <c r="K937" t="s">
        <v>56</v>
      </c>
      <c r="L937" t="s">
        <v>903</v>
      </c>
      <c r="M937" t="s">
        <v>1829</v>
      </c>
      <c r="N937" s="5">
        <v>356005</v>
      </c>
    </row>
    <row r="938" spans="1:14" x14ac:dyDescent="0.25">
      <c r="A938" t="s">
        <v>62</v>
      </c>
      <c r="B938" t="s">
        <v>1858</v>
      </c>
      <c r="C938">
        <v>2981</v>
      </c>
      <c r="D938" s="2">
        <v>46113</v>
      </c>
      <c r="E938" t="s">
        <v>906</v>
      </c>
      <c r="F938" t="s">
        <v>1124</v>
      </c>
      <c r="G938" t="s">
        <v>1125</v>
      </c>
      <c r="H938" t="s">
        <v>6339</v>
      </c>
      <c r="I938" t="s">
        <v>7106</v>
      </c>
      <c r="J938" t="s">
        <v>6885</v>
      </c>
      <c r="K938" t="s">
        <v>56</v>
      </c>
      <c r="L938" t="s">
        <v>903</v>
      </c>
      <c r="M938" t="s">
        <v>1829</v>
      </c>
      <c r="N938" s="5">
        <v>354591</v>
      </c>
    </row>
    <row r="939" spans="1:14" x14ac:dyDescent="0.25">
      <c r="A939" t="s">
        <v>62</v>
      </c>
      <c r="B939" t="s">
        <v>1858</v>
      </c>
      <c r="C939">
        <v>2981</v>
      </c>
      <c r="D939" s="2">
        <v>46113</v>
      </c>
      <c r="E939" t="s">
        <v>906</v>
      </c>
      <c r="F939" t="s">
        <v>1648</v>
      </c>
      <c r="G939" t="s">
        <v>1649</v>
      </c>
      <c r="H939" t="s">
        <v>6283</v>
      </c>
      <c r="I939" t="s">
        <v>14</v>
      </c>
      <c r="J939" t="s">
        <v>1888</v>
      </c>
      <c r="K939" t="s">
        <v>56</v>
      </c>
      <c r="L939" t="s">
        <v>903</v>
      </c>
      <c r="M939" t="s">
        <v>1829</v>
      </c>
      <c r="N939" s="5">
        <v>1772956</v>
      </c>
    </row>
    <row r="940" spans="1:14" x14ac:dyDescent="0.25">
      <c r="A940" t="s">
        <v>62</v>
      </c>
      <c r="B940" t="s">
        <v>1858</v>
      </c>
      <c r="C940">
        <v>2981</v>
      </c>
      <c r="D940" s="2">
        <v>46113</v>
      </c>
      <c r="E940" t="s">
        <v>906</v>
      </c>
      <c r="F940" t="s">
        <v>912</v>
      </c>
      <c r="G940" t="s">
        <v>1869</v>
      </c>
      <c r="H940" t="s">
        <v>6320</v>
      </c>
      <c r="I940" t="s">
        <v>14</v>
      </c>
      <c r="J940" t="s">
        <v>1870</v>
      </c>
      <c r="K940" t="s">
        <v>56</v>
      </c>
      <c r="L940" t="s">
        <v>903</v>
      </c>
      <c r="M940" t="s">
        <v>1829</v>
      </c>
      <c r="N940" s="5">
        <v>2483552</v>
      </c>
    </row>
    <row r="941" spans="1:14" x14ac:dyDescent="0.25">
      <c r="A941" t="s">
        <v>62</v>
      </c>
      <c r="B941" t="s">
        <v>1858</v>
      </c>
      <c r="C941">
        <v>2981</v>
      </c>
      <c r="D941" s="2">
        <v>46113</v>
      </c>
      <c r="E941" t="s">
        <v>906</v>
      </c>
      <c r="F941" t="s">
        <v>3452</v>
      </c>
      <c r="G941" t="s">
        <v>3453</v>
      </c>
      <c r="H941" t="s">
        <v>6316</v>
      </c>
      <c r="I941" t="s">
        <v>14</v>
      </c>
      <c r="J941" t="s">
        <v>7107</v>
      </c>
      <c r="K941" t="s">
        <v>56</v>
      </c>
      <c r="L941" t="s">
        <v>903</v>
      </c>
      <c r="M941" t="s">
        <v>1829</v>
      </c>
      <c r="N941" s="5">
        <v>2480119</v>
      </c>
    </row>
    <row r="942" spans="1:14" x14ac:dyDescent="0.25">
      <c r="A942" t="s">
        <v>62</v>
      </c>
      <c r="B942" t="s">
        <v>1858</v>
      </c>
      <c r="C942">
        <v>2981</v>
      </c>
      <c r="D942" s="2">
        <v>46113</v>
      </c>
      <c r="E942" t="s">
        <v>906</v>
      </c>
      <c r="F942" t="s">
        <v>151</v>
      </c>
      <c r="G942" t="s">
        <v>279</v>
      </c>
      <c r="H942" t="s">
        <v>6269</v>
      </c>
      <c r="I942" t="s">
        <v>14</v>
      </c>
      <c r="J942" t="s">
        <v>1872</v>
      </c>
      <c r="K942" t="s">
        <v>56</v>
      </c>
      <c r="L942" t="s">
        <v>903</v>
      </c>
      <c r="M942" t="s">
        <v>1829</v>
      </c>
      <c r="N942" s="5">
        <v>1921303</v>
      </c>
    </row>
    <row r="943" spans="1:14" x14ac:dyDescent="0.25">
      <c r="A943" t="s">
        <v>62</v>
      </c>
      <c r="B943" t="s">
        <v>1858</v>
      </c>
      <c r="C943">
        <v>2981</v>
      </c>
      <c r="D943" s="2">
        <v>46113</v>
      </c>
      <c r="E943" t="s">
        <v>906</v>
      </c>
      <c r="F943" t="s">
        <v>154</v>
      </c>
      <c r="G943" t="s">
        <v>22</v>
      </c>
      <c r="H943" t="s">
        <v>6270</v>
      </c>
      <c r="I943" t="s">
        <v>14</v>
      </c>
      <c r="J943" t="s">
        <v>1873</v>
      </c>
      <c r="K943" t="s">
        <v>56</v>
      </c>
      <c r="L943" t="s">
        <v>903</v>
      </c>
      <c r="M943" t="s">
        <v>1829</v>
      </c>
      <c r="N943" s="5">
        <v>4078713</v>
      </c>
    </row>
    <row r="944" spans="1:14" x14ac:dyDescent="0.25">
      <c r="A944" t="s">
        <v>62</v>
      </c>
      <c r="B944" t="s">
        <v>1858</v>
      </c>
      <c r="C944">
        <v>2981</v>
      </c>
      <c r="D944" s="2">
        <v>46113</v>
      </c>
      <c r="E944" t="s">
        <v>906</v>
      </c>
      <c r="F944" t="s">
        <v>154</v>
      </c>
      <c r="G944" t="s">
        <v>22</v>
      </c>
      <c r="H944" t="s">
        <v>6270</v>
      </c>
      <c r="I944" t="s">
        <v>7108</v>
      </c>
      <c r="J944" t="s">
        <v>1873</v>
      </c>
      <c r="K944" t="s">
        <v>56</v>
      </c>
      <c r="L944" t="s">
        <v>903</v>
      </c>
      <c r="M944" t="s">
        <v>1829</v>
      </c>
      <c r="N944" s="5">
        <v>2370582</v>
      </c>
    </row>
    <row r="945" spans="1:14" x14ac:dyDescent="0.25">
      <c r="A945" t="s">
        <v>62</v>
      </c>
      <c r="B945" t="s">
        <v>1858</v>
      </c>
      <c r="C945">
        <v>2981</v>
      </c>
      <c r="D945" s="2">
        <v>46113</v>
      </c>
      <c r="E945" t="s">
        <v>906</v>
      </c>
      <c r="F945" t="s">
        <v>6006</v>
      </c>
      <c r="G945" t="s">
        <v>7098</v>
      </c>
      <c r="H945" t="s">
        <v>6315</v>
      </c>
      <c r="I945" t="s">
        <v>14</v>
      </c>
      <c r="J945" t="s">
        <v>7109</v>
      </c>
      <c r="K945" t="s">
        <v>56</v>
      </c>
      <c r="L945" t="s">
        <v>903</v>
      </c>
      <c r="M945" t="s">
        <v>1829</v>
      </c>
      <c r="N945" s="5">
        <v>3210431</v>
      </c>
    </row>
    <row r="946" spans="1:14" x14ac:dyDescent="0.25">
      <c r="A946" t="s">
        <v>62</v>
      </c>
      <c r="B946" t="s">
        <v>1858</v>
      </c>
      <c r="C946">
        <v>2981</v>
      </c>
      <c r="D946" s="2">
        <v>46113</v>
      </c>
      <c r="E946" t="s">
        <v>906</v>
      </c>
      <c r="F946" t="s">
        <v>6914</v>
      </c>
      <c r="G946" t="s">
        <v>6915</v>
      </c>
      <c r="H946" t="s">
        <v>6335</v>
      </c>
      <c r="I946" t="s">
        <v>14</v>
      </c>
      <c r="J946" t="s">
        <v>6938</v>
      </c>
      <c r="K946" t="s">
        <v>56</v>
      </c>
      <c r="L946" t="s">
        <v>903</v>
      </c>
      <c r="M946" t="s">
        <v>1829</v>
      </c>
      <c r="N946" s="5">
        <v>12907348</v>
      </c>
    </row>
    <row r="947" spans="1:14" x14ac:dyDescent="0.25">
      <c r="A947" t="s">
        <v>62</v>
      </c>
      <c r="B947" t="s">
        <v>1858</v>
      </c>
      <c r="C947">
        <v>2981</v>
      </c>
      <c r="D947" s="2">
        <v>46113</v>
      </c>
      <c r="E947" t="s">
        <v>906</v>
      </c>
      <c r="F947" t="s">
        <v>172</v>
      </c>
      <c r="G947" t="s">
        <v>1840</v>
      </c>
      <c r="H947" t="s">
        <v>2183</v>
      </c>
      <c r="I947" t="s">
        <v>14</v>
      </c>
      <c r="J947" t="s">
        <v>1905</v>
      </c>
      <c r="K947" t="s">
        <v>56</v>
      </c>
      <c r="L947" t="s">
        <v>903</v>
      </c>
      <c r="M947" t="s">
        <v>1829</v>
      </c>
      <c r="N947" s="5">
        <v>1906070</v>
      </c>
    </row>
    <row r="948" spans="1:14" x14ac:dyDescent="0.25">
      <c r="A948" t="s">
        <v>62</v>
      </c>
      <c r="B948" t="s">
        <v>1858</v>
      </c>
      <c r="C948">
        <v>2981</v>
      </c>
      <c r="D948" s="2">
        <v>46113</v>
      </c>
      <c r="E948" t="s">
        <v>906</v>
      </c>
      <c r="F948" t="s">
        <v>7110</v>
      </c>
      <c r="G948" t="s">
        <v>7111</v>
      </c>
      <c r="H948" t="s">
        <v>6334</v>
      </c>
      <c r="I948" t="s">
        <v>14</v>
      </c>
      <c r="J948" t="s">
        <v>7112</v>
      </c>
      <c r="K948" t="s">
        <v>56</v>
      </c>
      <c r="L948" t="s">
        <v>903</v>
      </c>
      <c r="M948" t="s">
        <v>1829</v>
      </c>
      <c r="N948" s="5">
        <v>573721</v>
      </c>
    </row>
    <row r="949" spans="1:14" x14ac:dyDescent="0.25">
      <c r="A949" t="s">
        <v>62</v>
      </c>
      <c r="B949" t="s">
        <v>1858</v>
      </c>
      <c r="C949">
        <v>2981</v>
      </c>
      <c r="D949" s="2">
        <v>46113</v>
      </c>
      <c r="E949" t="s">
        <v>907</v>
      </c>
      <c r="F949" t="s">
        <v>110</v>
      </c>
      <c r="G949" t="s">
        <v>1848</v>
      </c>
      <c r="H949" t="s">
        <v>871</v>
      </c>
      <c r="I949" t="s">
        <v>14</v>
      </c>
      <c r="J949" t="s">
        <v>1875</v>
      </c>
      <c r="K949" t="s">
        <v>56</v>
      </c>
      <c r="L949" t="s">
        <v>904</v>
      </c>
      <c r="M949" t="s">
        <v>1829</v>
      </c>
      <c r="N949" s="5">
        <v>-8880000</v>
      </c>
    </row>
    <row r="950" spans="1:14" x14ac:dyDescent="0.25">
      <c r="A950" t="s">
        <v>62</v>
      </c>
      <c r="B950" t="s">
        <v>1858</v>
      </c>
      <c r="C950">
        <v>2981</v>
      </c>
      <c r="D950" s="2">
        <v>46113</v>
      </c>
      <c r="E950" t="s">
        <v>907</v>
      </c>
      <c r="F950" t="s">
        <v>110</v>
      </c>
      <c r="G950" t="s">
        <v>1848</v>
      </c>
      <c r="H950" t="s">
        <v>6323</v>
      </c>
      <c r="I950" t="s">
        <v>14</v>
      </c>
      <c r="J950" t="s">
        <v>7113</v>
      </c>
      <c r="K950" t="s">
        <v>56</v>
      </c>
      <c r="L950" t="s">
        <v>904</v>
      </c>
      <c r="M950" t="s">
        <v>1829</v>
      </c>
      <c r="N950" s="5">
        <v>-7462818</v>
      </c>
    </row>
    <row r="951" spans="1:14" x14ac:dyDescent="0.25">
      <c r="A951" t="s">
        <v>62</v>
      </c>
      <c r="B951" t="s">
        <v>1858</v>
      </c>
      <c r="C951">
        <v>2981</v>
      </c>
      <c r="D951" s="2">
        <v>46113</v>
      </c>
      <c r="E951" t="s">
        <v>907</v>
      </c>
      <c r="F951" t="s">
        <v>110</v>
      </c>
      <c r="G951" t="s">
        <v>1848</v>
      </c>
      <c r="H951" t="s">
        <v>6328</v>
      </c>
      <c r="I951" t="s">
        <v>14</v>
      </c>
      <c r="J951" t="s">
        <v>7114</v>
      </c>
      <c r="K951" t="s">
        <v>56</v>
      </c>
      <c r="L951" t="s">
        <v>904</v>
      </c>
      <c r="M951" t="s">
        <v>1829</v>
      </c>
      <c r="N951" s="5">
        <v>-24543346</v>
      </c>
    </row>
    <row r="952" spans="1:14" x14ac:dyDescent="0.25">
      <c r="A952" t="s">
        <v>62</v>
      </c>
      <c r="B952" t="s">
        <v>1858</v>
      </c>
      <c r="C952">
        <v>2981</v>
      </c>
      <c r="D952" s="2">
        <v>46113</v>
      </c>
      <c r="E952" t="s">
        <v>907</v>
      </c>
      <c r="F952" t="s">
        <v>1355</v>
      </c>
      <c r="G952" t="s">
        <v>1356</v>
      </c>
      <c r="H952" t="s">
        <v>6280</v>
      </c>
      <c r="I952" t="s">
        <v>14</v>
      </c>
      <c r="J952" t="s">
        <v>4934</v>
      </c>
      <c r="K952" t="s">
        <v>56</v>
      </c>
      <c r="L952" t="s">
        <v>904</v>
      </c>
      <c r="M952" t="s">
        <v>1829</v>
      </c>
      <c r="N952" s="5">
        <v>-1416244</v>
      </c>
    </row>
    <row r="953" spans="1:14" x14ac:dyDescent="0.25">
      <c r="A953" t="s">
        <v>62</v>
      </c>
      <c r="B953" t="s">
        <v>1858</v>
      </c>
      <c r="C953">
        <v>2981</v>
      </c>
      <c r="D953" s="2">
        <v>46113</v>
      </c>
      <c r="E953" t="s">
        <v>907</v>
      </c>
      <c r="F953" t="s">
        <v>348</v>
      </c>
      <c r="G953" t="s">
        <v>335</v>
      </c>
      <c r="H953" t="s">
        <v>6314</v>
      </c>
      <c r="I953" t="s">
        <v>14</v>
      </c>
      <c r="J953" t="s">
        <v>1884</v>
      </c>
      <c r="K953" t="s">
        <v>56</v>
      </c>
      <c r="L953" t="s">
        <v>904</v>
      </c>
      <c r="M953" t="s">
        <v>1829</v>
      </c>
      <c r="N953" s="5">
        <v>-2476230</v>
      </c>
    </row>
    <row r="954" spans="1:14" x14ac:dyDescent="0.25">
      <c r="A954" t="s">
        <v>62</v>
      </c>
      <c r="B954" t="s">
        <v>1858</v>
      </c>
      <c r="C954">
        <v>2981</v>
      </c>
      <c r="D954" s="2">
        <v>46113</v>
      </c>
      <c r="E954" t="s">
        <v>907</v>
      </c>
      <c r="F954" t="s">
        <v>1025</v>
      </c>
      <c r="G954" t="s">
        <v>1880</v>
      </c>
      <c r="H954" t="s">
        <v>2304</v>
      </c>
      <c r="I954" t="s">
        <v>14</v>
      </c>
      <c r="J954" t="s">
        <v>7115</v>
      </c>
      <c r="K954" t="s">
        <v>56</v>
      </c>
      <c r="L954" t="s">
        <v>904</v>
      </c>
      <c r="M954" t="s">
        <v>1829</v>
      </c>
      <c r="N954" s="5">
        <v>-1015964</v>
      </c>
    </row>
    <row r="955" spans="1:14" x14ac:dyDescent="0.25">
      <c r="A955" t="s">
        <v>62</v>
      </c>
      <c r="B955" t="s">
        <v>1858</v>
      </c>
      <c r="C955">
        <v>2981</v>
      </c>
      <c r="D955" s="2">
        <v>46113</v>
      </c>
      <c r="E955" t="s">
        <v>907</v>
      </c>
      <c r="F955" t="s">
        <v>1648</v>
      </c>
      <c r="G955" t="s">
        <v>1649</v>
      </c>
      <c r="H955" t="s">
        <v>6327</v>
      </c>
      <c r="I955" t="s">
        <v>14</v>
      </c>
      <c r="J955" t="s">
        <v>1891</v>
      </c>
      <c r="K955" t="s">
        <v>56</v>
      </c>
      <c r="L955" t="s">
        <v>904</v>
      </c>
      <c r="M955" t="s">
        <v>1829</v>
      </c>
      <c r="N955" s="5">
        <v>-1416952</v>
      </c>
    </row>
    <row r="956" spans="1:14" x14ac:dyDescent="0.25">
      <c r="A956" t="s">
        <v>62</v>
      </c>
      <c r="B956" t="s">
        <v>1858</v>
      </c>
      <c r="C956">
        <v>2981</v>
      </c>
      <c r="D956" s="2">
        <v>46113</v>
      </c>
      <c r="E956" t="s">
        <v>907</v>
      </c>
      <c r="F956" t="s">
        <v>151</v>
      </c>
      <c r="G956" t="s">
        <v>279</v>
      </c>
      <c r="H956" t="s">
        <v>6268</v>
      </c>
      <c r="I956" t="s">
        <v>14</v>
      </c>
      <c r="J956" t="s">
        <v>1878</v>
      </c>
      <c r="K956" t="s">
        <v>56</v>
      </c>
      <c r="L956" t="s">
        <v>904</v>
      </c>
      <c r="M956" t="s">
        <v>1829</v>
      </c>
      <c r="N956" s="5">
        <v>-5604170</v>
      </c>
    </row>
    <row r="957" spans="1:14" x14ac:dyDescent="0.25">
      <c r="A957" t="s">
        <v>62</v>
      </c>
      <c r="B957" t="s">
        <v>1858</v>
      </c>
      <c r="C957">
        <v>2981</v>
      </c>
      <c r="D957" s="2">
        <v>46113</v>
      </c>
      <c r="E957" t="s">
        <v>907</v>
      </c>
      <c r="F957" t="s">
        <v>151</v>
      </c>
      <c r="G957" t="s">
        <v>279</v>
      </c>
      <c r="H957" t="s">
        <v>6268</v>
      </c>
      <c r="I957" t="s">
        <v>7085</v>
      </c>
      <c r="J957" t="s">
        <v>1878</v>
      </c>
      <c r="K957" t="s">
        <v>56</v>
      </c>
      <c r="L957" t="s">
        <v>904</v>
      </c>
      <c r="M957" t="s">
        <v>1829</v>
      </c>
      <c r="N957" s="5">
        <v>-637468</v>
      </c>
    </row>
    <row r="958" spans="1:14" x14ac:dyDescent="0.25">
      <c r="A958" t="s">
        <v>62</v>
      </c>
      <c r="B958" t="s">
        <v>1858</v>
      </c>
      <c r="C958">
        <v>2981</v>
      </c>
      <c r="D958" s="2">
        <v>46113</v>
      </c>
      <c r="E958" t="s">
        <v>907</v>
      </c>
      <c r="F958" t="s">
        <v>151</v>
      </c>
      <c r="G958" t="s">
        <v>279</v>
      </c>
      <c r="H958" t="s">
        <v>6268</v>
      </c>
      <c r="I958" t="s">
        <v>7086</v>
      </c>
      <c r="J958" t="s">
        <v>1878</v>
      </c>
      <c r="K958" t="s">
        <v>56</v>
      </c>
      <c r="L958" t="s">
        <v>904</v>
      </c>
      <c r="M958" t="s">
        <v>1829</v>
      </c>
      <c r="N958" s="5">
        <v>-2231136</v>
      </c>
    </row>
    <row r="959" spans="1:14" x14ac:dyDescent="0.25">
      <c r="A959" t="s">
        <v>62</v>
      </c>
      <c r="B959" t="s">
        <v>1858</v>
      </c>
      <c r="C959">
        <v>2981</v>
      </c>
      <c r="D959" s="2">
        <v>46113</v>
      </c>
      <c r="E959" t="s">
        <v>907</v>
      </c>
      <c r="F959" t="s">
        <v>151</v>
      </c>
      <c r="G959" t="s">
        <v>279</v>
      </c>
      <c r="H959" t="s">
        <v>6290</v>
      </c>
      <c r="I959" t="s">
        <v>14</v>
      </c>
      <c r="J959" t="s">
        <v>1878</v>
      </c>
      <c r="K959" t="s">
        <v>56</v>
      </c>
      <c r="L959" t="s">
        <v>904</v>
      </c>
      <c r="M959" t="s">
        <v>1829</v>
      </c>
      <c r="N959" s="5">
        <v>-936280</v>
      </c>
    </row>
    <row r="960" spans="1:14" x14ac:dyDescent="0.25">
      <c r="A960" t="s">
        <v>62</v>
      </c>
      <c r="B960" t="s">
        <v>1858</v>
      </c>
      <c r="C960">
        <v>2981</v>
      </c>
      <c r="D960" s="2">
        <v>46113</v>
      </c>
      <c r="E960" t="s">
        <v>907</v>
      </c>
      <c r="F960" t="s">
        <v>151</v>
      </c>
      <c r="G960" t="s">
        <v>279</v>
      </c>
      <c r="H960" t="s">
        <v>6290</v>
      </c>
      <c r="I960" t="s">
        <v>7091</v>
      </c>
      <c r="J960" t="s">
        <v>1878</v>
      </c>
      <c r="K960" t="s">
        <v>56</v>
      </c>
      <c r="L960" t="s">
        <v>904</v>
      </c>
      <c r="M960" t="s">
        <v>1829</v>
      </c>
      <c r="N960" s="5">
        <v>-187149</v>
      </c>
    </row>
    <row r="961" spans="1:14" x14ac:dyDescent="0.25">
      <c r="A961" t="s">
        <v>62</v>
      </c>
      <c r="B961" t="s">
        <v>1858</v>
      </c>
      <c r="C961">
        <v>2981</v>
      </c>
      <c r="D961" s="2">
        <v>46113</v>
      </c>
      <c r="E961" t="s">
        <v>907</v>
      </c>
      <c r="F961" t="s">
        <v>154</v>
      </c>
      <c r="G961" t="s">
        <v>22</v>
      </c>
      <c r="H961" t="s">
        <v>6021</v>
      </c>
      <c r="I961" t="s">
        <v>14</v>
      </c>
      <c r="J961" t="s">
        <v>1879</v>
      </c>
      <c r="K961" t="s">
        <v>56</v>
      </c>
      <c r="L961" t="s">
        <v>904</v>
      </c>
      <c r="M961" t="s">
        <v>1829</v>
      </c>
      <c r="N961" s="5">
        <v>-338655</v>
      </c>
    </row>
    <row r="962" spans="1:14" x14ac:dyDescent="0.25">
      <c r="A962" t="s">
        <v>62</v>
      </c>
      <c r="B962" t="s">
        <v>1858</v>
      </c>
      <c r="C962">
        <v>2981</v>
      </c>
      <c r="D962" s="2">
        <v>46113</v>
      </c>
      <c r="E962" t="s">
        <v>907</v>
      </c>
      <c r="F962" t="s">
        <v>154</v>
      </c>
      <c r="G962" t="s">
        <v>22</v>
      </c>
      <c r="H962" t="s">
        <v>6021</v>
      </c>
      <c r="I962" t="s">
        <v>7093</v>
      </c>
      <c r="J962" t="s">
        <v>1879</v>
      </c>
      <c r="K962" t="s">
        <v>56</v>
      </c>
      <c r="L962" t="s">
        <v>904</v>
      </c>
      <c r="M962" t="s">
        <v>1829</v>
      </c>
      <c r="N962" s="5">
        <v>-1354618</v>
      </c>
    </row>
    <row r="963" spans="1:14" x14ac:dyDescent="0.25">
      <c r="A963" t="s">
        <v>62</v>
      </c>
      <c r="B963" t="s">
        <v>1858</v>
      </c>
      <c r="C963">
        <v>2981</v>
      </c>
      <c r="D963" s="2">
        <v>46113</v>
      </c>
      <c r="E963" t="s">
        <v>907</v>
      </c>
      <c r="F963" t="s">
        <v>154</v>
      </c>
      <c r="G963" t="s">
        <v>22</v>
      </c>
      <c r="H963" t="s">
        <v>6021</v>
      </c>
      <c r="I963" t="s">
        <v>7094</v>
      </c>
      <c r="J963" t="s">
        <v>1879</v>
      </c>
      <c r="K963" t="s">
        <v>56</v>
      </c>
      <c r="L963" t="s">
        <v>904</v>
      </c>
      <c r="M963" t="s">
        <v>1829</v>
      </c>
      <c r="N963" s="5">
        <v>-676923</v>
      </c>
    </row>
    <row r="964" spans="1:14" x14ac:dyDescent="0.25">
      <c r="A964" t="s">
        <v>62</v>
      </c>
      <c r="B964" t="s">
        <v>1858</v>
      </c>
      <c r="C964">
        <v>2981</v>
      </c>
      <c r="D964" s="2">
        <v>46113</v>
      </c>
      <c r="E964" t="s">
        <v>907</v>
      </c>
      <c r="F964" t="s">
        <v>154</v>
      </c>
      <c r="G964" t="s">
        <v>22</v>
      </c>
      <c r="H964" t="s">
        <v>6021</v>
      </c>
      <c r="I964" t="s">
        <v>7095</v>
      </c>
      <c r="J964" t="s">
        <v>1879</v>
      </c>
      <c r="K964" t="s">
        <v>56</v>
      </c>
      <c r="L964" t="s">
        <v>904</v>
      </c>
      <c r="M964" t="s">
        <v>1829</v>
      </c>
      <c r="N964" s="5">
        <v>-677309</v>
      </c>
    </row>
    <row r="965" spans="1:14" x14ac:dyDescent="0.25">
      <c r="A965" t="s">
        <v>62</v>
      </c>
      <c r="B965" t="s">
        <v>1858</v>
      </c>
      <c r="C965">
        <v>2981</v>
      </c>
      <c r="D965" s="2">
        <v>46113</v>
      </c>
      <c r="E965" t="s">
        <v>907</v>
      </c>
      <c r="F965" t="s">
        <v>154</v>
      </c>
      <c r="G965" t="s">
        <v>22</v>
      </c>
      <c r="H965" t="s">
        <v>6021</v>
      </c>
      <c r="I965" t="s">
        <v>7096</v>
      </c>
      <c r="J965" t="s">
        <v>1879</v>
      </c>
      <c r="K965" t="s">
        <v>56</v>
      </c>
      <c r="L965" t="s">
        <v>904</v>
      </c>
      <c r="M965" t="s">
        <v>1829</v>
      </c>
      <c r="N965" s="5">
        <v>-1015964</v>
      </c>
    </row>
    <row r="966" spans="1:14" x14ac:dyDescent="0.25">
      <c r="A966" t="s">
        <v>62</v>
      </c>
      <c r="B966" t="s">
        <v>1858</v>
      </c>
      <c r="C966">
        <v>2981</v>
      </c>
      <c r="D966" s="2">
        <v>46113</v>
      </c>
      <c r="E966" t="s">
        <v>907</v>
      </c>
      <c r="F966" t="s">
        <v>155</v>
      </c>
      <c r="G966" t="s">
        <v>80</v>
      </c>
      <c r="H966" t="s">
        <v>6313</v>
      </c>
      <c r="I966" t="s">
        <v>14</v>
      </c>
      <c r="J966" t="s">
        <v>7116</v>
      </c>
      <c r="K966" t="s">
        <v>56</v>
      </c>
      <c r="L966" t="s">
        <v>904</v>
      </c>
      <c r="M966" t="s">
        <v>1829</v>
      </c>
      <c r="N966" s="5">
        <v>-1354618</v>
      </c>
    </row>
    <row r="967" spans="1:14" x14ac:dyDescent="0.25">
      <c r="A967" t="s">
        <v>62</v>
      </c>
      <c r="B967" t="s">
        <v>1858</v>
      </c>
      <c r="C967">
        <v>2981</v>
      </c>
      <c r="D967" s="2">
        <v>46113</v>
      </c>
      <c r="E967" t="s">
        <v>907</v>
      </c>
      <c r="F967" t="s">
        <v>172</v>
      </c>
      <c r="G967" t="s">
        <v>1840</v>
      </c>
      <c r="H967" t="s">
        <v>2183</v>
      </c>
      <c r="I967" t="s">
        <v>7055</v>
      </c>
      <c r="J967" t="s">
        <v>1908</v>
      </c>
      <c r="K967" t="s">
        <v>56</v>
      </c>
      <c r="L967" t="s">
        <v>904</v>
      </c>
      <c r="M967" t="s">
        <v>1829</v>
      </c>
      <c r="N967" s="5">
        <v>-2496406</v>
      </c>
    </row>
    <row r="968" spans="1:14" x14ac:dyDescent="0.25">
      <c r="A968" t="s">
        <v>62</v>
      </c>
      <c r="B968" t="s">
        <v>1858</v>
      </c>
      <c r="C968">
        <v>2981</v>
      </c>
      <c r="D968" s="2">
        <v>46113</v>
      </c>
      <c r="E968" t="s">
        <v>907</v>
      </c>
      <c r="F968" t="s">
        <v>172</v>
      </c>
      <c r="G968" t="s">
        <v>1840</v>
      </c>
      <c r="H968" t="s">
        <v>2183</v>
      </c>
      <c r="I968" t="s">
        <v>7057</v>
      </c>
      <c r="J968" t="s">
        <v>1908</v>
      </c>
      <c r="K968" t="s">
        <v>56</v>
      </c>
      <c r="L968" t="s">
        <v>904</v>
      </c>
      <c r="M968" t="s">
        <v>1829</v>
      </c>
      <c r="N968" s="5">
        <v>-1900000</v>
      </c>
    </row>
    <row r="969" spans="1:14" x14ac:dyDescent="0.25">
      <c r="A969" t="s">
        <v>62</v>
      </c>
      <c r="B969" t="s">
        <v>1858</v>
      </c>
      <c r="C969">
        <v>2981</v>
      </c>
      <c r="D969" s="2">
        <v>46113</v>
      </c>
      <c r="E969" t="s">
        <v>907</v>
      </c>
      <c r="F969" t="s">
        <v>172</v>
      </c>
      <c r="G969" t="s">
        <v>1840</v>
      </c>
      <c r="H969" t="s">
        <v>2183</v>
      </c>
      <c r="I969" t="s">
        <v>7058</v>
      </c>
      <c r="J969" t="s">
        <v>1908</v>
      </c>
      <c r="K969" t="s">
        <v>56</v>
      </c>
      <c r="L969" t="s">
        <v>904</v>
      </c>
      <c r="M969" t="s">
        <v>1829</v>
      </c>
      <c r="N969" s="5">
        <v>-1900000</v>
      </c>
    </row>
    <row r="970" spans="1:14" x14ac:dyDescent="0.25">
      <c r="A970" t="s">
        <v>62</v>
      </c>
      <c r="B970" t="s">
        <v>1858</v>
      </c>
      <c r="C970">
        <v>2981</v>
      </c>
      <c r="D970" s="2">
        <v>46113</v>
      </c>
      <c r="E970" t="s">
        <v>907</v>
      </c>
      <c r="F970" t="s">
        <v>1515</v>
      </c>
      <c r="G970" t="s">
        <v>1516</v>
      </c>
      <c r="H970" t="s">
        <v>3412</v>
      </c>
      <c r="I970" t="s">
        <v>14</v>
      </c>
      <c r="J970" t="s">
        <v>4941</v>
      </c>
      <c r="K970" t="s">
        <v>56</v>
      </c>
      <c r="L970" t="s">
        <v>904</v>
      </c>
      <c r="M970" t="s">
        <v>1829</v>
      </c>
      <c r="N970" s="5">
        <v>-1274935</v>
      </c>
    </row>
    <row r="971" spans="1:14" x14ac:dyDescent="0.25">
      <c r="A971" t="s">
        <v>62</v>
      </c>
      <c r="B971" t="s">
        <v>1858</v>
      </c>
      <c r="C971">
        <v>2981</v>
      </c>
      <c r="D971" s="2">
        <v>46143</v>
      </c>
      <c r="E971" t="s">
        <v>905</v>
      </c>
      <c r="F971" t="s">
        <v>10703</v>
      </c>
      <c r="G971" t="s">
        <v>10704</v>
      </c>
      <c r="H971" t="s">
        <v>10514</v>
      </c>
      <c r="I971" t="s">
        <v>10705</v>
      </c>
      <c r="J971" t="s">
        <v>10704</v>
      </c>
      <c r="K971" t="s">
        <v>56</v>
      </c>
      <c r="L971" t="s">
        <v>902</v>
      </c>
      <c r="M971" t="s">
        <v>1829</v>
      </c>
      <c r="N971" s="5">
        <v>-3415725</v>
      </c>
    </row>
    <row r="972" spans="1:14" x14ac:dyDescent="0.25">
      <c r="A972" t="s">
        <v>62</v>
      </c>
      <c r="B972" t="s">
        <v>1858</v>
      </c>
      <c r="C972">
        <v>2981</v>
      </c>
      <c r="D972" s="2">
        <v>46143</v>
      </c>
      <c r="E972" t="s">
        <v>905</v>
      </c>
      <c r="F972" t="s">
        <v>10706</v>
      </c>
      <c r="G972" t="s">
        <v>10707</v>
      </c>
      <c r="H972" t="s">
        <v>10511</v>
      </c>
      <c r="I972" t="s">
        <v>10708</v>
      </c>
      <c r="J972" t="s">
        <v>10709</v>
      </c>
      <c r="K972" t="s">
        <v>56</v>
      </c>
      <c r="L972" t="s">
        <v>902</v>
      </c>
      <c r="M972" t="s">
        <v>1829</v>
      </c>
      <c r="N972" s="5">
        <v>-5101281</v>
      </c>
    </row>
    <row r="973" spans="1:14" x14ac:dyDescent="0.25">
      <c r="A973" t="s">
        <v>62</v>
      </c>
      <c r="B973" t="s">
        <v>1858</v>
      </c>
      <c r="C973">
        <v>2981</v>
      </c>
      <c r="D973" s="2">
        <v>46143</v>
      </c>
      <c r="E973" t="s">
        <v>905</v>
      </c>
      <c r="F973" t="s">
        <v>10706</v>
      </c>
      <c r="G973" t="s">
        <v>10707</v>
      </c>
      <c r="H973" t="s">
        <v>10512</v>
      </c>
      <c r="I973" t="s">
        <v>10710</v>
      </c>
      <c r="J973" t="s">
        <v>10709</v>
      </c>
      <c r="K973" t="s">
        <v>56</v>
      </c>
      <c r="L973" t="s">
        <v>902</v>
      </c>
      <c r="M973" t="s">
        <v>1829</v>
      </c>
      <c r="N973" s="5">
        <v>-4478026</v>
      </c>
    </row>
    <row r="974" spans="1:14" x14ac:dyDescent="0.25">
      <c r="A974" t="s">
        <v>62</v>
      </c>
      <c r="B974" t="s">
        <v>1858</v>
      </c>
      <c r="C974">
        <v>2981</v>
      </c>
      <c r="D974" s="2">
        <v>46143</v>
      </c>
      <c r="E974" t="s">
        <v>905</v>
      </c>
      <c r="F974" t="s">
        <v>110</v>
      </c>
      <c r="G974" t="s">
        <v>1848</v>
      </c>
      <c r="I974" t="s">
        <v>10711</v>
      </c>
      <c r="J974" t="s">
        <v>10712</v>
      </c>
      <c r="K974" t="s">
        <v>56</v>
      </c>
      <c r="L974" t="s">
        <v>902</v>
      </c>
      <c r="M974" t="s">
        <v>1829</v>
      </c>
      <c r="N974" s="5">
        <v>8785334</v>
      </c>
    </row>
    <row r="975" spans="1:14" x14ac:dyDescent="0.25">
      <c r="A975" t="s">
        <v>62</v>
      </c>
      <c r="B975" t="s">
        <v>1858</v>
      </c>
      <c r="C975">
        <v>2981</v>
      </c>
      <c r="D975" s="2">
        <v>46143</v>
      </c>
      <c r="E975" t="s">
        <v>905</v>
      </c>
      <c r="F975" t="s">
        <v>110</v>
      </c>
      <c r="G975" t="s">
        <v>1848</v>
      </c>
      <c r="H975" t="s">
        <v>10501</v>
      </c>
      <c r="I975" t="s">
        <v>10713</v>
      </c>
      <c r="J975" t="s">
        <v>10714</v>
      </c>
      <c r="K975" t="s">
        <v>56</v>
      </c>
      <c r="L975" t="s">
        <v>902</v>
      </c>
      <c r="M975" t="s">
        <v>1829</v>
      </c>
      <c r="N975" s="5">
        <v>-3445860</v>
      </c>
    </row>
    <row r="976" spans="1:14" x14ac:dyDescent="0.25">
      <c r="A976" t="s">
        <v>62</v>
      </c>
      <c r="B976" t="s">
        <v>1858</v>
      </c>
      <c r="C976">
        <v>2981</v>
      </c>
      <c r="D976" s="2">
        <v>46143</v>
      </c>
      <c r="E976" t="s">
        <v>905</v>
      </c>
      <c r="F976" t="s">
        <v>110</v>
      </c>
      <c r="G976" t="s">
        <v>1848</v>
      </c>
      <c r="H976" t="s">
        <v>9825</v>
      </c>
      <c r="I976" t="s">
        <v>10715</v>
      </c>
      <c r="J976" t="s">
        <v>9824</v>
      </c>
      <c r="K976" t="s">
        <v>56</v>
      </c>
      <c r="L976" t="s">
        <v>902</v>
      </c>
      <c r="M976" t="s">
        <v>1829</v>
      </c>
      <c r="N976" s="5">
        <v>-7567837</v>
      </c>
    </row>
    <row r="977" spans="1:14" x14ac:dyDescent="0.25">
      <c r="A977" t="s">
        <v>62</v>
      </c>
      <c r="B977" t="s">
        <v>1858</v>
      </c>
      <c r="C977">
        <v>2981</v>
      </c>
      <c r="D977" s="2">
        <v>46143</v>
      </c>
      <c r="E977" t="s">
        <v>905</v>
      </c>
      <c r="F977" t="s">
        <v>110</v>
      </c>
      <c r="G977" t="s">
        <v>1848</v>
      </c>
      <c r="H977" t="s">
        <v>10502</v>
      </c>
      <c r="I977" t="s">
        <v>10716</v>
      </c>
      <c r="J977" t="s">
        <v>10714</v>
      </c>
      <c r="K977" t="s">
        <v>56</v>
      </c>
      <c r="L977" t="s">
        <v>902</v>
      </c>
      <c r="M977" t="s">
        <v>1829</v>
      </c>
      <c r="N977" s="5">
        <v>-7195900</v>
      </c>
    </row>
    <row r="978" spans="1:14" x14ac:dyDescent="0.25">
      <c r="A978" t="s">
        <v>62</v>
      </c>
      <c r="B978" t="s">
        <v>1858</v>
      </c>
      <c r="C978">
        <v>2981</v>
      </c>
      <c r="D978" s="2">
        <v>46143</v>
      </c>
      <c r="E978" t="s">
        <v>905</v>
      </c>
      <c r="F978" t="s">
        <v>110</v>
      </c>
      <c r="G978" t="s">
        <v>1848</v>
      </c>
      <c r="H978" t="s">
        <v>10504</v>
      </c>
      <c r="I978" t="s">
        <v>10717</v>
      </c>
      <c r="J978" t="s">
        <v>10718</v>
      </c>
      <c r="K978" t="s">
        <v>56</v>
      </c>
      <c r="L978" t="s">
        <v>902</v>
      </c>
      <c r="M978" t="s">
        <v>1829</v>
      </c>
      <c r="N978" s="5">
        <v>-17948871</v>
      </c>
    </row>
    <row r="979" spans="1:14" x14ac:dyDescent="0.25">
      <c r="A979" t="s">
        <v>62</v>
      </c>
      <c r="B979" t="s">
        <v>1858</v>
      </c>
      <c r="C979">
        <v>2981</v>
      </c>
      <c r="D979" s="2">
        <v>46143</v>
      </c>
      <c r="E979" t="s">
        <v>905</v>
      </c>
      <c r="F979" t="s">
        <v>110</v>
      </c>
      <c r="G979" t="s">
        <v>1848</v>
      </c>
      <c r="H979" t="s">
        <v>10505</v>
      </c>
      <c r="I979" t="s">
        <v>10719</v>
      </c>
      <c r="J979" t="s">
        <v>10426</v>
      </c>
      <c r="K979" t="s">
        <v>56</v>
      </c>
      <c r="L979" t="s">
        <v>902</v>
      </c>
      <c r="M979" t="s">
        <v>1829</v>
      </c>
      <c r="N979" s="5">
        <v>-3455604</v>
      </c>
    </row>
    <row r="980" spans="1:14" x14ac:dyDescent="0.25">
      <c r="A980" t="s">
        <v>62</v>
      </c>
      <c r="B980" t="s">
        <v>1858</v>
      </c>
      <c r="C980">
        <v>2981</v>
      </c>
      <c r="D980" s="2">
        <v>46143</v>
      </c>
      <c r="E980" t="s">
        <v>905</v>
      </c>
      <c r="F980" t="s">
        <v>110</v>
      </c>
      <c r="G980" t="s">
        <v>1848</v>
      </c>
      <c r="H980" t="s">
        <v>10505</v>
      </c>
      <c r="I980" t="s">
        <v>10720</v>
      </c>
      <c r="J980" t="s">
        <v>10426</v>
      </c>
      <c r="K980" t="s">
        <v>56</v>
      </c>
      <c r="L980" t="s">
        <v>902</v>
      </c>
      <c r="M980" t="s">
        <v>1829</v>
      </c>
      <c r="N980" s="5">
        <v>-20764700</v>
      </c>
    </row>
    <row r="981" spans="1:14" x14ac:dyDescent="0.25">
      <c r="A981" t="s">
        <v>62</v>
      </c>
      <c r="B981" t="s">
        <v>1858</v>
      </c>
      <c r="C981">
        <v>2981</v>
      </c>
      <c r="D981" s="2">
        <v>46143</v>
      </c>
      <c r="E981" t="s">
        <v>905</v>
      </c>
      <c r="F981" t="s">
        <v>110</v>
      </c>
      <c r="G981" t="s">
        <v>1848</v>
      </c>
      <c r="H981" t="s">
        <v>6276</v>
      </c>
      <c r="I981" t="s">
        <v>10721</v>
      </c>
      <c r="J981" t="s">
        <v>10426</v>
      </c>
      <c r="K981" t="s">
        <v>56</v>
      </c>
      <c r="L981" t="s">
        <v>902</v>
      </c>
      <c r="M981" t="s">
        <v>1829</v>
      </c>
      <c r="N981" s="5">
        <v>-32697694</v>
      </c>
    </row>
    <row r="982" spans="1:14" x14ac:dyDescent="0.25">
      <c r="A982" t="s">
        <v>62</v>
      </c>
      <c r="B982" t="s">
        <v>1858</v>
      </c>
      <c r="C982">
        <v>2981</v>
      </c>
      <c r="D982" s="2">
        <v>46143</v>
      </c>
      <c r="E982" t="s">
        <v>905</v>
      </c>
      <c r="F982" t="s">
        <v>110</v>
      </c>
      <c r="G982" t="s">
        <v>1848</v>
      </c>
      <c r="H982" t="s">
        <v>10506</v>
      </c>
      <c r="I982" t="s">
        <v>10660</v>
      </c>
      <c r="J982" t="s">
        <v>10426</v>
      </c>
      <c r="K982" t="s">
        <v>56</v>
      </c>
      <c r="L982" t="s">
        <v>902</v>
      </c>
      <c r="M982" t="s">
        <v>1829</v>
      </c>
      <c r="N982" s="5">
        <v>-14750000</v>
      </c>
    </row>
    <row r="983" spans="1:14" x14ac:dyDescent="0.25">
      <c r="A983" t="s">
        <v>62</v>
      </c>
      <c r="B983" t="s">
        <v>1858</v>
      </c>
      <c r="C983">
        <v>2981</v>
      </c>
      <c r="D983" s="2">
        <v>46143</v>
      </c>
      <c r="E983" t="s">
        <v>905</v>
      </c>
      <c r="F983" t="s">
        <v>110</v>
      </c>
      <c r="G983" t="s">
        <v>1848</v>
      </c>
      <c r="H983" t="s">
        <v>10507</v>
      </c>
      <c r="I983" t="s">
        <v>10722</v>
      </c>
      <c r="J983" t="s">
        <v>10723</v>
      </c>
      <c r="K983" t="s">
        <v>56</v>
      </c>
      <c r="L983" t="s">
        <v>902</v>
      </c>
      <c r="M983" t="s">
        <v>1829</v>
      </c>
      <c r="N983" s="5">
        <v>-5013494</v>
      </c>
    </row>
    <row r="984" spans="1:14" x14ac:dyDescent="0.25">
      <c r="A984" t="s">
        <v>62</v>
      </c>
      <c r="B984" t="s">
        <v>1858</v>
      </c>
      <c r="C984">
        <v>2981</v>
      </c>
      <c r="D984" s="2">
        <v>46143</v>
      </c>
      <c r="E984" t="s">
        <v>905</v>
      </c>
      <c r="F984" t="s">
        <v>110</v>
      </c>
      <c r="G984" t="s">
        <v>1848</v>
      </c>
      <c r="H984" t="s">
        <v>10508</v>
      </c>
      <c r="I984" t="s">
        <v>10724</v>
      </c>
      <c r="J984" t="s">
        <v>10723</v>
      </c>
      <c r="K984" t="s">
        <v>56</v>
      </c>
      <c r="L984" t="s">
        <v>902</v>
      </c>
      <c r="M984" t="s">
        <v>1829</v>
      </c>
      <c r="N984" s="5">
        <v>-8976339</v>
      </c>
    </row>
    <row r="985" spans="1:14" x14ac:dyDescent="0.25">
      <c r="A985" t="s">
        <v>62</v>
      </c>
      <c r="B985" t="s">
        <v>1858</v>
      </c>
      <c r="C985">
        <v>2981</v>
      </c>
      <c r="D985" s="2">
        <v>46143</v>
      </c>
      <c r="E985" t="s">
        <v>905</v>
      </c>
      <c r="F985" t="s">
        <v>110</v>
      </c>
      <c r="G985" t="s">
        <v>1848</v>
      </c>
      <c r="H985" t="s">
        <v>10509</v>
      </c>
      <c r="I985" t="s">
        <v>10725</v>
      </c>
      <c r="J985" t="s">
        <v>10723</v>
      </c>
      <c r="K985" t="s">
        <v>56</v>
      </c>
      <c r="L985" t="s">
        <v>902</v>
      </c>
      <c r="M985" t="s">
        <v>1829</v>
      </c>
      <c r="N985" s="5">
        <v>-3044934</v>
      </c>
    </row>
    <row r="986" spans="1:14" x14ac:dyDescent="0.25">
      <c r="A986" t="s">
        <v>62</v>
      </c>
      <c r="B986" t="s">
        <v>1858</v>
      </c>
      <c r="C986">
        <v>2981</v>
      </c>
      <c r="D986" s="2">
        <v>46143</v>
      </c>
      <c r="E986" t="s">
        <v>905</v>
      </c>
      <c r="F986" t="s">
        <v>110</v>
      </c>
      <c r="G986" t="s">
        <v>1848</v>
      </c>
      <c r="H986" t="s">
        <v>10515</v>
      </c>
      <c r="I986" t="s">
        <v>10726</v>
      </c>
      <c r="J986" t="s">
        <v>10727</v>
      </c>
      <c r="K986" t="s">
        <v>56</v>
      </c>
      <c r="L986" t="s">
        <v>902</v>
      </c>
      <c r="M986" t="s">
        <v>1829</v>
      </c>
      <c r="N986" s="5">
        <v>-10858357</v>
      </c>
    </row>
    <row r="987" spans="1:14" x14ac:dyDescent="0.25">
      <c r="A987" t="s">
        <v>62</v>
      </c>
      <c r="B987" t="s">
        <v>1858</v>
      </c>
      <c r="C987">
        <v>2981</v>
      </c>
      <c r="D987" s="2">
        <v>46143</v>
      </c>
      <c r="E987" t="s">
        <v>905</v>
      </c>
      <c r="F987" t="s">
        <v>110</v>
      </c>
      <c r="G987" t="s">
        <v>1848</v>
      </c>
      <c r="H987" t="s">
        <v>10516</v>
      </c>
      <c r="I987" t="s">
        <v>10728</v>
      </c>
      <c r="J987" t="s">
        <v>10729</v>
      </c>
      <c r="K987" t="s">
        <v>56</v>
      </c>
      <c r="L987" t="s">
        <v>902</v>
      </c>
      <c r="M987" t="s">
        <v>1829</v>
      </c>
      <c r="N987" s="5">
        <v>-4823700</v>
      </c>
    </row>
    <row r="988" spans="1:14" x14ac:dyDescent="0.25">
      <c r="A988" t="s">
        <v>62</v>
      </c>
      <c r="B988" t="s">
        <v>1858</v>
      </c>
      <c r="C988">
        <v>2981</v>
      </c>
      <c r="D988" s="2">
        <v>46143</v>
      </c>
      <c r="E988" t="s">
        <v>905</v>
      </c>
      <c r="F988" t="s">
        <v>1124</v>
      </c>
      <c r="G988" t="s">
        <v>1125</v>
      </c>
      <c r="H988" t="s">
        <v>6339</v>
      </c>
      <c r="I988" t="s">
        <v>7106</v>
      </c>
      <c r="J988" t="s">
        <v>1125</v>
      </c>
      <c r="K988" t="s">
        <v>56</v>
      </c>
      <c r="L988" t="s">
        <v>902</v>
      </c>
      <c r="M988" t="s">
        <v>1829</v>
      </c>
      <c r="N988" s="5">
        <v>354591</v>
      </c>
    </row>
    <row r="989" spans="1:14" x14ac:dyDescent="0.25">
      <c r="A989" t="s">
        <v>62</v>
      </c>
      <c r="B989" t="s">
        <v>1858</v>
      </c>
      <c r="C989">
        <v>2981</v>
      </c>
      <c r="D989" s="2">
        <v>46143</v>
      </c>
      <c r="E989" t="s">
        <v>905</v>
      </c>
      <c r="F989" t="s">
        <v>1648</v>
      </c>
      <c r="G989" t="s">
        <v>1649</v>
      </c>
      <c r="H989" t="s">
        <v>2309</v>
      </c>
      <c r="I989" t="s">
        <v>10730</v>
      </c>
      <c r="J989" t="s">
        <v>7069</v>
      </c>
      <c r="K989" t="s">
        <v>56</v>
      </c>
      <c r="L989" t="s">
        <v>902</v>
      </c>
      <c r="M989" t="s">
        <v>1829</v>
      </c>
      <c r="N989" s="5">
        <v>352828</v>
      </c>
    </row>
    <row r="990" spans="1:14" x14ac:dyDescent="0.25">
      <c r="A990" t="s">
        <v>62</v>
      </c>
      <c r="B990" t="s">
        <v>1858</v>
      </c>
      <c r="C990">
        <v>2981</v>
      </c>
      <c r="D990" s="2">
        <v>46143</v>
      </c>
      <c r="E990" t="s">
        <v>905</v>
      </c>
      <c r="F990" t="s">
        <v>1648</v>
      </c>
      <c r="G990" t="s">
        <v>1649</v>
      </c>
      <c r="H990" t="s">
        <v>2309</v>
      </c>
      <c r="I990" t="s">
        <v>10731</v>
      </c>
      <c r="J990" t="s">
        <v>7069</v>
      </c>
      <c r="K990" t="s">
        <v>56</v>
      </c>
      <c r="L990" t="s">
        <v>902</v>
      </c>
      <c r="M990" t="s">
        <v>1829</v>
      </c>
      <c r="N990" s="5">
        <v>2117377</v>
      </c>
    </row>
    <row r="991" spans="1:14" x14ac:dyDescent="0.25">
      <c r="A991" t="s">
        <v>62</v>
      </c>
      <c r="B991" t="s">
        <v>1858</v>
      </c>
      <c r="C991">
        <v>2981</v>
      </c>
      <c r="D991" s="2">
        <v>46143</v>
      </c>
      <c r="E991" t="s">
        <v>905</v>
      </c>
      <c r="F991" t="s">
        <v>1648</v>
      </c>
      <c r="G991" t="s">
        <v>1649</v>
      </c>
      <c r="H991" t="s">
        <v>2309</v>
      </c>
      <c r="I991" t="s">
        <v>10732</v>
      </c>
      <c r="J991" t="s">
        <v>7069</v>
      </c>
      <c r="K991" t="s">
        <v>56</v>
      </c>
      <c r="L991" t="s">
        <v>902</v>
      </c>
      <c r="M991" t="s">
        <v>1829</v>
      </c>
      <c r="N991" s="5">
        <v>-352828</v>
      </c>
    </row>
    <row r="992" spans="1:14" x14ac:dyDescent="0.25">
      <c r="A992" t="s">
        <v>62</v>
      </c>
      <c r="B992" t="s">
        <v>1858</v>
      </c>
      <c r="C992">
        <v>2981</v>
      </c>
      <c r="D992" s="2">
        <v>46143</v>
      </c>
      <c r="E992" t="s">
        <v>905</v>
      </c>
      <c r="F992" t="s">
        <v>1648</v>
      </c>
      <c r="G992" t="s">
        <v>1649</v>
      </c>
      <c r="H992" t="s">
        <v>2309</v>
      </c>
      <c r="I992" t="s">
        <v>10733</v>
      </c>
      <c r="J992" t="s">
        <v>7069</v>
      </c>
      <c r="K992" t="s">
        <v>56</v>
      </c>
      <c r="L992" t="s">
        <v>902</v>
      </c>
      <c r="M992" t="s">
        <v>1829</v>
      </c>
      <c r="N992" s="5">
        <v>-2117377</v>
      </c>
    </row>
    <row r="993" spans="1:14" x14ac:dyDescent="0.25">
      <c r="A993" t="s">
        <v>62</v>
      </c>
      <c r="B993" t="s">
        <v>1858</v>
      </c>
      <c r="C993">
        <v>2981</v>
      </c>
      <c r="D993" s="2">
        <v>46143</v>
      </c>
      <c r="E993" t="s">
        <v>905</v>
      </c>
      <c r="F993" t="s">
        <v>1648</v>
      </c>
      <c r="G993" t="s">
        <v>1649</v>
      </c>
      <c r="H993" t="s">
        <v>3407</v>
      </c>
      <c r="I993" t="s">
        <v>10734</v>
      </c>
      <c r="J993" t="s">
        <v>7069</v>
      </c>
      <c r="K993" t="s">
        <v>56</v>
      </c>
      <c r="L993" t="s">
        <v>902</v>
      </c>
      <c r="M993" t="s">
        <v>1829</v>
      </c>
      <c r="N993" s="5">
        <v>353772</v>
      </c>
    </row>
    <row r="994" spans="1:14" x14ac:dyDescent="0.25">
      <c r="A994" t="s">
        <v>62</v>
      </c>
      <c r="B994" t="s">
        <v>1858</v>
      </c>
      <c r="C994">
        <v>2981</v>
      </c>
      <c r="D994" s="2">
        <v>46143</v>
      </c>
      <c r="E994" t="s">
        <v>905</v>
      </c>
      <c r="F994" t="s">
        <v>1648</v>
      </c>
      <c r="G994" t="s">
        <v>1649</v>
      </c>
      <c r="H994" t="s">
        <v>3407</v>
      </c>
      <c r="I994" t="s">
        <v>10735</v>
      </c>
      <c r="J994" t="s">
        <v>7069</v>
      </c>
      <c r="K994" t="s">
        <v>56</v>
      </c>
      <c r="L994" t="s">
        <v>902</v>
      </c>
      <c r="M994" t="s">
        <v>1829</v>
      </c>
      <c r="N994" s="5">
        <v>-353772</v>
      </c>
    </row>
    <row r="995" spans="1:14" x14ac:dyDescent="0.25">
      <c r="A995" t="s">
        <v>62</v>
      </c>
      <c r="B995" t="s">
        <v>1858</v>
      </c>
      <c r="C995">
        <v>2981</v>
      </c>
      <c r="D995" s="2">
        <v>46143</v>
      </c>
      <c r="E995" t="s">
        <v>905</v>
      </c>
      <c r="F995" t="s">
        <v>1648</v>
      </c>
      <c r="G995" t="s">
        <v>1649</v>
      </c>
      <c r="H995" t="s">
        <v>4674</v>
      </c>
      <c r="I995" t="s">
        <v>10736</v>
      </c>
      <c r="J995" t="s">
        <v>7069</v>
      </c>
      <c r="K995" t="s">
        <v>56</v>
      </c>
      <c r="L995" t="s">
        <v>902</v>
      </c>
      <c r="M995" t="s">
        <v>1829</v>
      </c>
      <c r="N995" s="5">
        <v>2831074</v>
      </c>
    </row>
    <row r="996" spans="1:14" x14ac:dyDescent="0.25">
      <c r="A996" t="s">
        <v>62</v>
      </c>
      <c r="B996" t="s">
        <v>1858</v>
      </c>
      <c r="C996">
        <v>2981</v>
      </c>
      <c r="D996" s="2">
        <v>46143</v>
      </c>
      <c r="E996" t="s">
        <v>905</v>
      </c>
      <c r="F996" t="s">
        <v>1648</v>
      </c>
      <c r="G996" t="s">
        <v>1649</v>
      </c>
      <c r="H996" t="s">
        <v>4674</v>
      </c>
      <c r="I996" t="s">
        <v>10737</v>
      </c>
      <c r="J996" t="s">
        <v>7069</v>
      </c>
      <c r="K996" t="s">
        <v>56</v>
      </c>
      <c r="L996" t="s">
        <v>902</v>
      </c>
      <c r="M996" t="s">
        <v>1829</v>
      </c>
      <c r="N996" s="5">
        <v>683375</v>
      </c>
    </row>
    <row r="997" spans="1:14" x14ac:dyDescent="0.25">
      <c r="A997" t="s">
        <v>62</v>
      </c>
      <c r="B997" t="s">
        <v>1858</v>
      </c>
      <c r="C997">
        <v>2981</v>
      </c>
      <c r="D997" s="2">
        <v>46143</v>
      </c>
      <c r="E997" t="s">
        <v>905</v>
      </c>
      <c r="F997" t="s">
        <v>1648</v>
      </c>
      <c r="G997" t="s">
        <v>1649</v>
      </c>
      <c r="H997" t="s">
        <v>6327</v>
      </c>
      <c r="I997" t="s">
        <v>10738</v>
      </c>
      <c r="J997" t="s">
        <v>7069</v>
      </c>
      <c r="K997" t="s">
        <v>56</v>
      </c>
      <c r="L997" t="s">
        <v>902</v>
      </c>
      <c r="M997" t="s">
        <v>1829</v>
      </c>
      <c r="N997" s="5">
        <v>709183</v>
      </c>
    </row>
    <row r="998" spans="1:14" x14ac:dyDescent="0.25">
      <c r="A998" t="s">
        <v>62</v>
      </c>
      <c r="B998" t="s">
        <v>1858</v>
      </c>
      <c r="C998">
        <v>2981</v>
      </c>
      <c r="D998" s="2">
        <v>46143</v>
      </c>
      <c r="E998" t="s">
        <v>905</v>
      </c>
      <c r="F998" t="s">
        <v>1648</v>
      </c>
      <c r="G998" t="s">
        <v>1649</v>
      </c>
      <c r="H998" t="s">
        <v>6327</v>
      </c>
      <c r="I998" t="s">
        <v>10739</v>
      </c>
      <c r="J998" t="s">
        <v>7069</v>
      </c>
      <c r="K998" t="s">
        <v>56</v>
      </c>
      <c r="L998" t="s">
        <v>902</v>
      </c>
      <c r="M998" t="s">
        <v>1829</v>
      </c>
      <c r="N998" s="5">
        <v>707769</v>
      </c>
    </row>
    <row r="999" spans="1:14" x14ac:dyDescent="0.25">
      <c r="A999" t="s">
        <v>62</v>
      </c>
      <c r="B999" t="s">
        <v>1858</v>
      </c>
      <c r="C999">
        <v>2981</v>
      </c>
      <c r="D999" s="2">
        <v>46143</v>
      </c>
      <c r="E999" t="s">
        <v>905</v>
      </c>
      <c r="F999" t="s">
        <v>1648</v>
      </c>
      <c r="G999" t="s">
        <v>1649</v>
      </c>
      <c r="H999" t="s">
        <v>6283</v>
      </c>
      <c r="I999" t="s">
        <v>10740</v>
      </c>
      <c r="J999" t="s">
        <v>7069</v>
      </c>
      <c r="K999" t="s">
        <v>56</v>
      </c>
      <c r="L999" t="s">
        <v>902</v>
      </c>
      <c r="M999" t="s">
        <v>1829</v>
      </c>
      <c r="N999" s="5">
        <v>354591</v>
      </c>
    </row>
    <row r="1000" spans="1:14" x14ac:dyDescent="0.25">
      <c r="A1000" t="s">
        <v>62</v>
      </c>
      <c r="B1000" t="s">
        <v>1858</v>
      </c>
      <c r="C1000">
        <v>2981</v>
      </c>
      <c r="D1000" s="2">
        <v>46143</v>
      </c>
      <c r="E1000" t="s">
        <v>905</v>
      </c>
      <c r="F1000" t="s">
        <v>1648</v>
      </c>
      <c r="G1000" t="s">
        <v>1649</v>
      </c>
      <c r="H1000" t="s">
        <v>6283</v>
      </c>
      <c r="I1000" t="s">
        <v>10741</v>
      </c>
      <c r="J1000" t="s">
        <v>7069</v>
      </c>
      <c r="K1000" t="s">
        <v>56</v>
      </c>
      <c r="L1000" t="s">
        <v>902</v>
      </c>
      <c r="M1000" t="s">
        <v>1829</v>
      </c>
      <c r="N1000" s="5">
        <v>1418365</v>
      </c>
    </row>
    <row r="1001" spans="1:14" x14ac:dyDescent="0.25">
      <c r="A1001" t="s">
        <v>62</v>
      </c>
      <c r="B1001" t="s">
        <v>1858</v>
      </c>
      <c r="C1001">
        <v>2981</v>
      </c>
      <c r="D1001" s="2">
        <v>46143</v>
      </c>
      <c r="E1001" t="s">
        <v>905</v>
      </c>
      <c r="F1001" t="s">
        <v>912</v>
      </c>
      <c r="G1001" t="s">
        <v>1869</v>
      </c>
      <c r="H1001" t="s">
        <v>6320</v>
      </c>
      <c r="I1001" t="s">
        <v>10742</v>
      </c>
      <c r="J1001" t="s">
        <v>1869</v>
      </c>
      <c r="K1001" t="s">
        <v>56</v>
      </c>
      <c r="L1001" t="s">
        <v>902</v>
      </c>
      <c r="M1001" t="s">
        <v>1829</v>
      </c>
      <c r="N1001" s="5">
        <v>709183</v>
      </c>
    </row>
    <row r="1002" spans="1:14" x14ac:dyDescent="0.25">
      <c r="A1002" t="s">
        <v>62</v>
      </c>
      <c r="B1002" t="s">
        <v>1858</v>
      </c>
      <c r="C1002">
        <v>2981</v>
      </c>
      <c r="D1002" s="2">
        <v>46143</v>
      </c>
      <c r="E1002" t="s">
        <v>905</v>
      </c>
      <c r="F1002" t="s">
        <v>912</v>
      </c>
      <c r="G1002" t="s">
        <v>1869</v>
      </c>
      <c r="H1002" t="s">
        <v>6320</v>
      </c>
      <c r="I1002" t="s">
        <v>10743</v>
      </c>
      <c r="J1002" t="s">
        <v>1869</v>
      </c>
      <c r="K1002" t="s">
        <v>56</v>
      </c>
      <c r="L1002" t="s">
        <v>902</v>
      </c>
      <c r="M1002" t="s">
        <v>1829</v>
      </c>
      <c r="N1002" s="5">
        <v>709183</v>
      </c>
    </row>
    <row r="1003" spans="1:14" x14ac:dyDescent="0.25">
      <c r="A1003" t="s">
        <v>62</v>
      </c>
      <c r="B1003" t="s">
        <v>1858</v>
      </c>
      <c r="C1003">
        <v>2981</v>
      </c>
      <c r="D1003" s="2">
        <v>46143</v>
      </c>
      <c r="E1003" t="s">
        <v>905</v>
      </c>
      <c r="F1003" t="s">
        <v>912</v>
      </c>
      <c r="G1003" t="s">
        <v>1869</v>
      </c>
      <c r="H1003" t="s">
        <v>6320</v>
      </c>
      <c r="I1003" t="s">
        <v>10744</v>
      </c>
      <c r="J1003" t="s">
        <v>1869</v>
      </c>
      <c r="K1003" t="s">
        <v>56</v>
      </c>
      <c r="L1003" t="s">
        <v>902</v>
      </c>
      <c r="M1003" t="s">
        <v>1829</v>
      </c>
      <c r="N1003" s="5">
        <v>355062</v>
      </c>
    </row>
    <row r="1004" spans="1:14" x14ac:dyDescent="0.25">
      <c r="A1004" t="s">
        <v>62</v>
      </c>
      <c r="B1004" t="s">
        <v>1858</v>
      </c>
      <c r="C1004">
        <v>2981</v>
      </c>
      <c r="D1004" s="2">
        <v>46143</v>
      </c>
      <c r="E1004" t="s">
        <v>905</v>
      </c>
      <c r="F1004" t="s">
        <v>912</v>
      </c>
      <c r="G1004" t="s">
        <v>1869</v>
      </c>
      <c r="H1004" t="s">
        <v>6320</v>
      </c>
      <c r="I1004" t="s">
        <v>10745</v>
      </c>
      <c r="J1004" t="s">
        <v>1869</v>
      </c>
      <c r="K1004" t="s">
        <v>56</v>
      </c>
      <c r="L1004" t="s">
        <v>902</v>
      </c>
      <c r="M1004" t="s">
        <v>1829</v>
      </c>
      <c r="N1004" s="5">
        <v>710124</v>
      </c>
    </row>
    <row r="1005" spans="1:14" x14ac:dyDescent="0.25">
      <c r="A1005" t="s">
        <v>62</v>
      </c>
      <c r="B1005" t="s">
        <v>1858</v>
      </c>
      <c r="C1005">
        <v>2981</v>
      </c>
      <c r="D1005" s="2">
        <v>46143</v>
      </c>
      <c r="E1005" t="s">
        <v>905</v>
      </c>
      <c r="F1005" t="s">
        <v>912</v>
      </c>
      <c r="G1005" t="s">
        <v>1869</v>
      </c>
      <c r="H1005" t="s">
        <v>10503</v>
      </c>
      <c r="I1005" t="s">
        <v>10746</v>
      </c>
      <c r="J1005" t="s">
        <v>1869</v>
      </c>
      <c r="K1005" t="s">
        <v>56</v>
      </c>
      <c r="L1005" t="s">
        <v>902</v>
      </c>
      <c r="M1005" t="s">
        <v>1829</v>
      </c>
      <c r="N1005" s="5">
        <v>713903</v>
      </c>
    </row>
    <row r="1006" spans="1:14" x14ac:dyDescent="0.25">
      <c r="A1006" t="s">
        <v>62</v>
      </c>
      <c r="B1006" t="s">
        <v>1858</v>
      </c>
      <c r="C1006">
        <v>2981</v>
      </c>
      <c r="D1006" s="2">
        <v>46143</v>
      </c>
      <c r="E1006" t="s">
        <v>905</v>
      </c>
      <c r="F1006" t="s">
        <v>912</v>
      </c>
      <c r="G1006" t="s">
        <v>1869</v>
      </c>
      <c r="H1006" t="s">
        <v>10503</v>
      </c>
      <c r="I1006" t="s">
        <v>10747</v>
      </c>
      <c r="J1006" t="s">
        <v>1869</v>
      </c>
      <c r="K1006" t="s">
        <v>56</v>
      </c>
      <c r="L1006" t="s">
        <v>902</v>
      </c>
      <c r="M1006" t="s">
        <v>1829</v>
      </c>
      <c r="N1006" s="5">
        <v>1772957</v>
      </c>
    </row>
    <row r="1007" spans="1:14" x14ac:dyDescent="0.25">
      <c r="A1007" t="s">
        <v>62</v>
      </c>
      <c r="B1007" t="s">
        <v>1858</v>
      </c>
      <c r="C1007">
        <v>2981</v>
      </c>
      <c r="D1007" s="2">
        <v>46143</v>
      </c>
      <c r="E1007" t="s">
        <v>905</v>
      </c>
      <c r="F1007" t="s">
        <v>912</v>
      </c>
      <c r="G1007" t="s">
        <v>1869</v>
      </c>
      <c r="H1007" t="s">
        <v>10503</v>
      </c>
      <c r="I1007" t="s">
        <v>10748</v>
      </c>
      <c r="J1007" t="s">
        <v>1869</v>
      </c>
      <c r="K1007" t="s">
        <v>56</v>
      </c>
      <c r="L1007" t="s">
        <v>902</v>
      </c>
      <c r="M1007" t="s">
        <v>1829</v>
      </c>
      <c r="N1007" s="5">
        <v>354591</v>
      </c>
    </row>
    <row r="1008" spans="1:14" x14ac:dyDescent="0.25">
      <c r="A1008" t="s">
        <v>62</v>
      </c>
      <c r="B1008" t="s">
        <v>1858</v>
      </c>
      <c r="C1008">
        <v>2981</v>
      </c>
      <c r="D1008" s="2">
        <v>46143</v>
      </c>
      <c r="E1008" t="s">
        <v>905</v>
      </c>
      <c r="F1008" t="s">
        <v>1357</v>
      </c>
      <c r="G1008" t="s">
        <v>1358</v>
      </c>
      <c r="H1008" t="s">
        <v>3413</v>
      </c>
      <c r="I1008" t="s">
        <v>10749</v>
      </c>
      <c r="J1008" t="s">
        <v>1358</v>
      </c>
      <c r="K1008" t="s">
        <v>56</v>
      </c>
      <c r="L1008" t="s">
        <v>902</v>
      </c>
      <c r="M1008" t="s">
        <v>1829</v>
      </c>
      <c r="N1008" s="5">
        <v>1411312</v>
      </c>
    </row>
    <row r="1009" spans="1:14" x14ac:dyDescent="0.25">
      <c r="A1009" t="s">
        <v>62</v>
      </c>
      <c r="B1009" t="s">
        <v>1858</v>
      </c>
      <c r="C1009">
        <v>2981</v>
      </c>
      <c r="D1009" s="2">
        <v>46143</v>
      </c>
      <c r="E1009" t="s">
        <v>905</v>
      </c>
      <c r="F1009" t="s">
        <v>1357</v>
      </c>
      <c r="G1009" t="s">
        <v>1358</v>
      </c>
      <c r="H1009" t="s">
        <v>3413</v>
      </c>
      <c r="I1009" t="s">
        <v>10750</v>
      </c>
      <c r="J1009" t="s">
        <v>1358</v>
      </c>
      <c r="K1009" t="s">
        <v>56</v>
      </c>
      <c r="L1009" t="s">
        <v>902</v>
      </c>
      <c r="M1009" t="s">
        <v>1829</v>
      </c>
      <c r="N1009" s="5">
        <v>2469796</v>
      </c>
    </row>
    <row r="1010" spans="1:14" x14ac:dyDescent="0.25">
      <c r="A1010" t="s">
        <v>62</v>
      </c>
      <c r="B1010" t="s">
        <v>1858</v>
      </c>
      <c r="C1010">
        <v>2981</v>
      </c>
      <c r="D1010" s="2">
        <v>46143</v>
      </c>
      <c r="E1010" t="s">
        <v>905</v>
      </c>
      <c r="F1010" t="s">
        <v>6886</v>
      </c>
      <c r="G1010" t="s">
        <v>14</v>
      </c>
      <c r="H1010" t="s">
        <v>10518</v>
      </c>
      <c r="I1010" t="s">
        <v>10751</v>
      </c>
      <c r="J1010" t="s">
        <v>9103</v>
      </c>
      <c r="K1010" t="s">
        <v>56</v>
      </c>
      <c r="L1010" t="s">
        <v>902</v>
      </c>
      <c r="M1010" t="s">
        <v>1829</v>
      </c>
      <c r="N1010" s="5">
        <v>561496</v>
      </c>
    </row>
    <row r="1011" spans="1:14" x14ac:dyDescent="0.25">
      <c r="A1011" t="s">
        <v>62</v>
      </c>
      <c r="B1011" t="s">
        <v>1858</v>
      </c>
      <c r="C1011">
        <v>2981</v>
      </c>
      <c r="D1011" s="2">
        <v>46143</v>
      </c>
      <c r="E1011" t="s">
        <v>905</v>
      </c>
      <c r="F1011" t="s">
        <v>4930</v>
      </c>
      <c r="G1011" t="s">
        <v>14</v>
      </c>
      <c r="H1011" t="s">
        <v>4675</v>
      </c>
      <c r="I1011" t="s">
        <v>10752</v>
      </c>
      <c r="J1011" t="s">
        <v>6002</v>
      </c>
      <c r="K1011" t="s">
        <v>56</v>
      </c>
      <c r="L1011" t="s">
        <v>902</v>
      </c>
      <c r="M1011" t="s">
        <v>1829</v>
      </c>
      <c r="N1011" s="5">
        <v>4988863</v>
      </c>
    </row>
    <row r="1012" spans="1:14" x14ac:dyDescent="0.25">
      <c r="A1012" t="s">
        <v>62</v>
      </c>
      <c r="B1012" t="s">
        <v>1858</v>
      </c>
      <c r="C1012">
        <v>2981</v>
      </c>
      <c r="D1012" s="2">
        <v>46143</v>
      </c>
      <c r="E1012" t="s">
        <v>905</v>
      </c>
      <c r="F1012" t="s">
        <v>151</v>
      </c>
      <c r="G1012" t="s">
        <v>279</v>
      </c>
      <c r="H1012" t="s">
        <v>6268</v>
      </c>
      <c r="I1012" t="s">
        <v>10753</v>
      </c>
      <c r="J1012" t="s">
        <v>7084</v>
      </c>
      <c r="K1012" t="s">
        <v>56</v>
      </c>
      <c r="L1012" t="s">
        <v>902</v>
      </c>
      <c r="M1012" t="s">
        <v>1829</v>
      </c>
      <c r="N1012" s="5">
        <v>318552</v>
      </c>
    </row>
    <row r="1013" spans="1:14" x14ac:dyDescent="0.25">
      <c r="A1013" t="s">
        <v>62</v>
      </c>
      <c r="B1013" t="s">
        <v>1858</v>
      </c>
      <c r="C1013">
        <v>2981</v>
      </c>
      <c r="D1013" s="2">
        <v>46143</v>
      </c>
      <c r="E1013" t="s">
        <v>905</v>
      </c>
      <c r="F1013" t="s">
        <v>151</v>
      </c>
      <c r="G1013" t="s">
        <v>279</v>
      </c>
      <c r="H1013" t="s">
        <v>6268</v>
      </c>
      <c r="I1013" t="s">
        <v>10754</v>
      </c>
      <c r="J1013" t="s">
        <v>7084</v>
      </c>
      <c r="K1013" t="s">
        <v>56</v>
      </c>
      <c r="L1013" t="s">
        <v>902</v>
      </c>
      <c r="M1013" t="s">
        <v>1829</v>
      </c>
      <c r="N1013" s="5">
        <v>1911312</v>
      </c>
    </row>
    <row r="1014" spans="1:14" x14ac:dyDescent="0.25">
      <c r="A1014" t="s">
        <v>62</v>
      </c>
      <c r="B1014" t="s">
        <v>1858</v>
      </c>
      <c r="C1014">
        <v>2981</v>
      </c>
      <c r="D1014" s="2">
        <v>46143</v>
      </c>
      <c r="E1014" t="s">
        <v>905</v>
      </c>
      <c r="F1014" t="s">
        <v>151</v>
      </c>
      <c r="G1014" t="s">
        <v>279</v>
      </c>
      <c r="H1014" t="s">
        <v>6268</v>
      </c>
      <c r="I1014" t="s">
        <v>10755</v>
      </c>
      <c r="J1014" t="s">
        <v>7084</v>
      </c>
      <c r="K1014" t="s">
        <v>56</v>
      </c>
      <c r="L1014" t="s">
        <v>902</v>
      </c>
      <c r="M1014" t="s">
        <v>1829</v>
      </c>
      <c r="N1014" s="5">
        <v>318552</v>
      </c>
    </row>
    <row r="1015" spans="1:14" x14ac:dyDescent="0.25">
      <c r="A1015" t="s">
        <v>62</v>
      </c>
      <c r="B1015" t="s">
        <v>1858</v>
      </c>
      <c r="C1015">
        <v>2981</v>
      </c>
      <c r="D1015" s="2">
        <v>46143</v>
      </c>
      <c r="E1015" t="s">
        <v>905</v>
      </c>
      <c r="F1015" t="s">
        <v>151</v>
      </c>
      <c r="G1015" t="s">
        <v>279</v>
      </c>
      <c r="H1015" t="s">
        <v>6269</v>
      </c>
      <c r="I1015" t="s">
        <v>10756</v>
      </c>
      <c r="J1015" t="s">
        <v>7084</v>
      </c>
      <c r="K1015" t="s">
        <v>56</v>
      </c>
      <c r="L1015" t="s">
        <v>902</v>
      </c>
      <c r="M1015" t="s">
        <v>1829</v>
      </c>
      <c r="N1015" s="5">
        <v>320217</v>
      </c>
    </row>
    <row r="1016" spans="1:14" x14ac:dyDescent="0.25">
      <c r="A1016" t="s">
        <v>62</v>
      </c>
      <c r="B1016" t="s">
        <v>1858</v>
      </c>
      <c r="C1016">
        <v>2981</v>
      </c>
      <c r="D1016" s="2">
        <v>46143</v>
      </c>
      <c r="E1016" t="s">
        <v>905</v>
      </c>
      <c r="F1016" t="s">
        <v>151</v>
      </c>
      <c r="G1016" t="s">
        <v>279</v>
      </c>
      <c r="H1016" t="s">
        <v>6269</v>
      </c>
      <c r="I1016" t="s">
        <v>10757</v>
      </c>
      <c r="J1016" t="s">
        <v>7084</v>
      </c>
      <c r="K1016" t="s">
        <v>56</v>
      </c>
      <c r="L1016" t="s">
        <v>902</v>
      </c>
      <c r="M1016" t="s">
        <v>1829</v>
      </c>
      <c r="N1016" s="5">
        <v>1601086</v>
      </c>
    </row>
    <row r="1017" spans="1:14" x14ac:dyDescent="0.25">
      <c r="A1017" t="s">
        <v>62</v>
      </c>
      <c r="B1017" t="s">
        <v>1858</v>
      </c>
      <c r="C1017">
        <v>2981</v>
      </c>
      <c r="D1017" s="2">
        <v>46143</v>
      </c>
      <c r="E1017" t="s">
        <v>905</v>
      </c>
      <c r="F1017" t="s">
        <v>151</v>
      </c>
      <c r="G1017" t="s">
        <v>279</v>
      </c>
      <c r="H1017" t="s">
        <v>6290</v>
      </c>
      <c r="I1017" t="s">
        <v>10758</v>
      </c>
      <c r="J1017" t="s">
        <v>7084</v>
      </c>
      <c r="K1017" t="s">
        <v>56</v>
      </c>
      <c r="L1017" t="s">
        <v>902</v>
      </c>
      <c r="M1017" t="s">
        <v>1829</v>
      </c>
      <c r="N1017" s="5">
        <v>374512</v>
      </c>
    </row>
    <row r="1018" spans="1:14" x14ac:dyDescent="0.25">
      <c r="A1018" t="s">
        <v>62</v>
      </c>
      <c r="B1018" t="s">
        <v>1858</v>
      </c>
      <c r="C1018">
        <v>2981</v>
      </c>
      <c r="D1018" s="2">
        <v>46143</v>
      </c>
      <c r="E1018" t="s">
        <v>905</v>
      </c>
      <c r="F1018" t="s">
        <v>151</v>
      </c>
      <c r="G1018" t="s">
        <v>279</v>
      </c>
      <c r="H1018" t="s">
        <v>10321</v>
      </c>
      <c r="I1018" t="s">
        <v>10759</v>
      </c>
      <c r="J1018" t="s">
        <v>7084</v>
      </c>
      <c r="K1018" t="s">
        <v>56</v>
      </c>
      <c r="L1018" t="s">
        <v>902</v>
      </c>
      <c r="M1018" t="s">
        <v>1829</v>
      </c>
      <c r="N1018" s="5">
        <v>187941</v>
      </c>
    </row>
    <row r="1019" spans="1:14" x14ac:dyDescent="0.25">
      <c r="A1019" t="s">
        <v>62</v>
      </c>
      <c r="B1019" t="s">
        <v>1858</v>
      </c>
      <c r="C1019">
        <v>2981</v>
      </c>
      <c r="D1019" s="2">
        <v>46143</v>
      </c>
      <c r="E1019" t="s">
        <v>905</v>
      </c>
      <c r="F1019" t="s">
        <v>1706</v>
      </c>
      <c r="G1019" t="s">
        <v>1707</v>
      </c>
      <c r="H1019" t="s">
        <v>1578</v>
      </c>
      <c r="I1019" t="s">
        <v>10760</v>
      </c>
      <c r="J1019" t="s">
        <v>1707</v>
      </c>
      <c r="K1019" t="s">
        <v>56</v>
      </c>
      <c r="L1019" t="s">
        <v>902</v>
      </c>
      <c r="M1019" t="s">
        <v>1829</v>
      </c>
      <c r="N1019" s="5">
        <v>10168340</v>
      </c>
    </row>
    <row r="1020" spans="1:14" x14ac:dyDescent="0.25">
      <c r="A1020" t="s">
        <v>62</v>
      </c>
      <c r="B1020" t="s">
        <v>1858</v>
      </c>
      <c r="C1020">
        <v>2981</v>
      </c>
      <c r="D1020" s="2">
        <v>46143</v>
      </c>
      <c r="E1020" t="s">
        <v>905</v>
      </c>
      <c r="F1020" t="s">
        <v>1706</v>
      </c>
      <c r="G1020" t="s">
        <v>1707</v>
      </c>
      <c r="H1020" t="s">
        <v>1578</v>
      </c>
      <c r="I1020" t="s">
        <v>10760</v>
      </c>
      <c r="J1020" t="s">
        <v>10761</v>
      </c>
      <c r="K1020" t="s">
        <v>56</v>
      </c>
      <c r="L1020" t="s">
        <v>902</v>
      </c>
      <c r="M1020" t="s">
        <v>1829</v>
      </c>
      <c r="N1020" s="5">
        <v>10168340</v>
      </c>
    </row>
    <row r="1021" spans="1:14" x14ac:dyDescent="0.25">
      <c r="A1021" t="s">
        <v>62</v>
      </c>
      <c r="B1021" t="s">
        <v>1858</v>
      </c>
      <c r="C1021">
        <v>2981</v>
      </c>
      <c r="D1021" s="2">
        <v>46143</v>
      </c>
      <c r="E1021" t="s">
        <v>905</v>
      </c>
      <c r="F1021" t="s">
        <v>154</v>
      </c>
      <c r="G1021" t="s">
        <v>22</v>
      </c>
      <c r="H1021" t="s">
        <v>6021</v>
      </c>
      <c r="I1021" t="s">
        <v>10762</v>
      </c>
      <c r="J1021" t="s">
        <v>22</v>
      </c>
      <c r="K1021" t="s">
        <v>56</v>
      </c>
      <c r="L1021" t="s">
        <v>902</v>
      </c>
      <c r="M1021" t="s">
        <v>1829</v>
      </c>
      <c r="N1021" s="5">
        <v>338655</v>
      </c>
    </row>
    <row r="1022" spans="1:14" x14ac:dyDescent="0.25">
      <c r="A1022" t="s">
        <v>62</v>
      </c>
      <c r="B1022" t="s">
        <v>1858</v>
      </c>
      <c r="C1022">
        <v>2981</v>
      </c>
      <c r="D1022" s="2">
        <v>46143</v>
      </c>
      <c r="E1022" t="s">
        <v>905</v>
      </c>
      <c r="F1022" t="s">
        <v>154</v>
      </c>
      <c r="G1022" t="s">
        <v>22</v>
      </c>
      <c r="H1022" t="s">
        <v>6270</v>
      </c>
      <c r="I1022" t="s">
        <v>7108</v>
      </c>
      <c r="J1022" t="s">
        <v>22</v>
      </c>
      <c r="K1022" t="s">
        <v>56</v>
      </c>
      <c r="L1022" t="s">
        <v>902</v>
      </c>
      <c r="M1022" t="s">
        <v>1829</v>
      </c>
      <c r="N1022" s="5">
        <v>2370582</v>
      </c>
    </row>
    <row r="1023" spans="1:14" x14ac:dyDescent="0.25">
      <c r="A1023" t="s">
        <v>62</v>
      </c>
      <c r="B1023" t="s">
        <v>1858</v>
      </c>
      <c r="C1023">
        <v>2981</v>
      </c>
      <c r="D1023" s="2">
        <v>46143</v>
      </c>
      <c r="E1023" t="s">
        <v>905</v>
      </c>
      <c r="F1023" t="s">
        <v>154</v>
      </c>
      <c r="G1023" t="s">
        <v>22</v>
      </c>
      <c r="H1023" t="s">
        <v>6270</v>
      </c>
      <c r="I1023" t="s">
        <v>10763</v>
      </c>
      <c r="J1023" t="s">
        <v>22</v>
      </c>
      <c r="K1023" t="s">
        <v>56</v>
      </c>
      <c r="L1023" t="s">
        <v>902</v>
      </c>
      <c r="M1023" t="s">
        <v>1829</v>
      </c>
      <c r="N1023" s="5">
        <v>2036651</v>
      </c>
    </row>
    <row r="1024" spans="1:14" x14ac:dyDescent="0.25">
      <c r="A1024" t="s">
        <v>62</v>
      </c>
      <c r="B1024" t="s">
        <v>1858</v>
      </c>
      <c r="C1024">
        <v>2981</v>
      </c>
      <c r="D1024" s="2">
        <v>46143</v>
      </c>
      <c r="E1024" t="s">
        <v>905</v>
      </c>
      <c r="F1024" t="s">
        <v>154</v>
      </c>
      <c r="G1024" t="s">
        <v>22</v>
      </c>
      <c r="H1024" t="s">
        <v>6270</v>
      </c>
      <c r="I1024" t="s">
        <v>10764</v>
      </c>
      <c r="J1024" t="s">
        <v>22</v>
      </c>
      <c r="K1024" t="s">
        <v>56</v>
      </c>
      <c r="L1024" t="s">
        <v>902</v>
      </c>
      <c r="M1024" t="s">
        <v>1829</v>
      </c>
      <c r="N1024" s="5">
        <v>1701718</v>
      </c>
    </row>
    <row r="1025" spans="1:14" x14ac:dyDescent="0.25">
      <c r="A1025" t="s">
        <v>62</v>
      </c>
      <c r="B1025" t="s">
        <v>1858</v>
      </c>
      <c r="C1025">
        <v>2981</v>
      </c>
      <c r="D1025" s="2">
        <v>46143</v>
      </c>
      <c r="E1025" t="s">
        <v>905</v>
      </c>
      <c r="F1025" t="s">
        <v>154</v>
      </c>
      <c r="G1025" t="s">
        <v>22</v>
      </c>
      <c r="H1025" t="s">
        <v>6270</v>
      </c>
      <c r="I1025" t="s">
        <v>10765</v>
      </c>
      <c r="J1025" t="s">
        <v>22</v>
      </c>
      <c r="K1025" t="s">
        <v>56</v>
      </c>
      <c r="L1025" t="s">
        <v>902</v>
      </c>
      <c r="M1025" t="s">
        <v>1829</v>
      </c>
      <c r="N1025" s="5">
        <v>340344</v>
      </c>
    </row>
    <row r="1026" spans="1:14" x14ac:dyDescent="0.25">
      <c r="A1026" t="s">
        <v>62</v>
      </c>
      <c r="B1026" t="s">
        <v>1858</v>
      </c>
      <c r="C1026">
        <v>2981</v>
      </c>
      <c r="D1026" s="2">
        <v>46143</v>
      </c>
      <c r="E1026" t="s">
        <v>905</v>
      </c>
      <c r="F1026" t="s">
        <v>154</v>
      </c>
      <c r="G1026" t="s">
        <v>22</v>
      </c>
      <c r="H1026" t="s">
        <v>10320</v>
      </c>
      <c r="I1026" t="s">
        <v>10766</v>
      </c>
      <c r="J1026" t="s">
        <v>22</v>
      </c>
      <c r="K1026" t="s">
        <v>56</v>
      </c>
      <c r="L1026" t="s">
        <v>902</v>
      </c>
      <c r="M1026" t="s">
        <v>1829</v>
      </c>
      <c r="N1026" s="5">
        <v>338655</v>
      </c>
    </row>
    <row r="1027" spans="1:14" x14ac:dyDescent="0.25">
      <c r="A1027" t="s">
        <v>62</v>
      </c>
      <c r="B1027" t="s">
        <v>1858</v>
      </c>
      <c r="C1027">
        <v>2981</v>
      </c>
      <c r="D1027" s="2">
        <v>46143</v>
      </c>
      <c r="E1027" t="s">
        <v>905</v>
      </c>
      <c r="F1027" t="s">
        <v>154</v>
      </c>
      <c r="G1027" t="s">
        <v>22</v>
      </c>
      <c r="H1027" t="s">
        <v>10320</v>
      </c>
      <c r="I1027" t="s">
        <v>10767</v>
      </c>
      <c r="J1027" t="s">
        <v>22</v>
      </c>
      <c r="K1027" t="s">
        <v>56</v>
      </c>
      <c r="L1027" t="s">
        <v>902</v>
      </c>
      <c r="M1027" t="s">
        <v>1829</v>
      </c>
      <c r="N1027" s="5">
        <v>683402</v>
      </c>
    </row>
    <row r="1028" spans="1:14" x14ac:dyDescent="0.25">
      <c r="A1028" t="s">
        <v>62</v>
      </c>
      <c r="B1028" t="s">
        <v>1858</v>
      </c>
      <c r="C1028">
        <v>2981</v>
      </c>
      <c r="D1028" s="2">
        <v>46143</v>
      </c>
      <c r="E1028" t="s">
        <v>905</v>
      </c>
      <c r="F1028" t="s">
        <v>154</v>
      </c>
      <c r="G1028" t="s">
        <v>22</v>
      </c>
      <c r="H1028" t="s">
        <v>10320</v>
      </c>
      <c r="I1028" t="s">
        <v>10768</v>
      </c>
      <c r="J1028" t="s">
        <v>22</v>
      </c>
      <c r="K1028" t="s">
        <v>56</v>
      </c>
      <c r="L1028" t="s">
        <v>902</v>
      </c>
      <c r="M1028" t="s">
        <v>1829</v>
      </c>
      <c r="N1028" s="5">
        <v>341928</v>
      </c>
    </row>
    <row r="1029" spans="1:14" x14ac:dyDescent="0.25">
      <c r="A1029" t="s">
        <v>62</v>
      </c>
      <c r="B1029" t="s">
        <v>1858</v>
      </c>
      <c r="C1029">
        <v>2981</v>
      </c>
      <c r="D1029" s="2">
        <v>46143</v>
      </c>
      <c r="E1029" t="s">
        <v>905</v>
      </c>
      <c r="F1029" t="s">
        <v>154</v>
      </c>
      <c r="G1029" t="s">
        <v>22</v>
      </c>
      <c r="H1029" t="s">
        <v>10320</v>
      </c>
      <c r="I1029" t="s">
        <v>10769</v>
      </c>
      <c r="J1029" t="s">
        <v>22</v>
      </c>
      <c r="K1029" t="s">
        <v>56</v>
      </c>
      <c r="L1029" t="s">
        <v>902</v>
      </c>
      <c r="M1029" t="s">
        <v>1829</v>
      </c>
      <c r="N1029" s="5">
        <v>343612</v>
      </c>
    </row>
    <row r="1030" spans="1:14" x14ac:dyDescent="0.25">
      <c r="A1030" t="s">
        <v>62</v>
      </c>
      <c r="B1030" t="s">
        <v>1858</v>
      </c>
      <c r="C1030">
        <v>2981</v>
      </c>
      <c r="D1030" s="2">
        <v>46143</v>
      </c>
      <c r="E1030" t="s">
        <v>905</v>
      </c>
      <c r="F1030" t="s">
        <v>155</v>
      </c>
      <c r="G1030" t="s">
        <v>80</v>
      </c>
      <c r="H1030" t="s">
        <v>6313</v>
      </c>
      <c r="I1030" t="s">
        <v>10770</v>
      </c>
      <c r="J1030" t="s">
        <v>10771</v>
      </c>
      <c r="K1030" t="s">
        <v>56</v>
      </c>
      <c r="L1030" t="s">
        <v>902</v>
      </c>
      <c r="M1030" t="s">
        <v>1829</v>
      </c>
      <c r="N1030" s="5">
        <v>1354617</v>
      </c>
    </row>
    <row r="1031" spans="1:14" x14ac:dyDescent="0.25">
      <c r="A1031" t="s">
        <v>62</v>
      </c>
      <c r="B1031" t="s">
        <v>1858</v>
      </c>
      <c r="C1031">
        <v>2981</v>
      </c>
      <c r="D1031" s="2">
        <v>46143</v>
      </c>
      <c r="E1031" t="s">
        <v>905</v>
      </c>
      <c r="F1031" t="s">
        <v>2947</v>
      </c>
      <c r="G1031" t="s">
        <v>14</v>
      </c>
      <c r="H1031" t="s">
        <v>2949</v>
      </c>
      <c r="I1031" t="s">
        <v>10772</v>
      </c>
      <c r="J1031" t="s">
        <v>10773</v>
      </c>
      <c r="K1031" t="s">
        <v>56</v>
      </c>
      <c r="L1031" t="s">
        <v>902</v>
      </c>
      <c r="M1031" t="s">
        <v>1829</v>
      </c>
      <c r="N1031" s="5">
        <v>154574</v>
      </c>
    </row>
    <row r="1032" spans="1:14" x14ac:dyDescent="0.25">
      <c r="A1032" t="s">
        <v>62</v>
      </c>
      <c r="B1032" t="s">
        <v>1858</v>
      </c>
      <c r="C1032">
        <v>2981</v>
      </c>
      <c r="D1032" s="2">
        <v>46143</v>
      </c>
      <c r="E1032" t="s">
        <v>905</v>
      </c>
      <c r="F1032" t="s">
        <v>152</v>
      </c>
      <c r="G1032" t="s">
        <v>8</v>
      </c>
      <c r="H1032" t="s">
        <v>970</v>
      </c>
      <c r="I1032" t="s">
        <v>10774</v>
      </c>
      <c r="J1032" t="s">
        <v>10775</v>
      </c>
      <c r="K1032" t="s">
        <v>56</v>
      </c>
      <c r="L1032" t="s">
        <v>902</v>
      </c>
      <c r="M1032" t="s">
        <v>1829</v>
      </c>
      <c r="N1032" s="5">
        <v>10968128</v>
      </c>
    </row>
    <row r="1033" spans="1:14" x14ac:dyDescent="0.25">
      <c r="A1033" t="s">
        <v>62</v>
      </c>
      <c r="B1033" t="s">
        <v>1858</v>
      </c>
      <c r="C1033">
        <v>2981</v>
      </c>
      <c r="D1033" s="2">
        <v>46143</v>
      </c>
      <c r="E1033" t="s">
        <v>905</v>
      </c>
      <c r="F1033" t="s">
        <v>10776</v>
      </c>
      <c r="G1033" t="s">
        <v>14</v>
      </c>
      <c r="H1033" t="s">
        <v>10513</v>
      </c>
      <c r="I1033" t="s">
        <v>10777</v>
      </c>
      <c r="J1033" t="s">
        <v>10778</v>
      </c>
      <c r="K1033" t="s">
        <v>56</v>
      </c>
      <c r="L1033" t="s">
        <v>902</v>
      </c>
      <c r="M1033" t="s">
        <v>1829</v>
      </c>
      <c r="N1033" s="5">
        <v>-9230300</v>
      </c>
    </row>
    <row r="1034" spans="1:14" x14ac:dyDescent="0.25">
      <c r="A1034" t="s">
        <v>62</v>
      </c>
      <c r="B1034" t="s">
        <v>1858</v>
      </c>
      <c r="C1034">
        <v>2981</v>
      </c>
      <c r="D1034" s="2">
        <v>46143</v>
      </c>
      <c r="E1034" t="s">
        <v>906</v>
      </c>
      <c r="F1034" t="s">
        <v>110</v>
      </c>
      <c r="G1034" t="s">
        <v>1848</v>
      </c>
      <c r="H1034" t="s">
        <v>10523</v>
      </c>
      <c r="I1034" t="s">
        <v>14</v>
      </c>
      <c r="J1034" t="s">
        <v>7105</v>
      </c>
      <c r="K1034" t="s">
        <v>56</v>
      </c>
      <c r="L1034" t="s">
        <v>903</v>
      </c>
      <c r="M1034" t="s">
        <v>1829</v>
      </c>
      <c r="N1034" s="5">
        <v>11976453</v>
      </c>
    </row>
    <row r="1035" spans="1:14" x14ac:dyDescent="0.25">
      <c r="A1035" t="s">
        <v>62</v>
      </c>
      <c r="B1035" t="s">
        <v>1858</v>
      </c>
      <c r="C1035">
        <v>2981</v>
      </c>
      <c r="D1035" s="2">
        <v>46143</v>
      </c>
      <c r="E1035" t="s">
        <v>906</v>
      </c>
      <c r="F1035" t="s">
        <v>1355</v>
      </c>
      <c r="G1035" t="s">
        <v>1356</v>
      </c>
      <c r="H1035" t="s">
        <v>10525</v>
      </c>
      <c r="I1035" t="s">
        <v>14</v>
      </c>
      <c r="J1035" t="s">
        <v>1885</v>
      </c>
      <c r="K1035" t="s">
        <v>56</v>
      </c>
      <c r="L1035" t="s">
        <v>903</v>
      </c>
      <c r="M1035" t="s">
        <v>1829</v>
      </c>
      <c r="N1035" s="5">
        <v>1424271</v>
      </c>
    </row>
    <row r="1036" spans="1:14" x14ac:dyDescent="0.25">
      <c r="A1036" t="s">
        <v>62</v>
      </c>
      <c r="B1036" t="s">
        <v>1858</v>
      </c>
      <c r="C1036">
        <v>2981</v>
      </c>
      <c r="D1036" s="2">
        <v>46143</v>
      </c>
      <c r="E1036" t="s">
        <v>906</v>
      </c>
      <c r="F1036" t="s">
        <v>348</v>
      </c>
      <c r="G1036" t="s">
        <v>335</v>
      </c>
      <c r="H1036" t="s">
        <v>10522</v>
      </c>
      <c r="I1036" t="s">
        <v>14</v>
      </c>
      <c r="J1036" t="s">
        <v>1882</v>
      </c>
      <c r="K1036" t="s">
        <v>56</v>
      </c>
      <c r="L1036" t="s">
        <v>903</v>
      </c>
      <c r="M1036" t="s">
        <v>1829</v>
      </c>
      <c r="N1036" s="5">
        <v>2151795</v>
      </c>
    </row>
    <row r="1037" spans="1:14" x14ac:dyDescent="0.25">
      <c r="A1037" t="s">
        <v>62</v>
      </c>
      <c r="B1037" t="s">
        <v>1858</v>
      </c>
      <c r="C1037">
        <v>2981</v>
      </c>
      <c r="D1037" s="2">
        <v>46143</v>
      </c>
      <c r="E1037" t="s">
        <v>906</v>
      </c>
      <c r="F1037" t="s">
        <v>802</v>
      </c>
      <c r="G1037" t="s">
        <v>652</v>
      </c>
      <c r="H1037" t="s">
        <v>10527</v>
      </c>
      <c r="I1037" t="s">
        <v>14</v>
      </c>
      <c r="J1037" t="s">
        <v>2136</v>
      </c>
      <c r="K1037" t="s">
        <v>56</v>
      </c>
      <c r="L1037" t="s">
        <v>903</v>
      </c>
      <c r="M1037" t="s">
        <v>1829</v>
      </c>
      <c r="N1037" s="5">
        <v>7265788</v>
      </c>
    </row>
    <row r="1038" spans="1:14" x14ac:dyDescent="0.25">
      <c r="A1038" t="s">
        <v>62</v>
      </c>
      <c r="B1038" t="s">
        <v>1858</v>
      </c>
      <c r="C1038">
        <v>2981</v>
      </c>
      <c r="D1038" s="2">
        <v>46143</v>
      </c>
      <c r="E1038" t="s">
        <v>906</v>
      </c>
      <c r="F1038" t="s">
        <v>1648</v>
      </c>
      <c r="G1038" t="s">
        <v>1649</v>
      </c>
      <c r="H1038" t="s">
        <v>10526</v>
      </c>
      <c r="I1038" t="s">
        <v>14</v>
      </c>
      <c r="J1038" t="s">
        <v>1888</v>
      </c>
      <c r="K1038" t="s">
        <v>56</v>
      </c>
      <c r="L1038" t="s">
        <v>903</v>
      </c>
      <c r="M1038" t="s">
        <v>1829</v>
      </c>
      <c r="N1038" s="5">
        <v>714140</v>
      </c>
    </row>
    <row r="1039" spans="1:14" x14ac:dyDescent="0.25">
      <c r="A1039" t="s">
        <v>62</v>
      </c>
      <c r="B1039" t="s">
        <v>1858</v>
      </c>
      <c r="C1039">
        <v>2981</v>
      </c>
      <c r="D1039" s="2">
        <v>46143</v>
      </c>
      <c r="E1039" t="s">
        <v>906</v>
      </c>
      <c r="F1039" t="s">
        <v>151</v>
      </c>
      <c r="G1039" t="s">
        <v>279</v>
      </c>
      <c r="H1039" t="s">
        <v>10521</v>
      </c>
      <c r="I1039" t="s">
        <v>14</v>
      </c>
      <c r="J1039" t="s">
        <v>1872</v>
      </c>
      <c r="K1039" t="s">
        <v>56</v>
      </c>
      <c r="L1039" t="s">
        <v>903</v>
      </c>
      <c r="M1039" t="s">
        <v>1829</v>
      </c>
      <c r="N1039" s="5">
        <v>3423997</v>
      </c>
    </row>
    <row r="1040" spans="1:14" x14ac:dyDescent="0.25">
      <c r="A1040" t="s">
        <v>62</v>
      </c>
      <c r="B1040" t="s">
        <v>1858</v>
      </c>
      <c r="C1040">
        <v>2981</v>
      </c>
      <c r="D1040" s="2">
        <v>46143</v>
      </c>
      <c r="E1040" t="s">
        <v>906</v>
      </c>
      <c r="F1040" t="s">
        <v>151</v>
      </c>
      <c r="G1040" t="s">
        <v>279</v>
      </c>
      <c r="H1040" t="s">
        <v>10321</v>
      </c>
      <c r="I1040" t="s">
        <v>14</v>
      </c>
      <c r="J1040" t="s">
        <v>1872</v>
      </c>
      <c r="K1040" t="s">
        <v>56</v>
      </c>
      <c r="L1040" t="s">
        <v>903</v>
      </c>
      <c r="M1040" t="s">
        <v>1829</v>
      </c>
      <c r="N1040" s="5">
        <v>1324499</v>
      </c>
    </row>
    <row r="1041" spans="1:14" x14ac:dyDescent="0.25">
      <c r="A1041" t="s">
        <v>62</v>
      </c>
      <c r="B1041" t="s">
        <v>1858</v>
      </c>
      <c r="C1041">
        <v>2981</v>
      </c>
      <c r="D1041" s="2">
        <v>46143</v>
      </c>
      <c r="E1041" t="s">
        <v>906</v>
      </c>
      <c r="F1041" t="s">
        <v>154</v>
      </c>
      <c r="G1041" t="s">
        <v>22</v>
      </c>
      <c r="H1041" t="s">
        <v>10320</v>
      </c>
      <c r="I1041" t="s">
        <v>14</v>
      </c>
      <c r="J1041" t="s">
        <v>1873</v>
      </c>
      <c r="K1041" t="s">
        <v>56</v>
      </c>
      <c r="L1041" t="s">
        <v>903</v>
      </c>
      <c r="M1041" t="s">
        <v>1829</v>
      </c>
      <c r="N1041" s="5">
        <v>343326</v>
      </c>
    </row>
    <row r="1042" spans="1:14" x14ac:dyDescent="0.25">
      <c r="A1042" t="s">
        <v>62</v>
      </c>
      <c r="B1042" t="s">
        <v>1858</v>
      </c>
      <c r="C1042">
        <v>2981</v>
      </c>
      <c r="D1042" s="2">
        <v>46143</v>
      </c>
      <c r="E1042" t="s">
        <v>906</v>
      </c>
      <c r="F1042" t="s">
        <v>1515</v>
      </c>
      <c r="G1042" t="s">
        <v>1516</v>
      </c>
      <c r="H1042" t="s">
        <v>3412</v>
      </c>
      <c r="I1042" t="s">
        <v>10779</v>
      </c>
      <c r="J1042" t="s">
        <v>1889</v>
      </c>
      <c r="K1042" t="s">
        <v>56</v>
      </c>
      <c r="L1042" t="s">
        <v>903</v>
      </c>
      <c r="M1042" t="s">
        <v>1829</v>
      </c>
      <c r="N1042" s="5">
        <v>3494811</v>
      </c>
    </row>
    <row r="1043" spans="1:14" x14ac:dyDescent="0.25">
      <c r="A1043" t="s">
        <v>62</v>
      </c>
      <c r="B1043" t="s">
        <v>1858</v>
      </c>
      <c r="C1043">
        <v>2981</v>
      </c>
      <c r="D1043" s="2">
        <v>46143</v>
      </c>
      <c r="E1043" t="s">
        <v>906</v>
      </c>
      <c r="F1043" t="s">
        <v>1515</v>
      </c>
      <c r="G1043" t="s">
        <v>1516</v>
      </c>
      <c r="H1043" t="s">
        <v>3412</v>
      </c>
      <c r="I1043" t="s">
        <v>10780</v>
      </c>
      <c r="J1043" t="s">
        <v>1889</v>
      </c>
      <c r="K1043" t="s">
        <v>56</v>
      </c>
      <c r="L1043" t="s">
        <v>903</v>
      </c>
      <c r="M1043" t="s">
        <v>1829</v>
      </c>
      <c r="N1043" s="5">
        <v>2223971</v>
      </c>
    </row>
    <row r="1044" spans="1:14" x14ac:dyDescent="0.25">
      <c r="A1044" t="s">
        <v>62</v>
      </c>
      <c r="B1044" t="s">
        <v>1858</v>
      </c>
      <c r="C1044">
        <v>2981</v>
      </c>
      <c r="D1044" s="2">
        <v>46143</v>
      </c>
      <c r="E1044" t="s">
        <v>906</v>
      </c>
      <c r="F1044" t="s">
        <v>1515</v>
      </c>
      <c r="G1044" t="s">
        <v>1516</v>
      </c>
      <c r="H1044" t="s">
        <v>3412</v>
      </c>
      <c r="I1044" t="s">
        <v>10781</v>
      </c>
      <c r="J1044" t="s">
        <v>1889</v>
      </c>
      <c r="K1044" t="s">
        <v>56</v>
      </c>
      <c r="L1044" t="s">
        <v>903</v>
      </c>
      <c r="M1044" t="s">
        <v>1829</v>
      </c>
      <c r="N1044" s="5">
        <v>952823</v>
      </c>
    </row>
    <row r="1045" spans="1:14" x14ac:dyDescent="0.25">
      <c r="A1045" t="s">
        <v>62</v>
      </c>
      <c r="B1045" t="s">
        <v>1858</v>
      </c>
      <c r="C1045">
        <v>2981</v>
      </c>
      <c r="D1045" s="2">
        <v>46143</v>
      </c>
      <c r="E1045" t="s">
        <v>906</v>
      </c>
      <c r="F1045" t="s">
        <v>1515</v>
      </c>
      <c r="G1045" t="s">
        <v>1516</v>
      </c>
      <c r="H1045" t="s">
        <v>3412</v>
      </c>
      <c r="I1045" t="s">
        <v>10782</v>
      </c>
      <c r="J1045" t="s">
        <v>1889</v>
      </c>
      <c r="K1045" t="s">
        <v>56</v>
      </c>
      <c r="L1045" t="s">
        <v>903</v>
      </c>
      <c r="M1045" t="s">
        <v>1829</v>
      </c>
      <c r="N1045" s="5">
        <v>1274944</v>
      </c>
    </row>
    <row r="1046" spans="1:14" x14ac:dyDescent="0.25">
      <c r="A1046" t="s">
        <v>62</v>
      </c>
      <c r="B1046" t="s">
        <v>1858</v>
      </c>
      <c r="C1046">
        <v>2981</v>
      </c>
      <c r="D1046" s="2">
        <v>46143</v>
      </c>
      <c r="E1046" t="s">
        <v>906</v>
      </c>
      <c r="F1046" t="s">
        <v>1515</v>
      </c>
      <c r="G1046" t="s">
        <v>1516</v>
      </c>
      <c r="H1046" t="s">
        <v>4673</v>
      </c>
      <c r="I1046" t="s">
        <v>10783</v>
      </c>
      <c r="J1046" t="s">
        <v>1889</v>
      </c>
      <c r="K1046" t="s">
        <v>56</v>
      </c>
      <c r="L1046" t="s">
        <v>903</v>
      </c>
      <c r="M1046" t="s">
        <v>1829</v>
      </c>
      <c r="N1046" s="5">
        <v>1905276</v>
      </c>
    </row>
    <row r="1047" spans="1:14" x14ac:dyDescent="0.25">
      <c r="A1047" t="s">
        <v>62</v>
      </c>
      <c r="B1047" t="s">
        <v>1858</v>
      </c>
      <c r="C1047">
        <v>2981</v>
      </c>
      <c r="D1047" s="2">
        <v>46143</v>
      </c>
      <c r="E1047" t="s">
        <v>906</v>
      </c>
      <c r="F1047" t="s">
        <v>1515</v>
      </c>
      <c r="G1047" t="s">
        <v>1516</v>
      </c>
      <c r="H1047" t="s">
        <v>4673</v>
      </c>
      <c r="I1047" t="s">
        <v>10784</v>
      </c>
      <c r="J1047" t="s">
        <v>1889</v>
      </c>
      <c r="K1047" t="s">
        <v>56</v>
      </c>
      <c r="L1047" t="s">
        <v>903</v>
      </c>
      <c r="M1047" t="s">
        <v>1829</v>
      </c>
      <c r="N1047" s="5">
        <v>317648</v>
      </c>
    </row>
    <row r="1048" spans="1:14" x14ac:dyDescent="0.25">
      <c r="A1048" t="s">
        <v>62</v>
      </c>
      <c r="B1048" t="s">
        <v>1858</v>
      </c>
      <c r="C1048">
        <v>2981</v>
      </c>
      <c r="D1048" s="2">
        <v>46143</v>
      </c>
      <c r="E1048" t="s">
        <v>906</v>
      </c>
      <c r="F1048" t="s">
        <v>1515</v>
      </c>
      <c r="G1048" t="s">
        <v>1516</v>
      </c>
      <c r="H1048" t="s">
        <v>4673</v>
      </c>
      <c r="I1048" t="s">
        <v>10785</v>
      </c>
      <c r="J1048" t="s">
        <v>1889</v>
      </c>
      <c r="K1048" t="s">
        <v>56</v>
      </c>
      <c r="L1048" t="s">
        <v>903</v>
      </c>
      <c r="M1048" t="s">
        <v>1829</v>
      </c>
      <c r="N1048" s="5">
        <v>317648</v>
      </c>
    </row>
    <row r="1049" spans="1:14" x14ac:dyDescent="0.25">
      <c r="A1049" t="s">
        <v>62</v>
      </c>
      <c r="B1049" t="s">
        <v>1858</v>
      </c>
      <c r="C1049">
        <v>2981</v>
      </c>
      <c r="D1049" s="2">
        <v>46143</v>
      </c>
      <c r="E1049" t="s">
        <v>906</v>
      </c>
      <c r="F1049" t="s">
        <v>1515</v>
      </c>
      <c r="G1049" t="s">
        <v>1516</v>
      </c>
      <c r="H1049" t="s">
        <v>4678</v>
      </c>
      <c r="I1049" t="s">
        <v>10786</v>
      </c>
      <c r="J1049" t="s">
        <v>1889</v>
      </c>
      <c r="K1049" t="s">
        <v>56</v>
      </c>
      <c r="L1049" t="s">
        <v>903</v>
      </c>
      <c r="M1049" t="s">
        <v>1829</v>
      </c>
      <c r="N1049" s="5">
        <v>12231912</v>
      </c>
    </row>
    <row r="1050" spans="1:14" x14ac:dyDescent="0.25">
      <c r="A1050" t="s">
        <v>62</v>
      </c>
      <c r="B1050" t="s">
        <v>1858</v>
      </c>
      <c r="C1050">
        <v>2981</v>
      </c>
      <c r="D1050" s="2">
        <v>46143</v>
      </c>
      <c r="E1050" t="s">
        <v>907</v>
      </c>
      <c r="F1050" t="s">
        <v>110</v>
      </c>
      <c r="G1050" t="s">
        <v>1848</v>
      </c>
      <c r="H1050" t="s">
        <v>6319</v>
      </c>
      <c r="I1050" t="s">
        <v>14</v>
      </c>
      <c r="J1050" t="s">
        <v>10787</v>
      </c>
      <c r="K1050" t="s">
        <v>56</v>
      </c>
      <c r="L1050" t="s">
        <v>904</v>
      </c>
      <c r="M1050" t="s">
        <v>1829</v>
      </c>
      <c r="N1050" s="5">
        <v>-8684921</v>
      </c>
    </row>
    <row r="1051" spans="1:14" x14ac:dyDescent="0.25">
      <c r="A1051" t="s">
        <v>62</v>
      </c>
      <c r="B1051" t="s">
        <v>1858</v>
      </c>
      <c r="C1051">
        <v>2981</v>
      </c>
      <c r="D1051" s="2">
        <v>46143</v>
      </c>
      <c r="E1051" t="s">
        <v>907</v>
      </c>
      <c r="F1051" t="s">
        <v>110</v>
      </c>
      <c r="G1051" t="s">
        <v>1848</v>
      </c>
      <c r="H1051" t="s">
        <v>871</v>
      </c>
      <c r="I1051" t="s">
        <v>14</v>
      </c>
      <c r="J1051" t="s">
        <v>1875</v>
      </c>
      <c r="K1051" t="s">
        <v>56</v>
      </c>
      <c r="L1051" t="s">
        <v>904</v>
      </c>
      <c r="M1051" t="s">
        <v>1829</v>
      </c>
      <c r="N1051" s="5">
        <v>-8880000</v>
      </c>
    </row>
    <row r="1052" spans="1:14" x14ac:dyDescent="0.25">
      <c r="A1052" t="s">
        <v>62</v>
      </c>
      <c r="B1052" t="s">
        <v>1858</v>
      </c>
      <c r="C1052">
        <v>2981</v>
      </c>
      <c r="D1052" s="2">
        <v>46143</v>
      </c>
      <c r="E1052" t="s">
        <v>907</v>
      </c>
      <c r="F1052" t="s">
        <v>1355</v>
      </c>
      <c r="G1052" t="s">
        <v>1356</v>
      </c>
      <c r="H1052" t="s">
        <v>6325</v>
      </c>
      <c r="I1052" t="s">
        <v>14</v>
      </c>
      <c r="J1052" t="s">
        <v>4934</v>
      </c>
      <c r="K1052" t="s">
        <v>56</v>
      </c>
      <c r="L1052" t="s">
        <v>904</v>
      </c>
      <c r="M1052" t="s">
        <v>1829</v>
      </c>
      <c r="N1052" s="5">
        <v>-356005</v>
      </c>
    </row>
    <row r="1053" spans="1:14" x14ac:dyDescent="0.25">
      <c r="A1053" t="s">
        <v>62</v>
      </c>
      <c r="B1053" t="s">
        <v>1858</v>
      </c>
      <c r="C1053">
        <v>2981</v>
      </c>
      <c r="D1053" s="2">
        <v>46143</v>
      </c>
      <c r="E1053" t="s">
        <v>907</v>
      </c>
      <c r="F1053" t="s">
        <v>1124</v>
      </c>
      <c r="G1053" t="s">
        <v>1125</v>
      </c>
      <c r="H1053" t="s">
        <v>6339</v>
      </c>
      <c r="I1053" t="s">
        <v>7106</v>
      </c>
      <c r="J1053" t="s">
        <v>7701</v>
      </c>
      <c r="K1053" t="s">
        <v>56</v>
      </c>
      <c r="L1053" t="s">
        <v>904</v>
      </c>
      <c r="M1053" t="s">
        <v>1829</v>
      </c>
      <c r="N1053" s="5">
        <v>-354591</v>
      </c>
    </row>
    <row r="1054" spans="1:14" x14ac:dyDescent="0.25">
      <c r="A1054" t="s">
        <v>62</v>
      </c>
      <c r="B1054" t="s">
        <v>1858</v>
      </c>
      <c r="C1054">
        <v>2981</v>
      </c>
      <c r="D1054" s="2">
        <v>46143</v>
      </c>
      <c r="E1054" t="s">
        <v>907</v>
      </c>
      <c r="F1054" t="s">
        <v>1648</v>
      </c>
      <c r="G1054" t="s">
        <v>1649</v>
      </c>
      <c r="H1054" t="s">
        <v>6283</v>
      </c>
      <c r="I1054" t="s">
        <v>10740</v>
      </c>
      <c r="J1054" t="s">
        <v>10788</v>
      </c>
      <c r="K1054" t="s">
        <v>56</v>
      </c>
      <c r="L1054" t="s">
        <v>904</v>
      </c>
      <c r="M1054" t="s">
        <v>1829</v>
      </c>
      <c r="N1054" s="5">
        <v>-354591</v>
      </c>
    </row>
    <row r="1055" spans="1:14" x14ac:dyDescent="0.25">
      <c r="A1055" t="s">
        <v>62</v>
      </c>
      <c r="B1055" t="s">
        <v>1858</v>
      </c>
      <c r="C1055">
        <v>2981</v>
      </c>
      <c r="D1055" s="2">
        <v>46143</v>
      </c>
      <c r="E1055" t="s">
        <v>907</v>
      </c>
      <c r="F1055" t="s">
        <v>1648</v>
      </c>
      <c r="G1055" t="s">
        <v>1649</v>
      </c>
      <c r="H1055" t="s">
        <v>6283</v>
      </c>
      <c r="I1055" t="s">
        <v>10741</v>
      </c>
      <c r="J1055" t="s">
        <v>10788</v>
      </c>
      <c r="K1055" t="s">
        <v>56</v>
      </c>
      <c r="L1055" t="s">
        <v>904</v>
      </c>
      <c r="M1055" t="s">
        <v>1829</v>
      </c>
      <c r="N1055" s="5">
        <v>-1418365</v>
      </c>
    </row>
    <row r="1056" spans="1:14" x14ac:dyDescent="0.25">
      <c r="A1056" t="s">
        <v>62</v>
      </c>
      <c r="B1056" t="s">
        <v>1858</v>
      </c>
      <c r="C1056">
        <v>2981</v>
      </c>
      <c r="D1056" s="2">
        <v>46143</v>
      </c>
      <c r="E1056" t="s">
        <v>907</v>
      </c>
      <c r="F1056" t="s">
        <v>912</v>
      </c>
      <c r="G1056" t="s">
        <v>1869</v>
      </c>
      <c r="H1056" t="s">
        <v>6320</v>
      </c>
      <c r="I1056" t="s">
        <v>10742</v>
      </c>
      <c r="J1056" t="s">
        <v>10789</v>
      </c>
      <c r="K1056" t="s">
        <v>56</v>
      </c>
      <c r="L1056" t="s">
        <v>904</v>
      </c>
      <c r="M1056" t="s">
        <v>1829</v>
      </c>
      <c r="N1056" s="5">
        <v>-709183</v>
      </c>
    </row>
    <row r="1057" spans="1:14" x14ac:dyDescent="0.25">
      <c r="A1057" t="s">
        <v>62</v>
      </c>
      <c r="B1057" t="s">
        <v>1858</v>
      </c>
      <c r="C1057">
        <v>2981</v>
      </c>
      <c r="D1057" s="2">
        <v>46143</v>
      </c>
      <c r="E1057" t="s">
        <v>907</v>
      </c>
      <c r="F1057" t="s">
        <v>912</v>
      </c>
      <c r="G1057" t="s">
        <v>1869</v>
      </c>
      <c r="H1057" t="s">
        <v>6320</v>
      </c>
      <c r="I1057" t="s">
        <v>10743</v>
      </c>
      <c r="J1057" t="s">
        <v>10789</v>
      </c>
      <c r="K1057" t="s">
        <v>56</v>
      </c>
      <c r="L1057" t="s">
        <v>904</v>
      </c>
      <c r="M1057" t="s">
        <v>1829</v>
      </c>
      <c r="N1057" s="5">
        <v>-709183</v>
      </c>
    </row>
    <row r="1058" spans="1:14" x14ac:dyDescent="0.25">
      <c r="A1058" t="s">
        <v>62</v>
      </c>
      <c r="B1058" t="s">
        <v>1858</v>
      </c>
      <c r="C1058">
        <v>2981</v>
      </c>
      <c r="D1058" s="2">
        <v>46143</v>
      </c>
      <c r="E1058" t="s">
        <v>907</v>
      </c>
      <c r="F1058" t="s">
        <v>912</v>
      </c>
      <c r="G1058" t="s">
        <v>1869</v>
      </c>
      <c r="H1058" t="s">
        <v>6320</v>
      </c>
      <c r="I1058" t="s">
        <v>10744</v>
      </c>
      <c r="J1058" t="s">
        <v>10789</v>
      </c>
      <c r="K1058" t="s">
        <v>56</v>
      </c>
      <c r="L1058" t="s">
        <v>904</v>
      </c>
      <c r="M1058" t="s">
        <v>1829</v>
      </c>
      <c r="N1058" s="5">
        <v>-355062</v>
      </c>
    </row>
    <row r="1059" spans="1:14" x14ac:dyDescent="0.25">
      <c r="A1059" t="s">
        <v>62</v>
      </c>
      <c r="B1059" t="s">
        <v>1858</v>
      </c>
      <c r="C1059">
        <v>2981</v>
      </c>
      <c r="D1059" s="2">
        <v>46143</v>
      </c>
      <c r="E1059" t="s">
        <v>907</v>
      </c>
      <c r="F1059" t="s">
        <v>912</v>
      </c>
      <c r="G1059" t="s">
        <v>1869</v>
      </c>
      <c r="H1059" t="s">
        <v>6320</v>
      </c>
      <c r="I1059" t="s">
        <v>10745</v>
      </c>
      <c r="J1059" t="s">
        <v>10789</v>
      </c>
      <c r="K1059" t="s">
        <v>56</v>
      </c>
      <c r="L1059" t="s">
        <v>904</v>
      </c>
      <c r="M1059" t="s">
        <v>1829</v>
      </c>
      <c r="N1059" s="5">
        <v>-710124</v>
      </c>
    </row>
    <row r="1060" spans="1:14" x14ac:dyDescent="0.25">
      <c r="A1060" t="s">
        <v>62</v>
      </c>
      <c r="B1060" t="s">
        <v>1858</v>
      </c>
      <c r="C1060">
        <v>2981</v>
      </c>
      <c r="D1060" s="2">
        <v>46143</v>
      </c>
      <c r="E1060" t="s">
        <v>907</v>
      </c>
      <c r="F1060" t="s">
        <v>3452</v>
      </c>
      <c r="G1060" t="s">
        <v>3453</v>
      </c>
      <c r="H1060" t="s">
        <v>6316</v>
      </c>
      <c r="I1060" t="s">
        <v>14</v>
      </c>
      <c r="J1060" t="s">
        <v>3495</v>
      </c>
      <c r="K1060" t="s">
        <v>56</v>
      </c>
      <c r="L1060" t="s">
        <v>904</v>
      </c>
      <c r="M1060" t="s">
        <v>1829</v>
      </c>
      <c r="N1060" s="5">
        <v>-2480119</v>
      </c>
    </row>
    <row r="1061" spans="1:14" x14ac:dyDescent="0.25">
      <c r="A1061" t="s">
        <v>62</v>
      </c>
      <c r="B1061" t="s">
        <v>1858</v>
      </c>
      <c r="C1061">
        <v>2981</v>
      </c>
      <c r="D1061" s="2">
        <v>46143</v>
      </c>
      <c r="E1061" t="s">
        <v>907</v>
      </c>
      <c r="F1061" t="s">
        <v>151</v>
      </c>
      <c r="G1061" t="s">
        <v>279</v>
      </c>
      <c r="H1061" t="s">
        <v>6269</v>
      </c>
      <c r="I1061" t="s">
        <v>10757</v>
      </c>
      <c r="J1061" t="s">
        <v>10790</v>
      </c>
      <c r="K1061" t="s">
        <v>56</v>
      </c>
      <c r="L1061" t="s">
        <v>904</v>
      </c>
      <c r="M1061" t="s">
        <v>1829</v>
      </c>
      <c r="N1061" s="5">
        <v>-1921303</v>
      </c>
    </row>
    <row r="1062" spans="1:14" x14ac:dyDescent="0.25">
      <c r="A1062" t="s">
        <v>62</v>
      </c>
      <c r="B1062" t="s">
        <v>1858</v>
      </c>
      <c r="C1062">
        <v>2981</v>
      </c>
      <c r="D1062" s="2">
        <v>46143</v>
      </c>
      <c r="E1062" t="s">
        <v>907</v>
      </c>
      <c r="F1062" t="s">
        <v>1706</v>
      </c>
      <c r="G1062" t="s">
        <v>1707</v>
      </c>
      <c r="H1062" t="s">
        <v>1578</v>
      </c>
      <c r="I1062" t="s">
        <v>10760</v>
      </c>
      <c r="J1062" t="s">
        <v>10791</v>
      </c>
      <c r="K1062" t="s">
        <v>56</v>
      </c>
      <c r="L1062" t="s">
        <v>904</v>
      </c>
      <c r="M1062" t="s">
        <v>1829</v>
      </c>
      <c r="N1062" s="5">
        <v>-10168340</v>
      </c>
    </row>
    <row r="1063" spans="1:14" x14ac:dyDescent="0.25">
      <c r="A1063" t="s">
        <v>62</v>
      </c>
      <c r="B1063" t="s">
        <v>1858</v>
      </c>
      <c r="C1063">
        <v>2981</v>
      </c>
      <c r="D1063" s="2">
        <v>46143</v>
      </c>
      <c r="E1063" t="s">
        <v>907</v>
      </c>
      <c r="F1063" t="s">
        <v>154</v>
      </c>
      <c r="G1063" t="s">
        <v>22</v>
      </c>
      <c r="H1063" t="s">
        <v>6270</v>
      </c>
      <c r="I1063" t="s">
        <v>7108</v>
      </c>
      <c r="J1063" t="s">
        <v>1879</v>
      </c>
      <c r="K1063" t="s">
        <v>56</v>
      </c>
      <c r="L1063" t="s">
        <v>904</v>
      </c>
      <c r="M1063" t="s">
        <v>1829</v>
      </c>
      <c r="N1063" s="5">
        <v>-2370582</v>
      </c>
    </row>
    <row r="1064" spans="1:14" x14ac:dyDescent="0.25">
      <c r="A1064" t="s">
        <v>62</v>
      </c>
      <c r="B1064" t="s">
        <v>1858</v>
      </c>
      <c r="C1064">
        <v>2981</v>
      </c>
      <c r="D1064" s="2">
        <v>46143</v>
      </c>
      <c r="E1064" t="s">
        <v>907</v>
      </c>
      <c r="F1064" t="s">
        <v>154</v>
      </c>
      <c r="G1064" t="s">
        <v>22</v>
      </c>
      <c r="H1064" t="s">
        <v>6270</v>
      </c>
      <c r="I1064" t="s">
        <v>10763</v>
      </c>
      <c r="J1064" t="s">
        <v>1879</v>
      </c>
      <c r="K1064" t="s">
        <v>56</v>
      </c>
      <c r="L1064" t="s">
        <v>904</v>
      </c>
      <c r="M1064" t="s">
        <v>1829</v>
      </c>
      <c r="N1064" s="5">
        <v>-2036651</v>
      </c>
    </row>
    <row r="1065" spans="1:14" x14ac:dyDescent="0.25">
      <c r="A1065" t="s">
        <v>62</v>
      </c>
      <c r="B1065" t="s">
        <v>1858</v>
      </c>
      <c r="C1065">
        <v>2981</v>
      </c>
      <c r="D1065" s="2">
        <v>46143</v>
      </c>
      <c r="E1065" t="s">
        <v>907</v>
      </c>
      <c r="F1065" t="s">
        <v>154</v>
      </c>
      <c r="G1065" t="s">
        <v>22</v>
      </c>
      <c r="H1065" t="s">
        <v>6270</v>
      </c>
      <c r="I1065" t="s">
        <v>10764</v>
      </c>
      <c r="J1065" t="s">
        <v>1879</v>
      </c>
      <c r="K1065" t="s">
        <v>56</v>
      </c>
      <c r="L1065" t="s">
        <v>904</v>
      </c>
      <c r="M1065" t="s">
        <v>1829</v>
      </c>
      <c r="N1065" s="5">
        <v>-1701718</v>
      </c>
    </row>
    <row r="1066" spans="1:14" x14ac:dyDescent="0.25">
      <c r="A1066" t="s">
        <v>62</v>
      </c>
      <c r="B1066" t="s">
        <v>1858</v>
      </c>
      <c r="C1066">
        <v>2981</v>
      </c>
      <c r="D1066" s="2">
        <v>46143</v>
      </c>
      <c r="E1066" t="s">
        <v>907</v>
      </c>
      <c r="F1066" t="s">
        <v>154</v>
      </c>
      <c r="G1066" t="s">
        <v>22</v>
      </c>
      <c r="H1066" t="s">
        <v>6270</v>
      </c>
      <c r="I1066" t="s">
        <v>10765</v>
      </c>
      <c r="J1066" t="s">
        <v>1879</v>
      </c>
      <c r="K1066" t="s">
        <v>56</v>
      </c>
      <c r="L1066" t="s">
        <v>904</v>
      </c>
      <c r="M1066" t="s">
        <v>1829</v>
      </c>
      <c r="N1066" s="5">
        <v>-340344</v>
      </c>
    </row>
    <row r="1067" spans="1:14" x14ac:dyDescent="0.25">
      <c r="A1067" t="s">
        <v>62</v>
      </c>
      <c r="B1067" t="s">
        <v>1858</v>
      </c>
      <c r="C1067">
        <v>2981</v>
      </c>
      <c r="D1067" s="2">
        <v>46143</v>
      </c>
      <c r="E1067" t="s">
        <v>907</v>
      </c>
      <c r="F1067" t="s">
        <v>6006</v>
      </c>
      <c r="G1067" t="s">
        <v>7098</v>
      </c>
      <c r="H1067" t="s">
        <v>6315</v>
      </c>
      <c r="I1067" t="s">
        <v>14</v>
      </c>
      <c r="J1067" t="s">
        <v>10792</v>
      </c>
      <c r="K1067" t="s">
        <v>56</v>
      </c>
      <c r="L1067" t="s">
        <v>904</v>
      </c>
      <c r="M1067" t="s">
        <v>1829</v>
      </c>
      <c r="N1067" s="5">
        <v>-3210431</v>
      </c>
    </row>
    <row r="1068" spans="1:14" x14ac:dyDescent="0.25">
      <c r="A1068" t="s">
        <v>62</v>
      </c>
      <c r="B1068" t="s">
        <v>1858</v>
      </c>
      <c r="C1068">
        <v>2981</v>
      </c>
      <c r="D1068" s="2">
        <v>46143</v>
      </c>
      <c r="E1068" t="s">
        <v>907</v>
      </c>
      <c r="F1068" t="s">
        <v>6914</v>
      </c>
      <c r="G1068" t="s">
        <v>6915</v>
      </c>
      <c r="H1068" t="s">
        <v>6335</v>
      </c>
      <c r="I1068" t="s">
        <v>14</v>
      </c>
      <c r="J1068" t="s">
        <v>10669</v>
      </c>
      <c r="K1068" t="s">
        <v>56</v>
      </c>
      <c r="L1068" t="s">
        <v>904</v>
      </c>
      <c r="M1068" t="s">
        <v>1829</v>
      </c>
      <c r="N1068" s="5">
        <v>-12907348</v>
      </c>
    </row>
    <row r="1069" spans="1:14" x14ac:dyDescent="0.25">
      <c r="A1069" t="s">
        <v>62</v>
      </c>
      <c r="B1069" t="s">
        <v>1858</v>
      </c>
      <c r="C1069">
        <v>2981</v>
      </c>
      <c r="D1069" s="2">
        <v>46143</v>
      </c>
      <c r="E1069" t="s">
        <v>907</v>
      </c>
      <c r="F1069" t="s">
        <v>172</v>
      </c>
      <c r="G1069" t="s">
        <v>1840</v>
      </c>
      <c r="H1069" t="s">
        <v>2183</v>
      </c>
      <c r="I1069" t="s">
        <v>14</v>
      </c>
      <c r="J1069" t="s">
        <v>1908</v>
      </c>
      <c r="K1069" t="s">
        <v>56</v>
      </c>
      <c r="L1069" t="s">
        <v>904</v>
      </c>
      <c r="M1069" t="s">
        <v>1829</v>
      </c>
      <c r="N1069" s="5">
        <v>-1906070</v>
      </c>
    </row>
    <row r="1070" spans="1:14" x14ac:dyDescent="0.25">
      <c r="A1070" t="s">
        <v>62</v>
      </c>
      <c r="B1070" t="s">
        <v>1858</v>
      </c>
      <c r="C1070">
        <v>2981</v>
      </c>
      <c r="D1070" s="2">
        <v>46143</v>
      </c>
      <c r="E1070" t="s">
        <v>907</v>
      </c>
      <c r="F1070" t="s">
        <v>7110</v>
      </c>
      <c r="G1070" t="s">
        <v>7111</v>
      </c>
      <c r="H1070" t="s">
        <v>6334</v>
      </c>
      <c r="I1070" t="s">
        <v>14</v>
      </c>
      <c r="J1070" t="s">
        <v>10793</v>
      </c>
      <c r="K1070" t="s">
        <v>56</v>
      </c>
      <c r="L1070" t="s">
        <v>904</v>
      </c>
      <c r="M1070" t="s">
        <v>1829</v>
      </c>
      <c r="N1070" s="5">
        <v>-573721</v>
      </c>
    </row>
    <row r="1071" spans="1:14" x14ac:dyDescent="0.25">
      <c r="A1071" t="s">
        <v>62</v>
      </c>
      <c r="B1071" t="s">
        <v>1858</v>
      </c>
      <c r="C1071">
        <v>2981</v>
      </c>
      <c r="D1071" s="2">
        <v>46174</v>
      </c>
      <c r="E1071" t="s">
        <v>905</v>
      </c>
      <c r="F1071" t="s">
        <v>110</v>
      </c>
      <c r="G1071" t="s">
        <v>1848</v>
      </c>
      <c r="I1071" t="s">
        <v>12250</v>
      </c>
      <c r="J1071" t="s">
        <v>12251</v>
      </c>
      <c r="K1071" t="s">
        <v>56</v>
      </c>
      <c r="L1071" t="s">
        <v>902</v>
      </c>
      <c r="M1071" t="s">
        <v>1829</v>
      </c>
      <c r="N1071" s="5">
        <v>10671350</v>
      </c>
    </row>
    <row r="1072" spans="1:14" x14ac:dyDescent="0.25">
      <c r="A1072" t="s">
        <v>62</v>
      </c>
      <c r="B1072" t="s">
        <v>1858</v>
      </c>
      <c r="C1072">
        <v>2981</v>
      </c>
      <c r="D1072" s="2">
        <v>46174</v>
      </c>
      <c r="E1072" t="s">
        <v>905</v>
      </c>
      <c r="F1072" t="s">
        <v>110</v>
      </c>
      <c r="G1072" t="s">
        <v>1848</v>
      </c>
      <c r="I1072" t="s">
        <v>12252</v>
      </c>
      <c r="J1072" t="s">
        <v>12253</v>
      </c>
      <c r="K1072" t="s">
        <v>56</v>
      </c>
      <c r="L1072" t="s">
        <v>902</v>
      </c>
      <c r="M1072" t="s">
        <v>1829</v>
      </c>
      <c r="N1072" s="5">
        <v>30986240</v>
      </c>
    </row>
    <row r="1073" spans="1:14" x14ac:dyDescent="0.25">
      <c r="A1073" t="s">
        <v>62</v>
      </c>
      <c r="B1073" t="s">
        <v>1858</v>
      </c>
      <c r="C1073">
        <v>2981</v>
      </c>
      <c r="D1073" s="2">
        <v>46174</v>
      </c>
      <c r="E1073" t="s">
        <v>905</v>
      </c>
      <c r="F1073" t="s">
        <v>110</v>
      </c>
      <c r="G1073" t="s">
        <v>1848</v>
      </c>
      <c r="I1073" t="s">
        <v>12254</v>
      </c>
      <c r="J1073" t="s">
        <v>12253</v>
      </c>
      <c r="K1073" t="s">
        <v>56</v>
      </c>
      <c r="L1073" t="s">
        <v>902</v>
      </c>
      <c r="M1073" t="s">
        <v>1829</v>
      </c>
      <c r="N1073" s="5">
        <v>18162230</v>
      </c>
    </row>
    <row r="1074" spans="1:14" x14ac:dyDescent="0.25">
      <c r="A1074" t="s">
        <v>62</v>
      </c>
      <c r="B1074" t="s">
        <v>1858</v>
      </c>
      <c r="C1074">
        <v>2981</v>
      </c>
      <c r="D1074" s="2">
        <v>46174</v>
      </c>
      <c r="E1074" t="s">
        <v>905</v>
      </c>
      <c r="F1074" t="s">
        <v>110</v>
      </c>
      <c r="G1074" t="s">
        <v>1848</v>
      </c>
      <c r="I1074" t="s">
        <v>12255</v>
      </c>
      <c r="J1074" t="s">
        <v>12253</v>
      </c>
      <c r="K1074" t="s">
        <v>56</v>
      </c>
      <c r="L1074" t="s">
        <v>902</v>
      </c>
      <c r="M1074" t="s">
        <v>1829</v>
      </c>
      <c r="N1074" s="5">
        <v>22536580</v>
      </c>
    </row>
    <row r="1075" spans="1:14" x14ac:dyDescent="0.25">
      <c r="A1075" t="s">
        <v>62</v>
      </c>
      <c r="B1075" t="s">
        <v>1858</v>
      </c>
      <c r="C1075">
        <v>2981</v>
      </c>
      <c r="D1075" s="2">
        <v>46174</v>
      </c>
      <c r="E1075" t="s">
        <v>905</v>
      </c>
      <c r="F1075" t="s">
        <v>110</v>
      </c>
      <c r="G1075" t="s">
        <v>1848</v>
      </c>
      <c r="H1075" t="s">
        <v>12037</v>
      </c>
      <c r="I1075" t="s">
        <v>12250</v>
      </c>
      <c r="J1075" t="s">
        <v>10729</v>
      </c>
      <c r="K1075" t="s">
        <v>56</v>
      </c>
      <c r="L1075" t="s">
        <v>902</v>
      </c>
      <c r="M1075" t="s">
        <v>1829</v>
      </c>
      <c r="N1075" s="5">
        <v>-10850600</v>
      </c>
    </row>
    <row r="1076" spans="1:14" x14ac:dyDescent="0.25">
      <c r="A1076" t="s">
        <v>62</v>
      </c>
      <c r="B1076" t="s">
        <v>1858</v>
      </c>
      <c r="C1076">
        <v>2981</v>
      </c>
      <c r="D1076" s="2">
        <v>46174</v>
      </c>
      <c r="E1076" t="s">
        <v>905</v>
      </c>
      <c r="F1076" t="s">
        <v>110</v>
      </c>
      <c r="G1076" t="s">
        <v>1848</v>
      </c>
      <c r="H1076" t="s">
        <v>10505</v>
      </c>
      <c r="I1076" t="s">
        <v>12255</v>
      </c>
      <c r="J1076" t="s">
        <v>10426</v>
      </c>
      <c r="K1076" t="s">
        <v>56</v>
      </c>
      <c r="L1076" t="s">
        <v>902</v>
      </c>
      <c r="M1076" t="s">
        <v>1829</v>
      </c>
      <c r="N1076" s="5">
        <v>-20764700</v>
      </c>
    </row>
    <row r="1077" spans="1:14" x14ac:dyDescent="0.25">
      <c r="A1077" t="s">
        <v>62</v>
      </c>
      <c r="B1077" t="s">
        <v>1858</v>
      </c>
      <c r="C1077">
        <v>2981</v>
      </c>
      <c r="D1077" s="2">
        <v>46174</v>
      </c>
      <c r="E1077" t="s">
        <v>905</v>
      </c>
      <c r="F1077" t="s">
        <v>110</v>
      </c>
      <c r="G1077" t="s">
        <v>1848</v>
      </c>
      <c r="H1077" t="s">
        <v>6276</v>
      </c>
      <c r="I1077" t="s">
        <v>12252</v>
      </c>
      <c r="J1077" t="s">
        <v>10426</v>
      </c>
      <c r="K1077" t="s">
        <v>56</v>
      </c>
      <c r="L1077" t="s">
        <v>902</v>
      </c>
      <c r="M1077" t="s">
        <v>1829</v>
      </c>
      <c r="N1077" s="5">
        <v>-32697694</v>
      </c>
    </row>
    <row r="1078" spans="1:14" x14ac:dyDescent="0.25">
      <c r="A1078" t="s">
        <v>62</v>
      </c>
      <c r="B1078" t="s">
        <v>1858</v>
      </c>
      <c r="C1078">
        <v>2981</v>
      </c>
      <c r="D1078" s="2">
        <v>46174</v>
      </c>
      <c r="E1078" t="s">
        <v>905</v>
      </c>
      <c r="F1078" t="s">
        <v>110</v>
      </c>
      <c r="G1078" t="s">
        <v>1848</v>
      </c>
      <c r="H1078" t="s">
        <v>10506</v>
      </c>
      <c r="I1078" t="s">
        <v>12254</v>
      </c>
      <c r="J1078" t="s">
        <v>10426</v>
      </c>
      <c r="K1078" t="s">
        <v>56</v>
      </c>
      <c r="L1078" t="s">
        <v>902</v>
      </c>
      <c r="M1078" t="s">
        <v>1829</v>
      </c>
      <c r="N1078" s="5">
        <v>-14750000</v>
      </c>
    </row>
    <row r="1079" spans="1:14" x14ac:dyDescent="0.25">
      <c r="A1079" t="s">
        <v>62</v>
      </c>
      <c r="B1079" t="s">
        <v>1858</v>
      </c>
      <c r="C1079">
        <v>2981</v>
      </c>
      <c r="D1079" s="2">
        <v>46174</v>
      </c>
      <c r="E1079" t="s">
        <v>905</v>
      </c>
      <c r="F1079" t="s">
        <v>1355</v>
      </c>
      <c r="G1079" t="s">
        <v>1356</v>
      </c>
      <c r="H1079" t="s">
        <v>1522</v>
      </c>
      <c r="I1079" t="s">
        <v>12256</v>
      </c>
      <c r="J1079" t="s">
        <v>12257</v>
      </c>
      <c r="K1079" t="s">
        <v>56</v>
      </c>
      <c r="L1079" t="s">
        <v>902</v>
      </c>
      <c r="M1079" t="s">
        <v>1829</v>
      </c>
      <c r="N1079" s="5">
        <v>1045268</v>
      </c>
    </row>
    <row r="1080" spans="1:14" x14ac:dyDescent="0.25">
      <c r="A1080" t="s">
        <v>62</v>
      </c>
      <c r="B1080" t="s">
        <v>1858</v>
      </c>
      <c r="C1080">
        <v>2981</v>
      </c>
      <c r="D1080" s="2">
        <v>46174</v>
      </c>
      <c r="E1080" t="s">
        <v>905</v>
      </c>
      <c r="F1080" t="s">
        <v>1355</v>
      </c>
      <c r="G1080" t="s">
        <v>1356</v>
      </c>
      <c r="H1080" t="s">
        <v>1522</v>
      </c>
      <c r="I1080" t="s">
        <v>12258</v>
      </c>
      <c r="J1080" t="s">
        <v>12257</v>
      </c>
      <c r="K1080" t="s">
        <v>56</v>
      </c>
      <c r="L1080" t="s">
        <v>902</v>
      </c>
      <c r="M1080" t="s">
        <v>1829</v>
      </c>
      <c r="N1080" s="5">
        <v>349195</v>
      </c>
    </row>
    <row r="1081" spans="1:14" x14ac:dyDescent="0.25">
      <c r="A1081" t="s">
        <v>62</v>
      </c>
      <c r="B1081" t="s">
        <v>1858</v>
      </c>
      <c r="C1081">
        <v>2981</v>
      </c>
      <c r="D1081" s="2">
        <v>46174</v>
      </c>
      <c r="E1081" t="s">
        <v>905</v>
      </c>
      <c r="F1081" t="s">
        <v>1355</v>
      </c>
      <c r="G1081" t="s">
        <v>1356</v>
      </c>
      <c r="H1081" t="s">
        <v>1522</v>
      </c>
      <c r="I1081" t="s">
        <v>12259</v>
      </c>
      <c r="J1081" t="s">
        <v>12257</v>
      </c>
      <c r="K1081" t="s">
        <v>56</v>
      </c>
      <c r="L1081" t="s">
        <v>902</v>
      </c>
      <c r="M1081" t="s">
        <v>1829</v>
      </c>
      <c r="N1081" s="5">
        <v>1045770</v>
      </c>
    </row>
    <row r="1082" spans="1:14" x14ac:dyDescent="0.25">
      <c r="A1082" t="s">
        <v>62</v>
      </c>
      <c r="B1082" t="s">
        <v>1858</v>
      </c>
      <c r="C1082">
        <v>2981</v>
      </c>
      <c r="D1082" s="2">
        <v>46174</v>
      </c>
      <c r="E1082" t="s">
        <v>905</v>
      </c>
      <c r="F1082" t="s">
        <v>1355</v>
      </c>
      <c r="G1082" t="s">
        <v>1356</v>
      </c>
      <c r="H1082" t="s">
        <v>1775</v>
      </c>
      <c r="I1082" t="s">
        <v>12260</v>
      </c>
      <c r="J1082" t="s">
        <v>12257</v>
      </c>
      <c r="K1082" t="s">
        <v>56</v>
      </c>
      <c r="L1082" t="s">
        <v>902</v>
      </c>
      <c r="M1082" t="s">
        <v>1829</v>
      </c>
      <c r="N1082" s="5">
        <v>1405689</v>
      </c>
    </row>
    <row r="1083" spans="1:14" x14ac:dyDescent="0.25">
      <c r="A1083" t="s">
        <v>62</v>
      </c>
      <c r="B1083" t="s">
        <v>1858</v>
      </c>
      <c r="C1083">
        <v>2981</v>
      </c>
      <c r="D1083" s="2">
        <v>46174</v>
      </c>
      <c r="E1083" t="s">
        <v>905</v>
      </c>
      <c r="F1083" t="s">
        <v>1355</v>
      </c>
      <c r="G1083" t="s">
        <v>1356</v>
      </c>
      <c r="H1083" t="s">
        <v>3343</v>
      </c>
      <c r="I1083" t="s">
        <v>12261</v>
      </c>
      <c r="J1083" t="s">
        <v>12257</v>
      </c>
      <c r="K1083" t="s">
        <v>56</v>
      </c>
      <c r="L1083" t="s">
        <v>902</v>
      </c>
      <c r="M1083" t="s">
        <v>1829</v>
      </c>
      <c r="N1083" s="5">
        <v>353589</v>
      </c>
    </row>
    <row r="1084" spans="1:14" x14ac:dyDescent="0.25">
      <c r="A1084" t="s">
        <v>62</v>
      </c>
      <c r="B1084" t="s">
        <v>1858</v>
      </c>
      <c r="C1084">
        <v>2981</v>
      </c>
      <c r="D1084" s="2">
        <v>46174</v>
      </c>
      <c r="E1084" t="s">
        <v>905</v>
      </c>
      <c r="F1084" t="s">
        <v>1355</v>
      </c>
      <c r="G1084" t="s">
        <v>1356</v>
      </c>
      <c r="H1084" t="s">
        <v>3343</v>
      </c>
      <c r="I1084" t="s">
        <v>12262</v>
      </c>
      <c r="J1084" t="s">
        <v>12257</v>
      </c>
      <c r="K1084" t="s">
        <v>56</v>
      </c>
      <c r="L1084" t="s">
        <v>902</v>
      </c>
      <c r="M1084" t="s">
        <v>1829</v>
      </c>
      <c r="N1084" s="5">
        <v>707179</v>
      </c>
    </row>
    <row r="1085" spans="1:14" x14ac:dyDescent="0.25">
      <c r="A1085" t="s">
        <v>62</v>
      </c>
      <c r="B1085" t="s">
        <v>1858</v>
      </c>
      <c r="C1085">
        <v>2981</v>
      </c>
      <c r="D1085" s="2">
        <v>46174</v>
      </c>
      <c r="E1085" t="s">
        <v>905</v>
      </c>
      <c r="F1085" t="s">
        <v>1355</v>
      </c>
      <c r="G1085" t="s">
        <v>1356</v>
      </c>
      <c r="H1085" t="s">
        <v>6280</v>
      </c>
      <c r="I1085" t="s">
        <v>12263</v>
      </c>
      <c r="J1085" t="s">
        <v>12257</v>
      </c>
      <c r="K1085" t="s">
        <v>56</v>
      </c>
      <c r="L1085" t="s">
        <v>902</v>
      </c>
      <c r="M1085" t="s">
        <v>1829</v>
      </c>
      <c r="N1085" s="5">
        <v>1061804</v>
      </c>
    </row>
    <row r="1086" spans="1:14" x14ac:dyDescent="0.25">
      <c r="A1086" t="s">
        <v>62</v>
      </c>
      <c r="B1086" t="s">
        <v>1858</v>
      </c>
      <c r="C1086">
        <v>2981</v>
      </c>
      <c r="D1086" s="2">
        <v>46174</v>
      </c>
      <c r="E1086" t="s">
        <v>905</v>
      </c>
      <c r="F1086" t="s">
        <v>1355</v>
      </c>
      <c r="G1086" t="s">
        <v>1356</v>
      </c>
      <c r="H1086" t="s">
        <v>6325</v>
      </c>
      <c r="I1086" t="s">
        <v>12264</v>
      </c>
      <c r="J1086" t="s">
        <v>12257</v>
      </c>
      <c r="K1086" t="s">
        <v>56</v>
      </c>
      <c r="L1086" t="s">
        <v>902</v>
      </c>
      <c r="M1086" t="s">
        <v>1829</v>
      </c>
      <c r="N1086" s="5">
        <v>356005</v>
      </c>
    </row>
    <row r="1087" spans="1:14" x14ac:dyDescent="0.25">
      <c r="A1087" t="s">
        <v>62</v>
      </c>
      <c r="B1087" t="s">
        <v>1858</v>
      </c>
      <c r="C1087">
        <v>2981</v>
      </c>
      <c r="D1087" s="2">
        <v>46174</v>
      </c>
      <c r="E1087" t="s">
        <v>905</v>
      </c>
      <c r="F1087" t="s">
        <v>1355</v>
      </c>
      <c r="G1087" t="s">
        <v>1356</v>
      </c>
      <c r="H1087" t="s">
        <v>10525</v>
      </c>
      <c r="I1087" t="s">
        <v>12265</v>
      </c>
      <c r="J1087" t="s">
        <v>12257</v>
      </c>
      <c r="K1087" t="s">
        <v>56</v>
      </c>
      <c r="L1087" t="s">
        <v>902</v>
      </c>
      <c r="M1087" t="s">
        <v>1829</v>
      </c>
      <c r="N1087" s="5">
        <v>709183</v>
      </c>
    </row>
    <row r="1088" spans="1:14" x14ac:dyDescent="0.25">
      <c r="A1088" t="s">
        <v>62</v>
      </c>
      <c r="B1088" t="s">
        <v>1858</v>
      </c>
      <c r="C1088">
        <v>2981</v>
      </c>
      <c r="D1088" s="2">
        <v>46174</v>
      </c>
      <c r="E1088" t="s">
        <v>905</v>
      </c>
      <c r="F1088" t="s">
        <v>348</v>
      </c>
      <c r="G1088" t="s">
        <v>335</v>
      </c>
      <c r="H1088" t="s">
        <v>2305</v>
      </c>
      <c r="I1088" t="s">
        <v>12266</v>
      </c>
      <c r="J1088" t="s">
        <v>7067</v>
      </c>
      <c r="K1088" t="s">
        <v>56</v>
      </c>
      <c r="L1088" t="s">
        <v>902</v>
      </c>
      <c r="M1088" t="s">
        <v>1829</v>
      </c>
      <c r="N1088" s="5">
        <v>352828</v>
      </c>
    </row>
    <row r="1089" spans="1:14" x14ac:dyDescent="0.25">
      <c r="A1089" t="s">
        <v>62</v>
      </c>
      <c r="B1089" t="s">
        <v>1858</v>
      </c>
      <c r="C1089">
        <v>2981</v>
      </c>
      <c r="D1089" s="2">
        <v>46174</v>
      </c>
      <c r="E1089" t="s">
        <v>905</v>
      </c>
      <c r="F1089" t="s">
        <v>348</v>
      </c>
      <c r="G1089" t="s">
        <v>335</v>
      </c>
      <c r="H1089" t="s">
        <v>3111</v>
      </c>
      <c r="I1089" t="s">
        <v>12267</v>
      </c>
      <c r="J1089" t="s">
        <v>7067</v>
      </c>
      <c r="K1089" t="s">
        <v>56</v>
      </c>
      <c r="L1089" t="s">
        <v>902</v>
      </c>
      <c r="M1089" t="s">
        <v>1829</v>
      </c>
      <c r="N1089" s="5">
        <v>707636</v>
      </c>
    </row>
    <row r="1090" spans="1:14" x14ac:dyDescent="0.25">
      <c r="A1090" t="s">
        <v>62</v>
      </c>
      <c r="B1090" t="s">
        <v>1858</v>
      </c>
      <c r="C1090">
        <v>2981</v>
      </c>
      <c r="D1090" s="2">
        <v>46174</v>
      </c>
      <c r="E1090" t="s">
        <v>905</v>
      </c>
      <c r="F1090" t="s">
        <v>348</v>
      </c>
      <c r="G1090" t="s">
        <v>335</v>
      </c>
      <c r="H1090" t="s">
        <v>4670</v>
      </c>
      <c r="I1090" t="s">
        <v>12268</v>
      </c>
      <c r="J1090" t="s">
        <v>7067</v>
      </c>
      <c r="K1090" t="s">
        <v>56</v>
      </c>
      <c r="L1090" t="s">
        <v>902</v>
      </c>
      <c r="M1090" t="s">
        <v>1829</v>
      </c>
      <c r="N1090" s="5">
        <v>353531</v>
      </c>
    </row>
    <row r="1091" spans="1:14" x14ac:dyDescent="0.25">
      <c r="A1091" t="s">
        <v>62</v>
      </c>
      <c r="B1091" t="s">
        <v>1858</v>
      </c>
      <c r="C1091">
        <v>2981</v>
      </c>
      <c r="D1091" s="2">
        <v>46174</v>
      </c>
      <c r="E1091" t="s">
        <v>905</v>
      </c>
      <c r="F1091" t="s">
        <v>348</v>
      </c>
      <c r="G1091" t="s">
        <v>335</v>
      </c>
      <c r="H1091" t="s">
        <v>6314</v>
      </c>
      <c r="I1091" t="s">
        <v>12269</v>
      </c>
      <c r="J1091" t="s">
        <v>7067</v>
      </c>
      <c r="K1091" t="s">
        <v>56</v>
      </c>
      <c r="L1091" t="s">
        <v>902</v>
      </c>
      <c r="M1091" t="s">
        <v>1829</v>
      </c>
      <c r="N1091" s="5">
        <v>1060289</v>
      </c>
    </row>
    <row r="1092" spans="1:14" x14ac:dyDescent="0.25">
      <c r="A1092" t="s">
        <v>62</v>
      </c>
      <c r="B1092" t="s">
        <v>1858</v>
      </c>
      <c r="C1092">
        <v>2981</v>
      </c>
      <c r="D1092" s="2">
        <v>46174</v>
      </c>
      <c r="E1092" t="s">
        <v>905</v>
      </c>
      <c r="F1092" t="s">
        <v>348</v>
      </c>
      <c r="G1092" t="s">
        <v>335</v>
      </c>
      <c r="H1092" t="s">
        <v>10522</v>
      </c>
      <c r="I1092" t="s">
        <v>12270</v>
      </c>
      <c r="J1092" t="s">
        <v>7067</v>
      </c>
      <c r="K1092" t="s">
        <v>56</v>
      </c>
      <c r="L1092" t="s">
        <v>902</v>
      </c>
      <c r="M1092" t="s">
        <v>1829</v>
      </c>
      <c r="N1092" s="5">
        <v>712483</v>
      </c>
    </row>
    <row r="1093" spans="1:14" x14ac:dyDescent="0.25">
      <c r="A1093" t="s">
        <v>62</v>
      </c>
      <c r="B1093" t="s">
        <v>1858</v>
      </c>
      <c r="C1093">
        <v>2981</v>
      </c>
      <c r="D1093" s="2">
        <v>46174</v>
      </c>
      <c r="E1093" t="s">
        <v>905</v>
      </c>
      <c r="F1093" t="s">
        <v>802</v>
      </c>
      <c r="G1093" t="s">
        <v>652</v>
      </c>
      <c r="H1093" t="s">
        <v>10527</v>
      </c>
      <c r="I1093" t="s">
        <v>12271</v>
      </c>
      <c r="J1093" t="s">
        <v>652</v>
      </c>
      <c r="K1093" t="s">
        <v>56</v>
      </c>
      <c r="L1093" t="s">
        <v>902</v>
      </c>
      <c r="M1093" t="s">
        <v>1829</v>
      </c>
      <c r="N1093" s="5">
        <v>7265788</v>
      </c>
    </row>
    <row r="1094" spans="1:14" x14ac:dyDescent="0.25">
      <c r="A1094" t="s">
        <v>62</v>
      </c>
      <c r="B1094" t="s">
        <v>1858</v>
      </c>
      <c r="C1094">
        <v>2981</v>
      </c>
      <c r="D1094" s="2">
        <v>46174</v>
      </c>
      <c r="E1094" t="s">
        <v>905</v>
      </c>
      <c r="F1094" t="s">
        <v>1025</v>
      </c>
      <c r="G1094" t="s">
        <v>1880</v>
      </c>
      <c r="H1094" t="s">
        <v>1771</v>
      </c>
      <c r="I1094" t="s">
        <v>12272</v>
      </c>
      <c r="J1094" t="s">
        <v>1013</v>
      </c>
      <c r="K1094" t="s">
        <v>56</v>
      </c>
      <c r="L1094" t="s">
        <v>902</v>
      </c>
      <c r="M1094" t="s">
        <v>1829</v>
      </c>
      <c r="N1094" s="5">
        <v>1342685</v>
      </c>
    </row>
    <row r="1095" spans="1:14" x14ac:dyDescent="0.25">
      <c r="A1095" t="s">
        <v>62</v>
      </c>
      <c r="B1095" t="s">
        <v>1858</v>
      </c>
      <c r="C1095">
        <v>2981</v>
      </c>
      <c r="D1095" s="2">
        <v>46174</v>
      </c>
      <c r="E1095" t="s">
        <v>905</v>
      </c>
      <c r="F1095" t="s">
        <v>1025</v>
      </c>
      <c r="G1095" t="s">
        <v>1880</v>
      </c>
      <c r="H1095" t="s">
        <v>2304</v>
      </c>
      <c r="I1095" t="s">
        <v>12273</v>
      </c>
      <c r="J1095" t="s">
        <v>1013</v>
      </c>
      <c r="K1095" t="s">
        <v>56</v>
      </c>
      <c r="L1095" t="s">
        <v>902</v>
      </c>
      <c r="M1095" t="s">
        <v>1829</v>
      </c>
      <c r="N1095" s="5">
        <v>338655</v>
      </c>
    </row>
    <row r="1096" spans="1:14" x14ac:dyDescent="0.25">
      <c r="A1096" t="s">
        <v>62</v>
      </c>
      <c r="B1096" t="s">
        <v>1858</v>
      </c>
      <c r="C1096">
        <v>2981</v>
      </c>
      <c r="D1096" s="2">
        <v>46174</v>
      </c>
      <c r="E1096" t="s">
        <v>905</v>
      </c>
      <c r="F1096" t="s">
        <v>1025</v>
      </c>
      <c r="G1096" t="s">
        <v>1880</v>
      </c>
      <c r="H1096" t="s">
        <v>2304</v>
      </c>
      <c r="I1096" t="s">
        <v>12274</v>
      </c>
      <c r="J1096" t="s">
        <v>1013</v>
      </c>
      <c r="K1096" t="s">
        <v>56</v>
      </c>
      <c r="L1096" t="s">
        <v>902</v>
      </c>
      <c r="M1096" t="s">
        <v>1829</v>
      </c>
      <c r="N1096" s="5">
        <v>677309</v>
      </c>
    </row>
    <row r="1097" spans="1:14" x14ac:dyDescent="0.25">
      <c r="A1097" t="s">
        <v>62</v>
      </c>
      <c r="B1097" t="s">
        <v>1858</v>
      </c>
      <c r="C1097">
        <v>2981</v>
      </c>
      <c r="D1097" s="2">
        <v>46174</v>
      </c>
      <c r="E1097" t="s">
        <v>905</v>
      </c>
      <c r="F1097" t="s">
        <v>1648</v>
      </c>
      <c r="G1097" t="s">
        <v>1649</v>
      </c>
      <c r="H1097" t="s">
        <v>10526</v>
      </c>
      <c r="I1097" t="s">
        <v>12275</v>
      </c>
      <c r="J1097" t="s">
        <v>7069</v>
      </c>
      <c r="K1097" t="s">
        <v>56</v>
      </c>
      <c r="L1097" t="s">
        <v>902</v>
      </c>
      <c r="M1097" t="s">
        <v>1829</v>
      </c>
      <c r="N1097" s="5">
        <v>714140</v>
      </c>
    </row>
    <row r="1098" spans="1:14" x14ac:dyDescent="0.25">
      <c r="A1098" t="s">
        <v>62</v>
      </c>
      <c r="B1098" t="s">
        <v>1858</v>
      </c>
      <c r="C1098">
        <v>2981</v>
      </c>
      <c r="D1098" s="2">
        <v>46174</v>
      </c>
      <c r="E1098" t="s">
        <v>905</v>
      </c>
      <c r="F1098" t="s">
        <v>616</v>
      </c>
      <c r="G1098" t="s">
        <v>615</v>
      </c>
      <c r="H1098" t="s">
        <v>2191</v>
      </c>
      <c r="I1098" t="s">
        <v>12276</v>
      </c>
      <c r="J1098" t="s">
        <v>615</v>
      </c>
      <c r="K1098" t="s">
        <v>56</v>
      </c>
      <c r="L1098" t="s">
        <v>902</v>
      </c>
      <c r="M1098" t="s">
        <v>1829</v>
      </c>
      <c r="N1098" s="5">
        <v>1058484</v>
      </c>
    </row>
    <row r="1099" spans="1:14" x14ac:dyDescent="0.25">
      <c r="A1099" t="s">
        <v>62</v>
      </c>
      <c r="B1099" t="s">
        <v>1858</v>
      </c>
      <c r="C1099">
        <v>2981</v>
      </c>
      <c r="D1099" s="2">
        <v>46174</v>
      </c>
      <c r="E1099" t="s">
        <v>905</v>
      </c>
      <c r="F1099" t="s">
        <v>9921</v>
      </c>
      <c r="G1099" t="s">
        <v>14</v>
      </c>
      <c r="H1099" t="s">
        <v>9923</v>
      </c>
      <c r="I1099" t="s">
        <v>12277</v>
      </c>
      <c r="J1099" t="s">
        <v>12278</v>
      </c>
      <c r="K1099" t="s">
        <v>56</v>
      </c>
      <c r="L1099" t="s">
        <v>902</v>
      </c>
      <c r="M1099" t="s">
        <v>1829</v>
      </c>
      <c r="N1099" s="5">
        <v>593642</v>
      </c>
    </row>
    <row r="1100" spans="1:14" x14ac:dyDescent="0.25">
      <c r="A1100" t="s">
        <v>62</v>
      </c>
      <c r="B1100" t="s">
        <v>1858</v>
      </c>
      <c r="C1100">
        <v>2981</v>
      </c>
      <c r="D1100" s="2">
        <v>46174</v>
      </c>
      <c r="E1100" t="s">
        <v>905</v>
      </c>
      <c r="F1100" t="s">
        <v>3452</v>
      </c>
      <c r="G1100" t="s">
        <v>3453</v>
      </c>
      <c r="H1100" t="s">
        <v>6316</v>
      </c>
      <c r="I1100" t="s">
        <v>12279</v>
      </c>
      <c r="J1100" t="s">
        <v>3453</v>
      </c>
      <c r="K1100" t="s">
        <v>56</v>
      </c>
      <c r="L1100" t="s">
        <v>902</v>
      </c>
      <c r="M1100" t="s">
        <v>1829</v>
      </c>
      <c r="N1100" s="5">
        <v>1416345</v>
      </c>
    </row>
    <row r="1101" spans="1:14" x14ac:dyDescent="0.25">
      <c r="A1101" t="s">
        <v>62</v>
      </c>
      <c r="B1101" t="s">
        <v>1858</v>
      </c>
      <c r="C1101">
        <v>2981</v>
      </c>
      <c r="D1101" s="2">
        <v>46174</v>
      </c>
      <c r="E1101" t="s">
        <v>905</v>
      </c>
      <c r="F1101" t="s">
        <v>3452</v>
      </c>
      <c r="G1101" t="s">
        <v>3453</v>
      </c>
      <c r="H1101" t="s">
        <v>6316</v>
      </c>
      <c r="I1101" t="s">
        <v>12280</v>
      </c>
      <c r="J1101" t="s">
        <v>3453</v>
      </c>
      <c r="K1101" t="s">
        <v>56</v>
      </c>
      <c r="L1101" t="s">
        <v>902</v>
      </c>
      <c r="M1101" t="s">
        <v>1829</v>
      </c>
      <c r="N1101" s="5">
        <v>1062258</v>
      </c>
    </row>
    <row r="1102" spans="1:14" x14ac:dyDescent="0.25">
      <c r="A1102" t="s">
        <v>62</v>
      </c>
      <c r="B1102" t="s">
        <v>1858</v>
      </c>
      <c r="C1102">
        <v>2981</v>
      </c>
      <c r="D1102" s="2">
        <v>46174</v>
      </c>
      <c r="E1102" t="s">
        <v>905</v>
      </c>
      <c r="F1102" t="s">
        <v>3452</v>
      </c>
      <c r="G1102" t="s">
        <v>3453</v>
      </c>
      <c r="H1102" t="s">
        <v>6316</v>
      </c>
      <c r="I1102" t="s">
        <v>12281</v>
      </c>
      <c r="J1102" t="s">
        <v>3453</v>
      </c>
      <c r="K1102" t="s">
        <v>56</v>
      </c>
      <c r="L1102" t="s">
        <v>902</v>
      </c>
      <c r="M1102" t="s">
        <v>1829</v>
      </c>
      <c r="N1102" s="5">
        <v>1063774</v>
      </c>
    </row>
    <row r="1103" spans="1:14" x14ac:dyDescent="0.25">
      <c r="A1103" t="s">
        <v>62</v>
      </c>
      <c r="B1103" t="s">
        <v>1858</v>
      </c>
      <c r="C1103">
        <v>2981</v>
      </c>
      <c r="D1103" s="2">
        <v>46174</v>
      </c>
      <c r="E1103" t="s">
        <v>905</v>
      </c>
      <c r="F1103" t="s">
        <v>928</v>
      </c>
      <c r="G1103" t="s">
        <v>869</v>
      </c>
      <c r="H1103" t="s">
        <v>9613</v>
      </c>
      <c r="I1103" t="s">
        <v>12282</v>
      </c>
      <c r="J1103" t="s">
        <v>869</v>
      </c>
      <c r="K1103" t="s">
        <v>56</v>
      </c>
      <c r="L1103" t="s">
        <v>902</v>
      </c>
      <c r="M1103" t="s">
        <v>1829</v>
      </c>
      <c r="N1103" s="5">
        <v>189066</v>
      </c>
    </row>
    <row r="1104" spans="1:14" x14ac:dyDescent="0.25">
      <c r="A1104" t="s">
        <v>62</v>
      </c>
      <c r="B1104" t="s">
        <v>1858</v>
      </c>
      <c r="C1104">
        <v>2981</v>
      </c>
      <c r="D1104" s="2">
        <v>46174</v>
      </c>
      <c r="E1104" t="s">
        <v>905</v>
      </c>
      <c r="F1104" t="s">
        <v>6886</v>
      </c>
      <c r="G1104" t="s">
        <v>14</v>
      </c>
      <c r="H1104" t="s">
        <v>11915</v>
      </c>
      <c r="I1104" t="s">
        <v>12283</v>
      </c>
      <c r="J1104" t="s">
        <v>9103</v>
      </c>
      <c r="K1104" t="s">
        <v>56</v>
      </c>
      <c r="L1104" t="s">
        <v>902</v>
      </c>
      <c r="M1104" t="s">
        <v>1829</v>
      </c>
      <c r="N1104" s="5">
        <v>9280523</v>
      </c>
    </row>
    <row r="1105" spans="1:14" x14ac:dyDescent="0.25">
      <c r="A1105" t="s">
        <v>62</v>
      </c>
      <c r="B1105" t="s">
        <v>1858</v>
      </c>
      <c r="C1105">
        <v>2981</v>
      </c>
      <c r="D1105" s="2">
        <v>46174</v>
      </c>
      <c r="E1105" t="s">
        <v>905</v>
      </c>
      <c r="F1105" t="s">
        <v>2184</v>
      </c>
      <c r="G1105" t="s">
        <v>14</v>
      </c>
      <c r="H1105" t="s">
        <v>2187</v>
      </c>
      <c r="I1105" t="s">
        <v>12284</v>
      </c>
      <c r="J1105" t="s">
        <v>12285</v>
      </c>
      <c r="K1105" t="s">
        <v>56</v>
      </c>
      <c r="L1105" t="s">
        <v>902</v>
      </c>
      <c r="M1105" t="s">
        <v>1829</v>
      </c>
      <c r="N1105" s="5">
        <v>315885</v>
      </c>
    </row>
    <row r="1106" spans="1:14" x14ac:dyDescent="0.25">
      <c r="A1106" t="s">
        <v>62</v>
      </c>
      <c r="B1106" t="s">
        <v>1858</v>
      </c>
      <c r="C1106">
        <v>2981</v>
      </c>
      <c r="D1106" s="2">
        <v>46174</v>
      </c>
      <c r="E1106" t="s">
        <v>905</v>
      </c>
      <c r="F1106" t="s">
        <v>4930</v>
      </c>
      <c r="G1106" t="s">
        <v>14</v>
      </c>
      <c r="H1106" t="s">
        <v>4675</v>
      </c>
      <c r="I1106" t="s">
        <v>12286</v>
      </c>
      <c r="J1106" t="s">
        <v>6002</v>
      </c>
      <c r="K1106" t="s">
        <v>56</v>
      </c>
      <c r="L1106" t="s">
        <v>902</v>
      </c>
      <c r="M1106" t="s">
        <v>1829</v>
      </c>
      <c r="N1106" s="5">
        <v>470496</v>
      </c>
    </row>
    <row r="1107" spans="1:14" x14ac:dyDescent="0.25">
      <c r="A1107" t="s">
        <v>62</v>
      </c>
      <c r="B1107" t="s">
        <v>1858</v>
      </c>
      <c r="C1107">
        <v>2981</v>
      </c>
      <c r="D1107" s="2">
        <v>46174</v>
      </c>
      <c r="E1107" t="s">
        <v>905</v>
      </c>
      <c r="F1107" t="s">
        <v>4930</v>
      </c>
      <c r="G1107" t="s">
        <v>14</v>
      </c>
      <c r="H1107" t="s">
        <v>4675</v>
      </c>
      <c r="I1107" t="s">
        <v>12287</v>
      </c>
      <c r="J1107" t="s">
        <v>6002</v>
      </c>
      <c r="K1107" t="s">
        <v>56</v>
      </c>
      <c r="L1107" t="s">
        <v>902</v>
      </c>
      <c r="M1107" t="s">
        <v>1829</v>
      </c>
      <c r="N1107" s="5">
        <v>6395879</v>
      </c>
    </row>
    <row r="1108" spans="1:14" x14ac:dyDescent="0.25">
      <c r="A1108" t="s">
        <v>62</v>
      </c>
      <c r="B1108" t="s">
        <v>1858</v>
      </c>
      <c r="C1108">
        <v>2981</v>
      </c>
      <c r="D1108" s="2">
        <v>46174</v>
      </c>
      <c r="E1108" t="s">
        <v>905</v>
      </c>
      <c r="F1108" t="s">
        <v>151</v>
      </c>
      <c r="G1108" t="s">
        <v>279</v>
      </c>
      <c r="H1108" t="s">
        <v>6268</v>
      </c>
      <c r="I1108" t="s">
        <v>12288</v>
      </c>
      <c r="J1108" t="s">
        <v>7084</v>
      </c>
      <c r="K1108" t="s">
        <v>56</v>
      </c>
      <c r="L1108" t="s">
        <v>902</v>
      </c>
      <c r="M1108" t="s">
        <v>1829</v>
      </c>
      <c r="N1108" s="5">
        <v>637468</v>
      </c>
    </row>
    <row r="1109" spans="1:14" x14ac:dyDescent="0.25">
      <c r="A1109" t="s">
        <v>62</v>
      </c>
      <c r="B1109" t="s">
        <v>1858</v>
      </c>
      <c r="C1109">
        <v>2981</v>
      </c>
      <c r="D1109" s="2">
        <v>46174</v>
      </c>
      <c r="E1109" t="s">
        <v>905</v>
      </c>
      <c r="F1109" t="s">
        <v>151</v>
      </c>
      <c r="G1109" t="s">
        <v>279</v>
      </c>
      <c r="H1109" t="s">
        <v>6268</v>
      </c>
      <c r="I1109" t="s">
        <v>12289</v>
      </c>
      <c r="J1109" t="s">
        <v>7084</v>
      </c>
      <c r="K1109" t="s">
        <v>56</v>
      </c>
      <c r="L1109" t="s">
        <v>902</v>
      </c>
      <c r="M1109" t="s">
        <v>1829</v>
      </c>
      <c r="N1109" s="5">
        <v>2231138</v>
      </c>
    </row>
    <row r="1110" spans="1:14" x14ac:dyDescent="0.25">
      <c r="A1110" t="s">
        <v>62</v>
      </c>
      <c r="B1110" t="s">
        <v>1858</v>
      </c>
      <c r="C1110">
        <v>2981</v>
      </c>
      <c r="D1110" s="2">
        <v>46174</v>
      </c>
      <c r="E1110" t="s">
        <v>905</v>
      </c>
      <c r="F1110" t="s">
        <v>151</v>
      </c>
      <c r="G1110" t="s">
        <v>279</v>
      </c>
      <c r="H1110" t="s">
        <v>6268</v>
      </c>
      <c r="I1110" t="s">
        <v>12290</v>
      </c>
      <c r="J1110" t="s">
        <v>7084</v>
      </c>
      <c r="K1110" t="s">
        <v>56</v>
      </c>
      <c r="L1110" t="s">
        <v>902</v>
      </c>
      <c r="M1110" t="s">
        <v>1829</v>
      </c>
      <c r="N1110" s="5">
        <v>187149</v>
      </c>
    </row>
    <row r="1111" spans="1:14" x14ac:dyDescent="0.25">
      <c r="A1111" t="s">
        <v>62</v>
      </c>
      <c r="B1111" t="s">
        <v>1858</v>
      </c>
      <c r="C1111">
        <v>2981</v>
      </c>
      <c r="D1111" s="2">
        <v>46174</v>
      </c>
      <c r="E1111" t="s">
        <v>905</v>
      </c>
      <c r="F1111" t="s">
        <v>151</v>
      </c>
      <c r="G1111" t="s">
        <v>279</v>
      </c>
      <c r="H1111" t="s">
        <v>10521</v>
      </c>
      <c r="I1111" t="s">
        <v>12291</v>
      </c>
      <c r="J1111" t="s">
        <v>7084</v>
      </c>
      <c r="K1111" t="s">
        <v>56</v>
      </c>
      <c r="L1111" t="s">
        <v>902</v>
      </c>
      <c r="M1111" t="s">
        <v>1829</v>
      </c>
      <c r="N1111" s="5">
        <v>323400</v>
      </c>
    </row>
    <row r="1112" spans="1:14" x14ac:dyDescent="0.25">
      <c r="A1112" t="s">
        <v>62</v>
      </c>
      <c r="B1112" t="s">
        <v>1858</v>
      </c>
      <c r="C1112">
        <v>2981</v>
      </c>
      <c r="D1112" s="2">
        <v>46174</v>
      </c>
      <c r="E1112" t="s">
        <v>905</v>
      </c>
      <c r="F1112" t="s">
        <v>151</v>
      </c>
      <c r="G1112" t="s">
        <v>279</v>
      </c>
      <c r="H1112" t="s">
        <v>10521</v>
      </c>
      <c r="I1112" t="s">
        <v>12292</v>
      </c>
      <c r="J1112" t="s">
        <v>7084</v>
      </c>
      <c r="K1112" t="s">
        <v>56</v>
      </c>
      <c r="L1112" t="s">
        <v>902</v>
      </c>
      <c r="M1112" t="s">
        <v>1829</v>
      </c>
      <c r="N1112" s="5">
        <v>646800</v>
      </c>
    </row>
    <row r="1113" spans="1:14" x14ac:dyDescent="0.25">
      <c r="A1113" t="s">
        <v>62</v>
      </c>
      <c r="B1113" t="s">
        <v>1858</v>
      </c>
      <c r="C1113">
        <v>2981</v>
      </c>
      <c r="D1113" s="2">
        <v>46174</v>
      </c>
      <c r="E1113" t="s">
        <v>905</v>
      </c>
      <c r="F1113" t="s">
        <v>151</v>
      </c>
      <c r="G1113" t="s">
        <v>279</v>
      </c>
      <c r="H1113" t="s">
        <v>10521</v>
      </c>
      <c r="I1113" t="s">
        <v>12293</v>
      </c>
      <c r="J1113" t="s">
        <v>7084</v>
      </c>
      <c r="K1113" t="s">
        <v>56</v>
      </c>
      <c r="L1113" t="s">
        <v>902</v>
      </c>
      <c r="M1113" t="s">
        <v>1829</v>
      </c>
      <c r="N1113" s="5">
        <v>323400</v>
      </c>
    </row>
    <row r="1114" spans="1:14" x14ac:dyDescent="0.25">
      <c r="A1114" t="s">
        <v>62</v>
      </c>
      <c r="B1114" t="s">
        <v>1858</v>
      </c>
      <c r="C1114">
        <v>2981</v>
      </c>
      <c r="D1114" s="2">
        <v>46174</v>
      </c>
      <c r="E1114" t="s">
        <v>905</v>
      </c>
      <c r="F1114" t="s">
        <v>151</v>
      </c>
      <c r="G1114" t="s">
        <v>279</v>
      </c>
      <c r="H1114" t="s">
        <v>10521</v>
      </c>
      <c r="I1114" t="s">
        <v>12294</v>
      </c>
      <c r="J1114" t="s">
        <v>7084</v>
      </c>
      <c r="K1114" t="s">
        <v>56</v>
      </c>
      <c r="L1114" t="s">
        <v>902</v>
      </c>
      <c r="M1114" t="s">
        <v>1829</v>
      </c>
      <c r="N1114" s="5">
        <v>836797</v>
      </c>
    </row>
    <row r="1115" spans="1:14" x14ac:dyDescent="0.25">
      <c r="A1115" t="s">
        <v>62</v>
      </c>
      <c r="B1115" t="s">
        <v>1858</v>
      </c>
      <c r="C1115">
        <v>2981</v>
      </c>
      <c r="D1115" s="2">
        <v>46174</v>
      </c>
      <c r="E1115" t="s">
        <v>905</v>
      </c>
      <c r="F1115" t="s">
        <v>151</v>
      </c>
      <c r="G1115" t="s">
        <v>279</v>
      </c>
      <c r="H1115" t="s">
        <v>10521</v>
      </c>
      <c r="I1115" t="s">
        <v>12295</v>
      </c>
      <c r="J1115" t="s">
        <v>7084</v>
      </c>
      <c r="K1115" t="s">
        <v>56</v>
      </c>
      <c r="L1115" t="s">
        <v>902</v>
      </c>
      <c r="M1115" t="s">
        <v>1829</v>
      </c>
      <c r="N1115" s="5">
        <v>1293600</v>
      </c>
    </row>
    <row r="1116" spans="1:14" x14ac:dyDescent="0.25">
      <c r="A1116" t="s">
        <v>62</v>
      </c>
      <c r="B1116" t="s">
        <v>1858</v>
      </c>
      <c r="C1116">
        <v>2981</v>
      </c>
      <c r="D1116" s="2">
        <v>46174</v>
      </c>
      <c r="E1116" t="s">
        <v>905</v>
      </c>
      <c r="F1116" t="s">
        <v>151</v>
      </c>
      <c r="G1116" t="s">
        <v>279</v>
      </c>
      <c r="H1116" t="s">
        <v>6290</v>
      </c>
      <c r="I1116" t="s">
        <v>12296</v>
      </c>
      <c r="J1116" t="s">
        <v>7084</v>
      </c>
      <c r="K1116" t="s">
        <v>56</v>
      </c>
      <c r="L1116" t="s">
        <v>902</v>
      </c>
      <c r="M1116" t="s">
        <v>1829</v>
      </c>
      <c r="N1116" s="5">
        <v>561768</v>
      </c>
    </row>
    <row r="1117" spans="1:14" x14ac:dyDescent="0.25">
      <c r="A1117" t="s">
        <v>62</v>
      </c>
      <c r="B1117" t="s">
        <v>1858</v>
      </c>
      <c r="C1117">
        <v>2981</v>
      </c>
      <c r="D1117" s="2">
        <v>46174</v>
      </c>
      <c r="E1117" t="s">
        <v>905</v>
      </c>
      <c r="F1117" t="s">
        <v>151</v>
      </c>
      <c r="G1117" t="s">
        <v>279</v>
      </c>
      <c r="H1117" t="s">
        <v>10321</v>
      </c>
      <c r="I1117" t="s">
        <v>12297</v>
      </c>
      <c r="J1117" t="s">
        <v>7084</v>
      </c>
      <c r="K1117" t="s">
        <v>56</v>
      </c>
      <c r="L1117" t="s">
        <v>902</v>
      </c>
      <c r="M1117" t="s">
        <v>1829</v>
      </c>
      <c r="N1117" s="5">
        <v>374512</v>
      </c>
    </row>
    <row r="1118" spans="1:14" x14ac:dyDescent="0.25">
      <c r="A1118" t="s">
        <v>62</v>
      </c>
      <c r="B1118" t="s">
        <v>1858</v>
      </c>
      <c r="C1118">
        <v>2981</v>
      </c>
      <c r="D1118" s="2">
        <v>46174</v>
      </c>
      <c r="E1118" t="s">
        <v>905</v>
      </c>
      <c r="F1118" t="s">
        <v>151</v>
      </c>
      <c r="G1118" t="s">
        <v>279</v>
      </c>
      <c r="H1118" t="s">
        <v>10321</v>
      </c>
      <c r="I1118" t="s">
        <v>12298</v>
      </c>
      <c r="J1118" t="s">
        <v>7084</v>
      </c>
      <c r="K1118" t="s">
        <v>56</v>
      </c>
      <c r="L1118" t="s">
        <v>902</v>
      </c>
      <c r="M1118" t="s">
        <v>1829</v>
      </c>
      <c r="N1118" s="5">
        <v>949985</v>
      </c>
    </row>
    <row r="1119" spans="1:14" x14ac:dyDescent="0.25">
      <c r="A1119" t="s">
        <v>62</v>
      </c>
      <c r="B1119" t="s">
        <v>1858</v>
      </c>
      <c r="C1119">
        <v>2981</v>
      </c>
      <c r="D1119" s="2">
        <v>46174</v>
      </c>
      <c r="E1119" t="s">
        <v>905</v>
      </c>
      <c r="F1119" t="s">
        <v>151</v>
      </c>
      <c r="G1119" t="s">
        <v>279</v>
      </c>
      <c r="H1119" t="s">
        <v>12039</v>
      </c>
      <c r="I1119" t="s">
        <v>12299</v>
      </c>
      <c r="J1119" t="s">
        <v>7084</v>
      </c>
      <c r="K1119" t="s">
        <v>56</v>
      </c>
      <c r="L1119" t="s">
        <v>902</v>
      </c>
      <c r="M1119" t="s">
        <v>1829</v>
      </c>
      <c r="N1119" s="5">
        <v>187256</v>
      </c>
    </row>
    <row r="1120" spans="1:14" x14ac:dyDescent="0.25">
      <c r="A1120" t="s">
        <v>62</v>
      </c>
      <c r="B1120" t="s">
        <v>1858</v>
      </c>
      <c r="C1120">
        <v>2981</v>
      </c>
      <c r="D1120" s="2">
        <v>46174</v>
      </c>
      <c r="E1120" t="s">
        <v>905</v>
      </c>
      <c r="F1120" t="s">
        <v>154</v>
      </c>
      <c r="G1120" t="s">
        <v>22</v>
      </c>
      <c r="H1120" t="s">
        <v>10320</v>
      </c>
      <c r="I1120" t="s">
        <v>12300</v>
      </c>
      <c r="J1120" t="s">
        <v>22</v>
      </c>
      <c r="K1120" t="s">
        <v>56</v>
      </c>
      <c r="L1120" t="s">
        <v>902</v>
      </c>
      <c r="M1120" t="s">
        <v>1829</v>
      </c>
      <c r="N1120" s="5">
        <v>343326</v>
      </c>
    </row>
    <row r="1121" spans="1:14" x14ac:dyDescent="0.25">
      <c r="A1121" t="s">
        <v>62</v>
      </c>
      <c r="B1121" t="s">
        <v>1858</v>
      </c>
      <c r="C1121">
        <v>2981</v>
      </c>
      <c r="D1121" s="2">
        <v>46174</v>
      </c>
      <c r="E1121" t="s">
        <v>905</v>
      </c>
      <c r="F1121" t="s">
        <v>154</v>
      </c>
      <c r="G1121" t="s">
        <v>22</v>
      </c>
      <c r="H1121" t="s">
        <v>12035</v>
      </c>
      <c r="I1121" t="s">
        <v>12301</v>
      </c>
      <c r="J1121" t="s">
        <v>22</v>
      </c>
      <c r="K1121" t="s">
        <v>56</v>
      </c>
      <c r="L1121" t="s">
        <v>902</v>
      </c>
      <c r="M1121" t="s">
        <v>1829</v>
      </c>
      <c r="N1121" s="5">
        <v>344616</v>
      </c>
    </row>
    <row r="1122" spans="1:14" x14ac:dyDescent="0.25">
      <c r="A1122" t="s">
        <v>62</v>
      </c>
      <c r="B1122" t="s">
        <v>1858</v>
      </c>
      <c r="C1122">
        <v>2981</v>
      </c>
      <c r="D1122" s="2">
        <v>46174</v>
      </c>
      <c r="E1122" t="s">
        <v>905</v>
      </c>
      <c r="F1122" t="s">
        <v>154</v>
      </c>
      <c r="G1122" t="s">
        <v>22</v>
      </c>
      <c r="H1122" t="s">
        <v>12035</v>
      </c>
      <c r="I1122" t="s">
        <v>12302</v>
      </c>
      <c r="J1122" t="s">
        <v>22</v>
      </c>
      <c r="K1122" t="s">
        <v>56</v>
      </c>
      <c r="L1122" t="s">
        <v>902</v>
      </c>
      <c r="M1122" t="s">
        <v>1829</v>
      </c>
      <c r="N1122" s="5">
        <v>690670</v>
      </c>
    </row>
    <row r="1123" spans="1:14" x14ac:dyDescent="0.25">
      <c r="A1123" t="s">
        <v>62</v>
      </c>
      <c r="B1123" t="s">
        <v>1858</v>
      </c>
      <c r="C1123">
        <v>2981</v>
      </c>
      <c r="D1123" s="2">
        <v>46174</v>
      </c>
      <c r="E1123" t="s">
        <v>905</v>
      </c>
      <c r="F1123" t="s">
        <v>154</v>
      </c>
      <c r="G1123" t="s">
        <v>22</v>
      </c>
      <c r="H1123" t="s">
        <v>12035</v>
      </c>
      <c r="I1123" t="s">
        <v>12303</v>
      </c>
      <c r="J1123" t="s">
        <v>22</v>
      </c>
      <c r="K1123" t="s">
        <v>56</v>
      </c>
      <c r="L1123" t="s">
        <v>902</v>
      </c>
      <c r="M1123" t="s">
        <v>1829</v>
      </c>
      <c r="N1123" s="5">
        <v>344616</v>
      </c>
    </row>
    <row r="1124" spans="1:14" x14ac:dyDescent="0.25">
      <c r="A1124" t="s">
        <v>62</v>
      </c>
      <c r="B1124" t="s">
        <v>1858</v>
      </c>
      <c r="C1124">
        <v>2981</v>
      </c>
      <c r="D1124" s="2">
        <v>46174</v>
      </c>
      <c r="E1124" t="s">
        <v>905</v>
      </c>
      <c r="F1124" t="s">
        <v>154</v>
      </c>
      <c r="G1124" t="s">
        <v>22</v>
      </c>
      <c r="H1124" t="s">
        <v>12035</v>
      </c>
      <c r="I1124" t="s">
        <v>12304</v>
      </c>
      <c r="J1124" t="s">
        <v>22</v>
      </c>
      <c r="K1124" t="s">
        <v>56</v>
      </c>
      <c r="L1124" t="s">
        <v>902</v>
      </c>
      <c r="M1124" t="s">
        <v>1829</v>
      </c>
      <c r="N1124" s="5">
        <v>344616</v>
      </c>
    </row>
    <row r="1125" spans="1:14" x14ac:dyDescent="0.25">
      <c r="A1125" t="s">
        <v>62</v>
      </c>
      <c r="B1125" t="s">
        <v>1858</v>
      </c>
      <c r="C1125">
        <v>2981</v>
      </c>
      <c r="D1125" s="2">
        <v>46174</v>
      </c>
      <c r="E1125" t="s">
        <v>905</v>
      </c>
      <c r="F1125" t="s">
        <v>164</v>
      </c>
      <c r="G1125" t="s">
        <v>2</v>
      </c>
      <c r="H1125" t="s">
        <v>1520</v>
      </c>
      <c r="I1125" t="s">
        <v>12305</v>
      </c>
      <c r="J1125" t="s">
        <v>2</v>
      </c>
      <c r="K1125" t="s">
        <v>56</v>
      </c>
      <c r="L1125" t="s">
        <v>902</v>
      </c>
      <c r="M1125" t="s">
        <v>1829</v>
      </c>
      <c r="N1125" s="5">
        <v>512539</v>
      </c>
    </row>
    <row r="1126" spans="1:14" x14ac:dyDescent="0.25">
      <c r="A1126" t="s">
        <v>62</v>
      </c>
      <c r="B1126" t="s">
        <v>1858</v>
      </c>
      <c r="C1126">
        <v>2981</v>
      </c>
      <c r="D1126" s="2">
        <v>46174</v>
      </c>
      <c r="E1126" t="s">
        <v>905</v>
      </c>
      <c r="F1126" t="s">
        <v>172</v>
      </c>
      <c r="G1126" t="s">
        <v>1840</v>
      </c>
      <c r="H1126" t="s">
        <v>2183</v>
      </c>
      <c r="I1126" t="s">
        <v>12306</v>
      </c>
      <c r="J1126" t="s">
        <v>1220</v>
      </c>
      <c r="K1126" t="s">
        <v>56</v>
      </c>
      <c r="L1126" t="s">
        <v>902</v>
      </c>
      <c r="M1126" t="s">
        <v>1829</v>
      </c>
      <c r="N1126" s="5">
        <v>1906070</v>
      </c>
    </row>
    <row r="1127" spans="1:14" x14ac:dyDescent="0.25">
      <c r="A1127" t="s">
        <v>62</v>
      </c>
      <c r="B1127" t="s">
        <v>1858</v>
      </c>
      <c r="C1127">
        <v>2981</v>
      </c>
      <c r="D1127" s="2">
        <v>46174</v>
      </c>
      <c r="E1127" t="s">
        <v>905</v>
      </c>
      <c r="F1127" t="s">
        <v>1515</v>
      </c>
      <c r="G1127" t="s">
        <v>1516</v>
      </c>
      <c r="H1127" t="s">
        <v>3412</v>
      </c>
      <c r="I1127" t="s">
        <v>10779</v>
      </c>
      <c r="J1127" t="s">
        <v>1516</v>
      </c>
      <c r="K1127" t="s">
        <v>56</v>
      </c>
      <c r="L1127" t="s">
        <v>902</v>
      </c>
      <c r="M1127" t="s">
        <v>1829</v>
      </c>
      <c r="N1127" s="5">
        <v>3494811</v>
      </c>
    </row>
    <row r="1128" spans="1:14" x14ac:dyDescent="0.25">
      <c r="A1128" t="s">
        <v>62</v>
      </c>
      <c r="B1128" t="s">
        <v>1858</v>
      </c>
      <c r="C1128">
        <v>2981</v>
      </c>
      <c r="D1128" s="2">
        <v>46174</v>
      </c>
      <c r="E1128" t="s">
        <v>905</v>
      </c>
      <c r="F1128" t="s">
        <v>1515</v>
      </c>
      <c r="G1128" t="s">
        <v>1516</v>
      </c>
      <c r="H1128" t="s">
        <v>3412</v>
      </c>
      <c r="I1128" t="s">
        <v>10780</v>
      </c>
      <c r="J1128" t="s">
        <v>1516</v>
      </c>
      <c r="K1128" t="s">
        <v>56</v>
      </c>
      <c r="L1128" t="s">
        <v>902</v>
      </c>
      <c r="M1128" t="s">
        <v>1829</v>
      </c>
      <c r="N1128" s="5">
        <v>2223971</v>
      </c>
    </row>
    <row r="1129" spans="1:14" x14ac:dyDescent="0.25">
      <c r="A1129" t="s">
        <v>62</v>
      </c>
      <c r="B1129" t="s">
        <v>1858</v>
      </c>
      <c r="C1129">
        <v>2981</v>
      </c>
      <c r="D1129" s="2">
        <v>46174</v>
      </c>
      <c r="E1129" t="s">
        <v>905</v>
      </c>
      <c r="F1129" t="s">
        <v>1515</v>
      </c>
      <c r="G1129" t="s">
        <v>1516</v>
      </c>
      <c r="H1129" t="s">
        <v>3412</v>
      </c>
      <c r="I1129" t="s">
        <v>10781</v>
      </c>
      <c r="J1129" t="s">
        <v>1516</v>
      </c>
      <c r="K1129" t="s">
        <v>56</v>
      </c>
      <c r="L1129" t="s">
        <v>902</v>
      </c>
      <c r="M1129" t="s">
        <v>1829</v>
      </c>
      <c r="N1129" s="5">
        <v>952823</v>
      </c>
    </row>
    <row r="1130" spans="1:14" x14ac:dyDescent="0.25">
      <c r="A1130" t="s">
        <v>62</v>
      </c>
      <c r="B1130" t="s">
        <v>1858</v>
      </c>
      <c r="C1130">
        <v>2981</v>
      </c>
      <c r="D1130" s="2">
        <v>46174</v>
      </c>
      <c r="E1130" t="s">
        <v>905</v>
      </c>
      <c r="F1130" t="s">
        <v>1515</v>
      </c>
      <c r="G1130" t="s">
        <v>1516</v>
      </c>
      <c r="H1130" t="s">
        <v>3412</v>
      </c>
      <c r="I1130" t="s">
        <v>10782</v>
      </c>
      <c r="J1130" t="s">
        <v>1516</v>
      </c>
      <c r="K1130" t="s">
        <v>56</v>
      </c>
      <c r="L1130" t="s">
        <v>902</v>
      </c>
      <c r="M1130" t="s">
        <v>1829</v>
      </c>
      <c r="N1130" s="5">
        <v>1274944</v>
      </c>
    </row>
    <row r="1131" spans="1:14" x14ac:dyDescent="0.25">
      <c r="A1131" t="s">
        <v>62</v>
      </c>
      <c r="B1131" t="s">
        <v>1858</v>
      </c>
      <c r="C1131">
        <v>2981</v>
      </c>
      <c r="D1131" s="2">
        <v>46174</v>
      </c>
      <c r="E1131" t="s">
        <v>905</v>
      </c>
      <c r="F1131" t="s">
        <v>1515</v>
      </c>
      <c r="G1131" t="s">
        <v>1516</v>
      </c>
      <c r="H1131" t="s">
        <v>4673</v>
      </c>
      <c r="I1131" t="s">
        <v>10783</v>
      </c>
      <c r="J1131" t="s">
        <v>1516</v>
      </c>
      <c r="K1131" t="s">
        <v>56</v>
      </c>
      <c r="L1131" t="s">
        <v>902</v>
      </c>
      <c r="M1131" t="s">
        <v>1829</v>
      </c>
      <c r="N1131" s="5">
        <v>1905276</v>
      </c>
    </row>
    <row r="1132" spans="1:14" x14ac:dyDescent="0.25">
      <c r="A1132" t="s">
        <v>62</v>
      </c>
      <c r="B1132" t="s">
        <v>1858</v>
      </c>
      <c r="C1132">
        <v>2981</v>
      </c>
      <c r="D1132" s="2">
        <v>46174</v>
      </c>
      <c r="E1132" t="s">
        <v>905</v>
      </c>
      <c r="F1132" t="s">
        <v>1515</v>
      </c>
      <c r="G1132" t="s">
        <v>1516</v>
      </c>
      <c r="H1132" t="s">
        <v>4673</v>
      </c>
      <c r="I1132" t="s">
        <v>10784</v>
      </c>
      <c r="J1132" t="s">
        <v>1516</v>
      </c>
      <c r="K1132" t="s">
        <v>56</v>
      </c>
      <c r="L1132" t="s">
        <v>902</v>
      </c>
      <c r="M1132" t="s">
        <v>1829</v>
      </c>
      <c r="N1132" s="5">
        <v>317648</v>
      </c>
    </row>
    <row r="1133" spans="1:14" x14ac:dyDescent="0.25">
      <c r="A1133" t="s">
        <v>62</v>
      </c>
      <c r="B1133" t="s">
        <v>1858</v>
      </c>
      <c r="C1133">
        <v>2981</v>
      </c>
      <c r="D1133" s="2">
        <v>46174</v>
      </c>
      <c r="E1133" t="s">
        <v>905</v>
      </c>
      <c r="F1133" t="s">
        <v>1515</v>
      </c>
      <c r="G1133" t="s">
        <v>1516</v>
      </c>
      <c r="H1133" t="s">
        <v>4673</v>
      </c>
      <c r="I1133" t="s">
        <v>10785</v>
      </c>
      <c r="J1133" t="s">
        <v>1516</v>
      </c>
      <c r="K1133" t="s">
        <v>56</v>
      </c>
      <c r="L1133" t="s">
        <v>902</v>
      </c>
      <c r="M1133" t="s">
        <v>1829</v>
      </c>
      <c r="N1133" s="5">
        <v>317648</v>
      </c>
    </row>
    <row r="1134" spans="1:14" x14ac:dyDescent="0.25">
      <c r="A1134" t="s">
        <v>62</v>
      </c>
      <c r="B1134" t="s">
        <v>1858</v>
      </c>
      <c r="C1134">
        <v>2981</v>
      </c>
      <c r="D1134" s="2">
        <v>46174</v>
      </c>
      <c r="E1134" t="s">
        <v>905</v>
      </c>
      <c r="F1134" t="s">
        <v>1515</v>
      </c>
      <c r="G1134" t="s">
        <v>1516</v>
      </c>
      <c r="H1134" t="s">
        <v>4673</v>
      </c>
      <c r="I1134" t="s">
        <v>12307</v>
      </c>
      <c r="J1134" t="s">
        <v>1516</v>
      </c>
      <c r="K1134" t="s">
        <v>56</v>
      </c>
      <c r="L1134" t="s">
        <v>902</v>
      </c>
      <c r="M1134" t="s">
        <v>1829</v>
      </c>
      <c r="N1134" s="5">
        <v>308219</v>
      </c>
    </row>
    <row r="1135" spans="1:14" x14ac:dyDescent="0.25">
      <c r="A1135" t="s">
        <v>62</v>
      </c>
      <c r="B1135" t="s">
        <v>1858</v>
      </c>
      <c r="C1135">
        <v>2981</v>
      </c>
      <c r="D1135" s="2">
        <v>46174</v>
      </c>
      <c r="E1135" t="s">
        <v>905</v>
      </c>
      <c r="F1135" t="s">
        <v>1515</v>
      </c>
      <c r="G1135" t="s">
        <v>1516</v>
      </c>
      <c r="H1135" t="s">
        <v>4678</v>
      </c>
      <c r="I1135" t="s">
        <v>10786</v>
      </c>
      <c r="J1135" t="s">
        <v>1516</v>
      </c>
      <c r="K1135" t="s">
        <v>56</v>
      </c>
      <c r="L1135" t="s">
        <v>902</v>
      </c>
      <c r="M1135" t="s">
        <v>1829</v>
      </c>
      <c r="N1135" s="5">
        <v>12231912</v>
      </c>
    </row>
    <row r="1136" spans="1:14" x14ac:dyDescent="0.25">
      <c r="A1136" t="s">
        <v>62</v>
      </c>
      <c r="B1136" t="s">
        <v>1858</v>
      </c>
      <c r="C1136">
        <v>2981</v>
      </c>
      <c r="D1136" s="2">
        <v>46174</v>
      </c>
      <c r="E1136" t="s">
        <v>906</v>
      </c>
      <c r="F1136" t="s">
        <v>110</v>
      </c>
      <c r="G1136" t="s">
        <v>1848</v>
      </c>
      <c r="H1136" t="s">
        <v>10505</v>
      </c>
      <c r="I1136" t="s">
        <v>14</v>
      </c>
      <c r="J1136" t="s">
        <v>12308</v>
      </c>
      <c r="K1136" t="s">
        <v>56</v>
      </c>
      <c r="L1136" t="s">
        <v>903</v>
      </c>
      <c r="M1136" t="s">
        <v>1829</v>
      </c>
      <c r="N1136" s="5">
        <v>20764700</v>
      </c>
    </row>
    <row r="1137" spans="1:14" x14ac:dyDescent="0.25">
      <c r="A1137" t="s">
        <v>62</v>
      </c>
      <c r="B1137" t="s">
        <v>1858</v>
      </c>
      <c r="C1137">
        <v>2981</v>
      </c>
      <c r="D1137" s="2">
        <v>46174</v>
      </c>
      <c r="E1137" t="s">
        <v>906</v>
      </c>
      <c r="F1137" t="s">
        <v>110</v>
      </c>
      <c r="G1137" t="s">
        <v>1848</v>
      </c>
      <c r="H1137" t="s">
        <v>6276</v>
      </c>
      <c r="I1137" t="s">
        <v>14</v>
      </c>
      <c r="J1137" t="s">
        <v>12308</v>
      </c>
      <c r="K1137" t="s">
        <v>56</v>
      </c>
      <c r="L1137" t="s">
        <v>903</v>
      </c>
      <c r="M1137" t="s">
        <v>1829</v>
      </c>
      <c r="N1137" s="5">
        <v>32697694</v>
      </c>
    </row>
    <row r="1138" spans="1:14" x14ac:dyDescent="0.25">
      <c r="A1138" t="s">
        <v>62</v>
      </c>
      <c r="B1138" t="s">
        <v>1858</v>
      </c>
      <c r="C1138">
        <v>2981</v>
      </c>
      <c r="D1138" s="2">
        <v>46174</v>
      </c>
      <c r="E1138" t="s">
        <v>906</v>
      </c>
      <c r="F1138" t="s">
        <v>110</v>
      </c>
      <c r="G1138" t="s">
        <v>1848</v>
      </c>
      <c r="H1138" t="s">
        <v>10506</v>
      </c>
      <c r="I1138" t="s">
        <v>14</v>
      </c>
      <c r="J1138" t="s">
        <v>12308</v>
      </c>
      <c r="K1138" t="s">
        <v>56</v>
      </c>
      <c r="L1138" t="s">
        <v>903</v>
      </c>
      <c r="M1138" t="s">
        <v>1829</v>
      </c>
      <c r="N1138" s="5">
        <v>14750000</v>
      </c>
    </row>
    <row r="1139" spans="1:14" x14ac:dyDescent="0.25">
      <c r="A1139" t="s">
        <v>62</v>
      </c>
      <c r="B1139" t="s">
        <v>1858</v>
      </c>
      <c r="C1139">
        <v>2981</v>
      </c>
      <c r="D1139" s="2">
        <v>46174</v>
      </c>
      <c r="E1139" t="s">
        <v>906</v>
      </c>
      <c r="F1139" t="s">
        <v>110</v>
      </c>
      <c r="G1139" t="s">
        <v>1848</v>
      </c>
      <c r="H1139" t="s">
        <v>10515</v>
      </c>
      <c r="I1139" t="s">
        <v>14</v>
      </c>
      <c r="J1139" t="s">
        <v>12309</v>
      </c>
      <c r="K1139" t="s">
        <v>56</v>
      </c>
      <c r="L1139" t="s">
        <v>903</v>
      </c>
      <c r="M1139" t="s">
        <v>1829</v>
      </c>
      <c r="N1139" s="5">
        <v>10858357</v>
      </c>
    </row>
    <row r="1140" spans="1:14" x14ac:dyDescent="0.25">
      <c r="A1140" t="s">
        <v>62</v>
      </c>
      <c r="B1140" t="s">
        <v>1858</v>
      </c>
      <c r="C1140">
        <v>2981</v>
      </c>
      <c r="D1140" s="2">
        <v>46174</v>
      </c>
      <c r="E1140" t="s">
        <v>906</v>
      </c>
      <c r="F1140" t="s">
        <v>110</v>
      </c>
      <c r="G1140" t="s">
        <v>1848</v>
      </c>
      <c r="H1140" t="s">
        <v>11911</v>
      </c>
      <c r="I1140" t="s">
        <v>14</v>
      </c>
      <c r="J1140" t="s">
        <v>12310</v>
      </c>
      <c r="K1140" t="s">
        <v>56</v>
      </c>
      <c r="L1140" t="s">
        <v>903</v>
      </c>
      <c r="M1140" t="s">
        <v>1829</v>
      </c>
      <c r="N1140" s="5">
        <v>75085881</v>
      </c>
    </row>
    <row r="1141" spans="1:14" x14ac:dyDescent="0.25">
      <c r="A1141" t="s">
        <v>62</v>
      </c>
      <c r="B1141" t="s">
        <v>1858</v>
      </c>
      <c r="C1141">
        <v>2981</v>
      </c>
      <c r="D1141" s="2">
        <v>46174</v>
      </c>
      <c r="E1141" t="s">
        <v>906</v>
      </c>
      <c r="F1141" t="s">
        <v>1355</v>
      </c>
      <c r="G1141" t="s">
        <v>1356</v>
      </c>
      <c r="H1141" t="s">
        <v>12055</v>
      </c>
      <c r="I1141" t="s">
        <v>14</v>
      </c>
      <c r="J1141" t="s">
        <v>1885</v>
      </c>
      <c r="K1141" t="s">
        <v>56</v>
      </c>
      <c r="L1141" t="s">
        <v>903</v>
      </c>
      <c r="M1141" t="s">
        <v>1829</v>
      </c>
      <c r="N1141" s="5">
        <v>1814497</v>
      </c>
    </row>
    <row r="1142" spans="1:14" x14ac:dyDescent="0.25">
      <c r="A1142" t="s">
        <v>62</v>
      </c>
      <c r="B1142" t="s">
        <v>1858</v>
      </c>
      <c r="C1142">
        <v>2981</v>
      </c>
      <c r="D1142" s="2">
        <v>46174</v>
      </c>
      <c r="E1142" t="s">
        <v>906</v>
      </c>
      <c r="F1142" t="s">
        <v>348</v>
      </c>
      <c r="G1142" t="s">
        <v>335</v>
      </c>
      <c r="H1142" t="s">
        <v>12054</v>
      </c>
      <c r="I1142" t="s">
        <v>14</v>
      </c>
      <c r="J1142" t="s">
        <v>1882</v>
      </c>
      <c r="K1142" t="s">
        <v>56</v>
      </c>
      <c r="L1142" t="s">
        <v>903</v>
      </c>
      <c r="M1142" t="s">
        <v>1829</v>
      </c>
      <c r="N1142" s="5">
        <v>1782134</v>
      </c>
    </row>
    <row r="1143" spans="1:14" x14ac:dyDescent="0.25">
      <c r="A1143" t="s">
        <v>62</v>
      </c>
      <c r="B1143" t="s">
        <v>1858</v>
      </c>
      <c r="C1143">
        <v>2981</v>
      </c>
      <c r="D1143" s="2">
        <v>46174</v>
      </c>
      <c r="E1143" t="s">
        <v>906</v>
      </c>
      <c r="F1143" t="s">
        <v>802</v>
      </c>
      <c r="G1143" t="s">
        <v>652</v>
      </c>
      <c r="H1143" t="s">
        <v>12063</v>
      </c>
      <c r="I1143" t="s">
        <v>14</v>
      </c>
      <c r="J1143" t="s">
        <v>2136</v>
      </c>
      <c r="K1143" t="s">
        <v>56</v>
      </c>
      <c r="L1143" t="s">
        <v>903</v>
      </c>
      <c r="M1143" t="s">
        <v>1829</v>
      </c>
      <c r="N1143" s="5">
        <v>7860508</v>
      </c>
    </row>
    <row r="1144" spans="1:14" x14ac:dyDescent="0.25">
      <c r="A1144" t="s">
        <v>62</v>
      </c>
      <c r="B1144" t="s">
        <v>1858</v>
      </c>
      <c r="C1144">
        <v>2981</v>
      </c>
      <c r="D1144" s="2">
        <v>46174</v>
      </c>
      <c r="E1144" t="s">
        <v>906</v>
      </c>
      <c r="F1144" t="s">
        <v>1648</v>
      </c>
      <c r="G1144" t="s">
        <v>1649</v>
      </c>
      <c r="H1144" t="s">
        <v>12056</v>
      </c>
      <c r="I1144" t="s">
        <v>14</v>
      </c>
      <c r="J1144" t="s">
        <v>1888</v>
      </c>
      <c r="K1144" t="s">
        <v>56</v>
      </c>
      <c r="L1144" t="s">
        <v>903</v>
      </c>
      <c r="M1144" t="s">
        <v>1829</v>
      </c>
      <c r="N1144" s="5">
        <v>362962</v>
      </c>
    </row>
    <row r="1145" spans="1:14" x14ac:dyDescent="0.25">
      <c r="A1145" t="s">
        <v>62</v>
      </c>
      <c r="B1145" t="s">
        <v>1858</v>
      </c>
      <c r="C1145">
        <v>2981</v>
      </c>
      <c r="D1145" s="2">
        <v>46174</v>
      </c>
      <c r="E1145" t="s">
        <v>906</v>
      </c>
      <c r="F1145" t="s">
        <v>12311</v>
      </c>
      <c r="G1145" t="s">
        <v>14</v>
      </c>
      <c r="H1145" t="s">
        <v>12064</v>
      </c>
      <c r="I1145" t="s">
        <v>14</v>
      </c>
      <c r="J1145" t="s">
        <v>12312</v>
      </c>
      <c r="K1145" t="s">
        <v>56</v>
      </c>
      <c r="L1145" t="s">
        <v>903</v>
      </c>
      <c r="M1145" t="s">
        <v>1829</v>
      </c>
      <c r="N1145" s="5">
        <v>1732669</v>
      </c>
    </row>
    <row r="1146" spans="1:14" x14ac:dyDescent="0.25">
      <c r="A1146" t="s">
        <v>62</v>
      </c>
      <c r="B1146" t="s">
        <v>1858</v>
      </c>
      <c r="C1146">
        <v>2981</v>
      </c>
      <c r="D1146" s="2">
        <v>46174</v>
      </c>
      <c r="E1146" t="s">
        <v>906</v>
      </c>
      <c r="F1146" t="s">
        <v>7073</v>
      </c>
      <c r="G1146" t="s">
        <v>7074</v>
      </c>
      <c r="H1146" t="s">
        <v>12060</v>
      </c>
      <c r="I1146" t="s">
        <v>14</v>
      </c>
      <c r="J1146" t="s">
        <v>12313</v>
      </c>
      <c r="K1146" t="s">
        <v>56</v>
      </c>
      <c r="L1146" t="s">
        <v>903</v>
      </c>
      <c r="M1146" t="s">
        <v>1829</v>
      </c>
      <c r="N1146" s="5">
        <v>3631798</v>
      </c>
    </row>
    <row r="1147" spans="1:14" x14ac:dyDescent="0.25">
      <c r="A1147" t="s">
        <v>62</v>
      </c>
      <c r="B1147" t="s">
        <v>1858</v>
      </c>
      <c r="C1147">
        <v>2981</v>
      </c>
      <c r="D1147" s="2">
        <v>46174</v>
      </c>
      <c r="E1147" t="s">
        <v>906</v>
      </c>
      <c r="F1147" t="s">
        <v>9921</v>
      </c>
      <c r="G1147" t="s">
        <v>14</v>
      </c>
      <c r="H1147" t="s">
        <v>9923</v>
      </c>
      <c r="I1147" t="s">
        <v>12277</v>
      </c>
      <c r="J1147" t="s">
        <v>12314</v>
      </c>
      <c r="K1147" t="s">
        <v>56</v>
      </c>
      <c r="L1147" t="s">
        <v>903</v>
      </c>
      <c r="M1147" t="s">
        <v>1829</v>
      </c>
      <c r="N1147" s="5">
        <v>593642</v>
      </c>
    </row>
    <row r="1148" spans="1:14" x14ac:dyDescent="0.25">
      <c r="A1148" t="s">
        <v>62</v>
      </c>
      <c r="B1148" t="s">
        <v>1858</v>
      </c>
      <c r="C1148">
        <v>2981</v>
      </c>
      <c r="D1148" s="2">
        <v>46174</v>
      </c>
      <c r="E1148" t="s">
        <v>906</v>
      </c>
      <c r="F1148" t="s">
        <v>151</v>
      </c>
      <c r="G1148" t="s">
        <v>279</v>
      </c>
      <c r="H1148" t="s">
        <v>12052</v>
      </c>
      <c r="I1148" t="s">
        <v>14</v>
      </c>
      <c r="J1148" t="s">
        <v>1872</v>
      </c>
      <c r="K1148" t="s">
        <v>56</v>
      </c>
      <c r="L1148" t="s">
        <v>903</v>
      </c>
      <c r="M1148" t="s">
        <v>1829</v>
      </c>
      <c r="N1148" s="5">
        <v>2283742</v>
      </c>
    </row>
    <row r="1149" spans="1:14" x14ac:dyDescent="0.25">
      <c r="A1149" t="s">
        <v>62</v>
      </c>
      <c r="B1149" t="s">
        <v>1858</v>
      </c>
      <c r="C1149">
        <v>2981</v>
      </c>
      <c r="D1149" s="2">
        <v>46174</v>
      </c>
      <c r="E1149" t="s">
        <v>906</v>
      </c>
      <c r="F1149" t="s">
        <v>12315</v>
      </c>
      <c r="G1149" t="s">
        <v>12316</v>
      </c>
      <c r="H1149" t="s">
        <v>12059</v>
      </c>
      <c r="I1149" t="s">
        <v>14</v>
      </c>
      <c r="J1149" t="s">
        <v>12317</v>
      </c>
      <c r="K1149" t="s">
        <v>56</v>
      </c>
      <c r="L1149" t="s">
        <v>903</v>
      </c>
      <c r="M1149" t="s">
        <v>1829</v>
      </c>
      <c r="N1149" s="5">
        <v>1439130</v>
      </c>
    </row>
    <row r="1150" spans="1:14" x14ac:dyDescent="0.25">
      <c r="A1150" t="s">
        <v>62</v>
      </c>
      <c r="B1150" t="s">
        <v>1858</v>
      </c>
      <c r="C1150">
        <v>2981</v>
      </c>
      <c r="D1150" s="2">
        <v>46174</v>
      </c>
      <c r="E1150" t="s">
        <v>906</v>
      </c>
      <c r="F1150" t="s">
        <v>155</v>
      </c>
      <c r="G1150" t="s">
        <v>80</v>
      </c>
      <c r="H1150" t="s">
        <v>12053</v>
      </c>
      <c r="I1150" t="s">
        <v>14</v>
      </c>
      <c r="J1150" t="s">
        <v>7054</v>
      </c>
      <c r="K1150" t="s">
        <v>56</v>
      </c>
      <c r="L1150" t="s">
        <v>903</v>
      </c>
      <c r="M1150" t="s">
        <v>1829</v>
      </c>
      <c r="N1150" s="5">
        <v>4160345</v>
      </c>
    </row>
    <row r="1151" spans="1:14" x14ac:dyDescent="0.25">
      <c r="A1151" t="s">
        <v>62</v>
      </c>
      <c r="B1151" t="s">
        <v>1858</v>
      </c>
      <c r="C1151">
        <v>2981</v>
      </c>
      <c r="D1151" s="2">
        <v>46174</v>
      </c>
      <c r="E1151" t="s">
        <v>906</v>
      </c>
      <c r="F1151" t="s">
        <v>12318</v>
      </c>
      <c r="G1151" t="s">
        <v>12319</v>
      </c>
      <c r="H1151" t="s">
        <v>12057</v>
      </c>
      <c r="I1151" t="s">
        <v>14</v>
      </c>
      <c r="J1151" t="s">
        <v>12320</v>
      </c>
      <c r="K1151" t="s">
        <v>56</v>
      </c>
      <c r="L1151" t="s">
        <v>903</v>
      </c>
      <c r="M1151" t="s">
        <v>1829</v>
      </c>
      <c r="N1151" s="5">
        <v>1682428</v>
      </c>
    </row>
    <row r="1152" spans="1:14" x14ac:dyDescent="0.25">
      <c r="A1152" t="s">
        <v>62</v>
      </c>
      <c r="B1152" t="s">
        <v>1858</v>
      </c>
      <c r="C1152">
        <v>2981</v>
      </c>
      <c r="D1152" s="2">
        <v>46174</v>
      </c>
      <c r="E1152" t="s">
        <v>906</v>
      </c>
      <c r="F1152" t="s">
        <v>6914</v>
      </c>
      <c r="G1152" t="s">
        <v>6915</v>
      </c>
      <c r="H1152" t="s">
        <v>12058</v>
      </c>
      <c r="I1152" t="s">
        <v>14</v>
      </c>
      <c r="J1152" t="s">
        <v>6938</v>
      </c>
      <c r="K1152" t="s">
        <v>56</v>
      </c>
      <c r="L1152" t="s">
        <v>903</v>
      </c>
      <c r="M1152" t="s">
        <v>1829</v>
      </c>
      <c r="N1152" s="5">
        <v>13361857</v>
      </c>
    </row>
    <row r="1153" spans="1:14" x14ac:dyDescent="0.25">
      <c r="A1153" t="s">
        <v>62</v>
      </c>
      <c r="B1153" t="s">
        <v>1858</v>
      </c>
      <c r="C1153">
        <v>2981</v>
      </c>
      <c r="D1153" s="2">
        <v>46174</v>
      </c>
      <c r="E1153" t="s">
        <v>906</v>
      </c>
      <c r="F1153" t="s">
        <v>12321</v>
      </c>
      <c r="G1153" t="s">
        <v>12322</v>
      </c>
      <c r="H1153" t="s">
        <v>12061</v>
      </c>
      <c r="I1153" t="s">
        <v>14</v>
      </c>
      <c r="J1153" t="s">
        <v>12323</v>
      </c>
      <c r="K1153" t="s">
        <v>56</v>
      </c>
      <c r="L1153" t="s">
        <v>903</v>
      </c>
      <c r="M1153" t="s">
        <v>1829</v>
      </c>
      <c r="N1153" s="5">
        <v>7231855</v>
      </c>
    </row>
    <row r="1154" spans="1:14" x14ac:dyDescent="0.25">
      <c r="A1154" t="s">
        <v>62</v>
      </c>
      <c r="B1154" t="s">
        <v>1858</v>
      </c>
      <c r="C1154">
        <v>2981</v>
      </c>
      <c r="D1154" s="2">
        <v>46174</v>
      </c>
      <c r="E1154" t="s">
        <v>906</v>
      </c>
      <c r="F1154" t="s">
        <v>1043</v>
      </c>
      <c r="G1154" t="s">
        <v>1044</v>
      </c>
      <c r="H1154" t="s">
        <v>12065</v>
      </c>
      <c r="I1154" t="s">
        <v>14</v>
      </c>
      <c r="J1154" t="s">
        <v>12324</v>
      </c>
      <c r="K1154" t="s">
        <v>56</v>
      </c>
      <c r="L1154" t="s">
        <v>903</v>
      </c>
      <c r="M1154" t="s">
        <v>1829</v>
      </c>
      <c r="N1154" s="5">
        <v>363011</v>
      </c>
    </row>
    <row r="1155" spans="1:14" x14ac:dyDescent="0.25">
      <c r="A1155" t="s">
        <v>62</v>
      </c>
      <c r="B1155" t="s">
        <v>1858</v>
      </c>
      <c r="C1155">
        <v>2981</v>
      </c>
      <c r="D1155" s="2">
        <v>46174</v>
      </c>
      <c r="E1155" t="s">
        <v>906</v>
      </c>
      <c r="F1155" t="s">
        <v>1043</v>
      </c>
      <c r="G1155" t="s">
        <v>1044</v>
      </c>
      <c r="H1155" t="s">
        <v>12065</v>
      </c>
      <c r="I1155" t="s">
        <v>12325</v>
      </c>
      <c r="J1155" t="s">
        <v>12324</v>
      </c>
      <c r="K1155" t="s">
        <v>56</v>
      </c>
      <c r="L1155" t="s">
        <v>903</v>
      </c>
      <c r="M1155" t="s">
        <v>1829</v>
      </c>
      <c r="N1155" s="5">
        <v>712011</v>
      </c>
    </row>
    <row r="1156" spans="1:14" x14ac:dyDescent="0.25">
      <c r="A1156" t="s">
        <v>62</v>
      </c>
      <c r="B1156" t="s">
        <v>1858</v>
      </c>
      <c r="C1156">
        <v>2981</v>
      </c>
      <c r="D1156" s="2">
        <v>46174</v>
      </c>
      <c r="E1156" t="s">
        <v>907</v>
      </c>
      <c r="F1156" t="s">
        <v>110</v>
      </c>
      <c r="G1156" t="s">
        <v>1848</v>
      </c>
      <c r="H1156" t="s">
        <v>10523</v>
      </c>
      <c r="I1156" t="s">
        <v>14</v>
      </c>
      <c r="J1156" t="s">
        <v>10787</v>
      </c>
      <c r="K1156" t="s">
        <v>56</v>
      </c>
      <c r="L1156" t="s">
        <v>904</v>
      </c>
      <c r="M1156" t="s">
        <v>1829</v>
      </c>
      <c r="N1156" s="5">
        <v>-11976453</v>
      </c>
    </row>
    <row r="1157" spans="1:14" x14ac:dyDescent="0.25">
      <c r="A1157" t="s">
        <v>62</v>
      </c>
      <c r="B1157" t="s">
        <v>1858</v>
      </c>
      <c r="C1157">
        <v>2981</v>
      </c>
      <c r="D1157" s="2">
        <v>46174</v>
      </c>
      <c r="E1157" t="s">
        <v>907</v>
      </c>
      <c r="F1157" t="s">
        <v>1355</v>
      </c>
      <c r="G1157" t="s">
        <v>1356</v>
      </c>
      <c r="H1157" t="s">
        <v>10525</v>
      </c>
      <c r="I1157" t="s">
        <v>14</v>
      </c>
      <c r="J1157" t="s">
        <v>4934</v>
      </c>
      <c r="K1157" t="s">
        <v>56</v>
      </c>
      <c r="L1157" t="s">
        <v>904</v>
      </c>
      <c r="M1157" t="s">
        <v>1829</v>
      </c>
      <c r="N1157" s="5">
        <v>-715088</v>
      </c>
    </row>
    <row r="1158" spans="1:14" x14ac:dyDescent="0.25">
      <c r="A1158" t="s">
        <v>62</v>
      </c>
      <c r="B1158" t="s">
        <v>1858</v>
      </c>
      <c r="C1158">
        <v>2981</v>
      </c>
      <c r="D1158" s="2">
        <v>46174</v>
      </c>
      <c r="E1158" t="s">
        <v>907</v>
      </c>
      <c r="F1158" t="s">
        <v>1355</v>
      </c>
      <c r="G1158" t="s">
        <v>1356</v>
      </c>
      <c r="H1158" t="s">
        <v>10525</v>
      </c>
      <c r="I1158" t="s">
        <v>12265</v>
      </c>
      <c r="J1158" t="s">
        <v>12326</v>
      </c>
      <c r="K1158" t="s">
        <v>56</v>
      </c>
      <c r="L1158" t="s">
        <v>904</v>
      </c>
      <c r="M1158" t="s">
        <v>1829</v>
      </c>
      <c r="N1158" s="5">
        <v>-709183</v>
      </c>
    </row>
    <row r="1159" spans="1:14" x14ac:dyDescent="0.25">
      <c r="A1159" t="s">
        <v>62</v>
      </c>
      <c r="B1159" t="s">
        <v>1858</v>
      </c>
      <c r="C1159">
        <v>2981</v>
      </c>
      <c r="D1159" s="2">
        <v>46174</v>
      </c>
      <c r="E1159" t="s">
        <v>907</v>
      </c>
      <c r="F1159" t="s">
        <v>348</v>
      </c>
      <c r="G1159" t="s">
        <v>335</v>
      </c>
      <c r="H1159" t="s">
        <v>10522</v>
      </c>
      <c r="I1159" t="s">
        <v>14</v>
      </c>
      <c r="J1159" t="s">
        <v>1884</v>
      </c>
      <c r="K1159" t="s">
        <v>56</v>
      </c>
      <c r="L1159" t="s">
        <v>904</v>
      </c>
      <c r="M1159" t="s">
        <v>1829</v>
      </c>
      <c r="N1159" s="5">
        <v>-1439312</v>
      </c>
    </row>
    <row r="1160" spans="1:14" x14ac:dyDescent="0.25">
      <c r="A1160" t="s">
        <v>62</v>
      </c>
      <c r="B1160" t="s">
        <v>1858</v>
      </c>
      <c r="C1160">
        <v>2981</v>
      </c>
      <c r="D1160" s="2">
        <v>46174</v>
      </c>
      <c r="E1160" t="s">
        <v>907</v>
      </c>
      <c r="F1160" t="s">
        <v>348</v>
      </c>
      <c r="G1160" t="s">
        <v>335</v>
      </c>
      <c r="H1160" t="s">
        <v>10522</v>
      </c>
      <c r="I1160" t="s">
        <v>12270</v>
      </c>
      <c r="J1160" t="s">
        <v>12327</v>
      </c>
      <c r="K1160" t="s">
        <v>56</v>
      </c>
      <c r="L1160" t="s">
        <v>904</v>
      </c>
      <c r="M1160" t="s">
        <v>1829</v>
      </c>
      <c r="N1160" s="5">
        <v>-712483</v>
      </c>
    </row>
    <row r="1161" spans="1:14" x14ac:dyDescent="0.25">
      <c r="A1161" t="s">
        <v>62</v>
      </c>
      <c r="B1161" t="s">
        <v>1858</v>
      </c>
      <c r="C1161">
        <v>2981</v>
      </c>
      <c r="D1161" s="2">
        <v>46174</v>
      </c>
      <c r="E1161" t="s">
        <v>907</v>
      </c>
      <c r="F1161" t="s">
        <v>802</v>
      </c>
      <c r="G1161" t="s">
        <v>652</v>
      </c>
      <c r="H1161" t="s">
        <v>10527</v>
      </c>
      <c r="I1161" t="s">
        <v>12271</v>
      </c>
      <c r="J1161" t="s">
        <v>4935</v>
      </c>
      <c r="K1161" t="s">
        <v>56</v>
      </c>
      <c r="L1161" t="s">
        <v>904</v>
      </c>
      <c r="M1161" t="s">
        <v>1829</v>
      </c>
      <c r="N1161" s="5">
        <v>-7265788</v>
      </c>
    </row>
    <row r="1162" spans="1:14" x14ac:dyDescent="0.25">
      <c r="A1162" t="s">
        <v>62</v>
      </c>
      <c r="B1162" t="s">
        <v>1858</v>
      </c>
      <c r="C1162">
        <v>2981</v>
      </c>
      <c r="D1162" s="2">
        <v>46174</v>
      </c>
      <c r="E1162" t="s">
        <v>907</v>
      </c>
      <c r="F1162" t="s">
        <v>1648</v>
      </c>
      <c r="G1162" t="s">
        <v>1649</v>
      </c>
      <c r="H1162" t="s">
        <v>10526</v>
      </c>
      <c r="I1162" t="s">
        <v>12275</v>
      </c>
      <c r="J1162" t="s">
        <v>10788</v>
      </c>
      <c r="K1162" t="s">
        <v>56</v>
      </c>
      <c r="L1162" t="s">
        <v>904</v>
      </c>
      <c r="M1162" t="s">
        <v>1829</v>
      </c>
      <c r="N1162" s="5">
        <v>-714140</v>
      </c>
    </row>
    <row r="1163" spans="1:14" x14ac:dyDescent="0.25">
      <c r="A1163" t="s">
        <v>62</v>
      </c>
      <c r="B1163" t="s">
        <v>1858</v>
      </c>
      <c r="C1163">
        <v>2981</v>
      </c>
      <c r="D1163" s="2">
        <v>46174</v>
      </c>
      <c r="E1163" t="s">
        <v>907</v>
      </c>
      <c r="F1163" t="s">
        <v>9921</v>
      </c>
      <c r="G1163" t="s">
        <v>14</v>
      </c>
      <c r="H1163" t="s">
        <v>9923</v>
      </c>
      <c r="I1163" t="s">
        <v>12277</v>
      </c>
      <c r="J1163" t="s">
        <v>12328</v>
      </c>
      <c r="K1163" t="s">
        <v>56</v>
      </c>
      <c r="L1163" t="s">
        <v>904</v>
      </c>
      <c r="M1163" t="s">
        <v>1829</v>
      </c>
      <c r="N1163" s="5">
        <v>-593642</v>
      </c>
    </row>
    <row r="1164" spans="1:14" x14ac:dyDescent="0.25">
      <c r="A1164" t="s">
        <v>62</v>
      </c>
      <c r="B1164" t="s">
        <v>1858</v>
      </c>
      <c r="C1164">
        <v>2981</v>
      </c>
      <c r="D1164" s="2">
        <v>46174</v>
      </c>
      <c r="E1164" t="s">
        <v>907</v>
      </c>
      <c r="F1164" t="s">
        <v>151</v>
      </c>
      <c r="G1164" t="s">
        <v>279</v>
      </c>
      <c r="H1164" t="s">
        <v>10521</v>
      </c>
      <c r="I1164" t="s">
        <v>12295</v>
      </c>
      <c r="J1164" t="s">
        <v>10790</v>
      </c>
      <c r="K1164" t="s">
        <v>56</v>
      </c>
      <c r="L1164" t="s">
        <v>904</v>
      </c>
      <c r="M1164" t="s">
        <v>1829</v>
      </c>
      <c r="N1164" s="5">
        <v>-3423997</v>
      </c>
    </row>
    <row r="1165" spans="1:14" x14ac:dyDescent="0.25">
      <c r="A1165" t="s">
        <v>62</v>
      </c>
      <c r="B1165" t="s">
        <v>1858</v>
      </c>
      <c r="C1165">
        <v>2981</v>
      </c>
      <c r="D1165" s="2">
        <v>46174</v>
      </c>
      <c r="E1165" t="s">
        <v>907</v>
      </c>
      <c r="F1165" t="s">
        <v>151</v>
      </c>
      <c r="G1165" t="s">
        <v>279</v>
      </c>
      <c r="H1165" t="s">
        <v>10321</v>
      </c>
      <c r="I1165" t="s">
        <v>12297</v>
      </c>
      <c r="J1165" t="s">
        <v>10790</v>
      </c>
      <c r="K1165" t="s">
        <v>56</v>
      </c>
      <c r="L1165" t="s">
        <v>904</v>
      </c>
      <c r="M1165" t="s">
        <v>1829</v>
      </c>
      <c r="N1165" s="5">
        <v>-374512</v>
      </c>
    </row>
    <row r="1166" spans="1:14" x14ac:dyDescent="0.25">
      <c r="A1166" t="s">
        <v>62</v>
      </c>
      <c r="B1166" t="s">
        <v>1858</v>
      </c>
      <c r="C1166">
        <v>2981</v>
      </c>
      <c r="D1166" s="2">
        <v>46174</v>
      </c>
      <c r="E1166" t="s">
        <v>907</v>
      </c>
      <c r="F1166" t="s">
        <v>151</v>
      </c>
      <c r="G1166" t="s">
        <v>279</v>
      </c>
      <c r="H1166" t="s">
        <v>10321</v>
      </c>
      <c r="I1166" t="s">
        <v>12298</v>
      </c>
      <c r="J1166" t="s">
        <v>10790</v>
      </c>
      <c r="K1166" t="s">
        <v>56</v>
      </c>
      <c r="L1166" t="s">
        <v>904</v>
      </c>
      <c r="M1166" t="s">
        <v>1829</v>
      </c>
      <c r="N1166" s="5">
        <v>-949987</v>
      </c>
    </row>
    <row r="1167" spans="1:14" x14ac:dyDescent="0.25">
      <c r="A1167" t="s">
        <v>62</v>
      </c>
      <c r="B1167" t="s">
        <v>1858</v>
      </c>
      <c r="C1167">
        <v>2981</v>
      </c>
      <c r="D1167" s="2">
        <v>46174</v>
      </c>
      <c r="E1167" t="s">
        <v>907</v>
      </c>
      <c r="F1167" t="s">
        <v>154</v>
      </c>
      <c r="G1167" t="s">
        <v>22</v>
      </c>
      <c r="H1167" t="s">
        <v>10320</v>
      </c>
      <c r="I1167" t="s">
        <v>12300</v>
      </c>
      <c r="J1167" t="s">
        <v>1879</v>
      </c>
      <c r="K1167" t="s">
        <v>56</v>
      </c>
      <c r="L1167" t="s">
        <v>904</v>
      </c>
      <c r="M1167" t="s">
        <v>1829</v>
      </c>
      <c r="N1167" s="5">
        <v>-343326</v>
      </c>
    </row>
    <row r="1168" spans="1:14" x14ac:dyDescent="0.25">
      <c r="A1168" t="s">
        <v>62</v>
      </c>
      <c r="B1168" t="s">
        <v>1858</v>
      </c>
      <c r="C1168">
        <v>2981</v>
      </c>
      <c r="D1168" s="2">
        <v>46174</v>
      </c>
      <c r="E1168" t="s">
        <v>907</v>
      </c>
      <c r="F1168" t="s">
        <v>1515</v>
      </c>
      <c r="G1168" t="s">
        <v>1516</v>
      </c>
      <c r="H1168" t="s">
        <v>3412</v>
      </c>
      <c r="I1168" t="s">
        <v>10779</v>
      </c>
      <c r="J1168" t="s">
        <v>4941</v>
      </c>
      <c r="K1168" t="s">
        <v>56</v>
      </c>
      <c r="L1168" t="s">
        <v>904</v>
      </c>
      <c r="M1168" t="s">
        <v>1829</v>
      </c>
      <c r="N1168" s="5">
        <v>-3494811</v>
      </c>
    </row>
    <row r="1169" spans="1:14" x14ac:dyDescent="0.25">
      <c r="A1169" t="s">
        <v>62</v>
      </c>
      <c r="B1169" t="s">
        <v>1858</v>
      </c>
      <c r="C1169">
        <v>2981</v>
      </c>
      <c r="D1169" s="2">
        <v>46174</v>
      </c>
      <c r="E1169" t="s">
        <v>907</v>
      </c>
      <c r="F1169" t="s">
        <v>1515</v>
      </c>
      <c r="G1169" t="s">
        <v>1516</v>
      </c>
      <c r="H1169" t="s">
        <v>3412</v>
      </c>
      <c r="I1169" t="s">
        <v>10780</v>
      </c>
      <c r="J1169" t="s">
        <v>4941</v>
      </c>
      <c r="K1169" t="s">
        <v>56</v>
      </c>
      <c r="L1169" t="s">
        <v>904</v>
      </c>
      <c r="M1169" t="s">
        <v>1829</v>
      </c>
      <c r="N1169" s="5">
        <v>-2223971</v>
      </c>
    </row>
    <row r="1170" spans="1:14" x14ac:dyDescent="0.25">
      <c r="A1170" t="s">
        <v>62</v>
      </c>
      <c r="B1170" t="s">
        <v>1858</v>
      </c>
      <c r="C1170">
        <v>2981</v>
      </c>
      <c r="D1170" s="2">
        <v>46174</v>
      </c>
      <c r="E1170" t="s">
        <v>907</v>
      </c>
      <c r="F1170" t="s">
        <v>1515</v>
      </c>
      <c r="G1170" t="s">
        <v>1516</v>
      </c>
      <c r="H1170" t="s">
        <v>3412</v>
      </c>
      <c r="I1170" t="s">
        <v>10781</v>
      </c>
      <c r="J1170" t="s">
        <v>4941</v>
      </c>
      <c r="K1170" t="s">
        <v>56</v>
      </c>
      <c r="L1170" t="s">
        <v>904</v>
      </c>
      <c r="M1170" t="s">
        <v>1829</v>
      </c>
      <c r="N1170" s="5">
        <v>-952823</v>
      </c>
    </row>
    <row r="1171" spans="1:14" x14ac:dyDescent="0.25">
      <c r="A1171" t="s">
        <v>62</v>
      </c>
      <c r="B1171" t="s">
        <v>1858</v>
      </c>
      <c r="C1171">
        <v>2981</v>
      </c>
      <c r="D1171" s="2">
        <v>46174</v>
      </c>
      <c r="E1171" t="s">
        <v>907</v>
      </c>
      <c r="F1171" t="s">
        <v>1515</v>
      </c>
      <c r="G1171" t="s">
        <v>1516</v>
      </c>
      <c r="H1171" t="s">
        <v>3412</v>
      </c>
      <c r="I1171" t="s">
        <v>10782</v>
      </c>
      <c r="J1171" t="s">
        <v>4941</v>
      </c>
      <c r="K1171" t="s">
        <v>56</v>
      </c>
      <c r="L1171" t="s">
        <v>904</v>
      </c>
      <c r="M1171" t="s">
        <v>1829</v>
      </c>
      <c r="N1171" s="5">
        <v>-1274944</v>
      </c>
    </row>
    <row r="1172" spans="1:14" x14ac:dyDescent="0.25">
      <c r="A1172" t="s">
        <v>62</v>
      </c>
      <c r="B1172" t="s">
        <v>1858</v>
      </c>
      <c r="C1172">
        <v>2981</v>
      </c>
      <c r="D1172" s="2">
        <v>46174</v>
      </c>
      <c r="E1172" t="s">
        <v>907</v>
      </c>
      <c r="F1172" t="s">
        <v>1515</v>
      </c>
      <c r="G1172" t="s">
        <v>1516</v>
      </c>
      <c r="H1172" t="s">
        <v>4673</v>
      </c>
      <c r="I1172" t="s">
        <v>10783</v>
      </c>
      <c r="J1172" t="s">
        <v>4941</v>
      </c>
      <c r="K1172" t="s">
        <v>56</v>
      </c>
      <c r="L1172" t="s">
        <v>904</v>
      </c>
      <c r="M1172" t="s">
        <v>1829</v>
      </c>
      <c r="N1172" s="5">
        <v>-1905276</v>
      </c>
    </row>
    <row r="1173" spans="1:14" x14ac:dyDescent="0.25">
      <c r="A1173" t="s">
        <v>62</v>
      </c>
      <c r="B1173" t="s">
        <v>1858</v>
      </c>
      <c r="C1173">
        <v>2981</v>
      </c>
      <c r="D1173" s="2">
        <v>46174</v>
      </c>
      <c r="E1173" t="s">
        <v>907</v>
      </c>
      <c r="F1173" t="s">
        <v>1515</v>
      </c>
      <c r="G1173" t="s">
        <v>1516</v>
      </c>
      <c r="H1173" t="s">
        <v>4673</v>
      </c>
      <c r="I1173" t="s">
        <v>10784</v>
      </c>
      <c r="J1173" t="s">
        <v>4941</v>
      </c>
      <c r="K1173" t="s">
        <v>56</v>
      </c>
      <c r="L1173" t="s">
        <v>904</v>
      </c>
      <c r="M1173" t="s">
        <v>1829</v>
      </c>
      <c r="N1173" s="5">
        <v>-317648</v>
      </c>
    </row>
    <row r="1174" spans="1:14" x14ac:dyDescent="0.25">
      <c r="A1174" t="s">
        <v>62</v>
      </c>
      <c r="B1174" t="s">
        <v>1858</v>
      </c>
      <c r="C1174">
        <v>2981</v>
      </c>
      <c r="D1174" s="2">
        <v>46174</v>
      </c>
      <c r="E1174" t="s">
        <v>907</v>
      </c>
      <c r="F1174" t="s">
        <v>1515</v>
      </c>
      <c r="G1174" t="s">
        <v>1516</v>
      </c>
      <c r="H1174" t="s">
        <v>4673</v>
      </c>
      <c r="I1174" t="s">
        <v>10785</v>
      </c>
      <c r="J1174" t="s">
        <v>4941</v>
      </c>
      <c r="K1174" t="s">
        <v>56</v>
      </c>
      <c r="L1174" t="s">
        <v>904</v>
      </c>
      <c r="M1174" t="s">
        <v>1829</v>
      </c>
      <c r="N1174" s="5">
        <v>-317648</v>
      </c>
    </row>
    <row r="1175" spans="1:14" x14ac:dyDescent="0.25">
      <c r="A1175" t="s">
        <v>62</v>
      </c>
      <c r="B1175" t="s">
        <v>1858</v>
      </c>
      <c r="C1175">
        <v>2981</v>
      </c>
      <c r="D1175" s="2">
        <v>46174</v>
      </c>
      <c r="E1175" t="s">
        <v>907</v>
      </c>
      <c r="F1175" t="s">
        <v>1515</v>
      </c>
      <c r="G1175" t="s">
        <v>1516</v>
      </c>
      <c r="H1175" t="s">
        <v>4678</v>
      </c>
      <c r="I1175" t="s">
        <v>10786</v>
      </c>
      <c r="J1175" t="s">
        <v>4941</v>
      </c>
      <c r="K1175" t="s">
        <v>56</v>
      </c>
      <c r="L1175" t="s">
        <v>904</v>
      </c>
      <c r="M1175" t="s">
        <v>1829</v>
      </c>
      <c r="N1175" s="5">
        <v>-12231912</v>
      </c>
    </row>
    <row r="1176" spans="1:14" x14ac:dyDescent="0.25">
      <c r="A1176" t="s">
        <v>62</v>
      </c>
      <c r="B1176" t="s">
        <v>1858</v>
      </c>
      <c r="C1176">
        <v>3816</v>
      </c>
      <c r="D1176" s="2">
        <v>46023</v>
      </c>
      <c r="E1176" t="s">
        <v>906</v>
      </c>
      <c r="F1176" t="s">
        <v>159</v>
      </c>
      <c r="G1176" t="s">
        <v>32</v>
      </c>
      <c r="H1176" t="s">
        <v>1602</v>
      </c>
      <c r="I1176" t="s">
        <v>3720</v>
      </c>
      <c r="J1176" t="s">
        <v>1859</v>
      </c>
      <c r="K1176" t="s">
        <v>56</v>
      </c>
      <c r="L1176" t="s">
        <v>903</v>
      </c>
      <c r="M1176" t="s">
        <v>1829</v>
      </c>
      <c r="N1176" s="5">
        <v>9614294</v>
      </c>
    </row>
    <row r="1177" spans="1:14" x14ac:dyDescent="0.25">
      <c r="A1177" t="s">
        <v>62</v>
      </c>
      <c r="B1177" t="s">
        <v>1858</v>
      </c>
      <c r="C1177">
        <v>3816</v>
      </c>
      <c r="D1177" s="2">
        <v>46023</v>
      </c>
      <c r="E1177" t="s">
        <v>907</v>
      </c>
      <c r="F1177" t="s">
        <v>157</v>
      </c>
      <c r="G1177" t="s">
        <v>43</v>
      </c>
      <c r="H1177" t="s">
        <v>1344</v>
      </c>
      <c r="I1177" t="s">
        <v>3475</v>
      </c>
      <c r="J1177" t="s">
        <v>6856</v>
      </c>
      <c r="K1177" t="s">
        <v>56</v>
      </c>
      <c r="L1177" t="s">
        <v>904</v>
      </c>
      <c r="M1177" t="s">
        <v>1829</v>
      </c>
      <c r="N1177" s="5">
        <v>-1662674</v>
      </c>
    </row>
    <row r="1178" spans="1:14" x14ac:dyDescent="0.25">
      <c r="A1178" t="s">
        <v>62</v>
      </c>
      <c r="B1178" t="s">
        <v>1858</v>
      </c>
      <c r="C1178">
        <v>3816</v>
      </c>
      <c r="D1178" s="2">
        <v>46023</v>
      </c>
      <c r="E1178" t="s">
        <v>907</v>
      </c>
      <c r="F1178" t="s">
        <v>157</v>
      </c>
      <c r="G1178" t="s">
        <v>43</v>
      </c>
      <c r="H1178" t="s">
        <v>1344</v>
      </c>
      <c r="I1178" t="s">
        <v>3721</v>
      </c>
      <c r="J1178" t="s">
        <v>6856</v>
      </c>
      <c r="K1178" t="s">
        <v>56</v>
      </c>
      <c r="L1178" t="s">
        <v>904</v>
      </c>
      <c r="M1178" t="s">
        <v>1829</v>
      </c>
      <c r="N1178" s="5">
        <v>-1662674</v>
      </c>
    </row>
    <row r="1179" spans="1:14" x14ac:dyDescent="0.25">
      <c r="A1179" t="s">
        <v>62</v>
      </c>
      <c r="B1179" t="s">
        <v>1858</v>
      </c>
      <c r="C1179">
        <v>3816</v>
      </c>
      <c r="D1179" s="2">
        <v>46023</v>
      </c>
      <c r="E1179" t="s">
        <v>907</v>
      </c>
      <c r="F1179" t="s">
        <v>157</v>
      </c>
      <c r="G1179" t="s">
        <v>43</v>
      </c>
      <c r="H1179" t="s">
        <v>1344</v>
      </c>
      <c r="I1179" t="s">
        <v>2097</v>
      </c>
      <c r="J1179" t="s">
        <v>6856</v>
      </c>
      <c r="K1179" t="s">
        <v>56</v>
      </c>
      <c r="L1179" t="s">
        <v>904</v>
      </c>
      <c r="M1179" t="s">
        <v>1829</v>
      </c>
      <c r="N1179" s="5">
        <v>-2751333</v>
      </c>
    </row>
    <row r="1180" spans="1:14" x14ac:dyDescent="0.25">
      <c r="A1180" t="s">
        <v>62</v>
      </c>
      <c r="B1180" t="s">
        <v>1858</v>
      </c>
      <c r="C1180">
        <v>3816</v>
      </c>
      <c r="D1180" s="2">
        <v>46023</v>
      </c>
      <c r="E1180" t="s">
        <v>907</v>
      </c>
      <c r="F1180" t="s">
        <v>157</v>
      </c>
      <c r="G1180" t="s">
        <v>43</v>
      </c>
      <c r="H1180" t="s">
        <v>1344</v>
      </c>
      <c r="I1180" t="s">
        <v>3465</v>
      </c>
      <c r="J1180" t="s">
        <v>6856</v>
      </c>
      <c r="K1180" t="s">
        <v>56</v>
      </c>
      <c r="L1180" t="s">
        <v>904</v>
      </c>
      <c r="M1180" t="s">
        <v>1829</v>
      </c>
      <c r="N1180" s="5">
        <v>-2033511</v>
      </c>
    </row>
    <row r="1181" spans="1:14" x14ac:dyDescent="0.25">
      <c r="A1181" t="s">
        <v>62</v>
      </c>
      <c r="B1181" t="s">
        <v>1858</v>
      </c>
      <c r="C1181">
        <v>3816</v>
      </c>
      <c r="D1181" s="2">
        <v>46023</v>
      </c>
      <c r="E1181" t="s">
        <v>907</v>
      </c>
      <c r="F1181" t="s">
        <v>157</v>
      </c>
      <c r="G1181" t="s">
        <v>43</v>
      </c>
      <c r="H1181" t="s">
        <v>1344</v>
      </c>
      <c r="I1181" t="s">
        <v>3722</v>
      </c>
      <c r="J1181" t="s">
        <v>6856</v>
      </c>
      <c r="K1181" t="s">
        <v>56</v>
      </c>
      <c r="L1181" t="s">
        <v>904</v>
      </c>
      <c r="M1181" t="s">
        <v>1829</v>
      </c>
      <c r="N1181" s="5">
        <v>-2033511</v>
      </c>
    </row>
    <row r="1182" spans="1:14" x14ac:dyDescent="0.25">
      <c r="A1182" t="s">
        <v>62</v>
      </c>
      <c r="B1182" t="s">
        <v>1858</v>
      </c>
      <c r="C1182">
        <v>3816</v>
      </c>
      <c r="D1182" s="2">
        <v>46023</v>
      </c>
      <c r="E1182" t="s">
        <v>907</v>
      </c>
      <c r="F1182" t="s">
        <v>159</v>
      </c>
      <c r="G1182" t="s">
        <v>32</v>
      </c>
      <c r="H1182" t="s">
        <v>1602</v>
      </c>
      <c r="I1182" t="s">
        <v>3723</v>
      </c>
      <c r="J1182" t="s">
        <v>7117</v>
      </c>
      <c r="K1182" t="s">
        <v>56</v>
      </c>
      <c r="L1182" t="s">
        <v>904</v>
      </c>
      <c r="M1182" t="s">
        <v>1829</v>
      </c>
      <c r="N1182" s="5">
        <v>-8263018</v>
      </c>
    </row>
    <row r="1183" spans="1:14" x14ac:dyDescent="0.25">
      <c r="A1183" t="s">
        <v>62</v>
      </c>
      <c r="B1183" t="s">
        <v>1858</v>
      </c>
      <c r="C1183">
        <v>3816</v>
      </c>
      <c r="D1183" s="2">
        <v>46054</v>
      </c>
      <c r="E1183" t="s">
        <v>905</v>
      </c>
      <c r="F1183" t="s">
        <v>159</v>
      </c>
      <c r="G1183" t="s">
        <v>32</v>
      </c>
      <c r="H1183" t="s">
        <v>1602</v>
      </c>
      <c r="I1183" t="s">
        <v>3720</v>
      </c>
      <c r="J1183" t="s">
        <v>32</v>
      </c>
      <c r="K1183" t="s">
        <v>56</v>
      </c>
      <c r="L1183" t="s">
        <v>902</v>
      </c>
      <c r="M1183" t="s">
        <v>1829</v>
      </c>
      <c r="N1183" s="5">
        <v>9614294</v>
      </c>
    </row>
    <row r="1184" spans="1:14" x14ac:dyDescent="0.25">
      <c r="A1184" t="s">
        <v>62</v>
      </c>
      <c r="B1184" t="s">
        <v>1858</v>
      </c>
      <c r="C1184">
        <v>3816</v>
      </c>
      <c r="D1184" s="2">
        <v>46054</v>
      </c>
      <c r="E1184" t="s">
        <v>905</v>
      </c>
      <c r="F1184" t="s">
        <v>159</v>
      </c>
      <c r="G1184" t="s">
        <v>32</v>
      </c>
      <c r="H1184" t="s">
        <v>1602</v>
      </c>
      <c r="I1184" t="s">
        <v>4942</v>
      </c>
      <c r="J1184" t="s">
        <v>32</v>
      </c>
      <c r="K1184" t="s">
        <v>56</v>
      </c>
      <c r="L1184" t="s">
        <v>902</v>
      </c>
      <c r="M1184" t="s">
        <v>1829</v>
      </c>
      <c r="N1184" s="5">
        <v>10919502</v>
      </c>
    </row>
    <row r="1185" spans="1:14" x14ac:dyDescent="0.25">
      <c r="A1185" t="s">
        <v>62</v>
      </c>
      <c r="B1185" t="s">
        <v>1858</v>
      </c>
      <c r="C1185">
        <v>3816</v>
      </c>
      <c r="D1185" s="2">
        <v>46054</v>
      </c>
      <c r="E1185" t="s">
        <v>906</v>
      </c>
      <c r="F1185" t="s">
        <v>157</v>
      </c>
      <c r="G1185" t="s">
        <v>43</v>
      </c>
      <c r="H1185" t="s">
        <v>4669</v>
      </c>
      <c r="I1185" t="s">
        <v>14</v>
      </c>
      <c r="J1185" t="s">
        <v>4943</v>
      </c>
      <c r="K1185" t="s">
        <v>56</v>
      </c>
      <c r="L1185" t="s">
        <v>903</v>
      </c>
      <c r="M1185" t="s">
        <v>1829</v>
      </c>
      <c r="N1185" s="5">
        <v>1670968</v>
      </c>
    </row>
    <row r="1186" spans="1:14" x14ac:dyDescent="0.25">
      <c r="A1186" t="s">
        <v>62</v>
      </c>
      <c r="B1186" t="s">
        <v>1858</v>
      </c>
      <c r="C1186">
        <v>3816</v>
      </c>
      <c r="D1186" s="2">
        <v>46054</v>
      </c>
      <c r="E1186" t="s">
        <v>906</v>
      </c>
      <c r="F1186" t="s">
        <v>159</v>
      </c>
      <c r="G1186" t="s">
        <v>32</v>
      </c>
      <c r="H1186" t="s">
        <v>1602</v>
      </c>
      <c r="I1186" t="s">
        <v>14</v>
      </c>
      <c r="J1186" t="s">
        <v>1859</v>
      </c>
      <c r="K1186" t="s">
        <v>56</v>
      </c>
      <c r="L1186" t="s">
        <v>903</v>
      </c>
      <c r="M1186" t="s">
        <v>1829</v>
      </c>
      <c r="N1186" s="5">
        <v>5739776</v>
      </c>
    </row>
    <row r="1187" spans="1:14" x14ac:dyDescent="0.25">
      <c r="A1187" t="s">
        <v>62</v>
      </c>
      <c r="B1187" t="s">
        <v>1858</v>
      </c>
      <c r="C1187">
        <v>3816</v>
      </c>
      <c r="D1187" s="2">
        <v>46054</v>
      </c>
      <c r="E1187" t="s">
        <v>907</v>
      </c>
      <c r="F1187" t="s">
        <v>159</v>
      </c>
      <c r="G1187" t="s">
        <v>32</v>
      </c>
      <c r="H1187" t="s">
        <v>1602</v>
      </c>
      <c r="I1187" t="s">
        <v>3720</v>
      </c>
      <c r="J1187" t="s">
        <v>4944</v>
      </c>
      <c r="K1187" t="s">
        <v>56</v>
      </c>
      <c r="L1187" t="s">
        <v>904</v>
      </c>
      <c r="M1187" t="s">
        <v>1829</v>
      </c>
      <c r="N1187" s="5">
        <v>-9614294</v>
      </c>
    </row>
    <row r="1188" spans="1:14" x14ac:dyDescent="0.25">
      <c r="A1188" t="s">
        <v>62</v>
      </c>
      <c r="B1188" t="s">
        <v>1858</v>
      </c>
      <c r="C1188">
        <v>3816</v>
      </c>
      <c r="D1188" s="2">
        <v>46054</v>
      </c>
      <c r="E1188" t="s">
        <v>907</v>
      </c>
      <c r="F1188" t="s">
        <v>159</v>
      </c>
      <c r="G1188" t="s">
        <v>32</v>
      </c>
      <c r="H1188" t="s">
        <v>1602</v>
      </c>
      <c r="I1188" t="s">
        <v>4942</v>
      </c>
      <c r="J1188" t="s">
        <v>7118</v>
      </c>
      <c r="K1188" t="s">
        <v>56</v>
      </c>
      <c r="L1188" t="s">
        <v>904</v>
      </c>
      <c r="M1188" t="s">
        <v>1829</v>
      </c>
      <c r="N1188" s="5">
        <v>-8263018</v>
      </c>
    </row>
    <row r="1189" spans="1:14" x14ac:dyDescent="0.25">
      <c r="A1189" t="s">
        <v>62</v>
      </c>
      <c r="B1189" t="s">
        <v>1858</v>
      </c>
      <c r="C1189">
        <v>3816</v>
      </c>
      <c r="D1189" s="2">
        <v>46054</v>
      </c>
      <c r="E1189" t="s">
        <v>907</v>
      </c>
      <c r="F1189" t="s">
        <v>159</v>
      </c>
      <c r="G1189" t="s">
        <v>32</v>
      </c>
      <c r="H1189" t="s">
        <v>1602</v>
      </c>
      <c r="I1189" t="s">
        <v>4942</v>
      </c>
      <c r="J1189" t="s">
        <v>7117</v>
      </c>
      <c r="K1189" t="s">
        <v>56</v>
      </c>
      <c r="L1189" t="s">
        <v>904</v>
      </c>
      <c r="M1189" t="s">
        <v>1829</v>
      </c>
      <c r="N1189" s="5">
        <v>8263018</v>
      </c>
    </row>
    <row r="1190" spans="1:14" x14ac:dyDescent="0.25">
      <c r="A1190" t="s">
        <v>62</v>
      </c>
      <c r="B1190" t="s">
        <v>1858</v>
      </c>
      <c r="C1190">
        <v>3816</v>
      </c>
      <c r="D1190" s="2">
        <v>46082</v>
      </c>
      <c r="E1190" t="s">
        <v>905</v>
      </c>
      <c r="F1190" t="s">
        <v>157</v>
      </c>
      <c r="G1190" t="s">
        <v>43</v>
      </c>
      <c r="H1190" t="s">
        <v>4669</v>
      </c>
      <c r="I1190" t="s">
        <v>7119</v>
      </c>
      <c r="J1190" t="s">
        <v>43</v>
      </c>
      <c r="K1190" t="s">
        <v>56</v>
      </c>
      <c r="L1190" t="s">
        <v>902</v>
      </c>
      <c r="M1190" t="s">
        <v>1829</v>
      </c>
      <c r="N1190" s="5">
        <v>15378904</v>
      </c>
    </row>
    <row r="1191" spans="1:14" x14ac:dyDescent="0.25">
      <c r="A1191" t="s">
        <v>62</v>
      </c>
      <c r="B1191" t="s">
        <v>1858</v>
      </c>
      <c r="C1191">
        <v>3816</v>
      </c>
      <c r="D1191" s="2">
        <v>46082</v>
      </c>
      <c r="E1191" t="s">
        <v>905</v>
      </c>
      <c r="F1191" t="s">
        <v>159</v>
      </c>
      <c r="G1191" t="s">
        <v>32</v>
      </c>
      <c r="H1191" t="s">
        <v>1602</v>
      </c>
      <c r="I1191" t="s">
        <v>7120</v>
      </c>
      <c r="J1191" t="s">
        <v>32</v>
      </c>
      <c r="K1191" t="s">
        <v>56</v>
      </c>
      <c r="L1191" t="s">
        <v>902</v>
      </c>
      <c r="M1191" t="s">
        <v>1829</v>
      </c>
      <c r="N1191" s="5">
        <v>5739776</v>
      </c>
    </row>
    <row r="1192" spans="1:14" x14ac:dyDescent="0.25">
      <c r="A1192" t="s">
        <v>62</v>
      </c>
      <c r="B1192" t="s">
        <v>1858</v>
      </c>
      <c r="C1192">
        <v>3816</v>
      </c>
      <c r="D1192" s="2">
        <v>46082</v>
      </c>
      <c r="E1192" t="s">
        <v>906</v>
      </c>
      <c r="F1192" t="s">
        <v>159</v>
      </c>
      <c r="G1192" t="s">
        <v>32</v>
      </c>
      <c r="H1192" t="s">
        <v>1602</v>
      </c>
      <c r="I1192" t="s">
        <v>14</v>
      </c>
      <c r="J1192" t="s">
        <v>1859</v>
      </c>
      <c r="K1192" t="s">
        <v>56</v>
      </c>
      <c r="L1192" t="s">
        <v>903</v>
      </c>
      <c r="M1192" t="s">
        <v>1829</v>
      </c>
      <c r="N1192" s="5">
        <v>6898195</v>
      </c>
    </row>
    <row r="1193" spans="1:14" x14ac:dyDescent="0.25">
      <c r="A1193" t="s">
        <v>62</v>
      </c>
      <c r="B1193" t="s">
        <v>1858</v>
      </c>
      <c r="C1193">
        <v>3816</v>
      </c>
      <c r="D1193" s="2">
        <v>46082</v>
      </c>
      <c r="E1193" t="s">
        <v>907</v>
      </c>
      <c r="F1193" t="s">
        <v>157</v>
      </c>
      <c r="G1193" t="s">
        <v>43</v>
      </c>
      <c r="H1193" t="s">
        <v>4669</v>
      </c>
      <c r="I1193" t="s">
        <v>7119</v>
      </c>
      <c r="J1193" t="s">
        <v>4845</v>
      </c>
      <c r="K1193" t="s">
        <v>56</v>
      </c>
      <c r="L1193" t="s">
        <v>904</v>
      </c>
      <c r="M1193" t="s">
        <v>1829</v>
      </c>
      <c r="N1193" s="5">
        <v>-1670968</v>
      </c>
    </row>
    <row r="1194" spans="1:14" x14ac:dyDescent="0.25">
      <c r="A1194" t="s">
        <v>62</v>
      </c>
      <c r="B1194" t="s">
        <v>1858</v>
      </c>
      <c r="C1194">
        <v>3816</v>
      </c>
      <c r="D1194" s="2">
        <v>46082</v>
      </c>
      <c r="E1194" t="s">
        <v>907</v>
      </c>
      <c r="F1194" t="s">
        <v>159</v>
      </c>
      <c r="G1194" t="s">
        <v>32</v>
      </c>
      <c r="H1194" t="s">
        <v>1602</v>
      </c>
      <c r="I1194" t="s">
        <v>7120</v>
      </c>
      <c r="J1194" t="s">
        <v>4944</v>
      </c>
      <c r="K1194" t="s">
        <v>56</v>
      </c>
      <c r="L1194" t="s">
        <v>904</v>
      </c>
      <c r="M1194" t="s">
        <v>1829</v>
      </c>
      <c r="N1194" s="5">
        <v>-5739776</v>
      </c>
    </row>
    <row r="1195" spans="1:14" x14ac:dyDescent="0.25">
      <c r="A1195" t="s">
        <v>62</v>
      </c>
      <c r="B1195" t="s">
        <v>1858</v>
      </c>
      <c r="C1195">
        <v>3816</v>
      </c>
      <c r="D1195" s="2">
        <v>46113</v>
      </c>
      <c r="E1195" t="s">
        <v>905</v>
      </c>
      <c r="F1195" t="s">
        <v>159</v>
      </c>
      <c r="G1195" t="s">
        <v>32</v>
      </c>
      <c r="H1195" t="s">
        <v>1602</v>
      </c>
      <c r="I1195" t="s">
        <v>7121</v>
      </c>
      <c r="J1195" t="s">
        <v>32</v>
      </c>
      <c r="K1195" t="s">
        <v>56</v>
      </c>
      <c r="L1195" t="s">
        <v>902</v>
      </c>
      <c r="M1195" t="s">
        <v>1829</v>
      </c>
      <c r="N1195" s="5">
        <v>6898195</v>
      </c>
    </row>
    <row r="1196" spans="1:14" x14ac:dyDescent="0.25">
      <c r="A1196" t="s">
        <v>62</v>
      </c>
      <c r="B1196" t="s">
        <v>1858</v>
      </c>
      <c r="C1196">
        <v>3816</v>
      </c>
      <c r="D1196" s="2">
        <v>46113</v>
      </c>
      <c r="E1196" t="s">
        <v>905</v>
      </c>
      <c r="F1196" t="s">
        <v>159</v>
      </c>
      <c r="G1196" t="s">
        <v>32</v>
      </c>
      <c r="H1196" t="s">
        <v>1602</v>
      </c>
      <c r="I1196" t="s">
        <v>7122</v>
      </c>
      <c r="J1196" t="s">
        <v>32</v>
      </c>
      <c r="K1196" t="s">
        <v>56</v>
      </c>
      <c r="L1196" t="s">
        <v>902</v>
      </c>
      <c r="M1196" t="s">
        <v>1829</v>
      </c>
      <c r="N1196" s="5">
        <v>-6898195</v>
      </c>
    </row>
    <row r="1197" spans="1:14" x14ac:dyDescent="0.25">
      <c r="A1197" t="s">
        <v>62</v>
      </c>
      <c r="B1197" t="s">
        <v>1858</v>
      </c>
      <c r="C1197">
        <v>3816</v>
      </c>
      <c r="D1197" s="2">
        <v>46113</v>
      </c>
      <c r="E1197" t="s">
        <v>905</v>
      </c>
      <c r="F1197" t="s">
        <v>159</v>
      </c>
      <c r="G1197" t="s">
        <v>32</v>
      </c>
      <c r="H1197" t="s">
        <v>5899</v>
      </c>
      <c r="I1197" t="s">
        <v>7123</v>
      </c>
      <c r="J1197" t="s">
        <v>32</v>
      </c>
      <c r="K1197" t="s">
        <v>56</v>
      </c>
      <c r="L1197" t="s">
        <v>902</v>
      </c>
      <c r="M1197" t="s">
        <v>1829</v>
      </c>
      <c r="N1197" s="5">
        <v>6898195</v>
      </c>
    </row>
    <row r="1198" spans="1:14" x14ac:dyDescent="0.25">
      <c r="A1198" t="s">
        <v>62</v>
      </c>
      <c r="B1198" t="s">
        <v>1858</v>
      </c>
      <c r="C1198">
        <v>3816</v>
      </c>
      <c r="D1198" s="2">
        <v>46113</v>
      </c>
      <c r="E1198" t="s">
        <v>906</v>
      </c>
      <c r="F1198" t="s">
        <v>157</v>
      </c>
      <c r="G1198" t="s">
        <v>43</v>
      </c>
      <c r="H1198" t="s">
        <v>6312</v>
      </c>
      <c r="I1198" t="s">
        <v>14</v>
      </c>
      <c r="J1198" t="s">
        <v>4943</v>
      </c>
      <c r="K1198" t="s">
        <v>56</v>
      </c>
      <c r="L1198" t="s">
        <v>903</v>
      </c>
      <c r="M1198" t="s">
        <v>1829</v>
      </c>
      <c r="N1198" s="5">
        <v>3630878</v>
      </c>
    </row>
    <row r="1199" spans="1:14" x14ac:dyDescent="0.25">
      <c r="A1199" t="s">
        <v>62</v>
      </c>
      <c r="B1199" t="s">
        <v>1858</v>
      </c>
      <c r="C1199">
        <v>3816</v>
      </c>
      <c r="D1199" s="2">
        <v>46113</v>
      </c>
      <c r="E1199" t="s">
        <v>906</v>
      </c>
      <c r="F1199" t="s">
        <v>159</v>
      </c>
      <c r="G1199" t="s">
        <v>32</v>
      </c>
      <c r="H1199" t="s">
        <v>5899</v>
      </c>
      <c r="I1199" t="s">
        <v>14</v>
      </c>
      <c r="J1199" t="s">
        <v>1859</v>
      </c>
      <c r="K1199" t="s">
        <v>56</v>
      </c>
      <c r="L1199" t="s">
        <v>903</v>
      </c>
      <c r="M1199" t="s">
        <v>1829</v>
      </c>
      <c r="N1199" s="5">
        <v>3194514</v>
      </c>
    </row>
    <row r="1200" spans="1:14" x14ac:dyDescent="0.25">
      <c r="A1200" t="s">
        <v>62</v>
      </c>
      <c r="B1200" t="s">
        <v>1858</v>
      </c>
      <c r="C1200">
        <v>3816</v>
      </c>
      <c r="D1200" s="2">
        <v>46113</v>
      </c>
      <c r="E1200" t="s">
        <v>907</v>
      </c>
      <c r="F1200" t="s">
        <v>159</v>
      </c>
      <c r="G1200" t="s">
        <v>32</v>
      </c>
      <c r="H1200" t="s">
        <v>1602</v>
      </c>
      <c r="I1200" t="s">
        <v>7121</v>
      </c>
      <c r="J1200" t="s">
        <v>4944</v>
      </c>
      <c r="K1200" t="s">
        <v>56</v>
      </c>
      <c r="L1200" t="s">
        <v>904</v>
      </c>
      <c r="M1200" t="s">
        <v>1829</v>
      </c>
      <c r="N1200" s="5">
        <v>-6898195</v>
      </c>
    </row>
    <row r="1201" spans="1:14" x14ac:dyDescent="0.25">
      <c r="A1201" t="s">
        <v>62</v>
      </c>
      <c r="B1201" t="s">
        <v>1858</v>
      </c>
      <c r="C1201">
        <v>3816</v>
      </c>
      <c r="D1201" s="2">
        <v>46143</v>
      </c>
      <c r="E1201" t="s">
        <v>905</v>
      </c>
      <c r="F1201" t="s">
        <v>157</v>
      </c>
      <c r="G1201" t="s">
        <v>43</v>
      </c>
      <c r="H1201" t="s">
        <v>6312</v>
      </c>
      <c r="I1201" t="s">
        <v>10794</v>
      </c>
      <c r="J1201" t="s">
        <v>43</v>
      </c>
      <c r="K1201" t="s">
        <v>56</v>
      </c>
      <c r="L1201" t="s">
        <v>902</v>
      </c>
      <c r="M1201" t="s">
        <v>1829</v>
      </c>
      <c r="N1201" s="5">
        <v>3548997</v>
      </c>
    </row>
    <row r="1202" spans="1:14" x14ac:dyDescent="0.25">
      <c r="A1202" t="s">
        <v>62</v>
      </c>
      <c r="B1202" t="s">
        <v>1858</v>
      </c>
      <c r="C1202">
        <v>3816</v>
      </c>
      <c r="D1202" s="2">
        <v>46143</v>
      </c>
      <c r="E1202" t="s">
        <v>905</v>
      </c>
      <c r="F1202" t="s">
        <v>6029</v>
      </c>
      <c r="G1202" t="s">
        <v>6030</v>
      </c>
      <c r="H1202" t="s">
        <v>6031</v>
      </c>
      <c r="I1202" t="s">
        <v>10795</v>
      </c>
      <c r="J1202" t="s">
        <v>10796</v>
      </c>
      <c r="K1202" t="s">
        <v>56</v>
      </c>
      <c r="L1202" t="s">
        <v>902</v>
      </c>
      <c r="M1202" t="s">
        <v>1829</v>
      </c>
      <c r="N1202" s="5">
        <v>810186</v>
      </c>
    </row>
    <row r="1203" spans="1:14" x14ac:dyDescent="0.25">
      <c r="A1203" t="s">
        <v>62</v>
      </c>
      <c r="B1203" t="s">
        <v>1858</v>
      </c>
      <c r="C1203">
        <v>3816</v>
      </c>
      <c r="D1203" s="2">
        <v>46143</v>
      </c>
      <c r="E1203" t="s">
        <v>905</v>
      </c>
      <c r="F1203" t="s">
        <v>159</v>
      </c>
      <c r="G1203" t="s">
        <v>32</v>
      </c>
      <c r="H1203" t="s">
        <v>5899</v>
      </c>
      <c r="I1203" t="s">
        <v>10797</v>
      </c>
      <c r="J1203" t="s">
        <v>32</v>
      </c>
      <c r="K1203" t="s">
        <v>56</v>
      </c>
      <c r="L1203" t="s">
        <v>902</v>
      </c>
      <c r="M1203" t="s">
        <v>1829</v>
      </c>
      <c r="N1203" s="5">
        <v>3194514</v>
      </c>
    </row>
    <row r="1204" spans="1:14" x14ac:dyDescent="0.25">
      <c r="A1204" t="s">
        <v>62</v>
      </c>
      <c r="B1204" t="s">
        <v>1858</v>
      </c>
      <c r="C1204">
        <v>3816</v>
      </c>
      <c r="D1204" s="2">
        <v>46143</v>
      </c>
      <c r="E1204" t="s">
        <v>906</v>
      </c>
      <c r="F1204" t="s">
        <v>159</v>
      </c>
      <c r="G1204" t="s">
        <v>32</v>
      </c>
      <c r="H1204" t="s">
        <v>5899</v>
      </c>
      <c r="I1204" t="s">
        <v>14</v>
      </c>
      <c r="J1204" t="s">
        <v>1859</v>
      </c>
      <c r="K1204" t="s">
        <v>56</v>
      </c>
      <c r="L1204" t="s">
        <v>903</v>
      </c>
      <c r="M1204" t="s">
        <v>1829</v>
      </c>
      <c r="N1204" s="5">
        <v>6886240</v>
      </c>
    </row>
    <row r="1205" spans="1:14" x14ac:dyDescent="0.25">
      <c r="A1205" t="s">
        <v>62</v>
      </c>
      <c r="B1205" t="s">
        <v>1858</v>
      </c>
      <c r="C1205">
        <v>3816</v>
      </c>
      <c r="D1205" s="2">
        <v>46143</v>
      </c>
      <c r="E1205" t="s">
        <v>907</v>
      </c>
      <c r="F1205" t="s">
        <v>157</v>
      </c>
      <c r="G1205" t="s">
        <v>43</v>
      </c>
      <c r="H1205" t="s">
        <v>6312</v>
      </c>
      <c r="I1205" t="s">
        <v>10794</v>
      </c>
      <c r="J1205" t="s">
        <v>4845</v>
      </c>
      <c r="K1205" t="s">
        <v>56</v>
      </c>
      <c r="L1205" t="s">
        <v>904</v>
      </c>
      <c r="M1205" t="s">
        <v>1829</v>
      </c>
      <c r="N1205" s="5">
        <v>-3630878</v>
      </c>
    </row>
    <row r="1206" spans="1:14" x14ac:dyDescent="0.25">
      <c r="A1206" t="s">
        <v>62</v>
      </c>
      <c r="B1206" t="s">
        <v>1858</v>
      </c>
      <c r="C1206">
        <v>3816</v>
      </c>
      <c r="D1206" s="2">
        <v>46143</v>
      </c>
      <c r="E1206" t="s">
        <v>907</v>
      </c>
      <c r="F1206" t="s">
        <v>159</v>
      </c>
      <c r="G1206" t="s">
        <v>32</v>
      </c>
      <c r="H1206" t="s">
        <v>5899</v>
      </c>
      <c r="I1206" t="s">
        <v>10797</v>
      </c>
      <c r="J1206" t="s">
        <v>4944</v>
      </c>
      <c r="K1206" t="s">
        <v>56</v>
      </c>
      <c r="L1206" t="s">
        <v>904</v>
      </c>
      <c r="M1206" t="s">
        <v>1829</v>
      </c>
      <c r="N1206" s="5">
        <v>-3194514</v>
      </c>
    </row>
    <row r="1207" spans="1:14" x14ac:dyDescent="0.25">
      <c r="A1207" t="s">
        <v>62</v>
      </c>
      <c r="B1207" t="s">
        <v>1858</v>
      </c>
      <c r="C1207">
        <v>3816</v>
      </c>
      <c r="D1207" s="2">
        <v>46174</v>
      </c>
      <c r="E1207" t="s">
        <v>905</v>
      </c>
      <c r="F1207" t="s">
        <v>159</v>
      </c>
      <c r="G1207" t="s">
        <v>32</v>
      </c>
      <c r="H1207" t="s">
        <v>5899</v>
      </c>
      <c r="I1207" t="s">
        <v>12329</v>
      </c>
      <c r="J1207" t="s">
        <v>32</v>
      </c>
      <c r="K1207" t="s">
        <v>56</v>
      </c>
      <c r="L1207" t="s">
        <v>902</v>
      </c>
      <c r="M1207" t="s">
        <v>1829</v>
      </c>
      <c r="N1207" s="5">
        <v>6900601</v>
      </c>
    </row>
    <row r="1208" spans="1:14" x14ac:dyDescent="0.25">
      <c r="A1208" t="s">
        <v>62</v>
      </c>
      <c r="B1208" t="s">
        <v>1858</v>
      </c>
      <c r="C1208">
        <v>3816</v>
      </c>
      <c r="D1208" s="2">
        <v>46174</v>
      </c>
      <c r="E1208" t="s">
        <v>906</v>
      </c>
      <c r="F1208" t="s">
        <v>159</v>
      </c>
      <c r="G1208" t="s">
        <v>32</v>
      </c>
      <c r="H1208" t="s">
        <v>5899</v>
      </c>
      <c r="I1208" t="s">
        <v>12330</v>
      </c>
      <c r="J1208" t="s">
        <v>1859</v>
      </c>
      <c r="K1208" t="s">
        <v>56</v>
      </c>
      <c r="L1208" t="s">
        <v>903</v>
      </c>
      <c r="M1208" t="s">
        <v>1829</v>
      </c>
      <c r="N1208" s="5">
        <v>10657530</v>
      </c>
    </row>
    <row r="1209" spans="1:14" x14ac:dyDescent="0.25">
      <c r="A1209" t="s">
        <v>62</v>
      </c>
      <c r="B1209" t="s">
        <v>1858</v>
      </c>
      <c r="C1209">
        <v>3816</v>
      </c>
      <c r="D1209" s="2">
        <v>46174</v>
      </c>
      <c r="E1209" t="s">
        <v>907</v>
      </c>
      <c r="F1209" t="s">
        <v>159</v>
      </c>
      <c r="G1209" t="s">
        <v>32</v>
      </c>
      <c r="H1209" t="s">
        <v>5899</v>
      </c>
      <c r="I1209" t="s">
        <v>12329</v>
      </c>
      <c r="J1209" t="s">
        <v>4944</v>
      </c>
      <c r="K1209" t="s">
        <v>56</v>
      </c>
      <c r="L1209" t="s">
        <v>904</v>
      </c>
      <c r="M1209" t="s">
        <v>1829</v>
      </c>
      <c r="N1209" s="5">
        <v>-6886240</v>
      </c>
    </row>
    <row r="1210" spans="1:14" x14ac:dyDescent="0.25">
      <c r="A1210" t="s">
        <v>62</v>
      </c>
      <c r="B1210" t="s">
        <v>1892</v>
      </c>
      <c r="C1210">
        <v>3734</v>
      </c>
      <c r="D1210" s="2">
        <v>46023</v>
      </c>
      <c r="E1210" t="s">
        <v>905</v>
      </c>
      <c r="F1210" t="s">
        <v>154</v>
      </c>
      <c r="G1210" t="s">
        <v>22</v>
      </c>
      <c r="H1210" t="s">
        <v>2303</v>
      </c>
      <c r="I1210" t="s">
        <v>3724</v>
      </c>
      <c r="J1210" t="s">
        <v>22</v>
      </c>
      <c r="K1210" t="s">
        <v>56</v>
      </c>
      <c r="L1210" t="s">
        <v>902</v>
      </c>
      <c r="M1210" t="s">
        <v>1829</v>
      </c>
      <c r="N1210" s="5">
        <v>3709900</v>
      </c>
    </row>
    <row r="1211" spans="1:14" x14ac:dyDescent="0.25">
      <c r="A1211" t="s">
        <v>62</v>
      </c>
      <c r="B1211" t="s">
        <v>1892</v>
      </c>
      <c r="C1211">
        <v>3734</v>
      </c>
      <c r="D1211" s="2">
        <v>46023</v>
      </c>
      <c r="E1211" t="s">
        <v>905</v>
      </c>
      <c r="F1211" t="s">
        <v>154</v>
      </c>
      <c r="G1211" t="s">
        <v>22</v>
      </c>
      <c r="H1211" t="s">
        <v>2303</v>
      </c>
      <c r="I1211" t="s">
        <v>3725</v>
      </c>
      <c r="J1211" t="s">
        <v>22</v>
      </c>
      <c r="K1211" t="s">
        <v>56</v>
      </c>
      <c r="L1211" t="s">
        <v>902</v>
      </c>
      <c r="M1211" t="s">
        <v>1829</v>
      </c>
      <c r="N1211" s="5">
        <v>336971</v>
      </c>
    </row>
    <row r="1212" spans="1:14" x14ac:dyDescent="0.25">
      <c r="A1212" t="s">
        <v>62</v>
      </c>
      <c r="B1212" t="s">
        <v>1892</v>
      </c>
      <c r="C1212">
        <v>3734</v>
      </c>
      <c r="D1212" s="2">
        <v>46023</v>
      </c>
      <c r="E1212" t="s">
        <v>905</v>
      </c>
      <c r="F1212" t="s">
        <v>154</v>
      </c>
      <c r="G1212" t="s">
        <v>22</v>
      </c>
      <c r="H1212" t="s">
        <v>2303</v>
      </c>
      <c r="I1212" t="s">
        <v>3726</v>
      </c>
      <c r="J1212" t="s">
        <v>22</v>
      </c>
      <c r="K1212" t="s">
        <v>56</v>
      </c>
      <c r="L1212" t="s">
        <v>902</v>
      </c>
      <c r="M1212" t="s">
        <v>1829</v>
      </c>
      <c r="N1212" s="5">
        <v>1011107</v>
      </c>
    </row>
    <row r="1213" spans="1:14" x14ac:dyDescent="0.25">
      <c r="A1213" t="s">
        <v>62</v>
      </c>
      <c r="B1213" t="s">
        <v>1892</v>
      </c>
      <c r="C1213">
        <v>3734</v>
      </c>
      <c r="D1213" s="2">
        <v>46023</v>
      </c>
      <c r="E1213" t="s">
        <v>905</v>
      </c>
      <c r="F1213" t="s">
        <v>154</v>
      </c>
      <c r="G1213" t="s">
        <v>22</v>
      </c>
      <c r="H1213" t="s">
        <v>2303</v>
      </c>
      <c r="I1213" t="s">
        <v>3727</v>
      </c>
      <c r="J1213" t="s">
        <v>22</v>
      </c>
      <c r="K1213" t="s">
        <v>56</v>
      </c>
      <c r="L1213" t="s">
        <v>902</v>
      </c>
      <c r="M1213" t="s">
        <v>1829</v>
      </c>
      <c r="N1213" s="5">
        <v>337198</v>
      </c>
    </row>
    <row r="1214" spans="1:14" x14ac:dyDescent="0.25">
      <c r="A1214" t="s">
        <v>62</v>
      </c>
      <c r="B1214" t="s">
        <v>1892</v>
      </c>
      <c r="C1214">
        <v>3734</v>
      </c>
      <c r="D1214" s="2">
        <v>46023</v>
      </c>
      <c r="E1214" t="s">
        <v>905</v>
      </c>
      <c r="F1214" t="s">
        <v>154</v>
      </c>
      <c r="G1214" t="s">
        <v>22</v>
      </c>
      <c r="H1214" t="s">
        <v>2303</v>
      </c>
      <c r="I1214" t="s">
        <v>3728</v>
      </c>
      <c r="J1214" t="s">
        <v>22</v>
      </c>
      <c r="K1214" t="s">
        <v>56</v>
      </c>
      <c r="L1214" t="s">
        <v>902</v>
      </c>
      <c r="M1214" t="s">
        <v>1829</v>
      </c>
      <c r="N1214" s="5">
        <v>1012867</v>
      </c>
    </row>
    <row r="1215" spans="1:14" x14ac:dyDescent="0.25">
      <c r="A1215" t="s">
        <v>62</v>
      </c>
      <c r="B1215" t="s">
        <v>1892</v>
      </c>
      <c r="C1215">
        <v>3734</v>
      </c>
      <c r="D1215" s="2">
        <v>46023</v>
      </c>
      <c r="E1215" t="s">
        <v>905</v>
      </c>
      <c r="F1215" t="s">
        <v>154</v>
      </c>
      <c r="G1215" t="s">
        <v>22</v>
      </c>
      <c r="H1215" t="s">
        <v>2303</v>
      </c>
      <c r="I1215" t="s">
        <v>3729</v>
      </c>
      <c r="J1215" t="s">
        <v>22</v>
      </c>
      <c r="K1215" t="s">
        <v>56</v>
      </c>
      <c r="L1215" t="s">
        <v>902</v>
      </c>
      <c r="M1215" t="s">
        <v>1829</v>
      </c>
      <c r="N1215" s="5">
        <v>337198</v>
      </c>
    </row>
    <row r="1216" spans="1:14" x14ac:dyDescent="0.25">
      <c r="A1216" t="s">
        <v>62</v>
      </c>
      <c r="B1216" t="s">
        <v>1892</v>
      </c>
      <c r="C1216">
        <v>3734</v>
      </c>
      <c r="D1216" s="2">
        <v>46023</v>
      </c>
      <c r="E1216" t="s">
        <v>905</v>
      </c>
      <c r="F1216" t="s">
        <v>154</v>
      </c>
      <c r="G1216" t="s">
        <v>22</v>
      </c>
      <c r="H1216" t="s">
        <v>2303</v>
      </c>
      <c r="I1216" t="s">
        <v>3730</v>
      </c>
      <c r="J1216" t="s">
        <v>22</v>
      </c>
      <c r="K1216" t="s">
        <v>56</v>
      </c>
      <c r="L1216" t="s">
        <v>902</v>
      </c>
      <c r="M1216" t="s">
        <v>1829</v>
      </c>
      <c r="N1216" s="5">
        <v>337198</v>
      </c>
    </row>
    <row r="1217" spans="1:14" x14ac:dyDescent="0.25">
      <c r="A1217" t="s">
        <v>62</v>
      </c>
      <c r="B1217" t="s">
        <v>1892</v>
      </c>
      <c r="C1217">
        <v>3734</v>
      </c>
      <c r="D1217" s="2">
        <v>46023</v>
      </c>
      <c r="E1217" t="s">
        <v>905</v>
      </c>
      <c r="F1217" t="s">
        <v>154</v>
      </c>
      <c r="G1217" t="s">
        <v>22</v>
      </c>
      <c r="H1217" t="s">
        <v>2303</v>
      </c>
      <c r="I1217" t="s">
        <v>3731</v>
      </c>
      <c r="J1217" t="s">
        <v>22</v>
      </c>
      <c r="K1217" t="s">
        <v>56</v>
      </c>
      <c r="L1217" t="s">
        <v>902</v>
      </c>
      <c r="M1217" t="s">
        <v>1829</v>
      </c>
      <c r="N1217" s="5">
        <v>337199</v>
      </c>
    </row>
    <row r="1218" spans="1:14" x14ac:dyDescent="0.25">
      <c r="A1218" t="s">
        <v>62</v>
      </c>
      <c r="B1218" t="s">
        <v>1892</v>
      </c>
      <c r="C1218">
        <v>3734</v>
      </c>
      <c r="D1218" s="2">
        <v>46023</v>
      </c>
      <c r="E1218" t="s">
        <v>907</v>
      </c>
      <c r="F1218" t="s">
        <v>600</v>
      </c>
      <c r="G1218" t="s">
        <v>1838</v>
      </c>
      <c r="H1218" t="s">
        <v>1176</v>
      </c>
      <c r="I1218" t="s">
        <v>3732</v>
      </c>
      <c r="J1218" t="s">
        <v>7124</v>
      </c>
      <c r="K1218" t="s">
        <v>56</v>
      </c>
      <c r="L1218" t="s">
        <v>904</v>
      </c>
      <c r="M1218" t="s">
        <v>1829</v>
      </c>
      <c r="N1218" s="5">
        <v>-3528025</v>
      </c>
    </row>
    <row r="1219" spans="1:14" x14ac:dyDescent="0.25">
      <c r="A1219" t="s">
        <v>62</v>
      </c>
      <c r="B1219" t="s">
        <v>1892</v>
      </c>
      <c r="C1219">
        <v>3734</v>
      </c>
      <c r="D1219" s="2">
        <v>46023</v>
      </c>
      <c r="E1219" t="s">
        <v>907</v>
      </c>
      <c r="F1219" t="s">
        <v>154</v>
      </c>
      <c r="G1219" t="s">
        <v>22</v>
      </c>
      <c r="H1219" t="s">
        <v>2303</v>
      </c>
      <c r="I1219" t="s">
        <v>3727</v>
      </c>
      <c r="J1219" t="s">
        <v>1879</v>
      </c>
      <c r="K1219" t="s">
        <v>56</v>
      </c>
      <c r="L1219" t="s">
        <v>904</v>
      </c>
      <c r="M1219" t="s">
        <v>1829</v>
      </c>
      <c r="N1219" s="5">
        <v>-8768137</v>
      </c>
    </row>
    <row r="1220" spans="1:14" x14ac:dyDescent="0.25">
      <c r="A1220" t="s">
        <v>62</v>
      </c>
      <c r="B1220" t="s">
        <v>1892</v>
      </c>
      <c r="C1220">
        <v>3734</v>
      </c>
      <c r="D1220" s="2">
        <v>46023</v>
      </c>
      <c r="E1220" t="s">
        <v>907</v>
      </c>
      <c r="F1220" t="s">
        <v>1142</v>
      </c>
      <c r="G1220" t="s">
        <v>1143</v>
      </c>
      <c r="H1220" t="s">
        <v>1175</v>
      </c>
      <c r="I1220" t="s">
        <v>3733</v>
      </c>
      <c r="J1220" t="s">
        <v>7125</v>
      </c>
      <c r="K1220" t="s">
        <v>56</v>
      </c>
      <c r="L1220" t="s">
        <v>904</v>
      </c>
      <c r="M1220" t="s">
        <v>1829</v>
      </c>
      <c r="N1220" s="5">
        <v>-4521373</v>
      </c>
    </row>
    <row r="1221" spans="1:14" x14ac:dyDescent="0.25">
      <c r="A1221" t="s">
        <v>62</v>
      </c>
      <c r="B1221" t="s">
        <v>1892</v>
      </c>
      <c r="C1221">
        <v>3734</v>
      </c>
      <c r="D1221" s="2">
        <v>46054</v>
      </c>
      <c r="E1221" t="s">
        <v>905</v>
      </c>
      <c r="F1221" t="s">
        <v>154</v>
      </c>
      <c r="G1221" t="s">
        <v>22</v>
      </c>
      <c r="H1221" t="s">
        <v>2303</v>
      </c>
      <c r="I1221" t="s">
        <v>4945</v>
      </c>
      <c r="J1221" t="s">
        <v>22</v>
      </c>
      <c r="K1221" t="s">
        <v>56</v>
      </c>
      <c r="L1221" t="s">
        <v>902</v>
      </c>
      <c r="M1221" t="s">
        <v>1829</v>
      </c>
      <c r="N1221" s="5">
        <v>337264</v>
      </c>
    </row>
    <row r="1222" spans="1:14" x14ac:dyDescent="0.25">
      <c r="A1222" t="s">
        <v>62</v>
      </c>
      <c r="B1222" t="s">
        <v>1892</v>
      </c>
      <c r="C1222">
        <v>3734</v>
      </c>
      <c r="D1222" s="2">
        <v>46054</v>
      </c>
      <c r="E1222" t="s">
        <v>905</v>
      </c>
      <c r="F1222" t="s">
        <v>154</v>
      </c>
      <c r="G1222" t="s">
        <v>22</v>
      </c>
      <c r="H1222" t="s">
        <v>2303</v>
      </c>
      <c r="I1222" t="s">
        <v>4946</v>
      </c>
      <c r="J1222" t="s">
        <v>22</v>
      </c>
      <c r="K1222" t="s">
        <v>56</v>
      </c>
      <c r="L1222" t="s">
        <v>902</v>
      </c>
      <c r="M1222" t="s">
        <v>1829</v>
      </c>
      <c r="N1222" s="5">
        <v>337264</v>
      </c>
    </row>
    <row r="1223" spans="1:14" x14ac:dyDescent="0.25">
      <c r="A1223" t="s">
        <v>62</v>
      </c>
      <c r="B1223" t="s">
        <v>1892</v>
      </c>
      <c r="C1223">
        <v>3734</v>
      </c>
      <c r="D1223" s="2">
        <v>46054</v>
      </c>
      <c r="E1223" t="s">
        <v>905</v>
      </c>
      <c r="F1223" t="s">
        <v>154</v>
      </c>
      <c r="G1223" t="s">
        <v>22</v>
      </c>
      <c r="H1223" t="s">
        <v>2303</v>
      </c>
      <c r="I1223" t="s">
        <v>4947</v>
      </c>
      <c r="J1223" t="s">
        <v>22</v>
      </c>
      <c r="K1223" t="s">
        <v>56</v>
      </c>
      <c r="L1223" t="s">
        <v>902</v>
      </c>
      <c r="M1223" t="s">
        <v>1829</v>
      </c>
      <c r="N1223" s="5">
        <v>674527</v>
      </c>
    </row>
    <row r="1224" spans="1:14" x14ac:dyDescent="0.25">
      <c r="A1224" t="s">
        <v>62</v>
      </c>
      <c r="B1224" t="s">
        <v>1892</v>
      </c>
      <c r="C1224">
        <v>3734</v>
      </c>
      <c r="D1224" s="2">
        <v>46082</v>
      </c>
      <c r="E1224" t="s">
        <v>905</v>
      </c>
      <c r="F1224" t="s">
        <v>110</v>
      </c>
      <c r="G1224" t="s">
        <v>1848</v>
      </c>
      <c r="H1224" t="s">
        <v>6273</v>
      </c>
      <c r="I1224" t="s">
        <v>7008</v>
      </c>
      <c r="J1224" t="s">
        <v>7126</v>
      </c>
      <c r="K1224" t="s">
        <v>56</v>
      </c>
      <c r="L1224" t="s">
        <v>902</v>
      </c>
      <c r="M1224" t="s">
        <v>1829</v>
      </c>
      <c r="N1224" s="5">
        <v>-5114695</v>
      </c>
    </row>
    <row r="1225" spans="1:14" x14ac:dyDescent="0.25">
      <c r="A1225" t="s">
        <v>62</v>
      </c>
      <c r="B1225" t="s">
        <v>1892</v>
      </c>
      <c r="C1225">
        <v>3734</v>
      </c>
      <c r="D1225" s="2">
        <v>46082</v>
      </c>
      <c r="E1225" t="s">
        <v>905</v>
      </c>
      <c r="F1225" t="s">
        <v>154</v>
      </c>
      <c r="G1225" t="s">
        <v>22</v>
      </c>
      <c r="H1225" t="s">
        <v>2303</v>
      </c>
      <c r="I1225" t="s">
        <v>7127</v>
      </c>
      <c r="J1225" t="s">
        <v>22</v>
      </c>
      <c r="K1225" t="s">
        <v>56</v>
      </c>
      <c r="L1225" t="s">
        <v>902</v>
      </c>
      <c r="M1225" t="s">
        <v>1829</v>
      </c>
      <c r="N1225" s="5">
        <v>2360389</v>
      </c>
    </row>
    <row r="1226" spans="1:14" x14ac:dyDescent="0.25">
      <c r="A1226" t="s">
        <v>63</v>
      </c>
      <c r="B1226" t="s">
        <v>1893</v>
      </c>
      <c r="C1226">
        <v>3681</v>
      </c>
      <c r="D1226" s="2">
        <v>46023</v>
      </c>
      <c r="E1226" t="s">
        <v>905</v>
      </c>
      <c r="F1226" t="s">
        <v>1382</v>
      </c>
      <c r="G1226" t="s">
        <v>1383</v>
      </c>
      <c r="H1226" t="s">
        <v>1384</v>
      </c>
      <c r="I1226" t="s">
        <v>3734</v>
      </c>
      <c r="J1226" t="s">
        <v>1383</v>
      </c>
      <c r="K1226" t="s">
        <v>56</v>
      </c>
      <c r="L1226" t="s">
        <v>902</v>
      </c>
      <c r="M1226" t="s">
        <v>1829</v>
      </c>
      <c r="N1226" s="5">
        <v>1465822</v>
      </c>
    </row>
    <row r="1227" spans="1:14" x14ac:dyDescent="0.25">
      <c r="A1227" t="s">
        <v>63</v>
      </c>
      <c r="B1227" t="s">
        <v>1893</v>
      </c>
      <c r="C1227">
        <v>3681</v>
      </c>
      <c r="D1227" s="2">
        <v>46023</v>
      </c>
      <c r="E1227" t="s">
        <v>905</v>
      </c>
      <c r="F1227" t="s">
        <v>601</v>
      </c>
      <c r="G1227" t="s">
        <v>1894</v>
      </c>
      <c r="H1227" t="s">
        <v>2707</v>
      </c>
      <c r="I1227" t="s">
        <v>3735</v>
      </c>
      <c r="J1227" t="s">
        <v>657</v>
      </c>
      <c r="K1227" t="s">
        <v>56</v>
      </c>
      <c r="L1227" t="s">
        <v>902</v>
      </c>
      <c r="M1227" t="s">
        <v>1829</v>
      </c>
      <c r="N1227" s="5">
        <v>11244114</v>
      </c>
    </row>
    <row r="1228" spans="1:14" x14ac:dyDescent="0.25">
      <c r="A1228" t="s">
        <v>63</v>
      </c>
      <c r="B1228" t="s">
        <v>1893</v>
      </c>
      <c r="C1228">
        <v>3681</v>
      </c>
      <c r="D1228" s="2">
        <v>46023</v>
      </c>
      <c r="E1228" t="s">
        <v>905</v>
      </c>
      <c r="F1228" t="s">
        <v>601</v>
      </c>
      <c r="G1228" t="s">
        <v>1894</v>
      </c>
      <c r="H1228" t="s">
        <v>3070</v>
      </c>
      <c r="I1228" t="s">
        <v>3736</v>
      </c>
      <c r="J1228" t="s">
        <v>657</v>
      </c>
      <c r="K1228" t="s">
        <v>56</v>
      </c>
      <c r="L1228" t="s">
        <v>902</v>
      </c>
      <c r="M1228" t="s">
        <v>1829</v>
      </c>
      <c r="N1228" s="5">
        <v>8641411</v>
      </c>
    </row>
    <row r="1229" spans="1:14" x14ac:dyDescent="0.25">
      <c r="A1229" t="s">
        <v>63</v>
      </c>
      <c r="B1229" t="s">
        <v>1893</v>
      </c>
      <c r="C1229">
        <v>3681</v>
      </c>
      <c r="D1229" s="2">
        <v>46023</v>
      </c>
      <c r="E1229" t="s">
        <v>905</v>
      </c>
      <c r="F1229" t="s">
        <v>174</v>
      </c>
      <c r="G1229" t="s">
        <v>1909</v>
      </c>
      <c r="H1229" t="s">
        <v>2327</v>
      </c>
      <c r="I1229" t="s">
        <v>3737</v>
      </c>
      <c r="J1229" t="s">
        <v>320</v>
      </c>
      <c r="K1229" t="s">
        <v>56</v>
      </c>
      <c r="L1229" t="s">
        <v>902</v>
      </c>
      <c r="M1229" t="s">
        <v>1829</v>
      </c>
      <c r="N1229" s="5">
        <v>4285037</v>
      </c>
    </row>
    <row r="1230" spans="1:14" x14ac:dyDescent="0.25">
      <c r="A1230" t="s">
        <v>63</v>
      </c>
      <c r="B1230" t="s">
        <v>1893</v>
      </c>
      <c r="C1230">
        <v>3681</v>
      </c>
      <c r="D1230" s="2">
        <v>46023</v>
      </c>
      <c r="E1230" t="s">
        <v>905</v>
      </c>
      <c r="F1230" t="s">
        <v>916</v>
      </c>
      <c r="G1230" t="s">
        <v>1896</v>
      </c>
      <c r="H1230" t="s">
        <v>1229</v>
      </c>
      <c r="I1230" t="s">
        <v>3738</v>
      </c>
      <c r="J1230" t="s">
        <v>1009</v>
      </c>
      <c r="K1230" t="s">
        <v>56</v>
      </c>
      <c r="L1230" t="s">
        <v>902</v>
      </c>
      <c r="M1230" t="s">
        <v>1829</v>
      </c>
      <c r="N1230" s="5">
        <v>2320113</v>
      </c>
    </row>
    <row r="1231" spans="1:14" x14ac:dyDescent="0.25">
      <c r="A1231" t="s">
        <v>63</v>
      </c>
      <c r="B1231" t="s">
        <v>1893</v>
      </c>
      <c r="C1231">
        <v>3681</v>
      </c>
      <c r="D1231" s="2">
        <v>46023</v>
      </c>
      <c r="E1231" t="s">
        <v>905</v>
      </c>
      <c r="F1231" t="s">
        <v>916</v>
      </c>
      <c r="G1231" t="s">
        <v>1896</v>
      </c>
      <c r="H1231" t="s">
        <v>2705</v>
      </c>
      <c r="I1231" t="s">
        <v>3739</v>
      </c>
      <c r="J1231" t="s">
        <v>1009</v>
      </c>
      <c r="K1231" t="s">
        <v>56</v>
      </c>
      <c r="L1231" t="s">
        <v>902</v>
      </c>
      <c r="M1231" t="s">
        <v>1829</v>
      </c>
      <c r="N1231" s="5">
        <v>878981</v>
      </c>
    </row>
    <row r="1232" spans="1:14" x14ac:dyDescent="0.25">
      <c r="A1232" t="s">
        <v>63</v>
      </c>
      <c r="B1232" t="s">
        <v>1893</v>
      </c>
      <c r="C1232">
        <v>3681</v>
      </c>
      <c r="D1232" s="2">
        <v>46023</v>
      </c>
      <c r="E1232" t="s">
        <v>905</v>
      </c>
      <c r="F1232" t="s">
        <v>1798</v>
      </c>
      <c r="G1232" t="s">
        <v>1799</v>
      </c>
      <c r="H1232" t="s">
        <v>1800</v>
      </c>
      <c r="I1232" t="s">
        <v>3740</v>
      </c>
      <c r="J1232" t="s">
        <v>1799</v>
      </c>
      <c r="K1232" t="s">
        <v>56</v>
      </c>
      <c r="L1232" t="s">
        <v>902</v>
      </c>
      <c r="M1232" t="s">
        <v>1829</v>
      </c>
      <c r="N1232" s="5">
        <v>6810769</v>
      </c>
    </row>
    <row r="1233" spans="1:14" x14ac:dyDescent="0.25">
      <c r="A1233" t="s">
        <v>63</v>
      </c>
      <c r="B1233" t="s">
        <v>1893</v>
      </c>
      <c r="C1233">
        <v>3681</v>
      </c>
      <c r="D1233" s="2">
        <v>46023</v>
      </c>
      <c r="E1233" t="s">
        <v>905</v>
      </c>
      <c r="F1233" t="s">
        <v>1798</v>
      </c>
      <c r="G1233" t="s">
        <v>1799</v>
      </c>
      <c r="H1233" t="s">
        <v>1800</v>
      </c>
      <c r="I1233" t="s">
        <v>3741</v>
      </c>
      <c r="J1233" t="s">
        <v>1799</v>
      </c>
      <c r="K1233" t="s">
        <v>56</v>
      </c>
      <c r="L1233" t="s">
        <v>902</v>
      </c>
      <c r="M1233" t="s">
        <v>1829</v>
      </c>
      <c r="N1233" s="5">
        <v>7254777</v>
      </c>
    </row>
    <row r="1234" spans="1:14" x14ac:dyDescent="0.25">
      <c r="A1234" t="s">
        <v>63</v>
      </c>
      <c r="B1234" t="s">
        <v>1893</v>
      </c>
      <c r="C1234">
        <v>3681</v>
      </c>
      <c r="D1234" s="2">
        <v>46023</v>
      </c>
      <c r="E1234" t="s">
        <v>905</v>
      </c>
      <c r="F1234" t="s">
        <v>1798</v>
      </c>
      <c r="G1234" t="s">
        <v>1799</v>
      </c>
      <c r="H1234" t="s">
        <v>1800</v>
      </c>
      <c r="I1234" t="s">
        <v>3742</v>
      </c>
      <c r="J1234" t="s">
        <v>1799</v>
      </c>
      <c r="K1234" t="s">
        <v>56</v>
      </c>
      <c r="L1234" t="s">
        <v>902</v>
      </c>
      <c r="M1234" t="s">
        <v>1829</v>
      </c>
      <c r="N1234" s="5">
        <v>-6810769</v>
      </c>
    </row>
    <row r="1235" spans="1:14" x14ac:dyDescent="0.25">
      <c r="A1235" t="s">
        <v>63</v>
      </c>
      <c r="B1235" t="s">
        <v>1893</v>
      </c>
      <c r="C1235">
        <v>3681</v>
      </c>
      <c r="D1235" s="2">
        <v>46023</v>
      </c>
      <c r="E1235" t="s">
        <v>905</v>
      </c>
      <c r="F1235" t="s">
        <v>361</v>
      </c>
      <c r="G1235" t="s">
        <v>366</v>
      </c>
      <c r="H1235" t="s">
        <v>2233</v>
      </c>
      <c r="I1235" t="s">
        <v>3743</v>
      </c>
      <c r="J1235" t="s">
        <v>366</v>
      </c>
      <c r="K1235" t="s">
        <v>56</v>
      </c>
      <c r="L1235" t="s">
        <v>902</v>
      </c>
      <c r="M1235" t="s">
        <v>1829</v>
      </c>
      <c r="N1235" s="5">
        <v>122090057</v>
      </c>
    </row>
    <row r="1236" spans="1:14" x14ac:dyDescent="0.25">
      <c r="A1236" t="s">
        <v>63</v>
      </c>
      <c r="B1236" t="s">
        <v>1893</v>
      </c>
      <c r="C1236">
        <v>3681</v>
      </c>
      <c r="D1236" s="2">
        <v>46023</v>
      </c>
      <c r="E1236" t="s">
        <v>905</v>
      </c>
      <c r="F1236" t="s">
        <v>361</v>
      </c>
      <c r="G1236" t="s">
        <v>366</v>
      </c>
      <c r="H1236" t="s">
        <v>2233</v>
      </c>
      <c r="I1236" t="s">
        <v>3744</v>
      </c>
      <c r="J1236" t="s">
        <v>366</v>
      </c>
      <c r="K1236" t="s">
        <v>56</v>
      </c>
      <c r="L1236" t="s">
        <v>902</v>
      </c>
      <c r="M1236" t="s">
        <v>1829</v>
      </c>
      <c r="N1236" s="5">
        <v>123619407</v>
      </c>
    </row>
    <row r="1237" spans="1:14" x14ac:dyDescent="0.25">
      <c r="A1237" t="s">
        <v>63</v>
      </c>
      <c r="B1237" t="s">
        <v>1893</v>
      </c>
      <c r="C1237">
        <v>3681</v>
      </c>
      <c r="D1237" s="2">
        <v>46023</v>
      </c>
      <c r="E1237" t="s">
        <v>905</v>
      </c>
      <c r="F1237" t="s">
        <v>590</v>
      </c>
      <c r="G1237" t="s">
        <v>334</v>
      </c>
      <c r="H1237" t="s">
        <v>1528</v>
      </c>
      <c r="I1237" t="s">
        <v>3745</v>
      </c>
      <c r="J1237" t="s">
        <v>334</v>
      </c>
      <c r="K1237" t="s">
        <v>56</v>
      </c>
      <c r="L1237" t="s">
        <v>902</v>
      </c>
      <c r="M1237" t="s">
        <v>1829</v>
      </c>
      <c r="N1237" s="5">
        <v>26439783</v>
      </c>
    </row>
    <row r="1238" spans="1:14" x14ac:dyDescent="0.25">
      <c r="A1238" t="s">
        <v>63</v>
      </c>
      <c r="B1238" t="s">
        <v>1893</v>
      </c>
      <c r="C1238">
        <v>3681</v>
      </c>
      <c r="D1238" s="2">
        <v>46023</v>
      </c>
      <c r="E1238" t="s">
        <v>905</v>
      </c>
      <c r="F1238" t="s">
        <v>2361</v>
      </c>
      <c r="G1238" t="s">
        <v>2362</v>
      </c>
      <c r="H1238" t="s">
        <v>2322</v>
      </c>
      <c r="I1238" t="s">
        <v>3746</v>
      </c>
      <c r="J1238" t="s">
        <v>2362</v>
      </c>
      <c r="K1238" t="s">
        <v>56</v>
      </c>
      <c r="L1238" t="s">
        <v>902</v>
      </c>
      <c r="M1238" t="s">
        <v>1829</v>
      </c>
      <c r="N1238" s="5">
        <v>206147</v>
      </c>
    </row>
    <row r="1239" spans="1:14" x14ac:dyDescent="0.25">
      <c r="A1239" t="s">
        <v>63</v>
      </c>
      <c r="B1239" t="s">
        <v>1893</v>
      </c>
      <c r="C1239">
        <v>3681</v>
      </c>
      <c r="D1239" s="2">
        <v>46023</v>
      </c>
      <c r="E1239" t="s">
        <v>905</v>
      </c>
      <c r="F1239" t="s">
        <v>915</v>
      </c>
      <c r="G1239" t="s">
        <v>896</v>
      </c>
      <c r="H1239" t="s">
        <v>1456</v>
      </c>
      <c r="I1239" t="s">
        <v>3747</v>
      </c>
      <c r="J1239" t="s">
        <v>896</v>
      </c>
      <c r="K1239" t="s">
        <v>56</v>
      </c>
      <c r="L1239" t="s">
        <v>902</v>
      </c>
      <c r="M1239" t="s">
        <v>1829</v>
      </c>
      <c r="N1239" s="5">
        <v>1283213</v>
      </c>
    </row>
    <row r="1240" spans="1:14" x14ac:dyDescent="0.25">
      <c r="A1240" t="s">
        <v>63</v>
      </c>
      <c r="B1240" t="s">
        <v>1893</v>
      </c>
      <c r="C1240">
        <v>3681</v>
      </c>
      <c r="D1240" s="2">
        <v>46023</v>
      </c>
      <c r="E1240" t="s">
        <v>905</v>
      </c>
      <c r="F1240" t="s">
        <v>917</v>
      </c>
      <c r="G1240" t="s">
        <v>918</v>
      </c>
      <c r="H1240" t="s">
        <v>1459</v>
      </c>
      <c r="I1240" t="s">
        <v>3748</v>
      </c>
      <c r="J1240" t="s">
        <v>918</v>
      </c>
      <c r="K1240" t="s">
        <v>56</v>
      </c>
      <c r="L1240" t="s">
        <v>902</v>
      </c>
      <c r="M1240" t="s">
        <v>1829</v>
      </c>
      <c r="N1240" s="5">
        <v>2612295</v>
      </c>
    </row>
    <row r="1241" spans="1:14" x14ac:dyDescent="0.25">
      <c r="A1241" t="s">
        <v>63</v>
      </c>
      <c r="B1241" t="s">
        <v>1893</v>
      </c>
      <c r="C1241">
        <v>3681</v>
      </c>
      <c r="D1241" s="2">
        <v>46023</v>
      </c>
      <c r="E1241" t="s">
        <v>905</v>
      </c>
      <c r="F1241" t="s">
        <v>1912</v>
      </c>
      <c r="G1241" t="s">
        <v>1913</v>
      </c>
      <c r="H1241" t="s">
        <v>3136</v>
      </c>
      <c r="I1241" t="s">
        <v>3749</v>
      </c>
      <c r="J1241" t="s">
        <v>1913</v>
      </c>
      <c r="K1241" t="s">
        <v>56</v>
      </c>
      <c r="L1241" t="s">
        <v>902</v>
      </c>
      <c r="M1241" t="s">
        <v>1829</v>
      </c>
      <c r="N1241" s="5">
        <v>3245774</v>
      </c>
    </row>
    <row r="1242" spans="1:14" x14ac:dyDescent="0.25">
      <c r="A1242" t="s">
        <v>63</v>
      </c>
      <c r="B1242" t="s">
        <v>1893</v>
      </c>
      <c r="C1242">
        <v>3681</v>
      </c>
      <c r="D1242" s="2">
        <v>46023</v>
      </c>
      <c r="E1242" t="s">
        <v>905</v>
      </c>
      <c r="F1242" t="s">
        <v>1115</v>
      </c>
      <c r="G1242" t="s">
        <v>1116</v>
      </c>
      <c r="H1242" t="s">
        <v>1742</v>
      </c>
      <c r="I1242" t="s">
        <v>3750</v>
      </c>
      <c r="J1242" t="s">
        <v>2153</v>
      </c>
      <c r="K1242" t="s">
        <v>56</v>
      </c>
      <c r="L1242" t="s">
        <v>902</v>
      </c>
      <c r="M1242" t="s">
        <v>1829</v>
      </c>
      <c r="N1242" s="5">
        <v>683321</v>
      </c>
    </row>
    <row r="1243" spans="1:14" x14ac:dyDescent="0.25">
      <c r="A1243" t="s">
        <v>63</v>
      </c>
      <c r="B1243" t="s">
        <v>1893</v>
      </c>
      <c r="C1243">
        <v>3681</v>
      </c>
      <c r="D1243" s="2">
        <v>46023</v>
      </c>
      <c r="E1243" t="s">
        <v>905</v>
      </c>
      <c r="F1243" t="s">
        <v>908</v>
      </c>
      <c r="G1243" t="s">
        <v>1847</v>
      </c>
      <c r="H1243" t="s">
        <v>2319</v>
      </c>
      <c r="I1243" t="s">
        <v>3751</v>
      </c>
      <c r="J1243" t="s">
        <v>859</v>
      </c>
      <c r="K1243" t="s">
        <v>56</v>
      </c>
      <c r="L1243" t="s">
        <v>902</v>
      </c>
      <c r="M1243" t="s">
        <v>1829</v>
      </c>
      <c r="N1243" s="5">
        <v>1346321</v>
      </c>
    </row>
    <row r="1244" spans="1:14" x14ac:dyDescent="0.25">
      <c r="A1244" t="s">
        <v>63</v>
      </c>
      <c r="B1244" t="s">
        <v>1893</v>
      </c>
      <c r="C1244">
        <v>3681</v>
      </c>
      <c r="D1244" s="2">
        <v>46023</v>
      </c>
      <c r="E1244" t="s">
        <v>905</v>
      </c>
      <c r="F1244" t="s">
        <v>908</v>
      </c>
      <c r="G1244" t="s">
        <v>1847</v>
      </c>
      <c r="H1244" t="s">
        <v>2319</v>
      </c>
      <c r="I1244" t="s">
        <v>3752</v>
      </c>
      <c r="J1244" t="s">
        <v>859</v>
      </c>
      <c r="K1244" t="s">
        <v>56</v>
      </c>
      <c r="L1244" t="s">
        <v>902</v>
      </c>
      <c r="M1244" t="s">
        <v>1829</v>
      </c>
      <c r="N1244" s="5">
        <v>543117</v>
      </c>
    </row>
    <row r="1245" spans="1:14" x14ac:dyDescent="0.25">
      <c r="A1245" t="s">
        <v>63</v>
      </c>
      <c r="B1245" t="s">
        <v>1893</v>
      </c>
      <c r="C1245">
        <v>3681</v>
      </c>
      <c r="D1245" s="2">
        <v>46023</v>
      </c>
      <c r="E1245" t="s">
        <v>905</v>
      </c>
      <c r="F1245" t="s">
        <v>908</v>
      </c>
      <c r="G1245" t="s">
        <v>1847</v>
      </c>
      <c r="H1245" t="s">
        <v>2319</v>
      </c>
      <c r="I1245" t="s">
        <v>3753</v>
      </c>
      <c r="J1245" t="s">
        <v>859</v>
      </c>
      <c r="K1245" t="s">
        <v>56</v>
      </c>
      <c r="L1245" t="s">
        <v>902</v>
      </c>
      <c r="M1245" t="s">
        <v>1829</v>
      </c>
      <c r="N1245" s="5">
        <v>444953</v>
      </c>
    </row>
    <row r="1246" spans="1:14" x14ac:dyDescent="0.25">
      <c r="A1246" t="s">
        <v>63</v>
      </c>
      <c r="B1246" t="s">
        <v>1893</v>
      </c>
      <c r="C1246">
        <v>3681</v>
      </c>
      <c r="D1246" s="2">
        <v>46023</v>
      </c>
      <c r="E1246" t="s">
        <v>905</v>
      </c>
      <c r="F1246" t="s">
        <v>908</v>
      </c>
      <c r="G1246" t="s">
        <v>1847</v>
      </c>
      <c r="H1246" t="s">
        <v>2319</v>
      </c>
      <c r="I1246" t="s">
        <v>3754</v>
      </c>
      <c r="J1246" t="s">
        <v>859</v>
      </c>
      <c r="K1246" t="s">
        <v>56</v>
      </c>
      <c r="L1246" t="s">
        <v>902</v>
      </c>
      <c r="M1246" t="s">
        <v>1829</v>
      </c>
      <c r="N1246" s="5">
        <v>1108410</v>
      </c>
    </row>
    <row r="1247" spans="1:14" x14ac:dyDescent="0.25">
      <c r="A1247" t="s">
        <v>63</v>
      </c>
      <c r="B1247" t="s">
        <v>1893</v>
      </c>
      <c r="C1247">
        <v>3681</v>
      </c>
      <c r="D1247" s="2">
        <v>46023</v>
      </c>
      <c r="E1247" t="s">
        <v>905</v>
      </c>
      <c r="F1247" t="s">
        <v>919</v>
      </c>
      <c r="G1247" t="s">
        <v>920</v>
      </c>
      <c r="H1247" t="s">
        <v>1529</v>
      </c>
      <c r="I1247" t="s">
        <v>3755</v>
      </c>
      <c r="J1247" t="s">
        <v>920</v>
      </c>
      <c r="K1247" t="s">
        <v>56</v>
      </c>
      <c r="L1247" t="s">
        <v>902</v>
      </c>
      <c r="M1247" t="s">
        <v>1829</v>
      </c>
      <c r="N1247" s="5">
        <v>2592294</v>
      </c>
    </row>
    <row r="1248" spans="1:14" x14ac:dyDescent="0.25">
      <c r="A1248" t="s">
        <v>63</v>
      </c>
      <c r="B1248" t="s">
        <v>1893</v>
      </c>
      <c r="C1248">
        <v>3681</v>
      </c>
      <c r="D1248" s="2">
        <v>46023</v>
      </c>
      <c r="E1248" t="s">
        <v>905</v>
      </c>
      <c r="F1248" t="s">
        <v>919</v>
      </c>
      <c r="G1248" t="s">
        <v>920</v>
      </c>
      <c r="H1248" t="s">
        <v>1529</v>
      </c>
      <c r="I1248" t="s">
        <v>3756</v>
      </c>
      <c r="J1248" t="s">
        <v>920</v>
      </c>
      <c r="K1248" t="s">
        <v>56</v>
      </c>
      <c r="L1248" t="s">
        <v>902</v>
      </c>
      <c r="M1248" t="s">
        <v>1829</v>
      </c>
      <c r="N1248" s="5">
        <v>1046292</v>
      </c>
    </row>
    <row r="1249" spans="1:14" x14ac:dyDescent="0.25">
      <c r="A1249" t="s">
        <v>63</v>
      </c>
      <c r="B1249" t="s">
        <v>1893</v>
      </c>
      <c r="C1249">
        <v>3681</v>
      </c>
      <c r="D1249" s="2">
        <v>46023</v>
      </c>
      <c r="E1249" t="s">
        <v>905</v>
      </c>
      <c r="F1249" t="s">
        <v>919</v>
      </c>
      <c r="G1249" t="s">
        <v>920</v>
      </c>
      <c r="H1249" t="s">
        <v>1529</v>
      </c>
      <c r="I1249" t="s">
        <v>3757</v>
      </c>
      <c r="J1249" t="s">
        <v>920</v>
      </c>
      <c r="K1249" t="s">
        <v>56</v>
      </c>
      <c r="L1249" t="s">
        <v>902</v>
      </c>
      <c r="M1249" t="s">
        <v>1829</v>
      </c>
      <c r="N1249" s="5">
        <v>2406124</v>
      </c>
    </row>
    <row r="1250" spans="1:14" x14ac:dyDescent="0.25">
      <c r="A1250" t="s">
        <v>63</v>
      </c>
      <c r="B1250" t="s">
        <v>1893</v>
      </c>
      <c r="C1250">
        <v>3681</v>
      </c>
      <c r="D1250" s="2">
        <v>46023</v>
      </c>
      <c r="E1250" t="s">
        <v>905</v>
      </c>
      <c r="F1250" t="s">
        <v>919</v>
      </c>
      <c r="G1250" t="s">
        <v>920</v>
      </c>
      <c r="H1250" t="s">
        <v>1529</v>
      </c>
      <c r="I1250" t="s">
        <v>3758</v>
      </c>
      <c r="J1250" t="s">
        <v>920</v>
      </c>
      <c r="K1250" t="s">
        <v>56</v>
      </c>
      <c r="L1250" t="s">
        <v>902</v>
      </c>
      <c r="M1250" t="s">
        <v>1829</v>
      </c>
      <c r="N1250" s="5">
        <v>258232</v>
      </c>
    </row>
    <row r="1251" spans="1:14" x14ac:dyDescent="0.25">
      <c r="A1251" t="s">
        <v>63</v>
      </c>
      <c r="B1251" t="s">
        <v>1893</v>
      </c>
      <c r="C1251">
        <v>3681</v>
      </c>
      <c r="D1251" s="2">
        <v>46023</v>
      </c>
      <c r="E1251" t="s">
        <v>905</v>
      </c>
      <c r="F1251" t="s">
        <v>169</v>
      </c>
      <c r="G1251" t="s">
        <v>4</v>
      </c>
      <c r="H1251" t="s">
        <v>1162</v>
      </c>
      <c r="I1251" t="s">
        <v>3759</v>
      </c>
      <c r="J1251" t="s">
        <v>4</v>
      </c>
      <c r="K1251" t="s">
        <v>56</v>
      </c>
      <c r="L1251" t="s">
        <v>902</v>
      </c>
      <c r="M1251" t="s">
        <v>1829</v>
      </c>
      <c r="N1251" s="5">
        <v>1270633</v>
      </c>
    </row>
    <row r="1252" spans="1:14" x14ac:dyDescent="0.25">
      <c r="A1252" t="s">
        <v>63</v>
      </c>
      <c r="B1252" t="s">
        <v>1893</v>
      </c>
      <c r="C1252">
        <v>3681</v>
      </c>
      <c r="D1252" s="2">
        <v>46023</v>
      </c>
      <c r="E1252" t="s">
        <v>905</v>
      </c>
      <c r="F1252" t="s">
        <v>171</v>
      </c>
      <c r="G1252" t="s">
        <v>1895</v>
      </c>
      <c r="H1252" t="s">
        <v>2221</v>
      </c>
      <c r="I1252" t="s">
        <v>3760</v>
      </c>
      <c r="J1252" t="s">
        <v>404</v>
      </c>
      <c r="K1252" t="s">
        <v>56</v>
      </c>
      <c r="L1252" t="s">
        <v>902</v>
      </c>
      <c r="M1252" t="s">
        <v>1829</v>
      </c>
      <c r="N1252" s="5">
        <v>405225</v>
      </c>
    </row>
    <row r="1253" spans="1:14" x14ac:dyDescent="0.25">
      <c r="A1253" t="s">
        <v>63</v>
      </c>
      <c r="B1253" t="s">
        <v>1893</v>
      </c>
      <c r="C1253">
        <v>3681</v>
      </c>
      <c r="D1253" s="2">
        <v>46023</v>
      </c>
      <c r="E1253" t="s">
        <v>905</v>
      </c>
      <c r="F1253" t="s">
        <v>171</v>
      </c>
      <c r="G1253" t="s">
        <v>1895</v>
      </c>
      <c r="H1253" t="s">
        <v>2221</v>
      </c>
      <c r="I1253" t="s">
        <v>3761</v>
      </c>
      <c r="J1253" t="s">
        <v>404</v>
      </c>
      <c r="K1253" t="s">
        <v>56</v>
      </c>
      <c r="L1253" t="s">
        <v>902</v>
      </c>
      <c r="M1253" t="s">
        <v>1829</v>
      </c>
      <c r="N1253" s="5">
        <v>2839357</v>
      </c>
    </row>
    <row r="1254" spans="1:14" x14ac:dyDescent="0.25">
      <c r="A1254" t="s">
        <v>63</v>
      </c>
      <c r="B1254" t="s">
        <v>1893</v>
      </c>
      <c r="C1254">
        <v>3681</v>
      </c>
      <c r="D1254" s="2">
        <v>46023</v>
      </c>
      <c r="E1254" t="s">
        <v>905</v>
      </c>
      <c r="F1254" t="s">
        <v>171</v>
      </c>
      <c r="G1254" t="s">
        <v>1895</v>
      </c>
      <c r="H1254" t="s">
        <v>2708</v>
      </c>
      <c r="I1254" t="s">
        <v>3762</v>
      </c>
      <c r="J1254" t="s">
        <v>404</v>
      </c>
      <c r="K1254" t="s">
        <v>56</v>
      </c>
      <c r="L1254" t="s">
        <v>902</v>
      </c>
      <c r="M1254" t="s">
        <v>1829</v>
      </c>
      <c r="N1254" s="5">
        <v>23759</v>
      </c>
    </row>
    <row r="1255" spans="1:14" x14ac:dyDescent="0.25">
      <c r="A1255" t="s">
        <v>63</v>
      </c>
      <c r="B1255" t="s">
        <v>1893</v>
      </c>
      <c r="C1255">
        <v>3681</v>
      </c>
      <c r="D1255" s="2">
        <v>46023</v>
      </c>
      <c r="E1255" t="s">
        <v>905</v>
      </c>
      <c r="F1255" t="s">
        <v>171</v>
      </c>
      <c r="G1255" t="s">
        <v>1895</v>
      </c>
      <c r="H1255" t="s">
        <v>2708</v>
      </c>
      <c r="I1255" t="s">
        <v>3763</v>
      </c>
      <c r="J1255" t="s">
        <v>404</v>
      </c>
      <c r="K1255" t="s">
        <v>56</v>
      </c>
      <c r="L1255" t="s">
        <v>902</v>
      </c>
      <c r="M1255" t="s">
        <v>1829</v>
      </c>
      <c r="N1255" s="5">
        <v>23786</v>
      </c>
    </row>
    <row r="1256" spans="1:14" x14ac:dyDescent="0.25">
      <c r="A1256" t="s">
        <v>63</v>
      </c>
      <c r="B1256" t="s">
        <v>1893</v>
      </c>
      <c r="C1256">
        <v>3681</v>
      </c>
      <c r="D1256" s="2">
        <v>46023</v>
      </c>
      <c r="E1256" t="s">
        <v>905</v>
      </c>
      <c r="F1256" t="s">
        <v>171</v>
      </c>
      <c r="G1256" t="s">
        <v>1895</v>
      </c>
      <c r="H1256" t="s">
        <v>2708</v>
      </c>
      <c r="I1256" t="s">
        <v>3764</v>
      </c>
      <c r="J1256" t="s">
        <v>404</v>
      </c>
      <c r="K1256" t="s">
        <v>56</v>
      </c>
      <c r="L1256" t="s">
        <v>902</v>
      </c>
      <c r="M1256" t="s">
        <v>1829</v>
      </c>
      <c r="N1256" s="5">
        <v>2140754</v>
      </c>
    </row>
    <row r="1257" spans="1:14" x14ac:dyDescent="0.25">
      <c r="A1257" t="s">
        <v>63</v>
      </c>
      <c r="B1257" t="s">
        <v>1893</v>
      </c>
      <c r="C1257">
        <v>3681</v>
      </c>
      <c r="D1257" s="2">
        <v>46023</v>
      </c>
      <c r="E1257" t="s">
        <v>905</v>
      </c>
      <c r="F1257" t="s">
        <v>171</v>
      </c>
      <c r="G1257" t="s">
        <v>1895</v>
      </c>
      <c r="H1257" t="s">
        <v>2708</v>
      </c>
      <c r="I1257" t="s">
        <v>3765</v>
      </c>
      <c r="J1257" t="s">
        <v>404</v>
      </c>
      <c r="K1257" t="s">
        <v>56</v>
      </c>
      <c r="L1257" t="s">
        <v>902</v>
      </c>
      <c r="M1257" t="s">
        <v>1829</v>
      </c>
      <c r="N1257" s="5">
        <v>658084</v>
      </c>
    </row>
    <row r="1258" spans="1:14" x14ac:dyDescent="0.25">
      <c r="A1258" t="s">
        <v>63</v>
      </c>
      <c r="B1258" t="s">
        <v>1893</v>
      </c>
      <c r="C1258">
        <v>3681</v>
      </c>
      <c r="D1258" s="2">
        <v>46023</v>
      </c>
      <c r="E1258" t="s">
        <v>905</v>
      </c>
      <c r="F1258" t="s">
        <v>171</v>
      </c>
      <c r="G1258" t="s">
        <v>1895</v>
      </c>
      <c r="H1258" t="s">
        <v>2708</v>
      </c>
      <c r="I1258" t="s">
        <v>3766</v>
      </c>
      <c r="J1258" t="s">
        <v>404</v>
      </c>
      <c r="K1258" t="s">
        <v>56</v>
      </c>
      <c r="L1258" t="s">
        <v>902</v>
      </c>
      <c r="M1258" t="s">
        <v>1829</v>
      </c>
      <c r="N1258" s="5">
        <v>2839357</v>
      </c>
    </row>
    <row r="1259" spans="1:14" x14ac:dyDescent="0.25">
      <c r="A1259" t="s">
        <v>63</v>
      </c>
      <c r="B1259" t="s">
        <v>1893</v>
      </c>
      <c r="C1259">
        <v>3681</v>
      </c>
      <c r="D1259" s="2">
        <v>46023</v>
      </c>
      <c r="E1259" t="s">
        <v>905</v>
      </c>
      <c r="F1259" t="s">
        <v>171</v>
      </c>
      <c r="G1259" t="s">
        <v>1895</v>
      </c>
      <c r="H1259" t="s">
        <v>2708</v>
      </c>
      <c r="I1259" t="s">
        <v>3767</v>
      </c>
      <c r="J1259" t="s">
        <v>404</v>
      </c>
      <c r="K1259" t="s">
        <v>56</v>
      </c>
      <c r="L1259" t="s">
        <v>902</v>
      </c>
      <c r="M1259" t="s">
        <v>1829</v>
      </c>
      <c r="N1259" s="5">
        <v>548246</v>
      </c>
    </row>
    <row r="1260" spans="1:14" x14ac:dyDescent="0.25">
      <c r="A1260" t="s">
        <v>63</v>
      </c>
      <c r="B1260" t="s">
        <v>1893</v>
      </c>
      <c r="C1260">
        <v>3681</v>
      </c>
      <c r="D1260" s="2">
        <v>46023</v>
      </c>
      <c r="E1260" t="s">
        <v>905</v>
      </c>
      <c r="F1260" t="s">
        <v>171</v>
      </c>
      <c r="G1260" t="s">
        <v>1895</v>
      </c>
      <c r="H1260" t="s">
        <v>2708</v>
      </c>
      <c r="I1260" t="s">
        <v>3768</v>
      </c>
      <c r="J1260" t="s">
        <v>404</v>
      </c>
      <c r="K1260" t="s">
        <v>56</v>
      </c>
      <c r="L1260" t="s">
        <v>902</v>
      </c>
      <c r="M1260" t="s">
        <v>1829</v>
      </c>
      <c r="N1260" s="5">
        <v>2838960</v>
      </c>
    </row>
    <row r="1261" spans="1:14" x14ac:dyDescent="0.25">
      <c r="A1261" t="s">
        <v>63</v>
      </c>
      <c r="B1261" t="s">
        <v>1893</v>
      </c>
      <c r="C1261">
        <v>3681</v>
      </c>
      <c r="D1261" s="2">
        <v>46023</v>
      </c>
      <c r="E1261" t="s">
        <v>905</v>
      </c>
      <c r="F1261" t="s">
        <v>171</v>
      </c>
      <c r="G1261" t="s">
        <v>1895</v>
      </c>
      <c r="H1261" t="s">
        <v>2708</v>
      </c>
      <c r="I1261" t="s">
        <v>3769</v>
      </c>
      <c r="J1261" t="s">
        <v>404</v>
      </c>
      <c r="K1261" t="s">
        <v>56</v>
      </c>
      <c r="L1261" t="s">
        <v>902</v>
      </c>
      <c r="M1261" t="s">
        <v>1829</v>
      </c>
      <c r="N1261" s="5">
        <v>381388</v>
      </c>
    </row>
    <row r="1262" spans="1:14" x14ac:dyDescent="0.25">
      <c r="A1262" t="s">
        <v>63</v>
      </c>
      <c r="B1262" t="s">
        <v>1893</v>
      </c>
      <c r="C1262">
        <v>3681</v>
      </c>
      <c r="D1262" s="2">
        <v>46023</v>
      </c>
      <c r="E1262" t="s">
        <v>905</v>
      </c>
      <c r="F1262" t="s">
        <v>171</v>
      </c>
      <c r="G1262" t="s">
        <v>1895</v>
      </c>
      <c r="H1262" t="s">
        <v>1613</v>
      </c>
      <c r="I1262" t="s">
        <v>3770</v>
      </c>
      <c r="J1262" t="s">
        <v>404</v>
      </c>
      <c r="K1262" t="s">
        <v>56</v>
      </c>
      <c r="L1262" t="s">
        <v>902</v>
      </c>
      <c r="M1262" t="s">
        <v>1829</v>
      </c>
      <c r="N1262" s="5">
        <v>394101</v>
      </c>
    </row>
    <row r="1263" spans="1:14" x14ac:dyDescent="0.25">
      <c r="A1263" t="s">
        <v>63</v>
      </c>
      <c r="B1263" t="s">
        <v>1893</v>
      </c>
      <c r="C1263">
        <v>3681</v>
      </c>
      <c r="D1263" s="2">
        <v>46023</v>
      </c>
      <c r="E1263" t="s">
        <v>905</v>
      </c>
      <c r="F1263" t="s">
        <v>171</v>
      </c>
      <c r="G1263" t="s">
        <v>1895</v>
      </c>
      <c r="H1263" t="s">
        <v>1613</v>
      </c>
      <c r="I1263" t="s">
        <v>3771</v>
      </c>
      <c r="J1263" t="s">
        <v>404</v>
      </c>
      <c r="K1263" t="s">
        <v>56</v>
      </c>
      <c r="L1263" t="s">
        <v>902</v>
      </c>
      <c r="M1263" t="s">
        <v>1829</v>
      </c>
      <c r="N1263" s="5">
        <v>83429</v>
      </c>
    </row>
    <row r="1264" spans="1:14" x14ac:dyDescent="0.25">
      <c r="A1264" t="s">
        <v>63</v>
      </c>
      <c r="B1264" t="s">
        <v>1893</v>
      </c>
      <c r="C1264">
        <v>3681</v>
      </c>
      <c r="D1264" s="2">
        <v>46023</v>
      </c>
      <c r="E1264" t="s">
        <v>905</v>
      </c>
      <c r="F1264" t="s">
        <v>171</v>
      </c>
      <c r="G1264" t="s">
        <v>1895</v>
      </c>
      <c r="H1264" t="s">
        <v>1626</v>
      </c>
      <c r="I1264" t="s">
        <v>3772</v>
      </c>
      <c r="J1264" t="s">
        <v>404</v>
      </c>
      <c r="K1264" t="s">
        <v>56</v>
      </c>
      <c r="L1264" t="s">
        <v>902</v>
      </c>
      <c r="M1264" t="s">
        <v>1829</v>
      </c>
      <c r="N1264" s="5">
        <v>1001145</v>
      </c>
    </row>
    <row r="1265" spans="1:14" x14ac:dyDescent="0.25">
      <c r="A1265" t="s">
        <v>63</v>
      </c>
      <c r="B1265" t="s">
        <v>1893</v>
      </c>
      <c r="C1265">
        <v>3681</v>
      </c>
      <c r="D1265" s="2">
        <v>46023</v>
      </c>
      <c r="E1265" t="s">
        <v>905</v>
      </c>
      <c r="F1265" t="s">
        <v>815</v>
      </c>
      <c r="G1265" t="s">
        <v>1900</v>
      </c>
      <c r="H1265" t="s">
        <v>1579</v>
      </c>
      <c r="I1265" t="s">
        <v>3773</v>
      </c>
      <c r="J1265" t="s">
        <v>1123</v>
      </c>
      <c r="K1265" t="s">
        <v>56</v>
      </c>
      <c r="L1265" t="s">
        <v>902</v>
      </c>
      <c r="M1265" t="s">
        <v>1829</v>
      </c>
      <c r="N1265" s="5">
        <v>6938488</v>
      </c>
    </row>
    <row r="1266" spans="1:14" x14ac:dyDescent="0.25">
      <c r="A1266" t="s">
        <v>63</v>
      </c>
      <c r="B1266" t="s">
        <v>1893</v>
      </c>
      <c r="C1266">
        <v>3681</v>
      </c>
      <c r="D1266" s="2">
        <v>46023</v>
      </c>
      <c r="E1266" t="s">
        <v>905</v>
      </c>
      <c r="F1266" t="s">
        <v>172</v>
      </c>
      <c r="G1266" t="s">
        <v>1840</v>
      </c>
      <c r="H1266" t="s">
        <v>370</v>
      </c>
      <c r="I1266" t="s">
        <v>3774</v>
      </c>
      <c r="J1266" t="s">
        <v>1220</v>
      </c>
      <c r="K1266" t="s">
        <v>56</v>
      </c>
      <c r="L1266" t="s">
        <v>902</v>
      </c>
      <c r="M1266" t="s">
        <v>1829</v>
      </c>
      <c r="N1266" s="5">
        <v>757193</v>
      </c>
    </row>
    <row r="1267" spans="1:14" x14ac:dyDescent="0.25">
      <c r="A1267" t="s">
        <v>63</v>
      </c>
      <c r="B1267" t="s">
        <v>1893</v>
      </c>
      <c r="C1267">
        <v>3681</v>
      </c>
      <c r="D1267" s="2">
        <v>46023</v>
      </c>
      <c r="E1267" t="s">
        <v>906</v>
      </c>
      <c r="F1267" t="s">
        <v>601</v>
      </c>
      <c r="G1267" t="s">
        <v>1894</v>
      </c>
      <c r="H1267" t="s">
        <v>2707</v>
      </c>
      <c r="I1267" t="s">
        <v>14</v>
      </c>
      <c r="J1267" t="s">
        <v>1906</v>
      </c>
      <c r="K1267" t="s">
        <v>56</v>
      </c>
      <c r="L1267" t="s">
        <v>903</v>
      </c>
      <c r="M1267" t="s">
        <v>1829</v>
      </c>
      <c r="N1267" s="5">
        <v>10797475</v>
      </c>
    </row>
    <row r="1268" spans="1:14" x14ac:dyDescent="0.25">
      <c r="A1268" t="s">
        <v>63</v>
      </c>
      <c r="B1268" t="s">
        <v>1893</v>
      </c>
      <c r="C1268">
        <v>3681</v>
      </c>
      <c r="D1268" s="2">
        <v>46023</v>
      </c>
      <c r="E1268" t="s">
        <v>906</v>
      </c>
      <c r="F1268" t="s">
        <v>1435</v>
      </c>
      <c r="G1268" t="s">
        <v>1436</v>
      </c>
      <c r="H1268" t="s">
        <v>2232</v>
      </c>
      <c r="I1268" t="s">
        <v>14</v>
      </c>
      <c r="J1268" t="s">
        <v>3775</v>
      </c>
      <c r="K1268" t="s">
        <v>56</v>
      </c>
      <c r="L1268" t="s">
        <v>903</v>
      </c>
      <c r="M1268" t="s">
        <v>1829</v>
      </c>
      <c r="N1268" s="5">
        <v>206585</v>
      </c>
    </row>
    <row r="1269" spans="1:14" x14ac:dyDescent="0.25">
      <c r="A1269" t="s">
        <v>63</v>
      </c>
      <c r="B1269" t="s">
        <v>1893</v>
      </c>
      <c r="C1269">
        <v>3681</v>
      </c>
      <c r="D1269" s="2">
        <v>46023</v>
      </c>
      <c r="E1269" t="s">
        <v>906</v>
      </c>
      <c r="F1269" t="s">
        <v>174</v>
      </c>
      <c r="G1269" t="s">
        <v>1909</v>
      </c>
      <c r="H1269" t="s">
        <v>2327</v>
      </c>
      <c r="I1269" t="s">
        <v>14</v>
      </c>
      <c r="J1269" t="s">
        <v>1910</v>
      </c>
      <c r="K1269" t="s">
        <v>56</v>
      </c>
      <c r="L1269" t="s">
        <v>903</v>
      </c>
      <c r="M1269" t="s">
        <v>1829</v>
      </c>
      <c r="N1269" s="5">
        <v>3485425</v>
      </c>
    </row>
    <row r="1270" spans="1:14" x14ac:dyDescent="0.25">
      <c r="A1270" t="s">
        <v>63</v>
      </c>
      <c r="B1270" t="s">
        <v>1893</v>
      </c>
      <c r="C1270">
        <v>3681</v>
      </c>
      <c r="D1270" s="2">
        <v>46023</v>
      </c>
      <c r="E1270" t="s">
        <v>906</v>
      </c>
      <c r="F1270" t="s">
        <v>1798</v>
      </c>
      <c r="G1270" t="s">
        <v>1799</v>
      </c>
      <c r="H1270" t="s">
        <v>1800</v>
      </c>
      <c r="I1270" t="s">
        <v>14</v>
      </c>
      <c r="J1270" t="s">
        <v>2243</v>
      </c>
      <c r="K1270" t="s">
        <v>56</v>
      </c>
      <c r="L1270" t="s">
        <v>903</v>
      </c>
      <c r="M1270" t="s">
        <v>1829</v>
      </c>
      <c r="N1270" s="5">
        <v>40487100</v>
      </c>
    </row>
    <row r="1271" spans="1:14" x14ac:dyDescent="0.25">
      <c r="A1271" t="s">
        <v>63</v>
      </c>
      <c r="B1271" t="s">
        <v>1893</v>
      </c>
      <c r="C1271">
        <v>3681</v>
      </c>
      <c r="D1271" s="2">
        <v>46023</v>
      </c>
      <c r="E1271" t="s">
        <v>906</v>
      </c>
      <c r="F1271" t="s">
        <v>361</v>
      </c>
      <c r="G1271" t="s">
        <v>366</v>
      </c>
      <c r="H1271" t="s">
        <v>2233</v>
      </c>
      <c r="I1271" t="s">
        <v>14</v>
      </c>
      <c r="J1271" t="s">
        <v>1897</v>
      </c>
      <c r="K1271" t="s">
        <v>56</v>
      </c>
      <c r="L1271" t="s">
        <v>903</v>
      </c>
      <c r="M1271" t="s">
        <v>1829</v>
      </c>
      <c r="N1271" s="5">
        <v>252931989</v>
      </c>
    </row>
    <row r="1272" spans="1:14" x14ac:dyDescent="0.25">
      <c r="A1272" t="s">
        <v>63</v>
      </c>
      <c r="B1272" t="s">
        <v>1893</v>
      </c>
      <c r="C1272">
        <v>3681</v>
      </c>
      <c r="D1272" s="2">
        <v>46023</v>
      </c>
      <c r="E1272" t="s">
        <v>906</v>
      </c>
      <c r="F1272" t="s">
        <v>914</v>
      </c>
      <c r="G1272" t="s">
        <v>840</v>
      </c>
      <c r="H1272" t="s">
        <v>1232</v>
      </c>
      <c r="I1272" t="s">
        <v>14</v>
      </c>
      <c r="J1272" t="s">
        <v>1898</v>
      </c>
      <c r="K1272" t="s">
        <v>56</v>
      </c>
      <c r="L1272" t="s">
        <v>903</v>
      </c>
      <c r="M1272" t="s">
        <v>1829</v>
      </c>
      <c r="N1272" s="5">
        <v>2419487</v>
      </c>
    </row>
    <row r="1273" spans="1:14" x14ac:dyDescent="0.25">
      <c r="A1273" t="s">
        <v>63</v>
      </c>
      <c r="B1273" t="s">
        <v>1893</v>
      </c>
      <c r="C1273">
        <v>3681</v>
      </c>
      <c r="D1273" s="2">
        <v>46023</v>
      </c>
      <c r="E1273" t="s">
        <v>906</v>
      </c>
      <c r="F1273" t="s">
        <v>590</v>
      </c>
      <c r="G1273" t="s">
        <v>334</v>
      </c>
      <c r="H1273" t="s">
        <v>1528</v>
      </c>
      <c r="I1273" t="s">
        <v>14</v>
      </c>
      <c r="J1273" t="s">
        <v>1899</v>
      </c>
      <c r="K1273" t="s">
        <v>56</v>
      </c>
      <c r="L1273" t="s">
        <v>903</v>
      </c>
      <c r="M1273" t="s">
        <v>1829</v>
      </c>
      <c r="N1273" s="5">
        <v>59853550</v>
      </c>
    </row>
    <row r="1274" spans="1:14" x14ac:dyDescent="0.25">
      <c r="A1274" t="s">
        <v>63</v>
      </c>
      <c r="B1274" t="s">
        <v>1893</v>
      </c>
      <c r="C1274">
        <v>3681</v>
      </c>
      <c r="D1274" s="2">
        <v>46023</v>
      </c>
      <c r="E1274" t="s">
        <v>906</v>
      </c>
      <c r="F1274" t="s">
        <v>171</v>
      </c>
      <c r="G1274" t="s">
        <v>1895</v>
      </c>
      <c r="H1274" t="s">
        <v>2708</v>
      </c>
      <c r="I1274" t="s">
        <v>14</v>
      </c>
      <c r="J1274" t="s">
        <v>3776</v>
      </c>
      <c r="K1274" t="s">
        <v>56</v>
      </c>
      <c r="L1274" t="s">
        <v>903</v>
      </c>
      <c r="M1274" t="s">
        <v>1829</v>
      </c>
      <c r="N1274" s="5">
        <v>8653070</v>
      </c>
    </row>
    <row r="1275" spans="1:14" x14ac:dyDescent="0.25">
      <c r="A1275" t="s">
        <v>63</v>
      </c>
      <c r="B1275" t="s">
        <v>1893</v>
      </c>
      <c r="C1275">
        <v>3681</v>
      </c>
      <c r="D1275" s="2">
        <v>46023</v>
      </c>
      <c r="E1275" t="s">
        <v>906</v>
      </c>
      <c r="F1275" t="s">
        <v>172</v>
      </c>
      <c r="G1275" t="s">
        <v>1840</v>
      </c>
      <c r="H1275" t="s">
        <v>370</v>
      </c>
      <c r="I1275" t="s">
        <v>14</v>
      </c>
      <c r="J1275" t="s">
        <v>1905</v>
      </c>
      <c r="K1275" t="s">
        <v>56</v>
      </c>
      <c r="L1275" t="s">
        <v>903</v>
      </c>
      <c r="M1275" t="s">
        <v>1829</v>
      </c>
      <c r="N1275" s="5">
        <v>83429</v>
      </c>
    </row>
    <row r="1276" spans="1:14" x14ac:dyDescent="0.25">
      <c r="A1276" t="s">
        <v>63</v>
      </c>
      <c r="B1276" t="s">
        <v>1893</v>
      </c>
      <c r="C1276">
        <v>3681</v>
      </c>
      <c r="D1276" s="2">
        <v>46023</v>
      </c>
      <c r="E1276" t="s">
        <v>907</v>
      </c>
      <c r="F1276" t="s">
        <v>601</v>
      </c>
      <c r="G1276" t="s">
        <v>1894</v>
      </c>
      <c r="H1276" t="s">
        <v>1783</v>
      </c>
      <c r="I1276" t="s">
        <v>3777</v>
      </c>
      <c r="J1276" t="s">
        <v>7131</v>
      </c>
      <c r="K1276" t="s">
        <v>56</v>
      </c>
      <c r="L1276" t="s">
        <v>904</v>
      </c>
      <c r="M1276" t="s">
        <v>1829</v>
      </c>
      <c r="N1276" s="5">
        <v>-11853234</v>
      </c>
    </row>
    <row r="1277" spans="1:14" x14ac:dyDescent="0.25">
      <c r="A1277" t="s">
        <v>63</v>
      </c>
      <c r="B1277" t="s">
        <v>1893</v>
      </c>
      <c r="C1277">
        <v>3681</v>
      </c>
      <c r="D1277" s="2">
        <v>46023</v>
      </c>
      <c r="E1277" t="s">
        <v>907</v>
      </c>
      <c r="F1277" t="s">
        <v>174</v>
      </c>
      <c r="G1277" t="s">
        <v>1909</v>
      </c>
      <c r="H1277" t="s">
        <v>2327</v>
      </c>
      <c r="I1277" t="s">
        <v>3737</v>
      </c>
      <c r="J1277" t="s">
        <v>1911</v>
      </c>
      <c r="K1277" t="s">
        <v>56</v>
      </c>
      <c r="L1277" t="s">
        <v>904</v>
      </c>
      <c r="M1277" t="s">
        <v>1829</v>
      </c>
      <c r="N1277" s="5">
        <v>-4285037</v>
      </c>
    </row>
    <row r="1278" spans="1:14" x14ac:dyDescent="0.25">
      <c r="A1278" t="s">
        <v>63</v>
      </c>
      <c r="B1278" t="s">
        <v>1893</v>
      </c>
      <c r="C1278">
        <v>3681</v>
      </c>
      <c r="D1278" s="2">
        <v>46023</v>
      </c>
      <c r="E1278" t="s">
        <v>907</v>
      </c>
      <c r="F1278" t="s">
        <v>1798</v>
      </c>
      <c r="G1278" t="s">
        <v>1799</v>
      </c>
      <c r="H1278" t="s">
        <v>1800</v>
      </c>
      <c r="I1278" t="s">
        <v>3778</v>
      </c>
      <c r="J1278" t="s">
        <v>7128</v>
      </c>
      <c r="K1278" t="s">
        <v>56</v>
      </c>
      <c r="L1278" t="s">
        <v>904</v>
      </c>
      <c r="M1278" t="s">
        <v>1829</v>
      </c>
      <c r="N1278" s="5">
        <v>-7254777</v>
      </c>
    </row>
    <row r="1279" spans="1:14" x14ac:dyDescent="0.25">
      <c r="A1279" t="s">
        <v>63</v>
      </c>
      <c r="B1279" t="s">
        <v>1893</v>
      </c>
      <c r="C1279">
        <v>3681</v>
      </c>
      <c r="D1279" s="2">
        <v>46023</v>
      </c>
      <c r="E1279" t="s">
        <v>907</v>
      </c>
      <c r="F1279" t="s">
        <v>1798</v>
      </c>
      <c r="G1279" t="s">
        <v>1799</v>
      </c>
      <c r="H1279" t="s">
        <v>1800</v>
      </c>
      <c r="I1279" t="s">
        <v>3779</v>
      </c>
      <c r="J1279" t="s">
        <v>7128</v>
      </c>
      <c r="K1279" t="s">
        <v>56</v>
      </c>
      <c r="L1279" t="s">
        <v>904</v>
      </c>
      <c r="M1279" t="s">
        <v>1829</v>
      </c>
      <c r="N1279" s="5">
        <v>-23870224</v>
      </c>
    </row>
    <row r="1280" spans="1:14" x14ac:dyDescent="0.25">
      <c r="A1280" t="s">
        <v>63</v>
      </c>
      <c r="B1280" t="s">
        <v>1893</v>
      </c>
      <c r="C1280">
        <v>3681</v>
      </c>
      <c r="D1280" s="2">
        <v>46023</v>
      </c>
      <c r="E1280" t="s">
        <v>907</v>
      </c>
      <c r="F1280" t="s">
        <v>361</v>
      </c>
      <c r="G1280" t="s">
        <v>366</v>
      </c>
      <c r="H1280" t="s">
        <v>1426</v>
      </c>
      <c r="I1280" t="s">
        <v>3780</v>
      </c>
      <c r="J1280" t="s">
        <v>7129</v>
      </c>
      <c r="K1280" t="s">
        <v>56</v>
      </c>
      <c r="L1280" t="s">
        <v>904</v>
      </c>
      <c r="M1280" t="s">
        <v>1829</v>
      </c>
      <c r="N1280" s="5">
        <v>-107665663</v>
      </c>
    </row>
    <row r="1281" spans="1:14" x14ac:dyDescent="0.25">
      <c r="A1281" t="s">
        <v>63</v>
      </c>
      <c r="B1281" t="s">
        <v>1893</v>
      </c>
      <c r="C1281">
        <v>3681</v>
      </c>
      <c r="D1281" s="2">
        <v>46023</v>
      </c>
      <c r="E1281" t="s">
        <v>907</v>
      </c>
      <c r="F1281" t="s">
        <v>361</v>
      </c>
      <c r="G1281" t="s">
        <v>366</v>
      </c>
      <c r="H1281" t="s">
        <v>2233</v>
      </c>
      <c r="I1281" t="s">
        <v>3781</v>
      </c>
      <c r="J1281" t="s">
        <v>7129</v>
      </c>
      <c r="K1281" t="s">
        <v>56</v>
      </c>
      <c r="L1281" t="s">
        <v>904</v>
      </c>
      <c r="M1281" t="s">
        <v>1829</v>
      </c>
      <c r="N1281" s="5">
        <v>-152299121</v>
      </c>
    </row>
    <row r="1282" spans="1:14" x14ac:dyDescent="0.25">
      <c r="A1282" t="s">
        <v>63</v>
      </c>
      <c r="B1282" t="s">
        <v>1893</v>
      </c>
      <c r="C1282">
        <v>3681</v>
      </c>
      <c r="D1282" s="2">
        <v>46023</v>
      </c>
      <c r="E1282" t="s">
        <v>907</v>
      </c>
      <c r="F1282" t="s">
        <v>361</v>
      </c>
      <c r="G1282" t="s">
        <v>366</v>
      </c>
      <c r="H1282" t="s">
        <v>2233</v>
      </c>
      <c r="I1282" t="s">
        <v>3782</v>
      </c>
      <c r="J1282" t="s">
        <v>7129</v>
      </c>
      <c r="K1282" t="s">
        <v>56</v>
      </c>
      <c r="L1282" t="s">
        <v>904</v>
      </c>
      <c r="M1282" t="s">
        <v>1829</v>
      </c>
      <c r="N1282" s="5">
        <v>-19250003</v>
      </c>
    </row>
    <row r="1283" spans="1:14" x14ac:dyDescent="0.25">
      <c r="A1283" t="s">
        <v>63</v>
      </c>
      <c r="B1283" t="s">
        <v>1893</v>
      </c>
      <c r="C1283">
        <v>3681</v>
      </c>
      <c r="D1283" s="2">
        <v>46023</v>
      </c>
      <c r="E1283" t="s">
        <v>907</v>
      </c>
      <c r="F1283" t="s">
        <v>361</v>
      </c>
      <c r="G1283" t="s">
        <v>366</v>
      </c>
      <c r="H1283" t="s">
        <v>2233</v>
      </c>
      <c r="I1283" t="s">
        <v>3783</v>
      </c>
      <c r="J1283" t="s">
        <v>7129</v>
      </c>
      <c r="K1283" t="s">
        <v>56</v>
      </c>
      <c r="L1283" t="s">
        <v>904</v>
      </c>
      <c r="M1283" t="s">
        <v>1829</v>
      </c>
      <c r="N1283" s="5">
        <v>-121085003</v>
      </c>
    </row>
    <row r="1284" spans="1:14" x14ac:dyDescent="0.25">
      <c r="A1284" t="s">
        <v>63</v>
      </c>
      <c r="B1284" t="s">
        <v>1893</v>
      </c>
      <c r="C1284">
        <v>3681</v>
      </c>
      <c r="D1284" s="2">
        <v>46023</v>
      </c>
      <c r="E1284" t="s">
        <v>907</v>
      </c>
      <c r="F1284" t="s">
        <v>361</v>
      </c>
      <c r="G1284" t="s">
        <v>366</v>
      </c>
      <c r="H1284" t="s">
        <v>2157</v>
      </c>
      <c r="I1284" t="s">
        <v>3784</v>
      </c>
      <c r="J1284" t="s">
        <v>7129</v>
      </c>
      <c r="K1284" t="s">
        <v>56</v>
      </c>
      <c r="L1284" t="s">
        <v>904</v>
      </c>
      <c r="M1284" t="s">
        <v>1829</v>
      </c>
      <c r="N1284" s="5">
        <v>-111354294</v>
      </c>
    </row>
    <row r="1285" spans="1:14" x14ac:dyDescent="0.25">
      <c r="A1285" t="s">
        <v>63</v>
      </c>
      <c r="B1285" t="s">
        <v>1893</v>
      </c>
      <c r="C1285">
        <v>3681</v>
      </c>
      <c r="D1285" s="2">
        <v>46023</v>
      </c>
      <c r="E1285" t="s">
        <v>907</v>
      </c>
      <c r="F1285" t="s">
        <v>590</v>
      </c>
      <c r="G1285" t="s">
        <v>334</v>
      </c>
      <c r="H1285" t="s">
        <v>1477</v>
      </c>
      <c r="I1285" t="s">
        <v>3785</v>
      </c>
      <c r="J1285" t="s">
        <v>7132</v>
      </c>
      <c r="K1285" t="s">
        <v>56</v>
      </c>
      <c r="L1285" t="s">
        <v>904</v>
      </c>
      <c r="M1285" t="s">
        <v>1829</v>
      </c>
      <c r="N1285" s="5">
        <v>-70191360</v>
      </c>
    </row>
    <row r="1286" spans="1:14" x14ac:dyDescent="0.25">
      <c r="A1286" t="s">
        <v>63</v>
      </c>
      <c r="B1286" t="s">
        <v>1893</v>
      </c>
      <c r="C1286">
        <v>3681</v>
      </c>
      <c r="D1286" s="2">
        <v>46023</v>
      </c>
      <c r="E1286" t="s">
        <v>907</v>
      </c>
      <c r="F1286" t="s">
        <v>590</v>
      </c>
      <c r="G1286" t="s">
        <v>334</v>
      </c>
      <c r="H1286" t="s">
        <v>1477</v>
      </c>
      <c r="I1286" t="s">
        <v>3468</v>
      </c>
      <c r="J1286" t="s">
        <v>7132</v>
      </c>
      <c r="K1286" t="s">
        <v>56</v>
      </c>
      <c r="L1286" t="s">
        <v>904</v>
      </c>
      <c r="M1286" t="s">
        <v>1829</v>
      </c>
      <c r="N1286" s="5">
        <v>-69059134</v>
      </c>
    </row>
    <row r="1287" spans="1:14" x14ac:dyDescent="0.25">
      <c r="A1287" t="s">
        <v>63</v>
      </c>
      <c r="B1287" t="s">
        <v>1893</v>
      </c>
      <c r="C1287">
        <v>3681</v>
      </c>
      <c r="D1287" s="2">
        <v>46023</v>
      </c>
      <c r="E1287" t="s">
        <v>907</v>
      </c>
      <c r="F1287" t="s">
        <v>2361</v>
      </c>
      <c r="G1287" t="s">
        <v>2362</v>
      </c>
      <c r="H1287" t="s">
        <v>2322</v>
      </c>
      <c r="I1287" t="s">
        <v>3746</v>
      </c>
      <c r="J1287" t="s">
        <v>3493</v>
      </c>
      <c r="K1287" t="s">
        <v>56</v>
      </c>
      <c r="L1287" t="s">
        <v>904</v>
      </c>
      <c r="M1287" t="s">
        <v>1829</v>
      </c>
      <c r="N1287" s="5">
        <v>-206147</v>
      </c>
    </row>
    <row r="1288" spans="1:14" x14ac:dyDescent="0.25">
      <c r="A1288" t="s">
        <v>63</v>
      </c>
      <c r="B1288" t="s">
        <v>1893</v>
      </c>
      <c r="C1288">
        <v>3681</v>
      </c>
      <c r="D1288" s="2">
        <v>46023</v>
      </c>
      <c r="E1288" t="s">
        <v>907</v>
      </c>
      <c r="F1288" t="s">
        <v>1188</v>
      </c>
      <c r="G1288" t="s">
        <v>1189</v>
      </c>
      <c r="H1288" t="s">
        <v>1624</v>
      </c>
      <c r="I1288" t="s">
        <v>3786</v>
      </c>
      <c r="J1288" t="s">
        <v>7133</v>
      </c>
      <c r="K1288" t="s">
        <v>56</v>
      </c>
      <c r="L1288" t="s">
        <v>904</v>
      </c>
      <c r="M1288" t="s">
        <v>1829</v>
      </c>
      <c r="N1288" s="5">
        <v>-32317851</v>
      </c>
    </row>
    <row r="1289" spans="1:14" x14ac:dyDescent="0.25">
      <c r="A1289" t="s">
        <v>63</v>
      </c>
      <c r="B1289" t="s">
        <v>1893</v>
      </c>
      <c r="C1289">
        <v>3681</v>
      </c>
      <c r="D1289" s="2">
        <v>46023</v>
      </c>
      <c r="E1289" t="s">
        <v>907</v>
      </c>
      <c r="F1289" t="s">
        <v>908</v>
      </c>
      <c r="G1289" t="s">
        <v>1847</v>
      </c>
      <c r="H1289" t="s">
        <v>2319</v>
      </c>
      <c r="I1289" t="s">
        <v>3751</v>
      </c>
      <c r="J1289" t="s">
        <v>3787</v>
      </c>
      <c r="K1289" t="s">
        <v>56</v>
      </c>
      <c r="L1289" t="s">
        <v>904</v>
      </c>
      <c r="M1289" t="s">
        <v>1829</v>
      </c>
      <c r="N1289" s="5">
        <v>-1346321</v>
      </c>
    </row>
    <row r="1290" spans="1:14" x14ac:dyDescent="0.25">
      <c r="A1290" t="s">
        <v>63</v>
      </c>
      <c r="B1290" t="s">
        <v>1893</v>
      </c>
      <c r="C1290">
        <v>3681</v>
      </c>
      <c r="D1290" s="2">
        <v>46023</v>
      </c>
      <c r="E1290" t="s">
        <v>907</v>
      </c>
      <c r="F1290" t="s">
        <v>908</v>
      </c>
      <c r="G1290" t="s">
        <v>1847</v>
      </c>
      <c r="H1290" t="s">
        <v>2319</v>
      </c>
      <c r="I1290" t="s">
        <v>3752</v>
      </c>
      <c r="J1290" t="s">
        <v>3787</v>
      </c>
      <c r="K1290" t="s">
        <v>56</v>
      </c>
      <c r="L1290" t="s">
        <v>904</v>
      </c>
      <c r="M1290" t="s">
        <v>1829</v>
      </c>
      <c r="N1290" s="5">
        <v>-543117</v>
      </c>
    </row>
    <row r="1291" spans="1:14" x14ac:dyDescent="0.25">
      <c r="A1291" t="s">
        <v>63</v>
      </c>
      <c r="B1291" t="s">
        <v>1893</v>
      </c>
      <c r="C1291">
        <v>3681</v>
      </c>
      <c r="D1291" s="2">
        <v>46023</v>
      </c>
      <c r="E1291" t="s">
        <v>907</v>
      </c>
      <c r="F1291" t="s">
        <v>1359</v>
      </c>
      <c r="G1291" t="s">
        <v>1360</v>
      </c>
      <c r="H1291" t="s">
        <v>1743</v>
      </c>
      <c r="I1291" t="s">
        <v>3788</v>
      </c>
      <c r="J1291" t="s">
        <v>7134</v>
      </c>
      <c r="K1291" t="s">
        <v>56</v>
      </c>
      <c r="L1291" t="s">
        <v>904</v>
      </c>
      <c r="M1291" t="s">
        <v>1829</v>
      </c>
      <c r="N1291" s="5">
        <v>-15519728</v>
      </c>
    </row>
    <row r="1292" spans="1:14" x14ac:dyDescent="0.25">
      <c r="A1292" t="s">
        <v>63</v>
      </c>
      <c r="B1292" t="s">
        <v>1893</v>
      </c>
      <c r="C1292">
        <v>3681</v>
      </c>
      <c r="D1292" s="2">
        <v>46023</v>
      </c>
      <c r="E1292" t="s">
        <v>907</v>
      </c>
      <c r="F1292" t="s">
        <v>919</v>
      </c>
      <c r="G1292" t="s">
        <v>920</v>
      </c>
      <c r="H1292" t="s">
        <v>1529</v>
      </c>
      <c r="I1292" t="s">
        <v>3756</v>
      </c>
      <c r="J1292" t="s">
        <v>1902</v>
      </c>
      <c r="K1292" t="s">
        <v>56</v>
      </c>
      <c r="L1292" t="s">
        <v>904</v>
      </c>
      <c r="M1292" t="s">
        <v>1829</v>
      </c>
      <c r="N1292" s="5">
        <v>-3729172</v>
      </c>
    </row>
    <row r="1293" spans="1:14" x14ac:dyDescent="0.25">
      <c r="A1293" t="s">
        <v>63</v>
      </c>
      <c r="B1293" t="s">
        <v>1893</v>
      </c>
      <c r="C1293">
        <v>3681</v>
      </c>
      <c r="D1293" s="2">
        <v>46023</v>
      </c>
      <c r="E1293" t="s">
        <v>907</v>
      </c>
      <c r="F1293" t="s">
        <v>171</v>
      </c>
      <c r="G1293" t="s">
        <v>1895</v>
      </c>
      <c r="H1293" t="s">
        <v>2221</v>
      </c>
      <c r="I1293" t="s">
        <v>3789</v>
      </c>
      <c r="J1293" t="s">
        <v>7130</v>
      </c>
      <c r="K1293" t="s">
        <v>56</v>
      </c>
      <c r="L1293" t="s">
        <v>904</v>
      </c>
      <c r="M1293" t="s">
        <v>1829</v>
      </c>
      <c r="N1293" s="5">
        <v>-548246</v>
      </c>
    </row>
    <row r="1294" spans="1:14" x14ac:dyDescent="0.25">
      <c r="A1294" t="s">
        <v>63</v>
      </c>
      <c r="B1294" t="s">
        <v>1893</v>
      </c>
      <c r="C1294">
        <v>3681</v>
      </c>
      <c r="D1294" s="2">
        <v>46023</v>
      </c>
      <c r="E1294" t="s">
        <v>907</v>
      </c>
      <c r="F1294" t="s">
        <v>171</v>
      </c>
      <c r="G1294" t="s">
        <v>1895</v>
      </c>
      <c r="H1294" t="s">
        <v>2221</v>
      </c>
      <c r="I1294" t="s">
        <v>3790</v>
      </c>
      <c r="J1294" t="s">
        <v>7130</v>
      </c>
      <c r="K1294" t="s">
        <v>56</v>
      </c>
      <c r="L1294" t="s">
        <v>904</v>
      </c>
      <c r="M1294" t="s">
        <v>1829</v>
      </c>
      <c r="N1294" s="5">
        <v>-4923706</v>
      </c>
    </row>
    <row r="1295" spans="1:14" x14ac:dyDescent="0.25">
      <c r="A1295" t="s">
        <v>63</v>
      </c>
      <c r="B1295" t="s">
        <v>1893</v>
      </c>
      <c r="C1295">
        <v>3681</v>
      </c>
      <c r="D1295" s="2">
        <v>46023</v>
      </c>
      <c r="E1295" t="s">
        <v>907</v>
      </c>
      <c r="F1295" t="s">
        <v>171</v>
      </c>
      <c r="G1295" t="s">
        <v>1895</v>
      </c>
      <c r="H1295" t="s">
        <v>2221</v>
      </c>
      <c r="I1295" t="s">
        <v>3791</v>
      </c>
      <c r="J1295" t="s">
        <v>7130</v>
      </c>
      <c r="K1295" t="s">
        <v>56</v>
      </c>
      <c r="L1295" t="s">
        <v>904</v>
      </c>
      <c r="M1295" t="s">
        <v>1829</v>
      </c>
      <c r="N1295" s="5">
        <v>-6435930</v>
      </c>
    </row>
    <row r="1296" spans="1:14" x14ac:dyDescent="0.25">
      <c r="A1296" t="s">
        <v>63</v>
      </c>
      <c r="B1296" t="s">
        <v>1893</v>
      </c>
      <c r="C1296">
        <v>3681</v>
      </c>
      <c r="D1296" s="2">
        <v>46023</v>
      </c>
      <c r="E1296" t="s">
        <v>907</v>
      </c>
      <c r="F1296" t="s">
        <v>171</v>
      </c>
      <c r="G1296" t="s">
        <v>1895</v>
      </c>
      <c r="H1296" t="s">
        <v>2221</v>
      </c>
      <c r="I1296" t="s">
        <v>3792</v>
      </c>
      <c r="J1296" t="s">
        <v>7130</v>
      </c>
      <c r="K1296" t="s">
        <v>56</v>
      </c>
      <c r="L1296" t="s">
        <v>904</v>
      </c>
      <c r="M1296" t="s">
        <v>1829</v>
      </c>
      <c r="N1296" s="5">
        <v>-357552</v>
      </c>
    </row>
    <row r="1297" spans="1:14" x14ac:dyDescent="0.25">
      <c r="A1297" t="s">
        <v>63</v>
      </c>
      <c r="B1297" t="s">
        <v>1893</v>
      </c>
      <c r="C1297">
        <v>3681</v>
      </c>
      <c r="D1297" s="2">
        <v>46023</v>
      </c>
      <c r="E1297" t="s">
        <v>907</v>
      </c>
      <c r="F1297" t="s">
        <v>171</v>
      </c>
      <c r="G1297" t="s">
        <v>1895</v>
      </c>
      <c r="H1297" t="s">
        <v>2221</v>
      </c>
      <c r="I1297" t="s">
        <v>3793</v>
      </c>
      <c r="J1297" t="s">
        <v>7130</v>
      </c>
      <c r="K1297" t="s">
        <v>56</v>
      </c>
      <c r="L1297" t="s">
        <v>904</v>
      </c>
      <c r="M1297" t="s">
        <v>1829</v>
      </c>
      <c r="N1297" s="5">
        <v>-381388</v>
      </c>
    </row>
    <row r="1298" spans="1:14" x14ac:dyDescent="0.25">
      <c r="A1298" t="s">
        <v>63</v>
      </c>
      <c r="B1298" t="s">
        <v>1893</v>
      </c>
      <c r="C1298">
        <v>3681</v>
      </c>
      <c r="D1298" s="2">
        <v>46023</v>
      </c>
      <c r="E1298" t="s">
        <v>907</v>
      </c>
      <c r="F1298" t="s">
        <v>172</v>
      </c>
      <c r="G1298" t="s">
        <v>1840</v>
      </c>
      <c r="H1298" t="s">
        <v>370</v>
      </c>
      <c r="I1298" t="s">
        <v>3774</v>
      </c>
      <c r="J1298" t="s">
        <v>1908</v>
      </c>
      <c r="K1298" t="s">
        <v>56</v>
      </c>
      <c r="L1298" t="s">
        <v>904</v>
      </c>
      <c r="M1298" t="s">
        <v>1829</v>
      </c>
      <c r="N1298" s="5">
        <v>-757193</v>
      </c>
    </row>
    <row r="1299" spans="1:14" x14ac:dyDescent="0.25">
      <c r="A1299" t="s">
        <v>63</v>
      </c>
      <c r="B1299" t="s">
        <v>1893</v>
      </c>
      <c r="C1299">
        <v>3681</v>
      </c>
      <c r="D1299" s="2">
        <v>46054</v>
      </c>
      <c r="E1299" t="s">
        <v>905</v>
      </c>
      <c r="F1299" t="s">
        <v>601</v>
      </c>
      <c r="G1299" t="s">
        <v>1894</v>
      </c>
      <c r="H1299" t="s">
        <v>1783</v>
      </c>
      <c r="I1299" t="s">
        <v>4948</v>
      </c>
      <c r="J1299" t="s">
        <v>657</v>
      </c>
      <c r="K1299" t="s">
        <v>56</v>
      </c>
      <c r="L1299" t="s">
        <v>902</v>
      </c>
      <c r="M1299" t="s">
        <v>1829</v>
      </c>
      <c r="N1299" s="5">
        <v>11244114</v>
      </c>
    </row>
    <row r="1300" spans="1:14" x14ac:dyDescent="0.25">
      <c r="A1300" t="s">
        <v>63</v>
      </c>
      <c r="B1300" t="s">
        <v>1893</v>
      </c>
      <c r="C1300">
        <v>3681</v>
      </c>
      <c r="D1300" s="2">
        <v>46054</v>
      </c>
      <c r="E1300" t="s">
        <v>905</v>
      </c>
      <c r="F1300" t="s">
        <v>601</v>
      </c>
      <c r="G1300" t="s">
        <v>1894</v>
      </c>
      <c r="H1300" t="s">
        <v>1783</v>
      </c>
      <c r="I1300" t="s">
        <v>4949</v>
      </c>
      <c r="J1300" t="s">
        <v>657</v>
      </c>
      <c r="K1300" t="s">
        <v>56</v>
      </c>
      <c r="L1300" t="s">
        <v>902</v>
      </c>
      <c r="M1300" t="s">
        <v>1829</v>
      </c>
      <c r="N1300" s="5">
        <v>-11244114</v>
      </c>
    </row>
    <row r="1301" spans="1:14" x14ac:dyDescent="0.25">
      <c r="A1301" t="s">
        <v>63</v>
      </c>
      <c r="B1301" t="s">
        <v>1893</v>
      </c>
      <c r="C1301">
        <v>3681</v>
      </c>
      <c r="D1301" s="2">
        <v>46054</v>
      </c>
      <c r="E1301" t="s">
        <v>905</v>
      </c>
      <c r="F1301" t="s">
        <v>601</v>
      </c>
      <c r="G1301" t="s">
        <v>1894</v>
      </c>
      <c r="H1301" t="s">
        <v>2707</v>
      </c>
      <c r="I1301" t="s">
        <v>4950</v>
      </c>
      <c r="J1301" t="s">
        <v>657</v>
      </c>
      <c r="K1301" t="s">
        <v>56</v>
      </c>
      <c r="L1301" t="s">
        <v>902</v>
      </c>
      <c r="M1301" t="s">
        <v>1829</v>
      </c>
      <c r="N1301" s="5">
        <v>11244114</v>
      </c>
    </row>
    <row r="1302" spans="1:14" x14ac:dyDescent="0.25">
      <c r="A1302" t="s">
        <v>63</v>
      </c>
      <c r="B1302" t="s">
        <v>1893</v>
      </c>
      <c r="C1302">
        <v>3681</v>
      </c>
      <c r="D1302" s="2">
        <v>46054</v>
      </c>
      <c r="E1302" t="s">
        <v>905</v>
      </c>
      <c r="F1302" t="s">
        <v>601</v>
      </c>
      <c r="G1302" t="s">
        <v>1894</v>
      </c>
      <c r="H1302" t="s">
        <v>2707</v>
      </c>
      <c r="I1302" t="s">
        <v>4951</v>
      </c>
      <c r="J1302" t="s">
        <v>657</v>
      </c>
      <c r="K1302" t="s">
        <v>56</v>
      </c>
      <c r="L1302" t="s">
        <v>902</v>
      </c>
      <c r="M1302" t="s">
        <v>1829</v>
      </c>
      <c r="N1302" s="5">
        <v>10799137</v>
      </c>
    </row>
    <row r="1303" spans="1:14" x14ac:dyDescent="0.25">
      <c r="A1303" t="s">
        <v>63</v>
      </c>
      <c r="B1303" t="s">
        <v>1893</v>
      </c>
      <c r="C1303">
        <v>3681</v>
      </c>
      <c r="D1303" s="2">
        <v>46054</v>
      </c>
      <c r="E1303" t="s">
        <v>905</v>
      </c>
      <c r="F1303" t="s">
        <v>601</v>
      </c>
      <c r="G1303" t="s">
        <v>1894</v>
      </c>
      <c r="H1303" t="s">
        <v>2707</v>
      </c>
      <c r="I1303" t="s">
        <v>4952</v>
      </c>
      <c r="J1303" t="s">
        <v>657</v>
      </c>
      <c r="K1303" t="s">
        <v>56</v>
      </c>
      <c r="L1303" t="s">
        <v>902</v>
      </c>
      <c r="M1303" t="s">
        <v>1829</v>
      </c>
      <c r="N1303" s="5">
        <v>-11244114</v>
      </c>
    </row>
    <row r="1304" spans="1:14" x14ac:dyDescent="0.25">
      <c r="A1304" t="s">
        <v>63</v>
      </c>
      <c r="B1304" t="s">
        <v>1893</v>
      </c>
      <c r="C1304">
        <v>3681</v>
      </c>
      <c r="D1304" s="2">
        <v>46054</v>
      </c>
      <c r="E1304" t="s">
        <v>905</v>
      </c>
      <c r="F1304" t="s">
        <v>601</v>
      </c>
      <c r="G1304" t="s">
        <v>1894</v>
      </c>
      <c r="H1304" t="s">
        <v>3070</v>
      </c>
      <c r="I1304" t="s">
        <v>4953</v>
      </c>
      <c r="J1304" t="s">
        <v>657</v>
      </c>
      <c r="K1304" t="s">
        <v>56</v>
      </c>
      <c r="L1304" t="s">
        <v>902</v>
      </c>
      <c r="M1304" t="s">
        <v>1829</v>
      </c>
      <c r="N1304" s="5">
        <v>8641411</v>
      </c>
    </row>
    <row r="1305" spans="1:14" x14ac:dyDescent="0.25">
      <c r="A1305" t="s">
        <v>63</v>
      </c>
      <c r="B1305" t="s">
        <v>1893</v>
      </c>
      <c r="C1305">
        <v>3681</v>
      </c>
      <c r="D1305" s="2">
        <v>46054</v>
      </c>
      <c r="E1305" t="s">
        <v>905</v>
      </c>
      <c r="F1305" t="s">
        <v>601</v>
      </c>
      <c r="G1305" t="s">
        <v>1894</v>
      </c>
      <c r="H1305" t="s">
        <v>3070</v>
      </c>
      <c r="I1305" t="s">
        <v>4954</v>
      </c>
      <c r="J1305" t="s">
        <v>657</v>
      </c>
      <c r="K1305" t="s">
        <v>56</v>
      </c>
      <c r="L1305" t="s">
        <v>902</v>
      </c>
      <c r="M1305" t="s">
        <v>1829</v>
      </c>
      <c r="N1305" s="5">
        <v>8641411</v>
      </c>
    </row>
    <row r="1306" spans="1:14" x14ac:dyDescent="0.25">
      <c r="A1306" t="s">
        <v>63</v>
      </c>
      <c r="B1306" t="s">
        <v>1893</v>
      </c>
      <c r="C1306">
        <v>3681</v>
      </c>
      <c r="D1306" s="2">
        <v>46054</v>
      </c>
      <c r="E1306" t="s">
        <v>905</v>
      </c>
      <c r="F1306" t="s">
        <v>601</v>
      </c>
      <c r="G1306" t="s">
        <v>1894</v>
      </c>
      <c r="H1306" t="s">
        <v>3070</v>
      </c>
      <c r="I1306" t="s">
        <v>4955</v>
      </c>
      <c r="J1306" t="s">
        <v>657</v>
      </c>
      <c r="K1306" t="s">
        <v>56</v>
      </c>
      <c r="L1306" t="s">
        <v>902</v>
      </c>
      <c r="M1306" t="s">
        <v>1829</v>
      </c>
      <c r="N1306" s="5">
        <v>400632</v>
      </c>
    </row>
    <row r="1307" spans="1:14" x14ac:dyDescent="0.25">
      <c r="A1307" t="s">
        <v>63</v>
      </c>
      <c r="B1307" t="s">
        <v>1893</v>
      </c>
      <c r="C1307">
        <v>3681</v>
      </c>
      <c r="D1307" s="2">
        <v>46054</v>
      </c>
      <c r="E1307" t="s">
        <v>905</v>
      </c>
      <c r="F1307" t="s">
        <v>601</v>
      </c>
      <c r="G1307" t="s">
        <v>1894</v>
      </c>
      <c r="H1307" t="s">
        <v>3070</v>
      </c>
      <c r="I1307" t="s">
        <v>4956</v>
      </c>
      <c r="J1307" t="s">
        <v>657</v>
      </c>
      <c r="K1307" t="s">
        <v>56</v>
      </c>
      <c r="L1307" t="s">
        <v>902</v>
      </c>
      <c r="M1307" t="s">
        <v>1829</v>
      </c>
      <c r="N1307" s="5">
        <v>4146033</v>
      </c>
    </row>
    <row r="1308" spans="1:14" x14ac:dyDescent="0.25">
      <c r="A1308" t="s">
        <v>63</v>
      </c>
      <c r="B1308" t="s">
        <v>1893</v>
      </c>
      <c r="C1308">
        <v>3681</v>
      </c>
      <c r="D1308" s="2">
        <v>46054</v>
      </c>
      <c r="E1308" t="s">
        <v>905</v>
      </c>
      <c r="F1308" t="s">
        <v>601</v>
      </c>
      <c r="G1308" t="s">
        <v>1894</v>
      </c>
      <c r="H1308" t="s">
        <v>3070</v>
      </c>
      <c r="I1308" t="s">
        <v>4957</v>
      </c>
      <c r="J1308" t="s">
        <v>657</v>
      </c>
      <c r="K1308" t="s">
        <v>56</v>
      </c>
      <c r="L1308" t="s">
        <v>902</v>
      </c>
      <c r="M1308" t="s">
        <v>1829</v>
      </c>
      <c r="N1308" s="5">
        <v>4443521</v>
      </c>
    </row>
    <row r="1309" spans="1:14" x14ac:dyDescent="0.25">
      <c r="A1309" t="s">
        <v>63</v>
      </c>
      <c r="B1309" t="s">
        <v>1893</v>
      </c>
      <c r="C1309">
        <v>3681</v>
      </c>
      <c r="D1309" s="2">
        <v>46054</v>
      </c>
      <c r="E1309" t="s">
        <v>905</v>
      </c>
      <c r="F1309" t="s">
        <v>601</v>
      </c>
      <c r="G1309" t="s">
        <v>1894</v>
      </c>
      <c r="H1309" t="s">
        <v>3070</v>
      </c>
      <c r="I1309" t="s">
        <v>4958</v>
      </c>
      <c r="J1309" t="s">
        <v>657</v>
      </c>
      <c r="K1309" t="s">
        <v>56</v>
      </c>
      <c r="L1309" t="s">
        <v>902</v>
      </c>
      <c r="M1309" t="s">
        <v>1829</v>
      </c>
      <c r="N1309" s="5">
        <v>-8641411</v>
      </c>
    </row>
    <row r="1310" spans="1:14" x14ac:dyDescent="0.25">
      <c r="A1310" t="s">
        <v>63</v>
      </c>
      <c r="B1310" t="s">
        <v>1893</v>
      </c>
      <c r="C1310">
        <v>3681</v>
      </c>
      <c r="D1310" s="2">
        <v>46054</v>
      </c>
      <c r="E1310" t="s">
        <v>905</v>
      </c>
      <c r="F1310" t="s">
        <v>601</v>
      </c>
      <c r="G1310" t="s">
        <v>1894</v>
      </c>
      <c r="H1310" t="s">
        <v>3070</v>
      </c>
      <c r="I1310" t="s">
        <v>4959</v>
      </c>
      <c r="J1310" t="s">
        <v>657</v>
      </c>
      <c r="K1310" t="s">
        <v>56</v>
      </c>
      <c r="L1310" t="s">
        <v>902</v>
      </c>
      <c r="M1310" t="s">
        <v>1829</v>
      </c>
      <c r="N1310" s="5">
        <v>-8641411</v>
      </c>
    </row>
    <row r="1311" spans="1:14" x14ac:dyDescent="0.25">
      <c r="A1311" t="s">
        <v>63</v>
      </c>
      <c r="B1311" t="s">
        <v>1893</v>
      </c>
      <c r="C1311">
        <v>3681</v>
      </c>
      <c r="D1311" s="2">
        <v>46054</v>
      </c>
      <c r="E1311" t="s">
        <v>905</v>
      </c>
      <c r="F1311" t="s">
        <v>1435</v>
      </c>
      <c r="G1311" t="s">
        <v>1436</v>
      </c>
      <c r="H1311" t="s">
        <v>2232</v>
      </c>
      <c r="I1311" t="s">
        <v>4960</v>
      </c>
      <c r="J1311" t="s">
        <v>1436</v>
      </c>
      <c r="K1311" t="s">
        <v>56</v>
      </c>
      <c r="L1311" t="s">
        <v>902</v>
      </c>
      <c r="M1311" t="s">
        <v>1829</v>
      </c>
      <c r="N1311" s="5">
        <v>206585</v>
      </c>
    </row>
    <row r="1312" spans="1:14" x14ac:dyDescent="0.25">
      <c r="A1312" t="s">
        <v>63</v>
      </c>
      <c r="B1312" t="s">
        <v>1893</v>
      </c>
      <c r="C1312">
        <v>3681</v>
      </c>
      <c r="D1312" s="2">
        <v>46054</v>
      </c>
      <c r="E1312" t="s">
        <v>905</v>
      </c>
      <c r="F1312" t="s">
        <v>174</v>
      </c>
      <c r="G1312" t="s">
        <v>1909</v>
      </c>
      <c r="H1312" t="s">
        <v>2327</v>
      </c>
      <c r="I1312" t="s">
        <v>4961</v>
      </c>
      <c r="J1312" t="s">
        <v>320</v>
      </c>
      <c r="K1312" t="s">
        <v>56</v>
      </c>
      <c r="L1312" t="s">
        <v>902</v>
      </c>
      <c r="M1312" t="s">
        <v>1829</v>
      </c>
      <c r="N1312" s="5">
        <v>3609356</v>
      </c>
    </row>
    <row r="1313" spans="1:14" x14ac:dyDescent="0.25">
      <c r="A1313" t="s">
        <v>63</v>
      </c>
      <c r="B1313" t="s">
        <v>1893</v>
      </c>
      <c r="C1313">
        <v>3681</v>
      </c>
      <c r="D1313" s="2">
        <v>46054</v>
      </c>
      <c r="E1313" t="s">
        <v>905</v>
      </c>
      <c r="F1313" t="s">
        <v>916</v>
      </c>
      <c r="G1313" t="s">
        <v>1896</v>
      </c>
      <c r="H1313" t="s">
        <v>1229</v>
      </c>
      <c r="I1313" t="s">
        <v>4962</v>
      </c>
      <c r="J1313" t="s">
        <v>1009</v>
      </c>
      <c r="K1313" t="s">
        <v>56</v>
      </c>
      <c r="L1313" t="s">
        <v>902</v>
      </c>
      <c r="M1313" t="s">
        <v>1829</v>
      </c>
      <c r="N1313" s="5">
        <v>2823102</v>
      </c>
    </row>
    <row r="1314" spans="1:14" x14ac:dyDescent="0.25">
      <c r="A1314" t="s">
        <v>63</v>
      </c>
      <c r="B1314" t="s">
        <v>1893</v>
      </c>
      <c r="C1314">
        <v>3681</v>
      </c>
      <c r="D1314" s="2">
        <v>46054</v>
      </c>
      <c r="E1314" t="s">
        <v>905</v>
      </c>
      <c r="F1314" t="s">
        <v>916</v>
      </c>
      <c r="G1314" t="s">
        <v>1896</v>
      </c>
      <c r="H1314" t="s">
        <v>2705</v>
      </c>
      <c r="I1314" t="s">
        <v>4963</v>
      </c>
      <c r="J1314" t="s">
        <v>1009</v>
      </c>
      <c r="K1314" t="s">
        <v>56</v>
      </c>
      <c r="L1314" t="s">
        <v>902</v>
      </c>
      <c r="M1314" t="s">
        <v>1829</v>
      </c>
      <c r="N1314" s="5">
        <v>341472</v>
      </c>
    </row>
    <row r="1315" spans="1:14" x14ac:dyDescent="0.25">
      <c r="A1315" t="s">
        <v>63</v>
      </c>
      <c r="B1315" t="s">
        <v>1893</v>
      </c>
      <c r="C1315">
        <v>3681</v>
      </c>
      <c r="D1315" s="2">
        <v>46054</v>
      </c>
      <c r="E1315" t="s">
        <v>905</v>
      </c>
      <c r="F1315" t="s">
        <v>361</v>
      </c>
      <c r="G1315" t="s">
        <v>366</v>
      </c>
      <c r="H1315" t="s">
        <v>2233</v>
      </c>
      <c r="I1315" t="s">
        <v>4964</v>
      </c>
      <c r="J1315" t="s">
        <v>366</v>
      </c>
      <c r="K1315" t="s">
        <v>56</v>
      </c>
      <c r="L1315" t="s">
        <v>902</v>
      </c>
      <c r="M1315" t="s">
        <v>1829</v>
      </c>
      <c r="N1315" s="5">
        <v>9084168</v>
      </c>
    </row>
    <row r="1316" spans="1:14" x14ac:dyDescent="0.25">
      <c r="A1316" t="s">
        <v>63</v>
      </c>
      <c r="B1316" t="s">
        <v>1893</v>
      </c>
      <c r="C1316">
        <v>3681</v>
      </c>
      <c r="D1316" s="2">
        <v>46054</v>
      </c>
      <c r="E1316" t="s">
        <v>905</v>
      </c>
      <c r="F1316" t="s">
        <v>361</v>
      </c>
      <c r="G1316" t="s">
        <v>366</v>
      </c>
      <c r="H1316" t="s">
        <v>2233</v>
      </c>
      <c r="I1316" t="s">
        <v>4965</v>
      </c>
      <c r="J1316" t="s">
        <v>366</v>
      </c>
      <c r="K1316" t="s">
        <v>56</v>
      </c>
      <c r="L1316" t="s">
        <v>902</v>
      </c>
      <c r="M1316" t="s">
        <v>1829</v>
      </c>
      <c r="N1316" s="5">
        <v>138081638</v>
      </c>
    </row>
    <row r="1317" spans="1:14" x14ac:dyDescent="0.25">
      <c r="A1317" t="s">
        <v>63</v>
      </c>
      <c r="B1317" t="s">
        <v>1893</v>
      </c>
      <c r="C1317">
        <v>3681</v>
      </c>
      <c r="D1317" s="2">
        <v>46054</v>
      </c>
      <c r="E1317" t="s">
        <v>905</v>
      </c>
      <c r="F1317" t="s">
        <v>915</v>
      </c>
      <c r="G1317" t="s">
        <v>896</v>
      </c>
      <c r="H1317" t="s">
        <v>1456</v>
      </c>
      <c r="I1317" t="s">
        <v>4966</v>
      </c>
      <c r="J1317" t="s">
        <v>896</v>
      </c>
      <c r="K1317" t="s">
        <v>56</v>
      </c>
      <c r="L1317" t="s">
        <v>902</v>
      </c>
      <c r="M1317" t="s">
        <v>1829</v>
      </c>
      <c r="N1317" s="5">
        <v>2092510</v>
      </c>
    </row>
    <row r="1318" spans="1:14" x14ac:dyDescent="0.25">
      <c r="A1318" t="s">
        <v>63</v>
      </c>
      <c r="B1318" t="s">
        <v>1893</v>
      </c>
      <c r="C1318">
        <v>3681</v>
      </c>
      <c r="D1318" s="2">
        <v>46054</v>
      </c>
      <c r="E1318" t="s">
        <v>905</v>
      </c>
      <c r="F1318" t="s">
        <v>917</v>
      </c>
      <c r="G1318" t="s">
        <v>918</v>
      </c>
      <c r="H1318" t="s">
        <v>1459</v>
      </c>
      <c r="I1318" t="s">
        <v>4967</v>
      </c>
      <c r="J1318" t="s">
        <v>918</v>
      </c>
      <c r="K1318" t="s">
        <v>56</v>
      </c>
      <c r="L1318" t="s">
        <v>902</v>
      </c>
      <c r="M1318" t="s">
        <v>1829</v>
      </c>
      <c r="N1318" s="5">
        <v>440737</v>
      </c>
    </row>
    <row r="1319" spans="1:14" x14ac:dyDescent="0.25">
      <c r="A1319" t="s">
        <v>63</v>
      </c>
      <c r="B1319" t="s">
        <v>1893</v>
      </c>
      <c r="C1319">
        <v>3681</v>
      </c>
      <c r="D1319" s="2">
        <v>46054</v>
      </c>
      <c r="E1319" t="s">
        <v>905</v>
      </c>
      <c r="F1319" t="s">
        <v>1912</v>
      </c>
      <c r="G1319" t="s">
        <v>1913</v>
      </c>
      <c r="H1319" t="s">
        <v>3136</v>
      </c>
      <c r="I1319" t="s">
        <v>4968</v>
      </c>
      <c r="J1319" t="s">
        <v>1913</v>
      </c>
      <c r="K1319" t="s">
        <v>56</v>
      </c>
      <c r="L1319" t="s">
        <v>902</v>
      </c>
      <c r="M1319" t="s">
        <v>1829</v>
      </c>
      <c r="N1319" s="5">
        <v>3085162</v>
      </c>
    </row>
    <row r="1320" spans="1:14" x14ac:dyDescent="0.25">
      <c r="A1320" t="s">
        <v>63</v>
      </c>
      <c r="B1320" t="s">
        <v>1893</v>
      </c>
      <c r="C1320">
        <v>3681</v>
      </c>
      <c r="D1320" s="2">
        <v>46054</v>
      </c>
      <c r="E1320" t="s">
        <v>905</v>
      </c>
      <c r="F1320" t="s">
        <v>4969</v>
      </c>
      <c r="G1320" t="s">
        <v>14</v>
      </c>
      <c r="H1320" t="s">
        <v>4695</v>
      </c>
      <c r="I1320" t="s">
        <v>4970</v>
      </c>
      <c r="J1320" t="s">
        <v>4971</v>
      </c>
      <c r="K1320" t="s">
        <v>56</v>
      </c>
      <c r="L1320" t="s">
        <v>902</v>
      </c>
      <c r="M1320" t="s">
        <v>1829</v>
      </c>
      <c r="N1320" s="5">
        <v>667062</v>
      </c>
    </row>
    <row r="1321" spans="1:14" x14ac:dyDescent="0.25">
      <c r="A1321" t="s">
        <v>63</v>
      </c>
      <c r="B1321" t="s">
        <v>1893</v>
      </c>
      <c r="C1321">
        <v>3681</v>
      </c>
      <c r="D1321" s="2">
        <v>46054</v>
      </c>
      <c r="E1321" t="s">
        <v>905</v>
      </c>
      <c r="F1321" t="s">
        <v>908</v>
      </c>
      <c r="G1321" t="s">
        <v>1847</v>
      </c>
      <c r="H1321" t="s">
        <v>2319</v>
      </c>
      <c r="I1321" t="s">
        <v>4972</v>
      </c>
      <c r="J1321" t="s">
        <v>859</v>
      </c>
      <c r="K1321" t="s">
        <v>56</v>
      </c>
      <c r="L1321" t="s">
        <v>902</v>
      </c>
      <c r="M1321" t="s">
        <v>1829</v>
      </c>
      <c r="N1321" s="5">
        <v>416914</v>
      </c>
    </row>
    <row r="1322" spans="1:14" x14ac:dyDescent="0.25">
      <c r="A1322" t="s">
        <v>63</v>
      </c>
      <c r="B1322" t="s">
        <v>1893</v>
      </c>
      <c r="C1322">
        <v>3681</v>
      </c>
      <c r="D1322" s="2">
        <v>46054</v>
      </c>
      <c r="E1322" t="s">
        <v>905</v>
      </c>
      <c r="F1322" t="s">
        <v>908</v>
      </c>
      <c r="G1322" t="s">
        <v>1847</v>
      </c>
      <c r="H1322" t="s">
        <v>2319</v>
      </c>
      <c r="I1322" t="s">
        <v>4973</v>
      </c>
      <c r="J1322" t="s">
        <v>859</v>
      </c>
      <c r="K1322" t="s">
        <v>56</v>
      </c>
      <c r="L1322" t="s">
        <v>902</v>
      </c>
      <c r="M1322" t="s">
        <v>1829</v>
      </c>
      <c r="N1322" s="5">
        <v>2152069</v>
      </c>
    </row>
    <row r="1323" spans="1:14" x14ac:dyDescent="0.25">
      <c r="A1323" t="s">
        <v>63</v>
      </c>
      <c r="B1323" t="s">
        <v>1893</v>
      </c>
      <c r="C1323">
        <v>3681</v>
      </c>
      <c r="D1323" s="2">
        <v>46054</v>
      </c>
      <c r="E1323" t="s">
        <v>905</v>
      </c>
      <c r="F1323" t="s">
        <v>1359</v>
      </c>
      <c r="G1323" t="s">
        <v>1360</v>
      </c>
      <c r="H1323" t="s">
        <v>4694</v>
      </c>
      <c r="I1323" t="s">
        <v>4974</v>
      </c>
      <c r="J1323" t="s">
        <v>1360</v>
      </c>
      <c r="K1323" t="s">
        <v>56</v>
      </c>
      <c r="L1323" t="s">
        <v>902</v>
      </c>
      <c r="M1323" t="s">
        <v>1829</v>
      </c>
      <c r="N1323" s="5">
        <v>475480</v>
      </c>
    </row>
    <row r="1324" spans="1:14" x14ac:dyDescent="0.25">
      <c r="A1324" t="s">
        <v>63</v>
      </c>
      <c r="B1324" t="s">
        <v>1893</v>
      </c>
      <c r="C1324">
        <v>3681</v>
      </c>
      <c r="D1324" s="2">
        <v>46054</v>
      </c>
      <c r="E1324" t="s">
        <v>905</v>
      </c>
      <c r="F1324" t="s">
        <v>169</v>
      </c>
      <c r="G1324" t="s">
        <v>4</v>
      </c>
      <c r="H1324" t="s">
        <v>1162</v>
      </c>
      <c r="I1324" t="s">
        <v>4975</v>
      </c>
      <c r="J1324" t="s">
        <v>4</v>
      </c>
      <c r="K1324" t="s">
        <v>56</v>
      </c>
      <c r="L1324" t="s">
        <v>902</v>
      </c>
      <c r="M1324" t="s">
        <v>1829</v>
      </c>
      <c r="N1324" s="5">
        <v>1291109</v>
      </c>
    </row>
    <row r="1325" spans="1:14" x14ac:dyDescent="0.25">
      <c r="A1325" t="s">
        <v>63</v>
      </c>
      <c r="B1325" t="s">
        <v>1893</v>
      </c>
      <c r="C1325">
        <v>3681</v>
      </c>
      <c r="D1325" s="2">
        <v>46054</v>
      </c>
      <c r="E1325" t="s">
        <v>905</v>
      </c>
      <c r="F1325" t="s">
        <v>171</v>
      </c>
      <c r="G1325" t="s">
        <v>1895</v>
      </c>
      <c r="H1325" t="s">
        <v>2708</v>
      </c>
      <c r="I1325" t="s">
        <v>4976</v>
      </c>
      <c r="J1325" t="s">
        <v>404</v>
      </c>
      <c r="K1325" t="s">
        <v>56</v>
      </c>
      <c r="L1325" t="s">
        <v>902</v>
      </c>
      <c r="M1325" t="s">
        <v>1829</v>
      </c>
      <c r="N1325" s="5">
        <v>2144128</v>
      </c>
    </row>
    <row r="1326" spans="1:14" x14ac:dyDescent="0.25">
      <c r="A1326" t="s">
        <v>63</v>
      </c>
      <c r="B1326" t="s">
        <v>1893</v>
      </c>
      <c r="C1326">
        <v>3681</v>
      </c>
      <c r="D1326" s="2">
        <v>46054</v>
      </c>
      <c r="E1326" t="s">
        <v>905</v>
      </c>
      <c r="F1326" t="s">
        <v>171</v>
      </c>
      <c r="G1326" t="s">
        <v>1895</v>
      </c>
      <c r="H1326" t="s">
        <v>2708</v>
      </c>
      <c r="I1326" t="s">
        <v>4977</v>
      </c>
      <c r="J1326" t="s">
        <v>404</v>
      </c>
      <c r="K1326" t="s">
        <v>56</v>
      </c>
      <c r="L1326" t="s">
        <v>902</v>
      </c>
      <c r="M1326" t="s">
        <v>1829</v>
      </c>
      <c r="N1326" s="5">
        <v>2068686</v>
      </c>
    </row>
    <row r="1327" spans="1:14" x14ac:dyDescent="0.25">
      <c r="A1327" t="s">
        <v>63</v>
      </c>
      <c r="B1327" t="s">
        <v>1893</v>
      </c>
      <c r="C1327">
        <v>3681</v>
      </c>
      <c r="D1327" s="2">
        <v>46054</v>
      </c>
      <c r="E1327" t="s">
        <v>905</v>
      </c>
      <c r="F1327" t="s">
        <v>171</v>
      </c>
      <c r="G1327" t="s">
        <v>1895</v>
      </c>
      <c r="H1327" t="s">
        <v>2708</v>
      </c>
      <c r="I1327" t="s">
        <v>4978</v>
      </c>
      <c r="J1327" t="s">
        <v>404</v>
      </c>
      <c r="K1327" t="s">
        <v>56</v>
      </c>
      <c r="L1327" t="s">
        <v>902</v>
      </c>
      <c r="M1327" t="s">
        <v>1829</v>
      </c>
      <c r="N1327" s="5">
        <v>2144128</v>
      </c>
    </row>
    <row r="1328" spans="1:14" x14ac:dyDescent="0.25">
      <c r="A1328" t="s">
        <v>63</v>
      </c>
      <c r="B1328" t="s">
        <v>1893</v>
      </c>
      <c r="C1328">
        <v>3681</v>
      </c>
      <c r="D1328" s="2">
        <v>46054</v>
      </c>
      <c r="E1328" t="s">
        <v>905</v>
      </c>
      <c r="F1328" t="s">
        <v>171</v>
      </c>
      <c r="G1328" t="s">
        <v>1895</v>
      </c>
      <c r="H1328" t="s">
        <v>1626</v>
      </c>
      <c r="I1328" t="s">
        <v>4979</v>
      </c>
      <c r="J1328" t="s">
        <v>404</v>
      </c>
      <c r="K1328" t="s">
        <v>56</v>
      </c>
      <c r="L1328" t="s">
        <v>902</v>
      </c>
      <c r="M1328" t="s">
        <v>1829</v>
      </c>
      <c r="N1328" s="5">
        <v>262060</v>
      </c>
    </row>
    <row r="1329" spans="1:14" x14ac:dyDescent="0.25">
      <c r="A1329" t="s">
        <v>63</v>
      </c>
      <c r="B1329" t="s">
        <v>1893</v>
      </c>
      <c r="C1329">
        <v>3681</v>
      </c>
      <c r="D1329" s="2">
        <v>46054</v>
      </c>
      <c r="E1329" t="s">
        <v>905</v>
      </c>
      <c r="F1329" t="s">
        <v>815</v>
      </c>
      <c r="G1329" t="s">
        <v>1900</v>
      </c>
      <c r="H1329" t="s">
        <v>1579</v>
      </c>
      <c r="I1329" t="s">
        <v>4980</v>
      </c>
      <c r="J1329" t="s">
        <v>1123</v>
      </c>
      <c r="K1329" t="s">
        <v>56</v>
      </c>
      <c r="L1329" t="s">
        <v>902</v>
      </c>
      <c r="M1329" t="s">
        <v>1829</v>
      </c>
      <c r="N1329" s="5">
        <v>4815817</v>
      </c>
    </row>
    <row r="1330" spans="1:14" x14ac:dyDescent="0.25">
      <c r="A1330" t="s">
        <v>63</v>
      </c>
      <c r="B1330" t="s">
        <v>1893</v>
      </c>
      <c r="C1330">
        <v>3681</v>
      </c>
      <c r="D1330" s="2">
        <v>46054</v>
      </c>
      <c r="E1330" t="s">
        <v>905</v>
      </c>
      <c r="F1330" t="s">
        <v>170</v>
      </c>
      <c r="G1330" t="s">
        <v>4981</v>
      </c>
      <c r="H1330" t="s">
        <v>4702</v>
      </c>
      <c r="I1330" t="s">
        <v>4982</v>
      </c>
      <c r="J1330" t="s">
        <v>4983</v>
      </c>
      <c r="K1330" t="s">
        <v>56</v>
      </c>
      <c r="L1330" t="s">
        <v>902</v>
      </c>
      <c r="M1330" t="s">
        <v>1829</v>
      </c>
      <c r="N1330" s="5">
        <v>11244114</v>
      </c>
    </row>
    <row r="1331" spans="1:14" x14ac:dyDescent="0.25">
      <c r="A1331" t="s">
        <v>63</v>
      </c>
      <c r="B1331" t="s">
        <v>1893</v>
      </c>
      <c r="C1331">
        <v>3681</v>
      </c>
      <c r="D1331" s="2">
        <v>46054</v>
      </c>
      <c r="E1331" t="s">
        <v>905</v>
      </c>
      <c r="F1331" t="s">
        <v>170</v>
      </c>
      <c r="G1331" t="s">
        <v>4981</v>
      </c>
      <c r="H1331" t="s">
        <v>4702</v>
      </c>
      <c r="I1331" t="s">
        <v>4984</v>
      </c>
      <c r="J1331" t="s">
        <v>4983</v>
      </c>
      <c r="K1331" t="s">
        <v>56</v>
      </c>
      <c r="L1331" t="s">
        <v>902</v>
      </c>
      <c r="M1331" t="s">
        <v>1829</v>
      </c>
      <c r="N1331" s="5">
        <v>-11244114</v>
      </c>
    </row>
    <row r="1332" spans="1:14" x14ac:dyDescent="0.25">
      <c r="A1332" t="s">
        <v>63</v>
      </c>
      <c r="B1332" t="s">
        <v>1893</v>
      </c>
      <c r="C1332">
        <v>3681</v>
      </c>
      <c r="D1332" s="2">
        <v>46054</v>
      </c>
      <c r="E1332" t="s">
        <v>906</v>
      </c>
      <c r="F1332" t="s">
        <v>174</v>
      </c>
      <c r="G1332" t="s">
        <v>1909</v>
      </c>
      <c r="H1332" t="s">
        <v>2327</v>
      </c>
      <c r="I1332" t="s">
        <v>14</v>
      </c>
      <c r="J1332" t="s">
        <v>1910</v>
      </c>
      <c r="K1332" t="s">
        <v>56</v>
      </c>
      <c r="L1332" t="s">
        <v>903</v>
      </c>
      <c r="M1332" t="s">
        <v>1829</v>
      </c>
      <c r="N1332" s="5">
        <v>3102541</v>
      </c>
    </row>
    <row r="1333" spans="1:14" x14ac:dyDescent="0.25">
      <c r="A1333" t="s">
        <v>63</v>
      </c>
      <c r="B1333" t="s">
        <v>1893</v>
      </c>
      <c r="C1333">
        <v>3681</v>
      </c>
      <c r="D1333" s="2">
        <v>46054</v>
      </c>
      <c r="E1333" t="s">
        <v>906</v>
      </c>
      <c r="F1333" t="s">
        <v>1798</v>
      </c>
      <c r="G1333" t="s">
        <v>1799</v>
      </c>
      <c r="H1333" t="s">
        <v>1800</v>
      </c>
      <c r="I1333" t="s">
        <v>14</v>
      </c>
      <c r="J1333" t="s">
        <v>2243</v>
      </c>
      <c r="K1333" t="s">
        <v>56</v>
      </c>
      <c r="L1333" t="s">
        <v>903</v>
      </c>
      <c r="M1333" t="s">
        <v>1829</v>
      </c>
      <c r="N1333" s="5">
        <v>8232939</v>
      </c>
    </row>
    <row r="1334" spans="1:14" x14ac:dyDescent="0.25">
      <c r="A1334" t="s">
        <v>63</v>
      </c>
      <c r="B1334" t="s">
        <v>1893</v>
      </c>
      <c r="C1334">
        <v>3681</v>
      </c>
      <c r="D1334" s="2">
        <v>46054</v>
      </c>
      <c r="E1334" t="s">
        <v>906</v>
      </c>
      <c r="F1334" t="s">
        <v>361</v>
      </c>
      <c r="G1334" t="s">
        <v>366</v>
      </c>
      <c r="H1334" t="s">
        <v>2233</v>
      </c>
      <c r="I1334" t="s">
        <v>14</v>
      </c>
      <c r="J1334" t="s">
        <v>1897</v>
      </c>
      <c r="K1334" t="s">
        <v>56</v>
      </c>
      <c r="L1334" t="s">
        <v>903</v>
      </c>
      <c r="M1334" t="s">
        <v>1829</v>
      </c>
      <c r="N1334" s="5">
        <v>267861755</v>
      </c>
    </row>
    <row r="1335" spans="1:14" x14ac:dyDescent="0.25">
      <c r="A1335" t="s">
        <v>63</v>
      </c>
      <c r="B1335" t="s">
        <v>1893</v>
      </c>
      <c r="C1335">
        <v>3681</v>
      </c>
      <c r="D1335" s="2">
        <v>46054</v>
      </c>
      <c r="E1335" t="s">
        <v>906</v>
      </c>
      <c r="F1335" t="s">
        <v>914</v>
      </c>
      <c r="G1335" t="s">
        <v>840</v>
      </c>
      <c r="H1335" t="s">
        <v>1232</v>
      </c>
      <c r="I1335" t="s">
        <v>4985</v>
      </c>
      <c r="J1335" t="s">
        <v>1898</v>
      </c>
      <c r="K1335" t="s">
        <v>56</v>
      </c>
      <c r="L1335" t="s">
        <v>903</v>
      </c>
      <c r="M1335" t="s">
        <v>1829</v>
      </c>
      <c r="N1335" s="5">
        <v>2119487</v>
      </c>
    </row>
    <row r="1336" spans="1:14" x14ac:dyDescent="0.25">
      <c r="A1336" t="s">
        <v>63</v>
      </c>
      <c r="B1336" t="s">
        <v>1893</v>
      </c>
      <c r="C1336">
        <v>3681</v>
      </c>
      <c r="D1336" s="2">
        <v>46054</v>
      </c>
      <c r="E1336" t="s">
        <v>906</v>
      </c>
      <c r="F1336" t="s">
        <v>590</v>
      </c>
      <c r="G1336" t="s">
        <v>334</v>
      </c>
      <c r="H1336" t="s">
        <v>1528</v>
      </c>
      <c r="I1336" t="s">
        <v>14</v>
      </c>
      <c r="J1336" t="s">
        <v>1899</v>
      </c>
      <c r="K1336" t="s">
        <v>56</v>
      </c>
      <c r="L1336" t="s">
        <v>903</v>
      </c>
      <c r="M1336" t="s">
        <v>1829</v>
      </c>
      <c r="N1336" s="5">
        <v>53506460</v>
      </c>
    </row>
    <row r="1337" spans="1:14" x14ac:dyDescent="0.25">
      <c r="A1337" t="s">
        <v>63</v>
      </c>
      <c r="B1337" t="s">
        <v>1893</v>
      </c>
      <c r="C1337">
        <v>3681</v>
      </c>
      <c r="D1337" s="2">
        <v>46054</v>
      </c>
      <c r="E1337" t="s">
        <v>906</v>
      </c>
      <c r="F1337" t="s">
        <v>219</v>
      </c>
      <c r="G1337" t="s">
        <v>301</v>
      </c>
      <c r="H1337" t="s">
        <v>4704</v>
      </c>
      <c r="I1337" t="s">
        <v>14</v>
      </c>
      <c r="J1337" t="s">
        <v>1985</v>
      </c>
      <c r="K1337" t="s">
        <v>56</v>
      </c>
      <c r="L1337" t="s">
        <v>903</v>
      </c>
      <c r="M1337" t="s">
        <v>1829</v>
      </c>
      <c r="N1337" s="5">
        <v>41901682</v>
      </c>
    </row>
    <row r="1338" spans="1:14" x14ac:dyDescent="0.25">
      <c r="A1338" t="s">
        <v>63</v>
      </c>
      <c r="B1338" t="s">
        <v>1893</v>
      </c>
      <c r="C1338">
        <v>3681</v>
      </c>
      <c r="D1338" s="2">
        <v>46054</v>
      </c>
      <c r="E1338" t="s">
        <v>906</v>
      </c>
      <c r="F1338" t="s">
        <v>1359</v>
      </c>
      <c r="G1338" t="s">
        <v>1360</v>
      </c>
      <c r="H1338" t="s">
        <v>1743</v>
      </c>
      <c r="I1338" t="s">
        <v>14</v>
      </c>
      <c r="J1338" t="s">
        <v>4986</v>
      </c>
      <c r="K1338" t="s">
        <v>56</v>
      </c>
      <c r="L1338" t="s">
        <v>903</v>
      </c>
      <c r="M1338" t="s">
        <v>1829</v>
      </c>
      <c r="N1338" s="5">
        <v>2294815</v>
      </c>
    </row>
    <row r="1339" spans="1:14" x14ac:dyDescent="0.25">
      <c r="A1339" t="s">
        <v>63</v>
      </c>
      <c r="B1339" t="s">
        <v>1893</v>
      </c>
      <c r="C1339">
        <v>3681</v>
      </c>
      <c r="D1339" s="2">
        <v>46054</v>
      </c>
      <c r="E1339" t="s">
        <v>906</v>
      </c>
      <c r="F1339" t="s">
        <v>919</v>
      </c>
      <c r="G1339" t="s">
        <v>920</v>
      </c>
      <c r="H1339" t="s">
        <v>1529</v>
      </c>
      <c r="I1339" t="s">
        <v>14</v>
      </c>
      <c r="J1339" t="s">
        <v>4987</v>
      </c>
      <c r="K1339" t="s">
        <v>56</v>
      </c>
      <c r="L1339" t="s">
        <v>903</v>
      </c>
      <c r="M1339" t="s">
        <v>1829</v>
      </c>
      <c r="N1339" s="5">
        <v>893387</v>
      </c>
    </row>
    <row r="1340" spans="1:14" x14ac:dyDescent="0.25">
      <c r="A1340" t="s">
        <v>63</v>
      </c>
      <c r="B1340" t="s">
        <v>1893</v>
      </c>
      <c r="C1340">
        <v>3681</v>
      </c>
      <c r="D1340" s="2">
        <v>46054</v>
      </c>
      <c r="E1340" t="s">
        <v>906</v>
      </c>
      <c r="F1340" t="s">
        <v>919</v>
      </c>
      <c r="G1340" t="s">
        <v>920</v>
      </c>
      <c r="H1340" t="s">
        <v>1529</v>
      </c>
      <c r="I1340" t="s">
        <v>4988</v>
      </c>
      <c r="J1340" t="s">
        <v>4987</v>
      </c>
      <c r="K1340" t="s">
        <v>56</v>
      </c>
      <c r="L1340" t="s">
        <v>903</v>
      </c>
      <c r="M1340" t="s">
        <v>1829</v>
      </c>
      <c r="N1340" s="5">
        <v>1779825</v>
      </c>
    </row>
    <row r="1341" spans="1:14" x14ac:dyDescent="0.25">
      <c r="A1341" t="s">
        <v>63</v>
      </c>
      <c r="B1341" t="s">
        <v>1893</v>
      </c>
      <c r="C1341">
        <v>3681</v>
      </c>
      <c r="D1341" s="2">
        <v>46054</v>
      </c>
      <c r="E1341" t="s">
        <v>906</v>
      </c>
      <c r="F1341" t="s">
        <v>171</v>
      </c>
      <c r="G1341" t="s">
        <v>1895</v>
      </c>
      <c r="H1341" t="s">
        <v>2708</v>
      </c>
      <c r="I1341" t="s">
        <v>14</v>
      </c>
      <c r="J1341" t="s">
        <v>3776</v>
      </c>
      <c r="K1341" t="s">
        <v>56</v>
      </c>
      <c r="L1341" t="s">
        <v>903</v>
      </c>
      <c r="M1341" t="s">
        <v>1829</v>
      </c>
      <c r="N1341" s="5">
        <v>18405860</v>
      </c>
    </row>
    <row r="1342" spans="1:14" x14ac:dyDescent="0.25">
      <c r="A1342" t="s">
        <v>63</v>
      </c>
      <c r="B1342" t="s">
        <v>1893</v>
      </c>
      <c r="C1342">
        <v>3681</v>
      </c>
      <c r="D1342" s="2">
        <v>46054</v>
      </c>
      <c r="E1342" t="s">
        <v>906</v>
      </c>
      <c r="F1342" t="s">
        <v>170</v>
      </c>
      <c r="G1342" t="s">
        <v>4981</v>
      </c>
      <c r="H1342" t="s">
        <v>4702</v>
      </c>
      <c r="I1342" t="s">
        <v>14</v>
      </c>
      <c r="J1342" t="s">
        <v>4989</v>
      </c>
      <c r="K1342" t="s">
        <v>56</v>
      </c>
      <c r="L1342" t="s">
        <v>903</v>
      </c>
      <c r="M1342" t="s">
        <v>1829</v>
      </c>
      <c r="N1342" s="5">
        <v>22071862</v>
      </c>
    </row>
    <row r="1343" spans="1:14" x14ac:dyDescent="0.25">
      <c r="A1343" t="s">
        <v>63</v>
      </c>
      <c r="B1343" t="s">
        <v>1893</v>
      </c>
      <c r="C1343">
        <v>3681</v>
      </c>
      <c r="D1343" s="2">
        <v>46054</v>
      </c>
      <c r="E1343" t="s">
        <v>907</v>
      </c>
      <c r="F1343" t="s">
        <v>601</v>
      </c>
      <c r="G1343" t="s">
        <v>1894</v>
      </c>
      <c r="H1343" t="s">
        <v>2707</v>
      </c>
      <c r="I1343" t="s">
        <v>14</v>
      </c>
      <c r="J1343" t="s">
        <v>4990</v>
      </c>
      <c r="K1343" t="s">
        <v>56</v>
      </c>
      <c r="L1343" t="s">
        <v>904</v>
      </c>
      <c r="M1343" t="s">
        <v>1829</v>
      </c>
      <c r="N1343" s="5">
        <v>-10797475</v>
      </c>
    </row>
    <row r="1344" spans="1:14" x14ac:dyDescent="0.25">
      <c r="A1344" t="s">
        <v>63</v>
      </c>
      <c r="B1344" t="s">
        <v>1893</v>
      </c>
      <c r="C1344">
        <v>3681</v>
      </c>
      <c r="D1344" s="2">
        <v>46054</v>
      </c>
      <c r="E1344" t="s">
        <v>907</v>
      </c>
      <c r="F1344" t="s">
        <v>1435</v>
      </c>
      <c r="G1344" t="s">
        <v>1436</v>
      </c>
      <c r="H1344" t="s">
        <v>2232</v>
      </c>
      <c r="I1344" t="s">
        <v>4960</v>
      </c>
      <c r="J1344" t="s">
        <v>4991</v>
      </c>
      <c r="K1344" t="s">
        <v>56</v>
      </c>
      <c r="L1344" t="s">
        <v>904</v>
      </c>
      <c r="M1344" t="s">
        <v>1829</v>
      </c>
      <c r="N1344" s="5">
        <v>-206585</v>
      </c>
    </row>
    <row r="1345" spans="1:14" x14ac:dyDescent="0.25">
      <c r="A1345" t="s">
        <v>63</v>
      </c>
      <c r="B1345" t="s">
        <v>1893</v>
      </c>
      <c r="C1345">
        <v>3681</v>
      </c>
      <c r="D1345" s="2">
        <v>46054</v>
      </c>
      <c r="E1345" t="s">
        <v>907</v>
      </c>
      <c r="F1345" t="s">
        <v>174</v>
      </c>
      <c r="G1345" t="s">
        <v>1909</v>
      </c>
      <c r="H1345" t="s">
        <v>2327</v>
      </c>
      <c r="I1345" t="s">
        <v>14</v>
      </c>
      <c r="J1345" t="s">
        <v>1911</v>
      </c>
      <c r="K1345" t="s">
        <v>56</v>
      </c>
      <c r="L1345" t="s">
        <v>904</v>
      </c>
      <c r="M1345" t="s">
        <v>1829</v>
      </c>
      <c r="N1345" s="5">
        <v>-3485425</v>
      </c>
    </row>
    <row r="1346" spans="1:14" x14ac:dyDescent="0.25">
      <c r="A1346" t="s">
        <v>63</v>
      </c>
      <c r="B1346" t="s">
        <v>1893</v>
      </c>
      <c r="C1346">
        <v>3681</v>
      </c>
      <c r="D1346" s="2">
        <v>46054</v>
      </c>
      <c r="E1346" t="s">
        <v>907</v>
      </c>
      <c r="F1346" t="s">
        <v>1798</v>
      </c>
      <c r="G1346" t="s">
        <v>1799</v>
      </c>
      <c r="H1346" t="s">
        <v>1800</v>
      </c>
      <c r="I1346" t="s">
        <v>14</v>
      </c>
      <c r="J1346" t="s">
        <v>4992</v>
      </c>
      <c r="K1346" t="s">
        <v>56</v>
      </c>
      <c r="L1346" t="s">
        <v>904</v>
      </c>
      <c r="M1346" t="s">
        <v>1829</v>
      </c>
      <c r="N1346" s="5">
        <v>-40487100</v>
      </c>
    </row>
    <row r="1347" spans="1:14" x14ac:dyDescent="0.25">
      <c r="A1347" t="s">
        <v>63</v>
      </c>
      <c r="B1347" t="s">
        <v>1893</v>
      </c>
      <c r="C1347">
        <v>3681</v>
      </c>
      <c r="D1347" s="2">
        <v>46054</v>
      </c>
      <c r="E1347" t="s">
        <v>907</v>
      </c>
      <c r="F1347" t="s">
        <v>361</v>
      </c>
      <c r="G1347" t="s">
        <v>366</v>
      </c>
      <c r="H1347" t="s">
        <v>2233</v>
      </c>
      <c r="I1347" t="s">
        <v>14</v>
      </c>
      <c r="J1347" t="s">
        <v>4993</v>
      </c>
      <c r="K1347" t="s">
        <v>56</v>
      </c>
      <c r="L1347" t="s">
        <v>904</v>
      </c>
      <c r="M1347" t="s">
        <v>1829</v>
      </c>
      <c r="N1347" s="5">
        <v>-252931989</v>
      </c>
    </row>
    <row r="1348" spans="1:14" x14ac:dyDescent="0.25">
      <c r="A1348" t="s">
        <v>63</v>
      </c>
      <c r="B1348" t="s">
        <v>1893</v>
      </c>
      <c r="C1348">
        <v>3681</v>
      </c>
      <c r="D1348" s="2">
        <v>46054</v>
      </c>
      <c r="E1348" t="s">
        <v>907</v>
      </c>
      <c r="F1348" t="s">
        <v>914</v>
      </c>
      <c r="G1348" t="s">
        <v>840</v>
      </c>
      <c r="H1348" t="s">
        <v>1232</v>
      </c>
      <c r="I1348" t="s">
        <v>14</v>
      </c>
      <c r="J1348" t="s">
        <v>4994</v>
      </c>
      <c r="K1348" t="s">
        <v>56</v>
      </c>
      <c r="L1348" t="s">
        <v>904</v>
      </c>
      <c r="M1348" t="s">
        <v>1829</v>
      </c>
      <c r="N1348" s="5">
        <v>-2419487</v>
      </c>
    </row>
    <row r="1349" spans="1:14" x14ac:dyDescent="0.25">
      <c r="A1349" t="s">
        <v>63</v>
      </c>
      <c r="B1349" t="s">
        <v>1893</v>
      </c>
      <c r="C1349">
        <v>3681</v>
      </c>
      <c r="D1349" s="2">
        <v>46054</v>
      </c>
      <c r="E1349" t="s">
        <v>907</v>
      </c>
      <c r="F1349" t="s">
        <v>590</v>
      </c>
      <c r="G1349" t="s">
        <v>334</v>
      </c>
      <c r="H1349" t="s">
        <v>1528</v>
      </c>
      <c r="I1349" t="s">
        <v>14</v>
      </c>
      <c r="J1349" t="s">
        <v>4995</v>
      </c>
      <c r="K1349" t="s">
        <v>56</v>
      </c>
      <c r="L1349" t="s">
        <v>904</v>
      </c>
      <c r="M1349" t="s">
        <v>1829</v>
      </c>
      <c r="N1349" s="5">
        <v>-59853550</v>
      </c>
    </row>
    <row r="1350" spans="1:14" x14ac:dyDescent="0.25">
      <c r="A1350" t="s">
        <v>63</v>
      </c>
      <c r="B1350" t="s">
        <v>1893</v>
      </c>
      <c r="C1350">
        <v>3681</v>
      </c>
      <c r="D1350" s="2">
        <v>46054</v>
      </c>
      <c r="E1350" t="s">
        <v>907</v>
      </c>
      <c r="F1350" t="s">
        <v>171</v>
      </c>
      <c r="G1350" t="s">
        <v>1895</v>
      </c>
      <c r="H1350" t="s">
        <v>2708</v>
      </c>
      <c r="I1350" t="s">
        <v>14</v>
      </c>
      <c r="J1350" t="s">
        <v>4996</v>
      </c>
      <c r="K1350" t="s">
        <v>56</v>
      </c>
      <c r="L1350" t="s">
        <v>904</v>
      </c>
      <c r="M1350" t="s">
        <v>1829</v>
      </c>
      <c r="N1350" s="5">
        <v>-8653070</v>
      </c>
    </row>
    <row r="1351" spans="1:14" x14ac:dyDescent="0.25">
      <c r="A1351" t="s">
        <v>63</v>
      </c>
      <c r="B1351" t="s">
        <v>1893</v>
      </c>
      <c r="C1351">
        <v>3681</v>
      </c>
      <c r="D1351" s="2">
        <v>46054</v>
      </c>
      <c r="E1351" t="s">
        <v>907</v>
      </c>
      <c r="F1351" t="s">
        <v>172</v>
      </c>
      <c r="G1351" t="s">
        <v>1840</v>
      </c>
      <c r="H1351" t="s">
        <v>370</v>
      </c>
      <c r="I1351" t="s">
        <v>14</v>
      </c>
      <c r="J1351" t="s">
        <v>1908</v>
      </c>
      <c r="K1351" t="s">
        <v>56</v>
      </c>
      <c r="L1351" t="s">
        <v>904</v>
      </c>
      <c r="M1351" t="s">
        <v>1829</v>
      </c>
      <c r="N1351" s="5">
        <v>-83429</v>
      </c>
    </row>
    <row r="1352" spans="1:14" x14ac:dyDescent="0.25">
      <c r="A1352" t="s">
        <v>63</v>
      </c>
      <c r="B1352" t="s">
        <v>1893</v>
      </c>
      <c r="C1352">
        <v>3681</v>
      </c>
      <c r="D1352" s="2">
        <v>46082</v>
      </c>
      <c r="E1352" t="s">
        <v>905</v>
      </c>
      <c r="F1352" t="s">
        <v>601</v>
      </c>
      <c r="G1352" t="s">
        <v>1894</v>
      </c>
      <c r="H1352" t="s">
        <v>2707</v>
      </c>
      <c r="I1352" t="s">
        <v>7135</v>
      </c>
      <c r="J1352" t="s">
        <v>657</v>
      </c>
      <c r="K1352" t="s">
        <v>56</v>
      </c>
      <c r="L1352" t="s">
        <v>902</v>
      </c>
      <c r="M1352" t="s">
        <v>1829</v>
      </c>
      <c r="N1352" s="5">
        <v>11244114</v>
      </c>
    </row>
    <row r="1353" spans="1:14" x14ac:dyDescent="0.25">
      <c r="A1353" t="s">
        <v>63</v>
      </c>
      <c r="B1353" t="s">
        <v>1893</v>
      </c>
      <c r="C1353">
        <v>3681</v>
      </c>
      <c r="D1353" s="2">
        <v>46082</v>
      </c>
      <c r="E1353" t="s">
        <v>905</v>
      </c>
      <c r="F1353" t="s">
        <v>601</v>
      </c>
      <c r="G1353" t="s">
        <v>1894</v>
      </c>
      <c r="H1353" t="s">
        <v>2707</v>
      </c>
      <c r="I1353" t="s">
        <v>7136</v>
      </c>
      <c r="J1353" t="s">
        <v>657</v>
      </c>
      <c r="K1353" t="s">
        <v>56</v>
      </c>
      <c r="L1353" t="s">
        <v>902</v>
      </c>
      <c r="M1353" t="s">
        <v>1829</v>
      </c>
      <c r="N1353" s="5">
        <v>10799137</v>
      </c>
    </row>
    <row r="1354" spans="1:14" x14ac:dyDescent="0.25">
      <c r="A1354" t="s">
        <v>63</v>
      </c>
      <c r="B1354" t="s">
        <v>1893</v>
      </c>
      <c r="C1354">
        <v>3681</v>
      </c>
      <c r="D1354" s="2">
        <v>46082</v>
      </c>
      <c r="E1354" t="s">
        <v>905</v>
      </c>
      <c r="F1354" t="s">
        <v>601</v>
      </c>
      <c r="G1354" t="s">
        <v>1894</v>
      </c>
      <c r="H1354" t="s">
        <v>2707</v>
      </c>
      <c r="I1354" t="s">
        <v>7137</v>
      </c>
      <c r="J1354" t="s">
        <v>657</v>
      </c>
      <c r="K1354" t="s">
        <v>56</v>
      </c>
      <c r="L1354" t="s">
        <v>902</v>
      </c>
      <c r="M1354" t="s">
        <v>1829</v>
      </c>
      <c r="N1354" s="5">
        <v>10973264</v>
      </c>
    </row>
    <row r="1355" spans="1:14" x14ac:dyDescent="0.25">
      <c r="A1355" t="s">
        <v>63</v>
      </c>
      <c r="B1355" t="s">
        <v>1893</v>
      </c>
      <c r="C1355">
        <v>3681</v>
      </c>
      <c r="D1355" s="2">
        <v>46082</v>
      </c>
      <c r="E1355" t="s">
        <v>905</v>
      </c>
      <c r="F1355" t="s">
        <v>601</v>
      </c>
      <c r="G1355" t="s">
        <v>1894</v>
      </c>
      <c r="H1355" t="s">
        <v>2707</v>
      </c>
      <c r="I1355" t="s">
        <v>7138</v>
      </c>
      <c r="J1355" t="s">
        <v>657</v>
      </c>
      <c r="K1355" t="s">
        <v>56</v>
      </c>
      <c r="L1355" t="s">
        <v>902</v>
      </c>
      <c r="M1355" t="s">
        <v>1829</v>
      </c>
      <c r="N1355" s="5">
        <v>-11244114</v>
      </c>
    </row>
    <row r="1356" spans="1:14" x14ac:dyDescent="0.25">
      <c r="A1356" t="s">
        <v>63</v>
      </c>
      <c r="B1356" t="s">
        <v>1893</v>
      </c>
      <c r="C1356">
        <v>3681</v>
      </c>
      <c r="D1356" s="2">
        <v>46082</v>
      </c>
      <c r="E1356" t="s">
        <v>905</v>
      </c>
      <c r="F1356" t="s">
        <v>601</v>
      </c>
      <c r="G1356" t="s">
        <v>1894</v>
      </c>
      <c r="H1356" t="s">
        <v>2707</v>
      </c>
      <c r="I1356" t="s">
        <v>7139</v>
      </c>
      <c r="J1356" t="s">
        <v>657</v>
      </c>
      <c r="K1356" t="s">
        <v>56</v>
      </c>
      <c r="L1356" t="s">
        <v>902</v>
      </c>
      <c r="M1356" t="s">
        <v>1829</v>
      </c>
      <c r="N1356" s="5">
        <v>-10799137</v>
      </c>
    </row>
    <row r="1357" spans="1:14" x14ac:dyDescent="0.25">
      <c r="A1357" t="s">
        <v>63</v>
      </c>
      <c r="B1357" t="s">
        <v>1893</v>
      </c>
      <c r="C1357">
        <v>3681</v>
      </c>
      <c r="D1357" s="2">
        <v>46082</v>
      </c>
      <c r="E1357" t="s">
        <v>905</v>
      </c>
      <c r="F1357" t="s">
        <v>601</v>
      </c>
      <c r="G1357" t="s">
        <v>1894</v>
      </c>
      <c r="H1357" t="s">
        <v>3070</v>
      </c>
      <c r="I1357" t="s">
        <v>7140</v>
      </c>
      <c r="J1357" t="s">
        <v>657</v>
      </c>
      <c r="K1357" t="s">
        <v>56</v>
      </c>
      <c r="L1357" t="s">
        <v>902</v>
      </c>
      <c r="M1357" t="s">
        <v>1829</v>
      </c>
      <c r="N1357" s="5">
        <v>400632</v>
      </c>
    </row>
    <row r="1358" spans="1:14" x14ac:dyDescent="0.25">
      <c r="A1358" t="s">
        <v>63</v>
      </c>
      <c r="B1358" t="s">
        <v>1893</v>
      </c>
      <c r="C1358">
        <v>3681</v>
      </c>
      <c r="D1358" s="2">
        <v>46082</v>
      </c>
      <c r="E1358" t="s">
        <v>905</v>
      </c>
      <c r="F1358" t="s">
        <v>601</v>
      </c>
      <c r="G1358" t="s">
        <v>1894</v>
      </c>
      <c r="H1358" t="s">
        <v>3070</v>
      </c>
      <c r="I1358" t="s">
        <v>7141</v>
      </c>
      <c r="J1358" t="s">
        <v>657</v>
      </c>
      <c r="K1358" t="s">
        <v>56</v>
      </c>
      <c r="L1358" t="s">
        <v>902</v>
      </c>
      <c r="M1358" t="s">
        <v>1829</v>
      </c>
      <c r="N1358" s="5">
        <v>4443521</v>
      </c>
    </row>
    <row r="1359" spans="1:14" x14ac:dyDescent="0.25">
      <c r="A1359" t="s">
        <v>63</v>
      </c>
      <c r="B1359" t="s">
        <v>1893</v>
      </c>
      <c r="C1359">
        <v>3681</v>
      </c>
      <c r="D1359" s="2">
        <v>46082</v>
      </c>
      <c r="E1359" t="s">
        <v>905</v>
      </c>
      <c r="F1359" t="s">
        <v>601</v>
      </c>
      <c r="G1359" t="s">
        <v>1894</v>
      </c>
      <c r="H1359" t="s">
        <v>3070</v>
      </c>
      <c r="I1359" t="s">
        <v>7142</v>
      </c>
      <c r="J1359" t="s">
        <v>657</v>
      </c>
      <c r="K1359" t="s">
        <v>56</v>
      </c>
      <c r="L1359" t="s">
        <v>902</v>
      </c>
      <c r="M1359" t="s">
        <v>1829</v>
      </c>
      <c r="N1359" s="5">
        <v>4146033</v>
      </c>
    </row>
    <row r="1360" spans="1:14" x14ac:dyDescent="0.25">
      <c r="A1360" t="s">
        <v>63</v>
      </c>
      <c r="B1360" t="s">
        <v>1893</v>
      </c>
      <c r="C1360">
        <v>3681</v>
      </c>
      <c r="D1360" s="2">
        <v>46082</v>
      </c>
      <c r="E1360" t="s">
        <v>905</v>
      </c>
      <c r="F1360" t="s">
        <v>601</v>
      </c>
      <c r="G1360" t="s">
        <v>1894</v>
      </c>
      <c r="H1360" t="s">
        <v>3070</v>
      </c>
      <c r="I1360" t="s">
        <v>7143</v>
      </c>
      <c r="J1360" t="s">
        <v>657</v>
      </c>
      <c r="K1360" t="s">
        <v>56</v>
      </c>
      <c r="L1360" t="s">
        <v>902</v>
      </c>
      <c r="M1360" t="s">
        <v>1829</v>
      </c>
      <c r="N1360" s="5">
        <v>5288589</v>
      </c>
    </row>
    <row r="1361" spans="1:14" x14ac:dyDescent="0.25">
      <c r="A1361" t="s">
        <v>63</v>
      </c>
      <c r="B1361" t="s">
        <v>1893</v>
      </c>
      <c r="C1361">
        <v>3681</v>
      </c>
      <c r="D1361" s="2">
        <v>46082</v>
      </c>
      <c r="E1361" t="s">
        <v>905</v>
      </c>
      <c r="F1361" t="s">
        <v>601</v>
      </c>
      <c r="G1361" t="s">
        <v>1894</v>
      </c>
      <c r="H1361" t="s">
        <v>3070</v>
      </c>
      <c r="I1361" t="s">
        <v>7144</v>
      </c>
      <c r="J1361" t="s">
        <v>657</v>
      </c>
      <c r="K1361" t="s">
        <v>56</v>
      </c>
      <c r="L1361" t="s">
        <v>902</v>
      </c>
      <c r="M1361" t="s">
        <v>1829</v>
      </c>
      <c r="N1361" s="5">
        <v>350607</v>
      </c>
    </row>
    <row r="1362" spans="1:14" x14ac:dyDescent="0.25">
      <c r="A1362" t="s">
        <v>63</v>
      </c>
      <c r="B1362" t="s">
        <v>1893</v>
      </c>
      <c r="C1362">
        <v>3681</v>
      </c>
      <c r="D1362" s="2">
        <v>46082</v>
      </c>
      <c r="E1362" t="s">
        <v>905</v>
      </c>
      <c r="F1362" t="s">
        <v>601</v>
      </c>
      <c r="G1362" t="s">
        <v>1894</v>
      </c>
      <c r="H1362" t="s">
        <v>3070</v>
      </c>
      <c r="I1362" t="s">
        <v>7145</v>
      </c>
      <c r="J1362" t="s">
        <v>657</v>
      </c>
      <c r="K1362" t="s">
        <v>56</v>
      </c>
      <c r="L1362" t="s">
        <v>902</v>
      </c>
      <c r="M1362" t="s">
        <v>1829</v>
      </c>
      <c r="N1362" s="5">
        <v>-400632</v>
      </c>
    </row>
    <row r="1363" spans="1:14" x14ac:dyDescent="0.25">
      <c r="A1363" t="s">
        <v>63</v>
      </c>
      <c r="B1363" t="s">
        <v>1893</v>
      </c>
      <c r="C1363">
        <v>3681</v>
      </c>
      <c r="D1363" s="2">
        <v>46082</v>
      </c>
      <c r="E1363" t="s">
        <v>905</v>
      </c>
      <c r="F1363" t="s">
        <v>601</v>
      </c>
      <c r="G1363" t="s">
        <v>1894</v>
      </c>
      <c r="H1363" t="s">
        <v>3070</v>
      </c>
      <c r="I1363" t="s">
        <v>7146</v>
      </c>
      <c r="J1363" t="s">
        <v>657</v>
      </c>
      <c r="K1363" t="s">
        <v>56</v>
      </c>
      <c r="L1363" t="s">
        <v>902</v>
      </c>
      <c r="M1363" t="s">
        <v>1829</v>
      </c>
      <c r="N1363" s="5">
        <v>-4146033</v>
      </c>
    </row>
    <row r="1364" spans="1:14" x14ac:dyDescent="0.25">
      <c r="A1364" t="s">
        <v>63</v>
      </c>
      <c r="B1364" t="s">
        <v>1893</v>
      </c>
      <c r="C1364">
        <v>3681</v>
      </c>
      <c r="D1364" s="2">
        <v>46082</v>
      </c>
      <c r="E1364" t="s">
        <v>905</v>
      </c>
      <c r="F1364" t="s">
        <v>601</v>
      </c>
      <c r="G1364" t="s">
        <v>1894</v>
      </c>
      <c r="H1364" t="s">
        <v>3070</v>
      </c>
      <c r="I1364" t="s">
        <v>7147</v>
      </c>
      <c r="J1364" t="s">
        <v>657</v>
      </c>
      <c r="K1364" t="s">
        <v>56</v>
      </c>
      <c r="L1364" t="s">
        <v>902</v>
      </c>
      <c r="M1364" t="s">
        <v>1829</v>
      </c>
      <c r="N1364" s="5">
        <v>-4443521</v>
      </c>
    </row>
    <row r="1365" spans="1:14" x14ac:dyDescent="0.25">
      <c r="A1365" t="s">
        <v>63</v>
      </c>
      <c r="B1365" t="s">
        <v>1893</v>
      </c>
      <c r="C1365">
        <v>3681</v>
      </c>
      <c r="D1365" s="2">
        <v>46082</v>
      </c>
      <c r="E1365" t="s">
        <v>905</v>
      </c>
      <c r="F1365" t="s">
        <v>174</v>
      </c>
      <c r="G1365" t="s">
        <v>1909</v>
      </c>
      <c r="H1365" t="s">
        <v>2327</v>
      </c>
      <c r="I1365" t="s">
        <v>7148</v>
      </c>
      <c r="J1365" t="s">
        <v>320</v>
      </c>
      <c r="K1365" t="s">
        <v>56</v>
      </c>
      <c r="L1365" t="s">
        <v>902</v>
      </c>
      <c r="M1365" t="s">
        <v>1829</v>
      </c>
      <c r="N1365" s="5">
        <v>2844013</v>
      </c>
    </row>
    <row r="1366" spans="1:14" x14ac:dyDescent="0.25">
      <c r="A1366" t="s">
        <v>63</v>
      </c>
      <c r="B1366" t="s">
        <v>1893</v>
      </c>
      <c r="C1366">
        <v>3681</v>
      </c>
      <c r="D1366" s="2">
        <v>46082</v>
      </c>
      <c r="E1366" t="s">
        <v>905</v>
      </c>
      <c r="F1366" t="s">
        <v>916</v>
      </c>
      <c r="G1366" t="s">
        <v>1896</v>
      </c>
      <c r="H1366" t="s">
        <v>6398</v>
      </c>
      <c r="I1366" t="s">
        <v>7149</v>
      </c>
      <c r="J1366" t="s">
        <v>1009</v>
      </c>
      <c r="K1366" t="s">
        <v>56</v>
      </c>
      <c r="L1366" t="s">
        <v>902</v>
      </c>
      <c r="M1366" t="s">
        <v>1829</v>
      </c>
      <c r="N1366" s="5">
        <v>2529689</v>
      </c>
    </row>
    <row r="1367" spans="1:14" x14ac:dyDescent="0.25">
      <c r="A1367" t="s">
        <v>63</v>
      </c>
      <c r="B1367" t="s">
        <v>1893</v>
      </c>
      <c r="C1367">
        <v>3681</v>
      </c>
      <c r="D1367" s="2">
        <v>46082</v>
      </c>
      <c r="E1367" t="s">
        <v>905</v>
      </c>
      <c r="F1367" t="s">
        <v>916</v>
      </c>
      <c r="G1367" t="s">
        <v>1896</v>
      </c>
      <c r="H1367" t="s">
        <v>2705</v>
      </c>
      <c r="I1367" t="s">
        <v>7150</v>
      </c>
      <c r="J1367" t="s">
        <v>1009</v>
      </c>
      <c r="K1367" t="s">
        <v>56</v>
      </c>
      <c r="L1367" t="s">
        <v>902</v>
      </c>
      <c r="M1367" t="s">
        <v>1829</v>
      </c>
      <c r="N1367" s="5">
        <v>687383</v>
      </c>
    </row>
    <row r="1368" spans="1:14" x14ac:dyDescent="0.25">
      <c r="A1368" t="s">
        <v>63</v>
      </c>
      <c r="B1368" t="s">
        <v>1893</v>
      </c>
      <c r="C1368">
        <v>3681</v>
      </c>
      <c r="D1368" s="2">
        <v>46082</v>
      </c>
      <c r="E1368" t="s">
        <v>905</v>
      </c>
      <c r="F1368" t="s">
        <v>1798</v>
      </c>
      <c r="G1368" t="s">
        <v>1799</v>
      </c>
      <c r="H1368" t="s">
        <v>1800</v>
      </c>
      <c r="I1368" t="s">
        <v>7151</v>
      </c>
      <c r="J1368" t="s">
        <v>1799</v>
      </c>
      <c r="K1368" t="s">
        <v>56</v>
      </c>
      <c r="L1368" t="s">
        <v>902</v>
      </c>
      <c r="M1368" t="s">
        <v>1829</v>
      </c>
      <c r="N1368" s="5">
        <v>23870224</v>
      </c>
    </row>
    <row r="1369" spans="1:14" x14ac:dyDescent="0.25">
      <c r="A1369" t="s">
        <v>63</v>
      </c>
      <c r="B1369" t="s">
        <v>1893</v>
      </c>
      <c r="C1369">
        <v>3681</v>
      </c>
      <c r="D1369" s="2">
        <v>46082</v>
      </c>
      <c r="E1369" t="s">
        <v>905</v>
      </c>
      <c r="F1369" t="s">
        <v>361</v>
      </c>
      <c r="G1369" t="s">
        <v>366</v>
      </c>
      <c r="H1369" t="s">
        <v>2233</v>
      </c>
      <c r="I1369" t="s">
        <v>7152</v>
      </c>
      <c r="J1369" t="s">
        <v>366</v>
      </c>
      <c r="K1369" t="s">
        <v>56</v>
      </c>
      <c r="L1369" t="s">
        <v>902</v>
      </c>
      <c r="M1369" t="s">
        <v>1829</v>
      </c>
      <c r="N1369" s="5">
        <v>9163611</v>
      </c>
    </row>
    <row r="1370" spans="1:14" x14ac:dyDescent="0.25">
      <c r="A1370" t="s">
        <v>63</v>
      </c>
      <c r="B1370" t="s">
        <v>1893</v>
      </c>
      <c r="C1370">
        <v>3681</v>
      </c>
      <c r="D1370" s="2">
        <v>46082</v>
      </c>
      <c r="E1370" t="s">
        <v>905</v>
      </c>
      <c r="F1370" t="s">
        <v>361</v>
      </c>
      <c r="G1370" t="s">
        <v>366</v>
      </c>
      <c r="H1370" t="s">
        <v>2233</v>
      </c>
      <c r="I1370" t="s">
        <v>7153</v>
      </c>
      <c r="J1370" t="s">
        <v>366</v>
      </c>
      <c r="K1370" t="s">
        <v>56</v>
      </c>
      <c r="L1370" t="s">
        <v>902</v>
      </c>
      <c r="M1370" t="s">
        <v>1829</v>
      </c>
      <c r="N1370" s="5">
        <v>126334710</v>
      </c>
    </row>
    <row r="1371" spans="1:14" x14ac:dyDescent="0.25">
      <c r="A1371" t="s">
        <v>63</v>
      </c>
      <c r="B1371" t="s">
        <v>1893</v>
      </c>
      <c r="C1371">
        <v>3681</v>
      </c>
      <c r="D1371" s="2">
        <v>46082</v>
      </c>
      <c r="E1371" t="s">
        <v>905</v>
      </c>
      <c r="F1371" t="s">
        <v>914</v>
      </c>
      <c r="G1371" t="s">
        <v>840</v>
      </c>
      <c r="H1371" t="s">
        <v>1232</v>
      </c>
      <c r="I1371" t="s">
        <v>4985</v>
      </c>
      <c r="J1371" t="s">
        <v>840</v>
      </c>
      <c r="K1371" t="s">
        <v>56</v>
      </c>
      <c r="L1371" t="s">
        <v>902</v>
      </c>
      <c r="M1371" t="s">
        <v>1829</v>
      </c>
      <c r="N1371" s="5">
        <v>2119487</v>
      </c>
    </row>
    <row r="1372" spans="1:14" x14ac:dyDescent="0.25">
      <c r="A1372" t="s">
        <v>63</v>
      </c>
      <c r="B1372" t="s">
        <v>1893</v>
      </c>
      <c r="C1372">
        <v>3681</v>
      </c>
      <c r="D1372" s="2">
        <v>46082</v>
      </c>
      <c r="E1372" t="s">
        <v>905</v>
      </c>
      <c r="F1372" t="s">
        <v>590</v>
      </c>
      <c r="G1372" t="s">
        <v>334</v>
      </c>
      <c r="H1372" t="s">
        <v>1528</v>
      </c>
      <c r="I1372" t="s">
        <v>7154</v>
      </c>
      <c r="J1372" t="s">
        <v>334</v>
      </c>
      <c r="K1372" t="s">
        <v>56</v>
      </c>
      <c r="L1372" t="s">
        <v>902</v>
      </c>
      <c r="M1372" t="s">
        <v>1829</v>
      </c>
      <c r="N1372" s="5">
        <v>14400000</v>
      </c>
    </row>
    <row r="1373" spans="1:14" x14ac:dyDescent="0.25">
      <c r="A1373" t="s">
        <v>63</v>
      </c>
      <c r="B1373" t="s">
        <v>1893</v>
      </c>
      <c r="C1373">
        <v>3681</v>
      </c>
      <c r="D1373" s="2">
        <v>46082</v>
      </c>
      <c r="E1373" t="s">
        <v>905</v>
      </c>
      <c r="F1373" t="s">
        <v>915</v>
      </c>
      <c r="G1373" t="s">
        <v>896</v>
      </c>
      <c r="H1373" t="s">
        <v>1456</v>
      </c>
      <c r="I1373" t="s">
        <v>7155</v>
      </c>
      <c r="J1373" t="s">
        <v>896</v>
      </c>
      <c r="K1373" t="s">
        <v>56</v>
      </c>
      <c r="L1373" t="s">
        <v>902</v>
      </c>
      <c r="M1373" t="s">
        <v>1829</v>
      </c>
      <c r="N1373" s="5">
        <v>2260108</v>
      </c>
    </row>
    <row r="1374" spans="1:14" x14ac:dyDescent="0.25">
      <c r="A1374" t="s">
        <v>63</v>
      </c>
      <c r="B1374" t="s">
        <v>1893</v>
      </c>
      <c r="C1374">
        <v>3681</v>
      </c>
      <c r="D1374" s="2">
        <v>46082</v>
      </c>
      <c r="E1374" t="s">
        <v>905</v>
      </c>
      <c r="F1374" t="s">
        <v>917</v>
      </c>
      <c r="G1374" t="s">
        <v>918</v>
      </c>
      <c r="H1374" t="s">
        <v>1459</v>
      </c>
      <c r="I1374" t="s">
        <v>7156</v>
      </c>
      <c r="J1374" t="s">
        <v>918</v>
      </c>
      <c r="K1374" t="s">
        <v>56</v>
      </c>
      <c r="L1374" t="s">
        <v>902</v>
      </c>
      <c r="M1374" t="s">
        <v>1829</v>
      </c>
      <c r="N1374" s="5">
        <v>2351626</v>
      </c>
    </row>
    <row r="1375" spans="1:14" x14ac:dyDescent="0.25">
      <c r="A1375" t="s">
        <v>63</v>
      </c>
      <c r="B1375" t="s">
        <v>1893</v>
      </c>
      <c r="C1375">
        <v>3681</v>
      </c>
      <c r="D1375" s="2">
        <v>46082</v>
      </c>
      <c r="E1375" t="s">
        <v>905</v>
      </c>
      <c r="F1375" t="s">
        <v>1912</v>
      </c>
      <c r="G1375" t="s">
        <v>1913</v>
      </c>
      <c r="H1375" t="s">
        <v>3136</v>
      </c>
      <c r="I1375" t="s">
        <v>7157</v>
      </c>
      <c r="J1375" t="s">
        <v>1913</v>
      </c>
      <c r="K1375" t="s">
        <v>56</v>
      </c>
      <c r="L1375" t="s">
        <v>902</v>
      </c>
      <c r="M1375" t="s">
        <v>1829</v>
      </c>
      <c r="N1375" s="5">
        <v>3012151</v>
      </c>
    </row>
    <row r="1376" spans="1:14" x14ac:dyDescent="0.25">
      <c r="A1376" t="s">
        <v>63</v>
      </c>
      <c r="B1376" t="s">
        <v>1893</v>
      </c>
      <c r="C1376">
        <v>3681</v>
      </c>
      <c r="D1376" s="2">
        <v>46082</v>
      </c>
      <c r="E1376" t="s">
        <v>905</v>
      </c>
      <c r="F1376" t="s">
        <v>908</v>
      </c>
      <c r="G1376" t="s">
        <v>1847</v>
      </c>
      <c r="H1376" t="s">
        <v>2319</v>
      </c>
      <c r="I1376" t="s">
        <v>7158</v>
      </c>
      <c r="J1376" t="s">
        <v>859</v>
      </c>
      <c r="K1376" t="s">
        <v>56</v>
      </c>
      <c r="L1376" t="s">
        <v>902</v>
      </c>
      <c r="M1376" t="s">
        <v>1829</v>
      </c>
      <c r="N1376" s="5">
        <v>143246</v>
      </c>
    </row>
    <row r="1377" spans="1:14" x14ac:dyDescent="0.25">
      <c r="A1377" t="s">
        <v>63</v>
      </c>
      <c r="B1377" t="s">
        <v>1893</v>
      </c>
      <c r="C1377">
        <v>3681</v>
      </c>
      <c r="D1377" s="2">
        <v>46082</v>
      </c>
      <c r="E1377" t="s">
        <v>905</v>
      </c>
      <c r="F1377" t="s">
        <v>908</v>
      </c>
      <c r="G1377" t="s">
        <v>1847</v>
      </c>
      <c r="H1377" t="s">
        <v>2319</v>
      </c>
      <c r="I1377" t="s">
        <v>7159</v>
      </c>
      <c r="J1377" t="s">
        <v>859</v>
      </c>
      <c r="K1377" t="s">
        <v>56</v>
      </c>
      <c r="L1377" t="s">
        <v>902</v>
      </c>
      <c r="M1377" t="s">
        <v>1829</v>
      </c>
      <c r="N1377" s="5">
        <v>807750</v>
      </c>
    </row>
    <row r="1378" spans="1:14" x14ac:dyDescent="0.25">
      <c r="A1378" t="s">
        <v>63</v>
      </c>
      <c r="B1378" t="s">
        <v>1893</v>
      </c>
      <c r="C1378">
        <v>3681</v>
      </c>
      <c r="D1378" s="2">
        <v>46082</v>
      </c>
      <c r="E1378" t="s">
        <v>905</v>
      </c>
      <c r="F1378" t="s">
        <v>1359</v>
      </c>
      <c r="G1378" t="s">
        <v>1360</v>
      </c>
      <c r="H1378" t="s">
        <v>1743</v>
      </c>
      <c r="I1378" t="s">
        <v>7160</v>
      </c>
      <c r="J1378" t="s">
        <v>1360</v>
      </c>
      <c r="K1378" t="s">
        <v>56</v>
      </c>
      <c r="L1378" t="s">
        <v>902</v>
      </c>
      <c r="M1378" t="s">
        <v>1829</v>
      </c>
      <c r="N1378" s="5">
        <v>2294815</v>
      </c>
    </row>
    <row r="1379" spans="1:14" x14ac:dyDescent="0.25">
      <c r="A1379" t="s">
        <v>63</v>
      </c>
      <c r="B1379" t="s">
        <v>1893</v>
      </c>
      <c r="C1379">
        <v>3681</v>
      </c>
      <c r="D1379" s="2">
        <v>46082</v>
      </c>
      <c r="E1379" t="s">
        <v>905</v>
      </c>
      <c r="F1379" t="s">
        <v>919</v>
      </c>
      <c r="G1379" t="s">
        <v>920</v>
      </c>
      <c r="H1379" t="s">
        <v>1529</v>
      </c>
      <c r="I1379" t="s">
        <v>4988</v>
      </c>
      <c r="J1379" t="s">
        <v>920</v>
      </c>
      <c r="K1379" t="s">
        <v>56</v>
      </c>
      <c r="L1379" t="s">
        <v>902</v>
      </c>
      <c r="M1379" t="s">
        <v>1829</v>
      </c>
      <c r="N1379" s="5">
        <v>2673410</v>
      </c>
    </row>
    <row r="1380" spans="1:14" x14ac:dyDescent="0.25">
      <c r="A1380" t="s">
        <v>63</v>
      </c>
      <c r="B1380" t="s">
        <v>1893</v>
      </c>
      <c r="C1380">
        <v>3681</v>
      </c>
      <c r="D1380" s="2">
        <v>46082</v>
      </c>
      <c r="E1380" t="s">
        <v>905</v>
      </c>
      <c r="F1380" t="s">
        <v>171</v>
      </c>
      <c r="G1380" t="s">
        <v>1895</v>
      </c>
      <c r="H1380" t="s">
        <v>2708</v>
      </c>
      <c r="I1380" t="s">
        <v>7161</v>
      </c>
      <c r="J1380" t="s">
        <v>404</v>
      </c>
      <c r="K1380" t="s">
        <v>56</v>
      </c>
      <c r="L1380" t="s">
        <v>902</v>
      </c>
      <c r="M1380" t="s">
        <v>1829</v>
      </c>
      <c r="N1380" s="5">
        <v>357355</v>
      </c>
    </row>
    <row r="1381" spans="1:14" x14ac:dyDescent="0.25">
      <c r="A1381" t="s">
        <v>63</v>
      </c>
      <c r="B1381" t="s">
        <v>1893</v>
      </c>
      <c r="C1381">
        <v>3681</v>
      </c>
      <c r="D1381" s="2">
        <v>46082</v>
      </c>
      <c r="E1381" t="s">
        <v>905</v>
      </c>
      <c r="F1381" t="s">
        <v>171</v>
      </c>
      <c r="G1381" t="s">
        <v>1895</v>
      </c>
      <c r="H1381" t="s">
        <v>2708</v>
      </c>
      <c r="I1381" t="s">
        <v>7162</v>
      </c>
      <c r="J1381" t="s">
        <v>404</v>
      </c>
      <c r="K1381" t="s">
        <v>56</v>
      </c>
      <c r="L1381" t="s">
        <v>902</v>
      </c>
      <c r="M1381" t="s">
        <v>1829</v>
      </c>
      <c r="N1381" s="5">
        <v>2144128</v>
      </c>
    </row>
    <row r="1382" spans="1:14" x14ac:dyDescent="0.25">
      <c r="A1382" t="s">
        <v>63</v>
      </c>
      <c r="B1382" t="s">
        <v>1893</v>
      </c>
      <c r="C1382">
        <v>3681</v>
      </c>
      <c r="D1382" s="2">
        <v>46082</v>
      </c>
      <c r="E1382" t="s">
        <v>905</v>
      </c>
      <c r="F1382" t="s">
        <v>171</v>
      </c>
      <c r="G1382" t="s">
        <v>1895</v>
      </c>
      <c r="H1382" t="s">
        <v>2708</v>
      </c>
      <c r="I1382" t="s">
        <v>7163</v>
      </c>
      <c r="J1382" t="s">
        <v>404</v>
      </c>
      <c r="K1382" t="s">
        <v>56</v>
      </c>
      <c r="L1382" t="s">
        <v>902</v>
      </c>
      <c r="M1382" t="s">
        <v>1829</v>
      </c>
      <c r="N1382" s="5">
        <v>3437910</v>
      </c>
    </row>
    <row r="1383" spans="1:14" x14ac:dyDescent="0.25">
      <c r="A1383" t="s">
        <v>63</v>
      </c>
      <c r="B1383" t="s">
        <v>1893</v>
      </c>
      <c r="C1383">
        <v>3681</v>
      </c>
      <c r="D1383" s="2">
        <v>46082</v>
      </c>
      <c r="E1383" t="s">
        <v>905</v>
      </c>
      <c r="F1383" t="s">
        <v>171</v>
      </c>
      <c r="G1383" t="s">
        <v>1895</v>
      </c>
      <c r="H1383" t="s">
        <v>2708</v>
      </c>
      <c r="I1383" t="s">
        <v>7164</v>
      </c>
      <c r="J1383" t="s">
        <v>404</v>
      </c>
      <c r="K1383" t="s">
        <v>56</v>
      </c>
      <c r="L1383" t="s">
        <v>902</v>
      </c>
      <c r="M1383" t="s">
        <v>1829</v>
      </c>
      <c r="N1383" s="5">
        <v>2148694</v>
      </c>
    </row>
    <row r="1384" spans="1:14" x14ac:dyDescent="0.25">
      <c r="A1384" t="s">
        <v>63</v>
      </c>
      <c r="B1384" t="s">
        <v>1893</v>
      </c>
      <c r="C1384">
        <v>3681</v>
      </c>
      <c r="D1384" s="2">
        <v>46082</v>
      </c>
      <c r="E1384" t="s">
        <v>905</v>
      </c>
      <c r="F1384" t="s">
        <v>171</v>
      </c>
      <c r="G1384" t="s">
        <v>1895</v>
      </c>
      <c r="H1384" t="s">
        <v>2708</v>
      </c>
      <c r="I1384" t="s">
        <v>7165</v>
      </c>
      <c r="J1384" t="s">
        <v>404</v>
      </c>
      <c r="K1384" t="s">
        <v>56</v>
      </c>
      <c r="L1384" t="s">
        <v>902</v>
      </c>
      <c r="M1384" t="s">
        <v>1829</v>
      </c>
      <c r="N1384" s="5">
        <v>429739</v>
      </c>
    </row>
    <row r="1385" spans="1:14" x14ac:dyDescent="0.25">
      <c r="A1385" t="s">
        <v>63</v>
      </c>
      <c r="B1385" t="s">
        <v>1893</v>
      </c>
      <c r="C1385">
        <v>3681</v>
      </c>
      <c r="D1385" s="2">
        <v>46082</v>
      </c>
      <c r="E1385" t="s">
        <v>905</v>
      </c>
      <c r="F1385" t="s">
        <v>171</v>
      </c>
      <c r="G1385" t="s">
        <v>1895</v>
      </c>
      <c r="H1385" t="s">
        <v>1626</v>
      </c>
      <c r="I1385" t="s">
        <v>7166</v>
      </c>
      <c r="J1385" t="s">
        <v>404</v>
      </c>
      <c r="K1385" t="s">
        <v>56</v>
      </c>
      <c r="L1385" t="s">
        <v>902</v>
      </c>
      <c r="M1385" t="s">
        <v>1829</v>
      </c>
      <c r="N1385" s="5">
        <v>899268</v>
      </c>
    </row>
    <row r="1386" spans="1:14" x14ac:dyDescent="0.25">
      <c r="A1386" t="s">
        <v>63</v>
      </c>
      <c r="B1386" t="s">
        <v>1893</v>
      </c>
      <c r="C1386">
        <v>3681</v>
      </c>
      <c r="D1386" s="2">
        <v>46082</v>
      </c>
      <c r="E1386" t="s">
        <v>905</v>
      </c>
      <c r="F1386" t="s">
        <v>815</v>
      </c>
      <c r="G1386" t="s">
        <v>1900</v>
      </c>
      <c r="H1386" t="s">
        <v>1579</v>
      </c>
      <c r="I1386" t="s">
        <v>7167</v>
      </c>
      <c r="J1386" t="s">
        <v>1123</v>
      </c>
      <c r="K1386" t="s">
        <v>56</v>
      </c>
      <c r="L1386" t="s">
        <v>902</v>
      </c>
      <c r="M1386" t="s">
        <v>1829</v>
      </c>
      <c r="N1386" s="5">
        <v>7392038</v>
      </c>
    </row>
    <row r="1387" spans="1:14" x14ac:dyDescent="0.25">
      <c r="A1387" t="s">
        <v>63</v>
      </c>
      <c r="B1387" t="s">
        <v>1893</v>
      </c>
      <c r="C1387">
        <v>3681</v>
      </c>
      <c r="D1387" s="2">
        <v>46082</v>
      </c>
      <c r="E1387" t="s">
        <v>906</v>
      </c>
      <c r="F1387" t="s">
        <v>5949</v>
      </c>
      <c r="G1387" t="s">
        <v>14</v>
      </c>
      <c r="H1387" t="s">
        <v>5951</v>
      </c>
      <c r="I1387" t="s">
        <v>14</v>
      </c>
      <c r="J1387" t="s">
        <v>7168</v>
      </c>
      <c r="K1387" t="s">
        <v>56</v>
      </c>
      <c r="L1387" t="s">
        <v>903</v>
      </c>
      <c r="M1387" t="s">
        <v>1829</v>
      </c>
      <c r="N1387" s="5">
        <v>16280000</v>
      </c>
    </row>
    <row r="1388" spans="1:14" x14ac:dyDescent="0.25">
      <c r="A1388" t="s">
        <v>63</v>
      </c>
      <c r="B1388" t="s">
        <v>1893</v>
      </c>
      <c r="C1388">
        <v>3681</v>
      </c>
      <c r="D1388" s="2">
        <v>46082</v>
      </c>
      <c r="E1388" t="s">
        <v>906</v>
      </c>
      <c r="F1388" t="s">
        <v>601</v>
      </c>
      <c r="G1388" t="s">
        <v>1894</v>
      </c>
      <c r="H1388" t="s">
        <v>2707</v>
      </c>
      <c r="I1388" t="s">
        <v>14</v>
      </c>
      <c r="J1388" t="s">
        <v>1906</v>
      </c>
      <c r="K1388" t="s">
        <v>56</v>
      </c>
      <c r="L1388" t="s">
        <v>903</v>
      </c>
      <c r="M1388" t="s">
        <v>1829</v>
      </c>
      <c r="N1388" s="5">
        <v>11857555</v>
      </c>
    </row>
    <row r="1389" spans="1:14" x14ac:dyDescent="0.25">
      <c r="A1389" t="s">
        <v>63</v>
      </c>
      <c r="B1389" t="s">
        <v>1893</v>
      </c>
      <c r="C1389">
        <v>3681</v>
      </c>
      <c r="D1389" s="2">
        <v>46082</v>
      </c>
      <c r="E1389" t="s">
        <v>906</v>
      </c>
      <c r="F1389" t="s">
        <v>174</v>
      </c>
      <c r="G1389" t="s">
        <v>1909</v>
      </c>
      <c r="H1389" t="s">
        <v>2327</v>
      </c>
      <c r="I1389" t="s">
        <v>14</v>
      </c>
      <c r="J1389" t="s">
        <v>1910</v>
      </c>
      <c r="K1389" t="s">
        <v>56</v>
      </c>
      <c r="L1389" t="s">
        <v>903</v>
      </c>
      <c r="M1389" t="s">
        <v>1829</v>
      </c>
      <c r="N1389" s="5">
        <v>3950107</v>
      </c>
    </row>
    <row r="1390" spans="1:14" x14ac:dyDescent="0.25">
      <c r="A1390" t="s">
        <v>63</v>
      </c>
      <c r="B1390" t="s">
        <v>1893</v>
      </c>
      <c r="C1390">
        <v>3681</v>
      </c>
      <c r="D1390" s="2">
        <v>46082</v>
      </c>
      <c r="E1390" t="s">
        <v>906</v>
      </c>
      <c r="F1390" t="s">
        <v>1798</v>
      </c>
      <c r="G1390" t="s">
        <v>1799</v>
      </c>
      <c r="H1390" t="s">
        <v>1800</v>
      </c>
      <c r="I1390" t="s">
        <v>14</v>
      </c>
      <c r="J1390" t="s">
        <v>2243</v>
      </c>
      <c r="K1390" t="s">
        <v>56</v>
      </c>
      <c r="L1390" t="s">
        <v>903</v>
      </c>
      <c r="M1390" t="s">
        <v>1829</v>
      </c>
      <c r="N1390" s="5">
        <v>26359490</v>
      </c>
    </row>
    <row r="1391" spans="1:14" x14ac:dyDescent="0.25">
      <c r="A1391" t="s">
        <v>63</v>
      </c>
      <c r="B1391" t="s">
        <v>1893</v>
      </c>
      <c r="C1391">
        <v>3681</v>
      </c>
      <c r="D1391" s="2">
        <v>46082</v>
      </c>
      <c r="E1391" t="s">
        <v>906</v>
      </c>
      <c r="F1391" t="s">
        <v>361</v>
      </c>
      <c r="G1391" t="s">
        <v>366</v>
      </c>
      <c r="H1391" t="s">
        <v>2233</v>
      </c>
      <c r="I1391" t="s">
        <v>14</v>
      </c>
      <c r="J1391" t="s">
        <v>1897</v>
      </c>
      <c r="K1391" t="s">
        <v>56</v>
      </c>
      <c r="L1391" t="s">
        <v>903</v>
      </c>
      <c r="M1391" t="s">
        <v>1829</v>
      </c>
      <c r="N1391" s="5">
        <v>277976305</v>
      </c>
    </row>
    <row r="1392" spans="1:14" x14ac:dyDescent="0.25">
      <c r="A1392" t="s">
        <v>63</v>
      </c>
      <c r="B1392" t="s">
        <v>1893</v>
      </c>
      <c r="C1392">
        <v>3681</v>
      </c>
      <c r="D1392" s="2">
        <v>46082</v>
      </c>
      <c r="E1392" t="s">
        <v>906</v>
      </c>
      <c r="F1392" t="s">
        <v>914</v>
      </c>
      <c r="G1392" t="s">
        <v>840</v>
      </c>
      <c r="H1392" t="s">
        <v>1232</v>
      </c>
      <c r="I1392" t="s">
        <v>14</v>
      </c>
      <c r="J1392" t="s">
        <v>1898</v>
      </c>
      <c r="K1392" t="s">
        <v>56</v>
      </c>
      <c r="L1392" t="s">
        <v>903</v>
      </c>
      <c r="M1392" t="s">
        <v>1829</v>
      </c>
      <c r="N1392" s="5">
        <v>725383</v>
      </c>
    </row>
    <row r="1393" spans="1:14" x14ac:dyDescent="0.25">
      <c r="A1393" t="s">
        <v>63</v>
      </c>
      <c r="B1393" t="s">
        <v>1893</v>
      </c>
      <c r="C1393">
        <v>3681</v>
      </c>
      <c r="D1393" s="2">
        <v>46082</v>
      </c>
      <c r="E1393" t="s">
        <v>906</v>
      </c>
      <c r="F1393" t="s">
        <v>590</v>
      </c>
      <c r="G1393" t="s">
        <v>334</v>
      </c>
      <c r="H1393" t="s">
        <v>1528</v>
      </c>
      <c r="I1393" t="s">
        <v>14</v>
      </c>
      <c r="J1393" t="s">
        <v>1899</v>
      </c>
      <c r="K1393" t="s">
        <v>56</v>
      </c>
      <c r="L1393" t="s">
        <v>903</v>
      </c>
      <c r="M1393" t="s">
        <v>1829</v>
      </c>
      <c r="N1393" s="5">
        <v>39112617</v>
      </c>
    </row>
    <row r="1394" spans="1:14" x14ac:dyDescent="0.25">
      <c r="A1394" t="s">
        <v>63</v>
      </c>
      <c r="B1394" t="s">
        <v>1893</v>
      </c>
      <c r="C1394">
        <v>3681</v>
      </c>
      <c r="D1394" s="2">
        <v>46082</v>
      </c>
      <c r="E1394" t="s">
        <v>906</v>
      </c>
      <c r="F1394" t="s">
        <v>219</v>
      </c>
      <c r="G1394" t="s">
        <v>301</v>
      </c>
      <c r="H1394" t="s">
        <v>5954</v>
      </c>
      <c r="I1394" t="s">
        <v>14</v>
      </c>
      <c r="J1394" t="s">
        <v>1985</v>
      </c>
      <c r="K1394" t="s">
        <v>56</v>
      </c>
      <c r="L1394" t="s">
        <v>903</v>
      </c>
      <c r="M1394" t="s">
        <v>1829</v>
      </c>
      <c r="N1394" s="5">
        <v>76597019</v>
      </c>
    </row>
    <row r="1395" spans="1:14" x14ac:dyDescent="0.25">
      <c r="A1395" t="s">
        <v>63</v>
      </c>
      <c r="B1395" t="s">
        <v>1893</v>
      </c>
      <c r="C1395">
        <v>3681</v>
      </c>
      <c r="D1395" s="2">
        <v>46082</v>
      </c>
      <c r="E1395" t="s">
        <v>906</v>
      </c>
      <c r="F1395" t="s">
        <v>919</v>
      </c>
      <c r="G1395" t="s">
        <v>920</v>
      </c>
      <c r="H1395" t="s">
        <v>1529</v>
      </c>
      <c r="I1395" t="s">
        <v>14</v>
      </c>
      <c r="J1395" t="s">
        <v>4987</v>
      </c>
      <c r="K1395" t="s">
        <v>56</v>
      </c>
      <c r="L1395" t="s">
        <v>903</v>
      </c>
      <c r="M1395" t="s">
        <v>1829</v>
      </c>
      <c r="N1395" s="5">
        <v>3502570</v>
      </c>
    </row>
    <row r="1396" spans="1:14" x14ac:dyDescent="0.25">
      <c r="A1396" t="s">
        <v>63</v>
      </c>
      <c r="B1396" t="s">
        <v>1893</v>
      </c>
      <c r="C1396">
        <v>3681</v>
      </c>
      <c r="D1396" s="2">
        <v>46082</v>
      </c>
      <c r="E1396" t="s">
        <v>906</v>
      </c>
      <c r="F1396" t="s">
        <v>169</v>
      </c>
      <c r="G1396" t="s">
        <v>4</v>
      </c>
      <c r="H1396" t="s">
        <v>1162</v>
      </c>
      <c r="I1396" t="s">
        <v>14</v>
      </c>
      <c r="J1396" t="s">
        <v>1901</v>
      </c>
      <c r="K1396" t="s">
        <v>56</v>
      </c>
      <c r="L1396" t="s">
        <v>903</v>
      </c>
      <c r="M1396" t="s">
        <v>1829</v>
      </c>
      <c r="N1396" s="5">
        <v>981834</v>
      </c>
    </row>
    <row r="1397" spans="1:14" x14ac:dyDescent="0.25">
      <c r="A1397" t="s">
        <v>63</v>
      </c>
      <c r="B1397" t="s">
        <v>1893</v>
      </c>
      <c r="C1397">
        <v>3681</v>
      </c>
      <c r="D1397" s="2">
        <v>46082</v>
      </c>
      <c r="E1397" t="s">
        <v>906</v>
      </c>
      <c r="F1397" t="s">
        <v>171</v>
      </c>
      <c r="G1397" t="s">
        <v>1895</v>
      </c>
      <c r="H1397" t="s">
        <v>2708</v>
      </c>
      <c r="I1397" t="s">
        <v>14</v>
      </c>
      <c r="J1397" t="s">
        <v>3776</v>
      </c>
      <c r="K1397" t="s">
        <v>56</v>
      </c>
      <c r="L1397" t="s">
        <v>903</v>
      </c>
      <c r="M1397" t="s">
        <v>1829</v>
      </c>
      <c r="N1397" s="5">
        <v>9924573</v>
      </c>
    </row>
    <row r="1398" spans="1:14" x14ac:dyDescent="0.25">
      <c r="A1398" t="s">
        <v>63</v>
      </c>
      <c r="B1398" t="s">
        <v>1893</v>
      </c>
      <c r="C1398">
        <v>3681</v>
      </c>
      <c r="D1398" s="2">
        <v>46082</v>
      </c>
      <c r="E1398" t="s">
        <v>906</v>
      </c>
      <c r="F1398" t="s">
        <v>171</v>
      </c>
      <c r="G1398" t="s">
        <v>1895</v>
      </c>
      <c r="H1398" t="s">
        <v>1613</v>
      </c>
      <c r="I1398" t="s">
        <v>7169</v>
      </c>
      <c r="J1398" t="s">
        <v>3776</v>
      </c>
      <c r="K1398" t="s">
        <v>56</v>
      </c>
      <c r="L1398" t="s">
        <v>903</v>
      </c>
      <c r="M1398" t="s">
        <v>1829</v>
      </c>
      <c r="N1398" s="5">
        <v>139267</v>
      </c>
    </row>
    <row r="1399" spans="1:14" x14ac:dyDescent="0.25">
      <c r="A1399" t="s">
        <v>63</v>
      </c>
      <c r="B1399" t="s">
        <v>1893</v>
      </c>
      <c r="C1399">
        <v>3681</v>
      </c>
      <c r="D1399" s="2">
        <v>46082</v>
      </c>
      <c r="E1399" t="s">
        <v>906</v>
      </c>
      <c r="F1399" t="s">
        <v>172</v>
      </c>
      <c r="G1399" t="s">
        <v>1840</v>
      </c>
      <c r="H1399" t="s">
        <v>6421</v>
      </c>
      <c r="I1399" t="s">
        <v>14</v>
      </c>
      <c r="J1399" t="s">
        <v>1905</v>
      </c>
      <c r="K1399" t="s">
        <v>56</v>
      </c>
      <c r="L1399" t="s">
        <v>903</v>
      </c>
      <c r="M1399" t="s">
        <v>1829</v>
      </c>
      <c r="N1399" s="5">
        <v>83429</v>
      </c>
    </row>
    <row r="1400" spans="1:14" x14ac:dyDescent="0.25">
      <c r="A1400" t="s">
        <v>63</v>
      </c>
      <c r="B1400" t="s">
        <v>1893</v>
      </c>
      <c r="C1400">
        <v>3681</v>
      </c>
      <c r="D1400" s="2">
        <v>46082</v>
      </c>
      <c r="E1400" t="s">
        <v>906</v>
      </c>
      <c r="F1400" t="s">
        <v>5179</v>
      </c>
      <c r="G1400" t="s">
        <v>5180</v>
      </c>
      <c r="H1400" t="s">
        <v>5947</v>
      </c>
      <c r="I1400" t="s">
        <v>14</v>
      </c>
      <c r="J1400" t="s">
        <v>7170</v>
      </c>
      <c r="K1400" t="s">
        <v>56</v>
      </c>
      <c r="L1400" t="s">
        <v>903</v>
      </c>
      <c r="M1400" t="s">
        <v>1829</v>
      </c>
      <c r="N1400" s="5">
        <v>15179695</v>
      </c>
    </row>
    <row r="1401" spans="1:14" x14ac:dyDescent="0.25">
      <c r="A1401" t="s">
        <v>63</v>
      </c>
      <c r="B1401" t="s">
        <v>1893</v>
      </c>
      <c r="C1401">
        <v>3681</v>
      </c>
      <c r="D1401" s="2">
        <v>46082</v>
      </c>
      <c r="E1401" t="s">
        <v>907</v>
      </c>
      <c r="F1401" t="s">
        <v>174</v>
      </c>
      <c r="G1401" t="s">
        <v>1909</v>
      </c>
      <c r="H1401" t="s">
        <v>2327</v>
      </c>
      <c r="I1401" t="s">
        <v>7148</v>
      </c>
      <c r="J1401" t="s">
        <v>1911</v>
      </c>
      <c r="K1401" t="s">
        <v>56</v>
      </c>
      <c r="L1401" t="s">
        <v>904</v>
      </c>
      <c r="M1401" t="s">
        <v>1829</v>
      </c>
      <c r="N1401" s="5">
        <v>-3102541</v>
      </c>
    </row>
    <row r="1402" spans="1:14" x14ac:dyDescent="0.25">
      <c r="A1402" t="s">
        <v>63</v>
      </c>
      <c r="B1402" t="s">
        <v>1893</v>
      </c>
      <c r="C1402">
        <v>3681</v>
      </c>
      <c r="D1402" s="2">
        <v>46082</v>
      </c>
      <c r="E1402" t="s">
        <v>907</v>
      </c>
      <c r="F1402" t="s">
        <v>1798</v>
      </c>
      <c r="G1402" t="s">
        <v>1799</v>
      </c>
      <c r="H1402" t="s">
        <v>1800</v>
      </c>
      <c r="I1402" t="s">
        <v>14</v>
      </c>
      <c r="J1402" t="s">
        <v>4992</v>
      </c>
      <c r="K1402" t="s">
        <v>56</v>
      </c>
      <c r="L1402" t="s">
        <v>904</v>
      </c>
      <c r="M1402" t="s">
        <v>1829</v>
      </c>
      <c r="N1402" s="5">
        <v>-8232939</v>
      </c>
    </row>
    <row r="1403" spans="1:14" x14ac:dyDescent="0.25">
      <c r="A1403" t="s">
        <v>63</v>
      </c>
      <c r="B1403" t="s">
        <v>1893</v>
      </c>
      <c r="C1403">
        <v>3681</v>
      </c>
      <c r="D1403" s="2">
        <v>46082</v>
      </c>
      <c r="E1403" t="s">
        <v>907</v>
      </c>
      <c r="F1403" t="s">
        <v>361</v>
      </c>
      <c r="G1403" t="s">
        <v>366</v>
      </c>
      <c r="H1403" t="s">
        <v>2233</v>
      </c>
      <c r="I1403" t="s">
        <v>14</v>
      </c>
      <c r="J1403" t="s">
        <v>4993</v>
      </c>
      <c r="K1403" t="s">
        <v>56</v>
      </c>
      <c r="L1403" t="s">
        <v>904</v>
      </c>
      <c r="M1403" t="s">
        <v>1829</v>
      </c>
      <c r="N1403" s="5">
        <v>-258698144</v>
      </c>
    </row>
    <row r="1404" spans="1:14" x14ac:dyDescent="0.25">
      <c r="A1404" t="s">
        <v>63</v>
      </c>
      <c r="B1404" t="s">
        <v>1893</v>
      </c>
      <c r="C1404">
        <v>3681</v>
      </c>
      <c r="D1404" s="2">
        <v>46082</v>
      </c>
      <c r="E1404" t="s">
        <v>907</v>
      </c>
      <c r="F1404" t="s">
        <v>361</v>
      </c>
      <c r="G1404" t="s">
        <v>366</v>
      </c>
      <c r="H1404" t="s">
        <v>2233</v>
      </c>
      <c r="I1404" t="s">
        <v>7152</v>
      </c>
      <c r="J1404" t="s">
        <v>4993</v>
      </c>
      <c r="K1404" t="s">
        <v>56</v>
      </c>
      <c r="L1404" t="s">
        <v>904</v>
      </c>
      <c r="M1404" t="s">
        <v>1829</v>
      </c>
      <c r="N1404" s="5">
        <v>-9163611</v>
      </c>
    </row>
    <row r="1405" spans="1:14" x14ac:dyDescent="0.25">
      <c r="A1405" t="s">
        <v>63</v>
      </c>
      <c r="B1405" t="s">
        <v>1893</v>
      </c>
      <c r="C1405">
        <v>3681</v>
      </c>
      <c r="D1405" s="2">
        <v>46082</v>
      </c>
      <c r="E1405" t="s">
        <v>907</v>
      </c>
      <c r="F1405" t="s">
        <v>914</v>
      </c>
      <c r="G1405" t="s">
        <v>840</v>
      </c>
      <c r="H1405" t="s">
        <v>1232</v>
      </c>
      <c r="I1405" t="s">
        <v>4985</v>
      </c>
      <c r="J1405" t="s">
        <v>4994</v>
      </c>
      <c r="K1405" t="s">
        <v>56</v>
      </c>
      <c r="L1405" t="s">
        <v>904</v>
      </c>
      <c r="M1405" t="s">
        <v>1829</v>
      </c>
      <c r="N1405" s="5">
        <v>-2119487</v>
      </c>
    </row>
    <row r="1406" spans="1:14" x14ac:dyDescent="0.25">
      <c r="A1406" t="s">
        <v>63</v>
      </c>
      <c r="B1406" t="s">
        <v>1893</v>
      </c>
      <c r="C1406">
        <v>3681</v>
      </c>
      <c r="D1406" s="2">
        <v>46082</v>
      </c>
      <c r="E1406" t="s">
        <v>907</v>
      </c>
      <c r="F1406" t="s">
        <v>590</v>
      </c>
      <c r="G1406" t="s">
        <v>334</v>
      </c>
      <c r="H1406" t="s">
        <v>1528</v>
      </c>
      <c r="I1406" t="s">
        <v>14</v>
      </c>
      <c r="J1406" t="s">
        <v>4995</v>
      </c>
      <c r="K1406" t="s">
        <v>56</v>
      </c>
      <c r="L1406" t="s">
        <v>904</v>
      </c>
      <c r="M1406" t="s">
        <v>1829</v>
      </c>
      <c r="N1406" s="5">
        <v>-53506460</v>
      </c>
    </row>
    <row r="1407" spans="1:14" x14ac:dyDescent="0.25">
      <c r="A1407" t="s">
        <v>63</v>
      </c>
      <c r="B1407" t="s">
        <v>1893</v>
      </c>
      <c r="C1407">
        <v>3681</v>
      </c>
      <c r="D1407" s="2">
        <v>46082</v>
      </c>
      <c r="E1407" t="s">
        <v>907</v>
      </c>
      <c r="F1407" t="s">
        <v>219</v>
      </c>
      <c r="G1407" t="s">
        <v>301</v>
      </c>
      <c r="H1407" t="s">
        <v>4704</v>
      </c>
      <c r="I1407" t="s">
        <v>14</v>
      </c>
      <c r="J1407" t="s">
        <v>5297</v>
      </c>
      <c r="K1407" t="s">
        <v>56</v>
      </c>
      <c r="L1407" t="s">
        <v>904</v>
      </c>
      <c r="M1407" t="s">
        <v>1829</v>
      </c>
      <c r="N1407" s="5">
        <v>-41901682</v>
      </c>
    </row>
    <row r="1408" spans="1:14" x14ac:dyDescent="0.25">
      <c r="A1408" t="s">
        <v>63</v>
      </c>
      <c r="B1408" t="s">
        <v>1893</v>
      </c>
      <c r="C1408">
        <v>3681</v>
      </c>
      <c r="D1408" s="2">
        <v>46082</v>
      </c>
      <c r="E1408" t="s">
        <v>907</v>
      </c>
      <c r="F1408" t="s">
        <v>1359</v>
      </c>
      <c r="G1408" t="s">
        <v>1360</v>
      </c>
      <c r="H1408" t="s">
        <v>1743</v>
      </c>
      <c r="I1408" t="s">
        <v>7160</v>
      </c>
      <c r="J1408" t="s">
        <v>7171</v>
      </c>
      <c r="K1408" t="s">
        <v>56</v>
      </c>
      <c r="L1408" t="s">
        <v>904</v>
      </c>
      <c r="M1408" t="s">
        <v>1829</v>
      </c>
      <c r="N1408" s="5">
        <v>-2294815</v>
      </c>
    </row>
    <row r="1409" spans="1:14" x14ac:dyDescent="0.25">
      <c r="A1409" t="s">
        <v>63</v>
      </c>
      <c r="B1409" t="s">
        <v>1893</v>
      </c>
      <c r="C1409">
        <v>3681</v>
      </c>
      <c r="D1409" s="2">
        <v>46082</v>
      </c>
      <c r="E1409" t="s">
        <v>907</v>
      </c>
      <c r="F1409" t="s">
        <v>919</v>
      </c>
      <c r="G1409" t="s">
        <v>920</v>
      </c>
      <c r="H1409" t="s">
        <v>1529</v>
      </c>
      <c r="I1409" t="s">
        <v>14</v>
      </c>
      <c r="J1409" t="s">
        <v>1902</v>
      </c>
      <c r="K1409" t="s">
        <v>56</v>
      </c>
      <c r="L1409" t="s">
        <v>904</v>
      </c>
      <c r="M1409" t="s">
        <v>1829</v>
      </c>
      <c r="N1409" s="5">
        <v>-893387</v>
      </c>
    </row>
    <row r="1410" spans="1:14" x14ac:dyDescent="0.25">
      <c r="A1410" t="s">
        <v>63</v>
      </c>
      <c r="B1410" t="s">
        <v>1893</v>
      </c>
      <c r="C1410">
        <v>3681</v>
      </c>
      <c r="D1410" s="2">
        <v>46082</v>
      </c>
      <c r="E1410" t="s">
        <v>907</v>
      </c>
      <c r="F1410" t="s">
        <v>919</v>
      </c>
      <c r="G1410" t="s">
        <v>920</v>
      </c>
      <c r="H1410" t="s">
        <v>1529</v>
      </c>
      <c r="I1410" t="s">
        <v>4988</v>
      </c>
      <c r="J1410" t="s">
        <v>1902</v>
      </c>
      <c r="K1410" t="s">
        <v>56</v>
      </c>
      <c r="L1410" t="s">
        <v>904</v>
      </c>
      <c r="M1410" t="s">
        <v>1829</v>
      </c>
      <c r="N1410" s="5">
        <v>-1779825</v>
      </c>
    </row>
    <row r="1411" spans="1:14" x14ac:dyDescent="0.25">
      <c r="A1411" t="s">
        <v>63</v>
      </c>
      <c r="B1411" t="s">
        <v>1893</v>
      </c>
      <c r="C1411">
        <v>3681</v>
      </c>
      <c r="D1411" s="2">
        <v>46082</v>
      </c>
      <c r="E1411" t="s">
        <v>907</v>
      </c>
      <c r="F1411" t="s">
        <v>171</v>
      </c>
      <c r="G1411" t="s">
        <v>1895</v>
      </c>
      <c r="H1411" t="s">
        <v>2708</v>
      </c>
      <c r="I1411" t="s">
        <v>14</v>
      </c>
      <c r="J1411" t="s">
        <v>4996</v>
      </c>
      <c r="K1411" t="s">
        <v>56</v>
      </c>
      <c r="L1411" t="s">
        <v>904</v>
      </c>
      <c r="M1411" t="s">
        <v>1829</v>
      </c>
      <c r="N1411" s="5">
        <v>-18405860</v>
      </c>
    </row>
    <row r="1412" spans="1:14" x14ac:dyDescent="0.25">
      <c r="A1412" t="s">
        <v>63</v>
      </c>
      <c r="B1412" t="s">
        <v>1893</v>
      </c>
      <c r="C1412">
        <v>3681</v>
      </c>
      <c r="D1412" s="2">
        <v>46082</v>
      </c>
      <c r="E1412" t="s">
        <v>907</v>
      </c>
      <c r="F1412" t="s">
        <v>170</v>
      </c>
      <c r="G1412" t="s">
        <v>4981</v>
      </c>
      <c r="H1412" t="s">
        <v>4702</v>
      </c>
      <c r="I1412" t="s">
        <v>14</v>
      </c>
      <c r="J1412" t="s">
        <v>7172</v>
      </c>
      <c r="K1412" t="s">
        <v>56</v>
      </c>
      <c r="L1412" t="s">
        <v>904</v>
      </c>
      <c r="M1412" t="s">
        <v>1829</v>
      </c>
      <c r="N1412" s="5">
        <v>-22071862</v>
      </c>
    </row>
    <row r="1413" spans="1:14" x14ac:dyDescent="0.25">
      <c r="A1413" t="s">
        <v>63</v>
      </c>
      <c r="B1413" t="s">
        <v>1893</v>
      </c>
      <c r="C1413">
        <v>3681</v>
      </c>
      <c r="D1413" s="2">
        <v>46113</v>
      </c>
      <c r="E1413" t="s">
        <v>905</v>
      </c>
      <c r="F1413" t="s">
        <v>601</v>
      </c>
      <c r="G1413" t="s">
        <v>1894</v>
      </c>
      <c r="H1413" t="s">
        <v>2707</v>
      </c>
      <c r="I1413" t="s">
        <v>7173</v>
      </c>
      <c r="J1413" t="s">
        <v>657</v>
      </c>
      <c r="K1413" t="s">
        <v>56</v>
      </c>
      <c r="L1413" t="s">
        <v>902</v>
      </c>
      <c r="M1413" t="s">
        <v>1829</v>
      </c>
      <c r="N1413" s="5">
        <v>10720212</v>
      </c>
    </row>
    <row r="1414" spans="1:14" x14ac:dyDescent="0.25">
      <c r="A1414" t="s">
        <v>63</v>
      </c>
      <c r="B1414" t="s">
        <v>1893</v>
      </c>
      <c r="C1414">
        <v>3681</v>
      </c>
      <c r="D1414" s="2">
        <v>46113</v>
      </c>
      <c r="E1414" t="s">
        <v>905</v>
      </c>
      <c r="F1414" t="s">
        <v>601</v>
      </c>
      <c r="G1414" t="s">
        <v>1894</v>
      </c>
      <c r="H1414" t="s">
        <v>3070</v>
      </c>
      <c r="I1414" t="s">
        <v>7174</v>
      </c>
      <c r="J1414" t="s">
        <v>657</v>
      </c>
      <c r="K1414" t="s">
        <v>56</v>
      </c>
      <c r="L1414" t="s">
        <v>902</v>
      </c>
      <c r="M1414" t="s">
        <v>1829</v>
      </c>
      <c r="N1414" s="5">
        <v>2830704</v>
      </c>
    </row>
    <row r="1415" spans="1:14" x14ac:dyDescent="0.25">
      <c r="A1415" t="s">
        <v>63</v>
      </c>
      <c r="B1415" t="s">
        <v>1893</v>
      </c>
      <c r="C1415">
        <v>3681</v>
      </c>
      <c r="D1415" s="2">
        <v>46113</v>
      </c>
      <c r="E1415" t="s">
        <v>905</v>
      </c>
      <c r="F1415" t="s">
        <v>601</v>
      </c>
      <c r="G1415" t="s">
        <v>1894</v>
      </c>
      <c r="H1415" t="s">
        <v>3070</v>
      </c>
      <c r="I1415" t="s">
        <v>7175</v>
      </c>
      <c r="J1415" t="s">
        <v>657</v>
      </c>
      <c r="K1415" t="s">
        <v>56</v>
      </c>
      <c r="L1415" t="s">
        <v>902</v>
      </c>
      <c r="M1415" t="s">
        <v>1829</v>
      </c>
      <c r="N1415" s="5">
        <v>892518</v>
      </c>
    </row>
    <row r="1416" spans="1:14" x14ac:dyDescent="0.25">
      <c r="A1416" t="s">
        <v>63</v>
      </c>
      <c r="B1416" t="s">
        <v>1893</v>
      </c>
      <c r="C1416">
        <v>3681</v>
      </c>
      <c r="D1416" s="2">
        <v>46113</v>
      </c>
      <c r="E1416" t="s">
        <v>905</v>
      </c>
      <c r="F1416" t="s">
        <v>601</v>
      </c>
      <c r="G1416" t="s">
        <v>1894</v>
      </c>
      <c r="H1416" t="s">
        <v>3070</v>
      </c>
      <c r="I1416" t="s">
        <v>7176</v>
      </c>
      <c r="J1416" t="s">
        <v>657</v>
      </c>
      <c r="K1416" t="s">
        <v>56</v>
      </c>
      <c r="L1416" t="s">
        <v>902</v>
      </c>
      <c r="M1416" t="s">
        <v>1829</v>
      </c>
      <c r="N1416" s="5">
        <v>875723</v>
      </c>
    </row>
    <row r="1417" spans="1:14" x14ac:dyDescent="0.25">
      <c r="A1417" t="s">
        <v>63</v>
      </c>
      <c r="B1417" t="s">
        <v>1893</v>
      </c>
      <c r="C1417">
        <v>3681</v>
      </c>
      <c r="D1417" s="2">
        <v>46113</v>
      </c>
      <c r="E1417" t="s">
        <v>905</v>
      </c>
      <c r="F1417" t="s">
        <v>174</v>
      </c>
      <c r="G1417" t="s">
        <v>1909</v>
      </c>
      <c r="H1417" t="s">
        <v>2327</v>
      </c>
      <c r="I1417" t="s">
        <v>7177</v>
      </c>
      <c r="J1417" t="s">
        <v>320</v>
      </c>
      <c r="K1417" t="s">
        <v>56</v>
      </c>
      <c r="L1417" t="s">
        <v>902</v>
      </c>
      <c r="M1417" t="s">
        <v>1829</v>
      </c>
      <c r="N1417" s="5">
        <v>3677590</v>
      </c>
    </row>
    <row r="1418" spans="1:14" x14ac:dyDescent="0.25">
      <c r="A1418" t="s">
        <v>63</v>
      </c>
      <c r="B1418" t="s">
        <v>1893</v>
      </c>
      <c r="C1418">
        <v>3681</v>
      </c>
      <c r="D1418" s="2">
        <v>46113</v>
      </c>
      <c r="E1418" t="s">
        <v>905</v>
      </c>
      <c r="F1418" t="s">
        <v>916</v>
      </c>
      <c r="G1418" t="s">
        <v>1896</v>
      </c>
      <c r="H1418" t="s">
        <v>6398</v>
      </c>
      <c r="I1418" t="s">
        <v>7178</v>
      </c>
      <c r="J1418" t="s">
        <v>1009</v>
      </c>
      <c r="K1418" t="s">
        <v>56</v>
      </c>
      <c r="L1418" t="s">
        <v>902</v>
      </c>
      <c r="M1418" t="s">
        <v>1829</v>
      </c>
      <c r="N1418" s="5">
        <v>1203220</v>
      </c>
    </row>
    <row r="1419" spans="1:14" x14ac:dyDescent="0.25">
      <c r="A1419" t="s">
        <v>63</v>
      </c>
      <c r="B1419" t="s">
        <v>1893</v>
      </c>
      <c r="C1419">
        <v>3681</v>
      </c>
      <c r="D1419" s="2">
        <v>46113</v>
      </c>
      <c r="E1419" t="s">
        <v>905</v>
      </c>
      <c r="F1419" t="s">
        <v>916</v>
      </c>
      <c r="G1419" t="s">
        <v>1896</v>
      </c>
      <c r="H1419" t="s">
        <v>2705</v>
      </c>
      <c r="I1419" t="s">
        <v>7179</v>
      </c>
      <c r="J1419" t="s">
        <v>1009</v>
      </c>
      <c r="K1419" t="s">
        <v>56</v>
      </c>
      <c r="L1419" t="s">
        <v>902</v>
      </c>
      <c r="M1419" t="s">
        <v>1829</v>
      </c>
      <c r="N1419" s="5">
        <v>2987133</v>
      </c>
    </row>
    <row r="1420" spans="1:14" x14ac:dyDescent="0.25">
      <c r="A1420" t="s">
        <v>63</v>
      </c>
      <c r="B1420" t="s">
        <v>1893</v>
      </c>
      <c r="C1420">
        <v>3681</v>
      </c>
      <c r="D1420" s="2">
        <v>46113</v>
      </c>
      <c r="E1420" t="s">
        <v>905</v>
      </c>
      <c r="F1420" t="s">
        <v>1798</v>
      </c>
      <c r="G1420" t="s">
        <v>1799</v>
      </c>
      <c r="H1420" t="s">
        <v>1800</v>
      </c>
      <c r="I1420" t="s">
        <v>7180</v>
      </c>
      <c r="J1420" t="s">
        <v>1799</v>
      </c>
      <c r="K1420" t="s">
        <v>56</v>
      </c>
      <c r="L1420" t="s">
        <v>902</v>
      </c>
      <c r="M1420" t="s">
        <v>1829</v>
      </c>
      <c r="N1420" s="5">
        <v>8232939</v>
      </c>
    </row>
    <row r="1421" spans="1:14" x14ac:dyDescent="0.25">
      <c r="A1421" t="s">
        <v>63</v>
      </c>
      <c r="B1421" t="s">
        <v>1893</v>
      </c>
      <c r="C1421">
        <v>3681</v>
      </c>
      <c r="D1421" s="2">
        <v>46113</v>
      </c>
      <c r="E1421" t="s">
        <v>905</v>
      </c>
      <c r="F1421" t="s">
        <v>1798</v>
      </c>
      <c r="G1421" t="s">
        <v>1799</v>
      </c>
      <c r="H1421" t="s">
        <v>1800</v>
      </c>
      <c r="I1421" t="s">
        <v>7181</v>
      </c>
      <c r="J1421" t="s">
        <v>1799</v>
      </c>
      <c r="K1421" t="s">
        <v>56</v>
      </c>
      <c r="L1421" t="s">
        <v>902</v>
      </c>
      <c r="M1421" t="s">
        <v>1829</v>
      </c>
      <c r="N1421" s="5">
        <v>7670410</v>
      </c>
    </row>
    <row r="1422" spans="1:14" x14ac:dyDescent="0.25">
      <c r="A1422" t="s">
        <v>63</v>
      </c>
      <c r="B1422" t="s">
        <v>1893</v>
      </c>
      <c r="C1422">
        <v>3681</v>
      </c>
      <c r="D1422" s="2">
        <v>46113</v>
      </c>
      <c r="E1422" t="s">
        <v>905</v>
      </c>
      <c r="F1422" t="s">
        <v>1798</v>
      </c>
      <c r="G1422" t="s">
        <v>1799</v>
      </c>
      <c r="H1422" t="s">
        <v>1800</v>
      </c>
      <c r="I1422" t="s">
        <v>7182</v>
      </c>
      <c r="J1422" t="s">
        <v>1799</v>
      </c>
      <c r="K1422" t="s">
        <v>56</v>
      </c>
      <c r="L1422" t="s">
        <v>902</v>
      </c>
      <c r="M1422" t="s">
        <v>1829</v>
      </c>
      <c r="N1422" s="5">
        <v>8232939</v>
      </c>
    </row>
    <row r="1423" spans="1:14" x14ac:dyDescent="0.25">
      <c r="A1423" t="s">
        <v>63</v>
      </c>
      <c r="B1423" t="s">
        <v>1893</v>
      </c>
      <c r="C1423">
        <v>3681</v>
      </c>
      <c r="D1423" s="2">
        <v>46113</v>
      </c>
      <c r="E1423" t="s">
        <v>905</v>
      </c>
      <c r="F1423" t="s">
        <v>1798</v>
      </c>
      <c r="G1423" t="s">
        <v>1799</v>
      </c>
      <c r="H1423" t="s">
        <v>1800</v>
      </c>
      <c r="I1423" t="s">
        <v>7183</v>
      </c>
      <c r="J1423" t="s">
        <v>1799</v>
      </c>
      <c r="K1423" t="s">
        <v>56</v>
      </c>
      <c r="L1423" t="s">
        <v>902</v>
      </c>
      <c r="M1423" t="s">
        <v>1829</v>
      </c>
      <c r="N1423" s="5">
        <v>3508063</v>
      </c>
    </row>
    <row r="1424" spans="1:14" x14ac:dyDescent="0.25">
      <c r="A1424" t="s">
        <v>63</v>
      </c>
      <c r="B1424" t="s">
        <v>1893</v>
      </c>
      <c r="C1424">
        <v>3681</v>
      </c>
      <c r="D1424" s="2">
        <v>46113</v>
      </c>
      <c r="E1424" t="s">
        <v>905</v>
      </c>
      <c r="F1424" t="s">
        <v>1798</v>
      </c>
      <c r="G1424" t="s">
        <v>1799</v>
      </c>
      <c r="H1424" t="s">
        <v>1800</v>
      </c>
      <c r="I1424" t="s">
        <v>7184</v>
      </c>
      <c r="J1424" t="s">
        <v>1799</v>
      </c>
      <c r="K1424" t="s">
        <v>56</v>
      </c>
      <c r="L1424" t="s">
        <v>902</v>
      </c>
      <c r="M1424" t="s">
        <v>1829</v>
      </c>
      <c r="N1424" s="5">
        <v>-8232939</v>
      </c>
    </row>
    <row r="1425" spans="1:14" x14ac:dyDescent="0.25">
      <c r="A1425" t="s">
        <v>63</v>
      </c>
      <c r="B1425" t="s">
        <v>1893</v>
      </c>
      <c r="C1425">
        <v>3681</v>
      </c>
      <c r="D1425" s="2">
        <v>46113</v>
      </c>
      <c r="E1425" t="s">
        <v>905</v>
      </c>
      <c r="F1425" t="s">
        <v>361</v>
      </c>
      <c r="G1425" t="s">
        <v>366</v>
      </c>
      <c r="H1425" t="s">
        <v>6416</v>
      </c>
      <c r="I1425" t="s">
        <v>7185</v>
      </c>
      <c r="J1425" t="s">
        <v>366</v>
      </c>
      <c r="K1425" t="s">
        <v>56</v>
      </c>
      <c r="L1425" t="s">
        <v>902</v>
      </c>
      <c r="M1425" t="s">
        <v>1829</v>
      </c>
      <c r="N1425" s="5">
        <v>119446492</v>
      </c>
    </row>
    <row r="1426" spans="1:14" x14ac:dyDescent="0.25">
      <c r="A1426" t="s">
        <v>63</v>
      </c>
      <c r="B1426" t="s">
        <v>1893</v>
      </c>
      <c r="C1426">
        <v>3681</v>
      </c>
      <c r="D1426" s="2">
        <v>46113</v>
      </c>
      <c r="E1426" t="s">
        <v>905</v>
      </c>
      <c r="F1426" t="s">
        <v>914</v>
      </c>
      <c r="G1426" t="s">
        <v>840</v>
      </c>
      <c r="H1426" t="s">
        <v>1232</v>
      </c>
      <c r="I1426" t="s">
        <v>7186</v>
      </c>
      <c r="J1426" t="s">
        <v>840</v>
      </c>
      <c r="K1426" t="s">
        <v>56</v>
      </c>
      <c r="L1426" t="s">
        <v>902</v>
      </c>
      <c r="M1426" t="s">
        <v>1829</v>
      </c>
      <c r="N1426" s="5">
        <v>725383</v>
      </c>
    </row>
    <row r="1427" spans="1:14" x14ac:dyDescent="0.25">
      <c r="A1427" t="s">
        <v>63</v>
      </c>
      <c r="B1427" t="s">
        <v>1893</v>
      </c>
      <c r="C1427">
        <v>3681</v>
      </c>
      <c r="D1427" s="2">
        <v>46113</v>
      </c>
      <c r="E1427" t="s">
        <v>905</v>
      </c>
      <c r="F1427" t="s">
        <v>915</v>
      </c>
      <c r="G1427" t="s">
        <v>896</v>
      </c>
      <c r="H1427" t="s">
        <v>1456</v>
      </c>
      <c r="I1427" t="s">
        <v>7187</v>
      </c>
      <c r="J1427" t="s">
        <v>896</v>
      </c>
      <c r="K1427" t="s">
        <v>56</v>
      </c>
      <c r="L1427" t="s">
        <v>902</v>
      </c>
      <c r="M1427" t="s">
        <v>1829</v>
      </c>
      <c r="N1427" s="5">
        <v>1338682</v>
      </c>
    </row>
    <row r="1428" spans="1:14" x14ac:dyDescent="0.25">
      <c r="A1428" t="s">
        <v>63</v>
      </c>
      <c r="B1428" t="s">
        <v>1893</v>
      </c>
      <c r="C1428">
        <v>3681</v>
      </c>
      <c r="D1428" s="2">
        <v>46113</v>
      </c>
      <c r="E1428" t="s">
        <v>905</v>
      </c>
      <c r="F1428" t="s">
        <v>917</v>
      </c>
      <c r="G1428" t="s">
        <v>918</v>
      </c>
      <c r="H1428" t="s">
        <v>1459</v>
      </c>
      <c r="I1428" t="s">
        <v>7188</v>
      </c>
      <c r="J1428" t="s">
        <v>918</v>
      </c>
      <c r="K1428" t="s">
        <v>56</v>
      </c>
      <c r="L1428" t="s">
        <v>902</v>
      </c>
      <c r="M1428" t="s">
        <v>1829</v>
      </c>
      <c r="N1428" s="5">
        <v>3609660</v>
      </c>
    </row>
    <row r="1429" spans="1:14" x14ac:dyDescent="0.25">
      <c r="A1429" t="s">
        <v>63</v>
      </c>
      <c r="B1429" t="s">
        <v>1893</v>
      </c>
      <c r="C1429">
        <v>3681</v>
      </c>
      <c r="D1429" s="2">
        <v>46113</v>
      </c>
      <c r="E1429" t="s">
        <v>905</v>
      </c>
      <c r="F1429" t="s">
        <v>1912</v>
      </c>
      <c r="G1429" t="s">
        <v>1913</v>
      </c>
      <c r="H1429" t="s">
        <v>3136</v>
      </c>
      <c r="I1429" t="s">
        <v>7189</v>
      </c>
      <c r="J1429" t="s">
        <v>7190</v>
      </c>
      <c r="K1429" t="s">
        <v>56</v>
      </c>
      <c r="L1429" t="s">
        <v>902</v>
      </c>
      <c r="M1429" t="s">
        <v>1829</v>
      </c>
      <c r="N1429" s="5">
        <v>2856651</v>
      </c>
    </row>
    <row r="1430" spans="1:14" x14ac:dyDescent="0.25">
      <c r="A1430" t="s">
        <v>63</v>
      </c>
      <c r="B1430" t="s">
        <v>1893</v>
      </c>
      <c r="C1430">
        <v>3681</v>
      </c>
      <c r="D1430" s="2">
        <v>46113</v>
      </c>
      <c r="E1430" t="s">
        <v>905</v>
      </c>
      <c r="F1430" t="s">
        <v>908</v>
      </c>
      <c r="G1430" t="s">
        <v>1847</v>
      </c>
      <c r="H1430" t="s">
        <v>2319</v>
      </c>
      <c r="I1430" t="s">
        <v>7191</v>
      </c>
      <c r="J1430" t="s">
        <v>859</v>
      </c>
      <c r="K1430" t="s">
        <v>56</v>
      </c>
      <c r="L1430" t="s">
        <v>902</v>
      </c>
      <c r="M1430" t="s">
        <v>1829</v>
      </c>
      <c r="N1430" s="5">
        <v>782890</v>
      </c>
    </row>
    <row r="1431" spans="1:14" x14ac:dyDescent="0.25">
      <c r="A1431" t="s">
        <v>63</v>
      </c>
      <c r="B1431" t="s">
        <v>1893</v>
      </c>
      <c r="C1431">
        <v>3681</v>
      </c>
      <c r="D1431" s="2">
        <v>46113</v>
      </c>
      <c r="E1431" t="s">
        <v>905</v>
      </c>
      <c r="F1431" t="s">
        <v>908</v>
      </c>
      <c r="G1431" t="s">
        <v>1847</v>
      </c>
      <c r="H1431" t="s">
        <v>2319</v>
      </c>
      <c r="I1431" t="s">
        <v>7192</v>
      </c>
      <c r="J1431" t="s">
        <v>7193</v>
      </c>
      <c r="K1431" t="s">
        <v>56</v>
      </c>
      <c r="L1431" t="s">
        <v>902</v>
      </c>
      <c r="M1431" t="s">
        <v>1829</v>
      </c>
      <c r="N1431" s="5">
        <v>1931327</v>
      </c>
    </row>
    <row r="1432" spans="1:14" x14ac:dyDescent="0.25">
      <c r="A1432" t="s">
        <v>63</v>
      </c>
      <c r="B1432" t="s">
        <v>1893</v>
      </c>
      <c r="C1432">
        <v>3681</v>
      </c>
      <c r="D1432" s="2">
        <v>46113</v>
      </c>
      <c r="E1432" t="s">
        <v>905</v>
      </c>
      <c r="F1432" t="s">
        <v>1359</v>
      </c>
      <c r="G1432" t="s">
        <v>1360</v>
      </c>
      <c r="H1432" t="s">
        <v>4694</v>
      </c>
      <c r="I1432" t="s">
        <v>7194</v>
      </c>
      <c r="J1432" t="s">
        <v>1360</v>
      </c>
      <c r="K1432" t="s">
        <v>56</v>
      </c>
      <c r="L1432" t="s">
        <v>902</v>
      </c>
      <c r="M1432" t="s">
        <v>1829</v>
      </c>
      <c r="N1432" s="5">
        <v>697230</v>
      </c>
    </row>
    <row r="1433" spans="1:14" x14ac:dyDescent="0.25">
      <c r="A1433" t="s">
        <v>63</v>
      </c>
      <c r="B1433" t="s">
        <v>1893</v>
      </c>
      <c r="C1433">
        <v>3681</v>
      </c>
      <c r="D1433" s="2">
        <v>46113</v>
      </c>
      <c r="E1433" t="s">
        <v>905</v>
      </c>
      <c r="F1433" t="s">
        <v>919</v>
      </c>
      <c r="G1433" t="s">
        <v>920</v>
      </c>
      <c r="H1433" t="s">
        <v>1529</v>
      </c>
      <c r="I1433" t="s">
        <v>7195</v>
      </c>
      <c r="J1433" t="s">
        <v>920</v>
      </c>
      <c r="K1433" t="s">
        <v>56</v>
      </c>
      <c r="L1433" t="s">
        <v>902</v>
      </c>
      <c r="M1433" t="s">
        <v>1829</v>
      </c>
      <c r="N1433" s="5">
        <v>3339230</v>
      </c>
    </row>
    <row r="1434" spans="1:14" x14ac:dyDescent="0.25">
      <c r="A1434" t="s">
        <v>63</v>
      </c>
      <c r="B1434" t="s">
        <v>1893</v>
      </c>
      <c r="C1434">
        <v>3681</v>
      </c>
      <c r="D1434" s="2">
        <v>46113</v>
      </c>
      <c r="E1434" t="s">
        <v>905</v>
      </c>
      <c r="F1434" t="s">
        <v>919</v>
      </c>
      <c r="G1434" t="s">
        <v>920</v>
      </c>
      <c r="H1434" t="s">
        <v>1529</v>
      </c>
      <c r="I1434" t="s">
        <v>7196</v>
      </c>
      <c r="J1434" t="s">
        <v>920</v>
      </c>
      <c r="K1434" t="s">
        <v>56</v>
      </c>
      <c r="L1434" t="s">
        <v>902</v>
      </c>
      <c r="M1434" t="s">
        <v>1829</v>
      </c>
      <c r="N1434" s="5">
        <v>163142</v>
      </c>
    </row>
    <row r="1435" spans="1:14" x14ac:dyDescent="0.25">
      <c r="A1435" t="s">
        <v>63</v>
      </c>
      <c r="B1435" t="s">
        <v>1893</v>
      </c>
      <c r="C1435">
        <v>3681</v>
      </c>
      <c r="D1435" s="2">
        <v>46113</v>
      </c>
      <c r="E1435" t="s">
        <v>905</v>
      </c>
      <c r="F1435" t="s">
        <v>169</v>
      </c>
      <c r="G1435" t="s">
        <v>4</v>
      </c>
      <c r="H1435" t="s">
        <v>1162</v>
      </c>
      <c r="I1435" t="s">
        <v>7197</v>
      </c>
      <c r="J1435" t="s">
        <v>4</v>
      </c>
      <c r="K1435" t="s">
        <v>56</v>
      </c>
      <c r="L1435" t="s">
        <v>902</v>
      </c>
      <c r="M1435" t="s">
        <v>1829</v>
      </c>
      <c r="N1435" s="5">
        <v>981834</v>
      </c>
    </row>
    <row r="1436" spans="1:14" x14ac:dyDescent="0.25">
      <c r="A1436" t="s">
        <v>63</v>
      </c>
      <c r="B1436" t="s">
        <v>1893</v>
      </c>
      <c r="C1436">
        <v>3681</v>
      </c>
      <c r="D1436" s="2">
        <v>46113</v>
      </c>
      <c r="E1436" t="s">
        <v>905</v>
      </c>
      <c r="F1436" t="s">
        <v>169</v>
      </c>
      <c r="G1436" t="s">
        <v>4</v>
      </c>
      <c r="H1436" t="s">
        <v>1162</v>
      </c>
      <c r="I1436" t="s">
        <v>7198</v>
      </c>
      <c r="J1436" t="s">
        <v>7199</v>
      </c>
      <c r="K1436" t="s">
        <v>56</v>
      </c>
      <c r="L1436" t="s">
        <v>902</v>
      </c>
      <c r="M1436" t="s">
        <v>1829</v>
      </c>
      <c r="N1436" s="5">
        <v>215145</v>
      </c>
    </row>
    <row r="1437" spans="1:14" x14ac:dyDescent="0.25">
      <c r="A1437" t="s">
        <v>63</v>
      </c>
      <c r="B1437" t="s">
        <v>1893</v>
      </c>
      <c r="C1437">
        <v>3681</v>
      </c>
      <c r="D1437" s="2">
        <v>46113</v>
      </c>
      <c r="E1437" t="s">
        <v>905</v>
      </c>
      <c r="F1437" t="s">
        <v>171</v>
      </c>
      <c r="G1437" t="s">
        <v>1895</v>
      </c>
      <c r="H1437" t="s">
        <v>2708</v>
      </c>
      <c r="I1437" t="s">
        <v>7200</v>
      </c>
      <c r="J1437" t="s">
        <v>1895</v>
      </c>
      <c r="K1437" t="s">
        <v>56</v>
      </c>
      <c r="L1437" t="s">
        <v>902</v>
      </c>
      <c r="M1437" t="s">
        <v>1829</v>
      </c>
      <c r="N1437" s="5">
        <v>3701296</v>
      </c>
    </row>
    <row r="1438" spans="1:14" x14ac:dyDescent="0.25">
      <c r="A1438" t="s">
        <v>63</v>
      </c>
      <c r="B1438" t="s">
        <v>1893</v>
      </c>
      <c r="C1438">
        <v>3681</v>
      </c>
      <c r="D1438" s="2">
        <v>46113</v>
      </c>
      <c r="E1438" t="s">
        <v>905</v>
      </c>
      <c r="F1438" t="s">
        <v>171</v>
      </c>
      <c r="G1438" t="s">
        <v>1895</v>
      </c>
      <c r="H1438" t="s">
        <v>2708</v>
      </c>
      <c r="I1438" t="s">
        <v>7201</v>
      </c>
      <c r="J1438" t="s">
        <v>1895</v>
      </c>
      <c r="K1438" t="s">
        <v>56</v>
      </c>
      <c r="L1438" t="s">
        <v>902</v>
      </c>
      <c r="M1438" t="s">
        <v>1829</v>
      </c>
      <c r="N1438" s="5">
        <v>430291</v>
      </c>
    </row>
    <row r="1439" spans="1:14" x14ac:dyDescent="0.25">
      <c r="A1439" t="s">
        <v>63</v>
      </c>
      <c r="B1439" t="s">
        <v>1893</v>
      </c>
      <c r="C1439">
        <v>3681</v>
      </c>
      <c r="D1439" s="2">
        <v>46113</v>
      </c>
      <c r="E1439" t="s">
        <v>905</v>
      </c>
      <c r="F1439" t="s">
        <v>171</v>
      </c>
      <c r="G1439" t="s">
        <v>1895</v>
      </c>
      <c r="H1439" t="s">
        <v>2708</v>
      </c>
      <c r="I1439" t="s">
        <v>7202</v>
      </c>
      <c r="J1439" t="s">
        <v>1895</v>
      </c>
      <c r="K1439" t="s">
        <v>56</v>
      </c>
      <c r="L1439" t="s">
        <v>902</v>
      </c>
      <c r="M1439" t="s">
        <v>1829</v>
      </c>
      <c r="N1439" s="5">
        <v>2151453</v>
      </c>
    </row>
    <row r="1440" spans="1:14" x14ac:dyDescent="0.25">
      <c r="A1440" t="s">
        <v>63</v>
      </c>
      <c r="B1440" t="s">
        <v>1893</v>
      </c>
      <c r="C1440">
        <v>3681</v>
      </c>
      <c r="D1440" s="2">
        <v>46113</v>
      </c>
      <c r="E1440" t="s">
        <v>905</v>
      </c>
      <c r="F1440" t="s">
        <v>171</v>
      </c>
      <c r="G1440" t="s">
        <v>1895</v>
      </c>
      <c r="H1440" t="s">
        <v>1613</v>
      </c>
      <c r="I1440" t="s">
        <v>7169</v>
      </c>
      <c r="J1440" t="s">
        <v>404</v>
      </c>
      <c r="K1440" t="s">
        <v>56</v>
      </c>
      <c r="L1440" t="s">
        <v>902</v>
      </c>
      <c r="M1440" t="s">
        <v>1829</v>
      </c>
      <c r="N1440" s="5">
        <v>139267</v>
      </c>
    </row>
    <row r="1441" spans="1:14" x14ac:dyDescent="0.25">
      <c r="A1441" t="s">
        <v>63</v>
      </c>
      <c r="B1441" t="s">
        <v>1893</v>
      </c>
      <c r="C1441">
        <v>3681</v>
      </c>
      <c r="D1441" s="2">
        <v>46113</v>
      </c>
      <c r="E1441" t="s">
        <v>905</v>
      </c>
      <c r="F1441" t="s">
        <v>171</v>
      </c>
      <c r="G1441" t="s">
        <v>1895</v>
      </c>
      <c r="H1441" t="s">
        <v>1613</v>
      </c>
      <c r="I1441" t="s">
        <v>7203</v>
      </c>
      <c r="J1441" t="s">
        <v>1895</v>
      </c>
      <c r="K1441" t="s">
        <v>56</v>
      </c>
      <c r="L1441" t="s">
        <v>902</v>
      </c>
      <c r="M1441" t="s">
        <v>1829</v>
      </c>
      <c r="N1441" s="5">
        <v>485073</v>
      </c>
    </row>
    <row r="1442" spans="1:14" x14ac:dyDescent="0.25">
      <c r="A1442" t="s">
        <v>63</v>
      </c>
      <c r="B1442" t="s">
        <v>1893</v>
      </c>
      <c r="C1442">
        <v>3681</v>
      </c>
      <c r="D1442" s="2">
        <v>46113</v>
      </c>
      <c r="E1442" t="s">
        <v>905</v>
      </c>
      <c r="F1442" t="s">
        <v>171</v>
      </c>
      <c r="G1442" t="s">
        <v>1895</v>
      </c>
      <c r="H1442" t="s">
        <v>1613</v>
      </c>
      <c r="I1442" t="s">
        <v>7204</v>
      </c>
      <c r="J1442" t="s">
        <v>1895</v>
      </c>
      <c r="K1442" t="s">
        <v>56</v>
      </c>
      <c r="L1442" t="s">
        <v>902</v>
      </c>
      <c r="M1442" t="s">
        <v>1829</v>
      </c>
      <c r="N1442" s="5">
        <v>450211</v>
      </c>
    </row>
    <row r="1443" spans="1:14" x14ac:dyDescent="0.25">
      <c r="A1443" t="s">
        <v>63</v>
      </c>
      <c r="B1443" t="s">
        <v>1893</v>
      </c>
      <c r="C1443">
        <v>3681</v>
      </c>
      <c r="D1443" s="2">
        <v>46113</v>
      </c>
      <c r="E1443" t="s">
        <v>905</v>
      </c>
      <c r="F1443" t="s">
        <v>7205</v>
      </c>
      <c r="G1443" t="s">
        <v>7206</v>
      </c>
      <c r="H1443" t="s">
        <v>6399</v>
      </c>
      <c r="I1443" t="s">
        <v>7207</v>
      </c>
      <c r="J1443" t="s">
        <v>7206</v>
      </c>
      <c r="K1443" t="s">
        <v>56</v>
      </c>
      <c r="L1443" t="s">
        <v>902</v>
      </c>
      <c r="M1443" t="s">
        <v>1829</v>
      </c>
      <c r="N1443" s="5">
        <v>111319</v>
      </c>
    </row>
    <row r="1444" spans="1:14" x14ac:dyDescent="0.25">
      <c r="A1444" t="s">
        <v>63</v>
      </c>
      <c r="B1444" t="s">
        <v>1893</v>
      </c>
      <c r="C1444">
        <v>3681</v>
      </c>
      <c r="D1444" s="2">
        <v>46113</v>
      </c>
      <c r="E1444" t="s">
        <v>906</v>
      </c>
      <c r="F1444" t="s">
        <v>5949</v>
      </c>
      <c r="G1444" t="s">
        <v>14</v>
      </c>
      <c r="H1444" t="s">
        <v>5951</v>
      </c>
      <c r="I1444" t="s">
        <v>14</v>
      </c>
      <c r="J1444" t="s">
        <v>7168</v>
      </c>
      <c r="K1444" t="s">
        <v>56</v>
      </c>
      <c r="L1444" t="s">
        <v>903</v>
      </c>
      <c r="M1444" t="s">
        <v>1829</v>
      </c>
      <c r="N1444" s="5">
        <v>23624000</v>
      </c>
    </row>
    <row r="1445" spans="1:14" x14ac:dyDescent="0.25">
      <c r="A1445" t="s">
        <v>63</v>
      </c>
      <c r="B1445" t="s">
        <v>1893</v>
      </c>
      <c r="C1445">
        <v>3681</v>
      </c>
      <c r="D1445" s="2">
        <v>46113</v>
      </c>
      <c r="E1445" t="s">
        <v>906</v>
      </c>
      <c r="F1445" t="s">
        <v>601</v>
      </c>
      <c r="G1445" t="s">
        <v>1894</v>
      </c>
      <c r="H1445" t="s">
        <v>2707</v>
      </c>
      <c r="I1445" t="s">
        <v>14</v>
      </c>
      <c r="J1445" t="s">
        <v>1906</v>
      </c>
      <c r="K1445" t="s">
        <v>56</v>
      </c>
      <c r="L1445" t="s">
        <v>903</v>
      </c>
      <c r="M1445" t="s">
        <v>1829</v>
      </c>
      <c r="N1445" s="5">
        <v>11093235</v>
      </c>
    </row>
    <row r="1446" spans="1:14" x14ac:dyDescent="0.25">
      <c r="A1446" t="s">
        <v>63</v>
      </c>
      <c r="B1446" t="s">
        <v>1893</v>
      </c>
      <c r="C1446">
        <v>3681</v>
      </c>
      <c r="D1446" s="2">
        <v>46113</v>
      </c>
      <c r="E1446" t="s">
        <v>906</v>
      </c>
      <c r="F1446" t="s">
        <v>174</v>
      </c>
      <c r="G1446" t="s">
        <v>1909</v>
      </c>
      <c r="H1446" t="s">
        <v>2327</v>
      </c>
      <c r="I1446" t="s">
        <v>14</v>
      </c>
      <c r="J1446" t="s">
        <v>1910</v>
      </c>
      <c r="K1446" t="s">
        <v>56</v>
      </c>
      <c r="L1446" t="s">
        <v>903</v>
      </c>
      <c r="M1446" t="s">
        <v>1829</v>
      </c>
      <c r="N1446" s="5">
        <v>4249900</v>
      </c>
    </row>
    <row r="1447" spans="1:14" x14ac:dyDescent="0.25">
      <c r="A1447" t="s">
        <v>63</v>
      </c>
      <c r="B1447" t="s">
        <v>1893</v>
      </c>
      <c r="C1447">
        <v>3681</v>
      </c>
      <c r="D1447" s="2">
        <v>46113</v>
      </c>
      <c r="E1447" t="s">
        <v>906</v>
      </c>
      <c r="F1447" t="s">
        <v>1798</v>
      </c>
      <c r="G1447" t="s">
        <v>1799</v>
      </c>
      <c r="H1447" t="s">
        <v>1800</v>
      </c>
      <c r="I1447" t="s">
        <v>14</v>
      </c>
      <c r="J1447" t="s">
        <v>2243</v>
      </c>
      <c r="K1447" t="s">
        <v>56</v>
      </c>
      <c r="L1447" t="s">
        <v>903</v>
      </c>
      <c r="M1447" t="s">
        <v>1829</v>
      </c>
      <c r="N1447" s="5">
        <v>7283354</v>
      </c>
    </row>
    <row r="1448" spans="1:14" x14ac:dyDescent="0.25">
      <c r="A1448" t="s">
        <v>63</v>
      </c>
      <c r="B1448" t="s">
        <v>1893</v>
      </c>
      <c r="C1448">
        <v>3681</v>
      </c>
      <c r="D1448" s="2">
        <v>46113</v>
      </c>
      <c r="E1448" t="s">
        <v>906</v>
      </c>
      <c r="F1448" t="s">
        <v>1798</v>
      </c>
      <c r="G1448" t="s">
        <v>1799</v>
      </c>
      <c r="H1448" t="s">
        <v>1800</v>
      </c>
      <c r="I1448" t="s">
        <v>7208</v>
      </c>
      <c r="J1448" t="s">
        <v>2243</v>
      </c>
      <c r="K1448" t="s">
        <v>56</v>
      </c>
      <c r="L1448" t="s">
        <v>903</v>
      </c>
      <c r="M1448" t="s">
        <v>1829</v>
      </c>
      <c r="N1448" s="5">
        <v>6939507</v>
      </c>
    </row>
    <row r="1449" spans="1:14" x14ac:dyDescent="0.25">
      <c r="A1449" t="s">
        <v>63</v>
      </c>
      <c r="B1449" t="s">
        <v>1893</v>
      </c>
      <c r="C1449">
        <v>3681</v>
      </c>
      <c r="D1449" s="2">
        <v>46113</v>
      </c>
      <c r="E1449" t="s">
        <v>906</v>
      </c>
      <c r="F1449" t="s">
        <v>361</v>
      </c>
      <c r="G1449" t="s">
        <v>366</v>
      </c>
      <c r="H1449" t="s">
        <v>6416</v>
      </c>
      <c r="I1449" t="s">
        <v>14</v>
      </c>
      <c r="J1449" t="s">
        <v>1897</v>
      </c>
      <c r="K1449" t="s">
        <v>56</v>
      </c>
      <c r="L1449" t="s">
        <v>903</v>
      </c>
      <c r="M1449" t="s">
        <v>1829</v>
      </c>
      <c r="N1449" s="5">
        <v>268378008</v>
      </c>
    </row>
    <row r="1450" spans="1:14" x14ac:dyDescent="0.25">
      <c r="A1450" t="s">
        <v>63</v>
      </c>
      <c r="B1450" t="s">
        <v>1893</v>
      </c>
      <c r="C1450">
        <v>3681</v>
      </c>
      <c r="D1450" s="2">
        <v>46113</v>
      </c>
      <c r="E1450" t="s">
        <v>906</v>
      </c>
      <c r="F1450" t="s">
        <v>914</v>
      </c>
      <c r="G1450" t="s">
        <v>840</v>
      </c>
      <c r="H1450" t="s">
        <v>1232</v>
      </c>
      <c r="I1450" t="s">
        <v>14</v>
      </c>
      <c r="J1450" t="s">
        <v>1898</v>
      </c>
      <c r="K1450" t="s">
        <v>56</v>
      </c>
      <c r="L1450" t="s">
        <v>903</v>
      </c>
      <c r="M1450" t="s">
        <v>1829</v>
      </c>
      <c r="N1450" s="5">
        <v>464156</v>
      </c>
    </row>
    <row r="1451" spans="1:14" x14ac:dyDescent="0.25">
      <c r="A1451" t="s">
        <v>63</v>
      </c>
      <c r="B1451" t="s">
        <v>1893</v>
      </c>
      <c r="C1451">
        <v>3681</v>
      </c>
      <c r="D1451" s="2">
        <v>46113</v>
      </c>
      <c r="E1451" t="s">
        <v>906</v>
      </c>
      <c r="F1451" t="s">
        <v>219</v>
      </c>
      <c r="G1451" t="s">
        <v>301</v>
      </c>
      <c r="H1451" t="s">
        <v>5954</v>
      </c>
      <c r="I1451" t="s">
        <v>14</v>
      </c>
      <c r="J1451" t="s">
        <v>1985</v>
      </c>
      <c r="K1451" t="s">
        <v>56</v>
      </c>
      <c r="L1451" t="s">
        <v>903</v>
      </c>
      <c r="M1451" t="s">
        <v>1829</v>
      </c>
      <c r="N1451" s="5">
        <v>28691550</v>
      </c>
    </row>
    <row r="1452" spans="1:14" x14ac:dyDescent="0.25">
      <c r="A1452" t="s">
        <v>63</v>
      </c>
      <c r="B1452" t="s">
        <v>1893</v>
      </c>
      <c r="C1452">
        <v>3681</v>
      </c>
      <c r="D1452" s="2">
        <v>46113</v>
      </c>
      <c r="E1452" t="s">
        <v>906</v>
      </c>
      <c r="F1452" t="s">
        <v>919</v>
      </c>
      <c r="G1452" t="s">
        <v>920</v>
      </c>
      <c r="H1452" t="s">
        <v>1529</v>
      </c>
      <c r="I1452" t="s">
        <v>7209</v>
      </c>
      <c r="J1452" t="s">
        <v>7210</v>
      </c>
      <c r="K1452" t="s">
        <v>56</v>
      </c>
      <c r="L1452" t="s">
        <v>903</v>
      </c>
      <c r="M1452" t="s">
        <v>1829</v>
      </c>
      <c r="N1452" s="5">
        <v>2900737</v>
      </c>
    </row>
    <row r="1453" spans="1:14" x14ac:dyDescent="0.25">
      <c r="A1453" t="s">
        <v>63</v>
      </c>
      <c r="B1453" t="s">
        <v>1893</v>
      </c>
      <c r="C1453">
        <v>3681</v>
      </c>
      <c r="D1453" s="2">
        <v>46113</v>
      </c>
      <c r="E1453" t="s">
        <v>906</v>
      </c>
      <c r="F1453" t="s">
        <v>171</v>
      </c>
      <c r="G1453" t="s">
        <v>1895</v>
      </c>
      <c r="H1453" t="s">
        <v>2708</v>
      </c>
      <c r="I1453" t="s">
        <v>14</v>
      </c>
      <c r="J1453" t="s">
        <v>3776</v>
      </c>
      <c r="K1453" t="s">
        <v>56</v>
      </c>
      <c r="L1453" t="s">
        <v>903</v>
      </c>
      <c r="M1453" t="s">
        <v>1829</v>
      </c>
      <c r="N1453" s="5">
        <v>10084212</v>
      </c>
    </row>
    <row r="1454" spans="1:14" x14ac:dyDescent="0.25">
      <c r="A1454" t="s">
        <v>63</v>
      </c>
      <c r="B1454" t="s">
        <v>1893</v>
      </c>
      <c r="C1454">
        <v>3681</v>
      </c>
      <c r="D1454" s="2">
        <v>46113</v>
      </c>
      <c r="E1454" t="s">
        <v>906</v>
      </c>
      <c r="F1454" t="s">
        <v>172</v>
      </c>
      <c r="G1454" t="s">
        <v>1840</v>
      </c>
      <c r="H1454" t="s">
        <v>6419</v>
      </c>
      <c r="I1454" t="s">
        <v>14</v>
      </c>
      <c r="J1454" t="s">
        <v>1905</v>
      </c>
      <c r="K1454" t="s">
        <v>56</v>
      </c>
      <c r="L1454" t="s">
        <v>903</v>
      </c>
      <c r="M1454" t="s">
        <v>1829</v>
      </c>
      <c r="N1454" s="5">
        <v>83429</v>
      </c>
    </row>
    <row r="1455" spans="1:14" x14ac:dyDescent="0.25">
      <c r="A1455" t="s">
        <v>63</v>
      </c>
      <c r="B1455" t="s">
        <v>1893</v>
      </c>
      <c r="C1455">
        <v>3681</v>
      </c>
      <c r="D1455" s="2">
        <v>46113</v>
      </c>
      <c r="E1455" t="s">
        <v>906</v>
      </c>
      <c r="F1455" t="s">
        <v>5179</v>
      </c>
      <c r="G1455" t="s">
        <v>5180</v>
      </c>
      <c r="H1455" t="s">
        <v>5947</v>
      </c>
      <c r="I1455" t="s">
        <v>14</v>
      </c>
      <c r="J1455" t="s">
        <v>7170</v>
      </c>
      <c r="K1455" t="s">
        <v>56</v>
      </c>
      <c r="L1455" t="s">
        <v>903</v>
      </c>
      <c r="M1455" t="s">
        <v>1829</v>
      </c>
      <c r="N1455" s="5">
        <v>13660928</v>
      </c>
    </row>
    <row r="1456" spans="1:14" x14ac:dyDescent="0.25">
      <c r="A1456" t="s">
        <v>63</v>
      </c>
      <c r="B1456" t="s">
        <v>1893</v>
      </c>
      <c r="C1456">
        <v>3681</v>
      </c>
      <c r="D1456" s="2">
        <v>46113</v>
      </c>
      <c r="E1456" t="s">
        <v>907</v>
      </c>
      <c r="F1456" t="s">
        <v>5949</v>
      </c>
      <c r="G1456" t="s">
        <v>14</v>
      </c>
      <c r="H1456" t="s">
        <v>5951</v>
      </c>
      <c r="I1456" t="s">
        <v>14</v>
      </c>
      <c r="J1456" t="s">
        <v>7211</v>
      </c>
      <c r="K1456" t="s">
        <v>56</v>
      </c>
      <c r="L1456" t="s">
        <v>904</v>
      </c>
      <c r="M1456" t="s">
        <v>1829</v>
      </c>
      <c r="N1456" s="5">
        <v>-16280000</v>
      </c>
    </row>
    <row r="1457" spans="1:14" x14ac:dyDescent="0.25">
      <c r="A1457" t="s">
        <v>63</v>
      </c>
      <c r="B1457" t="s">
        <v>1893</v>
      </c>
      <c r="C1457">
        <v>3681</v>
      </c>
      <c r="D1457" s="2">
        <v>46113</v>
      </c>
      <c r="E1457" t="s">
        <v>907</v>
      </c>
      <c r="F1457" t="s">
        <v>601</v>
      </c>
      <c r="G1457" t="s">
        <v>1894</v>
      </c>
      <c r="H1457" t="s">
        <v>2707</v>
      </c>
      <c r="I1457" t="s">
        <v>14</v>
      </c>
      <c r="J1457" t="s">
        <v>4990</v>
      </c>
      <c r="K1457" t="s">
        <v>56</v>
      </c>
      <c r="L1457" t="s">
        <v>904</v>
      </c>
      <c r="M1457" t="s">
        <v>1829</v>
      </c>
      <c r="N1457" s="5">
        <v>-11857555</v>
      </c>
    </row>
    <row r="1458" spans="1:14" x14ac:dyDescent="0.25">
      <c r="A1458" t="s">
        <v>63</v>
      </c>
      <c r="B1458" t="s">
        <v>1893</v>
      </c>
      <c r="C1458">
        <v>3681</v>
      </c>
      <c r="D1458" s="2">
        <v>46113</v>
      </c>
      <c r="E1458" t="s">
        <v>907</v>
      </c>
      <c r="F1458" t="s">
        <v>174</v>
      </c>
      <c r="G1458" t="s">
        <v>1909</v>
      </c>
      <c r="H1458" t="s">
        <v>2327</v>
      </c>
      <c r="I1458" t="s">
        <v>7177</v>
      </c>
      <c r="J1458" t="s">
        <v>1911</v>
      </c>
      <c r="K1458" t="s">
        <v>56</v>
      </c>
      <c r="L1458" t="s">
        <v>904</v>
      </c>
      <c r="M1458" t="s">
        <v>1829</v>
      </c>
      <c r="N1458" s="5">
        <v>-3950107</v>
      </c>
    </row>
    <row r="1459" spans="1:14" x14ac:dyDescent="0.25">
      <c r="A1459" t="s">
        <v>63</v>
      </c>
      <c r="B1459" t="s">
        <v>1893</v>
      </c>
      <c r="C1459">
        <v>3681</v>
      </c>
      <c r="D1459" s="2">
        <v>46113</v>
      </c>
      <c r="E1459" t="s">
        <v>907</v>
      </c>
      <c r="F1459" t="s">
        <v>1798</v>
      </c>
      <c r="G1459" t="s">
        <v>1799</v>
      </c>
      <c r="H1459" t="s">
        <v>1800</v>
      </c>
      <c r="I1459" t="s">
        <v>7180</v>
      </c>
      <c r="J1459" t="s">
        <v>4992</v>
      </c>
      <c r="K1459" t="s">
        <v>56</v>
      </c>
      <c r="L1459" t="s">
        <v>904</v>
      </c>
      <c r="M1459" t="s">
        <v>1829</v>
      </c>
      <c r="N1459" s="5">
        <v>-15181017</v>
      </c>
    </row>
    <row r="1460" spans="1:14" x14ac:dyDescent="0.25">
      <c r="A1460" t="s">
        <v>63</v>
      </c>
      <c r="B1460" t="s">
        <v>1893</v>
      </c>
      <c r="C1460">
        <v>3681</v>
      </c>
      <c r="D1460" s="2">
        <v>46113</v>
      </c>
      <c r="E1460" t="s">
        <v>907</v>
      </c>
      <c r="F1460" t="s">
        <v>1798</v>
      </c>
      <c r="G1460" t="s">
        <v>1799</v>
      </c>
      <c r="H1460" t="s">
        <v>1800</v>
      </c>
      <c r="I1460" t="s">
        <v>7181</v>
      </c>
      <c r="J1460" t="s">
        <v>4992</v>
      </c>
      <c r="K1460" t="s">
        <v>56</v>
      </c>
      <c r="L1460" t="s">
        <v>904</v>
      </c>
      <c r="M1460" t="s">
        <v>1829</v>
      </c>
      <c r="N1460" s="5">
        <v>-7670410</v>
      </c>
    </row>
    <row r="1461" spans="1:14" x14ac:dyDescent="0.25">
      <c r="A1461" t="s">
        <v>63</v>
      </c>
      <c r="B1461" t="s">
        <v>1893</v>
      </c>
      <c r="C1461">
        <v>3681</v>
      </c>
      <c r="D1461" s="2">
        <v>46113</v>
      </c>
      <c r="E1461" t="s">
        <v>907</v>
      </c>
      <c r="F1461" t="s">
        <v>1798</v>
      </c>
      <c r="G1461" t="s">
        <v>1799</v>
      </c>
      <c r="H1461" t="s">
        <v>1800</v>
      </c>
      <c r="I1461" t="s">
        <v>7183</v>
      </c>
      <c r="J1461" t="s">
        <v>4992</v>
      </c>
      <c r="K1461" t="s">
        <v>56</v>
      </c>
      <c r="L1461" t="s">
        <v>904</v>
      </c>
      <c r="M1461" t="s">
        <v>1829</v>
      </c>
      <c r="N1461" s="5">
        <v>-3508063</v>
      </c>
    </row>
    <row r="1462" spans="1:14" x14ac:dyDescent="0.25">
      <c r="A1462" t="s">
        <v>63</v>
      </c>
      <c r="B1462" t="s">
        <v>1893</v>
      </c>
      <c r="C1462">
        <v>3681</v>
      </c>
      <c r="D1462" s="2">
        <v>46113</v>
      </c>
      <c r="E1462" t="s">
        <v>907</v>
      </c>
      <c r="F1462" t="s">
        <v>361</v>
      </c>
      <c r="G1462" t="s">
        <v>366</v>
      </c>
      <c r="H1462" t="s">
        <v>2233</v>
      </c>
      <c r="I1462" t="s">
        <v>14</v>
      </c>
      <c r="J1462" t="s">
        <v>4993</v>
      </c>
      <c r="K1462" t="s">
        <v>56</v>
      </c>
      <c r="L1462" t="s">
        <v>904</v>
      </c>
      <c r="M1462" t="s">
        <v>1829</v>
      </c>
      <c r="N1462" s="5">
        <v>-277976305</v>
      </c>
    </row>
    <row r="1463" spans="1:14" x14ac:dyDescent="0.25">
      <c r="A1463" t="s">
        <v>63</v>
      </c>
      <c r="B1463" t="s">
        <v>1893</v>
      </c>
      <c r="C1463">
        <v>3681</v>
      </c>
      <c r="D1463" s="2">
        <v>46113</v>
      </c>
      <c r="E1463" t="s">
        <v>907</v>
      </c>
      <c r="F1463" t="s">
        <v>914</v>
      </c>
      <c r="G1463" t="s">
        <v>840</v>
      </c>
      <c r="H1463" t="s">
        <v>1232</v>
      </c>
      <c r="I1463" t="s">
        <v>7186</v>
      </c>
      <c r="J1463" t="s">
        <v>4994</v>
      </c>
      <c r="K1463" t="s">
        <v>56</v>
      </c>
      <c r="L1463" t="s">
        <v>904</v>
      </c>
      <c r="M1463" t="s">
        <v>1829</v>
      </c>
      <c r="N1463" s="5">
        <v>-725383</v>
      </c>
    </row>
    <row r="1464" spans="1:14" x14ac:dyDescent="0.25">
      <c r="A1464" t="s">
        <v>63</v>
      </c>
      <c r="B1464" t="s">
        <v>1893</v>
      </c>
      <c r="C1464">
        <v>3681</v>
      </c>
      <c r="D1464" s="2">
        <v>46113</v>
      </c>
      <c r="E1464" t="s">
        <v>907</v>
      </c>
      <c r="F1464" t="s">
        <v>590</v>
      </c>
      <c r="G1464" t="s">
        <v>334</v>
      </c>
      <c r="H1464" t="s">
        <v>6422</v>
      </c>
      <c r="I1464" t="s">
        <v>14</v>
      </c>
      <c r="J1464" t="s">
        <v>4995</v>
      </c>
      <c r="K1464" t="s">
        <v>56</v>
      </c>
      <c r="L1464" t="s">
        <v>904</v>
      </c>
      <c r="M1464" t="s">
        <v>1829</v>
      </c>
      <c r="N1464" s="5">
        <v>-39112617</v>
      </c>
    </row>
    <row r="1465" spans="1:14" x14ac:dyDescent="0.25">
      <c r="A1465" t="s">
        <v>63</v>
      </c>
      <c r="B1465" t="s">
        <v>1893</v>
      </c>
      <c r="C1465">
        <v>3681</v>
      </c>
      <c r="D1465" s="2">
        <v>46113</v>
      </c>
      <c r="E1465" t="s">
        <v>907</v>
      </c>
      <c r="F1465" t="s">
        <v>219</v>
      </c>
      <c r="G1465" t="s">
        <v>301</v>
      </c>
      <c r="H1465" t="s">
        <v>5954</v>
      </c>
      <c r="I1465" t="s">
        <v>14</v>
      </c>
      <c r="J1465" t="s">
        <v>5297</v>
      </c>
      <c r="K1465" t="s">
        <v>56</v>
      </c>
      <c r="L1465" t="s">
        <v>904</v>
      </c>
      <c r="M1465" t="s">
        <v>1829</v>
      </c>
      <c r="N1465" s="5">
        <v>-76597019</v>
      </c>
    </row>
    <row r="1466" spans="1:14" x14ac:dyDescent="0.25">
      <c r="A1466" t="s">
        <v>63</v>
      </c>
      <c r="B1466" t="s">
        <v>1893</v>
      </c>
      <c r="C1466">
        <v>3681</v>
      </c>
      <c r="D1466" s="2">
        <v>46113</v>
      </c>
      <c r="E1466" t="s">
        <v>907</v>
      </c>
      <c r="F1466" t="s">
        <v>919</v>
      </c>
      <c r="G1466" t="s">
        <v>920</v>
      </c>
      <c r="H1466" t="s">
        <v>1529</v>
      </c>
      <c r="I1466" t="s">
        <v>7195</v>
      </c>
      <c r="J1466" t="s">
        <v>1902</v>
      </c>
      <c r="K1466" t="s">
        <v>56</v>
      </c>
      <c r="L1466" t="s">
        <v>904</v>
      </c>
      <c r="M1466" t="s">
        <v>1829</v>
      </c>
      <c r="N1466" s="5">
        <v>-3502570</v>
      </c>
    </row>
    <row r="1467" spans="1:14" x14ac:dyDescent="0.25">
      <c r="A1467" t="s">
        <v>63</v>
      </c>
      <c r="B1467" t="s">
        <v>1893</v>
      </c>
      <c r="C1467">
        <v>3681</v>
      </c>
      <c r="D1467" s="2">
        <v>46113</v>
      </c>
      <c r="E1467" t="s">
        <v>907</v>
      </c>
      <c r="F1467" t="s">
        <v>169</v>
      </c>
      <c r="G1467" t="s">
        <v>4</v>
      </c>
      <c r="H1467" t="s">
        <v>1162</v>
      </c>
      <c r="I1467" t="s">
        <v>7197</v>
      </c>
      <c r="J1467" t="s">
        <v>5518</v>
      </c>
      <c r="K1467" t="s">
        <v>56</v>
      </c>
      <c r="L1467" t="s">
        <v>904</v>
      </c>
      <c r="M1467" t="s">
        <v>1829</v>
      </c>
      <c r="N1467" s="5">
        <v>-981834</v>
      </c>
    </row>
    <row r="1468" spans="1:14" x14ac:dyDescent="0.25">
      <c r="A1468" t="s">
        <v>63</v>
      </c>
      <c r="B1468" t="s">
        <v>1893</v>
      </c>
      <c r="C1468">
        <v>3681</v>
      </c>
      <c r="D1468" s="2">
        <v>46113</v>
      </c>
      <c r="E1468" t="s">
        <v>907</v>
      </c>
      <c r="F1468" t="s">
        <v>171</v>
      </c>
      <c r="G1468" t="s">
        <v>1895</v>
      </c>
      <c r="H1468" t="s">
        <v>2708</v>
      </c>
      <c r="I1468" t="s">
        <v>14</v>
      </c>
      <c r="J1468" t="s">
        <v>4996</v>
      </c>
      <c r="K1468" t="s">
        <v>56</v>
      </c>
      <c r="L1468" t="s">
        <v>904</v>
      </c>
      <c r="M1468" t="s">
        <v>1829</v>
      </c>
      <c r="N1468" s="5">
        <v>-9924573</v>
      </c>
    </row>
    <row r="1469" spans="1:14" x14ac:dyDescent="0.25">
      <c r="A1469" t="s">
        <v>63</v>
      </c>
      <c r="B1469" t="s">
        <v>1893</v>
      </c>
      <c r="C1469">
        <v>3681</v>
      </c>
      <c r="D1469" s="2">
        <v>46113</v>
      </c>
      <c r="E1469" t="s">
        <v>907</v>
      </c>
      <c r="F1469" t="s">
        <v>171</v>
      </c>
      <c r="G1469" t="s">
        <v>1895</v>
      </c>
      <c r="H1469" t="s">
        <v>1613</v>
      </c>
      <c r="I1469" t="s">
        <v>7169</v>
      </c>
      <c r="J1469" t="s">
        <v>4996</v>
      </c>
      <c r="K1469" t="s">
        <v>56</v>
      </c>
      <c r="L1469" t="s">
        <v>904</v>
      </c>
      <c r="M1469" t="s">
        <v>1829</v>
      </c>
      <c r="N1469" s="5">
        <v>-139267</v>
      </c>
    </row>
    <row r="1470" spans="1:14" x14ac:dyDescent="0.25">
      <c r="A1470" t="s">
        <v>63</v>
      </c>
      <c r="B1470" t="s">
        <v>1893</v>
      </c>
      <c r="C1470">
        <v>3681</v>
      </c>
      <c r="D1470" s="2">
        <v>46113</v>
      </c>
      <c r="E1470" t="s">
        <v>907</v>
      </c>
      <c r="F1470" t="s">
        <v>172</v>
      </c>
      <c r="G1470" t="s">
        <v>1840</v>
      </c>
      <c r="H1470" t="s">
        <v>6421</v>
      </c>
      <c r="I1470" t="s">
        <v>14</v>
      </c>
      <c r="J1470" t="s">
        <v>1908</v>
      </c>
      <c r="K1470" t="s">
        <v>56</v>
      </c>
      <c r="L1470" t="s">
        <v>904</v>
      </c>
      <c r="M1470" t="s">
        <v>1829</v>
      </c>
      <c r="N1470" s="5">
        <v>-83429</v>
      </c>
    </row>
    <row r="1471" spans="1:14" x14ac:dyDescent="0.25">
      <c r="A1471" t="s">
        <v>63</v>
      </c>
      <c r="B1471" t="s">
        <v>1893</v>
      </c>
      <c r="C1471">
        <v>3681</v>
      </c>
      <c r="D1471" s="2">
        <v>46113</v>
      </c>
      <c r="E1471" t="s">
        <v>907</v>
      </c>
      <c r="F1471" t="s">
        <v>5179</v>
      </c>
      <c r="G1471" t="s">
        <v>5180</v>
      </c>
      <c r="H1471" t="s">
        <v>5947</v>
      </c>
      <c r="I1471" t="s">
        <v>14</v>
      </c>
      <c r="J1471" t="s">
        <v>7212</v>
      </c>
      <c r="K1471" t="s">
        <v>56</v>
      </c>
      <c r="L1471" t="s">
        <v>904</v>
      </c>
      <c r="M1471" t="s">
        <v>1829</v>
      </c>
      <c r="N1471" s="5">
        <v>-15179695</v>
      </c>
    </row>
    <row r="1472" spans="1:14" x14ac:dyDescent="0.25">
      <c r="A1472" t="s">
        <v>63</v>
      </c>
      <c r="B1472" t="s">
        <v>1893</v>
      </c>
      <c r="C1472">
        <v>3681</v>
      </c>
      <c r="D1472" s="2">
        <v>46143</v>
      </c>
      <c r="E1472" t="s">
        <v>905</v>
      </c>
      <c r="F1472" t="s">
        <v>5949</v>
      </c>
      <c r="G1472" t="s">
        <v>14</v>
      </c>
      <c r="H1472" t="s">
        <v>5951</v>
      </c>
      <c r="I1472" t="s">
        <v>10798</v>
      </c>
      <c r="J1472" t="s">
        <v>5950</v>
      </c>
      <c r="K1472" t="s">
        <v>56</v>
      </c>
      <c r="L1472" t="s">
        <v>902</v>
      </c>
      <c r="M1472" t="s">
        <v>1829</v>
      </c>
      <c r="N1472" s="5">
        <v>23624000</v>
      </c>
    </row>
    <row r="1473" spans="1:14" x14ac:dyDescent="0.25">
      <c r="A1473" t="s">
        <v>63</v>
      </c>
      <c r="B1473" t="s">
        <v>1893</v>
      </c>
      <c r="C1473">
        <v>3681</v>
      </c>
      <c r="D1473" s="2">
        <v>46143</v>
      </c>
      <c r="E1473" t="s">
        <v>905</v>
      </c>
      <c r="F1473" t="s">
        <v>601</v>
      </c>
      <c r="G1473" t="s">
        <v>1894</v>
      </c>
      <c r="H1473" t="s">
        <v>3070</v>
      </c>
      <c r="I1473" t="s">
        <v>10799</v>
      </c>
      <c r="J1473" t="s">
        <v>657</v>
      </c>
      <c r="K1473" t="s">
        <v>56</v>
      </c>
      <c r="L1473" t="s">
        <v>902</v>
      </c>
      <c r="M1473" t="s">
        <v>1829</v>
      </c>
      <c r="N1473" s="5">
        <v>10189263</v>
      </c>
    </row>
    <row r="1474" spans="1:14" x14ac:dyDescent="0.25">
      <c r="A1474" t="s">
        <v>63</v>
      </c>
      <c r="B1474" t="s">
        <v>1893</v>
      </c>
      <c r="C1474">
        <v>3681</v>
      </c>
      <c r="D1474" s="2">
        <v>46143</v>
      </c>
      <c r="E1474" t="s">
        <v>905</v>
      </c>
      <c r="F1474" t="s">
        <v>601</v>
      </c>
      <c r="G1474" t="s">
        <v>1894</v>
      </c>
      <c r="H1474" t="s">
        <v>3070</v>
      </c>
      <c r="I1474" t="s">
        <v>10800</v>
      </c>
      <c r="J1474" t="s">
        <v>657</v>
      </c>
      <c r="K1474" t="s">
        <v>56</v>
      </c>
      <c r="L1474" t="s">
        <v>902</v>
      </c>
      <c r="M1474" t="s">
        <v>1829</v>
      </c>
      <c r="N1474" s="5">
        <v>5120633</v>
      </c>
    </row>
    <row r="1475" spans="1:14" x14ac:dyDescent="0.25">
      <c r="A1475" t="s">
        <v>63</v>
      </c>
      <c r="B1475" t="s">
        <v>1893</v>
      </c>
      <c r="C1475">
        <v>3681</v>
      </c>
      <c r="D1475" s="2">
        <v>46143</v>
      </c>
      <c r="E1475" t="s">
        <v>905</v>
      </c>
      <c r="F1475" t="s">
        <v>174</v>
      </c>
      <c r="G1475" t="s">
        <v>1909</v>
      </c>
      <c r="H1475" t="s">
        <v>2327</v>
      </c>
      <c r="I1475" t="s">
        <v>10801</v>
      </c>
      <c r="J1475" t="s">
        <v>320</v>
      </c>
      <c r="K1475" t="s">
        <v>56</v>
      </c>
      <c r="L1475" t="s">
        <v>902</v>
      </c>
      <c r="M1475" t="s">
        <v>1829</v>
      </c>
      <c r="N1475" s="5">
        <v>4249900</v>
      </c>
    </row>
    <row r="1476" spans="1:14" x14ac:dyDescent="0.25">
      <c r="A1476" t="s">
        <v>63</v>
      </c>
      <c r="B1476" t="s">
        <v>1893</v>
      </c>
      <c r="C1476">
        <v>3681</v>
      </c>
      <c r="D1476" s="2">
        <v>46143</v>
      </c>
      <c r="E1476" t="s">
        <v>905</v>
      </c>
      <c r="F1476" t="s">
        <v>174</v>
      </c>
      <c r="G1476" t="s">
        <v>1909</v>
      </c>
      <c r="H1476" t="s">
        <v>2327</v>
      </c>
      <c r="I1476" t="s">
        <v>10802</v>
      </c>
      <c r="J1476" t="s">
        <v>320</v>
      </c>
      <c r="K1476" t="s">
        <v>56</v>
      </c>
      <c r="L1476" t="s">
        <v>902</v>
      </c>
      <c r="M1476" t="s">
        <v>1829</v>
      </c>
      <c r="N1476" s="5">
        <v>4723991</v>
      </c>
    </row>
    <row r="1477" spans="1:14" x14ac:dyDescent="0.25">
      <c r="A1477" t="s">
        <v>63</v>
      </c>
      <c r="B1477" t="s">
        <v>1893</v>
      </c>
      <c r="C1477">
        <v>3681</v>
      </c>
      <c r="D1477" s="2">
        <v>46143</v>
      </c>
      <c r="E1477" t="s">
        <v>905</v>
      </c>
      <c r="F1477" t="s">
        <v>916</v>
      </c>
      <c r="G1477" t="s">
        <v>1896</v>
      </c>
      <c r="H1477" t="s">
        <v>6398</v>
      </c>
      <c r="I1477" t="s">
        <v>10803</v>
      </c>
      <c r="J1477" t="s">
        <v>1896</v>
      </c>
      <c r="K1477" t="s">
        <v>56</v>
      </c>
      <c r="L1477" t="s">
        <v>902</v>
      </c>
      <c r="M1477" t="s">
        <v>1829</v>
      </c>
      <c r="N1477" s="5">
        <v>2304237</v>
      </c>
    </row>
    <row r="1478" spans="1:14" x14ac:dyDescent="0.25">
      <c r="A1478" t="s">
        <v>63</v>
      </c>
      <c r="B1478" t="s">
        <v>1893</v>
      </c>
      <c r="C1478">
        <v>3681</v>
      </c>
      <c r="D1478" s="2">
        <v>46143</v>
      </c>
      <c r="E1478" t="s">
        <v>905</v>
      </c>
      <c r="F1478" t="s">
        <v>1798</v>
      </c>
      <c r="G1478" t="s">
        <v>1799</v>
      </c>
      <c r="H1478" t="s">
        <v>1800</v>
      </c>
      <c r="I1478" t="s">
        <v>7208</v>
      </c>
      <c r="J1478" t="s">
        <v>1799</v>
      </c>
      <c r="K1478" t="s">
        <v>56</v>
      </c>
      <c r="L1478" t="s">
        <v>902</v>
      </c>
      <c r="M1478" t="s">
        <v>1829</v>
      </c>
      <c r="N1478" s="5">
        <v>6939507</v>
      </c>
    </row>
    <row r="1479" spans="1:14" x14ac:dyDescent="0.25">
      <c r="A1479" t="s">
        <v>63</v>
      </c>
      <c r="B1479" t="s">
        <v>1893</v>
      </c>
      <c r="C1479">
        <v>3681</v>
      </c>
      <c r="D1479" s="2">
        <v>46143</v>
      </c>
      <c r="E1479" t="s">
        <v>905</v>
      </c>
      <c r="F1479" t="s">
        <v>1798</v>
      </c>
      <c r="G1479" t="s">
        <v>1799</v>
      </c>
      <c r="H1479" t="s">
        <v>1800</v>
      </c>
      <c r="I1479" t="s">
        <v>10804</v>
      </c>
      <c r="J1479" t="s">
        <v>1799</v>
      </c>
      <c r="K1479" t="s">
        <v>56</v>
      </c>
      <c r="L1479" t="s">
        <v>902</v>
      </c>
      <c r="M1479" t="s">
        <v>1829</v>
      </c>
      <c r="N1479" s="5">
        <v>18535231</v>
      </c>
    </row>
    <row r="1480" spans="1:14" x14ac:dyDescent="0.25">
      <c r="A1480" t="s">
        <v>63</v>
      </c>
      <c r="B1480" t="s">
        <v>1893</v>
      </c>
      <c r="C1480">
        <v>3681</v>
      </c>
      <c r="D1480" s="2">
        <v>46143</v>
      </c>
      <c r="E1480" t="s">
        <v>905</v>
      </c>
      <c r="F1480" t="s">
        <v>1798</v>
      </c>
      <c r="G1480" t="s">
        <v>1799</v>
      </c>
      <c r="H1480" t="s">
        <v>1800</v>
      </c>
      <c r="I1480" t="s">
        <v>10805</v>
      </c>
      <c r="J1480" t="s">
        <v>1799</v>
      </c>
      <c r="K1480" t="s">
        <v>56</v>
      </c>
      <c r="L1480" t="s">
        <v>902</v>
      </c>
      <c r="M1480" t="s">
        <v>1829</v>
      </c>
      <c r="N1480" s="5">
        <v>10122221</v>
      </c>
    </row>
    <row r="1481" spans="1:14" x14ac:dyDescent="0.25">
      <c r="A1481" t="s">
        <v>63</v>
      </c>
      <c r="B1481" t="s">
        <v>1893</v>
      </c>
      <c r="C1481">
        <v>3681</v>
      </c>
      <c r="D1481" s="2">
        <v>46143</v>
      </c>
      <c r="E1481" t="s">
        <v>905</v>
      </c>
      <c r="F1481" t="s">
        <v>361</v>
      </c>
      <c r="G1481" t="s">
        <v>366</v>
      </c>
      <c r="H1481" t="s">
        <v>6416</v>
      </c>
      <c r="I1481" t="s">
        <v>10806</v>
      </c>
      <c r="J1481" t="s">
        <v>366</v>
      </c>
      <c r="K1481" t="s">
        <v>56</v>
      </c>
      <c r="L1481" t="s">
        <v>902</v>
      </c>
      <c r="M1481" t="s">
        <v>1829</v>
      </c>
      <c r="N1481" s="5">
        <v>128137810</v>
      </c>
    </row>
    <row r="1482" spans="1:14" x14ac:dyDescent="0.25">
      <c r="A1482" t="s">
        <v>63</v>
      </c>
      <c r="B1482" t="s">
        <v>1893</v>
      </c>
      <c r="C1482">
        <v>3681</v>
      </c>
      <c r="D1482" s="2">
        <v>46143</v>
      </c>
      <c r="E1482" t="s">
        <v>905</v>
      </c>
      <c r="F1482" t="s">
        <v>914</v>
      </c>
      <c r="G1482" t="s">
        <v>840</v>
      </c>
      <c r="H1482" t="s">
        <v>1232</v>
      </c>
      <c r="I1482" t="s">
        <v>10807</v>
      </c>
      <c r="J1482" t="s">
        <v>840</v>
      </c>
      <c r="K1482" t="s">
        <v>56</v>
      </c>
      <c r="L1482" t="s">
        <v>902</v>
      </c>
      <c r="M1482" t="s">
        <v>1829</v>
      </c>
      <c r="N1482" s="5">
        <v>464156</v>
      </c>
    </row>
    <row r="1483" spans="1:14" x14ac:dyDescent="0.25">
      <c r="A1483" t="s">
        <v>63</v>
      </c>
      <c r="B1483" t="s">
        <v>1893</v>
      </c>
      <c r="C1483">
        <v>3681</v>
      </c>
      <c r="D1483" s="2">
        <v>46143</v>
      </c>
      <c r="E1483" t="s">
        <v>905</v>
      </c>
      <c r="F1483" t="s">
        <v>914</v>
      </c>
      <c r="G1483" t="s">
        <v>840</v>
      </c>
      <c r="H1483" t="s">
        <v>1232</v>
      </c>
      <c r="I1483" t="s">
        <v>10808</v>
      </c>
      <c r="J1483" t="s">
        <v>840</v>
      </c>
      <c r="K1483" t="s">
        <v>56</v>
      </c>
      <c r="L1483" t="s">
        <v>902</v>
      </c>
      <c r="M1483" t="s">
        <v>1829</v>
      </c>
      <c r="N1483" s="5">
        <v>1069605</v>
      </c>
    </row>
    <row r="1484" spans="1:14" x14ac:dyDescent="0.25">
      <c r="A1484" t="s">
        <v>63</v>
      </c>
      <c r="B1484" t="s">
        <v>1893</v>
      </c>
      <c r="C1484">
        <v>3681</v>
      </c>
      <c r="D1484" s="2">
        <v>46143</v>
      </c>
      <c r="E1484" t="s">
        <v>905</v>
      </c>
      <c r="F1484" t="s">
        <v>8572</v>
      </c>
      <c r="G1484" t="s">
        <v>8573</v>
      </c>
      <c r="H1484" t="s">
        <v>10025</v>
      </c>
      <c r="I1484" t="s">
        <v>10809</v>
      </c>
      <c r="J1484" t="s">
        <v>8575</v>
      </c>
      <c r="K1484" t="s">
        <v>56</v>
      </c>
      <c r="L1484" t="s">
        <v>902</v>
      </c>
      <c r="M1484" t="s">
        <v>1829</v>
      </c>
      <c r="N1484" s="5">
        <v>4734184</v>
      </c>
    </row>
    <row r="1485" spans="1:14" x14ac:dyDescent="0.25">
      <c r="A1485" t="s">
        <v>63</v>
      </c>
      <c r="B1485" t="s">
        <v>1893</v>
      </c>
      <c r="C1485">
        <v>3681</v>
      </c>
      <c r="D1485" s="2">
        <v>46143</v>
      </c>
      <c r="E1485" t="s">
        <v>905</v>
      </c>
      <c r="F1485" t="s">
        <v>915</v>
      </c>
      <c r="G1485" t="s">
        <v>896</v>
      </c>
      <c r="H1485" t="s">
        <v>1456</v>
      </c>
      <c r="I1485" t="s">
        <v>10810</v>
      </c>
      <c r="J1485" t="s">
        <v>10811</v>
      </c>
      <c r="K1485" t="s">
        <v>56</v>
      </c>
      <c r="L1485" t="s">
        <v>902</v>
      </c>
      <c r="M1485" t="s">
        <v>1829</v>
      </c>
      <c r="N1485" s="5">
        <v>1348039</v>
      </c>
    </row>
    <row r="1486" spans="1:14" x14ac:dyDescent="0.25">
      <c r="A1486" t="s">
        <v>63</v>
      </c>
      <c r="B1486" t="s">
        <v>1893</v>
      </c>
      <c r="C1486">
        <v>3681</v>
      </c>
      <c r="D1486" s="2">
        <v>46143</v>
      </c>
      <c r="E1486" t="s">
        <v>905</v>
      </c>
      <c r="F1486" t="s">
        <v>917</v>
      </c>
      <c r="G1486" t="s">
        <v>918</v>
      </c>
      <c r="H1486" t="s">
        <v>1459</v>
      </c>
      <c r="I1486" t="s">
        <v>10812</v>
      </c>
      <c r="J1486" t="s">
        <v>918</v>
      </c>
      <c r="K1486" t="s">
        <v>56</v>
      </c>
      <c r="L1486" t="s">
        <v>902</v>
      </c>
      <c r="M1486" t="s">
        <v>1829</v>
      </c>
      <c r="N1486" s="5">
        <v>3549635</v>
      </c>
    </row>
    <row r="1487" spans="1:14" x14ac:dyDescent="0.25">
      <c r="A1487" t="s">
        <v>63</v>
      </c>
      <c r="B1487" t="s">
        <v>1893</v>
      </c>
      <c r="C1487">
        <v>3681</v>
      </c>
      <c r="D1487" s="2">
        <v>46143</v>
      </c>
      <c r="E1487" t="s">
        <v>905</v>
      </c>
      <c r="F1487" t="s">
        <v>233</v>
      </c>
      <c r="G1487" t="s">
        <v>1957</v>
      </c>
      <c r="H1487" t="s">
        <v>10536</v>
      </c>
      <c r="I1487" t="s">
        <v>10813</v>
      </c>
      <c r="J1487" t="s">
        <v>398</v>
      </c>
      <c r="K1487" t="s">
        <v>56</v>
      </c>
      <c r="L1487" t="s">
        <v>902</v>
      </c>
      <c r="M1487" t="s">
        <v>1829</v>
      </c>
      <c r="N1487" s="5">
        <v>1123366</v>
      </c>
    </row>
    <row r="1488" spans="1:14" x14ac:dyDescent="0.25">
      <c r="A1488" t="s">
        <v>63</v>
      </c>
      <c r="B1488" t="s">
        <v>1893</v>
      </c>
      <c r="C1488">
        <v>3681</v>
      </c>
      <c r="D1488" s="2">
        <v>46143</v>
      </c>
      <c r="E1488" t="s">
        <v>905</v>
      </c>
      <c r="F1488" t="s">
        <v>1912</v>
      </c>
      <c r="G1488" t="s">
        <v>1913</v>
      </c>
      <c r="H1488" t="s">
        <v>3136</v>
      </c>
      <c r="I1488" t="s">
        <v>10814</v>
      </c>
      <c r="J1488" t="s">
        <v>7190</v>
      </c>
      <c r="K1488" t="s">
        <v>56</v>
      </c>
      <c r="L1488" t="s">
        <v>902</v>
      </c>
      <c r="M1488" t="s">
        <v>1829</v>
      </c>
      <c r="N1488" s="5">
        <v>1444327</v>
      </c>
    </row>
    <row r="1489" spans="1:14" x14ac:dyDescent="0.25">
      <c r="A1489" t="s">
        <v>63</v>
      </c>
      <c r="B1489" t="s">
        <v>1893</v>
      </c>
      <c r="C1489">
        <v>3681</v>
      </c>
      <c r="D1489" s="2">
        <v>46143</v>
      </c>
      <c r="E1489" t="s">
        <v>905</v>
      </c>
      <c r="F1489" t="s">
        <v>908</v>
      </c>
      <c r="G1489" t="s">
        <v>1847</v>
      </c>
      <c r="H1489" t="s">
        <v>2319</v>
      </c>
      <c r="I1489" t="s">
        <v>10815</v>
      </c>
      <c r="J1489" t="s">
        <v>7193</v>
      </c>
      <c r="K1489" t="s">
        <v>56</v>
      </c>
      <c r="L1489" t="s">
        <v>902</v>
      </c>
      <c r="M1489" t="s">
        <v>1829</v>
      </c>
      <c r="N1489" s="5">
        <v>619523</v>
      </c>
    </row>
    <row r="1490" spans="1:14" x14ac:dyDescent="0.25">
      <c r="A1490" t="s">
        <v>63</v>
      </c>
      <c r="B1490" t="s">
        <v>1893</v>
      </c>
      <c r="C1490">
        <v>3681</v>
      </c>
      <c r="D1490" s="2">
        <v>46143</v>
      </c>
      <c r="E1490" t="s">
        <v>905</v>
      </c>
      <c r="F1490" t="s">
        <v>908</v>
      </c>
      <c r="G1490" t="s">
        <v>1847</v>
      </c>
      <c r="H1490" t="s">
        <v>2319</v>
      </c>
      <c r="I1490" t="s">
        <v>10816</v>
      </c>
      <c r="J1490" t="s">
        <v>7193</v>
      </c>
      <c r="K1490" t="s">
        <v>56</v>
      </c>
      <c r="L1490" t="s">
        <v>902</v>
      </c>
      <c r="M1490" t="s">
        <v>1829</v>
      </c>
      <c r="N1490" s="5">
        <v>367100</v>
      </c>
    </row>
    <row r="1491" spans="1:14" x14ac:dyDescent="0.25">
      <c r="A1491" t="s">
        <v>63</v>
      </c>
      <c r="B1491" t="s">
        <v>1893</v>
      </c>
      <c r="C1491">
        <v>3681</v>
      </c>
      <c r="D1491" s="2">
        <v>46143</v>
      </c>
      <c r="E1491" t="s">
        <v>905</v>
      </c>
      <c r="F1491" t="s">
        <v>919</v>
      </c>
      <c r="G1491" t="s">
        <v>920</v>
      </c>
      <c r="H1491" t="s">
        <v>1529</v>
      </c>
      <c r="I1491" t="s">
        <v>7209</v>
      </c>
      <c r="J1491" t="s">
        <v>10817</v>
      </c>
      <c r="K1491" t="s">
        <v>56</v>
      </c>
      <c r="L1491" t="s">
        <v>902</v>
      </c>
      <c r="M1491" t="s">
        <v>1829</v>
      </c>
      <c r="N1491" s="5">
        <v>2900737</v>
      </c>
    </row>
    <row r="1492" spans="1:14" x14ac:dyDescent="0.25">
      <c r="A1492" t="s">
        <v>63</v>
      </c>
      <c r="B1492" t="s">
        <v>1893</v>
      </c>
      <c r="C1492">
        <v>3681</v>
      </c>
      <c r="D1492" s="2">
        <v>46143</v>
      </c>
      <c r="E1492" t="s">
        <v>905</v>
      </c>
      <c r="F1492" t="s">
        <v>169</v>
      </c>
      <c r="G1492" t="s">
        <v>4</v>
      </c>
      <c r="H1492" t="s">
        <v>1162</v>
      </c>
      <c r="I1492" t="s">
        <v>10818</v>
      </c>
      <c r="J1492" t="s">
        <v>7199</v>
      </c>
      <c r="K1492" t="s">
        <v>56</v>
      </c>
      <c r="L1492" t="s">
        <v>902</v>
      </c>
      <c r="M1492" t="s">
        <v>1829</v>
      </c>
      <c r="N1492" s="5">
        <v>998592</v>
      </c>
    </row>
    <row r="1493" spans="1:14" x14ac:dyDescent="0.25">
      <c r="A1493" t="s">
        <v>63</v>
      </c>
      <c r="B1493" t="s">
        <v>1893</v>
      </c>
      <c r="C1493">
        <v>3681</v>
      </c>
      <c r="D1493" s="2">
        <v>46143</v>
      </c>
      <c r="E1493" t="s">
        <v>905</v>
      </c>
      <c r="F1493" t="s">
        <v>171</v>
      </c>
      <c r="G1493" t="s">
        <v>1895</v>
      </c>
      <c r="H1493" t="s">
        <v>2708</v>
      </c>
      <c r="I1493" t="s">
        <v>10819</v>
      </c>
      <c r="J1493" t="s">
        <v>1895</v>
      </c>
      <c r="K1493" t="s">
        <v>56</v>
      </c>
      <c r="L1493" t="s">
        <v>902</v>
      </c>
      <c r="M1493" t="s">
        <v>1829</v>
      </c>
      <c r="N1493" s="5">
        <v>381990</v>
      </c>
    </row>
    <row r="1494" spans="1:14" x14ac:dyDescent="0.25">
      <c r="A1494" t="s">
        <v>63</v>
      </c>
      <c r="B1494" t="s">
        <v>1893</v>
      </c>
      <c r="C1494">
        <v>3681</v>
      </c>
      <c r="D1494" s="2">
        <v>46143</v>
      </c>
      <c r="E1494" t="s">
        <v>905</v>
      </c>
      <c r="F1494" t="s">
        <v>171</v>
      </c>
      <c r="G1494" t="s">
        <v>1895</v>
      </c>
      <c r="H1494" t="s">
        <v>2708</v>
      </c>
      <c r="I1494" t="s">
        <v>10820</v>
      </c>
      <c r="J1494" t="s">
        <v>1895</v>
      </c>
      <c r="K1494" t="s">
        <v>56</v>
      </c>
      <c r="L1494" t="s">
        <v>902</v>
      </c>
      <c r="M1494" t="s">
        <v>1829</v>
      </c>
      <c r="N1494" s="5">
        <v>1776941</v>
      </c>
    </row>
    <row r="1495" spans="1:14" x14ac:dyDescent="0.25">
      <c r="A1495" t="s">
        <v>63</v>
      </c>
      <c r="B1495" t="s">
        <v>1893</v>
      </c>
      <c r="C1495">
        <v>3681</v>
      </c>
      <c r="D1495" s="2">
        <v>46143</v>
      </c>
      <c r="E1495" t="s">
        <v>905</v>
      </c>
      <c r="F1495" t="s">
        <v>171</v>
      </c>
      <c r="G1495" t="s">
        <v>1895</v>
      </c>
      <c r="H1495" t="s">
        <v>2708</v>
      </c>
      <c r="I1495" t="s">
        <v>10821</v>
      </c>
      <c r="J1495" t="s">
        <v>1895</v>
      </c>
      <c r="K1495" t="s">
        <v>56</v>
      </c>
      <c r="L1495" t="s">
        <v>902</v>
      </c>
      <c r="M1495" t="s">
        <v>1829</v>
      </c>
      <c r="N1495" s="5">
        <v>2148694</v>
      </c>
    </row>
    <row r="1496" spans="1:14" x14ac:dyDescent="0.25">
      <c r="A1496" t="s">
        <v>63</v>
      </c>
      <c r="B1496" t="s">
        <v>1893</v>
      </c>
      <c r="C1496">
        <v>3681</v>
      </c>
      <c r="D1496" s="2">
        <v>46143</v>
      </c>
      <c r="E1496" t="s">
        <v>905</v>
      </c>
      <c r="F1496" t="s">
        <v>171</v>
      </c>
      <c r="G1496" t="s">
        <v>1895</v>
      </c>
      <c r="H1496" t="s">
        <v>2708</v>
      </c>
      <c r="I1496" t="s">
        <v>10822</v>
      </c>
      <c r="J1496" t="s">
        <v>1895</v>
      </c>
      <c r="K1496" t="s">
        <v>56</v>
      </c>
      <c r="L1496" t="s">
        <v>902</v>
      </c>
      <c r="M1496" t="s">
        <v>1829</v>
      </c>
      <c r="N1496" s="5">
        <v>2151453</v>
      </c>
    </row>
    <row r="1497" spans="1:14" x14ac:dyDescent="0.25">
      <c r="A1497" t="s">
        <v>63</v>
      </c>
      <c r="B1497" t="s">
        <v>1893</v>
      </c>
      <c r="C1497">
        <v>3681</v>
      </c>
      <c r="D1497" s="2">
        <v>46143</v>
      </c>
      <c r="E1497" t="s">
        <v>905</v>
      </c>
      <c r="F1497" t="s">
        <v>171</v>
      </c>
      <c r="G1497" t="s">
        <v>1895</v>
      </c>
      <c r="H1497" t="s">
        <v>2708</v>
      </c>
      <c r="I1497" t="s">
        <v>10823</v>
      </c>
      <c r="J1497" t="s">
        <v>1895</v>
      </c>
      <c r="K1497" t="s">
        <v>56</v>
      </c>
      <c r="L1497" t="s">
        <v>902</v>
      </c>
      <c r="M1497" t="s">
        <v>1829</v>
      </c>
      <c r="N1497" s="5">
        <v>1219654</v>
      </c>
    </row>
    <row r="1498" spans="1:14" x14ac:dyDescent="0.25">
      <c r="A1498" t="s">
        <v>63</v>
      </c>
      <c r="B1498" t="s">
        <v>1893</v>
      </c>
      <c r="C1498">
        <v>3681</v>
      </c>
      <c r="D1498" s="2">
        <v>46143</v>
      </c>
      <c r="E1498" t="s">
        <v>905</v>
      </c>
      <c r="F1498" t="s">
        <v>171</v>
      </c>
      <c r="G1498" t="s">
        <v>1895</v>
      </c>
      <c r="H1498" t="s">
        <v>2708</v>
      </c>
      <c r="I1498" t="s">
        <v>10824</v>
      </c>
      <c r="J1498" t="s">
        <v>1895</v>
      </c>
      <c r="K1498" t="s">
        <v>56</v>
      </c>
      <c r="L1498" t="s">
        <v>902</v>
      </c>
      <c r="M1498" t="s">
        <v>1829</v>
      </c>
      <c r="N1498" s="5">
        <v>2166491</v>
      </c>
    </row>
    <row r="1499" spans="1:14" x14ac:dyDescent="0.25">
      <c r="A1499" t="s">
        <v>63</v>
      </c>
      <c r="B1499" t="s">
        <v>1893</v>
      </c>
      <c r="C1499">
        <v>3681</v>
      </c>
      <c r="D1499" s="2">
        <v>46143</v>
      </c>
      <c r="E1499" t="s">
        <v>905</v>
      </c>
      <c r="F1499" t="s">
        <v>171</v>
      </c>
      <c r="G1499" t="s">
        <v>1895</v>
      </c>
      <c r="H1499" t="s">
        <v>2708</v>
      </c>
      <c r="I1499" t="s">
        <v>10825</v>
      </c>
      <c r="J1499" t="s">
        <v>1895</v>
      </c>
      <c r="K1499" t="s">
        <v>56</v>
      </c>
      <c r="L1499" t="s">
        <v>902</v>
      </c>
      <c r="M1499" t="s">
        <v>1829</v>
      </c>
      <c r="N1499" s="5">
        <v>3426265</v>
      </c>
    </row>
    <row r="1500" spans="1:14" x14ac:dyDescent="0.25">
      <c r="A1500" t="s">
        <v>63</v>
      </c>
      <c r="B1500" t="s">
        <v>1893</v>
      </c>
      <c r="C1500">
        <v>3681</v>
      </c>
      <c r="D1500" s="2">
        <v>46143</v>
      </c>
      <c r="E1500" t="s">
        <v>905</v>
      </c>
      <c r="F1500" t="s">
        <v>171</v>
      </c>
      <c r="G1500" t="s">
        <v>1895</v>
      </c>
      <c r="H1500" t="s">
        <v>2708</v>
      </c>
      <c r="I1500" t="s">
        <v>10826</v>
      </c>
      <c r="J1500" t="s">
        <v>1895</v>
      </c>
      <c r="K1500" t="s">
        <v>56</v>
      </c>
      <c r="L1500" t="s">
        <v>902</v>
      </c>
      <c r="M1500" t="s">
        <v>1829</v>
      </c>
      <c r="N1500" s="5">
        <v>2166491</v>
      </c>
    </row>
    <row r="1501" spans="1:14" x14ac:dyDescent="0.25">
      <c r="A1501" t="s">
        <v>63</v>
      </c>
      <c r="B1501" t="s">
        <v>1893</v>
      </c>
      <c r="C1501">
        <v>3681</v>
      </c>
      <c r="D1501" s="2">
        <v>46143</v>
      </c>
      <c r="E1501" t="s">
        <v>905</v>
      </c>
      <c r="F1501" t="s">
        <v>171</v>
      </c>
      <c r="G1501" t="s">
        <v>1895</v>
      </c>
      <c r="H1501" t="s">
        <v>2708</v>
      </c>
      <c r="I1501" t="s">
        <v>10827</v>
      </c>
      <c r="J1501" t="s">
        <v>1895</v>
      </c>
      <c r="K1501" t="s">
        <v>56</v>
      </c>
      <c r="L1501" t="s">
        <v>902</v>
      </c>
      <c r="M1501" t="s">
        <v>1829</v>
      </c>
      <c r="N1501" s="5">
        <v>1677024</v>
      </c>
    </row>
    <row r="1502" spans="1:14" x14ac:dyDescent="0.25">
      <c r="A1502" t="s">
        <v>63</v>
      </c>
      <c r="B1502" t="s">
        <v>1893</v>
      </c>
      <c r="C1502">
        <v>3681</v>
      </c>
      <c r="D1502" s="2">
        <v>46143</v>
      </c>
      <c r="E1502" t="s">
        <v>905</v>
      </c>
      <c r="F1502" t="s">
        <v>171</v>
      </c>
      <c r="G1502" t="s">
        <v>1895</v>
      </c>
      <c r="H1502" t="s">
        <v>2708</v>
      </c>
      <c r="I1502" t="s">
        <v>10828</v>
      </c>
      <c r="J1502" t="s">
        <v>1895</v>
      </c>
      <c r="K1502" t="s">
        <v>56</v>
      </c>
      <c r="L1502" t="s">
        <v>902</v>
      </c>
      <c r="M1502" t="s">
        <v>1829</v>
      </c>
      <c r="N1502" s="5">
        <v>1079233</v>
      </c>
    </row>
    <row r="1503" spans="1:14" x14ac:dyDescent="0.25">
      <c r="A1503" t="s">
        <v>63</v>
      </c>
      <c r="B1503" t="s">
        <v>1893</v>
      </c>
      <c r="C1503">
        <v>3681</v>
      </c>
      <c r="D1503" s="2">
        <v>46143</v>
      </c>
      <c r="E1503" t="s">
        <v>905</v>
      </c>
      <c r="F1503" t="s">
        <v>171</v>
      </c>
      <c r="G1503" t="s">
        <v>1895</v>
      </c>
      <c r="H1503" t="s">
        <v>1613</v>
      </c>
      <c r="I1503" t="s">
        <v>10829</v>
      </c>
      <c r="J1503" t="s">
        <v>1895</v>
      </c>
      <c r="K1503" t="s">
        <v>56</v>
      </c>
      <c r="L1503" t="s">
        <v>902</v>
      </c>
      <c r="M1503" t="s">
        <v>1829</v>
      </c>
      <c r="N1503" s="5">
        <v>869605</v>
      </c>
    </row>
    <row r="1504" spans="1:14" x14ac:dyDescent="0.25">
      <c r="A1504" t="s">
        <v>63</v>
      </c>
      <c r="B1504" t="s">
        <v>1893</v>
      </c>
      <c r="C1504">
        <v>3681</v>
      </c>
      <c r="D1504" s="2">
        <v>46143</v>
      </c>
      <c r="E1504" t="s">
        <v>905</v>
      </c>
      <c r="F1504" t="s">
        <v>815</v>
      </c>
      <c r="G1504" t="s">
        <v>1900</v>
      </c>
      <c r="H1504" t="s">
        <v>1579</v>
      </c>
      <c r="I1504" t="s">
        <v>10830</v>
      </c>
      <c r="J1504" t="s">
        <v>7274</v>
      </c>
      <c r="K1504" t="s">
        <v>56</v>
      </c>
      <c r="L1504" t="s">
        <v>902</v>
      </c>
      <c r="M1504" t="s">
        <v>1829</v>
      </c>
      <c r="N1504" s="5">
        <v>5779440</v>
      </c>
    </row>
    <row r="1505" spans="1:14" x14ac:dyDescent="0.25">
      <c r="A1505" t="s">
        <v>63</v>
      </c>
      <c r="B1505" t="s">
        <v>1893</v>
      </c>
      <c r="C1505">
        <v>3681</v>
      </c>
      <c r="D1505" s="2">
        <v>46143</v>
      </c>
      <c r="E1505" t="s">
        <v>905</v>
      </c>
      <c r="F1505" t="s">
        <v>815</v>
      </c>
      <c r="G1505" t="s">
        <v>1900</v>
      </c>
      <c r="H1505" t="s">
        <v>1579</v>
      </c>
      <c r="I1505" t="s">
        <v>10831</v>
      </c>
      <c r="J1505" t="s">
        <v>7274</v>
      </c>
      <c r="K1505" t="s">
        <v>56</v>
      </c>
      <c r="L1505" t="s">
        <v>902</v>
      </c>
      <c r="M1505" t="s">
        <v>1829</v>
      </c>
      <c r="N1505" s="5">
        <v>2944602</v>
      </c>
    </row>
    <row r="1506" spans="1:14" x14ac:dyDescent="0.25">
      <c r="A1506" t="s">
        <v>63</v>
      </c>
      <c r="B1506" t="s">
        <v>1893</v>
      </c>
      <c r="C1506">
        <v>3681</v>
      </c>
      <c r="D1506" s="2">
        <v>46143</v>
      </c>
      <c r="E1506" t="s">
        <v>905</v>
      </c>
      <c r="F1506" t="s">
        <v>815</v>
      </c>
      <c r="G1506" t="s">
        <v>1900</v>
      </c>
      <c r="H1506" t="s">
        <v>1579</v>
      </c>
      <c r="I1506" t="s">
        <v>10832</v>
      </c>
      <c r="J1506" t="s">
        <v>7274</v>
      </c>
      <c r="K1506" t="s">
        <v>56</v>
      </c>
      <c r="L1506" t="s">
        <v>902</v>
      </c>
      <c r="M1506" t="s">
        <v>1829</v>
      </c>
      <c r="N1506" s="5">
        <v>3398181</v>
      </c>
    </row>
    <row r="1507" spans="1:14" x14ac:dyDescent="0.25">
      <c r="A1507" t="s">
        <v>63</v>
      </c>
      <c r="B1507" t="s">
        <v>1893</v>
      </c>
      <c r="C1507">
        <v>3681</v>
      </c>
      <c r="D1507" s="2">
        <v>46143</v>
      </c>
      <c r="E1507" t="s">
        <v>905</v>
      </c>
      <c r="F1507" t="s">
        <v>815</v>
      </c>
      <c r="G1507" t="s">
        <v>1900</v>
      </c>
      <c r="H1507" t="s">
        <v>1579</v>
      </c>
      <c r="I1507" t="s">
        <v>10833</v>
      </c>
      <c r="J1507" t="s">
        <v>7274</v>
      </c>
      <c r="K1507" t="s">
        <v>56</v>
      </c>
      <c r="L1507" t="s">
        <v>902</v>
      </c>
      <c r="M1507" t="s">
        <v>1829</v>
      </c>
      <c r="N1507" s="5">
        <v>4575308</v>
      </c>
    </row>
    <row r="1508" spans="1:14" x14ac:dyDescent="0.25">
      <c r="A1508" t="s">
        <v>63</v>
      </c>
      <c r="B1508" t="s">
        <v>1893</v>
      </c>
      <c r="C1508">
        <v>3681</v>
      </c>
      <c r="D1508" s="2">
        <v>46143</v>
      </c>
      <c r="E1508" t="s">
        <v>905</v>
      </c>
      <c r="F1508" t="s">
        <v>172</v>
      </c>
      <c r="G1508" t="s">
        <v>1840</v>
      </c>
      <c r="H1508" t="s">
        <v>6419</v>
      </c>
      <c r="I1508" t="s">
        <v>10834</v>
      </c>
      <c r="J1508" t="s">
        <v>1220</v>
      </c>
      <c r="K1508" t="s">
        <v>56</v>
      </c>
      <c r="L1508" t="s">
        <v>902</v>
      </c>
      <c r="M1508" t="s">
        <v>1829</v>
      </c>
      <c r="N1508" s="5">
        <v>83429</v>
      </c>
    </row>
    <row r="1509" spans="1:14" x14ac:dyDescent="0.25">
      <c r="A1509" t="s">
        <v>63</v>
      </c>
      <c r="B1509" t="s">
        <v>1893</v>
      </c>
      <c r="C1509">
        <v>3681</v>
      </c>
      <c r="D1509" s="2">
        <v>46143</v>
      </c>
      <c r="E1509" t="s">
        <v>906</v>
      </c>
      <c r="F1509" t="s">
        <v>5949</v>
      </c>
      <c r="G1509" t="s">
        <v>14</v>
      </c>
      <c r="H1509" t="s">
        <v>5951</v>
      </c>
      <c r="I1509" t="s">
        <v>14</v>
      </c>
      <c r="J1509" t="s">
        <v>7168</v>
      </c>
      <c r="K1509" t="s">
        <v>56</v>
      </c>
      <c r="L1509" t="s">
        <v>903</v>
      </c>
      <c r="M1509" t="s">
        <v>1829</v>
      </c>
      <c r="N1509" s="5">
        <v>14984000</v>
      </c>
    </row>
    <row r="1510" spans="1:14" x14ac:dyDescent="0.25">
      <c r="A1510" t="s">
        <v>63</v>
      </c>
      <c r="B1510" t="s">
        <v>1893</v>
      </c>
      <c r="C1510">
        <v>3681</v>
      </c>
      <c r="D1510" s="2">
        <v>46143</v>
      </c>
      <c r="E1510" t="s">
        <v>906</v>
      </c>
      <c r="F1510" t="s">
        <v>601</v>
      </c>
      <c r="G1510" t="s">
        <v>1894</v>
      </c>
      <c r="H1510" t="s">
        <v>3070</v>
      </c>
      <c r="I1510" t="s">
        <v>14</v>
      </c>
      <c r="J1510" t="s">
        <v>1906</v>
      </c>
      <c r="K1510" t="s">
        <v>56</v>
      </c>
      <c r="L1510" t="s">
        <v>903</v>
      </c>
      <c r="M1510" t="s">
        <v>1829</v>
      </c>
      <c r="N1510" s="5">
        <v>11533436</v>
      </c>
    </row>
    <row r="1511" spans="1:14" x14ac:dyDescent="0.25">
      <c r="A1511" t="s">
        <v>63</v>
      </c>
      <c r="B1511" t="s">
        <v>1893</v>
      </c>
      <c r="C1511">
        <v>3681</v>
      </c>
      <c r="D1511" s="2">
        <v>46143</v>
      </c>
      <c r="E1511" t="s">
        <v>906</v>
      </c>
      <c r="F1511" t="s">
        <v>1798</v>
      </c>
      <c r="G1511" t="s">
        <v>1799</v>
      </c>
      <c r="H1511" t="s">
        <v>10543</v>
      </c>
      <c r="I1511" t="s">
        <v>10835</v>
      </c>
      <c r="J1511" t="s">
        <v>2243</v>
      </c>
      <c r="K1511" t="s">
        <v>56</v>
      </c>
      <c r="L1511" t="s">
        <v>903</v>
      </c>
      <c r="M1511" t="s">
        <v>1829</v>
      </c>
      <c r="N1511" s="5">
        <v>4209218</v>
      </c>
    </row>
    <row r="1512" spans="1:14" x14ac:dyDescent="0.25">
      <c r="A1512" t="s">
        <v>63</v>
      </c>
      <c r="B1512" t="s">
        <v>1893</v>
      </c>
      <c r="C1512">
        <v>3681</v>
      </c>
      <c r="D1512" s="2">
        <v>46143</v>
      </c>
      <c r="E1512" t="s">
        <v>906</v>
      </c>
      <c r="F1512" t="s">
        <v>1798</v>
      </c>
      <c r="G1512" t="s">
        <v>1799</v>
      </c>
      <c r="H1512" t="s">
        <v>1800</v>
      </c>
      <c r="I1512" t="s">
        <v>14</v>
      </c>
      <c r="J1512" t="s">
        <v>2243</v>
      </c>
      <c r="K1512" t="s">
        <v>56</v>
      </c>
      <c r="L1512" t="s">
        <v>903</v>
      </c>
      <c r="M1512" t="s">
        <v>1829</v>
      </c>
      <c r="N1512" s="5">
        <v>19082963</v>
      </c>
    </row>
    <row r="1513" spans="1:14" x14ac:dyDescent="0.25">
      <c r="A1513" t="s">
        <v>63</v>
      </c>
      <c r="B1513" t="s">
        <v>1893</v>
      </c>
      <c r="C1513">
        <v>3681</v>
      </c>
      <c r="D1513" s="2">
        <v>46143</v>
      </c>
      <c r="E1513" t="s">
        <v>906</v>
      </c>
      <c r="F1513" t="s">
        <v>361</v>
      </c>
      <c r="G1513" t="s">
        <v>366</v>
      </c>
      <c r="H1513" t="s">
        <v>6416</v>
      </c>
      <c r="I1513" t="s">
        <v>14</v>
      </c>
      <c r="J1513" t="s">
        <v>1897</v>
      </c>
      <c r="K1513" t="s">
        <v>56</v>
      </c>
      <c r="L1513" t="s">
        <v>903</v>
      </c>
      <c r="M1513" t="s">
        <v>1829</v>
      </c>
      <c r="N1513" s="5">
        <v>149035141</v>
      </c>
    </row>
    <row r="1514" spans="1:14" x14ac:dyDescent="0.25">
      <c r="A1514" t="s">
        <v>63</v>
      </c>
      <c r="B1514" t="s">
        <v>1893</v>
      </c>
      <c r="C1514">
        <v>3681</v>
      </c>
      <c r="D1514" s="2">
        <v>46143</v>
      </c>
      <c r="E1514" t="s">
        <v>906</v>
      </c>
      <c r="F1514" t="s">
        <v>219</v>
      </c>
      <c r="G1514" t="s">
        <v>301</v>
      </c>
      <c r="H1514" t="s">
        <v>4704</v>
      </c>
      <c r="I1514" t="s">
        <v>14</v>
      </c>
      <c r="J1514" t="s">
        <v>1985</v>
      </c>
      <c r="K1514" t="s">
        <v>56</v>
      </c>
      <c r="L1514" t="s">
        <v>903</v>
      </c>
      <c r="M1514" t="s">
        <v>1829</v>
      </c>
      <c r="N1514" s="5">
        <v>94181291</v>
      </c>
    </row>
    <row r="1515" spans="1:14" x14ac:dyDescent="0.25">
      <c r="A1515" t="s">
        <v>63</v>
      </c>
      <c r="B1515" t="s">
        <v>1893</v>
      </c>
      <c r="C1515">
        <v>3681</v>
      </c>
      <c r="D1515" s="2">
        <v>46143</v>
      </c>
      <c r="E1515" t="s">
        <v>906</v>
      </c>
      <c r="F1515" t="s">
        <v>1359</v>
      </c>
      <c r="G1515" t="s">
        <v>1360</v>
      </c>
      <c r="H1515" t="s">
        <v>4694</v>
      </c>
      <c r="I1515" t="s">
        <v>14</v>
      </c>
      <c r="J1515" t="s">
        <v>4986</v>
      </c>
      <c r="K1515" t="s">
        <v>56</v>
      </c>
      <c r="L1515" t="s">
        <v>903</v>
      </c>
      <c r="M1515" t="s">
        <v>1829</v>
      </c>
      <c r="N1515" s="5">
        <v>9535390</v>
      </c>
    </row>
    <row r="1516" spans="1:14" x14ac:dyDescent="0.25">
      <c r="A1516" t="s">
        <v>63</v>
      </c>
      <c r="B1516" t="s">
        <v>1893</v>
      </c>
      <c r="C1516">
        <v>3681</v>
      </c>
      <c r="D1516" s="2">
        <v>46143</v>
      </c>
      <c r="E1516" t="s">
        <v>906</v>
      </c>
      <c r="F1516" t="s">
        <v>919</v>
      </c>
      <c r="G1516" t="s">
        <v>920</v>
      </c>
      <c r="H1516" t="s">
        <v>10269</v>
      </c>
      <c r="I1516" t="s">
        <v>10836</v>
      </c>
      <c r="J1516" t="s">
        <v>7210</v>
      </c>
      <c r="K1516" t="s">
        <v>56</v>
      </c>
      <c r="L1516" t="s">
        <v>903</v>
      </c>
      <c r="M1516" t="s">
        <v>1829</v>
      </c>
      <c r="N1516" s="5">
        <v>2395176</v>
      </c>
    </row>
    <row r="1517" spans="1:14" x14ac:dyDescent="0.25">
      <c r="A1517" t="s">
        <v>63</v>
      </c>
      <c r="B1517" t="s">
        <v>1893</v>
      </c>
      <c r="C1517">
        <v>3681</v>
      </c>
      <c r="D1517" s="2">
        <v>46143</v>
      </c>
      <c r="E1517" t="s">
        <v>906</v>
      </c>
      <c r="F1517" t="s">
        <v>171</v>
      </c>
      <c r="G1517" t="s">
        <v>1895</v>
      </c>
      <c r="H1517" t="s">
        <v>2708</v>
      </c>
      <c r="I1517" t="s">
        <v>14</v>
      </c>
      <c r="J1517" t="s">
        <v>3776</v>
      </c>
      <c r="K1517" t="s">
        <v>56</v>
      </c>
      <c r="L1517" t="s">
        <v>903</v>
      </c>
      <c r="M1517" t="s">
        <v>1829</v>
      </c>
      <c r="N1517" s="5">
        <v>7768825</v>
      </c>
    </row>
    <row r="1518" spans="1:14" x14ac:dyDescent="0.25">
      <c r="A1518" t="s">
        <v>63</v>
      </c>
      <c r="B1518" t="s">
        <v>1893</v>
      </c>
      <c r="C1518">
        <v>3681</v>
      </c>
      <c r="D1518" s="2">
        <v>46143</v>
      </c>
      <c r="E1518" t="s">
        <v>907</v>
      </c>
      <c r="F1518" t="s">
        <v>5949</v>
      </c>
      <c r="G1518" t="s">
        <v>14</v>
      </c>
      <c r="H1518" t="s">
        <v>5951</v>
      </c>
      <c r="I1518" t="s">
        <v>10798</v>
      </c>
      <c r="J1518" t="s">
        <v>7211</v>
      </c>
      <c r="K1518" t="s">
        <v>56</v>
      </c>
      <c r="L1518" t="s">
        <v>904</v>
      </c>
      <c r="M1518" t="s">
        <v>1829</v>
      </c>
      <c r="N1518" s="5">
        <v>-23624000</v>
      </c>
    </row>
    <row r="1519" spans="1:14" x14ac:dyDescent="0.25">
      <c r="A1519" t="s">
        <v>63</v>
      </c>
      <c r="B1519" t="s">
        <v>1893</v>
      </c>
      <c r="C1519">
        <v>3681</v>
      </c>
      <c r="D1519" s="2">
        <v>46143</v>
      </c>
      <c r="E1519" t="s">
        <v>907</v>
      </c>
      <c r="F1519" t="s">
        <v>601</v>
      </c>
      <c r="G1519" t="s">
        <v>1894</v>
      </c>
      <c r="H1519" t="s">
        <v>2707</v>
      </c>
      <c r="I1519" t="s">
        <v>14</v>
      </c>
      <c r="J1519" t="s">
        <v>4990</v>
      </c>
      <c r="K1519" t="s">
        <v>56</v>
      </c>
      <c r="L1519" t="s">
        <v>904</v>
      </c>
      <c r="M1519" t="s">
        <v>1829</v>
      </c>
      <c r="N1519" s="5">
        <v>-11093235</v>
      </c>
    </row>
    <row r="1520" spans="1:14" x14ac:dyDescent="0.25">
      <c r="A1520" t="s">
        <v>63</v>
      </c>
      <c r="B1520" t="s">
        <v>1893</v>
      </c>
      <c r="C1520">
        <v>3681</v>
      </c>
      <c r="D1520" s="2">
        <v>46143</v>
      </c>
      <c r="E1520" t="s">
        <v>907</v>
      </c>
      <c r="F1520" t="s">
        <v>174</v>
      </c>
      <c r="G1520" t="s">
        <v>1909</v>
      </c>
      <c r="H1520" t="s">
        <v>2327</v>
      </c>
      <c r="I1520" t="s">
        <v>10801</v>
      </c>
      <c r="J1520" t="s">
        <v>1911</v>
      </c>
      <c r="K1520" t="s">
        <v>56</v>
      </c>
      <c r="L1520" t="s">
        <v>904</v>
      </c>
      <c r="M1520" t="s">
        <v>1829</v>
      </c>
      <c r="N1520" s="5">
        <v>-4249900</v>
      </c>
    </row>
    <row r="1521" spans="1:14" x14ac:dyDescent="0.25">
      <c r="A1521" t="s">
        <v>63</v>
      </c>
      <c r="B1521" t="s">
        <v>1893</v>
      </c>
      <c r="C1521">
        <v>3681</v>
      </c>
      <c r="D1521" s="2">
        <v>46143</v>
      </c>
      <c r="E1521" t="s">
        <v>907</v>
      </c>
      <c r="F1521" t="s">
        <v>1798</v>
      </c>
      <c r="G1521" t="s">
        <v>1799</v>
      </c>
      <c r="H1521" t="s">
        <v>1800</v>
      </c>
      <c r="I1521" t="s">
        <v>7208</v>
      </c>
      <c r="J1521" t="s">
        <v>4992</v>
      </c>
      <c r="K1521" t="s">
        <v>56</v>
      </c>
      <c r="L1521" t="s">
        <v>904</v>
      </c>
      <c r="M1521" t="s">
        <v>1829</v>
      </c>
      <c r="N1521" s="5">
        <v>-6939507</v>
      </c>
    </row>
    <row r="1522" spans="1:14" x14ac:dyDescent="0.25">
      <c r="A1522" t="s">
        <v>63</v>
      </c>
      <c r="B1522" t="s">
        <v>1893</v>
      </c>
      <c r="C1522">
        <v>3681</v>
      </c>
      <c r="D1522" s="2">
        <v>46143</v>
      </c>
      <c r="E1522" t="s">
        <v>907</v>
      </c>
      <c r="F1522" t="s">
        <v>1798</v>
      </c>
      <c r="G1522" t="s">
        <v>1799</v>
      </c>
      <c r="H1522" t="s">
        <v>1800</v>
      </c>
      <c r="I1522" t="s">
        <v>10805</v>
      </c>
      <c r="J1522" t="s">
        <v>4992</v>
      </c>
      <c r="K1522" t="s">
        <v>56</v>
      </c>
      <c r="L1522" t="s">
        <v>904</v>
      </c>
      <c r="M1522" t="s">
        <v>1829</v>
      </c>
      <c r="N1522" s="5">
        <v>-7283354</v>
      </c>
    </row>
    <row r="1523" spans="1:14" x14ac:dyDescent="0.25">
      <c r="A1523" t="s">
        <v>63</v>
      </c>
      <c r="B1523" t="s">
        <v>1893</v>
      </c>
      <c r="C1523">
        <v>3681</v>
      </c>
      <c r="D1523" s="2">
        <v>46143</v>
      </c>
      <c r="E1523" t="s">
        <v>907</v>
      </c>
      <c r="F1523" t="s">
        <v>361</v>
      </c>
      <c r="G1523" t="s">
        <v>366</v>
      </c>
      <c r="H1523" t="s">
        <v>6416</v>
      </c>
      <c r="I1523" t="s">
        <v>14</v>
      </c>
      <c r="J1523" t="s">
        <v>4993</v>
      </c>
      <c r="K1523" t="s">
        <v>56</v>
      </c>
      <c r="L1523" t="s">
        <v>904</v>
      </c>
      <c r="M1523" t="s">
        <v>1829</v>
      </c>
      <c r="N1523" s="5">
        <v>-134580752</v>
      </c>
    </row>
    <row r="1524" spans="1:14" x14ac:dyDescent="0.25">
      <c r="A1524" t="s">
        <v>63</v>
      </c>
      <c r="B1524" t="s">
        <v>1893</v>
      </c>
      <c r="C1524">
        <v>3681</v>
      </c>
      <c r="D1524" s="2">
        <v>46143</v>
      </c>
      <c r="E1524" t="s">
        <v>907</v>
      </c>
      <c r="F1524" t="s">
        <v>361</v>
      </c>
      <c r="G1524" t="s">
        <v>366</v>
      </c>
      <c r="H1524" t="s">
        <v>6416</v>
      </c>
      <c r="I1524" t="s">
        <v>10806</v>
      </c>
      <c r="J1524" t="s">
        <v>4993</v>
      </c>
      <c r="K1524" t="s">
        <v>56</v>
      </c>
      <c r="L1524" t="s">
        <v>904</v>
      </c>
      <c r="M1524" t="s">
        <v>1829</v>
      </c>
      <c r="N1524" s="5">
        <v>-133797256</v>
      </c>
    </row>
    <row r="1525" spans="1:14" x14ac:dyDescent="0.25">
      <c r="A1525" t="s">
        <v>63</v>
      </c>
      <c r="B1525" t="s">
        <v>1893</v>
      </c>
      <c r="C1525">
        <v>3681</v>
      </c>
      <c r="D1525" s="2">
        <v>46143</v>
      </c>
      <c r="E1525" t="s">
        <v>907</v>
      </c>
      <c r="F1525" t="s">
        <v>914</v>
      </c>
      <c r="G1525" t="s">
        <v>840</v>
      </c>
      <c r="H1525" t="s">
        <v>1232</v>
      </c>
      <c r="I1525" t="s">
        <v>10807</v>
      </c>
      <c r="J1525" t="s">
        <v>4994</v>
      </c>
      <c r="K1525" t="s">
        <v>56</v>
      </c>
      <c r="L1525" t="s">
        <v>904</v>
      </c>
      <c r="M1525" t="s">
        <v>1829</v>
      </c>
      <c r="N1525" s="5">
        <v>-464156</v>
      </c>
    </row>
    <row r="1526" spans="1:14" x14ac:dyDescent="0.25">
      <c r="A1526" t="s">
        <v>63</v>
      </c>
      <c r="B1526" t="s">
        <v>1893</v>
      </c>
      <c r="C1526">
        <v>3681</v>
      </c>
      <c r="D1526" s="2">
        <v>46143</v>
      </c>
      <c r="E1526" t="s">
        <v>907</v>
      </c>
      <c r="F1526" t="s">
        <v>219</v>
      </c>
      <c r="G1526" t="s">
        <v>301</v>
      </c>
      <c r="H1526" t="s">
        <v>5954</v>
      </c>
      <c r="I1526" t="s">
        <v>14</v>
      </c>
      <c r="J1526" t="s">
        <v>5297</v>
      </c>
      <c r="K1526" t="s">
        <v>56</v>
      </c>
      <c r="L1526" t="s">
        <v>904</v>
      </c>
      <c r="M1526" t="s">
        <v>1829</v>
      </c>
      <c r="N1526" s="5">
        <v>-28691550</v>
      </c>
    </row>
    <row r="1527" spans="1:14" x14ac:dyDescent="0.25">
      <c r="A1527" t="s">
        <v>63</v>
      </c>
      <c r="B1527" t="s">
        <v>1893</v>
      </c>
      <c r="C1527">
        <v>3681</v>
      </c>
      <c r="D1527" s="2">
        <v>46143</v>
      </c>
      <c r="E1527" t="s">
        <v>907</v>
      </c>
      <c r="F1527" t="s">
        <v>919</v>
      </c>
      <c r="G1527" t="s">
        <v>920</v>
      </c>
      <c r="H1527" t="s">
        <v>1529</v>
      </c>
      <c r="I1527" t="s">
        <v>7209</v>
      </c>
      <c r="J1527" t="s">
        <v>10837</v>
      </c>
      <c r="K1527" t="s">
        <v>56</v>
      </c>
      <c r="L1527" t="s">
        <v>904</v>
      </c>
      <c r="M1527" t="s">
        <v>1829</v>
      </c>
      <c r="N1527" s="5">
        <v>-2900737</v>
      </c>
    </row>
    <row r="1528" spans="1:14" x14ac:dyDescent="0.25">
      <c r="A1528" t="s">
        <v>63</v>
      </c>
      <c r="B1528" t="s">
        <v>1893</v>
      </c>
      <c r="C1528">
        <v>3681</v>
      </c>
      <c r="D1528" s="2">
        <v>46143</v>
      </c>
      <c r="E1528" t="s">
        <v>907</v>
      </c>
      <c r="F1528" t="s">
        <v>171</v>
      </c>
      <c r="G1528" t="s">
        <v>1895</v>
      </c>
      <c r="H1528" t="s">
        <v>2708</v>
      </c>
      <c r="I1528" t="s">
        <v>14</v>
      </c>
      <c r="J1528" t="s">
        <v>4996</v>
      </c>
      <c r="K1528" t="s">
        <v>56</v>
      </c>
      <c r="L1528" t="s">
        <v>904</v>
      </c>
      <c r="M1528" t="s">
        <v>1829</v>
      </c>
      <c r="N1528" s="5">
        <v>-10084212</v>
      </c>
    </row>
    <row r="1529" spans="1:14" x14ac:dyDescent="0.25">
      <c r="A1529" t="s">
        <v>63</v>
      </c>
      <c r="B1529" t="s">
        <v>1893</v>
      </c>
      <c r="C1529">
        <v>3681</v>
      </c>
      <c r="D1529" s="2">
        <v>46143</v>
      </c>
      <c r="E1529" t="s">
        <v>907</v>
      </c>
      <c r="F1529" t="s">
        <v>172</v>
      </c>
      <c r="G1529" t="s">
        <v>1840</v>
      </c>
      <c r="H1529" t="s">
        <v>6419</v>
      </c>
      <c r="I1529" t="s">
        <v>10834</v>
      </c>
      <c r="J1529" t="s">
        <v>1908</v>
      </c>
      <c r="K1529" t="s">
        <v>56</v>
      </c>
      <c r="L1529" t="s">
        <v>904</v>
      </c>
      <c r="M1529" t="s">
        <v>1829</v>
      </c>
      <c r="N1529" s="5">
        <v>-83429</v>
      </c>
    </row>
    <row r="1530" spans="1:14" x14ac:dyDescent="0.25">
      <c r="A1530" t="s">
        <v>63</v>
      </c>
      <c r="B1530" t="s">
        <v>1893</v>
      </c>
      <c r="C1530">
        <v>3681</v>
      </c>
      <c r="D1530" s="2">
        <v>46143</v>
      </c>
      <c r="E1530" t="s">
        <v>907</v>
      </c>
      <c r="F1530" t="s">
        <v>5179</v>
      </c>
      <c r="G1530" t="s">
        <v>5180</v>
      </c>
      <c r="H1530" t="s">
        <v>5947</v>
      </c>
      <c r="I1530" t="s">
        <v>14</v>
      </c>
      <c r="J1530" t="s">
        <v>7212</v>
      </c>
      <c r="K1530" t="s">
        <v>56</v>
      </c>
      <c r="L1530" t="s">
        <v>904</v>
      </c>
      <c r="M1530" t="s">
        <v>1829</v>
      </c>
      <c r="N1530" s="5">
        <v>-13660928</v>
      </c>
    </row>
    <row r="1531" spans="1:14" x14ac:dyDescent="0.25">
      <c r="A1531" t="s">
        <v>63</v>
      </c>
      <c r="B1531" t="s">
        <v>1893</v>
      </c>
      <c r="C1531">
        <v>3681</v>
      </c>
      <c r="D1531" s="2">
        <v>46174</v>
      </c>
      <c r="E1531" t="s">
        <v>905</v>
      </c>
      <c r="F1531" t="s">
        <v>916</v>
      </c>
      <c r="G1531" t="s">
        <v>1896</v>
      </c>
      <c r="H1531" t="s">
        <v>10024</v>
      </c>
      <c r="I1531" t="s">
        <v>12331</v>
      </c>
      <c r="J1531" t="s">
        <v>1896</v>
      </c>
      <c r="K1531" t="s">
        <v>56</v>
      </c>
      <c r="L1531" t="s">
        <v>902</v>
      </c>
      <c r="M1531" t="s">
        <v>1829</v>
      </c>
      <c r="N1531" s="5">
        <v>1072122</v>
      </c>
    </row>
    <row r="1532" spans="1:14" x14ac:dyDescent="0.25">
      <c r="A1532" t="s">
        <v>63</v>
      </c>
      <c r="B1532" t="s">
        <v>1893</v>
      </c>
      <c r="C1532">
        <v>3681</v>
      </c>
      <c r="D1532" s="2">
        <v>46174</v>
      </c>
      <c r="E1532" t="s">
        <v>905</v>
      </c>
      <c r="F1532" t="s">
        <v>916</v>
      </c>
      <c r="G1532" t="s">
        <v>1896</v>
      </c>
      <c r="H1532" t="s">
        <v>2705</v>
      </c>
      <c r="I1532" t="s">
        <v>12332</v>
      </c>
      <c r="J1532" t="s">
        <v>1896</v>
      </c>
      <c r="K1532" t="s">
        <v>56</v>
      </c>
      <c r="L1532" t="s">
        <v>902</v>
      </c>
      <c r="M1532" t="s">
        <v>1829</v>
      </c>
      <c r="N1532" s="5">
        <v>1552344</v>
      </c>
    </row>
    <row r="1533" spans="1:14" x14ac:dyDescent="0.25">
      <c r="A1533" t="s">
        <v>63</v>
      </c>
      <c r="B1533" t="s">
        <v>1893</v>
      </c>
      <c r="C1533">
        <v>3681</v>
      </c>
      <c r="D1533" s="2">
        <v>46174</v>
      </c>
      <c r="E1533" t="s">
        <v>905</v>
      </c>
      <c r="F1533" t="s">
        <v>1798</v>
      </c>
      <c r="G1533" t="s">
        <v>1799</v>
      </c>
      <c r="H1533" t="s">
        <v>10543</v>
      </c>
      <c r="I1533" t="s">
        <v>10835</v>
      </c>
      <c r="J1533" t="s">
        <v>1799</v>
      </c>
      <c r="K1533" t="s">
        <v>56</v>
      </c>
      <c r="L1533" t="s">
        <v>902</v>
      </c>
      <c r="M1533" t="s">
        <v>1829</v>
      </c>
      <c r="N1533" s="5">
        <v>4209218</v>
      </c>
    </row>
    <row r="1534" spans="1:14" x14ac:dyDescent="0.25">
      <c r="A1534" t="s">
        <v>63</v>
      </c>
      <c r="B1534" t="s">
        <v>1893</v>
      </c>
      <c r="C1534">
        <v>3681</v>
      </c>
      <c r="D1534" s="2">
        <v>46174</v>
      </c>
      <c r="E1534" t="s">
        <v>905</v>
      </c>
      <c r="F1534" t="s">
        <v>361</v>
      </c>
      <c r="G1534" t="s">
        <v>366</v>
      </c>
      <c r="H1534" t="s">
        <v>6416</v>
      </c>
      <c r="I1534" t="s">
        <v>12333</v>
      </c>
      <c r="J1534" t="s">
        <v>366</v>
      </c>
      <c r="K1534" t="s">
        <v>56</v>
      </c>
      <c r="L1534" t="s">
        <v>902</v>
      </c>
      <c r="M1534" t="s">
        <v>1829</v>
      </c>
      <c r="N1534" s="5">
        <v>107257823</v>
      </c>
    </row>
    <row r="1535" spans="1:14" x14ac:dyDescent="0.25">
      <c r="A1535" t="s">
        <v>63</v>
      </c>
      <c r="B1535" t="s">
        <v>1893</v>
      </c>
      <c r="C1535">
        <v>3681</v>
      </c>
      <c r="D1535" s="2">
        <v>46174</v>
      </c>
      <c r="E1535" t="s">
        <v>905</v>
      </c>
      <c r="F1535" t="s">
        <v>915</v>
      </c>
      <c r="G1535" t="s">
        <v>896</v>
      </c>
      <c r="H1535" t="s">
        <v>1456</v>
      </c>
      <c r="I1535" t="s">
        <v>12334</v>
      </c>
      <c r="J1535" t="s">
        <v>10811</v>
      </c>
      <c r="K1535" t="s">
        <v>56</v>
      </c>
      <c r="L1535" t="s">
        <v>902</v>
      </c>
      <c r="M1535" t="s">
        <v>1829</v>
      </c>
      <c r="N1535" s="5">
        <v>3070168</v>
      </c>
    </row>
    <row r="1536" spans="1:14" x14ac:dyDescent="0.25">
      <c r="A1536" t="s">
        <v>63</v>
      </c>
      <c r="B1536" t="s">
        <v>1893</v>
      </c>
      <c r="C1536">
        <v>3681</v>
      </c>
      <c r="D1536" s="2">
        <v>46174</v>
      </c>
      <c r="E1536" t="s">
        <v>905</v>
      </c>
      <c r="F1536" t="s">
        <v>917</v>
      </c>
      <c r="G1536" t="s">
        <v>918</v>
      </c>
      <c r="H1536" t="s">
        <v>12078</v>
      </c>
      <c r="I1536" t="s">
        <v>12335</v>
      </c>
      <c r="J1536" t="s">
        <v>918</v>
      </c>
      <c r="K1536" t="s">
        <v>56</v>
      </c>
      <c r="L1536" t="s">
        <v>902</v>
      </c>
      <c r="M1536" t="s">
        <v>1829</v>
      </c>
      <c r="N1536" s="5">
        <v>3677298</v>
      </c>
    </row>
    <row r="1537" spans="1:14" x14ac:dyDescent="0.25">
      <c r="A1537" t="s">
        <v>63</v>
      </c>
      <c r="B1537" t="s">
        <v>1893</v>
      </c>
      <c r="C1537">
        <v>3681</v>
      </c>
      <c r="D1537" s="2">
        <v>46174</v>
      </c>
      <c r="E1537" t="s">
        <v>905</v>
      </c>
      <c r="F1537" t="s">
        <v>233</v>
      </c>
      <c r="G1537" t="s">
        <v>1957</v>
      </c>
      <c r="H1537" t="s">
        <v>10536</v>
      </c>
      <c r="I1537" t="s">
        <v>12336</v>
      </c>
      <c r="J1537" t="s">
        <v>398</v>
      </c>
      <c r="K1537" t="s">
        <v>56</v>
      </c>
      <c r="L1537" t="s">
        <v>902</v>
      </c>
      <c r="M1537" t="s">
        <v>1829</v>
      </c>
      <c r="N1537" s="5">
        <v>8590176</v>
      </c>
    </row>
    <row r="1538" spans="1:14" x14ac:dyDescent="0.25">
      <c r="A1538" t="s">
        <v>63</v>
      </c>
      <c r="B1538" t="s">
        <v>1893</v>
      </c>
      <c r="C1538">
        <v>3681</v>
      </c>
      <c r="D1538" s="2">
        <v>46174</v>
      </c>
      <c r="E1538" t="s">
        <v>905</v>
      </c>
      <c r="F1538" t="s">
        <v>1912</v>
      </c>
      <c r="G1538" t="s">
        <v>1913</v>
      </c>
      <c r="H1538" t="s">
        <v>3136</v>
      </c>
      <c r="I1538" t="s">
        <v>12337</v>
      </c>
      <c r="J1538" t="s">
        <v>7190</v>
      </c>
      <c r="K1538" t="s">
        <v>56</v>
      </c>
      <c r="L1538" t="s">
        <v>902</v>
      </c>
      <c r="M1538" t="s">
        <v>1829</v>
      </c>
      <c r="N1538" s="5">
        <v>2856651</v>
      </c>
    </row>
    <row r="1539" spans="1:14" x14ac:dyDescent="0.25">
      <c r="A1539" t="s">
        <v>63</v>
      </c>
      <c r="B1539" t="s">
        <v>1893</v>
      </c>
      <c r="C1539">
        <v>3681</v>
      </c>
      <c r="D1539" s="2">
        <v>46174</v>
      </c>
      <c r="E1539" t="s">
        <v>905</v>
      </c>
      <c r="F1539" t="s">
        <v>1912</v>
      </c>
      <c r="G1539" t="s">
        <v>1913</v>
      </c>
      <c r="H1539" t="s">
        <v>3136</v>
      </c>
      <c r="I1539" t="s">
        <v>12338</v>
      </c>
      <c r="J1539" t="s">
        <v>7190</v>
      </c>
      <c r="K1539" t="s">
        <v>56</v>
      </c>
      <c r="L1539" t="s">
        <v>902</v>
      </c>
      <c r="M1539" t="s">
        <v>1829</v>
      </c>
      <c r="N1539" s="5">
        <v>-2856651</v>
      </c>
    </row>
    <row r="1540" spans="1:14" x14ac:dyDescent="0.25">
      <c r="A1540" t="s">
        <v>63</v>
      </c>
      <c r="B1540" t="s">
        <v>1893</v>
      </c>
      <c r="C1540">
        <v>3681</v>
      </c>
      <c r="D1540" s="2">
        <v>46174</v>
      </c>
      <c r="E1540" t="s">
        <v>905</v>
      </c>
      <c r="F1540" t="s">
        <v>908</v>
      </c>
      <c r="G1540" t="s">
        <v>1847</v>
      </c>
      <c r="H1540" t="s">
        <v>2319</v>
      </c>
      <c r="I1540" t="s">
        <v>12339</v>
      </c>
      <c r="J1540" t="s">
        <v>7193</v>
      </c>
      <c r="K1540" t="s">
        <v>56</v>
      </c>
      <c r="L1540" t="s">
        <v>902</v>
      </c>
      <c r="M1540" t="s">
        <v>1829</v>
      </c>
      <c r="N1540" s="5">
        <v>89344</v>
      </c>
    </row>
    <row r="1541" spans="1:14" x14ac:dyDescent="0.25">
      <c r="A1541" t="s">
        <v>63</v>
      </c>
      <c r="B1541" t="s">
        <v>1893</v>
      </c>
      <c r="C1541">
        <v>3681</v>
      </c>
      <c r="D1541" s="2">
        <v>46174</v>
      </c>
      <c r="E1541" t="s">
        <v>905</v>
      </c>
      <c r="F1541" t="s">
        <v>1359</v>
      </c>
      <c r="G1541" t="s">
        <v>1360</v>
      </c>
      <c r="H1541" t="s">
        <v>12079</v>
      </c>
      <c r="I1541" t="s">
        <v>12340</v>
      </c>
      <c r="J1541" t="s">
        <v>1360</v>
      </c>
      <c r="K1541" t="s">
        <v>56</v>
      </c>
      <c r="L1541" t="s">
        <v>902</v>
      </c>
      <c r="M1541" t="s">
        <v>1829</v>
      </c>
      <c r="N1541" s="5">
        <v>1187050</v>
      </c>
    </row>
    <row r="1542" spans="1:14" x14ac:dyDescent="0.25">
      <c r="A1542" t="s">
        <v>63</v>
      </c>
      <c r="B1542" t="s">
        <v>1893</v>
      </c>
      <c r="C1542">
        <v>3681</v>
      </c>
      <c r="D1542" s="2">
        <v>46174</v>
      </c>
      <c r="E1542" t="s">
        <v>905</v>
      </c>
      <c r="F1542" t="s">
        <v>919</v>
      </c>
      <c r="G1542" t="s">
        <v>920</v>
      </c>
      <c r="H1542" t="s">
        <v>10269</v>
      </c>
      <c r="I1542" t="s">
        <v>10836</v>
      </c>
      <c r="J1542" t="s">
        <v>10817</v>
      </c>
      <c r="K1542" t="s">
        <v>56</v>
      </c>
      <c r="L1542" t="s">
        <v>902</v>
      </c>
      <c r="M1542" t="s">
        <v>1829</v>
      </c>
      <c r="N1542" s="5">
        <v>2395176</v>
      </c>
    </row>
    <row r="1543" spans="1:14" x14ac:dyDescent="0.25">
      <c r="A1543" t="s">
        <v>63</v>
      </c>
      <c r="B1543" t="s">
        <v>1893</v>
      </c>
      <c r="C1543">
        <v>3681</v>
      </c>
      <c r="D1543" s="2">
        <v>46174</v>
      </c>
      <c r="E1543" t="s">
        <v>905</v>
      </c>
      <c r="F1543" t="s">
        <v>919</v>
      </c>
      <c r="G1543" t="s">
        <v>920</v>
      </c>
      <c r="H1543" t="s">
        <v>10269</v>
      </c>
      <c r="I1543" t="s">
        <v>12341</v>
      </c>
      <c r="J1543" t="s">
        <v>10817</v>
      </c>
      <c r="K1543" t="s">
        <v>56</v>
      </c>
      <c r="L1543" t="s">
        <v>902</v>
      </c>
      <c r="M1543" t="s">
        <v>1829</v>
      </c>
      <c r="N1543" s="5">
        <v>1211214</v>
      </c>
    </row>
    <row r="1544" spans="1:14" x14ac:dyDescent="0.25">
      <c r="A1544" t="s">
        <v>63</v>
      </c>
      <c r="B1544" t="s">
        <v>1893</v>
      </c>
      <c r="C1544">
        <v>3681</v>
      </c>
      <c r="D1544" s="2">
        <v>46174</v>
      </c>
      <c r="E1544" t="s">
        <v>905</v>
      </c>
      <c r="F1544" t="s">
        <v>169</v>
      </c>
      <c r="G1544" t="s">
        <v>4</v>
      </c>
      <c r="H1544" t="s">
        <v>1162</v>
      </c>
      <c r="I1544" t="s">
        <v>12342</v>
      </c>
      <c r="J1544" t="s">
        <v>7199</v>
      </c>
      <c r="K1544" t="s">
        <v>56</v>
      </c>
      <c r="L1544" t="s">
        <v>902</v>
      </c>
      <c r="M1544" t="s">
        <v>1829</v>
      </c>
      <c r="N1544" s="5">
        <v>2377079</v>
      </c>
    </row>
    <row r="1545" spans="1:14" x14ac:dyDescent="0.25">
      <c r="A1545" t="s">
        <v>63</v>
      </c>
      <c r="B1545" t="s">
        <v>1893</v>
      </c>
      <c r="C1545">
        <v>3681</v>
      </c>
      <c r="D1545" s="2">
        <v>46174</v>
      </c>
      <c r="E1545" t="s">
        <v>905</v>
      </c>
      <c r="F1545" t="s">
        <v>171</v>
      </c>
      <c r="G1545" t="s">
        <v>1895</v>
      </c>
      <c r="H1545" t="s">
        <v>2708</v>
      </c>
      <c r="I1545" t="s">
        <v>12343</v>
      </c>
      <c r="J1545" t="s">
        <v>1895</v>
      </c>
      <c r="K1545" t="s">
        <v>56</v>
      </c>
      <c r="L1545" t="s">
        <v>902</v>
      </c>
      <c r="M1545" t="s">
        <v>1829</v>
      </c>
      <c r="N1545" s="5">
        <v>730992</v>
      </c>
    </row>
    <row r="1546" spans="1:14" x14ac:dyDescent="0.25">
      <c r="A1546" t="s">
        <v>63</v>
      </c>
      <c r="B1546" t="s">
        <v>1893</v>
      </c>
      <c r="C1546">
        <v>3681</v>
      </c>
      <c r="D1546" s="2">
        <v>46174</v>
      </c>
      <c r="E1546" t="s">
        <v>905</v>
      </c>
      <c r="F1546" t="s">
        <v>171</v>
      </c>
      <c r="G1546" t="s">
        <v>1895</v>
      </c>
      <c r="H1546" t="s">
        <v>2708</v>
      </c>
      <c r="I1546" t="s">
        <v>12344</v>
      </c>
      <c r="J1546" t="s">
        <v>1895</v>
      </c>
      <c r="K1546" t="s">
        <v>56</v>
      </c>
      <c r="L1546" t="s">
        <v>902</v>
      </c>
      <c r="M1546" t="s">
        <v>1829</v>
      </c>
      <c r="N1546" s="5">
        <v>2192977</v>
      </c>
    </row>
    <row r="1547" spans="1:14" x14ac:dyDescent="0.25">
      <c r="A1547" t="s">
        <v>63</v>
      </c>
      <c r="B1547" t="s">
        <v>1893</v>
      </c>
      <c r="C1547">
        <v>3681</v>
      </c>
      <c r="D1547" s="2">
        <v>46174</v>
      </c>
      <c r="E1547" t="s">
        <v>905</v>
      </c>
      <c r="F1547" t="s">
        <v>171</v>
      </c>
      <c r="G1547" t="s">
        <v>1895</v>
      </c>
      <c r="H1547" t="s">
        <v>2708</v>
      </c>
      <c r="I1547" t="s">
        <v>12345</v>
      </c>
      <c r="J1547" t="s">
        <v>1895</v>
      </c>
      <c r="K1547" t="s">
        <v>56</v>
      </c>
      <c r="L1547" t="s">
        <v>902</v>
      </c>
      <c r="M1547" t="s">
        <v>1829</v>
      </c>
      <c r="N1547" s="5">
        <v>2582840</v>
      </c>
    </row>
    <row r="1548" spans="1:14" x14ac:dyDescent="0.25">
      <c r="A1548" t="s">
        <v>63</v>
      </c>
      <c r="B1548" t="s">
        <v>1893</v>
      </c>
      <c r="C1548">
        <v>3681</v>
      </c>
      <c r="D1548" s="2">
        <v>46174</v>
      </c>
      <c r="E1548" t="s">
        <v>905</v>
      </c>
      <c r="F1548" t="s">
        <v>171</v>
      </c>
      <c r="G1548" t="s">
        <v>1895</v>
      </c>
      <c r="H1548" t="s">
        <v>1613</v>
      </c>
      <c r="I1548" t="s">
        <v>12346</v>
      </c>
      <c r="J1548" t="s">
        <v>1895</v>
      </c>
      <c r="K1548" t="s">
        <v>56</v>
      </c>
      <c r="L1548" t="s">
        <v>902</v>
      </c>
      <c r="M1548" t="s">
        <v>1829</v>
      </c>
      <c r="N1548" s="5">
        <v>714748</v>
      </c>
    </row>
    <row r="1549" spans="1:14" x14ac:dyDescent="0.25">
      <c r="A1549" t="s">
        <v>63</v>
      </c>
      <c r="B1549" t="s">
        <v>1893</v>
      </c>
      <c r="C1549">
        <v>3681</v>
      </c>
      <c r="D1549" s="2">
        <v>46174</v>
      </c>
      <c r="E1549" t="s">
        <v>905</v>
      </c>
      <c r="F1549" t="s">
        <v>815</v>
      </c>
      <c r="G1549" t="s">
        <v>1900</v>
      </c>
      <c r="H1549" t="s">
        <v>1579</v>
      </c>
      <c r="I1549" t="s">
        <v>12347</v>
      </c>
      <c r="J1549" t="s">
        <v>7274</v>
      </c>
      <c r="K1549" t="s">
        <v>56</v>
      </c>
      <c r="L1549" t="s">
        <v>902</v>
      </c>
      <c r="M1549" t="s">
        <v>1829</v>
      </c>
      <c r="N1549" s="5">
        <v>1106235</v>
      </c>
    </row>
    <row r="1550" spans="1:14" x14ac:dyDescent="0.25">
      <c r="A1550" t="s">
        <v>63</v>
      </c>
      <c r="B1550" t="s">
        <v>1893</v>
      </c>
      <c r="C1550">
        <v>3681</v>
      </c>
      <c r="D1550" s="2">
        <v>46174</v>
      </c>
      <c r="E1550" t="s">
        <v>905</v>
      </c>
      <c r="F1550" t="s">
        <v>815</v>
      </c>
      <c r="G1550" t="s">
        <v>1900</v>
      </c>
      <c r="H1550" t="s">
        <v>1579</v>
      </c>
      <c r="I1550" t="s">
        <v>12348</v>
      </c>
      <c r="J1550" t="s">
        <v>7274</v>
      </c>
      <c r="K1550" t="s">
        <v>56</v>
      </c>
      <c r="L1550" t="s">
        <v>902</v>
      </c>
      <c r="M1550" t="s">
        <v>1829</v>
      </c>
      <c r="N1550" s="5">
        <v>4488700</v>
      </c>
    </row>
    <row r="1551" spans="1:14" x14ac:dyDescent="0.25">
      <c r="A1551" t="s">
        <v>63</v>
      </c>
      <c r="B1551" t="s">
        <v>1893</v>
      </c>
      <c r="C1551">
        <v>3681</v>
      </c>
      <c r="D1551" s="2">
        <v>46174</v>
      </c>
      <c r="E1551" t="s">
        <v>905</v>
      </c>
      <c r="F1551" t="s">
        <v>5179</v>
      </c>
      <c r="G1551" t="s">
        <v>5180</v>
      </c>
      <c r="H1551" t="s">
        <v>5947</v>
      </c>
      <c r="I1551" t="s">
        <v>12349</v>
      </c>
      <c r="J1551" t="s">
        <v>5180</v>
      </c>
      <c r="K1551" t="s">
        <v>56</v>
      </c>
      <c r="L1551" t="s">
        <v>902</v>
      </c>
      <c r="M1551" t="s">
        <v>1829</v>
      </c>
      <c r="N1551" s="5">
        <v>9684816</v>
      </c>
    </row>
    <row r="1552" spans="1:14" x14ac:dyDescent="0.25">
      <c r="A1552" t="s">
        <v>63</v>
      </c>
      <c r="B1552" t="s">
        <v>1893</v>
      </c>
      <c r="C1552">
        <v>3681</v>
      </c>
      <c r="D1552" s="2">
        <v>46174</v>
      </c>
      <c r="E1552" t="s">
        <v>906</v>
      </c>
      <c r="F1552" t="s">
        <v>5949</v>
      </c>
      <c r="G1552" t="s">
        <v>14</v>
      </c>
      <c r="H1552" t="s">
        <v>5951</v>
      </c>
      <c r="I1552" t="s">
        <v>14</v>
      </c>
      <c r="J1552" t="s">
        <v>7168</v>
      </c>
      <c r="K1552" t="s">
        <v>56</v>
      </c>
      <c r="L1552" t="s">
        <v>903</v>
      </c>
      <c r="M1552" t="s">
        <v>1829</v>
      </c>
      <c r="N1552" s="5">
        <v>14760000</v>
      </c>
    </row>
    <row r="1553" spans="1:14" x14ac:dyDescent="0.25">
      <c r="A1553" t="s">
        <v>63</v>
      </c>
      <c r="B1553" t="s">
        <v>1893</v>
      </c>
      <c r="C1553">
        <v>3681</v>
      </c>
      <c r="D1553" s="2">
        <v>46174</v>
      </c>
      <c r="E1553" t="s">
        <v>906</v>
      </c>
      <c r="F1553" t="s">
        <v>601</v>
      </c>
      <c r="G1553" t="s">
        <v>1894</v>
      </c>
      <c r="H1553" t="s">
        <v>2707</v>
      </c>
      <c r="I1553" t="s">
        <v>14</v>
      </c>
      <c r="J1553" t="s">
        <v>1906</v>
      </c>
      <c r="K1553" t="s">
        <v>56</v>
      </c>
      <c r="L1553" t="s">
        <v>903</v>
      </c>
      <c r="M1553" t="s">
        <v>1829</v>
      </c>
      <c r="N1553" s="5">
        <v>21641175</v>
      </c>
    </row>
    <row r="1554" spans="1:14" x14ac:dyDescent="0.25">
      <c r="A1554" t="s">
        <v>63</v>
      </c>
      <c r="B1554" t="s">
        <v>1893</v>
      </c>
      <c r="C1554">
        <v>3681</v>
      </c>
      <c r="D1554" s="2">
        <v>46174</v>
      </c>
      <c r="E1554" t="s">
        <v>906</v>
      </c>
      <c r="F1554" t="s">
        <v>601</v>
      </c>
      <c r="G1554" t="s">
        <v>1894</v>
      </c>
      <c r="H1554" t="s">
        <v>3070</v>
      </c>
      <c r="I1554" t="s">
        <v>14</v>
      </c>
      <c r="J1554" t="s">
        <v>1906</v>
      </c>
      <c r="K1554" t="s">
        <v>56</v>
      </c>
      <c r="L1554" t="s">
        <v>903</v>
      </c>
      <c r="M1554" t="s">
        <v>1829</v>
      </c>
      <c r="N1554" s="5">
        <v>5629315</v>
      </c>
    </row>
    <row r="1555" spans="1:14" x14ac:dyDescent="0.25">
      <c r="A1555" t="s">
        <v>63</v>
      </c>
      <c r="B1555" t="s">
        <v>1893</v>
      </c>
      <c r="C1555">
        <v>3681</v>
      </c>
      <c r="D1555" s="2">
        <v>46174</v>
      </c>
      <c r="E1555" t="s">
        <v>906</v>
      </c>
      <c r="F1555" t="s">
        <v>174</v>
      </c>
      <c r="G1555" t="s">
        <v>1909</v>
      </c>
      <c r="H1555" t="s">
        <v>2327</v>
      </c>
      <c r="I1555" t="s">
        <v>14</v>
      </c>
      <c r="J1555" t="s">
        <v>1910</v>
      </c>
      <c r="K1555" t="s">
        <v>56</v>
      </c>
      <c r="L1555" t="s">
        <v>903</v>
      </c>
      <c r="M1555" t="s">
        <v>1829</v>
      </c>
      <c r="N1555" s="5">
        <v>6105298</v>
      </c>
    </row>
    <row r="1556" spans="1:14" x14ac:dyDescent="0.25">
      <c r="A1556" t="s">
        <v>63</v>
      </c>
      <c r="B1556" t="s">
        <v>1893</v>
      </c>
      <c r="C1556">
        <v>3681</v>
      </c>
      <c r="D1556" s="2">
        <v>46174</v>
      </c>
      <c r="E1556" t="s">
        <v>906</v>
      </c>
      <c r="F1556" t="s">
        <v>361</v>
      </c>
      <c r="G1556" t="s">
        <v>366</v>
      </c>
      <c r="H1556" t="s">
        <v>6416</v>
      </c>
      <c r="I1556" t="s">
        <v>14</v>
      </c>
      <c r="J1556" t="s">
        <v>1897</v>
      </c>
      <c r="K1556" t="s">
        <v>56</v>
      </c>
      <c r="L1556" t="s">
        <v>903</v>
      </c>
      <c r="M1556" t="s">
        <v>1829</v>
      </c>
      <c r="N1556" s="5">
        <v>139628320</v>
      </c>
    </row>
    <row r="1557" spans="1:14" x14ac:dyDescent="0.25">
      <c r="A1557" t="s">
        <v>63</v>
      </c>
      <c r="B1557" t="s">
        <v>1893</v>
      </c>
      <c r="C1557">
        <v>3681</v>
      </c>
      <c r="D1557" s="2">
        <v>46174</v>
      </c>
      <c r="E1557" t="s">
        <v>906</v>
      </c>
      <c r="F1557" t="s">
        <v>12350</v>
      </c>
      <c r="G1557" t="s">
        <v>14</v>
      </c>
      <c r="H1557" t="s">
        <v>12082</v>
      </c>
      <c r="I1557" t="s">
        <v>14</v>
      </c>
      <c r="J1557" t="s">
        <v>12351</v>
      </c>
      <c r="K1557" t="s">
        <v>56</v>
      </c>
      <c r="L1557" t="s">
        <v>903</v>
      </c>
      <c r="M1557" t="s">
        <v>1829</v>
      </c>
      <c r="N1557" s="5">
        <v>2952397</v>
      </c>
    </row>
    <row r="1558" spans="1:14" x14ac:dyDescent="0.25">
      <c r="A1558" t="s">
        <v>63</v>
      </c>
      <c r="B1558" t="s">
        <v>1893</v>
      </c>
      <c r="C1558">
        <v>3681</v>
      </c>
      <c r="D1558" s="2">
        <v>46174</v>
      </c>
      <c r="E1558" t="s">
        <v>906</v>
      </c>
      <c r="F1558" t="s">
        <v>1912</v>
      </c>
      <c r="G1558" t="s">
        <v>1913</v>
      </c>
      <c r="H1558" t="s">
        <v>3136</v>
      </c>
      <c r="I1558" t="s">
        <v>12352</v>
      </c>
      <c r="J1558" t="s">
        <v>12353</v>
      </c>
      <c r="K1558" t="s">
        <v>56</v>
      </c>
      <c r="L1558" t="s">
        <v>903</v>
      </c>
      <c r="M1558" t="s">
        <v>1829</v>
      </c>
      <c r="N1558" s="5">
        <v>4381893</v>
      </c>
    </row>
    <row r="1559" spans="1:14" x14ac:dyDescent="0.25">
      <c r="A1559" t="s">
        <v>63</v>
      </c>
      <c r="B1559" t="s">
        <v>1893</v>
      </c>
      <c r="C1559">
        <v>3681</v>
      </c>
      <c r="D1559" s="2">
        <v>46174</v>
      </c>
      <c r="E1559" t="s">
        <v>906</v>
      </c>
      <c r="F1559" t="s">
        <v>171</v>
      </c>
      <c r="G1559" t="s">
        <v>1895</v>
      </c>
      <c r="H1559" t="s">
        <v>2221</v>
      </c>
      <c r="I1559" t="s">
        <v>14</v>
      </c>
      <c r="J1559" t="s">
        <v>3776</v>
      </c>
      <c r="K1559" t="s">
        <v>56</v>
      </c>
      <c r="L1559" t="s">
        <v>903</v>
      </c>
      <c r="M1559" t="s">
        <v>1829</v>
      </c>
      <c r="N1559" s="5">
        <v>7808925</v>
      </c>
    </row>
    <row r="1560" spans="1:14" x14ac:dyDescent="0.25">
      <c r="A1560" t="s">
        <v>63</v>
      </c>
      <c r="B1560" t="s">
        <v>1893</v>
      </c>
      <c r="C1560">
        <v>3681</v>
      </c>
      <c r="D1560" s="2">
        <v>46174</v>
      </c>
      <c r="E1560" t="s">
        <v>906</v>
      </c>
      <c r="F1560" t="s">
        <v>171</v>
      </c>
      <c r="G1560" t="s">
        <v>1895</v>
      </c>
      <c r="H1560" t="s">
        <v>2708</v>
      </c>
      <c r="I1560" t="s">
        <v>14</v>
      </c>
      <c r="J1560" t="s">
        <v>3776</v>
      </c>
      <c r="K1560" t="s">
        <v>56</v>
      </c>
      <c r="L1560" t="s">
        <v>903</v>
      </c>
      <c r="M1560" t="s">
        <v>1829</v>
      </c>
      <c r="N1560" s="5">
        <v>13834032</v>
      </c>
    </row>
    <row r="1561" spans="1:14" x14ac:dyDescent="0.25">
      <c r="A1561" t="s">
        <v>63</v>
      </c>
      <c r="B1561" t="s">
        <v>1893</v>
      </c>
      <c r="C1561">
        <v>3681</v>
      </c>
      <c r="D1561" s="2">
        <v>46174</v>
      </c>
      <c r="E1561" t="s">
        <v>907</v>
      </c>
      <c r="F1561" t="s">
        <v>5949</v>
      </c>
      <c r="G1561" t="s">
        <v>14</v>
      </c>
      <c r="H1561" t="s">
        <v>5951</v>
      </c>
      <c r="I1561" t="s">
        <v>14</v>
      </c>
      <c r="J1561" t="s">
        <v>7211</v>
      </c>
      <c r="K1561" t="s">
        <v>56</v>
      </c>
      <c r="L1561" t="s">
        <v>904</v>
      </c>
      <c r="M1561" t="s">
        <v>1829</v>
      </c>
      <c r="N1561" s="5">
        <v>-14984000</v>
      </c>
    </row>
    <row r="1562" spans="1:14" x14ac:dyDescent="0.25">
      <c r="A1562" t="s">
        <v>63</v>
      </c>
      <c r="B1562" t="s">
        <v>1893</v>
      </c>
      <c r="C1562">
        <v>3681</v>
      </c>
      <c r="D1562" s="2">
        <v>46174</v>
      </c>
      <c r="E1562" t="s">
        <v>907</v>
      </c>
      <c r="F1562" t="s">
        <v>601</v>
      </c>
      <c r="G1562" t="s">
        <v>1894</v>
      </c>
      <c r="H1562" t="s">
        <v>3070</v>
      </c>
      <c r="I1562" t="s">
        <v>14</v>
      </c>
      <c r="J1562" t="s">
        <v>4990</v>
      </c>
      <c r="K1562" t="s">
        <v>56</v>
      </c>
      <c r="L1562" t="s">
        <v>904</v>
      </c>
      <c r="M1562" t="s">
        <v>1829</v>
      </c>
      <c r="N1562" s="5">
        <v>-11533436</v>
      </c>
    </row>
    <row r="1563" spans="1:14" x14ac:dyDescent="0.25">
      <c r="A1563" t="s">
        <v>63</v>
      </c>
      <c r="B1563" t="s">
        <v>1893</v>
      </c>
      <c r="C1563">
        <v>3681</v>
      </c>
      <c r="D1563" s="2">
        <v>46174</v>
      </c>
      <c r="E1563" t="s">
        <v>907</v>
      </c>
      <c r="F1563" t="s">
        <v>1798</v>
      </c>
      <c r="G1563" t="s">
        <v>1799</v>
      </c>
      <c r="H1563" t="s">
        <v>10543</v>
      </c>
      <c r="I1563" t="s">
        <v>10835</v>
      </c>
      <c r="J1563" t="s">
        <v>4992</v>
      </c>
      <c r="K1563" t="s">
        <v>56</v>
      </c>
      <c r="L1563" t="s">
        <v>904</v>
      </c>
      <c r="M1563" t="s">
        <v>1829</v>
      </c>
      <c r="N1563" s="5">
        <v>-4209218</v>
      </c>
    </row>
    <row r="1564" spans="1:14" x14ac:dyDescent="0.25">
      <c r="A1564" t="s">
        <v>63</v>
      </c>
      <c r="B1564" t="s">
        <v>1893</v>
      </c>
      <c r="C1564">
        <v>3681</v>
      </c>
      <c r="D1564" s="2">
        <v>46174</v>
      </c>
      <c r="E1564" t="s">
        <v>907</v>
      </c>
      <c r="F1564" t="s">
        <v>1798</v>
      </c>
      <c r="G1564" t="s">
        <v>1799</v>
      </c>
      <c r="H1564" t="s">
        <v>1800</v>
      </c>
      <c r="I1564" t="s">
        <v>14</v>
      </c>
      <c r="J1564" t="s">
        <v>4992</v>
      </c>
      <c r="K1564" t="s">
        <v>56</v>
      </c>
      <c r="L1564" t="s">
        <v>904</v>
      </c>
      <c r="M1564" t="s">
        <v>1829</v>
      </c>
      <c r="N1564" s="5">
        <v>-19082963</v>
      </c>
    </row>
    <row r="1565" spans="1:14" x14ac:dyDescent="0.25">
      <c r="A1565" t="s">
        <v>63</v>
      </c>
      <c r="B1565" t="s">
        <v>1893</v>
      </c>
      <c r="C1565">
        <v>3681</v>
      </c>
      <c r="D1565" s="2">
        <v>46174</v>
      </c>
      <c r="E1565" t="s">
        <v>907</v>
      </c>
      <c r="F1565" t="s">
        <v>361</v>
      </c>
      <c r="G1565" t="s">
        <v>366</v>
      </c>
      <c r="H1565" t="s">
        <v>6416</v>
      </c>
      <c r="I1565" t="s">
        <v>12333</v>
      </c>
      <c r="J1565" t="s">
        <v>4993</v>
      </c>
      <c r="K1565" t="s">
        <v>56</v>
      </c>
      <c r="L1565" t="s">
        <v>904</v>
      </c>
      <c r="M1565" t="s">
        <v>1829</v>
      </c>
      <c r="N1565" s="5">
        <v>-149035141</v>
      </c>
    </row>
    <row r="1566" spans="1:14" x14ac:dyDescent="0.25">
      <c r="A1566" t="s">
        <v>63</v>
      </c>
      <c r="B1566" t="s">
        <v>1893</v>
      </c>
      <c r="C1566">
        <v>3681</v>
      </c>
      <c r="D1566" s="2">
        <v>46174</v>
      </c>
      <c r="E1566" t="s">
        <v>907</v>
      </c>
      <c r="F1566" t="s">
        <v>219</v>
      </c>
      <c r="G1566" t="s">
        <v>301</v>
      </c>
      <c r="H1566" t="s">
        <v>4704</v>
      </c>
      <c r="I1566" t="s">
        <v>14</v>
      </c>
      <c r="J1566" t="s">
        <v>5297</v>
      </c>
      <c r="K1566" t="s">
        <v>56</v>
      </c>
      <c r="L1566" t="s">
        <v>904</v>
      </c>
      <c r="M1566" t="s">
        <v>1829</v>
      </c>
      <c r="N1566" s="5">
        <v>-94181291</v>
      </c>
    </row>
    <row r="1567" spans="1:14" x14ac:dyDescent="0.25">
      <c r="A1567" t="s">
        <v>63</v>
      </c>
      <c r="B1567" t="s">
        <v>1893</v>
      </c>
      <c r="C1567">
        <v>3681</v>
      </c>
      <c r="D1567" s="2">
        <v>46174</v>
      </c>
      <c r="E1567" t="s">
        <v>907</v>
      </c>
      <c r="F1567" t="s">
        <v>1359</v>
      </c>
      <c r="G1567" t="s">
        <v>1360</v>
      </c>
      <c r="H1567" t="s">
        <v>4694</v>
      </c>
      <c r="I1567" t="s">
        <v>14</v>
      </c>
      <c r="J1567" t="s">
        <v>7171</v>
      </c>
      <c r="K1567" t="s">
        <v>56</v>
      </c>
      <c r="L1567" t="s">
        <v>904</v>
      </c>
      <c r="M1567" t="s">
        <v>1829</v>
      </c>
      <c r="N1567" s="5">
        <v>-9535390</v>
      </c>
    </row>
    <row r="1568" spans="1:14" x14ac:dyDescent="0.25">
      <c r="A1568" t="s">
        <v>63</v>
      </c>
      <c r="B1568" t="s">
        <v>1893</v>
      </c>
      <c r="C1568">
        <v>3681</v>
      </c>
      <c r="D1568" s="2">
        <v>46174</v>
      </c>
      <c r="E1568" t="s">
        <v>907</v>
      </c>
      <c r="F1568" t="s">
        <v>919</v>
      </c>
      <c r="G1568" t="s">
        <v>920</v>
      </c>
      <c r="H1568" t="s">
        <v>10269</v>
      </c>
      <c r="I1568" t="s">
        <v>10836</v>
      </c>
      <c r="J1568" t="s">
        <v>10837</v>
      </c>
      <c r="K1568" t="s">
        <v>56</v>
      </c>
      <c r="L1568" t="s">
        <v>904</v>
      </c>
      <c r="M1568" t="s">
        <v>1829</v>
      </c>
      <c r="N1568" s="5">
        <v>-2395176</v>
      </c>
    </row>
    <row r="1569" spans="1:14" x14ac:dyDescent="0.25">
      <c r="A1569" t="s">
        <v>63</v>
      </c>
      <c r="B1569" t="s">
        <v>1893</v>
      </c>
      <c r="C1569">
        <v>3681</v>
      </c>
      <c r="D1569" s="2">
        <v>46174</v>
      </c>
      <c r="E1569" t="s">
        <v>907</v>
      </c>
      <c r="F1569" t="s">
        <v>171</v>
      </c>
      <c r="G1569" t="s">
        <v>1895</v>
      </c>
      <c r="H1569" t="s">
        <v>2708</v>
      </c>
      <c r="I1569" t="s">
        <v>14</v>
      </c>
      <c r="J1569" t="s">
        <v>4996</v>
      </c>
      <c r="K1569" t="s">
        <v>56</v>
      </c>
      <c r="L1569" t="s">
        <v>904</v>
      </c>
      <c r="M1569" t="s">
        <v>1829</v>
      </c>
      <c r="N1569" s="5">
        <v>-7768825</v>
      </c>
    </row>
    <row r="1570" spans="1:14" x14ac:dyDescent="0.25">
      <c r="A1570" t="s">
        <v>63</v>
      </c>
      <c r="B1570" t="s">
        <v>1893</v>
      </c>
      <c r="C1570">
        <v>3682</v>
      </c>
      <c r="D1570" s="2">
        <v>46023</v>
      </c>
      <c r="E1570" t="s">
        <v>905</v>
      </c>
      <c r="F1570" t="s">
        <v>1921</v>
      </c>
      <c r="G1570" t="s">
        <v>1922</v>
      </c>
      <c r="H1570" t="s">
        <v>3145</v>
      </c>
      <c r="I1570" t="s">
        <v>3794</v>
      </c>
      <c r="J1570" t="s">
        <v>1922</v>
      </c>
      <c r="K1570" t="s">
        <v>56</v>
      </c>
      <c r="L1570" t="s">
        <v>902</v>
      </c>
      <c r="M1570" t="s">
        <v>1829</v>
      </c>
      <c r="N1570" s="5">
        <v>201410</v>
      </c>
    </row>
    <row r="1571" spans="1:14" x14ac:dyDescent="0.25">
      <c r="A1571" t="s">
        <v>63</v>
      </c>
      <c r="B1571" t="s">
        <v>1893</v>
      </c>
      <c r="C1571">
        <v>3682</v>
      </c>
      <c r="D1571" s="2">
        <v>46023</v>
      </c>
      <c r="E1571" t="s">
        <v>905</v>
      </c>
      <c r="F1571" t="s">
        <v>921</v>
      </c>
      <c r="G1571" t="s">
        <v>845</v>
      </c>
      <c r="I1571" t="s">
        <v>3795</v>
      </c>
      <c r="J1571" t="s">
        <v>1920</v>
      </c>
      <c r="K1571" t="s">
        <v>56</v>
      </c>
      <c r="L1571" t="s">
        <v>902</v>
      </c>
      <c r="M1571" t="s">
        <v>1829</v>
      </c>
      <c r="N1571" s="5">
        <v>3714540</v>
      </c>
    </row>
    <row r="1572" spans="1:14" x14ac:dyDescent="0.25">
      <c r="A1572" t="s">
        <v>63</v>
      </c>
      <c r="B1572" t="s">
        <v>1893</v>
      </c>
      <c r="C1572">
        <v>3682</v>
      </c>
      <c r="D1572" s="2">
        <v>46023</v>
      </c>
      <c r="E1572" t="s">
        <v>905</v>
      </c>
      <c r="F1572" t="s">
        <v>601</v>
      </c>
      <c r="G1572" t="s">
        <v>1894</v>
      </c>
      <c r="H1572" t="s">
        <v>2703</v>
      </c>
      <c r="I1572" t="s">
        <v>3796</v>
      </c>
      <c r="J1572" t="s">
        <v>657</v>
      </c>
      <c r="K1572" t="s">
        <v>56</v>
      </c>
      <c r="L1572" t="s">
        <v>902</v>
      </c>
      <c r="M1572" t="s">
        <v>1829</v>
      </c>
      <c r="N1572" s="5">
        <v>5013671</v>
      </c>
    </row>
    <row r="1573" spans="1:14" x14ac:dyDescent="0.25">
      <c r="A1573" t="s">
        <v>63</v>
      </c>
      <c r="B1573" t="s">
        <v>1893</v>
      </c>
      <c r="C1573">
        <v>3682</v>
      </c>
      <c r="D1573" s="2">
        <v>46023</v>
      </c>
      <c r="E1573" t="s">
        <v>905</v>
      </c>
      <c r="F1573" t="s">
        <v>601</v>
      </c>
      <c r="G1573" t="s">
        <v>1894</v>
      </c>
      <c r="H1573" t="s">
        <v>2703</v>
      </c>
      <c r="I1573" t="s">
        <v>3797</v>
      </c>
      <c r="J1573" t="s">
        <v>657</v>
      </c>
      <c r="K1573" t="s">
        <v>56</v>
      </c>
      <c r="L1573" t="s">
        <v>902</v>
      </c>
      <c r="M1573" t="s">
        <v>1829</v>
      </c>
      <c r="N1573" s="5">
        <v>2513789</v>
      </c>
    </row>
    <row r="1574" spans="1:14" x14ac:dyDescent="0.25">
      <c r="A1574" t="s">
        <v>63</v>
      </c>
      <c r="B1574" t="s">
        <v>1893</v>
      </c>
      <c r="C1574">
        <v>3682</v>
      </c>
      <c r="D1574" s="2">
        <v>46023</v>
      </c>
      <c r="E1574" t="s">
        <v>905</v>
      </c>
      <c r="F1574" t="s">
        <v>174</v>
      </c>
      <c r="G1574" t="s">
        <v>1909</v>
      </c>
      <c r="H1574" t="s">
        <v>2328</v>
      </c>
      <c r="I1574" t="s">
        <v>3798</v>
      </c>
      <c r="J1574" t="s">
        <v>320</v>
      </c>
      <c r="K1574" t="s">
        <v>56</v>
      </c>
      <c r="L1574" t="s">
        <v>902</v>
      </c>
      <c r="M1574" t="s">
        <v>1829</v>
      </c>
      <c r="N1574" s="5">
        <v>298384</v>
      </c>
    </row>
    <row r="1575" spans="1:14" x14ac:dyDescent="0.25">
      <c r="A1575" t="s">
        <v>63</v>
      </c>
      <c r="B1575" t="s">
        <v>1893</v>
      </c>
      <c r="C1575">
        <v>3682</v>
      </c>
      <c r="D1575" s="2">
        <v>46023</v>
      </c>
      <c r="E1575" t="s">
        <v>905</v>
      </c>
      <c r="F1575" t="s">
        <v>174</v>
      </c>
      <c r="G1575" t="s">
        <v>1909</v>
      </c>
      <c r="H1575" t="s">
        <v>2328</v>
      </c>
      <c r="I1575" t="s">
        <v>3799</v>
      </c>
      <c r="J1575" t="s">
        <v>320</v>
      </c>
      <c r="K1575" t="s">
        <v>56</v>
      </c>
      <c r="L1575" t="s">
        <v>902</v>
      </c>
      <c r="M1575" t="s">
        <v>1829</v>
      </c>
      <c r="N1575" s="5">
        <v>766022</v>
      </c>
    </row>
    <row r="1576" spans="1:14" x14ac:dyDescent="0.25">
      <c r="A1576" t="s">
        <v>63</v>
      </c>
      <c r="B1576" t="s">
        <v>1893</v>
      </c>
      <c r="C1576">
        <v>3682</v>
      </c>
      <c r="D1576" s="2">
        <v>46023</v>
      </c>
      <c r="E1576" t="s">
        <v>905</v>
      </c>
      <c r="F1576" t="s">
        <v>174</v>
      </c>
      <c r="G1576" t="s">
        <v>1909</v>
      </c>
      <c r="H1576" t="s">
        <v>2328</v>
      </c>
      <c r="I1576" t="s">
        <v>3800</v>
      </c>
      <c r="J1576" t="s">
        <v>320</v>
      </c>
      <c r="K1576" t="s">
        <v>56</v>
      </c>
      <c r="L1576" t="s">
        <v>902</v>
      </c>
      <c r="M1576" t="s">
        <v>1829</v>
      </c>
      <c r="N1576" s="5">
        <v>1188263</v>
      </c>
    </row>
    <row r="1577" spans="1:14" x14ac:dyDescent="0.25">
      <c r="A1577" t="s">
        <v>63</v>
      </c>
      <c r="B1577" t="s">
        <v>1893</v>
      </c>
      <c r="C1577">
        <v>3682</v>
      </c>
      <c r="D1577" s="2">
        <v>46023</v>
      </c>
      <c r="E1577" t="s">
        <v>905</v>
      </c>
      <c r="F1577" t="s">
        <v>174</v>
      </c>
      <c r="G1577" t="s">
        <v>1909</v>
      </c>
      <c r="H1577" t="s">
        <v>2328</v>
      </c>
      <c r="I1577" t="s">
        <v>3801</v>
      </c>
      <c r="J1577" t="s">
        <v>320</v>
      </c>
      <c r="K1577" t="s">
        <v>56</v>
      </c>
      <c r="L1577" t="s">
        <v>902</v>
      </c>
      <c r="M1577" t="s">
        <v>1829</v>
      </c>
      <c r="N1577" s="5">
        <v>2156964</v>
      </c>
    </row>
    <row r="1578" spans="1:14" x14ac:dyDescent="0.25">
      <c r="A1578" t="s">
        <v>63</v>
      </c>
      <c r="B1578" t="s">
        <v>1893</v>
      </c>
      <c r="C1578">
        <v>3682</v>
      </c>
      <c r="D1578" s="2">
        <v>46023</v>
      </c>
      <c r="E1578" t="s">
        <v>905</v>
      </c>
      <c r="F1578" t="s">
        <v>800</v>
      </c>
      <c r="G1578" t="s">
        <v>658</v>
      </c>
      <c r="H1578" t="s">
        <v>2317</v>
      </c>
      <c r="I1578" t="s">
        <v>3802</v>
      </c>
      <c r="J1578" t="s">
        <v>658</v>
      </c>
      <c r="K1578" t="s">
        <v>56</v>
      </c>
      <c r="L1578" t="s">
        <v>902</v>
      </c>
      <c r="M1578" t="s">
        <v>1829</v>
      </c>
      <c r="N1578" s="5">
        <v>31782</v>
      </c>
    </row>
    <row r="1579" spans="1:14" x14ac:dyDescent="0.25">
      <c r="A1579" t="s">
        <v>63</v>
      </c>
      <c r="B1579" t="s">
        <v>1893</v>
      </c>
      <c r="C1579">
        <v>3682</v>
      </c>
      <c r="D1579" s="2">
        <v>46023</v>
      </c>
      <c r="E1579" t="s">
        <v>905</v>
      </c>
      <c r="F1579" t="s">
        <v>800</v>
      </c>
      <c r="G1579" t="s">
        <v>658</v>
      </c>
      <c r="H1579" t="s">
        <v>2317</v>
      </c>
      <c r="I1579" t="s">
        <v>3803</v>
      </c>
      <c r="J1579" t="s">
        <v>658</v>
      </c>
      <c r="K1579" t="s">
        <v>56</v>
      </c>
      <c r="L1579" t="s">
        <v>902</v>
      </c>
      <c r="M1579" t="s">
        <v>1829</v>
      </c>
      <c r="N1579" s="5">
        <v>99319</v>
      </c>
    </row>
    <row r="1580" spans="1:14" x14ac:dyDescent="0.25">
      <c r="A1580" t="s">
        <v>63</v>
      </c>
      <c r="B1580" t="s">
        <v>1893</v>
      </c>
      <c r="C1580">
        <v>3682</v>
      </c>
      <c r="D1580" s="2">
        <v>46023</v>
      </c>
      <c r="E1580" t="s">
        <v>905</v>
      </c>
      <c r="F1580" t="s">
        <v>923</v>
      </c>
      <c r="G1580" t="s">
        <v>1915</v>
      </c>
      <c r="H1580" t="s">
        <v>2323</v>
      </c>
      <c r="I1580" t="s">
        <v>3804</v>
      </c>
      <c r="J1580" t="s">
        <v>1917</v>
      </c>
      <c r="K1580" t="s">
        <v>56</v>
      </c>
      <c r="L1580" t="s">
        <v>902</v>
      </c>
      <c r="M1580" t="s">
        <v>1829</v>
      </c>
      <c r="N1580" s="5">
        <v>237999</v>
      </c>
    </row>
    <row r="1581" spans="1:14" x14ac:dyDescent="0.25">
      <c r="A1581" t="s">
        <v>63</v>
      </c>
      <c r="B1581" t="s">
        <v>1893</v>
      </c>
      <c r="C1581">
        <v>3682</v>
      </c>
      <c r="D1581" s="2">
        <v>46023</v>
      </c>
      <c r="E1581" t="s">
        <v>905</v>
      </c>
      <c r="F1581" t="s">
        <v>1297</v>
      </c>
      <c r="G1581" t="s">
        <v>1919</v>
      </c>
      <c r="H1581" t="s">
        <v>1280</v>
      </c>
      <c r="I1581" t="s">
        <v>3805</v>
      </c>
      <c r="J1581" t="s">
        <v>1298</v>
      </c>
      <c r="K1581" t="s">
        <v>56</v>
      </c>
      <c r="L1581" t="s">
        <v>902</v>
      </c>
      <c r="M1581" t="s">
        <v>1829</v>
      </c>
      <c r="N1581" s="5">
        <v>3691809</v>
      </c>
    </row>
    <row r="1582" spans="1:14" x14ac:dyDescent="0.25">
      <c r="A1582" t="s">
        <v>63</v>
      </c>
      <c r="B1582" t="s">
        <v>1893</v>
      </c>
      <c r="C1582">
        <v>3682</v>
      </c>
      <c r="D1582" s="2">
        <v>46023</v>
      </c>
      <c r="E1582" t="s">
        <v>905</v>
      </c>
      <c r="F1582" t="s">
        <v>1297</v>
      </c>
      <c r="G1582" t="s">
        <v>1919</v>
      </c>
      <c r="H1582" t="s">
        <v>1280</v>
      </c>
      <c r="I1582" t="s">
        <v>3806</v>
      </c>
      <c r="J1582" t="s">
        <v>1298</v>
      </c>
      <c r="K1582" t="s">
        <v>56</v>
      </c>
      <c r="L1582" t="s">
        <v>902</v>
      </c>
      <c r="M1582" t="s">
        <v>1829</v>
      </c>
      <c r="N1582" s="5">
        <v>3128577</v>
      </c>
    </row>
    <row r="1583" spans="1:14" x14ac:dyDescent="0.25">
      <c r="A1583" t="s">
        <v>63</v>
      </c>
      <c r="B1583" t="s">
        <v>1893</v>
      </c>
      <c r="C1583">
        <v>3682</v>
      </c>
      <c r="D1583" s="2">
        <v>46023</v>
      </c>
      <c r="E1583" t="s">
        <v>905</v>
      </c>
      <c r="F1583" t="s">
        <v>908</v>
      </c>
      <c r="G1583" t="s">
        <v>1847</v>
      </c>
      <c r="H1583" t="s">
        <v>2237</v>
      </c>
      <c r="I1583" t="s">
        <v>3807</v>
      </c>
      <c r="J1583" t="s">
        <v>1903</v>
      </c>
      <c r="K1583" t="s">
        <v>56</v>
      </c>
      <c r="L1583" t="s">
        <v>902</v>
      </c>
      <c r="M1583" t="s">
        <v>1829</v>
      </c>
      <c r="N1583" s="5">
        <v>550630</v>
      </c>
    </row>
    <row r="1584" spans="1:14" x14ac:dyDescent="0.25">
      <c r="A1584" t="s">
        <v>63</v>
      </c>
      <c r="B1584" t="s">
        <v>1893</v>
      </c>
      <c r="C1584">
        <v>3682</v>
      </c>
      <c r="D1584" s="2">
        <v>46023</v>
      </c>
      <c r="E1584" t="s">
        <v>905</v>
      </c>
      <c r="F1584" t="s">
        <v>908</v>
      </c>
      <c r="G1584" t="s">
        <v>1847</v>
      </c>
      <c r="H1584" t="s">
        <v>3454</v>
      </c>
      <c r="I1584" t="s">
        <v>3808</v>
      </c>
      <c r="J1584" t="s">
        <v>859</v>
      </c>
      <c r="K1584" t="s">
        <v>56</v>
      </c>
      <c r="L1584" t="s">
        <v>902</v>
      </c>
      <c r="M1584" t="s">
        <v>1829</v>
      </c>
      <c r="N1584" s="5">
        <v>1898135</v>
      </c>
    </row>
    <row r="1585" spans="1:14" x14ac:dyDescent="0.25">
      <c r="A1585" t="s">
        <v>63</v>
      </c>
      <c r="B1585" t="s">
        <v>1893</v>
      </c>
      <c r="C1585">
        <v>3682</v>
      </c>
      <c r="D1585" s="2">
        <v>46023</v>
      </c>
      <c r="E1585" t="s">
        <v>905</v>
      </c>
      <c r="F1585" t="s">
        <v>171</v>
      </c>
      <c r="G1585" t="s">
        <v>1895</v>
      </c>
      <c r="H1585" t="s">
        <v>2237</v>
      </c>
      <c r="I1585" t="s">
        <v>3809</v>
      </c>
      <c r="J1585" t="s">
        <v>404</v>
      </c>
      <c r="K1585" t="s">
        <v>56</v>
      </c>
      <c r="L1585" t="s">
        <v>902</v>
      </c>
      <c r="M1585" t="s">
        <v>1829</v>
      </c>
      <c r="N1585" s="5">
        <v>-1898135</v>
      </c>
    </row>
    <row r="1586" spans="1:14" x14ac:dyDescent="0.25">
      <c r="A1586" t="s">
        <v>63</v>
      </c>
      <c r="B1586" t="s">
        <v>1893</v>
      </c>
      <c r="C1586">
        <v>3682</v>
      </c>
      <c r="D1586" s="2">
        <v>46023</v>
      </c>
      <c r="E1586" t="s">
        <v>905</v>
      </c>
      <c r="F1586" t="s">
        <v>815</v>
      </c>
      <c r="G1586" t="s">
        <v>1900</v>
      </c>
      <c r="H1586" t="s">
        <v>2423</v>
      </c>
      <c r="I1586" t="s">
        <v>3810</v>
      </c>
      <c r="J1586" t="s">
        <v>1123</v>
      </c>
      <c r="K1586" t="s">
        <v>56</v>
      </c>
      <c r="L1586" t="s">
        <v>902</v>
      </c>
      <c r="M1586" t="s">
        <v>1829</v>
      </c>
      <c r="N1586" s="5">
        <v>5562312</v>
      </c>
    </row>
    <row r="1587" spans="1:14" x14ac:dyDescent="0.25">
      <c r="A1587" t="s">
        <v>63</v>
      </c>
      <c r="B1587" t="s">
        <v>1893</v>
      </c>
      <c r="C1587">
        <v>3682</v>
      </c>
      <c r="D1587" s="2">
        <v>46023</v>
      </c>
      <c r="E1587" t="s">
        <v>905</v>
      </c>
      <c r="F1587" t="s">
        <v>815</v>
      </c>
      <c r="G1587" t="s">
        <v>1900</v>
      </c>
      <c r="H1587" t="s">
        <v>2423</v>
      </c>
      <c r="I1587" t="s">
        <v>3811</v>
      </c>
      <c r="J1587" t="s">
        <v>1123</v>
      </c>
      <c r="K1587" t="s">
        <v>56</v>
      </c>
      <c r="L1587" t="s">
        <v>902</v>
      </c>
      <c r="M1587" t="s">
        <v>1829</v>
      </c>
      <c r="N1587" s="5">
        <v>2274426</v>
      </c>
    </row>
    <row r="1588" spans="1:14" x14ac:dyDescent="0.25">
      <c r="A1588" t="s">
        <v>63</v>
      </c>
      <c r="B1588" t="s">
        <v>1893</v>
      </c>
      <c r="C1588">
        <v>3682</v>
      </c>
      <c r="D1588" s="2">
        <v>46023</v>
      </c>
      <c r="E1588" t="s">
        <v>905</v>
      </c>
      <c r="F1588" t="s">
        <v>815</v>
      </c>
      <c r="G1588" t="s">
        <v>1900</v>
      </c>
      <c r="H1588" t="s">
        <v>2423</v>
      </c>
      <c r="I1588" t="s">
        <v>3812</v>
      </c>
      <c r="J1588" t="s">
        <v>1123</v>
      </c>
      <c r="K1588" t="s">
        <v>56</v>
      </c>
      <c r="L1588" t="s">
        <v>902</v>
      </c>
      <c r="M1588" t="s">
        <v>1829</v>
      </c>
      <c r="N1588" s="5">
        <v>847000</v>
      </c>
    </row>
    <row r="1589" spans="1:14" x14ac:dyDescent="0.25">
      <c r="A1589" t="s">
        <v>63</v>
      </c>
      <c r="B1589" t="s">
        <v>1893</v>
      </c>
      <c r="C1589">
        <v>3682</v>
      </c>
      <c r="D1589" s="2">
        <v>46023</v>
      </c>
      <c r="E1589" t="s">
        <v>905</v>
      </c>
      <c r="F1589" t="s">
        <v>243</v>
      </c>
      <c r="G1589" t="s">
        <v>139</v>
      </c>
      <c r="H1589" t="s">
        <v>1017</v>
      </c>
      <c r="I1589" t="s">
        <v>3813</v>
      </c>
      <c r="J1589" t="s">
        <v>139</v>
      </c>
      <c r="K1589" t="s">
        <v>56</v>
      </c>
      <c r="L1589" t="s">
        <v>902</v>
      </c>
      <c r="M1589" t="s">
        <v>1829</v>
      </c>
      <c r="N1589" s="5">
        <v>-2389825</v>
      </c>
    </row>
    <row r="1590" spans="1:14" x14ac:dyDescent="0.25">
      <c r="A1590" t="s">
        <v>63</v>
      </c>
      <c r="B1590" t="s">
        <v>1893</v>
      </c>
      <c r="C1590">
        <v>3682</v>
      </c>
      <c r="D1590" s="2">
        <v>46023</v>
      </c>
      <c r="E1590" t="s">
        <v>906</v>
      </c>
      <c r="F1590" t="s">
        <v>243</v>
      </c>
      <c r="G1590" t="s">
        <v>139</v>
      </c>
      <c r="H1590" t="s">
        <v>1476</v>
      </c>
      <c r="I1590" t="s">
        <v>14</v>
      </c>
      <c r="J1590" t="s">
        <v>1916</v>
      </c>
      <c r="K1590" t="s">
        <v>56</v>
      </c>
      <c r="L1590" t="s">
        <v>903</v>
      </c>
      <c r="M1590" t="s">
        <v>1829</v>
      </c>
      <c r="N1590" s="5">
        <v>81297610</v>
      </c>
    </row>
    <row r="1591" spans="1:14" x14ac:dyDescent="0.25">
      <c r="A1591" t="s">
        <v>63</v>
      </c>
      <c r="B1591" t="s">
        <v>1893</v>
      </c>
      <c r="C1591">
        <v>3682</v>
      </c>
      <c r="D1591" s="2">
        <v>46023</v>
      </c>
      <c r="E1591" t="s">
        <v>906</v>
      </c>
      <c r="F1591" t="s">
        <v>172</v>
      </c>
      <c r="G1591" t="s">
        <v>1840</v>
      </c>
      <c r="H1591" t="s">
        <v>2702</v>
      </c>
      <c r="I1591" t="s">
        <v>14</v>
      </c>
      <c r="J1591" t="s">
        <v>7056</v>
      </c>
      <c r="K1591" t="s">
        <v>56</v>
      </c>
      <c r="L1591" t="s">
        <v>903</v>
      </c>
      <c r="M1591" t="s">
        <v>1829</v>
      </c>
      <c r="N1591" s="5">
        <v>1022805</v>
      </c>
    </row>
    <row r="1592" spans="1:14" x14ac:dyDescent="0.25">
      <c r="A1592" t="s">
        <v>63</v>
      </c>
      <c r="B1592" t="s">
        <v>1893</v>
      </c>
      <c r="C1592">
        <v>3682</v>
      </c>
      <c r="D1592" s="2">
        <v>46023</v>
      </c>
      <c r="E1592" t="s">
        <v>906</v>
      </c>
      <c r="F1592" t="s">
        <v>172</v>
      </c>
      <c r="G1592" t="s">
        <v>1840</v>
      </c>
      <c r="H1592" t="s">
        <v>2702</v>
      </c>
      <c r="I1592" t="s">
        <v>14</v>
      </c>
      <c r="J1592" t="s">
        <v>1905</v>
      </c>
      <c r="K1592" t="s">
        <v>56</v>
      </c>
      <c r="L1592" t="s">
        <v>903</v>
      </c>
      <c r="M1592" t="s">
        <v>1829</v>
      </c>
      <c r="N1592" s="5">
        <v>44162744</v>
      </c>
    </row>
    <row r="1593" spans="1:14" x14ac:dyDescent="0.25">
      <c r="A1593" t="s">
        <v>63</v>
      </c>
      <c r="B1593" t="s">
        <v>1893</v>
      </c>
      <c r="C1593">
        <v>3682</v>
      </c>
      <c r="D1593" s="2">
        <v>46023</v>
      </c>
      <c r="E1593" t="s">
        <v>907</v>
      </c>
      <c r="F1593" t="s">
        <v>174</v>
      </c>
      <c r="G1593" t="s">
        <v>1909</v>
      </c>
      <c r="H1593" t="s">
        <v>2328</v>
      </c>
      <c r="I1593" t="s">
        <v>3798</v>
      </c>
      <c r="J1593" t="s">
        <v>1911</v>
      </c>
      <c r="K1593" t="s">
        <v>56</v>
      </c>
      <c r="L1593" t="s">
        <v>904</v>
      </c>
      <c r="M1593" t="s">
        <v>1829</v>
      </c>
      <c r="N1593" s="5">
        <v>-298384</v>
      </c>
    </row>
    <row r="1594" spans="1:14" x14ac:dyDescent="0.25">
      <c r="A1594" t="s">
        <v>63</v>
      </c>
      <c r="B1594" t="s">
        <v>1893</v>
      </c>
      <c r="C1594">
        <v>3682</v>
      </c>
      <c r="D1594" s="2">
        <v>46023</v>
      </c>
      <c r="E1594" t="s">
        <v>907</v>
      </c>
      <c r="F1594" t="s">
        <v>923</v>
      </c>
      <c r="G1594" t="s">
        <v>1915</v>
      </c>
      <c r="H1594" t="s">
        <v>2323</v>
      </c>
      <c r="I1594" t="s">
        <v>3804</v>
      </c>
      <c r="J1594" t="s">
        <v>3814</v>
      </c>
      <c r="K1594" t="s">
        <v>56</v>
      </c>
      <c r="L1594" t="s">
        <v>904</v>
      </c>
      <c r="M1594" t="s">
        <v>1829</v>
      </c>
      <c r="N1594" s="5">
        <v>-237999</v>
      </c>
    </row>
    <row r="1595" spans="1:14" x14ac:dyDescent="0.25">
      <c r="A1595" t="s">
        <v>63</v>
      </c>
      <c r="B1595" t="s">
        <v>1893</v>
      </c>
      <c r="C1595">
        <v>3682</v>
      </c>
      <c r="D1595" s="2">
        <v>46023</v>
      </c>
      <c r="E1595" t="s">
        <v>907</v>
      </c>
      <c r="F1595" t="s">
        <v>1297</v>
      </c>
      <c r="G1595" t="s">
        <v>1919</v>
      </c>
      <c r="H1595" t="s">
        <v>1280</v>
      </c>
      <c r="I1595" t="s">
        <v>3805</v>
      </c>
      <c r="J1595" t="s">
        <v>3815</v>
      </c>
      <c r="K1595" t="s">
        <v>56</v>
      </c>
      <c r="L1595" t="s">
        <v>904</v>
      </c>
      <c r="M1595" t="s">
        <v>1829</v>
      </c>
      <c r="N1595" s="5">
        <v>-3691809</v>
      </c>
    </row>
    <row r="1596" spans="1:14" x14ac:dyDescent="0.25">
      <c r="A1596" t="s">
        <v>63</v>
      </c>
      <c r="B1596" t="s">
        <v>1893</v>
      </c>
      <c r="C1596">
        <v>3682</v>
      </c>
      <c r="D1596" s="2">
        <v>46023</v>
      </c>
      <c r="E1596" t="s">
        <v>907</v>
      </c>
      <c r="F1596" t="s">
        <v>243</v>
      </c>
      <c r="G1596" t="s">
        <v>139</v>
      </c>
      <c r="H1596" t="s">
        <v>1476</v>
      </c>
      <c r="I1596" t="s">
        <v>3816</v>
      </c>
      <c r="J1596" t="s">
        <v>7213</v>
      </c>
      <c r="K1596" t="s">
        <v>56</v>
      </c>
      <c r="L1596" t="s">
        <v>904</v>
      </c>
      <c r="M1596" t="s">
        <v>1829</v>
      </c>
      <c r="N1596" s="5">
        <v>-101884026</v>
      </c>
    </row>
    <row r="1597" spans="1:14" x14ac:dyDescent="0.25">
      <c r="A1597" t="s">
        <v>63</v>
      </c>
      <c r="B1597" t="s">
        <v>1893</v>
      </c>
      <c r="C1597">
        <v>3682</v>
      </c>
      <c r="D1597" s="2">
        <v>46023</v>
      </c>
      <c r="E1597" t="s">
        <v>907</v>
      </c>
      <c r="F1597" t="s">
        <v>172</v>
      </c>
      <c r="G1597" t="s">
        <v>1840</v>
      </c>
      <c r="H1597" t="s">
        <v>1611</v>
      </c>
      <c r="I1597" t="s">
        <v>3817</v>
      </c>
      <c r="J1597" t="s">
        <v>6941</v>
      </c>
      <c r="K1597" t="s">
        <v>56</v>
      </c>
      <c r="L1597" t="s">
        <v>904</v>
      </c>
      <c r="M1597" t="s">
        <v>1829</v>
      </c>
      <c r="N1597" s="5">
        <v>-1022805</v>
      </c>
    </row>
    <row r="1598" spans="1:14" x14ac:dyDescent="0.25">
      <c r="A1598" t="s">
        <v>63</v>
      </c>
      <c r="B1598" t="s">
        <v>1893</v>
      </c>
      <c r="C1598">
        <v>3682</v>
      </c>
      <c r="D1598" s="2">
        <v>46023</v>
      </c>
      <c r="E1598" t="s">
        <v>907</v>
      </c>
      <c r="F1598" t="s">
        <v>172</v>
      </c>
      <c r="G1598" t="s">
        <v>1840</v>
      </c>
      <c r="H1598" t="s">
        <v>1611</v>
      </c>
      <c r="I1598" t="s">
        <v>3818</v>
      </c>
      <c r="J1598" t="s">
        <v>6941</v>
      </c>
      <c r="K1598" t="s">
        <v>56</v>
      </c>
      <c r="L1598" t="s">
        <v>904</v>
      </c>
      <c r="M1598" t="s">
        <v>1829</v>
      </c>
      <c r="N1598" s="5">
        <v>-15869786</v>
      </c>
    </row>
    <row r="1599" spans="1:14" x14ac:dyDescent="0.25">
      <c r="A1599" t="s">
        <v>63</v>
      </c>
      <c r="B1599" t="s">
        <v>1893</v>
      </c>
      <c r="C1599">
        <v>3682</v>
      </c>
      <c r="D1599" s="2">
        <v>46054</v>
      </c>
      <c r="E1599" t="s">
        <v>905</v>
      </c>
      <c r="F1599" t="s">
        <v>1380</v>
      </c>
      <c r="G1599" t="s">
        <v>1381</v>
      </c>
      <c r="H1599" t="s">
        <v>2886</v>
      </c>
      <c r="I1599" t="s">
        <v>4997</v>
      </c>
      <c r="J1599" t="s">
        <v>1381</v>
      </c>
      <c r="K1599" t="s">
        <v>56</v>
      </c>
      <c r="L1599" t="s">
        <v>902</v>
      </c>
      <c r="M1599" t="s">
        <v>1829</v>
      </c>
      <c r="N1599" s="5">
        <v>1140358</v>
      </c>
    </row>
    <row r="1600" spans="1:14" x14ac:dyDescent="0.25">
      <c r="A1600" t="s">
        <v>63</v>
      </c>
      <c r="B1600" t="s">
        <v>1893</v>
      </c>
      <c r="C1600">
        <v>3682</v>
      </c>
      <c r="D1600" s="2">
        <v>46054</v>
      </c>
      <c r="E1600" t="s">
        <v>905</v>
      </c>
      <c r="F1600" t="s">
        <v>601</v>
      </c>
      <c r="G1600" t="s">
        <v>1894</v>
      </c>
      <c r="H1600" t="s">
        <v>2703</v>
      </c>
      <c r="I1600" t="s">
        <v>4998</v>
      </c>
      <c r="J1600" t="s">
        <v>657</v>
      </c>
      <c r="K1600" t="s">
        <v>56</v>
      </c>
      <c r="L1600" t="s">
        <v>902</v>
      </c>
      <c r="M1600" t="s">
        <v>1829</v>
      </c>
      <c r="N1600" s="5">
        <v>2513789</v>
      </c>
    </row>
    <row r="1601" spans="1:14" x14ac:dyDescent="0.25">
      <c r="A1601" t="s">
        <v>63</v>
      </c>
      <c r="B1601" t="s">
        <v>1893</v>
      </c>
      <c r="C1601">
        <v>3682</v>
      </c>
      <c r="D1601" s="2">
        <v>46054</v>
      </c>
      <c r="E1601" t="s">
        <v>905</v>
      </c>
      <c r="F1601" t="s">
        <v>601</v>
      </c>
      <c r="G1601" t="s">
        <v>1894</v>
      </c>
      <c r="H1601" t="s">
        <v>2703</v>
      </c>
      <c r="I1601" t="s">
        <v>4999</v>
      </c>
      <c r="J1601" t="s">
        <v>657</v>
      </c>
      <c r="K1601" t="s">
        <v>56</v>
      </c>
      <c r="L1601" t="s">
        <v>902</v>
      </c>
      <c r="M1601" t="s">
        <v>1829</v>
      </c>
      <c r="N1601" s="5">
        <v>5013671</v>
      </c>
    </row>
    <row r="1602" spans="1:14" x14ac:dyDescent="0.25">
      <c r="A1602" t="s">
        <v>63</v>
      </c>
      <c r="B1602" t="s">
        <v>1893</v>
      </c>
      <c r="C1602">
        <v>3682</v>
      </c>
      <c r="D1602" s="2">
        <v>46054</v>
      </c>
      <c r="E1602" t="s">
        <v>905</v>
      </c>
      <c r="F1602" t="s">
        <v>601</v>
      </c>
      <c r="G1602" t="s">
        <v>1894</v>
      </c>
      <c r="H1602" t="s">
        <v>2703</v>
      </c>
      <c r="I1602" t="s">
        <v>5000</v>
      </c>
      <c r="J1602" t="s">
        <v>657</v>
      </c>
      <c r="K1602" t="s">
        <v>56</v>
      </c>
      <c r="L1602" t="s">
        <v>902</v>
      </c>
      <c r="M1602" t="s">
        <v>1829</v>
      </c>
      <c r="N1602" s="5">
        <v>2513789</v>
      </c>
    </row>
    <row r="1603" spans="1:14" x14ac:dyDescent="0.25">
      <c r="A1603" t="s">
        <v>63</v>
      </c>
      <c r="B1603" t="s">
        <v>1893</v>
      </c>
      <c r="C1603">
        <v>3682</v>
      </c>
      <c r="D1603" s="2">
        <v>46054</v>
      </c>
      <c r="E1603" t="s">
        <v>905</v>
      </c>
      <c r="F1603" t="s">
        <v>601</v>
      </c>
      <c r="G1603" t="s">
        <v>1894</v>
      </c>
      <c r="H1603" t="s">
        <v>2703</v>
      </c>
      <c r="I1603" t="s">
        <v>5001</v>
      </c>
      <c r="J1603" t="s">
        <v>657</v>
      </c>
      <c r="K1603" t="s">
        <v>56</v>
      </c>
      <c r="L1603" t="s">
        <v>902</v>
      </c>
      <c r="M1603" t="s">
        <v>1829</v>
      </c>
      <c r="N1603" s="5">
        <v>5013671</v>
      </c>
    </row>
    <row r="1604" spans="1:14" x14ac:dyDescent="0.25">
      <c r="A1604" t="s">
        <v>63</v>
      </c>
      <c r="B1604" t="s">
        <v>1893</v>
      </c>
      <c r="C1604">
        <v>3682</v>
      </c>
      <c r="D1604" s="2">
        <v>46054</v>
      </c>
      <c r="E1604" t="s">
        <v>905</v>
      </c>
      <c r="F1604" t="s">
        <v>601</v>
      </c>
      <c r="G1604" t="s">
        <v>1894</v>
      </c>
      <c r="H1604" t="s">
        <v>2703</v>
      </c>
      <c r="I1604" t="s">
        <v>5002</v>
      </c>
      <c r="J1604" t="s">
        <v>657</v>
      </c>
      <c r="K1604" t="s">
        <v>56</v>
      </c>
      <c r="L1604" t="s">
        <v>902</v>
      </c>
      <c r="M1604" t="s">
        <v>1829</v>
      </c>
      <c r="N1604" s="5">
        <v>2561980</v>
      </c>
    </row>
    <row r="1605" spans="1:14" x14ac:dyDescent="0.25">
      <c r="A1605" t="s">
        <v>63</v>
      </c>
      <c r="B1605" t="s">
        <v>1893</v>
      </c>
      <c r="C1605">
        <v>3682</v>
      </c>
      <c r="D1605" s="2">
        <v>46054</v>
      </c>
      <c r="E1605" t="s">
        <v>905</v>
      </c>
      <c r="F1605" t="s">
        <v>601</v>
      </c>
      <c r="G1605" t="s">
        <v>1894</v>
      </c>
      <c r="H1605" t="s">
        <v>2703</v>
      </c>
      <c r="I1605" t="s">
        <v>5003</v>
      </c>
      <c r="J1605" t="s">
        <v>657</v>
      </c>
      <c r="K1605" t="s">
        <v>56</v>
      </c>
      <c r="L1605" t="s">
        <v>902</v>
      </c>
      <c r="M1605" t="s">
        <v>1829</v>
      </c>
      <c r="N1605" s="5">
        <v>3409482</v>
      </c>
    </row>
    <row r="1606" spans="1:14" x14ac:dyDescent="0.25">
      <c r="A1606" t="s">
        <v>63</v>
      </c>
      <c r="B1606" t="s">
        <v>1893</v>
      </c>
      <c r="C1606">
        <v>3682</v>
      </c>
      <c r="D1606" s="2">
        <v>46054</v>
      </c>
      <c r="E1606" t="s">
        <v>905</v>
      </c>
      <c r="F1606" t="s">
        <v>601</v>
      </c>
      <c r="G1606" t="s">
        <v>1894</v>
      </c>
      <c r="H1606" t="s">
        <v>2703</v>
      </c>
      <c r="I1606" t="s">
        <v>5004</v>
      </c>
      <c r="J1606" t="s">
        <v>657</v>
      </c>
      <c r="K1606" t="s">
        <v>56</v>
      </c>
      <c r="L1606" t="s">
        <v>902</v>
      </c>
      <c r="M1606" t="s">
        <v>1829</v>
      </c>
      <c r="N1606" s="5">
        <v>-5013671</v>
      </c>
    </row>
    <row r="1607" spans="1:14" x14ac:dyDescent="0.25">
      <c r="A1607" t="s">
        <v>63</v>
      </c>
      <c r="B1607" t="s">
        <v>1893</v>
      </c>
      <c r="C1607">
        <v>3682</v>
      </c>
      <c r="D1607" s="2">
        <v>46054</v>
      </c>
      <c r="E1607" t="s">
        <v>905</v>
      </c>
      <c r="F1607" t="s">
        <v>601</v>
      </c>
      <c r="G1607" t="s">
        <v>1894</v>
      </c>
      <c r="H1607" t="s">
        <v>2703</v>
      </c>
      <c r="I1607" t="s">
        <v>5005</v>
      </c>
      <c r="J1607" t="s">
        <v>657</v>
      </c>
      <c r="K1607" t="s">
        <v>56</v>
      </c>
      <c r="L1607" t="s">
        <v>902</v>
      </c>
      <c r="M1607" t="s">
        <v>1829</v>
      </c>
      <c r="N1607" s="5">
        <v>-2513789</v>
      </c>
    </row>
    <row r="1608" spans="1:14" x14ac:dyDescent="0.25">
      <c r="A1608" t="s">
        <v>63</v>
      </c>
      <c r="B1608" t="s">
        <v>1893</v>
      </c>
      <c r="C1608">
        <v>3682</v>
      </c>
      <c r="D1608" s="2">
        <v>46054</v>
      </c>
      <c r="E1608" t="s">
        <v>905</v>
      </c>
      <c r="F1608" t="s">
        <v>601</v>
      </c>
      <c r="G1608" t="s">
        <v>1894</v>
      </c>
      <c r="H1608" t="s">
        <v>2703</v>
      </c>
      <c r="I1608" t="s">
        <v>5006</v>
      </c>
      <c r="J1608" t="s">
        <v>657</v>
      </c>
      <c r="K1608" t="s">
        <v>56</v>
      </c>
      <c r="L1608" t="s">
        <v>902</v>
      </c>
      <c r="M1608" t="s">
        <v>1829</v>
      </c>
      <c r="N1608" s="5">
        <v>-5013671</v>
      </c>
    </row>
    <row r="1609" spans="1:14" x14ac:dyDescent="0.25">
      <c r="A1609" t="s">
        <v>63</v>
      </c>
      <c r="B1609" t="s">
        <v>1893</v>
      </c>
      <c r="C1609">
        <v>3682</v>
      </c>
      <c r="D1609" s="2">
        <v>46054</v>
      </c>
      <c r="E1609" t="s">
        <v>905</v>
      </c>
      <c r="F1609" t="s">
        <v>601</v>
      </c>
      <c r="G1609" t="s">
        <v>1894</v>
      </c>
      <c r="H1609" t="s">
        <v>2703</v>
      </c>
      <c r="I1609" t="s">
        <v>5007</v>
      </c>
      <c r="J1609" t="s">
        <v>657</v>
      </c>
      <c r="K1609" t="s">
        <v>56</v>
      </c>
      <c r="L1609" t="s">
        <v>902</v>
      </c>
      <c r="M1609" t="s">
        <v>1829</v>
      </c>
      <c r="N1609" s="5">
        <v>-2513789</v>
      </c>
    </row>
    <row r="1610" spans="1:14" x14ac:dyDescent="0.25">
      <c r="A1610" t="s">
        <v>63</v>
      </c>
      <c r="B1610" t="s">
        <v>1893</v>
      </c>
      <c r="C1610">
        <v>3682</v>
      </c>
      <c r="D1610" s="2">
        <v>46054</v>
      </c>
      <c r="E1610" t="s">
        <v>905</v>
      </c>
      <c r="F1610" t="s">
        <v>174</v>
      </c>
      <c r="G1610" t="s">
        <v>1909</v>
      </c>
      <c r="H1610" t="s">
        <v>4696</v>
      </c>
      <c r="I1610" t="s">
        <v>5008</v>
      </c>
      <c r="J1610" t="s">
        <v>320</v>
      </c>
      <c r="K1610" t="s">
        <v>56</v>
      </c>
      <c r="L1610" t="s">
        <v>902</v>
      </c>
      <c r="M1610" t="s">
        <v>1829</v>
      </c>
      <c r="N1610" s="5">
        <v>770298</v>
      </c>
    </row>
    <row r="1611" spans="1:14" x14ac:dyDescent="0.25">
      <c r="A1611" t="s">
        <v>63</v>
      </c>
      <c r="B1611" t="s">
        <v>1893</v>
      </c>
      <c r="C1611">
        <v>3682</v>
      </c>
      <c r="D1611" s="2">
        <v>46054</v>
      </c>
      <c r="E1611" t="s">
        <v>905</v>
      </c>
      <c r="F1611" t="s">
        <v>174</v>
      </c>
      <c r="G1611" t="s">
        <v>1909</v>
      </c>
      <c r="H1611" t="s">
        <v>2328</v>
      </c>
      <c r="I1611" t="s">
        <v>5009</v>
      </c>
      <c r="J1611" t="s">
        <v>320</v>
      </c>
      <c r="K1611" t="s">
        <v>56</v>
      </c>
      <c r="L1611" t="s">
        <v>902</v>
      </c>
      <c r="M1611" t="s">
        <v>1829</v>
      </c>
      <c r="N1611" s="5">
        <v>2080545</v>
      </c>
    </row>
    <row r="1612" spans="1:14" x14ac:dyDescent="0.25">
      <c r="A1612" t="s">
        <v>63</v>
      </c>
      <c r="B1612" t="s">
        <v>1893</v>
      </c>
      <c r="C1612">
        <v>3682</v>
      </c>
      <c r="D1612" s="2">
        <v>46054</v>
      </c>
      <c r="E1612" t="s">
        <v>905</v>
      </c>
      <c r="F1612" t="s">
        <v>174</v>
      </c>
      <c r="G1612" t="s">
        <v>1909</v>
      </c>
      <c r="H1612" t="s">
        <v>2328</v>
      </c>
      <c r="I1612" t="s">
        <v>5010</v>
      </c>
      <c r="J1612" t="s">
        <v>320</v>
      </c>
      <c r="K1612" t="s">
        <v>56</v>
      </c>
      <c r="L1612" t="s">
        <v>902</v>
      </c>
      <c r="M1612" t="s">
        <v>1829</v>
      </c>
      <c r="N1612" s="5">
        <v>1369528</v>
      </c>
    </row>
    <row r="1613" spans="1:14" x14ac:dyDescent="0.25">
      <c r="A1613" t="s">
        <v>63</v>
      </c>
      <c r="B1613" t="s">
        <v>1893</v>
      </c>
      <c r="C1613">
        <v>3682</v>
      </c>
      <c r="D1613" s="2">
        <v>46054</v>
      </c>
      <c r="E1613" t="s">
        <v>905</v>
      </c>
      <c r="F1613" t="s">
        <v>800</v>
      </c>
      <c r="G1613" t="s">
        <v>658</v>
      </c>
      <c r="H1613" t="s">
        <v>2317</v>
      </c>
      <c r="I1613" t="s">
        <v>5011</v>
      </c>
      <c r="J1613" t="s">
        <v>658</v>
      </c>
      <c r="K1613" t="s">
        <v>56</v>
      </c>
      <c r="L1613" t="s">
        <v>902</v>
      </c>
      <c r="M1613" t="s">
        <v>1829</v>
      </c>
      <c r="N1613" s="5">
        <v>640260</v>
      </c>
    </row>
    <row r="1614" spans="1:14" x14ac:dyDescent="0.25">
      <c r="A1614" t="s">
        <v>63</v>
      </c>
      <c r="B1614" t="s">
        <v>1893</v>
      </c>
      <c r="C1614">
        <v>3682</v>
      </c>
      <c r="D1614" s="2">
        <v>46054</v>
      </c>
      <c r="E1614" t="s">
        <v>905</v>
      </c>
      <c r="F1614" t="s">
        <v>5012</v>
      </c>
      <c r="G1614" t="s">
        <v>14</v>
      </c>
      <c r="H1614" t="s">
        <v>4697</v>
      </c>
      <c r="I1614" t="s">
        <v>5013</v>
      </c>
      <c r="J1614" t="s">
        <v>5014</v>
      </c>
      <c r="K1614" t="s">
        <v>56</v>
      </c>
      <c r="L1614" t="s">
        <v>902</v>
      </c>
      <c r="M1614" t="s">
        <v>1829</v>
      </c>
      <c r="N1614" s="5">
        <v>821916</v>
      </c>
    </row>
    <row r="1615" spans="1:14" x14ac:dyDescent="0.25">
      <c r="A1615" t="s">
        <v>63</v>
      </c>
      <c r="B1615" t="s">
        <v>1893</v>
      </c>
      <c r="C1615">
        <v>3682</v>
      </c>
      <c r="D1615" s="2">
        <v>46054</v>
      </c>
      <c r="E1615" t="s">
        <v>905</v>
      </c>
      <c r="F1615" t="s">
        <v>1297</v>
      </c>
      <c r="G1615" t="s">
        <v>1919</v>
      </c>
      <c r="H1615" t="s">
        <v>1280</v>
      </c>
      <c r="I1615" t="s">
        <v>5015</v>
      </c>
      <c r="J1615" t="s">
        <v>1298</v>
      </c>
      <c r="K1615" t="s">
        <v>56</v>
      </c>
      <c r="L1615" t="s">
        <v>902</v>
      </c>
      <c r="M1615" t="s">
        <v>1829</v>
      </c>
      <c r="N1615" s="5">
        <v>2223540</v>
      </c>
    </row>
    <row r="1616" spans="1:14" x14ac:dyDescent="0.25">
      <c r="A1616" t="s">
        <v>63</v>
      </c>
      <c r="B1616" t="s">
        <v>1893</v>
      </c>
      <c r="C1616">
        <v>3682</v>
      </c>
      <c r="D1616" s="2">
        <v>46054</v>
      </c>
      <c r="E1616" t="s">
        <v>905</v>
      </c>
      <c r="F1616" t="s">
        <v>908</v>
      </c>
      <c r="G1616" t="s">
        <v>1847</v>
      </c>
      <c r="H1616" t="s">
        <v>3454</v>
      </c>
      <c r="I1616" t="s">
        <v>5016</v>
      </c>
      <c r="J1616" t="s">
        <v>859</v>
      </c>
      <c r="K1616" t="s">
        <v>56</v>
      </c>
      <c r="L1616" t="s">
        <v>902</v>
      </c>
      <c r="M1616" t="s">
        <v>1829</v>
      </c>
      <c r="N1616" s="5">
        <v>572959</v>
      </c>
    </row>
    <row r="1617" spans="1:14" x14ac:dyDescent="0.25">
      <c r="A1617" t="s">
        <v>63</v>
      </c>
      <c r="B1617" t="s">
        <v>1893</v>
      </c>
      <c r="C1617">
        <v>3682</v>
      </c>
      <c r="D1617" s="2">
        <v>46054</v>
      </c>
      <c r="E1617" t="s">
        <v>905</v>
      </c>
      <c r="F1617" t="s">
        <v>815</v>
      </c>
      <c r="G1617" t="s">
        <v>1900</v>
      </c>
      <c r="H1617" t="s">
        <v>2423</v>
      </c>
      <c r="I1617" t="s">
        <v>5017</v>
      </c>
      <c r="J1617" t="s">
        <v>1123</v>
      </c>
      <c r="K1617" t="s">
        <v>56</v>
      </c>
      <c r="L1617" t="s">
        <v>902</v>
      </c>
      <c r="M1617" t="s">
        <v>1829</v>
      </c>
      <c r="N1617" s="5">
        <v>2241904</v>
      </c>
    </row>
    <row r="1618" spans="1:14" x14ac:dyDescent="0.25">
      <c r="A1618" t="s">
        <v>63</v>
      </c>
      <c r="B1618" t="s">
        <v>1893</v>
      </c>
      <c r="C1618">
        <v>3682</v>
      </c>
      <c r="D1618" s="2">
        <v>46054</v>
      </c>
      <c r="E1618" t="s">
        <v>905</v>
      </c>
      <c r="F1618" t="s">
        <v>815</v>
      </c>
      <c r="G1618" t="s">
        <v>1900</v>
      </c>
      <c r="H1618" t="s">
        <v>2423</v>
      </c>
      <c r="I1618" t="s">
        <v>5018</v>
      </c>
      <c r="J1618" t="s">
        <v>1123</v>
      </c>
      <c r="K1618" t="s">
        <v>56</v>
      </c>
      <c r="L1618" t="s">
        <v>902</v>
      </c>
      <c r="M1618" t="s">
        <v>1829</v>
      </c>
      <c r="N1618" s="5">
        <v>509826</v>
      </c>
    </row>
    <row r="1619" spans="1:14" x14ac:dyDescent="0.25">
      <c r="A1619" t="s">
        <v>63</v>
      </c>
      <c r="B1619" t="s">
        <v>1893</v>
      </c>
      <c r="C1619">
        <v>3682</v>
      </c>
      <c r="D1619" s="2">
        <v>46054</v>
      </c>
      <c r="E1619" t="s">
        <v>905</v>
      </c>
      <c r="F1619" t="s">
        <v>815</v>
      </c>
      <c r="G1619" t="s">
        <v>1900</v>
      </c>
      <c r="H1619" t="s">
        <v>2423</v>
      </c>
      <c r="I1619" t="s">
        <v>5019</v>
      </c>
      <c r="J1619" t="s">
        <v>1123</v>
      </c>
      <c r="K1619" t="s">
        <v>56</v>
      </c>
      <c r="L1619" t="s">
        <v>902</v>
      </c>
      <c r="M1619" t="s">
        <v>1829</v>
      </c>
      <c r="N1619" s="5">
        <v>2980867</v>
      </c>
    </row>
    <row r="1620" spans="1:14" x14ac:dyDescent="0.25">
      <c r="A1620" t="s">
        <v>63</v>
      </c>
      <c r="B1620" t="s">
        <v>1893</v>
      </c>
      <c r="C1620">
        <v>3682</v>
      </c>
      <c r="D1620" s="2">
        <v>46054</v>
      </c>
      <c r="E1620" t="s">
        <v>906</v>
      </c>
      <c r="F1620" t="s">
        <v>921</v>
      </c>
      <c r="G1620" t="s">
        <v>845</v>
      </c>
      <c r="H1620" t="s">
        <v>1633</v>
      </c>
      <c r="I1620" t="s">
        <v>14</v>
      </c>
      <c r="J1620" t="s">
        <v>5020</v>
      </c>
      <c r="K1620" t="s">
        <v>56</v>
      </c>
      <c r="L1620" t="s">
        <v>903</v>
      </c>
      <c r="M1620" t="s">
        <v>1829</v>
      </c>
      <c r="N1620" s="5">
        <v>87181270</v>
      </c>
    </row>
    <row r="1621" spans="1:14" x14ac:dyDescent="0.25">
      <c r="A1621" t="s">
        <v>63</v>
      </c>
      <c r="B1621" t="s">
        <v>1893</v>
      </c>
      <c r="C1621">
        <v>3682</v>
      </c>
      <c r="D1621" s="2">
        <v>46054</v>
      </c>
      <c r="E1621" t="s">
        <v>906</v>
      </c>
      <c r="F1621" t="s">
        <v>5012</v>
      </c>
      <c r="G1621" t="s">
        <v>14</v>
      </c>
      <c r="H1621" t="s">
        <v>4697</v>
      </c>
      <c r="I1621" t="s">
        <v>14</v>
      </c>
      <c r="J1621" t="s">
        <v>5021</v>
      </c>
      <c r="K1621" t="s">
        <v>56</v>
      </c>
      <c r="L1621" t="s">
        <v>903</v>
      </c>
      <c r="M1621" t="s">
        <v>1829</v>
      </c>
      <c r="N1621" s="5">
        <v>433035</v>
      </c>
    </row>
    <row r="1622" spans="1:14" x14ac:dyDescent="0.25">
      <c r="A1622" t="s">
        <v>63</v>
      </c>
      <c r="B1622" t="s">
        <v>1893</v>
      </c>
      <c r="C1622">
        <v>3682</v>
      </c>
      <c r="D1622" s="2">
        <v>46054</v>
      </c>
      <c r="E1622" t="s">
        <v>906</v>
      </c>
      <c r="F1622" t="s">
        <v>172</v>
      </c>
      <c r="G1622" t="s">
        <v>1840</v>
      </c>
      <c r="H1622" t="s">
        <v>3280</v>
      </c>
      <c r="I1622" t="s">
        <v>14</v>
      </c>
      <c r="J1622" t="s">
        <v>1905</v>
      </c>
      <c r="K1622" t="s">
        <v>56</v>
      </c>
      <c r="L1622" t="s">
        <v>903</v>
      </c>
      <c r="M1622" t="s">
        <v>1829</v>
      </c>
      <c r="N1622" s="5">
        <v>27658467</v>
      </c>
    </row>
    <row r="1623" spans="1:14" x14ac:dyDescent="0.25">
      <c r="A1623" t="s">
        <v>63</v>
      </c>
      <c r="B1623" t="s">
        <v>1893</v>
      </c>
      <c r="C1623">
        <v>3682</v>
      </c>
      <c r="D1623" s="2">
        <v>46054</v>
      </c>
      <c r="E1623" t="s">
        <v>906</v>
      </c>
      <c r="F1623" t="s">
        <v>172</v>
      </c>
      <c r="G1623" t="s">
        <v>1840</v>
      </c>
      <c r="H1623" t="s">
        <v>2702</v>
      </c>
      <c r="I1623" t="s">
        <v>14</v>
      </c>
      <c r="J1623" t="s">
        <v>7056</v>
      </c>
      <c r="K1623" t="s">
        <v>56</v>
      </c>
      <c r="L1623" t="s">
        <v>903</v>
      </c>
      <c r="M1623" t="s">
        <v>1829</v>
      </c>
      <c r="N1623" s="5">
        <v>15869786</v>
      </c>
    </row>
    <row r="1624" spans="1:14" x14ac:dyDescent="0.25">
      <c r="A1624" t="s">
        <v>63</v>
      </c>
      <c r="B1624" t="s">
        <v>1893</v>
      </c>
      <c r="C1624">
        <v>3682</v>
      </c>
      <c r="D1624" s="2">
        <v>46054</v>
      </c>
      <c r="E1624" t="s">
        <v>906</v>
      </c>
      <c r="F1624" t="s">
        <v>172</v>
      </c>
      <c r="G1624" t="s">
        <v>1840</v>
      </c>
      <c r="H1624" t="s">
        <v>2702</v>
      </c>
      <c r="I1624" t="s">
        <v>14</v>
      </c>
      <c r="J1624" t="s">
        <v>1905</v>
      </c>
      <c r="K1624" t="s">
        <v>56</v>
      </c>
      <c r="L1624" t="s">
        <v>903</v>
      </c>
      <c r="M1624" t="s">
        <v>1829</v>
      </c>
      <c r="N1624" s="5">
        <v>30734185</v>
      </c>
    </row>
    <row r="1625" spans="1:14" x14ac:dyDescent="0.25">
      <c r="A1625" t="s">
        <v>63</v>
      </c>
      <c r="B1625" t="s">
        <v>1893</v>
      </c>
      <c r="C1625">
        <v>3682</v>
      </c>
      <c r="D1625" s="2">
        <v>46054</v>
      </c>
      <c r="E1625" t="s">
        <v>907</v>
      </c>
      <c r="F1625" t="s">
        <v>243</v>
      </c>
      <c r="G1625" t="s">
        <v>139</v>
      </c>
      <c r="H1625" t="s">
        <v>1476</v>
      </c>
      <c r="I1625" t="s">
        <v>14</v>
      </c>
      <c r="J1625" t="s">
        <v>5022</v>
      </c>
      <c r="K1625" t="s">
        <v>56</v>
      </c>
      <c r="L1625" t="s">
        <v>904</v>
      </c>
      <c r="M1625" t="s">
        <v>1829</v>
      </c>
      <c r="N1625" s="5">
        <v>-81297610</v>
      </c>
    </row>
    <row r="1626" spans="1:14" x14ac:dyDescent="0.25">
      <c r="A1626" t="s">
        <v>63</v>
      </c>
      <c r="B1626" t="s">
        <v>1893</v>
      </c>
      <c r="C1626">
        <v>3682</v>
      </c>
      <c r="D1626" s="2">
        <v>46054</v>
      </c>
      <c r="E1626" t="s">
        <v>907</v>
      </c>
      <c r="F1626" t="s">
        <v>172</v>
      </c>
      <c r="G1626" t="s">
        <v>1840</v>
      </c>
      <c r="H1626" t="s">
        <v>2702</v>
      </c>
      <c r="I1626" t="s">
        <v>14</v>
      </c>
      <c r="J1626" t="s">
        <v>1908</v>
      </c>
      <c r="K1626" t="s">
        <v>56</v>
      </c>
      <c r="L1626" t="s">
        <v>904</v>
      </c>
      <c r="M1626" t="s">
        <v>1829</v>
      </c>
      <c r="N1626" s="5">
        <v>-45185549</v>
      </c>
    </row>
    <row r="1627" spans="1:14" x14ac:dyDescent="0.25">
      <c r="A1627" t="s">
        <v>63</v>
      </c>
      <c r="B1627" t="s">
        <v>1893</v>
      </c>
      <c r="C1627">
        <v>3682</v>
      </c>
      <c r="D1627" s="2">
        <v>46082</v>
      </c>
      <c r="E1627" t="s">
        <v>905</v>
      </c>
      <c r="F1627" t="s">
        <v>921</v>
      </c>
      <c r="G1627" t="s">
        <v>845</v>
      </c>
      <c r="H1627" t="s">
        <v>1633</v>
      </c>
      <c r="I1627" t="s">
        <v>7215</v>
      </c>
      <c r="J1627" t="s">
        <v>845</v>
      </c>
      <c r="K1627" t="s">
        <v>56</v>
      </c>
      <c r="L1627" t="s">
        <v>902</v>
      </c>
      <c r="M1627" t="s">
        <v>1829</v>
      </c>
      <c r="N1627" s="5">
        <v>2785905</v>
      </c>
    </row>
    <row r="1628" spans="1:14" x14ac:dyDescent="0.25">
      <c r="A1628" t="s">
        <v>63</v>
      </c>
      <c r="B1628" t="s">
        <v>1893</v>
      </c>
      <c r="C1628">
        <v>3682</v>
      </c>
      <c r="D1628" s="2">
        <v>46082</v>
      </c>
      <c r="E1628" t="s">
        <v>905</v>
      </c>
      <c r="F1628" t="s">
        <v>921</v>
      </c>
      <c r="G1628" t="s">
        <v>845</v>
      </c>
      <c r="H1628" t="s">
        <v>1633</v>
      </c>
      <c r="I1628" t="s">
        <v>7216</v>
      </c>
      <c r="J1628" t="s">
        <v>845</v>
      </c>
      <c r="K1628" t="s">
        <v>56</v>
      </c>
      <c r="L1628" t="s">
        <v>902</v>
      </c>
      <c r="M1628" t="s">
        <v>1829</v>
      </c>
      <c r="N1628" s="5">
        <v>3714540</v>
      </c>
    </row>
    <row r="1629" spans="1:14" x14ac:dyDescent="0.25">
      <c r="A1629" t="s">
        <v>63</v>
      </c>
      <c r="B1629" t="s">
        <v>1893</v>
      </c>
      <c r="C1629">
        <v>3682</v>
      </c>
      <c r="D1629" s="2">
        <v>46082</v>
      </c>
      <c r="E1629" t="s">
        <v>905</v>
      </c>
      <c r="F1629" t="s">
        <v>601</v>
      </c>
      <c r="G1629" t="s">
        <v>1894</v>
      </c>
      <c r="H1629" t="s">
        <v>2703</v>
      </c>
      <c r="I1629" t="s">
        <v>7217</v>
      </c>
      <c r="J1629" t="s">
        <v>657</v>
      </c>
      <c r="K1629" t="s">
        <v>56</v>
      </c>
      <c r="L1629" t="s">
        <v>902</v>
      </c>
      <c r="M1629" t="s">
        <v>1829</v>
      </c>
      <c r="N1629" s="5">
        <v>3409482</v>
      </c>
    </row>
    <row r="1630" spans="1:14" x14ac:dyDescent="0.25">
      <c r="A1630" t="s">
        <v>63</v>
      </c>
      <c r="B1630" t="s">
        <v>1893</v>
      </c>
      <c r="C1630">
        <v>3682</v>
      </c>
      <c r="D1630" s="2">
        <v>46082</v>
      </c>
      <c r="E1630" t="s">
        <v>905</v>
      </c>
      <c r="F1630" t="s">
        <v>601</v>
      </c>
      <c r="G1630" t="s">
        <v>1894</v>
      </c>
      <c r="H1630" t="s">
        <v>2703</v>
      </c>
      <c r="I1630" t="s">
        <v>7218</v>
      </c>
      <c r="J1630" t="s">
        <v>657</v>
      </c>
      <c r="K1630" t="s">
        <v>56</v>
      </c>
      <c r="L1630" t="s">
        <v>902</v>
      </c>
      <c r="M1630" t="s">
        <v>1829</v>
      </c>
      <c r="N1630" s="5">
        <v>2561980</v>
      </c>
    </row>
    <row r="1631" spans="1:14" x14ac:dyDescent="0.25">
      <c r="A1631" t="s">
        <v>63</v>
      </c>
      <c r="B1631" t="s">
        <v>1893</v>
      </c>
      <c r="C1631">
        <v>3682</v>
      </c>
      <c r="D1631" s="2">
        <v>46082</v>
      </c>
      <c r="E1631" t="s">
        <v>905</v>
      </c>
      <c r="F1631" t="s">
        <v>601</v>
      </c>
      <c r="G1631" t="s">
        <v>1894</v>
      </c>
      <c r="H1631" t="s">
        <v>2703</v>
      </c>
      <c r="I1631" t="s">
        <v>7219</v>
      </c>
      <c r="J1631" t="s">
        <v>657</v>
      </c>
      <c r="K1631" t="s">
        <v>56</v>
      </c>
      <c r="L1631" t="s">
        <v>902</v>
      </c>
      <c r="M1631" t="s">
        <v>1829</v>
      </c>
      <c r="N1631" s="5">
        <v>2790514</v>
      </c>
    </row>
    <row r="1632" spans="1:14" x14ac:dyDescent="0.25">
      <c r="A1632" t="s">
        <v>63</v>
      </c>
      <c r="B1632" t="s">
        <v>1893</v>
      </c>
      <c r="C1632">
        <v>3682</v>
      </c>
      <c r="D1632" s="2">
        <v>46082</v>
      </c>
      <c r="E1632" t="s">
        <v>905</v>
      </c>
      <c r="F1632" t="s">
        <v>601</v>
      </c>
      <c r="G1632" t="s">
        <v>1894</v>
      </c>
      <c r="H1632" t="s">
        <v>2703</v>
      </c>
      <c r="I1632" t="s">
        <v>7220</v>
      </c>
      <c r="J1632" t="s">
        <v>657</v>
      </c>
      <c r="K1632" t="s">
        <v>56</v>
      </c>
      <c r="L1632" t="s">
        <v>902</v>
      </c>
      <c r="M1632" t="s">
        <v>1829</v>
      </c>
      <c r="N1632" s="5">
        <v>4529008</v>
      </c>
    </row>
    <row r="1633" spans="1:14" x14ac:dyDescent="0.25">
      <c r="A1633" t="s">
        <v>63</v>
      </c>
      <c r="B1633" t="s">
        <v>1893</v>
      </c>
      <c r="C1633">
        <v>3682</v>
      </c>
      <c r="D1633" s="2">
        <v>46082</v>
      </c>
      <c r="E1633" t="s">
        <v>905</v>
      </c>
      <c r="F1633" t="s">
        <v>601</v>
      </c>
      <c r="G1633" t="s">
        <v>1894</v>
      </c>
      <c r="H1633" t="s">
        <v>2703</v>
      </c>
      <c r="I1633" t="s">
        <v>7221</v>
      </c>
      <c r="J1633" t="s">
        <v>657</v>
      </c>
      <c r="K1633" t="s">
        <v>56</v>
      </c>
      <c r="L1633" t="s">
        <v>902</v>
      </c>
      <c r="M1633" t="s">
        <v>1829</v>
      </c>
      <c r="N1633" s="5">
        <v>-2561980</v>
      </c>
    </row>
    <row r="1634" spans="1:14" x14ac:dyDescent="0.25">
      <c r="A1634" t="s">
        <v>63</v>
      </c>
      <c r="B1634" t="s">
        <v>1893</v>
      </c>
      <c r="C1634">
        <v>3682</v>
      </c>
      <c r="D1634" s="2">
        <v>46082</v>
      </c>
      <c r="E1634" t="s">
        <v>905</v>
      </c>
      <c r="F1634" t="s">
        <v>601</v>
      </c>
      <c r="G1634" t="s">
        <v>1894</v>
      </c>
      <c r="H1634" t="s">
        <v>2703</v>
      </c>
      <c r="I1634" t="s">
        <v>7222</v>
      </c>
      <c r="J1634" t="s">
        <v>657</v>
      </c>
      <c r="K1634" t="s">
        <v>56</v>
      </c>
      <c r="L1634" t="s">
        <v>902</v>
      </c>
      <c r="M1634" t="s">
        <v>1829</v>
      </c>
      <c r="N1634" s="5">
        <v>-3409482</v>
      </c>
    </row>
    <row r="1635" spans="1:14" x14ac:dyDescent="0.25">
      <c r="A1635" t="s">
        <v>63</v>
      </c>
      <c r="B1635" t="s">
        <v>1893</v>
      </c>
      <c r="C1635">
        <v>3682</v>
      </c>
      <c r="D1635" s="2">
        <v>46082</v>
      </c>
      <c r="E1635" t="s">
        <v>905</v>
      </c>
      <c r="F1635" t="s">
        <v>174</v>
      </c>
      <c r="G1635" t="s">
        <v>1909</v>
      </c>
      <c r="H1635" t="s">
        <v>2328</v>
      </c>
      <c r="I1635" t="s">
        <v>7223</v>
      </c>
      <c r="J1635" t="s">
        <v>320</v>
      </c>
      <c r="K1635" t="s">
        <v>56</v>
      </c>
      <c r="L1635" t="s">
        <v>902</v>
      </c>
      <c r="M1635" t="s">
        <v>1829</v>
      </c>
      <c r="N1635" s="5">
        <v>675003</v>
      </c>
    </row>
    <row r="1636" spans="1:14" x14ac:dyDescent="0.25">
      <c r="A1636" t="s">
        <v>63</v>
      </c>
      <c r="B1636" t="s">
        <v>1893</v>
      </c>
      <c r="C1636">
        <v>3682</v>
      </c>
      <c r="D1636" s="2">
        <v>46082</v>
      </c>
      <c r="E1636" t="s">
        <v>905</v>
      </c>
      <c r="F1636" t="s">
        <v>174</v>
      </c>
      <c r="G1636" t="s">
        <v>1909</v>
      </c>
      <c r="H1636" t="s">
        <v>2328</v>
      </c>
      <c r="I1636" t="s">
        <v>7224</v>
      </c>
      <c r="J1636" t="s">
        <v>320</v>
      </c>
      <c r="K1636" t="s">
        <v>56</v>
      </c>
      <c r="L1636" t="s">
        <v>902</v>
      </c>
      <c r="M1636" t="s">
        <v>1829</v>
      </c>
      <c r="N1636" s="5">
        <v>1077530</v>
      </c>
    </row>
    <row r="1637" spans="1:14" x14ac:dyDescent="0.25">
      <c r="A1637" t="s">
        <v>63</v>
      </c>
      <c r="B1637" t="s">
        <v>1893</v>
      </c>
      <c r="C1637">
        <v>3682</v>
      </c>
      <c r="D1637" s="2">
        <v>46082</v>
      </c>
      <c r="E1637" t="s">
        <v>905</v>
      </c>
      <c r="F1637" t="s">
        <v>174</v>
      </c>
      <c r="G1637" t="s">
        <v>1909</v>
      </c>
      <c r="H1637" t="s">
        <v>2328</v>
      </c>
      <c r="I1637" t="s">
        <v>7225</v>
      </c>
      <c r="J1637" t="s">
        <v>320</v>
      </c>
      <c r="K1637" t="s">
        <v>56</v>
      </c>
      <c r="L1637" t="s">
        <v>902</v>
      </c>
      <c r="M1637" t="s">
        <v>1829</v>
      </c>
      <c r="N1637" s="5">
        <v>1125000</v>
      </c>
    </row>
    <row r="1638" spans="1:14" x14ac:dyDescent="0.25">
      <c r="A1638" t="s">
        <v>63</v>
      </c>
      <c r="B1638" t="s">
        <v>1893</v>
      </c>
      <c r="C1638">
        <v>3682</v>
      </c>
      <c r="D1638" s="2">
        <v>46082</v>
      </c>
      <c r="E1638" t="s">
        <v>905</v>
      </c>
      <c r="F1638" t="s">
        <v>174</v>
      </c>
      <c r="G1638" t="s">
        <v>1909</v>
      </c>
      <c r="H1638" t="s">
        <v>2328</v>
      </c>
      <c r="I1638" t="s">
        <v>7226</v>
      </c>
      <c r="J1638" t="s">
        <v>320</v>
      </c>
      <c r="K1638" t="s">
        <v>56</v>
      </c>
      <c r="L1638" t="s">
        <v>902</v>
      </c>
      <c r="M1638" t="s">
        <v>1829</v>
      </c>
      <c r="N1638" s="5">
        <v>1670610</v>
      </c>
    </row>
    <row r="1639" spans="1:14" x14ac:dyDescent="0.25">
      <c r="A1639" t="s">
        <v>63</v>
      </c>
      <c r="B1639" t="s">
        <v>1893</v>
      </c>
      <c r="C1639">
        <v>3682</v>
      </c>
      <c r="D1639" s="2">
        <v>46082</v>
      </c>
      <c r="E1639" t="s">
        <v>905</v>
      </c>
      <c r="F1639" t="s">
        <v>6108</v>
      </c>
      <c r="G1639" t="s">
        <v>7227</v>
      </c>
      <c r="H1639" t="s">
        <v>6110</v>
      </c>
      <c r="I1639" t="s">
        <v>7228</v>
      </c>
      <c r="J1639" t="s">
        <v>6109</v>
      </c>
      <c r="K1639" t="s">
        <v>56</v>
      </c>
      <c r="L1639" t="s">
        <v>902</v>
      </c>
      <c r="M1639" t="s">
        <v>1829</v>
      </c>
      <c r="N1639" s="5">
        <v>199039</v>
      </c>
    </row>
    <row r="1640" spans="1:14" x14ac:dyDescent="0.25">
      <c r="A1640" t="s">
        <v>63</v>
      </c>
      <c r="B1640" t="s">
        <v>1893</v>
      </c>
      <c r="C1640">
        <v>3682</v>
      </c>
      <c r="D1640" s="2">
        <v>46082</v>
      </c>
      <c r="E1640" t="s">
        <v>905</v>
      </c>
      <c r="F1640" t="s">
        <v>7229</v>
      </c>
      <c r="G1640" t="s">
        <v>7230</v>
      </c>
      <c r="H1640" t="s">
        <v>6400</v>
      </c>
      <c r="I1640" t="s">
        <v>7231</v>
      </c>
      <c r="J1640" t="s">
        <v>7230</v>
      </c>
      <c r="K1640" t="s">
        <v>56</v>
      </c>
      <c r="L1640" t="s">
        <v>902</v>
      </c>
      <c r="M1640" t="s">
        <v>1829</v>
      </c>
      <c r="N1640" s="5">
        <v>334241</v>
      </c>
    </row>
    <row r="1641" spans="1:14" x14ac:dyDescent="0.25">
      <c r="A1641" t="s">
        <v>63</v>
      </c>
      <c r="B1641" t="s">
        <v>1893</v>
      </c>
      <c r="C1641">
        <v>3682</v>
      </c>
      <c r="D1641" s="2">
        <v>46082</v>
      </c>
      <c r="E1641" t="s">
        <v>905</v>
      </c>
      <c r="F1641" t="s">
        <v>800</v>
      </c>
      <c r="G1641" t="s">
        <v>658</v>
      </c>
      <c r="H1641" t="s">
        <v>2317</v>
      </c>
      <c r="I1641" t="s">
        <v>7232</v>
      </c>
      <c r="J1641" t="s">
        <v>658</v>
      </c>
      <c r="K1641" t="s">
        <v>56</v>
      </c>
      <c r="L1641" t="s">
        <v>902</v>
      </c>
      <c r="M1641" t="s">
        <v>1829</v>
      </c>
      <c r="N1641" s="5">
        <v>869425</v>
      </c>
    </row>
    <row r="1642" spans="1:14" x14ac:dyDescent="0.25">
      <c r="A1642" t="s">
        <v>63</v>
      </c>
      <c r="B1642" t="s">
        <v>1893</v>
      </c>
      <c r="C1642">
        <v>3682</v>
      </c>
      <c r="D1642" s="2">
        <v>46082</v>
      </c>
      <c r="E1642" t="s">
        <v>905</v>
      </c>
      <c r="F1642" t="s">
        <v>800</v>
      </c>
      <c r="G1642" t="s">
        <v>658</v>
      </c>
      <c r="H1642" t="s">
        <v>2317</v>
      </c>
      <c r="I1642" t="s">
        <v>7233</v>
      </c>
      <c r="J1642" t="s">
        <v>658</v>
      </c>
      <c r="K1642" t="s">
        <v>56</v>
      </c>
      <c r="L1642" t="s">
        <v>902</v>
      </c>
      <c r="M1642" t="s">
        <v>1829</v>
      </c>
      <c r="N1642" s="5">
        <v>77592</v>
      </c>
    </row>
    <row r="1643" spans="1:14" x14ac:dyDescent="0.25">
      <c r="A1643" t="s">
        <v>63</v>
      </c>
      <c r="B1643" t="s">
        <v>1893</v>
      </c>
      <c r="C1643">
        <v>3682</v>
      </c>
      <c r="D1643" s="2">
        <v>46082</v>
      </c>
      <c r="E1643" t="s">
        <v>905</v>
      </c>
      <c r="F1643" t="s">
        <v>5012</v>
      </c>
      <c r="G1643" t="s">
        <v>14</v>
      </c>
      <c r="H1643" t="s">
        <v>4697</v>
      </c>
      <c r="I1643" t="s">
        <v>7234</v>
      </c>
      <c r="J1643" t="s">
        <v>5014</v>
      </c>
      <c r="K1643" t="s">
        <v>56</v>
      </c>
      <c r="L1643" t="s">
        <v>902</v>
      </c>
      <c r="M1643" t="s">
        <v>1829</v>
      </c>
      <c r="N1643" s="5">
        <v>433035</v>
      </c>
    </row>
    <row r="1644" spans="1:14" x14ac:dyDescent="0.25">
      <c r="A1644" t="s">
        <v>63</v>
      </c>
      <c r="B1644" t="s">
        <v>1893</v>
      </c>
      <c r="C1644">
        <v>3682</v>
      </c>
      <c r="D1644" s="2">
        <v>46082</v>
      </c>
      <c r="E1644" t="s">
        <v>905</v>
      </c>
      <c r="F1644" t="s">
        <v>1297</v>
      </c>
      <c r="G1644" t="s">
        <v>1919</v>
      </c>
      <c r="H1644" t="s">
        <v>1280</v>
      </c>
      <c r="I1644" t="s">
        <v>7235</v>
      </c>
      <c r="J1644" t="s">
        <v>1298</v>
      </c>
      <c r="K1644" t="s">
        <v>56</v>
      </c>
      <c r="L1644" t="s">
        <v>902</v>
      </c>
      <c r="M1644" t="s">
        <v>1829</v>
      </c>
      <c r="N1644" s="5">
        <v>2412307</v>
      </c>
    </row>
    <row r="1645" spans="1:14" x14ac:dyDescent="0.25">
      <c r="A1645" t="s">
        <v>63</v>
      </c>
      <c r="B1645" t="s">
        <v>1893</v>
      </c>
      <c r="C1645">
        <v>3682</v>
      </c>
      <c r="D1645" s="2">
        <v>46082</v>
      </c>
      <c r="E1645" t="s">
        <v>905</v>
      </c>
      <c r="F1645" t="s">
        <v>908</v>
      </c>
      <c r="G1645" t="s">
        <v>1847</v>
      </c>
      <c r="H1645" t="s">
        <v>3454</v>
      </c>
      <c r="I1645" t="s">
        <v>7236</v>
      </c>
      <c r="J1645" t="s">
        <v>859</v>
      </c>
      <c r="K1645" t="s">
        <v>56</v>
      </c>
      <c r="L1645" t="s">
        <v>902</v>
      </c>
      <c r="M1645" t="s">
        <v>1829</v>
      </c>
      <c r="N1645" s="5">
        <v>518472</v>
      </c>
    </row>
    <row r="1646" spans="1:14" x14ac:dyDescent="0.25">
      <c r="A1646" t="s">
        <v>63</v>
      </c>
      <c r="B1646" t="s">
        <v>1893</v>
      </c>
      <c r="C1646">
        <v>3682</v>
      </c>
      <c r="D1646" s="2">
        <v>46082</v>
      </c>
      <c r="E1646" t="s">
        <v>905</v>
      </c>
      <c r="F1646" t="s">
        <v>243</v>
      </c>
      <c r="G1646" t="s">
        <v>139</v>
      </c>
      <c r="H1646" t="s">
        <v>6401</v>
      </c>
      <c r="I1646" t="s">
        <v>7237</v>
      </c>
      <c r="J1646" t="s">
        <v>139</v>
      </c>
      <c r="K1646" t="s">
        <v>56</v>
      </c>
      <c r="L1646" t="s">
        <v>902</v>
      </c>
      <c r="M1646" t="s">
        <v>1829</v>
      </c>
      <c r="N1646" s="5">
        <v>1257836</v>
      </c>
    </row>
    <row r="1647" spans="1:14" x14ac:dyDescent="0.25">
      <c r="A1647" t="s">
        <v>63</v>
      </c>
      <c r="B1647" t="s">
        <v>1893</v>
      </c>
      <c r="C1647">
        <v>3682</v>
      </c>
      <c r="D1647" s="2">
        <v>46082</v>
      </c>
      <c r="E1647" t="s">
        <v>905</v>
      </c>
      <c r="F1647" t="s">
        <v>243</v>
      </c>
      <c r="G1647" t="s">
        <v>139</v>
      </c>
      <c r="H1647" t="s">
        <v>6401</v>
      </c>
      <c r="I1647" t="s">
        <v>7238</v>
      </c>
      <c r="J1647" t="s">
        <v>139</v>
      </c>
      <c r="K1647" t="s">
        <v>56</v>
      </c>
      <c r="L1647" t="s">
        <v>902</v>
      </c>
      <c r="M1647" t="s">
        <v>1829</v>
      </c>
      <c r="N1647" s="5">
        <v>189025</v>
      </c>
    </row>
    <row r="1648" spans="1:14" x14ac:dyDescent="0.25">
      <c r="A1648" t="s">
        <v>63</v>
      </c>
      <c r="B1648" t="s">
        <v>1893</v>
      </c>
      <c r="C1648">
        <v>3682</v>
      </c>
      <c r="D1648" s="2">
        <v>46082</v>
      </c>
      <c r="E1648" t="s">
        <v>905</v>
      </c>
      <c r="F1648" t="s">
        <v>172</v>
      </c>
      <c r="G1648" t="s">
        <v>1840</v>
      </c>
      <c r="H1648" t="s">
        <v>2702</v>
      </c>
      <c r="I1648" t="s">
        <v>7239</v>
      </c>
      <c r="J1648" t="s">
        <v>1220</v>
      </c>
      <c r="K1648" t="s">
        <v>56</v>
      </c>
      <c r="L1648" t="s">
        <v>902</v>
      </c>
      <c r="M1648" t="s">
        <v>1829</v>
      </c>
      <c r="N1648" s="5">
        <v>16680158</v>
      </c>
    </row>
    <row r="1649" spans="1:14" x14ac:dyDescent="0.25">
      <c r="A1649" t="s">
        <v>63</v>
      </c>
      <c r="B1649" t="s">
        <v>1893</v>
      </c>
      <c r="C1649">
        <v>3682</v>
      </c>
      <c r="D1649" s="2">
        <v>46082</v>
      </c>
      <c r="E1649" t="s">
        <v>905</v>
      </c>
      <c r="F1649" t="s">
        <v>172</v>
      </c>
      <c r="G1649" t="s">
        <v>1840</v>
      </c>
      <c r="H1649" t="s">
        <v>2702</v>
      </c>
      <c r="I1649" t="s">
        <v>7240</v>
      </c>
      <c r="J1649" t="s">
        <v>1220</v>
      </c>
      <c r="K1649" t="s">
        <v>56</v>
      </c>
      <c r="L1649" t="s">
        <v>902</v>
      </c>
      <c r="M1649" t="s">
        <v>1829</v>
      </c>
      <c r="N1649" s="5">
        <v>1022805</v>
      </c>
    </row>
    <row r="1650" spans="1:14" x14ac:dyDescent="0.25">
      <c r="A1650" t="s">
        <v>63</v>
      </c>
      <c r="B1650" t="s">
        <v>1893</v>
      </c>
      <c r="C1650">
        <v>3682</v>
      </c>
      <c r="D1650" s="2">
        <v>46082</v>
      </c>
      <c r="E1650" t="s">
        <v>906</v>
      </c>
      <c r="F1650" t="s">
        <v>921</v>
      </c>
      <c r="G1650" t="s">
        <v>845</v>
      </c>
      <c r="H1650" t="s">
        <v>6402</v>
      </c>
      <c r="I1650" t="s">
        <v>14</v>
      </c>
      <c r="J1650" t="s">
        <v>5020</v>
      </c>
      <c r="K1650" t="s">
        <v>56</v>
      </c>
      <c r="L1650" t="s">
        <v>903</v>
      </c>
      <c r="M1650" t="s">
        <v>1829</v>
      </c>
      <c r="N1650" s="5">
        <v>101701568</v>
      </c>
    </row>
    <row r="1651" spans="1:14" x14ac:dyDescent="0.25">
      <c r="A1651" t="s">
        <v>63</v>
      </c>
      <c r="B1651" t="s">
        <v>1893</v>
      </c>
      <c r="C1651">
        <v>3682</v>
      </c>
      <c r="D1651" s="2">
        <v>46082</v>
      </c>
      <c r="E1651" t="s">
        <v>906</v>
      </c>
      <c r="F1651" t="s">
        <v>174</v>
      </c>
      <c r="G1651" t="s">
        <v>1909</v>
      </c>
      <c r="H1651" t="s">
        <v>2328</v>
      </c>
      <c r="I1651" t="s">
        <v>7241</v>
      </c>
      <c r="J1651" t="s">
        <v>1910</v>
      </c>
      <c r="K1651" t="s">
        <v>56</v>
      </c>
      <c r="L1651" t="s">
        <v>903</v>
      </c>
      <c r="M1651" t="s">
        <v>1829</v>
      </c>
      <c r="N1651" s="5">
        <v>1251813</v>
      </c>
    </row>
    <row r="1652" spans="1:14" x14ac:dyDescent="0.25">
      <c r="A1652" t="s">
        <v>63</v>
      </c>
      <c r="B1652" t="s">
        <v>1893</v>
      </c>
      <c r="C1652">
        <v>3682</v>
      </c>
      <c r="D1652" s="2">
        <v>46082</v>
      </c>
      <c r="E1652" t="s">
        <v>906</v>
      </c>
      <c r="F1652" t="s">
        <v>815</v>
      </c>
      <c r="G1652" t="s">
        <v>1900</v>
      </c>
      <c r="H1652" t="s">
        <v>2423</v>
      </c>
      <c r="I1652" t="s">
        <v>7242</v>
      </c>
      <c r="J1652" t="s">
        <v>1904</v>
      </c>
      <c r="K1652" t="s">
        <v>56</v>
      </c>
      <c r="L1652" t="s">
        <v>903</v>
      </c>
      <c r="M1652" t="s">
        <v>1829</v>
      </c>
      <c r="N1652" s="5">
        <v>2512248</v>
      </c>
    </row>
    <row r="1653" spans="1:14" x14ac:dyDescent="0.25">
      <c r="A1653" t="s">
        <v>63</v>
      </c>
      <c r="B1653" t="s">
        <v>1893</v>
      </c>
      <c r="C1653">
        <v>3682</v>
      </c>
      <c r="D1653" s="2">
        <v>46082</v>
      </c>
      <c r="E1653" t="s">
        <v>906</v>
      </c>
      <c r="F1653" t="s">
        <v>815</v>
      </c>
      <c r="G1653" t="s">
        <v>1900</v>
      </c>
      <c r="H1653" t="s">
        <v>2423</v>
      </c>
      <c r="I1653" t="s">
        <v>7243</v>
      </c>
      <c r="J1653" t="s">
        <v>1904</v>
      </c>
      <c r="K1653" t="s">
        <v>56</v>
      </c>
      <c r="L1653" t="s">
        <v>903</v>
      </c>
      <c r="M1653" t="s">
        <v>1829</v>
      </c>
      <c r="N1653" s="5">
        <v>1844793</v>
      </c>
    </row>
    <row r="1654" spans="1:14" x14ac:dyDescent="0.25">
      <c r="A1654" t="s">
        <v>63</v>
      </c>
      <c r="B1654" t="s">
        <v>1893</v>
      </c>
      <c r="C1654">
        <v>3682</v>
      </c>
      <c r="D1654" s="2">
        <v>46082</v>
      </c>
      <c r="E1654" t="s">
        <v>906</v>
      </c>
      <c r="F1654" t="s">
        <v>172</v>
      </c>
      <c r="G1654" t="s">
        <v>1840</v>
      </c>
      <c r="H1654" t="s">
        <v>1611</v>
      </c>
      <c r="I1654" t="s">
        <v>14</v>
      </c>
      <c r="J1654" t="s">
        <v>1905</v>
      </c>
      <c r="K1654" t="s">
        <v>56</v>
      </c>
      <c r="L1654" t="s">
        <v>903</v>
      </c>
      <c r="M1654" t="s">
        <v>1829</v>
      </c>
      <c r="N1654" s="5">
        <v>47403678</v>
      </c>
    </row>
    <row r="1655" spans="1:14" x14ac:dyDescent="0.25">
      <c r="A1655" t="s">
        <v>63</v>
      </c>
      <c r="B1655" t="s">
        <v>1893</v>
      </c>
      <c r="C1655">
        <v>3682</v>
      </c>
      <c r="D1655" s="2">
        <v>46082</v>
      </c>
      <c r="E1655" t="s">
        <v>906</v>
      </c>
      <c r="F1655" t="s">
        <v>172</v>
      </c>
      <c r="G1655" t="s">
        <v>1840</v>
      </c>
      <c r="H1655" t="s">
        <v>2702</v>
      </c>
      <c r="I1655" t="s">
        <v>14</v>
      </c>
      <c r="J1655" t="s">
        <v>1905</v>
      </c>
      <c r="K1655" t="s">
        <v>56</v>
      </c>
      <c r="L1655" t="s">
        <v>903</v>
      </c>
      <c r="M1655" t="s">
        <v>1829</v>
      </c>
      <c r="N1655" s="5">
        <v>34500980</v>
      </c>
    </row>
    <row r="1656" spans="1:14" x14ac:dyDescent="0.25">
      <c r="A1656" t="s">
        <v>63</v>
      </c>
      <c r="B1656" t="s">
        <v>1893</v>
      </c>
      <c r="C1656">
        <v>3682</v>
      </c>
      <c r="D1656" s="2">
        <v>46082</v>
      </c>
      <c r="E1656" t="s">
        <v>907</v>
      </c>
      <c r="F1656" t="s">
        <v>921</v>
      </c>
      <c r="G1656" t="s">
        <v>845</v>
      </c>
      <c r="H1656" t="s">
        <v>1633</v>
      </c>
      <c r="I1656" t="s">
        <v>14</v>
      </c>
      <c r="J1656" t="s">
        <v>7244</v>
      </c>
      <c r="K1656" t="s">
        <v>56</v>
      </c>
      <c r="L1656" t="s">
        <v>904</v>
      </c>
      <c r="M1656" t="s">
        <v>1829</v>
      </c>
      <c r="N1656" s="5">
        <v>-87181270</v>
      </c>
    </row>
    <row r="1657" spans="1:14" x14ac:dyDescent="0.25">
      <c r="A1657" t="s">
        <v>63</v>
      </c>
      <c r="B1657" t="s">
        <v>1893</v>
      </c>
      <c r="C1657">
        <v>3682</v>
      </c>
      <c r="D1657" s="2">
        <v>46082</v>
      </c>
      <c r="E1657" t="s">
        <v>907</v>
      </c>
      <c r="F1657" t="s">
        <v>5012</v>
      </c>
      <c r="G1657" t="s">
        <v>14</v>
      </c>
      <c r="H1657" t="s">
        <v>4697</v>
      </c>
      <c r="I1657" t="s">
        <v>14</v>
      </c>
      <c r="J1657" t="s">
        <v>7245</v>
      </c>
      <c r="K1657" t="s">
        <v>56</v>
      </c>
      <c r="L1657" t="s">
        <v>904</v>
      </c>
      <c r="M1657" t="s">
        <v>1829</v>
      </c>
      <c r="N1657" s="5">
        <v>-433035</v>
      </c>
    </row>
    <row r="1658" spans="1:14" x14ac:dyDescent="0.25">
      <c r="A1658" t="s">
        <v>63</v>
      </c>
      <c r="B1658" t="s">
        <v>1893</v>
      </c>
      <c r="C1658">
        <v>3682</v>
      </c>
      <c r="D1658" s="2">
        <v>46082</v>
      </c>
      <c r="E1658" t="s">
        <v>907</v>
      </c>
      <c r="F1658" t="s">
        <v>172</v>
      </c>
      <c r="G1658" t="s">
        <v>1840</v>
      </c>
      <c r="H1658" t="s">
        <v>3280</v>
      </c>
      <c r="I1658" t="s">
        <v>14</v>
      </c>
      <c r="J1658" t="s">
        <v>1908</v>
      </c>
      <c r="K1658" t="s">
        <v>56</v>
      </c>
      <c r="L1658" t="s">
        <v>904</v>
      </c>
      <c r="M1658" t="s">
        <v>1829</v>
      </c>
      <c r="N1658" s="5">
        <v>-27658467</v>
      </c>
    </row>
    <row r="1659" spans="1:14" x14ac:dyDescent="0.25">
      <c r="A1659" t="s">
        <v>63</v>
      </c>
      <c r="B1659" t="s">
        <v>1893</v>
      </c>
      <c r="C1659">
        <v>3682</v>
      </c>
      <c r="D1659" s="2">
        <v>46082</v>
      </c>
      <c r="E1659" t="s">
        <v>907</v>
      </c>
      <c r="F1659" t="s">
        <v>172</v>
      </c>
      <c r="G1659" t="s">
        <v>1840</v>
      </c>
      <c r="H1659" t="s">
        <v>2702</v>
      </c>
      <c r="I1659" t="s">
        <v>14</v>
      </c>
      <c r="J1659" t="s">
        <v>1908</v>
      </c>
      <c r="K1659" t="s">
        <v>56</v>
      </c>
      <c r="L1659" t="s">
        <v>904</v>
      </c>
      <c r="M1659" t="s">
        <v>1829</v>
      </c>
      <c r="N1659" s="5">
        <v>-29711380</v>
      </c>
    </row>
    <row r="1660" spans="1:14" x14ac:dyDescent="0.25">
      <c r="A1660" t="s">
        <v>63</v>
      </c>
      <c r="B1660" t="s">
        <v>1893</v>
      </c>
      <c r="C1660">
        <v>3682</v>
      </c>
      <c r="D1660" s="2">
        <v>46082</v>
      </c>
      <c r="E1660" t="s">
        <v>907</v>
      </c>
      <c r="F1660" t="s">
        <v>172</v>
      </c>
      <c r="G1660" t="s">
        <v>1840</v>
      </c>
      <c r="H1660" t="s">
        <v>2702</v>
      </c>
      <c r="I1660" t="s">
        <v>7239</v>
      </c>
      <c r="J1660" t="s">
        <v>7214</v>
      </c>
      <c r="K1660" t="s">
        <v>56</v>
      </c>
      <c r="L1660" t="s">
        <v>904</v>
      </c>
      <c r="M1660" t="s">
        <v>1829</v>
      </c>
      <c r="N1660" s="5">
        <v>-1022805</v>
      </c>
    </row>
    <row r="1661" spans="1:14" x14ac:dyDescent="0.25">
      <c r="A1661" t="s">
        <v>63</v>
      </c>
      <c r="B1661" t="s">
        <v>1893</v>
      </c>
      <c r="C1661">
        <v>3682</v>
      </c>
      <c r="D1661" s="2">
        <v>46082</v>
      </c>
      <c r="E1661" t="s">
        <v>907</v>
      </c>
      <c r="F1661" t="s">
        <v>172</v>
      </c>
      <c r="G1661" t="s">
        <v>1840</v>
      </c>
      <c r="H1661" t="s">
        <v>2702</v>
      </c>
      <c r="I1661" t="s">
        <v>7240</v>
      </c>
      <c r="J1661" t="s">
        <v>7214</v>
      </c>
      <c r="K1661" t="s">
        <v>56</v>
      </c>
      <c r="L1661" t="s">
        <v>904</v>
      </c>
      <c r="M1661" t="s">
        <v>1829</v>
      </c>
      <c r="N1661" s="5">
        <v>-15869786</v>
      </c>
    </row>
    <row r="1662" spans="1:14" x14ac:dyDescent="0.25">
      <c r="A1662" t="s">
        <v>63</v>
      </c>
      <c r="B1662" t="s">
        <v>1893</v>
      </c>
      <c r="C1662">
        <v>3682</v>
      </c>
      <c r="D1662" s="2">
        <v>46113</v>
      </c>
      <c r="E1662" t="s">
        <v>905</v>
      </c>
      <c r="F1662" t="s">
        <v>7246</v>
      </c>
      <c r="G1662" t="s">
        <v>7247</v>
      </c>
      <c r="H1662" t="s">
        <v>6403</v>
      </c>
      <c r="I1662" t="s">
        <v>7248</v>
      </c>
      <c r="J1662" t="s">
        <v>7247</v>
      </c>
      <c r="K1662" t="s">
        <v>56</v>
      </c>
      <c r="L1662" t="s">
        <v>902</v>
      </c>
      <c r="M1662" t="s">
        <v>1829</v>
      </c>
      <c r="N1662" s="5">
        <v>260481</v>
      </c>
    </row>
    <row r="1663" spans="1:14" x14ac:dyDescent="0.25">
      <c r="A1663" t="s">
        <v>63</v>
      </c>
      <c r="B1663" t="s">
        <v>1893</v>
      </c>
      <c r="C1663">
        <v>3682</v>
      </c>
      <c r="D1663" s="2">
        <v>46113</v>
      </c>
      <c r="E1663" t="s">
        <v>905</v>
      </c>
      <c r="F1663" t="s">
        <v>921</v>
      </c>
      <c r="G1663" t="s">
        <v>845</v>
      </c>
      <c r="H1663" t="s">
        <v>1633</v>
      </c>
      <c r="I1663" t="s">
        <v>7249</v>
      </c>
      <c r="J1663" t="s">
        <v>845</v>
      </c>
      <c r="K1663" t="s">
        <v>56</v>
      </c>
      <c r="L1663" t="s">
        <v>902</v>
      </c>
      <c r="M1663" t="s">
        <v>1829</v>
      </c>
      <c r="N1663" s="5">
        <v>-3714540</v>
      </c>
    </row>
    <row r="1664" spans="1:14" x14ac:dyDescent="0.25">
      <c r="A1664" t="s">
        <v>63</v>
      </c>
      <c r="B1664" t="s">
        <v>1893</v>
      </c>
      <c r="C1664">
        <v>3682</v>
      </c>
      <c r="D1664" s="2">
        <v>46113</v>
      </c>
      <c r="E1664" t="s">
        <v>905</v>
      </c>
      <c r="F1664" t="s">
        <v>921</v>
      </c>
      <c r="G1664" t="s">
        <v>845</v>
      </c>
      <c r="H1664" t="s">
        <v>6402</v>
      </c>
      <c r="I1664" t="s">
        <v>7250</v>
      </c>
      <c r="J1664" t="s">
        <v>845</v>
      </c>
      <c r="K1664" t="s">
        <v>56</v>
      </c>
      <c r="L1664" t="s">
        <v>902</v>
      </c>
      <c r="M1664" t="s">
        <v>1829</v>
      </c>
      <c r="N1664" s="5">
        <v>23872935</v>
      </c>
    </row>
    <row r="1665" spans="1:14" x14ac:dyDescent="0.25">
      <c r="A1665" t="s">
        <v>63</v>
      </c>
      <c r="B1665" t="s">
        <v>1893</v>
      </c>
      <c r="C1665">
        <v>3682</v>
      </c>
      <c r="D1665" s="2">
        <v>46113</v>
      </c>
      <c r="E1665" t="s">
        <v>905</v>
      </c>
      <c r="F1665" t="s">
        <v>921</v>
      </c>
      <c r="G1665" t="s">
        <v>845</v>
      </c>
      <c r="H1665" t="s">
        <v>6402</v>
      </c>
      <c r="I1665" t="s">
        <v>7251</v>
      </c>
      <c r="J1665" t="s">
        <v>845</v>
      </c>
      <c r="K1665" t="s">
        <v>56</v>
      </c>
      <c r="L1665" t="s">
        <v>902</v>
      </c>
      <c r="M1665" t="s">
        <v>1829</v>
      </c>
      <c r="N1665" s="5">
        <v>29967558</v>
      </c>
    </row>
    <row r="1666" spans="1:14" x14ac:dyDescent="0.25">
      <c r="A1666" t="s">
        <v>63</v>
      </c>
      <c r="B1666" t="s">
        <v>1893</v>
      </c>
      <c r="C1666">
        <v>3682</v>
      </c>
      <c r="D1666" s="2">
        <v>46113</v>
      </c>
      <c r="E1666" t="s">
        <v>905</v>
      </c>
      <c r="F1666" t="s">
        <v>921</v>
      </c>
      <c r="G1666" t="s">
        <v>845</v>
      </c>
      <c r="H1666" t="s">
        <v>6402</v>
      </c>
      <c r="I1666" t="s">
        <v>7252</v>
      </c>
      <c r="J1666" t="s">
        <v>845</v>
      </c>
      <c r="K1666" t="s">
        <v>56</v>
      </c>
      <c r="L1666" t="s">
        <v>902</v>
      </c>
      <c r="M1666" t="s">
        <v>1829</v>
      </c>
      <c r="N1666" s="5">
        <v>212298</v>
      </c>
    </row>
    <row r="1667" spans="1:14" x14ac:dyDescent="0.25">
      <c r="A1667" t="s">
        <v>63</v>
      </c>
      <c r="B1667" t="s">
        <v>1893</v>
      </c>
      <c r="C1667">
        <v>3682</v>
      </c>
      <c r="D1667" s="2">
        <v>46113</v>
      </c>
      <c r="E1667" t="s">
        <v>905</v>
      </c>
      <c r="F1667" t="s">
        <v>921</v>
      </c>
      <c r="G1667" t="s">
        <v>845</v>
      </c>
      <c r="H1667" t="s">
        <v>6402</v>
      </c>
      <c r="I1667" t="s">
        <v>7253</v>
      </c>
      <c r="J1667" t="s">
        <v>845</v>
      </c>
      <c r="K1667" t="s">
        <v>56</v>
      </c>
      <c r="L1667" t="s">
        <v>902</v>
      </c>
      <c r="M1667" t="s">
        <v>1829</v>
      </c>
      <c r="N1667" s="5">
        <v>151018</v>
      </c>
    </row>
    <row r="1668" spans="1:14" x14ac:dyDescent="0.25">
      <c r="A1668" t="s">
        <v>63</v>
      </c>
      <c r="B1668" t="s">
        <v>1893</v>
      </c>
      <c r="C1668">
        <v>3682</v>
      </c>
      <c r="D1668" s="2">
        <v>46113</v>
      </c>
      <c r="E1668" t="s">
        <v>905</v>
      </c>
      <c r="F1668" t="s">
        <v>921</v>
      </c>
      <c r="G1668" t="s">
        <v>845</v>
      </c>
      <c r="H1668" t="s">
        <v>6402</v>
      </c>
      <c r="I1668" t="s">
        <v>7254</v>
      </c>
      <c r="J1668" t="s">
        <v>845</v>
      </c>
      <c r="K1668" t="s">
        <v>56</v>
      </c>
      <c r="L1668" t="s">
        <v>902</v>
      </c>
      <c r="M1668" t="s">
        <v>1829</v>
      </c>
      <c r="N1668" s="5">
        <v>122933</v>
      </c>
    </row>
    <row r="1669" spans="1:14" x14ac:dyDescent="0.25">
      <c r="A1669" t="s">
        <v>63</v>
      </c>
      <c r="B1669" t="s">
        <v>1893</v>
      </c>
      <c r="C1669">
        <v>3682</v>
      </c>
      <c r="D1669" s="2">
        <v>46113</v>
      </c>
      <c r="E1669" t="s">
        <v>905</v>
      </c>
      <c r="F1669" t="s">
        <v>921</v>
      </c>
      <c r="G1669" t="s">
        <v>845</v>
      </c>
      <c r="H1669" t="s">
        <v>6402</v>
      </c>
      <c r="I1669" t="s">
        <v>7255</v>
      </c>
      <c r="J1669" t="s">
        <v>845</v>
      </c>
      <c r="K1669" t="s">
        <v>56</v>
      </c>
      <c r="L1669" t="s">
        <v>902</v>
      </c>
      <c r="M1669" t="s">
        <v>1829</v>
      </c>
      <c r="N1669" s="5">
        <v>399534</v>
      </c>
    </row>
    <row r="1670" spans="1:14" x14ac:dyDescent="0.25">
      <c r="A1670" t="s">
        <v>63</v>
      </c>
      <c r="B1670" t="s">
        <v>1893</v>
      </c>
      <c r="C1670">
        <v>3682</v>
      </c>
      <c r="D1670" s="2">
        <v>46113</v>
      </c>
      <c r="E1670" t="s">
        <v>905</v>
      </c>
      <c r="F1670" t="s">
        <v>921</v>
      </c>
      <c r="G1670" t="s">
        <v>845</v>
      </c>
      <c r="H1670" t="s">
        <v>6402</v>
      </c>
      <c r="I1670" t="s">
        <v>7256</v>
      </c>
      <c r="J1670" t="s">
        <v>845</v>
      </c>
      <c r="K1670" t="s">
        <v>56</v>
      </c>
      <c r="L1670" t="s">
        <v>902</v>
      </c>
      <c r="M1670" t="s">
        <v>1829</v>
      </c>
      <c r="N1670" s="5">
        <v>184245</v>
      </c>
    </row>
    <row r="1671" spans="1:14" x14ac:dyDescent="0.25">
      <c r="A1671" t="s">
        <v>63</v>
      </c>
      <c r="B1671" t="s">
        <v>1893</v>
      </c>
      <c r="C1671">
        <v>3682</v>
      </c>
      <c r="D1671" s="2">
        <v>46113</v>
      </c>
      <c r="E1671" t="s">
        <v>905</v>
      </c>
      <c r="F1671" t="s">
        <v>921</v>
      </c>
      <c r="G1671" t="s">
        <v>845</v>
      </c>
      <c r="H1671" t="s">
        <v>6402</v>
      </c>
      <c r="I1671" t="s">
        <v>7257</v>
      </c>
      <c r="J1671" t="s">
        <v>845</v>
      </c>
      <c r="K1671" t="s">
        <v>56</v>
      </c>
      <c r="L1671" t="s">
        <v>902</v>
      </c>
      <c r="M1671" t="s">
        <v>1829</v>
      </c>
      <c r="N1671" s="5">
        <v>1589115</v>
      </c>
    </row>
    <row r="1672" spans="1:14" x14ac:dyDescent="0.25">
      <c r="A1672" t="s">
        <v>63</v>
      </c>
      <c r="B1672" t="s">
        <v>1893</v>
      </c>
      <c r="C1672">
        <v>3682</v>
      </c>
      <c r="D1672" s="2">
        <v>46113</v>
      </c>
      <c r="E1672" t="s">
        <v>905</v>
      </c>
      <c r="F1672" t="s">
        <v>921</v>
      </c>
      <c r="G1672" t="s">
        <v>845</v>
      </c>
      <c r="H1672" t="s">
        <v>6402</v>
      </c>
      <c r="I1672" t="s">
        <v>7258</v>
      </c>
      <c r="J1672" t="s">
        <v>845</v>
      </c>
      <c r="K1672" t="s">
        <v>56</v>
      </c>
      <c r="L1672" t="s">
        <v>902</v>
      </c>
      <c r="M1672" t="s">
        <v>1829</v>
      </c>
      <c r="N1672" s="5">
        <v>216428</v>
      </c>
    </row>
    <row r="1673" spans="1:14" x14ac:dyDescent="0.25">
      <c r="A1673" t="s">
        <v>63</v>
      </c>
      <c r="B1673" t="s">
        <v>1893</v>
      </c>
      <c r="C1673">
        <v>3682</v>
      </c>
      <c r="D1673" s="2">
        <v>46113</v>
      </c>
      <c r="E1673" t="s">
        <v>905</v>
      </c>
      <c r="F1673" t="s">
        <v>921</v>
      </c>
      <c r="G1673" t="s">
        <v>845</v>
      </c>
      <c r="H1673" t="s">
        <v>6402</v>
      </c>
      <c r="I1673" t="s">
        <v>7259</v>
      </c>
      <c r="J1673" t="s">
        <v>845</v>
      </c>
      <c r="K1673" t="s">
        <v>56</v>
      </c>
      <c r="L1673" t="s">
        <v>902</v>
      </c>
      <c r="M1673" t="s">
        <v>1829</v>
      </c>
      <c r="N1673" s="5">
        <v>309184</v>
      </c>
    </row>
    <row r="1674" spans="1:14" x14ac:dyDescent="0.25">
      <c r="A1674" t="s">
        <v>63</v>
      </c>
      <c r="B1674" t="s">
        <v>1893</v>
      </c>
      <c r="C1674">
        <v>3682</v>
      </c>
      <c r="D1674" s="2">
        <v>46113</v>
      </c>
      <c r="E1674" t="s">
        <v>905</v>
      </c>
      <c r="F1674" t="s">
        <v>921</v>
      </c>
      <c r="G1674" t="s">
        <v>845</v>
      </c>
      <c r="H1674" t="s">
        <v>6402</v>
      </c>
      <c r="I1674" t="s">
        <v>7260</v>
      </c>
      <c r="J1674" t="s">
        <v>845</v>
      </c>
      <c r="K1674" t="s">
        <v>56</v>
      </c>
      <c r="L1674" t="s">
        <v>902</v>
      </c>
      <c r="M1674" t="s">
        <v>1829</v>
      </c>
      <c r="N1674" s="5">
        <v>3784397</v>
      </c>
    </row>
    <row r="1675" spans="1:14" x14ac:dyDescent="0.25">
      <c r="A1675" t="s">
        <v>63</v>
      </c>
      <c r="B1675" t="s">
        <v>1893</v>
      </c>
      <c r="C1675">
        <v>3682</v>
      </c>
      <c r="D1675" s="2">
        <v>46113</v>
      </c>
      <c r="E1675" t="s">
        <v>905</v>
      </c>
      <c r="F1675" t="s">
        <v>601</v>
      </c>
      <c r="G1675" t="s">
        <v>1894</v>
      </c>
      <c r="H1675" t="s">
        <v>2703</v>
      </c>
      <c r="I1675" t="s">
        <v>7261</v>
      </c>
      <c r="J1675" t="s">
        <v>657</v>
      </c>
      <c r="K1675" t="s">
        <v>56</v>
      </c>
      <c r="L1675" t="s">
        <v>902</v>
      </c>
      <c r="M1675" t="s">
        <v>1829</v>
      </c>
      <c r="N1675" s="5">
        <v>3778071</v>
      </c>
    </row>
    <row r="1676" spans="1:14" x14ac:dyDescent="0.25">
      <c r="A1676" t="s">
        <v>63</v>
      </c>
      <c r="B1676" t="s">
        <v>1893</v>
      </c>
      <c r="C1676">
        <v>3682</v>
      </c>
      <c r="D1676" s="2">
        <v>46113</v>
      </c>
      <c r="E1676" t="s">
        <v>905</v>
      </c>
      <c r="F1676" t="s">
        <v>601</v>
      </c>
      <c r="G1676" t="s">
        <v>1894</v>
      </c>
      <c r="H1676" t="s">
        <v>2703</v>
      </c>
      <c r="I1676" t="s">
        <v>7262</v>
      </c>
      <c r="J1676" t="s">
        <v>657</v>
      </c>
      <c r="K1676" t="s">
        <v>56</v>
      </c>
      <c r="L1676" t="s">
        <v>902</v>
      </c>
      <c r="M1676" t="s">
        <v>1829</v>
      </c>
      <c r="N1676" s="5">
        <v>3226179</v>
      </c>
    </row>
    <row r="1677" spans="1:14" x14ac:dyDescent="0.25">
      <c r="A1677" t="s">
        <v>63</v>
      </c>
      <c r="B1677" t="s">
        <v>1893</v>
      </c>
      <c r="C1677">
        <v>3682</v>
      </c>
      <c r="D1677" s="2">
        <v>46113</v>
      </c>
      <c r="E1677" t="s">
        <v>905</v>
      </c>
      <c r="F1677" t="s">
        <v>174</v>
      </c>
      <c r="G1677" t="s">
        <v>1909</v>
      </c>
      <c r="H1677" t="s">
        <v>2328</v>
      </c>
      <c r="I1677" t="s">
        <v>7241</v>
      </c>
      <c r="J1677" t="s">
        <v>320</v>
      </c>
      <c r="K1677" t="s">
        <v>56</v>
      </c>
      <c r="L1677" t="s">
        <v>902</v>
      </c>
      <c r="M1677" t="s">
        <v>1829</v>
      </c>
      <c r="N1677" s="5">
        <v>1251813</v>
      </c>
    </row>
    <row r="1678" spans="1:14" x14ac:dyDescent="0.25">
      <c r="A1678" t="s">
        <v>63</v>
      </c>
      <c r="B1678" t="s">
        <v>1893</v>
      </c>
      <c r="C1678">
        <v>3682</v>
      </c>
      <c r="D1678" s="2">
        <v>46113</v>
      </c>
      <c r="E1678" t="s">
        <v>905</v>
      </c>
      <c r="F1678" t="s">
        <v>174</v>
      </c>
      <c r="G1678" t="s">
        <v>1909</v>
      </c>
      <c r="H1678" t="s">
        <v>2328</v>
      </c>
      <c r="I1678" t="s">
        <v>7263</v>
      </c>
      <c r="J1678" t="s">
        <v>1909</v>
      </c>
      <c r="K1678" t="s">
        <v>56</v>
      </c>
      <c r="L1678" t="s">
        <v>902</v>
      </c>
      <c r="M1678" t="s">
        <v>1829</v>
      </c>
      <c r="N1678" s="5">
        <v>420884</v>
      </c>
    </row>
    <row r="1679" spans="1:14" x14ac:dyDescent="0.25">
      <c r="A1679" t="s">
        <v>63</v>
      </c>
      <c r="B1679" t="s">
        <v>1893</v>
      </c>
      <c r="C1679">
        <v>3682</v>
      </c>
      <c r="D1679" s="2">
        <v>46113</v>
      </c>
      <c r="E1679" t="s">
        <v>905</v>
      </c>
      <c r="F1679" t="s">
        <v>174</v>
      </c>
      <c r="G1679" t="s">
        <v>1909</v>
      </c>
      <c r="H1679" t="s">
        <v>2328</v>
      </c>
      <c r="I1679" t="s">
        <v>7264</v>
      </c>
      <c r="J1679" t="s">
        <v>1909</v>
      </c>
      <c r="K1679" t="s">
        <v>56</v>
      </c>
      <c r="L1679" t="s">
        <v>902</v>
      </c>
      <c r="M1679" t="s">
        <v>1829</v>
      </c>
      <c r="N1679" s="5">
        <v>1694667</v>
      </c>
    </row>
    <row r="1680" spans="1:14" x14ac:dyDescent="0.25">
      <c r="A1680" t="s">
        <v>63</v>
      </c>
      <c r="B1680" t="s">
        <v>1893</v>
      </c>
      <c r="C1680">
        <v>3682</v>
      </c>
      <c r="D1680" s="2">
        <v>46113</v>
      </c>
      <c r="E1680" t="s">
        <v>905</v>
      </c>
      <c r="F1680" t="s">
        <v>174</v>
      </c>
      <c r="G1680" t="s">
        <v>1909</v>
      </c>
      <c r="H1680" t="s">
        <v>2328</v>
      </c>
      <c r="I1680" t="s">
        <v>7265</v>
      </c>
      <c r="J1680" t="s">
        <v>1909</v>
      </c>
      <c r="K1680" t="s">
        <v>56</v>
      </c>
      <c r="L1680" t="s">
        <v>902</v>
      </c>
      <c r="M1680" t="s">
        <v>1829</v>
      </c>
      <c r="N1680" s="5">
        <v>2174242</v>
      </c>
    </row>
    <row r="1681" spans="1:14" x14ac:dyDescent="0.25">
      <c r="A1681" t="s">
        <v>63</v>
      </c>
      <c r="B1681" t="s">
        <v>1893</v>
      </c>
      <c r="C1681">
        <v>3682</v>
      </c>
      <c r="D1681" s="2">
        <v>46113</v>
      </c>
      <c r="E1681" t="s">
        <v>905</v>
      </c>
      <c r="F1681" t="s">
        <v>174</v>
      </c>
      <c r="G1681" t="s">
        <v>1909</v>
      </c>
      <c r="H1681" t="s">
        <v>2328</v>
      </c>
      <c r="I1681" t="s">
        <v>7266</v>
      </c>
      <c r="J1681" t="s">
        <v>320</v>
      </c>
      <c r="K1681" t="s">
        <v>56</v>
      </c>
      <c r="L1681" t="s">
        <v>902</v>
      </c>
      <c r="M1681" t="s">
        <v>1829</v>
      </c>
      <c r="N1681" s="5">
        <v>-1125000</v>
      </c>
    </row>
    <row r="1682" spans="1:14" x14ac:dyDescent="0.25">
      <c r="A1682" t="s">
        <v>63</v>
      </c>
      <c r="B1682" t="s">
        <v>1893</v>
      </c>
      <c r="C1682">
        <v>3682</v>
      </c>
      <c r="D1682" s="2">
        <v>46113</v>
      </c>
      <c r="E1682" t="s">
        <v>905</v>
      </c>
      <c r="F1682" t="s">
        <v>800</v>
      </c>
      <c r="G1682" t="s">
        <v>658</v>
      </c>
      <c r="H1682" t="s">
        <v>2317</v>
      </c>
      <c r="I1682" t="s">
        <v>7267</v>
      </c>
      <c r="J1682" t="s">
        <v>658</v>
      </c>
      <c r="K1682" t="s">
        <v>56</v>
      </c>
      <c r="L1682" t="s">
        <v>902</v>
      </c>
      <c r="M1682" t="s">
        <v>1829</v>
      </c>
      <c r="N1682" s="5">
        <v>471128</v>
      </c>
    </row>
    <row r="1683" spans="1:14" x14ac:dyDescent="0.25">
      <c r="A1683" t="s">
        <v>63</v>
      </c>
      <c r="B1683" t="s">
        <v>1893</v>
      </c>
      <c r="C1683">
        <v>3682</v>
      </c>
      <c r="D1683" s="2">
        <v>46113</v>
      </c>
      <c r="E1683" t="s">
        <v>905</v>
      </c>
      <c r="F1683" t="s">
        <v>800</v>
      </c>
      <c r="G1683" t="s">
        <v>658</v>
      </c>
      <c r="H1683" t="s">
        <v>2317</v>
      </c>
      <c r="I1683" t="s">
        <v>7268</v>
      </c>
      <c r="J1683" t="s">
        <v>658</v>
      </c>
      <c r="K1683" t="s">
        <v>56</v>
      </c>
      <c r="L1683" t="s">
        <v>902</v>
      </c>
      <c r="M1683" t="s">
        <v>1829</v>
      </c>
      <c r="N1683" s="5">
        <v>93628</v>
      </c>
    </row>
    <row r="1684" spans="1:14" x14ac:dyDescent="0.25">
      <c r="A1684" t="s">
        <v>63</v>
      </c>
      <c r="B1684" t="s">
        <v>1893</v>
      </c>
      <c r="C1684">
        <v>3682</v>
      </c>
      <c r="D1684" s="2">
        <v>46113</v>
      </c>
      <c r="E1684" t="s">
        <v>905</v>
      </c>
      <c r="F1684" t="s">
        <v>1297</v>
      </c>
      <c r="G1684" t="s">
        <v>1919</v>
      </c>
      <c r="H1684" t="s">
        <v>1280</v>
      </c>
      <c r="I1684" t="s">
        <v>7269</v>
      </c>
      <c r="J1684" t="s">
        <v>1298</v>
      </c>
      <c r="K1684" t="s">
        <v>56</v>
      </c>
      <c r="L1684" t="s">
        <v>902</v>
      </c>
      <c r="M1684" t="s">
        <v>1829</v>
      </c>
      <c r="N1684" s="5">
        <v>2905457</v>
      </c>
    </row>
    <row r="1685" spans="1:14" x14ac:dyDescent="0.25">
      <c r="A1685" t="s">
        <v>63</v>
      </c>
      <c r="B1685" t="s">
        <v>1893</v>
      </c>
      <c r="C1685">
        <v>3682</v>
      </c>
      <c r="D1685" s="2">
        <v>46113</v>
      </c>
      <c r="E1685" t="s">
        <v>905</v>
      </c>
      <c r="F1685" t="s">
        <v>908</v>
      </c>
      <c r="G1685" t="s">
        <v>1847</v>
      </c>
      <c r="H1685" t="s">
        <v>3454</v>
      </c>
      <c r="I1685" t="s">
        <v>7270</v>
      </c>
      <c r="J1685" t="s">
        <v>7193</v>
      </c>
      <c r="K1685" t="s">
        <v>56</v>
      </c>
      <c r="L1685" t="s">
        <v>902</v>
      </c>
      <c r="M1685" t="s">
        <v>1829</v>
      </c>
      <c r="N1685" s="5">
        <v>776117</v>
      </c>
    </row>
    <row r="1686" spans="1:14" x14ac:dyDescent="0.25">
      <c r="A1686" t="s">
        <v>63</v>
      </c>
      <c r="B1686" t="s">
        <v>1893</v>
      </c>
      <c r="C1686">
        <v>3682</v>
      </c>
      <c r="D1686" s="2">
        <v>46113</v>
      </c>
      <c r="E1686" t="s">
        <v>905</v>
      </c>
      <c r="F1686" t="s">
        <v>815</v>
      </c>
      <c r="G1686" t="s">
        <v>1900</v>
      </c>
      <c r="H1686" t="s">
        <v>2423</v>
      </c>
      <c r="I1686" t="s">
        <v>7271</v>
      </c>
      <c r="J1686" t="s">
        <v>1123</v>
      </c>
      <c r="K1686" t="s">
        <v>56</v>
      </c>
      <c r="L1686" t="s">
        <v>902</v>
      </c>
      <c r="M1686" t="s">
        <v>1829</v>
      </c>
      <c r="N1686" s="5">
        <v>984415</v>
      </c>
    </row>
    <row r="1687" spans="1:14" x14ac:dyDescent="0.25">
      <c r="A1687" t="s">
        <v>63</v>
      </c>
      <c r="B1687" t="s">
        <v>1893</v>
      </c>
      <c r="C1687">
        <v>3682</v>
      </c>
      <c r="D1687" s="2">
        <v>46113</v>
      </c>
      <c r="E1687" t="s">
        <v>905</v>
      </c>
      <c r="F1687" t="s">
        <v>815</v>
      </c>
      <c r="G1687" t="s">
        <v>1900</v>
      </c>
      <c r="H1687" t="s">
        <v>2423</v>
      </c>
      <c r="I1687" t="s">
        <v>7272</v>
      </c>
      <c r="J1687" t="s">
        <v>1123</v>
      </c>
      <c r="K1687" t="s">
        <v>56</v>
      </c>
      <c r="L1687" t="s">
        <v>902</v>
      </c>
      <c r="M1687" t="s">
        <v>1829</v>
      </c>
      <c r="N1687" s="5">
        <v>828142</v>
      </c>
    </row>
    <row r="1688" spans="1:14" x14ac:dyDescent="0.25">
      <c r="A1688" t="s">
        <v>63</v>
      </c>
      <c r="B1688" t="s">
        <v>1893</v>
      </c>
      <c r="C1688">
        <v>3682</v>
      </c>
      <c r="D1688" s="2">
        <v>46113</v>
      </c>
      <c r="E1688" t="s">
        <v>905</v>
      </c>
      <c r="F1688" t="s">
        <v>815</v>
      </c>
      <c r="G1688" t="s">
        <v>1900</v>
      </c>
      <c r="H1688" t="s">
        <v>2423</v>
      </c>
      <c r="I1688" t="s">
        <v>7242</v>
      </c>
      <c r="J1688" t="s">
        <v>1123</v>
      </c>
      <c r="K1688" t="s">
        <v>56</v>
      </c>
      <c r="L1688" t="s">
        <v>902</v>
      </c>
      <c r="M1688" t="s">
        <v>1829</v>
      </c>
      <c r="N1688" s="5">
        <v>1495597</v>
      </c>
    </row>
    <row r="1689" spans="1:14" x14ac:dyDescent="0.25">
      <c r="A1689" t="s">
        <v>63</v>
      </c>
      <c r="B1689" t="s">
        <v>1893</v>
      </c>
      <c r="C1689">
        <v>3682</v>
      </c>
      <c r="D1689" s="2">
        <v>46113</v>
      </c>
      <c r="E1689" t="s">
        <v>905</v>
      </c>
      <c r="F1689" t="s">
        <v>815</v>
      </c>
      <c r="G1689" t="s">
        <v>1900</v>
      </c>
      <c r="H1689" t="s">
        <v>2423</v>
      </c>
      <c r="I1689" t="s">
        <v>7243</v>
      </c>
      <c r="J1689" t="s">
        <v>1123</v>
      </c>
      <c r="K1689" t="s">
        <v>56</v>
      </c>
      <c r="L1689" t="s">
        <v>902</v>
      </c>
      <c r="M1689" t="s">
        <v>1829</v>
      </c>
      <c r="N1689" s="5">
        <v>1016651</v>
      </c>
    </row>
    <row r="1690" spans="1:14" x14ac:dyDescent="0.25">
      <c r="A1690" t="s">
        <v>63</v>
      </c>
      <c r="B1690" t="s">
        <v>1893</v>
      </c>
      <c r="C1690">
        <v>3682</v>
      </c>
      <c r="D1690" s="2">
        <v>46113</v>
      </c>
      <c r="E1690" t="s">
        <v>905</v>
      </c>
      <c r="F1690" t="s">
        <v>815</v>
      </c>
      <c r="G1690" t="s">
        <v>1900</v>
      </c>
      <c r="H1690" t="s">
        <v>2423</v>
      </c>
      <c r="I1690" t="s">
        <v>7273</v>
      </c>
      <c r="J1690" t="s">
        <v>7274</v>
      </c>
      <c r="K1690" t="s">
        <v>56</v>
      </c>
      <c r="L1690" t="s">
        <v>902</v>
      </c>
      <c r="M1690" t="s">
        <v>1829</v>
      </c>
      <c r="N1690" s="5">
        <v>496527</v>
      </c>
    </row>
    <row r="1691" spans="1:14" x14ac:dyDescent="0.25">
      <c r="A1691" t="s">
        <v>63</v>
      </c>
      <c r="B1691" t="s">
        <v>1893</v>
      </c>
      <c r="C1691">
        <v>3682</v>
      </c>
      <c r="D1691" s="2">
        <v>46113</v>
      </c>
      <c r="E1691" t="s">
        <v>905</v>
      </c>
      <c r="F1691" t="s">
        <v>815</v>
      </c>
      <c r="G1691" t="s">
        <v>1900</v>
      </c>
      <c r="H1691" t="s">
        <v>2423</v>
      </c>
      <c r="I1691" t="s">
        <v>7275</v>
      </c>
      <c r="J1691" t="s">
        <v>7274</v>
      </c>
      <c r="K1691" t="s">
        <v>56</v>
      </c>
      <c r="L1691" t="s">
        <v>902</v>
      </c>
      <c r="M1691" t="s">
        <v>1829</v>
      </c>
      <c r="N1691" s="5">
        <v>2476163</v>
      </c>
    </row>
    <row r="1692" spans="1:14" x14ac:dyDescent="0.25">
      <c r="A1692" t="s">
        <v>63</v>
      </c>
      <c r="B1692" t="s">
        <v>1893</v>
      </c>
      <c r="C1692">
        <v>3682</v>
      </c>
      <c r="D1692" s="2">
        <v>46113</v>
      </c>
      <c r="E1692" t="s">
        <v>905</v>
      </c>
      <c r="F1692" t="s">
        <v>815</v>
      </c>
      <c r="G1692" t="s">
        <v>1900</v>
      </c>
      <c r="H1692" t="s">
        <v>2423</v>
      </c>
      <c r="I1692" t="s">
        <v>7276</v>
      </c>
      <c r="J1692" t="s">
        <v>7274</v>
      </c>
      <c r="K1692" t="s">
        <v>56</v>
      </c>
      <c r="L1692" t="s">
        <v>902</v>
      </c>
      <c r="M1692" t="s">
        <v>1829</v>
      </c>
      <c r="N1692" s="5">
        <v>2476163</v>
      </c>
    </row>
    <row r="1693" spans="1:14" x14ac:dyDescent="0.25">
      <c r="A1693" t="s">
        <v>63</v>
      </c>
      <c r="B1693" t="s">
        <v>1893</v>
      </c>
      <c r="C1693">
        <v>3682</v>
      </c>
      <c r="D1693" s="2">
        <v>46113</v>
      </c>
      <c r="E1693" t="s">
        <v>905</v>
      </c>
      <c r="F1693" t="s">
        <v>815</v>
      </c>
      <c r="G1693" t="s">
        <v>1900</v>
      </c>
      <c r="H1693" t="s">
        <v>2423</v>
      </c>
      <c r="I1693" t="s">
        <v>7277</v>
      </c>
      <c r="J1693" t="s">
        <v>7274</v>
      </c>
      <c r="K1693" t="s">
        <v>56</v>
      </c>
      <c r="L1693" t="s">
        <v>902</v>
      </c>
      <c r="M1693" t="s">
        <v>1829</v>
      </c>
      <c r="N1693" s="5">
        <v>1788096</v>
      </c>
    </row>
    <row r="1694" spans="1:14" x14ac:dyDescent="0.25">
      <c r="A1694" t="s">
        <v>63</v>
      </c>
      <c r="B1694" t="s">
        <v>1893</v>
      </c>
      <c r="C1694">
        <v>3682</v>
      </c>
      <c r="D1694" s="2">
        <v>46113</v>
      </c>
      <c r="E1694" t="s">
        <v>905</v>
      </c>
      <c r="F1694" t="s">
        <v>172</v>
      </c>
      <c r="G1694" t="s">
        <v>1840</v>
      </c>
      <c r="H1694" t="s">
        <v>2702</v>
      </c>
      <c r="I1694" t="s">
        <v>7278</v>
      </c>
      <c r="J1694" t="s">
        <v>1220</v>
      </c>
      <c r="K1694" t="s">
        <v>56</v>
      </c>
      <c r="L1694" t="s">
        <v>902</v>
      </c>
      <c r="M1694" t="s">
        <v>1829</v>
      </c>
      <c r="N1694" s="5">
        <v>29711380</v>
      </c>
    </row>
    <row r="1695" spans="1:14" x14ac:dyDescent="0.25">
      <c r="A1695" t="s">
        <v>63</v>
      </c>
      <c r="B1695" t="s">
        <v>1893</v>
      </c>
      <c r="C1695">
        <v>3682</v>
      </c>
      <c r="D1695" s="2">
        <v>46113</v>
      </c>
      <c r="E1695" t="s">
        <v>906</v>
      </c>
      <c r="F1695" t="s">
        <v>1380</v>
      </c>
      <c r="G1695" t="s">
        <v>1381</v>
      </c>
      <c r="H1695" t="s">
        <v>2886</v>
      </c>
      <c r="I1695" t="s">
        <v>14</v>
      </c>
      <c r="J1695" t="s">
        <v>7279</v>
      </c>
      <c r="K1695" t="s">
        <v>56</v>
      </c>
      <c r="L1695" t="s">
        <v>903</v>
      </c>
      <c r="M1695" t="s">
        <v>1829</v>
      </c>
      <c r="N1695" s="5">
        <v>14122310</v>
      </c>
    </row>
    <row r="1696" spans="1:14" x14ac:dyDescent="0.25">
      <c r="A1696" t="s">
        <v>63</v>
      </c>
      <c r="B1696" t="s">
        <v>1893</v>
      </c>
      <c r="C1696">
        <v>3682</v>
      </c>
      <c r="D1696" s="2">
        <v>46113</v>
      </c>
      <c r="E1696" t="s">
        <v>906</v>
      </c>
      <c r="F1696" t="s">
        <v>921</v>
      </c>
      <c r="G1696" t="s">
        <v>845</v>
      </c>
      <c r="H1696" t="s">
        <v>6420</v>
      </c>
      <c r="I1696" t="s">
        <v>14</v>
      </c>
      <c r="J1696" t="s">
        <v>5020</v>
      </c>
      <c r="K1696" t="s">
        <v>56</v>
      </c>
      <c r="L1696" t="s">
        <v>903</v>
      </c>
      <c r="M1696" t="s">
        <v>1829</v>
      </c>
      <c r="N1696" s="5">
        <v>6406548</v>
      </c>
    </row>
    <row r="1697" spans="1:14" x14ac:dyDescent="0.25">
      <c r="A1697" t="s">
        <v>63</v>
      </c>
      <c r="B1697" t="s">
        <v>1893</v>
      </c>
      <c r="C1697">
        <v>3682</v>
      </c>
      <c r="D1697" s="2">
        <v>46113</v>
      </c>
      <c r="E1697" t="s">
        <v>906</v>
      </c>
      <c r="F1697" t="s">
        <v>921</v>
      </c>
      <c r="G1697" t="s">
        <v>845</v>
      </c>
      <c r="H1697" t="s">
        <v>6420</v>
      </c>
      <c r="I1697" t="s">
        <v>7280</v>
      </c>
      <c r="J1697" t="s">
        <v>5020</v>
      </c>
      <c r="K1697" t="s">
        <v>56</v>
      </c>
      <c r="L1697" t="s">
        <v>903</v>
      </c>
      <c r="M1697" t="s">
        <v>1829</v>
      </c>
      <c r="N1697" s="5">
        <v>30140227</v>
      </c>
    </row>
    <row r="1698" spans="1:14" x14ac:dyDescent="0.25">
      <c r="A1698" t="s">
        <v>63</v>
      </c>
      <c r="B1698" t="s">
        <v>1893</v>
      </c>
      <c r="C1698">
        <v>3682</v>
      </c>
      <c r="D1698" s="2">
        <v>46113</v>
      </c>
      <c r="E1698" t="s">
        <v>906</v>
      </c>
      <c r="F1698" t="s">
        <v>172</v>
      </c>
      <c r="G1698" t="s">
        <v>1840</v>
      </c>
      <c r="H1698" t="s">
        <v>2702</v>
      </c>
      <c r="I1698" t="s">
        <v>14</v>
      </c>
      <c r="J1698" t="s">
        <v>1905</v>
      </c>
      <c r="K1698" t="s">
        <v>56</v>
      </c>
      <c r="L1698" t="s">
        <v>903</v>
      </c>
      <c r="M1698" t="s">
        <v>1829</v>
      </c>
      <c r="N1698" s="5">
        <v>46320441</v>
      </c>
    </row>
    <row r="1699" spans="1:14" x14ac:dyDescent="0.25">
      <c r="A1699" t="s">
        <v>63</v>
      </c>
      <c r="B1699" t="s">
        <v>1893</v>
      </c>
      <c r="C1699">
        <v>3682</v>
      </c>
      <c r="D1699" s="2">
        <v>46113</v>
      </c>
      <c r="E1699" t="s">
        <v>906</v>
      </c>
      <c r="F1699" t="s">
        <v>172</v>
      </c>
      <c r="G1699" t="s">
        <v>1840</v>
      </c>
      <c r="H1699" t="s">
        <v>2702</v>
      </c>
      <c r="I1699" t="s">
        <v>7281</v>
      </c>
      <c r="J1699" t="s">
        <v>1905</v>
      </c>
      <c r="K1699" t="s">
        <v>56</v>
      </c>
      <c r="L1699" t="s">
        <v>903</v>
      </c>
      <c r="M1699" t="s">
        <v>1829</v>
      </c>
      <c r="N1699" s="5">
        <v>34500980</v>
      </c>
    </row>
    <row r="1700" spans="1:14" x14ac:dyDescent="0.25">
      <c r="A1700" t="s">
        <v>63</v>
      </c>
      <c r="B1700" t="s">
        <v>1893</v>
      </c>
      <c r="C1700">
        <v>3682</v>
      </c>
      <c r="D1700" s="2">
        <v>46113</v>
      </c>
      <c r="E1700" t="s">
        <v>907</v>
      </c>
      <c r="F1700" t="s">
        <v>921</v>
      </c>
      <c r="G1700" t="s">
        <v>845</v>
      </c>
      <c r="H1700" t="s">
        <v>6402</v>
      </c>
      <c r="I1700" t="s">
        <v>14</v>
      </c>
      <c r="J1700" t="s">
        <v>7244</v>
      </c>
      <c r="K1700" t="s">
        <v>56</v>
      </c>
      <c r="L1700" t="s">
        <v>904</v>
      </c>
      <c r="M1700" t="s">
        <v>1829</v>
      </c>
      <c r="N1700" s="5">
        <v>-101701568</v>
      </c>
    </row>
    <row r="1701" spans="1:14" x14ac:dyDescent="0.25">
      <c r="A1701" t="s">
        <v>63</v>
      </c>
      <c r="B1701" t="s">
        <v>1893</v>
      </c>
      <c r="C1701">
        <v>3682</v>
      </c>
      <c r="D1701" s="2">
        <v>46113</v>
      </c>
      <c r="E1701" t="s">
        <v>907</v>
      </c>
      <c r="F1701" t="s">
        <v>174</v>
      </c>
      <c r="G1701" t="s">
        <v>1909</v>
      </c>
      <c r="H1701" t="s">
        <v>2328</v>
      </c>
      <c r="I1701" t="s">
        <v>7241</v>
      </c>
      <c r="J1701" t="s">
        <v>1911</v>
      </c>
      <c r="K1701" t="s">
        <v>56</v>
      </c>
      <c r="L1701" t="s">
        <v>904</v>
      </c>
      <c r="M1701" t="s">
        <v>1829</v>
      </c>
      <c r="N1701" s="5">
        <v>-1251813</v>
      </c>
    </row>
    <row r="1702" spans="1:14" x14ac:dyDescent="0.25">
      <c r="A1702" t="s">
        <v>63</v>
      </c>
      <c r="B1702" t="s">
        <v>1893</v>
      </c>
      <c r="C1702">
        <v>3682</v>
      </c>
      <c r="D1702" s="2">
        <v>46113</v>
      </c>
      <c r="E1702" t="s">
        <v>907</v>
      </c>
      <c r="F1702" t="s">
        <v>815</v>
      </c>
      <c r="G1702" t="s">
        <v>1900</v>
      </c>
      <c r="H1702" t="s">
        <v>2423</v>
      </c>
      <c r="I1702" t="s">
        <v>7242</v>
      </c>
      <c r="J1702" t="s">
        <v>1907</v>
      </c>
      <c r="K1702" t="s">
        <v>56</v>
      </c>
      <c r="L1702" t="s">
        <v>904</v>
      </c>
      <c r="M1702" t="s">
        <v>1829</v>
      </c>
      <c r="N1702" s="5">
        <v>-2512248</v>
      </c>
    </row>
    <row r="1703" spans="1:14" x14ac:dyDescent="0.25">
      <c r="A1703" t="s">
        <v>63</v>
      </c>
      <c r="B1703" t="s">
        <v>1893</v>
      </c>
      <c r="C1703">
        <v>3682</v>
      </c>
      <c r="D1703" s="2">
        <v>46113</v>
      </c>
      <c r="E1703" t="s">
        <v>907</v>
      </c>
      <c r="F1703" t="s">
        <v>815</v>
      </c>
      <c r="G1703" t="s">
        <v>1900</v>
      </c>
      <c r="H1703" t="s">
        <v>2423</v>
      </c>
      <c r="I1703" t="s">
        <v>7243</v>
      </c>
      <c r="J1703" t="s">
        <v>1907</v>
      </c>
      <c r="K1703" t="s">
        <v>56</v>
      </c>
      <c r="L1703" t="s">
        <v>904</v>
      </c>
      <c r="M1703" t="s">
        <v>1829</v>
      </c>
      <c r="N1703" s="5">
        <v>-1844793</v>
      </c>
    </row>
    <row r="1704" spans="1:14" x14ac:dyDescent="0.25">
      <c r="A1704" t="s">
        <v>63</v>
      </c>
      <c r="B1704" t="s">
        <v>1893</v>
      </c>
      <c r="C1704">
        <v>3682</v>
      </c>
      <c r="D1704" s="2">
        <v>46113</v>
      </c>
      <c r="E1704" t="s">
        <v>907</v>
      </c>
      <c r="F1704" t="s">
        <v>172</v>
      </c>
      <c r="G1704" t="s">
        <v>1840</v>
      </c>
      <c r="H1704" t="s">
        <v>2702</v>
      </c>
      <c r="I1704" t="s">
        <v>14</v>
      </c>
      <c r="J1704" t="s">
        <v>1908</v>
      </c>
      <c r="K1704" t="s">
        <v>56</v>
      </c>
      <c r="L1704" t="s">
        <v>904</v>
      </c>
      <c r="M1704" t="s">
        <v>1829</v>
      </c>
      <c r="N1704" s="5">
        <v>-34500980</v>
      </c>
    </row>
    <row r="1705" spans="1:14" x14ac:dyDescent="0.25">
      <c r="A1705" t="s">
        <v>63</v>
      </c>
      <c r="B1705" t="s">
        <v>1893</v>
      </c>
      <c r="C1705">
        <v>3682</v>
      </c>
      <c r="D1705" s="2">
        <v>46113</v>
      </c>
      <c r="E1705" t="s">
        <v>907</v>
      </c>
      <c r="F1705" t="s">
        <v>172</v>
      </c>
      <c r="G1705" t="s">
        <v>1840</v>
      </c>
      <c r="H1705" t="s">
        <v>6423</v>
      </c>
      <c r="I1705" t="s">
        <v>14</v>
      </c>
      <c r="J1705" t="s">
        <v>1908</v>
      </c>
      <c r="K1705" t="s">
        <v>56</v>
      </c>
      <c r="L1705" t="s">
        <v>904</v>
      </c>
      <c r="M1705" t="s">
        <v>1829</v>
      </c>
      <c r="N1705" s="5">
        <v>-47403678</v>
      </c>
    </row>
    <row r="1706" spans="1:14" x14ac:dyDescent="0.25">
      <c r="A1706" t="s">
        <v>63</v>
      </c>
      <c r="B1706" t="s">
        <v>1893</v>
      </c>
      <c r="C1706">
        <v>3682</v>
      </c>
      <c r="D1706" s="2">
        <v>46143</v>
      </c>
      <c r="E1706" t="s">
        <v>905</v>
      </c>
      <c r="F1706" t="s">
        <v>7246</v>
      </c>
      <c r="G1706" t="s">
        <v>7247</v>
      </c>
      <c r="H1706" t="s">
        <v>6403</v>
      </c>
      <c r="I1706" t="s">
        <v>10838</v>
      </c>
      <c r="J1706" t="s">
        <v>7247</v>
      </c>
      <c r="K1706" t="s">
        <v>56</v>
      </c>
      <c r="L1706" t="s">
        <v>902</v>
      </c>
      <c r="M1706" t="s">
        <v>1829</v>
      </c>
      <c r="N1706" s="5">
        <v>99605</v>
      </c>
    </row>
    <row r="1707" spans="1:14" x14ac:dyDescent="0.25">
      <c r="A1707" t="s">
        <v>63</v>
      </c>
      <c r="B1707" t="s">
        <v>1893</v>
      </c>
      <c r="C1707">
        <v>3682</v>
      </c>
      <c r="D1707" s="2">
        <v>46143</v>
      </c>
      <c r="E1707" t="s">
        <v>905</v>
      </c>
      <c r="F1707" t="s">
        <v>10265</v>
      </c>
      <c r="G1707" t="s">
        <v>14</v>
      </c>
      <c r="H1707" t="s">
        <v>10267</v>
      </c>
      <c r="I1707" t="s">
        <v>10839</v>
      </c>
      <c r="J1707" t="s">
        <v>10266</v>
      </c>
      <c r="K1707" t="s">
        <v>56</v>
      </c>
      <c r="L1707" t="s">
        <v>902</v>
      </c>
      <c r="M1707" t="s">
        <v>1829</v>
      </c>
      <c r="N1707" s="5">
        <v>243157</v>
      </c>
    </row>
    <row r="1708" spans="1:14" x14ac:dyDescent="0.25">
      <c r="A1708" t="s">
        <v>63</v>
      </c>
      <c r="B1708" t="s">
        <v>1893</v>
      </c>
      <c r="C1708">
        <v>3682</v>
      </c>
      <c r="D1708" s="2">
        <v>46143</v>
      </c>
      <c r="E1708" t="s">
        <v>905</v>
      </c>
      <c r="F1708" t="s">
        <v>921</v>
      </c>
      <c r="G1708" t="s">
        <v>845</v>
      </c>
      <c r="H1708" t="s">
        <v>10537</v>
      </c>
      <c r="I1708" t="s">
        <v>10840</v>
      </c>
      <c r="J1708" t="s">
        <v>845</v>
      </c>
      <c r="K1708" t="s">
        <v>56</v>
      </c>
      <c r="L1708" t="s">
        <v>902</v>
      </c>
      <c r="M1708" t="s">
        <v>1829</v>
      </c>
      <c r="N1708" s="5">
        <v>-3784397</v>
      </c>
    </row>
    <row r="1709" spans="1:14" x14ac:dyDescent="0.25">
      <c r="A1709" t="s">
        <v>63</v>
      </c>
      <c r="B1709" t="s">
        <v>1893</v>
      </c>
      <c r="C1709">
        <v>3682</v>
      </c>
      <c r="D1709" s="2">
        <v>46143</v>
      </c>
      <c r="E1709" t="s">
        <v>905</v>
      </c>
      <c r="F1709" t="s">
        <v>921</v>
      </c>
      <c r="G1709" t="s">
        <v>845</v>
      </c>
      <c r="H1709" t="s">
        <v>10537</v>
      </c>
      <c r="I1709" t="s">
        <v>10841</v>
      </c>
      <c r="J1709" t="s">
        <v>845</v>
      </c>
      <c r="K1709" t="s">
        <v>56</v>
      </c>
      <c r="L1709" t="s">
        <v>902</v>
      </c>
      <c r="M1709" t="s">
        <v>1829</v>
      </c>
      <c r="N1709" s="5">
        <v>-399534</v>
      </c>
    </row>
    <row r="1710" spans="1:14" x14ac:dyDescent="0.25">
      <c r="A1710" t="s">
        <v>63</v>
      </c>
      <c r="B1710" t="s">
        <v>1893</v>
      </c>
      <c r="C1710">
        <v>3682</v>
      </c>
      <c r="D1710" s="2">
        <v>46143</v>
      </c>
      <c r="E1710" t="s">
        <v>905</v>
      </c>
      <c r="F1710" t="s">
        <v>921</v>
      </c>
      <c r="G1710" t="s">
        <v>845</v>
      </c>
      <c r="H1710" t="s">
        <v>10537</v>
      </c>
      <c r="I1710" t="s">
        <v>10842</v>
      </c>
      <c r="J1710" t="s">
        <v>845</v>
      </c>
      <c r="K1710" t="s">
        <v>56</v>
      </c>
      <c r="L1710" t="s">
        <v>902</v>
      </c>
      <c r="M1710" t="s">
        <v>1829</v>
      </c>
      <c r="N1710" s="5">
        <v>-1589115</v>
      </c>
    </row>
    <row r="1711" spans="1:14" x14ac:dyDescent="0.25">
      <c r="A1711" t="s">
        <v>63</v>
      </c>
      <c r="B1711" t="s">
        <v>1893</v>
      </c>
      <c r="C1711">
        <v>3682</v>
      </c>
      <c r="D1711" s="2">
        <v>46143</v>
      </c>
      <c r="E1711" t="s">
        <v>905</v>
      </c>
      <c r="F1711" t="s">
        <v>921</v>
      </c>
      <c r="G1711" t="s">
        <v>845</v>
      </c>
      <c r="H1711" t="s">
        <v>10537</v>
      </c>
      <c r="I1711" t="s">
        <v>10843</v>
      </c>
      <c r="J1711" t="s">
        <v>845</v>
      </c>
      <c r="K1711" t="s">
        <v>56</v>
      </c>
      <c r="L1711" t="s">
        <v>902</v>
      </c>
      <c r="M1711" t="s">
        <v>1829</v>
      </c>
      <c r="N1711" s="5">
        <v>-309184</v>
      </c>
    </row>
    <row r="1712" spans="1:14" x14ac:dyDescent="0.25">
      <c r="A1712" t="s">
        <v>63</v>
      </c>
      <c r="B1712" t="s">
        <v>1893</v>
      </c>
      <c r="C1712">
        <v>3682</v>
      </c>
      <c r="D1712" s="2">
        <v>46143</v>
      </c>
      <c r="E1712" t="s">
        <v>905</v>
      </c>
      <c r="F1712" t="s">
        <v>921</v>
      </c>
      <c r="G1712" t="s">
        <v>845</v>
      </c>
      <c r="H1712" t="s">
        <v>10537</v>
      </c>
      <c r="I1712" t="s">
        <v>10844</v>
      </c>
      <c r="J1712" t="s">
        <v>845</v>
      </c>
      <c r="K1712" t="s">
        <v>56</v>
      </c>
      <c r="L1712" t="s">
        <v>902</v>
      </c>
      <c r="M1712" t="s">
        <v>1829</v>
      </c>
      <c r="N1712" s="5">
        <v>-216428</v>
      </c>
    </row>
    <row r="1713" spans="1:14" x14ac:dyDescent="0.25">
      <c r="A1713" t="s">
        <v>63</v>
      </c>
      <c r="B1713" t="s">
        <v>1893</v>
      </c>
      <c r="C1713">
        <v>3682</v>
      </c>
      <c r="D1713" s="2">
        <v>46143</v>
      </c>
      <c r="E1713" t="s">
        <v>905</v>
      </c>
      <c r="F1713" t="s">
        <v>921</v>
      </c>
      <c r="G1713" t="s">
        <v>845</v>
      </c>
      <c r="H1713" t="s">
        <v>10537</v>
      </c>
      <c r="I1713" t="s">
        <v>10845</v>
      </c>
      <c r="J1713" t="s">
        <v>845</v>
      </c>
      <c r="K1713" t="s">
        <v>56</v>
      </c>
      <c r="L1713" t="s">
        <v>902</v>
      </c>
      <c r="M1713" t="s">
        <v>1829</v>
      </c>
      <c r="N1713" s="5">
        <v>-151018</v>
      </c>
    </row>
    <row r="1714" spans="1:14" x14ac:dyDescent="0.25">
      <c r="A1714" t="s">
        <v>63</v>
      </c>
      <c r="B1714" t="s">
        <v>1893</v>
      </c>
      <c r="C1714">
        <v>3682</v>
      </c>
      <c r="D1714" s="2">
        <v>46143</v>
      </c>
      <c r="E1714" t="s">
        <v>905</v>
      </c>
      <c r="F1714" t="s">
        <v>921</v>
      </c>
      <c r="G1714" t="s">
        <v>845</v>
      </c>
      <c r="H1714" t="s">
        <v>10537</v>
      </c>
      <c r="I1714" t="s">
        <v>10846</v>
      </c>
      <c r="J1714" t="s">
        <v>845</v>
      </c>
      <c r="K1714" t="s">
        <v>56</v>
      </c>
      <c r="L1714" t="s">
        <v>902</v>
      </c>
      <c r="M1714" t="s">
        <v>1829</v>
      </c>
      <c r="N1714" s="5">
        <v>-122933</v>
      </c>
    </row>
    <row r="1715" spans="1:14" x14ac:dyDescent="0.25">
      <c r="A1715" t="s">
        <v>63</v>
      </c>
      <c r="B1715" t="s">
        <v>1893</v>
      </c>
      <c r="C1715">
        <v>3682</v>
      </c>
      <c r="D1715" s="2">
        <v>46143</v>
      </c>
      <c r="E1715" t="s">
        <v>905</v>
      </c>
      <c r="F1715" t="s">
        <v>921</v>
      </c>
      <c r="G1715" t="s">
        <v>845</v>
      </c>
      <c r="H1715" t="s">
        <v>10537</v>
      </c>
      <c r="I1715" t="s">
        <v>10847</v>
      </c>
      <c r="J1715" t="s">
        <v>845</v>
      </c>
      <c r="K1715" t="s">
        <v>56</v>
      </c>
      <c r="L1715" t="s">
        <v>902</v>
      </c>
      <c r="M1715" t="s">
        <v>1829</v>
      </c>
      <c r="N1715" s="5">
        <v>-184245</v>
      </c>
    </row>
    <row r="1716" spans="1:14" x14ac:dyDescent="0.25">
      <c r="A1716" t="s">
        <v>63</v>
      </c>
      <c r="B1716" t="s">
        <v>1893</v>
      </c>
      <c r="C1716">
        <v>3682</v>
      </c>
      <c r="D1716" s="2">
        <v>46143</v>
      </c>
      <c r="E1716" t="s">
        <v>905</v>
      </c>
      <c r="F1716" t="s">
        <v>921</v>
      </c>
      <c r="G1716" t="s">
        <v>845</v>
      </c>
      <c r="H1716" t="s">
        <v>6420</v>
      </c>
      <c r="I1716" t="s">
        <v>7280</v>
      </c>
      <c r="J1716" t="s">
        <v>845</v>
      </c>
      <c r="K1716" t="s">
        <v>56</v>
      </c>
      <c r="L1716" t="s">
        <v>902</v>
      </c>
      <c r="M1716" t="s">
        <v>1829</v>
      </c>
      <c r="N1716" s="5">
        <v>30140227</v>
      </c>
    </row>
    <row r="1717" spans="1:14" x14ac:dyDescent="0.25">
      <c r="A1717" t="s">
        <v>63</v>
      </c>
      <c r="B1717" t="s">
        <v>1893</v>
      </c>
      <c r="C1717">
        <v>3682</v>
      </c>
      <c r="D1717" s="2">
        <v>46143</v>
      </c>
      <c r="E1717" t="s">
        <v>905</v>
      </c>
      <c r="F1717" t="s">
        <v>921</v>
      </c>
      <c r="G1717" t="s">
        <v>845</v>
      </c>
      <c r="H1717" t="s">
        <v>6420</v>
      </c>
      <c r="I1717" t="s">
        <v>10848</v>
      </c>
      <c r="J1717" t="s">
        <v>845</v>
      </c>
      <c r="K1717" t="s">
        <v>56</v>
      </c>
      <c r="L1717" t="s">
        <v>902</v>
      </c>
      <c r="M1717" t="s">
        <v>1829</v>
      </c>
      <c r="N1717" s="5">
        <v>30140227</v>
      </c>
    </row>
    <row r="1718" spans="1:14" x14ac:dyDescent="0.25">
      <c r="A1718" t="s">
        <v>63</v>
      </c>
      <c r="B1718" t="s">
        <v>1893</v>
      </c>
      <c r="C1718">
        <v>3682</v>
      </c>
      <c r="D1718" s="2">
        <v>46143</v>
      </c>
      <c r="E1718" t="s">
        <v>905</v>
      </c>
      <c r="F1718" t="s">
        <v>921</v>
      </c>
      <c r="G1718" t="s">
        <v>845</v>
      </c>
      <c r="H1718" t="s">
        <v>6420</v>
      </c>
      <c r="I1718" t="s">
        <v>10849</v>
      </c>
      <c r="J1718" t="s">
        <v>845</v>
      </c>
      <c r="K1718" t="s">
        <v>56</v>
      </c>
      <c r="L1718" t="s">
        <v>902</v>
      </c>
      <c r="M1718" t="s">
        <v>1829</v>
      </c>
      <c r="N1718" s="5">
        <v>5193554</v>
      </c>
    </row>
    <row r="1719" spans="1:14" x14ac:dyDescent="0.25">
      <c r="A1719" t="s">
        <v>63</v>
      </c>
      <c r="B1719" t="s">
        <v>1893</v>
      </c>
      <c r="C1719">
        <v>3682</v>
      </c>
      <c r="D1719" s="2">
        <v>46143</v>
      </c>
      <c r="E1719" t="s">
        <v>905</v>
      </c>
      <c r="F1719" t="s">
        <v>921</v>
      </c>
      <c r="G1719" t="s">
        <v>845</v>
      </c>
      <c r="H1719" t="s">
        <v>6420</v>
      </c>
      <c r="I1719" t="s">
        <v>10850</v>
      </c>
      <c r="J1719" t="s">
        <v>845</v>
      </c>
      <c r="K1719" t="s">
        <v>56</v>
      </c>
      <c r="L1719" t="s">
        <v>902</v>
      </c>
      <c r="M1719" t="s">
        <v>1829</v>
      </c>
      <c r="N1719" s="5">
        <v>-30140227</v>
      </c>
    </row>
    <row r="1720" spans="1:14" x14ac:dyDescent="0.25">
      <c r="A1720" t="s">
        <v>63</v>
      </c>
      <c r="B1720" t="s">
        <v>1893</v>
      </c>
      <c r="C1720">
        <v>3682</v>
      </c>
      <c r="D1720" s="2">
        <v>46143</v>
      </c>
      <c r="E1720" t="s">
        <v>905</v>
      </c>
      <c r="F1720" t="s">
        <v>601</v>
      </c>
      <c r="G1720" t="s">
        <v>1894</v>
      </c>
      <c r="H1720" t="s">
        <v>2703</v>
      </c>
      <c r="I1720" t="s">
        <v>10851</v>
      </c>
      <c r="J1720" t="s">
        <v>657</v>
      </c>
      <c r="K1720" t="s">
        <v>56</v>
      </c>
      <c r="L1720" t="s">
        <v>902</v>
      </c>
      <c r="M1720" t="s">
        <v>1829</v>
      </c>
      <c r="N1720" s="5">
        <v>2469966</v>
      </c>
    </row>
    <row r="1721" spans="1:14" x14ac:dyDescent="0.25">
      <c r="A1721" t="s">
        <v>63</v>
      </c>
      <c r="B1721" t="s">
        <v>1893</v>
      </c>
      <c r="C1721">
        <v>3682</v>
      </c>
      <c r="D1721" s="2">
        <v>46143</v>
      </c>
      <c r="E1721" t="s">
        <v>905</v>
      </c>
      <c r="F1721" t="s">
        <v>601</v>
      </c>
      <c r="G1721" t="s">
        <v>1894</v>
      </c>
      <c r="H1721" t="s">
        <v>2703</v>
      </c>
      <c r="I1721" t="s">
        <v>10852</v>
      </c>
      <c r="J1721" t="s">
        <v>657</v>
      </c>
      <c r="K1721" t="s">
        <v>56</v>
      </c>
      <c r="L1721" t="s">
        <v>902</v>
      </c>
      <c r="M1721" t="s">
        <v>1829</v>
      </c>
      <c r="N1721" s="5">
        <v>3821778</v>
      </c>
    </row>
    <row r="1722" spans="1:14" x14ac:dyDescent="0.25">
      <c r="A1722" t="s">
        <v>63</v>
      </c>
      <c r="B1722" t="s">
        <v>1893</v>
      </c>
      <c r="C1722">
        <v>3682</v>
      </c>
      <c r="D1722" s="2">
        <v>46143</v>
      </c>
      <c r="E1722" t="s">
        <v>905</v>
      </c>
      <c r="F1722" t="s">
        <v>174</v>
      </c>
      <c r="G1722" t="s">
        <v>1909</v>
      </c>
      <c r="H1722" t="s">
        <v>10274</v>
      </c>
      <c r="I1722" t="s">
        <v>10853</v>
      </c>
      <c r="J1722" t="s">
        <v>320</v>
      </c>
      <c r="K1722" t="s">
        <v>56</v>
      </c>
      <c r="L1722" t="s">
        <v>902</v>
      </c>
      <c r="M1722" t="s">
        <v>1829</v>
      </c>
      <c r="N1722" s="5">
        <v>411232</v>
      </c>
    </row>
    <row r="1723" spans="1:14" x14ac:dyDescent="0.25">
      <c r="A1723" t="s">
        <v>63</v>
      </c>
      <c r="B1723" t="s">
        <v>1893</v>
      </c>
      <c r="C1723">
        <v>3682</v>
      </c>
      <c r="D1723" s="2">
        <v>46143</v>
      </c>
      <c r="E1723" t="s">
        <v>905</v>
      </c>
      <c r="F1723" t="s">
        <v>174</v>
      </c>
      <c r="G1723" t="s">
        <v>1909</v>
      </c>
      <c r="H1723" t="s">
        <v>10274</v>
      </c>
      <c r="I1723" t="s">
        <v>10854</v>
      </c>
      <c r="J1723" t="s">
        <v>320</v>
      </c>
      <c r="K1723" t="s">
        <v>56</v>
      </c>
      <c r="L1723" t="s">
        <v>902</v>
      </c>
      <c r="M1723" t="s">
        <v>1829</v>
      </c>
      <c r="N1723" s="5">
        <v>2887919</v>
      </c>
    </row>
    <row r="1724" spans="1:14" x14ac:dyDescent="0.25">
      <c r="A1724" t="s">
        <v>63</v>
      </c>
      <c r="B1724" t="s">
        <v>1893</v>
      </c>
      <c r="C1724">
        <v>3682</v>
      </c>
      <c r="D1724" s="2">
        <v>46143</v>
      </c>
      <c r="E1724" t="s">
        <v>905</v>
      </c>
      <c r="F1724" t="s">
        <v>174</v>
      </c>
      <c r="G1724" t="s">
        <v>1909</v>
      </c>
      <c r="H1724" t="s">
        <v>10274</v>
      </c>
      <c r="I1724" t="s">
        <v>10855</v>
      </c>
      <c r="J1724" t="s">
        <v>320</v>
      </c>
      <c r="K1724" t="s">
        <v>56</v>
      </c>
      <c r="L1724" t="s">
        <v>902</v>
      </c>
      <c r="M1724" t="s">
        <v>1829</v>
      </c>
      <c r="N1724" s="5">
        <v>1565892</v>
      </c>
    </row>
    <row r="1725" spans="1:14" x14ac:dyDescent="0.25">
      <c r="A1725" t="s">
        <v>63</v>
      </c>
      <c r="B1725" t="s">
        <v>1893</v>
      </c>
      <c r="C1725">
        <v>3682</v>
      </c>
      <c r="D1725" s="2">
        <v>46143</v>
      </c>
      <c r="E1725" t="s">
        <v>905</v>
      </c>
      <c r="F1725" t="s">
        <v>10278</v>
      </c>
      <c r="G1725" t="s">
        <v>10279</v>
      </c>
      <c r="H1725" t="s">
        <v>10280</v>
      </c>
      <c r="I1725" t="s">
        <v>10856</v>
      </c>
      <c r="J1725" t="s">
        <v>10279</v>
      </c>
      <c r="K1725" t="s">
        <v>56</v>
      </c>
      <c r="L1725" t="s">
        <v>902</v>
      </c>
      <c r="M1725" t="s">
        <v>1829</v>
      </c>
      <c r="N1725" s="5">
        <v>3022046</v>
      </c>
    </row>
    <row r="1726" spans="1:14" x14ac:dyDescent="0.25">
      <c r="A1726" t="s">
        <v>63</v>
      </c>
      <c r="B1726" t="s">
        <v>1893</v>
      </c>
      <c r="C1726">
        <v>3682</v>
      </c>
      <c r="D1726" s="2">
        <v>46143</v>
      </c>
      <c r="E1726" t="s">
        <v>905</v>
      </c>
      <c r="F1726" t="s">
        <v>10278</v>
      </c>
      <c r="G1726" t="s">
        <v>10279</v>
      </c>
      <c r="H1726" t="s">
        <v>10280</v>
      </c>
      <c r="I1726" t="s">
        <v>10857</v>
      </c>
      <c r="J1726" t="s">
        <v>10279</v>
      </c>
      <c r="K1726" t="s">
        <v>56</v>
      </c>
      <c r="L1726" t="s">
        <v>902</v>
      </c>
      <c r="M1726" t="s">
        <v>1829</v>
      </c>
      <c r="N1726" s="5">
        <v>843825</v>
      </c>
    </row>
    <row r="1727" spans="1:14" x14ac:dyDescent="0.25">
      <c r="A1727" t="s">
        <v>63</v>
      </c>
      <c r="B1727" t="s">
        <v>1893</v>
      </c>
      <c r="C1727">
        <v>3682</v>
      </c>
      <c r="D1727" s="2">
        <v>46143</v>
      </c>
      <c r="E1727" t="s">
        <v>905</v>
      </c>
      <c r="F1727" t="s">
        <v>10028</v>
      </c>
      <c r="G1727" t="s">
        <v>14</v>
      </c>
      <c r="H1727" t="s">
        <v>10030</v>
      </c>
      <c r="I1727" t="s">
        <v>10858</v>
      </c>
      <c r="J1727" t="s">
        <v>10029</v>
      </c>
      <c r="K1727" t="s">
        <v>56</v>
      </c>
      <c r="L1727" t="s">
        <v>902</v>
      </c>
      <c r="M1727" t="s">
        <v>1829</v>
      </c>
      <c r="N1727" s="5">
        <v>184553</v>
      </c>
    </row>
    <row r="1728" spans="1:14" x14ac:dyDescent="0.25">
      <c r="A1728" t="s">
        <v>63</v>
      </c>
      <c r="B1728" t="s">
        <v>1893</v>
      </c>
      <c r="C1728">
        <v>3682</v>
      </c>
      <c r="D1728" s="2">
        <v>46143</v>
      </c>
      <c r="E1728" t="s">
        <v>905</v>
      </c>
      <c r="F1728" t="s">
        <v>800</v>
      </c>
      <c r="G1728" t="s">
        <v>658</v>
      </c>
      <c r="H1728" t="s">
        <v>2317</v>
      </c>
      <c r="I1728" t="s">
        <v>10859</v>
      </c>
      <c r="J1728" t="s">
        <v>658</v>
      </c>
      <c r="K1728" t="s">
        <v>56</v>
      </c>
      <c r="L1728" t="s">
        <v>902</v>
      </c>
      <c r="M1728" t="s">
        <v>1829</v>
      </c>
      <c r="N1728" s="5">
        <v>296889</v>
      </c>
    </row>
    <row r="1729" spans="1:14" x14ac:dyDescent="0.25">
      <c r="A1729" t="s">
        <v>63</v>
      </c>
      <c r="B1729" t="s">
        <v>1893</v>
      </c>
      <c r="C1729">
        <v>3682</v>
      </c>
      <c r="D1729" s="2">
        <v>46143</v>
      </c>
      <c r="E1729" t="s">
        <v>905</v>
      </c>
      <c r="F1729" t="s">
        <v>1297</v>
      </c>
      <c r="G1729" t="s">
        <v>1919</v>
      </c>
      <c r="H1729" t="s">
        <v>1280</v>
      </c>
      <c r="I1729" t="s">
        <v>10860</v>
      </c>
      <c r="J1729" t="s">
        <v>1298</v>
      </c>
      <c r="K1729" t="s">
        <v>56</v>
      </c>
      <c r="L1729" t="s">
        <v>902</v>
      </c>
      <c r="M1729" t="s">
        <v>1829</v>
      </c>
      <c r="N1729" s="5">
        <v>1809421</v>
      </c>
    </row>
    <row r="1730" spans="1:14" x14ac:dyDescent="0.25">
      <c r="A1730" t="s">
        <v>63</v>
      </c>
      <c r="B1730" t="s">
        <v>1893</v>
      </c>
      <c r="C1730">
        <v>3682</v>
      </c>
      <c r="D1730" s="2">
        <v>46143</v>
      </c>
      <c r="E1730" t="s">
        <v>905</v>
      </c>
      <c r="F1730" t="s">
        <v>908</v>
      </c>
      <c r="G1730" t="s">
        <v>1847</v>
      </c>
      <c r="H1730" t="s">
        <v>3454</v>
      </c>
      <c r="I1730" t="s">
        <v>10861</v>
      </c>
      <c r="J1730" t="s">
        <v>7193</v>
      </c>
      <c r="K1730" t="s">
        <v>56</v>
      </c>
      <c r="L1730" t="s">
        <v>902</v>
      </c>
      <c r="M1730" t="s">
        <v>1829</v>
      </c>
      <c r="N1730" s="5">
        <v>789566</v>
      </c>
    </row>
    <row r="1731" spans="1:14" x14ac:dyDescent="0.25">
      <c r="A1731" t="s">
        <v>63</v>
      </c>
      <c r="B1731" t="s">
        <v>1893</v>
      </c>
      <c r="C1731">
        <v>3682</v>
      </c>
      <c r="D1731" s="2">
        <v>46143</v>
      </c>
      <c r="E1731" t="s">
        <v>905</v>
      </c>
      <c r="F1731" t="s">
        <v>815</v>
      </c>
      <c r="G1731" t="s">
        <v>1900</v>
      </c>
      <c r="H1731" t="s">
        <v>2423</v>
      </c>
      <c r="I1731" t="s">
        <v>10862</v>
      </c>
      <c r="J1731" t="s">
        <v>7274</v>
      </c>
      <c r="K1731" t="s">
        <v>56</v>
      </c>
      <c r="L1731" t="s">
        <v>902</v>
      </c>
      <c r="M1731" t="s">
        <v>1829</v>
      </c>
      <c r="N1731" s="5">
        <v>1782674</v>
      </c>
    </row>
    <row r="1732" spans="1:14" x14ac:dyDescent="0.25">
      <c r="A1732" t="s">
        <v>63</v>
      </c>
      <c r="B1732" t="s">
        <v>1893</v>
      </c>
      <c r="C1732">
        <v>3682</v>
      </c>
      <c r="D1732" s="2">
        <v>46143</v>
      </c>
      <c r="E1732" t="s">
        <v>905</v>
      </c>
      <c r="F1732" t="s">
        <v>815</v>
      </c>
      <c r="G1732" t="s">
        <v>1900</v>
      </c>
      <c r="H1732" t="s">
        <v>2423</v>
      </c>
      <c r="I1732" t="s">
        <v>10863</v>
      </c>
      <c r="J1732" t="s">
        <v>7274</v>
      </c>
      <c r="K1732" t="s">
        <v>56</v>
      </c>
      <c r="L1732" t="s">
        <v>902</v>
      </c>
      <c r="M1732" t="s">
        <v>1829</v>
      </c>
      <c r="N1732" s="5">
        <v>1779331</v>
      </c>
    </row>
    <row r="1733" spans="1:14" x14ac:dyDescent="0.25">
      <c r="A1733" t="s">
        <v>63</v>
      </c>
      <c r="B1733" t="s">
        <v>1893</v>
      </c>
      <c r="C1733">
        <v>3682</v>
      </c>
      <c r="D1733" s="2">
        <v>46143</v>
      </c>
      <c r="E1733" t="s">
        <v>905</v>
      </c>
      <c r="F1733" t="s">
        <v>815</v>
      </c>
      <c r="G1733" t="s">
        <v>1900</v>
      </c>
      <c r="H1733" t="s">
        <v>2423</v>
      </c>
      <c r="I1733" t="s">
        <v>10864</v>
      </c>
      <c r="J1733" t="s">
        <v>7274</v>
      </c>
      <c r="K1733" t="s">
        <v>56</v>
      </c>
      <c r="L1733" t="s">
        <v>902</v>
      </c>
      <c r="M1733" t="s">
        <v>1829</v>
      </c>
      <c r="N1733" s="5">
        <v>385154</v>
      </c>
    </row>
    <row r="1734" spans="1:14" x14ac:dyDescent="0.25">
      <c r="A1734" t="s">
        <v>63</v>
      </c>
      <c r="B1734" t="s">
        <v>1893</v>
      </c>
      <c r="C1734">
        <v>3682</v>
      </c>
      <c r="D1734" s="2">
        <v>46143</v>
      </c>
      <c r="E1734" t="s">
        <v>905</v>
      </c>
      <c r="F1734" t="s">
        <v>815</v>
      </c>
      <c r="G1734" t="s">
        <v>1900</v>
      </c>
      <c r="H1734" t="s">
        <v>2423</v>
      </c>
      <c r="I1734" t="s">
        <v>10865</v>
      </c>
      <c r="J1734" t="s">
        <v>7274</v>
      </c>
      <c r="K1734" t="s">
        <v>56</v>
      </c>
      <c r="L1734" t="s">
        <v>902</v>
      </c>
      <c r="M1734" t="s">
        <v>1829</v>
      </c>
      <c r="N1734" s="5">
        <v>1213636</v>
      </c>
    </row>
    <row r="1735" spans="1:14" x14ac:dyDescent="0.25">
      <c r="A1735" t="s">
        <v>63</v>
      </c>
      <c r="B1735" t="s">
        <v>1893</v>
      </c>
      <c r="C1735">
        <v>3682</v>
      </c>
      <c r="D1735" s="2">
        <v>46143</v>
      </c>
      <c r="E1735" t="s">
        <v>905</v>
      </c>
      <c r="F1735" t="s">
        <v>172</v>
      </c>
      <c r="G1735" t="s">
        <v>1840</v>
      </c>
      <c r="H1735" t="s">
        <v>2702</v>
      </c>
      <c r="I1735" t="s">
        <v>7281</v>
      </c>
      <c r="J1735" t="s">
        <v>1220</v>
      </c>
      <c r="K1735" t="s">
        <v>56</v>
      </c>
      <c r="L1735" t="s">
        <v>902</v>
      </c>
      <c r="M1735" t="s">
        <v>1829</v>
      </c>
      <c r="N1735" s="5">
        <v>34500980</v>
      </c>
    </row>
    <row r="1736" spans="1:14" x14ac:dyDescent="0.25">
      <c r="A1736" t="s">
        <v>63</v>
      </c>
      <c r="B1736" t="s">
        <v>1893</v>
      </c>
      <c r="C1736">
        <v>3682</v>
      </c>
      <c r="D1736" s="2">
        <v>46143</v>
      </c>
      <c r="E1736" t="s">
        <v>906</v>
      </c>
      <c r="F1736" t="s">
        <v>921</v>
      </c>
      <c r="G1736" t="s">
        <v>845</v>
      </c>
      <c r="H1736" t="s">
        <v>6402</v>
      </c>
      <c r="I1736" t="s">
        <v>14</v>
      </c>
      <c r="J1736" t="s">
        <v>5020</v>
      </c>
      <c r="K1736" t="s">
        <v>56</v>
      </c>
      <c r="L1736" t="s">
        <v>903</v>
      </c>
      <c r="M1736" t="s">
        <v>1829</v>
      </c>
      <c r="N1736" s="5">
        <v>18021400</v>
      </c>
    </row>
    <row r="1737" spans="1:14" x14ac:dyDescent="0.25">
      <c r="A1737" t="s">
        <v>63</v>
      </c>
      <c r="B1737" t="s">
        <v>1893</v>
      </c>
      <c r="C1737">
        <v>3682</v>
      </c>
      <c r="D1737" s="2">
        <v>46143</v>
      </c>
      <c r="E1737" t="s">
        <v>906</v>
      </c>
      <c r="F1737" t="s">
        <v>921</v>
      </c>
      <c r="G1737" t="s">
        <v>845</v>
      </c>
      <c r="H1737" t="s">
        <v>6420</v>
      </c>
      <c r="I1737" t="s">
        <v>14</v>
      </c>
      <c r="J1737" t="s">
        <v>5020</v>
      </c>
      <c r="K1737" t="s">
        <v>56</v>
      </c>
      <c r="L1737" t="s">
        <v>903</v>
      </c>
      <c r="M1737" t="s">
        <v>1829</v>
      </c>
      <c r="N1737" s="5">
        <v>10478776</v>
      </c>
    </row>
    <row r="1738" spans="1:14" x14ac:dyDescent="0.25">
      <c r="A1738" t="s">
        <v>63</v>
      </c>
      <c r="B1738" t="s">
        <v>1893</v>
      </c>
      <c r="C1738">
        <v>3682</v>
      </c>
      <c r="D1738" s="2">
        <v>46143</v>
      </c>
      <c r="E1738" t="s">
        <v>906</v>
      </c>
      <c r="F1738" t="s">
        <v>174</v>
      </c>
      <c r="G1738" t="s">
        <v>1909</v>
      </c>
      <c r="H1738" t="s">
        <v>10274</v>
      </c>
      <c r="I1738" t="s">
        <v>14</v>
      </c>
      <c r="J1738" t="s">
        <v>1910</v>
      </c>
      <c r="K1738" t="s">
        <v>56</v>
      </c>
      <c r="L1738" t="s">
        <v>903</v>
      </c>
      <c r="M1738" t="s">
        <v>1829</v>
      </c>
      <c r="N1738" s="5">
        <v>13702359</v>
      </c>
    </row>
    <row r="1739" spans="1:14" x14ac:dyDescent="0.25">
      <c r="A1739" t="s">
        <v>63</v>
      </c>
      <c r="B1739" t="s">
        <v>1893</v>
      </c>
      <c r="C1739">
        <v>3682</v>
      </c>
      <c r="D1739" s="2">
        <v>46143</v>
      </c>
      <c r="E1739" t="s">
        <v>906</v>
      </c>
      <c r="F1739" t="s">
        <v>10028</v>
      </c>
      <c r="G1739" t="s">
        <v>14</v>
      </c>
      <c r="H1739" t="s">
        <v>10030</v>
      </c>
      <c r="I1739" t="s">
        <v>14</v>
      </c>
      <c r="J1739" t="s">
        <v>10866</v>
      </c>
      <c r="K1739" t="s">
        <v>56</v>
      </c>
      <c r="L1739" t="s">
        <v>903</v>
      </c>
      <c r="M1739" t="s">
        <v>1829</v>
      </c>
      <c r="N1739" s="5">
        <v>20244429</v>
      </c>
    </row>
    <row r="1740" spans="1:14" x14ac:dyDescent="0.25">
      <c r="A1740" t="s">
        <v>63</v>
      </c>
      <c r="B1740" t="s">
        <v>1893</v>
      </c>
      <c r="C1740">
        <v>3682</v>
      </c>
      <c r="D1740" s="2">
        <v>46143</v>
      </c>
      <c r="E1740" t="s">
        <v>906</v>
      </c>
      <c r="F1740" t="s">
        <v>815</v>
      </c>
      <c r="G1740" t="s">
        <v>1900</v>
      </c>
      <c r="H1740" t="s">
        <v>2423</v>
      </c>
      <c r="I1740" t="s">
        <v>14</v>
      </c>
      <c r="J1740" t="s">
        <v>1904</v>
      </c>
      <c r="K1740" t="s">
        <v>56</v>
      </c>
      <c r="L1740" t="s">
        <v>903</v>
      </c>
      <c r="M1740" t="s">
        <v>1829</v>
      </c>
      <c r="N1740" s="5">
        <v>9384454</v>
      </c>
    </row>
    <row r="1741" spans="1:14" x14ac:dyDescent="0.25">
      <c r="A1741" t="s">
        <v>63</v>
      </c>
      <c r="B1741" t="s">
        <v>1893</v>
      </c>
      <c r="C1741">
        <v>3682</v>
      </c>
      <c r="D1741" s="2">
        <v>46143</v>
      </c>
      <c r="E1741" t="s">
        <v>906</v>
      </c>
      <c r="F1741" t="s">
        <v>172</v>
      </c>
      <c r="G1741" t="s">
        <v>1840</v>
      </c>
      <c r="H1741" t="s">
        <v>2702</v>
      </c>
      <c r="I1741" t="s">
        <v>14</v>
      </c>
      <c r="J1741" t="s">
        <v>1905</v>
      </c>
      <c r="K1741" t="s">
        <v>56</v>
      </c>
      <c r="L1741" t="s">
        <v>903</v>
      </c>
      <c r="M1741" t="s">
        <v>1829</v>
      </c>
      <c r="N1741" s="5">
        <v>113350175</v>
      </c>
    </row>
    <row r="1742" spans="1:14" x14ac:dyDescent="0.25">
      <c r="A1742" t="s">
        <v>63</v>
      </c>
      <c r="B1742" t="s">
        <v>1893</v>
      </c>
      <c r="C1742">
        <v>3682</v>
      </c>
      <c r="D1742" s="2">
        <v>46143</v>
      </c>
      <c r="E1742" t="s">
        <v>907</v>
      </c>
      <c r="F1742" t="s">
        <v>1380</v>
      </c>
      <c r="G1742" t="s">
        <v>1381</v>
      </c>
      <c r="H1742" t="s">
        <v>2886</v>
      </c>
      <c r="I1742" t="s">
        <v>14</v>
      </c>
      <c r="J1742" t="s">
        <v>10867</v>
      </c>
      <c r="K1742" t="s">
        <v>56</v>
      </c>
      <c r="L1742" t="s">
        <v>904</v>
      </c>
      <c r="M1742" t="s">
        <v>1829</v>
      </c>
      <c r="N1742" s="5">
        <v>-14122310</v>
      </c>
    </row>
    <row r="1743" spans="1:14" x14ac:dyDescent="0.25">
      <c r="A1743" t="s">
        <v>63</v>
      </c>
      <c r="B1743" t="s">
        <v>1893</v>
      </c>
      <c r="C1743">
        <v>3682</v>
      </c>
      <c r="D1743" s="2">
        <v>46143</v>
      </c>
      <c r="E1743" t="s">
        <v>907</v>
      </c>
      <c r="F1743" t="s">
        <v>921</v>
      </c>
      <c r="G1743" t="s">
        <v>845</v>
      </c>
      <c r="H1743" t="s">
        <v>6420</v>
      </c>
      <c r="I1743" t="s">
        <v>14</v>
      </c>
      <c r="J1743" t="s">
        <v>7244</v>
      </c>
      <c r="K1743" t="s">
        <v>56</v>
      </c>
      <c r="L1743" t="s">
        <v>904</v>
      </c>
      <c r="M1743" t="s">
        <v>1829</v>
      </c>
      <c r="N1743" s="5">
        <v>-6406548</v>
      </c>
    </row>
    <row r="1744" spans="1:14" x14ac:dyDescent="0.25">
      <c r="A1744" t="s">
        <v>63</v>
      </c>
      <c r="B1744" t="s">
        <v>1893</v>
      </c>
      <c r="C1744">
        <v>3682</v>
      </c>
      <c r="D1744" s="2">
        <v>46143</v>
      </c>
      <c r="E1744" t="s">
        <v>907</v>
      </c>
      <c r="F1744" t="s">
        <v>921</v>
      </c>
      <c r="G1744" t="s">
        <v>845</v>
      </c>
      <c r="H1744" t="s">
        <v>6420</v>
      </c>
      <c r="I1744" t="s">
        <v>7280</v>
      </c>
      <c r="J1744" t="s">
        <v>7244</v>
      </c>
      <c r="K1744" t="s">
        <v>56</v>
      </c>
      <c r="L1744" t="s">
        <v>904</v>
      </c>
      <c r="M1744" t="s">
        <v>1829</v>
      </c>
      <c r="N1744" s="5">
        <v>-30140227</v>
      </c>
    </row>
    <row r="1745" spans="1:14" x14ac:dyDescent="0.25">
      <c r="A1745" t="s">
        <v>63</v>
      </c>
      <c r="B1745" t="s">
        <v>1893</v>
      </c>
      <c r="C1745">
        <v>3682</v>
      </c>
      <c r="D1745" s="2">
        <v>46143</v>
      </c>
      <c r="E1745" t="s">
        <v>907</v>
      </c>
      <c r="F1745" t="s">
        <v>172</v>
      </c>
      <c r="G1745" t="s">
        <v>1840</v>
      </c>
      <c r="H1745" t="s">
        <v>2702</v>
      </c>
      <c r="I1745" t="s">
        <v>14</v>
      </c>
      <c r="J1745" t="s">
        <v>1908</v>
      </c>
      <c r="K1745" t="s">
        <v>56</v>
      </c>
      <c r="L1745" t="s">
        <v>904</v>
      </c>
      <c r="M1745" t="s">
        <v>1829</v>
      </c>
      <c r="N1745" s="5">
        <v>-46320441</v>
      </c>
    </row>
    <row r="1746" spans="1:14" x14ac:dyDescent="0.25">
      <c r="A1746" t="s">
        <v>63</v>
      </c>
      <c r="B1746" t="s">
        <v>1893</v>
      </c>
      <c r="C1746">
        <v>3682</v>
      </c>
      <c r="D1746" s="2">
        <v>46143</v>
      </c>
      <c r="E1746" t="s">
        <v>907</v>
      </c>
      <c r="F1746" t="s">
        <v>172</v>
      </c>
      <c r="G1746" t="s">
        <v>1840</v>
      </c>
      <c r="H1746" t="s">
        <v>2702</v>
      </c>
      <c r="I1746" t="s">
        <v>7281</v>
      </c>
      <c r="J1746" t="s">
        <v>1908</v>
      </c>
      <c r="K1746" t="s">
        <v>56</v>
      </c>
      <c r="L1746" t="s">
        <v>904</v>
      </c>
      <c r="M1746" t="s">
        <v>1829</v>
      </c>
      <c r="N1746" s="5">
        <v>-34500980</v>
      </c>
    </row>
    <row r="1747" spans="1:14" x14ac:dyDescent="0.25">
      <c r="A1747" t="s">
        <v>63</v>
      </c>
      <c r="B1747" t="s">
        <v>1893</v>
      </c>
      <c r="C1747">
        <v>3682</v>
      </c>
      <c r="D1747" s="2">
        <v>46174</v>
      </c>
      <c r="E1747" t="s">
        <v>905</v>
      </c>
      <c r="F1747" t="s">
        <v>174</v>
      </c>
      <c r="G1747" t="s">
        <v>1909</v>
      </c>
      <c r="H1747" t="s">
        <v>10274</v>
      </c>
      <c r="I1747" t="s">
        <v>12354</v>
      </c>
      <c r="J1747" t="s">
        <v>320</v>
      </c>
      <c r="K1747" t="s">
        <v>56</v>
      </c>
      <c r="L1747" t="s">
        <v>902</v>
      </c>
      <c r="M1747" t="s">
        <v>1829</v>
      </c>
      <c r="N1747" s="5">
        <v>1464895</v>
      </c>
    </row>
    <row r="1748" spans="1:14" x14ac:dyDescent="0.25">
      <c r="A1748" t="s">
        <v>63</v>
      </c>
      <c r="B1748" t="s">
        <v>1893</v>
      </c>
      <c r="C1748">
        <v>3682</v>
      </c>
      <c r="D1748" s="2">
        <v>46174</v>
      </c>
      <c r="E1748" t="s">
        <v>905</v>
      </c>
      <c r="F1748" t="s">
        <v>174</v>
      </c>
      <c r="G1748" t="s">
        <v>1909</v>
      </c>
      <c r="H1748" t="s">
        <v>10274</v>
      </c>
      <c r="I1748" t="s">
        <v>12355</v>
      </c>
      <c r="J1748" t="s">
        <v>320</v>
      </c>
      <c r="K1748" t="s">
        <v>56</v>
      </c>
      <c r="L1748" t="s">
        <v>902</v>
      </c>
      <c r="M1748" t="s">
        <v>1829</v>
      </c>
      <c r="N1748" s="5">
        <v>1958180</v>
      </c>
    </row>
    <row r="1749" spans="1:14" x14ac:dyDescent="0.25">
      <c r="A1749" t="s">
        <v>63</v>
      </c>
      <c r="B1749" t="s">
        <v>1893</v>
      </c>
      <c r="C1749">
        <v>3682</v>
      </c>
      <c r="D1749" s="2">
        <v>46174</v>
      </c>
      <c r="E1749" t="s">
        <v>905</v>
      </c>
      <c r="F1749" t="s">
        <v>10028</v>
      </c>
      <c r="G1749" t="s">
        <v>14</v>
      </c>
      <c r="H1749" t="s">
        <v>10030</v>
      </c>
      <c r="I1749" t="s">
        <v>12356</v>
      </c>
      <c r="J1749" t="s">
        <v>10029</v>
      </c>
      <c r="K1749" t="s">
        <v>56</v>
      </c>
      <c r="L1749" t="s">
        <v>902</v>
      </c>
      <c r="M1749" t="s">
        <v>1829</v>
      </c>
      <c r="N1749" s="5">
        <v>791908</v>
      </c>
    </row>
    <row r="1750" spans="1:14" x14ac:dyDescent="0.25">
      <c r="A1750" t="s">
        <v>63</v>
      </c>
      <c r="B1750" t="s">
        <v>1893</v>
      </c>
      <c r="C1750">
        <v>3682</v>
      </c>
      <c r="D1750" s="2">
        <v>46174</v>
      </c>
      <c r="E1750" t="s">
        <v>905</v>
      </c>
      <c r="F1750" t="s">
        <v>800</v>
      </c>
      <c r="G1750" t="s">
        <v>658</v>
      </c>
      <c r="H1750" t="s">
        <v>2317</v>
      </c>
      <c r="I1750" t="s">
        <v>12357</v>
      </c>
      <c r="J1750" t="s">
        <v>658</v>
      </c>
      <c r="K1750" t="s">
        <v>56</v>
      </c>
      <c r="L1750" t="s">
        <v>902</v>
      </c>
      <c r="M1750" t="s">
        <v>1829</v>
      </c>
      <c r="N1750" s="5">
        <v>510679</v>
      </c>
    </row>
    <row r="1751" spans="1:14" x14ac:dyDescent="0.25">
      <c r="A1751" t="s">
        <v>63</v>
      </c>
      <c r="B1751" t="s">
        <v>1893</v>
      </c>
      <c r="C1751">
        <v>3682</v>
      </c>
      <c r="D1751" s="2">
        <v>46174</v>
      </c>
      <c r="E1751" t="s">
        <v>905</v>
      </c>
      <c r="F1751" t="s">
        <v>1297</v>
      </c>
      <c r="G1751" t="s">
        <v>1919</v>
      </c>
      <c r="H1751" t="s">
        <v>1280</v>
      </c>
      <c r="I1751" t="s">
        <v>12358</v>
      </c>
      <c r="J1751" t="s">
        <v>1298</v>
      </c>
      <c r="K1751" t="s">
        <v>56</v>
      </c>
      <c r="L1751" t="s">
        <v>902</v>
      </c>
      <c r="M1751" t="s">
        <v>1829</v>
      </c>
      <c r="N1751" s="5">
        <v>1591939</v>
      </c>
    </row>
    <row r="1752" spans="1:14" x14ac:dyDescent="0.25">
      <c r="A1752" t="s">
        <v>63</v>
      </c>
      <c r="B1752" t="s">
        <v>1893</v>
      </c>
      <c r="C1752">
        <v>3682</v>
      </c>
      <c r="D1752" s="2">
        <v>46174</v>
      </c>
      <c r="E1752" t="s">
        <v>905</v>
      </c>
      <c r="F1752" t="s">
        <v>908</v>
      </c>
      <c r="G1752" t="s">
        <v>1847</v>
      </c>
      <c r="H1752" t="s">
        <v>3454</v>
      </c>
      <c r="I1752" t="s">
        <v>12359</v>
      </c>
      <c r="J1752" t="s">
        <v>7193</v>
      </c>
      <c r="K1752" t="s">
        <v>56</v>
      </c>
      <c r="L1752" t="s">
        <v>902</v>
      </c>
      <c r="M1752" t="s">
        <v>1829</v>
      </c>
      <c r="N1752" s="5">
        <v>899933</v>
      </c>
    </row>
    <row r="1753" spans="1:14" x14ac:dyDescent="0.25">
      <c r="A1753" t="s">
        <v>63</v>
      </c>
      <c r="B1753" t="s">
        <v>1893</v>
      </c>
      <c r="C1753">
        <v>3682</v>
      </c>
      <c r="D1753" s="2">
        <v>46174</v>
      </c>
      <c r="E1753" t="s">
        <v>905</v>
      </c>
      <c r="F1753" t="s">
        <v>815</v>
      </c>
      <c r="G1753" t="s">
        <v>1900</v>
      </c>
      <c r="H1753" t="s">
        <v>2423</v>
      </c>
      <c r="I1753" t="s">
        <v>12360</v>
      </c>
      <c r="J1753" t="s">
        <v>7274</v>
      </c>
      <c r="K1753" t="s">
        <v>56</v>
      </c>
      <c r="L1753" t="s">
        <v>902</v>
      </c>
      <c r="M1753" t="s">
        <v>1829</v>
      </c>
      <c r="N1753" s="5">
        <v>808153</v>
      </c>
    </row>
    <row r="1754" spans="1:14" x14ac:dyDescent="0.25">
      <c r="A1754" t="s">
        <v>63</v>
      </c>
      <c r="B1754" t="s">
        <v>1893</v>
      </c>
      <c r="C1754">
        <v>3682</v>
      </c>
      <c r="D1754" s="2">
        <v>46174</v>
      </c>
      <c r="E1754" t="s">
        <v>905</v>
      </c>
      <c r="F1754" t="s">
        <v>815</v>
      </c>
      <c r="G1754" t="s">
        <v>1900</v>
      </c>
      <c r="H1754" t="s">
        <v>2423</v>
      </c>
      <c r="I1754" t="s">
        <v>12361</v>
      </c>
      <c r="J1754" t="s">
        <v>7274</v>
      </c>
      <c r="K1754" t="s">
        <v>56</v>
      </c>
      <c r="L1754" t="s">
        <v>902</v>
      </c>
      <c r="M1754" t="s">
        <v>1829</v>
      </c>
      <c r="N1754" s="5">
        <v>162443</v>
      </c>
    </row>
    <row r="1755" spans="1:14" x14ac:dyDescent="0.25">
      <c r="A1755" t="s">
        <v>63</v>
      </c>
      <c r="B1755" t="s">
        <v>1893</v>
      </c>
      <c r="C1755">
        <v>3682</v>
      </c>
      <c r="D1755" s="2">
        <v>46174</v>
      </c>
      <c r="E1755" t="s">
        <v>905</v>
      </c>
      <c r="F1755" t="s">
        <v>815</v>
      </c>
      <c r="G1755" t="s">
        <v>1900</v>
      </c>
      <c r="H1755" t="s">
        <v>2423</v>
      </c>
      <c r="I1755" t="s">
        <v>12362</v>
      </c>
      <c r="J1755" t="s">
        <v>7274</v>
      </c>
      <c r="K1755" t="s">
        <v>56</v>
      </c>
      <c r="L1755" t="s">
        <v>902</v>
      </c>
      <c r="M1755" t="s">
        <v>1829</v>
      </c>
      <c r="N1755" s="5">
        <v>2329023</v>
      </c>
    </row>
    <row r="1756" spans="1:14" x14ac:dyDescent="0.25">
      <c r="A1756" t="s">
        <v>63</v>
      </c>
      <c r="B1756" t="s">
        <v>1893</v>
      </c>
      <c r="C1756">
        <v>3682</v>
      </c>
      <c r="D1756" s="2">
        <v>46174</v>
      </c>
      <c r="E1756" t="s">
        <v>905</v>
      </c>
      <c r="F1756" t="s">
        <v>172</v>
      </c>
      <c r="G1756" t="s">
        <v>1840</v>
      </c>
      <c r="H1756" t="s">
        <v>2702</v>
      </c>
      <c r="I1756" t="s">
        <v>12363</v>
      </c>
      <c r="J1756" t="s">
        <v>1220</v>
      </c>
      <c r="K1756" t="s">
        <v>56</v>
      </c>
      <c r="L1756" t="s">
        <v>902</v>
      </c>
      <c r="M1756" t="s">
        <v>1829</v>
      </c>
      <c r="N1756" s="5">
        <v>31032716</v>
      </c>
    </row>
    <row r="1757" spans="1:14" x14ac:dyDescent="0.25">
      <c r="A1757" t="s">
        <v>63</v>
      </c>
      <c r="B1757" t="s">
        <v>1893</v>
      </c>
      <c r="C1757">
        <v>3682</v>
      </c>
      <c r="D1757" s="2">
        <v>46174</v>
      </c>
      <c r="E1757" t="s">
        <v>905</v>
      </c>
      <c r="F1757" t="s">
        <v>172</v>
      </c>
      <c r="G1757" t="s">
        <v>1840</v>
      </c>
      <c r="H1757" t="s">
        <v>2702</v>
      </c>
      <c r="I1757" t="s">
        <v>12364</v>
      </c>
      <c r="J1757" t="s">
        <v>1220</v>
      </c>
      <c r="K1757" t="s">
        <v>56</v>
      </c>
      <c r="L1757" t="s">
        <v>902</v>
      </c>
      <c r="M1757" t="s">
        <v>1829</v>
      </c>
      <c r="N1757" s="5">
        <v>16693681</v>
      </c>
    </row>
    <row r="1758" spans="1:14" x14ac:dyDescent="0.25">
      <c r="A1758" t="s">
        <v>63</v>
      </c>
      <c r="B1758" t="s">
        <v>1893</v>
      </c>
      <c r="C1758">
        <v>3682</v>
      </c>
      <c r="D1758" s="2">
        <v>46174</v>
      </c>
      <c r="E1758" t="s">
        <v>906</v>
      </c>
      <c r="F1758" t="s">
        <v>1921</v>
      </c>
      <c r="G1758" t="s">
        <v>1922</v>
      </c>
      <c r="H1758" t="s">
        <v>3145</v>
      </c>
      <c r="I1758" t="s">
        <v>12365</v>
      </c>
      <c r="J1758" t="s">
        <v>12366</v>
      </c>
      <c r="K1758" t="s">
        <v>56</v>
      </c>
      <c r="L1758" t="s">
        <v>903</v>
      </c>
      <c r="M1758" t="s">
        <v>1829</v>
      </c>
      <c r="N1758" s="5">
        <v>113710</v>
      </c>
    </row>
    <row r="1759" spans="1:14" x14ac:dyDescent="0.25">
      <c r="A1759" t="s">
        <v>63</v>
      </c>
      <c r="B1759" t="s">
        <v>1893</v>
      </c>
      <c r="C1759">
        <v>3682</v>
      </c>
      <c r="D1759" s="2">
        <v>46174</v>
      </c>
      <c r="E1759" t="s">
        <v>906</v>
      </c>
      <c r="F1759" t="s">
        <v>921</v>
      </c>
      <c r="G1759" t="s">
        <v>845</v>
      </c>
      <c r="H1759" t="s">
        <v>6402</v>
      </c>
      <c r="I1759" t="s">
        <v>14</v>
      </c>
      <c r="J1759" t="s">
        <v>5020</v>
      </c>
      <c r="K1759" t="s">
        <v>56</v>
      </c>
      <c r="L1759" t="s">
        <v>903</v>
      </c>
      <c r="M1759" t="s">
        <v>1829</v>
      </c>
      <c r="N1759" s="5">
        <v>5955683</v>
      </c>
    </row>
    <row r="1760" spans="1:14" x14ac:dyDescent="0.25">
      <c r="A1760" t="s">
        <v>63</v>
      </c>
      <c r="B1760" t="s">
        <v>1893</v>
      </c>
      <c r="C1760">
        <v>3682</v>
      </c>
      <c r="D1760" s="2">
        <v>46174</v>
      </c>
      <c r="E1760" t="s">
        <v>906</v>
      </c>
      <c r="F1760" t="s">
        <v>921</v>
      </c>
      <c r="G1760" t="s">
        <v>845</v>
      </c>
      <c r="H1760" t="s">
        <v>6420</v>
      </c>
      <c r="I1760" t="s">
        <v>14</v>
      </c>
      <c r="J1760" t="s">
        <v>5020</v>
      </c>
      <c r="K1760" t="s">
        <v>56</v>
      </c>
      <c r="L1760" t="s">
        <v>903</v>
      </c>
      <c r="M1760" t="s">
        <v>1829</v>
      </c>
      <c r="N1760" s="5">
        <v>6012832</v>
      </c>
    </row>
    <row r="1761" spans="1:14" x14ac:dyDescent="0.25">
      <c r="A1761" t="s">
        <v>63</v>
      </c>
      <c r="B1761" t="s">
        <v>1893</v>
      </c>
      <c r="C1761">
        <v>3682</v>
      </c>
      <c r="D1761" s="2">
        <v>46174</v>
      </c>
      <c r="E1761" t="s">
        <v>906</v>
      </c>
      <c r="F1761" t="s">
        <v>601</v>
      </c>
      <c r="G1761" t="s">
        <v>1894</v>
      </c>
      <c r="H1761" t="s">
        <v>2703</v>
      </c>
      <c r="I1761" t="s">
        <v>14</v>
      </c>
      <c r="J1761" t="s">
        <v>1906</v>
      </c>
      <c r="K1761" t="s">
        <v>56</v>
      </c>
      <c r="L1761" t="s">
        <v>903</v>
      </c>
      <c r="M1761" t="s">
        <v>1829</v>
      </c>
      <c r="N1761" s="5">
        <v>7029881</v>
      </c>
    </row>
    <row r="1762" spans="1:14" x14ac:dyDescent="0.25">
      <c r="A1762" t="s">
        <v>63</v>
      </c>
      <c r="B1762" t="s">
        <v>1893</v>
      </c>
      <c r="C1762">
        <v>3682</v>
      </c>
      <c r="D1762" s="2">
        <v>46174</v>
      </c>
      <c r="E1762" t="s">
        <v>906</v>
      </c>
      <c r="F1762" t="s">
        <v>174</v>
      </c>
      <c r="G1762" t="s">
        <v>1909</v>
      </c>
      <c r="H1762" t="s">
        <v>10274</v>
      </c>
      <c r="I1762" t="s">
        <v>12367</v>
      </c>
      <c r="J1762" t="s">
        <v>1910</v>
      </c>
      <c r="K1762" t="s">
        <v>56</v>
      </c>
      <c r="L1762" t="s">
        <v>903</v>
      </c>
      <c r="M1762" t="s">
        <v>1829</v>
      </c>
      <c r="N1762" s="5">
        <v>300519</v>
      </c>
    </row>
    <row r="1763" spans="1:14" x14ac:dyDescent="0.25">
      <c r="A1763" t="s">
        <v>63</v>
      </c>
      <c r="B1763" t="s">
        <v>1893</v>
      </c>
      <c r="C1763">
        <v>3682</v>
      </c>
      <c r="D1763" s="2">
        <v>46174</v>
      </c>
      <c r="E1763" t="s">
        <v>906</v>
      </c>
      <c r="F1763" t="s">
        <v>12368</v>
      </c>
      <c r="G1763" t="s">
        <v>14</v>
      </c>
      <c r="H1763" t="s">
        <v>12083</v>
      </c>
      <c r="I1763" t="s">
        <v>12369</v>
      </c>
      <c r="J1763" t="s">
        <v>12370</v>
      </c>
      <c r="K1763" t="s">
        <v>56</v>
      </c>
      <c r="L1763" t="s">
        <v>903</v>
      </c>
      <c r="M1763" t="s">
        <v>1829</v>
      </c>
      <c r="N1763" s="5">
        <v>300159</v>
      </c>
    </row>
    <row r="1764" spans="1:14" x14ac:dyDescent="0.25">
      <c r="A1764" t="s">
        <v>63</v>
      </c>
      <c r="B1764" t="s">
        <v>1893</v>
      </c>
      <c r="C1764">
        <v>3682</v>
      </c>
      <c r="D1764" s="2">
        <v>46174</v>
      </c>
      <c r="E1764" t="s">
        <v>906</v>
      </c>
      <c r="F1764" t="s">
        <v>10888</v>
      </c>
      <c r="G1764" t="s">
        <v>14</v>
      </c>
      <c r="H1764" t="s">
        <v>12024</v>
      </c>
      <c r="I1764" t="s">
        <v>12371</v>
      </c>
      <c r="J1764" t="s">
        <v>12372</v>
      </c>
      <c r="K1764" t="s">
        <v>56</v>
      </c>
      <c r="L1764" t="s">
        <v>903</v>
      </c>
      <c r="M1764" t="s">
        <v>1829</v>
      </c>
      <c r="N1764" s="5">
        <v>278416</v>
      </c>
    </row>
    <row r="1765" spans="1:14" x14ac:dyDescent="0.25">
      <c r="A1765" t="s">
        <v>63</v>
      </c>
      <c r="B1765" t="s">
        <v>1893</v>
      </c>
      <c r="C1765">
        <v>3682</v>
      </c>
      <c r="D1765" s="2">
        <v>46174</v>
      </c>
      <c r="E1765" t="s">
        <v>906</v>
      </c>
      <c r="F1765" t="s">
        <v>10028</v>
      </c>
      <c r="G1765" t="s">
        <v>14</v>
      </c>
      <c r="H1765" t="s">
        <v>10030</v>
      </c>
      <c r="I1765" t="s">
        <v>14</v>
      </c>
      <c r="J1765" t="s">
        <v>10866</v>
      </c>
      <c r="K1765" t="s">
        <v>56</v>
      </c>
      <c r="L1765" t="s">
        <v>903</v>
      </c>
      <c r="M1765" t="s">
        <v>1829</v>
      </c>
      <c r="N1765" s="5">
        <v>19601913</v>
      </c>
    </row>
    <row r="1766" spans="1:14" x14ac:dyDescent="0.25">
      <c r="A1766" t="s">
        <v>63</v>
      </c>
      <c r="B1766" t="s">
        <v>1893</v>
      </c>
      <c r="C1766">
        <v>3682</v>
      </c>
      <c r="D1766" s="2">
        <v>46174</v>
      </c>
      <c r="E1766" t="s">
        <v>906</v>
      </c>
      <c r="F1766" t="s">
        <v>815</v>
      </c>
      <c r="G1766" t="s">
        <v>1900</v>
      </c>
      <c r="H1766" t="s">
        <v>2423</v>
      </c>
      <c r="I1766" t="s">
        <v>14</v>
      </c>
      <c r="J1766" t="s">
        <v>1904</v>
      </c>
      <c r="K1766" t="s">
        <v>56</v>
      </c>
      <c r="L1766" t="s">
        <v>903</v>
      </c>
      <c r="M1766" t="s">
        <v>1829</v>
      </c>
      <c r="N1766" s="5">
        <v>3413464</v>
      </c>
    </row>
    <row r="1767" spans="1:14" x14ac:dyDescent="0.25">
      <c r="A1767" t="s">
        <v>63</v>
      </c>
      <c r="B1767" t="s">
        <v>1893</v>
      </c>
      <c r="C1767">
        <v>3682</v>
      </c>
      <c r="D1767" s="2">
        <v>46174</v>
      </c>
      <c r="E1767" t="s">
        <v>906</v>
      </c>
      <c r="F1767" t="s">
        <v>172</v>
      </c>
      <c r="G1767" t="s">
        <v>1840</v>
      </c>
      <c r="H1767" t="s">
        <v>2702</v>
      </c>
      <c r="I1767" t="s">
        <v>14</v>
      </c>
      <c r="J1767" t="s">
        <v>1905</v>
      </c>
      <c r="K1767" t="s">
        <v>56</v>
      </c>
      <c r="L1767" t="s">
        <v>903</v>
      </c>
      <c r="M1767" t="s">
        <v>1829</v>
      </c>
      <c r="N1767" s="5">
        <v>67515880</v>
      </c>
    </row>
    <row r="1768" spans="1:14" x14ac:dyDescent="0.25">
      <c r="A1768" t="s">
        <v>63</v>
      </c>
      <c r="B1768" t="s">
        <v>1893</v>
      </c>
      <c r="C1768">
        <v>3682</v>
      </c>
      <c r="D1768" s="2">
        <v>46174</v>
      </c>
      <c r="E1768" t="s">
        <v>907</v>
      </c>
      <c r="F1768" t="s">
        <v>921</v>
      </c>
      <c r="G1768" t="s">
        <v>845</v>
      </c>
      <c r="H1768" t="s">
        <v>6402</v>
      </c>
      <c r="I1768" t="s">
        <v>14</v>
      </c>
      <c r="J1768" t="s">
        <v>7244</v>
      </c>
      <c r="K1768" t="s">
        <v>56</v>
      </c>
      <c r="L1768" t="s">
        <v>904</v>
      </c>
      <c r="M1768" t="s">
        <v>1829</v>
      </c>
      <c r="N1768" s="5">
        <v>-18021400</v>
      </c>
    </row>
    <row r="1769" spans="1:14" x14ac:dyDescent="0.25">
      <c r="A1769" t="s">
        <v>63</v>
      </c>
      <c r="B1769" t="s">
        <v>1893</v>
      </c>
      <c r="C1769">
        <v>3682</v>
      </c>
      <c r="D1769" s="2">
        <v>46174</v>
      </c>
      <c r="E1769" t="s">
        <v>907</v>
      </c>
      <c r="F1769" t="s">
        <v>921</v>
      </c>
      <c r="G1769" t="s">
        <v>845</v>
      </c>
      <c r="H1769" t="s">
        <v>6420</v>
      </c>
      <c r="I1769" t="s">
        <v>14</v>
      </c>
      <c r="J1769" t="s">
        <v>7244</v>
      </c>
      <c r="K1769" t="s">
        <v>56</v>
      </c>
      <c r="L1769" t="s">
        <v>904</v>
      </c>
      <c r="M1769" t="s">
        <v>1829</v>
      </c>
      <c r="N1769" s="5">
        <v>-10478776</v>
      </c>
    </row>
    <row r="1770" spans="1:14" x14ac:dyDescent="0.25">
      <c r="A1770" t="s">
        <v>63</v>
      </c>
      <c r="B1770" t="s">
        <v>1893</v>
      </c>
      <c r="C1770">
        <v>3682</v>
      </c>
      <c r="D1770" s="2">
        <v>46174</v>
      </c>
      <c r="E1770" t="s">
        <v>907</v>
      </c>
      <c r="F1770" t="s">
        <v>174</v>
      </c>
      <c r="G1770" t="s">
        <v>1909</v>
      </c>
      <c r="H1770" t="s">
        <v>10274</v>
      </c>
      <c r="I1770" t="s">
        <v>14</v>
      </c>
      <c r="J1770" t="s">
        <v>1911</v>
      </c>
      <c r="K1770" t="s">
        <v>56</v>
      </c>
      <c r="L1770" t="s">
        <v>904</v>
      </c>
      <c r="M1770" t="s">
        <v>1829</v>
      </c>
      <c r="N1770" s="5">
        <v>-13702359</v>
      </c>
    </row>
    <row r="1771" spans="1:14" x14ac:dyDescent="0.25">
      <c r="A1771" t="s">
        <v>63</v>
      </c>
      <c r="B1771" t="s">
        <v>1893</v>
      </c>
      <c r="C1771">
        <v>3682</v>
      </c>
      <c r="D1771" s="2">
        <v>46174</v>
      </c>
      <c r="E1771" t="s">
        <v>907</v>
      </c>
      <c r="F1771" t="s">
        <v>10028</v>
      </c>
      <c r="G1771" t="s">
        <v>14</v>
      </c>
      <c r="H1771" t="s">
        <v>10030</v>
      </c>
      <c r="I1771" t="s">
        <v>14</v>
      </c>
      <c r="J1771" t="s">
        <v>12373</v>
      </c>
      <c r="K1771" t="s">
        <v>56</v>
      </c>
      <c r="L1771" t="s">
        <v>904</v>
      </c>
      <c r="M1771" t="s">
        <v>1829</v>
      </c>
      <c r="N1771" s="5">
        <v>-20244429</v>
      </c>
    </row>
    <row r="1772" spans="1:14" x14ac:dyDescent="0.25">
      <c r="A1772" t="s">
        <v>63</v>
      </c>
      <c r="B1772" t="s">
        <v>1893</v>
      </c>
      <c r="C1772">
        <v>3682</v>
      </c>
      <c r="D1772" s="2">
        <v>46174</v>
      </c>
      <c r="E1772" t="s">
        <v>907</v>
      </c>
      <c r="F1772" t="s">
        <v>815</v>
      </c>
      <c r="G1772" t="s">
        <v>1900</v>
      </c>
      <c r="H1772" t="s">
        <v>2423</v>
      </c>
      <c r="I1772" t="s">
        <v>14</v>
      </c>
      <c r="J1772" t="s">
        <v>1907</v>
      </c>
      <c r="K1772" t="s">
        <v>56</v>
      </c>
      <c r="L1772" t="s">
        <v>904</v>
      </c>
      <c r="M1772" t="s">
        <v>1829</v>
      </c>
      <c r="N1772" s="5">
        <v>-9384454</v>
      </c>
    </row>
    <row r="1773" spans="1:14" x14ac:dyDescent="0.25">
      <c r="A1773" t="s">
        <v>63</v>
      </c>
      <c r="B1773" t="s">
        <v>1893</v>
      </c>
      <c r="C1773">
        <v>3682</v>
      </c>
      <c r="D1773" s="2">
        <v>46174</v>
      </c>
      <c r="E1773" t="s">
        <v>907</v>
      </c>
      <c r="F1773" t="s">
        <v>172</v>
      </c>
      <c r="G1773" t="s">
        <v>1840</v>
      </c>
      <c r="H1773" t="s">
        <v>2702</v>
      </c>
      <c r="I1773" t="s">
        <v>14</v>
      </c>
      <c r="J1773" t="s">
        <v>1908</v>
      </c>
      <c r="K1773" t="s">
        <v>56</v>
      </c>
      <c r="L1773" t="s">
        <v>904</v>
      </c>
      <c r="M1773" t="s">
        <v>1829</v>
      </c>
      <c r="N1773" s="5">
        <v>-65623778</v>
      </c>
    </row>
    <row r="1774" spans="1:14" x14ac:dyDescent="0.25">
      <c r="A1774" t="s">
        <v>63</v>
      </c>
      <c r="B1774" t="s">
        <v>1893</v>
      </c>
      <c r="C1774">
        <v>3682</v>
      </c>
      <c r="D1774" s="2">
        <v>46174</v>
      </c>
      <c r="E1774" t="s">
        <v>907</v>
      </c>
      <c r="F1774" t="s">
        <v>172</v>
      </c>
      <c r="G1774" t="s">
        <v>1840</v>
      </c>
      <c r="H1774" t="s">
        <v>2702</v>
      </c>
      <c r="I1774" t="s">
        <v>12363</v>
      </c>
      <c r="J1774" t="s">
        <v>1908</v>
      </c>
      <c r="K1774" t="s">
        <v>56</v>
      </c>
      <c r="L1774" t="s">
        <v>904</v>
      </c>
      <c r="M1774" t="s">
        <v>1829</v>
      </c>
      <c r="N1774" s="5">
        <v>-47726397</v>
      </c>
    </row>
    <row r="1775" spans="1:14" x14ac:dyDescent="0.25">
      <c r="A1775" t="s">
        <v>63</v>
      </c>
      <c r="B1775" t="s">
        <v>1893</v>
      </c>
      <c r="C1775">
        <v>3683</v>
      </c>
      <c r="D1775" s="2">
        <v>46023</v>
      </c>
      <c r="E1775" t="s">
        <v>905</v>
      </c>
      <c r="F1775" t="s">
        <v>153</v>
      </c>
      <c r="G1775" t="s">
        <v>1923</v>
      </c>
      <c r="H1775" t="s">
        <v>1263</v>
      </c>
      <c r="I1775" t="s">
        <v>3819</v>
      </c>
      <c r="J1775" t="s">
        <v>6783</v>
      </c>
      <c r="K1775" t="s">
        <v>56</v>
      </c>
      <c r="L1775" t="s">
        <v>902</v>
      </c>
      <c r="M1775" t="s">
        <v>1829</v>
      </c>
      <c r="N1775" s="5">
        <v>4516965</v>
      </c>
    </row>
    <row r="1776" spans="1:14" x14ac:dyDescent="0.25">
      <c r="A1776" t="s">
        <v>63</v>
      </c>
      <c r="B1776" t="s">
        <v>1893</v>
      </c>
      <c r="C1776">
        <v>3683</v>
      </c>
      <c r="D1776" s="2">
        <v>46023</v>
      </c>
      <c r="E1776" t="s">
        <v>905</v>
      </c>
      <c r="F1776" t="s">
        <v>153</v>
      </c>
      <c r="G1776" t="s">
        <v>1923</v>
      </c>
      <c r="H1776" t="s">
        <v>1263</v>
      </c>
      <c r="I1776" t="s">
        <v>3820</v>
      </c>
      <c r="J1776" t="s">
        <v>6783</v>
      </c>
      <c r="K1776" t="s">
        <v>56</v>
      </c>
      <c r="L1776" t="s">
        <v>902</v>
      </c>
      <c r="M1776" t="s">
        <v>1829</v>
      </c>
      <c r="N1776" s="5">
        <v>5272378</v>
      </c>
    </row>
    <row r="1777" spans="1:14" x14ac:dyDescent="0.25">
      <c r="A1777" t="s">
        <v>63</v>
      </c>
      <c r="B1777" t="s">
        <v>1893</v>
      </c>
      <c r="C1777">
        <v>3683</v>
      </c>
      <c r="D1777" s="2">
        <v>46023</v>
      </c>
      <c r="E1777" t="s">
        <v>905</v>
      </c>
      <c r="F1777" t="s">
        <v>1525</v>
      </c>
      <c r="G1777" t="s">
        <v>1925</v>
      </c>
      <c r="H1777" t="s">
        <v>1527</v>
      </c>
      <c r="I1777" t="s">
        <v>3821</v>
      </c>
      <c r="J1777" t="s">
        <v>2244</v>
      </c>
      <c r="K1777" t="s">
        <v>56</v>
      </c>
      <c r="L1777" t="s">
        <v>902</v>
      </c>
      <c r="M1777" t="s">
        <v>1829</v>
      </c>
      <c r="N1777" s="5">
        <v>1127214</v>
      </c>
    </row>
    <row r="1778" spans="1:14" x14ac:dyDescent="0.25">
      <c r="A1778" t="s">
        <v>63</v>
      </c>
      <c r="B1778" t="s">
        <v>1893</v>
      </c>
      <c r="C1778">
        <v>3683</v>
      </c>
      <c r="D1778" s="2">
        <v>46023</v>
      </c>
      <c r="E1778" t="s">
        <v>905</v>
      </c>
      <c r="F1778" t="s">
        <v>1525</v>
      </c>
      <c r="G1778" t="s">
        <v>1925</v>
      </c>
      <c r="H1778" t="s">
        <v>1527</v>
      </c>
      <c r="I1778" t="s">
        <v>3822</v>
      </c>
      <c r="J1778" t="s">
        <v>1526</v>
      </c>
      <c r="K1778" t="s">
        <v>56</v>
      </c>
      <c r="L1778" t="s">
        <v>902</v>
      </c>
      <c r="M1778" t="s">
        <v>1829</v>
      </c>
      <c r="N1778" s="5">
        <v>1535528</v>
      </c>
    </row>
    <row r="1779" spans="1:14" x14ac:dyDescent="0.25">
      <c r="A1779" t="s">
        <v>63</v>
      </c>
      <c r="B1779" t="s">
        <v>1893</v>
      </c>
      <c r="C1779">
        <v>3683</v>
      </c>
      <c r="D1779" s="2">
        <v>46023</v>
      </c>
      <c r="E1779" t="s">
        <v>905</v>
      </c>
      <c r="F1779" t="s">
        <v>1525</v>
      </c>
      <c r="G1779" t="s">
        <v>1925</v>
      </c>
      <c r="H1779" t="s">
        <v>1527</v>
      </c>
      <c r="I1779" t="s">
        <v>3823</v>
      </c>
      <c r="J1779" t="s">
        <v>1526</v>
      </c>
      <c r="K1779" t="s">
        <v>56</v>
      </c>
      <c r="L1779" t="s">
        <v>902</v>
      </c>
      <c r="M1779" t="s">
        <v>1829</v>
      </c>
      <c r="N1779" s="5">
        <v>1659713</v>
      </c>
    </row>
    <row r="1780" spans="1:14" x14ac:dyDescent="0.25">
      <c r="A1780" t="s">
        <v>63</v>
      </c>
      <c r="B1780" t="s">
        <v>1893</v>
      </c>
      <c r="C1780">
        <v>3683</v>
      </c>
      <c r="D1780" s="2">
        <v>46023</v>
      </c>
      <c r="E1780" t="s">
        <v>906</v>
      </c>
      <c r="F1780" t="s">
        <v>910</v>
      </c>
      <c r="G1780" t="s">
        <v>911</v>
      </c>
      <c r="H1780" t="s">
        <v>2701</v>
      </c>
      <c r="I1780" t="s">
        <v>14</v>
      </c>
      <c r="J1780" t="s">
        <v>1868</v>
      </c>
      <c r="K1780" t="s">
        <v>56</v>
      </c>
      <c r="L1780" t="s">
        <v>903</v>
      </c>
      <c r="M1780" t="s">
        <v>1829</v>
      </c>
      <c r="N1780" s="5">
        <v>2280385</v>
      </c>
    </row>
    <row r="1781" spans="1:14" x14ac:dyDescent="0.25">
      <c r="A1781" t="s">
        <v>63</v>
      </c>
      <c r="B1781" t="s">
        <v>1893</v>
      </c>
      <c r="C1781">
        <v>3683</v>
      </c>
      <c r="D1781" s="2">
        <v>46023</v>
      </c>
      <c r="E1781" t="s">
        <v>906</v>
      </c>
      <c r="F1781" t="s">
        <v>153</v>
      </c>
      <c r="G1781" t="s">
        <v>1923</v>
      </c>
      <c r="H1781" t="s">
        <v>1263</v>
      </c>
      <c r="I1781" t="s">
        <v>14</v>
      </c>
      <c r="J1781" t="s">
        <v>1924</v>
      </c>
      <c r="K1781" t="s">
        <v>56</v>
      </c>
      <c r="L1781" t="s">
        <v>903</v>
      </c>
      <c r="M1781" t="s">
        <v>1829</v>
      </c>
      <c r="N1781" s="5">
        <v>897033</v>
      </c>
    </row>
    <row r="1782" spans="1:14" x14ac:dyDescent="0.25">
      <c r="A1782" t="s">
        <v>63</v>
      </c>
      <c r="B1782" t="s">
        <v>1893</v>
      </c>
      <c r="C1782">
        <v>3683</v>
      </c>
      <c r="D1782" s="2">
        <v>46023</v>
      </c>
      <c r="E1782" t="s">
        <v>907</v>
      </c>
      <c r="F1782" t="s">
        <v>153</v>
      </c>
      <c r="G1782" t="s">
        <v>1923</v>
      </c>
      <c r="H1782" t="s">
        <v>1263</v>
      </c>
      <c r="I1782" t="s">
        <v>3819</v>
      </c>
      <c r="J1782" t="s">
        <v>7282</v>
      </c>
      <c r="K1782" t="s">
        <v>56</v>
      </c>
      <c r="L1782" t="s">
        <v>904</v>
      </c>
      <c r="M1782" t="s">
        <v>1829</v>
      </c>
      <c r="N1782" s="5">
        <v>-9789343</v>
      </c>
    </row>
    <row r="1783" spans="1:14" x14ac:dyDescent="0.25">
      <c r="A1783" t="s">
        <v>63</v>
      </c>
      <c r="B1783" t="s">
        <v>1893</v>
      </c>
      <c r="C1783">
        <v>3683</v>
      </c>
      <c r="D1783" s="2">
        <v>46023</v>
      </c>
      <c r="E1783" t="s">
        <v>907</v>
      </c>
      <c r="F1783" t="s">
        <v>1525</v>
      </c>
      <c r="G1783" t="s">
        <v>1925</v>
      </c>
      <c r="H1783" t="s">
        <v>1527</v>
      </c>
      <c r="I1783" t="s">
        <v>3821</v>
      </c>
      <c r="J1783" t="s">
        <v>2245</v>
      </c>
      <c r="K1783" t="s">
        <v>56</v>
      </c>
      <c r="L1783" t="s">
        <v>904</v>
      </c>
      <c r="M1783" t="s">
        <v>1829</v>
      </c>
      <c r="N1783" s="5">
        <v>-1127214</v>
      </c>
    </row>
    <row r="1784" spans="1:14" x14ac:dyDescent="0.25">
      <c r="A1784" t="s">
        <v>63</v>
      </c>
      <c r="B1784" t="s">
        <v>1893</v>
      </c>
      <c r="C1784">
        <v>3683</v>
      </c>
      <c r="D1784" s="2">
        <v>46023</v>
      </c>
      <c r="E1784" t="s">
        <v>907</v>
      </c>
      <c r="F1784" t="s">
        <v>1525</v>
      </c>
      <c r="G1784" t="s">
        <v>1925</v>
      </c>
      <c r="H1784" t="s">
        <v>1527</v>
      </c>
      <c r="I1784" t="s">
        <v>3822</v>
      </c>
      <c r="J1784" t="s">
        <v>2363</v>
      </c>
      <c r="K1784" t="s">
        <v>56</v>
      </c>
      <c r="L1784" t="s">
        <v>904</v>
      </c>
      <c r="M1784" t="s">
        <v>1829</v>
      </c>
      <c r="N1784" s="5">
        <v>-1535528</v>
      </c>
    </row>
    <row r="1785" spans="1:14" x14ac:dyDescent="0.25">
      <c r="A1785" t="s">
        <v>63</v>
      </c>
      <c r="B1785" t="s">
        <v>1893</v>
      </c>
      <c r="C1785">
        <v>3683</v>
      </c>
      <c r="D1785" s="2">
        <v>46023</v>
      </c>
      <c r="E1785" t="s">
        <v>907</v>
      </c>
      <c r="F1785" t="s">
        <v>1525</v>
      </c>
      <c r="G1785" t="s">
        <v>1925</v>
      </c>
      <c r="H1785" t="s">
        <v>1527</v>
      </c>
      <c r="I1785" t="s">
        <v>3823</v>
      </c>
      <c r="J1785" t="s">
        <v>2363</v>
      </c>
      <c r="K1785" t="s">
        <v>56</v>
      </c>
      <c r="L1785" t="s">
        <v>904</v>
      </c>
      <c r="M1785" t="s">
        <v>1829</v>
      </c>
      <c r="N1785" s="5">
        <v>-1659713</v>
      </c>
    </row>
    <row r="1786" spans="1:14" x14ac:dyDescent="0.25">
      <c r="A1786" t="s">
        <v>63</v>
      </c>
      <c r="B1786" t="s">
        <v>1893</v>
      </c>
      <c r="C1786">
        <v>3683</v>
      </c>
      <c r="D1786" s="2">
        <v>46054</v>
      </c>
      <c r="E1786" t="s">
        <v>905</v>
      </c>
      <c r="F1786" t="s">
        <v>910</v>
      </c>
      <c r="G1786" t="s">
        <v>911</v>
      </c>
      <c r="H1786" t="s">
        <v>2701</v>
      </c>
      <c r="I1786" t="s">
        <v>5023</v>
      </c>
      <c r="J1786" t="s">
        <v>911</v>
      </c>
      <c r="K1786" t="s">
        <v>56</v>
      </c>
      <c r="L1786" t="s">
        <v>902</v>
      </c>
      <c r="M1786" t="s">
        <v>1829</v>
      </c>
      <c r="N1786" s="5">
        <v>2280385</v>
      </c>
    </row>
    <row r="1787" spans="1:14" x14ac:dyDescent="0.25">
      <c r="A1787" t="s">
        <v>63</v>
      </c>
      <c r="B1787" t="s">
        <v>1893</v>
      </c>
      <c r="C1787">
        <v>3683</v>
      </c>
      <c r="D1787" s="2">
        <v>46054</v>
      </c>
      <c r="E1787" t="s">
        <v>905</v>
      </c>
      <c r="F1787" t="s">
        <v>910</v>
      </c>
      <c r="G1787" t="s">
        <v>911</v>
      </c>
      <c r="H1787" t="s">
        <v>2701</v>
      </c>
      <c r="I1787" t="s">
        <v>5024</v>
      </c>
      <c r="J1787" t="s">
        <v>911</v>
      </c>
      <c r="K1787" t="s">
        <v>56</v>
      </c>
      <c r="L1787" t="s">
        <v>902</v>
      </c>
      <c r="M1787" t="s">
        <v>1829</v>
      </c>
      <c r="N1787" s="5">
        <v>3748253</v>
      </c>
    </row>
    <row r="1788" spans="1:14" x14ac:dyDescent="0.25">
      <c r="A1788" t="s">
        <v>63</v>
      </c>
      <c r="B1788" t="s">
        <v>1893</v>
      </c>
      <c r="C1788">
        <v>3683</v>
      </c>
      <c r="D1788" s="2">
        <v>46054</v>
      </c>
      <c r="E1788" t="s">
        <v>905</v>
      </c>
      <c r="F1788" t="s">
        <v>910</v>
      </c>
      <c r="G1788" t="s">
        <v>911</v>
      </c>
      <c r="H1788" t="s">
        <v>2701</v>
      </c>
      <c r="I1788" t="s">
        <v>5025</v>
      </c>
      <c r="J1788" t="s">
        <v>911</v>
      </c>
      <c r="K1788" t="s">
        <v>56</v>
      </c>
      <c r="L1788" t="s">
        <v>902</v>
      </c>
      <c r="M1788" t="s">
        <v>1829</v>
      </c>
      <c r="N1788" s="5">
        <v>2280385</v>
      </c>
    </row>
    <row r="1789" spans="1:14" x14ac:dyDescent="0.25">
      <c r="A1789" t="s">
        <v>63</v>
      </c>
      <c r="B1789" t="s">
        <v>1893</v>
      </c>
      <c r="C1789">
        <v>3683</v>
      </c>
      <c r="D1789" s="2">
        <v>46054</v>
      </c>
      <c r="E1789" t="s">
        <v>905</v>
      </c>
      <c r="F1789" t="s">
        <v>910</v>
      </c>
      <c r="G1789" t="s">
        <v>911</v>
      </c>
      <c r="H1789" t="s">
        <v>2701</v>
      </c>
      <c r="I1789" t="s">
        <v>5026</v>
      </c>
      <c r="J1789" t="s">
        <v>911</v>
      </c>
      <c r="K1789" t="s">
        <v>56</v>
      </c>
      <c r="L1789" t="s">
        <v>902</v>
      </c>
      <c r="M1789" t="s">
        <v>1829</v>
      </c>
      <c r="N1789" s="5">
        <v>-2280385</v>
      </c>
    </row>
    <row r="1790" spans="1:14" x14ac:dyDescent="0.25">
      <c r="A1790" t="s">
        <v>63</v>
      </c>
      <c r="B1790" t="s">
        <v>1893</v>
      </c>
      <c r="C1790">
        <v>3683</v>
      </c>
      <c r="D1790" s="2">
        <v>46054</v>
      </c>
      <c r="E1790" t="s">
        <v>906</v>
      </c>
      <c r="F1790" t="s">
        <v>910</v>
      </c>
      <c r="G1790" t="s">
        <v>911</v>
      </c>
      <c r="H1790" t="s">
        <v>2701</v>
      </c>
      <c r="I1790" t="s">
        <v>14</v>
      </c>
      <c r="J1790" t="s">
        <v>1868</v>
      </c>
      <c r="K1790" t="s">
        <v>56</v>
      </c>
      <c r="L1790" t="s">
        <v>903</v>
      </c>
      <c r="M1790" t="s">
        <v>1829</v>
      </c>
      <c r="N1790" s="5">
        <v>9549751</v>
      </c>
    </row>
    <row r="1791" spans="1:14" x14ac:dyDescent="0.25">
      <c r="A1791" t="s">
        <v>63</v>
      </c>
      <c r="B1791" t="s">
        <v>1893</v>
      </c>
      <c r="C1791">
        <v>3683</v>
      </c>
      <c r="D1791" s="2">
        <v>46054</v>
      </c>
      <c r="E1791" t="s">
        <v>906</v>
      </c>
      <c r="F1791" t="s">
        <v>153</v>
      </c>
      <c r="G1791" t="s">
        <v>1923</v>
      </c>
      <c r="H1791" t="s">
        <v>1263</v>
      </c>
      <c r="I1791" t="s">
        <v>14</v>
      </c>
      <c r="J1791" t="s">
        <v>1924</v>
      </c>
      <c r="K1791" t="s">
        <v>56</v>
      </c>
      <c r="L1791" t="s">
        <v>903</v>
      </c>
      <c r="M1791" t="s">
        <v>1829</v>
      </c>
      <c r="N1791" s="5">
        <v>4504528</v>
      </c>
    </row>
    <row r="1792" spans="1:14" x14ac:dyDescent="0.25">
      <c r="A1792" t="s">
        <v>63</v>
      </c>
      <c r="B1792" t="s">
        <v>1893</v>
      </c>
      <c r="C1792">
        <v>3683</v>
      </c>
      <c r="D1792" s="2">
        <v>46054</v>
      </c>
      <c r="E1792" t="s">
        <v>907</v>
      </c>
      <c r="F1792" t="s">
        <v>910</v>
      </c>
      <c r="G1792" t="s">
        <v>911</v>
      </c>
      <c r="H1792" t="s">
        <v>2701</v>
      </c>
      <c r="I1792" t="s">
        <v>5023</v>
      </c>
      <c r="J1792" t="s">
        <v>5028</v>
      </c>
      <c r="K1792" t="s">
        <v>56</v>
      </c>
      <c r="L1792" t="s">
        <v>904</v>
      </c>
      <c r="M1792" t="s">
        <v>1829</v>
      </c>
      <c r="N1792" s="5">
        <v>-2280385</v>
      </c>
    </row>
    <row r="1793" spans="1:14" x14ac:dyDescent="0.25">
      <c r="A1793" t="s">
        <v>63</v>
      </c>
      <c r="B1793" t="s">
        <v>1893</v>
      </c>
      <c r="C1793">
        <v>3683</v>
      </c>
      <c r="D1793" s="2">
        <v>46054</v>
      </c>
      <c r="E1793" t="s">
        <v>907</v>
      </c>
      <c r="F1793" t="s">
        <v>153</v>
      </c>
      <c r="G1793" t="s">
        <v>1923</v>
      </c>
      <c r="H1793" t="s">
        <v>1263</v>
      </c>
      <c r="I1793" t="s">
        <v>14</v>
      </c>
      <c r="J1793" t="s">
        <v>5027</v>
      </c>
      <c r="K1793" t="s">
        <v>56</v>
      </c>
      <c r="L1793" t="s">
        <v>904</v>
      </c>
      <c r="M1793" t="s">
        <v>1829</v>
      </c>
      <c r="N1793" s="5">
        <v>-897033</v>
      </c>
    </row>
    <row r="1794" spans="1:14" x14ac:dyDescent="0.25">
      <c r="A1794" t="s">
        <v>63</v>
      </c>
      <c r="B1794" t="s">
        <v>1893</v>
      </c>
      <c r="C1794">
        <v>3683</v>
      </c>
      <c r="D1794" s="2">
        <v>46082</v>
      </c>
      <c r="E1794" t="s">
        <v>905</v>
      </c>
      <c r="F1794" t="s">
        <v>910</v>
      </c>
      <c r="G1794" t="s">
        <v>911</v>
      </c>
      <c r="H1794" t="s">
        <v>2701</v>
      </c>
      <c r="I1794" t="s">
        <v>7283</v>
      </c>
      <c r="J1794" t="s">
        <v>911</v>
      </c>
      <c r="K1794" t="s">
        <v>56</v>
      </c>
      <c r="L1794" t="s">
        <v>902</v>
      </c>
      <c r="M1794" t="s">
        <v>1829</v>
      </c>
      <c r="N1794" s="5">
        <v>3748253</v>
      </c>
    </row>
    <row r="1795" spans="1:14" x14ac:dyDescent="0.25">
      <c r="A1795" t="s">
        <v>63</v>
      </c>
      <c r="B1795" t="s">
        <v>1893</v>
      </c>
      <c r="C1795">
        <v>3683</v>
      </c>
      <c r="D1795" s="2">
        <v>46082</v>
      </c>
      <c r="E1795" t="s">
        <v>905</v>
      </c>
      <c r="F1795" t="s">
        <v>910</v>
      </c>
      <c r="G1795" t="s">
        <v>911</v>
      </c>
      <c r="H1795" t="s">
        <v>2701</v>
      </c>
      <c r="I1795" t="s">
        <v>7284</v>
      </c>
      <c r="J1795" t="s">
        <v>911</v>
      </c>
      <c r="K1795" t="s">
        <v>56</v>
      </c>
      <c r="L1795" t="s">
        <v>902</v>
      </c>
      <c r="M1795" t="s">
        <v>1829</v>
      </c>
      <c r="N1795" s="5">
        <v>6002086</v>
      </c>
    </row>
    <row r="1796" spans="1:14" x14ac:dyDescent="0.25">
      <c r="A1796" t="s">
        <v>63</v>
      </c>
      <c r="B1796" t="s">
        <v>1893</v>
      </c>
      <c r="C1796">
        <v>3683</v>
      </c>
      <c r="D1796" s="2">
        <v>46082</v>
      </c>
      <c r="E1796" t="s">
        <v>905</v>
      </c>
      <c r="F1796" t="s">
        <v>910</v>
      </c>
      <c r="G1796" t="s">
        <v>911</v>
      </c>
      <c r="H1796" t="s">
        <v>2701</v>
      </c>
      <c r="I1796" t="s">
        <v>7285</v>
      </c>
      <c r="J1796" t="s">
        <v>911</v>
      </c>
      <c r="K1796" t="s">
        <v>56</v>
      </c>
      <c r="L1796" t="s">
        <v>902</v>
      </c>
      <c r="M1796" t="s">
        <v>1829</v>
      </c>
      <c r="N1796" s="5">
        <v>7885672</v>
      </c>
    </row>
    <row r="1797" spans="1:14" x14ac:dyDescent="0.25">
      <c r="A1797" t="s">
        <v>63</v>
      </c>
      <c r="B1797" t="s">
        <v>1893</v>
      </c>
      <c r="C1797">
        <v>3683</v>
      </c>
      <c r="D1797" s="2">
        <v>46082</v>
      </c>
      <c r="E1797" t="s">
        <v>905</v>
      </c>
      <c r="F1797" t="s">
        <v>910</v>
      </c>
      <c r="G1797" t="s">
        <v>911</v>
      </c>
      <c r="H1797" t="s">
        <v>2701</v>
      </c>
      <c r="I1797" t="s">
        <v>7286</v>
      </c>
      <c r="J1797" t="s">
        <v>911</v>
      </c>
      <c r="K1797" t="s">
        <v>56</v>
      </c>
      <c r="L1797" t="s">
        <v>902</v>
      </c>
      <c r="M1797" t="s">
        <v>1829</v>
      </c>
      <c r="N1797" s="5">
        <v>-3748253</v>
      </c>
    </row>
    <row r="1798" spans="1:14" x14ac:dyDescent="0.25">
      <c r="A1798" t="s">
        <v>63</v>
      </c>
      <c r="B1798" t="s">
        <v>1893</v>
      </c>
      <c r="C1798">
        <v>3683</v>
      </c>
      <c r="D1798" s="2">
        <v>46082</v>
      </c>
      <c r="E1798" t="s">
        <v>905</v>
      </c>
      <c r="F1798" t="s">
        <v>153</v>
      </c>
      <c r="G1798" t="s">
        <v>1923</v>
      </c>
      <c r="H1798" t="s">
        <v>1263</v>
      </c>
      <c r="I1798" t="s">
        <v>7287</v>
      </c>
      <c r="J1798" t="s">
        <v>6783</v>
      </c>
      <c r="K1798" t="s">
        <v>56</v>
      </c>
      <c r="L1798" t="s">
        <v>902</v>
      </c>
      <c r="M1798" t="s">
        <v>1829</v>
      </c>
      <c r="N1798" s="5">
        <v>897033</v>
      </c>
    </row>
    <row r="1799" spans="1:14" x14ac:dyDescent="0.25">
      <c r="A1799" t="s">
        <v>63</v>
      </c>
      <c r="B1799" t="s">
        <v>1893</v>
      </c>
      <c r="C1799">
        <v>3683</v>
      </c>
      <c r="D1799" s="2">
        <v>46082</v>
      </c>
      <c r="E1799" t="s">
        <v>905</v>
      </c>
      <c r="F1799" t="s">
        <v>1525</v>
      </c>
      <c r="G1799" t="s">
        <v>1925</v>
      </c>
      <c r="H1799" t="s">
        <v>1527</v>
      </c>
      <c r="I1799" t="s">
        <v>7288</v>
      </c>
      <c r="J1799" t="s">
        <v>2244</v>
      </c>
      <c r="K1799" t="s">
        <v>56</v>
      </c>
      <c r="L1799" t="s">
        <v>902</v>
      </c>
      <c r="M1799" t="s">
        <v>1829</v>
      </c>
      <c r="N1799" s="5">
        <v>871548</v>
      </c>
    </row>
    <row r="1800" spans="1:14" x14ac:dyDescent="0.25">
      <c r="A1800" t="s">
        <v>63</v>
      </c>
      <c r="B1800" t="s">
        <v>1893</v>
      </c>
      <c r="C1800">
        <v>3683</v>
      </c>
      <c r="D1800" s="2">
        <v>46082</v>
      </c>
      <c r="E1800" t="s">
        <v>906</v>
      </c>
      <c r="F1800" t="s">
        <v>153</v>
      </c>
      <c r="G1800" t="s">
        <v>1923</v>
      </c>
      <c r="H1800" t="s">
        <v>1263</v>
      </c>
      <c r="I1800" t="s">
        <v>14</v>
      </c>
      <c r="J1800" t="s">
        <v>1924</v>
      </c>
      <c r="K1800" t="s">
        <v>56</v>
      </c>
      <c r="L1800" t="s">
        <v>903</v>
      </c>
      <c r="M1800" t="s">
        <v>1829</v>
      </c>
      <c r="N1800" s="5">
        <v>8744560</v>
      </c>
    </row>
    <row r="1801" spans="1:14" x14ac:dyDescent="0.25">
      <c r="A1801" t="s">
        <v>63</v>
      </c>
      <c r="B1801" t="s">
        <v>1893</v>
      </c>
      <c r="C1801">
        <v>3683</v>
      </c>
      <c r="D1801" s="2">
        <v>46082</v>
      </c>
      <c r="E1801" t="s">
        <v>907</v>
      </c>
      <c r="F1801" t="s">
        <v>910</v>
      </c>
      <c r="G1801" t="s">
        <v>911</v>
      </c>
      <c r="H1801" t="s">
        <v>2701</v>
      </c>
      <c r="I1801" t="s">
        <v>14</v>
      </c>
      <c r="J1801" t="s">
        <v>5028</v>
      </c>
      <c r="K1801" t="s">
        <v>56</v>
      </c>
      <c r="L1801" t="s">
        <v>904</v>
      </c>
      <c r="M1801" t="s">
        <v>1829</v>
      </c>
      <c r="N1801" s="5">
        <v>-9549751</v>
      </c>
    </row>
    <row r="1802" spans="1:14" x14ac:dyDescent="0.25">
      <c r="A1802" t="s">
        <v>63</v>
      </c>
      <c r="B1802" t="s">
        <v>1893</v>
      </c>
      <c r="C1802">
        <v>3683</v>
      </c>
      <c r="D1802" s="2">
        <v>46082</v>
      </c>
      <c r="E1802" t="s">
        <v>907</v>
      </c>
      <c r="F1802" t="s">
        <v>153</v>
      </c>
      <c r="G1802" t="s">
        <v>1923</v>
      </c>
      <c r="H1802" t="s">
        <v>1263</v>
      </c>
      <c r="I1802" t="s">
        <v>14</v>
      </c>
      <c r="J1802" t="s">
        <v>5027</v>
      </c>
      <c r="K1802" t="s">
        <v>56</v>
      </c>
      <c r="L1802" t="s">
        <v>904</v>
      </c>
      <c r="M1802" t="s">
        <v>1829</v>
      </c>
      <c r="N1802" s="5">
        <v>-4504528</v>
      </c>
    </row>
    <row r="1803" spans="1:14" x14ac:dyDescent="0.25">
      <c r="A1803" t="s">
        <v>63</v>
      </c>
      <c r="B1803" t="s">
        <v>1893</v>
      </c>
      <c r="C1803">
        <v>3683</v>
      </c>
      <c r="D1803" s="2">
        <v>46113</v>
      </c>
      <c r="E1803" t="s">
        <v>905</v>
      </c>
      <c r="F1803" t="s">
        <v>910</v>
      </c>
      <c r="G1803" t="s">
        <v>911</v>
      </c>
      <c r="H1803" t="s">
        <v>6404</v>
      </c>
      <c r="I1803" t="s">
        <v>7289</v>
      </c>
      <c r="J1803" t="s">
        <v>7290</v>
      </c>
      <c r="K1803" t="s">
        <v>56</v>
      </c>
      <c r="L1803" t="s">
        <v>902</v>
      </c>
      <c r="M1803" t="s">
        <v>1829</v>
      </c>
      <c r="N1803" s="5">
        <v>8270400</v>
      </c>
    </row>
    <row r="1804" spans="1:14" x14ac:dyDescent="0.25">
      <c r="A1804" t="s">
        <v>63</v>
      </c>
      <c r="B1804" t="s">
        <v>1893</v>
      </c>
      <c r="C1804">
        <v>3683</v>
      </c>
      <c r="D1804" s="2">
        <v>46113</v>
      </c>
      <c r="E1804" t="s">
        <v>905</v>
      </c>
      <c r="F1804" t="s">
        <v>916</v>
      </c>
      <c r="G1804" t="s">
        <v>1896</v>
      </c>
      <c r="H1804" t="s">
        <v>6405</v>
      </c>
      <c r="I1804" t="s">
        <v>7291</v>
      </c>
      <c r="J1804" t="s">
        <v>1896</v>
      </c>
      <c r="K1804" t="s">
        <v>56</v>
      </c>
      <c r="L1804" t="s">
        <v>902</v>
      </c>
      <c r="M1804" t="s">
        <v>1829</v>
      </c>
      <c r="N1804" s="5">
        <v>753009</v>
      </c>
    </row>
    <row r="1805" spans="1:14" x14ac:dyDescent="0.25">
      <c r="A1805" t="s">
        <v>63</v>
      </c>
      <c r="B1805" t="s">
        <v>1893</v>
      </c>
      <c r="C1805">
        <v>3683</v>
      </c>
      <c r="D1805" s="2">
        <v>46113</v>
      </c>
      <c r="E1805" t="s">
        <v>906</v>
      </c>
      <c r="F1805" t="s">
        <v>1525</v>
      </c>
      <c r="G1805" t="s">
        <v>1925</v>
      </c>
      <c r="H1805" t="s">
        <v>1527</v>
      </c>
      <c r="I1805" t="s">
        <v>14</v>
      </c>
      <c r="J1805" t="s">
        <v>7292</v>
      </c>
      <c r="K1805" t="s">
        <v>56</v>
      </c>
      <c r="L1805" t="s">
        <v>903</v>
      </c>
      <c r="M1805" t="s">
        <v>1829</v>
      </c>
      <c r="N1805" s="5">
        <v>2049192</v>
      </c>
    </row>
    <row r="1806" spans="1:14" x14ac:dyDescent="0.25">
      <c r="A1806" t="s">
        <v>63</v>
      </c>
      <c r="B1806" t="s">
        <v>1893</v>
      </c>
      <c r="C1806">
        <v>3683</v>
      </c>
      <c r="D1806" s="2">
        <v>46113</v>
      </c>
      <c r="E1806" t="s">
        <v>907</v>
      </c>
      <c r="F1806" t="s">
        <v>153</v>
      </c>
      <c r="G1806" t="s">
        <v>1923</v>
      </c>
      <c r="H1806" t="s">
        <v>1263</v>
      </c>
      <c r="I1806" t="s">
        <v>14</v>
      </c>
      <c r="J1806" t="s">
        <v>5027</v>
      </c>
      <c r="K1806" t="s">
        <v>56</v>
      </c>
      <c r="L1806" t="s">
        <v>904</v>
      </c>
      <c r="M1806" t="s">
        <v>1829</v>
      </c>
      <c r="N1806" s="5">
        <v>-8744560</v>
      </c>
    </row>
    <row r="1807" spans="1:14" x14ac:dyDescent="0.25">
      <c r="A1807" t="s">
        <v>63</v>
      </c>
      <c r="B1807" t="s">
        <v>1893</v>
      </c>
      <c r="C1807">
        <v>3683</v>
      </c>
      <c r="D1807" s="2">
        <v>46143</v>
      </c>
      <c r="E1807" t="s">
        <v>905</v>
      </c>
      <c r="F1807" t="s">
        <v>910</v>
      </c>
      <c r="G1807" t="s">
        <v>911</v>
      </c>
      <c r="H1807" t="s">
        <v>6404</v>
      </c>
      <c r="I1807" t="s">
        <v>10868</v>
      </c>
      <c r="J1807" t="s">
        <v>7290</v>
      </c>
      <c r="K1807" t="s">
        <v>56</v>
      </c>
      <c r="L1807" t="s">
        <v>902</v>
      </c>
      <c r="M1807" t="s">
        <v>1829</v>
      </c>
      <c r="N1807" s="5">
        <v>10241768</v>
      </c>
    </row>
    <row r="1808" spans="1:14" x14ac:dyDescent="0.25">
      <c r="A1808" t="s">
        <v>63</v>
      </c>
      <c r="B1808" t="s">
        <v>1893</v>
      </c>
      <c r="C1808">
        <v>3683</v>
      </c>
      <c r="D1808" s="2">
        <v>46143</v>
      </c>
      <c r="E1808" t="s">
        <v>905</v>
      </c>
      <c r="F1808" t="s">
        <v>916</v>
      </c>
      <c r="G1808" t="s">
        <v>1896</v>
      </c>
      <c r="H1808" t="s">
        <v>6405</v>
      </c>
      <c r="I1808" t="s">
        <v>10869</v>
      </c>
      <c r="J1808" t="s">
        <v>1896</v>
      </c>
      <c r="K1808" t="s">
        <v>56</v>
      </c>
      <c r="L1808" t="s">
        <v>902</v>
      </c>
      <c r="M1808" t="s">
        <v>1829</v>
      </c>
      <c r="N1808" s="5">
        <v>2259770</v>
      </c>
    </row>
    <row r="1809" spans="1:14" x14ac:dyDescent="0.25">
      <c r="A1809" t="s">
        <v>63</v>
      </c>
      <c r="B1809" t="s">
        <v>1893</v>
      </c>
      <c r="C1809">
        <v>3683</v>
      </c>
      <c r="D1809" s="2">
        <v>46143</v>
      </c>
      <c r="E1809" t="s">
        <v>905</v>
      </c>
      <c r="F1809" t="s">
        <v>916</v>
      </c>
      <c r="G1809" t="s">
        <v>1896</v>
      </c>
      <c r="H1809" t="s">
        <v>6405</v>
      </c>
      <c r="I1809" t="s">
        <v>10870</v>
      </c>
      <c r="J1809" t="s">
        <v>1896</v>
      </c>
      <c r="K1809" t="s">
        <v>56</v>
      </c>
      <c r="L1809" t="s">
        <v>902</v>
      </c>
      <c r="M1809" t="s">
        <v>1829</v>
      </c>
      <c r="N1809" s="5">
        <v>505515</v>
      </c>
    </row>
    <row r="1810" spans="1:14" x14ac:dyDescent="0.25">
      <c r="A1810" t="s">
        <v>63</v>
      </c>
      <c r="B1810" t="s">
        <v>1893</v>
      </c>
      <c r="C1810">
        <v>3683</v>
      </c>
      <c r="D1810" s="2">
        <v>46143</v>
      </c>
      <c r="E1810" t="s">
        <v>905</v>
      </c>
      <c r="F1810" t="s">
        <v>8856</v>
      </c>
      <c r="G1810" t="s">
        <v>8857</v>
      </c>
      <c r="H1810" t="s">
        <v>10538</v>
      </c>
      <c r="I1810" t="s">
        <v>10871</v>
      </c>
      <c r="J1810" t="s">
        <v>8857</v>
      </c>
      <c r="K1810" t="s">
        <v>56</v>
      </c>
      <c r="L1810" t="s">
        <v>902</v>
      </c>
      <c r="M1810" t="s">
        <v>1829</v>
      </c>
      <c r="N1810" s="5">
        <v>1399913</v>
      </c>
    </row>
    <row r="1811" spans="1:14" x14ac:dyDescent="0.25">
      <c r="A1811" t="s">
        <v>63</v>
      </c>
      <c r="B1811" t="s">
        <v>1893</v>
      </c>
      <c r="C1811">
        <v>3683</v>
      </c>
      <c r="D1811" s="2">
        <v>46143</v>
      </c>
      <c r="E1811" t="s">
        <v>906</v>
      </c>
      <c r="F1811" t="s">
        <v>910</v>
      </c>
      <c r="G1811" t="s">
        <v>911</v>
      </c>
      <c r="H1811" t="s">
        <v>6404</v>
      </c>
      <c r="I1811" t="s">
        <v>14</v>
      </c>
      <c r="J1811" t="s">
        <v>1868</v>
      </c>
      <c r="K1811" t="s">
        <v>56</v>
      </c>
      <c r="L1811" t="s">
        <v>903</v>
      </c>
      <c r="M1811" t="s">
        <v>1829</v>
      </c>
      <c r="N1811" s="5">
        <v>10774016</v>
      </c>
    </row>
    <row r="1812" spans="1:14" x14ac:dyDescent="0.25">
      <c r="A1812" t="s">
        <v>63</v>
      </c>
      <c r="B1812" t="s">
        <v>1893</v>
      </c>
      <c r="C1812">
        <v>3683</v>
      </c>
      <c r="D1812" s="2">
        <v>46143</v>
      </c>
      <c r="E1812" t="s">
        <v>906</v>
      </c>
      <c r="F1812" t="s">
        <v>153</v>
      </c>
      <c r="G1812" t="s">
        <v>1923</v>
      </c>
      <c r="H1812" t="s">
        <v>1263</v>
      </c>
      <c r="I1812" t="s">
        <v>14</v>
      </c>
      <c r="J1812" t="s">
        <v>1924</v>
      </c>
      <c r="K1812" t="s">
        <v>56</v>
      </c>
      <c r="L1812" t="s">
        <v>903</v>
      </c>
      <c r="M1812" t="s">
        <v>1829</v>
      </c>
      <c r="N1812" s="5">
        <v>15223194</v>
      </c>
    </row>
    <row r="1813" spans="1:14" x14ac:dyDescent="0.25">
      <c r="A1813" t="s">
        <v>63</v>
      </c>
      <c r="B1813" t="s">
        <v>1893</v>
      </c>
      <c r="C1813">
        <v>3683</v>
      </c>
      <c r="D1813" s="2">
        <v>46143</v>
      </c>
      <c r="E1813" t="s">
        <v>906</v>
      </c>
      <c r="F1813" t="s">
        <v>10872</v>
      </c>
      <c r="G1813" t="s">
        <v>10873</v>
      </c>
      <c r="H1813" t="s">
        <v>10544</v>
      </c>
      <c r="I1813" t="s">
        <v>14</v>
      </c>
      <c r="J1813" t="s">
        <v>10874</v>
      </c>
      <c r="K1813" t="s">
        <v>56</v>
      </c>
      <c r="L1813" t="s">
        <v>903</v>
      </c>
      <c r="M1813" t="s">
        <v>1829</v>
      </c>
      <c r="N1813" s="5">
        <v>771756</v>
      </c>
    </row>
    <row r="1814" spans="1:14" x14ac:dyDescent="0.25">
      <c r="A1814" t="s">
        <v>63</v>
      </c>
      <c r="B1814" t="s">
        <v>1893</v>
      </c>
      <c r="C1814">
        <v>3683</v>
      </c>
      <c r="D1814" s="2">
        <v>46143</v>
      </c>
      <c r="E1814" t="s">
        <v>906</v>
      </c>
      <c r="F1814" t="s">
        <v>1525</v>
      </c>
      <c r="G1814" t="s">
        <v>1925</v>
      </c>
      <c r="H1814" t="s">
        <v>1527</v>
      </c>
      <c r="I1814" t="s">
        <v>14</v>
      </c>
      <c r="J1814" t="s">
        <v>7292</v>
      </c>
      <c r="K1814" t="s">
        <v>56</v>
      </c>
      <c r="L1814" t="s">
        <v>903</v>
      </c>
      <c r="M1814" t="s">
        <v>1829</v>
      </c>
      <c r="N1814" s="5">
        <v>4051190</v>
      </c>
    </row>
    <row r="1815" spans="1:14" x14ac:dyDescent="0.25">
      <c r="A1815" t="s">
        <v>63</v>
      </c>
      <c r="B1815" t="s">
        <v>1893</v>
      </c>
      <c r="C1815">
        <v>3683</v>
      </c>
      <c r="D1815" s="2">
        <v>46143</v>
      </c>
      <c r="E1815" t="s">
        <v>907</v>
      </c>
      <c r="F1815" t="s">
        <v>1525</v>
      </c>
      <c r="G1815" t="s">
        <v>1925</v>
      </c>
      <c r="H1815" t="s">
        <v>1527</v>
      </c>
      <c r="I1815" t="s">
        <v>14</v>
      </c>
      <c r="J1815" t="s">
        <v>2363</v>
      </c>
      <c r="K1815" t="s">
        <v>56</v>
      </c>
      <c r="L1815" t="s">
        <v>904</v>
      </c>
      <c r="M1815" t="s">
        <v>1829</v>
      </c>
      <c r="N1815" s="5">
        <v>-2049192</v>
      </c>
    </row>
    <row r="1816" spans="1:14" x14ac:dyDescent="0.25">
      <c r="A1816" t="s">
        <v>63</v>
      </c>
      <c r="B1816" t="s">
        <v>1893</v>
      </c>
      <c r="C1816">
        <v>3683</v>
      </c>
      <c r="D1816" s="2">
        <v>46174</v>
      </c>
      <c r="E1816" t="s">
        <v>905</v>
      </c>
      <c r="F1816" t="s">
        <v>910</v>
      </c>
      <c r="G1816" t="s">
        <v>911</v>
      </c>
      <c r="H1816" t="s">
        <v>6404</v>
      </c>
      <c r="I1816" t="s">
        <v>12374</v>
      </c>
      <c r="J1816" t="s">
        <v>7290</v>
      </c>
      <c r="K1816" t="s">
        <v>56</v>
      </c>
      <c r="L1816" t="s">
        <v>902</v>
      </c>
      <c r="M1816" t="s">
        <v>1829</v>
      </c>
      <c r="N1816" s="5">
        <v>8543886</v>
      </c>
    </row>
    <row r="1817" spans="1:14" x14ac:dyDescent="0.25">
      <c r="A1817" t="s">
        <v>63</v>
      </c>
      <c r="B1817" t="s">
        <v>1893</v>
      </c>
      <c r="C1817">
        <v>3683</v>
      </c>
      <c r="D1817" s="2">
        <v>46174</v>
      </c>
      <c r="E1817" t="s">
        <v>905</v>
      </c>
      <c r="F1817" t="s">
        <v>10872</v>
      </c>
      <c r="G1817" t="s">
        <v>10873</v>
      </c>
      <c r="H1817" t="s">
        <v>10544</v>
      </c>
      <c r="I1817" t="s">
        <v>12375</v>
      </c>
      <c r="J1817" t="s">
        <v>10873</v>
      </c>
      <c r="K1817" t="s">
        <v>56</v>
      </c>
      <c r="L1817" t="s">
        <v>902</v>
      </c>
      <c r="M1817" t="s">
        <v>1829</v>
      </c>
      <c r="N1817" s="5">
        <v>771756</v>
      </c>
    </row>
    <row r="1818" spans="1:14" x14ac:dyDescent="0.25">
      <c r="A1818" t="s">
        <v>63</v>
      </c>
      <c r="B1818" t="s">
        <v>1893</v>
      </c>
      <c r="C1818">
        <v>3683</v>
      </c>
      <c r="D1818" s="2">
        <v>46174</v>
      </c>
      <c r="E1818" t="s">
        <v>905</v>
      </c>
      <c r="F1818" t="s">
        <v>1525</v>
      </c>
      <c r="G1818" t="s">
        <v>1925</v>
      </c>
      <c r="H1818" t="s">
        <v>1527</v>
      </c>
      <c r="I1818" t="s">
        <v>12376</v>
      </c>
      <c r="J1818" t="s">
        <v>2244</v>
      </c>
      <c r="K1818" t="s">
        <v>56</v>
      </c>
      <c r="L1818" t="s">
        <v>902</v>
      </c>
      <c r="M1818" t="s">
        <v>1829</v>
      </c>
      <c r="N1818" s="5">
        <v>670076</v>
      </c>
    </row>
    <row r="1819" spans="1:14" x14ac:dyDescent="0.25">
      <c r="A1819" t="s">
        <v>63</v>
      </c>
      <c r="B1819" t="s">
        <v>1893</v>
      </c>
      <c r="C1819">
        <v>3683</v>
      </c>
      <c r="D1819" s="2">
        <v>46174</v>
      </c>
      <c r="E1819" t="s">
        <v>907</v>
      </c>
      <c r="F1819" t="s">
        <v>910</v>
      </c>
      <c r="G1819" t="s">
        <v>911</v>
      </c>
      <c r="H1819" t="s">
        <v>6404</v>
      </c>
      <c r="I1819" t="s">
        <v>14</v>
      </c>
      <c r="J1819" t="s">
        <v>5028</v>
      </c>
      <c r="K1819" t="s">
        <v>56</v>
      </c>
      <c r="L1819" t="s">
        <v>904</v>
      </c>
      <c r="M1819" t="s">
        <v>1829</v>
      </c>
      <c r="N1819" s="5">
        <v>-10774016</v>
      </c>
    </row>
    <row r="1820" spans="1:14" x14ac:dyDescent="0.25">
      <c r="A1820" t="s">
        <v>63</v>
      </c>
      <c r="B1820" t="s">
        <v>1893</v>
      </c>
      <c r="C1820">
        <v>3683</v>
      </c>
      <c r="D1820" s="2">
        <v>46174</v>
      </c>
      <c r="E1820" t="s">
        <v>907</v>
      </c>
      <c r="F1820" t="s">
        <v>153</v>
      </c>
      <c r="G1820" t="s">
        <v>1923</v>
      </c>
      <c r="H1820" t="s">
        <v>1263</v>
      </c>
      <c r="I1820" t="s">
        <v>14</v>
      </c>
      <c r="J1820" t="s">
        <v>5027</v>
      </c>
      <c r="K1820" t="s">
        <v>56</v>
      </c>
      <c r="L1820" t="s">
        <v>904</v>
      </c>
      <c r="M1820" t="s">
        <v>1829</v>
      </c>
      <c r="N1820" s="5">
        <v>-15223194</v>
      </c>
    </row>
    <row r="1821" spans="1:14" x14ac:dyDescent="0.25">
      <c r="A1821" t="s">
        <v>63</v>
      </c>
      <c r="B1821" t="s">
        <v>1893</v>
      </c>
      <c r="C1821">
        <v>3683</v>
      </c>
      <c r="D1821" s="2">
        <v>46174</v>
      </c>
      <c r="E1821" t="s">
        <v>907</v>
      </c>
      <c r="F1821" t="s">
        <v>10872</v>
      </c>
      <c r="G1821" t="s">
        <v>10873</v>
      </c>
      <c r="H1821" t="s">
        <v>10544</v>
      </c>
      <c r="I1821" t="s">
        <v>12375</v>
      </c>
      <c r="J1821" t="s">
        <v>12377</v>
      </c>
      <c r="K1821" t="s">
        <v>56</v>
      </c>
      <c r="L1821" t="s">
        <v>904</v>
      </c>
      <c r="M1821" t="s">
        <v>1829</v>
      </c>
      <c r="N1821" s="5">
        <v>-771756</v>
      </c>
    </row>
    <row r="1822" spans="1:14" x14ac:dyDescent="0.25">
      <c r="A1822" t="s">
        <v>63</v>
      </c>
      <c r="B1822" t="s">
        <v>1893</v>
      </c>
      <c r="C1822">
        <v>3683</v>
      </c>
      <c r="D1822" s="2">
        <v>46174</v>
      </c>
      <c r="E1822" t="s">
        <v>907</v>
      </c>
      <c r="F1822" t="s">
        <v>1525</v>
      </c>
      <c r="G1822" t="s">
        <v>1925</v>
      </c>
      <c r="H1822" t="s">
        <v>1527</v>
      </c>
      <c r="I1822" t="s">
        <v>14</v>
      </c>
      <c r="J1822" t="s">
        <v>2363</v>
      </c>
      <c r="K1822" t="s">
        <v>56</v>
      </c>
      <c r="L1822" t="s">
        <v>904</v>
      </c>
      <c r="M1822" t="s">
        <v>1829</v>
      </c>
      <c r="N1822" s="5">
        <v>-4051190</v>
      </c>
    </row>
    <row r="1823" spans="1:14" x14ac:dyDescent="0.25">
      <c r="A1823" t="s">
        <v>63</v>
      </c>
      <c r="B1823" t="s">
        <v>1893</v>
      </c>
      <c r="C1823">
        <v>3684</v>
      </c>
      <c r="D1823" s="2">
        <v>46023</v>
      </c>
      <c r="E1823" t="s">
        <v>905</v>
      </c>
      <c r="F1823" t="s">
        <v>601</v>
      </c>
      <c r="G1823" t="s">
        <v>1894</v>
      </c>
      <c r="H1823" t="s">
        <v>2320</v>
      </c>
      <c r="I1823" t="s">
        <v>3824</v>
      </c>
      <c r="J1823" t="s">
        <v>657</v>
      </c>
      <c r="K1823" t="s">
        <v>56</v>
      </c>
      <c r="L1823" t="s">
        <v>902</v>
      </c>
      <c r="M1823" t="s">
        <v>1829</v>
      </c>
      <c r="N1823" s="5">
        <v>6944845</v>
      </c>
    </row>
    <row r="1824" spans="1:14" x14ac:dyDescent="0.25">
      <c r="A1824" t="s">
        <v>63</v>
      </c>
      <c r="B1824" t="s">
        <v>1893</v>
      </c>
      <c r="C1824">
        <v>3684</v>
      </c>
      <c r="D1824" s="2">
        <v>46023</v>
      </c>
      <c r="E1824" t="s">
        <v>905</v>
      </c>
      <c r="F1824" t="s">
        <v>601</v>
      </c>
      <c r="G1824" t="s">
        <v>1894</v>
      </c>
      <c r="H1824" t="s">
        <v>2320</v>
      </c>
      <c r="I1824" t="s">
        <v>3825</v>
      </c>
      <c r="J1824" t="s">
        <v>657</v>
      </c>
      <c r="K1824" t="s">
        <v>56</v>
      </c>
      <c r="L1824" t="s">
        <v>902</v>
      </c>
      <c r="M1824" t="s">
        <v>1829</v>
      </c>
      <c r="N1824" s="5">
        <v>8771139</v>
      </c>
    </row>
    <row r="1825" spans="1:14" x14ac:dyDescent="0.25">
      <c r="A1825" t="s">
        <v>63</v>
      </c>
      <c r="B1825" t="s">
        <v>1893</v>
      </c>
      <c r="C1825">
        <v>3684</v>
      </c>
      <c r="D1825" s="2">
        <v>46023</v>
      </c>
      <c r="E1825" t="s">
        <v>905</v>
      </c>
      <c r="F1825" t="s">
        <v>601</v>
      </c>
      <c r="G1825" t="s">
        <v>1894</v>
      </c>
      <c r="H1825" t="s">
        <v>2320</v>
      </c>
      <c r="I1825" t="s">
        <v>3826</v>
      </c>
      <c r="J1825" t="s">
        <v>657</v>
      </c>
      <c r="K1825" t="s">
        <v>56</v>
      </c>
      <c r="L1825" t="s">
        <v>902</v>
      </c>
      <c r="M1825" t="s">
        <v>1829</v>
      </c>
      <c r="N1825" s="5">
        <v>4699473</v>
      </c>
    </row>
    <row r="1826" spans="1:14" x14ac:dyDescent="0.25">
      <c r="A1826" t="s">
        <v>63</v>
      </c>
      <c r="B1826" t="s">
        <v>1893</v>
      </c>
      <c r="C1826">
        <v>3684</v>
      </c>
      <c r="D1826" s="2">
        <v>46023</v>
      </c>
      <c r="E1826" t="s">
        <v>905</v>
      </c>
      <c r="F1826" t="s">
        <v>601</v>
      </c>
      <c r="G1826" t="s">
        <v>1894</v>
      </c>
      <c r="H1826" t="s">
        <v>2320</v>
      </c>
      <c r="I1826" t="s">
        <v>3827</v>
      </c>
      <c r="J1826" t="s">
        <v>657</v>
      </c>
      <c r="K1826" t="s">
        <v>56</v>
      </c>
      <c r="L1826" t="s">
        <v>902</v>
      </c>
      <c r="M1826" t="s">
        <v>1829</v>
      </c>
      <c r="N1826" s="5">
        <v>5457305</v>
      </c>
    </row>
    <row r="1827" spans="1:14" x14ac:dyDescent="0.25">
      <c r="A1827" t="s">
        <v>63</v>
      </c>
      <c r="B1827" t="s">
        <v>1893</v>
      </c>
      <c r="C1827">
        <v>3684</v>
      </c>
      <c r="D1827" s="2">
        <v>46023</v>
      </c>
      <c r="E1827" t="s">
        <v>905</v>
      </c>
      <c r="F1827" t="s">
        <v>601</v>
      </c>
      <c r="G1827" t="s">
        <v>1894</v>
      </c>
      <c r="H1827" t="s">
        <v>2320</v>
      </c>
      <c r="I1827" t="s">
        <v>3828</v>
      </c>
      <c r="J1827" t="s">
        <v>657</v>
      </c>
      <c r="K1827" t="s">
        <v>56</v>
      </c>
      <c r="L1827" t="s">
        <v>902</v>
      </c>
      <c r="M1827" t="s">
        <v>1829</v>
      </c>
      <c r="N1827" s="5">
        <v>1842942</v>
      </c>
    </row>
    <row r="1828" spans="1:14" x14ac:dyDescent="0.25">
      <c r="A1828" t="s">
        <v>63</v>
      </c>
      <c r="B1828" t="s">
        <v>1893</v>
      </c>
      <c r="C1828">
        <v>3684</v>
      </c>
      <c r="D1828" s="2">
        <v>46023</v>
      </c>
      <c r="E1828" t="s">
        <v>905</v>
      </c>
      <c r="F1828" t="s">
        <v>174</v>
      </c>
      <c r="G1828" t="s">
        <v>1909</v>
      </c>
      <c r="H1828" t="s">
        <v>2324</v>
      </c>
      <c r="I1828" t="s">
        <v>3829</v>
      </c>
      <c r="J1828" t="s">
        <v>320</v>
      </c>
      <c r="K1828" t="s">
        <v>56</v>
      </c>
      <c r="L1828" t="s">
        <v>902</v>
      </c>
      <c r="M1828" t="s">
        <v>1829</v>
      </c>
      <c r="N1828" s="5">
        <v>3988422</v>
      </c>
    </row>
    <row r="1829" spans="1:14" x14ac:dyDescent="0.25">
      <c r="A1829" t="s">
        <v>63</v>
      </c>
      <c r="B1829" t="s">
        <v>1893</v>
      </c>
      <c r="C1829">
        <v>3684</v>
      </c>
      <c r="D1829" s="2">
        <v>46023</v>
      </c>
      <c r="E1829" t="s">
        <v>905</v>
      </c>
      <c r="F1829" t="s">
        <v>174</v>
      </c>
      <c r="G1829" t="s">
        <v>1909</v>
      </c>
      <c r="H1829" t="s">
        <v>2324</v>
      </c>
      <c r="I1829" t="s">
        <v>3830</v>
      </c>
      <c r="J1829" t="s">
        <v>320</v>
      </c>
      <c r="K1829" t="s">
        <v>56</v>
      </c>
      <c r="L1829" t="s">
        <v>902</v>
      </c>
      <c r="M1829" t="s">
        <v>1829</v>
      </c>
      <c r="N1829" s="5">
        <v>4080856</v>
      </c>
    </row>
    <row r="1830" spans="1:14" x14ac:dyDescent="0.25">
      <c r="A1830" t="s">
        <v>63</v>
      </c>
      <c r="B1830" t="s">
        <v>1893</v>
      </c>
      <c r="C1830">
        <v>3684</v>
      </c>
      <c r="D1830" s="2">
        <v>46023</v>
      </c>
      <c r="E1830" t="s">
        <v>905</v>
      </c>
      <c r="F1830" t="s">
        <v>3446</v>
      </c>
      <c r="G1830" t="s">
        <v>3447</v>
      </c>
      <c r="H1830" t="s">
        <v>3448</v>
      </c>
      <c r="I1830" t="s">
        <v>3831</v>
      </c>
      <c r="J1830" t="s">
        <v>3447</v>
      </c>
      <c r="K1830" t="s">
        <v>56</v>
      </c>
      <c r="L1830" t="s">
        <v>902</v>
      </c>
      <c r="M1830" t="s">
        <v>1829</v>
      </c>
      <c r="N1830" s="5">
        <v>337688</v>
      </c>
    </row>
    <row r="1831" spans="1:14" x14ac:dyDescent="0.25">
      <c r="A1831" t="s">
        <v>63</v>
      </c>
      <c r="B1831" t="s">
        <v>1893</v>
      </c>
      <c r="C1831">
        <v>3684</v>
      </c>
      <c r="D1831" s="2">
        <v>46023</v>
      </c>
      <c r="E1831" t="s">
        <v>905</v>
      </c>
      <c r="F1831" t="s">
        <v>924</v>
      </c>
      <c r="G1831" t="s">
        <v>901</v>
      </c>
      <c r="H1831" t="s">
        <v>2325</v>
      </c>
      <c r="I1831" t="s">
        <v>2364</v>
      </c>
      <c r="J1831" t="s">
        <v>901</v>
      </c>
      <c r="K1831" t="s">
        <v>56</v>
      </c>
      <c r="L1831" t="s">
        <v>902</v>
      </c>
      <c r="M1831" t="s">
        <v>1829</v>
      </c>
      <c r="N1831" s="5">
        <v>6968284</v>
      </c>
    </row>
    <row r="1832" spans="1:14" x14ac:dyDescent="0.25">
      <c r="A1832" t="s">
        <v>63</v>
      </c>
      <c r="B1832" t="s">
        <v>1893</v>
      </c>
      <c r="C1832">
        <v>3684</v>
      </c>
      <c r="D1832" s="2">
        <v>46023</v>
      </c>
      <c r="E1832" t="s">
        <v>905</v>
      </c>
      <c r="F1832" t="s">
        <v>176</v>
      </c>
      <c r="G1832" t="s">
        <v>81</v>
      </c>
      <c r="H1832" t="s">
        <v>2326</v>
      </c>
      <c r="I1832" t="s">
        <v>3832</v>
      </c>
      <c r="J1832" t="s">
        <v>81</v>
      </c>
      <c r="K1832" t="s">
        <v>56</v>
      </c>
      <c r="L1832" t="s">
        <v>902</v>
      </c>
      <c r="M1832" t="s">
        <v>1829</v>
      </c>
      <c r="N1832" s="5">
        <v>28907646</v>
      </c>
    </row>
    <row r="1833" spans="1:14" x14ac:dyDescent="0.25">
      <c r="A1833" t="s">
        <v>63</v>
      </c>
      <c r="B1833" t="s">
        <v>1893</v>
      </c>
      <c r="C1833">
        <v>3684</v>
      </c>
      <c r="D1833" s="2">
        <v>46023</v>
      </c>
      <c r="E1833" t="s">
        <v>905</v>
      </c>
      <c r="F1833" t="s">
        <v>180</v>
      </c>
      <c r="G1833" t="s">
        <v>23</v>
      </c>
      <c r="H1833" t="s">
        <v>2318</v>
      </c>
      <c r="I1833" t="s">
        <v>3833</v>
      </c>
      <c r="J1833" t="s">
        <v>3834</v>
      </c>
      <c r="K1833" t="s">
        <v>56</v>
      </c>
      <c r="L1833" t="s">
        <v>902</v>
      </c>
      <c r="M1833" t="s">
        <v>1829</v>
      </c>
      <c r="N1833" s="5">
        <v>2562453</v>
      </c>
    </row>
    <row r="1834" spans="1:14" x14ac:dyDescent="0.25">
      <c r="A1834" t="s">
        <v>63</v>
      </c>
      <c r="B1834" t="s">
        <v>1893</v>
      </c>
      <c r="C1834">
        <v>3684</v>
      </c>
      <c r="D1834" s="2">
        <v>46023</v>
      </c>
      <c r="E1834" t="s">
        <v>905</v>
      </c>
      <c r="F1834" t="s">
        <v>180</v>
      </c>
      <c r="G1834" t="s">
        <v>23</v>
      </c>
      <c r="H1834" t="s">
        <v>2318</v>
      </c>
      <c r="I1834" t="s">
        <v>3835</v>
      </c>
      <c r="J1834" t="s">
        <v>3834</v>
      </c>
      <c r="K1834" t="s">
        <v>56</v>
      </c>
      <c r="L1834" t="s">
        <v>902</v>
      </c>
      <c r="M1834" t="s">
        <v>1829</v>
      </c>
      <c r="N1834" s="5">
        <v>2972612</v>
      </c>
    </row>
    <row r="1835" spans="1:14" x14ac:dyDescent="0.25">
      <c r="A1835" t="s">
        <v>63</v>
      </c>
      <c r="B1835" t="s">
        <v>1893</v>
      </c>
      <c r="C1835">
        <v>3684</v>
      </c>
      <c r="D1835" s="2">
        <v>46023</v>
      </c>
      <c r="E1835" t="s">
        <v>906</v>
      </c>
      <c r="F1835" t="s">
        <v>153</v>
      </c>
      <c r="G1835" t="s">
        <v>1923</v>
      </c>
      <c r="H1835" t="s">
        <v>336</v>
      </c>
      <c r="I1835" t="s">
        <v>3836</v>
      </c>
      <c r="J1835" t="s">
        <v>3837</v>
      </c>
      <c r="K1835" t="s">
        <v>56</v>
      </c>
      <c r="L1835" t="s">
        <v>903</v>
      </c>
      <c r="M1835" t="s">
        <v>1829</v>
      </c>
      <c r="N1835" s="5">
        <v>1660734</v>
      </c>
    </row>
    <row r="1836" spans="1:14" x14ac:dyDescent="0.25">
      <c r="A1836" t="s">
        <v>63</v>
      </c>
      <c r="B1836" t="s">
        <v>1893</v>
      </c>
      <c r="C1836">
        <v>3684</v>
      </c>
      <c r="D1836" s="2">
        <v>46023</v>
      </c>
      <c r="E1836" t="s">
        <v>906</v>
      </c>
      <c r="F1836" t="s">
        <v>924</v>
      </c>
      <c r="G1836" t="s">
        <v>901</v>
      </c>
      <c r="H1836" t="s">
        <v>2325</v>
      </c>
      <c r="I1836" t="s">
        <v>14</v>
      </c>
      <c r="J1836" t="s">
        <v>1926</v>
      </c>
      <c r="K1836" t="s">
        <v>56</v>
      </c>
      <c r="L1836" t="s">
        <v>903</v>
      </c>
      <c r="M1836" t="s">
        <v>1829</v>
      </c>
      <c r="N1836" s="5">
        <v>10974984</v>
      </c>
    </row>
    <row r="1837" spans="1:14" x14ac:dyDescent="0.25">
      <c r="A1837" t="s">
        <v>63</v>
      </c>
      <c r="B1837" t="s">
        <v>1893</v>
      </c>
      <c r="C1837">
        <v>3684</v>
      </c>
      <c r="D1837" s="2">
        <v>46023</v>
      </c>
      <c r="E1837" t="s">
        <v>906</v>
      </c>
      <c r="F1837" t="s">
        <v>176</v>
      </c>
      <c r="G1837" t="s">
        <v>81</v>
      </c>
      <c r="H1837" t="s">
        <v>2326</v>
      </c>
      <c r="I1837" t="s">
        <v>14</v>
      </c>
      <c r="J1837" t="s">
        <v>1931</v>
      </c>
      <c r="K1837" t="s">
        <v>56</v>
      </c>
      <c r="L1837" t="s">
        <v>903</v>
      </c>
      <c r="M1837" t="s">
        <v>1829</v>
      </c>
      <c r="N1837" s="5">
        <v>11528905</v>
      </c>
    </row>
    <row r="1838" spans="1:14" x14ac:dyDescent="0.25">
      <c r="A1838" t="s">
        <v>63</v>
      </c>
      <c r="B1838" t="s">
        <v>1893</v>
      </c>
      <c r="C1838">
        <v>3684</v>
      </c>
      <c r="D1838" s="2">
        <v>46023</v>
      </c>
      <c r="E1838" t="s">
        <v>907</v>
      </c>
      <c r="F1838" t="s">
        <v>924</v>
      </c>
      <c r="G1838" t="s">
        <v>901</v>
      </c>
      <c r="H1838" t="s">
        <v>2325</v>
      </c>
      <c r="I1838" t="s">
        <v>2364</v>
      </c>
      <c r="J1838" t="s">
        <v>1929</v>
      </c>
      <c r="K1838" t="s">
        <v>56</v>
      </c>
      <c r="L1838" t="s">
        <v>904</v>
      </c>
      <c r="M1838" t="s">
        <v>1829</v>
      </c>
      <c r="N1838" s="5">
        <v>-7325836</v>
      </c>
    </row>
    <row r="1839" spans="1:14" x14ac:dyDescent="0.25">
      <c r="A1839" t="s">
        <v>63</v>
      </c>
      <c r="B1839" t="s">
        <v>1893</v>
      </c>
      <c r="C1839">
        <v>3684</v>
      </c>
      <c r="D1839" s="2">
        <v>46023</v>
      </c>
      <c r="E1839" t="s">
        <v>907</v>
      </c>
      <c r="F1839" t="s">
        <v>3487</v>
      </c>
      <c r="G1839" t="s">
        <v>1909</v>
      </c>
      <c r="H1839" t="s">
        <v>2324</v>
      </c>
      <c r="I1839" t="s">
        <v>3838</v>
      </c>
      <c r="J1839" t="s">
        <v>7293</v>
      </c>
      <c r="K1839" t="s">
        <v>56</v>
      </c>
      <c r="L1839" t="s">
        <v>904</v>
      </c>
      <c r="M1839" t="s">
        <v>1829</v>
      </c>
      <c r="N1839" s="5">
        <v>-2827843</v>
      </c>
    </row>
    <row r="1840" spans="1:14" x14ac:dyDescent="0.25">
      <c r="A1840" t="s">
        <v>63</v>
      </c>
      <c r="B1840" t="s">
        <v>1893</v>
      </c>
      <c r="C1840">
        <v>3684</v>
      </c>
      <c r="D1840" s="2">
        <v>46023</v>
      </c>
      <c r="E1840" t="s">
        <v>907</v>
      </c>
      <c r="F1840" t="s">
        <v>176</v>
      </c>
      <c r="G1840" t="s">
        <v>81</v>
      </c>
      <c r="H1840" t="s">
        <v>2326</v>
      </c>
      <c r="I1840" t="s">
        <v>3839</v>
      </c>
      <c r="J1840" t="s">
        <v>7294</v>
      </c>
      <c r="K1840" t="s">
        <v>56</v>
      </c>
      <c r="L1840" t="s">
        <v>904</v>
      </c>
      <c r="M1840" t="s">
        <v>1829</v>
      </c>
      <c r="N1840" s="5">
        <v>-30873586</v>
      </c>
    </row>
    <row r="1841" spans="1:14" x14ac:dyDescent="0.25">
      <c r="A1841" t="s">
        <v>63</v>
      </c>
      <c r="B1841" t="s">
        <v>1893</v>
      </c>
      <c r="C1841">
        <v>3684</v>
      </c>
      <c r="D1841" s="2">
        <v>46054</v>
      </c>
      <c r="E1841" t="s">
        <v>905</v>
      </c>
      <c r="F1841" t="s">
        <v>153</v>
      </c>
      <c r="G1841" t="s">
        <v>1923</v>
      </c>
      <c r="H1841" t="s">
        <v>336</v>
      </c>
      <c r="I1841" t="s">
        <v>3836</v>
      </c>
      <c r="J1841" t="s">
        <v>6783</v>
      </c>
      <c r="K1841" t="s">
        <v>56</v>
      </c>
      <c r="L1841" t="s">
        <v>902</v>
      </c>
      <c r="M1841" t="s">
        <v>1829</v>
      </c>
      <c r="N1841" s="5">
        <v>1660734</v>
      </c>
    </row>
    <row r="1842" spans="1:14" x14ac:dyDescent="0.25">
      <c r="A1842" t="s">
        <v>63</v>
      </c>
      <c r="B1842" t="s">
        <v>1893</v>
      </c>
      <c r="C1842">
        <v>3684</v>
      </c>
      <c r="D1842" s="2">
        <v>46054</v>
      </c>
      <c r="E1842" t="s">
        <v>905</v>
      </c>
      <c r="F1842" t="s">
        <v>601</v>
      </c>
      <c r="G1842" t="s">
        <v>1894</v>
      </c>
      <c r="H1842" t="s">
        <v>2320</v>
      </c>
      <c r="I1842" t="s">
        <v>5029</v>
      </c>
      <c r="J1842" t="s">
        <v>657</v>
      </c>
      <c r="K1842" t="s">
        <v>56</v>
      </c>
      <c r="L1842" t="s">
        <v>902</v>
      </c>
      <c r="M1842" t="s">
        <v>1829</v>
      </c>
      <c r="N1842" s="5">
        <v>1842942</v>
      </c>
    </row>
    <row r="1843" spans="1:14" x14ac:dyDescent="0.25">
      <c r="A1843" t="s">
        <v>63</v>
      </c>
      <c r="B1843" t="s">
        <v>1893</v>
      </c>
      <c r="C1843">
        <v>3684</v>
      </c>
      <c r="D1843" s="2">
        <v>46054</v>
      </c>
      <c r="E1843" t="s">
        <v>905</v>
      </c>
      <c r="F1843" t="s">
        <v>601</v>
      </c>
      <c r="G1843" t="s">
        <v>1894</v>
      </c>
      <c r="H1843" t="s">
        <v>2320</v>
      </c>
      <c r="I1843" t="s">
        <v>5030</v>
      </c>
      <c r="J1843" t="s">
        <v>657</v>
      </c>
      <c r="K1843" t="s">
        <v>56</v>
      </c>
      <c r="L1843" t="s">
        <v>902</v>
      </c>
      <c r="M1843" t="s">
        <v>1829</v>
      </c>
      <c r="N1843" s="5">
        <v>5457305</v>
      </c>
    </row>
    <row r="1844" spans="1:14" x14ac:dyDescent="0.25">
      <c r="A1844" t="s">
        <v>63</v>
      </c>
      <c r="B1844" t="s">
        <v>1893</v>
      </c>
      <c r="C1844">
        <v>3684</v>
      </c>
      <c r="D1844" s="2">
        <v>46054</v>
      </c>
      <c r="E1844" t="s">
        <v>905</v>
      </c>
      <c r="F1844" t="s">
        <v>601</v>
      </c>
      <c r="G1844" t="s">
        <v>1894</v>
      </c>
      <c r="H1844" t="s">
        <v>2320</v>
      </c>
      <c r="I1844" t="s">
        <v>5031</v>
      </c>
      <c r="J1844" t="s">
        <v>657</v>
      </c>
      <c r="K1844" t="s">
        <v>56</v>
      </c>
      <c r="L1844" t="s">
        <v>902</v>
      </c>
      <c r="M1844" t="s">
        <v>1829</v>
      </c>
      <c r="N1844" s="5">
        <v>4699473</v>
      </c>
    </row>
    <row r="1845" spans="1:14" x14ac:dyDescent="0.25">
      <c r="A1845" t="s">
        <v>63</v>
      </c>
      <c r="B1845" t="s">
        <v>1893</v>
      </c>
      <c r="C1845">
        <v>3684</v>
      </c>
      <c r="D1845" s="2">
        <v>46054</v>
      </c>
      <c r="E1845" t="s">
        <v>905</v>
      </c>
      <c r="F1845" t="s">
        <v>601</v>
      </c>
      <c r="G1845" t="s">
        <v>1894</v>
      </c>
      <c r="H1845" t="s">
        <v>2320</v>
      </c>
      <c r="I1845" t="s">
        <v>5032</v>
      </c>
      <c r="J1845" t="s">
        <v>657</v>
      </c>
      <c r="K1845" t="s">
        <v>56</v>
      </c>
      <c r="L1845" t="s">
        <v>902</v>
      </c>
      <c r="M1845" t="s">
        <v>1829</v>
      </c>
      <c r="N1845" s="5">
        <v>1842942</v>
      </c>
    </row>
    <row r="1846" spans="1:14" x14ac:dyDescent="0.25">
      <c r="A1846" t="s">
        <v>63</v>
      </c>
      <c r="B1846" t="s">
        <v>1893</v>
      </c>
      <c r="C1846">
        <v>3684</v>
      </c>
      <c r="D1846" s="2">
        <v>46054</v>
      </c>
      <c r="E1846" t="s">
        <v>905</v>
      </c>
      <c r="F1846" t="s">
        <v>601</v>
      </c>
      <c r="G1846" t="s">
        <v>1894</v>
      </c>
      <c r="H1846" t="s">
        <v>2320</v>
      </c>
      <c r="I1846" t="s">
        <v>5033</v>
      </c>
      <c r="J1846" t="s">
        <v>657</v>
      </c>
      <c r="K1846" t="s">
        <v>56</v>
      </c>
      <c r="L1846" t="s">
        <v>902</v>
      </c>
      <c r="M1846" t="s">
        <v>1829</v>
      </c>
      <c r="N1846" s="5">
        <v>4699473</v>
      </c>
    </row>
    <row r="1847" spans="1:14" x14ac:dyDescent="0.25">
      <c r="A1847" t="s">
        <v>63</v>
      </c>
      <c r="B1847" t="s">
        <v>1893</v>
      </c>
      <c r="C1847">
        <v>3684</v>
      </c>
      <c r="D1847" s="2">
        <v>46054</v>
      </c>
      <c r="E1847" t="s">
        <v>905</v>
      </c>
      <c r="F1847" t="s">
        <v>601</v>
      </c>
      <c r="G1847" t="s">
        <v>1894</v>
      </c>
      <c r="H1847" t="s">
        <v>2320</v>
      </c>
      <c r="I1847" t="s">
        <v>5034</v>
      </c>
      <c r="J1847" t="s">
        <v>657</v>
      </c>
      <c r="K1847" t="s">
        <v>56</v>
      </c>
      <c r="L1847" t="s">
        <v>902</v>
      </c>
      <c r="M1847" t="s">
        <v>1829</v>
      </c>
      <c r="N1847" s="5">
        <v>5457305</v>
      </c>
    </row>
    <row r="1848" spans="1:14" x14ac:dyDescent="0.25">
      <c r="A1848" t="s">
        <v>63</v>
      </c>
      <c r="B1848" t="s">
        <v>1893</v>
      </c>
      <c r="C1848">
        <v>3684</v>
      </c>
      <c r="D1848" s="2">
        <v>46054</v>
      </c>
      <c r="E1848" t="s">
        <v>905</v>
      </c>
      <c r="F1848" t="s">
        <v>601</v>
      </c>
      <c r="G1848" t="s">
        <v>1894</v>
      </c>
      <c r="H1848" t="s">
        <v>2320</v>
      </c>
      <c r="I1848" t="s">
        <v>5035</v>
      </c>
      <c r="J1848" t="s">
        <v>657</v>
      </c>
      <c r="K1848" t="s">
        <v>56</v>
      </c>
      <c r="L1848" t="s">
        <v>902</v>
      </c>
      <c r="M1848" t="s">
        <v>1829</v>
      </c>
      <c r="N1848" s="5">
        <v>528612</v>
      </c>
    </row>
    <row r="1849" spans="1:14" x14ac:dyDescent="0.25">
      <c r="A1849" t="s">
        <v>63</v>
      </c>
      <c r="B1849" t="s">
        <v>1893</v>
      </c>
      <c r="C1849">
        <v>3684</v>
      </c>
      <c r="D1849" s="2">
        <v>46054</v>
      </c>
      <c r="E1849" t="s">
        <v>905</v>
      </c>
      <c r="F1849" t="s">
        <v>601</v>
      </c>
      <c r="G1849" t="s">
        <v>1894</v>
      </c>
      <c r="H1849" t="s">
        <v>2320</v>
      </c>
      <c r="I1849" t="s">
        <v>5036</v>
      </c>
      <c r="J1849" t="s">
        <v>657</v>
      </c>
      <c r="K1849" t="s">
        <v>56</v>
      </c>
      <c r="L1849" t="s">
        <v>902</v>
      </c>
      <c r="M1849" t="s">
        <v>1829</v>
      </c>
      <c r="N1849" s="5">
        <v>8989850</v>
      </c>
    </row>
    <row r="1850" spans="1:14" x14ac:dyDescent="0.25">
      <c r="A1850" t="s">
        <v>63</v>
      </c>
      <c r="B1850" t="s">
        <v>1893</v>
      </c>
      <c r="C1850">
        <v>3684</v>
      </c>
      <c r="D1850" s="2">
        <v>46054</v>
      </c>
      <c r="E1850" t="s">
        <v>905</v>
      </c>
      <c r="F1850" t="s">
        <v>601</v>
      </c>
      <c r="G1850" t="s">
        <v>1894</v>
      </c>
      <c r="H1850" t="s">
        <v>2320</v>
      </c>
      <c r="I1850" t="s">
        <v>5037</v>
      </c>
      <c r="J1850" t="s">
        <v>657</v>
      </c>
      <c r="K1850" t="s">
        <v>56</v>
      </c>
      <c r="L1850" t="s">
        <v>902</v>
      </c>
      <c r="M1850" t="s">
        <v>1829</v>
      </c>
      <c r="N1850" s="5">
        <v>4107475</v>
      </c>
    </row>
    <row r="1851" spans="1:14" x14ac:dyDescent="0.25">
      <c r="A1851" t="s">
        <v>63</v>
      </c>
      <c r="B1851" t="s">
        <v>1893</v>
      </c>
      <c r="C1851">
        <v>3684</v>
      </c>
      <c r="D1851" s="2">
        <v>46054</v>
      </c>
      <c r="E1851" t="s">
        <v>905</v>
      </c>
      <c r="F1851" t="s">
        <v>601</v>
      </c>
      <c r="G1851" t="s">
        <v>1894</v>
      </c>
      <c r="H1851" t="s">
        <v>2320</v>
      </c>
      <c r="I1851" t="s">
        <v>5038</v>
      </c>
      <c r="J1851" t="s">
        <v>657</v>
      </c>
      <c r="K1851" t="s">
        <v>56</v>
      </c>
      <c r="L1851" t="s">
        <v>902</v>
      </c>
      <c r="M1851" t="s">
        <v>1829</v>
      </c>
      <c r="N1851" s="5">
        <v>-4699473</v>
      </c>
    </row>
    <row r="1852" spans="1:14" x14ac:dyDescent="0.25">
      <c r="A1852" t="s">
        <v>63</v>
      </c>
      <c r="B1852" t="s">
        <v>1893</v>
      </c>
      <c r="C1852">
        <v>3684</v>
      </c>
      <c r="D1852" s="2">
        <v>46054</v>
      </c>
      <c r="E1852" t="s">
        <v>905</v>
      </c>
      <c r="F1852" t="s">
        <v>601</v>
      </c>
      <c r="G1852" t="s">
        <v>1894</v>
      </c>
      <c r="H1852" t="s">
        <v>2320</v>
      </c>
      <c r="I1852" t="s">
        <v>5039</v>
      </c>
      <c r="J1852" t="s">
        <v>657</v>
      </c>
      <c r="K1852" t="s">
        <v>56</v>
      </c>
      <c r="L1852" t="s">
        <v>902</v>
      </c>
      <c r="M1852" t="s">
        <v>1829</v>
      </c>
      <c r="N1852" s="5">
        <v>-5457305</v>
      </c>
    </row>
    <row r="1853" spans="1:14" x14ac:dyDescent="0.25">
      <c r="A1853" t="s">
        <v>63</v>
      </c>
      <c r="B1853" t="s">
        <v>1893</v>
      </c>
      <c r="C1853">
        <v>3684</v>
      </c>
      <c r="D1853" s="2">
        <v>46054</v>
      </c>
      <c r="E1853" t="s">
        <v>905</v>
      </c>
      <c r="F1853" t="s">
        <v>601</v>
      </c>
      <c r="G1853" t="s">
        <v>1894</v>
      </c>
      <c r="H1853" t="s">
        <v>2320</v>
      </c>
      <c r="I1853" t="s">
        <v>5040</v>
      </c>
      <c r="J1853" t="s">
        <v>657</v>
      </c>
      <c r="K1853" t="s">
        <v>56</v>
      </c>
      <c r="L1853" t="s">
        <v>902</v>
      </c>
      <c r="M1853" t="s">
        <v>1829</v>
      </c>
      <c r="N1853" s="5">
        <v>-1842942</v>
      </c>
    </row>
    <row r="1854" spans="1:14" x14ac:dyDescent="0.25">
      <c r="A1854" t="s">
        <v>63</v>
      </c>
      <c r="B1854" t="s">
        <v>1893</v>
      </c>
      <c r="C1854">
        <v>3684</v>
      </c>
      <c r="D1854" s="2">
        <v>46054</v>
      </c>
      <c r="E1854" t="s">
        <v>905</v>
      </c>
      <c r="F1854" t="s">
        <v>601</v>
      </c>
      <c r="G1854" t="s">
        <v>1894</v>
      </c>
      <c r="H1854" t="s">
        <v>2320</v>
      </c>
      <c r="I1854" t="s">
        <v>5041</v>
      </c>
      <c r="J1854" t="s">
        <v>657</v>
      </c>
      <c r="K1854" t="s">
        <v>56</v>
      </c>
      <c r="L1854" t="s">
        <v>902</v>
      </c>
      <c r="M1854" t="s">
        <v>1829</v>
      </c>
      <c r="N1854" s="5">
        <v>-4699473</v>
      </c>
    </row>
    <row r="1855" spans="1:14" x14ac:dyDescent="0.25">
      <c r="A1855" t="s">
        <v>63</v>
      </c>
      <c r="B1855" t="s">
        <v>1893</v>
      </c>
      <c r="C1855">
        <v>3684</v>
      </c>
      <c r="D1855" s="2">
        <v>46054</v>
      </c>
      <c r="E1855" t="s">
        <v>905</v>
      </c>
      <c r="F1855" t="s">
        <v>601</v>
      </c>
      <c r="G1855" t="s">
        <v>1894</v>
      </c>
      <c r="H1855" t="s">
        <v>2320</v>
      </c>
      <c r="I1855" t="s">
        <v>5042</v>
      </c>
      <c r="J1855" t="s">
        <v>657</v>
      </c>
      <c r="K1855" t="s">
        <v>56</v>
      </c>
      <c r="L1855" t="s">
        <v>902</v>
      </c>
      <c r="M1855" t="s">
        <v>1829</v>
      </c>
      <c r="N1855" s="5">
        <v>-5457305</v>
      </c>
    </row>
    <row r="1856" spans="1:14" x14ac:dyDescent="0.25">
      <c r="A1856" t="s">
        <v>63</v>
      </c>
      <c r="B1856" t="s">
        <v>1893</v>
      </c>
      <c r="C1856">
        <v>3684</v>
      </c>
      <c r="D1856" s="2">
        <v>46054</v>
      </c>
      <c r="E1856" t="s">
        <v>905</v>
      </c>
      <c r="F1856" t="s">
        <v>601</v>
      </c>
      <c r="G1856" t="s">
        <v>1894</v>
      </c>
      <c r="H1856" t="s">
        <v>2320</v>
      </c>
      <c r="I1856" t="s">
        <v>5043</v>
      </c>
      <c r="J1856" t="s">
        <v>657</v>
      </c>
      <c r="K1856" t="s">
        <v>56</v>
      </c>
      <c r="L1856" t="s">
        <v>902</v>
      </c>
      <c r="M1856" t="s">
        <v>1829</v>
      </c>
      <c r="N1856" s="5">
        <v>-1842942</v>
      </c>
    </row>
    <row r="1857" spans="1:14" x14ac:dyDescent="0.25">
      <c r="A1857" t="s">
        <v>63</v>
      </c>
      <c r="B1857" t="s">
        <v>1893</v>
      </c>
      <c r="C1857">
        <v>3684</v>
      </c>
      <c r="D1857" s="2">
        <v>46054</v>
      </c>
      <c r="E1857" t="s">
        <v>905</v>
      </c>
      <c r="F1857" t="s">
        <v>175</v>
      </c>
      <c r="G1857" t="s">
        <v>50</v>
      </c>
      <c r="H1857" t="s">
        <v>4703</v>
      </c>
      <c r="I1857" t="s">
        <v>5044</v>
      </c>
      <c r="J1857" t="s">
        <v>50</v>
      </c>
      <c r="K1857" t="s">
        <v>56</v>
      </c>
      <c r="L1857" t="s">
        <v>902</v>
      </c>
      <c r="M1857" t="s">
        <v>1829</v>
      </c>
      <c r="N1857" s="5">
        <v>164780</v>
      </c>
    </row>
    <row r="1858" spans="1:14" x14ac:dyDescent="0.25">
      <c r="A1858" t="s">
        <v>63</v>
      </c>
      <c r="B1858" t="s">
        <v>1893</v>
      </c>
      <c r="C1858">
        <v>3684</v>
      </c>
      <c r="D1858" s="2">
        <v>46054</v>
      </c>
      <c r="E1858" t="s">
        <v>905</v>
      </c>
      <c r="F1858" t="s">
        <v>174</v>
      </c>
      <c r="G1858" t="s">
        <v>1909</v>
      </c>
      <c r="H1858" t="s">
        <v>2324</v>
      </c>
      <c r="I1858" t="s">
        <v>5045</v>
      </c>
      <c r="J1858" t="s">
        <v>320</v>
      </c>
      <c r="K1858" t="s">
        <v>56</v>
      </c>
      <c r="L1858" t="s">
        <v>902</v>
      </c>
      <c r="M1858" t="s">
        <v>1829</v>
      </c>
      <c r="N1858" s="5">
        <v>1355372</v>
      </c>
    </row>
    <row r="1859" spans="1:14" x14ac:dyDescent="0.25">
      <c r="A1859" t="s">
        <v>63</v>
      </c>
      <c r="B1859" t="s">
        <v>1893</v>
      </c>
      <c r="C1859">
        <v>3684</v>
      </c>
      <c r="D1859" s="2">
        <v>46054</v>
      </c>
      <c r="E1859" t="s">
        <v>905</v>
      </c>
      <c r="F1859" t="s">
        <v>174</v>
      </c>
      <c r="G1859" t="s">
        <v>1909</v>
      </c>
      <c r="H1859" t="s">
        <v>2324</v>
      </c>
      <c r="I1859" t="s">
        <v>5046</v>
      </c>
      <c r="J1859" t="s">
        <v>320</v>
      </c>
      <c r="K1859" t="s">
        <v>56</v>
      </c>
      <c r="L1859" t="s">
        <v>902</v>
      </c>
      <c r="M1859" t="s">
        <v>1829</v>
      </c>
      <c r="N1859" s="5">
        <v>1512278</v>
      </c>
    </row>
    <row r="1860" spans="1:14" x14ac:dyDescent="0.25">
      <c r="A1860" t="s">
        <v>63</v>
      </c>
      <c r="B1860" t="s">
        <v>1893</v>
      </c>
      <c r="C1860">
        <v>3684</v>
      </c>
      <c r="D1860" s="2">
        <v>46054</v>
      </c>
      <c r="E1860" t="s">
        <v>905</v>
      </c>
      <c r="F1860" t="s">
        <v>174</v>
      </c>
      <c r="G1860" t="s">
        <v>1909</v>
      </c>
      <c r="H1860" t="s">
        <v>2324</v>
      </c>
      <c r="I1860" t="s">
        <v>5047</v>
      </c>
      <c r="J1860" t="s">
        <v>320</v>
      </c>
      <c r="K1860" t="s">
        <v>56</v>
      </c>
      <c r="L1860" t="s">
        <v>902</v>
      </c>
      <c r="M1860" t="s">
        <v>1829</v>
      </c>
      <c r="N1860" s="5">
        <v>3760575</v>
      </c>
    </row>
    <row r="1861" spans="1:14" x14ac:dyDescent="0.25">
      <c r="A1861" t="s">
        <v>63</v>
      </c>
      <c r="B1861" t="s">
        <v>1893</v>
      </c>
      <c r="C1861">
        <v>3684</v>
      </c>
      <c r="D1861" s="2">
        <v>46054</v>
      </c>
      <c r="E1861" t="s">
        <v>905</v>
      </c>
      <c r="F1861" t="s">
        <v>174</v>
      </c>
      <c r="G1861" t="s">
        <v>1909</v>
      </c>
      <c r="H1861" t="s">
        <v>2324</v>
      </c>
      <c r="I1861" t="s">
        <v>5048</v>
      </c>
      <c r="J1861" t="s">
        <v>320</v>
      </c>
      <c r="K1861" t="s">
        <v>56</v>
      </c>
      <c r="L1861" t="s">
        <v>902</v>
      </c>
      <c r="M1861" t="s">
        <v>1829</v>
      </c>
      <c r="N1861" s="5">
        <v>3158221</v>
      </c>
    </row>
    <row r="1862" spans="1:14" x14ac:dyDescent="0.25">
      <c r="A1862" t="s">
        <v>63</v>
      </c>
      <c r="B1862" t="s">
        <v>1893</v>
      </c>
      <c r="C1862">
        <v>3684</v>
      </c>
      <c r="D1862" s="2">
        <v>46054</v>
      </c>
      <c r="E1862" t="s">
        <v>905</v>
      </c>
      <c r="F1862" t="s">
        <v>924</v>
      </c>
      <c r="G1862" t="s">
        <v>901</v>
      </c>
      <c r="H1862" t="s">
        <v>2325</v>
      </c>
      <c r="I1862" t="s">
        <v>5049</v>
      </c>
      <c r="J1862" t="s">
        <v>901</v>
      </c>
      <c r="K1862" t="s">
        <v>56</v>
      </c>
      <c r="L1862" t="s">
        <v>902</v>
      </c>
      <c r="M1862" t="s">
        <v>1829</v>
      </c>
      <c r="N1862" s="5">
        <v>9288441</v>
      </c>
    </row>
    <row r="1863" spans="1:14" x14ac:dyDescent="0.25">
      <c r="A1863" t="s">
        <v>63</v>
      </c>
      <c r="B1863" t="s">
        <v>1893</v>
      </c>
      <c r="C1863">
        <v>3684</v>
      </c>
      <c r="D1863" s="2">
        <v>46054</v>
      </c>
      <c r="E1863" t="s">
        <v>905</v>
      </c>
      <c r="F1863" t="s">
        <v>3328</v>
      </c>
      <c r="G1863" t="s">
        <v>14</v>
      </c>
      <c r="H1863" t="s">
        <v>2326</v>
      </c>
      <c r="I1863" t="s">
        <v>5050</v>
      </c>
      <c r="J1863" t="s">
        <v>10875</v>
      </c>
      <c r="K1863" t="s">
        <v>56</v>
      </c>
      <c r="L1863" t="s">
        <v>902</v>
      </c>
      <c r="M1863" t="s">
        <v>1829</v>
      </c>
      <c r="N1863" s="5">
        <v>28907646</v>
      </c>
    </row>
    <row r="1864" spans="1:14" x14ac:dyDescent="0.25">
      <c r="A1864" t="s">
        <v>63</v>
      </c>
      <c r="B1864" t="s">
        <v>1893</v>
      </c>
      <c r="C1864">
        <v>3684</v>
      </c>
      <c r="D1864" s="2">
        <v>46054</v>
      </c>
      <c r="E1864" t="s">
        <v>905</v>
      </c>
      <c r="F1864" t="s">
        <v>5051</v>
      </c>
      <c r="G1864" t="s">
        <v>14</v>
      </c>
      <c r="H1864" t="s">
        <v>4699</v>
      </c>
      <c r="I1864" t="s">
        <v>5052</v>
      </c>
      <c r="J1864" t="s">
        <v>5053</v>
      </c>
      <c r="K1864" t="s">
        <v>56</v>
      </c>
      <c r="L1864" t="s">
        <v>902</v>
      </c>
      <c r="M1864" t="s">
        <v>1829</v>
      </c>
      <c r="N1864" s="5">
        <v>1329949</v>
      </c>
    </row>
    <row r="1865" spans="1:14" x14ac:dyDescent="0.25">
      <c r="A1865" t="s">
        <v>63</v>
      </c>
      <c r="B1865" t="s">
        <v>1893</v>
      </c>
      <c r="C1865">
        <v>3684</v>
      </c>
      <c r="D1865" s="2">
        <v>46054</v>
      </c>
      <c r="E1865" t="s">
        <v>905</v>
      </c>
      <c r="F1865" t="s">
        <v>1517</v>
      </c>
      <c r="G1865" t="s">
        <v>1887</v>
      </c>
      <c r="H1865" t="s">
        <v>4700</v>
      </c>
      <c r="I1865" t="s">
        <v>5054</v>
      </c>
      <c r="J1865" t="s">
        <v>5055</v>
      </c>
      <c r="K1865" t="s">
        <v>56</v>
      </c>
      <c r="L1865" t="s">
        <v>902</v>
      </c>
      <c r="M1865" t="s">
        <v>1829</v>
      </c>
      <c r="N1865" s="5">
        <v>1394354</v>
      </c>
    </row>
    <row r="1866" spans="1:14" x14ac:dyDescent="0.25">
      <c r="A1866" t="s">
        <v>63</v>
      </c>
      <c r="B1866" t="s">
        <v>1893</v>
      </c>
      <c r="C1866">
        <v>3684</v>
      </c>
      <c r="D1866" s="2">
        <v>46054</v>
      </c>
      <c r="E1866" t="s">
        <v>905</v>
      </c>
      <c r="F1866" t="s">
        <v>5056</v>
      </c>
      <c r="G1866" t="s">
        <v>5057</v>
      </c>
      <c r="H1866" t="s">
        <v>4698</v>
      </c>
      <c r="I1866" t="s">
        <v>5058</v>
      </c>
      <c r="J1866" t="s">
        <v>5057</v>
      </c>
      <c r="K1866" t="s">
        <v>56</v>
      </c>
      <c r="L1866" t="s">
        <v>902</v>
      </c>
      <c r="M1866" t="s">
        <v>1829</v>
      </c>
      <c r="N1866" s="5">
        <v>192681</v>
      </c>
    </row>
    <row r="1867" spans="1:14" x14ac:dyDescent="0.25">
      <c r="A1867" t="s">
        <v>63</v>
      </c>
      <c r="B1867" t="s">
        <v>1893</v>
      </c>
      <c r="C1867">
        <v>3684</v>
      </c>
      <c r="D1867" s="2">
        <v>46054</v>
      </c>
      <c r="E1867" t="s">
        <v>905</v>
      </c>
      <c r="F1867" t="s">
        <v>176</v>
      </c>
      <c r="G1867" t="s">
        <v>81</v>
      </c>
      <c r="H1867" t="s">
        <v>2326</v>
      </c>
      <c r="I1867" t="s">
        <v>5059</v>
      </c>
      <c r="J1867" t="s">
        <v>81</v>
      </c>
      <c r="K1867" t="s">
        <v>56</v>
      </c>
      <c r="L1867" t="s">
        <v>902</v>
      </c>
      <c r="M1867" t="s">
        <v>1829</v>
      </c>
      <c r="N1867" s="5">
        <v>-28907646</v>
      </c>
    </row>
    <row r="1868" spans="1:14" x14ac:dyDescent="0.25">
      <c r="A1868" t="s">
        <v>63</v>
      </c>
      <c r="B1868" t="s">
        <v>1893</v>
      </c>
      <c r="C1868">
        <v>3684</v>
      </c>
      <c r="D1868" s="2">
        <v>46054</v>
      </c>
      <c r="E1868" t="s">
        <v>905</v>
      </c>
      <c r="F1868" t="s">
        <v>180</v>
      </c>
      <c r="G1868" t="s">
        <v>23</v>
      </c>
      <c r="H1868" t="s">
        <v>2318</v>
      </c>
      <c r="I1868" t="s">
        <v>5060</v>
      </c>
      <c r="J1868" t="s">
        <v>3834</v>
      </c>
      <c r="K1868" t="s">
        <v>56</v>
      </c>
      <c r="L1868" t="s">
        <v>902</v>
      </c>
      <c r="M1868" t="s">
        <v>1829</v>
      </c>
      <c r="N1868" s="5">
        <v>1020446</v>
      </c>
    </row>
    <row r="1869" spans="1:14" x14ac:dyDescent="0.25">
      <c r="A1869" t="s">
        <v>63</v>
      </c>
      <c r="B1869" t="s">
        <v>1893</v>
      </c>
      <c r="C1869">
        <v>3684</v>
      </c>
      <c r="D1869" s="2">
        <v>46054</v>
      </c>
      <c r="E1869" t="s">
        <v>905</v>
      </c>
      <c r="F1869" t="s">
        <v>180</v>
      </c>
      <c r="G1869" t="s">
        <v>23</v>
      </c>
      <c r="H1869" t="s">
        <v>2318</v>
      </c>
      <c r="I1869" t="s">
        <v>5061</v>
      </c>
      <c r="J1869" t="s">
        <v>3834</v>
      </c>
      <c r="K1869" t="s">
        <v>56</v>
      </c>
      <c r="L1869" t="s">
        <v>902</v>
      </c>
      <c r="M1869" t="s">
        <v>1829</v>
      </c>
      <c r="N1869" s="5">
        <v>1683934</v>
      </c>
    </row>
    <row r="1870" spans="1:14" x14ac:dyDescent="0.25">
      <c r="A1870" t="s">
        <v>63</v>
      </c>
      <c r="B1870" t="s">
        <v>1893</v>
      </c>
      <c r="C1870">
        <v>3684</v>
      </c>
      <c r="D1870" s="2">
        <v>46054</v>
      </c>
      <c r="E1870" t="s">
        <v>906</v>
      </c>
      <c r="F1870" t="s">
        <v>153</v>
      </c>
      <c r="G1870" t="s">
        <v>1923</v>
      </c>
      <c r="H1870" t="s">
        <v>336</v>
      </c>
      <c r="I1870" t="s">
        <v>5062</v>
      </c>
      <c r="J1870" t="s">
        <v>3837</v>
      </c>
      <c r="K1870" t="s">
        <v>56</v>
      </c>
      <c r="L1870" t="s">
        <v>903</v>
      </c>
      <c r="M1870" t="s">
        <v>1829</v>
      </c>
      <c r="N1870" s="5">
        <v>4407484</v>
      </c>
    </row>
    <row r="1871" spans="1:14" x14ac:dyDescent="0.25">
      <c r="A1871" t="s">
        <v>63</v>
      </c>
      <c r="B1871" t="s">
        <v>1893</v>
      </c>
      <c r="C1871">
        <v>3684</v>
      </c>
      <c r="D1871" s="2">
        <v>46054</v>
      </c>
      <c r="E1871" t="s">
        <v>906</v>
      </c>
      <c r="F1871" t="s">
        <v>924</v>
      </c>
      <c r="G1871" t="s">
        <v>901</v>
      </c>
      <c r="H1871" t="s">
        <v>2325</v>
      </c>
      <c r="I1871" t="s">
        <v>5063</v>
      </c>
      <c r="J1871" t="s">
        <v>1926</v>
      </c>
      <c r="K1871" t="s">
        <v>56</v>
      </c>
      <c r="L1871" t="s">
        <v>903</v>
      </c>
      <c r="M1871" t="s">
        <v>1829</v>
      </c>
      <c r="N1871" s="5">
        <v>11318843</v>
      </c>
    </row>
    <row r="1872" spans="1:14" x14ac:dyDescent="0.25">
      <c r="A1872" t="s">
        <v>63</v>
      </c>
      <c r="B1872" t="s">
        <v>1893</v>
      </c>
      <c r="C1872">
        <v>3684</v>
      </c>
      <c r="D1872" s="2">
        <v>46054</v>
      </c>
      <c r="E1872" t="s">
        <v>906</v>
      </c>
      <c r="F1872" t="s">
        <v>3328</v>
      </c>
      <c r="G1872" t="s">
        <v>14</v>
      </c>
      <c r="H1872" t="s">
        <v>2326</v>
      </c>
      <c r="I1872" t="s">
        <v>14</v>
      </c>
      <c r="J1872" t="s">
        <v>5064</v>
      </c>
      <c r="K1872" t="s">
        <v>56</v>
      </c>
      <c r="L1872" t="s">
        <v>903</v>
      </c>
      <c r="M1872" t="s">
        <v>1829</v>
      </c>
      <c r="N1872" s="5">
        <v>17559605</v>
      </c>
    </row>
    <row r="1873" spans="1:14" x14ac:dyDescent="0.25">
      <c r="A1873" t="s">
        <v>63</v>
      </c>
      <c r="B1873" t="s">
        <v>1893</v>
      </c>
      <c r="C1873">
        <v>3684</v>
      </c>
      <c r="D1873" s="2">
        <v>46054</v>
      </c>
      <c r="E1873" t="s">
        <v>907</v>
      </c>
      <c r="F1873" t="s">
        <v>153</v>
      </c>
      <c r="G1873" t="s">
        <v>1923</v>
      </c>
      <c r="H1873" t="s">
        <v>336</v>
      </c>
      <c r="I1873" t="s">
        <v>3836</v>
      </c>
      <c r="J1873" t="s">
        <v>7282</v>
      </c>
      <c r="K1873" t="s">
        <v>56</v>
      </c>
      <c r="L1873" t="s">
        <v>904</v>
      </c>
      <c r="M1873" t="s">
        <v>1829</v>
      </c>
      <c r="N1873" s="5">
        <v>-1660734</v>
      </c>
    </row>
    <row r="1874" spans="1:14" x14ac:dyDescent="0.25">
      <c r="A1874" t="s">
        <v>63</v>
      </c>
      <c r="B1874" t="s">
        <v>1893</v>
      </c>
      <c r="C1874">
        <v>3684</v>
      </c>
      <c r="D1874" s="2">
        <v>46054</v>
      </c>
      <c r="E1874" t="s">
        <v>907</v>
      </c>
      <c r="F1874" t="s">
        <v>924</v>
      </c>
      <c r="G1874" t="s">
        <v>901</v>
      </c>
      <c r="H1874" t="s">
        <v>2325</v>
      </c>
      <c r="I1874" t="s">
        <v>5049</v>
      </c>
      <c r="J1874" t="s">
        <v>1929</v>
      </c>
      <c r="K1874" t="s">
        <v>56</v>
      </c>
      <c r="L1874" t="s">
        <v>904</v>
      </c>
      <c r="M1874" t="s">
        <v>1829</v>
      </c>
      <c r="N1874" s="5">
        <v>-10974984</v>
      </c>
    </row>
    <row r="1875" spans="1:14" x14ac:dyDescent="0.25">
      <c r="A1875" t="s">
        <v>63</v>
      </c>
      <c r="B1875" t="s">
        <v>1893</v>
      </c>
      <c r="C1875">
        <v>3684</v>
      </c>
      <c r="D1875" s="2">
        <v>46054</v>
      </c>
      <c r="E1875" t="s">
        <v>907</v>
      </c>
      <c r="F1875" t="s">
        <v>176</v>
      </c>
      <c r="G1875" t="s">
        <v>81</v>
      </c>
      <c r="H1875" t="s">
        <v>2326</v>
      </c>
      <c r="I1875" t="s">
        <v>14</v>
      </c>
      <c r="J1875" t="s">
        <v>5065</v>
      </c>
      <c r="K1875" t="s">
        <v>56</v>
      </c>
      <c r="L1875" t="s">
        <v>904</v>
      </c>
      <c r="M1875" t="s">
        <v>1829</v>
      </c>
      <c r="N1875" s="5">
        <v>-11528905</v>
      </c>
    </row>
    <row r="1876" spans="1:14" x14ac:dyDescent="0.25">
      <c r="A1876" t="s">
        <v>63</v>
      </c>
      <c r="B1876" t="s">
        <v>1893</v>
      </c>
      <c r="C1876">
        <v>3684</v>
      </c>
      <c r="D1876" s="2">
        <v>46082</v>
      </c>
      <c r="E1876" t="s">
        <v>905</v>
      </c>
      <c r="F1876" t="s">
        <v>153</v>
      </c>
      <c r="G1876" t="s">
        <v>1923</v>
      </c>
      <c r="H1876" t="s">
        <v>336</v>
      </c>
      <c r="I1876" t="s">
        <v>7295</v>
      </c>
      <c r="J1876" t="s">
        <v>6783</v>
      </c>
      <c r="K1876" t="s">
        <v>56</v>
      </c>
      <c r="L1876" t="s">
        <v>902</v>
      </c>
      <c r="M1876" t="s">
        <v>1829</v>
      </c>
      <c r="N1876" s="5">
        <v>144908</v>
      </c>
    </row>
    <row r="1877" spans="1:14" x14ac:dyDescent="0.25">
      <c r="A1877" t="s">
        <v>63</v>
      </c>
      <c r="B1877" t="s">
        <v>1893</v>
      </c>
      <c r="C1877">
        <v>3684</v>
      </c>
      <c r="D1877" s="2">
        <v>46082</v>
      </c>
      <c r="E1877" t="s">
        <v>905</v>
      </c>
      <c r="F1877" t="s">
        <v>153</v>
      </c>
      <c r="G1877" t="s">
        <v>1923</v>
      </c>
      <c r="H1877" t="s">
        <v>336</v>
      </c>
      <c r="I1877" t="s">
        <v>7296</v>
      </c>
      <c r="J1877" t="s">
        <v>6783</v>
      </c>
      <c r="K1877" t="s">
        <v>56</v>
      </c>
      <c r="L1877" t="s">
        <v>902</v>
      </c>
      <c r="M1877" t="s">
        <v>1829</v>
      </c>
      <c r="N1877" s="5">
        <v>1414956</v>
      </c>
    </row>
    <row r="1878" spans="1:14" x14ac:dyDescent="0.25">
      <c r="A1878" t="s">
        <v>63</v>
      </c>
      <c r="B1878" t="s">
        <v>1893</v>
      </c>
      <c r="C1878">
        <v>3684</v>
      </c>
      <c r="D1878" s="2">
        <v>46082</v>
      </c>
      <c r="E1878" t="s">
        <v>905</v>
      </c>
      <c r="F1878" t="s">
        <v>153</v>
      </c>
      <c r="G1878" t="s">
        <v>1923</v>
      </c>
      <c r="H1878" t="s">
        <v>336</v>
      </c>
      <c r="I1878" t="s">
        <v>7297</v>
      </c>
      <c r="J1878" t="s">
        <v>6783</v>
      </c>
      <c r="K1878" t="s">
        <v>56</v>
      </c>
      <c r="L1878" t="s">
        <v>902</v>
      </c>
      <c r="M1878" t="s">
        <v>1829</v>
      </c>
      <c r="N1878" s="5">
        <v>1660734</v>
      </c>
    </row>
    <row r="1879" spans="1:14" x14ac:dyDescent="0.25">
      <c r="A1879" t="s">
        <v>63</v>
      </c>
      <c r="B1879" t="s">
        <v>1893</v>
      </c>
      <c r="C1879">
        <v>3684</v>
      </c>
      <c r="D1879" s="2">
        <v>46082</v>
      </c>
      <c r="E1879" t="s">
        <v>905</v>
      </c>
      <c r="F1879" t="s">
        <v>153</v>
      </c>
      <c r="G1879" t="s">
        <v>1923</v>
      </c>
      <c r="H1879" t="s">
        <v>336</v>
      </c>
      <c r="I1879" t="s">
        <v>5062</v>
      </c>
      <c r="J1879" t="s">
        <v>6783</v>
      </c>
      <c r="K1879" t="s">
        <v>56</v>
      </c>
      <c r="L1879" t="s">
        <v>902</v>
      </c>
      <c r="M1879" t="s">
        <v>1829</v>
      </c>
      <c r="N1879" s="5">
        <v>1186887</v>
      </c>
    </row>
    <row r="1880" spans="1:14" x14ac:dyDescent="0.25">
      <c r="A1880" t="s">
        <v>63</v>
      </c>
      <c r="B1880" t="s">
        <v>1893</v>
      </c>
      <c r="C1880">
        <v>3684</v>
      </c>
      <c r="D1880" s="2">
        <v>46082</v>
      </c>
      <c r="E1880" t="s">
        <v>905</v>
      </c>
      <c r="F1880" t="s">
        <v>153</v>
      </c>
      <c r="G1880" t="s">
        <v>1923</v>
      </c>
      <c r="H1880" t="s">
        <v>336</v>
      </c>
      <c r="I1880" t="s">
        <v>7298</v>
      </c>
      <c r="J1880" t="s">
        <v>6783</v>
      </c>
      <c r="K1880" t="s">
        <v>56</v>
      </c>
      <c r="L1880" t="s">
        <v>902</v>
      </c>
      <c r="M1880" t="s">
        <v>1829</v>
      </c>
      <c r="N1880" s="5">
        <v>1676639</v>
      </c>
    </row>
    <row r="1881" spans="1:14" x14ac:dyDescent="0.25">
      <c r="A1881" t="s">
        <v>63</v>
      </c>
      <c r="B1881" t="s">
        <v>1893</v>
      </c>
      <c r="C1881">
        <v>3684</v>
      </c>
      <c r="D1881" s="2">
        <v>46082</v>
      </c>
      <c r="E1881" t="s">
        <v>905</v>
      </c>
      <c r="F1881" t="s">
        <v>601</v>
      </c>
      <c r="G1881" t="s">
        <v>1894</v>
      </c>
      <c r="H1881" t="s">
        <v>2320</v>
      </c>
      <c r="I1881" t="s">
        <v>7299</v>
      </c>
      <c r="J1881" t="s">
        <v>657</v>
      </c>
      <c r="K1881" t="s">
        <v>56</v>
      </c>
      <c r="L1881" t="s">
        <v>902</v>
      </c>
      <c r="M1881" t="s">
        <v>1829</v>
      </c>
      <c r="N1881" s="5">
        <v>8989850</v>
      </c>
    </row>
    <row r="1882" spans="1:14" x14ac:dyDescent="0.25">
      <c r="A1882" t="s">
        <v>63</v>
      </c>
      <c r="B1882" t="s">
        <v>1893</v>
      </c>
      <c r="C1882">
        <v>3684</v>
      </c>
      <c r="D1882" s="2">
        <v>46082</v>
      </c>
      <c r="E1882" t="s">
        <v>905</v>
      </c>
      <c r="F1882" t="s">
        <v>601</v>
      </c>
      <c r="G1882" t="s">
        <v>1894</v>
      </c>
      <c r="H1882" t="s">
        <v>2320</v>
      </c>
      <c r="I1882" t="s">
        <v>7300</v>
      </c>
      <c r="J1882" t="s">
        <v>657</v>
      </c>
      <c r="K1882" t="s">
        <v>56</v>
      </c>
      <c r="L1882" t="s">
        <v>902</v>
      </c>
      <c r="M1882" t="s">
        <v>1829</v>
      </c>
      <c r="N1882" s="5">
        <v>4107475</v>
      </c>
    </row>
    <row r="1883" spans="1:14" x14ac:dyDescent="0.25">
      <c r="A1883" t="s">
        <v>63</v>
      </c>
      <c r="B1883" t="s">
        <v>1893</v>
      </c>
      <c r="C1883">
        <v>3684</v>
      </c>
      <c r="D1883" s="2">
        <v>46082</v>
      </c>
      <c r="E1883" t="s">
        <v>905</v>
      </c>
      <c r="F1883" t="s">
        <v>601</v>
      </c>
      <c r="G1883" t="s">
        <v>1894</v>
      </c>
      <c r="H1883" t="s">
        <v>2320</v>
      </c>
      <c r="I1883" t="s">
        <v>7301</v>
      </c>
      <c r="J1883" t="s">
        <v>657</v>
      </c>
      <c r="K1883" t="s">
        <v>56</v>
      </c>
      <c r="L1883" t="s">
        <v>902</v>
      </c>
      <c r="M1883" t="s">
        <v>1829</v>
      </c>
      <c r="N1883" s="5">
        <v>528612</v>
      </c>
    </row>
    <row r="1884" spans="1:14" x14ac:dyDescent="0.25">
      <c r="A1884" t="s">
        <v>63</v>
      </c>
      <c r="B1884" t="s">
        <v>1893</v>
      </c>
      <c r="C1884">
        <v>3684</v>
      </c>
      <c r="D1884" s="2">
        <v>46082</v>
      </c>
      <c r="E1884" t="s">
        <v>905</v>
      </c>
      <c r="F1884" t="s">
        <v>601</v>
      </c>
      <c r="G1884" t="s">
        <v>1894</v>
      </c>
      <c r="H1884" t="s">
        <v>2320</v>
      </c>
      <c r="I1884" t="s">
        <v>7302</v>
      </c>
      <c r="J1884" t="s">
        <v>657</v>
      </c>
      <c r="K1884" t="s">
        <v>56</v>
      </c>
      <c r="L1884" t="s">
        <v>902</v>
      </c>
      <c r="M1884" t="s">
        <v>1829</v>
      </c>
      <c r="N1884" s="5">
        <v>529895</v>
      </c>
    </row>
    <row r="1885" spans="1:14" x14ac:dyDescent="0.25">
      <c r="A1885" t="s">
        <v>63</v>
      </c>
      <c r="B1885" t="s">
        <v>1893</v>
      </c>
      <c r="C1885">
        <v>3684</v>
      </c>
      <c r="D1885" s="2">
        <v>46082</v>
      </c>
      <c r="E1885" t="s">
        <v>905</v>
      </c>
      <c r="F1885" t="s">
        <v>601</v>
      </c>
      <c r="G1885" t="s">
        <v>1894</v>
      </c>
      <c r="H1885" t="s">
        <v>2320</v>
      </c>
      <c r="I1885" t="s">
        <v>7303</v>
      </c>
      <c r="J1885" t="s">
        <v>657</v>
      </c>
      <c r="K1885" t="s">
        <v>56</v>
      </c>
      <c r="L1885" t="s">
        <v>902</v>
      </c>
      <c r="M1885" t="s">
        <v>1829</v>
      </c>
      <c r="N1885" s="5">
        <v>3293781</v>
      </c>
    </row>
    <row r="1886" spans="1:14" x14ac:dyDescent="0.25">
      <c r="A1886" t="s">
        <v>63</v>
      </c>
      <c r="B1886" t="s">
        <v>1893</v>
      </c>
      <c r="C1886">
        <v>3684</v>
      </c>
      <c r="D1886" s="2">
        <v>46082</v>
      </c>
      <c r="E1886" t="s">
        <v>905</v>
      </c>
      <c r="F1886" t="s">
        <v>601</v>
      </c>
      <c r="G1886" t="s">
        <v>1894</v>
      </c>
      <c r="H1886" t="s">
        <v>2320</v>
      </c>
      <c r="I1886" t="s">
        <v>7304</v>
      </c>
      <c r="J1886" t="s">
        <v>657</v>
      </c>
      <c r="K1886" t="s">
        <v>56</v>
      </c>
      <c r="L1886" t="s">
        <v>902</v>
      </c>
      <c r="M1886" t="s">
        <v>1829</v>
      </c>
      <c r="N1886" s="5">
        <v>9005756</v>
      </c>
    </row>
    <row r="1887" spans="1:14" x14ac:dyDescent="0.25">
      <c r="A1887" t="s">
        <v>63</v>
      </c>
      <c r="B1887" t="s">
        <v>1893</v>
      </c>
      <c r="C1887">
        <v>3684</v>
      </c>
      <c r="D1887" s="2">
        <v>46082</v>
      </c>
      <c r="E1887" t="s">
        <v>905</v>
      </c>
      <c r="F1887" t="s">
        <v>601</v>
      </c>
      <c r="G1887" t="s">
        <v>1894</v>
      </c>
      <c r="H1887" t="s">
        <v>2320</v>
      </c>
      <c r="I1887" t="s">
        <v>7305</v>
      </c>
      <c r="J1887" t="s">
        <v>657</v>
      </c>
      <c r="K1887" t="s">
        <v>56</v>
      </c>
      <c r="L1887" t="s">
        <v>902</v>
      </c>
      <c r="M1887" t="s">
        <v>1829</v>
      </c>
      <c r="N1887" s="5">
        <v>-528612</v>
      </c>
    </row>
    <row r="1888" spans="1:14" x14ac:dyDescent="0.25">
      <c r="A1888" t="s">
        <v>63</v>
      </c>
      <c r="B1888" t="s">
        <v>1893</v>
      </c>
      <c r="C1888">
        <v>3684</v>
      </c>
      <c r="D1888" s="2">
        <v>46082</v>
      </c>
      <c r="E1888" t="s">
        <v>905</v>
      </c>
      <c r="F1888" t="s">
        <v>601</v>
      </c>
      <c r="G1888" t="s">
        <v>1894</v>
      </c>
      <c r="H1888" t="s">
        <v>2320</v>
      </c>
      <c r="I1888" t="s">
        <v>7306</v>
      </c>
      <c r="J1888" t="s">
        <v>657</v>
      </c>
      <c r="K1888" t="s">
        <v>56</v>
      </c>
      <c r="L1888" t="s">
        <v>902</v>
      </c>
      <c r="M1888" t="s">
        <v>1829</v>
      </c>
      <c r="N1888" s="5">
        <v>-8989850</v>
      </c>
    </row>
    <row r="1889" spans="1:14" x14ac:dyDescent="0.25">
      <c r="A1889" t="s">
        <v>63</v>
      </c>
      <c r="B1889" t="s">
        <v>1893</v>
      </c>
      <c r="C1889">
        <v>3684</v>
      </c>
      <c r="D1889" s="2">
        <v>46082</v>
      </c>
      <c r="E1889" t="s">
        <v>905</v>
      </c>
      <c r="F1889" t="s">
        <v>601</v>
      </c>
      <c r="G1889" t="s">
        <v>1894</v>
      </c>
      <c r="H1889" t="s">
        <v>2320</v>
      </c>
      <c r="I1889" t="s">
        <v>7307</v>
      </c>
      <c r="J1889" t="s">
        <v>657</v>
      </c>
      <c r="K1889" t="s">
        <v>56</v>
      </c>
      <c r="L1889" t="s">
        <v>902</v>
      </c>
      <c r="M1889" t="s">
        <v>1829</v>
      </c>
      <c r="N1889" s="5">
        <v>-4107475</v>
      </c>
    </row>
    <row r="1890" spans="1:14" x14ac:dyDescent="0.25">
      <c r="A1890" t="s">
        <v>63</v>
      </c>
      <c r="B1890" t="s">
        <v>1893</v>
      </c>
      <c r="C1890">
        <v>3684</v>
      </c>
      <c r="D1890" s="2">
        <v>46082</v>
      </c>
      <c r="E1890" t="s">
        <v>905</v>
      </c>
      <c r="F1890" t="s">
        <v>174</v>
      </c>
      <c r="G1890" t="s">
        <v>1909</v>
      </c>
      <c r="H1890" t="s">
        <v>2324</v>
      </c>
      <c r="I1890" t="s">
        <v>7308</v>
      </c>
      <c r="J1890" t="s">
        <v>320</v>
      </c>
      <c r="K1890" t="s">
        <v>56</v>
      </c>
      <c r="L1890" t="s">
        <v>902</v>
      </c>
      <c r="M1890" t="s">
        <v>1829</v>
      </c>
      <c r="N1890" s="5">
        <v>3899083</v>
      </c>
    </row>
    <row r="1891" spans="1:14" x14ac:dyDescent="0.25">
      <c r="A1891" t="s">
        <v>63</v>
      </c>
      <c r="B1891" t="s">
        <v>1893</v>
      </c>
      <c r="C1891">
        <v>3684</v>
      </c>
      <c r="D1891" s="2">
        <v>46082</v>
      </c>
      <c r="E1891" t="s">
        <v>905</v>
      </c>
      <c r="F1891" t="s">
        <v>174</v>
      </c>
      <c r="G1891" t="s">
        <v>1909</v>
      </c>
      <c r="H1891" t="s">
        <v>2324</v>
      </c>
      <c r="I1891" t="s">
        <v>7309</v>
      </c>
      <c r="J1891" t="s">
        <v>320</v>
      </c>
      <c r="K1891" t="s">
        <v>56</v>
      </c>
      <c r="L1891" t="s">
        <v>902</v>
      </c>
      <c r="M1891" t="s">
        <v>1829</v>
      </c>
      <c r="N1891" s="5">
        <v>2699164</v>
      </c>
    </row>
    <row r="1892" spans="1:14" x14ac:dyDescent="0.25">
      <c r="A1892" t="s">
        <v>63</v>
      </c>
      <c r="B1892" t="s">
        <v>1893</v>
      </c>
      <c r="C1892">
        <v>3684</v>
      </c>
      <c r="D1892" s="2">
        <v>46082</v>
      </c>
      <c r="E1892" t="s">
        <v>905</v>
      </c>
      <c r="F1892" t="s">
        <v>174</v>
      </c>
      <c r="G1892" t="s">
        <v>1909</v>
      </c>
      <c r="H1892" t="s">
        <v>2324</v>
      </c>
      <c r="I1892" t="s">
        <v>7310</v>
      </c>
      <c r="J1892" t="s">
        <v>320</v>
      </c>
      <c r="K1892" t="s">
        <v>56</v>
      </c>
      <c r="L1892" t="s">
        <v>902</v>
      </c>
      <c r="M1892" t="s">
        <v>1829</v>
      </c>
      <c r="N1892" s="5">
        <v>2485940</v>
      </c>
    </row>
    <row r="1893" spans="1:14" x14ac:dyDescent="0.25">
      <c r="A1893" t="s">
        <v>63</v>
      </c>
      <c r="B1893" t="s">
        <v>1893</v>
      </c>
      <c r="C1893">
        <v>3684</v>
      </c>
      <c r="D1893" s="2">
        <v>46082</v>
      </c>
      <c r="E1893" t="s">
        <v>905</v>
      </c>
      <c r="F1893" t="s">
        <v>924</v>
      </c>
      <c r="G1893" t="s">
        <v>901</v>
      </c>
      <c r="H1893" t="s">
        <v>2325</v>
      </c>
      <c r="I1893" t="s">
        <v>5063</v>
      </c>
      <c r="J1893" t="s">
        <v>901</v>
      </c>
      <c r="K1893" t="s">
        <v>56</v>
      </c>
      <c r="L1893" t="s">
        <v>902</v>
      </c>
      <c r="M1893" t="s">
        <v>1829</v>
      </c>
      <c r="N1893" s="5">
        <v>13906427</v>
      </c>
    </row>
    <row r="1894" spans="1:14" x14ac:dyDescent="0.25">
      <c r="A1894" t="s">
        <v>63</v>
      </c>
      <c r="B1894" t="s">
        <v>1893</v>
      </c>
      <c r="C1894">
        <v>3684</v>
      </c>
      <c r="D1894" s="2">
        <v>46082</v>
      </c>
      <c r="E1894" t="s">
        <v>905</v>
      </c>
      <c r="F1894" t="s">
        <v>3328</v>
      </c>
      <c r="G1894" t="s">
        <v>14</v>
      </c>
      <c r="H1894" t="s">
        <v>2326</v>
      </c>
      <c r="I1894" t="s">
        <v>7311</v>
      </c>
      <c r="J1894" t="s">
        <v>3329</v>
      </c>
      <c r="K1894" t="s">
        <v>56</v>
      </c>
      <c r="L1894" t="s">
        <v>902</v>
      </c>
      <c r="M1894" t="s">
        <v>1829</v>
      </c>
      <c r="N1894" s="5">
        <v>11516990</v>
      </c>
    </row>
    <row r="1895" spans="1:14" x14ac:dyDescent="0.25">
      <c r="A1895" t="s">
        <v>63</v>
      </c>
      <c r="B1895" t="s">
        <v>1893</v>
      </c>
      <c r="C1895">
        <v>3684</v>
      </c>
      <c r="D1895" s="2">
        <v>46082</v>
      </c>
      <c r="E1895" t="s">
        <v>905</v>
      </c>
      <c r="F1895" t="s">
        <v>1517</v>
      </c>
      <c r="G1895" t="s">
        <v>1887</v>
      </c>
      <c r="H1895" t="s">
        <v>4700</v>
      </c>
      <c r="I1895" t="s">
        <v>7312</v>
      </c>
      <c r="J1895" t="s">
        <v>1518</v>
      </c>
      <c r="K1895" t="s">
        <v>56</v>
      </c>
      <c r="L1895" t="s">
        <v>902</v>
      </c>
      <c r="M1895" t="s">
        <v>1829</v>
      </c>
      <c r="N1895" s="5">
        <v>1980977</v>
      </c>
    </row>
    <row r="1896" spans="1:14" x14ac:dyDescent="0.25">
      <c r="A1896" t="s">
        <v>63</v>
      </c>
      <c r="B1896" t="s">
        <v>1893</v>
      </c>
      <c r="C1896">
        <v>3684</v>
      </c>
      <c r="D1896" s="2">
        <v>46082</v>
      </c>
      <c r="E1896" t="s">
        <v>905</v>
      </c>
      <c r="F1896" t="s">
        <v>5056</v>
      </c>
      <c r="G1896" t="s">
        <v>5057</v>
      </c>
      <c r="H1896" t="s">
        <v>4698</v>
      </c>
      <c r="I1896" t="s">
        <v>7313</v>
      </c>
      <c r="J1896" t="s">
        <v>5057</v>
      </c>
      <c r="K1896" t="s">
        <v>56</v>
      </c>
      <c r="L1896" t="s">
        <v>902</v>
      </c>
      <c r="M1896" t="s">
        <v>1829</v>
      </c>
      <c r="N1896" s="5">
        <v>234765</v>
      </c>
    </row>
    <row r="1897" spans="1:14" x14ac:dyDescent="0.25">
      <c r="A1897" t="s">
        <v>63</v>
      </c>
      <c r="B1897" t="s">
        <v>1893</v>
      </c>
      <c r="C1897">
        <v>3684</v>
      </c>
      <c r="D1897" s="2">
        <v>46082</v>
      </c>
      <c r="E1897" t="s">
        <v>905</v>
      </c>
      <c r="F1897" t="s">
        <v>180</v>
      </c>
      <c r="G1897" t="s">
        <v>23</v>
      </c>
      <c r="H1897" t="s">
        <v>2318</v>
      </c>
      <c r="I1897" t="s">
        <v>7314</v>
      </c>
      <c r="J1897" t="s">
        <v>3834</v>
      </c>
      <c r="K1897" t="s">
        <v>56</v>
      </c>
      <c r="L1897" t="s">
        <v>902</v>
      </c>
      <c r="M1897" t="s">
        <v>1829</v>
      </c>
      <c r="N1897" s="5">
        <v>1679165</v>
      </c>
    </row>
    <row r="1898" spans="1:14" x14ac:dyDescent="0.25">
      <c r="A1898" t="s">
        <v>63</v>
      </c>
      <c r="B1898" t="s">
        <v>1893</v>
      </c>
      <c r="C1898">
        <v>3684</v>
      </c>
      <c r="D1898" s="2">
        <v>46082</v>
      </c>
      <c r="E1898" t="s">
        <v>905</v>
      </c>
      <c r="F1898" t="s">
        <v>180</v>
      </c>
      <c r="G1898" t="s">
        <v>23</v>
      </c>
      <c r="H1898" t="s">
        <v>2318</v>
      </c>
      <c r="I1898" t="s">
        <v>7315</v>
      </c>
      <c r="J1898" t="s">
        <v>3834</v>
      </c>
      <c r="K1898" t="s">
        <v>56</v>
      </c>
      <c r="L1898" t="s">
        <v>902</v>
      </c>
      <c r="M1898" t="s">
        <v>1829</v>
      </c>
      <c r="N1898" s="5">
        <v>3063879</v>
      </c>
    </row>
    <row r="1899" spans="1:14" x14ac:dyDescent="0.25">
      <c r="A1899" t="s">
        <v>63</v>
      </c>
      <c r="B1899" t="s">
        <v>1893</v>
      </c>
      <c r="C1899">
        <v>3684</v>
      </c>
      <c r="D1899" s="2">
        <v>46082</v>
      </c>
      <c r="E1899" t="s">
        <v>906</v>
      </c>
      <c r="F1899" t="s">
        <v>924</v>
      </c>
      <c r="G1899" t="s">
        <v>901</v>
      </c>
      <c r="H1899" t="s">
        <v>6409</v>
      </c>
      <c r="I1899" t="s">
        <v>14</v>
      </c>
      <c r="J1899" t="s">
        <v>1926</v>
      </c>
      <c r="K1899" t="s">
        <v>56</v>
      </c>
      <c r="L1899" t="s">
        <v>903</v>
      </c>
      <c r="M1899" t="s">
        <v>1829</v>
      </c>
      <c r="N1899" s="5">
        <v>14014325</v>
      </c>
    </row>
    <row r="1900" spans="1:14" x14ac:dyDescent="0.25">
      <c r="A1900" t="s">
        <v>63</v>
      </c>
      <c r="B1900" t="s">
        <v>1893</v>
      </c>
      <c r="C1900">
        <v>3684</v>
      </c>
      <c r="D1900" s="2">
        <v>46082</v>
      </c>
      <c r="E1900" t="s">
        <v>906</v>
      </c>
      <c r="F1900" t="s">
        <v>3328</v>
      </c>
      <c r="G1900" t="s">
        <v>14</v>
      </c>
      <c r="H1900" t="s">
        <v>2326</v>
      </c>
      <c r="I1900" t="s">
        <v>14</v>
      </c>
      <c r="J1900" t="s">
        <v>5064</v>
      </c>
      <c r="K1900" t="s">
        <v>56</v>
      </c>
      <c r="L1900" t="s">
        <v>903</v>
      </c>
      <c r="M1900" t="s">
        <v>1829</v>
      </c>
      <c r="N1900" s="5">
        <v>15797242</v>
      </c>
    </row>
    <row r="1901" spans="1:14" x14ac:dyDescent="0.25">
      <c r="A1901" t="s">
        <v>63</v>
      </c>
      <c r="B1901" t="s">
        <v>1893</v>
      </c>
      <c r="C1901">
        <v>3684</v>
      </c>
      <c r="D1901" s="2">
        <v>46082</v>
      </c>
      <c r="E1901" t="s">
        <v>906</v>
      </c>
      <c r="F1901" t="s">
        <v>7316</v>
      </c>
      <c r="G1901" t="s">
        <v>14</v>
      </c>
      <c r="H1901" t="s">
        <v>6410</v>
      </c>
      <c r="I1901" t="s">
        <v>14</v>
      </c>
      <c r="J1901" t="s">
        <v>7317</v>
      </c>
      <c r="K1901" t="s">
        <v>56</v>
      </c>
      <c r="L1901" t="s">
        <v>903</v>
      </c>
      <c r="M1901" t="s">
        <v>1829</v>
      </c>
      <c r="N1901" s="5">
        <v>8337792</v>
      </c>
    </row>
    <row r="1902" spans="1:14" x14ac:dyDescent="0.25">
      <c r="A1902" t="s">
        <v>63</v>
      </c>
      <c r="B1902" t="s">
        <v>1893</v>
      </c>
      <c r="C1902">
        <v>3684</v>
      </c>
      <c r="D1902" s="2">
        <v>46082</v>
      </c>
      <c r="E1902" t="s">
        <v>906</v>
      </c>
      <c r="F1902" t="s">
        <v>7318</v>
      </c>
      <c r="G1902" t="s">
        <v>7319</v>
      </c>
      <c r="H1902" t="s">
        <v>6407</v>
      </c>
      <c r="I1902" t="s">
        <v>7320</v>
      </c>
      <c r="J1902" t="s">
        <v>7321</v>
      </c>
      <c r="K1902" t="s">
        <v>56</v>
      </c>
      <c r="L1902" t="s">
        <v>903</v>
      </c>
      <c r="M1902" t="s">
        <v>1829</v>
      </c>
      <c r="N1902" s="5">
        <v>661373</v>
      </c>
    </row>
    <row r="1903" spans="1:14" x14ac:dyDescent="0.25">
      <c r="A1903" t="s">
        <v>63</v>
      </c>
      <c r="B1903" t="s">
        <v>1893</v>
      </c>
      <c r="C1903">
        <v>3684</v>
      </c>
      <c r="D1903" s="2">
        <v>46082</v>
      </c>
      <c r="E1903" t="s">
        <v>907</v>
      </c>
      <c r="F1903" t="s">
        <v>153</v>
      </c>
      <c r="G1903" t="s">
        <v>1923</v>
      </c>
      <c r="H1903" t="s">
        <v>336</v>
      </c>
      <c r="I1903" t="s">
        <v>5062</v>
      </c>
      <c r="J1903" t="s">
        <v>7282</v>
      </c>
      <c r="K1903" t="s">
        <v>56</v>
      </c>
      <c r="L1903" t="s">
        <v>904</v>
      </c>
      <c r="M1903" t="s">
        <v>1829</v>
      </c>
      <c r="N1903" s="5">
        <v>-4407484</v>
      </c>
    </row>
    <row r="1904" spans="1:14" x14ac:dyDescent="0.25">
      <c r="A1904" t="s">
        <v>63</v>
      </c>
      <c r="B1904" t="s">
        <v>1893</v>
      </c>
      <c r="C1904">
        <v>3684</v>
      </c>
      <c r="D1904" s="2">
        <v>46082</v>
      </c>
      <c r="E1904" t="s">
        <v>907</v>
      </c>
      <c r="F1904" t="s">
        <v>924</v>
      </c>
      <c r="G1904" t="s">
        <v>901</v>
      </c>
      <c r="H1904" t="s">
        <v>2325</v>
      </c>
      <c r="I1904" t="s">
        <v>5063</v>
      </c>
      <c r="J1904" t="s">
        <v>1929</v>
      </c>
      <c r="K1904" t="s">
        <v>56</v>
      </c>
      <c r="L1904" t="s">
        <v>904</v>
      </c>
      <c r="M1904" t="s">
        <v>1829</v>
      </c>
      <c r="N1904" s="5">
        <v>-11318843</v>
      </c>
    </row>
    <row r="1905" spans="1:14" x14ac:dyDescent="0.25">
      <c r="A1905" t="s">
        <v>63</v>
      </c>
      <c r="B1905" t="s">
        <v>1893</v>
      </c>
      <c r="C1905">
        <v>3684</v>
      </c>
      <c r="D1905" s="2">
        <v>46082</v>
      </c>
      <c r="E1905" t="s">
        <v>907</v>
      </c>
      <c r="F1905" t="s">
        <v>3328</v>
      </c>
      <c r="G1905" t="s">
        <v>14</v>
      </c>
      <c r="H1905" t="s">
        <v>2326</v>
      </c>
      <c r="I1905" t="s">
        <v>14</v>
      </c>
      <c r="J1905" t="s">
        <v>7322</v>
      </c>
      <c r="K1905" t="s">
        <v>56</v>
      </c>
      <c r="L1905" t="s">
        <v>904</v>
      </c>
      <c r="M1905" t="s">
        <v>1829</v>
      </c>
      <c r="N1905" s="5">
        <v>-17559605</v>
      </c>
    </row>
    <row r="1906" spans="1:14" x14ac:dyDescent="0.25">
      <c r="A1906" t="s">
        <v>63</v>
      </c>
      <c r="B1906" t="s">
        <v>1893</v>
      </c>
      <c r="C1906">
        <v>3684</v>
      </c>
      <c r="D1906" s="2">
        <v>46113</v>
      </c>
      <c r="E1906" t="s">
        <v>905</v>
      </c>
      <c r="F1906" t="s">
        <v>601</v>
      </c>
      <c r="G1906" t="s">
        <v>1894</v>
      </c>
      <c r="H1906" t="s">
        <v>2320</v>
      </c>
      <c r="I1906" t="s">
        <v>7323</v>
      </c>
      <c r="J1906" t="s">
        <v>657</v>
      </c>
      <c r="K1906" t="s">
        <v>56</v>
      </c>
      <c r="L1906" t="s">
        <v>902</v>
      </c>
      <c r="M1906" t="s">
        <v>1829</v>
      </c>
      <c r="N1906" s="5">
        <v>2724205</v>
      </c>
    </row>
    <row r="1907" spans="1:14" x14ac:dyDescent="0.25">
      <c r="A1907" t="s">
        <v>63</v>
      </c>
      <c r="B1907" t="s">
        <v>1893</v>
      </c>
      <c r="C1907">
        <v>3684</v>
      </c>
      <c r="D1907" s="2">
        <v>46113</v>
      </c>
      <c r="E1907" t="s">
        <v>905</v>
      </c>
      <c r="F1907" t="s">
        <v>601</v>
      </c>
      <c r="G1907" t="s">
        <v>1894</v>
      </c>
      <c r="H1907" t="s">
        <v>2320</v>
      </c>
      <c r="I1907" t="s">
        <v>7324</v>
      </c>
      <c r="J1907" t="s">
        <v>657</v>
      </c>
      <c r="K1907" t="s">
        <v>56</v>
      </c>
      <c r="L1907" t="s">
        <v>902</v>
      </c>
      <c r="M1907" t="s">
        <v>1829</v>
      </c>
      <c r="N1907" s="5">
        <v>5836953</v>
      </c>
    </row>
    <row r="1908" spans="1:14" x14ac:dyDescent="0.25">
      <c r="A1908" t="s">
        <v>63</v>
      </c>
      <c r="B1908" t="s">
        <v>1893</v>
      </c>
      <c r="C1908">
        <v>3684</v>
      </c>
      <c r="D1908" s="2">
        <v>46113</v>
      </c>
      <c r="E1908" t="s">
        <v>905</v>
      </c>
      <c r="F1908" t="s">
        <v>175</v>
      </c>
      <c r="G1908" t="s">
        <v>50</v>
      </c>
      <c r="H1908" t="s">
        <v>4703</v>
      </c>
      <c r="I1908" t="s">
        <v>7325</v>
      </c>
      <c r="J1908" t="s">
        <v>50</v>
      </c>
      <c r="K1908" t="s">
        <v>56</v>
      </c>
      <c r="L1908" t="s">
        <v>902</v>
      </c>
      <c r="M1908" t="s">
        <v>1829</v>
      </c>
      <c r="N1908" s="5">
        <v>165343</v>
      </c>
    </row>
    <row r="1909" spans="1:14" x14ac:dyDescent="0.25">
      <c r="A1909" t="s">
        <v>63</v>
      </c>
      <c r="B1909" t="s">
        <v>1893</v>
      </c>
      <c r="C1909">
        <v>3684</v>
      </c>
      <c r="D1909" s="2">
        <v>46113</v>
      </c>
      <c r="E1909" t="s">
        <v>905</v>
      </c>
      <c r="F1909" t="s">
        <v>174</v>
      </c>
      <c r="G1909" t="s">
        <v>1909</v>
      </c>
      <c r="H1909" t="s">
        <v>2324</v>
      </c>
      <c r="I1909" t="s">
        <v>7326</v>
      </c>
      <c r="J1909" t="s">
        <v>1909</v>
      </c>
      <c r="K1909" t="s">
        <v>56</v>
      </c>
      <c r="L1909" t="s">
        <v>902</v>
      </c>
      <c r="M1909" t="s">
        <v>1829</v>
      </c>
      <c r="N1909" s="5">
        <v>3474596</v>
      </c>
    </row>
    <row r="1910" spans="1:14" x14ac:dyDescent="0.25">
      <c r="A1910" t="s">
        <v>63</v>
      </c>
      <c r="B1910" t="s">
        <v>1893</v>
      </c>
      <c r="C1910">
        <v>3684</v>
      </c>
      <c r="D1910" s="2">
        <v>46113</v>
      </c>
      <c r="E1910" t="s">
        <v>905</v>
      </c>
      <c r="F1910" t="s">
        <v>924</v>
      </c>
      <c r="G1910" t="s">
        <v>901</v>
      </c>
      <c r="H1910" t="s">
        <v>6409</v>
      </c>
      <c r="I1910" t="s">
        <v>7327</v>
      </c>
      <c r="J1910" t="s">
        <v>901</v>
      </c>
      <c r="K1910" t="s">
        <v>56</v>
      </c>
      <c r="L1910" t="s">
        <v>902</v>
      </c>
      <c r="M1910" t="s">
        <v>1829</v>
      </c>
      <c r="N1910" s="5">
        <v>12305115</v>
      </c>
    </row>
    <row r="1911" spans="1:14" x14ac:dyDescent="0.25">
      <c r="A1911" t="s">
        <v>63</v>
      </c>
      <c r="B1911" t="s">
        <v>1893</v>
      </c>
      <c r="C1911">
        <v>3684</v>
      </c>
      <c r="D1911" s="2">
        <v>46113</v>
      </c>
      <c r="E1911" t="s">
        <v>905</v>
      </c>
      <c r="F1911" t="s">
        <v>7328</v>
      </c>
      <c r="G1911" t="s">
        <v>14</v>
      </c>
      <c r="H1911" t="s">
        <v>6408</v>
      </c>
      <c r="I1911" t="s">
        <v>7329</v>
      </c>
      <c r="J1911" t="s">
        <v>7330</v>
      </c>
      <c r="K1911" t="s">
        <v>56</v>
      </c>
      <c r="L1911" t="s">
        <v>902</v>
      </c>
      <c r="M1911" t="s">
        <v>1829</v>
      </c>
      <c r="N1911" s="5">
        <v>677309</v>
      </c>
    </row>
    <row r="1912" spans="1:14" x14ac:dyDescent="0.25">
      <c r="A1912" t="s">
        <v>63</v>
      </c>
      <c r="B1912" t="s">
        <v>1893</v>
      </c>
      <c r="C1912">
        <v>3684</v>
      </c>
      <c r="D1912" s="2">
        <v>46113</v>
      </c>
      <c r="E1912" t="s">
        <v>905</v>
      </c>
      <c r="F1912" t="s">
        <v>7316</v>
      </c>
      <c r="G1912" t="s">
        <v>14</v>
      </c>
      <c r="H1912" t="s">
        <v>6410</v>
      </c>
      <c r="I1912" t="s">
        <v>7331</v>
      </c>
      <c r="J1912" t="s">
        <v>7332</v>
      </c>
      <c r="K1912" t="s">
        <v>56</v>
      </c>
      <c r="L1912" t="s">
        <v>902</v>
      </c>
      <c r="M1912" t="s">
        <v>1829</v>
      </c>
      <c r="N1912" s="5">
        <v>4210033</v>
      </c>
    </row>
    <row r="1913" spans="1:14" x14ac:dyDescent="0.25">
      <c r="A1913" t="s">
        <v>63</v>
      </c>
      <c r="B1913" t="s">
        <v>1893</v>
      </c>
      <c r="C1913">
        <v>3684</v>
      </c>
      <c r="D1913" s="2">
        <v>46113</v>
      </c>
      <c r="E1913" t="s">
        <v>905</v>
      </c>
      <c r="F1913" t="s">
        <v>7316</v>
      </c>
      <c r="G1913" t="s">
        <v>14</v>
      </c>
      <c r="H1913" t="s">
        <v>6410</v>
      </c>
      <c r="I1913" t="s">
        <v>7333</v>
      </c>
      <c r="J1913" t="s">
        <v>7332</v>
      </c>
      <c r="K1913" t="s">
        <v>56</v>
      </c>
      <c r="L1913" t="s">
        <v>902</v>
      </c>
      <c r="M1913" t="s">
        <v>1829</v>
      </c>
      <c r="N1913" s="5">
        <v>4127759</v>
      </c>
    </row>
    <row r="1914" spans="1:14" x14ac:dyDescent="0.25">
      <c r="A1914" t="s">
        <v>63</v>
      </c>
      <c r="B1914" t="s">
        <v>1893</v>
      </c>
      <c r="C1914">
        <v>3684</v>
      </c>
      <c r="D1914" s="2">
        <v>46113</v>
      </c>
      <c r="E1914" t="s">
        <v>905</v>
      </c>
      <c r="F1914" t="s">
        <v>1517</v>
      </c>
      <c r="G1914" t="s">
        <v>1887</v>
      </c>
      <c r="H1914" t="s">
        <v>4700</v>
      </c>
      <c r="I1914" t="s">
        <v>7334</v>
      </c>
      <c r="J1914" t="s">
        <v>5055</v>
      </c>
      <c r="K1914" t="s">
        <v>56</v>
      </c>
      <c r="L1914" t="s">
        <v>902</v>
      </c>
      <c r="M1914" t="s">
        <v>1829</v>
      </c>
      <c r="N1914" s="5">
        <v>393636</v>
      </c>
    </row>
    <row r="1915" spans="1:14" x14ac:dyDescent="0.25">
      <c r="A1915" t="s">
        <v>63</v>
      </c>
      <c r="B1915" t="s">
        <v>1893</v>
      </c>
      <c r="C1915">
        <v>3684</v>
      </c>
      <c r="D1915" s="2">
        <v>46113</v>
      </c>
      <c r="E1915" t="s">
        <v>905</v>
      </c>
      <c r="F1915" t="s">
        <v>180</v>
      </c>
      <c r="G1915" t="s">
        <v>23</v>
      </c>
      <c r="H1915" t="s">
        <v>6406</v>
      </c>
      <c r="I1915" t="s">
        <v>7335</v>
      </c>
      <c r="J1915" t="s">
        <v>7336</v>
      </c>
      <c r="K1915" t="s">
        <v>56</v>
      </c>
      <c r="L1915" t="s">
        <v>902</v>
      </c>
      <c r="M1915" t="s">
        <v>1829</v>
      </c>
      <c r="N1915" s="5">
        <v>4057879</v>
      </c>
    </row>
    <row r="1916" spans="1:14" x14ac:dyDescent="0.25">
      <c r="A1916" t="s">
        <v>63</v>
      </c>
      <c r="B1916" t="s">
        <v>1893</v>
      </c>
      <c r="C1916">
        <v>3684</v>
      </c>
      <c r="D1916" s="2">
        <v>46113</v>
      </c>
      <c r="E1916" t="s">
        <v>905</v>
      </c>
      <c r="F1916" t="s">
        <v>180</v>
      </c>
      <c r="G1916" t="s">
        <v>23</v>
      </c>
      <c r="H1916" t="s">
        <v>2318</v>
      </c>
      <c r="I1916" t="s">
        <v>7337</v>
      </c>
      <c r="J1916" t="s">
        <v>7336</v>
      </c>
      <c r="K1916" t="s">
        <v>56</v>
      </c>
      <c r="L1916" t="s">
        <v>902</v>
      </c>
      <c r="M1916" t="s">
        <v>1829</v>
      </c>
      <c r="N1916" s="5">
        <v>669341</v>
      </c>
    </row>
    <row r="1917" spans="1:14" x14ac:dyDescent="0.25">
      <c r="A1917" t="s">
        <v>63</v>
      </c>
      <c r="B1917" t="s">
        <v>1893</v>
      </c>
      <c r="C1917">
        <v>3684</v>
      </c>
      <c r="D1917" s="2">
        <v>46113</v>
      </c>
      <c r="E1917" t="s">
        <v>905</v>
      </c>
      <c r="F1917" t="s">
        <v>7318</v>
      </c>
      <c r="G1917" t="s">
        <v>7319</v>
      </c>
      <c r="H1917" t="s">
        <v>6407</v>
      </c>
      <c r="I1917" t="s">
        <v>7320</v>
      </c>
      <c r="J1917" t="s">
        <v>7319</v>
      </c>
      <c r="K1917" t="s">
        <v>56</v>
      </c>
      <c r="L1917" t="s">
        <v>902</v>
      </c>
      <c r="M1917" t="s">
        <v>1829</v>
      </c>
      <c r="N1917" s="5">
        <v>661373</v>
      </c>
    </row>
    <row r="1918" spans="1:14" x14ac:dyDescent="0.25">
      <c r="A1918" t="s">
        <v>63</v>
      </c>
      <c r="B1918" t="s">
        <v>1893</v>
      </c>
      <c r="C1918">
        <v>3684</v>
      </c>
      <c r="D1918" s="2">
        <v>46113</v>
      </c>
      <c r="E1918" t="s">
        <v>906</v>
      </c>
      <c r="F1918" t="s">
        <v>153</v>
      </c>
      <c r="G1918" t="s">
        <v>1923</v>
      </c>
      <c r="H1918" t="s">
        <v>336</v>
      </c>
      <c r="I1918" t="s">
        <v>14</v>
      </c>
      <c r="J1918" t="s">
        <v>1930</v>
      </c>
      <c r="K1918" t="s">
        <v>56</v>
      </c>
      <c r="L1918" t="s">
        <v>903</v>
      </c>
      <c r="M1918" t="s">
        <v>1829</v>
      </c>
      <c r="N1918" s="5">
        <v>1676639</v>
      </c>
    </row>
    <row r="1919" spans="1:14" x14ac:dyDescent="0.25">
      <c r="A1919" t="s">
        <v>63</v>
      </c>
      <c r="B1919" t="s">
        <v>1893</v>
      </c>
      <c r="C1919">
        <v>3684</v>
      </c>
      <c r="D1919" s="2">
        <v>46113</v>
      </c>
      <c r="E1919" t="s">
        <v>906</v>
      </c>
      <c r="F1919" t="s">
        <v>153</v>
      </c>
      <c r="G1919" t="s">
        <v>1923</v>
      </c>
      <c r="H1919" t="s">
        <v>336</v>
      </c>
      <c r="I1919" t="s">
        <v>7338</v>
      </c>
      <c r="J1919" t="s">
        <v>7339</v>
      </c>
      <c r="K1919" t="s">
        <v>56</v>
      </c>
      <c r="L1919" t="s">
        <v>903</v>
      </c>
      <c r="M1919" t="s">
        <v>1829</v>
      </c>
      <c r="N1919" s="5">
        <v>1161258</v>
      </c>
    </row>
    <row r="1920" spans="1:14" x14ac:dyDescent="0.25">
      <c r="A1920" t="s">
        <v>63</v>
      </c>
      <c r="B1920" t="s">
        <v>1893</v>
      </c>
      <c r="C1920">
        <v>3684</v>
      </c>
      <c r="D1920" s="2">
        <v>46113</v>
      </c>
      <c r="E1920" t="s">
        <v>906</v>
      </c>
      <c r="F1920" t="s">
        <v>153</v>
      </c>
      <c r="G1920" t="s">
        <v>1923</v>
      </c>
      <c r="H1920" t="s">
        <v>336</v>
      </c>
      <c r="I1920" t="s">
        <v>7340</v>
      </c>
      <c r="J1920" t="s">
        <v>7339</v>
      </c>
      <c r="K1920" t="s">
        <v>56</v>
      </c>
      <c r="L1920" t="s">
        <v>903</v>
      </c>
      <c r="M1920" t="s">
        <v>1829</v>
      </c>
      <c r="N1920" s="5">
        <v>1428506</v>
      </c>
    </row>
    <row r="1921" spans="1:14" x14ac:dyDescent="0.25">
      <c r="A1921" t="s">
        <v>63</v>
      </c>
      <c r="B1921" t="s">
        <v>1893</v>
      </c>
      <c r="C1921">
        <v>3684</v>
      </c>
      <c r="D1921" s="2">
        <v>46113</v>
      </c>
      <c r="E1921" t="s">
        <v>906</v>
      </c>
      <c r="F1921" t="s">
        <v>153</v>
      </c>
      <c r="G1921" t="s">
        <v>1923</v>
      </c>
      <c r="H1921" t="s">
        <v>336</v>
      </c>
      <c r="I1921" t="s">
        <v>7341</v>
      </c>
      <c r="J1921" t="s">
        <v>10876</v>
      </c>
      <c r="K1921" t="s">
        <v>56</v>
      </c>
      <c r="L1921" t="s">
        <v>903</v>
      </c>
      <c r="M1921" t="s">
        <v>1829</v>
      </c>
      <c r="N1921" s="5">
        <v>177977</v>
      </c>
    </row>
    <row r="1922" spans="1:14" x14ac:dyDescent="0.25">
      <c r="A1922" t="s">
        <v>63</v>
      </c>
      <c r="B1922" t="s">
        <v>1893</v>
      </c>
      <c r="C1922">
        <v>3684</v>
      </c>
      <c r="D1922" s="2">
        <v>46113</v>
      </c>
      <c r="E1922" t="s">
        <v>906</v>
      </c>
      <c r="F1922" t="s">
        <v>174</v>
      </c>
      <c r="G1922" t="s">
        <v>1909</v>
      </c>
      <c r="H1922" t="s">
        <v>2324</v>
      </c>
      <c r="I1922" t="s">
        <v>14</v>
      </c>
      <c r="J1922" t="s">
        <v>1910</v>
      </c>
      <c r="K1922" t="s">
        <v>56</v>
      </c>
      <c r="L1922" t="s">
        <v>903</v>
      </c>
      <c r="M1922" t="s">
        <v>1829</v>
      </c>
      <c r="N1922" s="5">
        <v>8248377</v>
      </c>
    </row>
    <row r="1923" spans="1:14" x14ac:dyDescent="0.25">
      <c r="A1923" t="s">
        <v>63</v>
      </c>
      <c r="B1923" t="s">
        <v>1893</v>
      </c>
      <c r="C1923">
        <v>3684</v>
      </c>
      <c r="D1923" s="2">
        <v>46113</v>
      </c>
      <c r="E1923" t="s">
        <v>906</v>
      </c>
      <c r="F1923" t="s">
        <v>3446</v>
      </c>
      <c r="G1923" t="s">
        <v>3447</v>
      </c>
      <c r="H1923" t="s">
        <v>3448</v>
      </c>
      <c r="I1923" t="s">
        <v>14</v>
      </c>
      <c r="J1923" t="s">
        <v>7342</v>
      </c>
      <c r="K1923" t="s">
        <v>56</v>
      </c>
      <c r="L1923" t="s">
        <v>903</v>
      </c>
      <c r="M1923" t="s">
        <v>1829</v>
      </c>
      <c r="N1923" s="5">
        <v>400409</v>
      </c>
    </row>
    <row r="1924" spans="1:14" x14ac:dyDescent="0.25">
      <c r="A1924" t="s">
        <v>63</v>
      </c>
      <c r="B1924" t="s">
        <v>1893</v>
      </c>
      <c r="C1924">
        <v>3684</v>
      </c>
      <c r="D1924" s="2">
        <v>46113</v>
      </c>
      <c r="E1924" t="s">
        <v>906</v>
      </c>
      <c r="F1924" t="s">
        <v>924</v>
      </c>
      <c r="G1924" t="s">
        <v>901</v>
      </c>
      <c r="H1924" t="s">
        <v>2325</v>
      </c>
      <c r="I1924" t="s">
        <v>14</v>
      </c>
      <c r="J1924" t="s">
        <v>1926</v>
      </c>
      <c r="K1924" t="s">
        <v>56</v>
      </c>
      <c r="L1924" t="s">
        <v>903</v>
      </c>
      <c r="M1924" t="s">
        <v>1829</v>
      </c>
      <c r="N1924" s="5">
        <v>11508881</v>
      </c>
    </row>
    <row r="1925" spans="1:14" x14ac:dyDescent="0.25">
      <c r="A1925" t="s">
        <v>63</v>
      </c>
      <c r="B1925" t="s">
        <v>1893</v>
      </c>
      <c r="C1925">
        <v>3684</v>
      </c>
      <c r="D1925" s="2">
        <v>46113</v>
      </c>
      <c r="E1925" t="s">
        <v>906</v>
      </c>
      <c r="F1925" t="s">
        <v>5956</v>
      </c>
      <c r="G1925" t="s">
        <v>14</v>
      </c>
      <c r="H1925" t="s">
        <v>5958</v>
      </c>
      <c r="I1925" t="s">
        <v>7343</v>
      </c>
      <c r="J1925" t="s">
        <v>7344</v>
      </c>
      <c r="K1925" t="s">
        <v>56</v>
      </c>
      <c r="L1925" t="s">
        <v>903</v>
      </c>
      <c r="M1925" t="s">
        <v>1829</v>
      </c>
      <c r="N1925" s="5">
        <v>1406014</v>
      </c>
    </row>
    <row r="1926" spans="1:14" x14ac:dyDescent="0.25">
      <c r="A1926" t="s">
        <v>63</v>
      </c>
      <c r="B1926" t="s">
        <v>1893</v>
      </c>
      <c r="C1926">
        <v>3684</v>
      </c>
      <c r="D1926" s="2">
        <v>46113</v>
      </c>
      <c r="E1926" t="s">
        <v>906</v>
      </c>
      <c r="F1926" t="s">
        <v>180</v>
      </c>
      <c r="G1926" t="s">
        <v>23</v>
      </c>
      <c r="H1926" t="s">
        <v>6406</v>
      </c>
      <c r="I1926" t="s">
        <v>14</v>
      </c>
      <c r="J1926" t="s">
        <v>7345</v>
      </c>
      <c r="K1926" t="s">
        <v>56</v>
      </c>
      <c r="L1926" t="s">
        <v>903</v>
      </c>
      <c r="M1926" t="s">
        <v>1829</v>
      </c>
      <c r="N1926" s="5">
        <v>2512020</v>
      </c>
    </row>
    <row r="1927" spans="1:14" x14ac:dyDescent="0.25">
      <c r="A1927" t="s">
        <v>63</v>
      </c>
      <c r="B1927" t="s">
        <v>1893</v>
      </c>
      <c r="C1927">
        <v>3684</v>
      </c>
      <c r="D1927" s="2">
        <v>46113</v>
      </c>
      <c r="E1927" t="s">
        <v>907</v>
      </c>
      <c r="F1927" t="s">
        <v>924</v>
      </c>
      <c r="G1927" t="s">
        <v>901</v>
      </c>
      <c r="H1927" t="s">
        <v>6409</v>
      </c>
      <c r="I1927" t="s">
        <v>7327</v>
      </c>
      <c r="J1927" t="s">
        <v>1929</v>
      </c>
      <c r="K1927" t="s">
        <v>56</v>
      </c>
      <c r="L1927" t="s">
        <v>904</v>
      </c>
      <c r="M1927" t="s">
        <v>1829</v>
      </c>
      <c r="N1927" s="5">
        <v>-14014325</v>
      </c>
    </row>
    <row r="1928" spans="1:14" x14ac:dyDescent="0.25">
      <c r="A1928" t="s">
        <v>63</v>
      </c>
      <c r="B1928" t="s">
        <v>1893</v>
      </c>
      <c r="C1928">
        <v>3684</v>
      </c>
      <c r="D1928" s="2">
        <v>46113</v>
      </c>
      <c r="E1928" t="s">
        <v>907</v>
      </c>
      <c r="F1928" t="s">
        <v>3328</v>
      </c>
      <c r="G1928" t="s">
        <v>14</v>
      </c>
      <c r="H1928" t="s">
        <v>2326</v>
      </c>
      <c r="I1928" t="s">
        <v>14</v>
      </c>
      <c r="J1928" t="s">
        <v>7322</v>
      </c>
      <c r="K1928" t="s">
        <v>56</v>
      </c>
      <c r="L1928" t="s">
        <v>904</v>
      </c>
      <c r="M1928" t="s">
        <v>1829</v>
      </c>
      <c r="N1928" s="5">
        <v>-15797242</v>
      </c>
    </row>
    <row r="1929" spans="1:14" x14ac:dyDescent="0.25">
      <c r="A1929" t="s">
        <v>63</v>
      </c>
      <c r="B1929" t="s">
        <v>1893</v>
      </c>
      <c r="C1929">
        <v>3684</v>
      </c>
      <c r="D1929" s="2">
        <v>46113</v>
      </c>
      <c r="E1929" t="s">
        <v>907</v>
      </c>
      <c r="F1929" t="s">
        <v>7316</v>
      </c>
      <c r="G1929" t="s">
        <v>14</v>
      </c>
      <c r="H1929" t="s">
        <v>6410</v>
      </c>
      <c r="I1929" t="s">
        <v>14</v>
      </c>
      <c r="J1929" t="s">
        <v>7346</v>
      </c>
      <c r="K1929" t="s">
        <v>56</v>
      </c>
      <c r="L1929" t="s">
        <v>904</v>
      </c>
      <c r="M1929" t="s">
        <v>1829</v>
      </c>
      <c r="N1929" s="5">
        <v>-8337792</v>
      </c>
    </row>
    <row r="1930" spans="1:14" x14ac:dyDescent="0.25">
      <c r="A1930" t="s">
        <v>63</v>
      </c>
      <c r="B1930" t="s">
        <v>1893</v>
      </c>
      <c r="C1930">
        <v>3684</v>
      </c>
      <c r="D1930" s="2">
        <v>46113</v>
      </c>
      <c r="E1930" t="s">
        <v>907</v>
      </c>
      <c r="F1930" t="s">
        <v>7318</v>
      </c>
      <c r="G1930" t="s">
        <v>7319</v>
      </c>
      <c r="H1930" t="s">
        <v>6407</v>
      </c>
      <c r="I1930" t="s">
        <v>7320</v>
      </c>
      <c r="J1930" t="s">
        <v>7347</v>
      </c>
      <c r="K1930" t="s">
        <v>56</v>
      </c>
      <c r="L1930" t="s">
        <v>904</v>
      </c>
      <c r="M1930" t="s">
        <v>1829</v>
      </c>
      <c r="N1930" s="5">
        <v>-661373</v>
      </c>
    </row>
    <row r="1931" spans="1:14" x14ac:dyDescent="0.25">
      <c r="A1931" t="s">
        <v>63</v>
      </c>
      <c r="B1931" t="s">
        <v>1893</v>
      </c>
      <c r="C1931">
        <v>3684</v>
      </c>
      <c r="D1931" s="2">
        <v>46143</v>
      </c>
      <c r="E1931" t="s">
        <v>905</v>
      </c>
      <c r="F1931" t="s">
        <v>153</v>
      </c>
      <c r="G1931" t="s">
        <v>1923</v>
      </c>
      <c r="H1931" t="s">
        <v>336</v>
      </c>
      <c r="I1931" t="s">
        <v>7338</v>
      </c>
      <c r="J1931" t="s">
        <v>7882</v>
      </c>
      <c r="K1931" t="s">
        <v>56</v>
      </c>
      <c r="L1931" t="s">
        <v>902</v>
      </c>
      <c r="M1931" t="s">
        <v>1829</v>
      </c>
      <c r="N1931" s="5">
        <v>1161258</v>
      </c>
    </row>
    <row r="1932" spans="1:14" x14ac:dyDescent="0.25">
      <c r="A1932" t="s">
        <v>63</v>
      </c>
      <c r="B1932" t="s">
        <v>1893</v>
      </c>
      <c r="C1932">
        <v>3684</v>
      </c>
      <c r="D1932" s="2">
        <v>46143</v>
      </c>
      <c r="E1932" t="s">
        <v>905</v>
      </c>
      <c r="F1932" t="s">
        <v>153</v>
      </c>
      <c r="G1932" t="s">
        <v>1923</v>
      </c>
      <c r="H1932" t="s">
        <v>336</v>
      </c>
      <c r="I1932" t="s">
        <v>7340</v>
      </c>
      <c r="J1932" t="s">
        <v>7882</v>
      </c>
      <c r="K1932" t="s">
        <v>56</v>
      </c>
      <c r="L1932" t="s">
        <v>902</v>
      </c>
      <c r="M1932" t="s">
        <v>1829</v>
      </c>
      <c r="N1932" s="5">
        <v>1428506</v>
      </c>
    </row>
    <row r="1933" spans="1:14" x14ac:dyDescent="0.25">
      <c r="A1933" t="s">
        <v>63</v>
      </c>
      <c r="B1933" t="s">
        <v>1893</v>
      </c>
      <c r="C1933">
        <v>3684</v>
      </c>
      <c r="D1933" s="2">
        <v>46143</v>
      </c>
      <c r="E1933" t="s">
        <v>905</v>
      </c>
      <c r="F1933" t="s">
        <v>153</v>
      </c>
      <c r="G1933" t="s">
        <v>1923</v>
      </c>
      <c r="H1933" t="s">
        <v>336</v>
      </c>
      <c r="I1933" t="s">
        <v>7341</v>
      </c>
      <c r="J1933" t="s">
        <v>1923</v>
      </c>
      <c r="K1933" t="s">
        <v>56</v>
      </c>
      <c r="L1933" t="s">
        <v>902</v>
      </c>
      <c r="M1933" t="s">
        <v>1829</v>
      </c>
      <c r="N1933" s="5">
        <v>177977</v>
      </c>
    </row>
    <row r="1934" spans="1:14" x14ac:dyDescent="0.25">
      <c r="A1934" t="s">
        <v>63</v>
      </c>
      <c r="B1934" t="s">
        <v>1893</v>
      </c>
      <c r="C1934">
        <v>3684</v>
      </c>
      <c r="D1934" s="2">
        <v>46143</v>
      </c>
      <c r="E1934" t="s">
        <v>905</v>
      </c>
      <c r="F1934" t="s">
        <v>153</v>
      </c>
      <c r="G1934" t="s">
        <v>1923</v>
      </c>
      <c r="H1934" t="s">
        <v>336</v>
      </c>
      <c r="I1934" t="s">
        <v>10877</v>
      </c>
      <c r="J1934" t="s">
        <v>7882</v>
      </c>
      <c r="K1934" t="s">
        <v>56</v>
      </c>
      <c r="L1934" t="s">
        <v>902</v>
      </c>
      <c r="M1934" t="s">
        <v>1829</v>
      </c>
      <c r="N1934" s="5">
        <v>1676639</v>
      </c>
    </row>
    <row r="1935" spans="1:14" x14ac:dyDescent="0.25">
      <c r="A1935" t="s">
        <v>63</v>
      </c>
      <c r="B1935" t="s">
        <v>1893</v>
      </c>
      <c r="C1935">
        <v>3684</v>
      </c>
      <c r="D1935" s="2">
        <v>46143</v>
      </c>
      <c r="E1935" t="s">
        <v>905</v>
      </c>
      <c r="F1935" t="s">
        <v>153</v>
      </c>
      <c r="G1935" t="s">
        <v>1923</v>
      </c>
      <c r="H1935" t="s">
        <v>336</v>
      </c>
      <c r="I1935" t="s">
        <v>10878</v>
      </c>
      <c r="J1935" t="s">
        <v>7882</v>
      </c>
      <c r="K1935" t="s">
        <v>56</v>
      </c>
      <c r="L1935" t="s">
        <v>902</v>
      </c>
      <c r="M1935" t="s">
        <v>1829</v>
      </c>
      <c r="N1935" s="5">
        <v>1676639</v>
      </c>
    </row>
    <row r="1936" spans="1:14" x14ac:dyDescent="0.25">
      <c r="A1936" t="s">
        <v>63</v>
      </c>
      <c r="B1936" t="s">
        <v>1893</v>
      </c>
      <c r="C1936">
        <v>3684</v>
      </c>
      <c r="D1936" s="2">
        <v>46143</v>
      </c>
      <c r="E1936" t="s">
        <v>905</v>
      </c>
      <c r="F1936" t="s">
        <v>601</v>
      </c>
      <c r="G1936" t="s">
        <v>1894</v>
      </c>
      <c r="H1936" t="s">
        <v>10542</v>
      </c>
      <c r="I1936" t="s">
        <v>10879</v>
      </c>
      <c r="J1936" t="s">
        <v>657</v>
      </c>
      <c r="K1936" t="s">
        <v>56</v>
      </c>
      <c r="L1936" t="s">
        <v>902</v>
      </c>
      <c r="M1936" t="s">
        <v>1829</v>
      </c>
      <c r="N1936" s="5">
        <v>4093232</v>
      </c>
    </row>
    <row r="1937" spans="1:14" x14ac:dyDescent="0.25">
      <c r="A1937" t="s">
        <v>63</v>
      </c>
      <c r="B1937" t="s">
        <v>1893</v>
      </c>
      <c r="C1937">
        <v>3684</v>
      </c>
      <c r="D1937" s="2">
        <v>46143</v>
      </c>
      <c r="E1937" t="s">
        <v>905</v>
      </c>
      <c r="F1937" t="s">
        <v>601</v>
      </c>
      <c r="G1937" t="s">
        <v>1894</v>
      </c>
      <c r="H1937" t="s">
        <v>10542</v>
      </c>
      <c r="I1937" t="s">
        <v>10880</v>
      </c>
      <c r="J1937" t="s">
        <v>657</v>
      </c>
      <c r="K1937" t="s">
        <v>56</v>
      </c>
      <c r="L1937" t="s">
        <v>902</v>
      </c>
      <c r="M1937" t="s">
        <v>1829</v>
      </c>
      <c r="N1937" s="5">
        <v>12173581</v>
      </c>
    </row>
    <row r="1938" spans="1:14" x14ac:dyDescent="0.25">
      <c r="A1938" t="s">
        <v>63</v>
      </c>
      <c r="B1938" t="s">
        <v>1893</v>
      </c>
      <c r="C1938">
        <v>3684</v>
      </c>
      <c r="D1938" s="2">
        <v>46143</v>
      </c>
      <c r="E1938" t="s">
        <v>905</v>
      </c>
      <c r="F1938" t="s">
        <v>174</v>
      </c>
      <c r="G1938" t="s">
        <v>1909</v>
      </c>
      <c r="H1938" t="s">
        <v>2324</v>
      </c>
      <c r="I1938" t="s">
        <v>10881</v>
      </c>
      <c r="J1938" t="s">
        <v>320</v>
      </c>
      <c r="K1938" t="s">
        <v>56</v>
      </c>
      <c r="L1938" t="s">
        <v>902</v>
      </c>
      <c r="M1938" t="s">
        <v>1829</v>
      </c>
      <c r="N1938" s="5">
        <v>6061565</v>
      </c>
    </row>
    <row r="1939" spans="1:14" x14ac:dyDescent="0.25">
      <c r="A1939" t="s">
        <v>63</v>
      </c>
      <c r="B1939" t="s">
        <v>1893</v>
      </c>
      <c r="C1939">
        <v>3684</v>
      </c>
      <c r="D1939" s="2">
        <v>46143</v>
      </c>
      <c r="E1939" t="s">
        <v>905</v>
      </c>
      <c r="F1939" t="s">
        <v>174</v>
      </c>
      <c r="G1939" t="s">
        <v>1909</v>
      </c>
      <c r="H1939" t="s">
        <v>2324</v>
      </c>
      <c r="I1939" t="s">
        <v>10882</v>
      </c>
      <c r="J1939" t="s">
        <v>320</v>
      </c>
      <c r="K1939" t="s">
        <v>56</v>
      </c>
      <c r="L1939" t="s">
        <v>902</v>
      </c>
      <c r="M1939" t="s">
        <v>1829</v>
      </c>
      <c r="N1939" s="5">
        <v>2186812</v>
      </c>
    </row>
    <row r="1940" spans="1:14" x14ac:dyDescent="0.25">
      <c r="A1940" t="s">
        <v>63</v>
      </c>
      <c r="B1940" t="s">
        <v>1893</v>
      </c>
      <c r="C1940">
        <v>3684</v>
      </c>
      <c r="D1940" s="2">
        <v>46143</v>
      </c>
      <c r="E1940" t="s">
        <v>905</v>
      </c>
      <c r="F1940" t="s">
        <v>174</v>
      </c>
      <c r="G1940" t="s">
        <v>1909</v>
      </c>
      <c r="H1940" t="s">
        <v>2324</v>
      </c>
      <c r="I1940" t="s">
        <v>10883</v>
      </c>
      <c r="J1940" t="s">
        <v>320</v>
      </c>
      <c r="K1940" t="s">
        <v>56</v>
      </c>
      <c r="L1940" t="s">
        <v>902</v>
      </c>
      <c r="M1940" t="s">
        <v>1829</v>
      </c>
      <c r="N1940" s="5">
        <v>4947222</v>
      </c>
    </row>
    <row r="1941" spans="1:14" x14ac:dyDescent="0.25">
      <c r="A1941" t="s">
        <v>63</v>
      </c>
      <c r="B1941" t="s">
        <v>1893</v>
      </c>
      <c r="C1941">
        <v>3684</v>
      </c>
      <c r="D1941" s="2">
        <v>46143</v>
      </c>
      <c r="E1941" t="s">
        <v>905</v>
      </c>
      <c r="F1941" t="s">
        <v>174</v>
      </c>
      <c r="G1941" t="s">
        <v>1909</v>
      </c>
      <c r="H1941" t="s">
        <v>2324</v>
      </c>
      <c r="I1941" t="s">
        <v>10884</v>
      </c>
      <c r="J1941" t="s">
        <v>320</v>
      </c>
      <c r="K1941" t="s">
        <v>56</v>
      </c>
      <c r="L1941" t="s">
        <v>902</v>
      </c>
      <c r="M1941" t="s">
        <v>1829</v>
      </c>
      <c r="N1941" s="5">
        <v>3833264</v>
      </c>
    </row>
    <row r="1942" spans="1:14" x14ac:dyDescent="0.25">
      <c r="A1942" t="s">
        <v>63</v>
      </c>
      <c r="B1942" t="s">
        <v>1893</v>
      </c>
      <c r="C1942">
        <v>3684</v>
      </c>
      <c r="D1942" s="2">
        <v>46143</v>
      </c>
      <c r="E1942" t="s">
        <v>905</v>
      </c>
      <c r="F1942" t="s">
        <v>174</v>
      </c>
      <c r="G1942" t="s">
        <v>1909</v>
      </c>
      <c r="H1942" t="s">
        <v>2324</v>
      </c>
      <c r="I1942" t="s">
        <v>10885</v>
      </c>
      <c r="J1942" t="s">
        <v>320</v>
      </c>
      <c r="K1942" t="s">
        <v>56</v>
      </c>
      <c r="L1942" t="s">
        <v>902</v>
      </c>
      <c r="M1942" t="s">
        <v>1829</v>
      </c>
      <c r="N1942" s="5">
        <v>2015318</v>
      </c>
    </row>
    <row r="1943" spans="1:14" x14ac:dyDescent="0.25">
      <c r="A1943" t="s">
        <v>63</v>
      </c>
      <c r="B1943" t="s">
        <v>1893</v>
      </c>
      <c r="C1943">
        <v>3684</v>
      </c>
      <c r="D1943" s="2">
        <v>46143</v>
      </c>
      <c r="E1943" t="s">
        <v>905</v>
      </c>
      <c r="F1943" t="s">
        <v>3446</v>
      </c>
      <c r="G1943" t="s">
        <v>3447</v>
      </c>
      <c r="H1943" t="s">
        <v>3448</v>
      </c>
      <c r="I1943" t="s">
        <v>10886</v>
      </c>
      <c r="J1943" t="s">
        <v>3447</v>
      </c>
      <c r="K1943" t="s">
        <v>56</v>
      </c>
      <c r="L1943" t="s">
        <v>902</v>
      </c>
      <c r="M1943" t="s">
        <v>1829</v>
      </c>
      <c r="N1943" s="5">
        <v>400409</v>
      </c>
    </row>
    <row r="1944" spans="1:14" x14ac:dyDescent="0.25">
      <c r="A1944" t="s">
        <v>63</v>
      </c>
      <c r="B1944" t="s">
        <v>1893</v>
      </c>
      <c r="C1944">
        <v>3684</v>
      </c>
      <c r="D1944" s="2">
        <v>46143</v>
      </c>
      <c r="E1944" t="s">
        <v>905</v>
      </c>
      <c r="F1944" t="s">
        <v>3446</v>
      </c>
      <c r="G1944" t="s">
        <v>3447</v>
      </c>
      <c r="H1944" t="s">
        <v>3448</v>
      </c>
      <c r="I1944" t="s">
        <v>10887</v>
      </c>
      <c r="J1944" t="s">
        <v>3447</v>
      </c>
      <c r="K1944" t="s">
        <v>56</v>
      </c>
      <c r="L1944" t="s">
        <v>902</v>
      </c>
      <c r="M1944" t="s">
        <v>1829</v>
      </c>
      <c r="N1944" s="5">
        <v>124373</v>
      </c>
    </row>
    <row r="1945" spans="1:14" x14ac:dyDescent="0.25">
      <c r="A1945" t="s">
        <v>63</v>
      </c>
      <c r="B1945" t="s">
        <v>1893</v>
      </c>
      <c r="C1945">
        <v>3684</v>
      </c>
      <c r="D1945" s="2">
        <v>46143</v>
      </c>
      <c r="E1945" t="s">
        <v>905</v>
      </c>
      <c r="F1945" t="s">
        <v>10888</v>
      </c>
      <c r="G1945" t="s">
        <v>14</v>
      </c>
      <c r="H1945" t="s">
        <v>9870</v>
      </c>
      <c r="I1945" t="s">
        <v>10889</v>
      </c>
      <c r="J1945" t="s">
        <v>9869</v>
      </c>
      <c r="K1945" t="s">
        <v>56</v>
      </c>
      <c r="L1945" t="s">
        <v>902</v>
      </c>
      <c r="M1945" t="s">
        <v>1829</v>
      </c>
      <c r="N1945" s="5">
        <v>495843</v>
      </c>
    </row>
    <row r="1946" spans="1:14" x14ac:dyDescent="0.25">
      <c r="A1946" t="s">
        <v>63</v>
      </c>
      <c r="B1946" t="s">
        <v>1893</v>
      </c>
      <c r="C1946">
        <v>3684</v>
      </c>
      <c r="D1946" s="2">
        <v>46143</v>
      </c>
      <c r="E1946" t="s">
        <v>905</v>
      </c>
      <c r="F1946" t="s">
        <v>924</v>
      </c>
      <c r="G1946" t="s">
        <v>901</v>
      </c>
      <c r="H1946" t="s">
        <v>2325</v>
      </c>
      <c r="I1946" t="s">
        <v>10890</v>
      </c>
      <c r="J1946" t="s">
        <v>901</v>
      </c>
      <c r="K1946" t="s">
        <v>56</v>
      </c>
      <c r="L1946" t="s">
        <v>902</v>
      </c>
      <c r="M1946" t="s">
        <v>1829</v>
      </c>
      <c r="N1946" s="5">
        <v>8542192</v>
      </c>
    </row>
    <row r="1947" spans="1:14" x14ac:dyDescent="0.25">
      <c r="A1947" t="s">
        <v>63</v>
      </c>
      <c r="B1947" t="s">
        <v>1893</v>
      </c>
      <c r="C1947">
        <v>3684</v>
      </c>
      <c r="D1947" s="2">
        <v>46143</v>
      </c>
      <c r="E1947" t="s">
        <v>905</v>
      </c>
      <c r="F1947" t="s">
        <v>5956</v>
      </c>
      <c r="G1947" t="s">
        <v>14</v>
      </c>
      <c r="H1947" t="s">
        <v>5958</v>
      </c>
      <c r="I1947" t="s">
        <v>7343</v>
      </c>
      <c r="J1947" t="s">
        <v>10891</v>
      </c>
      <c r="K1947" t="s">
        <v>56</v>
      </c>
      <c r="L1947" t="s">
        <v>902</v>
      </c>
      <c r="M1947" t="s">
        <v>1829</v>
      </c>
      <c r="N1947" s="5">
        <v>1406014</v>
      </c>
    </row>
    <row r="1948" spans="1:14" x14ac:dyDescent="0.25">
      <c r="A1948" t="s">
        <v>63</v>
      </c>
      <c r="B1948" t="s">
        <v>1893</v>
      </c>
      <c r="C1948">
        <v>3684</v>
      </c>
      <c r="D1948" s="2">
        <v>46143</v>
      </c>
      <c r="E1948" t="s">
        <v>905</v>
      </c>
      <c r="F1948" t="s">
        <v>5056</v>
      </c>
      <c r="G1948" t="s">
        <v>5057</v>
      </c>
      <c r="H1948" t="s">
        <v>4698</v>
      </c>
      <c r="I1948" t="s">
        <v>10892</v>
      </c>
      <c r="J1948" t="s">
        <v>5057</v>
      </c>
      <c r="K1948" t="s">
        <v>56</v>
      </c>
      <c r="L1948" t="s">
        <v>902</v>
      </c>
      <c r="M1948" t="s">
        <v>1829</v>
      </c>
      <c r="N1948" s="5">
        <v>194583</v>
      </c>
    </row>
    <row r="1949" spans="1:14" x14ac:dyDescent="0.25">
      <c r="A1949" t="s">
        <v>63</v>
      </c>
      <c r="B1949" t="s">
        <v>1893</v>
      </c>
      <c r="C1949">
        <v>3684</v>
      </c>
      <c r="D1949" s="2">
        <v>46143</v>
      </c>
      <c r="E1949" t="s">
        <v>905</v>
      </c>
      <c r="F1949" t="s">
        <v>7360</v>
      </c>
      <c r="G1949" t="s">
        <v>7361</v>
      </c>
      <c r="H1949" t="s">
        <v>10539</v>
      </c>
      <c r="I1949" t="s">
        <v>10893</v>
      </c>
      <c r="J1949" t="s">
        <v>7361</v>
      </c>
      <c r="K1949" t="s">
        <v>56</v>
      </c>
      <c r="L1949" t="s">
        <v>902</v>
      </c>
      <c r="M1949" t="s">
        <v>1829</v>
      </c>
      <c r="N1949" s="5">
        <v>361082</v>
      </c>
    </row>
    <row r="1950" spans="1:14" x14ac:dyDescent="0.25">
      <c r="A1950" t="s">
        <v>63</v>
      </c>
      <c r="B1950" t="s">
        <v>1893</v>
      </c>
      <c r="C1950">
        <v>3684</v>
      </c>
      <c r="D1950" s="2">
        <v>46143</v>
      </c>
      <c r="E1950" t="s">
        <v>905</v>
      </c>
      <c r="F1950" t="s">
        <v>180</v>
      </c>
      <c r="G1950" t="s">
        <v>23</v>
      </c>
      <c r="H1950" t="s">
        <v>6406</v>
      </c>
      <c r="I1950" t="s">
        <v>10894</v>
      </c>
      <c r="J1950" t="s">
        <v>7336</v>
      </c>
      <c r="K1950" t="s">
        <v>56</v>
      </c>
      <c r="L1950" t="s">
        <v>902</v>
      </c>
      <c r="M1950" t="s">
        <v>1829</v>
      </c>
      <c r="N1950" s="5">
        <v>2512020</v>
      </c>
    </row>
    <row r="1951" spans="1:14" x14ac:dyDescent="0.25">
      <c r="A1951" t="s">
        <v>63</v>
      </c>
      <c r="B1951" t="s">
        <v>1893</v>
      </c>
      <c r="C1951">
        <v>3684</v>
      </c>
      <c r="D1951" s="2">
        <v>46143</v>
      </c>
      <c r="E1951" t="s">
        <v>905</v>
      </c>
      <c r="F1951" t="s">
        <v>180</v>
      </c>
      <c r="G1951" t="s">
        <v>23</v>
      </c>
      <c r="H1951" t="s">
        <v>6406</v>
      </c>
      <c r="I1951" t="s">
        <v>10895</v>
      </c>
      <c r="J1951" t="s">
        <v>7336</v>
      </c>
      <c r="K1951" t="s">
        <v>56</v>
      </c>
      <c r="L1951" t="s">
        <v>902</v>
      </c>
      <c r="M1951" t="s">
        <v>1829</v>
      </c>
      <c r="N1951" s="5">
        <v>2433290</v>
      </c>
    </row>
    <row r="1952" spans="1:14" x14ac:dyDescent="0.25">
      <c r="A1952" t="s">
        <v>63</v>
      </c>
      <c r="B1952" t="s">
        <v>1893</v>
      </c>
      <c r="C1952">
        <v>3684</v>
      </c>
      <c r="D1952" s="2">
        <v>46143</v>
      </c>
      <c r="E1952" t="s">
        <v>906</v>
      </c>
      <c r="F1952" t="s">
        <v>924</v>
      </c>
      <c r="G1952" t="s">
        <v>901</v>
      </c>
      <c r="H1952" t="s">
        <v>6409</v>
      </c>
      <c r="I1952" t="s">
        <v>14</v>
      </c>
      <c r="J1952" t="s">
        <v>1926</v>
      </c>
      <c r="K1952" t="s">
        <v>56</v>
      </c>
      <c r="L1952" t="s">
        <v>903</v>
      </c>
      <c r="M1952" t="s">
        <v>1829</v>
      </c>
      <c r="N1952" s="5">
        <v>13586712</v>
      </c>
    </row>
    <row r="1953" spans="1:14" x14ac:dyDescent="0.25">
      <c r="A1953" t="s">
        <v>63</v>
      </c>
      <c r="B1953" t="s">
        <v>1893</v>
      </c>
      <c r="C1953">
        <v>3684</v>
      </c>
      <c r="D1953" s="2">
        <v>46143</v>
      </c>
      <c r="E1953" t="s">
        <v>906</v>
      </c>
      <c r="F1953" t="s">
        <v>1517</v>
      </c>
      <c r="G1953" t="s">
        <v>1887</v>
      </c>
      <c r="H1953" t="s">
        <v>4700</v>
      </c>
      <c r="I1953" t="s">
        <v>10896</v>
      </c>
      <c r="J1953" t="s">
        <v>10897</v>
      </c>
      <c r="K1953" t="s">
        <v>56</v>
      </c>
      <c r="L1953" t="s">
        <v>903</v>
      </c>
      <c r="M1953" t="s">
        <v>1829</v>
      </c>
      <c r="N1953" s="5">
        <v>1152653</v>
      </c>
    </row>
    <row r="1954" spans="1:14" x14ac:dyDescent="0.25">
      <c r="A1954" t="s">
        <v>63</v>
      </c>
      <c r="B1954" t="s">
        <v>1893</v>
      </c>
      <c r="C1954">
        <v>3684</v>
      </c>
      <c r="D1954" s="2">
        <v>46143</v>
      </c>
      <c r="E1954" t="s">
        <v>906</v>
      </c>
      <c r="F1954" t="s">
        <v>5956</v>
      </c>
      <c r="G1954" t="s">
        <v>14</v>
      </c>
      <c r="H1954" t="s">
        <v>5958</v>
      </c>
      <c r="I1954" t="s">
        <v>14</v>
      </c>
      <c r="J1954" t="s">
        <v>10898</v>
      </c>
      <c r="K1954" t="s">
        <v>56</v>
      </c>
      <c r="L1954" t="s">
        <v>903</v>
      </c>
      <c r="M1954" t="s">
        <v>1829</v>
      </c>
      <c r="N1954" s="5">
        <v>1518951</v>
      </c>
    </row>
    <row r="1955" spans="1:14" x14ac:dyDescent="0.25">
      <c r="A1955" t="s">
        <v>63</v>
      </c>
      <c r="B1955" t="s">
        <v>1893</v>
      </c>
      <c r="C1955">
        <v>3684</v>
      </c>
      <c r="D1955" s="2">
        <v>46143</v>
      </c>
      <c r="E1955" t="s">
        <v>907</v>
      </c>
      <c r="F1955" t="s">
        <v>153</v>
      </c>
      <c r="G1955" t="s">
        <v>1923</v>
      </c>
      <c r="H1955" t="s">
        <v>336</v>
      </c>
      <c r="I1955" t="s">
        <v>14</v>
      </c>
      <c r="J1955" t="s">
        <v>5300</v>
      </c>
      <c r="K1955" t="s">
        <v>56</v>
      </c>
      <c r="L1955" t="s">
        <v>904</v>
      </c>
      <c r="M1955" t="s">
        <v>1829</v>
      </c>
      <c r="N1955" s="5">
        <v>-1676639</v>
      </c>
    </row>
    <row r="1956" spans="1:14" x14ac:dyDescent="0.25">
      <c r="A1956" t="s">
        <v>63</v>
      </c>
      <c r="B1956" t="s">
        <v>1893</v>
      </c>
      <c r="C1956">
        <v>3684</v>
      </c>
      <c r="D1956" s="2">
        <v>46143</v>
      </c>
      <c r="E1956" t="s">
        <v>907</v>
      </c>
      <c r="F1956" t="s">
        <v>153</v>
      </c>
      <c r="G1956" t="s">
        <v>1923</v>
      </c>
      <c r="H1956" t="s">
        <v>336</v>
      </c>
      <c r="I1956" t="s">
        <v>7338</v>
      </c>
      <c r="J1956" t="s">
        <v>10899</v>
      </c>
      <c r="K1956" t="s">
        <v>56</v>
      </c>
      <c r="L1956" t="s">
        <v>904</v>
      </c>
      <c r="M1956" t="s">
        <v>1829</v>
      </c>
      <c r="N1956" s="5">
        <v>-1161258</v>
      </c>
    </row>
    <row r="1957" spans="1:14" x14ac:dyDescent="0.25">
      <c r="A1957" t="s">
        <v>63</v>
      </c>
      <c r="B1957" t="s">
        <v>1893</v>
      </c>
      <c r="C1957">
        <v>3684</v>
      </c>
      <c r="D1957" s="2">
        <v>46143</v>
      </c>
      <c r="E1957" t="s">
        <v>907</v>
      </c>
      <c r="F1957" t="s">
        <v>153</v>
      </c>
      <c r="G1957" t="s">
        <v>1923</v>
      </c>
      <c r="H1957" t="s">
        <v>336</v>
      </c>
      <c r="I1957" t="s">
        <v>7340</v>
      </c>
      <c r="J1957" t="s">
        <v>10899</v>
      </c>
      <c r="K1957" t="s">
        <v>56</v>
      </c>
      <c r="L1957" t="s">
        <v>904</v>
      </c>
      <c r="M1957" t="s">
        <v>1829</v>
      </c>
      <c r="N1957" s="5">
        <v>-1428506</v>
      </c>
    </row>
    <row r="1958" spans="1:14" x14ac:dyDescent="0.25">
      <c r="A1958" t="s">
        <v>63</v>
      </c>
      <c r="B1958" t="s">
        <v>1893</v>
      </c>
      <c r="C1958">
        <v>3684</v>
      </c>
      <c r="D1958" s="2">
        <v>46143</v>
      </c>
      <c r="E1958" t="s">
        <v>907</v>
      </c>
      <c r="F1958" t="s">
        <v>153</v>
      </c>
      <c r="G1958" t="s">
        <v>1923</v>
      </c>
      <c r="H1958" t="s">
        <v>336</v>
      </c>
      <c r="I1958" t="s">
        <v>7341</v>
      </c>
      <c r="J1958" t="s">
        <v>9213</v>
      </c>
      <c r="K1958" t="s">
        <v>56</v>
      </c>
      <c r="L1958" t="s">
        <v>904</v>
      </c>
      <c r="M1958" t="s">
        <v>1829</v>
      </c>
      <c r="N1958" s="5">
        <v>-177977</v>
      </c>
    </row>
    <row r="1959" spans="1:14" x14ac:dyDescent="0.25">
      <c r="A1959" t="s">
        <v>63</v>
      </c>
      <c r="B1959" t="s">
        <v>1893</v>
      </c>
      <c r="C1959">
        <v>3684</v>
      </c>
      <c r="D1959" s="2">
        <v>46143</v>
      </c>
      <c r="E1959" t="s">
        <v>907</v>
      </c>
      <c r="F1959" t="s">
        <v>174</v>
      </c>
      <c r="G1959" t="s">
        <v>1909</v>
      </c>
      <c r="H1959" t="s">
        <v>2324</v>
      </c>
      <c r="I1959" t="s">
        <v>10881</v>
      </c>
      <c r="J1959" t="s">
        <v>1911</v>
      </c>
      <c r="K1959" t="s">
        <v>56</v>
      </c>
      <c r="L1959" t="s">
        <v>904</v>
      </c>
      <c r="M1959" t="s">
        <v>1829</v>
      </c>
      <c r="N1959" s="5">
        <v>-6061565</v>
      </c>
    </row>
    <row r="1960" spans="1:14" x14ac:dyDescent="0.25">
      <c r="A1960" t="s">
        <v>63</v>
      </c>
      <c r="B1960" t="s">
        <v>1893</v>
      </c>
      <c r="C1960">
        <v>3684</v>
      </c>
      <c r="D1960" s="2">
        <v>46143</v>
      </c>
      <c r="E1960" t="s">
        <v>907</v>
      </c>
      <c r="F1960" t="s">
        <v>174</v>
      </c>
      <c r="G1960" t="s">
        <v>1909</v>
      </c>
      <c r="H1960" t="s">
        <v>2324</v>
      </c>
      <c r="I1960" t="s">
        <v>10882</v>
      </c>
      <c r="J1960" t="s">
        <v>1911</v>
      </c>
      <c r="K1960" t="s">
        <v>56</v>
      </c>
      <c r="L1960" t="s">
        <v>904</v>
      </c>
      <c r="M1960" t="s">
        <v>1829</v>
      </c>
      <c r="N1960" s="5">
        <v>-2186812</v>
      </c>
    </row>
    <row r="1961" spans="1:14" x14ac:dyDescent="0.25">
      <c r="A1961" t="s">
        <v>63</v>
      </c>
      <c r="B1961" t="s">
        <v>1893</v>
      </c>
      <c r="C1961">
        <v>3684</v>
      </c>
      <c r="D1961" s="2">
        <v>46143</v>
      </c>
      <c r="E1961" t="s">
        <v>907</v>
      </c>
      <c r="F1961" t="s">
        <v>3446</v>
      </c>
      <c r="G1961" t="s">
        <v>3447</v>
      </c>
      <c r="H1961" t="s">
        <v>3448</v>
      </c>
      <c r="I1961" t="s">
        <v>10886</v>
      </c>
      <c r="J1961" t="s">
        <v>10900</v>
      </c>
      <c r="K1961" t="s">
        <v>56</v>
      </c>
      <c r="L1961" t="s">
        <v>904</v>
      </c>
      <c r="M1961" t="s">
        <v>1829</v>
      </c>
      <c r="N1961" s="5">
        <v>-400409</v>
      </c>
    </row>
    <row r="1962" spans="1:14" x14ac:dyDescent="0.25">
      <c r="A1962" t="s">
        <v>63</v>
      </c>
      <c r="B1962" t="s">
        <v>1893</v>
      </c>
      <c r="C1962">
        <v>3684</v>
      </c>
      <c r="D1962" s="2">
        <v>46143</v>
      </c>
      <c r="E1962" t="s">
        <v>907</v>
      </c>
      <c r="F1962" t="s">
        <v>924</v>
      </c>
      <c r="G1962" t="s">
        <v>901</v>
      </c>
      <c r="H1962" t="s">
        <v>2325</v>
      </c>
      <c r="I1962" t="s">
        <v>10890</v>
      </c>
      <c r="J1962" t="s">
        <v>1929</v>
      </c>
      <c r="K1962" t="s">
        <v>56</v>
      </c>
      <c r="L1962" t="s">
        <v>904</v>
      </c>
      <c r="M1962" t="s">
        <v>1829</v>
      </c>
      <c r="N1962" s="5">
        <v>-11508881</v>
      </c>
    </row>
    <row r="1963" spans="1:14" x14ac:dyDescent="0.25">
      <c r="A1963" t="s">
        <v>63</v>
      </c>
      <c r="B1963" t="s">
        <v>1893</v>
      </c>
      <c r="C1963">
        <v>3684</v>
      </c>
      <c r="D1963" s="2">
        <v>46143</v>
      </c>
      <c r="E1963" t="s">
        <v>907</v>
      </c>
      <c r="F1963" t="s">
        <v>5956</v>
      </c>
      <c r="G1963" t="s">
        <v>14</v>
      </c>
      <c r="H1963" t="s">
        <v>5958</v>
      </c>
      <c r="I1963" t="s">
        <v>7343</v>
      </c>
      <c r="J1963" t="s">
        <v>10901</v>
      </c>
      <c r="K1963" t="s">
        <v>56</v>
      </c>
      <c r="L1963" t="s">
        <v>904</v>
      </c>
      <c r="M1963" t="s">
        <v>1829</v>
      </c>
      <c r="N1963" s="5">
        <v>-1406014</v>
      </c>
    </row>
    <row r="1964" spans="1:14" x14ac:dyDescent="0.25">
      <c r="A1964" t="s">
        <v>63</v>
      </c>
      <c r="B1964" t="s">
        <v>1893</v>
      </c>
      <c r="C1964">
        <v>3684</v>
      </c>
      <c r="D1964" s="2">
        <v>46143</v>
      </c>
      <c r="E1964" t="s">
        <v>907</v>
      </c>
      <c r="F1964" t="s">
        <v>180</v>
      </c>
      <c r="G1964" t="s">
        <v>23</v>
      </c>
      <c r="H1964" t="s">
        <v>6406</v>
      </c>
      <c r="I1964" t="s">
        <v>14</v>
      </c>
      <c r="J1964" t="s">
        <v>10902</v>
      </c>
      <c r="K1964" t="s">
        <v>56</v>
      </c>
      <c r="L1964" t="s">
        <v>904</v>
      </c>
      <c r="M1964" t="s">
        <v>1829</v>
      </c>
      <c r="N1964" s="5">
        <v>-2512020</v>
      </c>
    </row>
    <row r="1965" spans="1:14" x14ac:dyDescent="0.25">
      <c r="A1965" t="s">
        <v>63</v>
      </c>
      <c r="B1965" t="s">
        <v>1893</v>
      </c>
      <c r="C1965">
        <v>3684</v>
      </c>
      <c r="D1965" s="2">
        <v>46174</v>
      </c>
      <c r="E1965" t="s">
        <v>905</v>
      </c>
      <c r="F1965" t="s">
        <v>153</v>
      </c>
      <c r="G1965" t="s">
        <v>1923</v>
      </c>
      <c r="H1965" t="s">
        <v>336</v>
      </c>
      <c r="I1965" t="s">
        <v>12378</v>
      </c>
      <c r="J1965" t="s">
        <v>7882</v>
      </c>
      <c r="K1965" t="s">
        <v>56</v>
      </c>
      <c r="L1965" t="s">
        <v>902</v>
      </c>
      <c r="M1965" t="s">
        <v>1829</v>
      </c>
      <c r="N1965" s="5">
        <v>1676639</v>
      </c>
    </row>
    <row r="1966" spans="1:14" x14ac:dyDescent="0.25">
      <c r="A1966" t="s">
        <v>63</v>
      </c>
      <c r="B1966" t="s">
        <v>1893</v>
      </c>
      <c r="C1966">
        <v>3684</v>
      </c>
      <c r="D1966" s="2">
        <v>46174</v>
      </c>
      <c r="E1966" t="s">
        <v>905</v>
      </c>
      <c r="F1966" t="s">
        <v>174</v>
      </c>
      <c r="G1966" t="s">
        <v>1909</v>
      </c>
      <c r="H1966" t="s">
        <v>2324</v>
      </c>
      <c r="I1966" t="s">
        <v>12379</v>
      </c>
      <c r="J1966" t="s">
        <v>320</v>
      </c>
      <c r="K1966" t="s">
        <v>56</v>
      </c>
      <c r="L1966" t="s">
        <v>902</v>
      </c>
      <c r="M1966" t="s">
        <v>1829</v>
      </c>
      <c r="N1966" s="5">
        <v>5540913</v>
      </c>
    </row>
    <row r="1967" spans="1:14" x14ac:dyDescent="0.25">
      <c r="A1967" t="s">
        <v>63</v>
      </c>
      <c r="B1967" t="s">
        <v>1893</v>
      </c>
      <c r="C1967">
        <v>3684</v>
      </c>
      <c r="D1967" s="2">
        <v>46174</v>
      </c>
      <c r="E1967" t="s">
        <v>905</v>
      </c>
      <c r="F1967" t="s">
        <v>924</v>
      </c>
      <c r="G1967" t="s">
        <v>901</v>
      </c>
      <c r="H1967" t="s">
        <v>6409</v>
      </c>
      <c r="I1967" t="s">
        <v>12380</v>
      </c>
      <c r="J1967" t="s">
        <v>901</v>
      </c>
      <c r="K1967" t="s">
        <v>56</v>
      </c>
      <c r="L1967" t="s">
        <v>902</v>
      </c>
      <c r="M1967" t="s">
        <v>1829</v>
      </c>
      <c r="N1967" s="5">
        <v>8971714</v>
      </c>
    </row>
    <row r="1968" spans="1:14" x14ac:dyDescent="0.25">
      <c r="A1968" t="s">
        <v>63</v>
      </c>
      <c r="B1968" t="s">
        <v>1893</v>
      </c>
      <c r="C1968">
        <v>3684</v>
      </c>
      <c r="D1968" s="2">
        <v>46174</v>
      </c>
      <c r="E1968" t="s">
        <v>905</v>
      </c>
      <c r="F1968" t="s">
        <v>7316</v>
      </c>
      <c r="G1968" t="s">
        <v>14</v>
      </c>
      <c r="H1968" t="s">
        <v>6410</v>
      </c>
      <c r="I1968" t="s">
        <v>12381</v>
      </c>
      <c r="J1968" t="s">
        <v>7332</v>
      </c>
      <c r="K1968" t="s">
        <v>56</v>
      </c>
      <c r="L1968" t="s">
        <v>902</v>
      </c>
      <c r="M1968" t="s">
        <v>1829</v>
      </c>
      <c r="N1968" s="5">
        <v>276905</v>
      </c>
    </row>
    <row r="1969" spans="1:14" x14ac:dyDescent="0.25">
      <c r="A1969" t="s">
        <v>63</v>
      </c>
      <c r="B1969" t="s">
        <v>1893</v>
      </c>
      <c r="C1969">
        <v>3684</v>
      </c>
      <c r="D1969" s="2">
        <v>46174</v>
      </c>
      <c r="E1969" t="s">
        <v>905</v>
      </c>
      <c r="F1969" t="s">
        <v>1517</v>
      </c>
      <c r="G1969" t="s">
        <v>1887</v>
      </c>
      <c r="H1969" t="s">
        <v>4700</v>
      </c>
      <c r="I1969" t="s">
        <v>10896</v>
      </c>
      <c r="J1969" t="s">
        <v>5055</v>
      </c>
      <c r="K1969" t="s">
        <v>56</v>
      </c>
      <c r="L1969" t="s">
        <v>902</v>
      </c>
      <c r="M1969" t="s">
        <v>1829</v>
      </c>
      <c r="N1969" s="5">
        <v>1152052</v>
      </c>
    </row>
    <row r="1970" spans="1:14" x14ac:dyDescent="0.25">
      <c r="A1970" t="s">
        <v>63</v>
      </c>
      <c r="B1970" t="s">
        <v>1893</v>
      </c>
      <c r="C1970">
        <v>3684</v>
      </c>
      <c r="D1970" s="2">
        <v>46174</v>
      </c>
      <c r="E1970" t="s">
        <v>905</v>
      </c>
      <c r="F1970" t="s">
        <v>180</v>
      </c>
      <c r="G1970" t="s">
        <v>23</v>
      </c>
      <c r="H1970" t="s">
        <v>6406</v>
      </c>
      <c r="I1970" t="s">
        <v>12382</v>
      </c>
      <c r="J1970" t="s">
        <v>7336</v>
      </c>
      <c r="K1970" t="s">
        <v>56</v>
      </c>
      <c r="L1970" t="s">
        <v>902</v>
      </c>
      <c r="M1970" t="s">
        <v>1829</v>
      </c>
      <c r="N1970" s="5">
        <v>383771</v>
      </c>
    </row>
    <row r="1971" spans="1:14" x14ac:dyDescent="0.25">
      <c r="A1971" t="s">
        <v>63</v>
      </c>
      <c r="B1971" t="s">
        <v>1893</v>
      </c>
      <c r="C1971">
        <v>3684</v>
      </c>
      <c r="D1971" s="2">
        <v>46174</v>
      </c>
      <c r="E1971" t="s">
        <v>906</v>
      </c>
      <c r="F1971" t="s">
        <v>10492</v>
      </c>
      <c r="G1971" t="s">
        <v>10493</v>
      </c>
      <c r="H1971" t="s">
        <v>10494</v>
      </c>
      <c r="I1971" t="s">
        <v>12383</v>
      </c>
      <c r="J1971" t="s">
        <v>12384</v>
      </c>
      <c r="K1971" t="s">
        <v>56</v>
      </c>
      <c r="L1971" t="s">
        <v>903</v>
      </c>
      <c r="M1971" t="s">
        <v>1829</v>
      </c>
      <c r="N1971" s="5">
        <v>178687</v>
      </c>
    </row>
    <row r="1972" spans="1:14" x14ac:dyDescent="0.25">
      <c r="A1972" t="s">
        <v>63</v>
      </c>
      <c r="B1972" t="s">
        <v>1893</v>
      </c>
      <c r="C1972">
        <v>3684</v>
      </c>
      <c r="D1972" s="2">
        <v>46174</v>
      </c>
      <c r="E1972" t="s">
        <v>906</v>
      </c>
      <c r="F1972" t="s">
        <v>601</v>
      </c>
      <c r="G1972" t="s">
        <v>1894</v>
      </c>
      <c r="H1972" t="s">
        <v>10542</v>
      </c>
      <c r="I1972" t="s">
        <v>14</v>
      </c>
      <c r="J1972" t="s">
        <v>1906</v>
      </c>
      <c r="K1972" t="s">
        <v>56</v>
      </c>
      <c r="L1972" t="s">
        <v>903</v>
      </c>
      <c r="M1972" t="s">
        <v>1829</v>
      </c>
      <c r="N1972" s="5">
        <v>19015310</v>
      </c>
    </row>
    <row r="1973" spans="1:14" x14ac:dyDescent="0.25">
      <c r="A1973" t="s">
        <v>63</v>
      </c>
      <c r="B1973" t="s">
        <v>1893</v>
      </c>
      <c r="C1973">
        <v>3684</v>
      </c>
      <c r="D1973" s="2">
        <v>46174</v>
      </c>
      <c r="E1973" t="s">
        <v>906</v>
      </c>
      <c r="F1973" t="s">
        <v>174</v>
      </c>
      <c r="G1973" t="s">
        <v>1909</v>
      </c>
      <c r="H1973" t="s">
        <v>10276</v>
      </c>
      <c r="I1973" t="s">
        <v>12385</v>
      </c>
      <c r="J1973" t="s">
        <v>1910</v>
      </c>
      <c r="K1973" t="s">
        <v>56</v>
      </c>
      <c r="L1973" t="s">
        <v>903</v>
      </c>
      <c r="M1973" t="s">
        <v>1829</v>
      </c>
      <c r="N1973" s="5">
        <v>1865168</v>
      </c>
    </row>
    <row r="1974" spans="1:14" x14ac:dyDescent="0.25">
      <c r="A1974" t="s">
        <v>63</v>
      </c>
      <c r="B1974" t="s">
        <v>1893</v>
      </c>
      <c r="C1974">
        <v>3684</v>
      </c>
      <c r="D1974" s="2">
        <v>46174</v>
      </c>
      <c r="E1974" t="s">
        <v>906</v>
      </c>
      <c r="F1974" t="s">
        <v>174</v>
      </c>
      <c r="G1974" t="s">
        <v>1909</v>
      </c>
      <c r="H1974" t="s">
        <v>10276</v>
      </c>
      <c r="I1974" t="s">
        <v>12386</v>
      </c>
      <c r="J1974" t="s">
        <v>1910</v>
      </c>
      <c r="K1974" t="s">
        <v>56</v>
      </c>
      <c r="L1974" t="s">
        <v>903</v>
      </c>
      <c r="M1974" t="s">
        <v>1829</v>
      </c>
      <c r="N1974" s="5">
        <v>5016510</v>
      </c>
    </row>
    <row r="1975" spans="1:14" x14ac:dyDescent="0.25">
      <c r="A1975" t="s">
        <v>63</v>
      </c>
      <c r="B1975" t="s">
        <v>1893</v>
      </c>
      <c r="C1975">
        <v>3684</v>
      </c>
      <c r="D1975" s="2">
        <v>46174</v>
      </c>
      <c r="E1975" t="s">
        <v>906</v>
      </c>
      <c r="F1975" t="s">
        <v>1517</v>
      </c>
      <c r="G1975" t="s">
        <v>1887</v>
      </c>
      <c r="H1975" t="s">
        <v>4700</v>
      </c>
      <c r="I1975" t="s">
        <v>14</v>
      </c>
      <c r="J1975" t="s">
        <v>12387</v>
      </c>
      <c r="K1975" t="s">
        <v>56</v>
      </c>
      <c r="L1975" t="s">
        <v>903</v>
      </c>
      <c r="M1975" t="s">
        <v>1829</v>
      </c>
      <c r="N1975" s="5">
        <v>2664061</v>
      </c>
    </row>
    <row r="1976" spans="1:14" x14ac:dyDescent="0.25">
      <c r="A1976" t="s">
        <v>63</v>
      </c>
      <c r="B1976" t="s">
        <v>1893</v>
      </c>
      <c r="C1976">
        <v>3684</v>
      </c>
      <c r="D1976" s="2">
        <v>46174</v>
      </c>
      <c r="E1976" t="s">
        <v>906</v>
      </c>
      <c r="F1976" t="s">
        <v>5956</v>
      </c>
      <c r="G1976" t="s">
        <v>14</v>
      </c>
      <c r="H1976" t="s">
        <v>5958</v>
      </c>
      <c r="I1976" t="s">
        <v>12388</v>
      </c>
      <c r="J1976" t="s">
        <v>7344</v>
      </c>
      <c r="K1976" t="s">
        <v>56</v>
      </c>
      <c r="L1976" t="s">
        <v>903</v>
      </c>
      <c r="M1976" t="s">
        <v>1829</v>
      </c>
      <c r="N1976" s="5">
        <v>1531023</v>
      </c>
    </row>
    <row r="1977" spans="1:14" x14ac:dyDescent="0.25">
      <c r="A1977" t="s">
        <v>63</v>
      </c>
      <c r="B1977" t="s">
        <v>1893</v>
      </c>
      <c r="C1977">
        <v>3684</v>
      </c>
      <c r="D1977" s="2">
        <v>46174</v>
      </c>
      <c r="E1977" t="s">
        <v>906</v>
      </c>
      <c r="F1977" t="s">
        <v>180</v>
      </c>
      <c r="G1977" t="s">
        <v>23</v>
      </c>
      <c r="H1977" t="s">
        <v>6406</v>
      </c>
      <c r="I1977" t="s">
        <v>14</v>
      </c>
      <c r="J1977" t="s">
        <v>7345</v>
      </c>
      <c r="K1977" t="s">
        <v>56</v>
      </c>
      <c r="L1977" t="s">
        <v>903</v>
      </c>
      <c r="M1977" t="s">
        <v>1829</v>
      </c>
      <c r="N1977" s="5">
        <v>6535332</v>
      </c>
    </row>
    <row r="1978" spans="1:14" x14ac:dyDescent="0.25">
      <c r="A1978" t="s">
        <v>63</v>
      </c>
      <c r="B1978" t="s">
        <v>1893</v>
      </c>
      <c r="C1978">
        <v>3684</v>
      </c>
      <c r="D1978" s="2">
        <v>46174</v>
      </c>
      <c r="E1978" t="s">
        <v>907</v>
      </c>
      <c r="F1978" t="s">
        <v>924</v>
      </c>
      <c r="G1978" t="s">
        <v>901</v>
      </c>
      <c r="H1978" t="s">
        <v>6409</v>
      </c>
      <c r="I1978" t="s">
        <v>12380</v>
      </c>
      <c r="J1978" t="s">
        <v>1929</v>
      </c>
      <c r="K1978" t="s">
        <v>56</v>
      </c>
      <c r="L1978" t="s">
        <v>904</v>
      </c>
      <c r="M1978" t="s">
        <v>1829</v>
      </c>
      <c r="N1978" s="5">
        <v>-13586712</v>
      </c>
    </row>
    <row r="1979" spans="1:14" x14ac:dyDescent="0.25">
      <c r="A1979" t="s">
        <v>63</v>
      </c>
      <c r="B1979" t="s">
        <v>1893</v>
      </c>
      <c r="C1979">
        <v>3684</v>
      </c>
      <c r="D1979" s="2">
        <v>46174</v>
      </c>
      <c r="E1979" t="s">
        <v>907</v>
      </c>
      <c r="F1979" t="s">
        <v>1517</v>
      </c>
      <c r="G1979" t="s">
        <v>1887</v>
      </c>
      <c r="H1979" t="s">
        <v>4700</v>
      </c>
      <c r="I1979" t="s">
        <v>10896</v>
      </c>
      <c r="J1979" t="s">
        <v>12389</v>
      </c>
      <c r="K1979" t="s">
        <v>56</v>
      </c>
      <c r="L1979" t="s">
        <v>904</v>
      </c>
      <c r="M1979" t="s">
        <v>1829</v>
      </c>
      <c r="N1979" s="5">
        <v>-1152653</v>
      </c>
    </row>
    <row r="1980" spans="1:14" x14ac:dyDescent="0.25">
      <c r="A1980" t="s">
        <v>63</v>
      </c>
      <c r="B1980" t="s">
        <v>1893</v>
      </c>
      <c r="C1980">
        <v>3684</v>
      </c>
      <c r="D1980" s="2">
        <v>46174</v>
      </c>
      <c r="E1980" t="s">
        <v>907</v>
      </c>
      <c r="F1980" t="s">
        <v>5956</v>
      </c>
      <c r="G1980" t="s">
        <v>14</v>
      </c>
      <c r="H1980" t="s">
        <v>5958</v>
      </c>
      <c r="I1980" t="s">
        <v>14</v>
      </c>
      <c r="J1980" t="s">
        <v>12390</v>
      </c>
      <c r="K1980" t="s">
        <v>56</v>
      </c>
      <c r="L1980" t="s">
        <v>904</v>
      </c>
      <c r="M1980" t="s">
        <v>1829</v>
      </c>
      <c r="N1980" s="5">
        <v>-1518951</v>
      </c>
    </row>
    <row r="1981" spans="1:14" x14ac:dyDescent="0.25">
      <c r="A1981" t="s">
        <v>63</v>
      </c>
      <c r="B1981" t="s">
        <v>1893</v>
      </c>
      <c r="C1981">
        <v>3685</v>
      </c>
      <c r="D1981" s="2">
        <v>46023</v>
      </c>
      <c r="E1981" t="s">
        <v>905</v>
      </c>
      <c r="F1981" t="s">
        <v>601</v>
      </c>
      <c r="G1981" t="s">
        <v>1894</v>
      </c>
      <c r="H1981" t="s">
        <v>3500</v>
      </c>
      <c r="I1981" t="s">
        <v>3840</v>
      </c>
      <c r="J1981" t="s">
        <v>657</v>
      </c>
      <c r="K1981" t="s">
        <v>56</v>
      </c>
      <c r="L1981" t="s">
        <v>902</v>
      </c>
      <c r="M1981" t="s">
        <v>1829</v>
      </c>
      <c r="N1981" s="5">
        <v>4280309</v>
      </c>
    </row>
    <row r="1982" spans="1:14" x14ac:dyDescent="0.25">
      <c r="A1982" t="s">
        <v>63</v>
      </c>
      <c r="B1982" t="s">
        <v>1893</v>
      </c>
      <c r="C1982">
        <v>3685</v>
      </c>
      <c r="D1982" s="2">
        <v>46023</v>
      </c>
      <c r="E1982" t="s">
        <v>905</v>
      </c>
      <c r="F1982" t="s">
        <v>601</v>
      </c>
      <c r="G1982" t="s">
        <v>1894</v>
      </c>
      <c r="H1982" t="s">
        <v>3500</v>
      </c>
      <c r="I1982" t="s">
        <v>3841</v>
      </c>
      <c r="J1982" t="s">
        <v>657</v>
      </c>
      <c r="K1982" t="s">
        <v>56</v>
      </c>
      <c r="L1982" t="s">
        <v>902</v>
      </c>
      <c r="M1982" t="s">
        <v>1829</v>
      </c>
      <c r="N1982" s="5">
        <v>806606</v>
      </c>
    </row>
    <row r="1983" spans="1:14" x14ac:dyDescent="0.25">
      <c r="A1983" t="s">
        <v>63</v>
      </c>
      <c r="B1983" t="s">
        <v>1893</v>
      </c>
      <c r="C1983">
        <v>3685</v>
      </c>
      <c r="D1983" s="2">
        <v>46023</v>
      </c>
      <c r="E1983" t="s">
        <v>905</v>
      </c>
      <c r="F1983" t="s">
        <v>174</v>
      </c>
      <c r="G1983" t="s">
        <v>1909</v>
      </c>
      <c r="H1983" t="s">
        <v>1625</v>
      </c>
      <c r="I1983" t="s">
        <v>3842</v>
      </c>
      <c r="J1983" t="s">
        <v>320</v>
      </c>
      <c r="K1983" t="s">
        <v>56</v>
      </c>
      <c r="L1983" t="s">
        <v>902</v>
      </c>
      <c r="M1983" t="s">
        <v>1829</v>
      </c>
      <c r="N1983" s="5">
        <v>2827844</v>
      </c>
    </row>
    <row r="1984" spans="1:14" x14ac:dyDescent="0.25">
      <c r="A1984" t="s">
        <v>63</v>
      </c>
      <c r="B1984" t="s">
        <v>1893</v>
      </c>
      <c r="C1984">
        <v>3685</v>
      </c>
      <c r="D1984" s="2">
        <v>46023</v>
      </c>
      <c r="E1984" t="s">
        <v>905</v>
      </c>
      <c r="F1984" t="s">
        <v>815</v>
      </c>
      <c r="G1984" t="s">
        <v>1900</v>
      </c>
      <c r="H1984" t="s">
        <v>1457</v>
      </c>
      <c r="I1984" t="s">
        <v>3843</v>
      </c>
      <c r="J1984" t="s">
        <v>1123</v>
      </c>
      <c r="K1984" t="s">
        <v>56</v>
      </c>
      <c r="L1984" t="s">
        <v>902</v>
      </c>
      <c r="M1984" t="s">
        <v>1829</v>
      </c>
      <c r="N1984" s="5">
        <v>3781705</v>
      </c>
    </row>
    <row r="1985" spans="1:14" x14ac:dyDescent="0.25">
      <c r="A1985" t="s">
        <v>63</v>
      </c>
      <c r="B1985" t="s">
        <v>1893</v>
      </c>
      <c r="C1985">
        <v>3685</v>
      </c>
      <c r="D1985" s="2">
        <v>46023</v>
      </c>
      <c r="E1985" t="s">
        <v>906</v>
      </c>
      <c r="F1985" t="s">
        <v>174</v>
      </c>
      <c r="G1985" t="s">
        <v>1909</v>
      </c>
      <c r="H1985" t="s">
        <v>1625</v>
      </c>
      <c r="I1985" t="s">
        <v>14</v>
      </c>
      <c r="J1985" t="s">
        <v>1910</v>
      </c>
      <c r="K1985" t="s">
        <v>56</v>
      </c>
      <c r="L1985" t="s">
        <v>903</v>
      </c>
      <c r="M1985" t="s">
        <v>1829</v>
      </c>
      <c r="N1985" s="5">
        <v>6540414</v>
      </c>
    </row>
    <row r="1986" spans="1:14" x14ac:dyDescent="0.25">
      <c r="A1986" t="s">
        <v>63</v>
      </c>
      <c r="B1986" t="s">
        <v>1893</v>
      </c>
      <c r="C1986">
        <v>3685</v>
      </c>
      <c r="D1986" s="2">
        <v>46054</v>
      </c>
      <c r="E1986" t="s">
        <v>905</v>
      </c>
      <c r="F1986" t="s">
        <v>601</v>
      </c>
      <c r="G1986" t="s">
        <v>1894</v>
      </c>
      <c r="H1986" t="s">
        <v>3500</v>
      </c>
      <c r="I1986" t="s">
        <v>5066</v>
      </c>
      <c r="J1986" t="s">
        <v>657</v>
      </c>
      <c r="K1986" t="s">
        <v>56</v>
      </c>
      <c r="L1986" t="s">
        <v>902</v>
      </c>
      <c r="M1986" t="s">
        <v>1829</v>
      </c>
      <c r="N1986" s="5">
        <v>4280309</v>
      </c>
    </row>
    <row r="1987" spans="1:14" x14ac:dyDescent="0.25">
      <c r="A1987" t="s">
        <v>63</v>
      </c>
      <c r="B1987" t="s">
        <v>1893</v>
      </c>
      <c r="C1987">
        <v>3685</v>
      </c>
      <c r="D1987" s="2">
        <v>46054</v>
      </c>
      <c r="E1987" t="s">
        <v>905</v>
      </c>
      <c r="F1987" t="s">
        <v>601</v>
      </c>
      <c r="G1987" t="s">
        <v>1894</v>
      </c>
      <c r="H1987" t="s">
        <v>3500</v>
      </c>
      <c r="I1987" t="s">
        <v>5067</v>
      </c>
      <c r="J1987" t="s">
        <v>657</v>
      </c>
      <c r="K1987" t="s">
        <v>56</v>
      </c>
      <c r="L1987" t="s">
        <v>902</v>
      </c>
      <c r="M1987" t="s">
        <v>1829</v>
      </c>
      <c r="N1987" s="5">
        <v>806606</v>
      </c>
    </row>
    <row r="1988" spans="1:14" x14ac:dyDescent="0.25">
      <c r="A1988" t="s">
        <v>63</v>
      </c>
      <c r="B1988" t="s">
        <v>1893</v>
      </c>
      <c r="C1988">
        <v>3685</v>
      </c>
      <c r="D1988" s="2">
        <v>46054</v>
      </c>
      <c r="E1988" t="s">
        <v>905</v>
      </c>
      <c r="F1988" t="s">
        <v>601</v>
      </c>
      <c r="G1988" t="s">
        <v>1894</v>
      </c>
      <c r="H1988" t="s">
        <v>3500</v>
      </c>
      <c r="I1988" t="s">
        <v>5068</v>
      </c>
      <c r="J1988" t="s">
        <v>657</v>
      </c>
      <c r="K1988" t="s">
        <v>56</v>
      </c>
      <c r="L1988" t="s">
        <v>902</v>
      </c>
      <c r="M1988" t="s">
        <v>1829</v>
      </c>
      <c r="N1988" s="5">
        <v>806606</v>
      </c>
    </row>
    <row r="1989" spans="1:14" x14ac:dyDescent="0.25">
      <c r="A1989" t="s">
        <v>63</v>
      </c>
      <c r="B1989" t="s">
        <v>1893</v>
      </c>
      <c r="C1989">
        <v>3685</v>
      </c>
      <c r="D1989" s="2">
        <v>46054</v>
      </c>
      <c r="E1989" t="s">
        <v>905</v>
      </c>
      <c r="F1989" t="s">
        <v>601</v>
      </c>
      <c r="G1989" t="s">
        <v>1894</v>
      </c>
      <c r="H1989" t="s">
        <v>3500</v>
      </c>
      <c r="I1989" t="s">
        <v>5069</v>
      </c>
      <c r="J1989" t="s">
        <v>657</v>
      </c>
      <c r="K1989" t="s">
        <v>56</v>
      </c>
      <c r="L1989" t="s">
        <v>902</v>
      </c>
      <c r="M1989" t="s">
        <v>1829</v>
      </c>
      <c r="N1989" s="5">
        <v>4280309</v>
      </c>
    </row>
    <row r="1990" spans="1:14" x14ac:dyDescent="0.25">
      <c r="A1990" t="s">
        <v>63</v>
      </c>
      <c r="B1990" t="s">
        <v>1893</v>
      </c>
      <c r="C1990">
        <v>3685</v>
      </c>
      <c r="D1990" s="2">
        <v>46054</v>
      </c>
      <c r="E1990" t="s">
        <v>905</v>
      </c>
      <c r="F1990" t="s">
        <v>601</v>
      </c>
      <c r="G1990" t="s">
        <v>1894</v>
      </c>
      <c r="H1990" t="s">
        <v>3500</v>
      </c>
      <c r="I1990" t="s">
        <v>5070</v>
      </c>
      <c r="J1990" t="s">
        <v>657</v>
      </c>
      <c r="K1990" t="s">
        <v>56</v>
      </c>
      <c r="L1990" t="s">
        <v>902</v>
      </c>
      <c r="M1990" t="s">
        <v>1829</v>
      </c>
      <c r="N1990" s="5">
        <v>4945968</v>
      </c>
    </row>
    <row r="1991" spans="1:14" x14ac:dyDescent="0.25">
      <c r="A1991" t="s">
        <v>63</v>
      </c>
      <c r="B1991" t="s">
        <v>1893</v>
      </c>
      <c r="C1991">
        <v>3685</v>
      </c>
      <c r="D1991" s="2">
        <v>46054</v>
      </c>
      <c r="E1991" t="s">
        <v>905</v>
      </c>
      <c r="F1991" t="s">
        <v>601</v>
      </c>
      <c r="G1991" t="s">
        <v>1894</v>
      </c>
      <c r="H1991" t="s">
        <v>3500</v>
      </c>
      <c r="I1991" t="s">
        <v>5071</v>
      </c>
      <c r="J1991" t="s">
        <v>657</v>
      </c>
      <c r="K1991" t="s">
        <v>56</v>
      </c>
      <c r="L1991" t="s">
        <v>902</v>
      </c>
      <c r="M1991" t="s">
        <v>1829</v>
      </c>
      <c r="N1991" s="5">
        <v>508739</v>
      </c>
    </row>
    <row r="1992" spans="1:14" x14ac:dyDescent="0.25">
      <c r="A1992" t="s">
        <v>63</v>
      </c>
      <c r="B1992" t="s">
        <v>1893</v>
      </c>
      <c r="C1992">
        <v>3685</v>
      </c>
      <c r="D1992" s="2">
        <v>46054</v>
      </c>
      <c r="E1992" t="s">
        <v>905</v>
      </c>
      <c r="F1992" t="s">
        <v>601</v>
      </c>
      <c r="G1992" t="s">
        <v>1894</v>
      </c>
      <c r="H1992" t="s">
        <v>3500</v>
      </c>
      <c r="I1992" t="s">
        <v>5072</v>
      </c>
      <c r="J1992" t="s">
        <v>657</v>
      </c>
      <c r="K1992" t="s">
        <v>56</v>
      </c>
      <c r="L1992" t="s">
        <v>902</v>
      </c>
      <c r="M1992" t="s">
        <v>1829</v>
      </c>
      <c r="N1992" s="5">
        <v>-4280309</v>
      </c>
    </row>
    <row r="1993" spans="1:14" x14ac:dyDescent="0.25">
      <c r="A1993" t="s">
        <v>63</v>
      </c>
      <c r="B1993" t="s">
        <v>1893</v>
      </c>
      <c r="C1993">
        <v>3685</v>
      </c>
      <c r="D1993" s="2">
        <v>46054</v>
      </c>
      <c r="E1993" t="s">
        <v>905</v>
      </c>
      <c r="F1993" t="s">
        <v>601</v>
      </c>
      <c r="G1993" t="s">
        <v>1894</v>
      </c>
      <c r="H1993" t="s">
        <v>3500</v>
      </c>
      <c r="I1993" t="s">
        <v>5073</v>
      </c>
      <c r="J1993" t="s">
        <v>657</v>
      </c>
      <c r="K1993" t="s">
        <v>56</v>
      </c>
      <c r="L1993" t="s">
        <v>902</v>
      </c>
      <c r="M1993" t="s">
        <v>1829</v>
      </c>
      <c r="N1993" s="5">
        <v>-806606</v>
      </c>
    </row>
    <row r="1994" spans="1:14" x14ac:dyDescent="0.25">
      <c r="A1994" t="s">
        <v>63</v>
      </c>
      <c r="B1994" t="s">
        <v>1893</v>
      </c>
      <c r="C1994">
        <v>3685</v>
      </c>
      <c r="D1994" s="2">
        <v>46054</v>
      </c>
      <c r="E1994" t="s">
        <v>905</v>
      </c>
      <c r="F1994" t="s">
        <v>601</v>
      </c>
      <c r="G1994" t="s">
        <v>1894</v>
      </c>
      <c r="H1994" t="s">
        <v>3500</v>
      </c>
      <c r="I1994" t="s">
        <v>5074</v>
      </c>
      <c r="J1994" t="s">
        <v>657</v>
      </c>
      <c r="K1994" t="s">
        <v>56</v>
      </c>
      <c r="L1994" t="s">
        <v>902</v>
      </c>
      <c r="M1994" t="s">
        <v>1829</v>
      </c>
      <c r="N1994" s="5">
        <v>-806606</v>
      </c>
    </row>
    <row r="1995" spans="1:14" x14ac:dyDescent="0.25">
      <c r="A1995" t="s">
        <v>63</v>
      </c>
      <c r="B1995" t="s">
        <v>1893</v>
      </c>
      <c r="C1995">
        <v>3685</v>
      </c>
      <c r="D1995" s="2">
        <v>46054</v>
      </c>
      <c r="E1995" t="s">
        <v>905</v>
      </c>
      <c r="F1995" t="s">
        <v>601</v>
      </c>
      <c r="G1995" t="s">
        <v>1894</v>
      </c>
      <c r="H1995" t="s">
        <v>3500</v>
      </c>
      <c r="I1995" t="s">
        <v>5075</v>
      </c>
      <c r="J1995" t="s">
        <v>657</v>
      </c>
      <c r="K1995" t="s">
        <v>56</v>
      </c>
      <c r="L1995" t="s">
        <v>902</v>
      </c>
      <c r="M1995" t="s">
        <v>1829</v>
      </c>
      <c r="N1995" s="5">
        <v>-4280309</v>
      </c>
    </row>
    <row r="1996" spans="1:14" x14ac:dyDescent="0.25">
      <c r="A1996" t="s">
        <v>63</v>
      </c>
      <c r="B1996" t="s">
        <v>1893</v>
      </c>
      <c r="C1996">
        <v>3685</v>
      </c>
      <c r="D1996" s="2">
        <v>46054</v>
      </c>
      <c r="E1996" t="s">
        <v>905</v>
      </c>
      <c r="F1996" t="s">
        <v>174</v>
      </c>
      <c r="G1996" t="s">
        <v>1909</v>
      </c>
      <c r="H1996" t="s">
        <v>1625</v>
      </c>
      <c r="I1996" t="s">
        <v>5076</v>
      </c>
      <c r="J1996" t="s">
        <v>320</v>
      </c>
      <c r="K1996" t="s">
        <v>56</v>
      </c>
      <c r="L1996" t="s">
        <v>902</v>
      </c>
      <c r="M1996" t="s">
        <v>1829</v>
      </c>
      <c r="N1996" s="5">
        <v>3839972</v>
      </c>
    </row>
    <row r="1997" spans="1:14" x14ac:dyDescent="0.25">
      <c r="A1997" t="s">
        <v>63</v>
      </c>
      <c r="B1997" t="s">
        <v>1893</v>
      </c>
      <c r="C1997">
        <v>3685</v>
      </c>
      <c r="D1997" s="2">
        <v>46054</v>
      </c>
      <c r="E1997" t="s">
        <v>905</v>
      </c>
      <c r="F1997" t="s">
        <v>174</v>
      </c>
      <c r="G1997" t="s">
        <v>1909</v>
      </c>
      <c r="H1997" t="s">
        <v>1625</v>
      </c>
      <c r="I1997" t="s">
        <v>5077</v>
      </c>
      <c r="J1997" t="s">
        <v>320</v>
      </c>
      <c r="K1997" t="s">
        <v>56</v>
      </c>
      <c r="L1997" t="s">
        <v>902</v>
      </c>
      <c r="M1997" t="s">
        <v>1829</v>
      </c>
      <c r="N1997" s="5">
        <v>2700442</v>
      </c>
    </row>
    <row r="1998" spans="1:14" x14ac:dyDescent="0.25">
      <c r="A1998" t="s">
        <v>63</v>
      </c>
      <c r="B1998" t="s">
        <v>1893</v>
      </c>
      <c r="C1998">
        <v>3685</v>
      </c>
      <c r="D1998" s="2">
        <v>46054</v>
      </c>
      <c r="E1998" t="s">
        <v>905</v>
      </c>
      <c r="F1998" t="s">
        <v>174</v>
      </c>
      <c r="G1998" t="s">
        <v>1909</v>
      </c>
      <c r="H1998" t="s">
        <v>1625</v>
      </c>
      <c r="I1998" t="s">
        <v>5078</v>
      </c>
      <c r="J1998" t="s">
        <v>320</v>
      </c>
      <c r="K1998" t="s">
        <v>56</v>
      </c>
      <c r="L1998" t="s">
        <v>902</v>
      </c>
      <c r="M1998" t="s">
        <v>1829</v>
      </c>
      <c r="N1998" s="5">
        <v>1342992</v>
      </c>
    </row>
    <row r="1999" spans="1:14" x14ac:dyDescent="0.25">
      <c r="A1999" t="s">
        <v>63</v>
      </c>
      <c r="B1999" t="s">
        <v>1893</v>
      </c>
      <c r="C1999">
        <v>3685</v>
      </c>
      <c r="D1999" s="2">
        <v>46054</v>
      </c>
      <c r="E1999" t="s">
        <v>905</v>
      </c>
      <c r="F1999" t="s">
        <v>174</v>
      </c>
      <c r="G1999" t="s">
        <v>1909</v>
      </c>
      <c r="H1999" t="s">
        <v>1625</v>
      </c>
      <c r="I1999" t="s">
        <v>5079</v>
      </c>
      <c r="J1999" t="s">
        <v>320</v>
      </c>
      <c r="K1999" t="s">
        <v>56</v>
      </c>
      <c r="L1999" t="s">
        <v>902</v>
      </c>
      <c r="M1999" t="s">
        <v>1829</v>
      </c>
      <c r="N1999" s="5">
        <v>3056374</v>
      </c>
    </row>
    <row r="2000" spans="1:14" x14ac:dyDescent="0.25">
      <c r="A2000" t="s">
        <v>63</v>
      </c>
      <c r="B2000" t="s">
        <v>1893</v>
      </c>
      <c r="C2000">
        <v>3685</v>
      </c>
      <c r="D2000" s="2">
        <v>46054</v>
      </c>
      <c r="E2000" t="s">
        <v>905</v>
      </c>
      <c r="F2000" t="s">
        <v>815</v>
      </c>
      <c r="G2000" t="s">
        <v>1900</v>
      </c>
      <c r="H2000" t="s">
        <v>1457</v>
      </c>
      <c r="I2000" t="s">
        <v>5080</v>
      </c>
      <c r="J2000" t="s">
        <v>1123</v>
      </c>
      <c r="K2000" t="s">
        <v>56</v>
      </c>
      <c r="L2000" t="s">
        <v>902</v>
      </c>
      <c r="M2000" t="s">
        <v>1829</v>
      </c>
      <c r="N2000" s="5">
        <v>2154451</v>
      </c>
    </row>
    <row r="2001" spans="1:14" x14ac:dyDescent="0.25">
      <c r="A2001" t="s">
        <v>63</v>
      </c>
      <c r="B2001" t="s">
        <v>1893</v>
      </c>
      <c r="C2001">
        <v>3685</v>
      </c>
      <c r="D2001" s="2">
        <v>46054</v>
      </c>
      <c r="E2001" t="s">
        <v>906</v>
      </c>
      <c r="F2001" t="s">
        <v>601</v>
      </c>
      <c r="G2001" t="s">
        <v>1894</v>
      </c>
      <c r="H2001" t="s">
        <v>3500</v>
      </c>
      <c r="I2001" t="s">
        <v>14</v>
      </c>
      <c r="J2001" t="s">
        <v>1906</v>
      </c>
      <c r="K2001" t="s">
        <v>56</v>
      </c>
      <c r="L2001" t="s">
        <v>903</v>
      </c>
      <c r="M2001" t="s">
        <v>1829</v>
      </c>
      <c r="N2001" s="5">
        <v>16413635</v>
      </c>
    </row>
    <row r="2002" spans="1:14" x14ac:dyDescent="0.25">
      <c r="A2002" t="s">
        <v>63</v>
      </c>
      <c r="B2002" t="s">
        <v>1893</v>
      </c>
      <c r="C2002">
        <v>3685</v>
      </c>
      <c r="D2002" s="2">
        <v>46054</v>
      </c>
      <c r="E2002" t="s">
        <v>907</v>
      </c>
      <c r="F2002" t="s">
        <v>174</v>
      </c>
      <c r="G2002" t="s">
        <v>1909</v>
      </c>
      <c r="H2002" t="s">
        <v>1625</v>
      </c>
      <c r="I2002" t="s">
        <v>14</v>
      </c>
      <c r="J2002" t="s">
        <v>1911</v>
      </c>
      <c r="K2002" t="s">
        <v>56</v>
      </c>
      <c r="L2002" t="s">
        <v>904</v>
      </c>
      <c r="M2002" t="s">
        <v>1829</v>
      </c>
      <c r="N2002" s="5">
        <v>-3839972</v>
      </c>
    </row>
    <row r="2003" spans="1:14" x14ac:dyDescent="0.25">
      <c r="A2003" t="s">
        <v>63</v>
      </c>
      <c r="B2003" t="s">
        <v>1893</v>
      </c>
      <c r="C2003">
        <v>3685</v>
      </c>
      <c r="D2003" s="2">
        <v>46054</v>
      </c>
      <c r="E2003" t="s">
        <v>907</v>
      </c>
      <c r="F2003" t="s">
        <v>174</v>
      </c>
      <c r="G2003" t="s">
        <v>1909</v>
      </c>
      <c r="H2003" t="s">
        <v>1625</v>
      </c>
      <c r="I2003" t="s">
        <v>5077</v>
      </c>
      <c r="J2003" t="s">
        <v>1911</v>
      </c>
      <c r="K2003" t="s">
        <v>56</v>
      </c>
      <c r="L2003" t="s">
        <v>904</v>
      </c>
      <c r="M2003" t="s">
        <v>1829</v>
      </c>
      <c r="N2003" s="5">
        <v>-2700442</v>
      </c>
    </row>
    <row r="2004" spans="1:14" x14ac:dyDescent="0.25">
      <c r="A2004" t="s">
        <v>63</v>
      </c>
      <c r="B2004" t="s">
        <v>1893</v>
      </c>
      <c r="C2004">
        <v>3685</v>
      </c>
      <c r="D2004" s="2">
        <v>46082</v>
      </c>
      <c r="E2004" t="s">
        <v>905</v>
      </c>
      <c r="F2004" t="s">
        <v>601</v>
      </c>
      <c r="G2004" t="s">
        <v>1894</v>
      </c>
      <c r="H2004" t="s">
        <v>3500</v>
      </c>
      <c r="I2004" t="s">
        <v>7349</v>
      </c>
      <c r="J2004" t="s">
        <v>657</v>
      </c>
      <c r="K2004" t="s">
        <v>56</v>
      </c>
      <c r="L2004" t="s">
        <v>902</v>
      </c>
      <c r="M2004" t="s">
        <v>1829</v>
      </c>
      <c r="N2004" s="5">
        <v>4945968</v>
      </c>
    </row>
    <row r="2005" spans="1:14" x14ac:dyDescent="0.25">
      <c r="A2005" t="s">
        <v>63</v>
      </c>
      <c r="B2005" t="s">
        <v>1893</v>
      </c>
      <c r="C2005">
        <v>3685</v>
      </c>
      <c r="D2005" s="2">
        <v>46082</v>
      </c>
      <c r="E2005" t="s">
        <v>905</v>
      </c>
      <c r="F2005" t="s">
        <v>601</v>
      </c>
      <c r="G2005" t="s">
        <v>1894</v>
      </c>
      <c r="H2005" t="s">
        <v>3500</v>
      </c>
      <c r="I2005" t="s">
        <v>7350</v>
      </c>
      <c r="J2005" t="s">
        <v>657</v>
      </c>
      <c r="K2005" t="s">
        <v>56</v>
      </c>
      <c r="L2005" t="s">
        <v>902</v>
      </c>
      <c r="M2005" t="s">
        <v>1829</v>
      </c>
      <c r="N2005" s="5">
        <v>508739</v>
      </c>
    </row>
    <row r="2006" spans="1:14" x14ac:dyDescent="0.25">
      <c r="A2006" t="s">
        <v>63</v>
      </c>
      <c r="B2006" t="s">
        <v>1893</v>
      </c>
      <c r="C2006">
        <v>3685</v>
      </c>
      <c r="D2006" s="2">
        <v>46082</v>
      </c>
      <c r="E2006" t="s">
        <v>905</v>
      </c>
      <c r="F2006" t="s">
        <v>601</v>
      </c>
      <c r="G2006" t="s">
        <v>1894</v>
      </c>
      <c r="H2006" t="s">
        <v>3500</v>
      </c>
      <c r="I2006" t="s">
        <v>7351</v>
      </c>
      <c r="J2006" t="s">
        <v>657</v>
      </c>
      <c r="K2006" t="s">
        <v>56</v>
      </c>
      <c r="L2006" t="s">
        <v>902</v>
      </c>
      <c r="M2006" t="s">
        <v>1829</v>
      </c>
      <c r="N2006" s="5">
        <v>3862323</v>
      </c>
    </row>
    <row r="2007" spans="1:14" x14ac:dyDescent="0.25">
      <c r="A2007" t="s">
        <v>63</v>
      </c>
      <c r="B2007" t="s">
        <v>1893</v>
      </c>
      <c r="C2007">
        <v>3685</v>
      </c>
      <c r="D2007" s="2">
        <v>46082</v>
      </c>
      <c r="E2007" t="s">
        <v>905</v>
      </c>
      <c r="F2007" t="s">
        <v>601</v>
      </c>
      <c r="G2007" t="s">
        <v>1894</v>
      </c>
      <c r="H2007" t="s">
        <v>3500</v>
      </c>
      <c r="I2007" t="s">
        <v>7352</v>
      </c>
      <c r="J2007" t="s">
        <v>657</v>
      </c>
      <c r="K2007" t="s">
        <v>56</v>
      </c>
      <c r="L2007" t="s">
        <v>902</v>
      </c>
      <c r="M2007" t="s">
        <v>1829</v>
      </c>
      <c r="N2007" s="5">
        <v>1274935</v>
      </c>
    </row>
    <row r="2008" spans="1:14" x14ac:dyDescent="0.25">
      <c r="A2008" t="s">
        <v>63</v>
      </c>
      <c r="B2008" t="s">
        <v>1893</v>
      </c>
      <c r="C2008">
        <v>3685</v>
      </c>
      <c r="D2008" s="2">
        <v>46082</v>
      </c>
      <c r="E2008" t="s">
        <v>905</v>
      </c>
      <c r="F2008" t="s">
        <v>601</v>
      </c>
      <c r="G2008" t="s">
        <v>1894</v>
      </c>
      <c r="H2008" t="s">
        <v>3500</v>
      </c>
      <c r="I2008" t="s">
        <v>7353</v>
      </c>
      <c r="J2008" t="s">
        <v>657</v>
      </c>
      <c r="K2008" t="s">
        <v>56</v>
      </c>
      <c r="L2008" t="s">
        <v>902</v>
      </c>
      <c r="M2008" t="s">
        <v>1829</v>
      </c>
      <c r="N2008" s="5">
        <v>-4945968</v>
      </c>
    </row>
    <row r="2009" spans="1:14" x14ac:dyDescent="0.25">
      <c r="A2009" t="s">
        <v>63</v>
      </c>
      <c r="B2009" t="s">
        <v>1893</v>
      </c>
      <c r="C2009">
        <v>3685</v>
      </c>
      <c r="D2009" s="2">
        <v>46082</v>
      </c>
      <c r="E2009" t="s">
        <v>905</v>
      </c>
      <c r="F2009" t="s">
        <v>601</v>
      </c>
      <c r="G2009" t="s">
        <v>1894</v>
      </c>
      <c r="H2009" t="s">
        <v>3500</v>
      </c>
      <c r="I2009" t="s">
        <v>7354</v>
      </c>
      <c r="J2009" t="s">
        <v>657</v>
      </c>
      <c r="K2009" t="s">
        <v>56</v>
      </c>
      <c r="L2009" t="s">
        <v>902</v>
      </c>
      <c r="M2009" t="s">
        <v>1829</v>
      </c>
      <c r="N2009" s="5">
        <v>-508739</v>
      </c>
    </row>
    <row r="2010" spans="1:14" x14ac:dyDescent="0.25">
      <c r="A2010" t="s">
        <v>63</v>
      </c>
      <c r="B2010" t="s">
        <v>1893</v>
      </c>
      <c r="C2010">
        <v>3685</v>
      </c>
      <c r="D2010" s="2">
        <v>46082</v>
      </c>
      <c r="E2010" t="s">
        <v>905</v>
      </c>
      <c r="F2010" t="s">
        <v>174</v>
      </c>
      <c r="G2010" t="s">
        <v>1909</v>
      </c>
      <c r="H2010" t="s">
        <v>1625</v>
      </c>
      <c r="I2010" t="s">
        <v>7355</v>
      </c>
      <c r="J2010" t="s">
        <v>320</v>
      </c>
      <c r="K2010" t="s">
        <v>56</v>
      </c>
      <c r="L2010" t="s">
        <v>902</v>
      </c>
      <c r="M2010" t="s">
        <v>1829</v>
      </c>
      <c r="N2010" s="5">
        <v>1700054</v>
      </c>
    </row>
    <row r="2011" spans="1:14" x14ac:dyDescent="0.25">
      <c r="A2011" t="s">
        <v>63</v>
      </c>
      <c r="B2011" t="s">
        <v>1893</v>
      </c>
      <c r="C2011">
        <v>3685</v>
      </c>
      <c r="D2011" s="2">
        <v>46082</v>
      </c>
      <c r="E2011" t="s">
        <v>905</v>
      </c>
      <c r="F2011" t="s">
        <v>174</v>
      </c>
      <c r="G2011" t="s">
        <v>1909</v>
      </c>
      <c r="H2011" t="s">
        <v>1625</v>
      </c>
      <c r="I2011" t="s">
        <v>7356</v>
      </c>
      <c r="J2011" t="s">
        <v>320</v>
      </c>
      <c r="K2011" t="s">
        <v>56</v>
      </c>
      <c r="L2011" t="s">
        <v>902</v>
      </c>
      <c r="M2011" t="s">
        <v>1829</v>
      </c>
      <c r="N2011" s="5">
        <v>2686464</v>
      </c>
    </row>
    <row r="2012" spans="1:14" x14ac:dyDescent="0.25">
      <c r="A2012" t="s">
        <v>63</v>
      </c>
      <c r="B2012" t="s">
        <v>1893</v>
      </c>
      <c r="C2012">
        <v>3685</v>
      </c>
      <c r="D2012" s="2">
        <v>46082</v>
      </c>
      <c r="E2012" t="s">
        <v>905</v>
      </c>
      <c r="F2012" t="s">
        <v>815</v>
      </c>
      <c r="G2012" t="s">
        <v>1900</v>
      </c>
      <c r="H2012" t="s">
        <v>1457</v>
      </c>
      <c r="I2012" t="s">
        <v>7357</v>
      </c>
      <c r="J2012" t="s">
        <v>1123</v>
      </c>
      <c r="K2012" t="s">
        <v>56</v>
      </c>
      <c r="L2012" t="s">
        <v>902</v>
      </c>
      <c r="M2012" t="s">
        <v>1829</v>
      </c>
      <c r="N2012" s="5">
        <v>913593</v>
      </c>
    </row>
    <row r="2013" spans="1:14" x14ac:dyDescent="0.25">
      <c r="A2013" t="s">
        <v>63</v>
      </c>
      <c r="B2013" t="s">
        <v>1893</v>
      </c>
      <c r="C2013">
        <v>3685</v>
      </c>
      <c r="D2013" s="2">
        <v>46082</v>
      </c>
      <c r="E2013" t="s">
        <v>905</v>
      </c>
      <c r="F2013" t="s">
        <v>815</v>
      </c>
      <c r="G2013" t="s">
        <v>1900</v>
      </c>
      <c r="H2013" t="s">
        <v>1457</v>
      </c>
      <c r="I2013" t="s">
        <v>7358</v>
      </c>
      <c r="J2013" t="s">
        <v>1123</v>
      </c>
      <c r="K2013" t="s">
        <v>56</v>
      </c>
      <c r="L2013" t="s">
        <v>902</v>
      </c>
      <c r="M2013" t="s">
        <v>1829</v>
      </c>
      <c r="N2013" s="5">
        <v>1270117</v>
      </c>
    </row>
    <row r="2014" spans="1:14" x14ac:dyDescent="0.25">
      <c r="A2014" t="s">
        <v>63</v>
      </c>
      <c r="B2014" t="s">
        <v>1893</v>
      </c>
      <c r="C2014">
        <v>3685</v>
      </c>
      <c r="D2014" s="2">
        <v>46082</v>
      </c>
      <c r="E2014" t="s">
        <v>907</v>
      </c>
      <c r="F2014" t="s">
        <v>601</v>
      </c>
      <c r="G2014" t="s">
        <v>1894</v>
      </c>
      <c r="H2014" t="s">
        <v>3500</v>
      </c>
      <c r="I2014" t="s">
        <v>14</v>
      </c>
      <c r="J2014" t="s">
        <v>4990</v>
      </c>
      <c r="K2014" t="s">
        <v>56</v>
      </c>
      <c r="L2014" t="s">
        <v>904</v>
      </c>
      <c r="M2014" t="s">
        <v>1829</v>
      </c>
      <c r="N2014" s="5">
        <v>-16413635</v>
      </c>
    </row>
    <row r="2015" spans="1:14" x14ac:dyDescent="0.25">
      <c r="A2015" t="s">
        <v>63</v>
      </c>
      <c r="B2015" t="s">
        <v>1893</v>
      </c>
      <c r="C2015">
        <v>3685</v>
      </c>
      <c r="D2015" s="2">
        <v>46113</v>
      </c>
      <c r="E2015" t="s">
        <v>905</v>
      </c>
      <c r="F2015" t="s">
        <v>601</v>
      </c>
      <c r="G2015" t="s">
        <v>1894</v>
      </c>
      <c r="H2015" t="s">
        <v>3500</v>
      </c>
      <c r="I2015" t="s">
        <v>7359</v>
      </c>
      <c r="J2015" t="s">
        <v>657</v>
      </c>
      <c r="K2015" t="s">
        <v>56</v>
      </c>
      <c r="L2015" t="s">
        <v>902</v>
      </c>
      <c r="M2015" t="s">
        <v>1829</v>
      </c>
      <c r="N2015" s="5">
        <v>5810628</v>
      </c>
    </row>
    <row r="2016" spans="1:14" x14ac:dyDescent="0.25">
      <c r="A2016" t="s">
        <v>63</v>
      </c>
      <c r="B2016" t="s">
        <v>1893</v>
      </c>
      <c r="C2016">
        <v>3685</v>
      </c>
      <c r="D2016" s="2">
        <v>46113</v>
      </c>
      <c r="E2016" t="s">
        <v>905</v>
      </c>
      <c r="F2016" t="s">
        <v>7360</v>
      </c>
      <c r="G2016" t="s">
        <v>7361</v>
      </c>
      <c r="H2016" t="s">
        <v>6411</v>
      </c>
      <c r="I2016" t="s">
        <v>7362</v>
      </c>
      <c r="J2016" t="s">
        <v>7361</v>
      </c>
      <c r="K2016" t="s">
        <v>56</v>
      </c>
      <c r="L2016" t="s">
        <v>902</v>
      </c>
      <c r="M2016" t="s">
        <v>1829</v>
      </c>
      <c r="N2016" s="5">
        <v>59760</v>
      </c>
    </row>
    <row r="2017" spans="1:14" x14ac:dyDescent="0.25">
      <c r="A2017" t="s">
        <v>63</v>
      </c>
      <c r="B2017" t="s">
        <v>1893</v>
      </c>
      <c r="C2017">
        <v>3685</v>
      </c>
      <c r="D2017" s="2">
        <v>46113</v>
      </c>
      <c r="E2017" t="s">
        <v>906</v>
      </c>
      <c r="F2017" t="s">
        <v>174</v>
      </c>
      <c r="G2017" t="s">
        <v>1909</v>
      </c>
      <c r="H2017" t="s">
        <v>1625</v>
      </c>
      <c r="I2017" t="s">
        <v>7363</v>
      </c>
      <c r="J2017" t="s">
        <v>1910</v>
      </c>
      <c r="K2017" t="s">
        <v>56</v>
      </c>
      <c r="L2017" t="s">
        <v>903</v>
      </c>
      <c r="M2017" t="s">
        <v>1829</v>
      </c>
      <c r="N2017" s="5">
        <v>1744603</v>
      </c>
    </row>
    <row r="2018" spans="1:14" x14ac:dyDescent="0.25">
      <c r="A2018" t="s">
        <v>63</v>
      </c>
      <c r="B2018" t="s">
        <v>1893</v>
      </c>
      <c r="C2018">
        <v>3685</v>
      </c>
      <c r="D2018" s="2">
        <v>46113</v>
      </c>
      <c r="E2018" t="s">
        <v>906</v>
      </c>
      <c r="F2018" t="s">
        <v>174</v>
      </c>
      <c r="G2018" t="s">
        <v>1909</v>
      </c>
      <c r="H2018" t="s">
        <v>1625</v>
      </c>
      <c r="I2018" t="s">
        <v>7364</v>
      </c>
      <c r="J2018" t="s">
        <v>1910</v>
      </c>
      <c r="K2018" t="s">
        <v>56</v>
      </c>
      <c r="L2018" t="s">
        <v>903</v>
      </c>
      <c r="M2018" t="s">
        <v>1829</v>
      </c>
      <c r="N2018" s="5">
        <v>2322838</v>
      </c>
    </row>
    <row r="2019" spans="1:14" x14ac:dyDescent="0.25">
      <c r="A2019" t="s">
        <v>63</v>
      </c>
      <c r="B2019" t="s">
        <v>1893</v>
      </c>
      <c r="C2019">
        <v>3685</v>
      </c>
      <c r="D2019" s="2">
        <v>46113</v>
      </c>
      <c r="E2019" t="s">
        <v>906</v>
      </c>
      <c r="F2019" t="s">
        <v>815</v>
      </c>
      <c r="G2019" t="s">
        <v>1900</v>
      </c>
      <c r="H2019" t="s">
        <v>1457</v>
      </c>
      <c r="I2019" t="s">
        <v>14</v>
      </c>
      <c r="J2019" t="s">
        <v>1904</v>
      </c>
      <c r="K2019" t="s">
        <v>56</v>
      </c>
      <c r="L2019" t="s">
        <v>903</v>
      </c>
      <c r="M2019" t="s">
        <v>1829</v>
      </c>
      <c r="N2019" s="5">
        <v>1061317</v>
      </c>
    </row>
    <row r="2020" spans="1:14" x14ac:dyDescent="0.25">
      <c r="A2020" t="s">
        <v>63</v>
      </c>
      <c r="B2020" t="s">
        <v>1893</v>
      </c>
      <c r="C2020">
        <v>3685</v>
      </c>
      <c r="D2020" s="2">
        <v>46143</v>
      </c>
      <c r="E2020" t="s">
        <v>905</v>
      </c>
      <c r="F2020" t="s">
        <v>601</v>
      </c>
      <c r="G2020" t="s">
        <v>1894</v>
      </c>
      <c r="H2020" t="s">
        <v>10540</v>
      </c>
      <c r="I2020" t="s">
        <v>10903</v>
      </c>
      <c r="J2020" t="s">
        <v>657</v>
      </c>
      <c r="K2020" t="s">
        <v>56</v>
      </c>
      <c r="L2020" t="s">
        <v>902</v>
      </c>
      <c r="M2020" t="s">
        <v>1829</v>
      </c>
      <c r="N2020" s="5">
        <v>5010543</v>
      </c>
    </row>
    <row r="2021" spans="1:14" x14ac:dyDescent="0.25">
      <c r="A2021" t="s">
        <v>63</v>
      </c>
      <c r="B2021" t="s">
        <v>1893</v>
      </c>
      <c r="C2021">
        <v>3685</v>
      </c>
      <c r="D2021" s="2">
        <v>46143</v>
      </c>
      <c r="E2021" t="s">
        <v>905</v>
      </c>
      <c r="F2021" t="s">
        <v>174</v>
      </c>
      <c r="G2021" t="s">
        <v>1909</v>
      </c>
      <c r="H2021" t="s">
        <v>1625</v>
      </c>
      <c r="I2021" t="s">
        <v>7363</v>
      </c>
      <c r="J2021" t="s">
        <v>320</v>
      </c>
      <c r="K2021" t="s">
        <v>56</v>
      </c>
      <c r="L2021" t="s">
        <v>902</v>
      </c>
      <c r="M2021" t="s">
        <v>1829</v>
      </c>
      <c r="N2021" s="5">
        <v>1744602</v>
      </c>
    </row>
    <row r="2022" spans="1:14" x14ac:dyDescent="0.25">
      <c r="A2022" t="s">
        <v>63</v>
      </c>
      <c r="B2022" t="s">
        <v>1893</v>
      </c>
      <c r="C2022">
        <v>3685</v>
      </c>
      <c r="D2022" s="2">
        <v>46143</v>
      </c>
      <c r="E2022" t="s">
        <v>905</v>
      </c>
      <c r="F2022" t="s">
        <v>174</v>
      </c>
      <c r="G2022" t="s">
        <v>1909</v>
      </c>
      <c r="H2022" t="s">
        <v>1625</v>
      </c>
      <c r="I2022" t="s">
        <v>7364</v>
      </c>
      <c r="J2022" t="s">
        <v>320</v>
      </c>
      <c r="K2022" t="s">
        <v>56</v>
      </c>
      <c r="L2022" t="s">
        <v>902</v>
      </c>
      <c r="M2022" t="s">
        <v>1829</v>
      </c>
      <c r="N2022" s="5">
        <v>2322838</v>
      </c>
    </row>
    <row r="2023" spans="1:14" x14ac:dyDescent="0.25">
      <c r="A2023" t="s">
        <v>63</v>
      </c>
      <c r="B2023" t="s">
        <v>1893</v>
      </c>
      <c r="C2023">
        <v>3685</v>
      </c>
      <c r="D2023" s="2">
        <v>46143</v>
      </c>
      <c r="E2023" t="s">
        <v>905</v>
      </c>
      <c r="F2023" t="s">
        <v>174</v>
      </c>
      <c r="G2023" t="s">
        <v>1909</v>
      </c>
      <c r="H2023" t="s">
        <v>1625</v>
      </c>
      <c r="I2023" t="s">
        <v>10904</v>
      </c>
      <c r="J2023" t="s">
        <v>320</v>
      </c>
      <c r="K2023" t="s">
        <v>56</v>
      </c>
      <c r="L2023" t="s">
        <v>902</v>
      </c>
      <c r="M2023" t="s">
        <v>1829</v>
      </c>
      <c r="N2023" s="5">
        <v>1459203</v>
      </c>
    </row>
    <row r="2024" spans="1:14" x14ac:dyDescent="0.25">
      <c r="A2024" t="s">
        <v>63</v>
      </c>
      <c r="B2024" t="s">
        <v>1893</v>
      </c>
      <c r="C2024">
        <v>3685</v>
      </c>
      <c r="D2024" s="2">
        <v>46143</v>
      </c>
      <c r="E2024" t="s">
        <v>905</v>
      </c>
      <c r="F2024" t="s">
        <v>815</v>
      </c>
      <c r="G2024" t="s">
        <v>1900</v>
      </c>
      <c r="H2024" t="s">
        <v>1457</v>
      </c>
      <c r="I2024" t="s">
        <v>10905</v>
      </c>
      <c r="J2024" t="s">
        <v>7274</v>
      </c>
      <c r="K2024" t="s">
        <v>56</v>
      </c>
      <c r="L2024" t="s">
        <v>902</v>
      </c>
      <c r="M2024" t="s">
        <v>1829</v>
      </c>
      <c r="N2024" s="5">
        <v>1123138</v>
      </c>
    </row>
    <row r="2025" spans="1:14" x14ac:dyDescent="0.25">
      <c r="A2025" t="s">
        <v>63</v>
      </c>
      <c r="B2025" t="s">
        <v>1893</v>
      </c>
      <c r="C2025">
        <v>3685</v>
      </c>
      <c r="D2025" s="2">
        <v>46143</v>
      </c>
      <c r="E2025" t="s">
        <v>905</v>
      </c>
      <c r="F2025" t="s">
        <v>815</v>
      </c>
      <c r="G2025" t="s">
        <v>1900</v>
      </c>
      <c r="H2025" t="s">
        <v>1457</v>
      </c>
      <c r="I2025" t="s">
        <v>10906</v>
      </c>
      <c r="J2025" t="s">
        <v>7274</v>
      </c>
      <c r="K2025" t="s">
        <v>56</v>
      </c>
      <c r="L2025" t="s">
        <v>902</v>
      </c>
      <c r="M2025" t="s">
        <v>1829</v>
      </c>
      <c r="N2025" s="5">
        <v>1061317</v>
      </c>
    </row>
    <row r="2026" spans="1:14" x14ac:dyDescent="0.25">
      <c r="A2026" t="s">
        <v>63</v>
      </c>
      <c r="B2026" t="s">
        <v>1893</v>
      </c>
      <c r="C2026">
        <v>3685</v>
      </c>
      <c r="D2026" s="2">
        <v>46143</v>
      </c>
      <c r="E2026" t="s">
        <v>905</v>
      </c>
      <c r="F2026" t="s">
        <v>815</v>
      </c>
      <c r="G2026" t="s">
        <v>1900</v>
      </c>
      <c r="H2026" t="s">
        <v>1457</v>
      </c>
      <c r="I2026" t="s">
        <v>10907</v>
      </c>
      <c r="J2026" t="s">
        <v>7274</v>
      </c>
      <c r="K2026" t="s">
        <v>56</v>
      </c>
      <c r="L2026" t="s">
        <v>902</v>
      </c>
      <c r="M2026" t="s">
        <v>1829</v>
      </c>
      <c r="N2026" s="5">
        <v>840919</v>
      </c>
    </row>
    <row r="2027" spans="1:14" x14ac:dyDescent="0.25">
      <c r="A2027" t="s">
        <v>63</v>
      </c>
      <c r="B2027" t="s">
        <v>1893</v>
      </c>
      <c r="C2027">
        <v>3685</v>
      </c>
      <c r="D2027" s="2">
        <v>46143</v>
      </c>
      <c r="E2027" t="s">
        <v>905</v>
      </c>
      <c r="F2027" t="s">
        <v>815</v>
      </c>
      <c r="G2027" t="s">
        <v>1900</v>
      </c>
      <c r="H2027" t="s">
        <v>1457</v>
      </c>
      <c r="I2027" t="s">
        <v>10908</v>
      </c>
      <c r="J2027" t="s">
        <v>7274</v>
      </c>
      <c r="K2027" t="s">
        <v>56</v>
      </c>
      <c r="L2027" t="s">
        <v>902</v>
      </c>
      <c r="M2027" t="s">
        <v>1829</v>
      </c>
      <c r="N2027" s="5">
        <v>1340817</v>
      </c>
    </row>
    <row r="2028" spans="1:14" x14ac:dyDescent="0.25">
      <c r="A2028" t="s">
        <v>63</v>
      </c>
      <c r="B2028" t="s">
        <v>1893</v>
      </c>
      <c r="C2028">
        <v>3685</v>
      </c>
      <c r="D2028" s="2">
        <v>46143</v>
      </c>
      <c r="E2028" t="s">
        <v>906</v>
      </c>
      <c r="F2028" t="s">
        <v>174</v>
      </c>
      <c r="G2028" t="s">
        <v>1909</v>
      </c>
      <c r="H2028" t="s">
        <v>1625</v>
      </c>
      <c r="I2028" t="s">
        <v>10909</v>
      </c>
      <c r="J2028" t="s">
        <v>1910</v>
      </c>
      <c r="K2028" t="s">
        <v>56</v>
      </c>
      <c r="L2028" t="s">
        <v>903</v>
      </c>
      <c r="M2028" t="s">
        <v>1829</v>
      </c>
      <c r="N2028" s="5">
        <v>2778859</v>
      </c>
    </row>
    <row r="2029" spans="1:14" x14ac:dyDescent="0.25">
      <c r="A2029" t="s">
        <v>63</v>
      </c>
      <c r="B2029" t="s">
        <v>1893</v>
      </c>
      <c r="C2029">
        <v>3685</v>
      </c>
      <c r="D2029" s="2">
        <v>46143</v>
      </c>
      <c r="E2029" t="s">
        <v>907</v>
      </c>
      <c r="F2029" t="s">
        <v>174</v>
      </c>
      <c r="G2029" t="s">
        <v>1909</v>
      </c>
      <c r="H2029" t="s">
        <v>1625</v>
      </c>
      <c r="I2029" t="s">
        <v>7363</v>
      </c>
      <c r="J2029" t="s">
        <v>1911</v>
      </c>
      <c r="K2029" t="s">
        <v>56</v>
      </c>
      <c r="L2029" t="s">
        <v>904</v>
      </c>
      <c r="M2029" t="s">
        <v>1829</v>
      </c>
      <c r="N2029" s="5">
        <v>-1744603</v>
      </c>
    </row>
    <row r="2030" spans="1:14" x14ac:dyDescent="0.25">
      <c r="A2030" t="s">
        <v>63</v>
      </c>
      <c r="B2030" t="s">
        <v>1893</v>
      </c>
      <c r="C2030">
        <v>3685</v>
      </c>
      <c r="D2030" s="2">
        <v>46143</v>
      </c>
      <c r="E2030" t="s">
        <v>907</v>
      </c>
      <c r="F2030" t="s">
        <v>174</v>
      </c>
      <c r="G2030" t="s">
        <v>1909</v>
      </c>
      <c r="H2030" t="s">
        <v>1625</v>
      </c>
      <c r="I2030" t="s">
        <v>7364</v>
      </c>
      <c r="J2030" t="s">
        <v>1911</v>
      </c>
      <c r="K2030" t="s">
        <v>56</v>
      </c>
      <c r="L2030" t="s">
        <v>904</v>
      </c>
      <c r="M2030" t="s">
        <v>1829</v>
      </c>
      <c r="N2030" s="5">
        <v>-2322838</v>
      </c>
    </row>
    <row r="2031" spans="1:14" x14ac:dyDescent="0.25">
      <c r="A2031" t="s">
        <v>63</v>
      </c>
      <c r="B2031" t="s">
        <v>1893</v>
      </c>
      <c r="C2031">
        <v>3685</v>
      </c>
      <c r="D2031" s="2">
        <v>46143</v>
      </c>
      <c r="E2031" t="s">
        <v>907</v>
      </c>
      <c r="F2031" t="s">
        <v>815</v>
      </c>
      <c r="G2031" t="s">
        <v>1900</v>
      </c>
      <c r="H2031" t="s">
        <v>1457</v>
      </c>
      <c r="I2031" t="s">
        <v>10906</v>
      </c>
      <c r="J2031" t="s">
        <v>10910</v>
      </c>
      <c r="K2031" t="s">
        <v>56</v>
      </c>
      <c r="L2031" t="s">
        <v>904</v>
      </c>
      <c r="M2031" t="s">
        <v>1829</v>
      </c>
      <c r="N2031" s="5">
        <v>-1061317</v>
      </c>
    </row>
    <row r="2032" spans="1:14" x14ac:dyDescent="0.25">
      <c r="A2032" t="s">
        <v>63</v>
      </c>
      <c r="B2032" t="s">
        <v>1893</v>
      </c>
      <c r="C2032">
        <v>3685</v>
      </c>
      <c r="D2032" s="2">
        <v>46174</v>
      </c>
      <c r="E2032" t="s">
        <v>905</v>
      </c>
      <c r="F2032" t="s">
        <v>174</v>
      </c>
      <c r="G2032" t="s">
        <v>1909</v>
      </c>
      <c r="H2032" t="s">
        <v>1625</v>
      </c>
      <c r="I2032" t="s">
        <v>10909</v>
      </c>
      <c r="J2032" t="s">
        <v>320</v>
      </c>
      <c r="K2032" t="s">
        <v>56</v>
      </c>
      <c r="L2032" t="s">
        <v>902</v>
      </c>
      <c r="M2032" t="s">
        <v>1829</v>
      </c>
      <c r="N2032" s="5">
        <v>2778859</v>
      </c>
    </row>
    <row r="2033" spans="1:14" x14ac:dyDescent="0.25">
      <c r="A2033" t="s">
        <v>63</v>
      </c>
      <c r="B2033" t="s">
        <v>1893</v>
      </c>
      <c r="C2033">
        <v>3685</v>
      </c>
      <c r="D2033" s="2">
        <v>46174</v>
      </c>
      <c r="E2033" t="s">
        <v>905</v>
      </c>
      <c r="F2033" t="s">
        <v>174</v>
      </c>
      <c r="G2033" t="s">
        <v>1909</v>
      </c>
      <c r="H2033" t="s">
        <v>1625</v>
      </c>
      <c r="I2033" t="s">
        <v>12391</v>
      </c>
      <c r="J2033" t="s">
        <v>320</v>
      </c>
      <c r="K2033" t="s">
        <v>56</v>
      </c>
      <c r="L2033" t="s">
        <v>902</v>
      </c>
      <c r="M2033" t="s">
        <v>1829</v>
      </c>
      <c r="N2033" s="5">
        <v>1883050</v>
      </c>
    </row>
    <row r="2034" spans="1:14" x14ac:dyDescent="0.25">
      <c r="A2034" t="s">
        <v>63</v>
      </c>
      <c r="B2034" t="s">
        <v>1893</v>
      </c>
      <c r="C2034">
        <v>3685</v>
      </c>
      <c r="D2034" s="2">
        <v>46174</v>
      </c>
      <c r="E2034" t="s">
        <v>905</v>
      </c>
      <c r="F2034" t="s">
        <v>6920</v>
      </c>
      <c r="G2034" t="s">
        <v>6921</v>
      </c>
      <c r="H2034" t="s">
        <v>12080</v>
      </c>
      <c r="I2034" t="s">
        <v>12392</v>
      </c>
      <c r="J2034" t="s">
        <v>6921</v>
      </c>
      <c r="K2034" t="s">
        <v>56</v>
      </c>
      <c r="L2034" t="s">
        <v>902</v>
      </c>
      <c r="M2034" t="s">
        <v>1829</v>
      </c>
      <c r="N2034" s="5">
        <v>40201</v>
      </c>
    </row>
    <row r="2035" spans="1:14" x14ac:dyDescent="0.25">
      <c r="A2035" t="s">
        <v>63</v>
      </c>
      <c r="B2035" t="s">
        <v>1893</v>
      </c>
      <c r="C2035">
        <v>3685</v>
      </c>
      <c r="D2035" s="2">
        <v>46174</v>
      </c>
      <c r="E2035" t="s">
        <v>905</v>
      </c>
      <c r="F2035" t="s">
        <v>6920</v>
      </c>
      <c r="G2035" t="s">
        <v>6921</v>
      </c>
      <c r="H2035" t="s">
        <v>12080</v>
      </c>
      <c r="I2035" t="s">
        <v>12393</v>
      </c>
      <c r="J2035" t="s">
        <v>6921</v>
      </c>
      <c r="K2035" t="s">
        <v>56</v>
      </c>
      <c r="L2035" t="s">
        <v>902</v>
      </c>
      <c r="M2035" t="s">
        <v>1829</v>
      </c>
      <c r="N2035" s="5">
        <v>120371</v>
      </c>
    </row>
    <row r="2036" spans="1:14" x14ac:dyDescent="0.25">
      <c r="A2036" t="s">
        <v>63</v>
      </c>
      <c r="B2036" t="s">
        <v>1893</v>
      </c>
      <c r="C2036">
        <v>3685</v>
      </c>
      <c r="D2036" s="2">
        <v>46174</v>
      </c>
      <c r="E2036" t="s">
        <v>905</v>
      </c>
      <c r="F2036" t="s">
        <v>815</v>
      </c>
      <c r="G2036" t="s">
        <v>1900</v>
      </c>
      <c r="H2036" t="s">
        <v>1457</v>
      </c>
      <c r="I2036" t="s">
        <v>12394</v>
      </c>
      <c r="J2036" t="s">
        <v>7274</v>
      </c>
      <c r="K2036" t="s">
        <v>56</v>
      </c>
      <c r="L2036" t="s">
        <v>902</v>
      </c>
      <c r="M2036" t="s">
        <v>1829</v>
      </c>
      <c r="N2036" s="5">
        <v>3399521</v>
      </c>
    </row>
    <row r="2037" spans="1:14" x14ac:dyDescent="0.25">
      <c r="A2037" t="s">
        <v>63</v>
      </c>
      <c r="B2037" t="s">
        <v>1893</v>
      </c>
      <c r="C2037">
        <v>3685</v>
      </c>
      <c r="D2037" s="2">
        <v>46174</v>
      </c>
      <c r="E2037" t="s">
        <v>906</v>
      </c>
      <c r="F2037" t="s">
        <v>601</v>
      </c>
      <c r="G2037" t="s">
        <v>1894</v>
      </c>
      <c r="H2037" t="s">
        <v>10540</v>
      </c>
      <c r="I2037" t="s">
        <v>14</v>
      </c>
      <c r="J2037" t="s">
        <v>1906</v>
      </c>
      <c r="K2037" t="s">
        <v>56</v>
      </c>
      <c r="L2037" t="s">
        <v>903</v>
      </c>
      <c r="M2037" t="s">
        <v>1829</v>
      </c>
      <c r="N2037" s="5">
        <v>4981725</v>
      </c>
    </row>
    <row r="2038" spans="1:14" x14ac:dyDescent="0.25">
      <c r="A2038" t="s">
        <v>63</v>
      </c>
      <c r="B2038" t="s">
        <v>1893</v>
      </c>
      <c r="C2038">
        <v>3685</v>
      </c>
      <c r="D2038" s="2">
        <v>46174</v>
      </c>
      <c r="E2038" t="s">
        <v>906</v>
      </c>
      <c r="F2038" t="s">
        <v>174</v>
      </c>
      <c r="G2038" t="s">
        <v>1909</v>
      </c>
      <c r="H2038" t="s">
        <v>1625</v>
      </c>
      <c r="I2038" t="s">
        <v>12395</v>
      </c>
      <c r="J2038" t="s">
        <v>1910</v>
      </c>
      <c r="K2038" t="s">
        <v>56</v>
      </c>
      <c r="L2038" t="s">
        <v>903</v>
      </c>
      <c r="M2038" t="s">
        <v>1829</v>
      </c>
      <c r="N2038" s="5">
        <v>1529250</v>
      </c>
    </row>
    <row r="2039" spans="1:14" x14ac:dyDescent="0.25">
      <c r="A2039" t="s">
        <v>63</v>
      </c>
      <c r="B2039" t="s">
        <v>1893</v>
      </c>
      <c r="C2039">
        <v>3685</v>
      </c>
      <c r="D2039" s="2">
        <v>46174</v>
      </c>
      <c r="E2039" t="s">
        <v>907</v>
      </c>
      <c r="F2039" t="s">
        <v>174</v>
      </c>
      <c r="G2039" t="s">
        <v>1909</v>
      </c>
      <c r="H2039" t="s">
        <v>1625</v>
      </c>
      <c r="I2039" t="s">
        <v>10909</v>
      </c>
      <c r="J2039" t="s">
        <v>1911</v>
      </c>
      <c r="K2039" t="s">
        <v>56</v>
      </c>
      <c r="L2039" t="s">
        <v>904</v>
      </c>
      <c r="M2039" t="s">
        <v>1829</v>
      </c>
      <c r="N2039" s="5">
        <v>-2778859</v>
      </c>
    </row>
    <row r="2040" spans="1:14" x14ac:dyDescent="0.25">
      <c r="A2040" t="s">
        <v>63</v>
      </c>
      <c r="B2040" t="s">
        <v>1932</v>
      </c>
      <c r="C2040">
        <v>1776</v>
      </c>
      <c r="D2040" s="2">
        <v>46023</v>
      </c>
      <c r="E2040" t="s">
        <v>905</v>
      </c>
      <c r="F2040" t="s">
        <v>150</v>
      </c>
      <c r="G2040" t="s">
        <v>20</v>
      </c>
      <c r="H2040" t="s">
        <v>1782</v>
      </c>
      <c r="I2040" t="s">
        <v>3844</v>
      </c>
      <c r="J2040" t="s">
        <v>20</v>
      </c>
      <c r="K2040" t="s">
        <v>56</v>
      </c>
      <c r="L2040" t="s">
        <v>902</v>
      </c>
      <c r="M2040" t="s">
        <v>1829</v>
      </c>
      <c r="N2040" s="5">
        <v>390658</v>
      </c>
    </row>
    <row r="2041" spans="1:14" x14ac:dyDescent="0.25">
      <c r="A2041" t="s">
        <v>63</v>
      </c>
      <c r="B2041" t="s">
        <v>1932</v>
      </c>
      <c r="C2041">
        <v>1776</v>
      </c>
      <c r="D2041" s="2">
        <v>46023</v>
      </c>
      <c r="E2041" t="s">
        <v>905</v>
      </c>
      <c r="F2041" t="s">
        <v>150</v>
      </c>
      <c r="G2041" t="s">
        <v>20</v>
      </c>
      <c r="H2041" t="s">
        <v>1782</v>
      </c>
      <c r="I2041" t="s">
        <v>3845</v>
      </c>
      <c r="J2041" t="s">
        <v>20</v>
      </c>
      <c r="K2041" t="s">
        <v>56</v>
      </c>
      <c r="L2041" t="s">
        <v>902</v>
      </c>
      <c r="M2041" t="s">
        <v>1829</v>
      </c>
      <c r="N2041" s="5">
        <v>264191</v>
      </c>
    </row>
    <row r="2042" spans="1:14" x14ac:dyDescent="0.25">
      <c r="A2042" t="s">
        <v>63</v>
      </c>
      <c r="B2042" t="s">
        <v>1932</v>
      </c>
      <c r="C2042">
        <v>1776</v>
      </c>
      <c r="D2042" s="2">
        <v>46023</v>
      </c>
      <c r="E2042" t="s">
        <v>905</v>
      </c>
      <c r="F2042" t="s">
        <v>1030</v>
      </c>
      <c r="G2042" t="s">
        <v>1012</v>
      </c>
      <c r="H2042" t="s">
        <v>1747</v>
      </c>
      <c r="I2042" t="s">
        <v>3846</v>
      </c>
      <c r="J2042" t="s">
        <v>1012</v>
      </c>
      <c r="K2042" t="s">
        <v>56</v>
      </c>
      <c r="L2042" t="s">
        <v>902</v>
      </c>
      <c r="M2042" t="s">
        <v>1829</v>
      </c>
      <c r="N2042" s="5">
        <v>570868</v>
      </c>
    </row>
    <row r="2043" spans="1:14" x14ac:dyDescent="0.25">
      <c r="A2043" t="s">
        <v>63</v>
      </c>
      <c r="B2043" t="s">
        <v>1932</v>
      </c>
      <c r="C2043">
        <v>1776</v>
      </c>
      <c r="D2043" s="2">
        <v>46023</v>
      </c>
      <c r="E2043" t="s">
        <v>905</v>
      </c>
      <c r="F2043" t="s">
        <v>1030</v>
      </c>
      <c r="G2043" t="s">
        <v>1012</v>
      </c>
      <c r="H2043" t="s">
        <v>1747</v>
      </c>
      <c r="I2043" t="s">
        <v>3847</v>
      </c>
      <c r="J2043" t="s">
        <v>1012</v>
      </c>
      <c r="K2043" t="s">
        <v>56</v>
      </c>
      <c r="L2043" t="s">
        <v>902</v>
      </c>
      <c r="M2043" t="s">
        <v>1829</v>
      </c>
      <c r="N2043" s="5">
        <v>95347</v>
      </c>
    </row>
    <row r="2044" spans="1:14" x14ac:dyDescent="0.25">
      <c r="A2044" t="s">
        <v>63</v>
      </c>
      <c r="B2044" t="s">
        <v>1932</v>
      </c>
      <c r="C2044">
        <v>1776</v>
      </c>
      <c r="D2044" s="2">
        <v>46023</v>
      </c>
      <c r="E2044" t="s">
        <v>905</v>
      </c>
      <c r="F2044" t="s">
        <v>1030</v>
      </c>
      <c r="G2044" t="s">
        <v>1012</v>
      </c>
      <c r="H2044" t="s">
        <v>1747</v>
      </c>
      <c r="I2044" t="s">
        <v>3848</v>
      </c>
      <c r="J2044" t="s">
        <v>1012</v>
      </c>
      <c r="K2044" t="s">
        <v>56</v>
      </c>
      <c r="L2044" t="s">
        <v>902</v>
      </c>
      <c r="M2044" t="s">
        <v>1829</v>
      </c>
      <c r="N2044" s="5">
        <v>-570868</v>
      </c>
    </row>
    <row r="2045" spans="1:14" x14ac:dyDescent="0.25">
      <c r="A2045" t="s">
        <v>63</v>
      </c>
      <c r="B2045" t="s">
        <v>1932</v>
      </c>
      <c r="C2045">
        <v>1776</v>
      </c>
      <c r="D2045" s="2">
        <v>46023</v>
      </c>
      <c r="E2045" t="s">
        <v>905</v>
      </c>
      <c r="F2045" t="s">
        <v>3214</v>
      </c>
      <c r="G2045" t="s">
        <v>14</v>
      </c>
      <c r="H2045" t="s">
        <v>3216</v>
      </c>
      <c r="I2045" t="s">
        <v>3849</v>
      </c>
      <c r="J2045" t="s">
        <v>3215</v>
      </c>
      <c r="K2045" t="s">
        <v>56</v>
      </c>
      <c r="L2045" t="s">
        <v>902</v>
      </c>
      <c r="M2045" t="s">
        <v>1829</v>
      </c>
      <c r="N2045" s="5">
        <v>119277</v>
      </c>
    </row>
    <row r="2046" spans="1:14" x14ac:dyDescent="0.25">
      <c r="A2046" t="s">
        <v>63</v>
      </c>
      <c r="B2046" t="s">
        <v>1932</v>
      </c>
      <c r="C2046">
        <v>1776</v>
      </c>
      <c r="D2046" s="2">
        <v>46023</v>
      </c>
      <c r="E2046" t="s">
        <v>905</v>
      </c>
      <c r="F2046" t="s">
        <v>3214</v>
      </c>
      <c r="G2046" t="s">
        <v>14</v>
      </c>
      <c r="H2046" t="s">
        <v>3216</v>
      </c>
      <c r="I2046" t="s">
        <v>3850</v>
      </c>
      <c r="J2046" t="s">
        <v>3215</v>
      </c>
      <c r="K2046" t="s">
        <v>56</v>
      </c>
      <c r="L2046" t="s">
        <v>902</v>
      </c>
      <c r="M2046" t="s">
        <v>1829</v>
      </c>
      <c r="N2046" s="5">
        <v>119288</v>
      </c>
    </row>
    <row r="2047" spans="1:14" x14ac:dyDescent="0.25">
      <c r="A2047" t="s">
        <v>63</v>
      </c>
      <c r="B2047" t="s">
        <v>1932</v>
      </c>
      <c r="C2047">
        <v>1776</v>
      </c>
      <c r="D2047" s="2">
        <v>46023</v>
      </c>
      <c r="E2047" t="s">
        <v>905</v>
      </c>
      <c r="F2047" t="s">
        <v>3214</v>
      </c>
      <c r="G2047" t="s">
        <v>14</v>
      </c>
      <c r="H2047" t="s">
        <v>3216</v>
      </c>
      <c r="I2047" t="s">
        <v>3851</v>
      </c>
      <c r="J2047" t="s">
        <v>3215</v>
      </c>
      <c r="K2047" t="s">
        <v>56</v>
      </c>
      <c r="L2047" t="s">
        <v>902</v>
      </c>
      <c r="M2047" t="s">
        <v>1829</v>
      </c>
      <c r="N2047" s="5">
        <v>95406</v>
      </c>
    </row>
    <row r="2048" spans="1:14" x14ac:dyDescent="0.25">
      <c r="A2048" t="s">
        <v>63</v>
      </c>
      <c r="B2048" t="s">
        <v>1932</v>
      </c>
      <c r="C2048">
        <v>1776</v>
      </c>
      <c r="D2048" s="2">
        <v>46023</v>
      </c>
      <c r="E2048" t="s">
        <v>905</v>
      </c>
      <c r="F2048" t="s">
        <v>1464</v>
      </c>
      <c r="G2048" t="s">
        <v>1955</v>
      </c>
      <c r="H2048" t="s">
        <v>1465</v>
      </c>
      <c r="I2048" t="s">
        <v>3852</v>
      </c>
      <c r="J2048" t="s">
        <v>1955</v>
      </c>
      <c r="K2048" t="s">
        <v>56</v>
      </c>
      <c r="L2048" t="s">
        <v>902</v>
      </c>
      <c r="M2048" t="s">
        <v>1829</v>
      </c>
      <c r="N2048" s="5">
        <v>494962</v>
      </c>
    </row>
    <row r="2049" spans="1:14" x14ac:dyDescent="0.25">
      <c r="A2049" t="s">
        <v>63</v>
      </c>
      <c r="B2049" t="s">
        <v>1932</v>
      </c>
      <c r="C2049">
        <v>1776</v>
      </c>
      <c r="D2049" s="2">
        <v>46023</v>
      </c>
      <c r="E2049" t="s">
        <v>905</v>
      </c>
      <c r="F2049" t="s">
        <v>1464</v>
      </c>
      <c r="G2049" t="s">
        <v>1955</v>
      </c>
      <c r="H2049" t="s">
        <v>1465</v>
      </c>
      <c r="I2049" t="s">
        <v>3853</v>
      </c>
      <c r="J2049" t="s">
        <v>1955</v>
      </c>
      <c r="K2049" t="s">
        <v>56</v>
      </c>
      <c r="L2049" t="s">
        <v>902</v>
      </c>
      <c r="M2049" t="s">
        <v>1829</v>
      </c>
      <c r="N2049" s="5">
        <v>-494962</v>
      </c>
    </row>
    <row r="2050" spans="1:14" x14ac:dyDescent="0.25">
      <c r="A2050" t="s">
        <v>63</v>
      </c>
      <c r="B2050" t="s">
        <v>1932</v>
      </c>
      <c r="C2050">
        <v>1776</v>
      </c>
      <c r="D2050" s="2">
        <v>46023</v>
      </c>
      <c r="E2050" t="s">
        <v>905</v>
      </c>
      <c r="F2050" t="s">
        <v>283</v>
      </c>
      <c r="G2050" t="s">
        <v>77</v>
      </c>
      <c r="H2050" t="s">
        <v>137</v>
      </c>
      <c r="I2050" t="s">
        <v>3854</v>
      </c>
      <c r="J2050" t="s">
        <v>77</v>
      </c>
      <c r="K2050" t="s">
        <v>56</v>
      </c>
      <c r="L2050" t="s">
        <v>902</v>
      </c>
      <c r="M2050" t="s">
        <v>1829</v>
      </c>
      <c r="N2050" s="5">
        <v>5742478</v>
      </c>
    </row>
    <row r="2051" spans="1:14" x14ac:dyDescent="0.25">
      <c r="A2051" t="s">
        <v>63</v>
      </c>
      <c r="B2051" t="s">
        <v>1932</v>
      </c>
      <c r="C2051">
        <v>1776</v>
      </c>
      <c r="D2051" s="2">
        <v>46023</v>
      </c>
      <c r="E2051" t="s">
        <v>905</v>
      </c>
      <c r="F2051" t="s">
        <v>1206</v>
      </c>
      <c r="G2051" t="s">
        <v>1954</v>
      </c>
      <c r="H2051" t="s">
        <v>1468</v>
      </c>
      <c r="I2051" t="s">
        <v>3855</v>
      </c>
      <c r="J2051" t="s">
        <v>1954</v>
      </c>
      <c r="K2051" t="s">
        <v>56</v>
      </c>
      <c r="L2051" t="s">
        <v>902</v>
      </c>
      <c r="M2051" t="s">
        <v>1829</v>
      </c>
      <c r="N2051" s="5">
        <v>969362</v>
      </c>
    </row>
    <row r="2052" spans="1:14" x14ac:dyDescent="0.25">
      <c r="A2052" t="s">
        <v>63</v>
      </c>
      <c r="B2052" t="s">
        <v>1932</v>
      </c>
      <c r="C2052">
        <v>1776</v>
      </c>
      <c r="D2052" s="2">
        <v>46023</v>
      </c>
      <c r="E2052" t="s">
        <v>905</v>
      </c>
      <c r="F2052" t="s">
        <v>927</v>
      </c>
      <c r="G2052" t="s">
        <v>843</v>
      </c>
      <c r="H2052" t="s">
        <v>1305</v>
      </c>
      <c r="I2052" t="s">
        <v>3856</v>
      </c>
      <c r="J2052" t="s">
        <v>843</v>
      </c>
      <c r="K2052" t="s">
        <v>56</v>
      </c>
      <c r="L2052" t="s">
        <v>902</v>
      </c>
      <c r="M2052" t="s">
        <v>1829</v>
      </c>
      <c r="N2052" s="5">
        <v>704995</v>
      </c>
    </row>
    <row r="2053" spans="1:14" x14ac:dyDescent="0.25">
      <c r="A2053" t="s">
        <v>63</v>
      </c>
      <c r="B2053" t="s">
        <v>1932</v>
      </c>
      <c r="C2053">
        <v>1776</v>
      </c>
      <c r="D2053" s="2">
        <v>46023</v>
      </c>
      <c r="E2053" t="s">
        <v>905</v>
      </c>
      <c r="F2053" t="s">
        <v>927</v>
      </c>
      <c r="G2053" t="s">
        <v>843</v>
      </c>
      <c r="H2053" t="s">
        <v>1305</v>
      </c>
      <c r="I2053" t="s">
        <v>3857</v>
      </c>
      <c r="J2053" t="s">
        <v>843</v>
      </c>
      <c r="K2053" t="s">
        <v>56</v>
      </c>
      <c r="L2053" t="s">
        <v>902</v>
      </c>
      <c r="M2053" t="s">
        <v>1829</v>
      </c>
      <c r="N2053" s="5">
        <v>524409</v>
      </c>
    </row>
    <row r="2054" spans="1:14" x14ac:dyDescent="0.25">
      <c r="A2054" t="s">
        <v>63</v>
      </c>
      <c r="B2054" t="s">
        <v>1932</v>
      </c>
      <c r="C2054">
        <v>1776</v>
      </c>
      <c r="D2054" s="2">
        <v>46023</v>
      </c>
      <c r="E2054" t="s">
        <v>905</v>
      </c>
      <c r="F2054" t="s">
        <v>927</v>
      </c>
      <c r="G2054" t="s">
        <v>843</v>
      </c>
      <c r="H2054" t="s">
        <v>1308</v>
      </c>
      <c r="I2054" t="s">
        <v>3858</v>
      </c>
      <c r="J2054" t="s">
        <v>843</v>
      </c>
      <c r="K2054" t="s">
        <v>56</v>
      </c>
      <c r="L2054" t="s">
        <v>902</v>
      </c>
      <c r="M2054" t="s">
        <v>1829</v>
      </c>
      <c r="N2054" s="5">
        <v>720853</v>
      </c>
    </row>
    <row r="2055" spans="1:14" x14ac:dyDescent="0.25">
      <c r="A2055" t="s">
        <v>63</v>
      </c>
      <c r="B2055" t="s">
        <v>1932</v>
      </c>
      <c r="C2055">
        <v>1776</v>
      </c>
      <c r="D2055" s="2">
        <v>46023</v>
      </c>
      <c r="E2055" t="s">
        <v>905</v>
      </c>
      <c r="F2055" t="s">
        <v>927</v>
      </c>
      <c r="G2055" t="s">
        <v>843</v>
      </c>
      <c r="H2055" t="s">
        <v>1308</v>
      </c>
      <c r="I2055" t="s">
        <v>3859</v>
      </c>
      <c r="J2055" t="s">
        <v>843</v>
      </c>
      <c r="K2055" t="s">
        <v>56</v>
      </c>
      <c r="L2055" t="s">
        <v>902</v>
      </c>
      <c r="M2055" t="s">
        <v>1829</v>
      </c>
      <c r="N2055" s="5">
        <v>699212</v>
      </c>
    </row>
    <row r="2056" spans="1:14" x14ac:dyDescent="0.25">
      <c r="A2056" t="s">
        <v>63</v>
      </c>
      <c r="B2056" t="s">
        <v>1932</v>
      </c>
      <c r="C2056">
        <v>1776</v>
      </c>
      <c r="D2056" s="2">
        <v>46023</v>
      </c>
      <c r="E2056" t="s">
        <v>905</v>
      </c>
      <c r="F2056" t="s">
        <v>1461</v>
      </c>
      <c r="G2056" t="s">
        <v>1956</v>
      </c>
      <c r="H2056" t="s">
        <v>1463</v>
      </c>
      <c r="I2056" t="s">
        <v>3860</v>
      </c>
      <c r="J2056" t="s">
        <v>1462</v>
      </c>
      <c r="K2056" t="s">
        <v>56</v>
      </c>
      <c r="L2056" t="s">
        <v>902</v>
      </c>
      <c r="M2056" t="s">
        <v>1829</v>
      </c>
      <c r="N2056" s="5">
        <v>365497</v>
      </c>
    </row>
    <row r="2057" spans="1:14" x14ac:dyDescent="0.25">
      <c r="A2057" t="s">
        <v>63</v>
      </c>
      <c r="B2057" t="s">
        <v>1932</v>
      </c>
      <c r="C2057">
        <v>1776</v>
      </c>
      <c r="D2057" s="2">
        <v>46023</v>
      </c>
      <c r="E2057" t="s">
        <v>905</v>
      </c>
      <c r="F2057" t="s">
        <v>250</v>
      </c>
      <c r="G2057" t="s">
        <v>249</v>
      </c>
      <c r="H2057" t="s">
        <v>1310</v>
      </c>
      <c r="I2057" t="s">
        <v>3861</v>
      </c>
      <c r="J2057" t="s">
        <v>1946</v>
      </c>
      <c r="K2057" t="s">
        <v>56</v>
      </c>
      <c r="L2057" t="s">
        <v>902</v>
      </c>
      <c r="M2057" t="s">
        <v>1829</v>
      </c>
      <c r="N2057" s="5">
        <v>8578543</v>
      </c>
    </row>
    <row r="2058" spans="1:14" x14ac:dyDescent="0.25">
      <c r="A2058" t="s">
        <v>63</v>
      </c>
      <c r="B2058" t="s">
        <v>1932</v>
      </c>
      <c r="C2058">
        <v>1776</v>
      </c>
      <c r="D2058" s="2">
        <v>46023</v>
      </c>
      <c r="E2058" t="s">
        <v>905</v>
      </c>
      <c r="F2058" t="s">
        <v>250</v>
      </c>
      <c r="G2058" t="s">
        <v>249</v>
      </c>
      <c r="H2058" t="s">
        <v>1310</v>
      </c>
      <c r="I2058" t="s">
        <v>3862</v>
      </c>
      <c r="J2058" t="s">
        <v>1946</v>
      </c>
      <c r="K2058" t="s">
        <v>56</v>
      </c>
      <c r="L2058" t="s">
        <v>902</v>
      </c>
      <c r="M2058" t="s">
        <v>1829</v>
      </c>
      <c r="N2058" s="5">
        <v>6600469</v>
      </c>
    </row>
    <row r="2059" spans="1:14" x14ac:dyDescent="0.25">
      <c r="A2059" t="s">
        <v>63</v>
      </c>
      <c r="B2059" t="s">
        <v>1932</v>
      </c>
      <c r="C2059">
        <v>1776</v>
      </c>
      <c r="D2059" s="2">
        <v>46023</v>
      </c>
      <c r="E2059" t="s">
        <v>905</v>
      </c>
      <c r="F2059" t="s">
        <v>591</v>
      </c>
      <c r="G2059" t="s">
        <v>566</v>
      </c>
      <c r="H2059" t="s">
        <v>2226</v>
      </c>
      <c r="I2059" t="s">
        <v>3863</v>
      </c>
      <c r="J2059" t="s">
        <v>566</v>
      </c>
      <c r="K2059" t="s">
        <v>56</v>
      </c>
      <c r="L2059" t="s">
        <v>902</v>
      </c>
      <c r="M2059" t="s">
        <v>1829</v>
      </c>
      <c r="N2059" s="5">
        <v>103293</v>
      </c>
    </row>
    <row r="2060" spans="1:14" x14ac:dyDescent="0.25">
      <c r="A2060" t="s">
        <v>63</v>
      </c>
      <c r="B2060" t="s">
        <v>1932</v>
      </c>
      <c r="C2060">
        <v>1776</v>
      </c>
      <c r="D2060" s="2">
        <v>46023</v>
      </c>
      <c r="E2060" t="s">
        <v>905</v>
      </c>
      <c r="F2060" t="s">
        <v>2365</v>
      </c>
      <c r="G2060" t="s">
        <v>14</v>
      </c>
      <c r="H2060" t="s">
        <v>2316</v>
      </c>
      <c r="I2060" t="s">
        <v>3864</v>
      </c>
      <c r="J2060" t="s">
        <v>2366</v>
      </c>
      <c r="K2060" t="s">
        <v>56</v>
      </c>
      <c r="L2060" t="s">
        <v>902</v>
      </c>
      <c r="M2060" t="s">
        <v>1829</v>
      </c>
      <c r="N2060" s="5">
        <v>382051</v>
      </c>
    </row>
    <row r="2061" spans="1:14" x14ac:dyDescent="0.25">
      <c r="A2061" t="s">
        <v>63</v>
      </c>
      <c r="B2061" t="s">
        <v>1932</v>
      </c>
      <c r="C2061">
        <v>1776</v>
      </c>
      <c r="D2061" s="2">
        <v>46023</v>
      </c>
      <c r="E2061" t="s">
        <v>905</v>
      </c>
      <c r="F2061" t="s">
        <v>178</v>
      </c>
      <c r="G2061" t="s">
        <v>27</v>
      </c>
      <c r="H2061" t="s">
        <v>1460</v>
      </c>
      <c r="I2061" t="s">
        <v>3865</v>
      </c>
      <c r="J2061" t="s">
        <v>27</v>
      </c>
      <c r="K2061" t="s">
        <v>56</v>
      </c>
      <c r="L2061" t="s">
        <v>902</v>
      </c>
      <c r="M2061" t="s">
        <v>1829</v>
      </c>
      <c r="N2061" s="5">
        <v>1582440</v>
      </c>
    </row>
    <row r="2062" spans="1:14" x14ac:dyDescent="0.25">
      <c r="A2062" t="s">
        <v>63</v>
      </c>
      <c r="B2062" t="s">
        <v>1932</v>
      </c>
      <c r="C2062">
        <v>1776</v>
      </c>
      <c r="D2062" s="2">
        <v>46023</v>
      </c>
      <c r="E2062" t="s">
        <v>905</v>
      </c>
      <c r="F2062" t="s">
        <v>178</v>
      </c>
      <c r="G2062" t="s">
        <v>27</v>
      </c>
      <c r="H2062" t="s">
        <v>1460</v>
      </c>
      <c r="I2062" t="s">
        <v>3866</v>
      </c>
      <c r="J2062" t="s">
        <v>27</v>
      </c>
      <c r="K2062" t="s">
        <v>56</v>
      </c>
      <c r="L2062" t="s">
        <v>902</v>
      </c>
      <c r="M2062" t="s">
        <v>1829</v>
      </c>
      <c r="N2062" s="5">
        <v>2718717</v>
      </c>
    </row>
    <row r="2063" spans="1:14" x14ac:dyDescent="0.25">
      <c r="A2063" t="s">
        <v>63</v>
      </c>
      <c r="B2063" t="s">
        <v>1932</v>
      </c>
      <c r="C2063">
        <v>1776</v>
      </c>
      <c r="D2063" s="2">
        <v>46023</v>
      </c>
      <c r="E2063" t="s">
        <v>905</v>
      </c>
      <c r="F2063" t="s">
        <v>1156</v>
      </c>
      <c r="G2063" t="s">
        <v>1157</v>
      </c>
      <c r="H2063" t="s">
        <v>1158</v>
      </c>
      <c r="I2063" t="s">
        <v>3867</v>
      </c>
      <c r="J2063" t="s">
        <v>1157</v>
      </c>
      <c r="K2063" t="s">
        <v>56</v>
      </c>
      <c r="L2063" t="s">
        <v>902</v>
      </c>
      <c r="M2063" t="s">
        <v>1829</v>
      </c>
      <c r="N2063" s="5">
        <v>896528</v>
      </c>
    </row>
    <row r="2064" spans="1:14" x14ac:dyDescent="0.25">
      <c r="A2064" t="s">
        <v>63</v>
      </c>
      <c r="B2064" t="s">
        <v>1932</v>
      </c>
      <c r="C2064">
        <v>1776</v>
      </c>
      <c r="D2064" s="2">
        <v>46023</v>
      </c>
      <c r="E2064" t="s">
        <v>905</v>
      </c>
      <c r="F2064" t="s">
        <v>636</v>
      </c>
      <c r="G2064" t="s">
        <v>1935</v>
      </c>
      <c r="H2064" t="s">
        <v>864</v>
      </c>
      <c r="I2064" t="s">
        <v>3868</v>
      </c>
      <c r="J2064" t="s">
        <v>629</v>
      </c>
      <c r="K2064" t="s">
        <v>56</v>
      </c>
      <c r="L2064" t="s">
        <v>902</v>
      </c>
      <c r="M2064" t="s">
        <v>1829</v>
      </c>
      <c r="N2064" s="5">
        <v>190694</v>
      </c>
    </row>
    <row r="2065" spans="1:14" x14ac:dyDescent="0.25">
      <c r="A2065" t="s">
        <v>63</v>
      </c>
      <c r="B2065" t="s">
        <v>1932</v>
      </c>
      <c r="C2065">
        <v>1776</v>
      </c>
      <c r="D2065" s="2">
        <v>46023</v>
      </c>
      <c r="E2065" t="s">
        <v>905</v>
      </c>
      <c r="F2065" t="s">
        <v>324</v>
      </c>
      <c r="G2065" t="s">
        <v>316</v>
      </c>
      <c r="H2065" t="s">
        <v>1223</v>
      </c>
      <c r="I2065" t="s">
        <v>3869</v>
      </c>
      <c r="J2065" t="s">
        <v>316</v>
      </c>
      <c r="K2065" t="s">
        <v>56</v>
      </c>
      <c r="L2065" t="s">
        <v>902</v>
      </c>
      <c r="M2065" t="s">
        <v>1829</v>
      </c>
      <c r="N2065" s="5">
        <v>238368</v>
      </c>
    </row>
    <row r="2066" spans="1:14" x14ac:dyDescent="0.25">
      <c r="A2066" t="s">
        <v>63</v>
      </c>
      <c r="B2066" t="s">
        <v>1932</v>
      </c>
      <c r="C2066">
        <v>1776</v>
      </c>
      <c r="D2066" s="2">
        <v>46023</v>
      </c>
      <c r="E2066" t="s">
        <v>905</v>
      </c>
      <c r="F2066" t="s">
        <v>164</v>
      </c>
      <c r="G2066" t="s">
        <v>2</v>
      </c>
      <c r="H2066" t="s">
        <v>1539</v>
      </c>
      <c r="I2066" t="s">
        <v>3870</v>
      </c>
      <c r="J2066" t="s">
        <v>2</v>
      </c>
      <c r="K2066" t="s">
        <v>56</v>
      </c>
      <c r="L2066" t="s">
        <v>902</v>
      </c>
      <c r="M2066" t="s">
        <v>1829</v>
      </c>
      <c r="N2066" s="5">
        <v>211623</v>
      </c>
    </row>
    <row r="2067" spans="1:14" x14ac:dyDescent="0.25">
      <c r="A2067" t="s">
        <v>63</v>
      </c>
      <c r="B2067" t="s">
        <v>1932</v>
      </c>
      <c r="C2067">
        <v>1776</v>
      </c>
      <c r="D2067" s="2">
        <v>46023</v>
      </c>
      <c r="E2067" t="s">
        <v>905</v>
      </c>
      <c r="F2067" t="s">
        <v>164</v>
      </c>
      <c r="G2067" t="s">
        <v>2</v>
      </c>
      <c r="H2067" t="s">
        <v>1539</v>
      </c>
      <c r="I2067" t="s">
        <v>3871</v>
      </c>
      <c r="J2067" t="s">
        <v>2</v>
      </c>
      <c r="K2067" t="s">
        <v>56</v>
      </c>
      <c r="L2067" t="s">
        <v>902</v>
      </c>
      <c r="M2067" t="s">
        <v>1829</v>
      </c>
      <c r="N2067" s="5">
        <v>188059</v>
      </c>
    </row>
    <row r="2068" spans="1:14" x14ac:dyDescent="0.25">
      <c r="A2068" t="s">
        <v>63</v>
      </c>
      <c r="B2068" t="s">
        <v>1932</v>
      </c>
      <c r="C2068">
        <v>1776</v>
      </c>
      <c r="D2068" s="2">
        <v>46023</v>
      </c>
      <c r="E2068" t="s">
        <v>905</v>
      </c>
      <c r="F2068" t="s">
        <v>164</v>
      </c>
      <c r="G2068" t="s">
        <v>2</v>
      </c>
      <c r="H2068" t="s">
        <v>1654</v>
      </c>
      <c r="I2068" t="s">
        <v>3872</v>
      </c>
      <c r="J2068" t="s">
        <v>2</v>
      </c>
      <c r="K2068" t="s">
        <v>56</v>
      </c>
      <c r="L2068" t="s">
        <v>902</v>
      </c>
      <c r="M2068" t="s">
        <v>1829</v>
      </c>
      <c r="N2068" s="5">
        <v>143021</v>
      </c>
    </row>
    <row r="2069" spans="1:14" x14ac:dyDescent="0.25">
      <c r="A2069" t="s">
        <v>63</v>
      </c>
      <c r="B2069" t="s">
        <v>1932</v>
      </c>
      <c r="C2069">
        <v>1776</v>
      </c>
      <c r="D2069" s="2">
        <v>46023</v>
      </c>
      <c r="E2069" t="s">
        <v>905</v>
      </c>
      <c r="F2069" t="s">
        <v>164</v>
      </c>
      <c r="G2069" t="s">
        <v>2</v>
      </c>
      <c r="H2069" t="s">
        <v>3223</v>
      </c>
      <c r="I2069" t="s">
        <v>3873</v>
      </c>
      <c r="J2069" t="s">
        <v>2</v>
      </c>
      <c r="K2069" t="s">
        <v>56</v>
      </c>
      <c r="L2069" t="s">
        <v>902</v>
      </c>
      <c r="M2069" t="s">
        <v>1829</v>
      </c>
      <c r="N2069" s="5">
        <v>170632</v>
      </c>
    </row>
    <row r="2070" spans="1:14" x14ac:dyDescent="0.25">
      <c r="A2070" t="s">
        <v>63</v>
      </c>
      <c r="B2070" t="s">
        <v>1932</v>
      </c>
      <c r="C2070">
        <v>1776</v>
      </c>
      <c r="D2070" s="2">
        <v>46023</v>
      </c>
      <c r="E2070" t="s">
        <v>905</v>
      </c>
      <c r="F2070" t="s">
        <v>164</v>
      </c>
      <c r="G2070" t="s">
        <v>2</v>
      </c>
      <c r="H2070" t="s">
        <v>3223</v>
      </c>
      <c r="I2070" t="s">
        <v>3874</v>
      </c>
      <c r="J2070" t="s">
        <v>2</v>
      </c>
      <c r="K2070" t="s">
        <v>56</v>
      </c>
      <c r="L2070" t="s">
        <v>902</v>
      </c>
      <c r="M2070" t="s">
        <v>1829</v>
      </c>
      <c r="N2070" s="5">
        <v>114405</v>
      </c>
    </row>
    <row r="2071" spans="1:14" x14ac:dyDescent="0.25">
      <c r="A2071" t="s">
        <v>63</v>
      </c>
      <c r="B2071" t="s">
        <v>1932</v>
      </c>
      <c r="C2071">
        <v>1776</v>
      </c>
      <c r="D2071" s="2">
        <v>46023</v>
      </c>
      <c r="E2071" t="s">
        <v>905</v>
      </c>
      <c r="F2071" t="s">
        <v>1535</v>
      </c>
      <c r="G2071" t="s">
        <v>1536</v>
      </c>
      <c r="H2071" t="s">
        <v>1537</v>
      </c>
      <c r="I2071" t="s">
        <v>3875</v>
      </c>
      <c r="J2071" t="s">
        <v>1536</v>
      </c>
      <c r="K2071" t="s">
        <v>56</v>
      </c>
      <c r="L2071" t="s">
        <v>902</v>
      </c>
      <c r="M2071" t="s">
        <v>1829</v>
      </c>
      <c r="N2071" s="5">
        <v>905797</v>
      </c>
    </row>
    <row r="2072" spans="1:14" x14ac:dyDescent="0.25">
      <c r="A2072" t="s">
        <v>63</v>
      </c>
      <c r="B2072" t="s">
        <v>1932</v>
      </c>
      <c r="C2072">
        <v>1776</v>
      </c>
      <c r="D2072" s="2">
        <v>46023</v>
      </c>
      <c r="E2072" t="s">
        <v>905</v>
      </c>
      <c r="F2072" t="s">
        <v>925</v>
      </c>
      <c r="G2072" t="s">
        <v>855</v>
      </c>
      <c r="H2072" t="s">
        <v>2228</v>
      </c>
      <c r="I2072" t="s">
        <v>3876</v>
      </c>
      <c r="J2072" t="s">
        <v>855</v>
      </c>
      <c r="K2072" t="s">
        <v>56</v>
      </c>
      <c r="L2072" t="s">
        <v>902</v>
      </c>
      <c r="M2072" t="s">
        <v>1829</v>
      </c>
      <c r="N2072" s="5">
        <v>619756</v>
      </c>
    </row>
    <row r="2073" spans="1:14" x14ac:dyDescent="0.25">
      <c r="A2073" t="s">
        <v>63</v>
      </c>
      <c r="B2073" t="s">
        <v>1932</v>
      </c>
      <c r="C2073">
        <v>1776</v>
      </c>
      <c r="D2073" s="2">
        <v>46023</v>
      </c>
      <c r="E2073" t="s">
        <v>905</v>
      </c>
      <c r="F2073" t="s">
        <v>925</v>
      </c>
      <c r="G2073" t="s">
        <v>855</v>
      </c>
      <c r="H2073" t="s">
        <v>2228</v>
      </c>
      <c r="I2073" t="s">
        <v>3877</v>
      </c>
      <c r="J2073" t="s">
        <v>855</v>
      </c>
      <c r="K2073" t="s">
        <v>56</v>
      </c>
      <c r="L2073" t="s">
        <v>902</v>
      </c>
      <c r="M2073" t="s">
        <v>1829</v>
      </c>
      <c r="N2073" s="5">
        <v>556191</v>
      </c>
    </row>
    <row r="2074" spans="1:14" x14ac:dyDescent="0.25">
      <c r="A2074" t="s">
        <v>63</v>
      </c>
      <c r="B2074" t="s">
        <v>1932</v>
      </c>
      <c r="C2074">
        <v>1776</v>
      </c>
      <c r="D2074" s="2">
        <v>46023</v>
      </c>
      <c r="E2074" t="s">
        <v>905</v>
      </c>
      <c r="F2074" t="s">
        <v>925</v>
      </c>
      <c r="G2074" t="s">
        <v>855</v>
      </c>
      <c r="H2074" t="s">
        <v>2228</v>
      </c>
      <c r="I2074" t="s">
        <v>3878</v>
      </c>
      <c r="J2074" t="s">
        <v>855</v>
      </c>
      <c r="K2074" t="s">
        <v>56</v>
      </c>
      <c r="L2074" t="s">
        <v>902</v>
      </c>
      <c r="M2074" t="s">
        <v>1829</v>
      </c>
      <c r="N2074" s="5">
        <v>167652</v>
      </c>
    </row>
    <row r="2075" spans="1:14" x14ac:dyDescent="0.25">
      <c r="A2075" t="s">
        <v>63</v>
      </c>
      <c r="B2075" t="s">
        <v>1932</v>
      </c>
      <c r="C2075">
        <v>1776</v>
      </c>
      <c r="D2075" s="2">
        <v>46023</v>
      </c>
      <c r="E2075" t="s">
        <v>905</v>
      </c>
      <c r="F2075" t="s">
        <v>925</v>
      </c>
      <c r="G2075" t="s">
        <v>855</v>
      </c>
      <c r="H2075" t="s">
        <v>2228</v>
      </c>
      <c r="I2075" t="s">
        <v>3879</v>
      </c>
      <c r="J2075" t="s">
        <v>855</v>
      </c>
      <c r="K2075" t="s">
        <v>56</v>
      </c>
      <c r="L2075" t="s">
        <v>902</v>
      </c>
      <c r="M2075" t="s">
        <v>1829</v>
      </c>
      <c r="N2075" s="5">
        <v>285103</v>
      </c>
    </row>
    <row r="2076" spans="1:14" x14ac:dyDescent="0.25">
      <c r="A2076" t="s">
        <v>63</v>
      </c>
      <c r="B2076" t="s">
        <v>1932</v>
      </c>
      <c r="C2076">
        <v>1776</v>
      </c>
      <c r="D2076" s="2">
        <v>46023</v>
      </c>
      <c r="E2076" t="s">
        <v>905</v>
      </c>
      <c r="F2076" t="s">
        <v>925</v>
      </c>
      <c r="G2076" t="s">
        <v>855</v>
      </c>
      <c r="H2076" t="s">
        <v>2228</v>
      </c>
      <c r="I2076" t="s">
        <v>3880</v>
      </c>
      <c r="J2076" t="s">
        <v>855</v>
      </c>
      <c r="K2076" t="s">
        <v>56</v>
      </c>
      <c r="L2076" t="s">
        <v>902</v>
      </c>
      <c r="M2076" t="s">
        <v>1829</v>
      </c>
      <c r="N2076" s="5">
        <v>71276</v>
      </c>
    </row>
    <row r="2077" spans="1:14" x14ac:dyDescent="0.25">
      <c r="A2077" t="s">
        <v>63</v>
      </c>
      <c r="B2077" t="s">
        <v>1932</v>
      </c>
      <c r="C2077">
        <v>1776</v>
      </c>
      <c r="D2077" s="2">
        <v>46023</v>
      </c>
      <c r="E2077" t="s">
        <v>905</v>
      </c>
      <c r="F2077" t="s">
        <v>925</v>
      </c>
      <c r="G2077" t="s">
        <v>855</v>
      </c>
      <c r="H2077" t="s">
        <v>2228</v>
      </c>
      <c r="I2077" t="s">
        <v>3881</v>
      </c>
      <c r="J2077" t="s">
        <v>855</v>
      </c>
      <c r="K2077" t="s">
        <v>56</v>
      </c>
      <c r="L2077" t="s">
        <v>902</v>
      </c>
      <c r="M2077" t="s">
        <v>1829</v>
      </c>
      <c r="N2077" s="5">
        <v>55437</v>
      </c>
    </row>
    <row r="2078" spans="1:14" x14ac:dyDescent="0.25">
      <c r="A2078" t="s">
        <v>63</v>
      </c>
      <c r="B2078" t="s">
        <v>1932</v>
      </c>
      <c r="C2078">
        <v>1776</v>
      </c>
      <c r="D2078" s="2">
        <v>46023</v>
      </c>
      <c r="E2078" t="s">
        <v>905</v>
      </c>
      <c r="F2078" t="s">
        <v>925</v>
      </c>
      <c r="G2078" t="s">
        <v>855</v>
      </c>
      <c r="H2078" t="s">
        <v>2228</v>
      </c>
      <c r="I2078" t="s">
        <v>3882</v>
      </c>
      <c r="J2078" t="s">
        <v>855</v>
      </c>
      <c r="K2078" t="s">
        <v>56</v>
      </c>
      <c r="L2078" t="s">
        <v>902</v>
      </c>
      <c r="M2078" t="s">
        <v>1829</v>
      </c>
      <c r="N2078" s="5">
        <v>55437</v>
      </c>
    </row>
    <row r="2079" spans="1:14" x14ac:dyDescent="0.25">
      <c r="A2079" t="s">
        <v>63</v>
      </c>
      <c r="B2079" t="s">
        <v>1932</v>
      </c>
      <c r="C2079">
        <v>1776</v>
      </c>
      <c r="D2079" s="2">
        <v>46023</v>
      </c>
      <c r="E2079" t="s">
        <v>905</v>
      </c>
      <c r="F2079" t="s">
        <v>925</v>
      </c>
      <c r="G2079" t="s">
        <v>855</v>
      </c>
      <c r="H2079" t="s">
        <v>2228</v>
      </c>
      <c r="I2079" t="s">
        <v>3883</v>
      </c>
      <c r="J2079" t="s">
        <v>855</v>
      </c>
      <c r="K2079" t="s">
        <v>56</v>
      </c>
      <c r="L2079" t="s">
        <v>902</v>
      </c>
      <c r="M2079" t="s">
        <v>1829</v>
      </c>
      <c r="N2079" s="5">
        <v>118793</v>
      </c>
    </row>
    <row r="2080" spans="1:14" x14ac:dyDescent="0.25">
      <c r="A2080" t="s">
        <v>63</v>
      </c>
      <c r="B2080" t="s">
        <v>1932</v>
      </c>
      <c r="C2080">
        <v>1776</v>
      </c>
      <c r="D2080" s="2">
        <v>46023</v>
      </c>
      <c r="E2080" t="s">
        <v>905</v>
      </c>
      <c r="F2080" t="s">
        <v>925</v>
      </c>
      <c r="G2080" t="s">
        <v>855</v>
      </c>
      <c r="H2080" t="s">
        <v>2228</v>
      </c>
      <c r="I2080" t="s">
        <v>3884</v>
      </c>
      <c r="J2080" t="s">
        <v>855</v>
      </c>
      <c r="K2080" t="s">
        <v>56</v>
      </c>
      <c r="L2080" t="s">
        <v>902</v>
      </c>
      <c r="M2080" t="s">
        <v>1829</v>
      </c>
      <c r="N2080" s="5">
        <v>221747</v>
      </c>
    </row>
    <row r="2081" spans="1:14" x14ac:dyDescent="0.25">
      <c r="A2081" t="s">
        <v>63</v>
      </c>
      <c r="B2081" t="s">
        <v>1932</v>
      </c>
      <c r="C2081">
        <v>1776</v>
      </c>
      <c r="D2081" s="2">
        <v>46023</v>
      </c>
      <c r="E2081" t="s">
        <v>905</v>
      </c>
      <c r="F2081" t="s">
        <v>1043</v>
      </c>
      <c r="G2081" t="s">
        <v>1044</v>
      </c>
      <c r="H2081" t="s">
        <v>2175</v>
      </c>
      <c r="I2081" t="s">
        <v>3885</v>
      </c>
      <c r="J2081" t="s">
        <v>1044</v>
      </c>
      <c r="K2081" t="s">
        <v>56</v>
      </c>
      <c r="L2081" t="s">
        <v>902</v>
      </c>
      <c r="M2081" t="s">
        <v>1829</v>
      </c>
      <c r="N2081" s="5">
        <v>308862</v>
      </c>
    </row>
    <row r="2082" spans="1:14" x14ac:dyDescent="0.25">
      <c r="A2082" t="s">
        <v>63</v>
      </c>
      <c r="B2082" t="s">
        <v>1932</v>
      </c>
      <c r="C2082">
        <v>1776</v>
      </c>
      <c r="D2082" s="2">
        <v>46023</v>
      </c>
      <c r="E2082" t="s">
        <v>905</v>
      </c>
      <c r="F2082" t="s">
        <v>2367</v>
      </c>
      <c r="G2082" t="s">
        <v>2368</v>
      </c>
      <c r="H2082" t="s">
        <v>2315</v>
      </c>
      <c r="I2082" t="s">
        <v>3886</v>
      </c>
      <c r="J2082" t="s">
        <v>2368</v>
      </c>
      <c r="K2082" t="s">
        <v>56</v>
      </c>
      <c r="L2082" t="s">
        <v>902</v>
      </c>
      <c r="M2082" t="s">
        <v>1829</v>
      </c>
      <c r="N2082" s="5">
        <v>2404384</v>
      </c>
    </row>
    <row r="2083" spans="1:14" x14ac:dyDescent="0.25">
      <c r="A2083" t="s">
        <v>63</v>
      </c>
      <c r="B2083" t="s">
        <v>1932</v>
      </c>
      <c r="C2083">
        <v>1776</v>
      </c>
      <c r="D2083" s="2">
        <v>46023</v>
      </c>
      <c r="E2083" t="s">
        <v>905</v>
      </c>
      <c r="F2083" t="s">
        <v>2367</v>
      </c>
      <c r="G2083" t="s">
        <v>2368</v>
      </c>
      <c r="H2083" t="s">
        <v>2315</v>
      </c>
      <c r="I2083" t="s">
        <v>3887</v>
      </c>
      <c r="J2083" t="s">
        <v>2368</v>
      </c>
      <c r="K2083" t="s">
        <v>56</v>
      </c>
      <c r="L2083" t="s">
        <v>902</v>
      </c>
      <c r="M2083" t="s">
        <v>1829</v>
      </c>
      <c r="N2083" s="5">
        <v>2404384</v>
      </c>
    </row>
    <row r="2084" spans="1:14" x14ac:dyDescent="0.25">
      <c r="A2084" t="s">
        <v>63</v>
      </c>
      <c r="B2084" t="s">
        <v>1932</v>
      </c>
      <c r="C2084">
        <v>1776</v>
      </c>
      <c r="D2084" s="2">
        <v>46023</v>
      </c>
      <c r="E2084" t="s">
        <v>905</v>
      </c>
      <c r="F2084" t="s">
        <v>2367</v>
      </c>
      <c r="G2084" t="s">
        <v>2368</v>
      </c>
      <c r="H2084" t="s">
        <v>2315</v>
      </c>
      <c r="I2084" t="s">
        <v>3888</v>
      </c>
      <c r="J2084" t="s">
        <v>2368</v>
      </c>
      <c r="K2084" t="s">
        <v>56</v>
      </c>
      <c r="L2084" t="s">
        <v>902</v>
      </c>
      <c r="M2084" t="s">
        <v>1829</v>
      </c>
      <c r="N2084" s="5">
        <v>1783785</v>
      </c>
    </row>
    <row r="2085" spans="1:14" x14ac:dyDescent="0.25">
      <c r="A2085" t="s">
        <v>63</v>
      </c>
      <c r="B2085" t="s">
        <v>1932</v>
      </c>
      <c r="C2085">
        <v>1776</v>
      </c>
      <c r="D2085" s="2">
        <v>46023</v>
      </c>
      <c r="E2085" t="s">
        <v>905</v>
      </c>
      <c r="F2085" t="s">
        <v>2367</v>
      </c>
      <c r="G2085" t="s">
        <v>2368</v>
      </c>
      <c r="H2085" t="s">
        <v>2315</v>
      </c>
      <c r="I2085" t="s">
        <v>3889</v>
      </c>
      <c r="J2085" t="s">
        <v>2368</v>
      </c>
      <c r="K2085" t="s">
        <v>56</v>
      </c>
      <c r="L2085" t="s">
        <v>902</v>
      </c>
      <c r="M2085" t="s">
        <v>1829</v>
      </c>
      <c r="N2085" s="5">
        <v>-2404384</v>
      </c>
    </row>
    <row r="2086" spans="1:14" x14ac:dyDescent="0.25">
      <c r="A2086" t="s">
        <v>63</v>
      </c>
      <c r="B2086" t="s">
        <v>1932</v>
      </c>
      <c r="C2086">
        <v>1776</v>
      </c>
      <c r="D2086" s="2">
        <v>46023</v>
      </c>
      <c r="E2086" t="s">
        <v>906</v>
      </c>
      <c r="F2086" t="s">
        <v>150</v>
      </c>
      <c r="G2086" t="s">
        <v>20</v>
      </c>
      <c r="H2086" t="s">
        <v>1782</v>
      </c>
      <c r="I2086" t="s">
        <v>3844</v>
      </c>
      <c r="J2086" t="s">
        <v>1937</v>
      </c>
      <c r="K2086" t="s">
        <v>56</v>
      </c>
      <c r="L2086" t="s">
        <v>903</v>
      </c>
      <c r="M2086" t="s">
        <v>1829</v>
      </c>
      <c r="N2086" s="5">
        <v>390658</v>
      </c>
    </row>
    <row r="2087" spans="1:14" x14ac:dyDescent="0.25">
      <c r="A2087" t="s">
        <v>63</v>
      </c>
      <c r="B2087" t="s">
        <v>1932</v>
      </c>
      <c r="C2087">
        <v>1776</v>
      </c>
      <c r="D2087" s="2">
        <v>46023</v>
      </c>
      <c r="E2087" t="s">
        <v>906</v>
      </c>
      <c r="F2087" t="s">
        <v>150</v>
      </c>
      <c r="G2087" t="s">
        <v>20</v>
      </c>
      <c r="H2087" t="s">
        <v>1782</v>
      </c>
      <c r="I2087" t="s">
        <v>3845</v>
      </c>
      <c r="J2087" t="s">
        <v>1937</v>
      </c>
      <c r="K2087" t="s">
        <v>56</v>
      </c>
      <c r="L2087" t="s">
        <v>903</v>
      </c>
      <c r="M2087" t="s">
        <v>1829</v>
      </c>
      <c r="N2087" s="5">
        <v>264191</v>
      </c>
    </row>
    <row r="2088" spans="1:14" x14ac:dyDescent="0.25">
      <c r="A2088" t="s">
        <v>63</v>
      </c>
      <c r="B2088" t="s">
        <v>1932</v>
      </c>
      <c r="C2088">
        <v>1776</v>
      </c>
      <c r="D2088" s="2">
        <v>46023</v>
      </c>
      <c r="E2088" t="s">
        <v>906</v>
      </c>
      <c r="F2088" t="s">
        <v>283</v>
      </c>
      <c r="G2088" t="s">
        <v>77</v>
      </c>
      <c r="H2088" t="s">
        <v>137</v>
      </c>
      <c r="I2088" t="s">
        <v>3854</v>
      </c>
      <c r="J2088" t="s">
        <v>1942</v>
      </c>
      <c r="K2088" t="s">
        <v>56</v>
      </c>
      <c r="L2088" t="s">
        <v>903</v>
      </c>
      <c r="M2088" t="s">
        <v>1829</v>
      </c>
      <c r="N2088" s="5">
        <v>5742478</v>
      </c>
    </row>
    <row r="2089" spans="1:14" x14ac:dyDescent="0.25">
      <c r="A2089" t="s">
        <v>63</v>
      </c>
      <c r="B2089" t="s">
        <v>1932</v>
      </c>
      <c r="C2089">
        <v>1776</v>
      </c>
      <c r="D2089" s="2">
        <v>46023</v>
      </c>
      <c r="E2089" t="s">
        <v>906</v>
      </c>
      <c r="F2089" t="s">
        <v>1206</v>
      </c>
      <c r="G2089" t="s">
        <v>1954</v>
      </c>
      <c r="H2089" t="s">
        <v>1468</v>
      </c>
      <c r="I2089" t="s">
        <v>3855</v>
      </c>
      <c r="J2089" t="s">
        <v>3890</v>
      </c>
      <c r="K2089" t="s">
        <v>56</v>
      </c>
      <c r="L2089" t="s">
        <v>903</v>
      </c>
      <c r="M2089" t="s">
        <v>1829</v>
      </c>
      <c r="N2089" s="5">
        <v>969362</v>
      </c>
    </row>
    <row r="2090" spans="1:14" x14ac:dyDescent="0.25">
      <c r="A2090" t="s">
        <v>63</v>
      </c>
      <c r="B2090" t="s">
        <v>1932</v>
      </c>
      <c r="C2090">
        <v>1776</v>
      </c>
      <c r="D2090" s="2">
        <v>46023</v>
      </c>
      <c r="E2090" t="s">
        <v>906</v>
      </c>
      <c r="F2090" t="s">
        <v>250</v>
      </c>
      <c r="G2090" t="s">
        <v>249</v>
      </c>
      <c r="H2090" t="s">
        <v>1310</v>
      </c>
      <c r="I2090" t="s">
        <v>3862</v>
      </c>
      <c r="J2090" t="s">
        <v>1949</v>
      </c>
      <c r="K2090" t="s">
        <v>56</v>
      </c>
      <c r="L2090" t="s">
        <v>903</v>
      </c>
      <c r="M2090" t="s">
        <v>1829</v>
      </c>
      <c r="N2090" s="5">
        <v>6600469</v>
      </c>
    </row>
    <row r="2091" spans="1:14" x14ac:dyDescent="0.25">
      <c r="A2091" t="s">
        <v>63</v>
      </c>
      <c r="B2091" t="s">
        <v>1932</v>
      </c>
      <c r="C2091">
        <v>1776</v>
      </c>
      <c r="D2091" s="2">
        <v>46023</v>
      </c>
      <c r="E2091" t="s">
        <v>906</v>
      </c>
      <c r="F2091" t="s">
        <v>1003</v>
      </c>
      <c r="G2091" t="s">
        <v>1004</v>
      </c>
      <c r="H2091" t="s">
        <v>3048</v>
      </c>
      <c r="I2091" t="s">
        <v>14</v>
      </c>
      <c r="J2091" t="s">
        <v>3891</v>
      </c>
      <c r="K2091" t="s">
        <v>56</v>
      </c>
      <c r="L2091" t="s">
        <v>903</v>
      </c>
      <c r="M2091" t="s">
        <v>1829</v>
      </c>
      <c r="N2091" s="5">
        <v>198640</v>
      </c>
    </row>
    <row r="2092" spans="1:14" x14ac:dyDescent="0.25">
      <c r="A2092" t="s">
        <v>63</v>
      </c>
      <c r="B2092" t="s">
        <v>1932</v>
      </c>
      <c r="C2092">
        <v>1776</v>
      </c>
      <c r="D2092" s="2">
        <v>46023</v>
      </c>
      <c r="E2092" t="s">
        <v>906</v>
      </c>
      <c r="F2092" t="s">
        <v>1003</v>
      </c>
      <c r="G2092" t="s">
        <v>1004</v>
      </c>
      <c r="H2092" t="s">
        <v>3048</v>
      </c>
      <c r="I2092" t="s">
        <v>3892</v>
      </c>
      <c r="J2092" t="s">
        <v>3891</v>
      </c>
      <c r="K2092" t="s">
        <v>56</v>
      </c>
      <c r="L2092" t="s">
        <v>903</v>
      </c>
      <c r="M2092" t="s">
        <v>1829</v>
      </c>
      <c r="N2092" s="5">
        <v>170830</v>
      </c>
    </row>
    <row r="2093" spans="1:14" x14ac:dyDescent="0.25">
      <c r="A2093" t="s">
        <v>63</v>
      </c>
      <c r="B2093" t="s">
        <v>1932</v>
      </c>
      <c r="C2093">
        <v>1776</v>
      </c>
      <c r="D2093" s="2">
        <v>46023</v>
      </c>
      <c r="E2093" t="s">
        <v>906</v>
      </c>
      <c r="F2093" t="s">
        <v>636</v>
      </c>
      <c r="G2093" t="s">
        <v>1935</v>
      </c>
      <c r="H2093" t="s">
        <v>864</v>
      </c>
      <c r="I2093" t="s">
        <v>3868</v>
      </c>
      <c r="J2093" t="s">
        <v>1938</v>
      </c>
      <c r="K2093" t="s">
        <v>56</v>
      </c>
      <c r="L2093" t="s">
        <v>903</v>
      </c>
      <c r="M2093" t="s">
        <v>1829</v>
      </c>
      <c r="N2093" s="5">
        <v>190694</v>
      </c>
    </row>
    <row r="2094" spans="1:14" x14ac:dyDescent="0.25">
      <c r="A2094" t="s">
        <v>63</v>
      </c>
      <c r="B2094" t="s">
        <v>1932</v>
      </c>
      <c r="C2094">
        <v>1776</v>
      </c>
      <c r="D2094" s="2">
        <v>46023</v>
      </c>
      <c r="E2094" t="s">
        <v>906</v>
      </c>
      <c r="F2094" t="s">
        <v>1196</v>
      </c>
      <c r="G2094" t="s">
        <v>1197</v>
      </c>
      <c r="H2094" t="s">
        <v>3371</v>
      </c>
      <c r="I2094" t="s">
        <v>14</v>
      </c>
      <c r="J2094" t="s">
        <v>3486</v>
      </c>
      <c r="K2094" t="s">
        <v>56</v>
      </c>
      <c r="L2094" t="s">
        <v>903</v>
      </c>
      <c r="M2094" t="s">
        <v>1829</v>
      </c>
      <c r="N2094" s="5">
        <v>170830</v>
      </c>
    </row>
    <row r="2095" spans="1:14" x14ac:dyDescent="0.25">
      <c r="A2095" t="s">
        <v>63</v>
      </c>
      <c r="B2095" t="s">
        <v>1932</v>
      </c>
      <c r="C2095">
        <v>1776</v>
      </c>
      <c r="D2095" s="2">
        <v>46023</v>
      </c>
      <c r="E2095" t="s">
        <v>907</v>
      </c>
      <c r="F2095" t="s">
        <v>150</v>
      </c>
      <c r="G2095" t="s">
        <v>20</v>
      </c>
      <c r="H2095" t="s">
        <v>1782</v>
      </c>
      <c r="I2095" t="s">
        <v>3844</v>
      </c>
      <c r="J2095" t="s">
        <v>1939</v>
      </c>
      <c r="K2095" t="s">
        <v>56</v>
      </c>
      <c r="L2095" t="s">
        <v>904</v>
      </c>
      <c r="M2095" t="s">
        <v>1829</v>
      </c>
      <c r="N2095" s="5">
        <v>-390658</v>
      </c>
    </row>
    <row r="2096" spans="1:14" x14ac:dyDescent="0.25">
      <c r="A2096" t="s">
        <v>63</v>
      </c>
      <c r="B2096" t="s">
        <v>1932</v>
      </c>
      <c r="C2096">
        <v>1776</v>
      </c>
      <c r="D2096" s="2">
        <v>46023</v>
      </c>
      <c r="E2096" t="s">
        <v>907</v>
      </c>
      <c r="F2096" t="s">
        <v>150</v>
      </c>
      <c r="G2096" t="s">
        <v>20</v>
      </c>
      <c r="H2096" t="s">
        <v>1782</v>
      </c>
      <c r="I2096" t="s">
        <v>3845</v>
      </c>
      <c r="J2096" t="s">
        <v>1939</v>
      </c>
      <c r="K2096" t="s">
        <v>56</v>
      </c>
      <c r="L2096" t="s">
        <v>904</v>
      </c>
      <c r="M2096" t="s">
        <v>1829</v>
      </c>
      <c r="N2096" s="5">
        <v>-264191</v>
      </c>
    </row>
    <row r="2097" spans="1:14" x14ac:dyDescent="0.25">
      <c r="A2097" t="s">
        <v>63</v>
      </c>
      <c r="B2097" t="s">
        <v>1932</v>
      </c>
      <c r="C2097">
        <v>1776</v>
      </c>
      <c r="D2097" s="2">
        <v>46023</v>
      </c>
      <c r="E2097" t="s">
        <v>907</v>
      </c>
      <c r="F2097" t="s">
        <v>283</v>
      </c>
      <c r="G2097" t="s">
        <v>77</v>
      </c>
      <c r="H2097" t="s">
        <v>137</v>
      </c>
      <c r="I2097" t="s">
        <v>3854</v>
      </c>
      <c r="J2097" t="s">
        <v>1947</v>
      </c>
      <c r="K2097" t="s">
        <v>56</v>
      </c>
      <c r="L2097" t="s">
        <v>904</v>
      </c>
      <c r="M2097" t="s">
        <v>1829</v>
      </c>
      <c r="N2097" s="5">
        <v>-5742478</v>
      </c>
    </row>
    <row r="2098" spans="1:14" x14ac:dyDescent="0.25">
      <c r="A2098" t="s">
        <v>63</v>
      </c>
      <c r="B2098" t="s">
        <v>1932</v>
      </c>
      <c r="C2098">
        <v>1776</v>
      </c>
      <c r="D2098" s="2">
        <v>46023</v>
      </c>
      <c r="E2098" t="s">
        <v>907</v>
      </c>
      <c r="F2098" t="s">
        <v>1206</v>
      </c>
      <c r="G2098" t="s">
        <v>1954</v>
      </c>
      <c r="H2098" t="s">
        <v>1468</v>
      </c>
      <c r="I2098" t="s">
        <v>3855</v>
      </c>
      <c r="J2098" t="s">
        <v>3893</v>
      </c>
      <c r="K2098" t="s">
        <v>56</v>
      </c>
      <c r="L2098" t="s">
        <v>904</v>
      </c>
      <c r="M2098" t="s">
        <v>1829</v>
      </c>
      <c r="N2098" s="5">
        <v>-969362</v>
      </c>
    </row>
    <row r="2099" spans="1:14" x14ac:dyDescent="0.25">
      <c r="A2099" t="s">
        <v>63</v>
      </c>
      <c r="B2099" t="s">
        <v>1932</v>
      </c>
      <c r="C2099">
        <v>1776</v>
      </c>
      <c r="D2099" s="2">
        <v>46023</v>
      </c>
      <c r="E2099" t="s">
        <v>907</v>
      </c>
      <c r="F2099" t="s">
        <v>927</v>
      </c>
      <c r="G2099" t="s">
        <v>843</v>
      </c>
      <c r="H2099" t="s">
        <v>1305</v>
      </c>
      <c r="I2099" t="s">
        <v>3856</v>
      </c>
      <c r="J2099" t="s">
        <v>1943</v>
      </c>
      <c r="K2099" t="s">
        <v>56</v>
      </c>
      <c r="L2099" t="s">
        <v>904</v>
      </c>
      <c r="M2099" t="s">
        <v>1829</v>
      </c>
      <c r="N2099" s="5">
        <v>-704995</v>
      </c>
    </row>
    <row r="2100" spans="1:14" x14ac:dyDescent="0.25">
      <c r="A2100" t="s">
        <v>63</v>
      </c>
      <c r="B2100" t="s">
        <v>1932</v>
      </c>
      <c r="C2100">
        <v>1776</v>
      </c>
      <c r="D2100" s="2">
        <v>46023</v>
      </c>
      <c r="E2100" t="s">
        <v>907</v>
      </c>
      <c r="F2100" t="s">
        <v>927</v>
      </c>
      <c r="G2100" t="s">
        <v>843</v>
      </c>
      <c r="H2100" t="s">
        <v>1308</v>
      </c>
      <c r="I2100" t="s">
        <v>3858</v>
      </c>
      <c r="J2100" t="s">
        <v>1943</v>
      </c>
      <c r="K2100" t="s">
        <v>56</v>
      </c>
      <c r="L2100" t="s">
        <v>904</v>
      </c>
      <c r="M2100" t="s">
        <v>1829</v>
      </c>
      <c r="N2100" s="5">
        <v>-720853</v>
      </c>
    </row>
    <row r="2101" spans="1:14" x14ac:dyDescent="0.25">
      <c r="A2101" t="s">
        <v>63</v>
      </c>
      <c r="B2101" t="s">
        <v>1932</v>
      </c>
      <c r="C2101">
        <v>1776</v>
      </c>
      <c r="D2101" s="2">
        <v>46023</v>
      </c>
      <c r="E2101" t="s">
        <v>907</v>
      </c>
      <c r="F2101" t="s">
        <v>250</v>
      </c>
      <c r="G2101" t="s">
        <v>249</v>
      </c>
      <c r="H2101" t="s">
        <v>1310</v>
      </c>
      <c r="I2101" t="s">
        <v>3861</v>
      </c>
      <c r="J2101" t="s">
        <v>1952</v>
      </c>
      <c r="K2101" t="s">
        <v>56</v>
      </c>
      <c r="L2101" t="s">
        <v>904</v>
      </c>
      <c r="M2101" t="s">
        <v>1829</v>
      </c>
      <c r="N2101" s="5">
        <v>-8578543</v>
      </c>
    </row>
    <row r="2102" spans="1:14" x14ac:dyDescent="0.25">
      <c r="A2102" t="s">
        <v>63</v>
      </c>
      <c r="B2102" t="s">
        <v>1932</v>
      </c>
      <c r="C2102">
        <v>1776</v>
      </c>
      <c r="D2102" s="2">
        <v>46023</v>
      </c>
      <c r="E2102" t="s">
        <v>907</v>
      </c>
      <c r="F2102" t="s">
        <v>250</v>
      </c>
      <c r="G2102" t="s">
        <v>249</v>
      </c>
      <c r="H2102" t="s">
        <v>1310</v>
      </c>
      <c r="I2102" t="s">
        <v>3862</v>
      </c>
      <c r="J2102" t="s">
        <v>1952</v>
      </c>
      <c r="K2102" t="s">
        <v>56</v>
      </c>
      <c r="L2102" t="s">
        <v>904</v>
      </c>
      <c r="M2102" t="s">
        <v>1829</v>
      </c>
      <c r="N2102" s="5">
        <v>-6600469</v>
      </c>
    </row>
    <row r="2103" spans="1:14" x14ac:dyDescent="0.25">
      <c r="A2103" t="s">
        <v>63</v>
      </c>
      <c r="B2103" t="s">
        <v>1932</v>
      </c>
      <c r="C2103">
        <v>1776</v>
      </c>
      <c r="D2103" s="2">
        <v>46023</v>
      </c>
      <c r="E2103" t="s">
        <v>907</v>
      </c>
      <c r="F2103" t="s">
        <v>178</v>
      </c>
      <c r="G2103" t="s">
        <v>27</v>
      </c>
      <c r="H2103" t="s">
        <v>1460</v>
      </c>
      <c r="I2103" t="s">
        <v>3865</v>
      </c>
      <c r="J2103" t="s">
        <v>1940</v>
      </c>
      <c r="K2103" t="s">
        <v>56</v>
      </c>
      <c r="L2103" t="s">
        <v>904</v>
      </c>
      <c r="M2103" t="s">
        <v>1829</v>
      </c>
      <c r="N2103" s="5">
        <v>-1582440</v>
      </c>
    </row>
    <row r="2104" spans="1:14" x14ac:dyDescent="0.25">
      <c r="A2104" t="s">
        <v>63</v>
      </c>
      <c r="B2104" t="s">
        <v>1932</v>
      </c>
      <c r="C2104">
        <v>1776</v>
      </c>
      <c r="D2104" s="2">
        <v>46023</v>
      </c>
      <c r="E2104" t="s">
        <v>907</v>
      </c>
      <c r="F2104" t="s">
        <v>636</v>
      </c>
      <c r="G2104" t="s">
        <v>1935</v>
      </c>
      <c r="H2104" t="s">
        <v>864</v>
      </c>
      <c r="I2104" t="s">
        <v>3868</v>
      </c>
      <c r="J2104" t="s">
        <v>1944</v>
      </c>
      <c r="K2104" t="s">
        <v>56</v>
      </c>
      <c r="L2104" t="s">
        <v>904</v>
      </c>
      <c r="M2104" t="s">
        <v>1829</v>
      </c>
      <c r="N2104" s="5">
        <v>-190694</v>
      </c>
    </row>
    <row r="2105" spans="1:14" x14ac:dyDescent="0.25">
      <c r="A2105" t="s">
        <v>63</v>
      </c>
      <c r="B2105" t="s">
        <v>1932</v>
      </c>
      <c r="C2105">
        <v>1776</v>
      </c>
      <c r="D2105" s="2">
        <v>46023</v>
      </c>
      <c r="E2105" t="s">
        <v>907</v>
      </c>
      <c r="F2105" t="s">
        <v>2367</v>
      </c>
      <c r="G2105" t="s">
        <v>2368</v>
      </c>
      <c r="H2105" t="s">
        <v>2315</v>
      </c>
      <c r="I2105" t="s">
        <v>3886</v>
      </c>
      <c r="J2105" t="s">
        <v>3498</v>
      </c>
      <c r="K2105" t="s">
        <v>56</v>
      </c>
      <c r="L2105" t="s">
        <v>904</v>
      </c>
      <c r="M2105" t="s">
        <v>1829</v>
      </c>
      <c r="N2105" s="5">
        <v>-2404384</v>
      </c>
    </row>
    <row r="2106" spans="1:14" x14ac:dyDescent="0.25">
      <c r="A2106" t="s">
        <v>63</v>
      </c>
      <c r="B2106" t="s">
        <v>1932</v>
      </c>
      <c r="C2106">
        <v>1776</v>
      </c>
      <c r="D2106" s="2">
        <v>46054</v>
      </c>
      <c r="E2106" t="s">
        <v>905</v>
      </c>
      <c r="F2106" t="s">
        <v>5081</v>
      </c>
      <c r="G2106" t="s">
        <v>5082</v>
      </c>
      <c r="H2106" t="s">
        <v>4680</v>
      </c>
      <c r="I2106" t="s">
        <v>5083</v>
      </c>
      <c r="J2106" t="s">
        <v>5084</v>
      </c>
      <c r="K2106" t="s">
        <v>56</v>
      </c>
      <c r="L2106" t="s">
        <v>902</v>
      </c>
      <c r="M2106" t="s">
        <v>1829</v>
      </c>
      <c r="N2106" s="5">
        <v>174655</v>
      </c>
    </row>
    <row r="2107" spans="1:14" x14ac:dyDescent="0.25">
      <c r="A2107" t="s">
        <v>63</v>
      </c>
      <c r="B2107" t="s">
        <v>1932</v>
      </c>
      <c r="C2107">
        <v>1776</v>
      </c>
      <c r="D2107" s="2">
        <v>46054</v>
      </c>
      <c r="E2107" t="s">
        <v>905</v>
      </c>
      <c r="F2107" t="s">
        <v>1030</v>
      </c>
      <c r="G2107" t="s">
        <v>1012</v>
      </c>
      <c r="H2107" t="s">
        <v>1747</v>
      </c>
      <c r="I2107" t="s">
        <v>5085</v>
      </c>
      <c r="J2107" t="s">
        <v>5086</v>
      </c>
      <c r="K2107" t="s">
        <v>56</v>
      </c>
      <c r="L2107" t="s">
        <v>902</v>
      </c>
      <c r="M2107" t="s">
        <v>1829</v>
      </c>
      <c r="N2107" s="5">
        <v>190589</v>
      </c>
    </row>
    <row r="2108" spans="1:14" x14ac:dyDescent="0.25">
      <c r="A2108" t="s">
        <v>63</v>
      </c>
      <c r="B2108" t="s">
        <v>1932</v>
      </c>
      <c r="C2108">
        <v>1776</v>
      </c>
      <c r="D2108" s="2">
        <v>46054</v>
      </c>
      <c r="E2108" t="s">
        <v>905</v>
      </c>
      <c r="F2108" t="s">
        <v>1003</v>
      </c>
      <c r="G2108" t="s">
        <v>1004</v>
      </c>
      <c r="H2108" t="s">
        <v>3048</v>
      </c>
      <c r="I2108" t="s">
        <v>3892</v>
      </c>
      <c r="J2108" t="s">
        <v>1004</v>
      </c>
      <c r="K2108" t="s">
        <v>56</v>
      </c>
      <c r="L2108" t="s">
        <v>902</v>
      </c>
      <c r="M2108" t="s">
        <v>1829</v>
      </c>
      <c r="N2108" s="5">
        <v>170830</v>
      </c>
    </row>
    <row r="2109" spans="1:14" x14ac:dyDescent="0.25">
      <c r="A2109" t="s">
        <v>63</v>
      </c>
      <c r="B2109" t="s">
        <v>1932</v>
      </c>
      <c r="C2109">
        <v>1776</v>
      </c>
      <c r="D2109" s="2">
        <v>46054</v>
      </c>
      <c r="E2109" t="s">
        <v>905</v>
      </c>
      <c r="F2109" t="s">
        <v>178</v>
      </c>
      <c r="G2109" t="s">
        <v>27</v>
      </c>
      <c r="H2109" t="s">
        <v>1460</v>
      </c>
      <c r="I2109" t="s">
        <v>5087</v>
      </c>
      <c r="J2109" t="s">
        <v>27</v>
      </c>
      <c r="K2109" t="s">
        <v>56</v>
      </c>
      <c r="L2109" t="s">
        <v>902</v>
      </c>
      <c r="M2109" t="s">
        <v>1829</v>
      </c>
      <c r="N2109" s="5">
        <v>-1582440</v>
      </c>
    </row>
    <row r="2110" spans="1:14" x14ac:dyDescent="0.25">
      <c r="A2110" t="s">
        <v>63</v>
      </c>
      <c r="B2110" t="s">
        <v>1932</v>
      </c>
      <c r="C2110">
        <v>1776</v>
      </c>
      <c r="D2110" s="2">
        <v>46054</v>
      </c>
      <c r="E2110" t="s">
        <v>905</v>
      </c>
      <c r="F2110" t="s">
        <v>324</v>
      </c>
      <c r="G2110" t="s">
        <v>316</v>
      </c>
      <c r="H2110" t="s">
        <v>4679</v>
      </c>
      <c r="I2110" t="s">
        <v>5088</v>
      </c>
      <c r="J2110" t="s">
        <v>316</v>
      </c>
      <c r="K2110" t="s">
        <v>56</v>
      </c>
      <c r="L2110" t="s">
        <v>902</v>
      </c>
      <c r="M2110" t="s">
        <v>1829</v>
      </c>
      <c r="N2110" s="5">
        <v>79195</v>
      </c>
    </row>
    <row r="2111" spans="1:14" x14ac:dyDescent="0.25">
      <c r="A2111" t="s">
        <v>63</v>
      </c>
      <c r="B2111" t="s">
        <v>1932</v>
      </c>
      <c r="C2111">
        <v>1776</v>
      </c>
      <c r="D2111" s="2">
        <v>46054</v>
      </c>
      <c r="E2111" t="s">
        <v>905</v>
      </c>
      <c r="F2111" t="s">
        <v>164</v>
      </c>
      <c r="G2111" t="s">
        <v>2</v>
      </c>
      <c r="H2111" t="s">
        <v>1654</v>
      </c>
      <c r="I2111" t="s">
        <v>5089</v>
      </c>
      <c r="J2111" t="s">
        <v>2</v>
      </c>
      <c r="K2111" t="s">
        <v>56</v>
      </c>
      <c r="L2111" t="s">
        <v>902</v>
      </c>
      <c r="M2111" t="s">
        <v>1829</v>
      </c>
      <c r="N2111" s="5">
        <v>214413</v>
      </c>
    </row>
    <row r="2112" spans="1:14" x14ac:dyDescent="0.25">
      <c r="A2112" t="s">
        <v>63</v>
      </c>
      <c r="B2112" t="s">
        <v>1932</v>
      </c>
      <c r="C2112">
        <v>1776</v>
      </c>
      <c r="D2112" s="2">
        <v>46054</v>
      </c>
      <c r="E2112" t="s">
        <v>905</v>
      </c>
      <c r="F2112" t="s">
        <v>1535</v>
      </c>
      <c r="G2112" t="s">
        <v>1536</v>
      </c>
      <c r="H2112" t="s">
        <v>1537</v>
      </c>
      <c r="I2112" t="s">
        <v>5090</v>
      </c>
      <c r="J2112" t="s">
        <v>1536</v>
      </c>
      <c r="K2112" t="s">
        <v>56</v>
      </c>
      <c r="L2112" t="s">
        <v>902</v>
      </c>
      <c r="M2112" t="s">
        <v>1829</v>
      </c>
      <c r="N2112" s="5">
        <v>810004</v>
      </c>
    </row>
    <row r="2113" spans="1:14" x14ac:dyDescent="0.25">
      <c r="A2113" t="s">
        <v>63</v>
      </c>
      <c r="B2113" t="s">
        <v>1932</v>
      </c>
      <c r="C2113">
        <v>1776</v>
      </c>
      <c r="D2113" s="2">
        <v>46054</v>
      </c>
      <c r="E2113" t="s">
        <v>905</v>
      </c>
      <c r="F2113" t="s">
        <v>2367</v>
      </c>
      <c r="G2113" t="s">
        <v>2368</v>
      </c>
      <c r="H2113" t="s">
        <v>2315</v>
      </c>
      <c r="I2113" t="s">
        <v>5091</v>
      </c>
      <c r="J2113" t="s">
        <v>2368</v>
      </c>
      <c r="K2113" t="s">
        <v>56</v>
      </c>
      <c r="L2113" t="s">
        <v>902</v>
      </c>
      <c r="M2113" t="s">
        <v>1829</v>
      </c>
      <c r="N2113" s="5">
        <v>913240</v>
      </c>
    </row>
    <row r="2114" spans="1:14" x14ac:dyDescent="0.25">
      <c r="A2114" t="s">
        <v>63</v>
      </c>
      <c r="B2114" t="s">
        <v>1932</v>
      </c>
      <c r="C2114">
        <v>1776</v>
      </c>
      <c r="D2114" s="2">
        <v>46054</v>
      </c>
      <c r="E2114" t="s">
        <v>906</v>
      </c>
      <c r="F2114" t="s">
        <v>178</v>
      </c>
      <c r="G2114" t="s">
        <v>27</v>
      </c>
      <c r="H2114" t="s">
        <v>1460</v>
      </c>
      <c r="I2114" t="s">
        <v>14</v>
      </c>
      <c r="J2114" t="s">
        <v>5092</v>
      </c>
      <c r="K2114" t="s">
        <v>56</v>
      </c>
      <c r="L2114" t="s">
        <v>903</v>
      </c>
      <c r="M2114" t="s">
        <v>1829</v>
      </c>
      <c r="N2114" s="5">
        <v>6741555</v>
      </c>
    </row>
    <row r="2115" spans="1:14" x14ac:dyDescent="0.25">
      <c r="A2115" t="s">
        <v>63</v>
      </c>
      <c r="B2115" t="s">
        <v>1932</v>
      </c>
      <c r="C2115">
        <v>1776</v>
      </c>
      <c r="D2115" s="2">
        <v>46054</v>
      </c>
      <c r="E2115" t="s">
        <v>906</v>
      </c>
      <c r="F2115" t="s">
        <v>925</v>
      </c>
      <c r="G2115" t="s">
        <v>855</v>
      </c>
      <c r="H2115" t="s">
        <v>2228</v>
      </c>
      <c r="I2115" t="s">
        <v>14</v>
      </c>
      <c r="J2115" t="s">
        <v>5093</v>
      </c>
      <c r="K2115" t="s">
        <v>56</v>
      </c>
      <c r="L2115" t="s">
        <v>903</v>
      </c>
      <c r="M2115" t="s">
        <v>1829</v>
      </c>
      <c r="N2115" s="5">
        <v>7255480</v>
      </c>
    </row>
    <row r="2116" spans="1:14" x14ac:dyDescent="0.25">
      <c r="A2116" t="s">
        <v>63</v>
      </c>
      <c r="B2116" t="s">
        <v>1932</v>
      </c>
      <c r="C2116">
        <v>1776</v>
      </c>
      <c r="D2116" s="2">
        <v>46054</v>
      </c>
      <c r="E2116" t="s">
        <v>907</v>
      </c>
      <c r="F2116" t="s">
        <v>1003</v>
      </c>
      <c r="G2116" t="s">
        <v>1004</v>
      </c>
      <c r="H2116" t="s">
        <v>3048</v>
      </c>
      <c r="I2116" t="s">
        <v>14</v>
      </c>
      <c r="J2116" t="s">
        <v>5094</v>
      </c>
      <c r="K2116" t="s">
        <v>56</v>
      </c>
      <c r="L2116" t="s">
        <v>904</v>
      </c>
      <c r="M2116" t="s">
        <v>1829</v>
      </c>
      <c r="N2116" s="5">
        <v>-198640</v>
      </c>
    </row>
    <row r="2117" spans="1:14" x14ac:dyDescent="0.25">
      <c r="A2117" t="s">
        <v>63</v>
      </c>
      <c r="B2117" t="s">
        <v>1932</v>
      </c>
      <c r="C2117">
        <v>1776</v>
      </c>
      <c r="D2117" s="2">
        <v>46054</v>
      </c>
      <c r="E2117" t="s">
        <v>907</v>
      </c>
      <c r="F2117" t="s">
        <v>1003</v>
      </c>
      <c r="G2117" t="s">
        <v>1004</v>
      </c>
      <c r="H2117" t="s">
        <v>3048</v>
      </c>
      <c r="I2117" t="s">
        <v>3892</v>
      </c>
      <c r="J2117" t="s">
        <v>5094</v>
      </c>
      <c r="K2117" t="s">
        <v>56</v>
      </c>
      <c r="L2117" t="s">
        <v>904</v>
      </c>
      <c r="M2117" t="s">
        <v>1829</v>
      </c>
      <c r="N2117" s="5">
        <v>-170830</v>
      </c>
    </row>
    <row r="2118" spans="1:14" x14ac:dyDescent="0.25">
      <c r="A2118" t="s">
        <v>63</v>
      </c>
      <c r="B2118" t="s">
        <v>1932</v>
      </c>
      <c r="C2118">
        <v>1776</v>
      </c>
      <c r="D2118" s="2">
        <v>46054</v>
      </c>
      <c r="E2118" t="s">
        <v>907</v>
      </c>
      <c r="F2118" t="s">
        <v>1196</v>
      </c>
      <c r="G2118" t="s">
        <v>1197</v>
      </c>
      <c r="H2118" t="s">
        <v>3371</v>
      </c>
      <c r="I2118" t="s">
        <v>14</v>
      </c>
      <c r="J2118" t="s">
        <v>5095</v>
      </c>
      <c r="K2118" t="s">
        <v>56</v>
      </c>
      <c r="L2118" t="s">
        <v>904</v>
      </c>
      <c r="M2118" t="s">
        <v>1829</v>
      </c>
      <c r="N2118" s="5">
        <v>-170830</v>
      </c>
    </row>
    <row r="2119" spans="1:14" x14ac:dyDescent="0.25">
      <c r="A2119" t="s">
        <v>63</v>
      </c>
      <c r="B2119" t="s">
        <v>1932</v>
      </c>
      <c r="C2119">
        <v>1776</v>
      </c>
      <c r="D2119" s="2">
        <v>46082</v>
      </c>
      <c r="E2119" t="s">
        <v>905</v>
      </c>
      <c r="F2119" t="s">
        <v>5081</v>
      </c>
      <c r="G2119" t="s">
        <v>5082</v>
      </c>
      <c r="H2119" t="s">
        <v>4680</v>
      </c>
      <c r="I2119" t="s">
        <v>7365</v>
      </c>
      <c r="J2119" t="s">
        <v>5084</v>
      </c>
      <c r="K2119" t="s">
        <v>56</v>
      </c>
      <c r="L2119" t="s">
        <v>902</v>
      </c>
      <c r="M2119" t="s">
        <v>1829</v>
      </c>
      <c r="N2119" s="5">
        <v>151399</v>
      </c>
    </row>
    <row r="2120" spans="1:14" x14ac:dyDescent="0.25">
      <c r="A2120" t="s">
        <v>63</v>
      </c>
      <c r="B2120" t="s">
        <v>1932</v>
      </c>
      <c r="C2120">
        <v>1776</v>
      </c>
      <c r="D2120" s="2">
        <v>46082</v>
      </c>
      <c r="E2120" t="s">
        <v>905</v>
      </c>
      <c r="F2120" t="s">
        <v>282</v>
      </c>
      <c r="G2120" t="s">
        <v>365</v>
      </c>
      <c r="H2120" t="s">
        <v>6349</v>
      </c>
      <c r="I2120" t="s">
        <v>7366</v>
      </c>
      <c r="J2120" t="s">
        <v>365</v>
      </c>
      <c r="K2120" t="s">
        <v>56</v>
      </c>
      <c r="L2120" t="s">
        <v>902</v>
      </c>
      <c r="M2120" t="s">
        <v>1829</v>
      </c>
      <c r="N2120" s="5">
        <v>11933787</v>
      </c>
    </row>
    <row r="2121" spans="1:14" x14ac:dyDescent="0.25">
      <c r="A2121" t="s">
        <v>63</v>
      </c>
      <c r="B2121" t="s">
        <v>1932</v>
      </c>
      <c r="C2121">
        <v>1776</v>
      </c>
      <c r="D2121" s="2">
        <v>46082</v>
      </c>
      <c r="E2121" t="s">
        <v>905</v>
      </c>
      <c r="F2121" t="s">
        <v>1206</v>
      </c>
      <c r="G2121" t="s">
        <v>1954</v>
      </c>
      <c r="H2121" t="s">
        <v>1468</v>
      </c>
      <c r="I2121" t="s">
        <v>7367</v>
      </c>
      <c r="J2121" t="s">
        <v>1954</v>
      </c>
      <c r="K2121" t="s">
        <v>56</v>
      </c>
      <c r="L2121" t="s">
        <v>902</v>
      </c>
      <c r="M2121" t="s">
        <v>1829</v>
      </c>
      <c r="N2121" s="5">
        <v>393927</v>
      </c>
    </row>
    <row r="2122" spans="1:14" x14ac:dyDescent="0.25">
      <c r="A2122" t="s">
        <v>63</v>
      </c>
      <c r="B2122" t="s">
        <v>1932</v>
      </c>
      <c r="C2122">
        <v>1776</v>
      </c>
      <c r="D2122" s="2">
        <v>46082</v>
      </c>
      <c r="E2122" t="s">
        <v>905</v>
      </c>
      <c r="F2122" t="s">
        <v>591</v>
      </c>
      <c r="G2122" t="s">
        <v>566</v>
      </c>
      <c r="H2122" t="s">
        <v>6346</v>
      </c>
      <c r="I2122" t="s">
        <v>7368</v>
      </c>
      <c r="J2122" t="s">
        <v>566</v>
      </c>
      <c r="K2122" t="s">
        <v>56</v>
      </c>
      <c r="L2122" t="s">
        <v>902</v>
      </c>
      <c r="M2122" t="s">
        <v>1829</v>
      </c>
      <c r="N2122" s="5">
        <v>405864</v>
      </c>
    </row>
    <row r="2123" spans="1:14" x14ac:dyDescent="0.25">
      <c r="A2123" t="s">
        <v>63</v>
      </c>
      <c r="B2123" t="s">
        <v>1932</v>
      </c>
      <c r="C2123">
        <v>1776</v>
      </c>
      <c r="D2123" s="2">
        <v>46082</v>
      </c>
      <c r="E2123" t="s">
        <v>905</v>
      </c>
      <c r="F2123" t="s">
        <v>591</v>
      </c>
      <c r="G2123" t="s">
        <v>566</v>
      </c>
      <c r="H2123" t="s">
        <v>2689</v>
      </c>
      <c r="I2123" t="s">
        <v>7369</v>
      </c>
      <c r="J2123" t="s">
        <v>566</v>
      </c>
      <c r="K2123" t="s">
        <v>56</v>
      </c>
      <c r="L2123" t="s">
        <v>902</v>
      </c>
      <c r="M2123" t="s">
        <v>1829</v>
      </c>
      <c r="N2123" s="5">
        <v>990787</v>
      </c>
    </row>
    <row r="2124" spans="1:14" x14ac:dyDescent="0.25">
      <c r="A2124" t="s">
        <v>63</v>
      </c>
      <c r="B2124" t="s">
        <v>1932</v>
      </c>
      <c r="C2124">
        <v>1776</v>
      </c>
      <c r="D2124" s="2">
        <v>46082</v>
      </c>
      <c r="E2124" t="s">
        <v>905</v>
      </c>
      <c r="F2124" t="s">
        <v>591</v>
      </c>
      <c r="G2124" t="s">
        <v>566</v>
      </c>
      <c r="H2124" t="s">
        <v>2691</v>
      </c>
      <c r="I2124" t="s">
        <v>7370</v>
      </c>
      <c r="J2124" t="s">
        <v>566</v>
      </c>
      <c r="K2124" t="s">
        <v>56</v>
      </c>
      <c r="L2124" t="s">
        <v>902</v>
      </c>
      <c r="M2124" t="s">
        <v>1829</v>
      </c>
      <c r="N2124" s="5">
        <v>198953</v>
      </c>
    </row>
    <row r="2125" spans="1:14" x14ac:dyDescent="0.25">
      <c r="A2125" t="s">
        <v>63</v>
      </c>
      <c r="B2125" t="s">
        <v>1932</v>
      </c>
      <c r="C2125">
        <v>1776</v>
      </c>
      <c r="D2125" s="2">
        <v>46082</v>
      </c>
      <c r="E2125" t="s">
        <v>905</v>
      </c>
      <c r="F2125" t="s">
        <v>1003</v>
      </c>
      <c r="G2125" t="s">
        <v>1004</v>
      </c>
      <c r="H2125" t="s">
        <v>3048</v>
      </c>
      <c r="I2125" t="s">
        <v>7371</v>
      </c>
      <c r="J2125" t="s">
        <v>1004</v>
      </c>
      <c r="K2125" t="s">
        <v>56</v>
      </c>
      <c r="L2125" t="s">
        <v>902</v>
      </c>
      <c r="M2125" t="s">
        <v>1829</v>
      </c>
      <c r="N2125" s="5">
        <v>333531</v>
      </c>
    </row>
    <row r="2126" spans="1:14" x14ac:dyDescent="0.25">
      <c r="A2126" t="s">
        <v>63</v>
      </c>
      <c r="B2126" t="s">
        <v>1932</v>
      </c>
      <c r="C2126">
        <v>1776</v>
      </c>
      <c r="D2126" s="2">
        <v>46082</v>
      </c>
      <c r="E2126" t="s">
        <v>905</v>
      </c>
      <c r="F2126" t="s">
        <v>1003</v>
      </c>
      <c r="G2126" t="s">
        <v>1004</v>
      </c>
      <c r="H2126" t="s">
        <v>3048</v>
      </c>
      <c r="I2126" t="s">
        <v>7372</v>
      </c>
      <c r="J2126" t="s">
        <v>1004</v>
      </c>
      <c r="K2126" t="s">
        <v>56</v>
      </c>
      <c r="L2126" t="s">
        <v>902</v>
      </c>
      <c r="M2126" t="s">
        <v>1829</v>
      </c>
      <c r="N2126" s="5">
        <v>95498</v>
      </c>
    </row>
    <row r="2127" spans="1:14" x14ac:dyDescent="0.25">
      <c r="A2127" t="s">
        <v>63</v>
      </c>
      <c r="B2127" t="s">
        <v>1932</v>
      </c>
      <c r="C2127">
        <v>1776</v>
      </c>
      <c r="D2127" s="2">
        <v>46082</v>
      </c>
      <c r="E2127" t="s">
        <v>905</v>
      </c>
      <c r="F2127" t="s">
        <v>1003</v>
      </c>
      <c r="G2127" t="s">
        <v>1004</v>
      </c>
      <c r="H2127" t="s">
        <v>3048</v>
      </c>
      <c r="I2127" t="s">
        <v>7373</v>
      </c>
      <c r="J2127" t="s">
        <v>1004</v>
      </c>
      <c r="K2127" t="s">
        <v>56</v>
      </c>
      <c r="L2127" t="s">
        <v>902</v>
      </c>
      <c r="M2127" t="s">
        <v>1829</v>
      </c>
      <c r="N2127" s="5">
        <v>171100</v>
      </c>
    </row>
    <row r="2128" spans="1:14" x14ac:dyDescent="0.25">
      <c r="A2128" t="s">
        <v>63</v>
      </c>
      <c r="B2128" t="s">
        <v>1932</v>
      </c>
      <c r="C2128">
        <v>1776</v>
      </c>
      <c r="D2128" s="2">
        <v>46082</v>
      </c>
      <c r="E2128" t="s">
        <v>905</v>
      </c>
      <c r="F2128" t="s">
        <v>1003</v>
      </c>
      <c r="G2128" t="s">
        <v>1004</v>
      </c>
      <c r="H2128" t="s">
        <v>3048</v>
      </c>
      <c r="I2128" t="s">
        <v>7374</v>
      </c>
      <c r="J2128" t="s">
        <v>1004</v>
      </c>
      <c r="K2128" t="s">
        <v>56</v>
      </c>
      <c r="L2128" t="s">
        <v>902</v>
      </c>
      <c r="M2128" t="s">
        <v>1829</v>
      </c>
      <c r="N2128" s="5">
        <v>142942</v>
      </c>
    </row>
    <row r="2129" spans="1:14" x14ac:dyDescent="0.25">
      <c r="A2129" t="s">
        <v>63</v>
      </c>
      <c r="B2129" t="s">
        <v>1932</v>
      </c>
      <c r="C2129">
        <v>1776</v>
      </c>
      <c r="D2129" s="2">
        <v>46082</v>
      </c>
      <c r="E2129" t="s">
        <v>905</v>
      </c>
      <c r="F2129" t="s">
        <v>2365</v>
      </c>
      <c r="G2129" t="s">
        <v>14</v>
      </c>
      <c r="H2129" t="s">
        <v>2316</v>
      </c>
      <c r="I2129" t="s">
        <v>7375</v>
      </c>
      <c r="J2129" t="s">
        <v>2366</v>
      </c>
      <c r="K2129" t="s">
        <v>56</v>
      </c>
      <c r="L2129" t="s">
        <v>902</v>
      </c>
      <c r="M2129" t="s">
        <v>1829</v>
      </c>
      <c r="N2129" s="5">
        <v>246702</v>
      </c>
    </row>
    <row r="2130" spans="1:14" x14ac:dyDescent="0.25">
      <c r="A2130" t="s">
        <v>63</v>
      </c>
      <c r="B2130" t="s">
        <v>1932</v>
      </c>
      <c r="C2130">
        <v>1776</v>
      </c>
      <c r="D2130" s="2">
        <v>46082</v>
      </c>
      <c r="E2130" t="s">
        <v>905</v>
      </c>
      <c r="F2130" t="s">
        <v>2365</v>
      </c>
      <c r="G2130" t="s">
        <v>14</v>
      </c>
      <c r="H2130" t="s">
        <v>2316</v>
      </c>
      <c r="I2130" t="s">
        <v>7376</v>
      </c>
      <c r="J2130" t="s">
        <v>2366</v>
      </c>
      <c r="K2130" t="s">
        <v>56</v>
      </c>
      <c r="L2130" t="s">
        <v>902</v>
      </c>
      <c r="M2130" t="s">
        <v>1829</v>
      </c>
      <c r="N2130" s="5">
        <v>165794</v>
      </c>
    </row>
    <row r="2131" spans="1:14" x14ac:dyDescent="0.25">
      <c r="A2131" t="s">
        <v>63</v>
      </c>
      <c r="B2131" t="s">
        <v>1932</v>
      </c>
      <c r="C2131">
        <v>1776</v>
      </c>
      <c r="D2131" s="2">
        <v>46082</v>
      </c>
      <c r="E2131" t="s">
        <v>905</v>
      </c>
      <c r="F2131" t="s">
        <v>636</v>
      </c>
      <c r="G2131" t="s">
        <v>1935</v>
      </c>
      <c r="H2131" t="s">
        <v>6343</v>
      </c>
      <c r="I2131" t="s">
        <v>7377</v>
      </c>
      <c r="J2131" t="s">
        <v>629</v>
      </c>
      <c r="K2131" t="s">
        <v>56</v>
      </c>
      <c r="L2131" t="s">
        <v>902</v>
      </c>
      <c r="M2131" t="s">
        <v>1829</v>
      </c>
      <c r="N2131" s="5">
        <v>334241</v>
      </c>
    </row>
    <row r="2132" spans="1:14" x14ac:dyDescent="0.25">
      <c r="A2132" t="s">
        <v>63</v>
      </c>
      <c r="B2132" t="s">
        <v>1932</v>
      </c>
      <c r="C2132">
        <v>1776</v>
      </c>
      <c r="D2132" s="2">
        <v>46082</v>
      </c>
      <c r="E2132" t="s">
        <v>905</v>
      </c>
      <c r="F2132" t="s">
        <v>636</v>
      </c>
      <c r="G2132" t="s">
        <v>1935</v>
      </c>
      <c r="H2132" t="s">
        <v>6343</v>
      </c>
      <c r="I2132" t="s">
        <v>7378</v>
      </c>
      <c r="J2132" t="s">
        <v>629</v>
      </c>
      <c r="K2132" t="s">
        <v>56</v>
      </c>
      <c r="L2132" t="s">
        <v>902</v>
      </c>
      <c r="M2132" t="s">
        <v>1829</v>
      </c>
      <c r="N2132" s="5">
        <v>190995</v>
      </c>
    </row>
    <row r="2133" spans="1:14" x14ac:dyDescent="0.25">
      <c r="A2133" t="s">
        <v>63</v>
      </c>
      <c r="B2133" t="s">
        <v>1932</v>
      </c>
      <c r="C2133">
        <v>1776</v>
      </c>
      <c r="D2133" s="2">
        <v>46082</v>
      </c>
      <c r="E2133" t="s">
        <v>905</v>
      </c>
      <c r="F2133" t="s">
        <v>1196</v>
      </c>
      <c r="G2133" t="s">
        <v>1197</v>
      </c>
      <c r="H2133" t="s">
        <v>3371</v>
      </c>
      <c r="I2133" t="s">
        <v>7379</v>
      </c>
      <c r="J2133" t="s">
        <v>1197</v>
      </c>
      <c r="K2133" t="s">
        <v>56</v>
      </c>
      <c r="L2133" t="s">
        <v>902</v>
      </c>
      <c r="M2133" t="s">
        <v>1829</v>
      </c>
      <c r="N2133" s="5">
        <v>441676</v>
      </c>
    </row>
    <row r="2134" spans="1:14" x14ac:dyDescent="0.25">
      <c r="A2134" t="s">
        <v>63</v>
      </c>
      <c r="B2134" t="s">
        <v>1932</v>
      </c>
      <c r="C2134">
        <v>1776</v>
      </c>
      <c r="D2134" s="2">
        <v>46082</v>
      </c>
      <c r="E2134" t="s">
        <v>905</v>
      </c>
      <c r="F2134" t="s">
        <v>164</v>
      </c>
      <c r="G2134" t="s">
        <v>2</v>
      </c>
      <c r="H2134" t="s">
        <v>1538</v>
      </c>
      <c r="I2134" t="s">
        <v>7380</v>
      </c>
      <c r="J2134" t="s">
        <v>2</v>
      </c>
      <c r="K2134" t="s">
        <v>56</v>
      </c>
      <c r="L2134" t="s">
        <v>902</v>
      </c>
      <c r="M2134" t="s">
        <v>1829</v>
      </c>
      <c r="N2134" s="5">
        <v>238744</v>
      </c>
    </row>
    <row r="2135" spans="1:14" x14ac:dyDescent="0.25">
      <c r="A2135" t="s">
        <v>63</v>
      </c>
      <c r="B2135" t="s">
        <v>1932</v>
      </c>
      <c r="C2135">
        <v>1776</v>
      </c>
      <c r="D2135" s="2">
        <v>46082</v>
      </c>
      <c r="E2135" t="s">
        <v>905</v>
      </c>
      <c r="F2135" t="s">
        <v>164</v>
      </c>
      <c r="G2135" t="s">
        <v>2</v>
      </c>
      <c r="H2135" t="s">
        <v>6104</v>
      </c>
      <c r="I2135" t="s">
        <v>7381</v>
      </c>
      <c r="J2135" t="s">
        <v>2</v>
      </c>
      <c r="K2135" t="s">
        <v>56</v>
      </c>
      <c r="L2135" t="s">
        <v>902</v>
      </c>
      <c r="M2135" t="s">
        <v>1829</v>
      </c>
      <c r="N2135" s="5">
        <v>341231</v>
      </c>
    </row>
    <row r="2136" spans="1:14" x14ac:dyDescent="0.25">
      <c r="A2136" t="s">
        <v>63</v>
      </c>
      <c r="B2136" t="s">
        <v>1932</v>
      </c>
      <c r="C2136">
        <v>1776</v>
      </c>
      <c r="D2136" s="2">
        <v>46082</v>
      </c>
      <c r="E2136" t="s">
        <v>905</v>
      </c>
      <c r="F2136" t="s">
        <v>164</v>
      </c>
      <c r="G2136" t="s">
        <v>2</v>
      </c>
      <c r="H2136" t="s">
        <v>2686</v>
      </c>
      <c r="I2136" t="s">
        <v>7382</v>
      </c>
      <c r="J2136" t="s">
        <v>2</v>
      </c>
      <c r="K2136" t="s">
        <v>56</v>
      </c>
      <c r="L2136" t="s">
        <v>902</v>
      </c>
      <c r="M2136" t="s">
        <v>1829</v>
      </c>
      <c r="N2136" s="5">
        <v>663753</v>
      </c>
    </row>
    <row r="2137" spans="1:14" x14ac:dyDescent="0.25">
      <c r="A2137" t="s">
        <v>63</v>
      </c>
      <c r="B2137" t="s">
        <v>1932</v>
      </c>
      <c r="C2137">
        <v>1776</v>
      </c>
      <c r="D2137" s="2">
        <v>46082</v>
      </c>
      <c r="E2137" t="s">
        <v>905</v>
      </c>
      <c r="F2137" t="s">
        <v>164</v>
      </c>
      <c r="G2137" t="s">
        <v>2</v>
      </c>
      <c r="H2137" t="s">
        <v>2686</v>
      </c>
      <c r="I2137" t="s">
        <v>7383</v>
      </c>
      <c r="J2137" t="s">
        <v>2</v>
      </c>
      <c r="K2137" t="s">
        <v>56</v>
      </c>
      <c r="L2137" t="s">
        <v>902</v>
      </c>
      <c r="M2137" t="s">
        <v>1829</v>
      </c>
      <c r="N2137" s="5">
        <v>210890</v>
      </c>
    </row>
    <row r="2138" spans="1:14" x14ac:dyDescent="0.25">
      <c r="A2138" t="s">
        <v>63</v>
      </c>
      <c r="B2138" t="s">
        <v>1932</v>
      </c>
      <c r="C2138">
        <v>1776</v>
      </c>
      <c r="D2138" s="2">
        <v>46082</v>
      </c>
      <c r="E2138" t="s">
        <v>905</v>
      </c>
      <c r="F2138" t="s">
        <v>7384</v>
      </c>
      <c r="G2138" t="s">
        <v>7385</v>
      </c>
      <c r="H2138" t="s">
        <v>6355</v>
      </c>
      <c r="I2138" t="s">
        <v>7386</v>
      </c>
      <c r="J2138" t="s">
        <v>7385</v>
      </c>
      <c r="K2138" t="s">
        <v>56</v>
      </c>
      <c r="L2138" t="s">
        <v>902</v>
      </c>
      <c r="M2138" t="s">
        <v>1829</v>
      </c>
      <c r="N2138" s="5">
        <v>478101</v>
      </c>
    </row>
    <row r="2139" spans="1:14" x14ac:dyDescent="0.25">
      <c r="A2139" t="s">
        <v>63</v>
      </c>
      <c r="B2139" t="s">
        <v>1932</v>
      </c>
      <c r="C2139">
        <v>1776</v>
      </c>
      <c r="D2139" s="2">
        <v>46082</v>
      </c>
      <c r="E2139" t="s">
        <v>905</v>
      </c>
      <c r="F2139" t="s">
        <v>2367</v>
      </c>
      <c r="G2139" t="s">
        <v>2368</v>
      </c>
      <c r="H2139" t="s">
        <v>2315</v>
      </c>
      <c r="I2139" t="s">
        <v>7387</v>
      </c>
      <c r="J2139" t="s">
        <v>2368</v>
      </c>
      <c r="K2139" t="s">
        <v>56</v>
      </c>
      <c r="L2139" t="s">
        <v>902</v>
      </c>
      <c r="M2139" t="s">
        <v>1829</v>
      </c>
      <c r="N2139" s="5">
        <v>913240</v>
      </c>
    </row>
    <row r="2140" spans="1:14" x14ac:dyDescent="0.25">
      <c r="A2140" t="s">
        <v>63</v>
      </c>
      <c r="B2140" t="s">
        <v>1932</v>
      </c>
      <c r="C2140">
        <v>1776</v>
      </c>
      <c r="D2140" s="2">
        <v>46082</v>
      </c>
      <c r="E2140" t="s">
        <v>905</v>
      </c>
      <c r="F2140" t="s">
        <v>2367</v>
      </c>
      <c r="G2140" t="s">
        <v>2368</v>
      </c>
      <c r="H2140" t="s">
        <v>2315</v>
      </c>
      <c r="I2140" t="s">
        <v>7388</v>
      </c>
      <c r="J2140" t="s">
        <v>2368</v>
      </c>
      <c r="K2140" t="s">
        <v>56</v>
      </c>
      <c r="L2140" t="s">
        <v>902</v>
      </c>
      <c r="M2140" t="s">
        <v>1829</v>
      </c>
      <c r="N2140" s="5">
        <v>1742830</v>
      </c>
    </row>
    <row r="2141" spans="1:14" x14ac:dyDescent="0.25">
      <c r="A2141" t="s">
        <v>63</v>
      </c>
      <c r="B2141" t="s">
        <v>1932</v>
      </c>
      <c r="C2141">
        <v>1776</v>
      </c>
      <c r="D2141" s="2">
        <v>46082</v>
      </c>
      <c r="E2141" t="s">
        <v>905</v>
      </c>
      <c r="F2141" t="s">
        <v>2367</v>
      </c>
      <c r="G2141" t="s">
        <v>2368</v>
      </c>
      <c r="H2141" t="s">
        <v>2315</v>
      </c>
      <c r="I2141" t="s">
        <v>7389</v>
      </c>
      <c r="J2141" t="s">
        <v>2368</v>
      </c>
      <c r="K2141" t="s">
        <v>56</v>
      </c>
      <c r="L2141" t="s">
        <v>902</v>
      </c>
      <c r="M2141" t="s">
        <v>1829</v>
      </c>
      <c r="N2141" s="5">
        <v>-913240</v>
      </c>
    </row>
    <row r="2142" spans="1:14" x14ac:dyDescent="0.25">
      <c r="A2142" t="s">
        <v>63</v>
      </c>
      <c r="B2142" t="s">
        <v>1932</v>
      </c>
      <c r="C2142">
        <v>1776</v>
      </c>
      <c r="D2142" s="2">
        <v>46082</v>
      </c>
      <c r="E2142" t="s">
        <v>906</v>
      </c>
      <c r="F2142" t="s">
        <v>2695</v>
      </c>
      <c r="G2142" t="s">
        <v>2696</v>
      </c>
      <c r="H2142" t="s">
        <v>2697</v>
      </c>
      <c r="I2142" t="s">
        <v>14</v>
      </c>
      <c r="J2142" t="s">
        <v>7390</v>
      </c>
      <c r="K2142" t="s">
        <v>56</v>
      </c>
      <c r="L2142" t="s">
        <v>903</v>
      </c>
      <c r="M2142" t="s">
        <v>1829</v>
      </c>
      <c r="N2142" s="5">
        <v>693683</v>
      </c>
    </row>
    <row r="2143" spans="1:14" x14ac:dyDescent="0.25">
      <c r="A2143" t="s">
        <v>63</v>
      </c>
      <c r="B2143" t="s">
        <v>1932</v>
      </c>
      <c r="C2143">
        <v>1776</v>
      </c>
      <c r="D2143" s="2">
        <v>46082</v>
      </c>
      <c r="E2143" t="s">
        <v>906</v>
      </c>
      <c r="F2143" t="s">
        <v>178</v>
      </c>
      <c r="G2143" t="s">
        <v>27</v>
      </c>
      <c r="H2143" t="s">
        <v>1460</v>
      </c>
      <c r="I2143" t="s">
        <v>14</v>
      </c>
      <c r="J2143" t="s">
        <v>5092</v>
      </c>
      <c r="K2143" t="s">
        <v>56</v>
      </c>
      <c r="L2143" t="s">
        <v>903</v>
      </c>
      <c r="M2143" t="s">
        <v>1829</v>
      </c>
      <c r="N2143" s="5">
        <v>4800076</v>
      </c>
    </row>
    <row r="2144" spans="1:14" x14ac:dyDescent="0.25">
      <c r="A2144" t="s">
        <v>63</v>
      </c>
      <c r="B2144" t="s">
        <v>1932</v>
      </c>
      <c r="C2144">
        <v>1776</v>
      </c>
      <c r="D2144" s="2">
        <v>46082</v>
      </c>
      <c r="E2144" t="s">
        <v>906</v>
      </c>
      <c r="F2144" t="s">
        <v>1156</v>
      </c>
      <c r="G2144" t="s">
        <v>1157</v>
      </c>
      <c r="H2144" t="s">
        <v>1158</v>
      </c>
      <c r="I2144" t="s">
        <v>14</v>
      </c>
      <c r="J2144" t="s">
        <v>7391</v>
      </c>
      <c r="K2144" t="s">
        <v>56</v>
      </c>
      <c r="L2144" t="s">
        <v>903</v>
      </c>
      <c r="M2144" t="s">
        <v>1829</v>
      </c>
      <c r="N2144" s="5">
        <v>2158642</v>
      </c>
    </row>
    <row r="2145" spans="1:14" x14ac:dyDescent="0.25">
      <c r="A2145" t="s">
        <v>63</v>
      </c>
      <c r="B2145" t="s">
        <v>1932</v>
      </c>
      <c r="C2145">
        <v>1776</v>
      </c>
      <c r="D2145" s="2">
        <v>46082</v>
      </c>
      <c r="E2145" t="s">
        <v>906</v>
      </c>
      <c r="F2145" t="s">
        <v>925</v>
      </c>
      <c r="G2145" t="s">
        <v>855</v>
      </c>
      <c r="H2145" t="s">
        <v>2228</v>
      </c>
      <c r="I2145" t="s">
        <v>14</v>
      </c>
      <c r="J2145" t="s">
        <v>5093</v>
      </c>
      <c r="K2145" t="s">
        <v>56</v>
      </c>
      <c r="L2145" t="s">
        <v>903</v>
      </c>
      <c r="M2145" t="s">
        <v>1829</v>
      </c>
      <c r="N2145" s="5">
        <v>6052818</v>
      </c>
    </row>
    <row r="2146" spans="1:14" x14ac:dyDescent="0.25">
      <c r="A2146" t="s">
        <v>63</v>
      </c>
      <c r="B2146" t="s">
        <v>1932</v>
      </c>
      <c r="C2146">
        <v>1776</v>
      </c>
      <c r="D2146" s="2">
        <v>46082</v>
      </c>
      <c r="E2146" t="s">
        <v>906</v>
      </c>
      <c r="F2146" t="s">
        <v>925</v>
      </c>
      <c r="G2146" t="s">
        <v>855</v>
      </c>
      <c r="H2146" t="s">
        <v>6056</v>
      </c>
      <c r="I2146" t="s">
        <v>14</v>
      </c>
      <c r="J2146" t="s">
        <v>5093</v>
      </c>
      <c r="K2146" t="s">
        <v>56</v>
      </c>
      <c r="L2146" t="s">
        <v>903</v>
      </c>
      <c r="M2146" t="s">
        <v>1829</v>
      </c>
      <c r="N2146" s="5">
        <v>1736861</v>
      </c>
    </row>
    <row r="2147" spans="1:14" x14ac:dyDescent="0.25">
      <c r="A2147" t="s">
        <v>63</v>
      </c>
      <c r="B2147" t="s">
        <v>1932</v>
      </c>
      <c r="C2147">
        <v>1776</v>
      </c>
      <c r="D2147" s="2">
        <v>46082</v>
      </c>
      <c r="E2147" t="s">
        <v>906</v>
      </c>
      <c r="F2147" t="s">
        <v>172</v>
      </c>
      <c r="G2147" t="s">
        <v>1840</v>
      </c>
      <c r="H2147" t="s">
        <v>2693</v>
      </c>
      <c r="I2147" t="s">
        <v>14</v>
      </c>
      <c r="J2147" t="s">
        <v>1905</v>
      </c>
      <c r="K2147" t="s">
        <v>56</v>
      </c>
      <c r="L2147" t="s">
        <v>903</v>
      </c>
      <c r="M2147" t="s">
        <v>1829</v>
      </c>
      <c r="N2147" s="5">
        <v>4345137</v>
      </c>
    </row>
    <row r="2148" spans="1:14" x14ac:dyDescent="0.25">
      <c r="A2148" t="s">
        <v>63</v>
      </c>
      <c r="B2148" t="s">
        <v>1932</v>
      </c>
      <c r="C2148">
        <v>1776</v>
      </c>
      <c r="D2148" s="2">
        <v>46082</v>
      </c>
      <c r="E2148" t="s">
        <v>907</v>
      </c>
      <c r="F2148" t="s">
        <v>178</v>
      </c>
      <c r="G2148" t="s">
        <v>27</v>
      </c>
      <c r="H2148" t="s">
        <v>1460</v>
      </c>
      <c r="I2148" t="s">
        <v>14</v>
      </c>
      <c r="J2148" t="s">
        <v>1940</v>
      </c>
      <c r="K2148" t="s">
        <v>56</v>
      </c>
      <c r="L2148" t="s">
        <v>904</v>
      </c>
      <c r="M2148" t="s">
        <v>1829</v>
      </c>
      <c r="N2148" s="5">
        <v>-6741555</v>
      </c>
    </row>
    <row r="2149" spans="1:14" x14ac:dyDescent="0.25">
      <c r="A2149" t="s">
        <v>63</v>
      </c>
      <c r="B2149" t="s">
        <v>1932</v>
      </c>
      <c r="C2149">
        <v>1776</v>
      </c>
      <c r="D2149" s="2">
        <v>46082</v>
      </c>
      <c r="E2149" t="s">
        <v>907</v>
      </c>
      <c r="F2149" t="s">
        <v>925</v>
      </c>
      <c r="G2149" t="s">
        <v>855</v>
      </c>
      <c r="H2149" t="s">
        <v>2228</v>
      </c>
      <c r="I2149" t="s">
        <v>14</v>
      </c>
      <c r="J2149" t="s">
        <v>1927</v>
      </c>
      <c r="K2149" t="s">
        <v>56</v>
      </c>
      <c r="L2149" t="s">
        <v>904</v>
      </c>
      <c r="M2149" t="s">
        <v>1829</v>
      </c>
      <c r="N2149" s="5">
        <v>-7255480</v>
      </c>
    </row>
    <row r="2150" spans="1:14" x14ac:dyDescent="0.25">
      <c r="A2150" t="s">
        <v>63</v>
      </c>
      <c r="B2150" t="s">
        <v>1932</v>
      </c>
      <c r="C2150">
        <v>1776</v>
      </c>
      <c r="D2150" s="2">
        <v>46113</v>
      </c>
      <c r="E2150" t="s">
        <v>905</v>
      </c>
      <c r="F2150" t="s">
        <v>635</v>
      </c>
      <c r="G2150" t="s">
        <v>632</v>
      </c>
      <c r="H2150" t="s">
        <v>6342</v>
      </c>
      <c r="I2150" t="s">
        <v>7392</v>
      </c>
      <c r="J2150" t="s">
        <v>7393</v>
      </c>
      <c r="K2150" t="s">
        <v>56</v>
      </c>
      <c r="L2150" t="s">
        <v>902</v>
      </c>
      <c r="M2150" t="s">
        <v>1829</v>
      </c>
      <c r="N2150" s="5">
        <v>310765</v>
      </c>
    </row>
    <row r="2151" spans="1:14" x14ac:dyDescent="0.25">
      <c r="A2151" t="s">
        <v>63</v>
      </c>
      <c r="B2151" t="s">
        <v>1932</v>
      </c>
      <c r="C2151">
        <v>1776</v>
      </c>
      <c r="D2151" s="2">
        <v>46113</v>
      </c>
      <c r="E2151" t="s">
        <v>905</v>
      </c>
      <c r="F2151" t="s">
        <v>7394</v>
      </c>
      <c r="G2151" t="s">
        <v>7395</v>
      </c>
      <c r="H2151" t="s">
        <v>6357</v>
      </c>
      <c r="I2151" t="s">
        <v>7396</v>
      </c>
      <c r="J2151" t="s">
        <v>7397</v>
      </c>
      <c r="K2151" t="s">
        <v>56</v>
      </c>
      <c r="L2151" t="s">
        <v>902</v>
      </c>
      <c r="M2151" t="s">
        <v>1829</v>
      </c>
      <c r="N2151" s="5">
        <v>475219</v>
      </c>
    </row>
    <row r="2152" spans="1:14" x14ac:dyDescent="0.25">
      <c r="A2152" t="s">
        <v>63</v>
      </c>
      <c r="B2152" t="s">
        <v>1932</v>
      </c>
      <c r="C2152">
        <v>1776</v>
      </c>
      <c r="D2152" s="2">
        <v>46113</v>
      </c>
      <c r="E2152" t="s">
        <v>905</v>
      </c>
      <c r="F2152" t="s">
        <v>7394</v>
      </c>
      <c r="G2152" t="s">
        <v>7395</v>
      </c>
      <c r="H2152" t="s">
        <v>6357</v>
      </c>
      <c r="I2152" t="s">
        <v>7398</v>
      </c>
      <c r="J2152" t="s">
        <v>7397</v>
      </c>
      <c r="K2152" t="s">
        <v>56</v>
      </c>
      <c r="L2152" t="s">
        <v>902</v>
      </c>
      <c r="M2152" t="s">
        <v>1829</v>
      </c>
      <c r="N2152" s="5">
        <v>476007</v>
      </c>
    </row>
    <row r="2153" spans="1:14" x14ac:dyDescent="0.25">
      <c r="A2153" t="s">
        <v>63</v>
      </c>
      <c r="B2153" t="s">
        <v>1932</v>
      </c>
      <c r="C2153">
        <v>1776</v>
      </c>
      <c r="D2153" s="2">
        <v>46113</v>
      </c>
      <c r="E2153" t="s">
        <v>905</v>
      </c>
      <c r="F2153" t="s">
        <v>7399</v>
      </c>
      <c r="G2153" t="s">
        <v>7400</v>
      </c>
      <c r="H2153" t="s">
        <v>6350</v>
      </c>
      <c r="I2153" t="s">
        <v>7401</v>
      </c>
      <c r="J2153" t="s">
        <v>7400</v>
      </c>
      <c r="K2153" t="s">
        <v>56</v>
      </c>
      <c r="L2153" t="s">
        <v>902</v>
      </c>
      <c r="M2153" t="s">
        <v>1829</v>
      </c>
      <c r="N2153" s="5">
        <v>746074</v>
      </c>
    </row>
    <row r="2154" spans="1:14" x14ac:dyDescent="0.25">
      <c r="A2154" t="s">
        <v>63</v>
      </c>
      <c r="B2154" t="s">
        <v>1932</v>
      </c>
      <c r="C2154">
        <v>1776</v>
      </c>
      <c r="D2154" s="2">
        <v>46113</v>
      </c>
      <c r="E2154" t="s">
        <v>905</v>
      </c>
      <c r="F2154" t="s">
        <v>7402</v>
      </c>
      <c r="G2154" t="s">
        <v>14</v>
      </c>
      <c r="H2154" t="s">
        <v>6356</v>
      </c>
      <c r="I2154" t="s">
        <v>7403</v>
      </c>
      <c r="J2154" t="s">
        <v>7404</v>
      </c>
      <c r="K2154" t="s">
        <v>56</v>
      </c>
      <c r="L2154" t="s">
        <v>902</v>
      </c>
      <c r="M2154" t="s">
        <v>1829</v>
      </c>
      <c r="N2154" s="5">
        <v>470132</v>
      </c>
    </row>
    <row r="2155" spans="1:14" x14ac:dyDescent="0.25">
      <c r="A2155" t="s">
        <v>63</v>
      </c>
      <c r="B2155" t="s">
        <v>1932</v>
      </c>
      <c r="C2155">
        <v>1776</v>
      </c>
      <c r="D2155" s="2">
        <v>46113</v>
      </c>
      <c r="E2155" t="s">
        <v>905</v>
      </c>
      <c r="F2155" t="s">
        <v>7405</v>
      </c>
      <c r="G2155" t="s">
        <v>7406</v>
      </c>
      <c r="H2155" t="s">
        <v>6354</v>
      </c>
      <c r="I2155" t="s">
        <v>7407</v>
      </c>
      <c r="J2155" t="s">
        <v>7406</v>
      </c>
      <c r="K2155" t="s">
        <v>56</v>
      </c>
      <c r="L2155" t="s">
        <v>902</v>
      </c>
      <c r="M2155" t="s">
        <v>1829</v>
      </c>
      <c r="N2155" s="5">
        <v>382481</v>
      </c>
    </row>
    <row r="2156" spans="1:14" x14ac:dyDescent="0.25">
      <c r="A2156" t="s">
        <v>63</v>
      </c>
      <c r="B2156" t="s">
        <v>1932</v>
      </c>
      <c r="C2156">
        <v>1776</v>
      </c>
      <c r="D2156" s="2">
        <v>46113</v>
      </c>
      <c r="E2156" t="s">
        <v>905</v>
      </c>
      <c r="F2156" t="s">
        <v>1206</v>
      </c>
      <c r="G2156" t="s">
        <v>1954</v>
      </c>
      <c r="H2156" t="s">
        <v>6345</v>
      </c>
      <c r="I2156" t="s">
        <v>7408</v>
      </c>
      <c r="J2156" t="s">
        <v>7409</v>
      </c>
      <c r="K2156" t="s">
        <v>56</v>
      </c>
      <c r="L2156" t="s">
        <v>902</v>
      </c>
      <c r="M2156" t="s">
        <v>1829</v>
      </c>
      <c r="N2156" s="5">
        <v>406386</v>
      </c>
    </row>
    <row r="2157" spans="1:14" x14ac:dyDescent="0.25">
      <c r="A2157" t="s">
        <v>63</v>
      </c>
      <c r="B2157" t="s">
        <v>1932</v>
      </c>
      <c r="C2157">
        <v>1776</v>
      </c>
      <c r="D2157" s="2">
        <v>46113</v>
      </c>
      <c r="E2157" t="s">
        <v>905</v>
      </c>
      <c r="F2157" t="s">
        <v>1206</v>
      </c>
      <c r="G2157" t="s">
        <v>1954</v>
      </c>
      <c r="H2157" t="s">
        <v>1468</v>
      </c>
      <c r="I2157" t="s">
        <v>7410</v>
      </c>
      <c r="J2157" t="s">
        <v>7409</v>
      </c>
      <c r="K2157" t="s">
        <v>56</v>
      </c>
      <c r="L2157" t="s">
        <v>902</v>
      </c>
      <c r="M2157" t="s">
        <v>1829</v>
      </c>
      <c r="N2157" s="5">
        <v>585673</v>
      </c>
    </row>
    <row r="2158" spans="1:14" x14ac:dyDescent="0.25">
      <c r="A2158" t="s">
        <v>63</v>
      </c>
      <c r="B2158" t="s">
        <v>1932</v>
      </c>
      <c r="C2158">
        <v>1776</v>
      </c>
      <c r="D2158" s="2">
        <v>46113</v>
      </c>
      <c r="E2158" t="s">
        <v>905</v>
      </c>
      <c r="F2158" t="s">
        <v>805</v>
      </c>
      <c r="G2158" t="s">
        <v>781</v>
      </c>
      <c r="H2158" t="s">
        <v>6347</v>
      </c>
      <c r="I2158" t="s">
        <v>7411</v>
      </c>
      <c r="J2158" t="s">
        <v>781</v>
      </c>
      <c r="K2158" t="s">
        <v>56</v>
      </c>
      <c r="L2158" t="s">
        <v>902</v>
      </c>
      <c r="M2158" t="s">
        <v>1829</v>
      </c>
      <c r="N2158" s="5">
        <v>179287</v>
      </c>
    </row>
    <row r="2159" spans="1:14" x14ac:dyDescent="0.25">
      <c r="A2159" t="s">
        <v>63</v>
      </c>
      <c r="B2159" t="s">
        <v>1932</v>
      </c>
      <c r="C2159">
        <v>1776</v>
      </c>
      <c r="D2159" s="2">
        <v>46113</v>
      </c>
      <c r="E2159" t="s">
        <v>905</v>
      </c>
      <c r="F2159" t="s">
        <v>229</v>
      </c>
      <c r="G2159" t="s">
        <v>7412</v>
      </c>
      <c r="H2159" t="s">
        <v>1306</v>
      </c>
      <c r="I2159" t="s">
        <v>7413</v>
      </c>
      <c r="J2159" t="s">
        <v>82</v>
      </c>
      <c r="K2159" t="s">
        <v>56</v>
      </c>
      <c r="L2159" t="s">
        <v>902</v>
      </c>
      <c r="M2159" t="s">
        <v>1829</v>
      </c>
      <c r="N2159" s="5">
        <v>314750</v>
      </c>
    </row>
    <row r="2160" spans="1:14" x14ac:dyDescent="0.25">
      <c r="A2160" t="s">
        <v>63</v>
      </c>
      <c r="B2160" t="s">
        <v>1932</v>
      </c>
      <c r="C2160">
        <v>1776</v>
      </c>
      <c r="D2160" s="2">
        <v>46113</v>
      </c>
      <c r="E2160" t="s">
        <v>905</v>
      </c>
      <c r="F2160" t="s">
        <v>2861</v>
      </c>
      <c r="G2160" t="s">
        <v>2862</v>
      </c>
      <c r="H2160" t="s">
        <v>2863</v>
      </c>
      <c r="I2160" t="s">
        <v>7414</v>
      </c>
      <c r="J2160" t="s">
        <v>2862</v>
      </c>
      <c r="K2160" t="s">
        <v>56</v>
      </c>
      <c r="L2160" t="s">
        <v>902</v>
      </c>
      <c r="M2160" t="s">
        <v>1829</v>
      </c>
      <c r="N2160" s="5">
        <v>171100</v>
      </c>
    </row>
    <row r="2161" spans="1:14" x14ac:dyDescent="0.25">
      <c r="A2161" t="s">
        <v>63</v>
      </c>
      <c r="B2161" t="s">
        <v>1932</v>
      </c>
      <c r="C2161">
        <v>1776</v>
      </c>
      <c r="D2161" s="2">
        <v>46113</v>
      </c>
      <c r="E2161" t="s">
        <v>905</v>
      </c>
      <c r="F2161" t="s">
        <v>2861</v>
      </c>
      <c r="G2161" t="s">
        <v>2862</v>
      </c>
      <c r="H2161" t="s">
        <v>2863</v>
      </c>
      <c r="I2161" t="s">
        <v>7415</v>
      </c>
      <c r="J2161" t="s">
        <v>2862</v>
      </c>
      <c r="K2161" t="s">
        <v>56</v>
      </c>
      <c r="L2161" t="s">
        <v>902</v>
      </c>
      <c r="M2161" t="s">
        <v>1829</v>
      </c>
      <c r="N2161" s="5">
        <v>171100</v>
      </c>
    </row>
    <row r="2162" spans="1:14" x14ac:dyDescent="0.25">
      <c r="A2162" t="s">
        <v>63</v>
      </c>
      <c r="B2162" t="s">
        <v>1932</v>
      </c>
      <c r="C2162">
        <v>1776</v>
      </c>
      <c r="D2162" s="2">
        <v>46113</v>
      </c>
      <c r="E2162" t="s">
        <v>905</v>
      </c>
      <c r="F2162" t="s">
        <v>2861</v>
      </c>
      <c r="G2162" t="s">
        <v>2862</v>
      </c>
      <c r="H2162" t="s">
        <v>2863</v>
      </c>
      <c r="I2162" t="s">
        <v>7416</v>
      </c>
      <c r="J2162" t="s">
        <v>2862</v>
      </c>
      <c r="K2162" t="s">
        <v>56</v>
      </c>
      <c r="L2162" t="s">
        <v>902</v>
      </c>
      <c r="M2162" t="s">
        <v>1829</v>
      </c>
      <c r="N2162" s="5">
        <v>-171100</v>
      </c>
    </row>
    <row r="2163" spans="1:14" x14ac:dyDescent="0.25">
      <c r="A2163" t="s">
        <v>63</v>
      </c>
      <c r="B2163" t="s">
        <v>1932</v>
      </c>
      <c r="C2163">
        <v>1776</v>
      </c>
      <c r="D2163" s="2">
        <v>46113</v>
      </c>
      <c r="E2163" t="s">
        <v>905</v>
      </c>
      <c r="F2163" t="s">
        <v>1461</v>
      </c>
      <c r="G2163" t="s">
        <v>1956</v>
      </c>
      <c r="H2163" t="s">
        <v>1463</v>
      </c>
      <c r="I2163" t="s">
        <v>7417</v>
      </c>
      <c r="J2163" t="s">
        <v>1462</v>
      </c>
      <c r="K2163" t="s">
        <v>56</v>
      </c>
      <c r="L2163" t="s">
        <v>902</v>
      </c>
      <c r="M2163" t="s">
        <v>1829</v>
      </c>
      <c r="N2163" s="5">
        <v>381990</v>
      </c>
    </row>
    <row r="2164" spans="1:14" x14ac:dyDescent="0.25">
      <c r="A2164" t="s">
        <v>63</v>
      </c>
      <c r="B2164" t="s">
        <v>1932</v>
      </c>
      <c r="C2164">
        <v>1776</v>
      </c>
      <c r="D2164" s="2">
        <v>46113</v>
      </c>
      <c r="E2164" t="s">
        <v>905</v>
      </c>
      <c r="F2164" t="s">
        <v>250</v>
      </c>
      <c r="G2164" t="s">
        <v>249</v>
      </c>
      <c r="H2164" t="s">
        <v>1310</v>
      </c>
      <c r="I2164" t="s">
        <v>7418</v>
      </c>
      <c r="J2164" t="s">
        <v>249</v>
      </c>
      <c r="K2164" t="s">
        <v>56</v>
      </c>
      <c r="L2164" t="s">
        <v>902</v>
      </c>
      <c r="M2164" t="s">
        <v>1829</v>
      </c>
      <c r="N2164" s="5">
        <v>1171991</v>
      </c>
    </row>
    <row r="2165" spans="1:14" x14ac:dyDescent="0.25">
      <c r="A2165" t="s">
        <v>63</v>
      </c>
      <c r="B2165" t="s">
        <v>1932</v>
      </c>
      <c r="C2165">
        <v>1776</v>
      </c>
      <c r="D2165" s="2">
        <v>46113</v>
      </c>
      <c r="E2165" t="s">
        <v>905</v>
      </c>
      <c r="F2165" t="s">
        <v>250</v>
      </c>
      <c r="G2165" t="s">
        <v>249</v>
      </c>
      <c r="H2165" t="s">
        <v>1310</v>
      </c>
      <c r="I2165" t="s">
        <v>7419</v>
      </c>
      <c r="J2165" t="s">
        <v>249</v>
      </c>
      <c r="K2165" t="s">
        <v>56</v>
      </c>
      <c r="L2165" t="s">
        <v>902</v>
      </c>
      <c r="M2165" t="s">
        <v>1829</v>
      </c>
      <c r="N2165" s="5">
        <v>1632079</v>
      </c>
    </row>
    <row r="2166" spans="1:14" x14ac:dyDescent="0.25">
      <c r="A2166" t="s">
        <v>63</v>
      </c>
      <c r="B2166" t="s">
        <v>1932</v>
      </c>
      <c r="C2166">
        <v>1776</v>
      </c>
      <c r="D2166" s="2">
        <v>46113</v>
      </c>
      <c r="E2166" t="s">
        <v>905</v>
      </c>
      <c r="F2166" t="s">
        <v>250</v>
      </c>
      <c r="G2166" t="s">
        <v>249</v>
      </c>
      <c r="H2166" t="s">
        <v>1310</v>
      </c>
      <c r="I2166" t="s">
        <v>7420</v>
      </c>
      <c r="J2166" t="s">
        <v>249</v>
      </c>
      <c r="K2166" t="s">
        <v>56</v>
      </c>
      <c r="L2166" t="s">
        <v>902</v>
      </c>
      <c r="M2166" t="s">
        <v>1829</v>
      </c>
      <c r="N2166" s="5">
        <v>956201</v>
      </c>
    </row>
    <row r="2167" spans="1:14" x14ac:dyDescent="0.25">
      <c r="A2167" t="s">
        <v>63</v>
      </c>
      <c r="B2167" t="s">
        <v>1932</v>
      </c>
      <c r="C2167">
        <v>1776</v>
      </c>
      <c r="D2167" s="2">
        <v>46113</v>
      </c>
      <c r="E2167" t="s">
        <v>905</v>
      </c>
      <c r="F2167" t="s">
        <v>591</v>
      </c>
      <c r="G2167" t="s">
        <v>566</v>
      </c>
      <c r="H2167" t="s">
        <v>2689</v>
      </c>
      <c r="I2167" t="s">
        <v>7421</v>
      </c>
      <c r="J2167" t="s">
        <v>7422</v>
      </c>
      <c r="K2167" t="s">
        <v>56</v>
      </c>
      <c r="L2167" t="s">
        <v>902</v>
      </c>
      <c r="M2167" t="s">
        <v>1829</v>
      </c>
      <c r="N2167" s="5">
        <v>302797</v>
      </c>
    </row>
    <row r="2168" spans="1:14" x14ac:dyDescent="0.25">
      <c r="A2168" t="s">
        <v>63</v>
      </c>
      <c r="B2168" t="s">
        <v>1932</v>
      </c>
      <c r="C2168">
        <v>1776</v>
      </c>
      <c r="D2168" s="2">
        <v>46113</v>
      </c>
      <c r="E2168" t="s">
        <v>905</v>
      </c>
      <c r="F2168" t="s">
        <v>591</v>
      </c>
      <c r="G2168" t="s">
        <v>566</v>
      </c>
      <c r="H2168" t="s">
        <v>2691</v>
      </c>
      <c r="I2168" t="s">
        <v>7423</v>
      </c>
      <c r="J2168" t="s">
        <v>7422</v>
      </c>
      <c r="K2168" t="s">
        <v>56</v>
      </c>
      <c r="L2168" t="s">
        <v>902</v>
      </c>
      <c r="M2168" t="s">
        <v>1829</v>
      </c>
      <c r="N2168" s="5">
        <v>764961</v>
      </c>
    </row>
    <row r="2169" spans="1:14" x14ac:dyDescent="0.25">
      <c r="A2169" t="s">
        <v>63</v>
      </c>
      <c r="B2169" t="s">
        <v>1932</v>
      </c>
      <c r="C2169">
        <v>1776</v>
      </c>
      <c r="D2169" s="2">
        <v>46113</v>
      </c>
      <c r="E2169" t="s">
        <v>905</v>
      </c>
      <c r="F2169" t="s">
        <v>591</v>
      </c>
      <c r="G2169" t="s">
        <v>566</v>
      </c>
      <c r="H2169" t="s">
        <v>6351</v>
      </c>
      <c r="I2169" t="s">
        <v>7424</v>
      </c>
      <c r="J2169" t="s">
        <v>7422</v>
      </c>
      <c r="K2169" t="s">
        <v>56</v>
      </c>
      <c r="L2169" t="s">
        <v>902</v>
      </c>
      <c r="M2169" t="s">
        <v>1829</v>
      </c>
      <c r="N2169" s="5">
        <v>262955</v>
      </c>
    </row>
    <row r="2170" spans="1:14" x14ac:dyDescent="0.25">
      <c r="A2170" t="s">
        <v>63</v>
      </c>
      <c r="B2170" t="s">
        <v>1932</v>
      </c>
      <c r="C2170">
        <v>1776</v>
      </c>
      <c r="D2170" s="2">
        <v>46113</v>
      </c>
      <c r="E2170" t="s">
        <v>905</v>
      </c>
      <c r="F2170" t="s">
        <v>591</v>
      </c>
      <c r="G2170" t="s">
        <v>566</v>
      </c>
      <c r="H2170" t="s">
        <v>6352</v>
      </c>
      <c r="I2170" t="s">
        <v>7425</v>
      </c>
      <c r="J2170" t="s">
        <v>7422</v>
      </c>
      <c r="K2170" t="s">
        <v>56</v>
      </c>
      <c r="L2170" t="s">
        <v>902</v>
      </c>
      <c r="M2170" t="s">
        <v>1829</v>
      </c>
      <c r="N2170" s="5">
        <v>625515</v>
      </c>
    </row>
    <row r="2171" spans="1:14" x14ac:dyDescent="0.25">
      <c r="A2171" t="s">
        <v>63</v>
      </c>
      <c r="B2171" t="s">
        <v>1932</v>
      </c>
      <c r="C2171">
        <v>1776</v>
      </c>
      <c r="D2171" s="2">
        <v>46113</v>
      </c>
      <c r="E2171" t="s">
        <v>905</v>
      </c>
      <c r="F2171" t="s">
        <v>591</v>
      </c>
      <c r="G2171" t="s">
        <v>566</v>
      </c>
      <c r="H2171" t="s">
        <v>6353</v>
      </c>
      <c r="I2171" t="s">
        <v>7426</v>
      </c>
      <c r="J2171" t="s">
        <v>7422</v>
      </c>
      <c r="K2171" t="s">
        <v>56</v>
      </c>
      <c r="L2171" t="s">
        <v>902</v>
      </c>
      <c r="M2171" t="s">
        <v>1829</v>
      </c>
      <c r="N2171" s="5">
        <v>278892</v>
      </c>
    </row>
    <row r="2172" spans="1:14" x14ac:dyDescent="0.25">
      <c r="A2172" t="s">
        <v>63</v>
      </c>
      <c r="B2172" t="s">
        <v>1932</v>
      </c>
      <c r="C2172">
        <v>1776</v>
      </c>
      <c r="D2172" s="2">
        <v>46113</v>
      </c>
      <c r="E2172" t="s">
        <v>905</v>
      </c>
      <c r="F2172" t="s">
        <v>2695</v>
      </c>
      <c r="G2172" t="s">
        <v>2696</v>
      </c>
      <c r="H2172" t="s">
        <v>2846</v>
      </c>
      <c r="I2172" t="s">
        <v>7427</v>
      </c>
      <c r="J2172" t="s">
        <v>7428</v>
      </c>
      <c r="K2172" t="s">
        <v>56</v>
      </c>
      <c r="L2172" t="s">
        <v>902</v>
      </c>
      <c r="M2172" t="s">
        <v>1829</v>
      </c>
      <c r="N2172" s="5">
        <v>175079</v>
      </c>
    </row>
    <row r="2173" spans="1:14" x14ac:dyDescent="0.25">
      <c r="A2173" t="s">
        <v>63</v>
      </c>
      <c r="B2173" t="s">
        <v>1932</v>
      </c>
      <c r="C2173">
        <v>1776</v>
      </c>
      <c r="D2173" s="2">
        <v>46113</v>
      </c>
      <c r="E2173" t="s">
        <v>905</v>
      </c>
      <c r="F2173" t="s">
        <v>178</v>
      </c>
      <c r="G2173" t="s">
        <v>27</v>
      </c>
      <c r="H2173" t="s">
        <v>1460</v>
      </c>
      <c r="I2173" t="s">
        <v>7429</v>
      </c>
      <c r="J2173" t="s">
        <v>27</v>
      </c>
      <c r="K2173" t="s">
        <v>56</v>
      </c>
      <c r="L2173" t="s">
        <v>902</v>
      </c>
      <c r="M2173" t="s">
        <v>1829</v>
      </c>
      <c r="N2173" s="5">
        <v>1582440</v>
      </c>
    </row>
    <row r="2174" spans="1:14" x14ac:dyDescent="0.25">
      <c r="A2174" t="s">
        <v>63</v>
      </c>
      <c r="B2174" t="s">
        <v>1932</v>
      </c>
      <c r="C2174">
        <v>1776</v>
      </c>
      <c r="D2174" s="2">
        <v>46113</v>
      </c>
      <c r="E2174" t="s">
        <v>905</v>
      </c>
      <c r="F2174" t="s">
        <v>178</v>
      </c>
      <c r="G2174" t="s">
        <v>27</v>
      </c>
      <c r="H2174" t="s">
        <v>1460</v>
      </c>
      <c r="I2174" t="s">
        <v>7430</v>
      </c>
      <c r="J2174" t="s">
        <v>27</v>
      </c>
      <c r="K2174" t="s">
        <v>56</v>
      </c>
      <c r="L2174" t="s">
        <v>902</v>
      </c>
      <c r="M2174" t="s">
        <v>1829</v>
      </c>
      <c r="N2174" s="5">
        <v>4800076</v>
      </c>
    </row>
    <row r="2175" spans="1:14" x14ac:dyDescent="0.25">
      <c r="A2175" t="s">
        <v>63</v>
      </c>
      <c r="B2175" t="s">
        <v>1932</v>
      </c>
      <c r="C2175">
        <v>1776</v>
      </c>
      <c r="D2175" s="2">
        <v>46113</v>
      </c>
      <c r="E2175" t="s">
        <v>905</v>
      </c>
      <c r="F2175" t="s">
        <v>178</v>
      </c>
      <c r="G2175" t="s">
        <v>27</v>
      </c>
      <c r="H2175" t="s">
        <v>1460</v>
      </c>
      <c r="I2175" t="s">
        <v>7431</v>
      </c>
      <c r="J2175" t="s">
        <v>27</v>
      </c>
      <c r="K2175" t="s">
        <v>56</v>
      </c>
      <c r="L2175" t="s">
        <v>902</v>
      </c>
      <c r="M2175" t="s">
        <v>1829</v>
      </c>
      <c r="N2175" s="5">
        <v>713167</v>
      </c>
    </row>
    <row r="2176" spans="1:14" x14ac:dyDescent="0.25">
      <c r="A2176" t="s">
        <v>63</v>
      </c>
      <c r="B2176" t="s">
        <v>1932</v>
      </c>
      <c r="C2176">
        <v>1776</v>
      </c>
      <c r="D2176" s="2">
        <v>46113</v>
      </c>
      <c r="E2176" t="s">
        <v>905</v>
      </c>
      <c r="F2176" t="s">
        <v>1156</v>
      </c>
      <c r="G2176" t="s">
        <v>1157</v>
      </c>
      <c r="H2176" t="s">
        <v>1158</v>
      </c>
      <c r="I2176" t="s">
        <v>7432</v>
      </c>
      <c r="J2176" t="s">
        <v>1157</v>
      </c>
      <c r="K2176" t="s">
        <v>56</v>
      </c>
      <c r="L2176" t="s">
        <v>902</v>
      </c>
      <c r="M2176" t="s">
        <v>1829</v>
      </c>
      <c r="N2176" s="5">
        <v>499350</v>
      </c>
    </row>
    <row r="2177" spans="1:14" x14ac:dyDescent="0.25">
      <c r="A2177" t="s">
        <v>63</v>
      </c>
      <c r="B2177" t="s">
        <v>1932</v>
      </c>
      <c r="C2177">
        <v>1776</v>
      </c>
      <c r="D2177" s="2">
        <v>46113</v>
      </c>
      <c r="E2177" t="s">
        <v>905</v>
      </c>
      <c r="F2177" t="s">
        <v>1156</v>
      </c>
      <c r="G2177" t="s">
        <v>1157</v>
      </c>
      <c r="H2177" t="s">
        <v>1158</v>
      </c>
      <c r="I2177" t="s">
        <v>7433</v>
      </c>
      <c r="J2177" t="s">
        <v>1157</v>
      </c>
      <c r="K2177" t="s">
        <v>56</v>
      </c>
      <c r="L2177" t="s">
        <v>902</v>
      </c>
      <c r="M2177" t="s">
        <v>1829</v>
      </c>
      <c r="N2177" s="5">
        <v>2158642</v>
      </c>
    </row>
    <row r="2178" spans="1:14" x14ac:dyDescent="0.25">
      <c r="A2178" t="s">
        <v>63</v>
      </c>
      <c r="B2178" t="s">
        <v>1932</v>
      </c>
      <c r="C2178">
        <v>1776</v>
      </c>
      <c r="D2178" s="2">
        <v>46113</v>
      </c>
      <c r="E2178" t="s">
        <v>905</v>
      </c>
      <c r="F2178" t="s">
        <v>636</v>
      </c>
      <c r="G2178" t="s">
        <v>1935</v>
      </c>
      <c r="H2178" t="s">
        <v>6343</v>
      </c>
      <c r="I2178" t="s">
        <v>7434</v>
      </c>
      <c r="J2178" t="s">
        <v>629</v>
      </c>
      <c r="K2178" t="s">
        <v>56</v>
      </c>
      <c r="L2178" t="s">
        <v>902</v>
      </c>
      <c r="M2178" t="s">
        <v>1829</v>
      </c>
      <c r="N2178" s="5">
        <v>1075726</v>
      </c>
    </row>
    <row r="2179" spans="1:14" x14ac:dyDescent="0.25">
      <c r="A2179" t="s">
        <v>63</v>
      </c>
      <c r="B2179" t="s">
        <v>1932</v>
      </c>
      <c r="C2179">
        <v>1776</v>
      </c>
      <c r="D2179" s="2">
        <v>46113</v>
      </c>
      <c r="E2179" t="s">
        <v>905</v>
      </c>
      <c r="F2179" t="s">
        <v>1196</v>
      </c>
      <c r="G2179" t="s">
        <v>1197</v>
      </c>
      <c r="H2179" t="s">
        <v>3371</v>
      </c>
      <c r="I2179" t="s">
        <v>7435</v>
      </c>
      <c r="J2179" t="s">
        <v>1197</v>
      </c>
      <c r="K2179" t="s">
        <v>56</v>
      </c>
      <c r="L2179" t="s">
        <v>902</v>
      </c>
      <c r="M2179" t="s">
        <v>1829</v>
      </c>
      <c r="N2179" s="5">
        <v>170830</v>
      </c>
    </row>
    <row r="2180" spans="1:14" x14ac:dyDescent="0.25">
      <c r="A2180" t="s">
        <v>63</v>
      </c>
      <c r="B2180" t="s">
        <v>1932</v>
      </c>
      <c r="C2180">
        <v>1776</v>
      </c>
      <c r="D2180" s="2">
        <v>46113</v>
      </c>
      <c r="E2180" t="s">
        <v>905</v>
      </c>
      <c r="F2180" t="s">
        <v>164</v>
      </c>
      <c r="G2180" t="s">
        <v>2</v>
      </c>
      <c r="I2180" t="s">
        <v>7436</v>
      </c>
      <c r="J2180" t="s">
        <v>2</v>
      </c>
      <c r="K2180" t="s">
        <v>56</v>
      </c>
      <c r="L2180" t="s">
        <v>902</v>
      </c>
      <c r="M2180" t="s">
        <v>1829</v>
      </c>
      <c r="N2180" s="5">
        <v>94180</v>
      </c>
    </row>
    <row r="2181" spans="1:14" x14ac:dyDescent="0.25">
      <c r="A2181" t="s">
        <v>63</v>
      </c>
      <c r="B2181" t="s">
        <v>1932</v>
      </c>
      <c r="C2181">
        <v>1776</v>
      </c>
      <c r="D2181" s="2">
        <v>46113</v>
      </c>
      <c r="E2181" t="s">
        <v>905</v>
      </c>
      <c r="F2181" t="s">
        <v>164</v>
      </c>
      <c r="G2181" t="s">
        <v>2</v>
      </c>
      <c r="H2181" t="s">
        <v>6344</v>
      </c>
      <c r="I2181" t="s">
        <v>7437</v>
      </c>
      <c r="J2181" t="s">
        <v>2</v>
      </c>
      <c r="K2181" t="s">
        <v>56</v>
      </c>
      <c r="L2181" t="s">
        <v>902</v>
      </c>
      <c r="M2181" t="s">
        <v>1829</v>
      </c>
      <c r="N2181" s="5">
        <v>71715</v>
      </c>
    </row>
    <row r="2182" spans="1:14" x14ac:dyDescent="0.25">
      <c r="A2182" t="s">
        <v>63</v>
      </c>
      <c r="B2182" t="s">
        <v>1932</v>
      </c>
      <c r="C2182">
        <v>1776</v>
      </c>
      <c r="D2182" s="2">
        <v>46113</v>
      </c>
      <c r="E2182" t="s">
        <v>905</v>
      </c>
      <c r="F2182" t="s">
        <v>164</v>
      </c>
      <c r="G2182" t="s">
        <v>2</v>
      </c>
      <c r="H2182" t="s">
        <v>1538</v>
      </c>
      <c r="I2182" t="s">
        <v>7438</v>
      </c>
      <c r="J2182" t="s">
        <v>2</v>
      </c>
      <c r="K2182" t="s">
        <v>56</v>
      </c>
      <c r="L2182" t="s">
        <v>902</v>
      </c>
      <c r="M2182" t="s">
        <v>1829</v>
      </c>
      <c r="N2182" s="5">
        <v>95620</v>
      </c>
    </row>
    <row r="2183" spans="1:14" x14ac:dyDescent="0.25">
      <c r="A2183" t="s">
        <v>63</v>
      </c>
      <c r="B2183" t="s">
        <v>1932</v>
      </c>
      <c r="C2183">
        <v>1776</v>
      </c>
      <c r="D2183" s="2">
        <v>46113</v>
      </c>
      <c r="E2183" t="s">
        <v>905</v>
      </c>
      <c r="F2183" t="s">
        <v>164</v>
      </c>
      <c r="G2183" t="s">
        <v>2</v>
      </c>
      <c r="H2183" t="s">
        <v>6348</v>
      </c>
      <c r="I2183" t="s">
        <v>7439</v>
      </c>
      <c r="J2183" t="s">
        <v>2</v>
      </c>
      <c r="K2183" t="s">
        <v>56</v>
      </c>
      <c r="L2183" t="s">
        <v>902</v>
      </c>
      <c r="M2183" t="s">
        <v>1829</v>
      </c>
      <c r="N2183" s="5">
        <v>170467</v>
      </c>
    </row>
    <row r="2184" spans="1:14" x14ac:dyDescent="0.25">
      <c r="A2184" t="s">
        <v>63</v>
      </c>
      <c r="B2184" t="s">
        <v>1932</v>
      </c>
      <c r="C2184">
        <v>1776</v>
      </c>
      <c r="D2184" s="2">
        <v>46113</v>
      </c>
      <c r="E2184" t="s">
        <v>905</v>
      </c>
      <c r="F2184" t="s">
        <v>164</v>
      </c>
      <c r="G2184" t="s">
        <v>2</v>
      </c>
      <c r="H2184" t="s">
        <v>2686</v>
      </c>
      <c r="I2184" t="s">
        <v>7440</v>
      </c>
      <c r="J2184" t="s">
        <v>2</v>
      </c>
      <c r="K2184" t="s">
        <v>56</v>
      </c>
      <c r="L2184" t="s">
        <v>902</v>
      </c>
      <c r="M2184" t="s">
        <v>1829</v>
      </c>
      <c r="N2184" s="5">
        <v>370528</v>
      </c>
    </row>
    <row r="2185" spans="1:14" x14ac:dyDescent="0.25">
      <c r="A2185" t="s">
        <v>63</v>
      </c>
      <c r="B2185" t="s">
        <v>1932</v>
      </c>
      <c r="C2185">
        <v>1776</v>
      </c>
      <c r="D2185" s="2">
        <v>46113</v>
      </c>
      <c r="E2185" t="s">
        <v>905</v>
      </c>
      <c r="F2185" t="s">
        <v>1535</v>
      </c>
      <c r="G2185" t="s">
        <v>1536</v>
      </c>
      <c r="H2185" t="s">
        <v>1537</v>
      </c>
      <c r="I2185" t="s">
        <v>7441</v>
      </c>
      <c r="J2185" t="s">
        <v>1536</v>
      </c>
      <c r="K2185" t="s">
        <v>56</v>
      </c>
      <c r="L2185" t="s">
        <v>902</v>
      </c>
      <c r="M2185" t="s">
        <v>1829</v>
      </c>
      <c r="N2185" s="5">
        <v>1398641</v>
      </c>
    </row>
    <row r="2186" spans="1:14" x14ac:dyDescent="0.25">
      <c r="A2186" t="s">
        <v>63</v>
      </c>
      <c r="B2186" t="s">
        <v>1932</v>
      </c>
      <c r="C2186">
        <v>1776</v>
      </c>
      <c r="D2186" s="2">
        <v>46113</v>
      </c>
      <c r="E2186" t="s">
        <v>905</v>
      </c>
      <c r="F2186" t="s">
        <v>1535</v>
      </c>
      <c r="G2186" t="s">
        <v>1536</v>
      </c>
      <c r="H2186" t="s">
        <v>1537</v>
      </c>
      <c r="I2186" t="s">
        <v>7442</v>
      </c>
      <c r="J2186" t="s">
        <v>1536</v>
      </c>
      <c r="K2186" t="s">
        <v>56</v>
      </c>
      <c r="L2186" t="s">
        <v>902</v>
      </c>
      <c r="M2186" t="s">
        <v>1829</v>
      </c>
      <c r="N2186" s="5">
        <v>2176686</v>
      </c>
    </row>
    <row r="2187" spans="1:14" x14ac:dyDescent="0.25">
      <c r="A2187" t="s">
        <v>63</v>
      </c>
      <c r="B2187" t="s">
        <v>1932</v>
      </c>
      <c r="C2187">
        <v>1776</v>
      </c>
      <c r="D2187" s="2">
        <v>46113</v>
      </c>
      <c r="E2187" t="s">
        <v>905</v>
      </c>
      <c r="F2187" t="s">
        <v>925</v>
      </c>
      <c r="G2187" t="s">
        <v>855</v>
      </c>
      <c r="H2187" t="s">
        <v>2228</v>
      </c>
      <c r="I2187" t="s">
        <v>7443</v>
      </c>
      <c r="J2187" t="s">
        <v>855</v>
      </c>
      <c r="K2187" t="s">
        <v>56</v>
      </c>
      <c r="L2187" t="s">
        <v>902</v>
      </c>
      <c r="M2187" t="s">
        <v>1829</v>
      </c>
      <c r="N2187" s="5">
        <v>381990</v>
      </c>
    </row>
    <row r="2188" spans="1:14" x14ac:dyDescent="0.25">
      <c r="A2188" t="s">
        <v>63</v>
      </c>
      <c r="B2188" t="s">
        <v>1932</v>
      </c>
      <c r="C2188">
        <v>1776</v>
      </c>
      <c r="D2188" s="2">
        <v>46113</v>
      </c>
      <c r="E2188" t="s">
        <v>905</v>
      </c>
      <c r="F2188" t="s">
        <v>925</v>
      </c>
      <c r="G2188" t="s">
        <v>855</v>
      </c>
      <c r="H2188" t="s">
        <v>2228</v>
      </c>
      <c r="I2188" t="s">
        <v>7444</v>
      </c>
      <c r="J2188" t="s">
        <v>7445</v>
      </c>
      <c r="K2188" t="s">
        <v>56</v>
      </c>
      <c r="L2188" t="s">
        <v>902</v>
      </c>
      <c r="M2188" t="s">
        <v>1829</v>
      </c>
      <c r="N2188" s="5">
        <v>787854</v>
      </c>
    </row>
    <row r="2189" spans="1:14" x14ac:dyDescent="0.25">
      <c r="A2189" t="s">
        <v>63</v>
      </c>
      <c r="B2189" t="s">
        <v>1932</v>
      </c>
      <c r="C2189">
        <v>1776</v>
      </c>
      <c r="D2189" s="2">
        <v>46113</v>
      </c>
      <c r="E2189" t="s">
        <v>905</v>
      </c>
      <c r="F2189" t="s">
        <v>925</v>
      </c>
      <c r="G2189" t="s">
        <v>855</v>
      </c>
      <c r="H2189" t="s">
        <v>2228</v>
      </c>
      <c r="I2189" t="s">
        <v>7446</v>
      </c>
      <c r="J2189" t="s">
        <v>7445</v>
      </c>
      <c r="K2189" t="s">
        <v>56</v>
      </c>
      <c r="L2189" t="s">
        <v>902</v>
      </c>
      <c r="M2189" t="s">
        <v>1829</v>
      </c>
      <c r="N2189" s="5">
        <v>1615500</v>
      </c>
    </row>
    <row r="2190" spans="1:14" x14ac:dyDescent="0.25">
      <c r="A2190" t="s">
        <v>63</v>
      </c>
      <c r="B2190" t="s">
        <v>1932</v>
      </c>
      <c r="C2190">
        <v>1776</v>
      </c>
      <c r="D2190" s="2">
        <v>46113</v>
      </c>
      <c r="E2190" t="s">
        <v>905</v>
      </c>
      <c r="F2190" t="s">
        <v>925</v>
      </c>
      <c r="G2190" t="s">
        <v>855</v>
      </c>
      <c r="H2190" t="s">
        <v>2228</v>
      </c>
      <c r="I2190" t="s">
        <v>7447</v>
      </c>
      <c r="J2190" t="s">
        <v>7445</v>
      </c>
      <c r="K2190" t="s">
        <v>56</v>
      </c>
      <c r="L2190" t="s">
        <v>902</v>
      </c>
      <c r="M2190" t="s">
        <v>1829</v>
      </c>
      <c r="N2190" s="5">
        <v>129651</v>
      </c>
    </row>
    <row r="2191" spans="1:14" x14ac:dyDescent="0.25">
      <c r="A2191" t="s">
        <v>63</v>
      </c>
      <c r="B2191" t="s">
        <v>1932</v>
      </c>
      <c r="C2191">
        <v>1776</v>
      </c>
      <c r="D2191" s="2">
        <v>46113</v>
      </c>
      <c r="E2191" t="s">
        <v>905</v>
      </c>
      <c r="F2191" t="s">
        <v>925</v>
      </c>
      <c r="G2191" t="s">
        <v>855</v>
      </c>
      <c r="H2191" t="s">
        <v>2228</v>
      </c>
      <c r="I2191" t="s">
        <v>7448</v>
      </c>
      <c r="J2191" t="s">
        <v>7445</v>
      </c>
      <c r="K2191" t="s">
        <v>56</v>
      </c>
      <c r="L2191" t="s">
        <v>902</v>
      </c>
      <c r="M2191" t="s">
        <v>1829</v>
      </c>
      <c r="N2191" s="5">
        <v>1408588</v>
      </c>
    </row>
    <row r="2192" spans="1:14" x14ac:dyDescent="0.25">
      <c r="A2192" t="s">
        <v>63</v>
      </c>
      <c r="B2192" t="s">
        <v>1932</v>
      </c>
      <c r="C2192">
        <v>1776</v>
      </c>
      <c r="D2192" s="2">
        <v>46113</v>
      </c>
      <c r="E2192" t="s">
        <v>905</v>
      </c>
      <c r="F2192" t="s">
        <v>925</v>
      </c>
      <c r="G2192" t="s">
        <v>855</v>
      </c>
      <c r="H2192" t="s">
        <v>2228</v>
      </c>
      <c r="I2192" t="s">
        <v>7449</v>
      </c>
      <c r="J2192" t="s">
        <v>7445</v>
      </c>
      <c r="K2192" t="s">
        <v>56</v>
      </c>
      <c r="L2192" t="s">
        <v>902</v>
      </c>
      <c r="M2192" t="s">
        <v>1829</v>
      </c>
      <c r="N2192" s="5">
        <v>1169845</v>
      </c>
    </row>
    <row r="2193" spans="1:14" x14ac:dyDescent="0.25">
      <c r="A2193" t="s">
        <v>63</v>
      </c>
      <c r="B2193" t="s">
        <v>1932</v>
      </c>
      <c r="C2193">
        <v>1776</v>
      </c>
      <c r="D2193" s="2">
        <v>46113</v>
      </c>
      <c r="E2193" t="s">
        <v>905</v>
      </c>
      <c r="F2193" t="s">
        <v>925</v>
      </c>
      <c r="G2193" t="s">
        <v>855</v>
      </c>
      <c r="H2193" t="s">
        <v>2228</v>
      </c>
      <c r="I2193" t="s">
        <v>7450</v>
      </c>
      <c r="J2193" t="s">
        <v>7445</v>
      </c>
      <c r="K2193" t="s">
        <v>56</v>
      </c>
      <c r="L2193" t="s">
        <v>902</v>
      </c>
      <c r="M2193" t="s">
        <v>1829</v>
      </c>
      <c r="N2193" s="5">
        <v>559722</v>
      </c>
    </row>
    <row r="2194" spans="1:14" x14ac:dyDescent="0.25">
      <c r="A2194" t="s">
        <v>63</v>
      </c>
      <c r="B2194" t="s">
        <v>1932</v>
      </c>
      <c r="C2194">
        <v>1776</v>
      </c>
      <c r="D2194" s="2">
        <v>46113</v>
      </c>
      <c r="E2194" t="s">
        <v>905</v>
      </c>
      <c r="F2194" t="s">
        <v>925</v>
      </c>
      <c r="G2194" t="s">
        <v>855</v>
      </c>
      <c r="H2194" t="s">
        <v>6056</v>
      </c>
      <c r="I2194" t="s">
        <v>7451</v>
      </c>
      <c r="J2194" t="s">
        <v>855</v>
      </c>
      <c r="K2194" t="s">
        <v>56</v>
      </c>
      <c r="L2194" t="s">
        <v>902</v>
      </c>
      <c r="M2194" t="s">
        <v>1829</v>
      </c>
      <c r="N2194" s="5">
        <v>1736861</v>
      </c>
    </row>
    <row r="2195" spans="1:14" x14ac:dyDescent="0.25">
      <c r="A2195" t="s">
        <v>63</v>
      </c>
      <c r="B2195" t="s">
        <v>1932</v>
      </c>
      <c r="C2195">
        <v>1776</v>
      </c>
      <c r="D2195" s="2">
        <v>46113</v>
      </c>
      <c r="E2195" t="s">
        <v>905</v>
      </c>
      <c r="F2195" t="s">
        <v>172</v>
      </c>
      <c r="G2195" t="s">
        <v>1840</v>
      </c>
      <c r="H2195" t="s">
        <v>2693</v>
      </c>
      <c r="I2195" t="s">
        <v>7452</v>
      </c>
      <c r="J2195" t="s">
        <v>1220</v>
      </c>
      <c r="K2195" t="s">
        <v>56</v>
      </c>
      <c r="L2195" t="s">
        <v>902</v>
      </c>
      <c r="M2195" t="s">
        <v>1829</v>
      </c>
      <c r="N2195" s="5">
        <v>2949283</v>
      </c>
    </row>
    <row r="2196" spans="1:14" x14ac:dyDescent="0.25">
      <c r="A2196" t="s">
        <v>63</v>
      </c>
      <c r="B2196" t="s">
        <v>1932</v>
      </c>
      <c r="C2196">
        <v>1776</v>
      </c>
      <c r="D2196" s="2">
        <v>46113</v>
      </c>
      <c r="E2196" t="s">
        <v>905</v>
      </c>
      <c r="F2196" t="s">
        <v>172</v>
      </c>
      <c r="G2196" t="s">
        <v>1840</v>
      </c>
      <c r="H2196" t="s">
        <v>2693</v>
      </c>
      <c r="I2196" t="s">
        <v>7453</v>
      </c>
      <c r="J2196" t="s">
        <v>1220</v>
      </c>
      <c r="K2196" t="s">
        <v>56</v>
      </c>
      <c r="L2196" t="s">
        <v>902</v>
      </c>
      <c r="M2196" t="s">
        <v>1829</v>
      </c>
      <c r="N2196" s="5">
        <v>4345137</v>
      </c>
    </row>
    <row r="2197" spans="1:14" x14ac:dyDescent="0.25">
      <c r="A2197" t="s">
        <v>63</v>
      </c>
      <c r="B2197" t="s">
        <v>1932</v>
      </c>
      <c r="C2197">
        <v>1776</v>
      </c>
      <c r="D2197" s="2">
        <v>46113</v>
      </c>
      <c r="E2197" t="s">
        <v>906</v>
      </c>
      <c r="F2197" t="s">
        <v>150</v>
      </c>
      <c r="G2197" t="s">
        <v>20</v>
      </c>
      <c r="H2197" t="s">
        <v>1782</v>
      </c>
      <c r="I2197" t="s">
        <v>7454</v>
      </c>
      <c r="J2197" t="s">
        <v>1937</v>
      </c>
      <c r="K2197" t="s">
        <v>56</v>
      </c>
      <c r="L2197" t="s">
        <v>903</v>
      </c>
      <c r="M2197" t="s">
        <v>1829</v>
      </c>
      <c r="N2197" s="5">
        <v>382502</v>
      </c>
    </row>
    <row r="2198" spans="1:14" x14ac:dyDescent="0.25">
      <c r="A2198" t="s">
        <v>63</v>
      </c>
      <c r="B2198" t="s">
        <v>1932</v>
      </c>
      <c r="C2198">
        <v>1776</v>
      </c>
      <c r="D2198" s="2">
        <v>46113</v>
      </c>
      <c r="E2198" t="s">
        <v>906</v>
      </c>
      <c r="F2198" t="s">
        <v>150</v>
      </c>
      <c r="G2198" t="s">
        <v>20</v>
      </c>
      <c r="H2198" t="s">
        <v>1782</v>
      </c>
      <c r="I2198" t="s">
        <v>7455</v>
      </c>
      <c r="J2198" t="s">
        <v>1937</v>
      </c>
      <c r="K2198" t="s">
        <v>56</v>
      </c>
      <c r="L2198" t="s">
        <v>903</v>
      </c>
      <c r="M2198" t="s">
        <v>1829</v>
      </c>
      <c r="N2198" s="5">
        <v>323604</v>
      </c>
    </row>
    <row r="2199" spans="1:14" x14ac:dyDescent="0.25">
      <c r="A2199" t="s">
        <v>63</v>
      </c>
      <c r="B2199" t="s">
        <v>1932</v>
      </c>
      <c r="C2199">
        <v>1776</v>
      </c>
      <c r="D2199" s="2">
        <v>46113</v>
      </c>
      <c r="E2199" t="s">
        <v>906</v>
      </c>
      <c r="F2199" t="s">
        <v>150</v>
      </c>
      <c r="G2199" t="s">
        <v>20</v>
      </c>
      <c r="H2199" t="s">
        <v>1782</v>
      </c>
      <c r="I2199" t="s">
        <v>7456</v>
      </c>
      <c r="J2199" t="s">
        <v>1937</v>
      </c>
      <c r="K2199" t="s">
        <v>56</v>
      </c>
      <c r="L2199" t="s">
        <v>903</v>
      </c>
      <c r="M2199" t="s">
        <v>1829</v>
      </c>
      <c r="N2199" s="5">
        <v>170736</v>
      </c>
    </row>
    <row r="2200" spans="1:14" x14ac:dyDescent="0.25">
      <c r="A2200" t="s">
        <v>63</v>
      </c>
      <c r="B2200" t="s">
        <v>1932</v>
      </c>
      <c r="C2200">
        <v>1776</v>
      </c>
      <c r="D2200" s="2">
        <v>46113</v>
      </c>
      <c r="E2200" t="s">
        <v>906</v>
      </c>
      <c r="F2200" t="s">
        <v>150</v>
      </c>
      <c r="G2200" t="s">
        <v>20</v>
      </c>
      <c r="H2200" t="s">
        <v>1782</v>
      </c>
      <c r="I2200" t="s">
        <v>7457</v>
      </c>
      <c r="J2200" t="s">
        <v>1937</v>
      </c>
      <c r="K2200" t="s">
        <v>56</v>
      </c>
      <c r="L2200" t="s">
        <v>903</v>
      </c>
      <c r="M2200" t="s">
        <v>1829</v>
      </c>
      <c r="N2200" s="5">
        <v>284503</v>
      </c>
    </row>
    <row r="2201" spans="1:14" x14ac:dyDescent="0.25">
      <c r="A2201" t="s">
        <v>63</v>
      </c>
      <c r="B2201" t="s">
        <v>1932</v>
      </c>
      <c r="C2201">
        <v>1776</v>
      </c>
      <c r="D2201" s="2">
        <v>46113</v>
      </c>
      <c r="E2201" t="s">
        <v>906</v>
      </c>
      <c r="F2201" t="s">
        <v>150</v>
      </c>
      <c r="G2201" t="s">
        <v>20</v>
      </c>
      <c r="H2201" t="s">
        <v>1782</v>
      </c>
      <c r="I2201" t="s">
        <v>7458</v>
      </c>
      <c r="J2201" t="s">
        <v>1937</v>
      </c>
      <c r="K2201" t="s">
        <v>56</v>
      </c>
      <c r="L2201" t="s">
        <v>903</v>
      </c>
      <c r="M2201" t="s">
        <v>1829</v>
      </c>
      <c r="N2201" s="5">
        <v>660044</v>
      </c>
    </row>
    <row r="2202" spans="1:14" x14ac:dyDescent="0.25">
      <c r="A2202" t="s">
        <v>63</v>
      </c>
      <c r="B2202" t="s">
        <v>1932</v>
      </c>
      <c r="C2202">
        <v>1776</v>
      </c>
      <c r="D2202" s="2">
        <v>46113</v>
      </c>
      <c r="E2202" t="s">
        <v>906</v>
      </c>
      <c r="F2202" t="s">
        <v>150</v>
      </c>
      <c r="G2202" t="s">
        <v>20</v>
      </c>
      <c r="H2202" t="s">
        <v>1782</v>
      </c>
      <c r="I2202" t="s">
        <v>7459</v>
      </c>
      <c r="J2202" t="s">
        <v>1937</v>
      </c>
      <c r="K2202" t="s">
        <v>56</v>
      </c>
      <c r="L2202" t="s">
        <v>903</v>
      </c>
      <c r="M2202" t="s">
        <v>1829</v>
      </c>
      <c r="N2202" s="5">
        <v>294451</v>
      </c>
    </row>
    <row r="2203" spans="1:14" x14ac:dyDescent="0.25">
      <c r="A2203" t="s">
        <v>63</v>
      </c>
      <c r="B2203" t="s">
        <v>1932</v>
      </c>
      <c r="C2203">
        <v>1776</v>
      </c>
      <c r="D2203" s="2">
        <v>46113</v>
      </c>
      <c r="E2203" t="s">
        <v>906</v>
      </c>
      <c r="F2203" t="s">
        <v>150</v>
      </c>
      <c r="G2203" t="s">
        <v>20</v>
      </c>
      <c r="H2203" t="s">
        <v>1782</v>
      </c>
      <c r="I2203" t="s">
        <v>7460</v>
      </c>
      <c r="J2203" t="s">
        <v>1937</v>
      </c>
      <c r="K2203" t="s">
        <v>56</v>
      </c>
      <c r="L2203" t="s">
        <v>903</v>
      </c>
      <c r="M2203" t="s">
        <v>1829</v>
      </c>
      <c r="N2203" s="5">
        <v>391113</v>
      </c>
    </row>
    <row r="2204" spans="1:14" x14ac:dyDescent="0.25">
      <c r="A2204" t="s">
        <v>63</v>
      </c>
      <c r="B2204" t="s">
        <v>1932</v>
      </c>
      <c r="C2204">
        <v>1776</v>
      </c>
      <c r="D2204" s="2">
        <v>46113</v>
      </c>
      <c r="E2204" t="s">
        <v>906</v>
      </c>
      <c r="F2204" t="s">
        <v>1030</v>
      </c>
      <c r="G2204" t="s">
        <v>1012</v>
      </c>
      <c r="H2204" t="s">
        <v>3309</v>
      </c>
      <c r="I2204" t="s">
        <v>7461</v>
      </c>
      <c r="J2204" t="s">
        <v>7462</v>
      </c>
      <c r="K2204" t="s">
        <v>56</v>
      </c>
      <c r="L2204" t="s">
        <v>903</v>
      </c>
      <c r="M2204" t="s">
        <v>1829</v>
      </c>
      <c r="N2204" s="5">
        <v>174887</v>
      </c>
    </row>
    <row r="2205" spans="1:14" x14ac:dyDescent="0.25">
      <c r="A2205" t="s">
        <v>63</v>
      </c>
      <c r="B2205" t="s">
        <v>1932</v>
      </c>
      <c r="C2205">
        <v>1776</v>
      </c>
      <c r="D2205" s="2">
        <v>46113</v>
      </c>
      <c r="E2205" t="s">
        <v>906</v>
      </c>
      <c r="F2205" t="s">
        <v>1030</v>
      </c>
      <c r="G2205" t="s">
        <v>1012</v>
      </c>
      <c r="H2205" t="s">
        <v>3309</v>
      </c>
      <c r="I2205" t="s">
        <v>7463</v>
      </c>
      <c r="J2205" t="s">
        <v>7462</v>
      </c>
      <c r="K2205" t="s">
        <v>56</v>
      </c>
      <c r="L2205" t="s">
        <v>903</v>
      </c>
      <c r="M2205" t="s">
        <v>1829</v>
      </c>
      <c r="N2205" s="5">
        <v>174887</v>
      </c>
    </row>
    <row r="2206" spans="1:14" x14ac:dyDescent="0.25">
      <c r="A2206" t="s">
        <v>63</v>
      </c>
      <c r="B2206" t="s">
        <v>1932</v>
      </c>
      <c r="C2206">
        <v>1776</v>
      </c>
      <c r="D2206" s="2">
        <v>46113</v>
      </c>
      <c r="E2206" t="s">
        <v>906</v>
      </c>
      <c r="F2206" t="s">
        <v>1030</v>
      </c>
      <c r="G2206" t="s">
        <v>1012</v>
      </c>
      <c r="H2206" t="s">
        <v>3309</v>
      </c>
      <c r="I2206" t="s">
        <v>7464</v>
      </c>
      <c r="J2206" t="s">
        <v>7462</v>
      </c>
      <c r="K2206" t="s">
        <v>56</v>
      </c>
      <c r="L2206" t="s">
        <v>903</v>
      </c>
      <c r="M2206" t="s">
        <v>1829</v>
      </c>
      <c r="N2206" s="5">
        <v>51671</v>
      </c>
    </row>
    <row r="2207" spans="1:14" x14ac:dyDescent="0.25">
      <c r="A2207" t="s">
        <v>63</v>
      </c>
      <c r="B2207" t="s">
        <v>1932</v>
      </c>
      <c r="C2207">
        <v>1776</v>
      </c>
      <c r="D2207" s="2">
        <v>46113</v>
      </c>
      <c r="E2207" t="s">
        <v>906</v>
      </c>
      <c r="F2207" t="s">
        <v>2695</v>
      </c>
      <c r="G2207" t="s">
        <v>2696</v>
      </c>
      <c r="H2207" t="s">
        <v>2697</v>
      </c>
      <c r="I2207" t="s">
        <v>7465</v>
      </c>
      <c r="J2207" t="s">
        <v>7390</v>
      </c>
      <c r="K2207" t="s">
        <v>56</v>
      </c>
      <c r="L2207" t="s">
        <v>903</v>
      </c>
      <c r="M2207" t="s">
        <v>1829</v>
      </c>
      <c r="N2207" s="5">
        <v>99604</v>
      </c>
    </row>
    <row r="2208" spans="1:14" x14ac:dyDescent="0.25">
      <c r="A2208" t="s">
        <v>63</v>
      </c>
      <c r="B2208" t="s">
        <v>1932</v>
      </c>
      <c r="C2208">
        <v>1776</v>
      </c>
      <c r="D2208" s="2">
        <v>46113</v>
      </c>
      <c r="E2208" t="s">
        <v>906</v>
      </c>
      <c r="F2208" t="s">
        <v>2695</v>
      </c>
      <c r="G2208" t="s">
        <v>2696</v>
      </c>
      <c r="H2208" t="s">
        <v>2697</v>
      </c>
      <c r="I2208" t="s">
        <v>7466</v>
      </c>
      <c r="J2208" t="s">
        <v>7390</v>
      </c>
      <c r="K2208" t="s">
        <v>56</v>
      </c>
      <c r="L2208" t="s">
        <v>903</v>
      </c>
      <c r="M2208" t="s">
        <v>1829</v>
      </c>
      <c r="N2208" s="5">
        <v>518605</v>
      </c>
    </row>
    <row r="2209" spans="1:14" x14ac:dyDescent="0.25">
      <c r="A2209" t="s">
        <v>63</v>
      </c>
      <c r="B2209" t="s">
        <v>1932</v>
      </c>
      <c r="C2209">
        <v>1776</v>
      </c>
      <c r="D2209" s="2">
        <v>46113</v>
      </c>
      <c r="E2209" t="s">
        <v>906</v>
      </c>
      <c r="F2209" t="s">
        <v>164</v>
      </c>
      <c r="G2209" t="s">
        <v>2</v>
      </c>
      <c r="H2209" t="s">
        <v>6418</v>
      </c>
      <c r="I2209" t="s">
        <v>14</v>
      </c>
      <c r="J2209" t="s">
        <v>1850</v>
      </c>
      <c r="K2209" t="s">
        <v>56</v>
      </c>
      <c r="L2209" t="s">
        <v>903</v>
      </c>
      <c r="M2209" t="s">
        <v>1829</v>
      </c>
      <c r="N2209" s="5">
        <v>171319</v>
      </c>
    </row>
    <row r="2210" spans="1:14" x14ac:dyDescent="0.25">
      <c r="A2210" t="s">
        <v>63</v>
      </c>
      <c r="B2210" t="s">
        <v>1932</v>
      </c>
      <c r="C2210">
        <v>1776</v>
      </c>
      <c r="D2210" s="2">
        <v>46113</v>
      </c>
      <c r="E2210" t="s">
        <v>906</v>
      </c>
      <c r="F2210" t="s">
        <v>925</v>
      </c>
      <c r="G2210" t="s">
        <v>855</v>
      </c>
      <c r="H2210" t="s">
        <v>2228</v>
      </c>
      <c r="I2210" t="s">
        <v>14</v>
      </c>
      <c r="J2210" t="s">
        <v>5093</v>
      </c>
      <c r="K2210" t="s">
        <v>56</v>
      </c>
      <c r="L2210" t="s">
        <v>903</v>
      </c>
      <c r="M2210" t="s">
        <v>1829</v>
      </c>
      <c r="N2210" s="5">
        <v>5968290</v>
      </c>
    </row>
    <row r="2211" spans="1:14" x14ac:dyDescent="0.25">
      <c r="A2211" t="s">
        <v>63</v>
      </c>
      <c r="B2211" t="s">
        <v>1932</v>
      </c>
      <c r="C2211">
        <v>1776</v>
      </c>
      <c r="D2211" s="2">
        <v>46113</v>
      </c>
      <c r="E2211" t="s">
        <v>906</v>
      </c>
      <c r="F2211" t="s">
        <v>929</v>
      </c>
      <c r="G2211" t="s">
        <v>1936</v>
      </c>
      <c r="H2211" t="s">
        <v>6417</v>
      </c>
      <c r="I2211" t="s">
        <v>14</v>
      </c>
      <c r="J2211" t="s">
        <v>7467</v>
      </c>
      <c r="K2211" t="s">
        <v>56</v>
      </c>
      <c r="L2211" t="s">
        <v>903</v>
      </c>
      <c r="M2211" t="s">
        <v>1829</v>
      </c>
      <c r="N2211" s="5">
        <v>171100</v>
      </c>
    </row>
    <row r="2212" spans="1:14" x14ac:dyDescent="0.25">
      <c r="A2212" t="s">
        <v>63</v>
      </c>
      <c r="B2212" t="s">
        <v>1932</v>
      </c>
      <c r="C2212">
        <v>1776</v>
      </c>
      <c r="D2212" s="2">
        <v>46113</v>
      </c>
      <c r="E2212" t="s">
        <v>906</v>
      </c>
      <c r="F2212" t="s">
        <v>929</v>
      </c>
      <c r="G2212" t="s">
        <v>1936</v>
      </c>
      <c r="H2212" t="s">
        <v>6417</v>
      </c>
      <c r="I2212" t="s">
        <v>7468</v>
      </c>
      <c r="J2212" t="s">
        <v>7467</v>
      </c>
      <c r="K2212" t="s">
        <v>56</v>
      </c>
      <c r="L2212" t="s">
        <v>903</v>
      </c>
      <c r="M2212" t="s">
        <v>1829</v>
      </c>
      <c r="N2212" s="5">
        <v>171100</v>
      </c>
    </row>
    <row r="2213" spans="1:14" x14ac:dyDescent="0.25">
      <c r="A2213" t="s">
        <v>63</v>
      </c>
      <c r="B2213" t="s">
        <v>1932</v>
      </c>
      <c r="C2213">
        <v>1776</v>
      </c>
      <c r="D2213" s="2">
        <v>46113</v>
      </c>
      <c r="E2213" t="s">
        <v>906</v>
      </c>
      <c r="F2213" t="s">
        <v>2367</v>
      </c>
      <c r="G2213" t="s">
        <v>2368</v>
      </c>
      <c r="H2213" t="s">
        <v>2315</v>
      </c>
      <c r="I2213" t="s">
        <v>14</v>
      </c>
      <c r="J2213" t="s">
        <v>7469</v>
      </c>
      <c r="K2213" t="s">
        <v>56</v>
      </c>
      <c r="L2213" t="s">
        <v>903</v>
      </c>
      <c r="M2213" t="s">
        <v>1829</v>
      </c>
      <c r="N2213" s="5">
        <v>2298867</v>
      </c>
    </row>
    <row r="2214" spans="1:14" x14ac:dyDescent="0.25">
      <c r="A2214" t="s">
        <v>63</v>
      </c>
      <c r="B2214" t="s">
        <v>1932</v>
      </c>
      <c r="C2214">
        <v>1776</v>
      </c>
      <c r="D2214" s="2">
        <v>46113</v>
      </c>
      <c r="E2214" t="s">
        <v>907</v>
      </c>
      <c r="F2214" t="s">
        <v>2695</v>
      </c>
      <c r="G2214" t="s">
        <v>2696</v>
      </c>
      <c r="H2214" t="s">
        <v>2697</v>
      </c>
      <c r="I2214" t="s">
        <v>14</v>
      </c>
      <c r="J2214" t="s">
        <v>7470</v>
      </c>
      <c r="K2214" t="s">
        <v>56</v>
      </c>
      <c r="L2214" t="s">
        <v>904</v>
      </c>
      <c r="M2214" t="s">
        <v>1829</v>
      </c>
      <c r="N2214" s="5">
        <v>-693683</v>
      </c>
    </row>
    <row r="2215" spans="1:14" x14ac:dyDescent="0.25">
      <c r="A2215" t="s">
        <v>63</v>
      </c>
      <c r="B2215" t="s">
        <v>1932</v>
      </c>
      <c r="C2215">
        <v>1776</v>
      </c>
      <c r="D2215" s="2">
        <v>46113</v>
      </c>
      <c r="E2215" t="s">
        <v>907</v>
      </c>
      <c r="F2215" t="s">
        <v>178</v>
      </c>
      <c r="G2215" t="s">
        <v>27</v>
      </c>
      <c r="H2215" t="s">
        <v>1460</v>
      </c>
      <c r="I2215" t="s">
        <v>7430</v>
      </c>
      <c r="J2215" t="s">
        <v>1940</v>
      </c>
      <c r="K2215" t="s">
        <v>56</v>
      </c>
      <c r="L2215" t="s">
        <v>904</v>
      </c>
      <c r="M2215" t="s">
        <v>1829</v>
      </c>
      <c r="N2215" s="5">
        <v>-4800076</v>
      </c>
    </row>
    <row r="2216" spans="1:14" x14ac:dyDescent="0.25">
      <c r="A2216" t="s">
        <v>63</v>
      </c>
      <c r="B2216" t="s">
        <v>1932</v>
      </c>
      <c r="C2216">
        <v>1776</v>
      </c>
      <c r="D2216" s="2">
        <v>46113</v>
      </c>
      <c r="E2216" t="s">
        <v>907</v>
      </c>
      <c r="F2216" t="s">
        <v>1156</v>
      </c>
      <c r="G2216" t="s">
        <v>1157</v>
      </c>
      <c r="H2216" t="s">
        <v>1158</v>
      </c>
      <c r="I2216" t="s">
        <v>7433</v>
      </c>
      <c r="J2216" t="s">
        <v>7471</v>
      </c>
      <c r="K2216" t="s">
        <v>56</v>
      </c>
      <c r="L2216" t="s">
        <v>904</v>
      </c>
      <c r="M2216" t="s">
        <v>1829</v>
      </c>
      <c r="N2216" s="5">
        <v>-2158642</v>
      </c>
    </row>
    <row r="2217" spans="1:14" x14ac:dyDescent="0.25">
      <c r="A2217" t="s">
        <v>63</v>
      </c>
      <c r="B2217" t="s">
        <v>1932</v>
      </c>
      <c r="C2217">
        <v>1776</v>
      </c>
      <c r="D2217" s="2">
        <v>46113</v>
      </c>
      <c r="E2217" t="s">
        <v>907</v>
      </c>
      <c r="F2217" t="s">
        <v>925</v>
      </c>
      <c r="G2217" t="s">
        <v>855</v>
      </c>
      <c r="H2217" t="s">
        <v>2228</v>
      </c>
      <c r="I2217" t="s">
        <v>7443</v>
      </c>
      <c r="J2217" t="s">
        <v>1927</v>
      </c>
      <c r="K2217" t="s">
        <v>56</v>
      </c>
      <c r="L2217" t="s">
        <v>904</v>
      </c>
      <c r="M2217" t="s">
        <v>1829</v>
      </c>
      <c r="N2217" s="5">
        <v>-6052818</v>
      </c>
    </row>
    <row r="2218" spans="1:14" x14ac:dyDescent="0.25">
      <c r="A2218" t="s">
        <v>63</v>
      </c>
      <c r="B2218" t="s">
        <v>1932</v>
      </c>
      <c r="C2218">
        <v>1776</v>
      </c>
      <c r="D2218" s="2">
        <v>46113</v>
      </c>
      <c r="E2218" t="s">
        <v>907</v>
      </c>
      <c r="F2218" t="s">
        <v>925</v>
      </c>
      <c r="G2218" t="s">
        <v>855</v>
      </c>
      <c r="H2218" t="s">
        <v>6056</v>
      </c>
      <c r="I2218" t="s">
        <v>7451</v>
      </c>
      <c r="J2218" t="s">
        <v>1927</v>
      </c>
      <c r="K2218" t="s">
        <v>56</v>
      </c>
      <c r="L2218" t="s">
        <v>904</v>
      </c>
      <c r="M2218" t="s">
        <v>1829</v>
      </c>
      <c r="N2218" s="5">
        <v>-1736861</v>
      </c>
    </row>
    <row r="2219" spans="1:14" x14ac:dyDescent="0.25">
      <c r="A2219" t="s">
        <v>63</v>
      </c>
      <c r="B2219" t="s">
        <v>1932</v>
      </c>
      <c r="C2219">
        <v>1776</v>
      </c>
      <c r="D2219" s="2">
        <v>46113</v>
      </c>
      <c r="E2219" t="s">
        <v>907</v>
      </c>
      <c r="F2219" t="s">
        <v>172</v>
      </c>
      <c r="G2219" t="s">
        <v>1840</v>
      </c>
      <c r="H2219" t="s">
        <v>2693</v>
      </c>
      <c r="I2219" t="s">
        <v>7453</v>
      </c>
      <c r="J2219" t="s">
        <v>1908</v>
      </c>
      <c r="K2219" t="s">
        <v>56</v>
      </c>
      <c r="L2219" t="s">
        <v>904</v>
      </c>
      <c r="M2219" t="s">
        <v>1829</v>
      </c>
      <c r="N2219" s="5">
        <v>-4345137</v>
      </c>
    </row>
    <row r="2220" spans="1:14" x14ac:dyDescent="0.25">
      <c r="A2220" t="s">
        <v>63</v>
      </c>
      <c r="B2220" t="s">
        <v>1932</v>
      </c>
      <c r="C2220">
        <v>1776</v>
      </c>
      <c r="D2220" s="2">
        <v>46143</v>
      </c>
      <c r="E2220" t="s">
        <v>905</v>
      </c>
      <c r="F2220" t="s">
        <v>5081</v>
      </c>
      <c r="G2220" t="s">
        <v>5082</v>
      </c>
      <c r="H2220" t="s">
        <v>4680</v>
      </c>
      <c r="I2220" t="s">
        <v>10911</v>
      </c>
      <c r="J2220" t="s">
        <v>5084</v>
      </c>
      <c r="K2220" t="s">
        <v>56</v>
      </c>
      <c r="L2220" t="s">
        <v>902</v>
      </c>
      <c r="M2220" t="s">
        <v>1829</v>
      </c>
      <c r="N2220" s="5">
        <v>869586</v>
      </c>
    </row>
    <row r="2221" spans="1:14" x14ac:dyDescent="0.25">
      <c r="A2221" t="s">
        <v>63</v>
      </c>
      <c r="B2221" t="s">
        <v>1932</v>
      </c>
      <c r="C2221">
        <v>1776</v>
      </c>
      <c r="D2221" s="2">
        <v>46143</v>
      </c>
      <c r="E2221" t="s">
        <v>905</v>
      </c>
      <c r="F2221" t="s">
        <v>635</v>
      </c>
      <c r="G2221" t="s">
        <v>632</v>
      </c>
      <c r="H2221" t="s">
        <v>6342</v>
      </c>
      <c r="I2221" t="s">
        <v>10912</v>
      </c>
      <c r="J2221" t="s">
        <v>7393</v>
      </c>
      <c r="K2221" t="s">
        <v>56</v>
      </c>
      <c r="L2221" t="s">
        <v>902</v>
      </c>
      <c r="M2221" t="s">
        <v>1829</v>
      </c>
      <c r="N2221" s="5">
        <v>-310765</v>
      </c>
    </row>
    <row r="2222" spans="1:14" x14ac:dyDescent="0.25">
      <c r="A2222" t="s">
        <v>63</v>
      </c>
      <c r="B2222" t="s">
        <v>1932</v>
      </c>
      <c r="C2222">
        <v>1776</v>
      </c>
      <c r="D2222" s="2">
        <v>46143</v>
      </c>
      <c r="E2222" t="s">
        <v>905</v>
      </c>
      <c r="F2222" t="s">
        <v>150</v>
      </c>
      <c r="G2222" t="s">
        <v>20</v>
      </c>
      <c r="H2222" t="s">
        <v>1782</v>
      </c>
      <c r="I2222" t="s">
        <v>7454</v>
      </c>
      <c r="J2222" t="s">
        <v>20</v>
      </c>
      <c r="K2222" t="s">
        <v>56</v>
      </c>
      <c r="L2222" t="s">
        <v>902</v>
      </c>
      <c r="M2222" t="s">
        <v>1829</v>
      </c>
      <c r="N2222" s="5">
        <v>382502</v>
      </c>
    </row>
    <row r="2223" spans="1:14" x14ac:dyDescent="0.25">
      <c r="A2223" t="s">
        <v>63</v>
      </c>
      <c r="B2223" t="s">
        <v>1932</v>
      </c>
      <c r="C2223">
        <v>1776</v>
      </c>
      <c r="D2223" s="2">
        <v>46143</v>
      </c>
      <c r="E2223" t="s">
        <v>905</v>
      </c>
      <c r="F2223" t="s">
        <v>150</v>
      </c>
      <c r="G2223" t="s">
        <v>20</v>
      </c>
      <c r="H2223" t="s">
        <v>1782</v>
      </c>
      <c r="I2223" t="s">
        <v>7455</v>
      </c>
      <c r="J2223" t="s">
        <v>20</v>
      </c>
      <c r="K2223" t="s">
        <v>56</v>
      </c>
      <c r="L2223" t="s">
        <v>902</v>
      </c>
      <c r="M2223" t="s">
        <v>1829</v>
      </c>
      <c r="N2223" s="5">
        <v>323604</v>
      </c>
    </row>
    <row r="2224" spans="1:14" x14ac:dyDescent="0.25">
      <c r="A2224" t="s">
        <v>63</v>
      </c>
      <c r="B2224" t="s">
        <v>1932</v>
      </c>
      <c r="C2224">
        <v>1776</v>
      </c>
      <c r="D2224" s="2">
        <v>46143</v>
      </c>
      <c r="E2224" t="s">
        <v>905</v>
      </c>
      <c r="F2224" t="s">
        <v>150</v>
      </c>
      <c r="G2224" t="s">
        <v>20</v>
      </c>
      <c r="H2224" t="s">
        <v>1782</v>
      </c>
      <c r="I2224" t="s">
        <v>7456</v>
      </c>
      <c r="J2224" t="s">
        <v>20</v>
      </c>
      <c r="K2224" t="s">
        <v>56</v>
      </c>
      <c r="L2224" t="s">
        <v>902</v>
      </c>
      <c r="M2224" t="s">
        <v>1829</v>
      </c>
      <c r="N2224" s="5">
        <v>170736</v>
      </c>
    </row>
    <row r="2225" spans="1:14" x14ac:dyDescent="0.25">
      <c r="A2225" t="s">
        <v>63</v>
      </c>
      <c r="B2225" t="s">
        <v>1932</v>
      </c>
      <c r="C2225">
        <v>1776</v>
      </c>
      <c r="D2225" s="2">
        <v>46143</v>
      </c>
      <c r="E2225" t="s">
        <v>905</v>
      </c>
      <c r="F2225" t="s">
        <v>150</v>
      </c>
      <c r="G2225" t="s">
        <v>20</v>
      </c>
      <c r="H2225" t="s">
        <v>1782</v>
      </c>
      <c r="I2225" t="s">
        <v>7457</v>
      </c>
      <c r="J2225" t="s">
        <v>20</v>
      </c>
      <c r="K2225" t="s">
        <v>56</v>
      </c>
      <c r="L2225" t="s">
        <v>902</v>
      </c>
      <c r="M2225" t="s">
        <v>1829</v>
      </c>
      <c r="N2225" s="5">
        <v>284503</v>
      </c>
    </row>
    <row r="2226" spans="1:14" x14ac:dyDescent="0.25">
      <c r="A2226" t="s">
        <v>63</v>
      </c>
      <c r="B2226" t="s">
        <v>1932</v>
      </c>
      <c r="C2226">
        <v>1776</v>
      </c>
      <c r="D2226" s="2">
        <v>46143</v>
      </c>
      <c r="E2226" t="s">
        <v>905</v>
      </c>
      <c r="F2226" t="s">
        <v>150</v>
      </c>
      <c r="G2226" t="s">
        <v>20</v>
      </c>
      <c r="H2226" t="s">
        <v>1782</v>
      </c>
      <c r="I2226" t="s">
        <v>7458</v>
      </c>
      <c r="J2226" t="s">
        <v>20</v>
      </c>
      <c r="K2226" t="s">
        <v>56</v>
      </c>
      <c r="L2226" t="s">
        <v>902</v>
      </c>
      <c r="M2226" t="s">
        <v>1829</v>
      </c>
      <c r="N2226" s="5">
        <v>660044</v>
      </c>
    </row>
    <row r="2227" spans="1:14" x14ac:dyDescent="0.25">
      <c r="A2227" t="s">
        <v>63</v>
      </c>
      <c r="B2227" t="s">
        <v>1932</v>
      </c>
      <c r="C2227">
        <v>1776</v>
      </c>
      <c r="D2227" s="2">
        <v>46143</v>
      </c>
      <c r="E2227" t="s">
        <v>905</v>
      </c>
      <c r="F2227" t="s">
        <v>150</v>
      </c>
      <c r="G2227" t="s">
        <v>20</v>
      </c>
      <c r="H2227" t="s">
        <v>1782</v>
      </c>
      <c r="I2227" t="s">
        <v>7459</v>
      </c>
      <c r="J2227" t="s">
        <v>20</v>
      </c>
      <c r="K2227" t="s">
        <v>56</v>
      </c>
      <c r="L2227" t="s">
        <v>902</v>
      </c>
      <c r="M2227" t="s">
        <v>1829</v>
      </c>
      <c r="N2227" s="5">
        <v>294451</v>
      </c>
    </row>
    <row r="2228" spans="1:14" x14ac:dyDescent="0.25">
      <c r="A2228" t="s">
        <v>63</v>
      </c>
      <c r="B2228" t="s">
        <v>1932</v>
      </c>
      <c r="C2228">
        <v>1776</v>
      </c>
      <c r="D2228" s="2">
        <v>46143</v>
      </c>
      <c r="E2228" t="s">
        <v>905</v>
      </c>
      <c r="F2228" t="s">
        <v>150</v>
      </c>
      <c r="G2228" t="s">
        <v>20</v>
      </c>
      <c r="H2228" t="s">
        <v>1782</v>
      </c>
      <c r="I2228" t="s">
        <v>7460</v>
      </c>
      <c r="J2228" t="s">
        <v>20</v>
      </c>
      <c r="K2228" t="s">
        <v>56</v>
      </c>
      <c r="L2228" t="s">
        <v>902</v>
      </c>
      <c r="M2228" t="s">
        <v>1829</v>
      </c>
      <c r="N2228" s="5">
        <v>391113</v>
      </c>
    </row>
    <row r="2229" spans="1:14" x14ac:dyDescent="0.25">
      <c r="A2229" t="s">
        <v>63</v>
      </c>
      <c r="B2229" t="s">
        <v>1932</v>
      </c>
      <c r="C2229">
        <v>1776</v>
      </c>
      <c r="D2229" s="2">
        <v>46143</v>
      </c>
      <c r="E2229" t="s">
        <v>905</v>
      </c>
      <c r="F2229" t="s">
        <v>150</v>
      </c>
      <c r="G2229" t="s">
        <v>20</v>
      </c>
      <c r="H2229" t="s">
        <v>1782</v>
      </c>
      <c r="I2229" t="s">
        <v>10913</v>
      </c>
      <c r="J2229" t="s">
        <v>20</v>
      </c>
      <c r="K2229" t="s">
        <v>56</v>
      </c>
      <c r="L2229" t="s">
        <v>902</v>
      </c>
      <c r="M2229" t="s">
        <v>1829</v>
      </c>
      <c r="N2229" s="5">
        <v>823801</v>
      </c>
    </row>
    <row r="2230" spans="1:14" x14ac:dyDescent="0.25">
      <c r="A2230" t="s">
        <v>63</v>
      </c>
      <c r="B2230" t="s">
        <v>1932</v>
      </c>
      <c r="C2230">
        <v>1776</v>
      </c>
      <c r="D2230" s="2">
        <v>46143</v>
      </c>
      <c r="E2230" t="s">
        <v>905</v>
      </c>
      <c r="F2230" t="s">
        <v>150</v>
      </c>
      <c r="G2230" t="s">
        <v>20</v>
      </c>
      <c r="H2230" t="s">
        <v>1782</v>
      </c>
      <c r="I2230" t="s">
        <v>10914</v>
      </c>
      <c r="J2230" t="s">
        <v>20</v>
      </c>
      <c r="K2230" t="s">
        <v>56</v>
      </c>
      <c r="L2230" t="s">
        <v>902</v>
      </c>
      <c r="M2230" t="s">
        <v>1829</v>
      </c>
      <c r="N2230" s="5">
        <v>371112</v>
      </c>
    </row>
    <row r="2231" spans="1:14" x14ac:dyDescent="0.25">
      <c r="A2231" t="s">
        <v>63</v>
      </c>
      <c r="B2231" t="s">
        <v>1932</v>
      </c>
      <c r="C2231">
        <v>1776</v>
      </c>
      <c r="D2231" s="2">
        <v>46143</v>
      </c>
      <c r="E2231" t="s">
        <v>905</v>
      </c>
      <c r="F2231" t="s">
        <v>150</v>
      </c>
      <c r="G2231" t="s">
        <v>20</v>
      </c>
      <c r="H2231" t="s">
        <v>1782</v>
      </c>
      <c r="I2231" t="s">
        <v>10915</v>
      </c>
      <c r="J2231" t="s">
        <v>20</v>
      </c>
      <c r="K2231" t="s">
        <v>56</v>
      </c>
      <c r="L2231" t="s">
        <v>902</v>
      </c>
      <c r="M2231" t="s">
        <v>1829</v>
      </c>
      <c r="N2231" s="5">
        <v>222667</v>
      </c>
    </row>
    <row r="2232" spans="1:14" x14ac:dyDescent="0.25">
      <c r="A2232" t="s">
        <v>63</v>
      </c>
      <c r="B2232" t="s">
        <v>1932</v>
      </c>
      <c r="C2232">
        <v>1776</v>
      </c>
      <c r="D2232" s="2">
        <v>46143</v>
      </c>
      <c r="E2232" t="s">
        <v>905</v>
      </c>
      <c r="F2232" t="s">
        <v>150</v>
      </c>
      <c r="G2232" t="s">
        <v>20</v>
      </c>
      <c r="H2232" t="s">
        <v>1782</v>
      </c>
      <c r="I2232" t="s">
        <v>10916</v>
      </c>
      <c r="J2232" t="s">
        <v>20</v>
      </c>
      <c r="K2232" t="s">
        <v>56</v>
      </c>
      <c r="L2232" t="s">
        <v>902</v>
      </c>
      <c r="M2232" t="s">
        <v>1829</v>
      </c>
      <c r="N2232" s="5">
        <v>94282</v>
      </c>
    </row>
    <row r="2233" spans="1:14" x14ac:dyDescent="0.25">
      <c r="A2233" t="s">
        <v>63</v>
      </c>
      <c r="B2233" t="s">
        <v>1932</v>
      </c>
      <c r="C2233">
        <v>1776</v>
      </c>
      <c r="D2233" s="2">
        <v>46143</v>
      </c>
      <c r="E2233" t="s">
        <v>905</v>
      </c>
      <c r="F2233" t="s">
        <v>1030</v>
      </c>
      <c r="G2233" t="s">
        <v>1012</v>
      </c>
      <c r="H2233" t="s">
        <v>3309</v>
      </c>
      <c r="I2233" t="s">
        <v>7461</v>
      </c>
      <c r="J2233" t="s">
        <v>5086</v>
      </c>
      <c r="K2233" t="s">
        <v>56</v>
      </c>
      <c r="L2233" t="s">
        <v>902</v>
      </c>
      <c r="M2233" t="s">
        <v>1829</v>
      </c>
      <c r="N2233" s="5">
        <v>174887</v>
      </c>
    </row>
    <row r="2234" spans="1:14" x14ac:dyDescent="0.25">
      <c r="A2234" t="s">
        <v>63</v>
      </c>
      <c r="B2234" t="s">
        <v>1932</v>
      </c>
      <c r="C2234">
        <v>1776</v>
      </c>
      <c r="D2234" s="2">
        <v>46143</v>
      </c>
      <c r="E2234" t="s">
        <v>905</v>
      </c>
      <c r="F2234" t="s">
        <v>1030</v>
      </c>
      <c r="G2234" t="s">
        <v>1012</v>
      </c>
      <c r="H2234" t="s">
        <v>3309</v>
      </c>
      <c r="I2234" t="s">
        <v>7463</v>
      </c>
      <c r="J2234" t="s">
        <v>5086</v>
      </c>
      <c r="K2234" t="s">
        <v>56</v>
      </c>
      <c r="L2234" t="s">
        <v>902</v>
      </c>
      <c r="M2234" t="s">
        <v>1829</v>
      </c>
      <c r="N2234" s="5">
        <v>174887</v>
      </c>
    </row>
    <row r="2235" spans="1:14" x14ac:dyDescent="0.25">
      <c r="A2235" t="s">
        <v>63</v>
      </c>
      <c r="B2235" t="s">
        <v>1932</v>
      </c>
      <c r="C2235">
        <v>1776</v>
      </c>
      <c r="D2235" s="2">
        <v>46143</v>
      </c>
      <c r="E2235" t="s">
        <v>905</v>
      </c>
      <c r="F2235" t="s">
        <v>1030</v>
      </c>
      <c r="G2235" t="s">
        <v>1012</v>
      </c>
      <c r="H2235" t="s">
        <v>3309</v>
      </c>
      <c r="I2235" t="s">
        <v>7464</v>
      </c>
      <c r="J2235" t="s">
        <v>5086</v>
      </c>
      <c r="K2235" t="s">
        <v>56</v>
      </c>
      <c r="L2235" t="s">
        <v>902</v>
      </c>
      <c r="M2235" t="s">
        <v>1829</v>
      </c>
      <c r="N2235" s="5">
        <v>51671</v>
      </c>
    </row>
    <row r="2236" spans="1:14" x14ac:dyDescent="0.25">
      <c r="A2236" t="s">
        <v>63</v>
      </c>
      <c r="B2236" t="s">
        <v>1932</v>
      </c>
      <c r="C2236">
        <v>1776</v>
      </c>
      <c r="D2236" s="2">
        <v>46143</v>
      </c>
      <c r="E2236" t="s">
        <v>905</v>
      </c>
      <c r="F2236" t="s">
        <v>1030</v>
      </c>
      <c r="G2236" t="s">
        <v>1012</v>
      </c>
      <c r="H2236" t="s">
        <v>3309</v>
      </c>
      <c r="I2236" t="s">
        <v>10917</v>
      </c>
      <c r="J2236" t="s">
        <v>5086</v>
      </c>
      <c r="K2236" t="s">
        <v>56</v>
      </c>
      <c r="L2236" t="s">
        <v>902</v>
      </c>
      <c r="M2236" t="s">
        <v>1829</v>
      </c>
      <c r="N2236" s="5">
        <v>-51671</v>
      </c>
    </row>
    <row r="2237" spans="1:14" x14ac:dyDescent="0.25">
      <c r="A2237" t="s">
        <v>63</v>
      </c>
      <c r="B2237" t="s">
        <v>1932</v>
      </c>
      <c r="C2237">
        <v>1776</v>
      </c>
      <c r="D2237" s="2">
        <v>46143</v>
      </c>
      <c r="E2237" t="s">
        <v>905</v>
      </c>
      <c r="F2237" t="s">
        <v>1030</v>
      </c>
      <c r="G2237" t="s">
        <v>1012</v>
      </c>
      <c r="H2237" t="s">
        <v>3309</v>
      </c>
      <c r="I2237" t="s">
        <v>10918</v>
      </c>
      <c r="J2237" t="s">
        <v>5086</v>
      </c>
      <c r="K2237" t="s">
        <v>56</v>
      </c>
      <c r="L2237" t="s">
        <v>902</v>
      </c>
      <c r="M2237" t="s">
        <v>1829</v>
      </c>
      <c r="N2237" s="5">
        <v>-174887</v>
      </c>
    </row>
    <row r="2238" spans="1:14" x14ac:dyDescent="0.25">
      <c r="A2238" t="s">
        <v>63</v>
      </c>
      <c r="B2238" t="s">
        <v>1932</v>
      </c>
      <c r="C2238">
        <v>1776</v>
      </c>
      <c r="D2238" s="2">
        <v>46143</v>
      </c>
      <c r="E2238" t="s">
        <v>905</v>
      </c>
      <c r="F2238" t="s">
        <v>1030</v>
      </c>
      <c r="G2238" t="s">
        <v>1012</v>
      </c>
      <c r="H2238" t="s">
        <v>3309</v>
      </c>
      <c r="I2238" t="s">
        <v>10919</v>
      </c>
      <c r="J2238" t="s">
        <v>5086</v>
      </c>
      <c r="K2238" t="s">
        <v>56</v>
      </c>
      <c r="L2238" t="s">
        <v>902</v>
      </c>
      <c r="M2238" t="s">
        <v>1829</v>
      </c>
      <c r="N2238" s="5">
        <v>-174887</v>
      </c>
    </row>
    <row r="2239" spans="1:14" x14ac:dyDescent="0.25">
      <c r="A2239" t="s">
        <v>63</v>
      </c>
      <c r="B2239" t="s">
        <v>1932</v>
      </c>
      <c r="C2239">
        <v>1776</v>
      </c>
      <c r="D2239" s="2">
        <v>46143</v>
      </c>
      <c r="E2239" t="s">
        <v>905</v>
      </c>
      <c r="F2239" t="s">
        <v>7394</v>
      </c>
      <c r="G2239" t="s">
        <v>7395</v>
      </c>
      <c r="H2239" t="s">
        <v>6357</v>
      </c>
      <c r="I2239" t="s">
        <v>10920</v>
      </c>
      <c r="J2239" t="s">
        <v>7397</v>
      </c>
      <c r="K2239" t="s">
        <v>56</v>
      </c>
      <c r="L2239" t="s">
        <v>902</v>
      </c>
      <c r="M2239" t="s">
        <v>1829</v>
      </c>
      <c r="N2239" s="5">
        <v>501336</v>
      </c>
    </row>
    <row r="2240" spans="1:14" x14ac:dyDescent="0.25">
      <c r="A2240" t="s">
        <v>63</v>
      </c>
      <c r="B2240" t="s">
        <v>1932</v>
      </c>
      <c r="C2240">
        <v>1776</v>
      </c>
      <c r="D2240" s="2">
        <v>46143</v>
      </c>
      <c r="E2240" t="s">
        <v>905</v>
      </c>
      <c r="F2240" t="s">
        <v>1206</v>
      </c>
      <c r="G2240" t="s">
        <v>1954</v>
      </c>
      <c r="H2240" t="s">
        <v>1468</v>
      </c>
      <c r="I2240" t="s">
        <v>10921</v>
      </c>
      <c r="J2240" t="s">
        <v>1954</v>
      </c>
      <c r="K2240" t="s">
        <v>56</v>
      </c>
      <c r="L2240" t="s">
        <v>902</v>
      </c>
      <c r="M2240" t="s">
        <v>1829</v>
      </c>
      <c r="N2240" s="5">
        <v>914741</v>
      </c>
    </row>
    <row r="2241" spans="1:14" x14ac:dyDescent="0.25">
      <c r="A2241" t="s">
        <v>63</v>
      </c>
      <c r="B2241" t="s">
        <v>1932</v>
      </c>
      <c r="C2241">
        <v>1776</v>
      </c>
      <c r="D2241" s="2">
        <v>46143</v>
      </c>
      <c r="E2241" t="s">
        <v>905</v>
      </c>
      <c r="F2241" t="s">
        <v>1206</v>
      </c>
      <c r="G2241" t="s">
        <v>1954</v>
      </c>
      <c r="H2241" t="s">
        <v>10531</v>
      </c>
      <c r="I2241" t="s">
        <v>10922</v>
      </c>
      <c r="J2241" t="s">
        <v>1954</v>
      </c>
      <c r="K2241" t="s">
        <v>56</v>
      </c>
      <c r="L2241" t="s">
        <v>902</v>
      </c>
      <c r="M2241" t="s">
        <v>1829</v>
      </c>
      <c r="N2241" s="5">
        <v>418338</v>
      </c>
    </row>
    <row r="2242" spans="1:14" x14ac:dyDescent="0.25">
      <c r="A2242" t="s">
        <v>63</v>
      </c>
      <c r="B2242" t="s">
        <v>1932</v>
      </c>
      <c r="C2242">
        <v>1776</v>
      </c>
      <c r="D2242" s="2">
        <v>46143</v>
      </c>
      <c r="E2242" t="s">
        <v>905</v>
      </c>
      <c r="F2242" t="s">
        <v>2861</v>
      </c>
      <c r="G2242" t="s">
        <v>2862</v>
      </c>
      <c r="H2242" t="s">
        <v>2863</v>
      </c>
      <c r="I2242" t="s">
        <v>10923</v>
      </c>
      <c r="J2242" t="s">
        <v>2862</v>
      </c>
      <c r="K2242" t="s">
        <v>56</v>
      </c>
      <c r="L2242" t="s">
        <v>902</v>
      </c>
      <c r="M2242" t="s">
        <v>1829</v>
      </c>
      <c r="N2242" s="5">
        <v>-171100</v>
      </c>
    </row>
    <row r="2243" spans="1:14" x14ac:dyDescent="0.25">
      <c r="A2243" t="s">
        <v>63</v>
      </c>
      <c r="B2243" t="s">
        <v>1932</v>
      </c>
      <c r="C2243">
        <v>1776</v>
      </c>
      <c r="D2243" s="2">
        <v>46143</v>
      </c>
      <c r="E2243" t="s">
        <v>905</v>
      </c>
      <c r="F2243" t="s">
        <v>9545</v>
      </c>
      <c r="G2243" t="s">
        <v>10924</v>
      </c>
      <c r="H2243" t="s">
        <v>9547</v>
      </c>
      <c r="I2243" t="s">
        <v>10925</v>
      </c>
      <c r="J2243" t="s">
        <v>9546</v>
      </c>
      <c r="K2243" t="s">
        <v>56</v>
      </c>
      <c r="L2243" t="s">
        <v>902</v>
      </c>
      <c r="M2243" t="s">
        <v>1829</v>
      </c>
      <c r="N2243" s="5">
        <v>660667</v>
      </c>
    </row>
    <row r="2244" spans="1:14" x14ac:dyDescent="0.25">
      <c r="A2244" t="s">
        <v>63</v>
      </c>
      <c r="B2244" t="s">
        <v>1932</v>
      </c>
      <c r="C2244">
        <v>1776</v>
      </c>
      <c r="D2244" s="2">
        <v>46143</v>
      </c>
      <c r="E2244" t="s">
        <v>905</v>
      </c>
      <c r="F2244" t="s">
        <v>591</v>
      </c>
      <c r="G2244" t="s">
        <v>566</v>
      </c>
      <c r="H2244" t="s">
        <v>2689</v>
      </c>
      <c r="I2244" t="s">
        <v>10926</v>
      </c>
      <c r="J2244" t="s">
        <v>7422</v>
      </c>
      <c r="K2244" t="s">
        <v>56</v>
      </c>
      <c r="L2244" t="s">
        <v>902</v>
      </c>
      <c r="M2244" t="s">
        <v>1829</v>
      </c>
      <c r="N2244" s="5">
        <v>280841</v>
      </c>
    </row>
    <row r="2245" spans="1:14" x14ac:dyDescent="0.25">
      <c r="A2245" t="s">
        <v>63</v>
      </c>
      <c r="B2245" t="s">
        <v>1932</v>
      </c>
      <c r="C2245">
        <v>1776</v>
      </c>
      <c r="D2245" s="2">
        <v>46143</v>
      </c>
      <c r="E2245" t="s">
        <v>905</v>
      </c>
      <c r="F2245" t="s">
        <v>591</v>
      </c>
      <c r="G2245" t="s">
        <v>566</v>
      </c>
      <c r="H2245" t="s">
        <v>2691</v>
      </c>
      <c r="I2245" t="s">
        <v>10927</v>
      </c>
      <c r="J2245" t="s">
        <v>7422</v>
      </c>
      <c r="K2245" t="s">
        <v>56</v>
      </c>
      <c r="L2245" t="s">
        <v>902</v>
      </c>
      <c r="M2245" t="s">
        <v>1829</v>
      </c>
      <c r="N2245" s="5">
        <v>840518</v>
      </c>
    </row>
    <row r="2246" spans="1:14" x14ac:dyDescent="0.25">
      <c r="A2246" t="s">
        <v>63</v>
      </c>
      <c r="B2246" t="s">
        <v>1932</v>
      </c>
      <c r="C2246">
        <v>1776</v>
      </c>
      <c r="D2246" s="2">
        <v>46143</v>
      </c>
      <c r="E2246" t="s">
        <v>905</v>
      </c>
      <c r="F2246" t="s">
        <v>591</v>
      </c>
      <c r="G2246" t="s">
        <v>566</v>
      </c>
      <c r="H2246" t="s">
        <v>6351</v>
      </c>
      <c r="I2246" t="s">
        <v>10928</v>
      </c>
      <c r="J2246" t="s">
        <v>7422</v>
      </c>
      <c r="K2246" t="s">
        <v>56</v>
      </c>
      <c r="L2246" t="s">
        <v>902</v>
      </c>
      <c r="M2246" t="s">
        <v>1829</v>
      </c>
      <c r="N2246" s="5">
        <v>184553</v>
      </c>
    </row>
    <row r="2247" spans="1:14" x14ac:dyDescent="0.25">
      <c r="A2247" t="s">
        <v>63</v>
      </c>
      <c r="B2247" t="s">
        <v>1932</v>
      </c>
      <c r="C2247">
        <v>1776</v>
      </c>
      <c r="D2247" s="2">
        <v>46143</v>
      </c>
      <c r="E2247" t="s">
        <v>905</v>
      </c>
      <c r="F2247" t="s">
        <v>591</v>
      </c>
      <c r="G2247" t="s">
        <v>566</v>
      </c>
      <c r="H2247" t="s">
        <v>6352</v>
      </c>
      <c r="I2247" t="s">
        <v>10929</v>
      </c>
      <c r="J2247" t="s">
        <v>7422</v>
      </c>
      <c r="K2247" t="s">
        <v>56</v>
      </c>
      <c r="L2247" t="s">
        <v>902</v>
      </c>
      <c r="M2247" t="s">
        <v>1829</v>
      </c>
      <c r="N2247" s="5">
        <v>328986</v>
      </c>
    </row>
    <row r="2248" spans="1:14" x14ac:dyDescent="0.25">
      <c r="A2248" t="s">
        <v>63</v>
      </c>
      <c r="B2248" t="s">
        <v>1932</v>
      </c>
      <c r="C2248">
        <v>1776</v>
      </c>
      <c r="D2248" s="2">
        <v>46143</v>
      </c>
      <c r="E2248" t="s">
        <v>905</v>
      </c>
      <c r="F2248" t="s">
        <v>591</v>
      </c>
      <c r="G2248" t="s">
        <v>566</v>
      </c>
      <c r="H2248" t="s">
        <v>6353</v>
      </c>
      <c r="I2248" t="s">
        <v>10930</v>
      </c>
      <c r="J2248" t="s">
        <v>7422</v>
      </c>
      <c r="K2248" t="s">
        <v>56</v>
      </c>
      <c r="L2248" t="s">
        <v>902</v>
      </c>
      <c r="M2248" t="s">
        <v>1829</v>
      </c>
      <c r="N2248" s="5">
        <v>581743</v>
      </c>
    </row>
    <row r="2249" spans="1:14" x14ac:dyDescent="0.25">
      <c r="A2249" t="s">
        <v>63</v>
      </c>
      <c r="B2249" t="s">
        <v>1932</v>
      </c>
      <c r="C2249">
        <v>1776</v>
      </c>
      <c r="D2249" s="2">
        <v>46143</v>
      </c>
      <c r="E2249" t="s">
        <v>905</v>
      </c>
      <c r="F2249" t="s">
        <v>1003</v>
      </c>
      <c r="G2249" t="s">
        <v>1004</v>
      </c>
      <c r="H2249" t="s">
        <v>3048</v>
      </c>
      <c r="I2249" t="s">
        <v>10931</v>
      </c>
      <c r="J2249" t="s">
        <v>1004</v>
      </c>
      <c r="K2249" t="s">
        <v>56</v>
      </c>
      <c r="L2249" t="s">
        <v>902</v>
      </c>
      <c r="M2249" t="s">
        <v>1829</v>
      </c>
      <c r="N2249" s="5">
        <v>143430</v>
      </c>
    </row>
    <row r="2250" spans="1:14" x14ac:dyDescent="0.25">
      <c r="A2250" t="s">
        <v>63</v>
      </c>
      <c r="B2250" t="s">
        <v>1932</v>
      </c>
      <c r="C2250">
        <v>1776</v>
      </c>
      <c r="D2250" s="2">
        <v>46143</v>
      </c>
      <c r="E2250" t="s">
        <v>905</v>
      </c>
      <c r="F2250" t="s">
        <v>1003</v>
      </c>
      <c r="G2250" t="s">
        <v>1004</v>
      </c>
      <c r="H2250" t="s">
        <v>3048</v>
      </c>
      <c r="I2250" t="s">
        <v>10932</v>
      </c>
      <c r="J2250" t="s">
        <v>1004</v>
      </c>
      <c r="K2250" t="s">
        <v>56</v>
      </c>
      <c r="L2250" t="s">
        <v>902</v>
      </c>
      <c r="M2250" t="s">
        <v>1829</v>
      </c>
      <c r="N2250" s="5">
        <v>824470</v>
      </c>
    </row>
    <row r="2251" spans="1:14" x14ac:dyDescent="0.25">
      <c r="A2251" t="s">
        <v>63</v>
      </c>
      <c r="B2251" t="s">
        <v>1932</v>
      </c>
      <c r="C2251">
        <v>1776</v>
      </c>
      <c r="D2251" s="2">
        <v>46143</v>
      </c>
      <c r="E2251" t="s">
        <v>905</v>
      </c>
      <c r="F2251" t="s">
        <v>2695</v>
      </c>
      <c r="G2251" t="s">
        <v>2696</v>
      </c>
      <c r="H2251" t="s">
        <v>2697</v>
      </c>
      <c r="I2251" t="s">
        <v>7465</v>
      </c>
      <c r="J2251" t="s">
        <v>7428</v>
      </c>
      <c r="K2251" t="s">
        <v>56</v>
      </c>
      <c r="L2251" t="s">
        <v>902</v>
      </c>
      <c r="M2251" t="s">
        <v>1829</v>
      </c>
      <c r="N2251" s="5">
        <v>99604</v>
      </c>
    </row>
    <row r="2252" spans="1:14" x14ac:dyDescent="0.25">
      <c r="A2252" t="s">
        <v>63</v>
      </c>
      <c r="B2252" t="s">
        <v>1932</v>
      </c>
      <c r="C2252">
        <v>1776</v>
      </c>
      <c r="D2252" s="2">
        <v>46143</v>
      </c>
      <c r="E2252" t="s">
        <v>905</v>
      </c>
      <c r="F2252" t="s">
        <v>2695</v>
      </c>
      <c r="G2252" t="s">
        <v>2696</v>
      </c>
      <c r="H2252" t="s">
        <v>2697</v>
      </c>
      <c r="I2252" t="s">
        <v>7466</v>
      </c>
      <c r="J2252" t="s">
        <v>7428</v>
      </c>
      <c r="K2252" t="s">
        <v>56</v>
      </c>
      <c r="L2252" t="s">
        <v>902</v>
      </c>
      <c r="M2252" t="s">
        <v>1829</v>
      </c>
      <c r="N2252" s="5">
        <v>518605</v>
      </c>
    </row>
    <row r="2253" spans="1:14" x14ac:dyDescent="0.25">
      <c r="A2253" t="s">
        <v>63</v>
      </c>
      <c r="B2253" t="s">
        <v>1932</v>
      </c>
      <c r="C2253">
        <v>1776</v>
      </c>
      <c r="D2253" s="2">
        <v>46143</v>
      </c>
      <c r="E2253" t="s">
        <v>905</v>
      </c>
      <c r="F2253" t="s">
        <v>2695</v>
      </c>
      <c r="G2253" t="s">
        <v>2696</v>
      </c>
      <c r="H2253" t="s">
        <v>2697</v>
      </c>
      <c r="I2253" t="s">
        <v>10933</v>
      </c>
      <c r="J2253" t="s">
        <v>7428</v>
      </c>
      <c r="K2253" t="s">
        <v>56</v>
      </c>
      <c r="L2253" t="s">
        <v>902</v>
      </c>
      <c r="M2253" t="s">
        <v>1829</v>
      </c>
      <c r="N2253" s="5">
        <v>438714</v>
      </c>
    </row>
    <row r="2254" spans="1:14" x14ac:dyDescent="0.25">
      <c r="A2254" t="s">
        <v>63</v>
      </c>
      <c r="B2254" t="s">
        <v>1932</v>
      </c>
      <c r="C2254">
        <v>1776</v>
      </c>
      <c r="D2254" s="2">
        <v>46143</v>
      </c>
      <c r="E2254" t="s">
        <v>905</v>
      </c>
      <c r="F2254" t="s">
        <v>178</v>
      </c>
      <c r="G2254" t="s">
        <v>27</v>
      </c>
      <c r="H2254" t="s">
        <v>1460</v>
      </c>
      <c r="I2254" t="s">
        <v>10934</v>
      </c>
      <c r="J2254" t="s">
        <v>27</v>
      </c>
      <c r="K2254" t="s">
        <v>56</v>
      </c>
      <c r="L2254" t="s">
        <v>902</v>
      </c>
      <c r="M2254" t="s">
        <v>1829</v>
      </c>
      <c r="N2254" s="5">
        <v>682043</v>
      </c>
    </row>
    <row r="2255" spans="1:14" x14ac:dyDescent="0.25">
      <c r="A2255" t="s">
        <v>63</v>
      </c>
      <c r="B2255" t="s">
        <v>1932</v>
      </c>
      <c r="C2255">
        <v>1776</v>
      </c>
      <c r="D2255" s="2">
        <v>46143</v>
      </c>
      <c r="E2255" t="s">
        <v>905</v>
      </c>
      <c r="F2255" t="s">
        <v>636</v>
      </c>
      <c r="G2255" t="s">
        <v>1935</v>
      </c>
      <c r="H2255" t="s">
        <v>6343</v>
      </c>
      <c r="I2255" t="s">
        <v>10935</v>
      </c>
      <c r="J2255" t="s">
        <v>629</v>
      </c>
      <c r="K2255" t="s">
        <v>56</v>
      </c>
      <c r="L2255" t="s">
        <v>902</v>
      </c>
      <c r="M2255" t="s">
        <v>1829</v>
      </c>
      <c r="N2255" s="5">
        <v>300902</v>
      </c>
    </row>
    <row r="2256" spans="1:14" x14ac:dyDescent="0.25">
      <c r="A2256" t="s">
        <v>63</v>
      </c>
      <c r="B2256" t="s">
        <v>1932</v>
      </c>
      <c r="C2256">
        <v>1776</v>
      </c>
      <c r="D2256" s="2">
        <v>46143</v>
      </c>
      <c r="E2256" t="s">
        <v>905</v>
      </c>
      <c r="F2256" t="s">
        <v>636</v>
      </c>
      <c r="G2256" t="s">
        <v>1935</v>
      </c>
      <c r="H2256" t="s">
        <v>864</v>
      </c>
      <c r="I2256" t="s">
        <v>10936</v>
      </c>
      <c r="J2256" t="s">
        <v>629</v>
      </c>
      <c r="K2256" t="s">
        <v>56</v>
      </c>
      <c r="L2256" t="s">
        <v>902</v>
      </c>
      <c r="M2256" t="s">
        <v>1829</v>
      </c>
      <c r="N2256" s="5">
        <v>601803</v>
      </c>
    </row>
    <row r="2257" spans="1:14" x14ac:dyDescent="0.25">
      <c r="A2257" t="s">
        <v>63</v>
      </c>
      <c r="B2257" t="s">
        <v>1932</v>
      </c>
      <c r="C2257">
        <v>1776</v>
      </c>
      <c r="D2257" s="2">
        <v>46143</v>
      </c>
      <c r="E2257" t="s">
        <v>905</v>
      </c>
      <c r="F2257" t="s">
        <v>919</v>
      </c>
      <c r="G2257" t="s">
        <v>920</v>
      </c>
      <c r="H2257" t="s">
        <v>10532</v>
      </c>
      <c r="I2257" t="s">
        <v>10937</v>
      </c>
      <c r="J2257" t="s">
        <v>10817</v>
      </c>
      <c r="K2257" t="s">
        <v>56</v>
      </c>
      <c r="L2257" t="s">
        <v>902</v>
      </c>
      <c r="M2257" t="s">
        <v>1829</v>
      </c>
      <c r="N2257" s="5">
        <v>385154</v>
      </c>
    </row>
    <row r="2258" spans="1:14" x14ac:dyDescent="0.25">
      <c r="A2258" t="s">
        <v>63</v>
      </c>
      <c r="B2258" t="s">
        <v>1932</v>
      </c>
      <c r="C2258">
        <v>1776</v>
      </c>
      <c r="D2258" s="2">
        <v>46143</v>
      </c>
      <c r="E2258" t="s">
        <v>905</v>
      </c>
      <c r="F2258" t="s">
        <v>1196</v>
      </c>
      <c r="G2258" t="s">
        <v>1197</v>
      </c>
      <c r="H2258" t="s">
        <v>3371</v>
      </c>
      <c r="I2258" t="s">
        <v>10938</v>
      </c>
      <c r="J2258" t="s">
        <v>1197</v>
      </c>
      <c r="K2258" t="s">
        <v>56</v>
      </c>
      <c r="L2258" t="s">
        <v>902</v>
      </c>
      <c r="M2258" t="s">
        <v>1829</v>
      </c>
      <c r="N2258" s="5">
        <v>385154</v>
      </c>
    </row>
    <row r="2259" spans="1:14" x14ac:dyDescent="0.25">
      <c r="A2259" t="s">
        <v>63</v>
      </c>
      <c r="B2259" t="s">
        <v>1932</v>
      </c>
      <c r="C2259">
        <v>1776</v>
      </c>
      <c r="D2259" s="2">
        <v>46143</v>
      </c>
      <c r="E2259" t="s">
        <v>905</v>
      </c>
      <c r="F2259" t="s">
        <v>1196</v>
      </c>
      <c r="G2259" t="s">
        <v>1197</v>
      </c>
      <c r="H2259" t="s">
        <v>3371</v>
      </c>
      <c r="I2259" t="s">
        <v>10939</v>
      </c>
      <c r="J2259" t="s">
        <v>1197</v>
      </c>
      <c r="K2259" t="s">
        <v>56</v>
      </c>
      <c r="L2259" t="s">
        <v>902</v>
      </c>
      <c r="M2259" t="s">
        <v>1829</v>
      </c>
      <c r="N2259" s="5">
        <v>486069</v>
      </c>
    </row>
    <row r="2260" spans="1:14" x14ac:dyDescent="0.25">
      <c r="A2260" t="s">
        <v>63</v>
      </c>
      <c r="B2260" t="s">
        <v>1932</v>
      </c>
      <c r="C2260">
        <v>1776</v>
      </c>
      <c r="D2260" s="2">
        <v>46143</v>
      </c>
      <c r="E2260" t="s">
        <v>905</v>
      </c>
      <c r="F2260" t="s">
        <v>1196</v>
      </c>
      <c r="G2260" t="s">
        <v>1197</v>
      </c>
      <c r="H2260" t="s">
        <v>3371</v>
      </c>
      <c r="I2260" t="s">
        <v>10940</v>
      </c>
      <c r="J2260" t="s">
        <v>1197</v>
      </c>
      <c r="K2260" t="s">
        <v>56</v>
      </c>
      <c r="L2260" t="s">
        <v>902</v>
      </c>
      <c r="M2260" t="s">
        <v>1829</v>
      </c>
      <c r="N2260" s="5">
        <v>91636</v>
      </c>
    </row>
    <row r="2261" spans="1:14" x14ac:dyDescent="0.25">
      <c r="A2261" t="s">
        <v>63</v>
      </c>
      <c r="B2261" t="s">
        <v>1932</v>
      </c>
      <c r="C2261">
        <v>1776</v>
      </c>
      <c r="D2261" s="2">
        <v>46143</v>
      </c>
      <c r="E2261" t="s">
        <v>905</v>
      </c>
      <c r="F2261" t="s">
        <v>1196</v>
      </c>
      <c r="G2261" t="s">
        <v>1197</v>
      </c>
      <c r="H2261" t="s">
        <v>3371</v>
      </c>
      <c r="I2261" t="s">
        <v>10941</v>
      </c>
      <c r="J2261" t="s">
        <v>1197</v>
      </c>
      <c r="K2261" t="s">
        <v>56</v>
      </c>
      <c r="L2261" t="s">
        <v>902</v>
      </c>
      <c r="M2261" t="s">
        <v>1829</v>
      </c>
      <c r="N2261" s="5">
        <v>67731</v>
      </c>
    </row>
    <row r="2262" spans="1:14" x14ac:dyDescent="0.25">
      <c r="A2262" t="s">
        <v>63</v>
      </c>
      <c r="B2262" t="s">
        <v>1932</v>
      </c>
      <c r="C2262">
        <v>1776</v>
      </c>
      <c r="D2262" s="2">
        <v>46143</v>
      </c>
      <c r="E2262" t="s">
        <v>905</v>
      </c>
      <c r="F2262" t="s">
        <v>164</v>
      </c>
      <c r="G2262" t="s">
        <v>2</v>
      </c>
      <c r="H2262" t="s">
        <v>1538</v>
      </c>
      <c r="I2262" t="s">
        <v>10942</v>
      </c>
      <c r="J2262" t="s">
        <v>2</v>
      </c>
      <c r="K2262" t="s">
        <v>56</v>
      </c>
      <c r="L2262" t="s">
        <v>902</v>
      </c>
      <c r="M2262" t="s">
        <v>1829</v>
      </c>
      <c r="N2262" s="5">
        <v>385154</v>
      </c>
    </row>
    <row r="2263" spans="1:14" x14ac:dyDescent="0.25">
      <c r="A2263" t="s">
        <v>63</v>
      </c>
      <c r="B2263" t="s">
        <v>1932</v>
      </c>
      <c r="C2263">
        <v>1776</v>
      </c>
      <c r="D2263" s="2">
        <v>46143</v>
      </c>
      <c r="E2263" t="s">
        <v>905</v>
      </c>
      <c r="F2263" t="s">
        <v>164</v>
      </c>
      <c r="G2263" t="s">
        <v>2</v>
      </c>
      <c r="H2263" t="s">
        <v>2686</v>
      </c>
      <c r="I2263" t="s">
        <v>10943</v>
      </c>
      <c r="J2263" t="s">
        <v>2</v>
      </c>
      <c r="K2263" t="s">
        <v>56</v>
      </c>
      <c r="L2263" t="s">
        <v>902</v>
      </c>
      <c r="M2263" t="s">
        <v>1829</v>
      </c>
      <c r="N2263" s="5">
        <v>365094</v>
      </c>
    </row>
    <row r="2264" spans="1:14" x14ac:dyDescent="0.25">
      <c r="A2264" t="s">
        <v>63</v>
      </c>
      <c r="B2264" t="s">
        <v>1932</v>
      </c>
      <c r="C2264">
        <v>1776</v>
      </c>
      <c r="D2264" s="2">
        <v>46143</v>
      </c>
      <c r="E2264" t="s">
        <v>905</v>
      </c>
      <c r="F2264" t="s">
        <v>1535</v>
      </c>
      <c r="G2264" t="s">
        <v>1536</v>
      </c>
      <c r="H2264" t="s">
        <v>1537</v>
      </c>
      <c r="I2264" t="s">
        <v>10944</v>
      </c>
      <c r="J2264" t="s">
        <v>1536</v>
      </c>
      <c r="K2264" t="s">
        <v>56</v>
      </c>
      <c r="L2264" t="s">
        <v>902</v>
      </c>
      <c r="M2264" t="s">
        <v>1829</v>
      </c>
      <c r="N2264" s="5">
        <v>859910</v>
      </c>
    </row>
    <row r="2265" spans="1:14" x14ac:dyDescent="0.25">
      <c r="A2265" t="s">
        <v>63</v>
      </c>
      <c r="B2265" t="s">
        <v>1932</v>
      </c>
      <c r="C2265">
        <v>1776</v>
      </c>
      <c r="D2265" s="2">
        <v>46143</v>
      </c>
      <c r="E2265" t="s">
        <v>905</v>
      </c>
      <c r="F2265" t="s">
        <v>925</v>
      </c>
      <c r="G2265" t="s">
        <v>855</v>
      </c>
      <c r="H2265" t="s">
        <v>2228</v>
      </c>
      <c r="I2265" t="s">
        <v>10945</v>
      </c>
      <c r="J2265" t="s">
        <v>7445</v>
      </c>
      <c r="K2265" t="s">
        <v>56</v>
      </c>
      <c r="L2265" t="s">
        <v>902</v>
      </c>
      <c r="M2265" t="s">
        <v>1829</v>
      </c>
      <c r="N2265" s="5">
        <v>1458207</v>
      </c>
    </row>
    <row r="2266" spans="1:14" x14ac:dyDescent="0.25">
      <c r="A2266" t="s">
        <v>63</v>
      </c>
      <c r="B2266" t="s">
        <v>1932</v>
      </c>
      <c r="C2266">
        <v>1776</v>
      </c>
      <c r="D2266" s="2">
        <v>46143</v>
      </c>
      <c r="E2266" t="s">
        <v>905</v>
      </c>
      <c r="F2266" t="s">
        <v>925</v>
      </c>
      <c r="G2266" t="s">
        <v>855</v>
      </c>
      <c r="H2266" t="s">
        <v>2228</v>
      </c>
      <c r="I2266" t="s">
        <v>10946</v>
      </c>
      <c r="J2266" t="s">
        <v>7445</v>
      </c>
      <c r="K2266" t="s">
        <v>56</v>
      </c>
      <c r="L2266" t="s">
        <v>902</v>
      </c>
      <c r="M2266" t="s">
        <v>1829</v>
      </c>
      <c r="N2266" s="5">
        <v>1852640</v>
      </c>
    </row>
    <row r="2267" spans="1:14" x14ac:dyDescent="0.25">
      <c r="A2267" t="s">
        <v>63</v>
      </c>
      <c r="B2267" t="s">
        <v>1932</v>
      </c>
      <c r="C2267">
        <v>1776</v>
      </c>
      <c r="D2267" s="2">
        <v>46143</v>
      </c>
      <c r="E2267" t="s">
        <v>905</v>
      </c>
      <c r="F2267" t="s">
        <v>925</v>
      </c>
      <c r="G2267" t="s">
        <v>855</v>
      </c>
      <c r="H2267" t="s">
        <v>2228</v>
      </c>
      <c r="I2267" t="s">
        <v>10947</v>
      </c>
      <c r="J2267" t="s">
        <v>7445</v>
      </c>
      <c r="K2267" t="s">
        <v>56</v>
      </c>
      <c r="L2267" t="s">
        <v>902</v>
      </c>
      <c r="M2267" t="s">
        <v>1829</v>
      </c>
      <c r="N2267" s="5">
        <v>2657443</v>
      </c>
    </row>
    <row r="2268" spans="1:14" x14ac:dyDescent="0.25">
      <c r="A2268" t="s">
        <v>63</v>
      </c>
      <c r="B2268" t="s">
        <v>1932</v>
      </c>
      <c r="C2268">
        <v>1776</v>
      </c>
      <c r="D2268" s="2">
        <v>46143</v>
      </c>
      <c r="E2268" t="s">
        <v>905</v>
      </c>
      <c r="F2268" t="s">
        <v>172</v>
      </c>
      <c r="G2268" t="s">
        <v>1840</v>
      </c>
      <c r="H2268" t="s">
        <v>2693</v>
      </c>
      <c r="I2268" t="s">
        <v>10948</v>
      </c>
      <c r="J2268" t="s">
        <v>1220</v>
      </c>
      <c r="K2268" t="s">
        <v>56</v>
      </c>
      <c r="L2268" t="s">
        <v>902</v>
      </c>
      <c r="M2268" t="s">
        <v>1829</v>
      </c>
      <c r="N2268" s="5">
        <v>4959860</v>
      </c>
    </row>
    <row r="2269" spans="1:14" x14ac:dyDescent="0.25">
      <c r="A2269" t="s">
        <v>63</v>
      </c>
      <c r="B2269" t="s">
        <v>1932</v>
      </c>
      <c r="C2269">
        <v>1776</v>
      </c>
      <c r="D2269" s="2">
        <v>46143</v>
      </c>
      <c r="E2269" t="s">
        <v>905</v>
      </c>
      <c r="F2269" t="s">
        <v>929</v>
      </c>
      <c r="G2269" t="s">
        <v>1936</v>
      </c>
      <c r="H2269" t="s">
        <v>6417</v>
      </c>
      <c r="I2269" t="s">
        <v>7468</v>
      </c>
      <c r="J2269" t="s">
        <v>856</v>
      </c>
      <c r="K2269" t="s">
        <v>56</v>
      </c>
      <c r="L2269" t="s">
        <v>902</v>
      </c>
      <c r="M2269" t="s">
        <v>1829</v>
      </c>
      <c r="N2269" s="5">
        <v>171100</v>
      </c>
    </row>
    <row r="2270" spans="1:14" x14ac:dyDescent="0.25">
      <c r="A2270" t="s">
        <v>63</v>
      </c>
      <c r="B2270" t="s">
        <v>1932</v>
      </c>
      <c r="C2270">
        <v>1776</v>
      </c>
      <c r="D2270" s="2">
        <v>46143</v>
      </c>
      <c r="E2270" t="s">
        <v>905</v>
      </c>
      <c r="F2270" t="s">
        <v>2367</v>
      </c>
      <c r="G2270" t="s">
        <v>2368</v>
      </c>
      <c r="H2270" t="s">
        <v>2315</v>
      </c>
      <c r="I2270" t="s">
        <v>10949</v>
      </c>
      <c r="J2270" t="s">
        <v>2368</v>
      </c>
      <c r="K2270" t="s">
        <v>56</v>
      </c>
      <c r="L2270" t="s">
        <v>902</v>
      </c>
      <c r="M2270" t="s">
        <v>1829</v>
      </c>
      <c r="N2270" s="5">
        <v>2298867</v>
      </c>
    </row>
    <row r="2271" spans="1:14" x14ac:dyDescent="0.25">
      <c r="A2271" t="s">
        <v>63</v>
      </c>
      <c r="B2271" t="s">
        <v>1932</v>
      </c>
      <c r="C2271">
        <v>1776</v>
      </c>
      <c r="D2271" s="2">
        <v>46143</v>
      </c>
      <c r="E2271" t="s">
        <v>905</v>
      </c>
      <c r="F2271" t="s">
        <v>2367</v>
      </c>
      <c r="G2271" t="s">
        <v>2368</v>
      </c>
      <c r="H2271" t="s">
        <v>2315</v>
      </c>
      <c r="I2271" t="s">
        <v>10950</v>
      </c>
      <c r="J2271" t="s">
        <v>2368</v>
      </c>
      <c r="K2271" t="s">
        <v>56</v>
      </c>
      <c r="L2271" t="s">
        <v>902</v>
      </c>
      <c r="M2271" t="s">
        <v>1829</v>
      </c>
      <c r="N2271" s="5">
        <v>870608</v>
      </c>
    </row>
    <row r="2272" spans="1:14" x14ac:dyDescent="0.25">
      <c r="A2272" t="s">
        <v>63</v>
      </c>
      <c r="B2272" t="s">
        <v>1932</v>
      </c>
      <c r="C2272">
        <v>1776</v>
      </c>
      <c r="D2272" s="2">
        <v>46143</v>
      </c>
      <c r="E2272" t="s">
        <v>906</v>
      </c>
      <c r="F2272" t="s">
        <v>925</v>
      </c>
      <c r="G2272" t="s">
        <v>855</v>
      </c>
      <c r="H2272" t="s">
        <v>2228</v>
      </c>
      <c r="I2272" t="s">
        <v>14</v>
      </c>
      <c r="J2272" t="s">
        <v>5093</v>
      </c>
      <c r="K2272" t="s">
        <v>56</v>
      </c>
      <c r="L2272" t="s">
        <v>903</v>
      </c>
      <c r="M2272" t="s">
        <v>1829</v>
      </c>
      <c r="N2272" s="5">
        <v>3852208</v>
      </c>
    </row>
    <row r="2273" spans="1:14" x14ac:dyDescent="0.25">
      <c r="A2273" t="s">
        <v>63</v>
      </c>
      <c r="B2273" t="s">
        <v>1932</v>
      </c>
      <c r="C2273">
        <v>1776</v>
      </c>
      <c r="D2273" s="2">
        <v>46143</v>
      </c>
      <c r="E2273" t="s">
        <v>906</v>
      </c>
      <c r="F2273" t="s">
        <v>925</v>
      </c>
      <c r="G2273" t="s">
        <v>855</v>
      </c>
      <c r="H2273" t="s">
        <v>6056</v>
      </c>
      <c r="I2273" t="s">
        <v>14</v>
      </c>
      <c r="J2273" t="s">
        <v>5093</v>
      </c>
      <c r="K2273" t="s">
        <v>56</v>
      </c>
      <c r="L2273" t="s">
        <v>903</v>
      </c>
      <c r="M2273" t="s">
        <v>1829</v>
      </c>
      <c r="N2273" s="5">
        <v>4278819</v>
      </c>
    </row>
    <row r="2274" spans="1:14" x14ac:dyDescent="0.25">
      <c r="A2274" t="s">
        <v>63</v>
      </c>
      <c r="B2274" t="s">
        <v>1932</v>
      </c>
      <c r="C2274">
        <v>1776</v>
      </c>
      <c r="D2274" s="2">
        <v>46143</v>
      </c>
      <c r="E2274" t="s">
        <v>907</v>
      </c>
      <c r="F2274" t="s">
        <v>150</v>
      </c>
      <c r="G2274" t="s">
        <v>20</v>
      </c>
      <c r="H2274" t="s">
        <v>1782</v>
      </c>
      <c r="I2274" t="s">
        <v>7454</v>
      </c>
      <c r="J2274" t="s">
        <v>1939</v>
      </c>
      <c r="K2274" t="s">
        <v>56</v>
      </c>
      <c r="L2274" t="s">
        <v>904</v>
      </c>
      <c r="M2274" t="s">
        <v>1829</v>
      </c>
      <c r="N2274" s="5">
        <v>-382502</v>
      </c>
    </row>
    <row r="2275" spans="1:14" x14ac:dyDescent="0.25">
      <c r="A2275" t="s">
        <v>63</v>
      </c>
      <c r="B2275" t="s">
        <v>1932</v>
      </c>
      <c r="C2275">
        <v>1776</v>
      </c>
      <c r="D2275" s="2">
        <v>46143</v>
      </c>
      <c r="E2275" t="s">
        <v>907</v>
      </c>
      <c r="F2275" t="s">
        <v>150</v>
      </c>
      <c r="G2275" t="s">
        <v>20</v>
      </c>
      <c r="H2275" t="s">
        <v>1782</v>
      </c>
      <c r="I2275" t="s">
        <v>7455</v>
      </c>
      <c r="J2275" t="s">
        <v>1939</v>
      </c>
      <c r="K2275" t="s">
        <v>56</v>
      </c>
      <c r="L2275" t="s">
        <v>904</v>
      </c>
      <c r="M2275" t="s">
        <v>1829</v>
      </c>
      <c r="N2275" s="5">
        <v>-323604</v>
      </c>
    </row>
    <row r="2276" spans="1:14" x14ac:dyDescent="0.25">
      <c r="A2276" t="s">
        <v>63</v>
      </c>
      <c r="B2276" t="s">
        <v>1932</v>
      </c>
      <c r="C2276">
        <v>1776</v>
      </c>
      <c r="D2276" s="2">
        <v>46143</v>
      </c>
      <c r="E2276" t="s">
        <v>907</v>
      </c>
      <c r="F2276" t="s">
        <v>150</v>
      </c>
      <c r="G2276" t="s">
        <v>20</v>
      </c>
      <c r="H2276" t="s">
        <v>1782</v>
      </c>
      <c r="I2276" t="s">
        <v>7456</v>
      </c>
      <c r="J2276" t="s">
        <v>1939</v>
      </c>
      <c r="K2276" t="s">
        <v>56</v>
      </c>
      <c r="L2276" t="s">
        <v>904</v>
      </c>
      <c r="M2276" t="s">
        <v>1829</v>
      </c>
      <c r="N2276" s="5">
        <v>-170736</v>
      </c>
    </row>
    <row r="2277" spans="1:14" x14ac:dyDescent="0.25">
      <c r="A2277" t="s">
        <v>63</v>
      </c>
      <c r="B2277" t="s">
        <v>1932</v>
      </c>
      <c r="C2277">
        <v>1776</v>
      </c>
      <c r="D2277" s="2">
        <v>46143</v>
      </c>
      <c r="E2277" t="s">
        <v>907</v>
      </c>
      <c r="F2277" t="s">
        <v>150</v>
      </c>
      <c r="G2277" t="s">
        <v>20</v>
      </c>
      <c r="H2277" t="s">
        <v>1782</v>
      </c>
      <c r="I2277" t="s">
        <v>7457</v>
      </c>
      <c r="J2277" t="s">
        <v>1939</v>
      </c>
      <c r="K2277" t="s">
        <v>56</v>
      </c>
      <c r="L2277" t="s">
        <v>904</v>
      </c>
      <c r="M2277" t="s">
        <v>1829</v>
      </c>
      <c r="N2277" s="5">
        <v>-284503</v>
      </c>
    </row>
    <row r="2278" spans="1:14" x14ac:dyDescent="0.25">
      <c r="A2278" t="s">
        <v>63</v>
      </c>
      <c r="B2278" t="s">
        <v>1932</v>
      </c>
      <c r="C2278">
        <v>1776</v>
      </c>
      <c r="D2278" s="2">
        <v>46143</v>
      </c>
      <c r="E2278" t="s">
        <v>907</v>
      </c>
      <c r="F2278" t="s">
        <v>150</v>
      </c>
      <c r="G2278" t="s">
        <v>20</v>
      </c>
      <c r="H2278" t="s">
        <v>1782</v>
      </c>
      <c r="I2278" t="s">
        <v>7458</v>
      </c>
      <c r="J2278" t="s">
        <v>1939</v>
      </c>
      <c r="K2278" t="s">
        <v>56</v>
      </c>
      <c r="L2278" t="s">
        <v>904</v>
      </c>
      <c r="M2278" t="s">
        <v>1829</v>
      </c>
      <c r="N2278" s="5">
        <v>-660044</v>
      </c>
    </row>
    <row r="2279" spans="1:14" x14ac:dyDescent="0.25">
      <c r="A2279" t="s">
        <v>63</v>
      </c>
      <c r="B2279" t="s">
        <v>1932</v>
      </c>
      <c r="C2279">
        <v>1776</v>
      </c>
      <c r="D2279" s="2">
        <v>46143</v>
      </c>
      <c r="E2279" t="s">
        <v>907</v>
      </c>
      <c r="F2279" t="s">
        <v>150</v>
      </c>
      <c r="G2279" t="s">
        <v>20</v>
      </c>
      <c r="H2279" t="s">
        <v>1782</v>
      </c>
      <c r="I2279" t="s">
        <v>7459</v>
      </c>
      <c r="J2279" t="s">
        <v>1939</v>
      </c>
      <c r="K2279" t="s">
        <v>56</v>
      </c>
      <c r="L2279" t="s">
        <v>904</v>
      </c>
      <c r="M2279" t="s">
        <v>1829</v>
      </c>
      <c r="N2279" s="5">
        <v>-294451</v>
      </c>
    </row>
    <row r="2280" spans="1:14" x14ac:dyDescent="0.25">
      <c r="A2280" t="s">
        <v>63</v>
      </c>
      <c r="B2280" t="s">
        <v>1932</v>
      </c>
      <c r="C2280">
        <v>1776</v>
      </c>
      <c r="D2280" s="2">
        <v>46143</v>
      </c>
      <c r="E2280" t="s">
        <v>907</v>
      </c>
      <c r="F2280" t="s">
        <v>150</v>
      </c>
      <c r="G2280" t="s">
        <v>20</v>
      </c>
      <c r="H2280" t="s">
        <v>1782</v>
      </c>
      <c r="I2280" t="s">
        <v>7460</v>
      </c>
      <c r="J2280" t="s">
        <v>1939</v>
      </c>
      <c r="K2280" t="s">
        <v>56</v>
      </c>
      <c r="L2280" t="s">
        <v>904</v>
      </c>
      <c r="M2280" t="s">
        <v>1829</v>
      </c>
      <c r="N2280" s="5">
        <v>-391113</v>
      </c>
    </row>
    <row r="2281" spans="1:14" x14ac:dyDescent="0.25">
      <c r="A2281" t="s">
        <v>63</v>
      </c>
      <c r="B2281" t="s">
        <v>1932</v>
      </c>
      <c r="C2281">
        <v>1776</v>
      </c>
      <c r="D2281" s="2">
        <v>46143</v>
      </c>
      <c r="E2281" t="s">
        <v>907</v>
      </c>
      <c r="F2281" t="s">
        <v>1030</v>
      </c>
      <c r="G2281" t="s">
        <v>1012</v>
      </c>
      <c r="H2281" t="s">
        <v>3309</v>
      </c>
      <c r="I2281" t="s">
        <v>7461</v>
      </c>
      <c r="J2281" t="s">
        <v>10951</v>
      </c>
      <c r="K2281" t="s">
        <v>56</v>
      </c>
      <c r="L2281" t="s">
        <v>904</v>
      </c>
      <c r="M2281" t="s">
        <v>1829</v>
      </c>
      <c r="N2281" s="5">
        <v>-174887</v>
      </c>
    </row>
    <row r="2282" spans="1:14" x14ac:dyDescent="0.25">
      <c r="A2282" t="s">
        <v>63</v>
      </c>
      <c r="B2282" t="s">
        <v>1932</v>
      </c>
      <c r="C2282">
        <v>1776</v>
      </c>
      <c r="D2282" s="2">
        <v>46143</v>
      </c>
      <c r="E2282" t="s">
        <v>907</v>
      </c>
      <c r="F2282" t="s">
        <v>1030</v>
      </c>
      <c r="G2282" t="s">
        <v>1012</v>
      </c>
      <c r="H2282" t="s">
        <v>3309</v>
      </c>
      <c r="I2282" t="s">
        <v>7463</v>
      </c>
      <c r="J2282" t="s">
        <v>10951</v>
      </c>
      <c r="K2282" t="s">
        <v>56</v>
      </c>
      <c r="L2282" t="s">
        <v>904</v>
      </c>
      <c r="M2282" t="s">
        <v>1829</v>
      </c>
      <c r="N2282" s="5">
        <v>-174887</v>
      </c>
    </row>
    <row r="2283" spans="1:14" x14ac:dyDescent="0.25">
      <c r="A2283" t="s">
        <v>63</v>
      </c>
      <c r="B2283" t="s">
        <v>1932</v>
      </c>
      <c r="C2283">
        <v>1776</v>
      </c>
      <c r="D2283" s="2">
        <v>46143</v>
      </c>
      <c r="E2283" t="s">
        <v>907</v>
      </c>
      <c r="F2283" t="s">
        <v>1030</v>
      </c>
      <c r="G2283" t="s">
        <v>1012</v>
      </c>
      <c r="H2283" t="s">
        <v>3309</v>
      </c>
      <c r="I2283" t="s">
        <v>7464</v>
      </c>
      <c r="J2283" t="s">
        <v>10951</v>
      </c>
      <c r="K2283" t="s">
        <v>56</v>
      </c>
      <c r="L2283" t="s">
        <v>904</v>
      </c>
      <c r="M2283" t="s">
        <v>1829</v>
      </c>
      <c r="N2283" s="5">
        <v>-51671</v>
      </c>
    </row>
    <row r="2284" spans="1:14" x14ac:dyDescent="0.25">
      <c r="A2284" t="s">
        <v>63</v>
      </c>
      <c r="B2284" t="s">
        <v>1932</v>
      </c>
      <c r="C2284">
        <v>1776</v>
      </c>
      <c r="D2284" s="2">
        <v>46143</v>
      </c>
      <c r="E2284" t="s">
        <v>907</v>
      </c>
      <c r="F2284" t="s">
        <v>2695</v>
      </c>
      <c r="G2284" t="s">
        <v>2696</v>
      </c>
      <c r="H2284" t="s">
        <v>2697</v>
      </c>
      <c r="I2284" t="s">
        <v>7465</v>
      </c>
      <c r="J2284" t="s">
        <v>7470</v>
      </c>
      <c r="K2284" t="s">
        <v>56</v>
      </c>
      <c r="L2284" t="s">
        <v>904</v>
      </c>
      <c r="M2284" t="s">
        <v>1829</v>
      </c>
      <c r="N2284" s="5">
        <v>-99604</v>
      </c>
    </row>
    <row r="2285" spans="1:14" x14ac:dyDescent="0.25">
      <c r="A2285" t="s">
        <v>63</v>
      </c>
      <c r="B2285" t="s">
        <v>1932</v>
      </c>
      <c r="C2285">
        <v>1776</v>
      </c>
      <c r="D2285" s="2">
        <v>46143</v>
      </c>
      <c r="E2285" t="s">
        <v>907</v>
      </c>
      <c r="F2285" t="s">
        <v>2695</v>
      </c>
      <c r="G2285" t="s">
        <v>2696</v>
      </c>
      <c r="H2285" t="s">
        <v>2697</v>
      </c>
      <c r="I2285" t="s">
        <v>7466</v>
      </c>
      <c r="J2285" t="s">
        <v>7470</v>
      </c>
      <c r="K2285" t="s">
        <v>56</v>
      </c>
      <c r="L2285" t="s">
        <v>904</v>
      </c>
      <c r="M2285" t="s">
        <v>1829</v>
      </c>
      <c r="N2285" s="5">
        <v>-518605</v>
      </c>
    </row>
    <row r="2286" spans="1:14" x14ac:dyDescent="0.25">
      <c r="A2286" t="s">
        <v>63</v>
      </c>
      <c r="B2286" t="s">
        <v>1932</v>
      </c>
      <c r="C2286">
        <v>1776</v>
      </c>
      <c r="D2286" s="2">
        <v>46143</v>
      </c>
      <c r="E2286" t="s">
        <v>907</v>
      </c>
      <c r="F2286" t="s">
        <v>164</v>
      </c>
      <c r="G2286" t="s">
        <v>2</v>
      </c>
      <c r="H2286" t="s">
        <v>6418</v>
      </c>
      <c r="I2286" t="s">
        <v>14</v>
      </c>
      <c r="J2286" t="s">
        <v>1853</v>
      </c>
      <c r="K2286" t="s">
        <v>56</v>
      </c>
      <c r="L2286" t="s">
        <v>904</v>
      </c>
      <c r="M2286" t="s">
        <v>1829</v>
      </c>
      <c r="N2286" s="5">
        <v>-171319</v>
      </c>
    </row>
    <row r="2287" spans="1:14" x14ac:dyDescent="0.25">
      <c r="A2287" t="s">
        <v>63</v>
      </c>
      <c r="B2287" t="s">
        <v>1932</v>
      </c>
      <c r="C2287">
        <v>1776</v>
      </c>
      <c r="D2287" s="2">
        <v>46143</v>
      </c>
      <c r="E2287" t="s">
        <v>907</v>
      </c>
      <c r="F2287" t="s">
        <v>925</v>
      </c>
      <c r="G2287" t="s">
        <v>855</v>
      </c>
      <c r="H2287" t="s">
        <v>2228</v>
      </c>
      <c r="I2287" t="s">
        <v>14</v>
      </c>
      <c r="J2287" t="s">
        <v>1927</v>
      </c>
      <c r="K2287" t="s">
        <v>56</v>
      </c>
      <c r="L2287" t="s">
        <v>904</v>
      </c>
      <c r="M2287" t="s">
        <v>1829</v>
      </c>
      <c r="N2287" s="5">
        <v>-5968290</v>
      </c>
    </row>
    <row r="2288" spans="1:14" x14ac:dyDescent="0.25">
      <c r="A2288" t="s">
        <v>63</v>
      </c>
      <c r="B2288" t="s">
        <v>1932</v>
      </c>
      <c r="C2288">
        <v>1776</v>
      </c>
      <c r="D2288" s="2">
        <v>46143</v>
      </c>
      <c r="E2288" t="s">
        <v>907</v>
      </c>
      <c r="F2288" t="s">
        <v>929</v>
      </c>
      <c r="G2288" t="s">
        <v>1936</v>
      </c>
      <c r="H2288" t="s">
        <v>6417</v>
      </c>
      <c r="I2288" t="s">
        <v>14</v>
      </c>
      <c r="J2288" t="s">
        <v>10952</v>
      </c>
      <c r="K2288" t="s">
        <v>56</v>
      </c>
      <c r="L2288" t="s">
        <v>904</v>
      </c>
      <c r="M2288" t="s">
        <v>1829</v>
      </c>
      <c r="N2288" s="5">
        <v>-171100</v>
      </c>
    </row>
    <row r="2289" spans="1:14" x14ac:dyDescent="0.25">
      <c r="A2289" t="s">
        <v>63</v>
      </c>
      <c r="B2289" t="s">
        <v>1932</v>
      </c>
      <c r="C2289">
        <v>1776</v>
      </c>
      <c r="D2289" s="2">
        <v>46143</v>
      </c>
      <c r="E2289" t="s">
        <v>907</v>
      </c>
      <c r="F2289" t="s">
        <v>929</v>
      </c>
      <c r="G2289" t="s">
        <v>1936</v>
      </c>
      <c r="H2289" t="s">
        <v>6417</v>
      </c>
      <c r="I2289" t="s">
        <v>7468</v>
      </c>
      <c r="J2289" t="s">
        <v>10952</v>
      </c>
      <c r="K2289" t="s">
        <v>56</v>
      </c>
      <c r="L2289" t="s">
        <v>904</v>
      </c>
      <c r="M2289" t="s">
        <v>1829</v>
      </c>
      <c r="N2289" s="5">
        <v>-171100</v>
      </c>
    </row>
    <row r="2290" spans="1:14" x14ac:dyDescent="0.25">
      <c r="A2290" t="s">
        <v>63</v>
      </c>
      <c r="B2290" t="s">
        <v>1932</v>
      </c>
      <c r="C2290">
        <v>1776</v>
      </c>
      <c r="D2290" s="2">
        <v>46143</v>
      </c>
      <c r="E2290" t="s">
        <v>907</v>
      </c>
      <c r="F2290" t="s">
        <v>2367</v>
      </c>
      <c r="G2290" t="s">
        <v>2368</v>
      </c>
      <c r="H2290" t="s">
        <v>2315</v>
      </c>
      <c r="I2290" t="s">
        <v>10949</v>
      </c>
      <c r="J2290" t="s">
        <v>3498</v>
      </c>
      <c r="K2290" t="s">
        <v>56</v>
      </c>
      <c r="L2290" t="s">
        <v>904</v>
      </c>
      <c r="M2290" t="s">
        <v>1829</v>
      </c>
      <c r="N2290" s="5">
        <v>-2298867</v>
      </c>
    </row>
    <row r="2291" spans="1:14" x14ac:dyDescent="0.25">
      <c r="A2291" t="s">
        <v>63</v>
      </c>
      <c r="B2291" t="s">
        <v>1932</v>
      </c>
      <c r="C2291">
        <v>1776</v>
      </c>
      <c r="D2291" s="2">
        <v>46174</v>
      </c>
      <c r="E2291" t="s">
        <v>905</v>
      </c>
      <c r="F2291" t="s">
        <v>9790</v>
      </c>
      <c r="G2291" t="s">
        <v>9791</v>
      </c>
      <c r="H2291" t="s">
        <v>9792</v>
      </c>
      <c r="I2291" t="s">
        <v>12396</v>
      </c>
      <c r="J2291" t="s">
        <v>9791</v>
      </c>
      <c r="K2291" t="s">
        <v>56</v>
      </c>
      <c r="L2291" t="s">
        <v>902</v>
      </c>
      <c r="M2291" t="s">
        <v>1829</v>
      </c>
      <c r="N2291" s="5">
        <v>700027</v>
      </c>
    </row>
    <row r="2292" spans="1:14" x14ac:dyDescent="0.25">
      <c r="A2292" t="s">
        <v>63</v>
      </c>
      <c r="B2292" t="s">
        <v>1932</v>
      </c>
      <c r="C2292">
        <v>1776</v>
      </c>
      <c r="D2292" s="2">
        <v>46174</v>
      </c>
      <c r="E2292" t="s">
        <v>905</v>
      </c>
      <c r="F2292" t="s">
        <v>9790</v>
      </c>
      <c r="G2292" t="s">
        <v>9791</v>
      </c>
      <c r="H2292" t="s">
        <v>9792</v>
      </c>
      <c r="I2292" t="s">
        <v>12397</v>
      </c>
      <c r="J2292" t="s">
        <v>9791</v>
      </c>
      <c r="K2292" t="s">
        <v>56</v>
      </c>
      <c r="L2292" t="s">
        <v>902</v>
      </c>
      <c r="M2292" t="s">
        <v>1829</v>
      </c>
      <c r="N2292" s="5">
        <v>300000</v>
      </c>
    </row>
    <row r="2293" spans="1:14" x14ac:dyDescent="0.25">
      <c r="A2293" t="s">
        <v>63</v>
      </c>
      <c r="B2293" t="s">
        <v>1932</v>
      </c>
      <c r="C2293">
        <v>1776</v>
      </c>
      <c r="D2293" s="2">
        <v>46174</v>
      </c>
      <c r="E2293" t="s">
        <v>905</v>
      </c>
      <c r="F2293" t="s">
        <v>635</v>
      </c>
      <c r="G2293" t="s">
        <v>632</v>
      </c>
      <c r="H2293" t="s">
        <v>6342</v>
      </c>
      <c r="I2293" t="s">
        <v>12398</v>
      </c>
      <c r="J2293" t="s">
        <v>7393</v>
      </c>
      <c r="K2293" t="s">
        <v>56</v>
      </c>
      <c r="L2293" t="s">
        <v>902</v>
      </c>
      <c r="M2293" t="s">
        <v>1829</v>
      </c>
      <c r="N2293" s="5">
        <v>310765</v>
      </c>
    </row>
    <row r="2294" spans="1:14" x14ac:dyDescent="0.25">
      <c r="A2294" t="s">
        <v>63</v>
      </c>
      <c r="B2294" t="s">
        <v>1932</v>
      </c>
      <c r="C2294">
        <v>1776</v>
      </c>
      <c r="D2294" s="2">
        <v>46174</v>
      </c>
      <c r="E2294" t="s">
        <v>905</v>
      </c>
      <c r="F2294" t="s">
        <v>150</v>
      </c>
      <c r="G2294" t="s">
        <v>20</v>
      </c>
      <c r="H2294" t="s">
        <v>1782</v>
      </c>
      <c r="I2294" t="s">
        <v>12399</v>
      </c>
      <c r="J2294" t="s">
        <v>20</v>
      </c>
      <c r="K2294" t="s">
        <v>56</v>
      </c>
      <c r="L2294" t="s">
        <v>902</v>
      </c>
      <c r="M2294" t="s">
        <v>1829</v>
      </c>
      <c r="N2294" s="5">
        <v>450779</v>
      </c>
    </row>
    <row r="2295" spans="1:14" x14ac:dyDescent="0.25">
      <c r="A2295" t="s">
        <v>63</v>
      </c>
      <c r="B2295" t="s">
        <v>1932</v>
      </c>
      <c r="C2295">
        <v>1776</v>
      </c>
      <c r="D2295" s="2">
        <v>46174</v>
      </c>
      <c r="E2295" t="s">
        <v>905</v>
      </c>
      <c r="F2295" t="s">
        <v>150</v>
      </c>
      <c r="G2295" t="s">
        <v>20</v>
      </c>
      <c r="H2295" t="s">
        <v>1782</v>
      </c>
      <c r="I2295" t="s">
        <v>12400</v>
      </c>
      <c r="J2295" t="s">
        <v>20</v>
      </c>
      <c r="K2295" t="s">
        <v>56</v>
      </c>
      <c r="L2295" t="s">
        <v>902</v>
      </c>
      <c r="M2295" t="s">
        <v>1829</v>
      </c>
      <c r="N2295" s="5">
        <v>274122</v>
      </c>
    </row>
    <row r="2296" spans="1:14" x14ac:dyDescent="0.25">
      <c r="A2296" t="s">
        <v>63</v>
      </c>
      <c r="B2296" t="s">
        <v>1932</v>
      </c>
      <c r="C2296">
        <v>1776</v>
      </c>
      <c r="D2296" s="2">
        <v>46174</v>
      </c>
      <c r="E2296" t="s">
        <v>905</v>
      </c>
      <c r="F2296" t="s">
        <v>150</v>
      </c>
      <c r="G2296" t="s">
        <v>20</v>
      </c>
      <c r="H2296" t="s">
        <v>1782</v>
      </c>
      <c r="I2296" t="s">
        <v>12401</v>
      </c>
      <c r="J2296" t="s">
        <v>20</v>
      </c>
      <c r="K2296" t="s">
        <v>56</v>
      </c>
      <c r="L2296" t="s">
        <v>902</v>
      </c>
      <c r="M2296" t="s">
        <v>1829</v>
      </c>
      <c r="N2296" s="5">
        <v>236219</v>
      </c>
    </row>
    <row r="2297" spans="1:14" x14ac:dyDescent="0.25">
      <c r="A2297" t="s">
        <v>63</v>
      </c>
      <c r="B2297" t="s">
        <v>1932</v>
      </c>
      <c r="C2297">
        <v>1776</v>
      </c>
      <c r="D2297" s="2">
        <v>46174</v>
      </c>
      <c r="E2297" t="s">
        <v>905</v>
      </c>
      <c r="F2297" t="s">
        <v>7402</v>
      </c>
      <c r="G2297" t="s">
        <v>14</v>
      </c>
      <c r="H2297" t="s">
        <v>6356</v>
      </c>
      <c r="I2297" t="s">
        <v>12402</v>
      </c>
      <c r="J2297" t="s">
        <v>7404</v>
      </c>
      <c r="K2297" t="s">
        <v>56</v>
      </c>
      <c r="L2297" t="s">
        <v>902</v>
      </c>
      <c r="M2297" t="s">
        <v>1829</v>
      </c>
      <c r="N2297" s="5">
        <v>1277168</v>
      </c>
    </row>
    <row r="2298" spans="1:14" x14ac:dyDescent="0.25">
      <c r="A2298" t="s">
        <v>63</v>
      </c>
      <c r="B2298" t="s">
        <v>1932</v>
      </c>
      <c r="C2298">
        <v>1776</v>
      </c>
      <c r="D2298" s="2">
        <v>46174</v>
      </c>
      <c r="E2298" t="s">
        <v>905</v>
      </c>
      <c r="F2298" t="s">
        <v>10478</v>
      </c>
      <c r="G2298" t="s">
        <v>10479</v>
      </c>
      <c r="H2298" t="s">
        <v>12066</v>
      </c>
      <c r="I2298" t="s">
        <v>12403</v>
      </c>
      <c r="J2298" t="s">
        <v>10479</v>
      </c>
      <c r="K2298" t="s">
        <v>56</v>
      </c>
      <c r="L2298" t="s">
        <v>902</v>
      </c>
      <c r="M2298" t="s">
        <v>1829</v>
      </c>
      <c r="N2298" s="5">
        <v>304580</v>
      </c>
    </row>
    <row r="2299" spans="1:14" x14ac:dyDescent="0.25">
      <c r="A2299" t="s">
        <v>63</v>
      </c>
      <c r="B2299" t="s">
        <v>1932</v>
      </c>
      <c r="C2299">
        <v>1776</v>
      </c>
      <c r="D2299" s="2">
        <v>46174</v>
      </c>
      <c r="E2299" t="s">
        <v>905</v>
      </c>
      <c r="F2299" t="s">
        <v>591</v>
      </c>
      <c r="G2299" t="s">
        <v>566</v>
      </c>
      <c r="H2299" t="s">
        <v>2691</v>
      </c>
      <c r="I2299" t="s">
        <v>12404</v>
      </c>
      <c r="J2299" t="s">
        <v>7422</v>
      </c>
      <c r="K2299" t="s">
        <v>56</v>
      </c>
      <c r="L2299" t="s">
        <v>902</v>
      </c>
      <c r="M2299" t="s">
        <v>1829</v>
      </c>
      <c r="N2299" s="5">
        <v>292397</v>
      </c>
    </row>
    <row r="2300" spans="1:14" x14ac:dyDescent="0.25">
      <c r="A2300" t="s">
        <v>63</v>
      </c>
      <c r="B2300" t="s">
        <v>1932</v>
      </c>
      <c r="C2300">
        <v>1776</v>
      </c>
      <c r="D2300" s="2">
        <v>46174</v>
      </c>
      <c r="E2300" t="s">
        <v>905</v>
      </c>
      <c r="F2300" t="s">
        <v>591</v>
      </c>
      <c r="G2300" t="s">
        <v>566</v>
      </c>
      <c r="H2300" t="s">
        <v>6351</v>
      </c>
      <c r="I2300" t="s">
        <v>12405</v>
      </c>
      <c r="J2300" t="s">
        <v>7422</v>
      </c>
      <c r="K2300" t="s">
        <v>56</v>
      </c>
      <c r="L2300" t="s">
        <v>902</v>
      </c>
      <c r="M2300" t="s">
        <v>1829</v>
      </c>
      <c r="N2300" s="5">
        <v>938107</v>
      </c>
    </row>
    <row r="2301" spans="1:14" x14ac:dyDescent="0.25">
      <c r="A2301" t="s">
        <v>63</v>
      </c>
      <c r="B2301" t="s">
        <v>1932</v>
      </c>
      <c r="C2301">
        <v>1776</v>
      </c>
      <c r="D2301" s="2">
        <v>46174</v>
      </c>
      <c r="E2301" t="s">
        <v>905</v>
      </c>
      <c r="F2301" t="s">
        <v>591</v>
      </c>
      <c r="G2301" t="s">
        <v>566</v>
      </c>
      <c r="H2301" t="s">
        <v>6352</v>
      </c>
      <c r="I2301" t="s">
        <v>12406</v>
      </c>
      <c r="J2301" t="s">
        <v>7422</v>
      </c>
      <c r="K2301" t="s">
        <v>56</v>
      </c>
      <c r="L2301" t="s">
        <v>902</v>
      </c>
      <c r="M2301" t="s">
        <v>1829</v>
      </c>
      <c r="N2301" s="5">
        <v>331992</v>
      </c>
    </row>
    <row r="2302" spans="1:14" x14ac:dyDescent="0.25">
      <c r="A2302" t="s">
        <v>63</v>
      </c>
      <c r="B2302" t="s">
        <v>1932</v>
      </c>
      <c r="C2302">
        <v>1776</v>
      </c>
      <c r="D2302" s="2">
        <v>46174</v>
      </c>
      <c r="E2302" t="s">
        <v>905</v>
      </c>
      <c r="F2302" t="s">
        <v>591</v>
      </c>
      <c r="G2302" t="s">
        <v>566</v>
      </c>
      <c r="H2302" t="s">
        <v>10285</v>
      </c>
      <c r="I2302" t="s">
        <v>12407</v>
      </c>
      <c r="J2302" t="s">
        <v>7422</v>
      </c>
      <c r="K2302" t="s">
        <v>56</v>
      </c>
      <c r="L2302" t="s">
        <v>902</v>
      </c>
      <c r="M2302" t="s">
        <v>1829</v>
      </c>
      <c r="N2302" s="5">
        <v>316763</v>
      </c>
    </row>
    <row r="2303" spans="1:14" x14ac:dyDescent="0.25">
      <c r="A2303" t="s">
        <v>63</v>
      </c>
      <c r="B2303" t="s">
        <v>1932</v>
      </c>
      <c r="C2303">
        <v>1776</v>
      </c>
      <c r="D2303" s="2">
        <v>46174</v>
      </c>
      <c r="E2303" t="s">
        <v>905</v>
      </c>
      <c r="F2303" t="s">
        <v>1003</v>
      </c>
      <c r="G2303" t="s">
        <v>1004</v>
      </c>
      <c r="H2303" t="s">
        <v>3048</v>
      </c>
      <c r="I2303" t="s">
        <v>12408</v>
      </c>
      <c r="J2303" t="s">
        <v>1004</v>
      </c>
      <c r="K2303" t="s">
        <v>56</v>
      </c>
      <c r="L2303" t="s">
        <v>902</v>
      </c>
      <c r="M2303" t="s">
        <v>1829</v>
      </c>
      <c r="N2303" s="5">
        <v>341130</v>
      </c>
    </row>
    <row r="2304" spans="1:14" x14ac:dyDescent="0.25">
      <c r="A2304" t="s">
        <v>63</v>
      </c>
      <c r="B2304" t="s">
        <v>1932</v>
      </c>
      <c r="C2304">
        <v>1776</v>
      </c>
      <c r="D2304" s="2">
        <v>46174</v>
      </c>
      <c r="E2304" t="s">
        <v>905</v>
      </c>
      <c r="F2304" t="s">
        <v>178</v>
      </c>
      <c r="G2304" t="s">
        <v>27</v>
      </c>
      <c r="H2304" t="s">
        <v>1460</v>
      </c>
      <c r="I2304" t="s">
        <v>12409</v>
      </c>
      <c r="J2304" t="s">
        <v>27</v>
      </c>
      <c r="K2304" t="s">
        <v>56</v>
      </c>
      <c r="L2304" t="s">
        <v>902</v>
      </c>
      <c r="M2304" t="s">
        <v>1829</v>
      </c>
      <c r="N2304" s="5">
        <v>345191</v>
      </c>
    </row>
    <row r="2305" spans="1:14" x14ac:dyDescent="0.25">
      <c r="A2305" t="s">
        <v>63</v>
      </c>
      <c r="B2305" t="s">
        <v>1932</v>
      </c>
      <c r="C2305">
        <v>1776</v>
      </c>
      <c r="D2305" s="2">
        <v>46174</v>
      </c>
      <c r="E2305" t="s">
        <v>905</v>
      </c>
      <c r="F2305" t="s">
        <v>636</v>
      </c>
      <c r="G2305" t="s">
        <v>1935</v>
      </c>
      <c r="H2305" t="s">
        <v>6343</v>
      </c>
      <c r="I2305" t="s">
        <v>12410</v>
      </c>
      <c r="J2305" t="s">
        <v>629</v>
      </c>
      <c r="K2305" t="s">
        <v>56</v>
      </c>
      <c r="L2305" t="s">
        <v>902</v>
      </c>
      <c r="M2305" t="s">
        <v>1829</v>
      </c>
      <c r="N2305" s="5">
        <v>319606</v>
      </c>
    </row>
    <row r="2306" spans="1:14" x14ac:dyDescent="0.25">
      <c r="A2306" t="s">
        <v>63</v>
      </c>
      <c r="B2306" t="s">
        <v>1932</v>
      </c>
      <c r="C2306">
        <v>1776</v>
      </c>
      <c r="D2306" s="2">
        <v>46174</v>
      </c>
      <c r="E2306" t="s">
        <v>905</v>
      </c>
      <c r="F2306" t="s">
        <v>636</v>
      </c>
      <c r="G2306" t="s">
        <v>1935</v>
      </c>
      <c r="H2306" t="s">
        <v>864</v>
      </c>
      <c r="I2306" t="s">
        <v>12411</v>
      </c>
      <c r="J2306" t="s">
        <v>629</v>
      </c>
      <c r="K2306" t="s">
        <v>56</v>
      </c>
      <c r="L2306" t="s">
        <v>902</v>
      </c>
      <c r="M2306" t="s">
        <v>1829</v>
      </c>
      <c r="N2306" s="5">
        <v>146198</v>
      </c>
    </row>
    <row r="2307" spans="1:14" x14ac:dyDescent="0.25">
      <c r="A2307" t="s">
        <v>63</v>
      </c>
      <c r="B2307" t="s">
        <v>1932</v>
      </c>
      <c r="C2307">
        <v>1776</v>
      </c>
      <c r="D2307" s="2">
        <v>46174</v>
      </c>
      <c r="E2307" t="s">
        <v>905</v>
      </c>
      <c r="F2307" t="s">
        <v>919</v>
      </c>
      <c r="G2307" t="s">
        <v>920</v>
      </c>
      <c r="H2307" t="s">
        <v>10532</v>
      </c>
      <c r="I2307" t="s">
        <v>12412</v>
      </c>
      <c r="J2307" t="s">
        <v>10817</v>
      </c>
      <c r="K2307" t="s">
        <v>56</v>
      </c>
      <c r="L2307" t="s">
        <v>902</v>
      </c>
      <c r="M2307" t="s">
        <v>1829</v>
      </c>
      <c r="N2307" s="5">
        <v>97466</v>
      </c>
    </row>
    <row r="2308" spans="1:14" x14ac:dyDescent="0.25">
      <c r="A2308" t="s">
        <v>63</v>
      </c>
      <c r="B2308" t="s">
        <v>1932</v>
      </c>
      <c r="C2308">
        <v>1776</v>
      </c>
      <c r="D2308" s="2">
        <v>46174</v>
      </c>
      <c r="E2308" t="s">
        <v>905</v>
      </c>
      <c r="F2308" t="s">
        <v>1196</v>
      </c>
      <c r="G2308" t="s">
        <v>1197</v>
      </c>
      <c r="H2308" t="s">
        <v>3371</v>
      </c>
      <c r="I2308" t="s">
        <v>12413</v>
      </c>
      <c r="J2308" t="s">
        <v>1197</v>
      </c>
      <c r="K2308" t="s">
        <v>56</v>
      </c>
      <c r="L2308" t="s">
        <v>902</v>
      </c>
      <c r="M2308" t="s">
        <v>1829</v>
      </c>
      <c r="N2308" s="5">
        <v>194931</v>
      </c>
    </row>
    <row r="2309" spans="1:14" x14ac:dyDescent="0.25">
      <c r="A2309" t="s">
        <v>63</v>
      </c>
      <c r="B2309" t="s">
        <v>1932</v>
      </c>
      <c r="C2309">
        <v>1776</v>
      </c>
      <c r="D2309" s="2">
        <v>46174</v>
      </c>
      <c r="E2309" t="s">
        <v>905</v>
      </c>
      <c r="F2309" t="s">
        <v>1196</v>
      </c>
      <c r="G2309" t="s">
        <v>1197</v>
      </c>
      <c r="H2309" t="s">
        <v>3371</v>
      </c>
      <c r="I2309" t="s">
        <v>12414</v>
      </c>
      <c r="J2309" t="s">
        <v>1197</v>
      </c>
      <c r="K2309" t="s">
        <v>56</v>
      </c>
      <c r="L2309" t="s">
        <v>902</v>
      </c>
      <c r="M2309" t="s">
        <v>1829</v>
      </c>
      <c r="N2309" s="5">
        <v>67731</v>
      </c>
    </row>
    <row r="2310" spans="1:14" x14ac:dyDescent="0.25">
      <c r="A2310" t="s">
        <v>63</v>
      </c>
      <c r="B2310" t="s">
        <v>1932</v>
      </c>
      <c r="C2310">
        <v>1776</v>
      </c>
      <c r="D2310" s="2">
        <v>46174</v>
      </c>
      <c r="E2310" t="s">
        <v>905</v>
      </c>
      <c r="F2310" t="s">
        <v>164</v>
      </c>
      <c r="G2310" t="s">
        <v>2</v>
      </c>
      <c r="H2310" t="s">
        <v>6344</v>
      </c>
      <c r="I2310" t="s">
        <v>12415</v>
      </c>
      <c r="J2310" t="s">
        <v>2</v>
      </c>
      <c r="K2310" t="s">
        <v>56</v>
      </c>
      <c r="L2310" t="s">
        <v>902</v>
      </c>
      <c r="M2310" t="s">
        <v>1829</v>
      </c>
      <c r="N2310" s="5">
        <v>73099</v>
      </c>
    </row>
    <row r="2311" spans="1:14" x14ac:dyDescent="0.25">
      <c r="A2311" t="s">
        <v>63</v>
      </c>
      <c r="B2311" t="s">
        <v>1932</v>
      </c>
      <c r="C2311">
        <v>1776</v>
      </c>
      <c r="D2311" s="2">
        <v>46174</v>
      </c>
      <c r="E2311" t="s">
        <v>905</v>
      </c>
      <c r="F2311" t="s">
        <v>164</v>
      </c>
      <c r="G2311" t="s">
        <v>2</v>
      </c>
      <c r="H2311" t="s">
        <v>1538</v>
      </c>
      <c r="I2311" t="s">
        <v>12416</v>
      </c>
      <c r="J2311" t="s">
        <v>2</v>
      </c>
      <c r="K2311" t="s">
        <v>56</v>
      </c>
      <c r="L2311" t="s">
        <v>902</v>
      </c>
      <c r="M2311" t="s">
        <v>1829</v>
      </c>
      <c r="N2311" s="5">
        <v>194931</v>
      </c>
    </row>
    <row r="2312" spans="1:14" x14ac:dyDescent="0.25">
      <c r="A2312" t="s">
        <v>63</v>
      </c>
      <c r="B2312" t="s">
        <v>1932</v>
      </c>
      <c r="C2312">
        <v>1776</v>
      </c>
      <c r="D2312" s="2">
        <v>46174</v>
      </c>
      <c r="E2312" t="s">
        <v>905</v>
      </c>
      <c r="F2312" t="s">
        <v>164</v>
      </c>
      <c r="G2312" t="s">
        <v>2</v>
      </c>
      <c r="H2312" t="s">
        <v>6104</v>
      </c>
      <c r="I2312" t="s">
        <v>12417</v>
      </c>
      <c r="J2312" t="s">
        <v>2</v>
      </c>
      <c r="K2312" t="s">
        <v>56</v>
      </c>
      <c r="L2312" t="s">
        <v>902</v>
      </c>
      <c r="M2312" t="s">
        <v>1829</v>
      </c>
      <c r="N2312" s="5">
        <v>174626</v>
      </c>
    </row>
    <row r="2313" spans="1:14" x14ac:dyDescent="0.25">
      <c r="A2313" t="s">
        <v>63</v>
      </c>
      <c r="B2313" t="s">
        <v>1932</v>
      </c>
      <c r="C2313">
        <v>1776</v>
      </c>
      <c r="D2313" s="2">
        <v>46174</v>
      </c>
      <c r="E2313" t="s">
        <v>905</v>
      </c>
      <c r="F2313" t="s">
        <v>164</v>
      </c>
      <c r="G2313" t="s">
        <v>2</v>
      </c>
      <c r="H2313" t="s">
        <v>2686</v>
      </c>
      <c r="I2313" t="s">
        <v>12418</v>
      </c>
      <c r="J2313" t="s">
        <v>2</v>
      </c>
      <c r="K2313" t="s">
        <v>56</v>
      </c>
      <c r="L2313" t="s">
        <v>902</v>
      </c>
      <c r="M2313" t="s">
        <v>1829</v>
      </c>
      <c r="N2313" s="5">
        <v>609160</v>
      </c>
    </row>
    <row r="2314" spans="1:14" x14ac:dyDescent="0.25">
      <c r="A2314" t="s">
        <v>63</v>
      </c>
      <c r="B2314" t="s">
        <v>1932</v>
      </c>
      <c r="C2314">
        <v>1776</v>
      </c>
      <c r="D2314" s="2">
        <v>46174</v>
      </c>
      <c r="E2314" t="s">
        <v>905</v>
      </c>
      <c r="F2314" t="s">
        <v>1535</v>
      </c>
      <c r="G2314" t="s">
        <v>1536</v>
      </c>
      <c r="H2314" t="s">
        <v>1537</v>
      </c>
      <c r="I2314" t="s">
        <v>12419</v>
      </c>
      <c r="J2314" t="s">
        <v>1536</v>
      </c>
      <c r="K2314" t="s">
        <v>56</v>
      </c>
      <c r="L2314" t="s">
        <v>902</v>
      </c>
      <c r="M2314" t="s">
        <v>1829</v>
      </c>
      <c r="N2314" s="5">
        <v>280214</v>
      </c>
    </row>
    <row r="2315" spans="1:14" x14ac:dyDescent="0.25">
      <c r="A2315" t="s">
        <v>63</v>
      </c>
      <c r="B2315" t="s">
        <v>1932</v>
      </c>
      <c r="C2315">
        <v>1776</v>
      </c>
      <c r="D2315" s="2">
        <v>46174</v>
      </c>
      <c r="E2315" t="s">
        <v>905</v>
      </c>
      <c r="F2315" t="s">
        <v>925</v>
      </c>
      <c r="G2315" t="s">
        <v>855</v>
      </c>
      <c r="H2315" t="s">
        <v>2228</v>
      </c>
      <c r="I2315" t="s">
        <v>12420</v>
      </c>
      <c r="J2315" t="s">
        <v>7445</v>
      </c>
      <c r="K2315" t="s">
        <v>56</v>
      </c>
      <c r="L2315" t="s">
        <v>902</v>
      </c>
      <c r="M2315" t="s">
        <v>1829</v>
      </c>
      <c r="N2315" s="5">
        <v>1460375</v>
      </c>
    </row>
    <row r="2316" spans="1:14" x14ac:dyDescent="0.25">
      <c r="A2316" t="s">
        <v>63</v>
      </c>
      <c r="B2316" t="s">
        <v>1932</v>
      </c>
      <c r="C2316">
        <v>1776</v>
      </c>
      <c r="D2316" s="2">
        <v>46174</v>
      </c>
      <c r="E2316" t="s">
        <v>905</v>
      </c>
      <c r="F2316" t="s">
        <v>925</v>
      </c>
      <c r="G2316" t="s">
        <v>855</v>
      </c>
      <c r="H2316" t="s">
        <v>2228</v>
      </c>
      <c r="I2316" t="s">
        <v>12421</v>
      </c>
      <c r="J2316" t="s">
        <v>7445</v>
      </c>
      <c r="K2316" t="s">
        <v>56</v>
      </c>
      <c r="L2316" t="s">
        <v>902</v>
      </c>
      <c r="M2316" t="s">
        <v>1829</v>
      </c>
      <c r="N2316" s="5">
        <v>1378129</v>
      </c>
    </row>
    <row r="2317" spans="1:14" x14ac:dyDescent="0.25">
      <c r="A2317" t="s">
        <v>63</v>
      </c>
      <c r="B2317" t="s">
        <v>1932</v>
      </c>
      <c r="C2317">
        <v>1776</v>
      </c>
      <c r="D2317" s="2">
        <v>46174</v>
      </c>
      <c r="E2317" t="s">
        <v>905</v>
      </c>
      <c r="F2317" t="s">
        <v>925</v>
      </c>
      <c r="G2317" t="s">
        <v>855</v>
      </c>
      <c r="H2317" t="s">
        <v>6056</v>
      </c>
      <c r="I2317" t="s">
        <v>12422</v>
      </c>
      <c r="J2317" t="s">
        <v>7445</v>
      </c>
      <c r="K2317" t="s">
        <v>56</v>
      </c>
      <c r="L2317" t="s">
        <v>902</v>
      </c>
      <c r="M2317" t="s">
        <v>1829</v>
      </c>
      <c r="N2317" s="5">
        <v>4278819</v>
      </c>
    </row>
    <row r="2318" spans="1:14" x14ac:dyDescent="0.25">
      <c r="A2318" t="s">
        <v>63</v>
      </c>
      <c r="B2318" t="s">
        <v>1932</v>
      </c>
      <c r="C2318">
        <v>1776</v>
      </c>
      <c r="D2318" s="2">
        <v>46174</v>
      </c>
      <c r="E2318" t="s">
        <v>905</v>
      </c>
      <c r="F2318" t="s">
        <v>172</v>
      </c>
      <c r="G2318" t="s">
        <v>1840</v>
      </c>
      <c r="H2318" t="s">
        <v>2693</v>
      </c>
      <c r="I2318" t="s">
        <v>12423</v>
      </c>
      <c r="J2318" t="s">
        <v>1220</v>
      </c>
      <c r="K2318" t="s">
        <v>56</v>
      </c>
      <c r="L2318" t="s">
        <v>902</v>
      </c>
      <c r="M2318" t="s">
        <v>1829</v>
      </c>
      <c r="N2318" s="5">
        <v>3092504</v>
      </c>
    </row>
    <row r="2319" spans="1:14" x14ac:dyDescent="0.25">
      <c r="A2319" t="s">
        <v>63</v>
      </c>
      <c r="B2319" t="s">
        <v>1932</v>
      </c>
      <c r="C2319">
        <v>1776</v>
      </c>
      <c r="D2319" s="2">
        <v>46174</v>
      </c>
      <c r="E2319" t="s">
        <v>906</v>
      </c>
      <c r="F2319" t="s">
        <v>12424</v>
      </c>
      <c r="G2319" t="s">
        <v>12425</v>
      </c>
      <c r="H2319" t="s">
        <v>12081</v>
      </c>
      <c r="I2319" t="s">
        <v>14</v>
      </c>
      <c r="J2319" t="s">
        <v>12426</v>
      </c>
      <c r="K2319" t="s">
        <v>56</v>
      </c>
      <c r="L2319" t="s">
        <v>903</v>
      </c>
      <c r="M2319" t="s">
        <v>1829</v>
      </c>
      <c r="N2319" s="5">
        <v>922540</v>
      </c>
    </row>
    <row r="2320" spans="1:14" x14ac:dyDescent="0.25">
      <c r="A2320" t="s">
        <v>63</v>
      </c>
      <c r="B2320" t="s">
        <v>1932</v>
      </c>
      <c r="C2320">
        <v>1776</v>
      </c>
      <c r="D2320" s="2">
        <v>46174</v>
      </c>
      <c r="E2320" t="s">
        <v>906</v>
      </c>
      <c r="F2320" t="s">
        <v>2695</v>
      </c>
      <c r="G2320" t="s">
        <v>2696</v>
      </c>
      <c r="H2320" t="s">
        <v>2697</v>
      </c>
      <c r="I2320" t="s">
        <v>14</v>
      </c>
      <c r="J2320" t="s">
        <v>7390</v>
      </c>
      <c r="K2320" t="s">
        <v>56</v>
      </c>
      <c r="L2320" t="s">
        <v>903</v>
      </c>
      <c r="M2320" t="s">
        <v>1829</v>
      </c>
      <c r="N2320" s="5">
        <v>503979</v>
      </c>
    </row>
    <row r="2321" spans="1:14" x14ac:dyDescent="0.25">
      <c r="A2321" t="s">
        <v>63</v>
      </c>
      <c r="B2321" t="s">
        <v>1932</v>
      </c>
      <c r="C2321">
        <v>1776</v>
      </c>
      <c r="D2321" s="2">
        <v>46174</v>
      </c>
      <c r="E2321" t="s">
        <v>906</v>
      </c>
      <c r="F2321" t="s">
        <v>925</v>
      </c>
      <c r="G2321" t="s">
        <v>855</v>
      </c>
      <c r="H2321" t="s">
        <v>2228</v>
      </c>
      <c r="I2321" t="s">
        <v>14</v>
      </c>
      <c r="J2321" t="s">
        <v>5093</v>
      </c>
      <c r="K2321" t="s">
        <v>56</v>
      </c>
      <c r="L2321" t="s">
        <v>903</v>
      </c>
      <c r="M2321" t="s">
        <v>1829</v>
      </c>
      <c r="N2321" s="5">
        <v>3013990</v>
      </c>
    </row>
    <row r="2322" spans="1:14" x14ac:dyDescent="0.25">
      <c r="A2322" t="s">
        <v>63</v>
      </c>
      <c r="B2322" t="s">
        <v>1932</v>
      </c>
      <c r="C2322">
        <v>1776</v>
      </c>
      <c r="D2322" s="2">
        <v>46174</v>
      </c>
      <c r="E2322" t="s">
        <v>906</v>
      </c>
      <c r="F2322" t="s">
        <v>925</v>
      </c>
      <c r="G2322" t="s">
        <v>855</v>
      </c>
      <c r="H2322" t="s">
        <v>6056</v>
      </c>
      <c r="I2322" t="s">
        <v>14</v>
      </c>
      <c r="J2322" t="s">
        <v>5093</v>
      </c>
      <c r="K2322" t="s">
        <v>56</v>
      </c>
      <c r="L2322" t="s">
        <v>903</v>
      </c>
      <c r="M2322" t="s">
        <v>1829</v>
      </c>
      <c r="N2322" s="5">
        <v>2454916</v>
      </c>
    </row>
    <row r="2323" spans="1:14" x14ac:dyDescent="0.25">
      <c r="A2323" t="s">
        <v>63</v>
      </c>
      <c r="B2323" t="s">
        <v>1932</v>
      </c>
      <c r="C2323">
        <v>1776</v>
      </c>
      <c r="D2323" s="2">
        <v>46174</v>
      </c>
      <c r="E2323" t="s">
        <v>906</v>
      </c>
      <c r="F2323" t="s">
        <v>2367</v>
      </c>
      <c r="G2323" t="s">
        <v>2368</v>
      </c>
      <c r="H2323" t="s">
        <v>2315</v>
      </c>
      <c r="I2323" t="s">
        <v>14</v>
      </c>
      <c r="J2323" t="s">
        <v>7469</v>
      </c>
      <c r="K2323" t="s">
        <v>56</v>
      </c>
      <c r="L2323" t="s">
        <v>903</v>
      </c>
      <c r="M2323" t="s">
        <v>1829</v>
      </c>
      <c r="N2323" s="5">
        <v>3730092</v>
      </c>
    </row>
    <row r="2324" spans="1:14" x14ac:dyDescent="0.25">
      <c r="A2324" t="s">
        <v>63</v>
      </c>
      <c r="B2324" t="s">
        <v>1932</v>
      </c>
      <c r="C2324">
        <v>1776</v>
      </c>
      <c r="D2324" s="2">
        <v>46174</v>
      </c>
      <c r="E2324" t="s">
        <v>907</v>
      </c>
      <c r="F2324" t="s">
        <v>925</v>
      </c>
      <c r="G2324" t="s">
        <v>855</v>
      </c>
      <c r="H2324" t="s">
        <v>2228</v>
      </c>
      <c r="I2324" t="s">
        <v>14</v>
      </c>
      <c r="J2324" t="s">
        <v>1927</v>
      </c>
      <c r="K2324" t="s">
        <v>56</v>
      </c>
      <c r="L2324" t="s">
        <v>904</v>
      </c>
      <c r="M2324" t="s">
        <v>1829</v>
      </c>
      <c r="N2324" s="5">
        <v>-3852208</v>
      </c>
    </row>
    <row r="2325" spans="1:14" x14ac:dyDescent="0.25">
      <c r="A2325" t="s">
        <v>63</v>
      </c>
      <c r="B2325" t="s">
        <v>1932</v>
      </c>
      <c r="C2325">
        <v>1776</v>
      </c>
      <c r="D2325" s="2">
        <v>46174</v>
      </c>
      <c r="E2325" t="s">
        <v>907</v>
      </c>
      <c r="F2325" t="s">
        <v>925</v>
      </c>
      <c r="G2325" t="s">
        <v>855</v>
      </c>
      <c r="H2325" t="s">
        <v>6056</v>
      </c>
      <c r="I2325" t="s">
        <v>12422</v>
      </c>
      <c r="J2325" t="s">
        <v>12427</v>
      </c>
      <c r="K2325" t="s">
        <v>56</v>
      </c>
      <c r="L2325" t="s">
        <v>904</v>
      </c>
      <c r="M2325" t="s">
        <v>1829</v>
      </c>
      <c r="N2325" s="5">
        <v>-4278819</v>
      </c>
    </row>
    <row r="2326" spans="1:14" x14ac:dyDescent="0.25">
      <c r="A2326" t="s">
        <v>63</v>
      </c>
      <c r="B2326" t="s">
        <v>1932</v>
      </c>
      <c r="C2326">
        <v>1829</v>
      </c>
      <c r="D2326" s="2">
        <v>46023</v>
      </c>
      <c r="E2326" t="s">
        <v>905</v>
      </c>
      <c r="F2326" t="s">
        <v>362</v>
      </c>
      <c r="G2326" t="s">
        <v>354</v>
      </c>
      <c r="H2326" t="s">
        <v>548</v>
      </c>
      <c r="I2326" t="s">
        <v>3894</v>
      </c>
      <c r="J2326" t="s">
        <v>354</v>
      </c>
      <c r="K2326" t="s">
        <v>56</v>
      </c>
      <c r="L2326" t="s">
        <v>902</v>
      </c>
      <c r="M2326" t="s">
        <v>1829</v>
      </c>
      <c r="N2326" s="5">
        <v>728222</v>
      </c>
    </row>
    <row r="2327" spans="1:14" x14ac:dyDescent="0.25">
      <c r="A2327" t="s">
        <v>63</v>
      </c>
      <c r="B2327" t="s">
        <v>1932</v>
      </c>
      <c r="C2327">
        <v>1829</v>
      </c>
      <c r="D2327" s="2">
        <v>46023</v>
      </c>
      <c r="E2327" t="s">
        <v>905</v>
      </c>
      <c r="F2327" t="s">
        <v>181</v>
      </c>
      <c r="G2327" t="s">
        <v>17</v>
      </c>
      <c r="H2327" t="s">
        <v>3117</v>
      </c>
      <c r="I2327" t="s">
        <v>3895</v>
      </c>
      <c r="J2327" t="s">
        <v>17</v>
      </c>
      <c r="K2327" t="s">
        <v>56</v>
      </c>
      <c r="L2327" t="s">
        <v>902</v>
      </c>
      <c r="M2327" t="s">
        <v>1829</v>
      </c>
      <c r="N2327" s="5">
        <v>333703</v>
      </c>
    </row>
    <row r="2328" spans="1:14" x14ac:dyDescent="0.25">
      <c r="A2328" t="s">
        <v>63</v>
      </c>
      <c r="B2328" t="s">
        <v>1932</v>
      </c>
      <c r="C2328">
        <v>1829</v>
      </c>
      <c r="D2328" s="2">
        <v>46023</v>
      </c>
      <c r="E2328" t="s">
        <v>905</v>
      </c>
      <c r="F2328" t="s">
        <v>177</v>
      </c>
      <c r="G2328" t="s">
        <v>1945</v>
      </c>
      <c r="H2328" t="s">
        <v>118</v>
      </c>
      <c r="I2328" t="s">
        <v>3896</v>
      </c>
      <c r="J2328" t="s">
        <v>1588</v>
      </c>
      <c r="K2328" t="s">
        <v>56</v>
      </c>
      <c r="L2328" t="s">
        <v>902</v>
      </c>
      <c r="M2328" t="s">
        <v>1829</v>
      </c>
      <c r="N2328" s="5">
        <v>5098065</v>
      </c>
    </row>
    <row r="2329" spans="1:14" x14ac:dyDescent="0.25">
      <c r="A2329" t="s">
        <v>63</v>
      </c>
      <c r="B2329" t="s">
        <v>1932</v>
      </c>
      <c r="C2329">
        <v>1829</v>
      </c>
      <c r="D2329" s="2">
        <v>46023</v>
      </c>
      <c r="E2329" t="s">
        <v>905</v>
      </c>
      <c r="F2329" t="s">
        <v>1716</v>
      </c>
      <c r="G2329" t="s">
        <v>1717</v>
      </c>
      <c r="I2329" t="s">
        <v>3897</v>
      </c>
      <c r="J2329" t="s">
        <v>1717</v>
      </c>
      <c r="K2329" t="s">
        <v>56</v>
      </c>
      <c r="L2329" t="s">
        <v>902</v>
      </c>
      <c r="M2329" t="s">
        <v>1829</v>
      </c>
      <c r="N2329" s="5">
        <v>1170558</v>
      </c>
    </row>
    <row r="2330" spans="1:14" x14ac:dyDescent="0.25">
      <c r="A2330" t="s">
        <v>63</v>
      </c>
      <c r="B2330" t="s">
        <v>1932</v>
      </c>
      <c r="C2330">
        <v>1829</v>
      </c>
      <c r="D2330" s="2">
        <v>46023</v>
      </c>
      <c r="E2330" t="s">
        <v>905</v>
      </c>
      <c r="F2330" t="s">
        <v>1716</v>
      </c>
      <c r="G2330" t="s">
        <v>1717</v>
      </c>
      <c r="I2330" t="s">
        <v>3898</v>
      </c>
      <c r="J2330" t="s">
        <v>1717</v>
      </c>
      <c r="K2330" t="s">
        <v>56</v>
      </c>
      <c r="L2330" t="s">
        <v>902</v>
      </c>
      <c r="M2330" t="s">
        <v>1829</v>
      </c>
      <c r="N2330" s="5">
        <v>361704</v>
      </c>
    </row>
    <row r="2331" spans="1:14" x14ac:dyDescent="0.25">
      <c r="A2331" t="s">
        <v>63</v>
      </c>
      <c r="B2331" t="s">
        <v>1932</v>
      </c>
      <c r="C2331">
        <v>1829</v>
      </c>
      <c r="D2331" s="2">
        <v>46023</v>
      </c>
      <c r="E2331" t="s">
        <v>905</v>
      </c>
      <c r="F2331" t="s">
        <v>1716</v>
      </c>
      <c r="G2331" t="s">
        <v>1717</v>
      </c>
      <c r="I2331" t="s">
        <v>3899</v>
      </c>
      <c r="J2331" t="s">
        <v>1717</v>
      </c>
      <c r="K2331" t="s">
        <v>56</v>
      </c>
      <c r="L2331" t="s">
        <v>902</v>
      </c>
      <c r="M2331" t="s">
        <v>1829</v>
      </c>
      <c r="N2331" s="5">
        <v>262333</v>
      </c>
    </row>
    <row r="2332" spans="1:14" x14ac:dyDescent="0.25">
      <c r="A2332" t="s">
        <v>63</v>
      </c>
      <c r="B2332" t="s">
        <v>1932</v>
      </c>
      <c r="C2332">
        <v>1829</v>
      </c>
      <c r="D2332" s="2">
        <v>46023</v>
      </c>
      <c r="E2332" t="s">
        <v>905</v>
      </c>
      <c r="F2332" t="s">
        <v>1716</v>
      </c>
      <c r="G2332" t="s">
        <v>1717</v>
      </c>
      <c r="I2332" t="s">
        <v>3900</v>
      </c>
      <c r="J2332" t="s">
        <v>1717</v>
      </c>
      <c r="K2332" t="s">
        <v>56</v>
      </c>
      <c r="L2332" t="s">
        <v>902</v>
      </c>
      <c r="M2332" t="s">
        <v>1829</v>
      </c>
      <c r="N2332" s="5">
        <v>459077</v>
      </c>
    </row>
    <row r="2333" spans="1:14" x14ac:dyDescent="0.25">
      <c r="A2333" t="s">
        <v>63</v>
      </c>
      <c r="B2333" t="s">
        <v>1932</v>
      </c>
      <c r="C2333">
        <v>1829</v>
      </c>
      <c r="D2333" s="2">
        <v>46023</v>
      </c>
      <c r="E2333" t="s">
        <v>905</v>
      </c>
      <c r="F2333" t="s">
        <v>1716</v>
      </c>
      <c r="G2333" t="s">
        <v>1717</v>
      </c>
      <c r="I2333" t="s">
        <v>3901</v>
      </c>
      <c r="J2333" t="s">
        <v>1717</v>
      </c>
      <c r="K2333" t="s">
        <v>56</v>
      </c>
      <c r="L2333" t="s">
        <v>902</v>
      </c>
      <c r="M2333" t="s">
        <v>1829</v>
      </c>
      <c r="N2333" s="5">
        <v>317975</v>
      </c>
    </row>
    <row r="2334" spans="1:14" x14ac:dyDescent="0.25">
      <c r="A2334" t="s">
        <v>63</v>
      </c>
      <c r="B2334" t="s">
        <v>1932</v>
      </c>
      <c r="C2334">
        <v>1829</v>
      </c>
      <c r="D2334" s="2">
        <v>46023</v>
      </c>
      <c r="E2334" t="s">
        <v>905</v>
      </c>
      <c r="F2334" t="s">
        <v>1716</v>
      </c>
      <c r="G2334" t="s">
        <v>1717</v>
      </c>
      <c r="I2334" t="s">
        <v>3902</v>
      </c>
      <c r="J2334" t="s">
        <v>1717</v>
      </c>
      <c r="K2334" t="s">
        <v>56</v>
      </c>
      <c r="L2334" t="s">
        <v>902</v>
      </c>
      <c r="M2334" t="s">
        <v>1829</v>
      </c>
      <c r="N2334" s="5">
        <v>-1534203</v>
      </c>
    </row>
    <row r="2335" spans="1:14" x14ac:dyDescent="0.25">
      <c r="A2335" t="s">
        <v>63</v>
      </c>
      <c r="B2335" t="s">
        <v>1932</v>
      </c>
      <c r="C2335">
        <v>1829</v>
      </c>
      <c r="D2335" s="2">
        <v>46023</v>
      </c>
      <c r="E2335" t="s">
        <v>905</v>
      </c>
      <c r="F2335" t="s">
        <v>1716</v>
      </c>
      <c r="G2335" t="s">
        <v>1717</v>
      </c>
      <c r="I2335" t="s">
        <v>3903</v>
      </c>
      <c r="J2335" t="s">
        <v>1717</v>
      </c>
      <c r="K2335" t="s">
        <v>56</v>
      </c>
      <c r="L2335" t="s">
        <v>902</v>
      </c>
      <c r="M2335" t="s">
        <v>1829</v>
      </c>
      <c r="N2335" s="5">
        <v>-459077</v>
      </c>
    </row>
    <row r="2336" spans="1:14" x14ac:dyDescent="0.25">
      <c r="A2336" t="s">
        <v>63</v>
      </c>
      <c r="B2336" t="s">
        <v>1932</v>
      </c>
      <c r="C2336">
        <v>1829</v>
      </c>
      <c r="D2336" s="2">
        <v>46023</v>
      </c>
      <c r="E2336" t="s">
        <v>905</v>
      </c>
      <c r="F2336" t="s">
        <v>1716</v>
      </c>
      <c r="G2336" t="s">
        <v>1717</v>
      </c>
      <c r="I2336" t="s">
        <v>3904</v>
      </c>
      <c r="J2336" t="s">
        <v>1717</v>
      </c>
      <c r="K2336" t="s">
        <v>56</v>
      </c>
      <c r="L2336" t="s">
        <v>902</v>
      </c>
      <c r="M2336" t="s">
        <v>1829</v>
      </c>
      <c r="N2336" s="5">
        <v>-317975</v>
      </c>
    </row>
    <row r="2337" spans="1:14" x14ac:dyDescent="0.25">
      <c r="A2337" t="s">
        <v>63</v>
      </c>
      <c r="B2337" t="s">
        <v>1932</v>
      </c>
      <c r="C2337">
        <v>1829</v>
      </c>
      <c r="D2337" s="2">
        <v>46023</v>
      </c>
      <c r="E2337" t="s">
        <v>905</v>
      </c>
      <c r="F2337" t="s">
        <v>1045</v>
      </c>
      <c r="G2337" t="s">
        <v>1964</v>
      </c>
      <c r="H2337" t="s">
        <v>3274</v>
      </c>
      <c r="I2337" t="s">
        <v>3905</v>
      </c>
      <c r="J2337" t="s">
        <v>1046</v>
      </c>
      <c r="K2337" t="s">
        <v>56</v>
      </c>
      <c r="L2337" t="s">
        <v>902</v>
      </c>
      <c r="M2337" t="s">
        <v>1829</v>
      </c>
      <c r="N2337" s="5">
        <v>522776</v>
      </c>
    </row>
    <row r="2338" spans="1:14" x14ac:dyDescent="0.25">
      <c r="A2338" t="s">
        <v>63</v>
      </c>
      <c r="B2338" t="s">
        <v>1932</v>
      </c>
      <c r="C2338">
        <v>1829</v>
      </c>
      <c r="D2338" s="2">
        <v>46023</v>
      </c>
      <c r="E2338" t="s">
        <v>905</v>
      </c>
      <c r="F2338" t="s">
        <v>638</v>
      </c>
      <c r="G2338" t="s">
        <v>1960</v>
      </c>
      <c r="H2338" t="s">
        <v>3284</v>
      </c>
      <c r="I2338" t="s">
        <v>3906</v>
      </c>
      <c r="J2338" t="s">
        <v>656</v>
      </c>
      <c r="K2338" t="s">
        <v>56</v>
      </c>
      <c r="L2338" t="s">
        <v>902</v>
      </c>
      <c r="M2338" t="s">
        <v>1829</v>
      </c>
      <c r="N2338" s="5">
        <v>499020</v>
      </c>
    </row>
    <row r="2339" spans="1:14" x14ac:dyDescent="0.25">
      <c r="A2339" t="s">
        <v>63</v>
      </c>
      <c r="B2339" t="s">
        <v>1932</v>
      </c>
      <c r="C2339">
        <v>1829</v>
      </c>
      <c r="D2339" s="2">
        <v>46023</v>
      </c>
      <c r="E2339" t="s">
        <v>905</v>
      </c>
      <c r="F2339" t="s">
        <v>184</v>
      </c>
      <c r="G2339" t="s">
        <v>16</v>
      </c>
      <c r="H2339" t="s">
        <v>3213</v>
      </c>
      <c r="I2339" t="s">
        <v>3907</v>
      </c>
      <c r="J2339" t="s">
        <v>16</v>
      </c>
      <c r="K2339" t="s">
        <v>56</v>
      </c>
      <c r="L2339" t="s">
        <v>902</v>
      </c>
      <c r="M2339" t="s">
        <v>1829</v>
      </c>
      <c r="N2339" s="5">
        <v>1894161</v>
      </c>
    </row>
    <row r="2340" spans="1:14" x14ac:dyDescent="0.25">
      <c r="A2340" t="s">
        <v>63</v>
      </c>
      <c r="B2340" t="s">
        <v>1932</v>
      </c>
      <c r="C2340">
        <v>1829</v>
      </c>
      <c r="D2340" s="2">
        <v>46023</v>
      </c>
      <c r="E2340" t="s">
        <v>905</v>
      </c>
      <c r="F2340" t="s">
        <v>185</v>
      </c>
      <c r="G2340" t="s">
        <v>44</v>
      </c>
      <c r="H2340" t="s">
        <v>3295</v>
      </c>
      <c r="I2340" t="s">
        <v>3908</v>
      </c>
      <c r="J2340" t="s">
        <v>44</v>
      </c>
      <c r="K2340" t="s">
        <v>56</v>
      </c>
      <c r="L2340" t="s">
        <v>902</v>
      </c>
      <c r="M2340" t="s">
        <v>1829</v>
      </c>
      <c r="N2340" s="5">
        <v>2401523</v>
      </c>
    </row>
    <row r="2341" spans="1:14" x14ac:dyDescent="0.25">
      <c r="A2341" t="s">
        <v>63</v>
      </c>
      <c r="B2341" t="s">
        <v>1932</v>
      </c>
      <c r="C2341">
        <v>1829</v>
      </c>
      <c r="D2341" s="2">
        <v>46023</v>
      </c>
      <c r="E2341" t="s">
        <v>905</v>
      </c>
      <c r="F2341" t="s">
        <v>2260</v>
      </c>
      <c r="G2341" t="s">
        <v>14</v>
      </c>
      <c r="H2341" t="s">
        <v>2262</v>
      </c>
      <c r="I2341" t="s">
        <v>3909</v>
      </c>
      <c r="J2341" t="s">
        <v>2261</v>
      </c>
      <c r="K2341" t="s">
        <v>56</v>
      </c>
      <c r="L2341" t="s">
        <v>902</v>
      </c>
      <c r="M2341" t="s">
        <v>1829</v>
      </c>
      <c r="N2341" s="5">
        <v>214058</v>
      </c>
    </row>
    <row r="2342" spans="1:14" x14ac:dyDescent="0.25">
      <c r="A2342" t="s">
        <v>63</v>
      </c>
      <c r="B2342" t="s">
        <v>1932</v>
      </c>
      <c r="C2342">
        <v>1829</v>
      </c>
      <c r="D2342" s="2">
        <v>46023</v>
      </c>
      <c r="E2342" t="s">
        <v>905</v>
      </c>
      <c r="F2342" t="s">
        <v>1332</v>
      </c>
      <c r="G2342" t="s">
        <v>1333</v>
      </c>
      <c r="H2342" t="s">
        <v>1418</v>
      </c>
      <c r="I2342" t="s">
        <v>3910</v>
      </c>
      <c r="J2342" t="s">
        <v>1333</v>
      </c>
      <c r="K2342" t="s">
        <v>56</v>
      </c>
      <c r="L2342" t="s">
        <v>902</v>
      </c>
      <c r="M2342" t="s">
        <v>1829</v>
      </c>
      <c r="N2342" s="5">
        <v>13821091</v>
      </c>
    </row>
    <row r="2343" spans="1:14" x14ac:dyDescent="0.25">
      <c r="A2343" t="s">
        <v>63</v>
      </c>
      <c r="B2343" t="s">
        <v>1932</v>
      </c>
      <c r="C2343">
        <v>1829</v>
      </c>
      <c r="D2343" s="2">
        <v>46023</v>
      </c>
      <c r="E2343" t="s">
        <v>905</v>
      </c>
      <c r="F2343" t="s">
        <v>156</v>
      </c>
      <c r="G2343" t="s">
        <v>3</v>
      </c>
      <c r="H2343" t="s">
        <v>1145</v>
      </c>
      <c r="I2343" t="s">
        <v>3911</v>
      </c>
      <c r="J2343" t="s">
        <v>3</v>
      </c>
      <c r="K2343" t="s">
        <v>56</v>
      </c>
      <c r="L2343" t="s">
        <v>902</v>
      </c>
      <c r="M2343" t="s">
        <v>1829</v>
      </c>
      <c r="N2343" s="5">
        <v>152799</v>
      </c>
    </row>
    <row r="2344" spans="1:14" x14ac:dyDescent="0.25">
      <c r="A2344" t="s">
        <v>63</v>
      </c>
      <c r="B2344" t="s">
        <v>1932</v>
      </c>
      <c r="C2344">
        <v>1829</v>
      </c>
      <c r="D2344" s="2">
        <v>46023</v>
      </c>
      <c r="E2344" t="s">
        <v>905</v>
      </c>
      <c r="F2344" t="s">
        <v>3170</v>
      </c>
      <c r="G2344" t="s">
        <v>14</v>
      </c>
      <c r="H2344" t="s">
        <v>3172</v>
      </c>
      <c r="I2344" t="s">
        <v>3912</v>
      </c>
      <c r="J2344" t="s">
        <v>3171</v>
      </c>
      <c r="K2344" t="s">
        <v>56</v>
      </c>
      <c r="L2344" t="s">
        <v>902</v>
      </c>
      <c r="M2344" t="s">
        <v>1829</v>
      </c>
      <c r="N2344" s="5">
        <v>2451869</v>
      </c>
    </row>
    <row r="2345" spans="1:14" x14ac:dyDescent="0.25">
      <c r="A2345" t="s">
        <v>63</v>
      </c>
      <c r="B2345" t="s">
        <v>1932</v>
      </c>
      <c r="C2345">
        <v>1829</v>
      </c>
      <c r="D2345" s="2">
        <v>46023</v>
      </c>
      <c r="E2345" t="s">
        <v>905</v>
      </c>
      <c r="F2345" t="s">
        <v>1437</v>
      </c>
      <c r="G2345" t="s">
        <v>1438</v>
      </c>
      <c r="H2345" t="s">
        <v>1424</v>
      </c>
      <c r="I2345" t="s">
        <v>3913</v>
      </c>
      <c r="J2345" t="s">
        <v>1438</v>
      </c>
      <c r="K2345" t="s">
        <v>56</v>
      </c>
      <c r="L2345" t="s">
        <v>902</v>
      </c>
      <c r="M2345" t="s">
        <v>1829</v>
      </c>
      <c r="N2345" s="5">
        <v>162539</v>
      </c>
    </row>
    <row r="2346" spans="1:14" x14ac:dyDescent="0.25">
      <c r="A2346" t="s">
        <v>63</v>
      </c>
      <c r="B2346" t="s">
        <v>1932</v>
      </c>
      <c r="C2346">
        <v>1829</v>
      </c>
      <c r="D2346" s="2">
        <v>46023</v>
      </c>
      <c r="E2346" t="s">
        <v>905</v>
      </c>
      <c r="F2346" t="s">
        <v>3078</v>
      </c>
      <c r="G2346" t="s">
        <v>14</v>
      </c>
      <c r="H2346" t="s">
        <v>3080</v>
      </c>
      <c r="I2346" t="s">
        <v>3914</v>
      </c>
      <c r="J2346" t="s">
        <v>3079</v>
      </c>
      <c r="K2346" t="s">
        <v>56</v>
      </c>
      <c r="L2346" t="s">
        <v>902</v>
      </c>
      <c r="M2346" t="s">
        <v>1829</v>
      </c>
      <c r="N2346" s="5">
        <v>1025368</v>
      </c>
    </row>
    <row r="2347" spans="1:14" x14ac:dyDescent="0.25">
      <c r="A2347" t="s">
        <v>63</v>
      </c>
      <c r="B2347" t="s">
        <v>1932</v>
      </c>
      <c r="C2347">
        <v>1829</v>
      </c>
      <c r="D2347" s="2">
        <v>46023</v>
      </c>
      <c r="E2347" t="s">
        <v>905</v>
      </c>
      <c r="F2347" t="s">
        <v>1763</v>
      </c>
      <c r="G2347" t="s">
        <v>1764</v>
      </c>
      <c r="H2347" t="s">
        <v>1765</v>
      </c>
      <c r="I2347" t="s">
        <v>3915</v>
      </c>
      <c r="J2347" t="s">
        <v>1764</v>
      </c>
      <c r="K2347" t="s">
        <v>56</v>
      </c>
      <c r="L2347" t="s">
        <v>902</v>
      </c>
      <c r="M2347" t="s">
        <v>1829</v>
      </c>
      <c r="N2347" s="5">
        <v>955424</v>
      </c>
    </row>
    <row r="2348" spans="1:14" x14ac:dyDescent="0.25">
      <c r="A2348" t="s">
        <v>63</v>
      </c>
      <c r="B2348" t="s">
        <v>1932</v>
      </c>
      <c r="C2348">
        <v>1829</v>
      </c>
      <c r="D2348" s="2">
        <v>46023</v>
      </c>
      <c r="E2348" t="s">
        <v>905</v>
      </c>
      <c r="F2348" t="s">
        <v>2902</v>
      </c>
      <c r="G2348" t="s">
        <v>3916</v>
      </c>
      <c r="H2348" t="s">
        <v>3281</v>
      </c>
      <c r="I2348" t="s">
        <v>3917</v>
      </c>
      <c r="J2348" t="s">
        <v>2903</v>
      </c>
      <c r="K2348" t="s">
        <v>56</v>
      </c>
      <c r="L2348" t="s">
        <v>902</v>
      </c>
      <c r="M2348" t="s">
        <v>1829</v>
      </c>
      <c r="N2348" s="5">
        <v>276349</v>
      </c>
    </row>
    <row r="2349" spans="1:14" x14ac:dyDescent="0.25">
      <c r="A2349" t="s">
        <v>63</v>
      </c>
      <c r="B2349" t="s">
        <v>1932</v>
      </c>
      <c r="C2349">
        <v>1829</v>
      </c>
      <c r="D2349" s="2">
        <v>46023</v>
      </c>
      <c r="E2349" t="s">
        <v>905</v>
      </c>
      <c r="F2349" t="s">
        <v>1658</v>
      </c>
      <c r="G2349" t="s">
        <v>1659</v>
      </c>
      <c r="H2349" t="s">
        <v>3499</v>
      </c>
      <c r="I2349" t="s">
        <v>3918</v>
      </c>
      <c r="J2349" t="s">
        <v>1659</v>
      </c>
      <c r="K2349" t="s">
        <v>56</v>
      </c>
      <c r="L2349" t="s">
        <v>902</v>
      </c>
      <c r="M2349" t="s">
        <v>1829</v>
      </c>
      <c r="N2349" s="5">
        <v>112648</v>
      </c>
    </row>
    <row r="2350" spans="1:14" x14ac:dyDescent="0.25">
      <c r="A2350" t="s">
        <v>63</v>
      </c>
      <c r="B2350" t="s">
        <v>1932</v>
      </c>
      <c r="C2350">
        <v>1829</v>
      </c>
      <c r="D2350" s="2">
        <v>46023</v>
      </c>
      <c r="E2350" t="s">
        <v>905</v>
      </c>
      <c r="F2350" t="s">
        <v>1658</v>
      </c>
      <c r="G2350" t="s">
        <v>1659</v>
      </c>
      <c r="H2350" t="s">
        <v>1660</v>
      </c>
      <c r="I2350" t="s">
        <v>3919</v>
      </c>
      <c r="J2350" t="s">
        <v>1659</v>
      </c>
      <c r="K2350" t="s">
        <v>56</v>
      </c>
      <c r="L2350" t="s">
        <v>902</v>
      </c>
      <c r="M2350" t="s">
        <v>1829</v>
      </c>
      <c r="N2350" s="5">
        <v>626369</v>
      </c>
    </row>
    <row r="2351" spans="1:14" x14ac:dyDescent="0.25">
      <c r="A2351" t="s">
        <v>63</v>
      </c>
      <c r="B2351" t="s">
        <v>1932</v>
      </c>
      <c r="C2351">
        <v>1829</v>
      </c>
      <c r="D2351" s="2">
        <v>46023</v>
      </c>
      <c r="E2351" t="s">
        <v>905</v>
      </c>
      <c r="F2351" t="s">
        <v>1721</v>
      </c>
      <c r="G2351" t="s">
        <v>3920</v>
      </c>
      <c r="H2351" t="s">
        <v>1723</v>
      </c>
      <c r="I2351" t="s">
        <v>3921</v>
      </c>
      <c r="J2351" t="s">
        <v>3920</v>
      </c>
      <c r="K2351" t="s">
        <v>56</v>
      </c>
      <c r="L2351" t="s">
        <v>902</v>
      </c>
      <c r="M2351" t="s">
        <v>1829</v>
      </c>
      <c r="N2351" s="5">
        <v>219082</v>
      </c>
    </row>
    <row r="2352" spans="1:14" x14ac:dyDescent="0.25">
      <c r="A2352" t="s">
        <v>63</v>
      </c>
      <c r="B2352" t="s">
        <v>1932</v>
      </c>
      <c r="C2352">
        <v>1829</v>
      </c>
      <c r="D2352" s="2">
        <v>46023</v>
      </c>
      <c r="E2352" t="s">
        <v>905</v>
      </c>
      <c r="F2352" t="s">
        <v>187</v>
      </c>
      <c r="G2352" t="s">
        <v>115</v>
      </c>
      <c r="H2352" t="s">
        <v>317</v>
      </c>
      <c r="I2352" t="s">
        <v>3922</v>
      </c>
      <c r="J2352" t="s">
        <v>115</v>
      </c>
      <c r="K2352" t="s">
        <v>56</v>
      </c>
      <c r="L2352" t="s">
        <v>902</v>
      </c>
      <c r="M2352" t="s">
        <v>1829</v>
      </c>
      <c r="N2352" s="5">
        <v>2490041</v>
      </c>
    </row>
    <row r="2353" spans="1:14" x14ac:dyDescent="0.25">
      <c r="A2353" t="s">
        <v>63</v>
      </c>
      <c r="B2353" t="s">
        <v>1932</v>
      </c>
      <c r="C2353">
        <v>1829</v>
      </c>
      <c r="D2353" s="2">
        <v>46023</v>
      </c>
      <c r="E2353" t="s">
        <v>905</v>
      </c>
      <c r="F2353" t="s">
        <v>187</v>
      </c>
      <c r="G2353" t="s">
        <v>115</v>
      </c>
      <c r="H2353" t="s">
        <v>314</v>
      </c>
      <c r="I2353" t="s">
        <v>3923</v>
      </c>
      <c r="J2353" t="s">
        <v>115</v>
      </c>
      <c r="K2353" t="s">
        <v>56</v>
      </c>
      <c r="L2353" t="s">
        <v>902</v>
      </c>
      <c r="M2353" t="s">
        <v>1829</v>
      </c>
      <c r="N2353" s="5">
        <v>6515771</v>
      </c>
    </row>
    <row r="2354" spans="1:14" x14ac:dyDescent="0.25">
      <c r="A2354" t="s">
        <v>63</v>
      </c>
      <c r="B2354" t="s">
        <v>1932</v>
      </c>
      <c r="C2354">
        <v>1829</v>
      </c>
      <c r="D2354" s="2">
        <v>46023</v>
      </c>
      <c r="E2354" t="s">
        <v>905</v>
      </c>
      <c r="F2354" t="s">
        <v>187</v>
      </c>
      <c r="G2354" t="s">
        <v>115</v>
      </c>
      <c r="H2354" t="s">
        <v>846</v>
      </c>
      <c r="I2354" t="s">
        <v>3924</v>
      </c>
      <c r="J2354" t="s">
        <v>115</v>
      </c>
      <c r="K2354" t="s">
        <v>56</v>
      </c>
      <c r="L2354" t="s">
        <v>902</v>
      </c>
      <c r="M2354" t="s">
        <v>1829</v>
      </c>
      <c r="N2354" s="5">
        <v>7157031</v>
      </c>
    </row>
    <row r="2355" spans="1:14" x14ac:dyDescent="0.25">
      <c r="A2355" t="s">
        <v>63</v>
      </c>
      <c r="B2355" t="s">
        <v>1932</v>
      </c>
      <c r="C2355">
        <v>1829</v>
      </c>
      <c r="D2355" s="2">
        <v>46023</v>
      </c>
      <c r="E2355" t="s">
        <v>905</v>
      </c>
      <c r="F2355" t="s">
        <v>1052</v>
      </c>
      <c r="G2355" t="s">
        <v>1965</v>
      </c>
      <c r="H2355" t="s">
        <v>3159</v>
      </c>
      <c r="I2355" t="s">
        <v>3925</v>
      </c>
      <c r="J2355" t="s">
        <v>1053</v>
      </c>
      <c r="K2355" t="s">
        <v>56</v>
      </c>
      <c r="L2355" t="s">
        <v>902</v>
      </c>
      <c r="M2355" t="s">
        <v>1829</v>
      </c>
      <c r="N2355" s="5">
        <v>403511</v>
      </c>
    </row>
    <row r="2356" spans="1:14" x14ac:dyDescent="0.25">
      <c r="A2356" t="s">
        <v>63</v>
      </c>
      <c r="B2356" t="s">
        <v>1932</v>
      </c>
      <c r="C2356">
        <v>1829</v>
      </c>
      <c r="D2356" s="2">
        <v>46023</v>
      </c>
      <c r="E2356" t="s">
        <v>905</v>
      </c>
      <c r="F2356" t="s">
        <v>183</v>
      </c>
      <c r="G2356" t="s">
        <v>1860</v>
      </c>
      <c r="H2356" t="s">
        <v>1767</v>
      </c>
      <c r="I2356" t="s">
        <v>3926</v>
      </c>
      <c r="J2356" t="s">
        <v>1361</v>
      </c>
      <c r="K2356" t="s">
        <v>56</v>
      </c>
      <c r="L2356" t="s">
        <v>902</v>
      </c>
      <c r="M2356" t="s">
        <v>1829</v>
      </c>
      <c r="N2356" s="5">
        <v>472991</v>
      </c>
    </row>
    <row r="2357" spans="1:14" x14ac:dyDescent="0.25">
      <c r="A2357" t="s">
        <v>63</v>
      </c>
      <c r="B2357" t="s">
        <v>1932</v>
      </c>
      <c r="C2357">
        <v>1829</v>
      </c>
      <c r="D2357" s="2">
        <v>46023</v>
      </c>
      <c r="E2357" t="s">
        <v>905</v>
      </c>
      <c r="F2357" t="s">
        <v>183</v>
      </c>
      <c r="G2357" t="s">
        <v>1860</v>
      </c>
      <c r="H2357" t="s">
        <v>1767</v>
      </c>
      <c r="I2357" t="s">
        <v>3927</v>
      </c>
      <c r="J2357" t="s">
        <v>1361</v>
      </c>
      <c r="K2357" t="s">
        <v>56</v>
      </c>
      <c r="L2357" t="s">
        <v>902</v>
      </c>
      <c r="M2357" t="s">
        <v>1829</v>
      </c>
      <c r="N2357" s="5">
        <v>968052</v>
      </c>
    </row>
    <row r="2358" spans="1:14" x14ac:dyDescent="0.25">
      <c r="A2358" t="s">
        <v>63</v>
      </c>
      <c r="B2358" t="s">
        <v>1932</v>
      </c>
      <c r="C2358">
        <v>1829</v>
      </c>
      <c r="D2358" s="2">
        <v>46023</v>
      </c>
      <c r="E2358" t="s">
        <v>905</v>
      </c>
      <c r="F2358" t="s">
        <v>183</v>
      </c>
      <c r="G2358" t="s">
        <v>1860</v>
      </c>
      <c r="H2358" t="s">
        <v>1767</v>
      </c>
      <c r="I2358" t="s">
        <v>3928</v>
      </c>
      <c r="J2358" t="s">
        <v>1361</v>
      </c>
      <c r="K2358" t="s">
        <v>56</v>
      </c>
      <c r="L2358" t="s">
        <v>902</v>
      </c>
      <c r="M2358" t="s">
        <v>1829</v>
      </c>
      <c r="N2358" s="5">
        <v>968052</v>
      </c>
    </row>
    <row r="2359" spans="1:14" x14ac:dyDescent="0.25">
      <c r="A2359" t="s">
        <v>63</v>
      </c>
      <c r="B2359" t="s">
        <v>1932</v>
      </c>
      <c r="C2359">
        <v>1829</v>
      </c>
      <c r="D2359" s="2">
        <v>46023</v>
      </c>
      <c r="E2359" t="s">
        <v>905</v>
      </c>
      <c r="F2359" t="s">
        <v>183</v>
      </c>
      <c r="G2359" t="s">
        <v>1860</v>
      </c>
      <c r="H2359" t="s">
        <v>1767</v>
      </c>
      <c r="I2359" t="s">
        <v>3929</v>
      </c>
      <c r="J2359" t="s">
        <v>1361</v>
      </c>
      <c r="K2359" t="s">
        <v>56</v>
      </c>
      <c r="L2359" t="s">
        <v>902</v>
      </c>
      <c r="M2359" t="s">
        <v>1829</v>
      </c>
      <c r="N2359" s="5">
        <v>-968052</v>
      </c>
    </row>
    <row r="2360" spans="1:14" x14ac:dyDescent="0.25">
      <c r="A2360" t="s">
        <v>63</v>
      </c>
      <c r="B2360" t="s">
        <v>1932</v>
      </c>
      <c r="C2360">
        <v>1829</v>
      </c>
      <c r="D2360" s="2">
        <v>46023</v>
      </c>
      <c r="E2360" t="s">
        <v>905</v>
      </c>
      <c r="F2360" t="s">
        <v>183</v>
      </c>
      <c r="G2360" t="s">
        <v>1860</v>
      </c>
      <c r="H2360" t="s">
        <v>1335</v>
      </c>
      <c r="I2360" t="s">
        <v>3930</v>
      </c>
      <c r="J2360" t="s">
        <v>1361</v>
      </c>
      <c r="K2360" t="s">
        <v>56</v>
      </c>
      <c r="L2360" t="s">
        <v>902</v>
      </c>
      <c r="M2360" t="s">
        <v>1829</v>
      </c>
      <c r="N2360" s="5">
        <v>593187</v>
      </c>
    </row>
    <row r="2361" spans="1:14" x14ac:dyDescent="0.25">
      <c r="A2361" t="s">
        <v>63</v>
      </c>
      <c r="B2361" t="s">
        <v>1932</v>
      </c>
      <c r="C2361">
        <v>1829</v>
      </c>
      <c r="D2361" s="2">
        <v>46023</v>
      </c>
      <c r="E2361" t="s">
        <v>905</v>
      </c>
      <c r="F2361" t="s">
        <v>183</v>
      </c>
      <c r="G2361" t="s">
        <v>1860</v>
      </c>
      <c r="H2361" t="s">
        <v>1335</v>
      </c>
      <c r="I2361" t="s">
        <v>3931</v>
      </c>
      <c r="J2361" t="s">
        <v>1361</v>
      </c>
      <c r="K2361" t="s">
        <v>56</v>
      </c>
      <c r="L2361" t="s">
        <v>902</v>
      </c>
      <c r="M2361" t="s">
        <v>1829</v>
      </c>
      <c r="N2361" s="5">
        <v>1790609</v>
      </c>
    </row>
    <row r="2362" spans="1:14" x14ac:dyDescent="0.25">
      <c r="A2362" t="s">
        <v>63</v>
      </c>
      <c r="B2362" t="s">
        <v>1932</v>
      </c>
      <c r="C2362">
        <v>1829</v>
      </c>
      <c r="D2362" s="2">
        <v>46023</v>
      </c>
      <c r="E2362" t="s">
        <v>905</v>
      </c>
      <c r="F2362" t="s">
        <v>183</v>
      </c>
      <c r="G2362" t="s">
        <v>1860</v>
      </c>
      <c r="H2362" t="s">
        <v>1335</v>
      </c>
      <c r="I2362" t="s">
        <v>3932</v>
      </c>
      <c r="J2362" t="s">
        <v>1361</v>
      </c>
      <c r="K2362" t="s">
        <v>56</v>
      </c>
      <c r="L2362" t="s">
        <v>902</v>
      </c>
      <c r="M2362" t="s">
        <v>1829</v>
      </c>
      <c r="N2362" s="5">
        <v>441193</v>
      </c>
    </row>
    <row r="2363" spans="1:14" x14ac:dyDescent="0.25">
      <c r="A2363" t="s">
        <v>63</v>
      </c>
      <c r="B2363" t="s">
        <v>1932</v>
      </c>
      <c r="C2363">
        <v>1829</v>
      </c>
      <c r="D2363" s="2">
        <v>46023</v>
      </c>
      <c r="E2363" t="s">
        <v>905</v>
      </c>
      <c r="F2363" t="s">
        <v>1311</v>
      </c>
      <c r="G2363" t="s">
        <v>1914</v>
      </c>
      <c r="H2363" t="s">
        <v>2700</v>
      </c>
      <c r="I2363" t="s">
        <v>3933</v>
      </c>
      <c r="J2363" t="s">
        <v>1312</v>
      </c>
      <c r="K2363" t="s">
        <v>56</v>
      </c>
      <c r="L2363" t="s">
        <v>902</v>
      </c>
      <c r="M2363" t="s">
        <v>1829</v>
      </c>
      <c r="N2363" s="5">
        <v>534202</v>
      </c>
    </row>
    <row r="2364" spans="1:14" x14ac:dyDescent="0.25">
      <c r="A2364" t="s">
        <v>63</v>
      </c>
      <c r="B2364" t="s">
        <v>1932</v>
      </c>
      <c r="C2364">
        <v>1829</v>
      </c>
      <c r="D2364" s="2">
        <v>46023</v>
      </c>
      <c r="E2364" t="s">
        <v>905</v>
      </c>
      <c r="F2364" t="s">
        <v>1311</v>
      </c>
      <c r="G2364" t="s">
        <v>1914</v>
      </c>
      <c r="H2364" t="s">
        <v>2700</v>
      </c>
      <c r="I2364" t="s">
        <v>3934</v>
      </c>
      <c r="J2364" t="s">
        <v>1312</v>
      </c>
      <c r="K2364" t="s">
        <v>56</v>
      </c>
      <c r="L2364" t="s">
        <v>902</v>
      </c>
      <c r="M2364" t="s">
        <v>1829</v>
      </c>
      <c r="N2364" s="5">
        <v>360507</v>
      </c>
    </row>
    <row r="2365" spans="1:14" x14ac:dyDescent="0.25">
      <c r="A2365" t="s">
        <v>63</v>
      </c>
      <c r="B2365" t="s">
        <v>1932</v>
      </c>
      <c r="C2365">
        <v>1829</v>
      </c>
      <c r="D2365" s="2">
        <v>46023</v>
      </c>
      <c r="E2365" t="s">
        <v>905</v>
      </c>
      <c r="F2365" t="s">
        <v>1311</v>
      </c>
      <c r="G2365" t="s">
        <v>1914</v>
      </c>
      <c r="H2365" t="s">
        <v>2700</v>
      </c>
      <c r="I2365" t="s">
        <v>3935</v>
      </c>
      <c r="J2365" t="s">
        <v>1312</v>
      </c>
      <c r="K2365" t="s">
        <v>56</v>
      </c>
      <c r="L2365" t="s">
        <v>902</v>
      </c>
      <c r="M2365" t="s">
        <v>1829</v>
      </c>
      <c r="N2365" s="5">
        <v>360109</v>
      </c>
    </row>
    <row r="2366" spans="1:14" x14ac:dyDescent="0.25">
      <c r="A2366" t="s">
        <v>63</v>
      </c>
      <c r="B2366" t="s">
        <v>1932</v>
      </c>
      <c r="C2366">
        <v>1829</v>
      </c>
      <c r="D2366" s="2">
        <v>46023</v>
      </c>
      <c r="E2366" t="s">
        <v>905</v>
      </c>
      <c r="F2366" t="s">
        <v>1311</v>
      </c>
      <c r="G2366" t="s">
        <v>1914</v>
      </c>
      <c r="H2366" t="s">
        <v>2700</v>
      </c>
      <c r="I2366" t="s">
        <v>3936</v>
      </c>
      <c r="J2366" t="s">
        <v>1312</v>
      </c>
      <c r="K2366" t="s">
        <v>56</v>
      </c>
      <c r="L2366" t="s">
        <v>902</v>
      </c>
      <c r="M2366" t="s">
        <v>1829</v>
      </c>
      <c r="N2366" s="5">
        <v>381573</v>
      </c>
    </row>
    <row r="2367" spans="1:14" x14ac:dyDescent="0.25">
      <c r="A2367" t="s">
        <v>63</v>
      </c>
      <c r="B2367" t="s">
        <v>1932</v>
      </c>
      <c r="C2367">
        <v>1829</v>
      </c>
      <c r="D2367" s="2">
        <v>46023</v>
      </c>
      <c r="E2367" t="s">
        <v>905</v>
      </c>
      <c r="F2367" t="s">
        <v>1311</v>
      </c>
      <c r="G2367" t="s">
        <v>1914</v>
      </c>
      <c r="H2367" t="s">
        <v>2700</v>
      </c>
      <c r="I2367" t="s">
        <v>3937</v>
      </c>
      <c r="J2367" t="s">
        <v>1312</v>
      </c>
      <c r="K2367" t="s">
        <v>56</v>
      </c>
      <c r="L2367" t="s">
        <v>902</v>
      </c>
      <c r="M2367" t="s">
        <v>1829</v>
      </c>
      <c r="N2367" s="5">
        <v>140705</v>
      </c>
    </row>
    <row r="2368" spans="1:14" x14ac:dyDescent="0.25">
      <c r="A2368" t="s">
        <v>63</v>
      </c>
      <c r="B2368" t="s">
        <v>1932</v>
      </c>
      <c r="C2368">
        <v>1829</v>
      </c>
      <c r="D2368" s="2">
        <v>46023</v>
      </c>
      <c r="E2368" t="s">
        <v>905</v>
      </c>
      <c r="F2368" t="s">
        <v>1311</v>
      </c>
      <c r="G2368" t="s">
        <v>1914</v>
      </c>
      <c r="H2368" t="s">
        <v>2700</v>
      </c>
      <c r="I2368" t="s">
        <v>3938</v>
      </c>
      <c r="J2368" t="s">
        <v>1312</v>
      </c>
      <c r="K2368" t="s">
        <v>56</v>
      </c>
      <c r="L2368" t="s">
        <v>902</v>
      </c>
      <c r="M2368" t="s">
        <v>1829</v>
      </c>
      <c r="N2368" s="5">
        <v>345800</v>
      </c>
    </row>
    <row r="2369" spans="1:14" x14ac:dyDescent="0.25">
      <c r="A2369" t="s">
        <v>63</v>
      </c>
      <c r="B2369" t="s">
        <v>1932</v>
      </c>
      <c r="C2369">
        <v>1829</v>
      </c>
      <c r="D2369" s="2">
        <v>46023</v>
      </c>
      <c r="E2369" t="s">
        <v>905</v>
      </c>
      <c r="F2369" t="s">
        <v>1311</v>
      </c>
      <c r="G2369" t="s">
        <v>1914</v>
      </c>
      <c r="H2369" t="s">
        <v>2700</v>
      </c>
      <c r="I2369" t="s">
        <v>3939</v>
      </c>
      <c r="J2369" t="s">
        <v>1312</v>
      </c>
      <c r="K2369" t="s">
        <v>56</v>
      </c>
      <c r="L2369" t="s">
        <v>902</v>
      </c>
      <c r="M2369" t="s">
        <v>1829</v>
      </c>
      <c r="N2369" s="5">
        <v>451925</v>
      </c>
    </row>
    <row r="2370" spans="1:14" x14ac:dyDescent="0.25">
      <c r="A2370" t="s">
        <v>63</v>
      </c>
      <c r="B2370" t="s">
        <v>1932</v>
      </c>
      <c r="C2370">
        <v>1829</v>
      </c>
      <c r="D2370" s="2">
        <v>46023</v>
      </c>
      <c r="E2370" t="s">
        <v>905</v>
      </c>
      <c r="F2370" t="s">
        <v>1311</v>
      </c>
      <c r="G2370" t="s">
        <v>1914</v>
      </c>
      <c r="H2370" t="s">
        <v>2700</v>
      </c>
      <c r="I2370" t="s">
        <v>3940</v>
      </c>
      <c r="J2370" t="s">
        <v>1312</v>
      </c>
      <c r="K2370" t="s">
        <v>56</v>
      </c>
      <c r="L2370" t="s">
        <v>902</v>
      </c>
      <c r="M2370" t="s">
        <v>1829</v>
      </c>
      <c r="N2370" s="5">
        <v>695178</v>
      </c>
    </row>
    <row r="2371" spans="1:14" x14ac:dyDescent="0.25">
      <c r="A2371" t="s">
        <v>63</v>
      </c>
      <c r="B2371" t="s">
        <v>1932</v>
      </c>
      <c r="C2371">
        <v>1829</v>
      </c>
      <c r="D2371" s="2">
        <v>46023</v>
      </c>
      <c r="E2371" t="s">
        <v>905</v>
      </c>
      <c r="F2371" t="s">
        <v>1311</v>
      </c>
      <c r="G2371" t="s">
        <v>1914</v>
      </c>
      <c r="H2371" t="s">
        <v>3075</v>
      </c>
      <c r="I2371" t="s">
        <v>3941</v>
      </c>
      <c r="J2371" t="s">
        <v>1312</v>
      </c>
      <c r="K2371" t="s">
        <v>56</v>
      </c>
      <c r="L2371" t="s">
        <v>902</v>
      </c>
      <c r="M2371" t="s">
        <v>1829</v>
      </c>
      <c r="N2371" s="5">
        <v>336376</v>
      </c>
    </row>
    <row r="2372" spans="1:14" x14ac:dyDescent="0.25">
      <c r="A2372" t="s">
        <v>63</v>
      </c>
      <c r="B2372" t="s">
        <v>1932</v>
      </c>
      <c r="C2372">
        <v>1829</v>
      </c>
      <c r="D2372" s="2">
        <v>46023</v>
      </c>
      <c r="E2372" t="s">
        <v>905</v>
      </c>
      <c r="F2372" t="s">
        <v>1311</v>
      </c>
      <c r="G2372" t="s">
        <v>1914</v>
      </c>
      <c r="H2372" t="s">
        <v>3075</v>
      </c>
      <c r="I2372" t="s">
        <v>3942</v>
      </c>
      <c r="J2372" t="s">
        <v>1312</v>
      </c>
      <c r="K2372" t="s">
        <v>56</v>
      </c>
      <c r="L2372" t="s">
        <v>902</v>
      </c>
      <c r="M2372" t="s">
        <v>1829</v>
      </c>
      <c r="N2372" s="5">
        <v>1160436</v>
      </c>
    </row>
    <row r="2373" spans="1:14" x14ac:dyDescent="0.25">
      <c r="A2373" t="s">
        <v>63</v>
      </c>
      <c r="B2373" t="s">
        <v>1932</v>
      </c>
      <c r="C2373">
        <v>1829</v>
      </c>
      <c r="D2373" s="2">
        <v>46023</v>
      </c>
      <c r="E2373" t="s">
        <v>905</v>
      </c>
      <c r="F2373" t="s">
        <v>1311</v>
      </c>
      <c r="G2373" t="s">
        <v>1914</v>
      </c>
      <c r="H2373" t="s">
        <v>3075</v>
      </c>
      <c r="I2373" t="s">
        <v>3943</v>
      </c>
      <c r="J2373" t="s">
        <v>1312</v>
      </c>
      <c r="K2373" t="s">
        <v>56</v>
      </c>
      <c r="L2373" t="s">
        <v>902</v>
      </c>
      <c r="M2373" t="s">
        <v>1829</v>
      </c>
      <c r="N2373" s="5">
        <v>362189</v>
      </c>
    </row>
    <row r="2374" spans="1:14" x14ac:dyDescent="0.25">
      <c r="A2374" t="s">
        <v>63</v>
      </c>
      <c r="B2374" t="s">
        <v>1932</v>
      </c>
      <c r="C2374">
        <v>1829</v>
      </c>
      <c r="D2374" s="2">
        <v>46023</v>
      </c>
      <c r="E2374" t="s">
        <v>905</v>
      </c>
      <c r="F2374" t="s">
        <v>344</v>
      </c>
      <c r="G2374" t="s">
        <v>1962</v>
      </c>
      <c r="H2374" t="s">
        <v>3135</v>
      </c>
      <c r="I2374" t="s">
        <v>3944</v>
      </c>
      <c r="J2374" t="s">
        <v>1962</v>
      </c>
      <c r="K2374" t="s">
        <v>56</v>
      </c>
      <c r="L2374" t="s">
        <v>902</v>
      </c>
      <c r="M2374" t="s">
        <v>1829</v>
      </c>
      <c r="N2374" s="5">
        <v>655531</v>
      </c>
    </row>
    <row r="2375" spans="1:14" x14ac:dyDescent="0.25">
      <c r="A2375" t="s">
        <v>63</v>
      </c>
      <c r="B2375" t="s">
        <v>1932</v>
      </c>
      <c r="C2375">
        <v>1829</v>
      </c>
      <c r="D2375" s="2">
        <v>46023</v>
      </c>
      <c r="E2375" t="s">
        <v>905</v>
      </c>
      <c r="F2375" t="s">
        <v>592</v>
      </c>
      <c r="G2375" t="s">
        <v>549</v>
      </c>
      <c r="H2375" t="s">
        <v>642</v>
      </c>
      <c r="I2375" t="s">
        <v>3945</v>
      </c>
      <c r="J2375" t="s">
        <v>549</v>
      </c>
      <c r="K2375" t="s">
        <v>56</v>
      </c>
      <c r="L2375" t="s">
        <v>902</v>
      </c>
      <c r="M2375" t="s">
        <v>1829</v>
      </c>
      <c r="N2375" s="5">
        <v>245861</v>
      </c>
    </row>
    <row r="2376" spans="1:14" x14ac:dyDescent="0.25">
      <c r="A2376" t="s">
        <v>63</v>
      </c>
      <c r="B2376" t="s">
        <v>1932</v>
      </c>
      <c r="C2376">
        <v>1829</v>
      </c>
      <c r="D2376" s="2">
        <v>46023</v>
      </c>
      <c r="E2376" t="s">
        <v>905</v>
      </c>
      <c r="F2376" t="s">
        <v>592</v>
      </c>
      <c r="G2376" t="s">
        <v>549</v>
      </c>
      <c r="H2376" t="s">
        <v>604</v>
      </c>
      <c r="I2376" t="s">
        <v>3946</v>
      </c>
      <c r="J2376" t="s">
        <v>549</v>
      </c>
      <c r="K2376" t="s">
        <v>56</v>
      </c>
      <c r="L2376" t="s">
        <v>902</v>
      </c>
      <c r="M2376" t="s">
        <v>1829</v>
      </c>
      <c r="N2376" s="5">
        <v>840688</v>
      </c>
    </row>
    <row r="2377" spans="1:14" x14ac:dyDescent="0.25">
      <c r="A2377" t="s">
        <v>63</v>
      </c>
      <c r="B2377" t="s">
        <v>1932</v>
      </c>
      <c r="C2377">
        <v>1829</v>
      </c>
      <c r="D2377" s="2">
        <v>46023</v>
      </c>
      <c r="E2377" t="s">
        <v>905</v>
      </c>
      <c r="F2377" t="s">
        <v>592</v>
      </c>
      <c r="G2377" t="s">
        <v>549</v>
      </c>
      <c r="H2377" t="s">
        <v>604</v>
      </c>
      <c r="I2377" t="s">
        <v>3947</v>
      </c>
      <c r="J2377" t="s">
        <v>549</v>
      </c>
      <c r="K2377" t="s">
        <v>56</v>
      </c>
      <c r="L2377" t="s">
        <v>902</v>
      </c>
      <c r="M2377" t="s">
        <v>1829</v>
      </c>
      <c r="N2377" s="5">
        <v>333006</v>
      </c>
    </row>
    <row r="2378" spans="1:14" x14ac:dyDescent="0.25">
      <c r="A2378" t="s">
        <v>63</v>
      </c>
      <c r="B2378" t="s">
        <v>1932</v>
      </c>
      <c r="C2378">
        <v>1829</v>
      </c>
      <c r="D2378" s="2">
        <v>46023</v>
      </c>
      <c r="E2378" t="s">
        <v>905</v>
      </c>
      <c r="F2378" t="s">
        <v>188</v>
      </c>
      <c r="G2378" t="s">
        <v>47</v>
      </c>
      <c r="H2378" t="s">
        <v>1766</v>
      </c>
      <c r="I2378" t="s">
        <v>3948</v>
      </c>
      <c r="J2378" t="s">
        <v>47</v>
      </c>
      <c r="K2378" t="s">
        <v>56</v>
      </c>
      <c r="L2378" t="s">
        <v>902</v>
      </c>
      <c r="M2378" t="s">
        <v>1829</v>
      </c>
      <c r="N2378" s="5">
        <v>535913</v>
      </c>
    </row>
    <row r="2379" spans="1:14" x14ac:dyDescent="0.25">
      <c r="A2379" t="s">
        <v>63</v>
      </c>
      <c r="B2379" t="s">
        <v>1932</v>
      </c>
      <c r="C2379">
        <v>1829</v>
      </c>
      <c r="D2379" s="2">
        <v>46023</v>
      </c>
      <c r="E2379" t="s">
        <v>905</v>
      </c>
      <c r="F2379" t="s">
        <v>188</v>
      </c>
      <c r="G2379" t="s">
        <v>47</v>
      </c>
      <c r="H2379" t="s">
        <v>1577</v>
      </c>
      <c r="I2379" t="s">
        <v>3949</v>
      </c>
      <c r="J2379" t="s">
        <v>47</v>
      </c>
      <c r="K2379" t="s">
        <v>56</v>
      </c>
      <c r="L2379" t="s">
        <v>902</v>
      </c>
      <c r="M2379" t="s">
        <v>1829</v>
      </c>
      <c r="N2379" s="5">
        <v>767103</v>
      </c>
    </row>
    <row r="2380" spans="1:14" x14ac:dyDescent="0.25">
      <c r="A2380" t="s">
        <v>63</v>
      </c>
      <c r="B2380" t="s">
        <v>1932</v>
      </c>
      <c r="C2380">
        <v>1829</v>
      </c>
      <c r="D2380" s="2">
        <v>46023</v>
      </c>
      <c r="E2380" t="s">
        <v>905</v>
      </c>
      <c r="F2380" t="s">
        <v>1513</v>
      </c>
      <c r="G2380" t="s">
        <v>1514</v>
      </c>
      <c r="H2380" t="s">
        <v>1575</v>
      </c>
      <c r="I2380" t="s">
        <v>3950</v>
      </c>
      <c r="J2380" t="s">
        <v>1514</v>
      </c>
      <c r="K2380" t="s">
        <v>56</v>
      </c>
      <c r="L2380" t="s">
        <v>902</v>
      </c>
      <c r="M2380" t="s">
        <v>1829</v>
      </c>
      <c r="N2380" s="5">
        <v>294214</v>
      </c>
    </row>
    <row r="2381" spans="1:14" x14ac:dyDescent="0.25">
      <c r="A2381" t="s">
        <v>63</v>
      </c>
      <c r="B2381" t="s">
        <v>1932</v>
      </c>
      <c r="C2381">
        <v>1829</v>
      </c>
      <c r="D2381" s="2">
        <v>46023</v>
      </c>
      <c r="E2381" t="s">
        <v>905</v>
      </c>
      <c r="F2381" t="s">
        <v>1513</v>
      </c>
      <c r="G2381" t="s">
        <v>1514</v>
      </c>
      <c r="H2381" t="s">
        <v>1575</v>
      </c>
      <c r="I2381" t="s">
        <v>3951</v>
      </c>
      <c r="J2381" t="s">
        <v>1514</v>
      </c>
      <c r="K2381" t="s">
        <v>56</v>
      </c>
      <c r="L2381" t="s">
        <v>902</v>
      </c>
      <c r="M2381" t="s">
        <v>1829</v>
      </c>
      <c r="N2381" s="5">
        <v>381683</v>
      </c>
    </row>
    <row r="2382" spans="1:14" x14ac:dyDescent="0.25">
      <c r="A2382" t="s">
        <v>63</v>
      </c>
      <c r="B2382" t="s">
        <v>1932</v>
      </c>
      <c r="C2382">
        <v>1829</v>
      </c>
      <c r="D2382" s="2">
        <v>46023</v>
      </c>
      <c r="E2382" t="s">
        <v>905</v>
      </c>
      <c r="F2382" t="s">
        <v>158</v>
      </c>
      <c r="G2382" t="s">
        <v>25</v>
      </c>
      <c r="H2382" t="s">
        <v>3181</v>
      </c>
      <c r="I2382" t="s">
        <v>3952</v>
      </c>
      <c r="J2382" t="s">
        <v>25</v>
      </c>
      <c r="K2382" t="s">
        <v>56</v>
      </c>
      <c r="L2382" t="s">
        <v>902</v>
      </c>
      <c r="M2382" t="s">
        <v>1829</v>
      </c>
      <c r="N2382" s="5">
        <v>121616</v>
      </c>
    </row>
    <row r="2383" spans="1:14" x14ac:dyDescent="0.25">
      <c r="A2383" t="s">
        <v>63</v>
      </c>
      <c r="B2383" t="s">
        <v>1932</v>
      </c>
      <c r="C2383">
        <v>1829</v>
      </c>
      <c r="D2383" s="2">
        <v>46023</v>
      </c>
      <c r="E2383" t="s">
        <v>905</v>
      </c>
      <c r="F2383" t="s">
        <v>149</v>
      </c>
      <c r="G2383" t="s">
        <v>19</v>
      </c>
      <c r="H2383" t="s">
        <v>1715</v>
      </c>
      <c r="I2383" t="s">
        <v>3953</v>
      </c>
      <c r="J2383" t="s">
        <v>19</v>
      </c>
      <c r="K2383" t="s">
        <v>56</v>
      </c>
      <c r="L2383" t="s">
        <v>902</v>
      </c>
      <c r="M2383" t="s">
        <v>1829</v>
      </c>
      <c r="N2383" s="5">
        <v>-773238</v>
      </c>
    </row>
    <row r="2384" spans="1:14" x14ac:dyDescent="0.25">
      <c r="A2384" t="s">
        <v>63</v>
      </c>
      <c r="B2384" t="s">
        <v>1932</v>
      </c>
      <c r="C2384">
        <v>1829</v>
      </c>
      <c r="D2384" s="2">
        <v>46023</v>
      </c>
      <c r="E2384" t="s">
        <v>905</v>
      </c>
      <c r="F2384" t="s">
        <v>149</v>
      </c>
      <c r="G2384" t="s">
        <v>19</v>
      </c>
      <c r="H2384" t="s">
        <v>1715</v>
      </c>
      <c r="I2384" t="s">
        <v>3954</v>
      </c>
      <c r="J2384" t="s">
        <v>19</v>
      </c>
      <c r="K2384" t="s">
        <v>56</v>
      </c>
      <c r="L2384" t="s">
        <v>902</v>
      </c>
      <c r="M2384" t="s">
        <v>1829</v>
      </c>
      <c r="N2384" s="5">
        <v>-3540173</v>
      </c>
    </row>
    <row r="2385" spans="1:14" x14ac:dyDescent="0.25">
      <c r="A2385" t="s">
        <v>63</v>
      </c>
      <c r="B2385" t="s">
        <v>1932</v>
      </c>
      <c r="C2385">
        <v>1829</v>
      </c>
      <c r="D2385" s="2">
        <v>46023</v>
      </c>
      <c r="E2385" t="s">
        <v>906</v>
      </c>
      <c r="F2385" t="s">
        <v>251</v>
      </c>
      <c r="G2385" t="s">
        <v>1966</v>
      </c>
      <c r="H2385" t="s">
        <v>3502</v>
      </c>
      <c r="I2385" t="s">
        <v>3955</v>
      </c>
      <c r="J2385" t="s">
        <v>3956</v>
      </c>
      <c r="K2385" t="s">
        <v>56</v>
      </c>
      <c r="L2385" t="s">
        <v>903</v>
      </c>
      <c r="M2385" t="s">
        <v>1829</v>
      </c>
      <c r="N2385" s="5">
        <v>336920</v>
      </c>
    </row>
    <row r="2386" spans="1:14" x14ac:dyDescent="0.25">
      <c r="A2386" t="s">
        <v>63</v>
      </c>
      <c r="B2386" t="s">
        <v>1932</v>
      </c>
      <c r="C2386">
        <v>1829</v>
      </c>
      <c r="D2386" s="2">
        <v>46023</v>
      </c>
      <c r="E2386" t="s">
        <v>906</v>
      </c>
      <c r="F2386" t="s">
        <v>188</v>
      </c>
      <c r="G2386" t="s">
        <v>47</v>
      </c>
      <c r="H2386" t="s">
        <v>1577</v>
      </c>
      <c r="I2386" t="s">
        <v>3957</v>
      </c>
      <c r="J2386" t="s">
        <v>2073</v>
      </c>
      <c r="K2386" t="s">
        <v>56</v>
      </c>
      <c r="L2386" t="s">
        <v>903</v>
      </c>
      <c r="M2386" t="s">
        <v>1829</v>
      </c>
      <c r="N2386" s="5">
        <v>107262</v>
      </c>
    </row>
    <row r="2387" spans="1:14" x14ac:dyDescent="0.25">
      <c r="A2387" t="s">
        <v>63</v>
      </c>
      <c r="B2387" t="s">
        <v>1932</v>
      </c>
      <c r="C2387">
        <v>1829</v>
      </c>
      <c r="D2387" s="2">
        <v>46023</v>
      </c>
      <c r="E2387" t="s">
        <v>906</v>
      </c>
      <c r="F2387" t="s">
        <v>1191</v>
      </c>
      <c r="G2387" t="s">
        <v>2069</v>
      </c>
      <c r="H2387" t="s">
        <v>2174</v>
      </c>
      <c r="I2387" t="s">
        <v>3958</v>
      </c>
      <c r="J2387" t="s">
        <v>2076</v>
      </c>
      <c r="K2387" t="s">
        <v>56</v>
      </c>
      <c r="L2387" t="s">
        <v>903</v>
      </c>
      <c r="M2387" t="s">
        <v>1829</v>
      </c>
      <c r="N2387" s="5">
        <v>154934</v>
      </c>
    </row>
    <row r="2388" spans="1:14" x14ac:dyDescent="0.25">
      <c r="A2388" t="s">
        <v>63</v>
      </c>
      <c r="B2388" t="s">
        <v>1932</v>
      </c>
      <c r="C2388">
        <v>1829</v>
      </c>
      <c r="D2388" s="2">
        <v>46054</v>
      </c>
      <c r="E2388" t="s">
        <v>905</v>
      </c>
      <c r="F2388" t="s">
        <v>251</v>
      </c>
      <c r="G2388" t="s">
        <v>1966</v>
      </c>
      <c r="H2388" t="s">
        <v>3502</v>
      </c>
      <c r="I2388" t="s">
        <v>3955</v>
      </c>
      <c r="J2388" t="s">
        <v>5096</v>
      </c>
      <c r="K2388" t="s">
        <v>56</v>
      </c>
      <c r="L2388" t="s">
        <v>902</v>
      </c>
      <c r="M2388" t="s">
        <v>1829</v>
      </c>
      <c r="N2388" s="5">
        <v>336920</v>
      </c>
    </row>
    <row r="2389" spans="1:14" x14ac:dyDescent="0.25">
      <c r="A2389" t="s">
        <v>63</v>
      </c>
      <c r="B2389" t="s">
        <v>1932</v>
      </c>
      <c r="C2389">
        <v>1829</v>
      </c>
      <c r="D2389" s="2">
        <v>46054</v>
      </c>
      <c r="E2389" t="s">
        <v>905</v>
      </c>
      <c r="F2389" t="s">
        <v>177</v>
      </c>
      <c r="G2389" t="s">
        <v>1945</v>
      </c>
      <c r="H2389" t="s">
        <v>118</v>
      </c>
      <c r="I2389" t="s">
        <v>5097</v>
      </c>
      <c r="J2389" t="s">
        <v>1588</v>
      </c>
      <c r="K2389" t="s">
        <v>56</v>
      </c>
      <c r="L2389" t="s">
        <v>902</v>
      </c>
      <c r="M2389" t="s">
        <v>1829</v>
      </c>
      <c r="N2389" s="5">
        <v>3501396</v>
      </c>
    </row>
    <row r="2390" spans="1:14" x14ac:dyDescent="0.25">
      <c r="A2390" t="s">
        <v>63</v>
      </c>
      <c r="B2390" t="s">
        <v>1932</v>
      </c>
      <c r="C2390">
        <v>1829</v>
      </c>
      <c r="D2390" s="2">
        <v>46054</v>
      </c>
      <c r="E2390" t="s">
        <v>905</v>
      </c>
      <c r="F2390" t="s">
        <v>177</v>
      </c>
      <c r="G2390" t="s">
        <v>1945</v>
      </c>
      <c r="H2390" t="s">
        <v>118</v>
      </c>
      <c r="I2390" t="s">
        <v>5098</v>
      </c>
      <c r="J2390" t="s">
        <v>1588</v>
      </c>
      <c r="K2390" t="s">
        <v>56</v>
      </c>
      <c r="L2390" t="s">
        <v>902</v>
      </c>
      <c r="M2390" t="s">
        <v>1829</v>
      </c>
      <c r="N2390" s="5">
        <v>5053602</v>
      </c>
    </row>
    <row r="2391" spans="1:14" x14ac:dyDescent="0.25">
      <c r="A2391" t="s">
        <v>63</v>
      </c>
      <c r="B2391" t="s">
        <v>1932</v>
      </c>
      <c r="C2391">
        <v>1829</v>
      </c>
      <c r="D2391" s="2">
        <v>46054</v>
      </c>
      <c r="E2391" t="s">
        <v>905</v>
      </c>
      <c r="F2391" t="s">
        <v>1716</v>
      </c>
      <c r="G2391" t="s">
        <v>1717</v>
      </c>
      <c r="I2391" t="s">
        <v>5099</v>
      </c>
      <c r="J2391" t="s">
        <v>1717</v>
      </c>
      <c r="K2391" t="s">
        <v>56</v>
      </c>
      <c r="L2391" t="s">
        <v>902</v>
      </c>
      <c r="M2391" t="s">
        <v>1829</v>
      </c>
      <c r="N2391" s="5">
        <v>317975</v>
      </c>
    </row>
    <row r="2392" spans="1:14" x14ac:dyDescent="0.25">
      <c r="A2392" t="s">
        <v>63</v>
      </c>
      <c r="B2392" t="s">
        <v>1932</v>
      </c>
      <c r="C2392">
        <v>1829</v>
      </c>
      <c r="D2392" s="2">
        <v>46054</v>
      </c>
      <c r="E2392" t="s">
        <v>905</v>
      </c>
      <c r="F2392" t="s">
        <v>1716</v>
      </c>
      <c r="G2392" t="s">
        <v>1717</v>
      </c>
      <c r="I2392" t="s">
        <v>5100</v>
      </c>
      <c r="J2392" t="s">
        <v>1717</v>
      </c>
      <c r="K2392" t="s">
        <v>56</v>
      </c>
      <c r="L2392" t="s">
        <v>902</v>
      </c>
      <c r="M2392" t="s">
        <v>1829</v>
      </c>
      <c r="N2392" s="5">
        <v>445061</v>
      </c>
    </row>
    <row r="2393" spans="1:14" x14ac:dyDescent="0.25">
      <c r="A2393" t="s">
        <v>63</v>
      </c>
      <c r="B2393" t="s">
        <v>1932</v>
      </c>
      <c r="C2393">
        <v>1829</v>
      </c>
      <c r="D2393" s="2">
        <v>46054</v>
      </c>
      <c r="E2393" t="s">
        <v>905</v>
      </c>
      <c r="F2393" t="s">
        <v>1716</v>
      </c>
      <c r="G2393" t="s">
        <v>1717</v>
      </c>
      <c r="I2393" t="s">
        <v>5101</v>
      </c>
      <c r="J2393" t="s">
        <v>1717</v>
      </c>
      <c r="K2393" t="s">
        <v>56</v>
      </c>
      <c r="L2393" t="s">
        <v>902</v>
      </c>
      <c r="M2393" t="s">
        <v>1829</v>
      </c>
      <c r="N2393" s="5">
        <v>127112</v>
      </c>
    </row>
    <row r="2394" spans="1:14" x14ac:dyDescent="0.25">
      <c r="A2394" t="s">
        <v>63</v>
      </c>
      <c r="B2394" t="s">
        <v>1932</v>
      </c>
      <c r="C2394">
        <v>1829</v>
      </c>
      <c r="D2394" s="2">
        <v>46054</v>
      </c>
      <c r="E2394" t="s">
        <v>905</v>
      </c>
      <c r="F2394" t="s">
        <v>1716</v>
      </c>
      <c r="G2394" t="s">
        <v>1717</v>
      </c>
      <c r="I2394" t="s">
        <v>5102</v>
      </c>
      <c r="J2394" t="s">
        <v>1717</v>
      </c>
      <c r="K2394" t="s">
        <v>56</v>
      </c>
      <c r="L2394" t="s">
        <v>902</v>
      </c>
      <c r="M2394" t="s">
        <v>1829</v>
      </c>
      <c r="N2394" s="5">
        <v>178753</v>
      </c>
    </row>
    <row r="2395" spans="1:14" x14ac:dyDescent="0.25">
      <c r="A2395" t="s">
        <v>63</v>
      </c>
      <c r="B2395" t="s">
        <v>1932</v>
      </c>
      <c r="C2395">
        <v>1829</v>
      </c>
      <c r="D2395" s="2">
        <v>46054</v>
      </c>
      <c r="E2395" t="s">
        <v>905</v>
      </c>
      <c r="F2395" t="s">
        <v>1716</v>
      </c>
      <c r="G2395" t="s">
        <v>1717</v>
      </c>
      <c r="I2395" t="s">
        <v>5103</v>
      </c>
      <c r="J2395" t="s">
        <v>1717</v>
      </c>
      <c r="K2395" t="s">
        <v>56</v>
      </c>
      <c r="L2395" t="s">
        <v>902</v>
      </c>
      <c r="M2395" t="s">
        <v>1829</v>
      </c>
      <c r="N2395" s="5">
        <v>556123</v>
      </c>
    </row>
    <row r="2396" spans="1:14" x14ac:dyDescent="0.25">
      <c r="A2396" t="s">
        <v>63</v>
      </c>
      <c r="B2396" t="s">
        <v>1932</v>
      </c>
      <c r="C2396">
        <v>1829</v>
      </c>
      <c r="D2396" s="2">
        <v>46054</v>
      </c>
      <c r="E2396" t="s">
        <v>905</v>
      </c>
      <c r="F2396" t="s">
        <v>1716</v>
      </c>
      <c r="G2396" t="s">
        <v>1717</v>
      </c>
      <c r="I2396" t="s">
        <v>5104</v>
      </c>
      <c r="J2396" t="s">
        <v>1717</v>
      </c>
      <c r="K2396" t="s">
        <v>56</v>
      </c>
      <c r="L2396" t="s">
        <v>902</v>
      </c>
      <c r="M2396" t="s">
        <v>1829</v>
      </c>
      <c r="N2396" s="5">
        <v>516540</v>
      </c>
    </row>
    <row r="2397" spans="1:14" x14ac:dyDescent="0.25">
      <c r="A2397" t="s">
        <v>63</v>
      </c>
      <c r="B2397" t="s">
        <v>1932</v>
      </c>
      <c r="C2397">
        <v>1829</v>
      </c>
      <c r="D2397" s="2">
        <v>46054</v>
      </c>
      <c r="E2397" t="s">
        <v>905</v>
      </c>
      <c r="F2397" t="s">
        <v>1716</v>
      </c>
      <c r="G2397" t="s">
        <v>1717</v>
      </c>
      <c r="I2397" t="s">
        <v>5105</v>
      </c>
      <c r="J2397" t="s">
        <v>1717</v>
      </c>
      <c r="K2397" t="s">
        <v>56</v>
      </c>
      <c r="L2397" t="s">
        <v>902</v>
      </c>
      <c r="M2397" t="s">
        <v>1829</v>
      </c>
      <c r="N2397" s="5">
        <v>55680</v>
      </c>
    </row>
    <row r="2398" spans="1:14" x14ac:dyDescent="0.25">
      <c r="A2398" t="s">
        <v>63</v>
      </c>
      <c r="B2398" t="s">
        <v>1932</v>
      </c>
      <c r="C2398">
        <v>1829</v>
      </c>
      <c r="D2398" s="2">
        <v>46054</v>
      </c>
      <c r="E2398" t="s">
        <v>905</v>
      </c>
      <c r="F2398" t="s">
        <v>1716</v>
      </c>
      <c r="G2398" t="s">
        <v>1717</v>
      </c>
      <c r="I2398" t="s">
        <v>5106</v>
      </c>
      <c r="J2398" t="s">
        <v>1717</v>
      </c>
      <c r="K2398" t="s">
        <v>56</v>
      </c>
      <c r="L2398" t="s">
        <v>902</v>
      </c>
      <c r="M2398" t="s">
        <v>1829</v>
      </c>
      <c r="N2398" s="5">
        <v>-556123</v>
      </c>
    </row>
    <row r="2399" spans="1:14" x14ac:dyDescent="0.25">
      <c r="A2399" t="s">
        <v>63</v>
      </c>
      <c r="B2399" t="s">
        <v>1932</v>
      </c>
      <c r="C2399">
        <v>1829</v>
      </c>
      <c r="D2399" s="2">
        <v>46054</v>
      </c>
      <c r="E2399" t="s">
        <v>905</v>
      </c>
      <c r="F2399" t="s">
        <v>5107</v>
      </c>
      <c r="G2399" t="s">
        <v>5108</v>
      </c>
      <c r="H2399" t="s">
        <v>4685</v>
      </c>
      <c r="I2399" t="s">
        <v>5109</v>
      </c>
      <c r="J2399" t="s">
        <v>5108</v>
      </c>
      <c r="K2399" t="s">
        <v>56</v>
      </c>
      <c r="L2399" t="s">
        <v>902</v>
      </c>
      <c r="M2399" t="s">
        <v>1829</v>
      </c>
      <c r="N2399" s="5">
        <v>597383</v>
      </c>
    </row>
    <row r="2400" spans="1:14" x14ac:dyDescent="0.25">
      <c r="A2400" t="s">
        <v>63</v>
      </c>
      <c r="B2400" t="s">
        <v>1932</v>
      </c>
      <c r="C2400">
        <v>1829</v>
      </c>
      <c r="D2400" s="2">
        <v>46054</v>
      </c>
      <c r="E2400" t="s">
        <v>905</v>
      </c>
      <c r="F2400" t="s">
        <v>186</v>
      </c>
      <c r="G2400" t="s">
        <v>48</v>
      </c>
      <c r="H2400" t="s">
        <v>680</v>
      </c>
      <c r="I2400" t="s">
        <v>5110</v>
      </c>
      <c r="J2400" t="s">
        <v>48</v>
      </c>
      <c r="K2400" t="s">
        <v>56</v>
      </c>
      <c r="L2400" t="s">
        <v>902</v>
      </c>
      <c r="M2400" t="s">
        <v>1829</v>
      </c>
      <c r="N2400" s="5">
        <v>119049</v>
      </c>
    </row>
    <row r="2401" spans="1:14" x14ac:dyDescent="0.25">
      <c r="A2401" t="s">
        <v>63</v>
      </c>
      <c r="B2401" t="s">
        <v>1932</v>
      </c>
      <c r="C2401">
        <v>1829</v>
      </c>
      <c r="D2401" s="2">
        <v>46054</v>
      </c>
      <c r="E2401" t="s">
        <v>905</v>
      </c>
      <c r="F2401" t="s">
        <v>186</v>
      </c>
      <c r="G2401" t="s">
        <v>48</v>
      </c>
      <c r="H2401" t="s">
        <v>680</v>
      </c>
      <c r="I2401" t="s">
        <v>5111</v>
      </c>
      <c r="J2401" t="s">
        <v>48</v>
      </c>
      <c r="K2401" t="s">
        <v>56</v>
      </c>
      <c r="L2401" t="s">
        <v>902</v>
      </c>
      <c r="M2401" t="s">
        <v>1829</v>
      </c>
      <c r="N2401" s="5">
        <v>119049</v>
      </c>
    </row>
    <row r="2402" spans="1:14" x14ac:dyDescent="0.25">
      <c r="A2402" t="s">
        <v>63</v>
      </c>
      <c r="B2402" t="s">
        <v>1932</v>
      </c>
      <c r="C2402">
        <v>1829</v>
      </c>
      <c r="D2402" s="2">
        <v>46054</v>
      </c>
      <c r="E2402" t="s">
        <v>905</v>
      </c>
      <c r="F2402" t="s">
        <v>186</v>
      </c>
      <c r="G2402" t="s">
        <v>48</v>
      </c>
      <c r="H2402" t="s">
        <v>680</v>
      </c>
      <c r="I2402" t="s">
        <v>5112</v>
      </c>
      <c r="J2402" t="s">
        <v>48</v>
      </c>
      <c r="K2402" t="s">
        <v>56</v>
      </c>
      <c r="L2402" t="s">
        <v>902</v>
      </c>
      <c r="M2402" t="s">
        <v>1829</v>
      </c>
      <c r="N2402" s="5">
        <v>-119049</v>
      </c>
    </row>
    <row r="2403" spans="1:14" x14ac:dyDescent="0.25">
      <c r="A2403" t="s">
        <v>63</v>
      </c>
      <c r="B2403" t="s">
        <v>1932</v>
      </c>
      <c r="C2403">
        <v>1829</v>
      </c>
      <c r="D2403" s="2">
        <v>46054</v>
      </c>
      <c r="E2403" t="s">
        <v>905</v>
      </c>
      <c r="F2403" t="s">
        <v>2260</v>
      </c>
      <c r="G2403" t="s">
        <v>14</v>
      </c>
      <c r="H2403" t="s">
        <v>2262</v>
      </c>
      <c r="I2403" t="s">
        <v>5113</v>
      </c>
      <c r="J2403" t="s">
        <v>2261</v>
      </c>
      <c r="K2403" t="s">
        <v>56</v>
      </c>
      <c r="L2403" t="s">
        <v>902</v>
      </c>
      <c r="M2403" t="s">
        <v>1829</v>
      </c>
      <c r="N2403" s="5">
        <v>285828</v>
      </c>
    </row>
    <row r="2404" spans="1:14" x14ac:dyDescent="0.25">
      <c r="A2404" t="s">
        <v>63</v>
      </c>
      <c r="B2404" t="s">
        <v>1932</v>
      </c>
      <c r="C2404">
        <v>1829</v>
      </c>
      <c r="D2404" s="2">
        <v>46054</v>
      </c>
      <c r="E2404" t="s">
        <v>905</v>
      </c>
      <c r="F2404" t="s">
        <v>2260</v>
      </c>
      <c r="G2404" t="s">
        <v>14</v>
      </c>
      <c r="H2404" t="s">
        <v>4683</v>
      </c>
      <c r="I2404" t="s">
        <v>5114</v>
      </c>
      <c r="J2404" t="s">
        <v>2261</v>
      </c>
      <c r="K2404" t="s">
        <v>56</v>
      </c>
      <c r="L2404" t="s">
        <v>902</v>
      </c>
      <c r="M2404" t="s">
        <v>1829</v>
      </c>
      <c r="N2404" s="5">
        <v>314685</v>
      </c>
    </row>
    <row r="2405" spans="1:14" x14ac:dyDescent="0.25">
      <c r="A2405" t="s">
        <v>63</v>
      </c>
      <c r="B2405" t="s">
        <v>1932</v>
      </c>
      <c r="C2405">
        <v>1829</v>
      </c>
      <c r="D2405" s="2">
        <v>46054</v>
      </c>
      <c r="E2405" t="s">
        <v>905</v>
      </c>
      <c r="F2405" t="s">
        <v>2260</v>
      </c>
      <c r="G2405" t="s">
        <v>14</v>
      </c>
      <c r="H2405" t="s">
        <v>4683</v>
      </c>
      <c r="I2405" t="s">
        <v>5115</v>
      </c>
      <c r="J2405" t="s">
        <v>2261</v>
      </c>
      <c r="K2405" t="s">
        <v>56</v>
      </c>
      <c r="L2405" t="s">
        <v>902</v>
      </c>
      <c r="M2405" t="s">
        <v>1829</v>
      </c>
      <c r="N2405" s="5">
        <v>107251</v>
      </c>
    </row>
    <row r="2406" spans="1:14" x14ac:dyDescent="0.25">
      <c r="A2406" t="s">
        <v>63</v>
      </c>
      <c r="B2406" t="s">
        <v>1932</v>
      </c>
      <c r="C2406">
        <v>1829</v>
      </c>
      <c r="D2406" s="2">
        <v>46054</v>
      </c>
      <c r="E2406" t="s">
        <v>905</v>
      </c>
      <c r="F2406" t="s">
        <v>5116</v>
      </c>
      <c r="G2406" t="s">
        <v>5117</v>
      </c>
      <c r="H2406" t="s">
        <v>4682</v>
      </c>
      <c r="I2406" t="s">
        <v>5118</v>
      </c>
      <c r="J2406" t="s">
        <v>5119</v>
      </c>
      <c r="K2406" t="s">
        <v>56</v>
      </c>
      <c r="L2406" t="s">
        <v>902</v>
      </c>
      <c r="M2406" t="s">
        <v>1829</v>
      </c>
      <c r="N2406" s="5">
        <v>55572</v>
      </c>
    </row>
    <row r="2407" spans="1:14" x14ac:dyDescent="0.25">
      <c r="A2407" t="s">
        <v>63</v>
      </c>
      <c r="B2407" t="s">
        <v>1932</v>
      </c>
      <c r="C2407">
        <v>1829</v>
      </c>
      <c r="D2407" s="2">
        <v>46054</v>
      </c>
      <c r="E2407" t="s">
        <v>905</v>
      </c>
      <c r="F2407" t="s">
        <v>1332</v>
      </c>
      <c r="G2407" t="s">
        <v>1333</v>
      </c>
      <c r="H2407" t="s">
        <v>1418</v>
      </c>
      <c r="I2407" t="s">
        <v>5120</v>
      </c>
      <c r="J2407" t="s">
        <v>1333</v>
      </c>
      <c r="K2407" t="s">
        <v>56</v>
      </c>
      <c r="L2407" t="s">
        <v>902</v>
      </c>
      <c r="M2407" t="s">
        <v>1829</v>
      </c>
      <c r="N2407" s="5">
        <v>9378521</v>
      </c>
    </row>
    <row r="2408" spans="1:14" x14ac:dyDescent="0.25">
      <c r="A2408" t="s">
        <v>63</v>
      </c>
      <c r="B2408" t="s">
        <v>1932</v>
      </c>
      <c r="C2408">
        <v>1829</v>
      </c>
      <c r="D2408" s="2">
        <v>46054</v>
      </c>
      <c r="E2408" t="s">
        <v>905</v>
      </c>
      <c r="F2408" t="s">
        <v>993</v>
      </c>
      <c r="G2408" t="s">
        <v>994</v>
      </c>
      <c r="H2408" t="s">
        <v>4681</v>
      </c>
      <c r="I2408" t="s">
        <v>5121</v>
      </c>
      <c r="J2408" t="s">
        <v>994</v>
      </c>
      <c r="K2408" t="s">
        <v>56</v>
      </c>
      <c r="L2408" t="s">
        <v>902</v>
      </c>
      <c r="M2408" t="s">
        <v>1829</v>
      </c>
      <c r="N2408" s="5">
        <v>262357</v>
      </c>
    </row>
    <row r="2409" spans="1:14" x14ac:dyDescent="0.25">
      <c r="A2409" t="s">
        <v>63</v>
      </c>
      <c r="B2409" t="s">
        <v>1932</v>
      </c>
      <c r="C2409">
        <v>1829</v>
      </c>
      <c r="D2409" s="2">
        <v>46054</v>
      </c>
      <c r="E2409" t="s">
        <v>905</v>
      </c>
      <c r="F2409" t="s">
        <v>993</v>
      </c>
      <c r="G2409" t="s">
        <v>994</v>
      </c>
      <c r="H2409" t="s">
        <v>4691</v>
      </c>
      <c r="I2409" t="s">
        <v>5122</v>
      </c>
      <c r="J2409" t="s">
        <v>994</v>
      </c>
      <c r="K2409" t="s">
        <v>56</v>
      </c>
      <c r="L2409" t="s">
        <v>902</v>
      </c>
      <c r="M2409" t="s">
        <v>1829</v>
      </c>
      <c r="N2409" s="5">
        <v>174432</v>
      </c>
    </row>
    <row r="2410" spans="1:14" x14ac:dyDescent="0.25">
      <c r="A2410" t="s">
        <v>63</v>
      </c>
      <c r="B2410" t="s">
        <v>1932</v>
      </c>
      <c r="C2410">
        <v>1829</v>
      </c>
      <c r="D2410" s="2">
        <v>46054</v>
      </c>
      <c r="E2410" t="s">
        <v>905</v>
      </c>
      <c r="F2410" t="s">
        <v>993</v>
      </c>
      <c r="G2410" t="s">
        <v>994</v>
      </c>
      <c r="H2410" t="s">
        <v>1589</v>
      </c>
      <c r="I2410" t="s">
        <v>5123</v>
      </c>
      <c r="J2410" t="s">
        <v>994</v>
      </c>
      <c r="K2410" t="s">
        <v>56</v>
      </c>
      <c r="L2410" t="s">
        <v>902</v>
      </c>
      <c r="M2410" t="s">
        <v>1829</v>
      </c>
      <c r="N2410" s="5">
        <v>53519</v>
      </c>
    </row>
    <row r="2411" spans="1:14" x14ac:dyDescent="0.25">
      <c r="A2411" t="s">
        <v>63</v>
      </c>
      <c r="B2411" t="s">
        <v>1932</v>
      </c>
      <c r="C2411">
        <v>1829</v>
      </c>
      <c r="D2411" s="2">
        <v>46054</v>
      </c>
      <c r="E2411" t="s">
        <v>905</v>
      </c>
      <c r="F2411" t="s">
        <v>3170</v>
      </c>
      <c r="G2411" t="s">
        <v>14</v>
      </c>
      <c r="H2411" t="s">
        <v>3172</v>
      </c>
      <c r="I2411" t="s">
        <v>5124</v>
      </c>
      <c r="J2411" t="s">
        <v>3171</v>
      </c>
      <c r="K2411" t="s">
        <v>56</v>
      </c>
      <c r="L2411" t="s">
        <v>902</v>
      </c>
      <c r="M2411" t="s">
        <v>1829</v>
      </c>
      <c r="N2411" s="5">
        <v>1744110</v>
      </c>
    </row>
    <row r="2412" spans="1:14" x14ac:dyDescent="0.25">
      <c r="A2412" t="s">
        <v>63</v>
      </c>
      <c r="B2412" t="s">
        <v>1932</v>
      </c>
      <c r="C2412">
        <v>1829</v>
      </c>
      <c r="D2412" s="2">
        <v>46054</v>
      </c>
      <c r="E2412" t="s">
        <v>905</v>
      </c>
      <c r="F2412" t="s">
        <v>3170</v>
      </c>
      <c r="G2412" t="s">
        <v>14</v>
      </c>
      <c r="H2412" t="s">
        <v>3172</v>
      </c>
      <c r="I2412" t="s">
        <v>5125</v>
      </c>
      <c r="J2412" t="s">
        <v>3171</v>
      </c>
      <c r="K2412" t="s">
        <v>56</v>
      </c>
      <c r="L2412" t="s">
        <v>902</v>
      </c>
      <c r="M2412" t="s">
        <v>1829</v>
      </c>
      <c r="N2412" s="5">
        <v>1863914</v>
      </c>
    </row>
    <row r="2413" spans="1:14" x14ac:dyDescent="0.25">
      <c r="A2413" t="s">
        <v>63</v>
      </c>
      <c r="B2413" t="s">
        <v>1932</v>
      </c>
      <c r="C2413">
        <v>1829</v>
      </c>
      <c r="D2413" s="2">
        <v>46054</v>
      </c>
      <c r="E2413" t="s">
        <v>905</v>
      </c>
      <c r="F2413" t="s">
        <v>303</v>
      </c>
      <c r="G2413" t="s">
        <v>5126</v>
      </c>
      <c r="H2413" t="s">
        <v>2905</v>
      </c>
      <c r="I2413" t="s">
        <v>5127</v>
      </c>
      <c r="J2413" t="s">
        <v>351</v>
      </c>
      <c r="K2413" t="s">
        <v>56</v>
      </c>
      <c r="L2413" t="s">
        <v>902</v>
      </c>
      <c r="M2413" t="s">
        <v>1829</v>
      </c>
      <c r="N2413" s="5">
        <v>507732</v>
      </c>
    </row>
    <row r="2414" spans="1:14" x14ac:dyDescent="0.25">
      <c r="A2414" t="s">
        <v>63</v>
      </c>
      <c r="B2414" t="s">
        <v>1932</v>
      </c>
      <c r="C2414">
        <v>1829</v>
      </c>
      <c r="D2414" s="2">
        <v>46054</v>
      </c>
      <c r="E2414" t="s">
        <v>905</v>
      </c>
      <c r="F2414" t="s">
        <v>303</v>
      </c>
      <c r="G2414" t="s">
        <v>5126</v>
      </c>
      <c r="H2414" t="s">
        <v>2918</v>
      </c>
      <c r="I2414" t="s">
        <v>5128</v>
      </c>
      <c r="J2414" t="s">
        <v>351</v>
      </c>
      <c r="K2414" t="s">
        <v>56</v>
      </c>
      <c r="L2414" t="s">
        <v>902</v>
      </c>
      <c r="M2414" t="s">
        <v>1829</v>
      </c>
      <c r="N2414" s="5">
        <v>749302</v>
      </c>
    </row>
    <row r="2415" spans="1:14" x14ac:dyDescent="0.25">
      <c r="A2415" t="s">
        <v>63</v>
      </c>
      <c r="B2415" t="s">
        <v>1932</v>
      </c>
      <c r="C2415">
        <v>1829</v>
      </c>
      <c r="D2415" s="2">
        <v>46054</v>
      </c>
      <c r="E2415" t="s">
        <v>905</v>
      </c>
      <c r="F2415" t="s">
        <v>303</v>
      </c>
      <c r="G2415" t="s">
        <v>5126</v>
      </c>
      <c r="H2415" t="s">
        <v>2917</v>
      </c>
      <c r="I2415" t="s">
        <v>5129</v>
      </c>
      <c r="J2415" t="s">
        <v>351</v>
      </c>
      <c r="K2415" t="s">
        <v>56</v>
      </c>
      <c r="L2415" t="s">
        <v>902</v>
      </c>
      <c r="M2415" t="s">
        <v>1829</v>
      </c>
      <c r="N2415" s="5">
        <v>1332797</v>
      </c>
    </row>
    <row r="2416" spans="1:14" x14ac:dyDescent="0.25">
      <c r="A2416" t="s">
        <v>63</v>
      </c>
      <c r="B2416" t="s">
        <v>1932</v>
      </c>
      <c r="C2416">
        <v>1829</v>
      </c>
      <c r="D2416" s="2">
        <v>46054</v>
      </c>
      <c r="E2416" t="s">
        <v>905</v>
      </c>
      <c r="F2416" t="s">
        <v>1763</v>
      </c>
      <c r="G2416" t="s">
        <v>1764</v>
      </c>
      <c r="H2416" t="s">
        <v>1765</v>
      </c>
      <c r="I2416" t="s">
        <v>5130</v>
      </c>
      <c r="J2416" t="s">
        <v>1764</v>
      </c>
      <c r="K2416" t="s">
        <v>56</v>
      </c>
      <c r="L2416" t="s">
        <v>902</v>
      </c>
      <c r="M2416" t="s">
        <v>1829</v>
      </c>
      <c r="N2416" s="5">
        <v>281870</v>
      </c>
    </row>
    <row r="2417" spans="1:14" x14ac:dyDescent="0.25">
      <c r="A2417" t="s">
        <v>63</v>
      </c>
      <c r="B2417" t="s">
        <v>1932</v>
      </c>
      <c r="C2417">
        <v>1829</v>
      </c>
      <c r="D2417" s="2">
        <v>46054</v>
      </c>
      <c r="E2417" t="s">
        <v>905</v>
      </c>
      <c r="F2417" t="s">
        <v>932</v>
      </c>
      <c r="G2417" t="s">
        <v>837</v>
      </c>
      <c r="H2417" t="s">
        <v>4684</v>
      </c>
      <c r="I2417" t="s">
        <v>5131</v>
      </c>
      <c r="J2417" t="s">
        <v>837</v>
      </c>
      <c r="K2417" t="s">
        <v>56</v>
      </c>
      <c r="L2417" t="s">
        <v>902</v>
      </c>
      <c r="M2417" t="s">
        <v>1829</v>
      </c>
      <c r="N2417" s="5">
        <v>327758</v>
      </c>
    </row>
    <row r="2418" spans="1:14" x14ac:dyDescent="0.25">
      <c r="A2418" t="s">
        <v>63</v>
      </c>
      <c r="B2418" t="s">
        <v>1932</v>
      </c>
      <c r="C2418">
        <v>1829</v>
      </c>
      <c r="D2418" s="2">
        <v>46054</v>
      </c>
      <c r="E2418" t="s">
        <v>905</v>
      </c>
      <c r="F2418" t="s">
        <v>2902</v>
      </c>
      <c r="G2418" t="s">
        <v>3916</v>
      </c>
      <c r="H2418" t="s">
        <v>3281</v>
      </c>
      <c r="I2418" t="s">
        <v>5132</v>
      </c>
      <c r="J2418" t="s">
        <v>2903</v>
      </c>
      <c r="K2418" t="s">
        <v>56</v>
      </c>
      <c r="L2418" t="s">
        <v>902</v>
      </c>
      <c r="M2418" t="s">
        <v>1829</v>
      </c>
      <c r="N2418" s="5">
        <v>160277</v>
      </c>
    </row>
    <row r="2419" spans="1:14" x14ac:dyDescent="0.25">
      <c r="A2419" t="s">
        <v>63</v>
      </c>
      <c r="B2419" t="s">
        <v>1932</v>
      </c>
      <c r="C2419">
        <v>1829</v>
      </c>
      <c r="D2419" s="2">
        <v>46054</v>
      </c>
      <c r="E2419" t="s">
        <v>905</v>
      </c>
      <c r="F2419" t="s">
        <v>2902</v>
      </c>
      <c r="G2419" t="s">
        <v>3916</v>
      </c>
      <c r="H2419" t="s">
        <v>3281</v>
      </c>
      <c r="I2419" t="s">
        <v>5133</v>
      </c>
      <c r="J2419" t="s">
        <v>2903</v>
      </c>
      <c r="K2419" t="s">
        <v>56</v>
      </c>
      <c r="L2419" t="s">
        <v>902</v>
      </c>
      <c r="M2419" t="s">
        <v>1829</v>
      </c>
      <c r="N2419" s="5">
        <v>214380</v>
      </c>
    </row>
    <row r="2420" spans="1:14" x14ac:dyDescent="0.25">
      <c r="A2420" t="s">
        <v>63</v>
      </c>
      <c r="B2420" t="s">
        <v>1932</v>
      </c>
      <c r="C2420">
        <v>1829</v>
      </c>
      <c r="D2420" s="2">
        <v>46054</v>
      </c>
      <c r="E2420" t="s">
        <v>905</v>
      </c>
      <c r="F2420" t="s">
        <v>2902</v>
      </c>
      <c r="G2420" t="s">
        <v>3916</v>
      </c>
      <c r="H2420" t="s">
        <v>4686</v>
      </c>
      <c r="I2420" t="s">
        <v>5134</v>
      </c>
      <c r="J2420" t="s">
        <v>2903</v>
      </c>
      <c r="K2420" t="s">
        <v>56</v>
      </c>
      <c r="L2420" t="s">
        <v>902</v>
      </c>
      <c r="M2420" t="s">
        <v>1829</v>
      </c>
      <c r="N2420" s="5">
        <v>422733</v>
      </c>
    </row>
    <row r="2421" spans="1:14" x14ac:dyDescent="0.25">
      <c r="A2421" t="s">
        <v>63</v>
      </c>
      <c r="B2421" t="s">
        <v>1932</v>
      </c>
      <c r="C2421">
        <v>1829</v>
      </c>
      <c r="D2421" s="2">
        <v>46054</v>
      </c>
      <c r="E2421" t="s">
        <v>905</v>
      </c>
      <c r="F2421" t="s">
        <v>2902</v>
      </c>
      <c r="G2421" t="s">
        <v>3916</v>
      </c>
      <c r="H2421" t="s">
        <v>4686</v>
      </c>
      <c r="I2421" t="s">
        <v>5135</v>
      </c>
      <c r="J2421" t="s">
        <v>2903</v>
      </c>
      <c r="K2421" t="s">
        <v>56</v>
      </c>
      <c r="L2421" t="s">
        <v>902</v>
      </c>
      <c r="M2421" t="s">
        <v>1829</v>
      </c>
      <c r="N2421" s="5">
        <v>464423</v>
      </c>
    </row>
    <row r="2422" spans="1:14" x14ac:dyDescent="0.25">
      <c r="A2422" t="s">
        <v>63</v>
      </c>
      <c r="B2422" t="s">
        <v>1932</v>
      </c>
      <c r="C2422">
        <v>1829</v>
      </c>
      <c r="D2422" s="2">
        <v>46054</v>
      </c>
      <c r="E2422" t="s">
        <v>905</v>
      </c>
      <c r="F2422" t="s">
        <v>5136</v>
      </c>
      <c r="G2422" t="s">
        <v>5137</v>
      </c>
      <c r="H2422" t="s">
        <v>4693</v>
      </c>
      <c r="I2422" t="s">
        <v>5138</v>
      </c>
      <c r="J2422" t="s">
        <v>5137</v>
      </c>
      <c r="K2422" t="s">
        <v>56</v>
      </c>
      <c r="L2422" t="s">
        <v>902</v>
      </c>
      <c r="M2422" t="s">
        <v>1829</v>
      </c>
      <c r="N2422" s="5">
        <v>1248773</v>
      </c>
    </row>
    <row r="2423" spans="1:14" x14ac:dyDescent="0.25">
      <c r="A2423" t="s">
        <v>63</v>
      </c>
      <c r="B2423" t="s">
        <v>1932</v>
      </c>
      <c r="C2423">
        <v>1829</v>
      </c>
      <c r="D2423" s="2">
        <v>46054</v>
      </c>
      <c r="E2423" t="s">
        <v>905</v>
      </c>
      <c r="F2423" t="s">
        <v>1721</v>
      </c>
      <c r="G2423" t="s">
        <v>3920</v>
      </c>
      <c r="H2423" t="s">
        <v>1723</v>
      </c>
      <c r="I2423" t="s">
        <v>5139</v>
      </c>
      <c r="J2423" t="s">
        <v>3920</v>
      </c>
      <c r="K2423" t="s">
        <v>56</v>
      </c>
      <c r="L2423" t="s">
        <v>902</v>
      </c>
      <c r="M2423" t="s">
        <v>1829</v>
      </c>
      <c r="N2423" s="5">
        <v>178396</v>
      </c>
    </row>
    <row r="2424" spans="1:14" x14ac:dyDescent="0.25">
      <c r="A2424" t="s">
        <v>63</v>
      </c>
      <c r="B2424" t="s">
        <v>1932</v>
      </c>
      <c r="C2424">
        <v>1829</v>
      </c>
      <c r="D2424" s="2">
        <v>46054</v>
      </c>
      <c r="E2424" t="s">
        <v>905</v>
      </c>
      <c r="F2424" t="s">
        <v>5140</v>
      </c>
      <c r="G2424" t="s">
        <v>5141</v>
      </c>
      <c r="H2424" t="s">
        <v>4687</v>
      </c>
      <c r="I2424" t="s">
        <v>5142</v>
      </c>
      <c r="J2424" t="s">
        <v>5141</v>
      </c>
      <c r="K2424" t="s">
        <v>56</v>
      </c>
      <c r="L2424" t="s">
        <v>902</v>
      </c>
      <c r="M2424" t="s">
        <v>1829</v>
      </c>
      <c r="N2424" s="5">
        <v>986544</v>
      </c>
    </row>
    <row r="2425" spans="1:14" x14ac:dyDescent="0.25">
      <c r="A2425" t="s">
        <v>63</v>
      </c>
      <c r="B2425" t="s">
        <v>1932</v>
      </c>
      <c r="C2425">
        <v>1829</v>
      </c>
      <c r="D2425" s="2">
        <v>46054</v>
      </c>
      <c r="E2425" t="s">
        <v>905</v>
      </c>
      <c r="F2425" t="s">
        <v>5140</v>
      </c>
      <c r="G2425" t="s">
        <v>5141</v>
      </c>
      <c r="H2425" t="s">
        <v>4687</v>
      </c>
      <c r="I2425" t="s">
        <v>5143</v>
      </c>
      <c r="J2425" t="s">
        <v>5141</v>
      </c>
      <c r="K2425" t="s">
        <v>56</v>
      </c>
      <c r="L2425" t="s">
        <v>902</v>
      </c>
      <c r="M2425" t="s">
        <v>1829</v>
      </c>
      <c r="N2425" s="5">
        <v>0</v>
      </c>
    </row>
    <row r="2426" spans="1:14" x14ac:dyDescent="0.25">
      <c r="A2426" t="s">
        <v>63</v>
      </c>
      <c r="B2426" t="s">
        <v>1932</v>
      </c>
      <c r="C2426">
        <v>1829</v>
      </c>
      <c r="D2426" s="2">
        <v>46054</v>
      </c>
      <c r="E2426" t="s">
        <v>905</v>
      </c>
      <c r="F2426" t="s">
        <v>187</v>
      </c>
      <c r="G2426" t="s">
        <v>115</v>
      </c>
      <c r="H2426" t="s">
        <v>314</v>
      </c>
      <c r="I2426" t="s">
        <v>5144</v>
      </c>
      <c r="J2426" t="s">
        <v>115</v>
      </c>
      <c r="K2426" t="s">
        <v>56</v>
      </c>
      <c r="L2426" t="s">
        <v>902</v>
      </c>
      <c r="M2426" t="s">
        <v>1829</v>
      </c>
      <c r="N2426" s="5">
        <v>6881534</v>
      </c>
    </row>
    <row r="2427" spans="1:14" x14ac:dyDescent="0.25">
      <c r="A2427" t="s">
        <v>63</v>
      </c>
      <c r="B2427" t="s">
        <v>1932</v>
      </c>
      <c r="C2427">
        <v>1829</v>
      </c>
      <c r="D2427" s="2">
        <v>46054</v>
      </c>
      <c r="E2427" t="s">
        <v>905</v>
      </c>
      <c r="F2427" t="s">
        <v>187</v>
      </c>
      <c r="G2427" t="s">
        <v>115</v>
      </c>
      <c r="H2427" t="s">
        <v>846</v>
      </c>
      <c r="I2427" t="s">
        <v>5145</v>
      </c>
      <c r="J2427" t="s">
        <v>115</v>
      </c>
      <c r="K2427" t="s">
        <v>56</v>
      </c>
      <c r="L2427" t="s">
        <v>902</v>
      </c>
      <c r="M2427" t="s">
        <v>1829</v>
      </c>
      <c r="N2427" s="5">
        <v>6522359</v>
      </c>
    </row>
    <row r="2428" spans="1:14" x14ac:dyDescent="0.25">
      <c r="A2428" t="s">
        <v>63</v>
      </c>
      <c r="B2428" t="s">
        <v>1932</v>
      </c>
      <c r="C2428">
        <v>1829</v>
      </c>
      <c r="D2428" s="2">
        <v>46054</v>
      </c>
      <c r="E2428" t="s">
        <v>905</v>
      </c>
      <c r="F2428" t="s">
        <v>5146</v>
      </c>
      <c r="G2428" t="s">
        <v>5147</v>
      </c>
      <c r="H2428" t="s">
        <v>4692</v>
      </c>
      <c r="I2428" t="s">
        <v>5148</v>
      </c>
      <c r="J2428" t="s">
        <v>5149</v>
      </c>
      <c r="K2428" t="s">
        <v>56</v>
      </c>
      <c r="L2428" t="s">
        <v>902</v>
      </c>
      <c r="M2428" t="s">
        <v>1829</v>
      </c>
      <c r="N2428" s="5">
        <v>384925</v>
      </c>
    </row>
    <row r="2429" spans="1:14" x14ac:dyDescent="0.25">
      <c r="A2429" t="s">
        <v>63</v>
      </c>
      <c r="B2429" t="s">
        <v>1932</v>
      </c>
      <c r="C2429">
        <v>1829</v>
      </c>
      <c r="D2429" s="2">
        <v>46054</v>
      </c>
      <c r="E2429" t="s">
        <v>905</v>
      </c>
      <c r="F2429" t="s">
        <v>183</v>
      </c>
      <c r="G2429" t="s">
        <v>1860</v>
      </c>
      <c r="H2429" t="s">
        <v>1335</v>
      </c>
      <c r="I2429" t="s">
        <v>5150</v>
      </c>
      <c r="J2429" t="s">
        <v>1361</v>
      </c>
      <c r="K2429" t="s">
        <v>56</v>
      </c>
      <c r="L2429" t="s">
        <v>902</v>
      </c>
      <c r="M2429" t="s">
        <v>1829</v>
      </c>
      <c r="N2429" s="5">
        <v>841154</v>
      </c>
    </row>
    <row r="2430" spans="1:14" x14ac:dyDescent="0.25">
      <c r="A2430" t="s">
        <v>63</v>
      </c>
      <c r="B2430" t="s">
        <v>1932</v>
      </c>
      <c r="C2430">
        <v>1829</v>
      </c>
      <c r="D2430" s="2">
        <v>46054</v>
      </c>
      <c r="E2430" t="s">
        <v>905</v>
      </c>
      <c r="F2430" t="s">
        <v>5151</v>
      </c>
      <c r="G2430" t="s">
        <v>14</v>
      </c>
      <c r="H2430" t="s">
        <v>2887</v>
      </c>
      <c r="I2430" t="s">
        <v>5152</v>
      </c>
      <c r="J2430" t="s">
        <v>5153</v>
      </c>
      <c r="K2430" t="s">
        <v>56</v>
      </c>
      <c r="L2430" t="s">
        <v>902</v>
      </c>
      <c r="M2430" t="s">
        <v>1829</v>
      </c>
      <c r="N2430" s="5">
        <v>655955</v>
      </c>
    </row>
    <row r="2431" spans="1:14" x14ac:dyDescent="0.25">
      <c r="A2431" t="s">
        <v>63</v>
      </c>
      <c r="B2431" t="s">
        <v>1932</v>
      </c>
      <c r="C2431">
        <v>1829</v>
      </c>
      <c r="D2431" s="2">
        <v>46054</v>
      </c>
      <c r="E2431" t="s">
        <v>905</v>
      </c>
      <c r="F2431" t="s">
        <v>2889</v>
      </c>
      <c r="G2431" t="s">
        <v>14</v>
      </c>
      <c r="H2431" t="s">
        <v>2891</v>
      </c>
      <c r="I2431" t="s">
        <v>5154</v>
      </c>
      <c r="J2431" t="s">
        <v>2890</v>
      </c>
      <c r="K2431" t="s">
        <v>56</v>
      </c>
      <c r="L2431" t="s">
        <v>902</v>
      </c>
      <c r="M2431" t="s">
        <v>1829</v>
      </c>
      <c r="N2431" s="5">
        <v>529939</v>
      </c>
    </row>
    <row r="2432" spans="1:14" x14ac:dyDescent="0.25">
      <c r="A2432" t="s">
        <v>63</v>
      </c>
      <c r="B2432" t="s">
        <v>1932</v>
      </c>
      <c r="C2432">
        <v>1829</v>
      </c>
      <c r="D2432" s="2">
        <v>46054</v>
      </c>
      <c r="E2432" t="s">
        <v>905</v>
      </c>
      <c r="F2432" t="s">
        <v>592</v>
      </c>
      <c r="G2432" t="s">
        <v>549</v>
      </c>
      <c r="H2432" t="s">
        <v>1493</v>
      </c>
      <c r="I2432" t="s">
        <v>5155</v>
      </c>
      <c r="J2432" t="s">
        <v>549</v>
      </c>
      <c r="K2432" t="s">
        <v>56</v>
      </c>
      <c r="L2432" t="s">
        <v>902</v>
      </c>
      <c r="M2432" t="s">
        <v>1829</v>
      </c>
      <c r="N2432" s="5">
        <v>3263628</v>
      </c>
    </row>
    <row r="2433" spans="1:14" x14ac:dyDescent="0.25">
      <c r="A2433" t="s">
        <v>63</v>
      </c>
      <c r="B2433" t="s">
        <v>1932</v>
      </c>
      <c r="C2433">
        <v>1829</v>
      </c>
      <c r="D2433" s="2">
        <v>46054</v>
      </c>
      <c r="E2433" t="s">
        <v>905</v>
      </c>
      <c r="F2433" t="s">
        <v>188</v>
      </c>
      <c r="G2433" t="s">
        <v>47</v>
      </c>
      <c r="H2433" t="s">
        <v>1766</v>
      </c>
      <c r="I2433" t="s">
        <v>5156</v>
      </c>
      <c r="J2433" t="s">
        <v>47</v>
      </c>
      <c r="K2433" t="s">
        <v>56</v>
      </c>
      <c r="L2433" t="s">
        <v>902</v>
      </c>
      <c r="M2433" t="s">
        <v>1829</v>
      </c>
      <c r="N2433" s="5">
        <v>730969</v>
      </c>
    </row>
    <row r="2434" spans="1:14" x14ac:dyDescent="0.25">
      <c r="A2434" t="s">
        <v>63</v>
      </c>
      <c r="B2434" t="s">
        <v>1932</v>
      </c>
      <c r="C2434">
        <v>1829</v>
      </c>
      <c r="D2434" s="2">
        <v>46054</v>
      </c>
      <c r="E2434" t="s">
        <v>905</v>
      </c>
      <c r="F2434" t="s">
        <v>188</v>
      </c>
      <c r="G2434" t="s">
        <v>47</v>
      </c>
      <c r="H2434" t="s">
        <v>1766</v>
      </c>
      <c r="I2434" t="s">
        <v>5157</v>
      </c>
      <c r="J2434" t="s">
        <v>47</v>
      </c>
      <c r="K2434" t="s">
        <v>56</v>
      </c>
      <c r="L2434" t="s">
        <v>902</v>
      </c>
      <c r="M2434" t="s">
        <v>1829</v>
      </c>
      <c r="N2434" s="5">
        <v>321799</v>
      </c>
    </row>
    <row r="2435" spans="1:14" x14ac:dyDescent="0.25">
      <c r="A2435" t="s">
        <v>63</v>
      </c>
      <c r="B2435" t="s">
        <v>1932</v>
      </c>
      <c r="C2435">
        <v>1829</v>
      </c>
      <c r="D2435" s="2">
        <v>46054</v>
      </c>
      <c r="E2435" t="s">
        <v>905</v>
      </c>
      <c r="F2435" t="s">
        <v>188</v>
      </c>
      <c r="G2435" t="s">
        <v>47</v>
      </c>
      <c r="H2435" t="s">
        <v>1577</v>
      </c>
      <c r="I2435" t="s">
        <v>3957</v>
      </c>
      <c r="J2435" t="s">
        <v>47</v>
      </c>
      <c r="K2435" t="s">
        <v>56</v>
      </c>
      <c r="L2435" t="s">
        <v>902</v>
      </c>
      <c r="M2435" t="s">
        <v>1829</v>
      </c>
      <c r="N2435" s="5">
        <v>107262</v>
      </c>
    </row>
    <row r="2436" spans="1:14" x14ac:dyDescent="0.25">
      <c r="A2436" t="s">
        <v>63</v>
      </c>
      <c r="B2436" t="s">
        <v>1932</v>
      </c>
      <c r="C2436">
        <v>1829</v>
      </c>
      <c r="D2436" s="2">
        <v>46054</v>
      </c>
      <c r="E2436" t="s">
        <v>905</v>
      </c>
      <c r="F2436" t="s">
        <v>1513</v>
      </c>
      <c r="G2436" t="s">
        <v>1514</v>
      </c>
      <c r="H2436" t="s">
        <v>1575</v>
      </c>
      <c r="I2436" t="s">
        <v>5158</v>
      </c>
      <c r="J2436" t="s">
        <v>1514</v>
      </c>
      <c r="K2436" t="s">
        <v>56</v>
      </c>
      <c r="L2436" t="s">
        <v>902</v>
      </c>
      <c r="M2436" t="s">
        <v>1829</v>
      </c>
      <c r="N2436" s="5">
        <v>206440</v>
      </c>
    </row>
    <row r="2437" spans="1:14" x14ac:dyDescent="0.25">
      <c r="A2437" t="s">
        <v>63</v>
      </c>
      <c r="B2437" t="s">
        <v>1932</v>
      </c>
      <c r="C2437">
        <v>1829</v>
      </c>
      <c r="D2437" s="2">
        <v>46054</v>
      </c>
      <c r="E2437" t="s">
        <v>905</v>
      </c>
      <c r="F2437" t="s">
        <v>158</v>
      </c>
      <c r="G2437" t="s">
        <v>25</v>
      </c>
      <c r="H2437" t="s">
        <v>3181</v>
      </c>
      <c r="I2437" t="s">
        <v>5159</v>
      </c>
      <c r="J2437" t="s">
        <v>25</v>
      </c>
      <c r="K2437" t="s">
        <v>56</v>
      </c>
      <c r="L2437" t="s">
        <v>902</v>
      </c>
      <c r="M2437" t="s">
        <v>1829</v>
      </c>
      <c r="N2437" s="5">
        <v>-121616</v>
      </c>
    </row>
    <row r="2438" spans="1:14" x14ac:dyDescent="0.25">
      <c r="A2438" t="s">
        <v>63</v>
      </c>
      <c r="B2438" t="s">
        <v>1932</v>
      </c>
      <c r="C2438">
        <v>1829</v>
      </c>
      <c r="D2438" s="2">
        <v>46054</v>
      </c>
      <c r="E2438" t="s">
        <v>905</v>
      </c>
      <c r="F2438" t="s">
        <v>149</v>
      </c>
      <c r="G2438" t="s">
        <v>19</v>
      </c>
      <c r="H2438" t="s">
        <v>4690</v>
      </c>
      <c r="I2438" t="s">
        <v>5160</v>
      </c>
      <c r="J2438" t="s">
        <v>19</v>
      </c>
      <c r="K2438" t="s">
        <v>56</v>
      </c>
      <c r="L2438" t="s">
        <v>902</v>
      </c>
      <c r="M2438" t="s">
        <v>1829</v>
      </c>
      <c r="N2438" s="5">
        <v>138926</v>
      </c>
    </row>
    <row r="2439" spans="1:14" x14ac:dyDescent="0.25">
      <c r="A2439" t="s">
        <v>63</v>
      </c>
      <c r="B2439" t="s">
        <v>1932</v>
      </c>
      <c r="C2439">
        <v>1829</v>
      </c>
      <c r="D2439" s="2">
        <v>46054</v>
      </c>
      <c r="E2439" t="s">
        <v>905</v>
      </c>
      <c r="F2439" t="s">
        <v>149</v>
      </c>
      <c r="G2439" t="s">
        <v>19</v>
      </c>
      <c r="H2439" t="s">
        <v>1070</v>
      </c>
      <c r="I2439" t="s">
        <v>5161</v>
      </c>
      <c r="J2439" t="s">
        <v>19</v>
      </c>
      <c r="K2439" t="s">
        <v>56</v>
      </c>
      <c r="L2439" t="s">
        <v>902</v>
      </c>
      <c r="M2439" t="s">
        <v>1829</v>
      </c>
      <c r="N2439" s="5">
        <v>301291</v>
      </c>
    </row>
    <row r="2440" spans="1:14" x14ac:dyDescent="0.25">
      <c r="A2440" t="s">
        <v>63</v>
      </c>
      <c r="B2440" t="s">
        <v>1932</v>
      </c>
      <c r="C2440">
        <v>1829</v>
      </c>
      <c r="D2440" s="2">
        <v>46054</v>
      </c>
      <c r="E2440" t="s">
        <v>905</v>
      </c>
      <c r="F2440" t="s">
        <v>149</v>
      </c>
      <c r="G2440" t="s">
        <v>19</v>
      </c>
      <c r="H2440" t="s">
        <v>1715</v>
      </c>
      <c r="I2440" t="s">
        <v>5162</v>
      </c>
      <c r="J2440" t="s">
        <v>19</v>
      </c>
      <c r="K2440" t="s">
        <v>56</v>
      </c>
      <c r="L2440" t="s">
        <v>902</v>
      </c>
      <c r="M2440" t="s">
        <v>1829</v>
      </c>
      <c r="N2440" s="5">
        <v>772447</v>
      </c>
    </row>
    <row r="2441" spans="1:14" x14ac:dyDescent="0.25">
      <c r="A2441" t="s">
        <v>63</v>
      </c>
      <c r="B2441" t="s">
        <v>1932</v>
      </c>
      <c r="C2441">
        <v>1829</v>
      </c>
      <c r="D2441" s="2">
        <v>46054</v>
      </c>
      <c r="E2441" t="s">
        <v>905</v>
      </c>
      <c r="F2441" t="s">
        <v>149</v>
      </c>
      <c r="G2441" t="s">
        <v>19</v>
      </c>
      <c r="H2441" t="s">
        <v>1715</v>
      </c>
      <c r="I2441" t="s">
        <v>5163</v>
      </c>
      <c r="J2441" t="s">
        <v>19</v>
      </c>
      <c r="K2441" t="s">
        <v>56</v>
      </c>
      <c r="L2441" t="s">
        <v>902</v>
      </c>
      <c r="M2441" t="s">
        <v>1829</v>
      </c>
      <c r="N2441" s="5">
        <v>3316186</v>
      </c>
    </row>
    <row r="2442" spans="1:14" x14ac:dyDescent="0.25">
      <c r="A2442" t="s">
        <v>63</v>
      </c>
      <c r="B2442" t="s">
        <v>1932</v>
      </c>
      <c r="C2442">
        <v>1829</v>
      </c>
      <c r="D2442" s="2">
        <v>46054</v>
      </c>
      <c r="E2442" t="s">
        <v>905</v>
      </c>
      <c r="F2442" t="s">
        <v>149</v>
      </c>
      <c r="G2442" t="s">
        <v>19</v>
      </c>
      <c r="H2442" t="s">
        <v>1715</v>
      </c>
      <c r="I2442" t="s">
        <v>5164</v>
      </c>
      <c r="J2442" t="s">
        <v>19</v>
      </c>
      <c r="K2442" t="s">
        <v>56</v>
      </c>
      <c r="L2442" t="s">
        <v>902</v>
      </c>
      <c r="M2442" t="s">
        <v>1829</v>
      </c>
      <c r="N2442" s="5">
        <v>1626330</v>
      </c>
    </row>
    <row r="2443" spans="1:14" x14ac:dyDescent="0.25">
      <c r="A2443" t="s">
        <v>63</v>
      </c>
      <c r="B2443" t="s">
        <v>1932</v>
      </c>
      <c r="C2443">
        <v>1829</v>
      </c>
      <c r="D2443" s="2">
        <v>46054</v>
      </c>
      <c r="E2443" t="s">
        <v>905</v>
      </c>
      <c r="F2443" t="s">
        <v>5165</v>
      </c>
      <c r="G2443" t="s">
        <v>5166</v>
      </c>
      <c r="H2443" t="s">
        <v>4701</v>
      </c>
      <c r="I2443" t="s">
        <v>5167</v>
      </c>
      <c r="J2443" t="s">
        <v>5166</v>
      </c>
      <c r="K2443" t="s">
        <v>56</v>
      </c>
      <c r="L2443" t="s">
        <v>902</v>
      </c>
      <c r="M2443" t="s">
        <v>1829</v>
      </c>
      <c r="N2443" s="5">
        <v>349752</v>
      </c>
    </row>
    <row r="2444" spans="1:14" x14ac:dyDescent="0.25">
      <c r="A2444" t="s">
        <v>63</v>
      </c>
      <c r="B2444" t="s">
        <v>1932</v>
      </c>
      <c r="C2444">
        <v>1829</v>
      </c>
      <c r="D2444" s="2">
        <v>46054</v>
      </c>
      <c r="E2444" t="s">
        <v>905</v>
      </c>
      <c r="F2444" t="s">
        <v>1191</v>
      </c>
      <c r="G2444" t="s">
        <v>2069</v>
      </c>
      <c r="H2444" t="s">
        <v>2174</v>
      </c>
      <c r="I2444" t="s">
        <v>3958</v>
      </c>
      <c r="J2444" t="s">
        <v>5168</v>
      </c>
      <c r="K2444" t="s">
        <v>56</v>
      </c>
      <c r="L2444" t="s">
        <v>902</v>
      </c>
      <c r="M2444" t="s">
        <v>1829</v>
      </c>
      <c r="N2444" s="5">
        <v>154934</v>
      </c>
    </row>
    <row r="2445" spans="1:14" x14ac:dyDescent="0.25">
      <c r="A2445" t="s">
        <v>63</v>
      </c>
      <c r="B2445" t="s">
        <v>1932</v>
      </c>
      <c r="C2445">
        <v>1829</v>
      </c>
      <c r="D2445" s="2">
        <v>46054</v>
      </c>
      <c r="E2445" t="s">
        <v>905</v>
      </c>
      <c r="F2445" t="s">
        <v>1191</v>
      </c>
      <c r="G2445" t="s">
        <v>2069</v>
      </c>
      <c r="H2445" t="s">
        <v>2174</v>
      </c>
      <c r="I2445" t="s">
        <v>5169</v>
      </c>
      <c r="J2445" t="s">
        <v>5168</v>
      </c>
      <c r="K2445" t="s">
        <v>56</v>
      </c>
      <c r="L2445" t="s">
        <v>902</v>
      </c>
      <c r="M2445" t="s">
        <v>1829</v>
      </c>
      <c r="N2445" s="5">
        <v>506187</v>
      </c>
    </row>
    <row r="2446" spans="1:14" x14ac:dyDescent="0.25">
      <c r="A2446" t="s">
        <v>63</v>
      </c>
      <c r="B2446" t="s">
        <v>1932</v>
      </c>
      <c r="C2446">
        <v>1829</v>
      </c>
      <c r="D2446" s="2">
        <v>46054</v>
      </c>
      <c r="E2446" t="s">
        <v>905</v>
      </c>
      <c r="F2446" t="s">
        <v>1191</v>
      </c>
      <c r="G2446" t="s">
        <v>2069</v>
      </c>
      <c r="H2446" t="s">
        <v>2174</v>
      </c>
      <c r="I2446" t="s">
        <v>5170</v>
      </c>
      <c r="J2446" t="s">
        <v>5168</v>
      </c>
      <c r="K2446" t="s">
        <v>56</v>
      </c>
      <c r="L2446" t="s">
        <v>902</v>
      </c>
      <c r="M2446" t="s">
        <v>1829</v>
      </c>
      <c r="N2446" s="5">
        <v>373552</v>
      </c>
    </row>
    <row r="2447" spans="1:14" x14ac:dyDescent="0.25">
      <c r="A2447" t="s">
        <v>63</v>
      </c>
      <c r="B2447" t="s">
        <v>1932</v>
      </c>
      <c r="C2447">
        <v>1829</v>
      </c>
      <c r="D2447" s="2">
        <v>46054</v>
      </c>
      <c r="E2447" t="s">
        <v>907</v>
      </c>
      <c r="F2447" t="s">
        <v>251</v>
      </c>
      <c r="G2447" t="s">
        <v>1966</v>
      </c>
      <c r="H2447" t="s">
        <v>3502</v>
      </c>
      <c r="I2447" t="s">
        <v>3955</v>
      </c>
      <c r="J2447" t="s">
        <v>5171</v>
      </c>
      <c r="K2447" t="s">
        <v>56</v>
      </c>
      <c r="L2447" t="s">
        <v>904</v>
      </c>
      <c r="M2447" t="s">
        <v>1829</v>
      </c>
      <c r="N2447" s="5">
        <v>-336920</v>
      </c>
    </row>
    <row r="2448" spans="1:14" x14ac:dyDescent="0.25">
      <c r="A2448" t="s">
        <v>63</v>
      </c>
      <c r="B2448" t="s">
        <v>1932</v>
      </c>
      <c r="C2448">
        <v>1829</v>
      </c>
      <c r="D2448" s="2">
        <v>46054</v>
      </c>
      <c r="E2448" t="s">
        <v>907</v>
      </c>
      <c r="F2448" t="s">
        <v>188</v>
      </c>
      <c r="G2448" t="s">
        <v>47</v>
      </c>
      <c r="H2448" t="s">
        <v>1577</v>
      </c>
      <c r="I2448" t="s">
        <v>3957</v>
      </c>
      <c r="J2448" t="s">
        <v>5172</v>
      </c>
      <c r="K2448" t="s">
        <v>56</v>
      </c>
      <c r="L2448" t="s">
        <v>904</v>
      </c>
      <c r="M2448" t="s">
        <v>1829</v>
      </c>
      <c r="N2448" s="5">
        <v>-107262</v>
      </c>
    </row>
    <row r="2449" spans="1:14" x14ac:dyDescent="0.25">
      <c r="A2449" t="s">
        <v>63</v>
      </c>
      <c r="B2449" t="s">
        <v>1932</v>
      </c>
      <c r="C2449">
        <v>1829</v>
      </c>
      <c r="D2449" s="2">
        <v>46054</v>
      </c>
      <c r="E2449" t="s">
        <v>907</v>
      </c>
      <c r="F2449" t="s">
        <v>1191</v>
      </c>
      <c r="G2449" t="s">
        <v>2069</v>
      </c>
      <c r="H2449" t="s">
        <v>2174</v>
      </c>
      <c r="I2449" t="s">
        <v>3958</v>
      </c>
      <c r="J2449" t="s">
        <v>5173</v>
      </c>
      <c r="K2449" t="s">
        <v>56</v>
      </c>
      <c r="L2449" t="s">
        <v>904</v>
      </c>
      <c r="M2449" t="s">
        <v>1829</v>
      </c>
      <c r="N2449" s="5">
        <v>-154934</v>
      </c>
    </row>
    <row r="2450" spans="1:14" x14ac:dyDescent="0.25">
      <c r="A2450" t="s">
        <v>63</v>
      </c>
      <c r="B2450" t="s">
        <v>1932</v>
      </c>
      <c r="C2450">
        <v>1829</v>
      </c>
      <c r="D2450" s="2">
        <v>46082</v>
      </c>
      <c r="E2450" t="s">
        <v>905</v>
      </c>
      <c r="F2450" t="s">
        <v>7472</v>
      </c>
      <c r="G2450" t="s">
        <v>7473</v>
      </c>
      <c r="H2450" t="s">
        <v>6372</v>
      </c>
      <c r="I2450" t="s">
        <v>7474</v>
      </c>
      <c r="J2450" t="s">
        <v>7473</v>
      </c>
      <c r="K2450" t="s">
        <v>56</v>
      </c>
      <c r="L2450" t="s">
        <v>902</v>
      </c>
      <c r="M2450" t="s">
        <v>1829</v>
      </c>
      <c r="N2450" s="5">
        <v>1152223</v>
      </c>
    </row>
    <row r="2451" spans="1:14" x14ac:dyDescent="0.25">
      <c r="A2451" t="s">
        <v>63</v>
      </c>
      <c r="B2451" t="s">
        <v>1932</v>
      </c>
      <c r="C2451">
        <v>1829</v>
      </c>
      <c r="D2451" s="2">
        <v>46082</v>
      </c>
      <c r="E2451" t="s">
        <v>905</v>
      </c>
      <c r="F2451" t="s">
        <v>7472</v>
      </c>
      <c r="G2451" t="s">
        <v>7473</v>
      </c>
      <c r="H2451" t="s">
        <v>6372</v>
      </c>
      <c r="I2451" t="s">
        <v>7475</v>
      </c>
      <c r="J2451" t="s">
        <v>7473</v>
      </c>
      <c r="K2451" t="s">
        <v>56</v>
      </c>
      <c r="L2451" t="s">
        <v>902</v>
      </c>
      <c r="M2451" t="s">
        <v>1829</v>
      </c>
      <c r="N2451" s="5">
        <v>-1152223</v>
      </c>
    </row>
    <row r="2452" spans="1:14" x14ac:dyDescent="0.25">
      <c r="A2452" t="s">
        <v>63</v>
      </c>
      <c r="B2452" t="s">
        <v>1932</v>
      </c>
      <c r="C2452">
        <v>1829</v>
      </c>
      <c r="D2452" s="2">
        <v>46082</v>
      </c>
      <c r="E2452" t="s">
        <v>905</v>
      </c>
      <c r="F2452" t="s">
        <v>177</v>
      </c>
      <c r="G2452" t="s">
        <v>1945</v>
      </c>
      <c r="H2452" t="s">
        <v>118</v>
      </c>
      <c r="I2452" t="s">
        <v>7476</v>
      </c>
      <c r="J2452" t="s">
        <v>1588</v>
      </c>
      <c r="K2452" t="s">
        <v>56</v>
      </c>
      <c r="L2452" t="s">
        <v>902</v>
      </c>
      <c r="M2452" t="s">
        <v>1829</v>
      </c>
      <c r="N2452" s="5">
        <v>7126586</v>
      </c>
    </row>
    <row r="2453" spans="1:14" x14ac:dyDescent="0.25">
      <c r="A2453" t="s">
        <v>63</v>
      </c>
      <c r="B2453" t="s">
        <v>1932</v>
      </c>
      <c r="C2453">
        <v>1829</v>
      </c>
      <c r="D2453" s="2">
        <v>46082</v>
      </c>
      <c r="E2453" t="s">
        <v>905</v>
      </c>
      <c r="F2453" t="s">
        <v>177</v>
      </c>
      <c r="G2453" t="s">
        <v>1945</v>
      </c>
      <c r="H2453" t="s">
        <v>118</v>
      </c>
      <c r="I2453" t="s">
        <v>7477</v>
      </c>
      <c r="J2453" t="s">
        <v>1588</v>
      </c>
      <c r="K2453" t="s">
        <v>56</v>
      </c>
      <c r="L2453" t="s">
        <v>902</v>
      </c>
      <c r="M2453" t="s">
        <v>1829</v>
      </c>
      <c r="N2453" s="5">
        <v>3324887</v>
      </c>
    </row>
    <row r="2454" spans="1:14" x14ac:dyDescent="0.25">
      <c r="A2454" t="s">
        <v>63</v>
      </c>
      <c r="B2454" t="s">
        <v>1932</v>
      </c>
      <c r="C2454">
        <v>1829</v>
      </c>
      <c r="D2454" s="2">
        <v>46082</v>
      </c>
      <c r="E2454" t="s">
        <v>905</v>
      </c>
      <c r="F2454" t="s">
        <v>177</v>
      </c>
      <c r="G2454" t="s">
        <v>1945</v>
      </c>
      <c r="H2454" t="s">
        <v>118</v>
      </c>
      <c r="I2454" t="s">
        <v>7478</v>
      </c>
      <c r="J2454" t="s">
        <v>1588</v>
      </c>
      <c r="K2454" t="s">
        <v>56</v>
      </c>
      <c r="L2454" t="s">
        <v>902</v>
      </c>
      <c r="M2454" t="s">
        <v>1829</v>
      </c>
      <c r="N2454" s="5">
        <v>952217</v>
      </c>
    </row>
    <row r="2455" spans="1:14" x14ac:dyDescent="0.25">
      <c r="A2455" t="s">
        <v>63</v>
      </c>
      <c r="B2455" t="s">
        <v>1932</v>
      </c>
      <c r="C2455">
        <v>1829</v>
      </c>
      <c r="D2455" s="2">
        <v>46082</v>
      </c>
      <c r="E2455" t="s">
        <v>905</v>
      </c>
      <c r="F2455" t="s">
        <v>6062</v>
      </c>
      <c r="G2455" t="s">
        <v>6063</v>
      </c>
      <c r="H2455" t="s">
        <v>6064</v>
      </c>
      <c r="I2455" t="s">
        <v>7479</v>
      </c>
      <c r="J2455" t="s">
        <v>6063</v>
      </c>
      <c r="K2455" t="s">
        <v>56</v>
      </c>
      <c r="L2455" t="s">
        <v>902</v>
      </c>
      <c r="M2455" t="s">
        <v>1829</v>
      </c>
      <c r="N2455" s="5">
        <v>3351725</v>
      </c>
    </row>
    <row r="2456" spans="1:14" x14ac:dyDescent="0.25">
      <c r="A2456" t="s">
        <v>63</v>
      </c>
      <c r="B2456" t="s">
        <v>1932</v>
      </c>
      <c r="C2456">
        <v>1829</v>
      </c>
      <c r="D2456" s="2">
        <v>46082</v>
      </c>
      <c r="E2456" t="s">
        <v>905</v>
      </c>
      <c r="F2456" t="s">
        <v>6057</v>
      </c>
      <c r="G2456" t="s">
        <v>6058</v>
      </c>
      <c r="H2456" t="s">
        <v>6375</v>
      </c>
      <c r="I2456" t="s">
        <v>7480</v>
      </c>
      <c r="J2456" t="s">
        <v>6058</v>
      </c>
      <c r="K2456" t="s">
        <v>56</v>
      </c>
      <c r="L2456" t="s">
        <v>902</v>
      </c>
      <c r="M2456" t="s">
        <v>1829</v>
      </c>
      <c r="N2456" s="5">
        <v>330686</v>
      </c>
    </row>
    <row r="2457" spans="1:14" x14ac:dyDescent="0.25">
      <c r="A2457" t="s">
        <v>63</v>
      </c>
      <c r="B2457" t="s">
        <v>1932</v>
      </c>
      <c r="C2457">
        <v>1829</v>
      </c>
      <c r="D2457" s="2">
        <v>46082</v>
      </c>
      <c r="E2457" t="s">
        <v>905</v>
      </c>
      <c r="F2457" t="s">
        <v>6065</v>
      </c>
      <c r="G2457" t="s">
        <v>14</v>
      </c>
      <c r="H2457" t="s">
        <v>6067</v>
      </c>
      <c r="I2457" t="s">
        <v>7481</v>
      </c>
      <c r="J2457" t="s">
        <v>6066</v>
      </c>
      <c r="K2457" t="s">
        <v>56</v>
      </c>
      <c r="L2457" t="s">
        <v>902</v>
      </c>
      <c r="M2457" t="s">
        <v>1829</v>
      </c>
      <c r="N2457" s="5">
        <v>639078</v>
      </c>
    </row>
    <row r="2458" spans="1:14" x14ac:dyDescent="0.25">
      <c r="A2458" t="s">
        <v>63</v>
      </c>
      <c r="B2458" t="s">
        <v>1932</v>
      </c>
      <c r="C2458">
        <v>1829</v>
      </c>
      <c r="D2458" s="2">
        <v>46082</v>
      </c>
      <c r="E2458" t="s">
        <v>905</v>
      </c>
      <c r="F2458" t="s">
        <v>6065</v>
      </c>
      <c r="G2458" t="s">
        <v>14</v>
      </c>
      <c r="H2458" t="s">
        <v>6067</v>
      </c>
      <c r="I2458" t="s">
        <v>7482</v>
      </c>
      <c r="J2458" t="s">
        <v>6066</v>
      </c>
      <c r="K2458" t="s">
        <v>56</v>
      </c>
      <c r="L2458" t="s">
        <v>902</v>
      </c>
      <c r="M2458" t="s">
        <v>1829</v>
      </c>
      <c r="N2458" s="5">
        <v>589657</v>
      </c>
    </row>
    <row r="2459" spans="1:14" x14ac:dyDescent="0.25">
      <c r="A2459" t="s">
        <v>63</v>
      </c>
      <c r="B2459" t="s">
        <v>1932</v>
      </c>
      <c r="C2459">
        <v>1829</v>
      </c>
      <c r="D2459" s="2">
        <v>46082</v>
      </c>
      <c r="E2459" t="s">
        <v>905</v>
      </c>
      <c r="F2459" t="s">
        <v>184</v>
      </c>
      <c r="G2459" t="s">
        <v>16</v>
      </c>
      <c r="H2459" t="s">
        <v>6376</v>
      </c>
      <c r="I2459" t="s">
        <v>7483</v>
      </c>
      <c r="J2459" t="s">
        <v>16</v>
      </c>
      <c r="K2459" t="s">
        <v>56</v>
      </c>
      <c r="L2459" t="s">
        <v>902</v>
      </c>
      <c r="M2459" t="s">
        <v>1829</v>
      </c>
      <c r="N2459" s="5">
        <v>937238</v>
      </c>
    </row>
    <row r="2460" spans="1:14" x14ac:dyDescent="0.25">
      <c r="A2460" t="s">
        <v>63</v>
      </c>
      <c r="B2460" t="s">
        <v>1932</v>
      </c>
      <c r="C2460">
        <v>1829</v>
      </c>
      <c r="D2460" s="2">
        <v>46082</v>
      </c>
      <c r="E2460" t="s">
        <v>905</v>
      </c>
      <c r="F2460" t="s">
        <v>184</v>
      </c>
      <c r="G2460" t="s">
        <v>16</v>
      </c>
      <c r="H2460" t="s">
        <v>6377</v>
      </c>
      <c r="I2460" t="s">
        <v>7484</v>
      </c>
      <c r="J2460" t="s">
        <v>16</v>
      </c>
      <c r="K2460" t="s">
        <v>56</v>
      </c>
      <c r="L2460" t="s">
        <v>902</v>
      </c>
      <c r="M2460" t="s">
        <v>1829</v>
      </c>
      <c r="N2460" s="5">
        <v>1402279</v>
      </c>
    </row>
    <row r="2461" spans="1:14" x14ac:dyDescent="0.25">
      <c r="A2461" t="s">
        <v>63</v>
      </c>
      <c r="B2461" t="s">
        <v>1932</v>
      </c>
      <c r="C2461">
        <v>1829</v>
      </c>
      <c r="D2461" s="2">
        <v>46082</v>
      </c>
      <c r="E2461" t="s">
        <v>905</v>
      </c>
      <c r="F2461" t="s">
        <v>7485</v>
      </c>
      <c r="G2461" t="s">
        <v>7486</v>
      </c>
      <c r="H2461" t="s">
        <v>6359</v>
      </c>
      <c r="I2461" t="s">
        <v>7487</v>
      </c>
      <c r="J2461" t="s">
        <v>7488</v>
      </c>
      <c r="K2461" t="s">
        <v>56</v>
      </c>
      <c r="L2461" t="s">
        <v>902</v>
      </c>
      <c r="M2461" t="s">
        <v>1829</v>
      </c>
      <c r="N2461" s="5">
        <v>138890</v>
      </c>
    </row>
    <row r="2462" spans="1:14" x14ac:dyDescent="0.25">
      <c r="A2462" t="s">
        <v>63</v>
      </c>
      <c r="B2462" t="s">
        <v>1932</v>
      </c>
      <c r="C2462">
        <v>1829</v>
      </c>
      <c r="D2462" s="2">
        <v>46082</v>
      </c>
      <c r="E2462" t="s">
        <v>905</v>
      </c>
      <c r="F2462" t="s">
        <v>7489</v>
      </c>
      <c r="G2462" t="s">
        <v>7490</v>
      </c>
      <c r="H2462" t="s">
        <v>6367</v>
      </c>
      <c r="I2462" t="s">
        <v>7491</v>
      </c>
      <c r="J2462" t="s">
        <v>7492</v>
      </c>
      <c r="K2462" t="s">
        <v>56</v>
      </c>
      <c r="L2462" t="s">
        <v>902</v>
      </c>
      <c r="M2462" t="s">
        <v>1829</v>
      </c>
      <c r="N2462" s="5">
        <v>992059</v>
      </c>
    </row>
    <row r="2463" spans="1:14" x14ac:dyDescent="0.25">
      <c r="A2463" t="s">
        <v>63</v>
      </c>
      <c r="B2463" t="s">
        <v>1932</v>
      </c>
      <c r="C2463">
        <v>1829</v>
      </c>
      <c r="D2463" s="2">
        <v>46082</v>
      </c>
      <c r="E2463" t="s">
        <v>905</v>
      </c>
      <c r="F2463" t="s">
        <v>156</v>
      </c>
      <c r="G2463" t="s">
        <v>3</v>
      </c>
      <c r="H2463" t="s">
        <v>6369</v>
      </c>
      <c r="I2463" t="s">
        <v>7493</v>
      </c>
      <c r="J2463" t="s">
        <v>3</v>
      </c>
      <c r="K2463" t="s">
        <v>56</v>
      </c>
      <c r="L2463" t="s">
        <v>902</v>
      </c>
      <c r="M2463" t="s">
        <v>1829</v>
      </c>
      <c r="N2463" s="5">
        <v>199209</v>
      </c>
    </row>
    <row r="2464" spans="1:14" x14ac:dyDescent="0.25">
      <c r="A2464" t="s">
        <v>63</v>
      </c>
      <c r="B2464" t="s">
        <v>1932</v>
      </c>
      <c r="C2464">
        <v>1829</v>
      </c>
      <c r="D2464" s="2">
        <v>46082</v>
      </c>
      <c r="E2464" t="s">
        <v>905</v>
      </c>
      <c r="F2464" t="s">
        <v>3170</v>
      </c>
      <c r="G2464" t="s">
        <v>14</v>
      </c>
      <c r="H2464" t="s">
        <v>3172</v>
      </c>
      <c r="I2464" t="s">
        <v>7494</v>
      </c>
      <c r="J2464" t="s">
        <v>3171</v>
      </c>
      <c r="K2464" t="s">
        <v>56</v>
      </c>
      <c r="L2464" t="s">
        <v>902</v>
      </c>
      <c r="M2464" t="s">
        <v>1829</v>
      </c>
      <c r="N2464" s="5">
        <v>1745067</v>
      </c>
    </row>
    <row r="2465" spans="1:14" x14ac:dyDescent="0.25">
      <c r="A2465" t="s">
        <v>63</v>
      </c>
      <c r="B2465" t="s">
        <v>1932</v>
      </c>
      <c r="C2465">
        <v>1829</v>
      </c>
      <c r="D2465" s="2">
        <v>46082</v>
      </c>
      <c r="E2465" t="s">
        <v>905</v>
      </c>
      <c r="F2465" t="s">
        <v>5944</v>
      </c>
      <c r="G2465" t="s">
        <v>14</v>
      </c>
      <c r="H2465" t="s">
        <v>5946</v>
      </c>
      <c r="I2465" t="s">
        <v>7495</v>
      </c>
      <c r="J2465" t="s">
        <v>5945</v>
      </c>
      <c r="K2465" t="s">
        <v>56</v>
      </c>
      <c r="L2465" t="s">
        <v>902</v>
      </c>
      <c r="M2465" t="s">
        <v>1829</v>
      </c>
      <c r="N2465" s="5">
        <v>748277</v>
      </c>
    </row>
    <row r="2466" spans="1:14" x14ac:dyDescent="0.25">
      <c r="A2466" t="s">
        <v>63</v>
      </c>
      <c r="B2466" t="s">
        <v>1932</v>
      </c>
      <c r="C2466">
        <v>1829</v>
      </c>
      <c r="D2466" s="2">
        <v>46082</v>
      </c>
      <c r="E2466" t="s">
        <v>905</v>
      </c>
      <c r="F2466" t="s">
        <v>3000</v>
      </c>
      <c r="G2466" t="s">
        <v>14</v>
      </c>
      <c r="H2466" t="s">
        <v>6366</v>
      </c>
      <c r="I2466" t="s">
        <v>7496</v>
      </c>
      <c r="J2466" t="s">
        <v>3001</v>
      </c>
      <c r="K2466" t="s">
        <v>56</v>
      </c>
      <c r="L2466" t="s">
        <v>902</v>
      </c>
      <c r="M2466" t="s">
        <v>1829</v>
      </c>
      <c r="N2466" s="5">
        <v>1207204</v>
      </c>
    </row>
    <row r="2467" spans="1:14" x14ac:dyDescent="0.25">
      <c r="A2467" t="s">
        <v>63</v>
      </c>
      <c r="B2467" t="s">
        <v>1932</v>
      </c>
      <c r="C2467">
        <v>1829</v>
      </c>
      <c r="D2467" s="2">
        <v>46082</v>
      </c>
      <c r="E2467" t="s">
        <v>905</v>
      </c>
      <c r="F2467" t="s">
        <v>6073</v>
      </c>
      <c r="G2467" t="s">
        <v>14</v>
      </c>
      <c r="H2467" t="s">
        <v>6361</v>
      </c>
      <c r="I2467" t="s">
        <v>7497</v>
      </c>
      <c r="J2467" t="s">
        <v>7498</v>
      </c>
      <c r="K2467" t="s">
        <v>56</v>
      </c>
      <c r="L2467" t="s">
        <v>902</v>
      </c>
      <c r="M2467" t="s">
        <v>1829</v>
      </c>
      <c r="N2467" s="5">
        <v>366615</v>
      </c>
    </row>
    <row r="2468" spans="1:14" x14ac:dyDescent="0.25">
      <c r="A2468" t="s">
        <v>63</v>
      </c>
      <c r="B2468" t="s">
        <v>1932</v>
      </c>
      <c r="C2468">
        <v>1829</v>
      </c>
      <c r="D2468" s="2">
        <v>46082</v>
      </c>
      <c r="E2468" t="s">
        <v>905</v>
      </c>
      <c r="F2468" t="s">
        <v>6073</v>
      </c>
      <c r="G2468" t="s">
        <v>14</v>
      </c>
      <c r="H2468" t="s">
        <v>6075</v>
      </c>
      <c r="I2468" t="s">
        <v>7499</v>
      </c>
      <c r="J2468" t="s">
        <v>7498</v>
      </c>
      <c r="K2468" t="s">
        <v>56</v>
      </c>
      <c r="L2468" t="s">
        <v>902</v>
      </c>
      <c r="M2468" t="s">
        <v>1829</v>
      </c>
      <c r="N2468" s="5">
        <v>183307</v>
      </c>
    </row>
    <row r="2469" spans="1:14" x14ac:dyDescent="0.25">
      <c r="A2469" t="s">
        <v>63</v>
      </c>
      <c r="B2469" t="s">
        <v>1932</v>
      </c>
      <c r="C2469">
        <v>1829</v>
      </c>
      <c r="D2469" s="2">
        <v>46082</v>
      </c>
      <c r="E2469" t="s">
        <v>905</v>
      </c>
      <c r="F2469" t="s">
        <v>1763</v>
      </c>
      <c r="G2469" t="s">
        <v>1764</v>
      </c>
      <c r="H2469" t="s">
        <v>1765</v>
      </c>
      <c r="I2469" t="s">
        <v>7500</v>
      </c>
      <c r="J2469" t="s">
        <v>1764</v>
      </c>
      <c r="K2469" t="s">
        <v>56</v>
      </c>
      <c r="L2469" t="s">
        <v>902</v>
      </c>
      <c r="M2469" t="s">
        <v>1829</v>
      </c>
      <c r="N2469" s="5">
        <v>643444</v>
      </c>
    </row>
    <row r="2470" spans="1:14" x14ac:dyDescent="0.25">
      <c r="A2470" t="s">
        <v>63</v>
      </c>
      <c r="B2470" t="s">
        <v>1932</v>
      </c>
      <c r="C2470">
        <v>1829</v>
      </c>
      <c r="D2470" s="2">
        <v>46082</v>
      </c>
      <c r="E2470" t="s">
        <v>905</v>
      </c>
      <c r="F2470" t="s">
        <v>2902</v>
      </c>
      <c r="G2470" t="s">
        <v>3916</v>
      </c>
      <c r="H2470" t="s">
        <v>4686</v>
      </c>
      <c r="I2470" t="s">
        <v>7501</v>
      </c>
      <c r="J2470" t="s">
        <v>2903</v>
      </c>
      <c r="K2470" t="s">
        <v>56</v>
      </c>
      <c r="L2470" t="s">
        <v>902</v>
      </c>
      <c r="M2470" t="s">
        <v>1829</v>
      </c>
      <c r="N2470" s="5">
        <v>374512</v>
      </c>
    </row>
    <row r="2471" spans="1:14" x14ac:dyDescent="0.25">
      <c r="A2471" t="s">
        <v>63</v>
      </c>
      <c r="B2471" t="s">
        <v>1932</v>
      </c>
      <c r="C2471">
        <v>1829</v>
      </c>
      <c r="D2471" s="2">
        <v>46082</v>
      </c>
      <c r="E2471" t="s">
        <v>905</v>
      </c>
      <c r="F2471" t="s">
        <v>1336</v>
      </c>
      <c r="G2471" t="s">
        <v>7502</v>
      </c>
      <c r="H2471" t="s">
        <v>1338</v>
      </c>
      <c r="I2471" t="s">
        <v>7503</v>
      </c>
      <c r="J2471" t="s">
        <v>1337</v>
      </c>
      <c r="K2471" t="s">
        <v>56</v>
      </c>
      <c r="L2471" t="s">
        <v>902</v>
      </c>
      <c r="M2471" t="s">
        <v>1829</v>
      </c>
      <c r="N2471" s="5">
        <v>143022</v>
      </c>
    </row>
    <row r="2472" spans="1:14" x14ac:dyDescent="0.25">
      <c r="A2472" t="s">
        <v>63</v>
      </c>
      <c r="B2472" t="s">
        <v>1932</v>
      </c>
      <c r="C2472">
        <v>1829</v>
      </c>
      <c r="D2472" s="2">
        <v>46082</v>
      </c>
      <c r="E2472" t="s">
        <v>905</v>
      </c>
      <c r="F2472" t="s">
        <v>7504</v>
      </c>
      <c r="G2472" t="s">
        <v>14</v>
      </c>
      <c r="H2472" t="s">
        <v>6368</v>
      </c>
      <c r="I2472" t="s">
        <v>7505</v>
      </c>
      <c r="J2472" t="s">
        <v>7506</v>
      </c>
      <c r="K2472" t="s">
        <v>56</v>
      </c>
      <c r="L2472" t="s">
        <v>902</v>
      </c>
      <c r="M2472" t="s">
        <v>1829</v>
      </c>
      <c r="N2472" s="5">
        <v>2657443</v>
      </c>
    </row>
    <row r="2473" spans="1:14" x14ac:dyDescent="0.25">
      <c r="A2473" t="s">
        <v>63</v>
      </c>
      <c r="B2473" t="s">
        <v>1932</v>
      </c>
      <c r="C2473">
        <v>1829</v>
      </c>
      <c r="D2473" s="2">
        <v>46082</v>
      </c>
      <c r="E2473" t="s">
        <v>905</v>
      </c>
      <c r="F2473" t="s">
        <v>5140</v>
      </c>
      <c r="G2473" t="s">
        <v>5141</v>
      </c>
      <c r="H2473" t="s">
        <v>4687</v>
      </c>
      <c r="I2473" t="s">
        <v>7507</v>
      </c>
      <c r="J2473" t="s">
        <v>5141</v>
      </c>
      <c r="K2473" t="s">
        <v>56</v>
      </c>
      <c r="L2473" t="s">
        <v>902</v>
      </c>
      <c r="M2473" t="s">
        <v>1829</v>
      </c>
      <c r="N2473" s="5">
        <v>300805</v>
      </c>
    </row>
    <row r="2474" spans="1:14" x14ac:dyDescent="0.25">
      <c r="A2474" t="s">
        <v>63</v>
      </c>
      <c r="B2474" t="s">
        <v>1932</v>
      </c>
      <c r="C2474">
        <v>1829</v>
      </c>
      <c r="D2474" s="2">
        <v>46082</v>
      </c>
      <c r="E2474" t="s">
        <v>905</v>
      </c>
      <c r="F2474" t="s">
        <v>5140</v>
      </c>
      <c r="G2474" t="s">
        <v>5141</v>
      </c>
      <c r="H2474" t="s">
        <v>6364</v>
      </c>
      <c r="I2474" t="s">
        <v>7508</v>
      </c>
      <c r="J2474" t="s">
        <v>5141</v>
      </c>
      <c r="K2474" t="s">
        <v>56</v>
      </c>
      <c r="L2474" t="s">
        <v>902</v>
      </c>
      <c r="M2474" t="s">
        <v>1829</v>
      </c>
      <c r="N2474" s="5">
        <v>201201</v>
      </c>
    </row>
    <row r="2475" spans="1:14" x14ac:dyDescent="0.25">
      <c r="A2475" t="s">
        <v>63</v>
      </c>
      <c r="B2475" t="s">
        <v>1932</v>
      </c>
      <c r="C2475">
        <v>1829</v>
      </c>
      <c r="D2475" s="2">
        <v>46082</v>
      </c>
      <c r="E2475" t="s">
        <v>905</v>
      </c>
      <c r="F2475" t="s">
        <v>5140</v>
      </c>
      <c r="G2475" t="s">
        <v>5141</v>
      </c>
      <c r="H2475" t="s">
        <v>6364</v>
      </c>
      <c r="I2475" t="s">
        <v>7509</v>
      </c>
      <c r="J2475" t="s">
        <v>5141</v>
      </c>
      <c r="K2475" t="s">
        <v>56</v>
      </c>
      <c r="L2475" t="s">
        <v>902</v>
      </c>
      <c r="M2475" t="s">
        <v>1829</v>
      </c>
      <c r="N2475" s="5">
        <v>336663</v>
      </c>
    </row>
    <row r="2476" spans="1:14" x14ac:dyDescent="0.25">
      <c r="A2476" t="s">
        <v>63</v>
      </c>
      <c r="B2476" t="s">
        <v>1932</v>
      </c>
      <c r="C2476">
        <v>1829</v>
      </c>
      <c r="D2476" s="2">
        <v>46082</v>
      </c>
      <c r="E2476" t="s">
        <v>905</v>
      </c>
      <c r="F2476" t="s">
        <v>187</v>
      </c>
      <c r="G2476" t="s">
        <v>115</v>
      </c>
      <c r="H2476" t="s">
        <v>317</v>
      </c>
      <c r="I2476" t="s">
        <v>7510</v>
      </c>
      <c r="J2476" t="s">
        <v>115</v>
      </c>
      <c r="K2476" t="s">
        <v>56</v>
      </c>
      <c r="L2476" t="s">
        <v>902</v>
      </c>
      <c r="M2476" t="s">
        <v>1829</v>
      </c>
      <c r="N2476" s="5">
        <v>1613113</v>
      </c>
    </row>
    <row r="2477" spans="1:14" x14ac:dyDescent="0.25">
      <c r="A2477" t="s">
        <v>63</v>
      </c>
      <c r="B2477" t="s">
        <v>1932</v>
      </c>
      <c r="C2477">
        <v>1829</v>
      </c>
      <c r="D2477" s="2">
        <v>46082</v>
      </c>
      <c r="E2477" t="s">
        <v>905</v>
      </c>
      <c r="F2477" t="s">
        <v>187</v>
      </c>
      <c r="G2477" t="s">
        <v>115</v>
      </c>
      <c r="H2477" t="s">
        <v>314</v>
      </c>
      <c r="I2477" t="s">
        <v>7511</v>
      </c>
      <c r="J2477" t="s">
        <v>115</v>
      </c>
      <c r="K2477" t="s">
        <v>56</v>
      </c>
      <c r="L2477" t="s">
        <v>902</v>
      </c>
      <c r="M2477" t="s">
        <v>1829</v>
      </c>
      <c r="N2477" s="5">
        <v>6557496</v>
      </c>
    </row>
    <row r="2478" spans="1:14" x14ac:dyDescent="0.25">
      <c r="A2478" t="s">
        <v>63</v>
      </c>
      <c r="B2478" t="s">
        <v>1932</v>
      </c>
      <c r="C2478">
        <v>1829</v>
      </c>
      <c r="D2478" s="2">
        <v>46082</v>
      </c>
      <c r="E2478" t="s">
        <v>905</v>
      </c>
      <c r="F2478" t="s">
        <v>187</v>
      </c>
      <c r="G2478" t="s">
        <v>115</v>
      </c>
      <c r="H2478" t="s">
        <v>846</v>
      </c>
      <c r="I2478" t="s">
        <v>7512</v>
      </c>
      <c r="J2478" t="s">
        <v>115</v>
      </c>
      <c r="K2478" t="s">
        <v>56</v>
      </c>
      <c r="L2478" t="s">
        <v>902</v>
      </c>
      <c r="M2478" t="s">
        <v>1829</v>
      </c>
      <c r="N2478" s="5">
        <v>6739208</v>
      </c>
    </row>
    <row r="2479" spans="1:14" x14ac:dyDescent="0.25">
      <c r="A2479" t="s">
        <v>63</v>
      </c>
      <c r="B2479" t="s">
        <v>1932</v>
      </c>
      <c r="C2479">
        <v>1829</v>
      </c>
      <c r="D2479" s="2">
        <v>46082</v>
      </c>
      <c r="E2479" t="s">
        <v>905</v>
      </c>
      <c r="F2479" t="s">
        <v>7513</v>
      </c>
      <c r="G2479" t="s">
        <v>7514</v>
      </c>
      <c r="H2479" t="s">
        <v>6395</v>
      </c>
      <c r="I2479" t="s">
        <v>7515</v>
      </c>
      <c r="J2479" t="s">
        <v>7516</v>
      </c>
      <c r="K2479" t="s">
        <v>56</v>
      </c>
      <c r="L2479" t="s">
        <v>902</v>
      </c>
      <c r="M2479" t="s">
        <v>1829</v>
      </c>
      <c r="N2479" s="5">
        <v>245027</v>
      </c>
    </row>
    <row r="2480" spans="1:14" x14ac:dyDescent="0.25">
      <c r="A2480" t="s">
        <v>63</v>
      </c>
      <c r="B2480" t="s">
        <v>1932</v>
      </c>
      <c r="C2480">
        <v>1829</v>
      </c>
      <c r="D2480" s="2">
        <v>46082</v>
      </c>
      <c r="E2480" t="s">
        <v>905</v>
      </c>
      <c r="F2480" t="s">
        <v>7513</v>
      </c>
      <c r="G2480" t="s">
        <v>7514</v>
      </c>
      <c r="H2480" t="s">
        <v>6395</v>
      </c>
      <c r="I2480" t="s">
        <v>7517</v>
      </c>
      <c r="J2480" t="s">
        <v>7516</v>
      </c>
      <c r="K2480" t="s">
        <v>56</v>
      </c>
      <c r="L2480" t="s">
        <v>902</v>
      </c>
      <c r="M2480" t="s">
        <v>1829</v>
      </c>
      <c r="N2480" s="5">
        <v>529895</v>
      </c>
    </row>
    <row r="2481" spans="1:14" x14ac:dyDescent="0.25">
      <c r="A2481" t="s">
        <v>63</v>
      </c>
      <c r="B2481" t="s">
        <v>1932</v>
      </c>
      <c r="C2481">
        <v>1829</v>
      </c>
      <c r="D2481" s="2">
        <v>46082</v>
      </c>
      <c r="E2481" t="s">
        <v>905</v>
      </c>
      <c r="F2481" t="s">
        <v>183</v>
      </c>
      <c r="G2481" t="s">
        <v>1860</v>
      </c>
      <c r="H2481" t="s">
        <v>1767</v>
      </c>
      <c r="I2481" t="s">
        <v>7518</v>
      </c>
      <c r="J2481" t="s">
        <v>1361</v>
      </c>
      <c r="K2481" t="s">
        <v>56</v>
      </c>
      <c r="L2481" t="s">
        <v>902</v>
      </c>
      <c r="M2481" t="s">
        <v>1829</v>
      </c>
      <c r="N2481" s="5">
        <v>628975</v>
      </c>
    </row>
    <row r="2482" spans="1:14" x14ac:dyDescent="0.25">
      <c r="A2482" t="s">
        <v>63</v>
      </c>
      <c r="B2482" t="s">
        <v>1932</v>
      </c>
      <c r="C2482">
        <v>1829</v>
      </c>
      <c r="D2482" s="2">
        <v>46082</v>
      </c>
      <c r="E2482" t="s">
        <v>905</v>
      </c>
      <c r="F2482" t="s">
        <v>183</v>
      </c>
      <c r="G2482" t="s">
        <v>1860</v>
      </c>
      <c r="H2482" t="s">
        <v>1767</v>
      </c>
      <c r="I2482" t="s">
        <v>7519</v>
      </c>
      <c r="J2482" t="s">
        <v>1361</v>
      </c>
      <c r="K2482" t="s">
        <v>56</v>
      </c>
      <c r="L2482" t="s">
        <v>902</v>
      </c>
      <c r="M2482" t="s">
        <v>1829</v>
      </c>
      <c r="N2482" s="5">
        <v>1081240</v>
      </c>
    </row>
    <row r="2483" spans="1:14" x14ac:dyDescent="0.25">
      <c r="A2483" t="s">
        <v>63</v>
      </c>
      <c r="B2483" t="s">
        <v>1932</v>
      </c>
      <c r="C2483">
        <v>1829</v>
      </c>
      <c r="D2483" s="2">
        <v>46082</v>
      </c>
      <c r="E2483" t="s">
        <v>905</v>
      </c>
      <c r="F2483" t="s">
        <v>1311</v>
      </c>
      <c r="G2483" t="s">
        <v>1914</v>
      </c>
      <c r="H2483" t="s">
        <v>6370</v>
      </c>
      <c r="I2483" t="s">
        <v>7520</v>
      </c>
      <c r="J2483" t="s">
        <v>1312</v>
      </c>
      <c r="K2483" t="s">
        <v>56</v>
      </c>
      <c r="L2483" t="s">
        <v>902</v>
      </c>
      <c r="M2483" t="s">
        <v>1829</v>
      </c>
      <c r="N2483" s="5">
        <v>355388</v>
      </c>
    </row>
    <row r="2484" spans="1:14" x14ac:dyDescent="0.25">
      <c r="A2484" t="s">
        <v>63</v>
      </c>
      <c r="B2484" t="s">
        <v>1932</v>
      </c>
      <c r="C2484">
        <v>1829</v>
      </c>
      <c r="D2484" s="2">
        <v>46082</v>
      </c>
      <c r="E2484" t="s">
        <v>905</v>
      </c>
      <c r="F2484" t="s">
        <v>1311</v>
      </c>
      <c r="G2484" t="s">
        <v>1914</v>
      </c>
      <c r="H2484" t="s">
        <v>6371</v>
      </c>
      <c r="I2484" t="s">
        <v>7521</v>
      </c>
      <c r="J2484" t="s">
        <v>1312</v>
      </c>
      <c r="K2484" t="s">
        <v>56</v>
      </c>
      <c r="L2484" t="s">
        <v>902</v>
      </c>
      <c r="M2484" t="s">
        <v>1829</v>
      </c>
      <c r="N2484" s="5">
        <v>229488</v>
      </c>
    </row>
    <row r="2485" spans="1:14" x14ac:dyDescent="0.25">
      <c r="A2485" t="s">
        <v>63</v>
      </c>
      <c r="B2485" t="s">
        <v>1932</v>
      </c>
      <c r="C2485">
        <v>1829</v>
      </c>
      <c r="D2485" s="2">
        <v>46082</v>
      </c>
      <c r="E2485" t="s">
        <v>905</v>
      </c>
      <c r="F2485" t="s">
        <v>1311</v>
      </c>
      <c r="G2485" t="s">
        <v>1914</v>
      </c>
      <c r="H2485" t="s">
        <v>6372</v>
      </c>
      <c r="I2485" t="s">
        <v>7522</v>
      </c>
      <c r="J2485" t="s">
        <v>1312</v>
      </c>
      <c r="K2485" t="s">
        <v>56</v>
      </c>
      <c r="L2485" t="s">
        <v>902</v>
      </c>
      <c r="M2485" t="s">
        <v>1829</v>
      </c>
      <c r="N2485" s="5">
        <v>1152223</v>
      </c>
    </row>
    <row r="2486" spans="1:14" x14ac:dyDescent="0.25">
      <c r="A2486" t="s">
        <v>63</v>
      </c>
      <c r="B2486" t="s">
        <v>1932</v>
      </c>
      <c r="C2486">
        <v>1829</v>
      </c>
      <c r="D2486" s="2">
        <v>46082</v>
      </c>
      <c r="E2486" t="s">
        <v>905</v>
      </c>
      <c r="F2486" t="s">
        <v>1311</v>
      </c>
      <c r="G2486" t="s">
        <v>1914</v>
      </c>
      <c r="H2486" t="s">
        <v>6379</v>
      </c>
      <c r="I2486" t="s">
        <v>7523</v>
      </c>
      <c r="J2486" t="s">
        <v>1312</v>
      </c>
      <c r="K2486" t="s">
        <v>56</v>
      </c>
      <c r="L2486" t="s">
        <v>902</v>
      </c>
      <c r="M2486" t="s">
        <v>1829</v>
      </c>
      <c r="N2486" s="5">
        <v>5182611</v>
      </c>
    </row>
    <row r="2487" spans="1:14" x14ac:dyDescent="0.25">
      <c r="A2487" t="s">
        <v>63</v>
      </c>
      <c r="B2487" t="s">
        <v>1932</v>
      </c>
      <c r="C2487">
        <v>1829</v>
      </c>
      <c r="D2487" s="2">
        <v>46082</v>
      </c>
      <c r="E2487" t="s">
        <v>905</v>
      </c>
      <c r="F2487" t="s">
        <v>592</v>
      </c>
      <c r="G2487" t="s">
        <v>549</v>
      </c>
      <c r="H2487" t="s">
        <v>1493</v>
      </c>
      <c r="I2487" t="s">
        <v>7524</v>
      </c>
      <c r="J2487" t="s">
        <v>549</v>
      </c>
      <c r="K2487" t="s">
        <v>56</v>
      </c>
      <c r="L2487" t="s">
        <v>902</v>
      </c>
      <c r="M2487" t="s">
        <v>1829</v>
      </c>
      <c r="N2487" s="5">
        <v>1462191</v>
      </c>
    </row>
    <row r="2488" spans="1:14" x14ac:dyDescent="0.25">
      <c r="A2488" t="s">
        <v>63</v>
      </c>
      <c r="B2488" t="s">
        <v>1932</v>
      </c>
      <c r="C2488">
        <v>1829</v>
      </c>
      <c r="D2488" s="2">
        <v>46082</v>
      </c>
      <c r="E2488" t="s">
        <v>905</v>
      </c>
      <c r="F2488" t="s">
        <v>941</v>
      </c>
      <c r="G2488" t="s">
        <v>847</v>
      </c>
      <c r="H2488" t="s">
        <v>6391</v>
      </c>
      <c r="I2488" t="s">
        <v>7525</v>
      </c>
      <c r="J2488" t="s">
        <v>847</v>
      </c>
      <c r="K2488" t="s">
        <v>56</v>
      </c>
      <c r="L2488" t="s">
        <v>902</v>
      </c>
      <c r="M2488" t="s">
        <v>1829</v>
      </c>
      <c r="N2488" s="5">
        <v>119525</v>
      </c>
    </row>
    <row r="2489" spans="1:14" x14ac:dyDescent="0.25">
      <c r="A2489" t="s">
        <v>63</v>
      </c>
      <c r="B2489" t="s">
        <v>1932</v>
      </c>
      <c r="C2489">
        <v>1829</v>
      </c>
      <c r="D2489" s="2">
        <v>46082</v>
      </c>
      <c r="E2489" t="s">
        <v>905</v>
      </c>
      <c r="F2489" t="s">
        <v>5165</v>
      </c>
      <c r="G2489" t="s">
        <v>5166</v>
      </c>
      <c r="H2489" t="s">
        <v>4701</v>
      </c>
      <c r="I2489" t="s">
        <v>7526</v>
      </c>
      <c r="J2489" t="s">
        <v>5166</v>
      </c>
      <c r="K2489" t="s">
        <v>56</v>
      </c>
      <c r="L2489" t="s">
        <v>902</v>
      </c>
      <c r="M2489" t="s">
        <v>1829</v>
      </c>
      <c r="N2489" s="5">
        <v>382481</v>
      </c>
    </row>
    <row r="2490" spans="1:14" x14ac:dyDescent="0.25">
      <c r="A2490" t="s">
        <v>63</v>
      </c>
      <c r="B2490" t="s">
        <v>1932</v>
      </c>
      <c r="C2490">
        <v>1829</v>
      </c>
      <c r="D2490" s="2">
        <v>46082</v>
      </c>
      <c r="E2490" t="s">
        <v>906</v>
      </c>
      <c r="F2490" t="s">
        <v>7527</v>
      </c>
      <c r="G2490" t="s">
        <v>7528</v>
      </c>
      <c r="H2490" t="s">
        <v>6393</v>
      </c>
      <c r="I2490" t="s">
        <v>14</v>
      </c>
      <c r="J2490" t="s">
        <v>7529</v>
      </c>
      <c r="K2490" t="s">
        <v>56</v>
      </c>
      <c r="L2490" t="s">
        <v>903</v>
      </c>
      <c r="M2490" t="s">
        <v>1829</v>
      </c>
      <c r="N2490" s="5">
        <v>243169</v>
      </c>
    </row>
    <row r="2491" spans="1:14" x14ac:dyDescent="0.25">
      <c r="A2491" t="s">
        <v>63</v>
      </c>
      <c r="B2491" t="s">
        <v>1932</v>
      </c>
      <c r="C2491">
        <v>1829</v>
      </c>
      <c r="D2491" s="2">
        <v>46082</v>
      </c>
      <c r="E2491" t="s">
        <v>906</v>
      </c>
      <c r="F2491" t="s">
        <v>6073</v>
      </c>
      <c r="G2491" t="s">
        <v>14</v>
      </c>
      <c r="H2491" t="s">
        <v>6075</v>
      </c>
      <c r="I2491" t="s">
        <v>7530</v>
      </c>
      <c r="J2491" t="s">
        <v>7531</v>
      </c>
      <c r="K2491" t="s">
        <v>56</v>
      </c>
      <c r="L2491" t="s">
        <v>903</v>
      </c>
      <c r="M2491" t="s">
        <v>1829</v>
      </c>
      <c r="N2491" s="5">
        <v>183307</v>
      </c>
    </row>
    <row r="2492" spans="1:14" x14ac:dyDescent="0.25">
      <c r="A2492" t="s">
        <v>63</v>
      </c>
      <c r="B2492" t="s">
        <v>1932</v>
      </c>
      <c r="C2492">
        <v>1829</v>
      </c>
      <c r="D2492" s="2">
        <v>46082</v>
      </c>
      <c r="E2492" t="s">
        <v>906</v>
      </c>
      <c r="F2492" t="s">
        <v>1336</v>
      </c>
      <c r="G2492" t="s">
        <v>7502</v>
      </c>
      <c r="H2492" t="s">
        <v>1338</v>
      </c>
      <c r="I2492" t="s">
        <v>7532</v>
      </c>
      <c r="J2492" t="s">
        <v>7533</v>
      </c>
      <c r="K2492" t="s">
        <v>56</v>
      </c>
      <c r="L2492" t="s">
        <v>903</v>
      </c>
      <c r="M2492" t="s">
        <v>1829</v>
      </c>
      <c r="N2492" s="5">
        <v>1605621</v>
      </c>
    </row>
    <row r="2493" spans="1:14" x14ac:dyDescent="0.25">
      <c r="A2493" t="s">
        <v>63</v>
      </c>
      <c r="B2493" t="s">
        <v>1932</v>
      </c>
      <c r="C2493">
        <v>1829</v>
      </c>
      <c r="D2493" s="2">
        <v>46113</v>
      </c>
      <c r="E2493" t="s">
        <v>905</v>
      </c>
      <c r="F2493" t="s">
        <v>7534</v>
      </c>
      <c r="G2493" t="s">
        <v>7535</v>
      </c>
      <c r="H2493" t="s">
        <v>6389</v>
      </c>
      <c r="I2493" t="s">
        <v>7536</v>
      </c>
      <c r="J2493" t="s">
        <v>7535</v>
      </c>
      <c r="K2493" t="s">
        <v>56</v>
      </c>
      <c r="L2493" t="s">
        <v>902</v>
      </c>
      <c r="M2493" t="s">
        <v>1829</v>
      </c>
      <c r="N2493" s="5">
        <v>494201</v>
      </c>
    </row>
    <row r="2494" spans="1:14" x14ac:dyDescent="0.25">
      <c r="A2494" t="s">
        <v>63</v>
      </c>
      <c r="B2494" t="s">
        <v>1932</v>
      </c>
      <c r="C2494">
        <v>1829</v>
      </c>
      <c r="D2494" s="2">
        <v>46113</v>
      </c>
      <c r="E2494" t="s">
        <v>905</v>
      </c>
      <c r="F2494" t="s">
        <v>177</v>
      </c>
      <c r="G2494" t="s">
        <v>1945</v>
      </c>
      <c r="H2494" t="s">
        <v>118</v>
      </c>
      <c r="I2494" t="s">
        <v>7537</v>
      </c>
      <c r="J2494" t="s">
        <v>1588</v>
      </c>
      <c r="K2494" t="s">
        <v>56</v>
      </c>
      <c r="L2494" t="s">
        <v>902</v>
      </c>
      <c r="M2494" t="s">
        <v>1829</v>
      </c>
      <c r="N2494" s="5">
        <v>1406413</v>
      </c>
    </row>
    <row r="2495" spans="1:14" x14ac:dyDescent="0.25">
      <c r="A2495" t="s">
        <v>63</v>
      </c>
      <c r="B2495" t="s">
        <v>1932</v>
      </c>
      <c r="C2495">
        <v>1829</v>
      </c>
      <c r="D2495" s="2">
        <v>46113</v>
      </c>
      <c r="E2495" t="s">
        <v>905</v>
      </c>
      <c r="F2495" t="s">
        <v>6062</v>
      </c>
      <c r="G2495" t="s">
        <v>6063</v>
      </c>
      <c r="H2495" t="s">
        <v>6374</v>
      </c>
      <c r="I2495" t="s">
        <v>7538</v>
      </c>
      <c r="J2495" t="s">
        <v>6063</v>
      </c>
      <c r="K2495" t="s">
        <v>56</v>
      </c>
      <c r="L2495" t="s">
        <v>902</v>
      </c>
      <c r="M2495" t="s">
        <v>1829</v>
      </c>
      <c r="N2495" s="5">
        <v>749024</v>
      </c>
    </row>
    <row r="2496" spans="1:14" x14ac:dyDescent="0.25">
      <c r="A2496" t="s">
        <v>63</v>
      </c>
      <c r="B2496" t="s">
        <v>1932</v>
      </c>
      <c r="C2496">
        <v>1829</v>
      </c>
      <c r="D2496" s="2">
        <v>46113</v>
      </c>
      <c r="E2496" t="s">
        <v>905</v>
      </c>
      <c r="F2496" t="s">
        <v>1716</v>
      </c>
      <c r="G2496" t="s">
        <v>1717</v>
      </c>
      <c r="I2496" t="s">
        <v>7539</v>
      </c>
      <c r="J2496" t="s">
        <v>1717</v>
      </c>
      <c r="K2496" t="s">
        <v>56</v>
      </c>
      <c r="L2496" t="s">
        <v>902</v>
      </c>
      <c r="M2496" t="s">
        <v>1829</v>
      </c>
      <c r="N2496" s="5">
        <v>111184</v>
      </c>
    </row>
    <row r="2497" spans="1:14" x14ac:dyDescent="0.25">
      <c r="A2497" t="s">
        <v>63</v>
      </c>
      <c r="B2497" t="s">
        <v>1932</v>
      </c>
      <c r="C2497">
        <v>1829</v>
      </c>
      <c r="D2497" s="2">
        <v>46113</v>
      </c>
      <c r="E2497" t="s">
        <v>905</v>
      </c>
      <c r="F2497" t="s">
        <v>1716</v>
      </c>
      <c r="G2497" t="s">
        <v>1717</v>
      </c>
      <c r="I2497" t="s">
        <v>7540</v>
      </c>
      <c r="J2497" t="s">
        <v>1717</v>
      </c>
      <c r="K2497" t="s">
        <v>56</v>
      </c>
      <c r="L2497" t="s">
        <v>902</v>
      </c>
      <c r="M2497" t="s">
        <v>1829</v>
      </c>
      <c r="N2497" s="5">
        <v>594297</v>
      </c>
    </row>
    <row r="2498" spans="1:14" x14ac:dyDescent="0.25">
      <c r="A2498" t="s">
        <v>63</v>
      </c>
      <c r="B2498" t="s">
        <v>1932</v>
      </c>
      <c r="C2498">
        <v>1829</v>
      </c>
      <c r="D2498" s="2">
        <v>46113</v>
      </c>
      <c r="E2498" t="s">
        <v>905</v>
      </c>
      <c r="F2498" t="s">
        <v>1716</v>
      </c>
      <c r="G2498" t="s">
        <v>1717</v>
      </c>
      <c r="I2498" t="s">
        <v>7541</v>
      </c>
      <c r="J2498" t="s">
        <v>1717</v>
      </c>
      <c r="K2498" t="s">
        <v>56</v>
      </c>
      <c r="L2498" t="s">
        <v>902</v>
      </c>
      <c r="M2498" t="s">
        <v>1829</v>
      </c>
      <c r="N2498" s="5">
        <v>126354</v>
      </c>
    </row>
    <row r="2499" spans="1:14" x14ac:dyDescent="0.25">
      <c r="A2499" t="s">
        <v>63</v>
      </c>
      <c r="B2499" t="s">
        <v>1932</v>
      </c>
      <c r="C2499">
        <v>1829</v>
      </c>
      <c r="D2499" s="2">
        <v>46113</v>
      </c>
      <c r="E2499" t="s">
        <v>905</v>
      </c>
      <c r="F2499" t="s">
        <v>1716</v>
      </c>
      <c r="G2499" t="s">
        <v>1717</v>
      </c>
      <c r="I2499" t="s">
        <v>7542</v>
      </c>
      <c r="J2499" t="s">
        <v>1717</v>
      </c>
      <c r="K2499" t="s">
        <v>56</v>
      </c>
      <c r="L2499" t="s">
        <v>902</v>
      </c>
      <c r="M2499" t="s">
        <v>1829</v>
      </c>
      <c r="N2499" s="5">
        <v>201376</v>
      </c>
    </row>
    <row r="2500" spans="1:14" x14ac:dyDescent="0.25">
      <c r="A2500" t="s">
        <v>63</v>
      </c>
      <c r="B2500" t="s">
        <v>1932</v>
      </c>
      <c r="C2500">
        <v>1829</v>
      </c>
      <c r="D2500" s="2">
        <v>46113</v>
      </c>
      <c r="E2500" t="s">
        <v>905</v>
      </c>
      <c r="F2500" t="s">
        <v>1716</v>
      </c>
      <c r="G2500" t="s">
        <v>1717</v>
      </c>
      <c r="I2500" t="s">
        <v>7543</v>
      </c>
      <c r="J2500" t="s">
        <v>1717</v>
      </c>
      <c r="K2500" t="s">
        <v>56</v>
      </c>
      <c r="L2500" t="s">
        <v>902</v>
      </c>
      <c r="M2500" t="s">
        <v>1829</v>
      </c>
      <c r="N2500" s="5">
        <v>83382</v>
      </c>
    </row>
    <row r="2501" spans="1:14" x14ac:dyDescent="0.25">
      <c r="A2501" t="s">
        <v>63</v>
      </c>
      <c r="B2501" t="s">
        <v>1932</v>
      </c>
      <c r="C2501">
        <v>1829</v>
      </c>
      <c r="D2501" s="2">
        <v>46113</v>
      </c>
      <c r="E2501" t="s">
        <v>905</v>
      </c>
      <c r="F2501" t="s">
        <v>1716</v>
      </c>
      <c r="G2501" t="s">
        <v>1717</v>
      </c>
      <c r="I2501" t="s">
        <v>7544</v>
      </c>
      <c r="J2501" t="s">
        <v>1717</v>
      </c>
      <c r="K2501" t="s">
        <v>56</v>
      </c>
      <c r="L2501" t="s">
        <v>902</v>
      </c>
      <c r="M2501" t="s">
        <v>1829</v>
      </c>
      <c r="N2501" s="5">
        <v>206712</v>
      </c>
    </row>
    <row r="2502" spans="1:14" x14ac:dyDescent="0.25">
      <c r="A2502" t="s">
        <v>63</v>
      </c>
      <c r="B2502" t="s">
        <v>1932</v>
      </c>
      <c r="C2502">
        <v>1829</v>
      </c>
      <c r="D2502" s="2">
        <v>46113</v>
      </c>
      <c r="E2502" t="s">
        <v>905</v>
      </c>
      <c r="F2502" t="s">
        <v>1716</v>
      </c>
      <c r="G2502" t="s">
        <v>1717</v>
      </c>
      <c r="I2502" t="s">
        <v>7545</v>
      </c>
      <c r="J2502" t="s">
        <v>1717</v>
      </c>
      <c r="K2502" t="s">
        <v>56</v>
      </c>
      <c r="L2502" t="s">
        <v>902</v>
      </c>
      <c r="M2502" t="s">
        <v>1829</v>
      </c>
      <c r="N2502" s="5">
        <v>79288</v>
      </c>
    </row>
    <row r="2503" spans="1:14" x14ac:dyDescent="0.25">
      <c r="A2503" t="s">
        <v>63</v>
      </c>
      <c r="B2503" t="s">
        <v>1932</v>
      </c>
      <c r="C2503">
        <v>1829</v>
      </c>
      <c r="D2503" s="2">
        <v>46113</v>
      </c>
      <c r="E2503" t="s">
        <v>905</v>
      </c>
      <c r="F2503" t="s">
        <v>1716</v>
      </c>
      <c r="G2503" t="s">
        <v>1717</v>
      </c>
      <c r="I2503" t="s">
        <v>7546</v>
      </c>
      <c r="J2503" t="s">
        <v>1717</v>
      </c>
      <c r="K2503" t="s">
        <v>56</v>
      </c>
      <c r="L2503" t="s">
        <v>902</v>
      </c>
      <c r="M2503" t="s">
        <v>1829</v>
      </c>
      <c r="N2503" s="5">
        <v>79615</v>
      </c>
    </row>
    <row r="2504" spans="1:14" x14ac:dyDescent="0.25">
      <c r="A2504" t="s">
        <v>63</v>
      </c>
      <c r="B2504" t="s">
        <v>1932</v>
      </c>
      <c r="C2504">
        <v>1829</v>
      </c>
      <c r="D2504" s="2">
        <v>46113</v>
      </c>
      <c r="E2504" t="s">
        <v>905</v>
      </c>
      <c r="F2504" t="s">
        <v>1716</v>
      </c>
      <c r="G2504" t="s">
        <v>1717</v>
      </c>
      <c r="I2504" t="s">
        <v>7547</v>
      </c>
      <c r="J2504" t="s">
        <v>1717</v>
      </c>
      <c r="K2504" t="s">
        <v>56</v>
      </c>
      <c r="L2504" t="s">
        <v>902</v>
      </c>
      <c r="M2504" t="s">
        <v>1829</v>
      </c>
      <c r="N2504" s="5">
        <v>40027</v>
      </c>
    </row>
    <row r="2505" spans="1:14" x14ac:dyDescent="0.25">
      <c r="A2505" t="s">
        <v>63</v>
      </c>
      <c r="B2505" t="s">
        <v>1932</v>
      </c>
      <c r="C2505">
        <v>1829</v>
      </c>
      <c r="D2505" s="2">
        <v>46113</v>
      </c>
      <c r="E2505" t="s">
        <v>905</v>
      </c>
      <c r="F2505" t="s">
        <v>1716</v>
      </c>
      <c r="G2505" t="s">
        <v>1717</v>
      </c>
      <c r="I2505" t="s">
        <v>7548</v>
      </c>
      <c r="J2505" t="s">
        <v>1717</v>
      </c>
      <c r="K2505" t="s">
        <v>56</v>
      </c>
      <c r="L2505" t="s">
        <v>902</v>
      </c>
      <c r="M2505" t="s">
        <v>1829</v>
      </c>
      <c r="N2505" s="5">
        <v>208144</v>
      </c>
    </row>
    <row r="2506" spans="1:14" x14ac:dyDescent="0.25">
      <c r="A2506" t="s">
        <v>63</v>
      </c>
      <c r="B2506" t="s">
        <v>1932</v>
      </c>
      <c r="C2506">
        <v>1829</v>
      </c>
      <c r="D2506" s="2">
        <v>46113</v>
      </c>
      <c r="E2506" t="s">
        <v>905</v>
      </c>
      <c r="F2506" t="s">
        <v>1716</v>
      </c>
      <c r="G2506" t="s">
        <v>1717</v>
      </c>
      <c r="I2506" t="s">
        <v>7549</v>
      </c>
      <c r="J2506" t="s">
        <v>1717</v>
      </c>
      <c r="K2506" t="s">
        <v>56</v>
      </c>
      <c r="L2506" t="s">
        <v>902</v>
      </c>
      <c r="M2506" t="s">
        <v>1829</v>
      </c>
      <c r="N2506" s="5">
        <v>39644</v>
      </c>
    </row>
    <row r="2507" spans="1:14" x14ac:dyDescent="0.25">
      <c r="A2507" t="s">
        <v>63</v>
      </c>
      <c r="B2507" t="s">
        <v>1932</v>
      </c>
      <c r="C2507">
        <v>1829</v>
      </c>
      <c r="D2507" s="2">
        <v>46113</v>
      </c>
      <c r="E2507" t="s">
        <v>905</v>
      </c>
      <c r="F2507" t="s">
        <v>1716</v>
      </c>
      <c r="G2507" t="s">
        <v>1717</v>
      </c>
      <c r="I2507" t="s">
        <v>7550</v>
      </c>
      <c r="J2507" t="s">
        <v>1717</v>
      </c>
      <c r="K2507" t="s">
        <v>56</v>
      </c>
      <c r="L2507" t="s">
        <v>902</v>
      </c>
      <c r="M2507" t="s">
        <v>1829</v>
      </c>
      <c r="N2507" s="5">
        <v>-206712</v>
      </c>
    </row>
    <row r="2508" spans="1:14" x14ac:dyDescent="0.25">
      <c r="A2508" t="s">
        <v>63</v>
      </c>
      <c r="B2508" t="s">
        <v>1932</v>
      </c>
      <c r="C2508">
        <v>1829</v>
      </c>
      <c r="D2508" s="2">
        <v>46113</v>
      </c>
      <c r="E2508" t="s">
        <v>905</v>
      </c>
      <c r="F2508" t="s">
        <v>1716</v>
      </c>
      <c r="G2508" t="s">
        <v>1717</v>
      </c>
      <c r="I2508" t="s">
        <v>7551</v>
      </c>
      <c r="J2508" t="s">
        <v>1717</v>
      </c>
      <c r="K2508" t="s">
        <v>56</v>
      </c>
      <c r="L2508" t="s">
        <v>902</v>
      </c>
      <c r="M2508" t="s">
        <v>1829</v>
      </c>
      <c r="N2508" s="5">
        <v>-79288</v>
      </c>
    </row>
    <row r="2509" spans="1:14" x14ac:dyDescent="0.25">
      <c r="A2509" t="s">
        <v>63</v>
      </c>
      <c r="B2509" t="s">
        <v>1932</v>
      </c>
      <c r="C2509">
        <v>1829</v>
      </c>
      <c r="D2509" s="2">
        <v>46113</v>
      </c>
      <c r="E2509" t="s">
        <v>905</v>
      </c>
      <c r="F2509" t="s">
        <v>7527</v>
      </c>
      <c r="G2509" t="s">
        <v>7528</v>
      </c>
      <c r="H2509" t="s">
        <v>6393</v>
      </c>
      <c r="I2509" t="s">
        <v>7552</v>
      </c>
      <c r="J2509" t="s">
        <v>7528</v>
      </c>
      <c r="K2509" t="s">
        <v>56</v>
      </c>
      <c r="L2509" t="s">
        <v>902</v>
      </c>
      <c r="M2509" t="s">
        <v>1829</v>
      </c>
      <c r="N2509" s="5">
        <v>1181942</v>
      </c>
    </row>
    <row r="2510" spans="1:14" x14ac:dyDescent="0.25">
      <c r="A2510" t="s">
        <v>63</v>
      </c>
      <c r="B2510" t="s">
        <v>1932</v>
      </c>
      <c r="C2510">
        <v>1829</v>
      </c>
      <c r="D2510" s="2">
        <v>46113</v>
      </c>
      <c r="E2510" t="s">
        <v>905</v>
      </c>
      <c r="F2510" t="s">
        <v>7527</v>
      </c>
      <c r="G2510" t="s">
        <v>7528</v>
      </c>
      <c r="H2510" t="s">
        <v>6393</v>
      </c>
      <c r="I2510" t="s">
        <v>7553</v>
      </c>
      <c r="J2510" t="s">
        <v>7528</v>
      </c>
      <c r="K2510" t="s">
        <v>56</v>
      </c>
      <c r="L2510" t="s">
        <v>902</v>
      </c>
      <c r="M2510" t="s">
        <v>1829</v>
      </c>
      <c r="N2510" s="5">
        <v>52473</v>
      </c>
    </row>
    <row r="2511" spans="1:14" x14ac:dyDescent="0.25">
      <c r="A2511" t="s">
        <v>63</v>
      </c>
      <c r="B2511" t="s">
        <v>1932</v>
      </c>
      <c r="C2511">
        <v>1829</v>
      </c>
      <c r="D2511" s="2">
        <v>46113</v>
      </c>
      <c r="E2511" t="s">
        <v>905</v>
      </c>
      <c r="F2511" t="s">
        <v>7527</v>
      </c>
      <c r="G2511" t="s">
        <v>7528</v>
      </c>
      <c r="H2511" t="s">
        <v>6393</v>
      </c>
      <c r="I2511" t="s">
        <v>7554</v>
      </c>
      <c r="J2511" t="s">
        <v>7528</v>
      </c>
      <c r="K2511" t="s">
        <v>56</v>
      </c>
      <c r="L2511" t="s">
        <v>902</v>
      </c>
      <c r="M2511" t="s">
        <v>1829</v>
      </c>
      <c r="N2511" s="5">
        <v>190696</v>
      </c>
    </row>
    <row r="2512" spans="1:14" x14ac:dyDescent="0.25">
      <c r="A2512" t="s">
        <v>63</v>
      </c>
      <c r="B2512" t="s">
        <v>1932</v>
      </c>
      <c r="C2512">
        <v>1829</v>
      </c>
      <c r="D2512" s="2">
        <v>46113</v>
      </c>
      <c r="E2512" t="s">
        <v>905</v>
      </c>
      <c r="F2512" t="s">
        <v>184</v>
      </c>
      <c r="G2512" t="s">
        <v>16</v>
      </c>
      <c r="H2512" t="s">
        <v>6387</v>
      </c>
      <c r="I2512" t="s">
        <v>7555</v>
      </c>
      <c r="J2512" t="s">
        <v>16</v>
      </c>
      <c r="K2512" t="s">
        <v>56</v>
      </c>
      <c r="L2512" t="s">
        <v>902</v>
      </c>
      <c r="M2512" t="s">
        <v>1829</v>
      </c>
      <c r="N2512" s="5">
        <v>936450</v>
      </c>
    </row>
    <row r="2513" spans="1:14" x14ac:dyDescent="0.25">
      <c r="A2513" t="s">
        <v>63</v>
      </c>
      <c r="B2513" t="s">
        <v>1932</v>
      </c>
      <c r="C2513">
        <v>1829</v>
      </c>
      <c r="D2513" s="2">
        <v>46113</v>
      </c>
      <c r="E2513" t="s">
        <v>905</v>
      </c>
      <c r="F2513" t="s">
        <v>184</v>
      </c>
      <c r="G2513" t="s">
        <v>16</v>
      </c>
      <c r="H2513" t="s">
        <v>6388</v>
      </c>
      <c r="I2513" t="s">
        <v>7556</v>
      </c>
      <c r="J2513" t="s">
        <v>16</v>
      </c>
      <c r="K2513" t="s">
        <v>56</v>
      </c>
      <c r="L2513" t="s">
        <v>902</v>
      </c>
      <c r="M2513" t="s">
        <v>1829</v>
      </c>
      <c r="N2513" s="5">
        <v>152557</v>
      </c>
    </row>
    <row r="2514" spans="1:14" x14ac:dyDescent="0.25">
      <c r="A2514" t="s">
        <v>63</v>
      </c>
      <c r="B2514" t="s">
        <v>1932</v>
      </c>
      <c r="C2514">
        <v>1829</v>
      </c>
      <c r="D2514" s="2">
        <v>46113</v>
      </c>
      <c r="E2514" t="s">
        <v>905</v>
      </c>
      <c r="F2514" t="s">
        <v>185</v>
      </c>
      <c r="G2514" t="s">
        <v>44</v>
      </c>
      <c r="H2514" t="s">
        <v>6383</v>
      </c>
      <c r="I2514" t="s">
        <v>7557</v>
      </c>
      <c r="J2514" t="s">
        <v>7558</v>
      </c>
      <c r="K2514" t="s">
        <v>56</v>
      </c>
      <c r="L2514" t="s">
        <v>902</v>
      </c>
      <c r="M2514" t="s">
        <v>1829</v>
      </c>
      <c r="N2514" s="5">
        <v>207974</v>
      </c>
    </row>
    <row r="2515" spans="1:14" x14ac:dyDescent="0.25">
      <c r="A2515" t="s">
        <v>63</v>
      </c>
      <c r="B2515" t="s">
        <v>1932</v>
      </c>
      <c r="C2515">
        <v>1829</v>
      </c>
      <c r="D2515" s="2">
        <v>46113</v>
      </c>
      <c r="E2515" t="s">
        <v>905</v>
      </c>
      <c r="F2515" t="s">
        <v>185</v>
      </c>
      <c r="G2515" t="s">
        <v>44</v>
      </c>
      <c r="H2515" t="s">
        <v>6384</v>
      </c>
      <c r="I2515" t="s">
        <v>7559</v>
      </c>
      <c r="J2515" t="s">
        <v>7558</v>
      </c>
      <c r="K2515" t="s">
        <v>56</v>
      </c>
      <c r="L2515" t="s">
        <v>902</v>
      </c>
      <c r="M2515" t="s">
        <v>1829</v>
      </c>
      <c r="N2515" s="5">
        <v>207974</v>
      </c>
    </row>
    <row r="2516" spans="1:14" x14ac:dyDescent="0.25">
      <c r="A2516" t="s">
        <v>63</v>
      </c>
      <c r="B2516" t="s">
        <v>1932</v>
      </c>
      <c r="C2516">
        <v>1829</v>
      </c>
      <c r="D2516" s="2">
        <v>46113</v>
      </c>
      <c r="E2516" t="s">
        <v>905</v>
      </c>
      <c r="F2516" t="s">
        <v>185</v>
      </c>
      <c r="G2516" t="s">
        <v>44</v>
      </c>
      <c r="H2516" t="s">
        <v>6385</v>
      </c>
      <c r="I2516" t="s">
        <v>7560</v>
      </c>
      <c r="J2516" t="s">
        <v>7558</v>
      </c>
      <c r="K2516" t="s">
        <v>56</v>
      </c>
      <c r="L2516" t="s">
        <v>902</v>
      </c>
      <c r="M2516" t="s">
        <v>1829</v>
      </c>
      <c r="N2516" s="5">
        <v>1247843</v>
      </c>
    </row>
    <row r="2517" spans="1:14" x14ac:dyDescent="0.25">
      <c r="A2517" t="s">
        <v>63</v>
      </c>
      <c r="B2517" t="s">
        <v>1932</v>
      </c>
      <c r="C2517">
        <v>1829</v>
      </c>
      <c r="D2517" s="2">
        <v>46113</v>
      </c>
      <c r="E2517" t="s">
        <v>905</v>
      </c>
      <c r="F2517" t="s">
        <v>7561</v>
      </c>
      <c r="G2517" t="s">
        <v>7562</v>
      </c>
      <c r="H2517" t="s">
        <v>6392</v>
      </c>
      <c r="I2517" t="s">
        <v>7563</v>
      </c>
      <c r="J2517" t="s">
        <v>7562</v>
      </c>
      <c r="K2517" t="s">
        <v>56</v>
      </c>
      <c r="L2517" t="s">
        <v>902</v>
      </c>
      <c r="M2517" t="s">
        <v>1829</v>
      </c>
      <c r="N2517" s="5">
        <v>239260</v>
      </c>
    </row>
    <row r="2518" spans="1:14" x14ac:dyDescent="0.25">
      <c r="A2518" t="s">
        <v>63</v>
      </c>
      <c r="B2518" t="s">
        <v>1932</v>
      </c>
      <c r="C2518">
        <v>1829</v>
      </c>
      <c r="D2518" s="2">
        <v>46113</v>
      </c>
      <c r="E2518" t="s">
        <v>905</v>
      </c>
      <c r="F2518" t="s">
        <v>1332</v>
      </c>
      <c r="G2518" t="s">
        <v>1333</v>
      </c>
      <c r="H2518" t="s">
        <v>1418</v>
      </c>
      <c r="I2518" t="s">
        <v>7564</v>
      </c>
      <c r="J2518" t="s">
        <v>1333</v>
      </c>
      <c r="K2518" t="s">
        <v>56</v>
      </c>
      <c r="L2518" t="s">
        <v>902</v>
      </c>
      <c r="M2518" t="s">
        <v>1829</v>
      </c>
      <c r="N2518" s="5">
        <v>6454122</v>
      </c>
    </row>
    <row r="2519" spans="1:14" x14ac:dyDescent="0.25">
      <c r="A2519" t="s">
        <v>63</v>
      </c>
      <c r="B2519" t="s">
        <v>1932</v>
      </c>
      <c r="C2519">
        <v>1829</v>
      </c>
      <c r="D2519" s="2">
        <v>46113</v>
      </c>
      <c r="E2519" t="s">
        <v>905</v>
      </c>
      <c r="F2519" t="s">
        <v>1332</v>
      </c>
      <c r="G2519" t="s">
        <v>1333</v>
      </c>
      <c r="H2519" t="s">
        <v>1418</v>
      </c>
      <c r="I2519" t="s">
        <v>7565</v>
      </c>
      <c r="J2519" t="s">
        <v>1333</v>
      </c>
      <c r="K2519" t="s">
        <v>56</v>
      </c>
      <c r="L2519" t="s">
        <v>902</v>
      </c>
      <c r="M2519" t="s">
        <v>1829</v>
      </c>
      <c r="N2519" s="5">
        <v>4581798</v>
      </c>
    </row>
    <row r="2520" spans="1:14" x14ac:dyDescent="0.25">
      <c r="A2520" t="s">
        <v>63</v>
      </c>
      <c r="B2520" t="s">
        <v>1932</v>
      </c>
      <c r="C2520">
        <v>1829</v>
      </c>
      <c r="D2520" s="2">
        <v>46113</v>
      </c>
      <c r="E2520" t="s">
        <v>905</v>
      </c>
      <c r="F2520" t="s">
        <v>7489</v>
      </c>
      <c r="G2520" t="s">
        <v>7490</v>
      </c>
      <c r="H2520" t="s">
        <v>6358</v>
      </c>
      <c r="I2520" t="s">
        <v>7566</v>
      </c>
      <c r="J2520" t="s">
        <v>7490</v>
      </c>
      <c r="K2520" t="s">
        <v>56</v>
      </c>
      <c r="L2520" t="s">
        <v>902</v>
      </c>
      <c r="M2520" t="s">
        <v>1829</v>
      </c>
      <c r="N2520" s="5">
        <v>53858</v>
      </c>
    </row>
    <row r="2521" spans="1:14" x14ac:dyDescent="0.25">
      <c r="A2521" t="s">
        <v>63</v>
      </c>
      <c r="B2521" t="s">
        <v>1932</v>
      </c>
      <c r="C2521">
        <v>1829</v>
      </c>
      <c r="D2521" s="2">
        <v>46113</v>
      </c>
      <c r="E2521" t="s">
        <v>905</v>
      </c>
      <c r="F2521" t="s">
        <v>7567</v>
      </c>
      <c r="G2521" t="s">
        <v>7568</v>
      </c>
      <c r="H2521" t="s">
        <v>6380</v>
      </c>
      <c r="I2521" t="s">
        <v>7569</v>
      </c>
      <c r="J2521" t="s">
        <v>7568</v>
      </c>
      <c r="K2521" t="s">
        <v>56</v>
      </c>
      <c r="L2521" t="s">
        <v>902</v>
      </c>
      <c r="M2521" t="s">
        <v>1829</v>
      </c>
      <c r="N2521" s="5">
        <v>263567</v>
      </c>
    </row>
    <row r="2522" spans="1:14" x14ac:dyDescent="0.25">
      <c r="A2522" t="s">
        <v>63</v>
      </c>
      <c r="B2522" t="s">
        <v>1932</v>
      </c>
      <c r="C2522">
        <v>1829</v>
      </c>
      <c r="D2522" s="2">
        <v>46113</v>
      </c>
      <c r="E2522" t="s">
        <v>905</v>
      </c>
      <c r="F2522" t="s">
        <v>156</v>
      </c>
      <c r="G2522" t="s">
        <v>3</v>
      </c>
      <c r="H2522" t="s">
        <v>677</v>
      </c>
      <c r="I2522" t="s">
        <v>7570</v>
      </c>
      <c r="J2522" t="s">
        <v>3</v>
      </c>
      <c r="K2522" t="s">
        <v>56</v>
      </c>
      <c r="L2522" t="s">
        <v>902</v>
      </c>
      <c r="M2522" t="s">
        <v>1829</v>
      </c>
      <c r="N2522" s="5">
        <v>81676</v>
      </c>
    </row>
    <row r="2523" spans="1:14" x14ac:dyDescent="0.25">
      <c r="A2523" t="s">
        <v>63</v>
      </c>
      <c r="B2523" t="s">
        <v>1932</v>
      </c>
      <c r="C2523">
        <v>1829</v>
      </c>
      <c r="D2523" s="2">
        <v>46113</v>
      </c>
      <c r="E2523" t="s">
        <v>905</v>
      </c>
      <c r="F2523" t="s">
        <v>156</v>
      </c>
      <c r="G2523" t="s">
        <v>3</v>
      </c>
      <c r="H2523" t="s">
        <v>678</v>
      </c>
      <c r="I2523" t="s">
        <v>7571</v>
      </c>
      <c r="J2523" t="s">
        <v>3</v>
      </c>
      <c r="K2523" t="s">
        <v>56</v>
      </c>
      <c r="L2523" t="s">
        <v>902</v>
      </c>
      <c r="M2523" t="s">
        <v>1829</v>
      </c>
      <c r="N2523" s="5">
        <v>252133</v>
      </c>
    </row>
    <row r="2524" spans="1:14" x14ac:dyDescent="0.25">
      <c r="A2524" t="s">
        <v>63</v>
      </c>
      <c r="B2524" t="s">
        <v>1932</v>
      </c>
      <c r="C2524">
        <v>1829</v>
      </c>
      <c r="D2524" s="2">
        <v>46113</v>
      </c>
      <c r="E2524" t="s">
        <v>905</v>
      </c>
      <c r="F2524" t="s">
        <v>303</v>
      </c>
      <c r="G2524" t="s">
        <v>5126</v>
      </c>
      <c r="H2524" t="s">
        <v>6390</v>
      </c>
      <c r="I2524" t="s">
        <v>7572</v>
      </c>
      <c r="J2524" t="s">
        <v>351</v>
      </c>
      <c r="K2524" t="s">
        <v>56</v>
      </c>
      <c r="L2524" t="s">
        <v>902</v>
      </c>
      <c r="M2524" t="s">
        <v>1829</v>
      </c>
      <c r="N2524" s="5">
        <v>1325136</v>
      </c>
    </row>
    <row r="2525" spans="1:14" x14ac:dyDescent="0.25">
      <c r="A2525" t="s">
        <v>63</v>
      </c>
      <c r="B2525" t="s">
        <v>1932</v>
      </c>
      <c r="C2525">
        <v>1829</v>
      </c>
      <c r="D2525" s="2">
        <v>46113</v>
      </c>
      <c r="E2525" t="s">
        <v>905</v>
      </c>
      <c r="F2525" t="s">
        <v>6073</v>
      </c>
      <c r="G2525" t="s">
        <v>14</v>
      </c>
      <c r="H2525" t="s">
        <v>6362</v>
      </c>
      <c r="I2525" t="s">
        <v>7573</v>
      </c>
      <c r="J2525" t="s">
        <v>7498</v>
      </c>
      <c r="K2525" t="s">
        <v>56</v>
      </c>
      <c r="L2525" t="s">
        <v>902</v>
      </c>
      <c r="M2525" t="s">
        <v>1829</v>
      </c>
      <c r="N2525" s="5">
        <v>67600</v>
      </c>
    </row>
    <row r="2526" spans="1:14" x14ac:dyDescent="0.25">
      <c r="A2526" t="s">
        <v>63</v>
      </c>
      <c r="B2526" t="s">
        <v>1932</v>
      </c>
      <c r="C2526">
        <v>1829</v>
      </c>
      <c r="D2526" s="2">
        <v>46113</v>
      </c>
      <c r="E2526" t="s">
        <v>905</v>
      </c>
      <c r="F2526" t="s">
        <v>6073</v>
      </c>
      <c r="G2526" t="s">
        <v>14</v>
      </c>
      <c r="H2526" t="s">
        <v>6075</v>
      </c>
      <c r="I2526" t="s">
        <v>7530</v>
      </c>
      <c r="J2526" t="s">
        <v>7498</v>
      </c>
      <c r="K2526" t="s">
        <v>56</v>
      </c>
      <c r="L2526" t="s">
        <v>902</v>
      </c>
      <c r="M2526" t="s">
        <v>1829</v>
      </c>
      <c r="N2526" s="5">
        <v>183307</v>
      </c>
    </row>
    <row r="2527" spans="1:14" x14ac:dyDescent="0.25">
      <c r="A2527" t="s">
        <v>63</v>
      </c>
      <c r="B2527" t="s">
        <v>1932</v>
      </c>
      <c r="C2527">
        <v>1829</v>
      </c>
      <c r="D2527" s="2">
        <v>46113</v>
      </c>
      <c r="E2527" t="s">
        <v>905</v>
      </c>
      <c r="F2527" t="s">
        <v>6073</v>
      </c>
      <c r="G2527" t="s">
        <v>14</v>
      </c>
      <c r="H2527" t="s">
        <v>6075</v>
      </c>
      <c r="I2527" t="s">
        <v>7574</v>
      </c>
      <c r="J2527" t="s">
        <v>7498</v>
      </c>
      <c r="K2527" t="s">
        <v>56</v>
      </c>
      <c r="L2527" t="s">
        <v>902</v>
      </c>
      <c r="M2527" t="s">
        <v>1829</v>
      </c>
      <c r="N2527" s="5">
        <v>5906</v>
      </c>
    </row>
    <row r="2528" spans="1:14" x14ac:dyDescent="0.25">
      <c r="A2528" t="s">
        <v>63</v>
      </c>
      <c r="B2528" t="s">
        <v>1932</v>
      </c>
      <c r="C2528">
        <v>1829</v>
      </c>
      <c r="D2528" s="2">
        <v>46113</v>
      </c>
      <c r="E2528" t="s">
        <v>905</v>
      </c>
      <c r="F2528" t="s">
        <v>7575</v>
      </c>
      <c r="G2528" t="s">
        <v>7576</v>
      </c>
      <c r="H2528" t="s">
        <v>6365</v>
      </c>
      <c r="I2528" t="s">
        <v>7577</v>
      </c>
      <c r="J2528" t="s">
        <v>7576</v>
      </c>
      <c r="K2528" t="s">
        <v>56</v>
      </c>
      <c r="L2528" t="s">
        <v>902</v>
      </c>
      <c r="M2528" t="s">
        <v>1829</v>
      </c>
      <c r="N2528" s="5">
        <v>386465</v>
      </c>
    </row>
    <row r="2529" spans="1:14" x14ac:dyDescent="0.25">
      <c r="A2529" t="s">
        <v>63</v>
      </c>
      <c r="B2529" t="s">
        <v>1932</v>
      </c>
      <c r="C2529">
        <v>1829</v>
      </c>
      <c r="D2529" s="2">
        <v>46113</v>
      </c>
      <c r="E2529" t="s">
        <v>905</v>
      </c>
      <c r="F2529" t="s">
        <v>1336</v>
      </c>
      <c r="G2529" t="s">
        <v>7502</v>
      </c>
      <c r="H2529" t="s">
        <v>1338</v>
      </c>
      <c r="I2529" t="s">
        <v>7532</v>
      </c>
      <c r="J2529" t="s">
        <v>1337</v>
      </c>
      <c r="K2529" t="s">
        <v>56</v>
      </c>
      <c r="L2529" t="s">
        <v>902</v>
      </c>
      <c r="M2529" t="s">
        <v>1829</v>
      </c>
      <c r="N2529" s="5">
        <v>1605621</v>
      </c>
    </row>
    <row r="2530" spans="1:14" x14ac:dyDescent="0.25">
      <c r="A2530" t="s">
        <v>63</v>
      </c>
      <c r="B2530" t="s">
        <v>1932</v>
      </c>
      <c r="C2530">
        <v>1829</v>
      </c>
      <c r="D2530" s="2">
        <v>46113</v>
      </c>
      <c r="E2530" t="s">
        <v>905</v>
      </c>
      <c r="F2530" t="s">
        <v>1336</v>
      </c>
      <c r="G2530" t="s">
        <v>7502</v>
      </c>
      <c r="H2530" t="s">
        <v>1338</v>
      </c>
      <c r="I2530" t="s">
        <v>7578</v>
      </c>
      <c r="J2530" t="s">
        <v>1337</v>
      </c>
      <c r="K2530" t="s">
        <v>56</v>
      </c>
      <c r="L2530" t="s">
        <v>902</v>
      </c>
      <c r="M2530" t="s">
        <v>1829</v>
      </c>
      <c r="N2530" s="5">
        <v>589853</v>
      </c>
    </row>
    <row r="2531" spans="1:14" x14ac:dyDescent="0.25">
      <c r="A2531" t="s">
        <v>63</v>
      </c>
      <c r="B2531" t="s">
        <v>1932</v>
      </c>
      <c r="C2531">
        <v>1829</v>
      </c>
      <c r="D2531" s="2">
        <v>46113</v>
      </c>
      <c r="E2531" t="s">
        <v>905</v>
      </c>
      <c r="F2531" t="s">
        <v>7504</v>
      </c>
      <c r="G2531" t="s">
        <v>14</v>
      </c>
      <c r="H2531" t="s">
        <v>6368</v>
      </c>
      <c r="I2531" t="s">
        <v>7579</v>
      </c>
      <c r="J2531" t="s">
        <v>7506</v>
      </c>
      <c r="K2531" t="s">
        <v>56</v>
      </c>
      <c r="L2531" t="s">
        <v>902</v>
      </c>
      <c r="M2531" t="s">
        <v>1829</v>
      </c>
      <c r="N2531" s="5">
        <v>6965528</v>
      </c>
    </row>
    <row r="2532" spans="1:14" x14ac:dyDescent="0.25">
      <c r="A2532" t="s">
        <v>63</v>
      </c>
      <c r="B2532" t="s">
        <v>1932</v>
      </c>
      <c r="C2532">
        <v>1829</v>
      </c>
      <c r="D2532" s="2">
        <v>46113</v>
      </c>
      <c r="E2532" t="s">
        <v>905</v>
      </c>
      <c r="F2532" t="s">
        <v>978</v>
      </c>
      <c r="G2532" t="s">
        <v>979</v>
      </c>
      <c r="H2532" t="s">
        <v>6360</v>
      </c>
      <c r="I2532" t="s">
        <v>7580</v>
      </c>
      <c r="J2532" t="s">
        <v>979</v>
      </c>
      <c r="K2532" t="s">
        <v>56</v>
      </c>
      <c r="L2532" t="s">
        <v>902</v>
      </c>
      <c r="M2532" t="s">
        <v>1829</v>
      </c>
      <c r="N2532" s="5">
        <v>10330958</v>
      </c>
    </row>
    <row r="2533" spans="1:14" x14ac:dyDescent="0.25">
      <c r="A2533" t="s">
        <v>63</v>
      </c>
      <c r="B2533" t="s">
        <v>1932</v>
      </c>
      <c r="C2533">
        <v>1829</v>
      </c>
      <c r="D2533" s="2">
        <v>46113</v>
      </c>
      <c r="E2533" t="s">
        <v>905</v>
      </c>
      <c r="F2533" t="s">
        <v>978</v>
      </c>
      <c r="G2533" t="s">
        <v>979</v>
      </c>
      <c r="H2533" t="s">
        <v>6386</v>
      </c>
      <c r="I2533" t="s">
        <v>7581</v>
      </c>
      <c r="J2533" t="s">
        <v>979</v>
      </c>
      <c r="K2533" t="s">
        <v>56</v>
      </c>
      <c r="L2533" t="s">
        <v>902</v>
      </c>
      <c r="M2533" t="s">
        <v>1829</v>
      </c>
      <c r="N2533" s="5">
        <v>55797</v>
      </c>
    </row>
    <row r="2534" spans="1:14" x14ac:dyDescent="0.25">
      <c r="A2534" t="s">
        <v>63</v>
      </c>
      <c r="B2534" t="s">
        <v>1932</v>
      </c>
      <c r="C2534">
        <v>1829</v>
      </c>
      <c r="D2534" s="2">
        <v>46113</v>
      </c>
      <c r="E2534" t="s">
        <v>905</v>
      </c>
      <c r="F2534" t="s">
        <v>5140</v>
      </c>
      <c r="G2534" t="s">
        <v>5141</v>
      </c>
      <c r="H2534" t="s">
        <v>6363</v>
      </c>
      <c r="I2534" t="s">
        <v>7582</v>
      </c>
      <c r="J2534" t="s">
        <v>5141</v>
      </c>
      <c r="K2534" t="s">
        <v>56</v>
      </c>
      <c r="L2534" t="s">
        <v>902</v>
      </c>
      <c r="M2534" t="s">
        <v>1829</v>
      </c>
      <c r="N2534" s="5">
        <v>235456</v>
      </c>
    </row>
    <row r="2535" spans="1:14" x14ac:dyDescent="0.25">
      <c r="A2535" t="s">
        <v>63</v>
      </c>
      <c r="B2535" t="s">
        <v>1932</v>
      </c>
      <c r="C2535">
        <v>1829</v>
      </c>
      <c r="D2535" s="2">
        <v>46113</v>
      </c>
      <c r="E2535" t="s">
        <v>905</v>
      </c>
      <c r="F2535" t="s">
        <v>187</v>
      </c>
      <c r="G2535" t="s">
        <v>115</v>
      </c>
      <c r="H2535" t="s">
        <v>314</v>
      </c>
      <c r="I2535" t="s">
        <v>7583</v>
      </c>
      <c r="J2535" t="s">
        <v>115</v>
      </c>
      <c r="K2535" t="s">
        <v>56</v>
      </c>
      <c r="L2535" t="s">
        <v>902</v>
      </c>
      <c r="M2535" t="s">
        <v>1829</v>
      </c>
      <c r="N2535" s="5">
        <v>6673488</v>
      </c>
    </row>
    <row r="2536" spans="1:14" x14ac:dyDescent="0.25">
      <c r="A2536" t="s">
        <v>63</v>
      </c>
      <c r="B2536" t="s">
        <v>1932</v>
      </c>
      <c r="C2536">
        <v>1829</v>
      </c>
      <c r="D2536" s="2">
        <v>46113</v>
      </c>
      <c r="E2536" t="s">
        <v>905</v>
      </c>
      <c r="F2536" t="s">
        <v>187</v>
      </c>
      <c r="G2536" t="s">
        <v>115</v>
      </c>
      <c r="H2536" t="s">
        <v>846</v>
      </c>
      <c r="I2536" t="s">
        <v>7584</v>
      </c>
      <c r="J2536" t="s">
        <v>115</v>
      </c>
      <c r="K2536" t="s">
        <v>56</v>
      </c>
      <c r="L2536" t="s">
        <v>902</v>
      </c>
      <c r="M2536" t="s">
        <v>1829</v>
      </c>
      <c r="N2536" s="5">
        <v>6468701</v>
      </c>
    </row>
    <row r="2537" spans="1:14" x14ac:dyDescent="0.25">
      <c r="A2537" t="s">
        <v>63</v>
      </c>
      <c r="B2537" t="s">
        <v>1932</v>
      </c>
      <c r="C2537">
        <v>1829</v>
      </c>
      <c r="D2537" s="2">
        <v>46113</v>
      </c>
      <c r="E2537" t="s">
        <v>905</v>
      </c>
      <c r="F2537" t="s">
        <v>7513</v>
      </c>
      <c r="G2537" t="s">
        <v>7514</v>
      </c>
      <c r="H2537" t="s">
        <v>6395</v>
      </c>
      <c r="I2537" t="s">
        <v>7585</v>
      </c>
      <c r="J2537" t="s">
        <v>7516</v>
      </c>
      <c r="K2537" t="s">
        <v>56</v>
      </c>
      <c r="L2537" t="s">
        <v>902</v>
      </c>
      <c r="M2537" t="s">
        <v>1829</v>
      </c>
      <c r="N2537" s="5">
        <v>581689</v>
      </c>
    </row>
    <row r="2538" spans="1:14" x14ac:dyDescent="0.25">
      <c r="A2538" t="s">
        <v>63</v>
      </c>
      <c r="B2538" t="s">
        <v>1932</v>
      </c>
      <c r="C2538">
        <v>1829</v>
      </c>
      <c r="D2538" s="2">
        <v>46113</v>
      </c>
      <c r="E2538" t="s">
        <v>905</v>
      </c>
      <c r="F2538" t="s">
        <v>7513</v>
      </c>
      <c r="G2538" t="s">
        <v>7514</v>
      </c>
      <c r="H2538" t="s">
        <v>6395</v>
      </c>
      <c r="I2538" t="s">
        <v>7586</v>
      </c>
      <c r="J2538" t="s">
        <v>7514</v>
      </c>
      <c r="K2538" t="s">
        <v>56</v>
      </c>
      <c r="L2538" t="s">
        <v>902</v>
      </c>
      <c r="M2538" t="s">
        <v>1829</v>
      </c>
      <c r="N2538" s="5">
        <v>122123</v>
      </c>
    </row>
    <row r="2539" spans="1:14" x14ac:dyDescent="0.25">
      <c r="A2539" t="s">
        <v>63</v>
      </c>
      <c r="B2539" t="s">
        <v>1932</v>
      </c>
      <c r="C2539">
        <v>1829</v>
      </c>
      <c r="D2539" s="2">
        <v>46113</v>
      </c>
      <c r="E2539" t="s">
        <v>905</v>
      </c>
      <c r="F2539" t="s">
        <v>183</v>
      </c>
      <c r="G2539" t="s">
        <v>1860</v>
      </c>
      <c r="H2539" t="s">
        <v>1767</v>
      </c>
      <c r="I2539" t="s">
        <v>7587</v>
      </c>
      <c r="J2539" t="s">
        <v>1860</v>
      </c>
      <c r="K2539" t="s">
        <v>56</v>
      </c>
      <c r="L2539" t="s">
        <v>902</v>
      </c>
      <c r="M2539" t="s">
        <v>1829</v>
      </c>
      <c r="N2539" s="5">
        <v>1368563</v>
      </c>
    </row>
    <row r="2540" spans="1:14" x14ac:dyDescent="0.25">
      <c r="A2540" t="s">
        <v>63</v>
      </c>
      <c r="B2540" t="s">
        <v>1932</v>
      </c>
      <c r="C2540">
        <v>1829</v>
      </c>
      <c r="D2540" s="2">
        <v>46113</v>
      </c>
      <c r="E2540" t="s">
        <v>905</v>
      </c>
      <c r="F2540" t="s">
        <v>1311</v>
      </c>
      <c r="G2540" t="s">
        <v>1914</v>
      </c>
      <c r="H2540" t="s">
        <v>6381</v>
      </c>
      <c r="I2540" t="s">
        <v>7588</v>
      </c>
      <c r="J2540" t="s">
        <v>1312</v>
      </c>
      <c r="K2540" t="s">
        <v>56</v>
      </c>
      <c r="L2540" t="s">
        <v>902</v>
      </c>
      <c r="M2540" t="s">
        <v>1829</v>
      </c>
      <c r="N2540" s="5">
        <v>353794</v>
      </c>
    </row>
    <row r="2541" spans="1:14" x14ac:dyDescent="0.25">
      <c r="A2541" t="s">
        <v>63</v>
      </c>
      <c r="B2541" t="s">
        <v>1932</v>
      </c>
      <c r="C2541">
        <v>1829</v>
      </c>
      <c r="D2541" s="2">
        <v>46113</v>
      </c>
      <c r="E2541" t="s">
        <v>905</v>
      </c>
      <c r="F2541" t="s">
        <v>1311</v>
      </c>
      <c r="G2541" t="s">
        <v>1914</v>
      </c>
      <c r="H2541" t="s">
        <v>6382</v>
      </c>
      <c r="I2541" t="s">
        <v>7589</v>
      </c>
      <c r="J2541" t="s">
        <v>1312</v>
      </c>
      <c r="K2541" t="s">
        <v>56</v>
      </c>
      <c r="L2541" t="s">
        <v>902</v>
      </c>
      <c r="M2541" t="s">
        <v>1829</v>
      </c>
      <c r="N2541" s="5">
        <v>151399</v>
      </c>
    </row>
    <row r="2542" spans="1:14" x14ac:dyDescent="0.25">
      <c r="A2542" t="s">
        <v>63</v>
      </c>
      <c r="B2542" t="s">
        <v>1932</v>
      </c>
      <c r="C2542">
        <v>1829</v>
      </c>
      <c r="D2542" s="2">
        <v>46113</v>
      </c>
      <c r="E2542" t="s">
        <v>905</v>
      </c>
      <c r="F2542" t="s">
        <v>592</v>
      </c>
      <c r="G2542" t="s">
        <v>549</v>
      </c>
      <c r="H2542" t="s">
        <v>1493</v>
      </c>
      <c r="I2542" t="s">
        <v>7590</v>
      </c>
      <c r="J2542" t="s">
        <v>549</v>
      </c>
      <c r="K2542" t="s">
        <v>56</v>
      </c>
      <c r="L2542" t="s">
        <v>902</v>
      </c>
      <c r="M2542" t="s">
        <v>1829</v>
      </c>
      <c r="N2542" s="5">
        <v>2091690</v>
      </c>
    </row>
    <row r="2543" spans="1:14" x14ac:dyDescent="0.25">
      <c r="A2543" t="s">
        <v>63</v>
      </c>
      <c r="B2543" t="s">
        <v>1932</v>
      </c>
      <c r="C2543">
        <v>1829</v>
      </c>
      <c r="D2543" s="2">
        <v>46113</v>
      </c>
      <c r="E2543" t="s">
        <v>905</v>
      </c>
      <c r="F2543" t="s">
        <v>322</v>
      </c>
      <c r="G2543" t="s">
        <v>319</v>
      </c>
      <c r="H2543" t="s">
        <v>6396</v>
      </c>
      <c r="I2543" t="s">
        <v>7591</v>
      </c>
      <c r="J2543" t="s">
        <v>319</v>
      </c>
      <c r="K2543" t="s">
        <v>56</v>
      </c>
      <c r="L2543" t="s">
        <v>902</v>
      </c>
      <c r="M2543" t="s">
        <v>1829</v>
      </c>
      <c r="N2543" s="5">
        <v>131783</v>
      </c>
    </row>
    <row r="2544" spans="1:14" x14ac:dyDescent="0.25">
      <c r="A2544" t="s">
        <v>63</v>
      </c>
      <c r="B2544" t="s">
        <v>1932</v>
      </c>
      <c r="C2544">
        <v>1829</v>
      </c>
      <c r="D2544" s="2">
        <v>46113</v>
      </c>
      <c r="E2544" t="s">
        <v>905</v>
      </c>
      <c r="F2544" t="s">
        <v>322</v>
      </c>
      <c r="G2544" t="s">
        <v>319</v>
      </c>
      <c r="H2544" t="s">
        <v>6396</v>
      </c>
      <c r="I2544" t="s">
        <v>7592</v>
      </c>
      <c r="J2544" t="s">
        <v>319</v>
      </c>
      <c r="K2544" t="s">
        <v>56</v>
      </c>
      <c r="L2544" t="s">
        <v>902</v>
      </c>
      <c r="M2544" t="s">
        <v>1829</v>
      </c>
      <c r="N2544" s="5">
        <v>218506</v>
      </c>
    </row>
    <row r="2545" spans="1:14" x14ac:dyDescent="0.25">
      <c r="A2545" t="s">
        <v>63</v>
      </c>
      <c r="B2545" t="s">
        <v>1932</v>
      </c>
      <c r="C2545">
        <v>1829</v>
      </c>
      <c r="D2545" s="2">
        <v>46113</v>
      </c>
      <c r="E2545" t="s">
        <v>905</v>
      </c>
      <c r="F2545" t="s">
        <v>1513</v>
      </c>
      <c r="G2545" t="s">
        <v>1514</v>
      </c>
      <c r="H2545" t="s">
        <v>1575</v>
      </c>
      <c r="I2545" t="s">
        <v>7593</v>
      </c>
      <c r="J2545" t="s">
        <v>1514</v>
      </c>
      <c r="K2545" t="s">
        <v>56</v>
      </c>
      <c r="L2545" t="s">
        <v>902</v>
      </c>
      <c r="M2545" t="s">
        <v>1829</v>
      </c>
      <c r="N2545" s="5">
        <v>167724</v>
      </c>
    </row>
    <row r="2546" spans="1:14" x14ac:dyDescent="0.25">
      <c r="A2546" t="s">
        <v>63</v>
      </c>
      <c r="B2546" t="s">
        <v>1932</v>
      </c>
      <c r="C2546">
        <v>1829</v>
      </c>
      <c r="D2546" s="2">
        <v>46113</v>
      </c>
      <c r="E2546" t="s">
        <v>905</v>
      </c>
      <c r="F2546" t="s">
        <v>7594</v>
      </c>
      <c r="G2546" t="s">
        <v>7595</v>
      </c>
      <c r="H2546" t="s">
        <v>6378</v>
      </c>
      <c r="I2546" t="s">
        <v>7596</v>
      </c>
      <c r="J2546" t="s">
        <v>7595</v>
      </c>
      <c r="K2546" t="s">
        <v>56</v>
      </c>
      <c r="L2546" t="s">
        <v>902</v>
      </c>
      <c r="M2546" t="s">
        <v>1829</v>
      </c>
      <c r="N2546" s="5">
        <v>210551</v>
      </c>
    </row>
    <row r="2547" spans="1:14" x14ac:dyDescent="0.25">
      <c r="A2547" t="s">
        <v>63</v>
      </c>
      <c r="B2547" t="s">
        <v>1932</v>
      </c>
      <c r="C2547">
        <v>1829</v>
      </c>
      <c r="D2547" s="2">
        <v>46113</v>
      </c>
      <c r="E2547" t="s">
        <v>905</v>
      </c>
      <c r="F2547" t="s">
        <v>7594</v>
      </c>
      <c r="G2547" t="s">
        <v>7595</v>
      </c>
      <c r="H2547" t="s">
        <v>6394</v>
      </c>
      <c r="I2547" t="s">
        <v>7597</v>
      </c>
      <c r="J2547" t="s">
        <v>7595</v>
      </c>
      <c r="K2547" t="s">
        <v>56</v>
      </c>
      <c r="L2547" t="s">
        <v>902</v>
      </c>
      <c r="M2547" t="s">
        <v>1829</v>
      </c>
      <c r="N2547" s="5">
        <v>123152</v>
      </c>
    </row>
    <row r="2548" spans="1:14" x14ac:dyDescent="0.25">
      <c r="A2548" t="s">
        <v>63</v>
      </c>
      <c r="B2548" t="s">
        <v>1932</v>
      </c>
      <c r="C2548">
        <v>1829</v>
      </c>
      <c r="D2548" s="2">
        <v>46113</v>
      </c>
      <c r="E2548" t="s">
        <v>905</v>
      </c>
      <c r="F2548" t="s">
        <v>149</v>
      </c>
      <c r="G2548" t="s">
        <v>19</v>
      </c>
      <c r="H2548" t="s">
        <v>6373</v>
      </c>
      <c r="I2548" t="s">
        <v>7598</v>
      </c>
      <c r="J2548" t="s">
        <v>19</v>
      </c>
      <c r="K2548" t="s">
        <v>56</v>
      </c>
      <c r="L2548" t="s">
        <v>902</v>
      </c>
      <c r="M2548" t="s">
        <v>1829</v>
      </c>
      <c r="N2548" s="5">
        <v>639798</v>
      </c>
    </row>
    <row r="2549" spans="1:14" x14ac:dyDescent="0.25">
      <c r="A2549" t="s">
        <v>63</v>
      </c>
      <c r="B2549" t="s">
        <v>1932</v>
      </c>
      <c r="C2549">
        <v>1829</v>
      </c>
      <c r="D2549" s="2">
        <v>46113</v>
      </c>
      <c r="E2549" t="s">
        <v>905</v>
      </c>
      <c r="F2549" t="s">
        <v>149</v>
      </c>
      <c r="G2549" t="s">
        <v>19</v>
      </c>
      <c r="H2549" t="s">
        <v>1715</v>
      </c>
      <c r="I2549" t="s">
        <v>7599</v>
      </c>
      <c r="J2549" t="s">
        <v>19</v>
      </c>
      <c r="K2549" t="s">
        <v>56</v>
      </c>
      <c r="L2549" t="s">
        <v>902</v>
      </c>
      <c r="M2549" t="s">
        <v>1829</v>
      </c>
      <c r="N2549" s="5">
        <v>436513</v>
      </c>
    </row>
    <row r="2550" spans="1:14" x14ac:dyDescent="0.25">
      <c r="A2550" t="s">
        <v>63</v>
      </c>
      <c r="B2550" t="s">
        <v>1932</v>
      </c>
      <c r="C2550">
        <v>1829</v>
      </c>
      <c r="D2550" s="2">
        <v>46113</v>
      </c>
      <c r="E2550" t="s">
        <v>907</v>
      </c>
      <c r="F2550" t="s">
        <v>7527</v>
      </c>
      <c r="G2550" t="s">
        <v>7528</v>
      </c>
      <c r="H2550" t="s">
        <v>6393</v>
      </c>
      <c r="I2550" t="s">
        <v>7553</v>
      </c>
      <c r="J2550" t="s">
        <v>7600</v>
      </c>
      <c r="K2550" t="s">
        <v>56</v>
      </c>
      <c r="L2550" t="s">
        <v>904</v>
      </c>
      <c r="M2550" t="s">
        <v>1829</v>
      </c>
      <c r="N2550" s="5">
        <v>-52473</v>
      </c>
    </row>
    <row r="2551" spans="1:14" x14ac:dyDescent="0.25">
      <c r="A2551" t="s">
        <v>63</v>
      </c>
      <c r="B2551" t="s">
        <v>1932</v>
      </c>
      <c r="C2551">
        <v>1829</v>
      </c>
      <c r="D2551" s="2">
        <v>46113</v>
      </c>
      <c r="E2551" t="s">
        <v>907</v>
      </c>
      <c r="F2551" t="s">
        <v>7527</v>
      </c>
      <c r="G2551" t="s">
        <v>7528</v>
      </c>
      <c r="H2551" t="s">
        <v>6393</v>
      </c>
      <c r="I2551" t="s">
        <v>7554</v>
      </c>
      <c r="J2551" t="s">
        <v>7600</v>
      </c>
      <c r="K2551" t="s">
        <v>56</v>
      </c>
      <c r="L2551" t="s">
        <v>904</v>
      </c>
      <c r="M2551" t="s">
        <v>1829</v>
      </c>
      <c r="N2551" s="5">
        <v>-190696</v>
      </c>
    </row>
    <row r="2552" spans="1:14" x14ac:dyDescent="0.25">
      <c r="A2552" t="s">
        <v>63</v>
      </c>
      <c r="B2552" t="s">
        <v>1932</v>
      </c>
      <c r="C2552">
        <v>1829</v>
      </c>
      <c r="D2552" s="2">
        <v>46113</v>
      </c>
      <c r="E2552" t="s">
        <v>907</v>
      </c>
      <c r="F2552" t="s">
        <v>6073</v>
      </c>
      <c r="G2552" t="s">
        <v>14</v>
      </c>
      <c r="H2552" t="s">
        <v>6075</v>
      </c>
      <c r="I2552" t="s">
        <v>7530</v>
      </c>
      <c r="J2552" t="s">
        <v>7601</v>
      </c>
      <c r="K2552" t="s">
        <v>56</v>
      </c>
      <c r="L2552" t="s">
        <v>904</v>
      </c>
      <c r="M2552" t="s">
        <v>1829</v>
      </c>
      <c r="N2552" s="5">
        <v>-183307</v>
      </c>
    </row>
    <row r="2553" spans="1:14" x14ac:dyDescent="0.25">
      <c r="A2553" t="s">
        <v>63</v>
      </c>
      <c r="B2553" t="s">
        <v>1932</v>
      </c>
      <c r="C2553">
        <v>1829</v>
      </c>
      <c r="D2553" s="2">
        <v>46113</v>
      </c>
      <c r="E2553" t="s">
        <v>907</v>
      </c>
      <c r="F2553" t="s">
        <v>1336</v>
      </c>
      <c r="G2553" t="s">
        <v>7502</v>
      </c>
      <c r="H2553" t="s">
        <v>1338</v>
      </c>
      <c r="I2553" t="s">
        <v>7532</v>
      </c>
      <c r="J2553" t="s">
        <v>7602</v>
      </c>
      <c r="K2553" t="s">
        <v>56</v>
      </c>
      <c r="L2553" t="s">
        <v>904</v>
      </c>
      <c r="M2553" t="s">
        <v>1829</v>
      </c>
      <c r="N2553" s="5">
        <v>-1605621</v>
      </c>
    </row>
    <row r="2554" spans="1:14" x14ac:dyDescent="0.25">
      <c r="A2554" t="s">
        <v>63</v>
      </c>
      <c r="B2554" t="s">
        <v>1932</v>
      </c>
      <c r="C2554">
        <v>1829</v>
      </c>
      <c r="D2554" s="2">
        <v>46143</v>
      </c>
      <c r="E2554" t="s">
        <v>905</v>
      </c>
      <c r="F2554" t="s">
        <v>181</v>
      </c>
      <c r="G2554" t="s">
        <v>17</v>
      </c>
      <c r="H2554" t="s">
        <v>9563</v>
      </c>
      <c r="I2554" t="s">
        <v>10953</v>
      </c>
      <c r="J2554" t="s">
        <v>17</v>
      </c>
      <c r="K2554" t="s">
        <v>56</v>
      </c>
      <c r="L2554" t="s">
        <v>902</v>
      </c>
      <c r="M2554" t="s">
        <v>1829</v>
      </c>
      <c r="N2554" s="5">
        <v>1351172</v>
      </c>
    </row>
    <row r="2555" spans="1:14" x14ac:dyDescent="0.25">
      <c r="A2555" t="s">
        <v>63</v>
      </c>
      <c r="B2555" t="s">
        <v>1932</v>
      </c>
      <c r="C2555">
        <v>1829</v>
      </c>
      <c r="D2555" s="2">
        <v>46143</v>
      </c>
      <c r="E2555" t="s">
        <v>905</v>
      </c>
      <c r="F2555" t="s">
        <v>251</v>
      </c>
      <c r="G2555" t="s">
        <v>1966</v>
      </c>
      <c r="H2555" t="s">
        <v>10297</v>
      </c>
      <c r="I2555" t="s">
        <v>10954</v>
      </c>
      <c r="J2555" t="s">
        <v>5096</v>
      </c>
      <c r="K2555" t="s">
        <v>56</v>
      </c>
      <c r="L2555" t="s">
        <v>902</v>
      </c>
      <c r="M2555" t="s">
        <v>1829</v>
      </c>
      <c r="N2555" s="5">
        <v>473610</v>
      </c>
    </row>
    <row r="2556" spans="1:14" x14ac:dyDescent="0.25">
      <c r="A2556" t="s">
        <v>63</v>
      </c>
      <c r="B2556" t="s">
        <v>1932</v>
      </c>
      <c r="C2556">
        <v>1829</v>
      </c>
      <c r="D2556" s="2">
        <v>46143</v>
      </c>
      <c r="E2556" t="s">
        <v>905</v>
      </c>
      <c r="F2556" t="s">
        <v>251</v>
      </c>
      <c r="G2556" t="s">
        <v>1966</v>
      </c>
      <c r="H2556" t="s">
        <v>9567</v>
      </c>
      <c r="I2556" t="s">
        <v>10955</v>
      </c>
      <c r="J2556" t="s">
        <v>5096</v>
      </c>
      <c r="K2556" t="s">
        <v>56</v>
      </c>
      <c r="L2556" t="s">
        <v>902</v>
      </c>
      <c r="M2556" t="s">
        <v>1829</v>
      </c>
      <c r="N2556" s="5">
        <v>396000</v>
      </c>
    </row>
    <row r="2557" spans="1:14" x14ac:dyDescent="0.25">
      <c r="A2557" t="s">
        <v>63</v>
      </c>
      <c r="B2557" t="s">
        <v>1932</v>
      </c>
      <c r="C2557">
        <v>1829</v>
      </c>
      <c r="D2557" s="2">
        <v>46143</v>
      </c>
      <c r="E2557" t="s">
        <v>905</v>
      </c>
      <c r="F2557" t="s">
        <v>177</v>
      </c>
      <c r="G2557" t="s">
        <v>1945</v>
      </c>
      <c r="H2557" t="s">
        <v>118</v>
      </c>
      <c r="I2557" t="s">
        <v>10956</v>
      </c>
      <c r="J2557" t="s">
        <v>1945</v>
      </c>
      <c r="K2557" t="s">
        <v>56</v>
      </c>
      <c r="L2557" t="s">
        <v>902</v>
      </c>
      <c r="M2557" t="s">
        <v>1829</v>
      </c>
      <c r="N2557" s="5">
        <v>6180929</v>
      </c>
    </row>
    <row r="2558" spans="1:14" x14ac:dyDescent="0.25">
      <c r="A2558" t="s">
        <v>63</v>
      </c>
      <c r="B2558" t="s">
        <v>1932</v>
      </c>
      <c r="C2558">
        <v>1829</v>
      </c>
      <c r="D2558" s="2">
        <v>46143</v>
      </c>
      <c r="E2558" t="s">
        <v>905</v>
      </c>
      <c r="F2558" t="s">
        <v>177</v>
      </c>
      <c r="G2558" t="s">
        <v>1945</v>
      </c>
      <c r="H2558" t="s">
        <v>118</v>
      </c>
      <c r="I2558" t="s">
        <v>10957</v>
      </c>
      <c r="J2558" t="s">
        <v>1945</v>
      </c>
      <c r="K2558" t="s">
        <v>56</v>
      </c>
      <c r="L2558" t="s">
        <v>902</v>
      </c>
      <c r="M2558" t="s">
        <v>1829</v>
      </c>
      <c r="N2558" s="5">
        <v>1721803</v>
      </c>
    </row>
    <row r="2559" spans="1:14" x14ac:dyDescent="0.25">
      <c r="A2559" t="s">
        <v>63</v>
      </c>
      <c r="B2559" t="s">
        <v>1932</v>
      </c>
      <c r="C2559">
        <v>1829</v>
      </c>
      <c r="D2559" s="2">
        <v>46143</v>
      </c>
      <c r="E2559" t="s">
        <v>905</v>
      </c>
      <c r="F2559" t="s">
        <v>177</v>
      </c>
      <c r="G2559" t="s">
        <v>1945</v>
      </c>
      <c r="H2559" t="s">
        <v>118</v>
      </c>
      <c r="I2559" t="s">
        <v>10958</v>
      </c>
      <c r="J2559" t="s">
        <v>1945</v>
      </c>
      <c r="K2559" t="s">
        <v>56</v>
      </c>
      <c r="L2559" t="s">
        <v>902</v>
      </c>
      <c r="M2559" t="s">
        <v>1829</v>
      </c>
      <c r="N2559" s="5">
        <v>1569093</v>
      </c>
    </row>
    <row r="2560" spans="1:14" x14ac:dyDescent="0.25">
      <c r="A2560" t="s">
        <v>63</v>
      </c>
      <c r="B2560" t="s">
        <v>1932</v>
      </c>
      <c r="C2560">
        <v>1829</v>
      </c>
      <c r="D2560" s="2">
        <v>46143</v>
      </c>
      <c r="E2560" t="s">
        <v>905</v>
      </c>
      <c r="F2560" t="s">
        <v>6062</v>
      </c>
      <c r="G2560" t="s">
        <v>6063</v>
      </c>
      <c r="H2560" t="s">
        <v>10534</v>
      </c>
      <c r="I2560" t="s">
        <v>10959</v>
      </c>
      <c r="J2560" t="s">
        <v>6063</v>
      </c>
      <c r="K2560" t="s">
        <v>56</v>
      </c>
      <c r="L2560" t="s">
        <v>902</v>
      </c>
      <c r="M2560" t="s">
        <v>1829</v>
      </c>
      <c r="N2560" s="5">
        <v>1350780</v>
      </c>
    </row>
    <row r="2561" spans="1:14" x14ac:dyDescent="0.25">
      <c r="A2561" t="s">
        <v>63</v>
      </c>
      <c r="B2561" t="s">
        <v>1932</v>
      </c>
      <c r="C2561">
        <v>1829</v>
      </c>
      <c r="D2561" s="2">
        <v>46143</v>
      </c>
      <c r="E2561" t="s">
        <v>905</v>
      </c>
      <c r="F2561" t="s">
        <v>185</v>
      </c>
      <c r="G2561" t="s">
        <v>44</v>
      </c>
      <c r="H2561" t="s">
        <v>9564</v>
      </c>
      <c r="I2561" t="s">
        <v>10960</v>
      </c>
      <c r="J2561" t="s">
        <v>7558</v>
      </c>
      <c r="K2561" t="s">
        <v>56</v>
      </c>
      <c r="L2561" t="s">
        <v>902</v>
      </c>
      <c r="M2561" t="s">
        <v>1829</v>
      </c>
      <c r="N2561" s="5">
        <v>308123</v>
      </c>
    </row>
    <row r="2562" spans="1:14" x14ac:dyDescent="0.25">
      <c r="A2562" t="s">
        <v>63</v>
      </c>
      <c r="B2562" t="s">
        <v>1932</v>
      </c>
      <c r="C2562">
        <v>1829</v>
      </c>
      <c r="D2562" s="2">
        <v>46143</v>
      </c>
      <c r="E2562" t="s">
        <v>905</v>
      </c>
      <c r="F2562" t="s">
        <v>10298</v>
      </c>
      <c r="G2562" t="s">
        <v>10961</v>
      </c>
      <c r="H2562" t="s">
        <v>10300</v>
      </c>
      <c r="I2562" t="s">
        <v>10962</v>
      </c>
      <c r="J2562" t="s">
        <v>10963</v>
      </c>
      <c r="K2562" t="s">
        <v>56</v>
      </c>
      <c r="L2562" t="s">
        <v>902</v>
      </c>
      <c r="M2562" t="s">
        <v>1829</v>
      </c>
      <c r="N2562" s="5">
        <v>515730</v>
      </c>
    </row>
    <row r="2563" spans="1:14" x14ac:dyDescent="0.25">
      <c r="A2563" t="s">
        <v>63</v>
      </c>
      <c r="B2563" t="s">
        <v>1932</v>
      </c>
      <c r="C2563">
        <v>1829</v>
      </c>
      <c r="D2563" s="2">
        <v>46143</v>
      </c>
      <c r="E2563" t="s">
        <v>905</v>
      </c>
      <c r="F2563" t="s">
        <v>10305</v>
      </c>
      <c r="G2563" t="s">
        <v>14</v>
      </c>
      <c r="H2563" t="s">
        <v>10307</v>
      </c>
      <c r="I2563" t="s">
        <v>10964</v>
      </c>
      <c r="J2563" t="s">
        <v>10965</v>
      </c>
      <c r="K2563" t="s">
        <v>56</v>
      </c>
      <c r="L2563" t="s">
        <v>902</v>
      </c>
      <c r="M2563" t="s">
        <v>1829</v>
      </c>
      <c r="N2563" s="5">
        <v>846637</v>
      </c>
    </row>
    <row r="2564" spans="1:14" x14ac:dyDescent="0.25">
      <c r="A2564" t="s">
        <v>63</v>
      </c>
      <c r="B2564" t="s">
        <v>1932</v>
      </c>
      <c r="C2564">
        <v>1829</v>
      </c>
      <c r="D2564" s="2">
        <v>46143</v>
      </c>
      <c r="E2564" t="s">
        <v>905</v>
      </c>
      <c r="F2564" t="s">
        <v>10966</v>
      </c>
      <c r="G2564" t="s">
        <v>10967</v>
      </c>
      <c r="H2564" t="s">
        <v>10535</v>
      </c>
      <c r="I2564" t="s">
        <v>10968</v>
      </c>
      <c r="J2564" t="s">
        <v>10969</v>
      </c>
      <c r="K2564" t="s">
        <v>56</v>
      </c>
      <c r="L2564" t="s">
        <v>902</v>
      </c>
      <c r="M2564" t="s">
        <v>1829</v>
      </c>
      <c r="N2564" s="5">
        <v>290818</v>
      </c>
    </row>
    <row r="2565" spans="1:14" x14ac:dyDescent="0.25">
      <c r="A2565" t="s">
        <v>63</v>
      </c>
      <c r="B2565" t="s">
        <v>1932</v>
      </c>
      <c r="C2565">
        <v>1829</v>
      </c>
      <c r="D2565" s="2">
        <v>46143</v>
      </c>
      <c r="E2565" t="s">
        <v>905</v>
      </c>
      <c r="F2565" t="s">
        <v>1332</v>
      </c>
      <c r="G2565" t="s">
        <v>1333</v>
      </c>
      <c r="H2565" t="s">
        <v>1418</v>
      </c>
      <c r="I2565" t="s">
        <v>10970</v>
      </c>
      <c r="J2565" t="s">
        <v>1333</v>
      </c>
      <c r="K2565" t="s">
        <v>56</v>
      </c>
      <c r="L2565" t="s">
        <v>902</v>
      </c>
      <c r="M2565" t="s">
        <v>1829</v>
      </c>
      <c r="N2565" s="5">
        <v>6693409</v>
      </c>
    </row>
    <row r="2566" spans="1:14" x14ac:dyDescent="0.25">
      <c r="A2566" t="s">
        <v>63</v>
      </c>
      <c r="B2566" t="s">
        <v>1932</v>
      </c>
      <c r="C2566">
        <v>1829</v>
      </c>
      <c r="D2566" s="2">
        <v>46143</v>
      </c>
      <c r="E2566" t="s">
        <v>905</v>
      </c>
      <c r="F2566" t="s">
        <v>10294</v>
      </c>
      <c r="G2566" t="s">
        <v>10295</v>
      </c>
      <c r="H2566" t="s">
        <v>10533</v>
      </c>
      <c r="I2566" t="s">
        <v>10971</v>
      </c>
      <c r="J2566" t="s">
        <v>10295</v>
      </c>
      <c r="K2566" t="s">
        <v>56</v>
      </c>
      <c r="L2566" t="s">
        <v>902</v>
      </c>
      <c r="M2566" t="s">
        <v>1829</v>
      </c>
      <c r="N2566" s="5">
        <v>147079</v>
      </c>
    </row>
    <row r="2567" spans="1:14" x14ac:dyDescent="0.25">
      <c r="A2567" t="s">
        <v>63</v>
      </c>
      <c r="B2567" t="s">
        <v>1932</v>
      </c>
      <c r="C2567">
        <v>1829</v>
      </c>
      <c r="D2567" s="2">
        <v>46143</v>
      </c>
      <c r="E2567" t="s">
        <v>905</v>
      </c>
      <c r="F2567" t="s">
        <v>10294</v>
      </c>
      <c r="G2567" t="s">
        <v>10295</v>
      </c>
      <c r="H2567" t="s">
        <v>10296</v>
      </c>
      <c r="I2567" t="s">
        <v>10972</v>
      </c>
      <c r="J2567" t="s">
        <v>10295</v>
      </c>
      <c r="K2567" t="s">
        <v>56</v>
      </c>
      <c r="L2567" t="s">
        <v>902</v>
      </c>
      <c r="M2567" t="s">
        <v>1829</v>
      </c>
      <c r="N2567" s="5">
        <v>400723</v>
      </c>
    </row>
    <row r="2568" spans="1:14" x14ac:dyDescent="0.25">
      <c r="A2568" t="s">
        <v>63</v>
      </c>
      <c r="B2568" t="s">
        <v>1932</v>
      </c>
      <c r="C2568">
        <v>1829</v>
      </c>
      <c r="D2568" s="2">
        <v>46143</v>
      </c>
      <c r="E2568" t="s">
        <v>905</v>
      </c>
      <c r="F2568" t="s">
        <v>3170</v>
      </c>
      <c r="G2568" t="s">
        <v>14</v>
      </c>
      <c r="H2568" t="s">
        <v>3172</v>
      </c>
      <c r="I2568" t="s">
        <v>10973</v>
      </c>
      <c r="J2568" t="s">
        <v>3171</v>
      </c>
      <c r="K2568" t="s">
        <v>56</v>
      </c>
      <c r="L2568" t="s">
        <v>902</v>
      </c>
      <c r="M2568" t="s">
        <v>1829</v>
      </c>
      <c r="N2568" s="5">
        <v>2067785</v>
      </c>
    </row>
    <row r="2569" spans="1:14" x14ac:dyDescent="0.25">
      <c r="A2569" t="s">
        <v>63</v>
      </c>
      <c r="B2569" t="s">
        <v>1932</v>
      </c>
      <c r="C2569">
        <v>1829</v>
      </c>
      <c r="D2569" s="2">
        <v>46143</v>
      </c>
      <c r="E2569" t="s">
        <v>905</v>
      </c>
      <c r="F2569" t="s">
        <v>3000</v>
      </c>
      <c r="G2569" t="s">
        <v>14</v>
      </c>
      <c r="H2569" t="s">
        <v>6366</v>
      </c>
      <c r="I2569" t="s">
        <v>10974</v>
      </c>
      <c r="J2569" t="s">
        <v>10975</v>
      </c>
      <c r="K2569" t="s">
        <v>56</v>
      </c>
      <c r="L2569" t="s">
        <v>902</v>
      </c>
      <c r="M2569" t="s">
        <v>1829</v>
      </c>
      <c r="N2569" s="5">
        <v>71810</v>
      </c>
    </row>
    <row r="2570" spans="1:14" x14ac:dyDescent="0.25">
      <c r="A2570" t="s">
        <v>63</v>
      </c>
      <c r="B2570" t="s">
        <v>1932</v>
      </c>
      <c r="C2570">
        <v>1829</v>
      </c>
      <c r="D2570" s="2">
        <v>46143</v>
      </c>
      <c r="E2570" t="s">
        <v>905</v>
      </c>
      <c r="F2570" t="s">
        <v>6073</v>
      </c>
      <c r="G2570" t="s">
        <v>14</v>
      </c>
      <c r="H2570" t="s">
        <v>10304</v>
      </c>
      <c r="I2570" t="s">
        <v>10976</v>
      </c>
      <c r="J2570" t="s">
        <v>10977</v>
      </c>
      <c r="K2570" t="s">
        <v>56</v>
      </c>
      <c r="L2570" t="s">
        <v>902</v>
      </c>
      <c r="M2570" t="s">
        <v>1829</v>
      </c>
      <c r="N2570" s="5">
        <v>431863</v>
      </c>
    </row>
    <row r="2571" spans="1:14" x14ac:dyDescent="0.25">
      <c r="A2571" t="s">
        <v>63</v>
      </c>
      <c r="B2571" t="s">
        <v>1932</v>
      </c>
      <c r="C2571">
        <v>1829</v>
      </c>
      <c r="D2571" s="2">
        <v>46143</v>
      </c>
      <c r="E2571" t="s">
        <v>905</v>
      </c>
      <c r="F2571" t="s">
        <v>7575</v>
      </c>
      <c r="G2571" t="s">
        <v>7576</v>
      </c>
      <c r="H2571" t="s">
        <v>10309</v>
      </c>
      <c r="I2571" t="s">
        <v>10978</v>
      </c>
      <c r="J2571" t="s">
        <v>7576</v>
      </c>
      <c r="K2571" t="s">
        <v>56</v>
      </c>
      <c r="L2571" t="s">
        <v>902</v>
      </c>
      <c r="M2571" t="s">
        <v>1829</v>
      </c>
      <c r="N2571" s="5">
        <v>472351</v>
      </c>
    </row>
    <row r="2572" spans="1:14" x14ac:dyDescent="0.25">
      <c r="A2572" t="s">
        <v>63</v>
      </c>
      <c r="B2572" t="s">
        <v>1932</v>
      </c>
      <c r="C2572">
        <v>1829</v>
      </c>
      <c r="D2572" s="2">
        <v>46143</v>
      </c>
      <c r="E2572" t="s">
        <v>905</v>
      </c>
      <c r="F2572" t="s">
        <v>8243</v>
      </c>
      <c r="G2572" t="s">
        <v>8244</v>
      </c>
      <c r="H2572" t="s">
        <v>10308</v>
      </c>
      <c r="I2572" t="s">
        <v>10979</v>
      </c>
      <c r="J2572" t="s">
        <v>8244</v>
      </c>
      <c r="K2572" t="s">
        <v>56</v>
      </c>
      <c r="L2572" t="s">
        <v>902</v>
      </c>
      <c r="M2572" t="s">
        <v>1829</v>
      </c>
      <c r="N2572" s="5">
        <v>288865</v>
      </c>
    </row>
    <row r="2573" spans="1:14" x14ac:dyDescent="0.25">
      <c r="A2573" t="s">
        <v>63</v>
      </c>
      <c r="B2573" t="s">
        <v>1932</v>
      </c>
      <c r="C2573">
        <v>1829</v>
      </c>
      <c r="D2573" s="2">
        <v>46143</v>
      </c>
      <c r="E2573" t="s">
        <v>905</v>
      </c>
      <c r="F2573" t="s">
        <v>7504</v>
      </c>
      <c r="G2573" t="s">
        <v>14</v>
      </c>
      <c r="H2573" t="s">
        <v>6368</v>
      </c>
      <c r="I2573" t="s">
        <v>10980</v>
      </c>
      <c r="J2573" t="s">
        <v>7506</v>
      </c>
      <c r="K2573" t="s">
        <v>56</v>
      </c>
      <c r="L2573" t="s">
        <v>902</v>
      </c>
      <c r="M2573" t="s">
        <v>1829</v>
      </c>
      <c r="N2573" s="5">
        <v>7801863</v>
      </c>
    </row>
    <row r="2574" spans="1:14" x14ac:dyDescent="0.25">
      <c r="A2574" t="s">
        <v>63</v>
      </c>
      <c r="B2574" t="s">
        <v>1932</v>
      </c>
      <c r="C2574">
        <v>1829</v>
      </c>
      <c r="D2574" s="2">
        <v>46143</v>
      </c>
      <c r="E2574" t="s">
        <v>905</v>
      </c>
      <c r="F2574" t="s">
        <v>978</v>
      </c>
      <c r="G2574" t="s">
        <v>979</v>
      </c>
      <c r="H2574" t="s">
        <v>10023</v>
      </c>
      <c r="I2574" t="s">
        <v>10981</v>
      </c>
      <c r="J2574" t="s">
        <v>979</v>
      </c>
      <c r="K2574" t="s">
        <v>56</v>
      </c>
      <c r="L2574" t="s">
        <v>902</v>
      </c>
      <c r="M2574" t="s">
        <v>1829</v>
      </c>
      <c r="N2574" s="5">
        <v>7039041</v>
      </c>
    </row>
    <row r="2575" spans="1:14" x14ac:dyDescent="0.25">
      <c r="A2575" t="s">
        <v>63</v>
      </c>
      <c r="B2575" t="s">
        <v>1932</v>
      </c>
      <c r="C2575">
        <v>1829</v>
      </c>
      <c r="D2575" s="2">
        <v>46143</v>
      </c>
      <c r="E2575" t="s">
        <v>905</v>
      </c>
      <c r="F2575" t="s">
        <v>5140</v>
      </c>
      <c r="G2575" t="s">
        <v>5141</v>
      </c>
      <c r="H2575" t="s">
        <v>6363</v>
      </c>
      <c r="I2575" t="s">
        <v>10982</v>
      </c>
      <c r="J2575" t="s">
        <v>5141</v>
      </c>
      <c r="K2575" t="s">
        <v>56</v>
      </c>
      <c r="L2575" t="s">
        <v>902</v>
      </c>
      <c r="M2575" t="s">
        <v>1829</v>
      </c>
      <c r="N2575" s="5">
        <v>235456</v>
      </c>
    </row>
    <row r="2576" spans="1:14" x14ac:dyDescent="0.25">
      <c r="A2576" t="s">
        <v>63</v>
      </c>
      <c r="B2576" t="s">
        <v>1932</v>
      </c>
      <c r="C2576">
        <v>1829</v>
      </c>
      <c r="D2576" s="2">
        <v>46143</v>
      </c>
      <c r="E2576" t="s">
        <v>905</v>
      </c>
      <c r="F2576" t="s">
        <v>5140</v>
      </c>
      <c r="G2576" t="s">
        <v>5141</v>
      </c>
      <c r="H2576" t="s">
        <v>6363</v>
      </c>
      <c r="I2576" t="s">
        <v>10983</v>
      </c>
      <c r="J2576" t="s">
        <v>5141</v>
      </c>
      <c r="K2576" t="s">
        <v>56</v>
      </c>
      <c r="L2576" t="s">
        <v>902</v>
      </c>
      <c r="M2576" t="s">
        <v>1829</v>
      </c>
      <c r="N2576" s="5">
        <v>-235456</v>
      </c>
    </row>
    <row r="2577" spans="1:14" x14ac:dyDescent="0.25">
      <c r="A2577" t="s">
        <v>63</v>
      </c>
      <c r="B2577" t="s">
        <v>1932</v>
      </c>
      <c r="C2577">
        <v>1829</v>
      </c>
      <c r="D2577" s="2">
        <v>46143</v>
      </c>
      <c r="E2577" t="s">
        <v>905</v>
      </c>
      <c r="F2577" t="s">
        <v>10301</v>
      </c>
      <c r="G2577" t="s">
        <v>10302</v>
      </c>
      <c r="H2577" t="s">
        <v>10303</v>
      </c>
      <c r="I2577" t="s">
        <v>10984</v>
      </c>
      <c r="J2577" t="s">
        <v>10302</v>
      </c>
      <c r="K2577" t="s">
        <v>56</v>
      </c>
      <c r="L2577" t="s">
        <v>902</v>
      </c>
      <c r="M2577" t="s">
        <v>1829</v>
      </c>
      <c r="N2577" s="5">
        <v>122886</v>
      </c>
    </row>
    <row r="2578" spans="1:14" x14ac:dyDescent="0.25">
      <c r="A2578" t="s">
        <v>63</v>
      </c>
      <c r="B2578" t="s">
        <v>1932</v>
      </c>
      <c r="C2578">
        <v>1829</v>
      </c>
      <c r="D2578" s="2">
        <v>46143</v>
      </c>
      <c r="E2578" t="s">
        <v>905</v>
      </c>
      <c r="F2578" t="s">
        <v>187</v>
      </c>
      <c r="G2578" t="s">
        <v>115</v>
      </c>
      <c r="H2578" t="s">
        <v>317</v>
      </c>
      <c r="I2578" t="s">
        <v>10985</v>
      </c>
      <c r="J2578" t="s">
        <v>115</v>
      </c>
      <c r="K2578" t="s">
        <v>56</v>
      </c>
      <c r="L2578" t="s">
        <v>902</v>
      </c>
      <c r="M2578" t="s">
        <v>1829</v>
      </c>
      <c r="N2578" s="5">
        <v>1195621</v>
      </c>
    </row>
    <row r="2579" spans="1:14" x14ac:dyDescent="0.25">
      <c r="A2579" t="s">
        <v>63</v>
      </c>
      <c r="B2579" t="s">
        <v>1932</v>
      </c>
      <c r="C2579">
        <v>1829</v>
      </c>
      <c r="D2579" s="2">
        <v>46143</v>
      </c>
      <c r="E2579" t="s">
        <v>905</v>
      </c>
      <c r="F2579" t="s">
        <v>187</v>
      </c>
      <c r="G2579" t="s">
        <v>115</v>
      </c>
      <c r="H2579" t="s">
        <v>314</v>
      </c>
      <c r="I2579" t="s">
        <v>10986</v>
      </c>
      <c r="J2579" t="s">
        <v>115</v>
      </c>
      <c r="K2579" t="s">
        <v>56</v>
      </c>
      <c r="L2579" t="s">
        <v>902</v>
      </c>
      <c r="M2579" t="s">
        <v>1829</v>
      </c>
      <c r="N2579" s="5">
        <v>6621905</v>
      </c>
    </row>
    <row r="2580" spans="1:14" x14ac:dyDescent="0.25">
      <c r="A2580" t="s">
        <v>63</v>
      </c>
      <c r="B2580" t="s">
        <v>1932</v>
      </c>
      <c r="C2580">
        <v>1829</v>
      </c>
      <c r="D2580" s="2">
        <v>46143</v>
      </c>
      <c r="E2580" t="s">
        <v>905</v>
      </c>
      <c r="F2580" t="s">
        <v>187</v>
      </c>
      <c r="G2580" t="s">
        <v>115</v>
      </c>
      <c r="H2580" t="s">
        <v>846</v>
      </c>
      <c r="I2580" t="s">
        <v>10987</v>
      </c>
      <c r="J2580" t="s">
        <v>115</v>
      </c>
      <c r="K2580" t="s">
        <v>56</v>
      </c>
      <c r="L2580" t="s">
        <v>902</v>
      </c>
      <c r="M2580" t="s">
        <v>1829</v>
      </c>
      <c r="N2580" s="5">
        <v>6276414</v>
      </c>
    </row>
    <row r="2581" spans="1:14" x14ac:dyDescent="0.25">
      <c r="A2581" t="s">
        <v>63</v>
      </c>
      <c r="B2581" t="s">
        <v>1932</v>
      </c>
      <c r="C2581">
        <v>1829</v>
      </c>
      <c r="D2581" s="2">
        <v>46143</v>
      </c>
      <c r="E2581" t="s">
        <v>905</v>
      </c>
      <c r="F2581" t="s">
        <v>183</v>
      </c>
      <c r="G2581" t="s">
        <v>1860</v>
      </c>
      <c r="H2581" t="s">
        <v>1767</v>
      </c>
      <c r="I2581" t="s">
        <v>10988</v>
      </c>
      <c r="J2581" t="s">
        <v>1860</v>
      </c>
      <c r="K2581" t="s">
        <v>56</v>
      </c>
      <c r="L2581" t="s">
        <v>902</v>
      </c>
      <c r="M2581" t="s">
        <v>1829</v>
      </c>
      <c r="N2581" s="5">
        <v>667765</v>
      </c>
    </row>
    <row r="2582" spans="1:14" x14ac:dyDescent="0.25">
      <c r="A2582" t="s">
        <v>63</v>
      </c>
      <c r="B2582" t="s">
        <v>1932</v>
      </c>
      <c r="C2582">
        <v>1829</v>
      </c>
      <c r="D2582" s="2">
        <v>46143</v>
      </c>
      <c r="E2582" t="s">
        <v>905</v>
      </c>
      <c r="F2582" t="s">
        <v>1311</v>
      </c>
      <c r="G2582" t="s">
        <v>1914</v>
      </c>
      <c r="H2582" t="s">
        <v>9566</v>
      </c>
      <c r="I2582" t="s">
        <v>10989</v>
      </c>
      <c r="J2582" t="s">
        <v>1914</v>
      </c>
      <c r="K2582" t="s">
        <v>56</v>
      </c>
      <c r="L2582" t="s">
        <v>902</v>
      </c>
      <c r="M2582" t="s">
        <v>1829</v>
      </c>
      <c r="N2582" s="5">
        <v>1675420</v>
      </c>
    </row>
    <row r="2583" spans="1:14" x14ac:dyDescent="0.25">
      <c r="A2583" t="s">
        <v>63</v>
      </c>
      <c r="B2583" t="s">
        <v>1932</v>
      </c>
      <c r="C2583">
        <v>1829</v>
      </c>
      <c r="D2583" s="2">
        <v>46143</v>
      </c>
      <c r="E2583" t="s">
        <v>905</v>
      </c>
      <c r="F2583" t="s">
        <v>1311</v>
      </c>
      <c r="G2583" t="s">
        <v>1914</v>
      </c>
      <c r="H2583" t="s">
        <v>9565</v>
      </c>
      <c r="I2583" t="s">
        <v>10990</v>
      </c>
      <c r="J2583" t="s">
        <v>1914</v>
      </c>
      <c r="K2583" t="s">
        <v>56</v>
      </c>
      <c r="L2583" t="s">
        <v>902</v>
      </c>
      <c r="M2583" t="s">
        <v>1829</v>
      </c>
      <c r="N2583" s="5">
        <v>154062</v>
      </c>
    </row>
    <row r="2584" spans="1:14" x14ac:dyDescent="0.25">
      <c r="A2584" t="s">
        <v>63</v>
      </c>
      <c r="B2584" t="s">
        <v>1932</v>
      </c>
      <c r="C2584">
        <v>1829</v>
      </c>
      <c r="D2584" s="2">
        <v>46143</v>
      </c>
      <c r="E2584" t="s">
        <v>905</v>
      </c>
      <c r="F2584" t="s">
        <v>1311</v>
      </c>
      <c r="G2584" t="s">
        <v>1914</v>
      </c>
      <c r="H2584" t="s">
        <v>10293</v>
      </c>
      <c r="I2584" t="s">
        <v>10991</v>
      </c>
      <c r="J2584" t="s">
        <v>1914</v>
      </c>
      <c r="K2584" t="s">
        <v>56</v>
      </c>
      <c r="L2584" t="s">
        <v>902</v>
      </c>
      <c r="M2584" t="s">
        <v>1829</v>
      </c>
      <c r="N2584" s="5">
        <v>315184</v>
      </c>
    </row>
    <row r="2585" spans="1:14" x14ac:dyDescent="0.25">
      <c r="A2585" t="s">
        <v>63</v>
      </c>
      <c r="B2585" t="s">
        <v>1932</v>
      </c>
      <c r="C2585">
        <v>1829</v>
      </c>
      <c r="D2585" s="2">
        <v>46143</v>
      </c>
      <c r="E2585" t="s">
        <v>905</v>
      </c>
      <c r="F2585" t="s">
        <v>1311</v>
      </c>
      <c r="G2585" t="s">
        <v>1914</v>
      </c>
      <c r="H2585" t="s">
        <v>10291</v>
      </c>
      <c r="I2585" t="s">
        <v>10992</v>
      </c>
      <c r="J2585" t="s">
        <v>1914</v>
      </c>
      <c r="K2585" t="s">
        <v>56</v>
      </c>
      <c r="L2585" t="s">
        <v>902</v>
      </c>
      <c r="M2585" t="s">
        <v>1829</v>
      </c>
      <c r="N2585" s="5">
        <v>1013436</v>
      </c>
    </row>
    <row r="2586" spans="1:14" x14ac:dyDescent="0.25">
      <c r="A2586" t="s">
        <v>63</v>
      </c>
      <c r="B2586" t="s">
        <v>1932</v>
      </c>
      <c r="C2586">
        <v>1829</v>
      </c>
      <c r="D2586" s="2">
        <v>46143</v>
      </c>
      <c r="E2586" t="s">
        <v>905</v>
      </c>
      <c r="F2586" t="s">
        <v>1311</v>
      </c>
      <c r="G2586" t="s">
        <v>1914</v>
      </c>
      <c r="H2586" t="s">
        <v>10292</v>
      </c>
      <c r="I2586" t="s">
        <v>10993</v>
      </c>
      <c r="J2586" t="s">
        <v>1914</v>
      </c>
      <c r="K2586" t="s">
        <v>56</v>
      </c>
      <c r="L2586" t="s">
        <v>902</v>
      </c>
      <c r="M2586" t="s">
        <v>1829</v>
      </c>
      <c r="N2586" s="5">
        <v>421861</v>
      </c>
    </row>
    <row r="2587" spans="1:14" x14ac:dyDescent="0.25">
      <c r="A2587" t="s">
        <v>63</v>
      </c>
      <c r="B2587" t="s">
        <v>1932</v>
      </c>
      <c r="C2587">
        <v>1829</v>
      </c>
      <c r="D2587" s="2">
        <v>46143</v>
      </c>
      <c r="E2587" t="s">
        <v>905</v>
      </c>
      <c r="F2587" t="s">
        <v>188</v>
      </c>
      <c r="G2587" t="s">
        <v>47</v>
      </c>
      <c r="H2587" t="s">
        <v>1766</v>
      </c>
      <c r="I2587" t="s">
        <v>10994</v>
      </c>
      <c r="J2587" t="s">
        <v>47</v>
      </c>
      <c r="K2587" t="s">
        <v>56</v>
      </c>
      <c r="L2587" t="s">
        <v>902</v>
      </c>
      <c r="M2587" t="s">
        <v>1829</v>
      </c>
      <c r="N2587" s="5">
        <v>198868</v>
      </c>
    </row>
    <row r="2588" spans="1:14" x14ac:dyDescent="0.25">
      <c r="A2588" t="s">
        <v>63</v>
      </c>
      <c r="B2588" t="s">
        <v>1932</v>
      </c>
      <c r="C2588">
        <v>1829</v>
      </c>
      <c r="D2588" s="2">
        <v>46143</v>
      </c>
      <c r="E2588" t="s">
        <v>905</v>
      </c>
      <c r="F2588" t="s">
        <v>188</v>
      </c>
      <c r="G2588" t="s">
        <v>47</v>
      </c>
      <c r="H2588" t="s">
        <v>1766</v>
      </c>
      <c r="I2588" t="s">
        <v>10995</v>
      </c>
      <c r="J2588" t="s">
        <v>47</v>
      </c>
      <c r="K2588" t="s">
        <v>56</v>
      </c>
      <c r="L2588" t="s">
        <v>902</v>
      </c>
      <c r="M2588" t="s">
        <v>1829</v>
      </c>
      <c r="N2588" s="5">
        <v>450211</v>
      </c>
    </row>
    <row r="2589" spans="1:14" x14ac:dyDescent="0.25">
      <c r="A2589" t="s">
        <v>63</v>
      </c>
      <c r="B2589" t="s">
        <v>1932</v>
      </c>
      <c r="C2589">
        <v>1829</v>
      </c>
      <c r="D2589" s="2">
        <v>46143</v>
      </c>
      <c r="E2589" t="s">
        <v>905</v>
      </c>
      <c r="F2589" t="s">
        <v>188</v>
      </c>
      <c r="G2589" t="s">
        <v>47</v>
      </c>
      <c r="H2589" t="s">
        <v>1766</v>
      </c>
      <c r="I2589" t="s">
        <v>10996</v>
      </c>
      <c r="J2589" t="s">
        <v>47</v>
      </c>
      <c r="K2589" t="s">
        <v>56</v>
      </c>
      <c r="L2589" t="s">
        <v>902</v>
      </c>
      <c r="M2589" t="s">
        <v>1829</v>
      </c>
      <c r="N2589" s="5">
        <v>438841</v>
      </c>
    </row>
    <row r="2590" spans="1:14" x14ac:dyDescent="0.25">
      <c r="A2590" t="s">
        <v>63</v>
      </c>
      <c r="B2590" t="s">
        <v>1932</v>
      </c>
      <c r="C2590">
        <v>1829</v>
      </c>
      <c r="D2590" s="2">
        <v>46143</v>
      </c>
      <c r="E2590" t="s">
        <v>905</v>
      </c>
      <c r="F2590" t="s">
        <v>188</v>
      </c>
      <c r="G2590" t="s">
        <v>47</v>
      </c>
      <c r="H2590" t="s">
        <v>1766</v>
      </c>
      <c r="I2590" t="s">
        <v>10997</v>
      </c>
      <c r="J2590" t="s">
        <v>47</v>
      </c>
      <c r="K2590" t="s">
        <v>56</v>
      </c>
      <c r="L2590" t="s">
        <v>902</v>
      </c>
      <c r="M2590" t="s">
        <v>1829</v>
      </c>
      <c r="N2590" s="5">
        <v>362041</v>
      </c>
    </row>
    <row r="2591" spans="1:14" x14ac:dyDescent="0.25">
      <c r="A2591" t="s">
        <v>63</v>
      </c>
      <c r="B2591" t="s">
        <v>1932</v>
      </c>
      <c r="C2591">
        <v>1829</v>
      </c>
      <c r="D2591" s="2">
        <v>46143</v>
      </c>
      <c r="E2591" t="s">
        <v>905</v>
      </c>
      <c r="F2591" t="s">
        <v>188</v>
      </c>
      <c r="G2591" t="s">
        <v>47</v>
      </c>
      <c r="H2591" t="s">
        <v>1577</v>
      </c>
      <c r="I2591" t="s">
        <v>10998</v>
      </c>
      <c r="J2591" t="s">
        <v>47</v>
      </c>
      <c r="K2591" t="s">
        <v>56</v>
      </c>
      <c r="L2591" t="s">
        <v>902</v>
      </c>
      <c r="M2591" t="s">
        <v>1829</v>
      </c>
      <c r="N2591" s="5">
        <v>265497</v>
      </c>
    </row>
    <row r="2592" spans="1:14" x14ac:dyDescent="0.25">
      <c r="A2592" t="s">
        <v>63</v>
      </c>
      <c r="B2592" t="s">
        <v>1932</v>
      </c>
      <c r="C2592">
        <v>1829</v>
      </c>
      <c r="D2592" s="2">
        <v>46143</v>
      </c>
      <c r="E2592" t="s">
        <v>905</v>
      </c>
      <c r="F2592" t="s">
        <v>7594</v>
      </c>
      <c r="G2592" t="s">
        <v>7595</v>
      </c>
      <c r="H2592" t="s">
        <v>6378</v>
      </c>
      <c r="I2592" t="s">
        <v>10999</v>
      </c>
      <c r="J2592" t="s">
        <v>11000</v>
      </c>
      <c r="K2592" t="s">
        <v>56</v>
      </c>
      <c r="L2592" t="s">
        <v>902</v>
      </c>
      <c r="M2592" t="s">
        <v>1829</v>
      </c>
      <c r="N2592" s="5">
        <v>109421</v>
      </c>
    </row>
    <row r="2593" spans="1:14" x14ac:dyDescent="0.25">
      <c r="A2593" t="s">
        <v>63</v>
      </c>
      <c r="B2593" t="s">
        <v>1932</v>
      </c>
      <c r="C2593">
        <v>1829</v>
      </c>
      <c r="D2593" s="2">
        <v>46143</v>
      </c>
      <c r="E2593" t="s">
        <v>905</v>
      </c>
      <c r="F2593" t="s">
        <v>7594</v>
      </c>
      <c r="G2593" t="s">
        <v>7595</v>
      </c>
      <c r="H2593" t="s">
        <v>6394</v>
      </c>
      <c r="I2593" t="s">
        <v>11001</v>
      </c>
      <c r="J2593" t="s">
        <v>11000</v>
      </c>
      <c r="K2593" t="s">
        <v>56</v>
      </c>
      <c r="L2593" t="s">
        <v>902</v>
      </c>
      <c r="M2593" t="s">
        <v>1829</v>
      </c>
      <c r="N2593" s="5">
        <v>125631</v>
      </c>
    </row>
    <row r="2594" spans="1:14" x14ac:dyDescent="0.25">
      <c r="A2594" t="s">
        <v>63</v>
      </c>
      <c r="B2594" t="s">
        <v>1932</v>
      </c>
      <c r="C2594">
        <v>1829</v>
      </c>
      <c r="D2594" s="2">
        <v>46143</v>
      </c>
      <c r="E2594" t="s">
        <v>905</v>
      </c>
      <c r="F2594" t="s">
        <v>149</v>
      </c>
      <c r="G2594" t="s">
        <v>19</v>
      </c>
      <c r="H2594" t="s">
        <v>1070</v>
      </c>
      <c r="I2594" t="s">
        <v>11002</v>
      </c>
      <c r="J2594" t="s">
        <v>19</v>
      </c>
      <c r="K2594" t="s">
        <v>56</v>
      </c>
      <c r="L2594" t="s">
        <v>902</v>
      </c>
      <c r="M2594" t="s">
        <v>1829</v>
      </c>
      <c r="N2594" s="5">
        <v>407871</v>
      </c>
    </row>
    <row r="2595" spans="1:14" x14ac:dyDescent="0.25">
      <c r="A2595" t="s">
        <v>63</v>
      </c>
      <c r="B2595" t="s">
        <v>1932</v>
      </c>
      <c r="C2595">
        <v>1829</v>
      </c>
      <c r="D2595" s="2">
        <v>46143</v>
      </c>
      <c r="E2595" t="s">
        <v>905</v>
      </c>
      <c r="F2595" t="s">
        <v>149</v>
      </c>
      <c r="G2595" t="s">
        <v>19</v>
      </c>
      <c r="H2595" t="s">
        <v>1715</v>
      </c>
      <c r="I2595" t="s">
        <v>11003</v>
      </c>
      <c r="J2595" t="s">
        <v>19</v>
      </c>
      <c r="K2595" t="s">
        <v>56</v>
      </c>
      <c r="L2595" t="s">
        <v>902</v>
      </c>
      <c r="M2595" t="s">
        <v>1829</v>
      </c>
      <c r="N2595" s="5">
        <v>-436513</v>
      </c>
    </row>
    <row r="2596" spans="1:14" x14ac:dyDescent="0.25">
      <c r="A2596" t="s">
        <v>63</v>
      </c>
      <c r="B2596" t="s">
        <v>1932</v>
      </c>
      <c r="C2596">
        <v>1829</v>
      </c>
      <c r="D2596" s="2">
        <v>46174</v>
      </c>
      <c r="E2596" t="s">
        <v>905</v>
      </c>
      <c r="F2596" t="s">
        <v>181</v>
      </c>
      <c r="G2596" t="s">
        <v>17</v>
      </c>
      <c r="H2596" t="s">
        <v>12069</v>
      </c>
      <c r="I2596" t="s">
        <v>12428</v>
      </c>
      <c r="J2596" t="s">
        <v>17</v>
      </c>
      <c r="K2596" t="s">
        <v>56</v>
      </c>
      <c r="L2596" t="s">
        <v>902</v>
      </c>
      <c r="M2596" t="s">
        <v>1829</v>
      </c>
      <c r="N2596" s="5">
        <v>342434</v>
      </c>
    </row>
    <row r="2597" spans="1:14" x14ac:dyDescent="0.25">
      <c r="A2597" t="s">
        <v>63</v>
      </c>
      <c r="B2597" t="s">
        <v>1932</v>
      </c>
      <c r="C2597">
        <v>1829</v>
      </c>
      <c r="D2597" s="2">
        <v>46174</v>
      </c>
      <c r="E2597" t="s">
        <v>905</v>
      </c>
      <c r="F2597" t="s">
        <v>251</v>
      </c>
      <c r="G2597" t="s">
        <v>1966</v>
      </c>
      <c r="H2597" t="s">
        <v>9567</v>
      </c>
      <c r="I2597" t="s">
        <v>12429</v>
      </c>
      <c r="J2597" t="s">
        <v>5096</v>
      </c>
      <c r="K2597" t="s">
        <v>56</v>
      </c>
      <c r="L2597" t="s">
        <v>902</v>
      </c>
      <c r="M2597" t="s">
        <v>1829</v>
      </c>
      <c r="N2597" s="5">
        <v>231557</v>
      </c>
    </row>
    <row r="2598" spans="1:14" x14ac:dyDescent="0.25">
      <c r="A2598" t="s">
        <v>63</v>
      </c>
      <c r="B2598" t="s">
        <v>1932</v>
      </c>
      <c r="C2598">
        <v>1829</v>
      </c>
      <c r="D2598" s="2">
        <v>46174</v>
      </c>
      <c r="E2598" t="s">
        <v>905</v>
      </c>
      <c r="F2598" t="s">
        <v>251</v>
      </c>
      <c r="G2598" t="s">
        <v>1966</v>
      </c>
      <c r="H2598" t="s">
        <v>11889</v>
      </c>
      <c r="I2598" t="s">
        <v>12430</v>
      </c>
      <c r="J2598" t="s">
        <v>5096</v>
      </c>
      <c r="K2598" t="s">
        <v>56</v>
      </c>
      <c r="L2598" t="s">
        <v>902</v>
      </c>
      <c r="M2598" t="s">
        <v>1829</v>
      </c>
      <c r="N2598" s="5">
        <v>164816</v>
      </c>
    </row>
    <row r="2599" spans="1:14" x14ac:dyDescent="0.25">
      <c r="A2599" t="s">
        <v>63</v>
      </c>
      <c r="B2599" t="s">
        <v>1932</v>
      </c>
      <c r="C2599">
        <v>1829</v>
      </c>
      <c r="D2599" s="2">
        <v>46174</v>
      </c>
      <c r="E2599" t="s">
        <v>905</v>
      </c>
      <c r="F2599" t="s">
        <v>177</v>
      </c>
      <c r="G2599" t="s">
        <v>1945</v>
      </c>
      <c r="H2599" t="s">
        <v>118</v>
      </c>
      <c r="I2599" t="s">
        <v>12431</v>
      </c>
      <c r="J2599" t="s">
        <v>1945</v>
      </c>
      <c r="K2599" t="s">
        <v>56</v>
      </c>
      <c r="L2599" t="s">
        <v>902</v>
      </c>
      <c r="M2599" t="s">
        <v>1829</v>
      </c>
      <c r="N2599" s="5">
        <v>6360886</v>
      </c>
    </row>
    <row r="2600" spans="1:14" x14ac:dyDescent="0.25">
      <c r="A2600" t="s">
        <v>63</v>
      </c>
      <c r="B2600" t="s">
        <v>1932</v>
      </c>
      <c r="C2600">
        <v>1829</v>
      </c>
      <c r="D2600" s="2">
        <v>46174</v>
      </c>
      <c r="E2600" t="s">
        <v>905</v>
      </c>
      <c r="F2600" t="s">
        <v>177</v>
      </c>
      <c r="G2600" t="s">
        <v>1945</v>
      </c>
      <c r="H2600" t="s">
        <v>118</v>
      </c>
      <c r="I2600" t="s">
        <v>12432</v>
      </c>
      <c r="J2600" t="s">
        <v>1945</v>
      </c>
      <c r="K2600" t="s">
        <v>56</v>
      </c>
      <c r="L2600" t="s">
        <v>902</v>
      </c>
      <c r="M2600" t="s">
        <v>1829</v>
      </c>
      <c r="N2600" s="5">
        <v>5598056</v>
      </c>
    </row>
    <row r="2601" spans="1:14" x14ac:dyDescent="0.25">
      <c r="A2601" t="s">
        <v>63</v>
      </c>
      <c r="B2601" t="s">
        <v>1932</v>
      </c>
      <c r="C2601">
        <v>1829</v>
      </c>
      <c r="D2601" s="2">
        <v>46174</v>
      </c>
      <c r="E2601" t="s">
        <v>905</v>
      </c>
      <c r="F2601" t="s">
        <v>1716</v>
      </c>
      <c r="G2601" t="s">
        <v>1717</v>
      </c>
      <c r="I2601" t="s">
        <v>12433</v>
      </c>
      <c r="J2601" t="s">
        <v>1717</v>
      </c>
      <c r="K2601" t="s">
        <v>56</v>
      </c>
      <c r="L2601" t="s">
        <v>902</v>
      </c>
      <c r="M2601" t="s">
        <v>1829</v>
      </c>
      <c r="N2601" s="5">
        <v>26353</v>
      </c>
    </row>
    <row r="2602" spans="1:14" x14ac:dyDescent="0.25">
      <c r="A2602" t="s">
        <v>63</v>
      </c>
      <c r="B2602" t="s">
        <v>1932</v>
      </c>
      <c r="C2602">
        <v>1829</v>
      </c>
      <c r="D2602" s="2">
        <v>46174</v>
      </c>
      <c r="E2602" t="s">
        <v>905</v>
      </c>
      <c r="F2602" t="s">
        <v>1716</v>
      </c>
      <c r="G2602" t="s">
        <v>1717</v>
      </c>
      <c r="I2602" t="s">
        <v>12434</v>
      </c>
      <c r="J2602" t="s">
        <v>1717</v>
      </c>
      <c r="K2602" t="s">
        <v>56</v>
      </c>
      <c r="L2602" t="s">
        <v>902</v>
      </c>
      <c r="M2602" t="s">
        <v>1829</v>
      </c>
      <c r="N2602" s="5">
        <v>28380</v>
      </c>
    </row>
    <row r="2603" spans="1:14" x14ac:dyDescent="0.25">
      <c r="A2603" t="s">
        <v>63</v>
      </c>
      <c r="B2603" t="s">
        <v>1932</v>
      </c>
      <c r="C2603">
        <v>1829</v>
      </c>
      <c r="D2603" s="2">
        <v>46174</v>
      </c>
      <c r="E2603" t="s">
        <v>905</v>
      </c>
      <c r="F2603" t="s">
        <v>1716</v>
      </c>
      <c r="G2603" t="s">
        <v>1717</v>
      </c>
      <c r="I2603" t="s">
        <v>12435</v>
      </c>
      <c r="J2603" t="s">
        <v>1717</v>
      </c>
      <c r="K2603" t="s">
        <v>56</v>
      </c>
      <c r="L2603" t="s">
        <v>902</v>
      </c>
      <c r="M2603" t="s">
        <v>1829</v>
      </c>
      <c r="N2603" s="5">
        <v>64869</v>
      </c>
    </row>
    <row r="2604" spans="1:14" x14ac:dyDescent="0.25">
      <c r="A2604" t="s">
        <v>63</v>
      </c>
      <c r="B2604" t="s">
        <v>1932</v>
      </c>
      <c r="C2604">
        <v>1829</v>
      </c>
      <c r="D2604" s="2">
        <v>46174</v>
      </c>
      <c r="E2604" t="s">
        <v>905</v>
      </c>
      <c r="F2604" t="s">
        <v>1716</v>
      </c>
      <c r="G2604" t="s">
        <v>1717</v>
      </c>
      <c r="I2604" t="s">
        <v>12436</v>
      </c>
      <c r="J2604" t="s">
        <v>1717</v>
      </c>
      <c r="K2604" t="s">
        <v>56</v>
      </c>
      <c r="L2604" t="s">
        <v>902</v>
      </c>
      <c r="M2604" t="s">
        <v>1829</v>
      </c>
      <c r="N2604" s="5">
        <v>64869</v>
      </c>
    </row>
    <row r="2605" spans="1:14" x14ac:dyDescent="0.25">
      <c r="A2605" t="s">
        <v>63</v>
      </c>
      <c r="B2605" t="s">
        <v>1932</v>
      </c>
      <c r="C2605">
        <v>1829</v>
      </c>
      <c r="D2605" s="2">
        <v>46174</v>
      </c>
      <c r="E2605" t="s">
        <v>905</v>
      </c>
      <c r="F2605" t="s">
        <v>1716</v>
      </c>
      <c r="G2605" t="s">
        <v>1717</v>
      </c>
      <c r="I2605" t="s">
        <v>12437</v>
      </c>
      <c r="J2605" t="s">
        <v>1717</v>
      </c>
      <c r="K2605" t="s">
        <v>56</v>
      </c>
      <c r="L2605" t="s">
        <v>902</v>
      </c>
      <c r="M2605" t="s">
        <v>1829</v>
      </c>
      <c r="N2605" s="5">
        <v>-64869</v>
      </c>
    </row>
    <row r="2606" spans="1:14" x14ac:dyDescent="0.25">
      <c r="A2606" t="s">
        <v>63</v>
      </c>
      <c r="B2606" t="s">
        <v>1932</v>
      </c>
      <c r="C2606">
        <v>1829</v>
      </c>
      <c r="D2606" s="2">
        <v>46174</v>
      </c>
      <c r="E2606" t="s">
        <v>905</v>
      </c>
      <c r="F2606" t="s">
        <v>184</v>
      </c>
      <c r="G2606" t="s">
        <v>16</v>
      </c>
      <c r="H2606" t="s">
        <v>11897</v>
      </c>
      <c r="I2606" t="s">
        <v>12438</v>
      </c>
      <c r="J2606" t="s">
        <v>16</v>
      </c>
      <c r="K2606" t="s">
        <v>56</v>
      </c>
      <c r="L2606" t="s">
        <v>902</v>
      </c>
      <c r="M2606" t="s">
        <v>1829</v>
      </c>
      <c r="N2606" s="5">
        <v>4765867</v>
      </c>
    </row>
    <row r="2607" spans="1:14" x14ac:dyDescent="0.25">
      <c r="A2607" t="s">
        <v>63</v>
      </c>
      <c r="B2607" t="s">
        <v>1932</v>
      </c>
      <c r="C2607">
        <v>1829</v>
      </c>
      <c r="D2607" s="2">
        <v>46174</v>
      </c>
      <c r="E2607" t="s">
        <v>905</v>
      </c>
      <c r="F2607" t="s">
        <v>11886</v>
      </c>
      <c r="G2607" t="s">
        <v>11887</v>
      </c>
      <c r="H2607" t="s">
        <v>11888</v>
      </c>
      <c r="I2607" t="s">
        <v>12439</v>
      </c>
      <c r="J2607" t="s">
        <v>11887</v>
      </c>
      <c r="K2607" t="s">
        <v>56</v>
      </c>
      <c r="L2607" t="s">
        <v>902</v>
      </c>
      <c r="M2607" t="s">
        <v>1829</v>
      </c>
      <c r="N2607" s="5">
        <v>122035</v>
      </c>
    </row>
    <row r="2608" spans="1:14" x14ac:dyDescent="0.25">
      <c r="A2608" t="s">
        <v>63</v>
      </c>
      <c r="B2608" t="s">
        <v>1932</v>
      </c>
      <c r="C2608">
        <v>1829</v>
      </c>
      <c r="D2608" s="2">
        <v>46174</v>
      </c>
      <c r="E2608" t="s">
        <v>905</v>
      </c>
      <c r="F2608" t="s">
        <v>7394</v>
      </c>
      <c r="G2608" t="s">
        <v>7395</v>
      </c>
      <c r="H2608" t="s">
        <v>11893</v>
      </c>
      <c r="I2608" t="s">
        <v>12440</v>
      </c>
      <c r="J2608" t="s">
        <v>7397</v>
      </c>
      <c r="K2608" t="s">
        <v>56</v>
      </c>
      <c r="L2608" t="s">
        <v>902</v>
      </c>
      <c r="M2608" t="s">
        <v>1829</v>
      </c>
      <c r="N2608" s="5">
        <v>441361</v>
      </c>
    </row>
    <row r="2609" spans="1:14" x14ac:dyDescent="0.25">
      <c r="A2609" t="s">
        <v>63</v>
      </c>
      <c r="B2609" t="s">
        <v>1932</v>
      </c>
      <c r="C2609">
        <v>1829</v>
      </c>
      <c r="D2609" s="2">
        <v>46174</v>
      </c>
      <c r="E2609" t="s">
        <v>905</v>
      </c>
      <c r="F2609" t="s">
        <v>7394</v>
      </c>
      <c r="G2609" t="s">
        <v>7395</v>
      </c>
      <c r="H2609" t="s">
        <v>12077</v>
      </c>
      <c r="I2609" t="s">
        <v>12441</v>
      </c>
      <c r="J2609" t="s">
        <v>7397</v>
      </c>
      <c r="K2609" t="s">
        <v>56</v>
      </c>
      <c r="L2609" t="s">
        <v>902</v>
      </c>
      <c r="M2609" t="s">
        <v>1829</v>
      </c>
      <c r="N2609" s="5">
        <v>348716</v>
      </c>
    </row>
    <row r="2610" spans="1:14" x14ac:dyDescent="0.25">
      <c r="A2610" t="s">
        <v>63</v>
      </c>
      <c r="B2610" t="s">
        <v>1932</v>
      </c>
      <c r="C2610">
        <v>1829</v>
      </c>
      <c r="D2610" s="2">
        <v>46174</v>
      </c>
      <c r="E2610" t="s">
        <v>905</v>
      </c>
      <c r="F2610" t="s">
        <v>1332</v>
      </c>
      <c r="G2610" t="s">
        <v>1333</v>
      </c>
      <c r="H2610" t="s">
        <v>1418</v>
      </c>
      <c r="I2610" t="s">
        <v>12442</v>
      </c>
      <c r="J2610" t="s">
        <v>1333</v>
      </c>
      <c r="K2610" t="s">
        <v>56</v>
      </c>
      <c r="L2610" t="s">
        <v>902</v>
      </c>
      <c r="M2610" t="s">
        <v>1829</v>
      </c>
      <c r="N2610" s="5">
        <v>991146</v>
      </c>
    </row>
    <row r="2611" spans="1:14" x14ac:dyDescent="0.25">
      <c r="A2611" t="s">
        <v>63</v>
      </c>
      <c r="B2611" t="s">
        <v>1932</v>
      </c>
      <c r="C2611">
        <v>1829</v>
      </c>
      <c r="D2611" s="2">
        <v>46174</v>
      </c>
      <c r="E2611" t="s">
        <v>905</v>
      </c>
      <c r="F2611" t="s">
        <v>156</v>
      </c>
      <c r="G2611" t="s">
        <v>3</v>
      </c>
      <c r="H2611" t="s">
        <v>678</v>
      </c>
      <c r="I2611" t="s">
        <v>12443</v>
      </c>
      <c r="J2611" t="s">
        <v>3</v>
      </c>
      <c r="K2611" t="s">
        <v>56</v>
      </c>
      <c r="L2611" t="s">
        <v>902</v>
      </c>
      <c r="M2611" t="s">
        <v>1829</v>
      </c>
      <c r="N2611" s="5">
        <v>1110947</v>
      </c>
    </row>
    <row r="2612" spans="1:14" x14ac:dyDescent="0.25">
      <c r="A2612" t="s">
        <v>63</v>
      </c>
      <c r="B2612" t="s">
        <v>1932</v>
      </c>
      <c r="C2612">
        <v>1829</v>
      </c>
      <c r="D2612" s="2">
        <v>46174</v>
      </c>
      <c r="E2612" t="s">
        <v>905</v>
      </c>
      <c r="F2612" t="s">
        <v>993</v>
      </c>
      <c r="G2612" t="s">
        <v>994</v>
      </c>
      <c r="H2612" t="s">
        <v>4681</v>
      </c>
      <c r="I2612" t="s">
        <v>12444</v>
      </c>
      <c r="J2612" t="s">
        <v>12445</v>
      </c>
      <c r="K2612" t="s">
        <v>56</v>
      </c>
      <c r="L2612" t="s">
        <v>902</v>
      </c>
      <c r="M2612" t="s">
        <v>1829</v>
      </c>
      <c r="N2612" s="5">
        <v>285799</v>
      </c>
    </row>
    <row r="2613" spans="1:14" x14ac:dyDescent="0.25">
      <c r="A2613" t="s">
        <v>63</v>
      </c>
      <c r="B2613" t="s">
        <v>1932</v>
      </c>
      <c r="C2613">
        <v>1829</v>
      </c>
      <c r="D2613" s="2">
        <v>46174</v>
      </c>
      <c r="E2613" t="s">
        <v>905</v>
      </c>
      <c r="F2613" t="s">
        <v>10294</v>
      </c>
      <c r="G2613" t="s">
        <v>10295</v>
      </c>
      <c r="H2613" t="s">
        <v>12068</v>
      </c>
      <c r="I2613" t="s">
        <v>12446</v>
      </c>
      <c r="J2613" t="s">
        <v>10295</v>
      </c>
      <c r="K2613" t="s">
        <v>56</v>
      </c>
      <c r="L2613" t="s">
        <v>902</v>
      </c>
      <c r="M2613" t="s">
        <v>1829</v>
      </c>
      <c r="N2613" s="5">
        <v>752433</v>
      </c>
    </row>
    <row r="2614" spans="1:14" x14ac:dyDescent="0.25">
      <c r="A2614" t="s">
        <v>63</v>
      </c>
      <c r="B2614" t="s">
        <v>1932</v>
      </c>
      <c r="C2614">
        <v>1829</v>
      </c>
      <c r="D2614" s="2">
        <v>46174</v>
      </c>
      <c r="E2614" t="s">
        <v>905</v>
      </c>
      <c r="F2614" t="s">
        <v>3170</v>
      </c>
      <c r="G2614" t="s">
        <v>14</v>
      </c>
      <c r="H2614" t="s">
        <v>3172</v>
      </c>
      <c r="I2614" t="s">
        <v>12447</v>
      </c>
      <c r="J2614" t="s">
        <v>3171</v>
      </c>
      <c r="K2614" t="s">
        <v>56</v>
      </c>
      <c r="L2614" t="s">
        <v>902</v>
      </c>
      <c r="M2614" t="s">
        <v>1829</v>
      </c>
      <c r="N2614" s="5">
        <v>4312893</v>
      </c>
    </row>
    <row r="2615" spans="1:14" x14ac:dyDescent="0.25">
      <c r="A2615" t="s">
        <v>63</v>
      </c>
      <c r="B2615" t="s">
        <v>1932</v>
      </c>
      <c r="C2615">
        <v>1829</v>
      </c>
      <c r="D2615" s="2">
        <v>46174</v>
      </c>
      <c r="E2615" t="s">
        <v>905</v>
      </c>
      <c r="F2615" t="s">
        <v>3170</v>
      </c>
      <c r="G2615" t="s">
        <v>14</v>
      </c>
      <c r="H2615" t="s">
        <v>3172</v>
      </c>
      <c r="I2615" t="s">
        <v>12448</v>
      </c>
      <c r="J2615" t="s">
        <v>3171</v>
      </c>
      <c r="K2615" t="s">
        <v>56</v>
      </c>
      <c r="L2615" t="s">
        <v>902</v>
      </c>
      <c r="M2615" t="s">
        <v>1829</v>
      </c>
      <c r="N2615" s="5">
        <v>4312893</v>
      </c>
    </row>
    <row r="2616" spans="1:14" x14ac:dyDescent="0.25">
      <c r="A2616" t="s">
        <v>63</v>
      </c>
      <c r="B2616" t="s">
        <v>1932</v>
      </c>
      <c r="C2616">
        <v>1829</v>
      </c>
      <c r="D2616" s="2">
        <v>46174</v>
      </c>
      <c r="E2616" t="s">
        <v>905</v>
      </c>
      <c r="F2616" t="s">
        <v>3170</v>
      </c>
      <c r="G2616" t="s">
        <v>14</v>
      </c>
      <c r="H2616" t="s">
        <v>3172</v>
      </c>
      <c r="I2616" t="s">
        <v>12449</v>
      </c>
      <c r="J2616" t="s">
        <v>3171</v>
      </c>
      <c r="K2616" t="s">
        <v>56</v>
      </c>
      <c r="L2616" t="s">
        <v>902</v>
      </c>
      <c r="M2616" t="s">
        <v>1829</v>
      </c>
      <c r="N2616" s="5">
        <v>-4312893</v>
      </c>
    </row>
    <row r="2617" spans="1:14" x14ac:dyDescent="0.25">
      <c r="A2617" t="s">
        <v>63</v>
      </c>
      <c r="B2617" t="s">
        <v>1932</v>
      </c>
      <c r="C2617">
        <v>1829</v>
      </c>
      <c r="D2617" s="2">
        <v>46174</v>
      </c>
      <c r="E2617" t="s">
        <v>905</v>
      </c>
      <c r="F2617" t="s">
        <v>3000</v>
      </c>
      <c r="G2617" t="s">
        <v>14</v>
      </c>
      <c r="H2617" t="s">
        <v>6366</v>
      </c>
      <c r="I2617" t="s">
        <v>12450</v>
      </c>
      <c r="J2617" t="s">
        <v>10975</v>
      </c>
      <c r="K2617" t="s">
        <v>56</v>
      </c>
      <c r="L2617" t="s">
        <v>902</v>
      </c>
      <c r="M2617" t="s">
        <v>1829</v>
      </c>
      <c r="N2617" s="5">
        <v>122339</v>
      </c>
    </row>
    <row r="2618" spans="1:14" x14ac:dyDescent="0.25">
      <c r="A2618" t="s">
        <v>63</v>
      </c>
      <c r="B2618" t="s">
        <v>1932</v>
      </c>
      <c r="C2618">
        <v>1829</v>
      </c>
      <c r="D2618" s="2">
        <v>46174</v>
      </c>
      <c r="E2618" t="s">
        <v>905</v>
      </c>
      <c r="F2618" t="s">
        <v>6073</v>
      </c>
      <c r="G2618" t="s">
        <v>14</v>
      </c>
      <c r="H2618" t="s">
        <v>11898</v>
      </c>
      <c r="I2618" t="s">
        <v>12451</v>
      </c>
      <c r="J2618" t="s">
        <v>10977</v>
      </c>
      <c r="K2618" t="s">
        <v>56</v>
      </c>
      <c r="L2618" t="s">
        <v>902</v>
      </c>
      <c r="M2618" t="s">
        <v>1829</v>
      </c>
      <c r="N2618" s="5">
        <v>498187</v>
      </c>
    </row>
    <row r="2619" spans="1:14" x14ac:dyDescent="0.25">
      <c r="A2619" t="s">
        <v>63</v>
      </c>
      <c r="B2619" t="s">
        <v>1932</v>
      </c>
      <c r="C2619">
        <v>1829</v>
      </c>
      <c r="D2619" s="2">
        <v>46174</v>
      </c>
      <c r="E2619" t="s">
        <v>905</v>
      </c>
      <c r="F2619" t="s">
        <v>12014</v>
      </c>
      <c r="G2619" t="s">
        <v>12452</v>
      </c>
      <c r="H2619" t="s">
        <v>12016</v>
      </c>
      <c r="I2619" t="s">
        <v>12453</v>
      </c>
      <c r="J2619" t="s">
        <v>12015</v>
      </c>
      <c r="K2619" t="s">
        <v>56</v>
      </c>
      <c r="L2619" t="s">
        <v>902</v>
      </c>
      <c r="M2619" t="s">
        <v>1829</v>
      </c>
      <c r="N2619" s="5">
        <v>512870</v>
      </c>
    </row>
    <row r="2620" spans="1:14" x14ac:dyDescent="0.25">
      <c r="A2620" t="s">
        <v>63</v>
      </c>
      <c r="B2620" t="s">
        <v>1932</v>
      </c>
      <c r="C2620">
        <v>1829</v>
      </c>
      <c r="D2620" s="2">
        <v>46174</v>
      </c>
      <c r="E2620" t="s">
        <v>905</v>
      </c>
      <c r="F2620" t="s">
        <v>12014</v>
      </c>
      <c r="G2620" t="s">
        <v>12452</v>
      </c>
      <c r="H2620" t="s">
        <v>12016</v>
      </c>
      <c r="I2620" t="s">
        <v>12454</v>
      </c>
      <c r="J2620" t="s">
        <v>12015</v>
      </c>
      <c r="K2620" t="s">
        <v>56</v>
      </c>
      <c r="L2620" t="s">
        <v>902</v>
      </c>
      <c r="M2620" t="s">
        <v>1829</v>
      </c>
      <c r="N2620" s="5">
        <v>60815</v>
      </c>
    </row>
    <row r="2621" spans="1:14" x14ac:dyDescent="0.25">
      <c r="A2621" t="s">
        <v>63</v>
      </c>
      <c r="B2621" t="s">
        <v>1932</v>
      </c>
      <c r="C2621">
        <v>1829</v>
      </c>
      <c r="D2621" s="2">
        <v>46174</v>
      </c>
      <c r="E2621" t="s">
        <v>905</v>
      </c>
      <c r="F2621" t="s">
        <v>1763</v>
      </c>
      <c r="G2621" t="s">
        <v>1764</v>
      </c>
      <c r="H2621" t="s">
        <v>1765</v>
      </c>
      <c r="I2621" t="s">
        <v>12455</v>
      </c>
      <c r="J2621" t="s">
        <v>1764</v>
      </c>
      <c r="K2621" t="s">
        <v>56</v>
      </c>
      <c r="L2621" t="s">
        <v>902</v>
      </c>
      <c r="M2621" t="s">
        <v>1829</v>
      </c>
      <c r="N2621" s="5">
        <v>210015</v>
      </c>
    </row>
    <row r="2622" spans="1:14" x14ac:dyDescent="0.25">
      <c r="A2622" t="s">
        <v>63</v>
      </c>
      <c r="B2622" t="s">
        <v>1932</v>
      </c>
      <c r="C2622">
        <v>1829</v>
      </c>
      <c r="D2622" s="2">
        <v>46174</v>
      </c>
      <c r="E2622" t="s">
        <v>905</v>
      </c>
      <c r="F2622" t="s">
        <v>12456</v>
      </c>
      <c r="G2622" t="s">
        <v>12457</v>
      </c>
      <c r="H2622" t="s">
        <v>12073</v>
      </c>
      <c r="I2622" t="s">
        <v>12458</v>
      </c>
      <c r="J2622" t="s">
        <v>12459</v>
      </c>
      <c r="K2622" t="s">
        <v>56</v>
      </c>
      <c r="L2622" t="s">
        <v>902</v>
      </c>
      <c r="M2622" t="s">
        <v>1829</v>
      </c>
      <c r="N2622" s="5">
        <v>812058</v>
      </c>
    </row>
    <row r="2623" spans="1:14" x14ac:dyDescent="0.25">
      <c r="A2623" t="s">
        <v>63</v>
      </c>
      <c r="B2623" t="s">
        <v>1932</v>
      </c>
      <c r="C2623">
        <v>1829</v>
      </c>
      <c r="D2623" s="2">
        <v>46174</v>
      </c>
      <c r="E2623" t="s">
        <v>905</v>
      </c>
      <c r="F2623" t="s">
        <v>12456</v>
      </c>
      <c r="G2623" t="s">
        <v>12457</v>
      </c>
      <c r="H2623" t="s">
        <v>12074</v>
      </c>
      <c r="I2623" t="s">
        <v>12460</v>
      </c>
      <c r="J2623" t="s">
        <v>12459</v>
      </c>
      <c r="K2623" t="s">
        <v>56</v>
      </c>
      <c r="L2623" t="s">
        <v>902</v>
      </c>
      <c r="M2623" t="s">
        <v>1829</v>
      </c>
      <c r="N2623" s="5">
        <v>812058</v>
      </c>
    </row>
    <row r="2624" spans="1:14" x14ac:dyDescent="0.25">
      <c r="A2624" t="s">
        <v>63</v>
      </c>
      <c r="B2624" t="s">
        <v>1932</v>
      </c>
      <c r="C2624">
        <v>1829</v>
      </c>
      <c r="D2624" s="2">
        <v>46174</v>
      </c>
      <c r="E2624" t="s">
        <v>905</v>
      </c>
      <c r="F2624" t="s">
        <v>12456</v>
      </c>
      <c r="G2624" t="s">
        <v>12457</v>
      </c>
      <c r="H2624" t="s">
        <v>12075</v>
      </c>
      <c r="I2624" t="s">
        <v>12461</v>
      </c>
      <c r="J2624" t="s">
        <v>12459</v>
      </c>
      <c r="K2624" t="s">
        <v>56</v>
      </c>
      <c r="L2624" t="s">
        <v>902</v>
      </c>
      <c r="M2624" t="s">
        <v>1829</v>
      </c>
      <c r="N2624" s="5">
        <v>247042</v>
      </c>
    </row>
    <row r="2625" spans="1:14" x14ac:dyDescent="0.25">
      <c r="A2625" t="s">
        <v>63</v>
      </c>
      <c r="B2625" t="s">
        <v>1932</v>
      </c>
      <c r="C2625">
        <v>1829</v>
      </c>
      <c r="D2625" s="2">
        <v>46174</v>
      </c>
      <c r="E2625" t="s">
        <v>905</v>
      </c>
      <c r="F2625" t="s">
        <v>12456</v>
      </c>
      <c r="G2625" t="s">
        <v>12457</v>
      </c>
      <c r="H2625" t="s">
        <v>12076</v>
      </c>
      <c r="I2625" t="s">
        <v>12462</v>
      </c>
      <c r="J2625" t="s">
        <v>12459</v>
      </c>
      <c r="K2625" t="s">
        <v>56</v>
      </c>
      <c r="L2625" t="s">
        <v>902</v>
      </c>
      <c r="M2625" t="s">
        <v>1829</v>
      </c>
      <c r="N2625" s="5">
        <v>2858102</v>
      </c>
    </row>
    <row r="2626" spans="1:14" x14ac:dyDescent="0.25">
      <c r="A2626" t="s">
        <v>63</v>
      </c>
      <c r="B2626" t="s">
        <v>1932</v>
      </c>
      <c r="C2626">
        <v>1829</v>
      </c>
      <c r="D2626" s="2">
        <v>46174</v>
      </c>
      <c r="E2626" t="s">
        <v>905</v>
      </c>
      <c r="F2626" t="s">
        <v>8243</v>
      </c>
      <c r="G2626" t="s">
        <v>8244</v>
      </c>
      <c r="H2626" t="s">
        <v>10308</v>
      </c>
      <c r="I2626" t="s">
        <v>12463</v>
      </c>
      <c r="J2626" t="s">
        <v>8244</v>
      </c>
      <c r="K2626" t="s">
        <v>56</v>
      </c>
      <c r="L2626" t="s">
        <v>902</v>
      </c>
      <c r="M2626" t="s">
        <v>1829</v>
      </c>
      <c r="N2626" s="5">
        <v>208624</v>
      </c>
    </row>
    <row r="2627" spans="1:14" x14ac:dyDescent="0.25">
      <c r="A2627" t="s">
        <v>63</v>
      </c>
      <c r="B2627" t="s">
        <v>1932</v>
      </c>
      <c r="C2627">
        <v>1829</v>
      </c>
      <c r="D2627" s="2">
        <v>46174</v>
      </c>
      <c r="E2627" t="s">
        <v>905</v>
      </c>
      <c r="F2627" t="s">
        <v>7504</v>
      </c>
      <c r="G2627" t="s">
        <v>14</v>
      </c>
      <c r="H2627" t="s">
        <v>6368</v>
      </c>
      <c r="I2627" t="s">
        <v>12464</v>
      </c>
      <c r="J2627" t="s">
        <v>7506</v>
      </c>
      <c r="K2627" t="s">
        <v>56</v>
      </c>
      <c r="L2627" t="s">
        <v>902</v>
      </c>
      <c r="M2627" t="s">
        <v>1829</v>
      </c>
      <c r="N2627" s="5">
        <v>5459045</v>
      </c>
    </row>
    <row r="2628" spans="1:14" x14ac:dyDescent="0.25">
      <c r="A2628" t="s">
        <v>63</v>
      </c>
      <c r="B2628" t="s">
        <v>1932</v>
      </c>
      <c r="C2628">
        <v>1829</v>
      </c>
      <c r="D2628" s="2">
        <v>46174</v>
      </c>
      <c r="E2628" t="s">
        <v>905</v>
      </c>
      <c r="F2628" t="s">
        <v>187</v>
      </c>
      <c r="G2628" t="s">
        <v>115</v>
      </c>
      <c r="H2628" t="s">
        <v>317</v>
      </c>
      <c r="I2628" t="s">
        <v>12465</v>
      </c>
      <c r="J2628" t="s">
        <v>115</v>
      </c>
      <c r="K2628" t="s">
        <v>56</v>
      </c>
      <c r="L2628" t="s">
        <v>902</v>
      </c>
      <c r="M2628" t="s">
        <v>1829</v>
      </c>
      <c r="N2628" s="5">
        <v>897061</v>
      </c>
    </row>
    <row r="2629" spans="1:14" x14ac:dyDescent="0.25">
      <c r="A2629" t="s">
        <v>63</v>
      </c>
      <c r="B2629" t="s">
        <v>1932</v>
      </c>
      <c r="C2629">
        <v>1829</v>
      </c>
      <c r="D2629" s="2">
        <v>46174</v>
      </c>
      <c r="E2629" t="s">
        <v>905</v>
      </c>
      <c r="F2629" t="s">
        <v>187</v>
      </c>
      <c r="G2629" t="s">
        <v>115</v>
      </c>
      <c r="H2629" t="s">
        <v>314</v>
      </c>
      <c r="I2629" t="s">
        <v>12466</v>
      </c>
      <c r="J2629" t="s">
        <v>115</v>
      </c>
      <c r="K2629" t="s">
        <v>56</v>
      </c>
      <c r="L2629" t="s">
        <v>902</v>
      </c>
      <c r="M2629" t="s">
        <v>1829</v>
      </c>
      <c r="N2629" s="5">
        <v>6974447</v>
      </c>
    </row>
    <row r="2630" spans="1:14" x14ac:dyDescent="0.25">
      <c r="A2630" t="s">
        <v>63</v>
      </c>
      <c r="B2630" t="s">
        <v>1932</v>
      </c>
      <c r="C2630">
        <v>1829</v>
      </c>
      <c r="D2630" s="2">
        <v>46174</v>
      </c>
      <c r="E2630" t="s">
        <v>905</v>
      </c>
      <c r="F2630" t="s">
        <v>187</v>
      </c>
      <c r="G2630" t="s">
        <v>115</v>
      </c>
      <c r="H2630" t="s">
        <v>846</v>
      </c>
      <c r="I2630" t="s">
        <v>12467</v>
      </c>
      <c r="J2630" t="s">
        <v>115</v>
      </c>
      <c r="K2630" t="s">
        <v>56</v>
      </c>
      <c r="L2630" t="s">
        <v>902</v>
      </c>
      <c r="M2630" t="s">
        <v>1829</v>
      </c>
      <c r="N2630" s="5">
        <v>6318218</v>
      </c>
    </row>
    <row r="2631" spans="1:14" x14ac:dyDescent="0.25">
      <c r="A2631" t="s">
        <v>63</v>
      </c>
      <c r="B2631" t="s">
        <v>1932</v>
      </c>
      <c r="C2631">
        <v>1829</v>
      </c>
      <c r="D2631" s="2">
        <v>46174</v>
      </c>
      <c r="E2631" t="s">
        <v>905</v>
      </c>
      <c r="F2631" t="s">
        <v>1185</v>
      </c>
      <c r="G2631" t="s">
        <v>1186</v>
      </c>
      <c r="H2631" t="s">
        <v>12067</v>
      </c>
      <c r="I2631" t="s">
        <v>12468</v>
      </c>
      <c r="J2631" t="s">
        <v>8326</v>
      </c>
      <c r="K2631" t="s">
        <v>56</v>
      </c>
      <c r="L2631" t="s">
        <v>902</v>
      </c>
      <c r="M2631" t="s">
        <v>1829</v>
      </c>
      <c r="N2631" s="5">
        <v>688945</v>
      </c>
    </row>
    <row r="2632" spans="1:14" x14ac:dyDescent="0.25">
      <c r="A2632" t="s">
        <v>63</v>
      </c>
      <c r="B2632" t="s">
        <v>1932</v>
      </c>
      <c r="C2632">
        <v>1829</v>
      </c>
      <c r="D2632" s="2">
        <v>46174</v>
      </c>
      <c r="E2632" t="s">
        <v>905</v>
      </c>
      <c r="F2632" t="s">
        <v>1311</v>
      </c>
      <c r="G2632" t="s">
        <v>1914</v>
      </c>
      <c r="H2632" t="s">
        <v>11894</v>
      </c>
      <c r="I2632" t="s">
        <v>12469</v>
      </c>
      <c r="J2632" t="s">
        <v>1914</v>
      </c>
      <c r="K2632" t="s">
        <v>56</v>
      </c>
      <c r="L2632" t="s">
        <v>902</v>
      </c>
      <c r="M2632" t="s">
        <v>1829</v>
      </c>
      <c r="N2632" s="5">
        <v>844931</v>
      </c>
    </row>
    <row r="2633" spans="1:14" x14ac:dyDescent="0.25">
      <c r="A2633" t="s">
        <v>63</v>
      </c>
      <c r="B2633" t="s">
        <v>1932</v>
      </c>
      <c r="C2633">
        <v>1829</v>
      </c>
      <c r="D2633" s="2">
        <v>46174</v>
      </c>
      <c r="E2633" t="s">
        <v>905</v>
      </c>
      <c r="F2633" t="s">
        <v>1311</v>
      </c>
      <c r="G2633" t="s">
        <v>1914</v>
      </c>
      <c r="H2633" t="s">
        <v>11891</v>
      </c>
      <c r="I2633" t="s">
        <v>12470</v>
      </c>
      <c r="J2633" t="s">
        <v>1914</v>
      </c>
      <c r="K2633" t="s">
        <v>56</v>
      </c>
      <c r="L2633" t="s">
        <v>902</v>
      </c>
      <c r="M2633" t="s">
        <v>1829</v>
      </c>
      <c r="N2633" s="5">
        <v>351551</v>
      </c>
    </row>
    <row r="2634" spans="1:14" x14ac:dyDescent="0.25">
      <c r="A2634" t="s">
        <v>63</v>
      </c>
      <c r="B2634" t="s">
        <v>1932</v>
      </c>
      <c r="C2634">
        <v>1829</v>
      </c>
      <c r="D2634" s="2">
        <v>46174</v>
      </c>
      <c r="E2634" t="s">
        <v>905</v>
      </c>
      <c r="F2634" t="s">
        <v>1311</v>
      </c>
      <c r="G2634" t="s">
        <v>1914</v>
      </c>
      <c r="H2634" t="s">
        <v>12070</v>
      </c>
      <c r="I2634" t="s">
        <v>12471</v>
      </c>
      <c r="J2634" t="s">
        <v>1914</v>
      </c>
      <c r="K2634" t="s">
        <v>56</v>
      </c>
      <c r="L2634" t="s">
        <v>902</v>
      </c>
      <c r="M2634" t="s">
        <v>1829</v>
      </c>
      <c r="N2634" s="5">
        <v>1168127</v>
      </c>
    </row>
    <row r="2635" spans="1:14" x14ac:dyDescent="0.25">
      <c r="A2635" t="s">
        <v>63</v>
      </c>
      <c r="B2635" t="s">
        <v>1932</v>
      </c>
      <c r="C2635">
        <v>1829</v>
      </c>
      <c r="D2635" s="2">
        <v>46174</v>
      </c>
      <c r="E2635" t="s">
        <v>905</v>
      </c>
      <c r="F2635" t="s">
        <v>1311</v>
      </c>
      <c r="G2635" t="s">
        <v>1914</v>
      </c>
      <c r="H2635" t="s">
        <v>12071</v>
      </c>
      <c r="I2635" t="s">
        <v>12472</v>
      </c>
      <c r="J2635" t="s">
        <v>1914</v>
      </c>
      <c r="K2635" t="s">
        <v>56</v>
      </c>
      <c r="L2635" t="s">
        <v>902</v>
      </c>
      <c r="M2635" t="s">
        <v>1829</v>
      </c>
      <c r="N2635" s="5">
        <v>77875</v>
      </c>
    </row>
    <row r="2636" spans="1:14" x14ac:dyDescent="0.25">
      <c r="A2636" t="s">
        <v>63</v>
      </c>
      <c r="B2636" t="s">
        <v>1932</v>
      </c>
      <c r="C2636">
        <v>1829</v>
      </c>
      <c r="D2636" s="2">
        <v>46174</v>
      </c>
      <c r="E2636" t="s">
        <v>905</v>
      </c>
      <c r="F2636" t="s">
        <v>1311</v>
      </c>
      <c r="G2636" t="s">
        <v>1914</v>
      </c>
      <c r="H2636" t="s">
        <v>12072</v>
      </c>
      <c r="I2636" t="s">
        <v>12473</v>
      </c>
      <c r="J2636" t="s">
        <v>1914</v>
      </c>
      <c r="K2636" t="s">
        <v>56</v>
      </c>
      <c r="L2636" t="s">
        <v>902</v>
      </c>
      <c r="M2636" t="s">
        <v>1829</v>
      </c>
      <c r="N2636" s="5">
        <v>311500</v>
      </c>
    </row>
    <row r="2637" spans="1:14" x14ac:dyDescent="0.25">
      <c r="A2637" t="s">
        <v>63</v>
      </c>
      <c r="B2637" t="s">
        <v>1932</v>
      </c>
      <c r="C2637">
        <v>1829</v>
      </c>
      <c r="D2637" s="2">
        <v>46174</v>
      </c>
      <c r="E2637" t="s">
        <v>905</v>
      </c>
      <c r="F2637" t="s">
        <v>592</v>
      </c>
      <c r="G2637" t="s">
        <v>549</v>
      </c>
      <c r="H2637" t="s">
        <v>1493</v>
      </c>
      <c r="I2637" t="s">
        <v>12474</v>
      </c>
      <c r="J2637" t="s">
        <v>549</v>
      </c>
      <c r="K2637" t="s">
        <v>56</v>
      </c>
      <c r="L2637" t="s">
        <v>902</v>
      </c>
      <c r="M2637" t="s">
        <v>1829</v>
      </c>
      <c r="N2637" s="5">
        <v>796226</v>
      </c>
    </row>
    <row r="2638" spans="1:14" x14ac:dyDescent="0.25">
      <c r="A2638" t="s">
        <v>63</v>
      </c>
      <c r="B2638" t="s">
        <v>1932</v>
      </c>
      <c r="C2638">
        <v>1829</v>
      </c>
      <c r="D2638" s="2">
        <v>46174</v>
      </c>
      <c r="E2638" t="s">
        <v>905</v>
      </c>
      <c r="F2638" t="s">
        <v>592</v>
      </c>
      <c r="G2638" t="s">
        <v>549</v>
      </c>
      <c r="H2638" t="s">
        <v>1493</v>
      </c>
      <c r="I2638" t="s">
        <v>12475</v>
      </c>
      <c r="J2638" t="s">
        <v>549</v>
      </c>
      <c r="K2638" t="s">
        <v>56</v>
      </c>
      <c r="L2638" t="s">
        <v>902</v>
      </c>
      <c r="M2638" t="s">
        <v>1829</v>
      </c>
      <c r="N2638" s="5">
        <v>358704</v>
      </c>
    </row>
    <row r="2639" spans="1:14" x14ac:dyDescent="0.25">
      <c r="A2639" t="s">
        <v>63</v>
      </c>
      <c r="B2639" t="s">
        <v>1932</v>
      </c>
      <c r="C2639">
        <v>1829</v>
      </c>
      <c r="D2639" s="2">
        <v>46174</v>
      </c>
      <c r="E2639" t="s">
        <v>905</v>
      </c>
      <c r="F2639" t="s">
        <v>592</v>
      </c>
      <c r="G2639" t="s">
        <v>549</v>
      </c>
      <c r="H2639" t="s">
        <v>1493</v>
      </c>
      <c r="I2639" t="s">
        <v>12476</v>
      </c>
      <c r="J2639" t="s">
        <v>549</v>
      </c>
      <c r="K2639" t="s">
        <v>56</v>
      </c>
      <c r="L2639" t="s">
        <v>902</v>
      </c>
      <c r="M2639" t="s">
        <v>1829</v>
      </c>
      <c r="N2639" s="5">
        <v>453608</v>
      </c>
    </row>
    <row r="2640" spans="1:14" x14ac:dyDescent="0.25">
      <c r="A2640" t="s">
        <v>63</v>
      </c>
      <c r="B2640" t="s">
        <v>1932</v>
      </c>
      <c r="C2640">
        <v>1829</v>
      </c>
      <c r="D2640" s="2">
        <v>46174</v>
      </c>
      <c r="E2640" t="s">
        <v>905</v>
      </c>
      <c r="F2640" t="s">
        <v>592</v>
      </c>
      <c r="G2640" t="s">
        <v>549</v>
      </c>
      <c r="H2640" t="s">
        <v>1493</v>
      </c>
      <c r="I2640" t="s">
        <v>12477</v>
      </c>
      <c r="J2640" t="s">
        <v>549</v>
      </c>
      <c r="K2640" t="s">
        <v>56</v>
      </c>
      <c r="L2640" t="s">
        <v>902</v>
      </c>
      <c r="M2640" t="s">
        <v>1829</v>
      </c>
      <c r="N2640" s="5">
        <v>261310</v>
      </c>
    </row>
    <row r="2641" spans="1:14" x14ac:dyDescent="0.25">
      <c r="A2641" t="s">
        <v>63</v>
      </c>
      <c r="B2641" t="s">
        <v>1932</v>
      </c>
      <c r="C2641">
        <v>1829</v>
      </c>
      <c r="D2641" s="2">
        <v>46174</v>
      </c>
      <c r="E2641" t="s">
        <v>905</v>
      </c>
      <c r="F2641" t="s">
        <v>592</v>
      </c>
      <c r="G2641" t="s">
        <v>549</v>
      </c>
      <c r="H2641" t="s">
        <v>1493</v>
      </c>
      <c r="I2641" t="s">
        <v>12478</v>
      </c>
      <c r="J2641" t="s">
        <v>549</v>
      </c>
      <c r="K2641" t="s">
        <v>56</v>
      </c>
      <c r="L2641" t="s">
        <v>902</v>
      </c>
      <c r="M2641" t="s">
        <v>1829</v>
      </c>
      <c r="N2641" s="5">
        <v>441903</v>
      </c>
    </row>
    <row r="2642" spans="1:14" x14ac:dyDescent="0.25">
      <c r="A2642" t="s">
        <v>63</v>
      </c>
      <c r="B2642" t="s">
        <v>1932</v>
      </c>
      <c r="C2642">
        <v>1829</v>
      </c>
      <c r="D2642" s="2">
        <v>46174</v>
      </c>
      <c r="E2642" t="s">
        <v>905</v>
      </c>
      <c r="F2642" t="s">
        <v>592</v>
      </c>
      <c r="G2642" t="s">
        <v>549</v>
      </c>
      <c r="H2642" t="s">
        <v>1493</v>
      </c>
      <c r="I2642" t="s">
        <v>12479</v>
      </c>
      <c r="J2642" t="s">
        <v>549</v>
      </c>
      <c r="K2642" t="s">
        <v>56</v>
      </c>
      <c r="L2642" t="s">
        <v>902</v>
      </c>
      <c r="M2642" t="s">
        <v>1829</v>
      </c>
      <c r="N2642" s="5">
        <v>285362</v>
      </c>
    </row>
    <row r="2643" spans="1:14" x14ac:dyDescent="0.25">
      <c r="A2643" t="s">
        <v>63</v>
      </c>
      <c r="B2643" t="s">
        <v>1932</v>
      </c>
      <c r="C2643">
        <v>1829</v>
      </c>
      <c r="D2643" s="2">
        <v>46174</v>
      </c>
      <c r="E2643" t="s">
        <v>905</v>
      </c>
      <c r="F2643" t="s">
        <v>322</v>
      </c>
      <c r="G2643" t="s">
        <v>319</v>
      </c>
      <c r="H2643" t="s">
        <v>6396</v>
      </c>
      <c r="I2643" t="s">
        <v>12480</v>
      </c>
      <c r="J2643" t="s">
        <v>319</v>
      </c>
      <c r="K2643" t="s">
        <v>56</v>
      </c>
      <c r="L2643" t="s">
        <v>902</v>
      </c>
      <c r="M2643" t="s">
        <v>1829</v>
      </c>
      <c r="N2643" s="5">
        <v>131783</v>
      </c>
    </row>
    <row r="2644" spans="1:14" x14ac:dyDescent="0.25">
      <c r="A2644" t="s">
        <v>63</v>
      </c>
      <c r="B2644" t="s">
        <v>1932</v>
      </c>
      <c r="C2644">
        <v>1829</v>
      </c>
      <c r="D2644" s="2">
        <v>46174</v>
      </c>
      <c r="E2644" t="s">
        <v>905</v>
      </c>
      <c r="F2644" t="s">
        <v>188</v>
      </c>
      <c r="G2644" t="s">
        <v>47</v>
      </c>
      <c r="H2644" t="s">
        <v>1766</v>
      </c>
      <c r="I2644" t="s">
        <v>12481</v>
      </c>
      <c r="J2644" t="s">
        <v>47</v>
      </c>
      <c r="K2644" t="s">
        <v>56</v>
      </c>
      <c r="L2644" t="s">
        <v>902</v>
      </c>
      <c r="M2644" t="s">
        <v>1829</v>
      </c>
      <c r="N2644" s="5">
        <v>466051</v>
      </c>
    </row>
    <row r="2645" spans="1:14" x14ac:dyDescent="0.25">
      <c r="A2645" t="s">
        <v>63</v>
      </c>
      <c r="B2645" t="s">
        <v>1932</v>
      </c>
      <c r="C2645">
        <v>1829</v>
      </c>
      <c r="D2645" s="2">
        <v>46174</v>
      </c>
      <c r="E2645" t="s">
        <v>905</v>
      </c>
      <c r="F2645" t="s">
        <v>188</v>
      </c>
      <c r="G2645" t="s">
        <v>47</v>
      </c>
      <c r="H2645" t="s">
        <v>1577</v>
      </c>
      <c r="I2645" t="s">
        <v>12482</v>
      </c>
      <c r="J2645" t="s">
        <v>47</v>
      </c>
      <c r="K2645" t="s">
        <v>56</v>
      </c>
      <c r="L2645" t="s">
        <v>902</v>
      </c>
      <c r="M2645" t="s">
        <v>1829</v>
      </c>
      <c r="N2645" s="5">
        <v>254787</v>
      </c>
    </row>
    <row r="2646" spans="1:14" x14ac:dyDescent="0.25">
      <c r="A2646" t="s">
        <v>63</v>
      </c>
      <c r="B2646" t="s">
        <v>1932</v>
      </c>
      <c r="C2646">
        <v>1829</v>
      </c>
      <c r="D2646" s="2">
        <v>46174</v>
      </c>
      <c r="E2646" t="s">
        <v>905</v>
      </c>
      <c r="F2646" t="s">
        <v>941</v>
      </c>
      <c r="G2646" t="s">
        <v>847</v>
      </c>
      <c r="H2646" t="s">
        <v>11890</v>
      </c>
      <c r="I2646" t="s">
        <v>12483</v>
      </c>
      <c r="J2646" t="s">
        <v>847</v>
      </c>
      <c r="K2646" t="s">
        <v>56</v>
      </c>
      <c r="L2646" t="s">
        <v>902</v>
      </c>
      <c r="M2646" t="s">
        <v>1829</v>
      </c>
      <c r="N2646" s="5">
        <v>244071</v>
      </c>
    </row>
    <row r="2647" spans="1:14" x14ac:dyDescent="0.25">
      <c r="A2647" t="s">
        <v>63</v>
      </c>
      <c r="B2647" t="s">
        <v>1932</v>
      </c>
      <c r="C2647">
        <v>1829</v>
      </c>
      <c r="D2647" s="2">
        <v>46174</v>
      </c>
      <c r="E2647" t="s">
        <v>905</v>
      </c>
      <c r="F2647" t="s">
        <v>941</v>
      </c>
      <c r="G2647" t="s">
        <v>847</v>
      </c>
      <c r="H2647" t="s">
        <v>11896</v>
      </c>
      <c r="I2647" t="s">
        <v>12484</v>
      </c>
      <c r="J2647" t="s">
        <v>847</v>
      </c>
      <c r="K2647" t="s">
        <v>56</v>
      </c>
      <c r="L2647" t="s">
        <v>902</v>
      </c>
      <c r="M2647" t="s">
        <v>1829</v>
      </c>
      <c r="N2647" s="5">
        <v>327461</v>
      </c>
    </row>
    <row r="2648" spans="1:14" x14ac:dyDescent="0.25">
      <c r="A2648" t="s">
        <v>63</v>
      </c>
      <c r="B2648" t="s">
        <v>1932</v>
      </c>
      <c r="C2648">
        <v>2338</v>
      </c>
      <c r="D2648" s="2">
        <v>46023</v>
      </c>
      <c r="E2648" t="s">
        <v>905</v>
      </c>
      <c r="F2648" t="s">
        <v>978</v>
      </c>
      <c r="G2648" t="s">
        <v>979</v>
      </c>
      <c r="H2648" t="s">
        <v>2321</v>
      </c>
      <c r="I2648" t="s">
        <v>2369</v>
      </c>
      <c r="J2648" t="s">
        <v>979</v>
      </c>
      <c r="K2648" t="s">
        <v>56</v>
      </c>
      <c r="L2648" t="s">
        <v>902</v>
      </c>
      <c r="M2648" t="s">
        <v>1829</v>
      </c>
      <c r="N2648" s="5">
        <v>2134417</v>
      </c>
    </row>
    <row r="2649" spans="1:14" x14ac:dyDescent="0.25">
      <c r="A2649" t="s">
        <v>63</v>
      </c>
      <c r="B2649" t="s">
        <v>1932</v>
      </c>
      <c r="C2649">
        <v>2338</v>
      </c>
      <c r="D2649" s="2">
        <v>46023</v>
      </c>
      <c r="E2649" t="s">
        <v>905</v>
      </c>
      <c r="F2649" t="s">
        <v>1331</v>
      </c>
      <c r="G2649" t="s">
        <v>1968</v>
      </c>
      <c r="H2649" t="s">
        <v>1423</v>
      </c>
      <c r="I2649" t="s">
        <v>3959</v>
      </c>
      <c r="J2649" t="s">
        <v>1969</v>
      </c>
      <c r="K2649" t="s">
        <v>56</v>
      </c>
      <c r="L2649" t="s">
        <v>902</v>
      </c>
      <c r="M2649" t="s">
        <v>1829</v>
      </c>
      <c r="N2649" s="5">
        <v>755342</v>
      </c>
    </row>
    <row r="2650" spans="1:14" x14ac:dyDescent="0.25">
      <c r="A2650" t="s">
        <v>63</v>
      </c>
      <c r="B2650" t="s">
        <v>1932</v>
      </c>
      <c r="C2650">
        <v>2338</v>
      </c>
      <c r="D2650" s="2">
        <v>46023</v>
      </c>
      <c r="E2650" t="s">
        <v>907</v>
      </c>
      <c r="F2650" t="s">
        <v>978</v>
      </c>
      <c r="G2650" t="s">
        <v>979</v>
      </c>
      <c r="H2650" t="s">
        <v>2321</v>
      </c>
      <c r="I2650" t="s">
        <v>2369</v>
      </c>
      <c r="J2650" t="s">
        <v>3494</v>
      </c>
      <c r="K2650" t="s">
        <v>56</v>
      </c>
      <c r="L2650" t="s">
        <v>904</v>
      </c>
      <c r="M2650" t="s">
        <v>1829</v>
      </c>
      <c r="N2650" s="5">
        <v>-2134417</v>
      </c>
    </row>
    <row r="2651" spans="1:14" x14ac:dyDescent="0.25">
      <c r="A2651" t="s">
        <v>63</v>
      </c>
      <c r="B2651" t="s">
        <v>1932</v>
      </c>
      <c r="C2651">
        <v>2338</v>
      </c>
      <c r="D2651" s="2">
        <v>46054</v>
      </c>
      <c r="E2651" t="s">
        <v>905</v>
      </c>
      <c r="F2651" t="s">
        <v>163</v>
      </c>
      <c r="G2651" t="s">
        <v>26</v>
      </c>
      <c r="H2651" t="s">
        <v>4688</v>
      </c>
      <c r="I2651" t="s">
        <v>5174</v>
      </c>
      <c r="J2651" t="s">
        <v>26</v>
      </c>
      <c r="K2651" t="s">
        <v>56</v>
      </c>
      <c r="L2651" t="s">
        <v>902</v>
      </c>
      <c r="M2651" t="s">
        <v>1829</v>
      </c>
      <c r="N2651" s="5">
        <v>293363</v>
      </c>
    </row>
    <row r="2652" spans="1:14" x14ac:dyDescent="0.25">
      <c r="A2652" t="s">
        <v>63</v>
      </c>
      <c r="B2652" t="s">
        <v>1932</v>
      </c>
      <c r="C2652">
        <v>2338</v>
      </c>
      <c r="D2652" s="2">
        <v>46054</v>
      </c>
      <c r="E2652" t="s">
        <v>905</v>
      </c>
      <c r="F2652" t="s">
        <v>163</v>
      </c>
      <c r="G2652" t="s">
        <v>26</v>
      </c>
      <c r="H2652" t="s">
        <v>4688</v>
      </c>
      <c r="I2652" t="s">
        <v>5175</v>
      </c>
      <c r="J2652" t="s">
        <v>26</v>
      </c>
      <c r="K2652" t="s">
        <v>56</v>
      </c>
      <c r="L2652" t="s">
        <v>902</v>
      </c>
      <c r="M2652" t="s">
        <v>1829</v>
      </c>
      <c r="N2652" s="5">
        <v>867746</v>
      </c>
    </row>
    <row r="2653" spans="1:14" x14ac:dyDescent="0.25">
      <c r="A2653" t="s">
        <v>63</v>
      </c>
      <c r="B2653" t="s">
        <v>1932</v>
      </c>
      <c r="C2653">
        <v>2338</v>
      </c>
      <c r="D2653" s="2">
        <v>46054</v>
      </c>
      <c r="E2653" t="s">
        <v>905</v>
      </c>
      <c r="F2653" t="s">
        <v>163</v>
      </c>
      <c r="G2653" t="s">
        <v>26</v>
      </c>
      <c r="H2653" t="s">
        <v>1762</v>
      </c>
      <c r="I2653" t="s">
        <v>5176</v>
      </c>
      <c r="J2653" t="s">
        <v>26</v>
      </c>
      <c r="K2653" t="s">
        <v>56</v>
      </c>
      <c r="L2653" t="s">
        <v>902</v>
      </c>
      <c r="M2653" t="s">
        <v>1829</v>
      </c>
      <c r="N2653" s="5">
        <v>1600983</v>
      </c>
    </row>
    <row r="2654" spans="1:14" x14ac:dyDescent="0.25">
      <c r="A2654" t="s">
        <v>63</v>
      </c>
      <c r="B2654" t="s">
        <v>1932</v>
      </c>
      <c r="C2654">
        <v>2338</v>
      </c>
      <c r="D2654" s="2">
        <v>46054</v>
      </c>
      <c r="E2654" t="s">
        <v>905</v>
      </c>
      <c r="F2654" t="s">
        <v>1331</v>
      </c>
      <c r="G2654" t="s">
        <v>1968</v>
      </c>
      <c r="H2654" t="s">
        <v>1423</v>
      </c>
      <c r="I2654" t="s">
        <v>5177</v>
      </c>
      <c r="J2654" t="s">
        <v>1969</v>
      </c>
      <c r="K2654" t="s">
        <v>56</v>
      </c>
      <c r="L2654" t="s">
        <v>902</v>
      </c>
      <c r="M2654" t="s">
        <v>1829</v>
      </c>
      <c r="N2654" s="5">
        <v>910725</v>
      </c>
    </row>
    <row r="2655" spans="1:14" x14ac:dyDescent="0.25">
      <c r="A2655" t="s">
        <v>63</v>
      </c>
      <c r="B2655" t="s">
        <v>1932</v>
      </c>
      <c r="C2655">
        <v>2338</v>
      </c>
      <c r="D2655" s="2">
        <v>46054</v>
      </c>
      <c r="E2655" t="s">
        <v>905</v>
      </c>
      <c r="F2655" t="s">
        <v>243</v>
      </c>
      <c r="G2655" t="s">
        <v>139</v>
      </c>
      <c r="H2655" t="s">
        <v>342</v>
      </c>
      <c r="I2655" t="s">
        <v>5178</v>
      </c>
      <c r="J2655" t="s">
        <v>139</v>
      </c>
      <c r="K2655" t="s">
        <v>56</v>
      </c>
      <c r="L2655" t="s">
        <v>902</v>
      </c>
      <c r="M2655" t="s">
        <v>1829</v>
      </c>
      <c r="N2655" s="5">
        <v>462307</v>
      </c>
    </row>
    <row r="2656" spans="1:14" x14ac:dyDescent="0.25">
      <c r="A2656" t="s">
        <v>63</v>
      </c>
      <c r="B2656" t="s">
        <v>1932</v>
      </c>
      <c r="C2656">
        <v>2338</v>
      </c>
      <c r="D2656" s="2">
        <v>46054</v>
      </c>
      <c r="E2656" t="s">
        <v>905</v>
      </c>
      <c r="F2656" t="s">
        <v>5179</v>
      </c>
      <c r="G2656" t="s">
        <v>5180</v>
      </c>
      <c r="H2656" t="s">
        <v>4689</v>
      </c>
      <c r="I2656" t="s">
        <v>5181</v>
      </c>
      <c r="J2656" t="s">
        <v>5180</v>
      </c>
      <c r="K2656" t="s">
        <v>56</v>
      </c>
      <c r="L2656" t="s">
        <v>902</v>
      </c>
      <c r="M2656" t="s">
        <v>1829</v>
      </c>
      <c r="N2656" s="5">
        <v>1170023</v>
      </c>
    </row>
    <row r="2657" spans="1:14" x14ac:dyDescent="0.25">
      <c r="A2657" t="s">
        <v>63</v>
      </c>
      <c r="B2657" t="s">
        <v>1932</v>
      </c>
      <c r="C2657">
        <v>2338</v>
      </c>
      <c r="D2657" s="2">
        <v>46054</v>
      </c>
      <c r="E2657" t="s">
        <v>905</v>
      </c>
      <c r="F2657" t="s">
        <v>5179</v>
      </c>
      <c r="G2657" t="s">
        <v>5180</v>
      </c>
      <c r="H2657" t="s">
        <v>4689</v>
      </c>
      <c r="I2657" t="s">
        <v>5182</v>
      </c>
      <c r="J2657" t="s">
        <v>5180</v>
      </c>
      <c r="K2657" t="s">
        <v>56</v>
      </c>
      <c r="L2657" t="s">
        <v>902</v>
      </c>
      <c r="M2657" t="s">
        <v>1829</v>
      </c>
      <c r="N2657" s="5">
        <v>710864</v>
      </c>
    </row>
    <row r="2658" spans="1:14" x14ac:dyDescent="0.25">
      <c r="A2658" t="s">
        <v>63</v>
      </c>
      <c r="B2658" t="s">
        <v>1932</v>
      </c>
      <c r="C2658">
        <v>2338</v>
      </c>
      <c r="D2658" s="2">
        <v>46082</v>
      </c>
      <c r="E2658" t="s">
        <v>905</v>
      </c>
      <c r="F2658" t="s">
        <v>163</v>
      </c>
      <c r="G2658" t="s">
        <v>26</v>
      </c>
      <c r="H2658" t="s">
        <v>1762</v>
      </c>
      <c r="I2658" t="s">
        <v>7603</v>
      </c>
      <c r="J2658" t="s">
        <v>26</v>
      </c>
      <c r="K2658" t="s">
        <v>56</v>
      </c>
      <c r="L2658" t="s">
        <v>902</v>
      </c>
      <c r="M2658" t="s">
        <v>1829</v>
      </c>
      <c r="N2658" s="5">
        <v>792850</v>
      </c>
    </row>
    <row r="2659" spans="1:14" x14ac:dyDescent="0.25">
      <c r="A2659" t="s">
        <v>63</v>
      </c>
      <c r="B2659" t="s">
        <v>1932</v>
      </c>
      <c r="C2659">
        <v>2338</v>
      </c>
      <c r="D2659" s="2">
        <v>46082</v>
      </c>
      <c r="E2659" t="s">
        <v>905</v>
      </c>
      <c r="F2659" t="s">
        <v>978</v>
      </c>
      <c r="G2659" t="s">
        <v>979</v>
      </c>
      <c r="H2659" t="s">
        <v>6071</v>
      </c>
      <c r="I2659" t="s">
        <v>7604</v>
      </c>
      <c r="J2659" t="s">
        <v>979</v>
      </c>
      <c r="K2659" t="s">
        <v>56</v>
      </c>
      <c r="L2659" t="s">
        <v>902</v>
      </c>
      <c r="M2659" t="s">
        <v>1829</v>
      </c>
      <c r="N2659" s="5">
        <v>1082619</v>
      </c>
    </row>
    <row r="2660" spans="1:14" x14ac:dyDescent="0.25">
      <c r="A2660" t="s">
        <v>63</v>
      </c>
      <c r="B2660" t="s">
        <v>1932</v>
      </c>
      <c r="C2660">
        <v>2338</v>
      </c>
      <c r="D2660" s="2">
        <v>46082</v>
      </c>
      <c r="E2660" t="s">
        <v>905</v>
      </c>
      <c r="F2660" t="s">
        <v>978</v>
      </c>
      <c r="G2660" t="s">
        <v>979</v>
      </c>
      <c r="H2660" t="s">
        <v>6071</v>
      </c>
      <c r="I2660" t="s">
        <v>7605</v>
      </c>
      <c r="J2660" t="s">
        <v>979</v>
      </c>
      <c r="K2660" t="s">
        <v>56</v>
      </c>
      <c r="L2660" t="s">
        <v>902</v>
      </c>
      <c r="M2660" t="s">
        <v>1829</v>
      </c>
      <c r="N2660" s="5">
        <v>776183</v>
      </c>
    </row>
    <row r="2661" spans="1:14" x14ac:dyDescent="0.25">
      <c r="A2661" t="s">
        <v>63</v>
      </c>
      <c r="B2661" t="s">
        <v>1932</v>
      </c>
      <c r="C2661">
        <v>2338</v>
      </c>
      <c r="D2661" s="2">
        <v>46082</v>
      </c>
      <c r="E2661" t="s">
        <v>905</v>
      </c>
      <c r="F2661" t="s">
        <v>1331</v>
      </c>
      <c r="G2661" t="s">
        <v>1968</v>
      </c>
      <c r="H2661" t="s">
        <v>1423</v>
      </c>
      <c r="I2661" t="s">
        <v>7606</v>
      </c>
      <c r="J2661" t="s">
        <v>1969</v>
      </c>
      <c r="K2661" t="s">
        <v>56</v>
      </c>
      <c r="L2661" t="s">
        <v>902</v>
      </c>
      <c r="M2661" t="s">
        <v>1829</v>
      </c>
      <c r="N2661" s="5">
        <v>430291</v>
      </c>
    </row>
    <row r="2662" spans="1:14" x14ac:dyDescent="0.25">
      <c r="A2662" t="s">
        <v>63</v>
      </c>
      <c r="B2662" t="s">
        <v>1932</v>
      </c>
      <c r="C2662">
        <v>2338</v>
      </c>
      <c r="D2662" s="2">
        <v>46082</v>
      </c>
      <c r="E2662" t="s">
        <v>905</v>
      </c>
      <c r="F2662" t="s">
        <v>7607</v>
      </c>
      <c r="G2662" t="s">
        <v>14</v>
      </c>
      <c r="H2662" t="s">
        <v>6397</v>
      </c>
      <c r="I2662" t="s">
        <v>7608</v>
      </c>
      <c r="J2662" t="s">
        <v>7609</v>
      </c>
      <c r="K2662" t="s">
        <v>56</v>
      </c>
      <c r="L2662" t="s">
        <v>902</v>
      </c>
      <c r="M2662" t="s">
        <v>1829</v>
      </c>
      <c r="N2662" s="5">
        <v>278892</v>
      </c>
    </row>
    <row r="2663" spans="1:14" x14ac:dyDescent="0.25">
      <c r="A2663" t="s">
        <v>63</v>
      </c>
      <c r="B2663" t="s">
        <v>1932</v>
      </c>
      <c r="C2663">
        <v>2338</v>
      </c>
      <c r="D2663" s="2">
        <v>46113</v>
      </c>
      <c r="E2663" t="s">
        <v>905</v>
      </c>
      <c r="F2663" t="s">
        <v>163</v>
      </c>
      <c r="G2663" t="s">
        <v>26</v>
      </c>
      <c r="H2663" t="s">
        <v>1762</v>
      </c>
      <c r="I2663" t="s">
        <v>7610</v>
      </c>
      <c r="J2663" t="s">
        <v>26</v>
      </c>
      <c r="K2663" t="s">
        <v>56</v>
      </c>
      <c r="L2663" t="s">
        <v>902</v>
      </c>
      <c r="M2663" t="s">
        <v>1829</v>
      </c>
      <c r="N2663" s="5">
        <v>235456</v>
      </c>
    </row>
    <row r="2664" spans="1:14" x14ac:dyDescent="0.25">
      <c r="A2664" t="s">
        <v>63</v>
      </c>
      <c r="B2664" t="s">
        <v>1932</v>
      </c>
      <c r="C2664">
        <v>2338</v>
      </c>
      <c r="D2664" s="2">
        <v>46113</v>
      </c>
      <c r="E2664" t="s">
        <v>905</v>
      </c>
      <c r="F2664" t="s">
        <v>243</v>
      </c>
      <c r="G2664" t="s">
        <v>139</v>
      </c>
      <c r="H2664" t="s">
        <v>342</v>
      </c>
      <c r="I2664" t="s">
        <v>7611</v>
      </c>
      <c r="J2664" t="s">
        <v>7612</v>
      </c>
      <c r="K2664" t="s">
        <v>56</v>
      </c>
      <c r="L2664" t="s">
        <v>902</v>
      </c>
      <c r="M2664" t="s">
        <v>1829</v>
      </c>
      <c r="N2664" s="5">
        <v>428298</v>
      </c>
    </row>
    <row r="2665" spans="1:14" x14ac:dyDescent="0.25">
      <c r="A2665" t="s">
        <v>63</v>
      </c>
      <c r="B2665" t="s">
        <v>1932</v>
      </c>
      <c r="C2665">
        <v>2338</v>
      </c>
      <c r="D2665" s="2">
        <v>46113</v>
      </c>
      <c r="E2665" t="s">
        <v>905</v>
      </c>
      <c r="F2665" t="s">
        <v>243</v>
      </c>
      <c r="G2665" t="s">
        <v>139</v>
      </c>
      <c r="H2665" t="s">
        <v>342</v>
      </c>
      <c r="I2665" t="s">
        <v>7613</v>
      </c>
      <c r="J2665" t="s">
        <v>7612</v>
      </c>
      <c r="K2665" t="s">
        <v>56</v>
      </c>
      <c r="L2665" t="s">
        <v>902</v>
      </c>
      <c r="M2665" t="s">
        <v>1829</v>
      </c>
      <c r="N2665" s="5">
        <v>916360</v>
      </c>
    </row>
    <row r="2666" spans="1:14" x14ac:dyDescent="0.25">
      <c r="A2666" t="s">
        <v>63</v>
      </c>
      <c r="B2666" t="s">
        <v>1932</v>
      </c>
      <c r="C2666">
        <v>2338</v>
      </c>
      <c r="D2666" s="2">
        <v>46143</v>
      </c>
      <c r="E2666" t="s">
        <v>905</v>
      </c>
      <c r="F2666" t="s">
        <v>1331</v>
      </c>
      <c r="G2666" t="s">
        <v>1968</v>
      </c>
      <c r="H2666" t="s">
        <v>1423</v>
      </c>
      <c r="I2666" t="s">
        <v>11004</v>
      </c>
      <c r="J2666" t="s">
        <v>11005</v>
      </c>
      <c r="K2666" t="s">
        <v>56</v>
      </c>
      <c r="L2666" t="s">
        <v>902</v>
      </c>
      <c r="M2666" t="s">
        <v>1829</v>
      </c>
      <c r="N2666" s="5">
        <v>76178</v>
      </c>
    </row>
    <row r="2667" spans="1:14" x14ac:dyDescent="0.25">
      <c r="A2667" t="s">
        <v>63</v>
      </c>
      <c r="B2667" t="s">
        <v>1932</v>
      </c>
      <c r="C2667">
        <v>2338</v>
      </c>
      <c r="D2667" s="2">
        <v>46143</v>
      </c>
      <c r="E2667" t="s">
        <v>905</v>
      </c>
      <c r="F2667" t="s">
        <v>1331</v>
      </c>
      <c r="G2667" t="s">
        <v>1968</v>
      </c>
      <c r="H2667" t="s">
        <v>1423</v>
      </c>
      <c r="I2667" t="s">
        <v>11006</v>
      </c>
      <c r="J2667" t="s">
        <v>11005</v>
      </c>
      <c r="K2667" t="s">
        <v>56</v>
      </c>
      <c r="L2667" t="s">
        <v>902</v>
      </c>
      <c r="M2667" t="s">
        <v>1829</v>
      </c>
      <c r="N2667" s="5">
        <v>158370</v>
      </c>
    </row>
    <row r="2668" spans="1:14" x14ac:dyDescent="0.25">
      <c r="A2668" t="s">
        <v>63</v>
      </c>
      <c r="B2668" t="s">
        <v>1932</v>
      </c>
      <c r="C2668">
        <v>2338</v>
      </c>
      <c r="D2668" s="2">
        <v>46143</v>
      </c>
      <c r="E2668" t="s">
        <v>905</v>
      </c>
      <c r="F2668" t="s">
        <v>1331</v>
      </c>
      <c r="G2668" t="s">
        <v>1968</v>
      </c>
      <c r="H2668" t="s">
        <v>1423</v>
      </c>
      <c r="I2668" t="s">
        <v>11007</v>
      </c>
      <c r="J2668" t="s">
        <v>11005</v>
      </c>
      <c r="K2668" t="s">
        <v>56</v>
      </c>
      <c r="L2668" t="s">
        <v>902</v>
      </c>
      <c r="M2668" t="s">
        <v>1829</v>
      </c>
      <c r="N2668" s="5">
        <v>84197</v>
      </c>
    </row>
    <row r="2669" spans="1:14" x14ac:dyDescent="0.25">
      <c r="A2669" t="s">
        <v>63</v>
      </c>
      <c r="B2669" t="s">
        <v>1932</v>
      </c>
      <c r="C2669">
        <v>2338</v>
      </c>
      <c r="D2669" s="2">
        <v>46143</v>
      </c>
      <c r="E2669" t="s">
        <v>905</v>
      </c>
      <c r="F2669" t="s">
        <v>7607</v>
      </c>
      <c r="G2669" t="s">
        <v>14</v>
      </c>
      <c r="H2669" t="s">
        <v>10290</v>
      </c>
      <c r="I2669" t="s">
        <v>11008</v>
      </c>
      <c r="J2669" t="s">
        <v>7609</v>
      </c>
      <c r="K2669" t="s">
        <v>56</v>
      </c>
      <c r="L2669" t="s">
        <v>902</v>
      </c>
      <c r="M2669" t="s">
        <v>1829</v>
      </c>
      <c r="N2669" s="5">
        <v>491544</v>
      </c>
    </row>
    <row r="2670" spans="1:14" x14ac:dyDescent="0.25">
      <c r="A2670" t="s">
        <v>63</v>
      </c>
      <c r="B2670" t="s">
        <v>1932</v>
      </c>
      <c r="C2670">
        <v>2338</v>
      </c>
      <c r="D2670" s="2">
        <v>46143</v>
      </c>
      <c r="E2670" t="s">
        <v>905</v>
      </c>
      <c r="F2670" t="s">
        <v>10287</v>
      </c>
      <c r="G2670" t="s">
        <v>10288</v>
      </c>
      <c r="H2670" t="s">
        <v>10289</v>
      </c>
      <c r="I2670" t="s">
        <v>11009</v>
      </c>
      <c r="J2670" t="s">
        <v>11010</v>
      </c>
      <c r="K2670" t="s">
        <v>56</v>
      </c>
      <c r="L2670" t="s">
        <v>902</v>
      </c>
      <c r="M2670" t="s">
        <v>1829</v>
      </c>
      <c r="N2670" s="5">
        <v>268425</v>
      </c>
    </row>
    <row r="2671" spans="1:14" x14ac:dyDescent="0.25">
      <c r="A2671" t="s">
        <v>63</v>
      </c>
      <c r="B2671" t="s">
        <v>1932</v>
      </c>
      <c r="C2671">
        <v>2338</v>
      </c>
      <c r="D2671" s="2">
        <v>46143</v>
      </c>
      <c r="E2671" t="s">
        <v>905</v>
      </c>
      <c r="F2671" t="s">
        <v>10287</v>
      </c>
      <c r="G2671" t="s">
        <v>10288</v>
      </c>
      <c r="H2671" t="s">
        <v>10289</v>
      </c>
      <c r="I2671" t="s">
        <v>11011</v>
      </c>
      <c r="J2671" t="s">
        <v>11010</v>
      </c>
      <c r="K2671" t="s">
        <v>56</v>
      </c>
      <c r="L2671" t="s">
        <v>902</v>
      </c>
      <c r="M2671" t="s">
        <v>1829</v>
      </c>
      <c r="N2671" s="5">
        <v>112860</v>
      </c>
    </row>
    <row r="2672" spans="1:14" x14ac:dyDescent="0.25">
      <c r="A2672" t="s">
        <v>63</v>
      </c>
      <c r="B2672" t="s">
        <v>1932</v>
      </c>
      <c r="C2672">
        <v>2338</v>
      </c>
      <c r="D2672" s="2">
        <v>46143</v>
      </c>
      <c r="E2672" t="s">
        <v>905</v>
      </c>
      <c r="F2672" t="s">
        <v>243</v>
      </c>
      <c r="G2672" t="s">
        <v>139</v>
      </c>
      <c r="H2672" t="s">
        <v>342</v>
      </c>
      <c r="I2672" t="s">
        <v>11012</v>
      </c>
      <c r="J2672" t="s">
        <v>7612</v>
      </c>
      <c r="K2672" t="s">
        <v>56</v>
      </c>
      <c r="L2672" t="s">
        <v>902</v>
      </c>
      <c r="M2672" t="s">
        <v>1829</v>
      </c>
      <c r="N2672" s="5">
        <v>61857</v>
      </c>
    </row>
    <row r="2673" spans="1:14" x14ac:dyDescent="0.25">
      <c r="A2673" t="s">
        <v>63</v>
      </c>
      <c r="B2673" t="s">
        <v>1932</v>
      </c>
      <c r="C2673">
        <v>2338</v>
      </c>
      <c r="D2673" s="2">
        <v>46143</v>
      </c>
      <c r="E2673" t="s">
        <v>905</v>
      </c>
      <c r="F2673" t="s">
        <v>243</v>
      </c>
      <c r="G2673" t="s">
        <v>139</v>
      </c>
      <c r="H2673" t="s">
        <v>342</v>
      </c>
      <c r="I2673" t="s">
        <v>11013</v>
      </c>
      <c r="J2673" t="s">
        <v>7612</v>
      </c>
      <c r="K2673" t="s">
        <v>56</v>
      </c>
      <c r="L2673" t="s">
        <v>902</v>
      </c>
      <c r="M2673" t="s">
        <v>1829</v>
      </c>
      <c r="N2673" s="5">
        <v>176998</v>
      </c>
    </row>
    <row r="2674" spans="1:14" x14ac:dyDescent="0.25">
      <c r="A2674" t="s">
        <v>63</v>
      </c>
      <c r="B2674" t="s">
        <v>1932</v>
      </c>
      <c r="C2674">
        <v>2338</v>
      </c>
      <c r="D2674" s="2">
        <v>46174</v>
      </c>
      <c r="E2674" t="s">
        <v>905</v>
      </c>
      <c r="F2674" t="s">
        <v>163</v>
      </c>
      <c r="G2674" t="s">
        <v>26</v>
      </c>
      <c r="H2674" t="s">
        <v>1762</v>
      </c>
      <c r="I2674" t="s">
        <v>12485</v>
      </c>
      <c r="J2674" t="s">
        <v>26</v>
      </c>
      <c r="K2674" t="s">
        <v>56</v>
      </c>
      <c r="L2674" t="s">
        <v>902</v>
      </c>
      <c r="M2674" t="s">
        <v>1829</v>
      </c>
      <c r="N2674" s="5">
        <v>513651</v>
      </c>
    </row>
    <row r="2675" spans="1:14" x14ac:dyDescent="0.25">
      <c r="A2675" t="s">
        <v>63</v>
      </c>
      <c r="B2675" t="s">
        <v>1932</v>
      </c>
      <c r="C2675">
        <v>2338</v>
      </c>
      <c r="D2675" s="2">
        <v>46174</v>
      </c>
      <c r="E2675" t="s">
        <v>905</v>
      </c>
      <c r="F2675" t="s">
        <v>243</v>
      </c>
      <c r="G2675" t="s">
        <v>139</v>
      </c>
      <c r="H2675" t="s">
        <v>342</v>
      </c>
      <c r="I2675" t="s">
        <v>12486</v>
      </c>
      <c r="J2675" t="s">
        <v>7612</v>
      </c>
      <c r="K2675" t="s">
        <v>56</v>
      </c>
      <c r="L2675" t="s">
        <v>902</v>
      </c>
      <c r="M2675" t="s">
        <v>1829</v>
      </c>
      <c r="N2675" s="5">
        <v>1188702</v>
      </c>
    </row>
    <row r="2676" spans="1:14" x14ac:dyDescent="0.25">
      <c r="A2676" t="s">
        <v>63</v>
      </c>
      <c r="B2676" t="s">
        <v>1932</v>
      </c>
      <c r="C2676">
        <v>3689</v>
      </c>
      <c r="D2676" s="2">
        <v>46023</v>
      </c>
      <c r="E2676" t="s">
        <v>905</v>
      </c>
      <c r="F2676" t="s">
        <v>926</v>
      </c>
      <c r="G2676" t="s">
        <v>1933</v>
      </c>
      <c r="H2676" t="s">
        <v>1417</v>
      </c>
      <c r="I2676" t="s">
        <v>3960</v>
      </c>
      <c r="J2676" t="s">
        <v>1934</v>
      </c>
      <c r="K2676" t="s">
        <v>56</v>
      </c>
      <c r="L2676" t="s">
        <v>902</v>
      </c>
      <c r="M2676" t="s">
        <v>1829</v>
      </c>
      <c r="N2676" s="5">
        <v>2530671</v>
      </c>
    </row>
    <row r="2677" spans="1:14" x14ac:dyDescent="0.25">
      <c r="A2677" t="s">
        <v>63</v>
      </c>
      <c r="B2677" t="s">
        <v>1932</v>
      </c>
      <c r="C2677">
        <v>3689</v>
      </c>
      <c r="D2677" s="2">
        <v>46023</v>
      </c>
      <c r="E2677" t="s">
        <v>905</v>
      </c>
      <c r="F2677" t="s">
        <v>601</v>
      </c>
      <c r="G2677" t="s">
        <v>1894</v>
      </c>
      <c r="H2677" t="s">
        <v>1228</v>
      </c>
      <c r="I2677" t="s">
        <v>3961</v>
      </c>
      <c r="J2677" t="s">
        <v>657</v>
      </c>
      <c r="K2677" t="s">
        <v>56</v>
      </c>
      <c r="L2677" t="s">
        <v>902</v>
      </c>
      <c r="M2677" t="s">
        <v>1829</v>
      </c>
      <c r="N2677" s="5">
        <v>8251523</v>
      </c>
    </row>
    <row r="2678" spans="1:14" x14ac:dyDescent="0.25">
      <c r="A2678" t="s">
        <v>63</v>
      </c>
      <c r="B2678" t="s">
        <v>1932</v>
      </c>
      <c r="C2678">
        <v>3689</v>
      </c>
      <c r="D2678" s="2">
        <v>46023</v>
      </c>
      <c r="E2678" t="s">
        <v>905</v>
      </c>
      <c r="F2678" t="s">
        <v>174</v>
      </c>
      <c r="G2678" t="s">
        <v>1909</v>
      </c>
      <c r="H2678" t="s">
        <v>1425</v>
      </c>
      <c r="I2678" t="s">
        <v>3962</v>
      </c>
      <c r="J2678" t="s">
        <v>320</v>
      </c>
      <c r="K2678" t="s">
        <v>56</v>
      </c>
      <c r="L2678" t="s">
        <v>902</v>
      </c>
      <c r="M2678" t="s">
        <v>1829</v>
      </c>
      <c r="N2678" s="5">
        <v>7646838</v>
      </c>
    </row>
    <row r="2679" spans="1:14" x14ac:dyDescent="0.25">
      <c r="A2679" t="s">
        <v>63</v>
      </c>
      <c r="B2679" t="s">
        <v>1932</v>
      </c>
      <c r="C2679">
        <v>3689</v>
      </c>
      <c r="D2679" s="2">
        <v>46023</v>
      </c>
      <c r="E2679" t="s">
        <v>905</v>
      </c>
      <c r="F2679" t="s">
        <v>174</v>
      </c>
      <c r="G2679" t="s">
        <v>1909</v>
      </c>
      <c r="H2679" t="s">
        <v>1425</v>
      </c>
      <c r="I2679" t="s">
        <v>3963</v>
      </c>
      <c r="J2679" t="s">
        <v>320</v>
      </c>
      <c r="K2679" t="s">
        <v>56</v>
      </c>
      <c r="L2679" t="s">
        <v>902</v>
      </c>
      <c r="M2679" t="s">
        <v>1829</v>
      </c>
      <c r="N2679" s="5">
        <v>1614942</v>
      </c>
    </row>
    <row r="2680" spans="1:14" x14ac:dyDescent="0.25">
      <c r="A2680" t="s">
        <v>63</v>
      </c>
      <c r="B2680" t="s">
        <v>1932</v>
      </c>
      <c r="C2680">
        <v>3689</v>
      </c>
      <c r="D2680" s="2">
        <v>46023</v>
      </c>
      <c r="E2680" t="s">
        <v>905</v>
      </c>
      <c r="F2680" t="s">
        <v>174</v>
      </c>
      <c r="G2680" t="s">
        <v>1909</v>
      </c>
      <c r="H2680" t="s">
        <v>1425</v>
      </c>
      <c r="I2680" t="s">
        <v>3964</v>
      </c>
      <c r="J2680" t="s">
        <v>320</v>
      </c>
      <c r="K2680" t="s">
        <v>56</v>
      </c>
      <c r="L2680" t="s">
        <v>902</v>
      </c>
      <c r="M2680" t="s">
        <v>1829</v>
      </c>
      <c r="N2680" s="5">
        <v>950595</v>
      </c>
    </row>
    <row r="2681" spans="1:14" x14ac:dyDescent="0.25">
      <c r="A2681" t="s">
        <v>63</v>
      </c>
      <c r="B2681" t="s">
        <v>1932</v>
      </c>
      <c r="C2681">
        <v>3689</v>
      </c>
      <c r="D2681" s="2">
        <v>46023</v>
      </c>
      <c r="E2681" t="s">
        <v>905</v>
      </c>
      <c r="F2681" t="s">
        <v>174</v>
      </c>
      <c r="G2681" t="s">
        <v>1909</v>
      </c>
      <c r="H2681" t="s">
        <v>1425</v>
      </c>
      <c r="I2681" t="s">
        <v>3965</v>
      </c>
      <c r="J2681" t="s">
        <v>320</v>
      </c>
      <c r="K2681" t="s">
        <v>56</v>
      </c>
      <c r="L2681" t="s">
        <v>902</v>
      </c>
      <c r="M2681" t="s">
        <v>1829</v>
      </c>
      <c r="N2681" s="5">
        <v>1270659</v>
      </c>
    </row>
    <row r="2682" spans="1:14" x14ac:dyDescent="0.25">
      <c r="A2682" t="s">
        <v>63</v>
      </c>
      <c r="B2682" t="s">
        <v>1932</v>
      </c>
      <c r="C2682">
        <v>3689</v>
      </c>
      <c r="D2682" s="2">
        <v>46023</v>
      </c>
      <c r="E2682" t="s">
        <v>905</v>
      </c>
      <c r="F2682" t="s">
        <v>174</v>
      </c>
      <c r="G2682" t="s">
        <v>1909</v>
      </c>
      <c r="H2682" t="s">
        <v>1425</v>
      </c>
      <c r="I2682" t="s">
        <v>3966</v>
      </c>
      <c r="J2682" t="s">
        <v>320</v>
      </c>
      <c r="K2682" t="s">
        <v>56</v>
      </c>
      <c r="L2682" t="s">
        <v>902</v>
      </c>
      <c r="M2682" t="s">
        <v>1829</v>
      </c>
      <c r="N2682" s="5">
        <v>1210114</v>
      </c>
    </row>
    <row r="2683" spans="1:14" x14ac:dyDescent="0.25">
      <c r="A2683" t="s">
        <v>63</v>
      </c>
      <c r="B2683" t="s">
        <v>1932</v>
      </c>
      <c r="C2683">
        <v>3689</v>
      </c>
      <c r="D2683" s="2">
        <v>46023</v>
      </c>
      <c r="E2683" t="s">
        <v>905</v>
      </c>
      <c r="F2683" t="s">
        <v>1329</v>
      </c>
      <c r="G2683" t="s">
        <v>2039</v>
      </c>
      <c r="H2683" t="s">
        <v>2176</v>
      </c>
      <c r="I2683" t="s">
        <v>3967</v>
      </c>
      <c r="J2683" t="s">
        <v>1330</v>
      </c>
      <c r="K2683" t="s">
        <v>56</v>
      </c>
      <c r="L2683" t="s">
        <v>902</v>
      </c>
      <c r="M2683" t="s">
        <v>1829</v>
      </c>
      <c r="N2683" s="5">
        <v>1138868</v>
      </c>
    </row>
    <row r="2684" spans="1:14" x14ac:dyDescent="0.25">
      <c r="A2684" t="s">
        <v>63</v>
      </c>
      <c r="B2684" t="s">
        <v>1932</v>
      </c>
      <c r="C2684">
        <v>3689</v>
      </c>
      <c r="D2684" s="2">
        <v>46023</v>
      </c>
      <c r="E2684" t="s">
        <v>905</v>
      </c>
      <c r="F2684" t="s">
        <v>1329</v>
      </c>
      <c r="G2684" t="s">
        <v>2039</v>
      </c>
      <c r="H2684" t="s">
        <v>2176</v>
      </c>
      <c r="I2684" t="s">
        <v>3968</v>
      </c>
      <c r="J2684" t="s">
        <v>1330</v>
      </c>
      <c r="K2684" t="s">
        <v>56</v>
      </c>
      <c r="L2684" t="s">
        <v>902</v>
      </c>
      <c r="M2684" t="s">
        <v>1829</v>
      </c>
      <c r="N2684" s="5">
        <v>-81666</v>
      </c>
    </row>
    <row r="2685" spans="1:14" x14ac:dyDescent="0.25">
      <c r="A2685" t="s">
        <v>63</v>
      </c>
      <c r="B2685" t="s">
        <v>1932</v>
      </c>
      <c r="C2685">
        <v>3689</v>
      </c>
      <c r="D2685" s="2">
        <v>46023</v>
      </c>
      <c r="E2685" t="s">
        <v>905</v>
      </c>
      <c r="F2685" t="s">
        <v>973</v>
      </c>
      <c r="G2685" t="s">
        <v>974</v>
      </c>
      <c r="H2685" t="s">
        <v>1080</v>
      </c>
      <c r="I2685" t="s">
        <v>3969</v>
      </c>
      <c r="J2685" t="s">
        <v>974</v>
      </c>
      <c r="K2685" t="s">
        <v>56</v>
      </c>
      <c r="L2685" t="s">
        <v>902</v>
      </c>
      <c r="M2685" t="s">
        <v>1829</v>
      </c>
      <c r="N2685" s="5">
        <v>630929</v>
      </c>
    </row>
    <row r="2686" spans="1:14" x14ac:dyDescent="0.25">
      <c r="A2686" t="s">
        <v>63</v>
      </c>
      <c r="B2686" t="s">
        <v>1932</v>
      </c>
      <c r="C2686">
        <v>3689</v>
      </c>
      <c r="D2686" s="2">
        <v>46023</v>
      </c>
      <c r="E2686" t="s">
        <v>905</v>
      </c>
      <c r="F2686" t="s">
        <v>924</v>
      </c>
      <c r="G2686" t="s">
        <v>901</v>
      </c>
      <c r="H2686" t="s">
        <v>1227</v>
      </c>
      <c r="I2686" t="s">
        <v>3970</v>
      </c>
      <c r="J2686" t="s">
        <v>901</v>
      </c>
      <c r="K2686" t="s">
        <v>56</v>
      </c>
      <c r="L2686" t="s">
        <v>902</v>
      </c>
      <c r="M2686" t="s">
        <v>1829</v>
      </c>
      <c r="N2686" s="5">
        <v>3162114</v>
      </c>
    </row>
    <row r="2687" spans="1:14" x14ac:dyDescent="0.25">
      <c r="A2687" t="s">
        <v>63</v>
      </c>
      <c r="B2687" t="s">
        <v>1932</v>
      </c>
      <c r="C2687">
        <v>3689</v>
      </c>
      <c r="D2687" s="2">
        <v>46023</v>
      </c>
      <c r="E2687" t="s">
        <v>905</v>
      </c>
      <c r="F2687" t="s">
        <v>1744</v>
      </c>
      <c r="G2687" t="s">
        <v>1745</v>
      </c>
      <c r="H2687" t="s">
        <v>1746</v>
      </c>
      <c r="I2687" t="s">
        <v>3971</v>
      </c>
      <c r="J2687" t="s">
        <v>1745</v>
      </c>
      <c r="K2687" t="s">
        <v>56</v>
      </c>
      <c r="L2687" t="s">
        <v>902</v>
      </c>
      <c r="M2687" t="s">
        <v>1829</v>
      </c>
      <c r="N2687" s="5">
        <v>268826</v>
      </c>
    </row>
    <row r="2688" spans="1:14" x14ac:dyDescent="0.25">
      <c r="A2688" t="s">
        <v>63</v>
      </c>
      <c r="B2688" t="s">
        <v>1932</v>
      </c>
      <c r="C2688">
        <v>3689</v>
      </c>
      <c r="D2688" s="2">
        <v>46023</v>
      </c>
      <c r="E2688" t="s">
        <v>905</v>
      </c>
      <c r="F2688" t="s">
        <v>3233</v>
      </c>
      <c r="G2688" t="s">
        <v>14</v>
      </c>
      <c r="H2688" t="s">
        <v>3235</v>
      </c>
      <c r="I2688" t="s">
        <v>3972</v>
      </c>
      <c r="J2688" t="s">
        <v>3234</v>
      </c>
      <c r="K2688" t="s">
        <v>56</v>
      </c>
      <c r="L2688" t="s">
        <v>902</v>
      </c>
      <c r="M2688" t="s">
        <v>1829</v>
      </c>
      <c r="N2688" s="5">
        <v>178931</v>
      </c>
    </row>
    <row r="2689" spans="1:14" x14ac:dyDescent="0.25">
      <c r="A2689" t="s">
        <v>63</v>
      </c>
      <c r="B2689" t="s">
        <v>1932</v>
      </c>
      <c r="C2689">
        <v>3689</v>
      </c>
      <c r="D2689" s="2">
        <v>46023</v>
      </c>
      <c r="E2689" t="s">
        <v>905</v>
      </c>
      <c r="F2689" t="s">
        <v>928</v>
      </c>
      <c r="G2689" t="s">
        <v>869</v>
      </c>
      <c r="H2689" t="s">
        <v>1347</v>
      </c>
      <c r="I2689" t="s">
        <v>3973</v>
      </c>
      <c r="J2689" t="s">
        <v>869</v>
      </c>
      <c r="K2689" t="s">
        <v>56</v>
      </c>
      <c r="L2689" t="s">
        <v>902</v>
      </c>
      <c r="M2689" t="s">
        <v>1829</v>
      </c>
      <c r="N2689" s="5">
        <v>582677</v>
      </c>
    </row>
    <row r="2690" spans="1:14" x14ac:dyDescent="0.25">
      <c r="A2690" t="s">
        <v>63</v>
      </c>
      <c r="B2690" t="s">
        <v>1932</v>
      </c>
      <c r="C2690">
        <v>3689</v>
      </c>
      <c r="D2690" s="2">
        <v>46023</v>
      </c>
      <c r="E2690" t="s">
        <v>905</v>
      </c>
      <c r="F2690" t="s">
        <v>1532</v>
      </c>
      <c r="G2690" t="s">
        <v>1533</v>
      </c>
      <c r="H2690" t="s">
        <v>1534</v>
      </c>
      <c r="I2690" t="s">
        <v>3974</v>
      </c>
      <c r="J2690" t="s">
        <v>1533</v>
      </c>
      <c r="K2690" t="s">
        <v>56</v>
      </c>
      <c r="L2690" t="s">
        <v>902</v>
      </c>
      <c r="M2690" t="s">
        <v>1829</v>
      </c>
      <c r="N2690" s="5">
        <v>781317</v>
      </c>
    </row>
    <row r="2691" spans="1:14" x14ac:dyDescent="0.25">
      <c r="A2691" t="s">
        <v>63</v>
      </c>
      <c r="B2691" t="s">
        <v>1932</v>
      </c>
      <c r="C2691">
        <v>3689</v>
      </c>
      <c r="D2691" s="2">
        <v>46023</v>
      </c>
      <c r="E2691" t="s">
        <v>905</v>
      </c>
      <c r="F2691" t="s">
        <v>169</v>
      </c>
      <c r="G2691" t="s">
        <v>4</v>
      </c>
      <c r="H2691" t="s">
        <v>1224</v>
      </c>
      <c r="I2691" t="s">
        <v>3975</v>
      </c>
      <c r="J2691" t="s">
        <v>4</v>
      </c>
      <c r="K2691" t="s">
        <v>56</v>
      </c>
      <c r="L2691" t="s">
        <v>902</v>
      </c>
      <c r="M2691" t="s">
        <v>1829</v>
      </c>
      <c r="N2691" s="5">
        <v>6219015</v>
      </c>
    </row>
    <row r="2692" spans="1:14" x14ac:dyDescent="0.25">
      <c r="A2692" t="s">
        <v>63</v>
      </c>
      <c r="B2692" t="s">
        <v>1932</v>
      </c>
      <c r="C2692">
        <v>3689</v>
      </c>
      <c r="D2692" s="2">
        <v>46023</v>
      </c>
      <c r="E2692" t="s">
        <v>905</v>
      </c>
      <c r="F2692" t="s">
        <v>164</v>
      </c>
      <c r="G2692" t="s">
        <v>2</v>
      </c>
      <c r="H2692" t="s">
        <v>3501</v>
      </c>
      <c r="I2692" t="s">
        <v>3976</v>
      </c>
      <c r="J2692" t="s">
        <v>2</v>
      </c>
      <c r="K2692" t="s">
        <v>56</v>
      </c>
      <c r="L2692" t="s">
        <v>902</v>
      </c>
      <c r="M2692" t="s">
        <v>1829</v>
      </c>
      <c r="N2692" s="5">
        <v>373443</v>
      </c>
    </row>
    <row r="2693" spans="1:14" x14ac:dyDescent="0.25">
      <c r="A2693" t="s">
        <v>63</v>
      </c>
      <c r="B2693" t="s">
        <v>1932</v>
      </c>
      <c r="C2693">
        <v>3689</v>
      </c>
      <c r="D2693" s="2">
        <v>46023</v>
      </c>
      <c r="E2693" t="s">
        <v>905</v>
      </c>
      <c r="F2693" t="s">
        <v>815</v>
      </c>
      <c r="G2693" t="s">
        <v>1900</v>
      </c>
      <c r="H2693" t="s">
        <v>1226</v>
      </c>
      <c r="I2693" t="s">
        <v>3977</v>
      </c>
      <c r="J2693" t="s">
        <v>1123</v>
      </c>
      <c r="K2693" t="s">
        <v>56</v>
      </c>
      <c r="L2693" t="s">
        <v>902</v>
      </c>
      <c r="M2693" t="s">
        <v>1829</v>
      </c>
      <c r="N2693" s="5">
        <v>4332334</v>
      </c>
    </row>
    <row r="2694" spans="1:14" x14ac:dyDescent="0.25">
      <c r="A2694" t="s">
        <v>63</v>
      </c>
      <c r="B2694" t="s">
        <v>1932</v>
      </c>
      <c r="C2694">
        <v>3689</v>
      </c>
      <c r="D2694" s="2">
        <v>46023</v>
      </c>
      <c r="E2694" t="s">
        <v>905</v>
      </c>
      <c r="F2694" t="s">
        <v>815</v>
      </c>
      <c r="G2694" t="s">
        <v>1900</v>
      </c>
      <c r="H2694" t="s">
        <v>1226</v>
      </c>
      <c r="I2694" t="s">
        <v>3978</v>
      </c>
      <c r="J2694" t="s">
        <v>1123</v>
      </c>
      <c r="K2694" t="s">
        <v>56</v>
      </c>
      <c r="L2694" t="s">
        <v>902</v>
      </c>
      <c r="M2694" t="s">
        <v>1829</v>
      </c>
      <c r="N2694" s="5">
        <v>1367436</v>
      </c>
    </row>
    <row r="2695" spans="1:14" x14ac:dyDescent="0.25">
      <c r="A2695" t="s">
        <v>63</v>
      </c>
      <c r="B2695" t="s">
        <v>1932</v>
      </c>
      <c r="C2695">
        <v>3689</v>
      </c>
      <c r="D2695" s="2">
        <v>46023</v>
      </c>
      <c r="E2695" t="s">
        <v>906</v>
      </c>
      <c r="F2695" t="s">
        <v>926</v>
      </c>
      <c r="G2695" t="s">
        <v>1933</v>
      </c>
      <c r="H2695" t="s">
        <v>1417</v>
      </c>
      <c r="I2695" t="s">
        <v>3960</v>
      </c>
      <c r="J2695" t="s">
        <v>1948</v>
      </c>
      <c r="K2695" t="s">
        <v>56</v>
      </c>
      <c r="L2695" t="s">
        <v>903</v>
      </c>
      <c r="M2695" t="s">
        <v>1829</v>
      </c>
      <c r="N2695" s="5">
        <v>2530671</v>
      </c>
    </row>
    <row r="2696" spans="1:14" x14ac:dyDescent="0.25">
      <c r="A2696" t="s">
        <v>63</v>
      </c>
      <c r="B2696" t="s">
        <v>1932</v>
      </c>
      <c r="C2696">
        <v>3689</v>
      </c>
      <c r="D2696" s="2">
        <v>46023</v>
      </c>
      <c r="E2696" t="s">
        <v>906</v>
      </c>
      <c r="F2696" t="s">
        <v>928</v>
      </c>
      <c r="G2696" t="s">
        <v>869</v>
      </c>
      <c r="H2696" t="s">
        <v>1347</v>
      </c>
      <c r="I2696" t="s">
        <v>3973</v>
      </c>
      <c r="J2696" t="s">
        <v>1970</v>
      </c>
      <c r="K2696" t="s">
        <v>56</v>
      </c>
      <c r="L2696" t="s">
        <v>903</v>
      </c>
      <c r="M2696" t="s">
        <v>1829</v>
      </c>
      <c r="N2696" s="5">
        <v>582677</v>
      </c>
    </row>
    <row r="2697" spans="1:14" x14ac:dyDescent="0.25">
      <c r="A2697" t="s">
        <v>63</v>
      </c>
      <c r="B2697" t="s">
        <v>1932</v>
      </c>
      <c r="C2697">
        <v>3689</v>
      </c>
      <c r="D2697" s="2">
        <v>46023</v>
      </c>
      <c r="E2697" t="s">
        <v>906</v>
      </c>
      <c r="F2697" t="s">
        <v>1532</v>
      </c>
      <c r="G2697" t="s">
        <v>1533</v>
      </c>
      <c r="H2697" t="s">
        <v>1534</v>
      </c>
      <c r="I2697" t="s">
        <v>3974</v>
      </c>
      <c r="J2697" t="s">
        <v>3979</v>
      </c>
      <c r="K2697" t="s">
        <v>56</v>
      </c>
      <c r="L2697" t="s">
        <v>903</v>
      </c>
      <c r="M2697" t="s">
        <v>1829</v>
      </c>
      <c r="N2697" s="5">
        <v>781317</v>
      </c>
    </row>
    <row r="2698" spans="1:14" x14ac:dyDescent="0.25">
      <c r="A2698" t="s">
        <v>63</v>
      </c>
      <c r="B2698" t="s">
        <v>1932</v>
      </c>
      <c r="C2698">
        <v>3689</v>
      </c>
      <c r="D2698" s="2">
        <v>46023</v>
      </c>
      <c r="E2698" t="s">
        <v>906</v>
      </c>
      <c r="F2698" t="s">
        <v>164</v>
      </c>
      <c r="G2698" t="s">
        <v>2</v>
      </c>
      <c r="H2698" t="s">
        <v>3501</v>
      </c>
      <c r="I2698" t="s">
        <v>3976</v>
      </c>
      <c r="J2698" t="s">
        <v>1850</v>
      </c>
      <c r="K2698" t="s">
        <v>56</v>
      </c>
      <c r="L2698" t="s">
        <v>903</v>
      </c>
      <c r="M2698" t="s">
        <v>1829</v>
      </c>
      <c r="N2698" s="5">
        <v>373443</v>
      </c>
    </row>
    <row r="2699" spans="1:14" x14ac:dyDescent="0.25">
      <c r="A2699" t="s">
        <v>63</v>
      </c>
      <c r="B2699" t="s">
        <v>1932</v>
      </c>
      <c r="C2699">
        <v>3689</v>
      </c>
      <c r="D2699" s="2">
        <v>46023</v>
      </c>
      <c r="E2699" t="s">
        <v>907</v>
      </c>
      <c r="F2699" t="s">
        <v>926</v>
      </c>
      <c r="G2699" t="s">
        <v>1933</v>
      </c>
      <c r="H2699" t="s">
        <v>1417</v>
      </c>
      <c r="I2699" t="s">
        <v>3960</v>
      </c>
      <c r="J2699" t="s">
        <v>1951</v>
      </c>
      <c r="K2699" t="s">
        <v>56</v>
      </c>
      <c r="L2699" t="s">
        <v>904</v>
      </c>
      <c r="M2699" t="s">
        <v>1829</v>
      </c>
      <c r="N2699" s="5">
        <v>-2530671</v>
      </c>
    </row>
    <row r="2700" spans="1:14" x14ac:dyDescent="0.25">
      <c r="A2700" t="s">
        <v>63</v>
      </c>
      <c r="B2700" t="s">
        <v>1932</v>
      </c>
      <c r="C2700">
        <v>3689</v>
      </c>
      <c r="D2700" s="2">
        <v>46023</v>
      </c>
      <c r="E2700" t="s">
        <v>907</v>
      </c>
      <c r="F2700" t="s">
        <v>928</v>
      </c>
      <c r="G2700" t="s">
        <v>869</v>
      </c>
      <c r="H2700" t="s">
        <v>1347</v>
      </c>
      <c r="I2700" t="s">
        <v>3973</v>
      </c>
      <c r="J2700" t="s">
        <v>1971</v>
      </c>
      <c r="K2700" t="s">
        <v>56</v>
      </c>
      <c r="L2700" t="s">
        <v>904</v>
      </c>
      <c r="M2700" t="s">
        <v>1829</v>
      </c>
      <c r="N2700" s="5">
        <v>-582677</v>
      </c>
    </row>
    <row r="2701" spans="1:14" x14ac:dyDescent="0.25">
      <c r="A2701" t="s">
        <v>63</v>
      </c>
      <c r="B2701" t="s">
        <v>1932</v>
      </c>
      <c r="C2701">
        <v>3689</v>
      </c>
      <c r="D2701" s="2">
        <v>46023</v>
      </c>
      <c r="E2701" t="s">
        <v>907</v>
      </c>
      <c r="F2701" t="s">
        <v>1532</v>
      </c>
      <c r="G2701" t="s">
        <v>1533</v>
      </c>
      <c r="H2701" t="s">
        <v>1534</v>
      </c>
      <c r="I2701" t="s">
        <v>3974</v>
      </c>
      <c r="J2701" t="s">
        <v>3980</v>
      </c>
      <c r="K2701" t="s">
        <v>56</v>
      </c>
      <c r="L2701" t="s">
        <v>904</v>
      </c>
      <c r="M2701" t="s">
        <v>1829</v>
      </c>
      <c r="N2701" s="5">
        <v>-781317</v>
      </c>
    </row>
    <row r="2702" spans="1:14" x14ac:dyDescent="0.25">
      <c r="A2702" t="s">
        <v>63</v>
      </c>
      <c r="B2702" t="s">
        <v>1932</v>
      </c>
      <c r="C2702">
        <v>3689</v>
      </c>
      <c r="D2702" s="2">
        <v>46023</v>
      </c>
      <c r="E2702" t="s">
        <v>907</v>
      </c>
      <c r="F2702" t="s">
        <v>164</v>
      </c>
      <c r="G2702" t="s">
        <v>2</v>
      </c>
      <c r="H2702" t="s">
        <v>3501</v>
      </c>
      <c r="I2702" t="s">
        <v>3976</v>
      </c>
      <c r="J2702" t="s">
        <v>1853</v>
      </c>
      <c r="K2702" t="s">
        <v>56</v>
      </c>
      <c r="L2702" t="s">
        <v>904</v>
      </c>
      <c r="M2702" t="s">
        <v>1829</v>
      </c>
      <c r="N2702" s="5">
        <v>-373443</v>
      </c>
    </row>
    <row r="2703" spans="1:14" x14ac:dyDescent="0.25">
      <c r="A2703" t="s">
        <v>63</v>
      </c>
      <c r="B2703" t="s">
        <v>1932</v>
      </c>
      <c r="C2703">
        <v>3689</v>
      </c>
      <c r="D2703" s="2">
        <v>46054</v>
      </c>
      <c r="E2703" t="s">
        <v>905</v>
      </c>
      <c r="F2703" t="s">
        <v>926</v>
      </c>
      <c r="G2703" t="s">
        <v>1933</v>
      </c>
      <c r="H2703" t="s">
        <v>1417</v>
      </c>
      <c r="I2703" t="s">
        <v>5183</v>
      </c>
      <c r="J2703" t="s">
        <v>1934</v>
      </c>
      <c r="K2703" t="s">
        <v>56</v>
      </c>
      <c r="L2703" t="s">
        <v>902</v>
      </c>
      <c r="M2703" t="s">
        <v>1829</v>
      </c>
      <c r="N2703" s="5">
        <v>2664939</v>
      </c>
    </row>
    <row r="2704" spans="1:14" x14ac:dyDescent="0.25">
      <c r="A2704" t="s">
        <v>63</v>
      </c>
      <c r="B2704" t="s">
        <v>1932</v>
      </c>
      <c r="C2704">
        <v>3689</v>
      </c>
      <c r="D2704" s="2">
        <v>46054</v>
      </c>
      <c r="E2704" t="s">
        <v>905</v>
      </c>
      <c r="F2704" t="s">
        <v>601</v>
      </c>
      <c r="G2704" t="s">
        <v>1894</v>
      </c>
      <c r="H2704" t="s">
        <v>1228</v>
      </c>
      <c r="I2704" t="s">
        <v>5184</v>
      </c>
      <c r="J2704" t="s">
        <v>657</v>
      </c>
      <c r="K2704" t="s">
        <v>56</v>
      </c>
      <c r="L2704" t="s">
        <v>902</v>
      </c>
      <c r="M2704" t="s">
        <v>1829</v>
      </c>
      <c r="N2704" s="5">
        <v>8251523</v>
      </c>
    </row>
    <row r="2705" spans="1:14" x14ac:dyDescent="0.25">
      <c r="A2705" t="s">
        <v>63</v>
      </c>
      <c r="B2705" t="s">
        <v>1932</v>
      </c>
      <c r="C2705">
        <v>3689</v>
      </c>
      <c r="D2705" s="2">
        <v>46054</v>
      </c>
      <c r="E2705" t="s">
        <v>905</v>
      </c>
      <c r="F2705" t="s">
        <v>601</v>
      </c>
      <c r="G2705" t="s">
        <v>1894</v>
      </c>
      <c r="H2705" t="s">
        <v>1228</v>
      </c>
      <c r="I2705" t="s">
        <v>5185</v>
      </c>
      <c r="J2705" t="s">
        <v>657</v>
      </c>
      <c r="K2705" t="s">
        <v>56</v>
      </c>
      <c r="L2705" t="s">
        <v>902</v>
      </c>
      <c r="M2705" t="s">
        <v>1829</v>
      </c>
      <c r="N2705" s="5">
        <v>8251523</v>
      </c>
    </row>
    <row r="2706" spans="1:14" x14ac:dyDescent="0.25">
      <c r="A2706" t="s">
        <v>63</v>
      </c>
      <c r="B2706" t="s">
        <v>1932</v>
      </c>
      <c r="C2706">
        <v>3689</v>
      </c>
      <c r="D2706" s="2">
        <v>46054</v>
      </c>
      <c r="E2706" t="s">
        <v>905</v>
      </c>
      <c r="F2706" t="s">
        <v>601</v>
      </c>
      <c r="G2706" t="s">
        <v>1894</v>
      </c>
      <c r="H2706" t="s">
        <v>1228</v>
      </c>
      <c r="I2706" t="s">
        <v>5186</v>
      </c>
      <c r="J2706" t="s">
        <v>657</v>
      </c>
      <c r="K2706" t="s">
        <v>56</v>
      </c>
      <c r="L2706" t="s">
        <v>902</v>
      </c>
      <c r="M2706" t="s">
        <v>1829</v>
      </c>
      <c r="N2706" s="5">
        <v>11931338</v>
      </c>
    </row>
    <row r="2707" spans="1:14" x14ac:dyDescent="0.25">
      <c r="A2707" t="s">
        <v>63</v>
      </c>
      <c r="B2707" t="s">
        <v>1932</v>
      </c>
      <c r="C2707">
        <v>3689</v>
      </c>
      <c r="D2707" s="2">
        <v>46054</v>
      </c>
      <c r="E2707" t="s">
        <v>905</v>
      </c>
      <c r="F2707" t="s">
        <v>601</v>
      </c>
      <c r="G2707" t="s">
        <v>1894</v>
      </c>
      <c r="H2707" t="s">
        <v>1228</v>
      </c>
      <c r="I2707" t="s">
        <v>5187</v>
      </c>
      <c r="J2707" t="s">
        <v>657</v>
      </c>
      <c r="K2707" t="s">
        <v>56</v>
      </c>
      <c r="L2707" t="s">
        <v>902</v>
      </c>
      <c r="M2707" t="s">
        <v>1829</v>
      </c>
      <c r="N2707" s="5">
        <v>-8251523</v>
      </c>
    </row>
    <row r="2708" spans="1:14" x14ac:dyDescent="0.25">
      <c r="A2708" t="s">
        <v>63</v>
      </c>
      <c r="B2708" t="s">
        <v>1932</v>
      </c>
      <c r="C2708">
        <v>3689</v>
      </c>
      <c r="D2708" s="2">
        <v>46054</v>
      </c>
      <c r="E2708" t="s">
        <v>905</v>
      </c>
      <c r="F2708" t="s">
        <v>601</v>
      </c>
      <c r="G2708" t="s">
        <v>1894</v>
      </c>
      <c r="H2708" t="s">
        <v>1228</v>
      </c>
      <c r="I2708" t="s">
        <v>5188</v>
      </c>
      <c r="J2708" t="s">
        <v>657</v>
      </c>
      <c r="K2708" t="s">
        <v>56</v>
      </c>
      <c r="L2708" t="s">
        <v>902</v>
      </c>
      <c r="M2708" t="s">
        <v>1829</v>
      </c>
      <c r="N2708" s="5">
        <v>-8251523</v>
      </c>
    </row>
    <row r="2709" spans="1:14" x14ac:dyDescent="0.25">
      <c r="A2709" t="s">
        <v>63</v>
      </c>
      <c r="B2709" t="s">
        <v>1932</v>
      </c>
      <c r="C2709">
        <v>3689</v>
      </c>
      <c r="D2709" s="2">
        <v>46054</v>
      </c>
      <c r="E2709" t="s">
        <v>905</v>
      </c>
      <c r="F2709" t="s">
        <v>174</v>
      </c>
      <c r="G2709" t="s">
        <v>1909</v>
      </c>
      <c r="H2709" t="s">
        <v>1425</v>
      </c>
      <c r="I2709" t="s">
        <v>5189</v>
      </c>
      <c r="J2709" t="s">
        <v>320</v>
      </c>
      <c r="K2709" t="s">
        <v>56</v>
      </c>
      <c r="L2709" t="s">
        <v>902</v>
      </c>
      <c r="M2709" t="s">
        <v>1829</v>
      </c>
      <c r="N2709" s="5">
        <v>6322397</v>
      </c>
    </row>
    <row r="2710" spans="1:14" x14ac:dyDescent="0.25">
      <c r="A2710" t="s">
        <v>63</v>
      </c>
      <c r="B2710" t="s">
        <v>1932</v>
      </c>
      <c r="C2710">
        <v>3689</v>
      </c>
      <c r="D2710" s="2">
        <v>46054</v>
      </c>
      <c r="E2710" t="s">
        <v>905</v>
      </c>
      <c r="F2710" t="s">
        <v>174</v>
      </c>
      <c r="G2710" t="s">
        <v>1909</v>
      </c>
      <c r="H2710" t="s">
        <v>1425</v>
      </c>
      <c r="I2710" t="s">
        <v>5190</v>
      </c>
      <c r="J2710" t="s">
        <v>320</v>
      </c>
      <c r="K2710" t="s">
        <v>56</v>
      </c>
      <c r="L2710" t="s">
        <v>902</v>
      </c>
      <c r="M2710" t="s">
        <v>1829</v>
      </c>
      <c r="N2710" s="5">
        <v>2889411</v>
      </c>
    </row>
    <row r="2711" spans="1:14" x14ac:dyDescent="0.25">
      <c r="A2711" t="s">
        <v>63</v>
      </c>
      <c r="B2711" t="s">
        <v>1932</v>
      </c>
      <c r="C2711">
        <v>3689</v>
      </c>
      <c r="D2711" s="2">
        <v>46054</v>
      </c>
      <c r="E2711" t="s">
        <v>905</v>
      </c>
      <c r="F2711" t="s">
        <v>174</v>
      </c>
      <c r="G2711" t="s">
        <v>1909</v>
      </c>
      <c r="H2711" t="s">
        <v>1425</v>
      </c>
      <c r="I2711" t="s">
        <v>5191</v>
      </c>
      <c r="J2711" t="s">
        <v>320</v>
      </c>
      <c r="K2711" t="s">
        <v>56</v>
      </c>
      <c r="L2711" t="s">
        <v>902</v>
      </c>
      <c r="M2711" t="s">
        <v>1829</v>
      </c>
      <c r="N2711" s="5">
        <v>952710</v>
      </c>
    </row>
    <row r="2712" spans="1:14" x14ac:dyDescent="0.25">
      <c r="A2712" t="s">
        <v>63</v>
      </c>
      <c r="B2712" t="s">
        <v>1932</v>
      </c>
      <c r="C2712">
        <v>3689</v>
      </c>
      <c r="D2712" s="2">
        <v>46054</v>
      </c>
      <c r="E2712" t="s">
        <v>905</v>
      </c>
      <c r="F2712" t="s">
        <v>174</v>
      </c>
      <c r="G2712" t="s">
        <v>1909</v>
      </c>
      <c r="H2712" t="s">
        <v>1425</v>
      </c>
      <c r="I2712" t="s">
        <v>5192</v>
      </c>
      <c r="J2712" t="s">
        <v>320</v>
      </c>
      <c r="K2712" t="s">
        <v>56</v>
      </c>
      <c r="L2712" t="s">
        <v>902</v>
      </c>
      <c r="M2712" t="s">
        <v>1829</v>
      </c>
      <c r="N2712" s="5">
        <v>806986</v>
      </c>
    </row>
    <row r="2713" spans="1:14" x14ac:dyDescent="0.25">
      <c r="A2713" t="s">
        <v>63</v>
      </c>
      <c r="B2713" t="s">
        <v>1932</v>
      </c>
      <c r="C2713">
        <v>3689</v>
      </c>
      <c r="D2713" s="2">
        <v>46054</v>
      </c>
      <c r="E2713" t="s">
        <v>905</v>
      </c>
      <c r="F2713" t="s">
        <v>174</v>
      </c>
      <c r="G2713" t="s">
        <v>1909</v>
      </c>
      <c r="H2713" t="s">
        <v>1425</v>
      </c>
      <c r="I2713" t="s">
        <v>5193</v>
      </c>
      <c r="J2713" t="s">
        <v>320</v>
      </c>
      <c r="K2713" t="s">
        <v>56</v>
      </c>
      <c r="L2713" t="s">
        <v>902</v>
      </c>
      <c r="M2713" t="s">
        <v>1829</v>
      </c>
      <c r="N2713" s="5">
        <v>734562</v>
      </c>
    </row>
    <row r="2714" spans="1:14" x14ac:dyDescent="0.25">
      <c r="A2714" t="s">
        <v>63</v>
      </c>
      <c r="B2714" t="s">
        <v>1932</v>
      </c>
      <c r="C2714">
        <v>3689</v>
      </c>
      <c r="D2714" s="2">
        <v>46054</v>
      </c>
      <c r="E2714" t="s">
        <v>905</v>
      </c>
      <c r="F2714" t="s">
        <v>1329</v>
      </c>
      <c r="G2714" t="s">
        <v>2039</v>
      </c>
      <c r="H2714" t="s">
        <v>2176</v>
      </c>
      <c r="I2714" t="s">
        <v>5194</v>
      </c>
      <c r="J2714" t="s">
        <v>1330</v>
      </c>
      <c r="K2714" t="s">
        <v>56</v>
      </c>
      <c r="L2714" t="s">
        <v>902</v>
      </c>
      <c r="M2714" t="s">
        <v>1829</v>
      </c>
      <c r="N2714" s="5">
        <v>1523390</v>
      </c>
    </row>
    <row r="2715" spans="1:14" x14ac:dyDescent="0.25">
      <c r="A2715" t="s">
        <v>63</v>
      </c>
      <c r="B2715" t="s">
        <v>1932</v>
      </c>
      <c r="C2715">
        <v>3689</v>
      </c>
      <c r="D2715" s="2">
        <v>46054</v>
      </c>
      <c r="E2715" t="s">
        <v>905</v>
      </c>
      <c r="F2715" t="s">
        <v>924</v>
      </c>
      <c r="G2715" t="s">
        <v>901</v>
      </c>
      <c r="H2715" t="s">
        <v>1227</v>
      </c>
      <c r="I2715" t="s">
        <v>5195</v>
      </c>
      <c r="J2715" t="s">
        <v>901</v>
      </c>
      <c r="K2715" t="s">
        <v>56</v>
      </c>
      <c r="L2715" t="s">
        <v>902</v>
      </c>
      <c r="M2715" t="s">
        <v>1829</v>
      </c>
      <c r="N2715" s="5">
        <v>3945129</v>
      </c>
    </row>
    <row r="2716" spans="1:14" x14ac:dyDescent="0.25">
      <c r="A2716" t="s">
        <v>63</v>
      </c>
      <c r="B2716" t="s">
        <v>1932</v>
      </c>
      <c r="C2716">
        <v>3689</v>
      </c>
      <c r="D2716" s="2">
        <v>46054</v>
      </c>
      <c r="E2716" t="s">
        <v>905</v>
      </c>
      <c r="F2716" t="s">
        <v>164</v>
      </c>
      <c r="G2716" t="s">
        <v>2</v>
      </c>
      <c r="H2716" t="s">
        <v>3501</v>
      </c>
      <c r="I2716" t="s">
        <v>5196</v>
      </c>
      <c r="J2716" t="s">
        <v>2</v>
      </c>
      <c r="K2716" t="s">
        <v>56</v>
      </c>
      <c r="L2716" t="s">
        <v>902</v>
      </c>
      <c r="M2716" t="s">
        <v>1829</v>
      </c>
      <c r="N2716" s="5">
        <v>109092</v>
      </c>
    </row>
    <row r="2717" spans="1:14" x14ac:dyDescent="0.25">
      <c r="A2717" t="s">
        <v>63</v>
      </c>
      <c r="B2717" t="s">
        <v>1932</v>
      </c>
      <c r="C2717">
        <v>3689</v>
      </c>
      <c r="D2717" s="2">
        <v>46054</v>
      </c>
      <c r="E2717" t="s">
        <v>905</v>
      </c>
      <c r="F2717" t="s">
        <v>164</v>
      </c>
      <c r="G2717" t="s">
        <v>2</v>
      </c>
      <c r="H2717" t="s">
        <v>3501</v>
      </c>
      <c r="I2717" t="s">
        <v>5197</v>
      </c>
      <c r="J2717" t="s">
        <v>2</v>
      </c>
      <c r="K2717" t="s">
        <v>56</v>
      </c>
      <c r="L2717" t="s">
        <v>902</v>
      </c>
      <c r="M2717" t="s">
        <v>1829</v>
      </c>
      <c r="N2717" s="5">
        <v>475249</v>
      </c>
    </row>
    <row r="2718" spans="1:14" x14ac:dyDescent="0.25">
      <c r="A2718" t="s">
        <v>63</v>
      </c>
      <c r="B2718" t="s">
        <v>1932</v>
      </c>
      <c r="C2718">
        <v>3689</v>
      </c>
      <c r="D2718" s="2">
        <v>46054</v>
      </c>
      <c r="E2718" t="s">
        <v>905</v>
      </c>
      <c r="F2718" t="s">
        <v>815</v>
      </c>
      <c r="G2718" t="s">
        <v>1900</v>
      </c>
      <c r="H2718" t="s">
        <v>1226</v>
      </c>
      <c r="I2718" t="s">
        <v>5198</v>
      </c>
      <c r="J2718" t="s">
        <v>1123</v>
      </c>
      <c r="K2718" t="s">
        <v>56</v>
      </c>
      <c r="L2718" t="s">
        <v>902</v>
      </c>
      <c r="M2718" t="s">
        <v>1829</v>
      </c>
      <c r="N2718" s="5">
        <v>47151</v>
      </c>
    </row>
    <row r="2719" spans="1:14" x14ac:dyDescent="0.25">
      <c r="A2719" t="s">
        <v>63</v>
      </c>
      <c r="B2719" t="s">
        <v>1932</v>
      </c>
      <c r="C2719">
        <v>3689</v>
      </c>
      <c r="D2719" s="2">
        <v>46054</v>
      </c>
      <c r="E2719" t="s">
        <v>905</v>
      </c>
      <c r="F2719" t="s">
        <v>815</v>
      </c>
      <c r="G2719" t="s">
        <v>1900</v>
      </c>
      <c r="H2719" t="s">
        <v>1226</v>
      </c>
      <c r="I2719" t="s">
        <v>5199</v>
      </c>
      <c r="J2719" t="s">
        <v>1123</v>
      </c>
      <c r="K2719" t="s">
        <v>56</v>
      </c>
      <c r="L2719" t="s">
        <v>902</v>
      </c>
      <c r="M2719" t="s">
        <v>1829</v>
      </c>
      <c r="N2719" s="5">
        <v>3567590</v>
      </c>
    </row>
    <row r="2720" spans="1:14" x14ac:dyDescent="0.25">
      <c r="A2720" t="s">
        <v>63</v>
      </c>
      <c r="B2720" t="s">
        <v>1932</v>
      </c>
      <c r="C2720">
        <v>3689</v>
      </c>
      <c r="D2720" s="2">
        <v>46054</v>
      </c>
      <c r="E2720" t="s">
        <v>906</v>
      </c>
      <c r="F2720" t="s">
        <v>169</v>
      </c>
      <c r="G2720" t="s">
        <v>4</v>
      </c>
      <c r="H2720" t="s">
        <v>1224</v>
      </c>
      <c r="I2720" t="s">
        <v>14</v>
      </c>
      <c r="J2720" t="s">
        <v>1901</v>
      </c>
      <c r="K2720" t="s">
        <v>56</v>
      </c>
      <c r="L2720" t="s">
        <v>903</v>
      </c>
      <c r="M2720" t="s">
        <v>1829</v>
      </c>
      <c r="N2720" s="5">
        <v>5865579</v>
      </c>
    </row>
    <row r="2721" spans="1:14" x14ac:dyDescent="0.25">
      <c r="A2721" t="s">
        <v>63</v>
      </c>
      <c r="B2721" t="s">
        <v>1932</v>
      </c>
      <c r="C2721">
        <v>3689</v>
      </c>
      <c r="D2721" s="2">
        <v>46082</v>
      </c>
      <c r="E2721" t="s">
        <v>905</v>
      </c>
      <c r="F2721" t="s">
        <v>601</v>
      </c>
      <c r="G2721" t="s">
        <v>1894</v>
      </c>
      <c r="H2721" t="s">
        <v>1228</v>
      </c>
      <c r="I2721" t="s">
        <v>7614</v>
      </c>
      <c r="J2721" t="s">
        <v>657</v>
      </c>
      <c r="K2721" t="s">
        <v>56</v>
      </c>
      <c r="L2721" t="s">
        <v>902</v>
      </c>
      <c r="M2721" t="s">
        <v>1829</v>
      </c>
      <c r="N2721" s="5">
        <v>8251523</v>
      </c>
    </row>
    <row r="2722" spans="1:14" x14ac:dyDescent="0.25">
      <c r="A2722" t="s">
        <v>63</v>
      </c>
      <c r="B2722" t="s">
        <v>1932</v>
      </c>
      <c r="C2722">
        <v>3689</v>
      </c>
      <c r="D2722" s="2">
        <v>46082</v>
      </c>
      <c r="E2722" t="s">
        <v>905</v>
      </c>
      <c r="F2722" t="s">
        <v>601</v>
      </c>
      <c r="G2722" t="s">
        <v>1894</v>
      </c>
      <c r="H2722" t="s">
        <v>1228</v>
      </c>
      <c r="I2722" t="s">
        <v>7615</v>
      </c>
      <c r="J2722" t="s">
        <v>657</v>
      </c>
      <c r="K2722" t="s">
        <v>56</v>
      </c>
      <c r="L2722" t="s">
        <v>902</v>
      </c>
      <c r="M2722" t="s">
        <v>1829</v>
      </c>
      <c r="N2722" s="5">
        <v>11931338</v>
      </c>
    </row>
    <row r="2723" spans="1:14" x14ac:dyDescent="0.25">
      <c r="A2723" t="s">
        <v>63</v>
      </c>
      <c r="B2723" t="s">
        <v>1932</v>
      </c>
      <c r="C2723">
        <v>3689</v>
      </c>
      <c r="D2723" s="2">
        <v>46082</v>
      </c>
      <c r="E2723" t="s">
        <v>905</v>
      </c>
      <c r="F2723" t="s">
        <v>601</v>
      </c>
      <c r="G2723" t="s">
        <v>1894</v>
      </c>
      <c r="H2723" t="s">
        <v>1228</v>
      </c>
      <c r="I2723" t="s">
        <v>7616</v>
      </c>
      <c r="J2723" t="s">
        <v>657</v>
      </c>
      <c r="K2723" t="s">
        <v>56</v>
      </c>
      <c r="L2723" t="s">
        <v>902</v>
      </c>
      <c r="M2723" t="s">
        <v>1829</v>
      </c>
      <c r="N2723" s="5">
        <v>9324386</v>
      </c>
    </row>
    <row r="2724" spans="1:14" x14ac:dyDescent="0.25">
      <c r="A2724" t="s">
        <v>63</v>
      </c>
      <c r="B2724" t="s">
        <v>1932</v>
      </c>
      <c r="C2724">
        <v>3689</v>
      </c>
      <c r="D2724" s="2">
        <v>46082</v>
      </c>
      <c r="E2724" t="s">
        <v>905</v>
      </c>
      <c r="F2724" t="s">
        <v>601</v>
      </c>
      <c r="G2724" t="s">
        <v>1894</v>
      </c>
      <c r="H2724" t="s">
        <v>1228</v>
      </c>
      <c r="I2724" t="s">
        <v>7617</v>
      </c>
      <c r="J2724" t="s">
        <v>657</v>
      </c>
      <c r="K2724" t="s">
        <v>56</v>
      </c>
      <c r="L2724" t="s">
        <v>902</v>
      </c>
      <c r="M2724" t="s">
        <v>1829</v>
      </c>
      <c r="N2724" s="5">
        <v>-11931338</v>
      </c>
    </row>
    <row r="2725" spans="1:14" x14ac:dyDescent="0.25">
      <c r="A2725" t="s">
        <v>63</v>
      </c>
      <c r="B2725" t="s">
        <v>1932</v>
      </c>
      <c r="C2725">
        <v>3689</v>
      </c>
      <c r="D2725" s="2">
        <v>46082</v>
      </c>
      <c r="E2725" t="s">
        <v>905</v>
      </c>
      <c r="F2725" t="s">
        <v>601</v>
      </c>
      <c r="G2725" t="s">
        <v>1894</v>
      </c>
      <c r="H2725" t="s">
        <v>1228</v>
      </c>
      <c r="I2725" t="s">
        <v>7618</v>
      </c>
      <c r="J2725" t="s">
        <v>657</v>
      </c>
      <c r="K2725" t="s">
        <v>56</v>
      </c>
      <c r="L2725" t="s">
        <v>902</v>
      </c>
      <c r="M2725" t="s">
        <v>1829</v>
      </c>
      <c r="N2725" s="5">
        <v>-8251523</v>
      </c>
    </row>
    <row r="2726" spans="1:14" x14ac:dyDescent="0.25">
      <c r="A2726" t="s">
        <v>63</v>
      </c>
      <c r="B2726" t="s">
        <v>1932</v>
      </c>
      <c r="C2726">
        <v>3689</v>
      </c>
      <c r="D2726" s="2">
        <v>46082</v>
      </c>
      <c r="E2726" t="s">
        <v>905</v>
      </c>
      <c r="F2726" t="s">
        <v>174</v>
      </c>
      <c r="G2726" t="s">
        <v>1909</v>
      </c>
      <c r="H2726" t="s">
        <v>1425</v>
      </c>
      <c r="I2726" t="s">
        <v>7619</v>
      </c>
      <c r="J2726" t="s">
        <v>320</v>
      </c>
      <c r="K2726" t="s">
        <v>56</v>
      </c>
      <c r="L2726" t="s">
        <v>902</v>
      </c>
      <c r="M2726" t="s">
        <v>1829</v>
      </c>
      <c r="N2726" s="5">
        <v>5998437</v>
      </c>
    </row>
    <row r="2727" spans="1:14" x14ac:dyDescent="0.25">
      <c r="A2727" t="s">
        <v>63</v>
      </c>
      <c r="B2727" t="s">
        <v>1932</v>
      </c>
      <c r="C2727">
        <v>3689</v>
      </c>
      <c r="D2727" s="2">
        <v>46082</v>
      </c>
      <c r="E2727" t="s">
        <v>905</v>
      </c>
      <c r="F2727" t="s">
        <v>174</v>
      </c>
      <c r="G2727" t="s">
        <v>1909</v>
      </c>
      <c r="H2727" t="s">
        <v>1425</v>
      </c>
      <c r="I2727" t="s">
        <v>7620</v>
      </c>
      <c r="J2727" t="s">
        <v>320</v>
      </c>
      <c r="K2727" t="s">
        <v>56</v>
      </c>
      <c r="L2727" t="s">
        <v>902</v>
      </c>
      <c r="M2727" t="s">
        <v>1829</v>
      </c>
      <c r="N2727" s="5">
        <v>2381469</v>
      </c>
    </row>
    <row r="2728" spans="1:14" x14ac:dyDescent="0.25">
      <c r="A2728" t="s">
        <v>63</v>
      </c>
      <c r="B2728" t="s">
        <v>1932</v>
      </c>
      <c r="C2728">
        <v>3689</v>
      </c>
      <c r="D2728" s="2">
        <v>46082</v>
      </c>
      <c r="E2728" t="s">
        <v>905</v>
      </c>
      <c r="F2728" t="s">
        <v>174</v>
      </c>
      <c r="G2728" t="s">
        <v>1909</v>
      </c>
      <c r="H2728" t="s">
        <v>1425</v>
      </c>
      <c r="I2728" t="s">
        <v>7621</v>
      </c>
      <c r="J2728" t="s">
        <v>320</v>
      </c>
      <c r="K2728" t="s">
        <v>56</v>
      </c>
      <c r="L2728" t="s">
        <v>902</v>
      </c>
      <c r="M2728" t="s">
        <v>1829</v>
      </c>
      <c r="N2728" s="5">
        <v>594074</v>
      </c>
    </row>
    <row r="2729" spans="1:14" x14ac:dyDescent="0.25">
      <c r="A2729" t="s">
        <v>63</v>
      </c>
      <c r="B2729" t="s">
        <v>1932</v>
      </c>
      <c r="C2729">
        <v>3689</v>
      </c>
      <c r="D2729" s="2">
        <v>46082</v>
      </c>
      <c r="E2729" t="s">
        <v>905</v>
      </c>
      <c r="F2729" t="s">
        <v>174</v>
      </c>
      <c r="G2729" t="s">
        <v>1909</v>
      </c>
      <c r="H2729" t="s">
        <v>1425</v>
      </c>
      <c r="I2729" t="s">
        <v>7622</v>
      </c>
      <c r="J2729" t="s">
        <v>320</v>
      </c>
      <c r="K2729" t="s">
        <v>56</v>
      </c>
      <c r="L2729" t="s">
        <v>902</v>
      </c>
      <c r="M2729" t="s">
        <v>1829</v>
      </c>
      <c r="N2729" s="5">
        <v>952025</v>
      </c>
    </row>
    <row r="2730" spans="1:14" x14ac:dyDescent="0.25">
      <c r="A2730" t="s">
        <v>63</v>
      </c>
      <c r="B2730" t="s">
        <v>1932</v>
      </c>
      <c r="C2730">
        <v>3689</v>
      </c>
      <c r="D2730" s="2">
        <v>46082</v>
      </c>
      <c r="E2730" t="s">
        <v>905</v>
      </c>
      <c r="F2730" t="s">
        <v>174</v>
      </c>
      <c r="G2730" t="s">
        <v>1909</v>
      </c>
      <c r="H2730" t="s">
        <v>1425</v>
      </c>
      <c r="I2730" t="s">
        <v>7623</v>
      </c>
      <c r="J2730" t="s">
        <v>320</v>
      </c>
      <c r="K2730" t="s">
        <v>56</v>
      </c>
      <c r="L2730" t="s">
        <v>902</v>
      </c>
      <c r="M2730" t="s">
        <v>1829</v>
      </c>
      <c r="N2730" s="5">
        <v>911206</v>
      </c>
    </row>
    <row r="2731" spans="1:14" x14ac:dyDescent="0.25">
      <c r="A2731" t="s">
        <v>63</v>
      </c>
      <c r="B2731" t="s">
        <v>1932</v>
      </c>
      <c r="C2731">
        <v>3689</v>
      </c>
      <c r="D2731" s="2">
        <v>46082</v>
      </c>
      <c r="E2731" t="s">
        <v>905</v>
      </c>
      <c r="F2731" t="s">
        <v>7624</v>
      </c>
      <c r="G2731" t="s">
        <v>14</v>
      </c>
      <c r="H2731" t="s">
        <v>6414</v>
      </c>
      <c r="I2731" t="s">
        <v>7625</v>
      </c>
      <c r="J2731" t="s">
        <v>7626</v>
      </c>
      <c r="K2731" t="s">
        <v>56</v>
      </c>
      <c r="L2731" t="s">
        <v>902</v>
      </c>
      <c r="M2731" t="s">
        <v>1829</v>
      </c>
      <c r="N2731" s="5">
        <v>1000000</v>
      </c>
    </row>
    <row r="2732" spans="1:14" x14ac:dyDescent="0.25">
      <c r="A2732" t="s">
        <v>63</v>
      </c>
      <c r="B2732" t="s">
        <v>1932</v>
      </c>
      <c r="C2732">
        <v>3689</v>
      </c>
      <c r="D2732" s="2">
        <v>46082</v>
      </c>
      <c r="E2732" t="s">
        <v>905</v>
      </c>
      <c r="F2732" t="s">
        <v>7624</v>
      </c>
      <c r="G2732" t="s">
        <v>14</v>
      </c>
      <c r="H2732" t="s">
        <v>6414</v>
      </c>
      <c r="I2732" t="s">
        <v>7627</v>
      </c>
      <c r="J2732" t="s">
        <v>7626</v>
      </c>
      <c r="K2732" t="s">
        <v>56</v>
      </c>
      <c r="L2732" t="s">
        <v>902</v>
      </c>
      <c r="M2732" t="s">
        <v>1829</v>
      </c>
      <c r="N2732" s="5">
        <v>326729</v>
      </c>
    </row>
    <row r="2733" spans="1:14" x14ac:dyDescent="0.25">
      <c r="A2733" t="s">
        <v>63</v>
      </c>
      <c r="B2733" t="s">
        <v>1932</v>
      </c>
      <c r="C2733">
        <v>3689</v>
      </c>
      <c r="D2733" s="2">
        <v>46082</v>
      </c>
      <c r="E2733" t="s">
        <v>905</v>
      </c>
      <c r="F2733" t="s">
        <v>924</v>
      </c>
      <c r="G2733" t="s">
        <v>901</v>
      </c>
      <c r="H2733" t="s">
        <v>1227</v>
      </c>
      <c r="I2733" t="s">
        <v>7628</v>
      </c>
      <c r="J2733" t="s">
        <v>901</v>
      </c>
      <c r="K2733" t="s">
        <v>56</v>
      </c>
      <c r="L2733" t="s">
        <v>902</v>
      </c>
      <c r="M2733" t="s">
        <v>1829</v>
      </c>
      <c r="N2733" s="5">
        <v>4154109</v>
      </c>
    </row>
    <row r="2734" spans="1:14" x14ac:dyDescent="0.25">
      <c r="A2734" t="s">
        <v>63</v>
      </c>
      <c r="B2734" t="s">
        <v>1932</v>
      </c>
      <c r="C2734">
        <v>3689</v>
      </c>
      <c r="D2734" s="2">
        <v>46082</v>
      </c>
      <c r="E2734" t="s">
        <v>905</v>
      </c>
      <c r="F2734" t="s">
        <v>1744</v>
      </c>
      <c r="G2734" t="s">
        <v>1745</v>
      </c>
      <c r="H2734" t="s">
        <v>1746</v>
      </c>
      <c r="I2734" t="s">
        <v>7629</v>
      </c>
      <c r="J2734" t="s">
        <v>1745</v>
      </c>
      <c r="K2734" t="s">
        <v>56</v>
      </c>
      <c r="L2734" t="s">
        <v>902</v>
      </c>
      <c r="M2734" t="s">
        <v>1829</v>
      </c>
      <c r="N2734" s="5">
        <v>783533</v>
      </c>
    </row>
    <row r="2735" spans="1:14" x14ac:dyDescent="0.25">
      <c r="A2735" t="s">
        <v>63</v>
      </c>
      <c r="B2735" t="s">
        <v>1932</v>
      </c>
      <c r="C2735">
        <v>3689</v>
      </c>
      <c r="D2735" s="2">
        <v>46082</v>
      </c>
      <c r="E2735" t="s">
        <v>905</v>
      </c>
      <c r="F2735" t="s">
        <v>928</v>
      </c>
      <c r="G2735" t="s">
        <v>869</v>
      </c>
      <c r="H2735" t="s">
        <v>1347</v>
      </c>
      <c r="I2735" t="s">
        <v>7630</v>
      </c>
      <c r="J2735" t="s">
        <v>869</v>
      </c>
      <c r="K2735" t="s">
        <v>56</v>
      </c>
      <c r="L2735" t="s">
        <v>902</v>
      </c>
      <c r="M2735" t="s">
        <v>1829</v>
      </c>
      <c r="N2735" s="5">
        <v>593606</v>
      </c>
    </row>
    <row r="2736" spans="1:14" x14ac:dyDescent="0.25">
      <c r="A2736" t="s">
        <v>63</v>
      </c>
      <c r="B2736" t="s">
        <v>1932</v>
      </c>
      <c r="C2736">
        <v>3689</v>
      </c>
      <c r="D2736" s="2">
        <v>46082</v>
      </c>
      <c r="E2736" t="s">
        <v>905</v>
      </c>
      <c r="F2736" t="s">
        <v>928</v>
      </c>
      <c r="G2736" t="s">
        <v>869</v>
      </c>
      <c r="H2736" t="s">
        <v>1347</v>
      </c>
      <c r="I2736" t="s">
        <v>7631</v>
      </c>
      <c r="J2736" t="s">
        <v>869</v>
      </c>
      <c r="K2736" t="s">
        <v>56</v>
      </c>
      <c r="L2736" t="s">
        <v>902</v>
      </c>
      <c r="M2736" t="s">
        <v>1829</v>
      </c>
      <c r="N2736" s="5">
        <v>668483</v>
      </c>
    </row>
    <row r="2737" spans="1:14" x14ac:dyDescent="0.25">
      <c r="A2737" t="s">
        <v>63</v>
      </c>
      <c r="B2737" t="s">
        <v>1932</v>
      </c>
      <c r="C2737">
        <v>3689</v>
      </c>
      <c r="D2737" s="2">
        <v>46082</v>
      </c>
      <c r="E2737" t="s">
        <v>905</v>
      </c>
      <c r="F2737" t="s">
        <v>7632</v>
      </c>
      <c r="G2737" t="s">
        <v>7633</v>
      </c>
      <c r="H2737" t="s">
        <v>6412</v>
      </c>
      <c r="I2737" t="s">
        <v>7634</v>
      </c>
      <c r="J2737" t="s">
        <v>7633</v>
      </c>
      <c r="K2737" t="s">
        <v>56</v>
      </c>
      <c r="L2737" t="s">
        <v>902</v>
      </c>
      <c r="M2737" t="s">
        <v>1829</v>
      </c>
      <c r="N2737" s="5">
        <v>72000</v>
      </c>
    </row>
    <row r="2738" spans="1:14" x14ac:dyDescent="0.25">
      <c r="A2738" t="s">
        <v>63</v>
      </c>
      <c r="B2738" t="s">
        <v>1932</v>
      </c>
      <c r="C2738">
        <v>3689</v>
      </c>
      <c r="D2738" s="2">
        <v>46082</v>
      </c>
      <c r="E2738" t="s">
        <v>905</v>
      </c>
      <c r="F2738" t="s">
        <v>169</v>
      </c>
      <c r="G2738" t="s">
        <v>4</v>
      </c>
      <c r="H2738" t="s">
        <v>1224</v>
      </c>
      <c r="I2738" t="s">
        <v>7635</v>
      </c>
      <c r="J2738" t="s">
        <v>4</v>
      </c>
      <c r="K2738" t="s">
        <v>56</v>
      </c>
      <c r="L2738" t="s">
        <v>902</v>
      </c>
      <c r="M2738" t="s">
        <v>1829</v>
      </c>
      <c r="N2738" s="5">
        <v>5865544</v>
      </c>
    </row>
    <row r="2739" spans="1:14" x14ac:dyDescent="0.25">
      <c r="A2739" t="s">
        <v>63</v>
      </c>
      <c r="B2739" t="s">
        <v>1932</v>
      </c>
      <c r="C2739">
        <v>3689</v>
      </c>
      <c r="D2739" s="2">
        <v>46082</v>
      </c>
      <c r="E2739" t="s">
        <v>905</v>
      </c>
      <c r="F2739" t="s">
        <v>815</v>
      </c>
      <c r="G2739" t="s">
        <v>1900</v>
      </c>
      <c r="H2739" t="s">
        <v>1226</v>
      </c>
      <c r="I2739" t="s">
        <v>7636</v>
      </c>
      <c r="J2739" t="s">
        <v>1123</v>
      </c>
      <c r="K2739" t="s">
        <v>56</v>
      </c>
      <c r="L2739" t="s">
        <v>902</v>
      </c>
      <c r="M2739" t="s">
        <v>1829</v>
      </c>
      <c r="N2739" s="5">
        <v>3404586</v>
      </c>
    </row>
    <row r="2740" spans="1:14" x14ac:dyDescent="0.25">
      <c r="A2740" t="s">
        <v>63</v>
      </c>
      <c r="B2740" t="s">
        <v>1932</v>
      </c>
      <c r="C2740">
        <v>3689</v>
      </c>
      <c r="D2740" s="2">
        <v>46082</v>
      </c>
      <c r="E2740" t="s">
        <v>906</v>
      </c>
      <c r="F2740" t="s">
        <v>926</v>
      </c>
      <c r="G2740" t="s">
        <v>1933</v>
      </c>
      <c r="H2740" t="s">
        <v>1417</v>
      </c>
      <c r="I2740" t="s">
        <v>14</v>
      </c>
      <c r="J2740" t="s">
        <v>7637</v>
      </c>
      <c r="K2740" t="s">
        <v>56</v>
      </c>
      <c r="L2740" t="s">
        <v>903</v>
      </c>
      <c r="M2740" t="s">
        <v>1829</v>
      </c>
      <c r="N2740" s="5">
        <v>1579688</v>
      </c>
    </row>
    <row r="2741" spans="1:14" x14ac:dyDescent="0.25">
      <c r="A2741" t="s">
        <v>63</v>
      </c>
      <c r="B2741" t="s">
        <v>1932</v>
      </c>
      <c r="C2741">
        <v>3689</v>
      </c>
      <c r="D2741" s="2">
        <v>46082</v>
      </c>
      <c r="E2741" t="s">
        <v>906</v>
      </c>
      <c r="F2741" t="s">
        <v>1329</v>
      </c>
      <c r="G2741" t="s">
        <v>2039</v>
      </c>
      <c r="H2741" t="s">
        <v>2176</v>
      </c>
      <c r="I2741" t="s">
        <v>14</v>
      </c>
      <c r="J2741" t="s">
        <v>7638</v>
      </c>
      <c r="K2741" t="s">
        <v>56</v>
      </c>
      <c r="L2741" t="s">
        <v>903</v>
      </c>
      <c r="M2741" t="s">
        <v>1829</v>
      </c>
      <c r="N2741" s="5">
        <v>913858</v>
      </c>
    </row>
    <row r="2742" spans="1:14" x14ac:dyDescent="0.25">
      <c r="A2742" t="s">
        <v>63</v>
      </c>
      <c r="B2742" t="s">
        <v>1932</v>
      </c>
      <c r="C2742">
        <v>3689</v>
      </c>
      <c r="D2742" s="2">
        <v>46082</v>
      </c>
      <c r="E2742" t="s">
        <v>906</v>
      </c>
      <c r="F2742" t="s">
        <v>7624</v>
      </c>
      <c r="G2742" t="s">
        <v>14</v>
      </c>
      <c r="H2742" t="s">
        <v>6414</v>
      </c>
      <c r="I2742" t="s">
        <v>7627</v>
      </c>
      <c r="J2742" t="s">
        <v>7639</v>
      </c>
      <c r="K2742" t="s">
        <v>56</v>
      </c>
      <c r="L2742" t="s">
        <v>903</v>
      </c>
      <c r="M2742" t="s">
        <v>1829</v>
      </c>
      <c r="N2742" s="5">
        <v>326729</v>
      </c>
    </row>
    <row r="2743" spans="1:14" x14ac:dyDescent="0.25">
      <c r="A2743" t="s">
        <v>63</v>
      </c>
      <c r="B2743" t="s">
        <v>1932</v>
      </c>
      <c r="C2743">
        <v>3689</v>
      </c>
      <c r="D2743" s="2">
        <v>46082</v>
      </c>
      <c r="E2743" t="s">
        <v>906</v>
      </c>
      <c r="F2743" t="s">
        <v>169</v>
      </c>
      <c r="G2743" t="s">
        <v>4</v>
      </c>
      <c r="H2743" t="s">
        <v>1224</v>
      </c>
      <c r="I2743" t="s">
        <v>14</v>
      </c>
      <c r="J2743" t="s">
        <v>1901</v>
      </c>
      <c r="K2743" t="s">
        <v>56</v>
      </c>
      <c r="L2743" t="s">
        <v>903</v>
      </c>
      <c r="M2743" t="s">
        <v>1829</v>
      </c>
      <c r="N2743" s="5">
        <v>4706237</v>
      </c>
    </row>
    <row r="2744" spans="1:14" x14ac:dyDescent="0.25">
      <c r="A2744" t="s">
        <v>63</v>
      </c>
      <c r="B2744" t="s">
        <v>1932</v>
      </c>
      <c r="C2744">
        <v>3689</v>
      </c>
      <c r="D2744" s="2">
        <v>46082</v>
      </c>
      <c r="E2744" t="s">
        <v>906</v>
      </c>
      <c r="F2744" t="s">
        <v>164</v>
      </c>
      <c r="G2744" t="s">
        <v>2</v>
      </c>
      <c r="H2744" t="s">
        <v>3501</v>
      </c>
      <c r="I2744" t="s">
        <v>14</v>
      </c>
      <c r="J2744" t="s">
        <v>1850</v>
      </c>
      <c r="K2744" t="s">
        <v>56</v>
      </c>
      <c r="L2744" t="s">
        <v>903</v>
      </c>
      <c r="M2744" t="s">
        <v>1829</v>
      </c>
      <c r="N2744" s="5">
        <v>656545</v>
      </c>
    </row>
    <row r="2745" spans="1:14" x14ac:dyDescent="0.25">
      <c r="A2745" t="s">
        <v>63</v>
      </c>
      <c r="B2745" t="s">
        <v>1932</v>
      </c>
      <c r="C2745">
        <v>3689</v>
      </c>
      <c r="D2745" s="2">
        <v>46082</v>
      </c>
      <c r="E2745" t="s">
        <v>907</v>
      </c>
      <c r="F2745" t="s">
        <v>7624</v>
      </c>
      <c r="G2745" t="s">
        <v>14</v>
      </c>
      <c r="H2745" t="s">
        <v>6414</v>
      </c>
      <c r="I2745" t="s">
        <v>7627</v>
      </c>
      <c r="J2745" t="s">
        <v>7640</v>
      </c>
      <c r="K2745" t="s">
        <v>56</v>
      </c>
      <c r="L2745" t="s">
        <v>904</v>
      </c>
      <c r="M2745" t="s">
        <v>1829</v>
      </c>
      <c r="N2745" s="5">
        <v>-326729</v>
      </c>
    </row>
    <row r="2746" spans="1:14" x14ac:dyDescent="0.25">
      <c r="A2746" t="s">
        <v>63</v>
      </c>
      <c r="B2746" t="s">
        <v>1932</v>
      </c>
      <c r="C2746">
        <v>3689</v>
      </c>
      <c r="D2746" s="2">
        <v>46082</v>
      </c>
      <c r="E2746" t="s">
        <v>907</v>
      </c>
      <c r="F2746" t="s">
        <v>169</v>
      </c>
      <c r="G2746" t="s">
        <v>4</v>
      </c>
      <c r="H2746" t="s">
        <v>1224</v>
      </c>
      <c r="I2746" t="s">
        <v>7635</v>
      </c>
      <c r="J2746" t="s">
        <v>5518</v>
      </c>
      <c r="K2746" t="s">
        <v>56</v>
      </c>
      <c r="L2746" t="s">
        <v>904</v>
      </c>
      <c r="M2746" t="s">
        <v>1829</v>
      </c>
      <c r="N2746" s="5">
        <v>-5865579</v>
      </c>
    </row>
    <row r="2747" spans="1:14" x14ac:dyDescent="0.25">
      <c r="A2747" t="s">
        <v>63</v>
      </c>
      <c r="B2747" t="s">
        <v>1932</v>
      </c>
      <c r="C2747">
        <v>3689</v>
      </c>
      <c r="D2747" s="2">
        <v>46113</v>
      </c>
      <c r="E2747" t="s">
        <v>905</v>
      </c>
      <c r="F2747" t="s">
        <v>926</v>
      </c>
      <c r="G2747" t="s">
        <v>1933</v>
      </c>
      <c r="H2747" t="s">
        <v>1417</v>
      </c>
      <c r="I2747" t="s">
        <v>7641</v>
      </c>
      <c r="J2747" t="s">
        <v>1934</v>
      </c>
      <c r="K2747" t="s">
        <v>56</v>
      </c>
      <c r="L2747" t="s">
        <v>902</v>
      </c>
      <c r="M2747" t="s">
        <v>1829</v>
      </c>
      <c r="N2747" s="5">
        <v>1579688</v>
      </c>
    </row>
    <row r="2748" spans="1:14" x14ac:dyDescent="0.25">
      <c r="A2748" t="s">
        <v>63</v>
      </c>
      <c r="B2748" t="s">
        <v>1932</v>
      </c>
      <c r="C2748">
        <v>3689</v>
      </c>
      <c r="D2748" s="2">
        <v>46113</v>
      </c>
      <c r="E2748" t="s">
        <v>905</v>
      </c>
      <c r="F2748" t="s">
        <v>926</v>
      </c>
      <c r="G2748" t="s">
        <v>1933</v>
      </c>
      <c r="H2748" t="s">
        <v>1417</v>
      </c>
      <c r="I2748" t="s">
        <v>7642</v>
      </c>
      <c r="J2748" t="s">
        <v>1934</v>
      </c>
      <c r="K2748" t="s">
        <v>56</v>
      </c>
      <c r="L2748" t="s">
        <v>902</v>
      </c>
      <c r="M2748" t="s">
        <v>1829</v>
      </c>
      <c r="N2748" s="5">
        <v>1514649</v>
      </c>
    </row>
    <row r="2749" spans="1:14" x14ac:dyDescent="0.25">
      <c r="A2749" t="s">
        <v>63</v>
      </c>
      <c r="B2749" t="s">
        <v>1932</v>
      </c>
      <c r="C2749">
        <v>3689</v>
      </c>
      <c r="D2749" s="2">
        <v>46113</v>
      </c>
      <c r="E2749" t="s">
        <v>905</v>
      </c>
      <c r="F2749" t="s">
        <v>7643</v>
      </c>
      <c r="G2749" t="s">
        <v>7644</v>
      </c>
      <c r="H2749" t="s">
        <v>6413</v>
      </c>
      <c r="I2749" t="s">
        <v>7645</v>
      </c>
      <c r="J2749" t="s">
        <v>7644</v>
      </c>
      <c r="K2749" t="s">
        <v>56</v>
      </c>
      <c r="L2749" t="s">
        <v>902</v>
      </c>
      <c r="M2749" t="s">
        <v>1829</v>
      </c>
      <c r="N2749" s="5">
        <v>569737</v>
      </c>
    </row>
    <row r="2750" spans="1:14" x14ac:dyDescent="0.25">
      <c r="A2750" t="s">
        <v>63</v>
      </c>
      <c r="B2750" t="s">
        <v>1932</v>
      </c>
      <c r="C2750">
        <v>3689</v>
      </c>
      <c r="D2750" s="2">
        <v>46113</v>
      </c>
      <c r="E2750" t="s">
        <v>905</v>
      </c>
      <c r="F2750" t="s">
        <v>601</v>
      </c>
      <c r="G2750" t="s">
        <v>1894</v>
      </c>
      <c r="H2750" t="s">
        <v>1228</v>
      </c>
      <c r="I2750" t="s">
        <v>7646</v>
      </c>
      <c r="J2750" t="s">
        <v>657</v>
      </c>
      <c r="K2750" t="s">
        <v>56</v>
      </c>
      <c r="L2750" t="s">
        <v>902</v>
      </c>
      <c r="M2750" t="s">
        <v>1829</v>
      </c>
      <c r="N2750" s="5">
        <v>7931511</v>
      </c>
    </row>
    <row r="2751" spans="1:14" x14ac:dyDescent="0.25">
      <c r="A2751" t="s">
        <v>63</v>
      </c>
      <c r="B2751" t="s">
        <v>1932</v>
      </c>
      <c r="C2751">
        <v>3689</v>
      </c>
      <c r="D2751" s="2">
        <v>46113</v>
      </c>
      <c r="E2751" t="s">
        <v>905</v>
      </c>
      <c r="F2751" t="s">
        <v>7647</v>
      </c>
      <c r="G2751" t="s">
        <v>14</v>
      </c>
      <c r="H2751" t="s">
        <v>6415</v>
      </c>
      <c r="I2751" t="s">
        <v>7648</v>
      </c>
      <c r="J2751" t="s">
        <v>7649</v>
      </c>
      <c r="K2751" t="s">
        <v>56</v>
      </c>
      <c r="L2751" t="s">
        <v>902</v>
      </c>
      <c r="M2751" t="s">
        <v>1829</v>
      </c>
      <c r="N2751" s="5">
        <v>139677</v>
      </c>
    </row>
    <row r="2752" spans="1:14" x14ac:dyDescent="0.25">
      <c r="A2752" t="s">
        <v>63</v>
      </c>
      <c r="B2752" t="s">
        <v>1932</v>
      </c>
      <c r="C2752">
        <v>3689</v>
      </c>
      <c r="D2752" s="2">
        <v>46113</v>
      </c>
      <c r="E2752" t="s">
        <v>905</v>
      </c>
      <c r="F2752" t="s">
        <v>1329</v>
      </c>
      <c r="G2752" t="s">
        <v>2039</v>
      </c>
      <c r="H2752" t="s">
        <v>2176</v>
      </c>
      <c r="I2752" t="s">
        <v>7650</v>
      </c>
      <c r="J2752" t="s">
        <v>1330</v>
      </c>
      <c r="K2752" t="s">
        <v>56</v>
      </c>
      <c r="L2752" t="s">
        <v>902</v>
      </c>
      <c r="M2752" t="s">
        <v>1829</v>
      </c>
      <c r="N2752" s="5">
        <v>913858</v>
      </c>
    </row>
    <row r="2753" spans="1:14" x14ac:dyDescent="0.25">
      <c r="A2753" t="s">
        <v>63</v>
      </c>
      <c r="B2753" t="s">
        <v>1932</v>
      </c>
      <c r="C2753">
        <v>3689</v>
      </c>
      <c r="D2753" s="2">
        <v>46113</v>
      </c>
      <c r="E2753" t="s">
        <v>905</v>
      </c>
      <c r="F2753" t="s">
        <v>1329</v>
      </c>
      <c r="G2753" t="s">
        <v>2039</v>
      </c>
      <c r="H2753" t="s">
        <v>2176</v>
      </c>
      <c r="I2753" t="s">
        <v>7651</v>
      </c>
      <c r="J2753" t="s">
        <v>1330</v>
      </c>
      <c r="K2753" t="s">
        <v>56</v>
      </c>
      <c r="L2753" t="s">
        <v>902</v>
      </c>
      <c r="M2753" t="s">
        <v>1829</v>
      </c>
      <c r="N2753" s="5">
        <v>1454223</v>
      </c>
    </row>
    <row r="2754" spans="1:14" x14ac:dyDescent="0.25">
      <c r="A2754" t="s">
        <v>63</v>
      </c>
      <c r="B2754" t="s">
        <v>1932</v>
      </c>
      <c r="C2754">
        <v>3689</v>
      </c>
      <c r="D2754" s="2">
        <v>46113</v>
      </c>
      <c r="E2754" t="s">
        <v>905</v>
      </c>
      <c r="F2754" t="s">
        <v>924</v>
      </c>
      <c r="G2754" t="s">
        <v>901</v>
      </c>
      <c r="H2754" t="s">
        <v>1227</v>
      </c>
      <c r="I2754" t="s">
        <v>7652</v>
      </c>
      <c r="J2754" t="s">
        <v>901</v>
      </c>
      <c r="K2754" t="s">
        <v>56</v>
      </c>
      <c r="L2754" t="s">
        <v>902</v>
      </c>
      <c r="M2754" t="s">
        <v>1829</v>
      </c>
      <c r="N2754" s="5">
        <v>4379402</v>
      </c>
    </row>
    <row r="2755" spans="1:14" x14ac:dyDescent="0.25">
      <c r="A2755" t="s">
        <v>63</v>
      </c>
      <c r="B2755" t="s">
        <v>1932</v>
      </c>
      <c r="C2755">
        <v>3689</v>
      </c>
      <c r="D2755" s="2">
        <v>46113</v>
      </c>
      <c r="E2755" t="s">
        <v>905</v>
      </c>
      <c r="F2755" t="s">
        <v>928</v>
      </c>
      <c r="G2755" t="s">
        <v>869</v>
      </c>
      <c r="H2755" t="s">
        <v>1347</v>
      </c>
      <c r="I2755" t="s">
        <v>7653</v>
      </c>
      <c r="J2755" t="s">
        <v>869</v>
      </c>
      <c r="K2755" t="s">
        <v>56</v>
      </c>
      <c r="L2755" t="s">
        <v>902</v>
      </c>
      <c r="M2755" t="s">
        <v>1829</v>
      </c>
      <c r="N2755" s="5">
        <v>764961</v>
      </c>
    </row>
    <row r="2756" spans="1:14" x14ac:dyDescent="0.25">
      <c r="A2756" t="s">
        <v>63</v>
      </c>
      <c r="B2756" t="s">
        <v>1932</v>
      </c>
      <c r="C2756">
        <v>3689</v>
      </c>
      <c r="D2756" s="2">
        <v>46113</v>
      </c>
      <c r="E2756" t="s">
        <v>905</v>
      </c>
      <c r="F2756" t="s">
        <v>169</v>
      </c>
      <c r="G2756" t="s">
        <v>4</v>
      </c>
      <c r="H2756" t="s">
        <v>1224</v>
      </c>
      <c r="I2756" t="s">
        <v>7654</v>
      </c>
      <c r="J2756" t="s">
        <v>4</v>
      </c>
      <c r="K2756" t="s">
        <v>56</v>
      </c>
      <c r="L2756" t="s">
        <v>902</v>
      </c>
      <c r="M2756" t="s">
        <v>1829</v>
      </c>
      <c r="N2756" s="5">
        <v>4706237</v>
      </c>
    </row>
    <row r="2757" spans="1:14" x14ac:dyDescent="0.25">
      <c r="A2757" t="s">
        <v>63</v>
      </c>
      <c r="B2757" t="s">
        <v>1932</v>
      </c>
      <c r="C2757">
        <v>3689</v>
      </c>
      <c r="D2757" s="2">
        <v>46113</v>
      </c>
      <c r="E2757" t="s">
        <v>905</v>
      </c>
      <c r="F2757" t="s">
        <v>164</v>
      </c>
      <c r="G2757" t="s">
        <v>2</v>
      </c>
      <c r="H2757" t="s">
        <v>3501</v>
      </c>
      <c r="I2757" t="s">
        <v>7655</v>
      </c>
      <c r="J2757" t="s">
        <v>2</v>
      </c>
      <c r="K2757" t="s">
        <v>56</v>
      </c>
      <c r="L2757" t="s">
        <v>902</v>
      </c>
      <c r="M2757" t="s">
        <v>1829</v>
      </c>
      <c r="N2757" s="5">
        <v>398417</v>
      </c>
    </row>
    <row r="2758" spans="1:14" x14ac:dyDescent="0.25">
      <c r="A2758" t="s">
        <v>63</v>
      </c>
      <c r="B2758" t="s">
        <v>1932</v>
      </c>
      <c r="C2758">
        <v>3689</v>
      </c>
      <c r="D2758" s="2">
        <v>46113</v>
      </c>
      <c r="E2758" t="s">
        <v>905</v>
      </c>
      <c r="F2758" t="s">
        <v>164</v>
      </c>
      <c r="G2758" t="s">
        <v>2</v>
      </c>
      <c r="H2758" t="s">
        <v>3501</v>
      </c>
      <c r="I2758" t="s">
        <v>7656</v>
      </c>
      <c r="J2758" t="s">
        <v>2</v>
      </c>
      <c r="K2758" t="s">
        <v>56</v>
      </c>
      <c r="L2758" t="s">
        <v>902</v>
      </c>
      <c r="M2758" t="s">
        <v>1829</v>
      </c>
      <c r="N2758" s="5">
        <v>579110</v>
      </c>
    </row>
    <row r="2759" spans="1:14" x14ac:dyDescent="0.25">
      <c r="A2759" t="s">
        <v>63</v>
      </c>
      <c r="B2759" t="s">
        <v>1932</v>
      </c>
      <c r="C2759">
        <v>3689</v>
      </c>
      <c r="D2759" s="2">
        <v>46113</v>
      </c>
      <c r="E2759" t="s">
        <v>905</v>
      </c>
      <c r="F2759" t="s">
        <v>164</v>
      </c>
      <c r="G2759" t="s">
        <v>2</v>
      </c>
      <c r="H2759" t="s">
        <v>3501</v>
      </c>
      <c r="I2759" t="s">
        <v>7657</v>
      </c>
      <c r="J2759" t="s">
        <v>2</v>
      </c>
      <c r="K2759" t="s">
        <v>56</v>
      </c>
      <c r="L2759" t="s">
        <v>902</v>
      </c>
      <c r="M2759" t="s">
        <v>1829</v>
      </c>
      <c r="N2759" s="5">
        <v>77435</v>
      </c>
    </row>
    <row r="2760" spans="1:14" x14ac:dyDescent="0.25">
      <c r="A2760" t="s">
        <v>63</v>
      </c>
      <c r="B2760" t="s">
        <v>1932</v>
      </c>
      <c r="C2760">
        <v>3689</v>
      </c>
      <c r="D2760" s="2">
        <v>46113</v>
      </c>
      <c r="E2760" t="s">
        <v>905</v>
      </c>
      <c r="F2760" t="s">
        <v>815</v>
      </c>
      <c r="G2760" t="s">
        <v>1900</v>
      </c>
      <c r="H2760" t="s">
        <v>1226</v>
      </c>
      <c r="I2760" t="s">
        <v>7658</v>
      </c>
      <c r="J2760" t="s">
        <v>7274</v>
      </c>
      <c r="K2760" t="s">
        <v>56</v>
      </c>
      <c r="L2760" t="s">
        <v>902</v>
      </c>
      <c r="M2760" t="s">
        <v>1829</v>
      </c>
      <c r="N2760" s="5">
        <v>4689370</v>
      </c>
    </row>
    <row r="2761" spans="1:14" x14ac:dyDescent="0.25">
      <c r="A2761" t="s">
        <v>63</v>
      </c>
      <c r="B2761" t="s">
        <v>1932</v>
      </c>
      <c r="C2761">
        <v>3689</v>
      </c>
      <c r="D2761" s="2">
        <v>46113</v>
      </c>
      <c r="E2761" t="s">
        <v>905</v>
      </c>
      <c r="F2761" t="s">
        <v>815</v>
      </c>
      <c r="G2761" t="s">
        <v>1900</v>
      </c>
      <c r="H2761" t="s">
        <v>1226</v>
      </c>
      <c r="I2761" t="s">
        <v>7659</v>
      </c>
      <c r="J2761" t="s">
        <v>7274</v>
      </c>
      <c r="K2761" t="s">
        <v>56</v>
      </c>
      <c r="L2761" t="s">
        <v>902</v>
      </c>
      <c r="M2761" t="s">
        <v>1829</v>
      </c>
      <c r="N2761" s="5">
        <v>81676</v>
      </c>
    </row>
    <row r="2762" spans="1:14" x14ac:dyDescent="0.25">
      <c r="A2762" t="s">
        <v>63</v>
      </c>
      <c r="B2762" t="s">
        <v>1932</v>
      </c>
      <c r="C2762">
        <v>3689</v>
      </c>
      <c r="D2762" s="2">
        <v>46113</v>
      </c>
      <c r="E2762" t="s">
        <v>905</v>
      </c>
      <c r="F2762" t="s">
        <v>815</v>
      </c>
      <c r="G2762" t="s">
        <v>1900</v>
      </c>
      <c r="H2762" t="s">
        <v>1226</v>
      </c>
      <c r="I2762" t="s">
        <v>7660</v>
      </c>
      <c r="J2762" t="s">
        <v>7274</v>
      </c>
      <c r="K2762" t="s">
        <v>56</v>
      </c>
      <c r="L2762" t="s">
        <v>902</v>
      </c>
      <c r="M2762" t="s">
        <v>1829</v>
      </c>
      <c r="N2762" s="5">
        <v>1783315</v>
      </c>
    </row>
    <row r="2763" spans="1:14" x14ac:dyDescent="0.25">
      <c r="A2763" t="s">
        <v>63</v>
      </c>
      <c r="B2763" t="s">
        <v>1932</v>
      </c>
      <c r="C2763">
        <v>3689</v>
      </c>
      <c r="D2763" s="2">
        <v>46113</v>
      </c>
      <c r="E2763" t="s">
        <v>905</v>
      </c>
      <c r="F2763" t="s">
        <v>243</v>
      </c>
      <c r="G2763" t="s">
        <v>139</v>
      </c>
      <c r="H2763" t="s">
        <v>5943</v>
      </c>
      <c r="I2763" t="s">
        <v>7661</v>
      </c>
      <c r="J2763" t="s">
        <v>7612</v>
      </c>
      <c r="K2763" t="s">
        <v>56</v>
      </c>
      <c r="L2763" t="s">
        <v>902</v>
      </c>
      <c r="M2763" t="s">
        <v>1829</v>
      </c>
      <c r="N2763" s="5">
        <v>2119580</v>
      </c>
    </row>
    <row r="2764" spans="1:14" x14ac:dyDescent="0.25">
      <c r="A2764" t="s">
        <v>63</v>
      </c>
      <c r="B2764" t="s">
        <v>1932</v>
      </c>
      <c r="C2764">
        <v>3689</v>
      </c>
      <c r="D2764" s="2">
        <v>46113</v>
      </c>
      <c r="E2764" t="s">
        <v>906</v>
      </c>
      <c r="F2764" t="s">
        <v>3318</v>
      </c>
      <c r="G2764" t="s">
        <v>14</v>
      </c>
      <c r="H2764" t="s">
        <v>3320</v>
      </c>
      <c r="I2764" t="s">
        <v>14</v>
      </c>
      <c r="J2764" t="s">
        <v>7662</v>
      </c>
      <c r="K2764" t="s">
        <v>56</v>
      </c>
      <c r="L2764" t="s">
        <v>903</v>
      </c>
      <c r="M2764" t="s">
        <v>1829</v>
      </c>
      <c r="N2764" s="5">
        <v>2493096</v>
      </c>
    </row>
    <row r="2765" spans="1:14" x14ac:dyDescent="0.25">
      <c r="A2765" t="s">
        <v>63</v>
      </c>
      <c r="B2765" t="s">
        <v>1932</v>
      </c>
      <c r="C2765">
        <v>3689</v>
      </c>
      <c r="D2765" s="2">
        <v>46113</v>
      </c>
      <c r="E2765" t="s">
        <v>906</v>
      </c>
      <c r="F2765" t="s">
        <v>174</v>
      </c>
      <c r="G2765" t="s">
        <v>1909</v>
      </c>
      <c r="H2765" t="s">
        <v>1425</v>
      </c>
      <c r="I2765" t="s">
        <v>14</v>
      </c>
      <c r="J2765" t="s">
        <v>1910</v>
      </c>
      <c r="K2765" t="s">
        <v>56</v>
      </c>
      <c r="L2765" t="s">
        <v>903</v>
      </c>
      <c r="M2765" t="s">
        <v>1829</v>
      </c>
      <c r="N2765" s="5">
        <v>9973976</v>
      </c>
    </row>
    <row r="2766" spans="1:14" x14ac:dyDescent="0.25">
      <c r="A2766" t="s">
        <v>63</v>
      </c>
      <c r="B2766" t="s">
        <v>1932</v>
      </c>
      <c r="C2766">
        <v>3689</v>
      </c>
      <c r="D2766" s="2">
        <v>46113</v>
      </c>
      <c r="E2766" t="s">
        <v>906</v>
      </c>
      <c r="F2766" t="s">
        <v>174</v>
      </c>
      <c r="G2766" t="s">
        <v>1909</v>
      </c>
      <c r="H2766" t="s">
        <v>1425</v>
      </c>
      <c r="I2766" t="s">
        <v>7663</v>
      </c>
      <c r="J2766" t="s">
        <v>1910</v>
      </c>
      <c r="K2766" t="s">
        <v>56</v>
      </c>
      <c r="L2766" t="s">
        <v>903</v>
      </c>
      <c r="M2766" t="s">
        <v>1829</v>
      </c>
      <c r="N2766" s="5">
        <v>2016389</v>
      </c>
    </row>
    <row r="2767" spans="1:14" x14ac:dyDescent="0.25">
      <c r="A2767" t="s">
        <v>63</v>
      </c>
      <c r="B2767" t="s">
        <v>1932</v>
      </c>
      <c r="C2767">
        <v>3689</v>
      </c>
      <c r="D2767" s="2">
        <v>46113</v>
      </c>
      <c r="E2767" t="s">
        <v>906</v>
      </c>
      <c r="F2767" t="s">
        <v>174</v>
      </c>
      <c r="G2767" t="s">
        <v>1909</v>
      </c>
      <c r="H2767" t="s">
        <v>1425</v>
      </c>
      <c r="I2767" t="s">
        <v>7664</v>
      </c>
      <c r="J2767" t="s">
        <v>1910</v>
      </c>
      <c r="K2767" t="s">
        <v>56</v>
      </c>
      <c r="L2767" t="s">
        <v>903</v>
      </c>
      <c r="M2767" t="s">
        <v>1829</v>
      </c>
      <c r="N2767" s="5">
        <v>954608</v>
      </c>
    </row>
    <row r="2768" spans="1:14" x14ac:dyDescent="0.25">
      <c r="A2768" t="s">
        <v>63</v>
      </c>
      <c r="B2768" t="s">
        <v>1932</v>
      </c>
      <c r="C2768">
        <v>3689</v>
      </c>
      <c r="D2768" s="2">
        <v>46113</v>
      </c>
      <c r="E2768" t="s">
        <v>906</v>
      </c>
      <c r="F2768" t="s">
        <v>174</v>
      </c>
      <c r="G2768" t="s">
        <v>1909</v>
      </c>
      <c r="H2768" t="s">
        <v>1425</v>
      </c>
      <c r="I2768" t="s">
        <v>7665</v>
      </c>
      <c r="J2768" t="s">
        <v>1910</v>
      </c>
      <c r="K2768" t="s">
        <v>56</v>
      </c>
      <c r="L2768" t="s">
        <v>903</v>
      </c>
      <c r="M2768" t="s">
        <v>1829</v>
      </c>
      <c r="N2768" s="5">
        <v>473877</v>
      </c>
    </row>
    <row r="2769" spans="1:14" x14ac:dyDescent="0.25">
      <c r="A2769" t="s">
        <v>63</v>
      </c>
      <c r="B2769" t="s">
        <v>1932</v>
      </c>
      <c r="C2769">
        <v>3689</v>
      </c>
      <c r="D2769" s="2">
        <v>46113</v>
      </c>
      <c r="E2769" t="s">
        <v>906</v>
      </c>
      <c r="F2769" t="s">
        <v>169</v>
      </c>
      <c r="G2769" t="s">
        <v>4</v>
      </c>
      <c r="H2769" t="s">
        <v>1224</v>
      </c>
      <c r="I2769" t="s">
        <v>14</v>
      </c>
      <c r="J2769" t="s">
        <v>1901</v>
      </c>
      <c r="K2769" t="s">
        <v>56</v>
      </c>
      <c r="L2769" t="s">
        <v>903</v>
      </c>
      <c r="M2769" t="s">
        <v>1829</v>
      </c>
      <c r="N2769" s="5">
        <v>6475076</v>
      </c>
    </row>
    <row r="2770" spans="1:14" x14ac:dyDescent="0.25">
      <c r="A2770" t="s">
        <v>63</v>
      </c>
      <c r="B2770" t="s">
        <v>1932</v>
      </c>
      <c r="C2770">
        <v>3689</v>
      </c>
      <c r="D2770" s="2">
        <v>46113</v>
      </c>
      <c r="E2770" t="s">
        <v>907</v>
      </c>
      <c r="F2770" t="s">
        <v>926</v>
      </c>
      <c r="G2770" t="s">
        <v>1933</v>
      </c>
      <c r="H2770" t="s">
        <v>1417</v>
      </c>
      <c r="I2770" t="s">
        <v>7641</v>
      </c>
      <c r="J2770" t="s">
        <v>1951</v>
      </c>
      <c r="K2770" t="s">
        <v>56</v>
      </c>
      <c r="L2770" t="s">
        <v>904</v>
      </c>
      <c r="M2770" t="s">
        <v>1829</v>
      </c>
      <c r="N2770" s="5">
        <v>-1579688</v>
      </c>
    </row>
    <row r="2771" spans="1:14" x14ac:dyDescent="0.25">
      <c r="A2771" t="s">
        <v>63</v>
      </c>
      <c r="B2771" t="s">
        <v>1932</v>
      </c>
      <c r="C2771">
        <v>3689</v>
      </c>
      <c r="D2771" s="2">
        <v>46113</v>
      </c>
      <c r="E2771" t="s">
        <v>907</v>
      </c>
      <c r="F2771" t="s">
        <v>1329</v>
      </c>
      <c r="G2771" t="s">
        <v>2039</v>
      </c>
      <c r="H2771" t="s">
        <v>2176</v>
      </c>
      <c r="I2771" t="s">
        <v>7650</v>
      </c>
      <c r="J2771" t="s">
        <v>7666</v>
      </c>
      <c r="K2771" t="s">
        <v>56</v>
      </c>
      <c r="L2771" t="s">
        <v>904</v>
      </c>
      <c r="M2771" t="s">
        <v>1829</v>
      </c>
      <c r="N2771" s="5">
        <v>-913858</v>
      </c>
    </row>
    <row r="2772" spans="1:14" x14ac:dyDescent="0.25">
      <c r="A2772" t="s">
        <v>63</v>
      </c>
      <c r="B2772" t="s">
        <v>1932</v>
      </c>
      <c r="C2772">
        <v>3689</v>
      </c>
      <c r="D2772" s="2">
        <v>46113</v>
      </c>
      <c r="E2772" t="s">
        <v>907</v>
      </c>
      <c r="F2772" t="s">
        <v>169</v>
      </c>
      <c r="G2772" t="s">
        <v>4</v>
      </c>
      <c r="H2772" t="s">
        <v>1224</v>
      </c>
      <c r="I2772" t="s">
        <v>7654</v>
      </c>
      <c r="J2772" t="s">
        <v>5518</v>
      </c>
      <c r="K2772" t="s">
        <v>56</v>
      </c>
      <c r="L2772" t="s">
        <v>904</v>
      </c>
      <c r="M2772" t="s">
        <v>1829</v>
      </c>
      <c r="N2772" s="5">
        <v>-4706237</v>
      </c>
    </row>
    <row r="2773" spans="1:14" x14ac:dyDescent="0.25">
      <c r="A2773" t="s">
        <v>63</v>
      </c>
      <c r="B2773" t="s">
        <v>1932</v>
      </c>
      <c r="C2773">
        <v>3689</v>
      </c>
      <c r="D2773" s="2">
        <v>46113</v>
      </c>
      <c r="E2773" t="s">
        <v>907</v>
      </c>
      <c r="F2773" t="s">
        <v>164</v>
      </c>
      <c r="G2773" t="s">
        <v>2</v>
      </c>
      <c r="H2773" t="s">
        <v>3501</v>
      </c>
      <c r="I2773" t="s">
        <v>14</v>
      </c>
      <c r="J2773" t="s">
        <v>1853</v>
      </c>
      <c r="K2773" t="s">
        <v>56</v>
      </c>
      <c r="L2773" t="s">
        <v>904</v>
      </c>
      <c r="M2773" t="s">
        <v>1829</v>
      </c>
      <c r="N2773" s="5">
        <v>-656545</v>
      </c>
    </row>
    <row r="2774" spans="1:14" x14ac:dyDescent="0.25">
      <c r="A2774" t="s">
        <v>63</v>
      </c>
      <c r="B2774" t="s">
        <v>1932</v>
      </c>
      <c r="C2774">
        <v>3689</v>
      </c>
      <c r="D2774" s="2">
        <v>46143</v>
      </c>
      <c r="E2774" t="s">
        <v>905</v>
      </c>
      <c r="F2774" t="s">
        <v>926</v>
      </c>
      <c r="G2774" t="s">
        <v>1933</v>
      </c>
      <c r="H2774" t="s">
        <v>1417</v>
      </c>
      <c r="I2774" t="s">
        <v>11014</v>
      </c>
      <c r="J2774" t="s">
        <v>1934</v>
      </c>
      <c r="K2774" t="s">
        <v>56</v>
      </c>
      <c r="L2774" t="s">
        <v>902</v>
      </c>
      <c r="M2774" t="s">
        <v>1829</v>
      </c>
      <c r="N2774" s="5">
        <v>1941818</v>
      </c>
    </row>
    <row r="2775" spans="1:14" x14ac:dyDescent="0.25">
      <c r="A2775" t="s">
        <v>63</v>
      </c>
      <c r="B2775" t="s">
        <v>1932</v>
      </c>
      <c r="C2775">
        <v>3689</v>
      </c>
      <c r="D2775" s="2">
        <v>46143</v>
      </c>
      <c r="E2775" t="s">
        <v>905</v>
      </c>
      <c r="F2775" t="s">
        <v>601</v>
      </c>
      <c r="G2775" t="s">
        <v>1894</v>
      </c>
      <c r="H2775" t="s">
        <v>1228</v>
      </c>
      <c r="I2775" t="s">
        <v>11015</v>
      </c>
      <c r="J2775" t="s">
        <v>657</v>
      </c>
      <c r="K2775" t="s">
        <v>56</v>
      </c>
      <c r="L2775" t="s">
        <v>902</v>
      </c>
      <c r="M2775" t="s">
        <v>1829</v>
      </c>
      <c r="N2775" s="5">
        <v>10495874</v>
      </c>
    </row>
    <row r="2776" spans="1:14" x14ac:dyDescent="0.25">
      <c r="A2776" t="s">
        <v>63</v>
      </c>
      <c r="B2776" t="s">
        <v>1932</v>
      </c>
      <c r="C2776">
        <v>3689</v>
      </c>
      <c r="D2776" s="2">
        <v>46143</v>
      </c>
      <c r="E2776" t="s">
        <v>905</v>
      </c>
      <c r="F2776" t="s">
        <v>174</v>
      </c>
      <c r="G2776" t="s">
        <v>1909</v>
      </c>
      <c r="H2776" t="s">
        <v>1425</v>
      </c>
      <c r="I2776" t="s">
        <v>7663</v>
      </c>
      <c r="J2776" t="s">
        <v>320</v>
      </c>
      <c r="K2776" t="s">
        <v>56</v>
      </c>
      <c r="L2776" t="s">
        <v>902</v>
      </c>
      <c r="M2776" t="s">
        <v>1829</v>
      </c>
      <c r="N2776" s="5">
        <v>2016389</v>
      </c>
    </row>
    <row r="2777" spans="1:14" x14ac:dyDescent="0.25">
      <c r="A2777" t="s">
        <v>63</v>
      </c>
      <c r="B2777" t="s">
        <v>1932</v>
      </c>
      <c r="C2777">
        <v>3689</v>
      </c>
      <c r="D2777" s="2">
        <v>46143</v>
      </c>
      <c r="E2777" t="s">
        <v>905</v>
      </c>
      <c r="F2777" t="s">
        <v>174</v>
      </c>
      <c r="G2777" t="s">
        <v>1909</v>
      </c>
      <c r="H2777" t="s">
        <v>1425</v>
      </c>
      <c r="I2777" t="s">
        <v>7664</v>
      </c>
      <c r="J2777" t="s">
        <v>320</v>
      </c>
      <c r="K2777" t="s">
        <v>56</v>
      </c>
      <c r="L2777" t="s">
        <v>902</v>
      </c>
      <c r="M2777" t="s">
        <v>1829</v>
      </c>
      <c r="N2777" s="5">
        <v>954608</v>
      </c>
    </row>
    <row r="2778" spans="1:14" x14ac:dyDescent="0.25">
      <c r="A2778" t="s">
        <v>63</v>
      </c>
      <c r="B2778" t="s">
        <v>1932</v>
      </c>
      <c r="C2778">
        <v>3689</v>
      </c>
      <c r="D2778" s="2">
        <v>46143</v>
      </c>
      <c r="E2778" t="s">
        <v>905</v>
      </c>
      <c r="F2778" t="s">
        <v>174</v>
      </c>
      <c r="G2778" t="s">
        <v>1909</v>
      </c>
      <c r="H2778" t="s">
        <v>1425</v>
      </c>
      <c r="I2778" t="s">
        <v>7665</v>
      </c>
      <c r="J2778" t="s">
        <v>320</v>
      </c>
      <c r="K2778" t="s">
        <v>56</v>
      </c>
      <c r="L2778" t="s">
        <v>902</v>
      </c>
      <c r="M2778" t="s">
        <v>1829</v>
      </c>
      <c r="N2778" s="5">
        <v>473877</v>
      </c>
    </row>
    <row r="2779" spans="1:14" x14ac:dyDescent="0.25">
      <c r="A2779" t="s">
        <v>63</v>
      </c>
      <c r="B2779" t="s">
        <v>1932</v>
      </c>
      <c r="C2779">
        <v>3689</v>
      </c>
      <c r="D2779" s="2">
        <v>46143</v>
      </c>
      <c r="E2779" t="s">
        <v>905</v>
      </c>
      <c r="F2779" t="s">
        <v>174</v>
      </c>
      <c r="G2779" t="s">
        <v>1909</v>
      </c>
      <c r="H2779" t="s">
        <v>1425</v>
      </c>
      <c r="I2779" t="s">
        <v>11016</v>
      </c>
      <c r="J2779" t="s">
        <v>320</v>
      </c>
      <c r="K2779" t="s">
        <v>56</v>
      </c>
      <c r="L2779" t="s">
        <v>902</v>
      </c>
      <c r="M2779" t="s">
        <v>1829</v>
      </c>
      <c r="N2779" s="5">
        <v>1737497</v>
      </c>
    </row>
    <row r="2780" spans="1:14" x14ac:dyDescent="0.25">
      <c r="A2780" t="s">
        <v>63</v>
      </c>
      <c r="B2780" t="s">
        <v>1932</v>
      </c>
      <c r="C2780">
        <v>3689</v>
      </c>
      <c r="D2780" s="2">
        <v>46143</v>
      </c>
      <c r="E2780" t="s">
        <v>905</v>
      </c>
      <c r="F2780" t="s">
        <v>174</v>
      </c>
      <c r="G2780" t="s">
        <v>1909</v>
      </c>
      <c r="H2780" t="s">
        <v>1425</v>
      </c>
      <c r="I2780" t="s">
        <v>11017</v>
      </c>
      <c r="J2780" t="s">
        <v>320</v>
      </c>
      <c r="K2780" t="s">
        <v>56</v>
      </c>
      <c r="L2780" t="s">
        <v>902</v>
      </c>
      <c r="M2780" t="s">
        <v>1829</v>
      </c>
      <c r="N2780" s="5">
        <v>8236479</v>
      </c>
    </row>
    <row r="2781" spans="1:14" x14ac:dyDescent="0.25">
      <c r="A2781" t="s">
        <v>63</v>
      </c>
      <c r="B2781" t="s">
        <v>1932</v>
      </c>
      <c r="C2781">
        <v>3689</v>
      </c>
      <c r="D2781" s="2">
        <v>46143</v>
      </c>
      <c r="E2781" t="s">
        <v>905</v>
      </c>
      <c r="F2781" t="s">
        <v>174</v>
      </c>
      <c r="G2781" t="s">
        <v>1909</v>
      </c>
      <c r="H2781" t="s">
        <v>1425</v>
      </c>
      <c r="I2781" t="s">
        <v>11018</v>
      </c>
      <c r="J2781" t="s">
        <v>320</v>
      </c>
      <c r="K2781" t="s">
        <v>56</v>
      </c>
      <c r="L2781" t="s">
        <v>902</v>
      </c>
      <c r="M2781" t="s">
        <v>1829</v>
      </c>
      <c r="N2781" s="5">
        <v>1770104</v>
      </c>
    </row>
    <row r="2782" spans="1:14" x14ac:dyDescent="0.25">
      <c r="A2782" t="s">
        <v>63</v>
      </c>
      <c r="B2782" t="s">
        <v>1932</v>
      </c>
      <c r="C2782">
        <v>3689</v>
      </c>
      <c r="D2782" s="2">
        <v>46143</v>
      </c>
      <c r="E2782" t="s">
        <v>905</v>
      </c>
      <c r="F2782" t="s">
        <v>174</v>
      </c>
      <c r="G2782" t="s">
        <v>1909</v>
      </c>
      <c r="H2782" t="s">
        <v>1425</v>
      </c>
      <c r="I2782" t="s">
        <v>11019</v>
      </c>
      <c r="J2782" t="s">
        <v>320</v>
      </c>
      <c r="K2782" t="s">
        <v>56</v>
      </c>
      <c r="L2782" t="s">
        <v>902</v>
      </c>
      <c r="M2782" t="s">
        <v>1829</v>
      </c>
      <c r="N2782" s="5">
        <v>6331369</v>
      </c>
    </row>
    <row r="2783" spans="1:14" x14ac:dyDescent="0.25">
      <c r="A2783" t="s">
        <v>63</v>
      </c>
      <c r="B2783" t="s">
        <v>1932</v>
      </c>
      <c r="C2783">
        <v>3689</v>
      </c>
      <c r="D2783" s="2">
        <v>46143</v>
      </c>
      <c r="E2783" t="s">
        <v>905</v>
      </c>
      <c r="F2783" t="s">
        <v>174</v>
      </c>
      <c r="G2783" t="s">
        <v>1909</v>
      </c>
      <c r="H2783" t="s">
        <v>1425</v>
      </c>
      <c r="I2783" t="s">
        <v>11020</v>
      </c>
      <c r="J2783" t="s">
        <v>320</v>
      </c>
      <c r="K2783" t="s">
        <v>56</v>
      </c>
      <c r="L2783" t="s">
        <v>902</v>
      </c>
      <c r="M2783" t="s">
        <v>1829</v>
      </c>
      <c r="N2783" s="5">
        <v>2069400</v>
      </c>
    </row>
    <row r="2784" spans="1:14" x14ac:dyDescent="0.25">
      <c r="A2784" t="s">
        <v>63</v>
      </c>
      <c r="B2784" t="s">
        <v>1932</v>
      </c>
      <c r="C2784">
        <v>3689</v>
      </c>
      <c r="D2784" s="2">
        <v>46143</v>
      </c>
      <c r="E2784" t="s">
        <v>905</v>
      </c>
      <c r="F2784" t="s">
        <v>7647</v>
      </c>
      <c r="G2784" t="s">
        <v>14</v>
      </c>
      <c r="H2784" t="s">
        <v>6415</v>
      </c>
      <c r="I2784" t="s">
        <v>11021</v>
      </c>
      <c r="J2784" t="s">
        <v>7649</v>
      </c>
      <c r="K2784" t="s">
        <v>56</v>
      </c>
      <c r="L2784" t="s">
        <v>902</v>
      </c>
      <c r="M2784" t="s">
        <v>1829</v>
      </c>
      <c r="N2784" s="5">
        <v>140607</v>
      </c>
    </row>
    <row r="2785" spans="1:14" x14ac:dyDescent="0.25">
      <c r="A2785" t="s">
        <v>63</v>
      </c>
      <c r="B2785" t="s">
        <v>1932</v>
      </c>
      <c r="C2785">
        <v>3689</v>
      </c>
      <c r="D2785" s="2">
        <v>46143</v>
      </c>
      <c r="E2785" t="s">
        <v>905</v>
      </c>
      <c r="F2785" t="s">
        <v>1329</v>
      </c>
      <c r="G2785" t="s">
        <v>2039</v>
      </c>
      <c r="H2785" t="s">
        <v>2176</v>
      </c>
      <c r="I2785" t="s">
        <v>11022</v>
      </c>
      <c r="J2785" t="s">
        <v>1330</v>
      </c>
      <c r="K2785" t="s">
        <v>56</v>
      </c>
      <c r="L2785" t="s">
        <v>902</v>
      </c>
      <c r="M2785" t="s">
        <v>1829</v>
      </c>
      <c r="N2785" s="5">
        <v>2053486</v>
      </c>
    </row>
    <row r="2786" spans="1:14" x14ac:dyDescent="0.25">
      <c r="A2786" t="s">
        <v>63</v>
      </c>
      <c r="B2786" t="s">
        <v>1932</v>
      </c>
      <c r="C2786">
        <v>3689</v>
      </c>
      <c r="D2786" s="2">
        <v>46143</v>
      </c>
      <c r="E2786" t="s">
        <v>905</v>
      </c>
      <c r="F2786" t="s">
        <v>924</v>
      </c>
      <c r="G2786" t="s">
        <v>901</v>
      </c>
      <c r="H2786" t="s">
        <v>1227</v>
      </c>
      <c r="I2786" t="s">
        <v>11023</v>
      </c>
      <c r="J2786" t="s">
        <v>901</v>
      </c>
      <c r="K2786" t="s">
        <v>56</v>
      </c>
      <c r="L2786" t="s">
        <v>902</v>
      </c>
      <c r="M2786" t="s">
        <v>1829</v>
      </c>
      <c r="N2786" s="5">
        <v>6615554</v>
      </c>
    </row>
    <row r="2787" spans="1:14" x14ac:dyDescent="0.25">
      <c r="A2787" t="s">
        <v>63</v>
      </c>
      <c r="B2787" t="s">
        <v>1932</v>
      </c>
      <c r="C2787">
        <v>3689</v>
      </c>
      <c r="D2787" s="2">
        <v>46143</v>
      </c>
      <c r="E2787" t="s">
        <v>905</v>
      </c>
      <c r="F2787" t="s">
        <v>11024</v>
      </c>
      <c r="G2787" t="s">
        <v>11025</v>
      </c>
      <c r="H2787" t="s">
        <v>10541</v>
      </c>
      <c r="I2787" t="s">
        <v>11026</v>
      </c>
      <c r="J2787" t="s">
        <v>11025</v>
      </c>
      <c r="K2787" t="s">
        <v>56</v>
      </c>
      <c r="L2787" t="s">
        <v>902</v>
      </c>
      <c r="M2787" t="s">
        <v>1829</v>
      </c>
      <c r="N2787" s="5">
        <v>84500</v>
      </c>
    </row>
    <row r="2788" spans="1:14" x14ac:dyDescent="0.25">
      <c r="A2788" t="s">
        <v>63</v>
      </c>
      <c r="B2788" t="s">
        <v>1932</v>
      </c>
      <c r="C2788">
        <v>3689</v>
      </c>
      <c r="D2788" s="2">
        <v>46143</v>
      </c>
      <c r="E2788" t="s">
        <v>905</v>
      </c>
      <c r="F2788" t="s">
        <v>928</v>
      </c>
      <c r="G2788" t="s">
        <v>869</v>
      </c>
      <c r="H2788" t="s">
        <v>1347</v>
      </c>
      <c r="I2788" t="s">
        <v>11027</v>
      </c>
      <c r="J2788" t="s">
        <v>869</v>
      </c>
      <c r="K2788" t="s">
        <v>56</v>
      </c>
      <c r="L2788" t="s">
        <v>902</v>
      </c>
      <c r="M2788" t="s">
        <v>1829</v>
      </c>
      <c r="N2788" s="5">
        <v>1155462</v>
      </c>
    </row>
    <row r="2789" spans="1:14" x14ac:dyDescent="0.25">
      <c r="A2789" t="s">
        <v>63</v>
      </c>
      <c r="B2789" t="s">
        <v>1932</v>
      </c>
      <c r="C2789">
        <v>3689</v>
      </c>
      <c r="D2789" s="2">
        <v>46143</v>
      </c>
      <c r="E2789" t="s">
        <v>905</v>
      </c>
      <c r="F2789" t="s">
        <v>169</v>
      </c>
      <c r="G2789" t="s">
        <v>4</v>
      </c>
      <c r="H2789" t="s">
        <v>1224</v>
      </c>
      <c r="I2789" t="s">
        <v>11028</v>
      </c>
      <c r="J2789" t="s">
        <v>7199</v>
      </c>
      <c r="K2789" t="s">
        <v>56</v>
      </c>
      <c r="L2789" t="s">
        <v>902</v>
      </c>
      <c r="M2789" t="s">
        <v>1829</v>
      </c>
      <c r="N2789" s="5">
        <v>5722344</v>
      </c>
    </row>
    <row r="2790" spans="1:14" x14ac:dyDescent="0.25">
      <c r="A2790" t="s">
        <v>63</v>
      </c>
      <c r="B2790" t="s">
        <v>1932</v>
      </c>
      <c r="C2790">
        <v>3689</v>
      </c>
      <c r="D2790" s="2">
        <v>46143</v>
      </c>
      <c r="E2790" t="s">
        <v>905</v>
      </c>
      <c r="F2790" t="s">
        <v>815</v>
      </c>
      <c r="G2790" t="s">
        <v>1900</v>
      </c>
      <c r="H2790" t="s">
        <v>1226</v>
      </c>
      <c r="I2790" t="s">
        <v>11029</v>
      </c>
      <c r="J2790" t="s">
        <v>7274</v>
      </c>
      <c r="K2790" t="s">
        <v>56</v>
      </c>
      <c r="L2790" t="s">
        <v>902</v>
      </c>
      <c r="M2790" t="s">
        <v>1829</v>
      </c>
      <c r="N2790" s="5">
        <v>4078218</v>
      </c>
    </row>
    <row r="2791" spans="1:14" x14ac:dyDescent="0.25">
      <c r="A2791" t="s">
        <v>63</v>
      </c>
      <c r="B2791" t="s">
        <v>1932</v>
      </c>
      <c r="C2791">
        <v>3689</v>
      </c>
      <c r="D2791" s="2">
        <v>46143</v>
      </c>
      <c r="E2791" t="s">
        <v>905</v>
      </c>
      <c r="F2791" t="s">
        <v>815</v>
      </c>
      <c r="G2791" t="s">
        <v>1900</v>
      </c>
      <c r="H2791" t="s">
        <v>1226</v>
      </c>
      <c r="I2791" t="s">
        <v>11030</v>
      </c>
      <c r="J2791" t="s">
        <v>7274</v>
      </c>
      <c r="K2791" t="s">
        <v>56</v>
      </c>
      <c r="L2791" t="s">
        <v>902</v>
      </c>
      <c r="M2791" t="s">
        <v>1829</v>
      </c>
      <c r="N2791" s="5">
        <v>121865</v>
      </c>
    </row>
    <row r="2792" spans="1:14" x14ac:dyDescent="0.25">
      <c r="A2792" t="s">
        <v>63</v>
      </c>
      <c r="B2792" t="s">
        <v>1932</v>
      </c>
      <c r="C2792">
        <v>3689</v>
      </c>
      <c r="D2792" s="2">
        <v>46143</v>
      </c>
      <c r="E2792" t="s">
        <v>905</v>
      </c>
      <c r="F2792" t="s">
        <v>815</v>
      </c>
      <c r="G2792" t="s">
        <v>1900</v>
      </c>
      <c r="H2792" t="s">
        <v>1226</v>
      </c>
      <c r="I2792" t="s">
        <v>11031</v>
      </c>
      <c r="J2792" t="s">
        <v>7274</v>
      </c>
      <c r="K2792" t="s">
        <v>56</v>
      </c>
      <c r="L2792" t="s">
        <v>902</v>
      </c>
      <c r="M2792" t="s">
        <v>1829</v>
      </c>
      <c r="N2792" s="5">
        <v>1246133</v>
      </c>
    </row>
    <row r="2793" spans="1:14" x14ac:dyDescent="0.25">
      <c r="A2793" t="s">
        <v>63</v>
      </c>
      <c r="B2793" t="s">
        <v>1932</v>
      </c>
      <c r="C2793">
        <v>3689</v>
      </c>
      <c r="D2793" s="2">
        <v>46143</v>
      </c>
      <c r="E2793" t="s">
        <v>906</v>
      </c>
      <c r="F2793" t="s">
        <v>3318</v>
      </c>
      <c r="G2793" t="s">
        <v>14</v>
      </c>
      <c r="H2793" t="s">
        <v>3320</v>
      </c>
      <c r="I2793" t="s">
        <v>14</v>
      </c>
      <c r="J2793" t="s">
        <v>7662</v>
      </c>
      <c r="K2793" t="s">
        <v>56</v>
      </c>
      <c r="L2793" t="s">
        <v>903</v>
      </c>
      <c r="M2793" t="s">
        <v>1829</v>
      </c>
      <c r="N2793" s="5">
        <v>2493096</v>
      </c>
    </row>
    <row r="2794" spans="1:14" x14ac:dyDescent="0.25">
      <c r="A2794" t="s">
        <v>63</v>
      </c>
      <c r="B2794" t="s">
        <v>1932</v>
      </c>
      <c r="C2794">
        <v>3689</v>
      </c>
      <c r="D2794" s="2">
        <v>46143</v>
      </c>
      <c r="E2794" t="s">
        <v>906</v>
      </c>
      <c r="F2794" t="s">
        <v>174</v>
      </c>
      <c r="G2794" t="s">
        <v>1909</v>
      </c>
      <c r="H2794" t="s">
        <v>1425</v>
      </c>
      <c r="I2794" t="s">
        <v>11032</v>
      </c>
      <c r="J2794" t="s">
        <v>1910</v>
      </c>
      <c r="K2794" t="s">
        <v>56</v>
      </c>
      <c r="L2794" t="s">
        <v>903</v>
      </c>
      <c r="M2794" t="s">
        <v>1829</v>
      </c>
      <c r="N2794" s="5">
        <v>454000</v>
      </c>
    </row>
    <row r="2795" spans="1:14" x14ac:dyDescent="0.25">
      <c r="A2795" t="s">
        <v>63</v>
      </c>
      <c r="B2795" t="s">
        <v>1932</v>
      </c>
      <c r="C2795">
        <v>3689</v>
      </c>
      <c r="D2795" s="2">
        <v>46143</v>
      </c>
      <c r="E2795" t="s">
        <v>906</v>
      </c>
      <c r="F2795" t="s">
        <v>174</v>
      </c>
      <c r="G2795" t="s">
        <v>1909</v>
      </c>
      <c r="H2795" t="s">
        <v>1425</v>
      </c>
      <c r="I2795" t="s">
        <v>11033</v>
      </c>
      <c r="J2795" t="s">
        <v>1910</v>
      </c>
      <c r="K2795" t="s">
        <v>56</v>
      </c>
      <c r="L2795" t="s">
        <v>903</v>
      </c>
      <c r="M2795" t="s">
        <v>1829</v>
      </c>
      <c r="N2795" s="5">
        <v>957144</v>
      </c>
    </row>
    <row r="2796" spans="1:14" x14ac:dyDescent="0.25">
      <c r="A2796" t="s">
        <v>63</v>
      </c>
      <c r="B2796" t="s">
        <v>1932</v>
      </c>
      <c r="C2796">
        <v>3689</v>
      </c>
      <c r="D2796" s="2">
        <v>46143</v>
      </c>
      <c r="E2796" t="s">
        <v>906</v>
      </c>
      <c r="F2796" t="s">
        <v>1532</v>
      </c>
      <c r="G2796" t="s">
        <v>1533</v>
      </c>
      <c r="H2796" t="s">
        <v>1534</v>
      </c>
      <c r="I2796" t="s">
        <v>14</v>
      </c>
      <c r="J2796" t="s">
        <v>3979</v>
      </c>
      <c r="K2796" t="s">
        <v>56</v>
      </c>
      <c r="L2796" t="s">
        <v>903</v>
      </c>
      <c r="M2796" t="s">
        <v>1829</v>
      </c>
      <c r="N2796" s="5">
        <v>1248769</v>
      </c>
    </row>
    <row r="2797" spans="1:14" x14ac:dyDescent="0.25">
      <c r="A2797" t="s">
        <v>63</v>
      </c>
      <c r="B2797" t="s">
        <v>1932</v>
      </c>
      <c r="C2797">
        <v>3689</v>
      </c>
      <c r="D2797" s="2">
        <v>46143</v>
      </c>
      <c r="E2797" t="s">
        <v>906</v>
      </c>
      <c r="F2797" t="s">
        <v>243</v>
      </c>
      <c r="G2797" t="s">
        <v>139</v>
      </c>
      <c r="H2797" t="s">
        <v>5943</v>
      </c>
      <c r="I2797" t="s">
        <v>11034</v>
      </c>
      <c r="J2797" t="s">
        <v>11035</v>
      </c>
      <c r="K2797" t="s">
        <v>56</v>
      </c>
      <c r="L2797" t="s">
        <v>903</v>
      </c>
      <c r="M2797" t="s">
        <v>1829</v>
      </c>
      <c r="N2797" s="5">
        <v>1145432</v>
      </c>
    </row>
    <row r="2798" spans="1:14" x14ac:dyDescent="0.25">
      <c r="A2798" t="s">
        <v>63</v>
      </c>
      <c r="B2798" t="s">
        <v>1932</v>
      </c>
      <c r="C2798">
        <v>3689</v>
      </c>
      <c r="D2798" s="2">
        <v>46143</v>
      </c>
      <c r="E2798" t="s">
        <v>907</v>
      </c>
      <c r="F2798" t="s">
        <v>3318</v>
      </c>
      <c r="G2798" t="s">
        <v>14</v>
      </c>
      <c r="H2798" t="s">
        <v>3320</v>
      </c>
      <c r="I2798" t="s">
        <v>14</v>
      </c>
      <c r="J2798" t="s">
        <v>11036</v>
      </c>
      <c r="K2798" t="s">
        <v>56</v>
      </c>
      <c r="L2798" t="s">
        <v>904</v>
      </c>
      <c r="M2798" t="s">
        <v>1829</v>
      </c>
      <c r="N2798" s="5">
        <v>-2493096</v>
      </c>
    </row>
    <row r="2799" spans="1:14" x14ac:dyDescent="0.25">
      <c r="A2799" t="s">
        <v>63</v>
      </c>
      <c r="B2799" t="s">
        <v>1932</v>
      </c>
      <c r="C2799">
        <v>3689</v>
      </c>
      <c r="D2799" s="2">
        <v>46143</v>
      </c>
      <c r="E2799" t="s">
        <v>907</v>
      </c>
      <c r="F2799" t="s">
        <v>174</v>
      </c>
      <c r="G2799" t="s">
        <v>1909</v>
      </c>
      <c r="H2799" t="s">
        <v>1425</v>
      </c>
      <c r="I2799" t="s">
        <v>7663</v>
      </c>
      <c r="J2799" t="s">
        <v>1911</v>
      </c>
      <c r="K2799" t="s">
        <v>56</v>
      </c>
      <c r="L2799" t="s">
        <v>904</v>
      </c>
      <c r="M2799" t="s">
        <v>1829</v>
      </c>
      <c r="N2799" s="5">
        <v>-2016389</v>
      </c>
    </row>
    <row r="2800" spans="1:14" x14ac:dyDescent="0.25">
      <c r="A2800" t="s">
        <v>63</v>
      </c>
      <c r="B2800" t="s">
        <v>1932</v>
      </c>
      <c r="C2800">
        <v>3689</v>
      </c>
      <c r="D2800" s="2">
        <v>46143</v>
      </c>
      <c r="E2800" t="s">
        <v>907</v>
      </c>
      <c r="F2800" t="s">
        <v>174</v>
      </c>
      <c r="G2800" t="s">
        <v>1909</v>
      </c>
      <c r="H2800" t="s">
        <v>1425</v>
      </c>
      <c r="I2800" t="s">
        <v>7664</v>
      </c>
      <c r="J2800" t="s">
        <v>1911</v>
      </c>
      <c r="K2800" t="s">
        <v>56</v>
      </c>
      <c r="L2800" t="s">
        <v>904</v>
      </c>
      <c r="M2800" t="s">
        <v>1829</v>
      </c>
      <c r="N2800" s="5">
        <v>-954608</v>
      </c>
    </row>
    <row r="2801" spans="1:14" x14ac:dyDescent="0.25">
      <c r="A2801" t="s">
        <v>63</v>
      </c>
      <c r="B2801" t="s">
        <v>1932</v>
      </c>
      <c r="C2801">
        <v>3689</v>
      </c>
      <c r="D2801" s="2">
        <v>46143</v>
      </c>
      <c r="E2801" t="s">
        <v>907</v>
      </c>
      <c r="F2801" t="s">
        <v>174</v>
      </c>
      <c r="G2801" t="s">
        <v>1909</v>
      </c>
      <c r="H2801" t="s">
        <v>1425</v>
      </c>
      <c r="I2801" t="s">
        <v>7665</v>
      </c>
      <c r="J2801" t="s">
        <v>1911</v>
      </c>
      <c r="K2801" t="s">
        <v>56</v>
      </c>
      <c r="L2801" t="s">
        <v>904</v>
      </c>
      <c r="M2801" t="s">
        <v>1829</v>
      </c>
      <c r="N2801" s="5">
        <v>-473877</v>
      </c>
    </row>
    <row r="2802" spans="1:14" x14ac:dyDescent="0.25">
      <c r="A2802" t="s">
        <v>63</v>
      </c>
      <c r="B2802" t="s">
        <v>1932</v>
      </c>
      <c r="C2802">
        <v>3689</v>
      </c>
      <c r="D2802" s="2">
        <v>46143</v>
      </c>
      <c r="E2802" t="s">
        <v>907</v>
      </c>
      <c r="F2802" t="s">
        <v>174</v>
      </c>
      <c r="G2802" t="s">
        <v>1909</v>
      </c>
      <c r="H2802" t="s">
        <v>1425</v>
      </c>
      <c r="I2802" t="s">
        <v>11016</v>
      </c>
      <c r="J2802" t="s">
        <v>1911</v>
      </c>
      <c r="K2802" t="s">
        <v>56</v>
      </c>
      <c r="L2802" t="s">
        <v>904</v>
      </c>
      <c r="M2802" t="s">
        <v>1829</v>
      </c>
      <c r="N2802" s="5">
        <v>-1737497</v>
      </c>
    </row>
    <row r="2803" spans="1:14" x14ac:dyDescent="0.25">
      <c r="A2803" t="s">
        <v>63</v>
      </c>
      <c r="B2803" t="s">
        <v>1932</v>
      </c>
      <c r="C2803">
        <v>3689</v>
      </c>
      <c r="D2803" s="2">
        <v>46143</v>
      </c>
      <c r="E2803" t="s">
        <v>907</v>
      </c>
      <c r="F2803" t="s">
        <v>174</v>
      </c>
      <c r="G2803" t="s">
        <v>1909</v>
      </c>
      <c r="H2803" t="s">
        <v>1425</v>
      </c>
      <c r="I2803" t="s">
        <v>11017</v>
      </c>
      <c r="J2803" t="s">
        <v>1911</v>
      </c>
      <c r="K2803" t="s">
        <v>56</v>
      </c>
      <c r="L2803" t="s">
        <v>904</v>
      </c>
      <c r="M2803" t="s">
        <v>1829</v>
      </c>
      <c r="N2803" s="5">
        <v>-8236479</v>
      </c>
    </row>
    <row r="2804" spans="1:14" x14ac:dyDescent="0.25">
      <c r="A2804" t="s">
        <v>63</v>
      </c>
      <c r="B2804" t="s">
        <v>1932</v>
      </c>
      <c r="C2804">
        <v>3689</v>
      </c>
      <c r="D2804" s="2">
        <v>46143</v>
      </c>
      <c r="E2804" t="s">
        <v>907</v>
      </c>
      <c r="F2804" t="s">
        <v>169</v>
      </c>
      <c r="G2804" t="s">
        <v>4</v>
      </c>
      <c r="H2804" t="s">
        <v>1224</v>
      </c>
      <c r="I2804" t="s">
        <v>14</v>
      </c>
      <c r="J2804" t="s">
        <v>5518</v>
      </c>
      <c r="K2804" t="s">
        <v>56</v>
      </c>
      <c r="L2804" t="s">
        <v>904</v>
      </c>
      <c r="M2804" t="s">
        <v>1829</v>
      </c>
      <c r="N2804" s="5">
        <v>-6475076</v>
      </c>
    </row>
    <row r="2805" spans="1:14" x14ac:dyDescent="0.25">
      <c r="A2805" t="s">
        <v>63</v>
      </c>
      <c r="B2805" t="s">
        <v>1932</v>
      </c>
      <c r="C2805">
        <v>3689</v>
      </c>
      <c r="D2805" s="2">
        <v>46174</v>
      </c>
      <c r="E2805" t="s">
        <v>905</v>
      </c>
      <c r="F2805" t="s">
        <v>926</v>
      </c>
      <c r="G2805" t="s">
        <v>1933</v>
      </c>
      <c r="H2805" t="s">
        <v>1417</v>
      </c>
      <c r="I2805" t="s">
        <v>12487</v>
      </c>
      <c r="J2805" t="s">
        <v>1934</v>
      </c>
      <c r="K2805" t="s">
        <v>56</v>
      </c>
      <c r="L2805" t="s">
        <v>902</v>
      </c>
      <c r="M2805" t="s">
        <v>1829</v>
      </c>
      <c r="N2805" s="5">
        <v>588855</v>
      </c>
    </row>
    <row r="2806" spans="1:14" x14ac:dyDescent="0.25">
      <c r="A2806" t="s">
        <v>63</v>
      </c>
      <c r="B2806" t="s">
        <v>1932</v>
      </c>
      <c r="C2806">
        <v>3689</v>
      </c>
      <c r="D2806" s="2">
        <v>46174</v>
      </c>
      <c r="E2806" t="s">
        <v>905</v>
      </c>
      <c r="F2806" t="s">
        <v>3318</v>
      </c>
      <c r="G2806" t="s">
        <v>14</v>
      </c>
      <c r="H2806" t="s">
        <v>3320</v>
      </c>
      <c r="I2806" t="s">
        <v>12488</v>
      </c>
      <c r="J2806" t="s">
        <v>12489</v>
      </c>
      <c r="K2806" t="s">
        <v>56</v>
      </c>
      <c r="L2806" t="s">
        <v>902</v>
      </c>
      <c r="M2806" t="s">
        <v>1829</v>
      </c>
      <c r="N2806" s="5">
        <v>1075726</v>
      </c>
    </row>
    <row r="2807" spans="1:14" x14ac:dyDescent="0.25">
      <c r="A2807" t="s">
        <v>63</v>
      </c>
      <c r="B2807" t="s">
        <v>1932</v>
      </c>
      <c r="C2807">
        <v>3689</v>
      </c>
      <c r="D2807" s="2">
        <v>46174</v>
      </c>
      <c r="E2807" t="s">
        <v>905</v>
      </c>
      <c r="F2807" t="s">
        <v>3318</v>
      </c>
      <c r="G2807" t="s">
        <v>14</v>
      </c>
      <c r="H2807" t="s">
        <v>3320</v>
      </c>
      <c r="I2807" t="s">
        <v>12490</v>
      </c>
      <c r="J2807" t="s">
        <v>12489</v>
      </c>
      <c r="K2807" t="s">
        <v>56</v>
      </c>
      <c r="L2807" t="s">
        <v>902</v>
      </c>
      <c r="M2807" t="s">
        <v>1829</v>
      </c>
      <c r="N2807" s="5">
        <v>1417369</v>
      </c>
    </row>
    <row r="2808" spans="1:14" x14ac:dyDescent="0.25">
      <c r="A2808" t="s">
        <v>63</v>
      </c>
      <c r="B2808" t="s">
        <v>1932</v>
      </c>
      <c r="C2808">
        <v>3689</v>
      </c>
      <c r="D2808" s="2">
        <v>46174</v>
      </c>
      <c r="E2808" t="s">
        <v>905</v>
      </c>
      <c r="F2808" t="s">
        <v>174</v>
      </c>
      <c r="G2808" t="s">
        <v>1909</v>
      </c>
      <c r="H2808" t="s">
        <v>1425</v>
      </c>
      <c r="I2808" t="s">
        <v>11032</v>
      </c>
      <c r="J2808" t="s">
        <v>320</v>
      </c>
      <c r="K2808" t="s">
        <v>56</v>
      </c>
      <c r="L2808" t="s">
        <v>902</v>
      </c>
      <c r="M2808" t="s">
        <v>1829</v>
      </c>
      <c r="N2808" s="5">
        <v>454000</v>
      </c>
    </row>
    <row r="2809" spans="1:14" x14ac:dyDescent="0.25">
      <c r="A2809" t="s">
        <v>63</v>
      </c>
      <c r="B2809" t="s">
        <v>1932</v>
      </c>
      <c r="C2809">
        <v>3689</v>
      </c>
      <c r="D2809" s="2">
        <v>46174</v>
      </c>
      <c r="E2809" t="s">
        <v>905</v>
      </c>
      <c r="F2809" t="s">
        <v>174</v>
      </c>
      <c r="G2809" t="s">
        <v>1909</v>
      </c>
      <c r="H2809" t="s">
        <v>1425</v>
      </c>
      <c r="I2809" t="s">
        <v>11033</v>
      </c>
      <c r="J2809" t="s">
        <v>320</v>
      </c>
      <c r="K2809" t="s">
        <v>56</v>
      </c>
      <c r="L2809" t="s">
        <v>902</v>
      </c>
      <c r="M2809" t="s">
        <v>1829</v>
      </c>
      <c r="N2809" s="5">
        <v>957144</v>
      </c>
    </row>
    <row r="2810" spans="1:14" x14ac:dyDescent="0.25">
      <c r="A2810" t="s">
        <v>63</v>
      </c>
      <c r="B2810" t="s">
        <v>1932</v>
      </c>
      <c r="C2810">
        <v>3689</v>
      </c>
      <c r="D2810" s="2">
        <v>46174</v>
      </c>
      <c r="E2810" t="s">
        <v>905</v>
      </c>
      <c r="F2810" t="s">
        <v>174</v>
      </c>
      <c r="G2810" t="s">
        <v>1909</v>
      </c>
      <c r="H2810" t="s">
        <v>1425</v>
      </c>
      <c r="I2810" t="s">
        <v>12491</v>
      </c>
      <c r="J2810" t="s">
        <v>320</v>
      </c>
      <c r="K2810" t="s">
        <v>56</v>
      </c>
      <c r="L2810" t="s">
        <v>902</v>
      </c>
      <c r="M2810" t="s">
        <v>1829</v>
      </c>
      <c r="N2810" s="5">
        <v>746181</v>
      </c>
    </row>
    <row r="2811" spans="1:14" x14ac:dyDescent="0.25">
      <c r="A2811" t="s">
        <v>63</v>
      </c>
      <c r="B2811" t="s">
        <v>1932</v>
      </c>
      <c r="C2811">
        <v>3689</v>
      </c>
      <c r="D2811" s="2">
        <v>46174</v>
      </c>
      <c r="E2811" t="s">
        <v>905</v>
      </c>
      <c r="F2811" t="s">
        <v>174</v>
      </c>
      <c r="G2811" t="s">
        <v>1909</v>
      </c>
      <c r="H2811" t="s">
        <v>1425</v>
      </c>
      <c r="I2811" t="s">
        <v>12492</v>
      </c>
      <c r="J2811" t="s">
        <v>320</v>
      </c>
      <c r="K2811" t="s">
        <v>56</v>
      </c>
      <c r="L2811" t="s">
        <v>902</v>
      </c>
      <c r="M2811" t="s">
        <v>1829</v>
      </c>
      <c r="N2811" s="5">
        <v>966164</v>
      </c>
    </row>
    <row r="2812" spans="1:14" x14ac:dyDescent="0.25">
      <c r="A2812" t="s">
        <v>63</v>
      </c>
      <c r="B2812" t="s">
        <v>1932</v>
      </c>
      <c r="C2812">
        <v>3689</v>
      </c>
      <c r="D2812" s="2">
        <v>46174</v>
      </c>
      <c r="E2812" t="s">
        <v>905</v>
      </c>
      <c r="F2812" t="s">
        <v>174</v>
      </c>
      <c r="G2812" t="s">
        <v>1909</v>
      </c>
      <c r="H2812" t="s">
        <v>1425</v>
      </c>
      <c r="I2812" t="s">
        <v>12493</v>
      </c>
      <c r="J2812" t="s">
        <v>320</v>
      </c>
      <c r="K2812" t="s">
        <v>56</v>
      </c>
      <c r="L2812" t="s">
        <v>902</v>
      </c>
      <c r="M2812" t="s">
        <v>1829</v>
      </c>
      <c r="N2812" s="5">
        <v>1002677</v>
      </c>
    </row>
    <row r="2813" spans="1:14" x14ac:dyDescent="0.25">
      <c r="A2813" t="s">
        <v>63</v>
      </c>
      <c r="B2813" t="s">
        <v>1932</v>
      </c>
      <c r="C2813">
        <v>3689</v>
      </c>
      <c r="D2813" s="2">
        <v>46174</v>
      </c>
      <c r="E2813" t="s">
        <v>905</v>
      </c>
      <c r="F2813" t="s">
        <v>174</v>
      </c>
      <c r="G2813" t="s">
        <v>1909</v>
      </c>
      <c r="H2813" t="s">
        <v>1425</v>
      </c>
      <c r="I2813" t="s">
        <v>12494</v>
      </c>
      <c r="J2813" t="s">
        <v>320</v>
      </c>
      <c r="K2813" t="s">
        <v>56</v>
      </c>
      <c r="L2813" t="s">
        <v>902</v>
      </c>
      <c r="M2813" t="s">
        <v>1829</v>
      </c>
      <c r="N2813" s="5">
        <v>950696</v>
      </c>
    </row>
    <row r="2814" spans="1:14" x14ac:dyDescent="0.25">
      <c r="A2814" t="s">
        <v>63</v>
      </c>
      <c r="B2814" t="s">
        <v>1932</v>
      </c>
      <c r="C2814">
        <v>3689</v>
      </c>
      <c r="D2814" s="2">
        <v>46174</v>
      </c>
      <c r="E2814" t="s">
        <v>905</v>
      </c>
      <c r="F2814" t="s">
        <v>174</v>
      </c>
      <c r="G2814" t="s">
        <v>1909</v>
      </c>
      <c r="H2814" t="s">
        <v>1425</v>
      </c>
      <c r="I2814" t="s">
        <v>12495</v>
      </c>
      <c r="J2814" t="s">
        <v>320</v>
      </c>
      <c r="K2814" t="s">
        <v>56</v>
      </c>
      <c r="L2814" t="s">
        <v>902</v>
      </c>
      <c r="M2814" t="s">
        <v>1829</v>
      </c>
      <c r="N2814" s="5">
        <v>4338034</v>
      </c>
    </row>
    <row r="2815" spans="1:14" x14ac:dyDescent="0.25">
      <c r="A2815" t="s">
        <v>63</v>
      </c>
      <c r="B2815" t="s">
        <v>1932</v>
      </c>
      <c r="C2815">
        <v>3689</v>
      </c>
      <c r="D2815" s="2">
        <v>46174</v>
      </c>
      <c r="E2815" t="s">
        <v>905</v>
      </c>
      <c r="F2815" t="s">
        <v>1329</v>
      </c>
      <c r="G2815" t="s">
        <v>2039</v>
      </c>
      <c r="H2815" t="s">
        <v>2176</v>
      </c>
      <c r="I2815" t="s">
        <v>12496</v>
      </c>
      <c r="J2815" t="s">
        <v>1330</v>
      </c>
      <c r="K2815" t="s">
        <v>56</v>
      </c>
      <c r="L2815" t="s">
        <v>902</v>
      </c>
      <c r="M2815" t="s">
        <v>1829</v>
      </c>
      <c r="N2815" s="5">
        <v>2176056</v>
      </c>
    </row>
    <row r="2816" spans="1:14" x14ac:dyDescent="0.25">
      <c r="A2816" t="s">
        <v>63</v>
      </c>
      <c r="B2816" t="s">
        <v>1932</v>
      </c>
      <c r="C2816">
        <v>3689</v>
      </c>
      <c r="D2816" s="2">
        <v>46174</v>
      </c>
      <c r="E2816" t="s">
        <v>905</v>
      </c>
      <c r="F2816" t="s">
        <v>924</v>
      </c>
      <c r="G2816" t="s">
        <v>901</v>
      </c>
      <c r="H2816" t="s">
        <v>1227</v>
      </c>
      <c r="I2816" t="s">
        <v>12497</v>
      </c>
      <c r="J2816" t="s">
        <v>901</v>
      </c>
      <c r="K2816" t="s">
        <v>56</v>
      </c>
      <c r="L2816" t="s">
        <v>902</v>
      </c>
      <c r="M2816" t="s">
        <v>1829</v>
      </c>
      <c r="N2816" s="5">
        <v>4118601</v>
      </c>
    </row>
    <row r="2817" spans="1:14" x14ac:dyDescent="0.25">
      <c r="A2817" t="s">
        <v>63</v>
      </c>
      <c r="B2817" t="s">
        <v>1932</v>
      </c>
      <c r="C2817">
        <v>3689</v>
      </c>
      <c r="D2817" s="2">
        <v>46174</v>
      </c>
      <c r="E2817" t="s">
        <v>905</v>
      </c>
      <c r="F2817" t="s">
        <v>11024</v>
      </c>
      <c r="G2817" t="s">
        <v>11025</v>
      </c>
      <c r="H2817" t="s">
        <v>10541</v>
      </c>
      <c r="I2817" t="s">
        <v>12498</v>
      </c>
      <c r="J2817" t="s">
        <v>11025</v>
      </c>
      <c r="K2817" t="s">
        <v>56</v>
      </c>
      <c r="L2817" t="s">
        <v>902</v>
      </c>
      <c r="M2817" t="s">
        <v>1829</v>
      </c>
      <c r="N2817" s="5">
        <v>85400</v>
      </c>
    </row>
    <row r="2818" spans="1:14" x14ac:dyDescent="0.25">
      <c r="A2818" t="s">
        <v>63</v>
      </c>
      <c r="B2818" t="s">
        <v>1932</v>
      </c>
      <c r="C2818">
        <v>3689</v>
      </c>
      <c r="D2818" s="2">
        <v>46174</v>
      </c>
      <c r="E2818" t="s">
        <v>905</v>
      </c>
      <c r="F2818" t="s">
        <v>11024</v>
      </c>
      <c r="G2818" t="s">
        <v>11025</v>
      </c>
      <c r="H2818" t="s">
        <v>10541</v>
      </c>
      <c r="I2818" t="s">
        <v>12499</v>
      </c>
      <c r="J2818" t="s">
        <v>11025</v>
      </c>
      <c r="K2818" t="s">
        <v>56</v>
      </c>
      <c r="L2818" t="s">
        <v>902</v>
      </c>
      <c r="M2818" t="s">
        <v>1829</v>
      </c>
      <c r="N2818" s="5">
        <v>85250</v>
      </c>
    </row>
    <row r="2819" spans="1:14" x14ac:dyDescent="0.25">
      <c r="A2819" t="s">
        <v>63</v>
      </c>
      <c r="B2819" t="s">
        <v>1932</v>
      </c>
      <c r="C2819">
        <v>3689</v>
      </c>
      <c r="D2819" s="2">
        <v>46174</v>
      </c>
      <c r="E2819" t="s">
        <v>905</v>
      </c>
      <c r="F2819" t="s">
        <v>928</v>
      </c>
      <c r="G2819" t="s">
        <v>869</v>
      </c>
      <c r="H2819" t="s">
        <v>1347</v>
      </c>
      <c r="I2819" t="s">
        <v>12500</v>
      </c>
      <c r="J2819" t="s">
        <v>869</v>
      </c>
      <c r="K2819" t="s">
        <v>56</v>
      </c>
      <c r="L2819" t="s">
        <v>902</v>
      </c>
      <c r="M2819" t="s">
        <v>1829</v>
      </c>
      <c r="N2819" s="5">
        <v>502896</v>
      </c>
    </row>
    <row r="2820" spans="1:14" x14ac:dyDescent="0.25">
      <c r="A2820" t="s">
        <v>63</v>
      </c>
      <c r="B2820" t="s">
        <v>1932</v>
      </c>
      <c r="C2820">
        <v>3689</v>
      </c>
      <c r="D2820" s="2">
        <v>46174</v>
      </c>
      <c r="E2820" t="s">
        <v>905</v>
      </c>
      <c r="F2820" t="s">
        <v>1532</v>
      </c>
      <c r="G2820" t="s">
        <v>1533</v>
      </c>
      <c r="H2820" t="s">
        <v>1534</v>
      </c>
      <c r="I2820" t="s">
        <v>12501</v>
      </c>
      <c r="J2820" t="s">
        <v>12502</v>
      </c>
      <c r="K2820" t="s">
        <v>56</v>
      </c>
      <c r="L2820" t="s">
        <v>902</v>
      </c>
      <c r="M2820" t="s">
        <v>1829</v>
      </c>
      <c r="N2820" s="5">
        <v>1248769</v>
      </c>
    </row>
    <row r="2821" spans="1:14" x14ac:dyDescent="0.25">
      <c r="A2821" t="s">
        <v>63</v>
      </c>
      <c r="B2821" t="s">
        <v>1932</v>
      </c>
      <c r="C2821">
        <v>3689</v>
      </c>
      <c r="D2821" s="2">
        <v>46174</v>
      </c>
      <c r="E2821" t="s">
        <v>905</v>
      </c>
      <c r="F2821" t="s">
        <v>169</v>
      </c>
      <c r="G2821" t="s">
        <v>4</v>
      </c>
      <c r="H2821" t="s">
        <v>1224</v>
      </c>
      <c r="I2821" t="s">
        <v>12503</v>
      </c>
      <c r="J2821" t="s">
        <v>7199</v>
      </c>
      <c r="K2821" t="s">
        <v>56</v>
      </c>
      <c r="L2821" t="s">
        <v>902</v>
      </c>
      <c r="M2821" t="s">
        <v>1829</v>
      </c>
      <c r="N2821" s="5">
        <v>5473509</v>
      </c>
    </row>
    <row r="2822" spans="1:14" x14ac:dyDescent="0.25">
      <c r="A2822" t="s">
        <v>63</v>
      </c>
      <c r="B2822" t="s">
        <v>1932</v>
      </c>
      <c r="C2822">
        <v>3689</v>
      </c>
      <c r="D2822" s="2">
        <v>46174</v>
      </c>
      <c r="E2822" t="s">
        <v>905</v>
      </c>
      <c r="F2822" t="s">
        <v>169</v>
      </c>
      <c r="G2822" t="s">
        <v>4</v>
      </c>
      <c r="H2822" t="s">
        <v>1224</v>
      </c>
      <c r="I2822" t="s">
        <v>12504</v>
      </c>
      <c r="J2822" t="s">
        <v>7199</v>
      </c>
      <c r="K2822" t="s">
        <v>56</v>
      </c>
      <c r="L2822" t="s">
        <v>902</v>
      </c>
      <c r="M2822" t="s">
        <v>1829</v>
      </c>
      <c r="N2822" s="5">
        <v>6475076</v>
      </c>
    </row>
    <row r="2823" spans="1:14" x14ac:dyDescent="0.25">
      <c r="A2823" t="s">
        <v>63</v>
      </c>
      <c r="B2823" t="s">
        <v>1932</v>
      </c>
      <c r="C2823">
        <v>3689</v>
      </c>
      <c r="D2823" s="2">
        <v>46174</v>
      </c>
      <c r="E2823" t="s">
        <v>905</v>
      </c>
      <c r="F2823" t="s">
        <v>164</v>
      </c>
      <c r="G2823" t="s">
        <v>2</v>
      </c>
      <c r="H2823" t="s">
        <v>3501</v>
      </c>
      <c r="I2823" t="s">
        <v>12505</v>
      </c>
      <c r="J2823" t="s">
        <v>2</v>
      </c>
      <c r="K2823" t="s">
        <v>56</v>
      </c>
      <c r="L2823" t="s">
        <v>902</v>
      </c>
      <c r="M2823" t="s">
        <v>1829</v>
      </c>
      <c r="N2823" s="5">
        <v>212637</v>
      </c>
    </row>
    <row r="2824" spans="1:14" x14ac:dyDescent="0.25">
      <c r="A2824" t="s">
        <v>63</v>
      </c>
      <c r="B2824" t="s">
        <v>1932</v>
      </c>
      <c r="C2824">
        <v>3689</v>
      </c>
      <c r="D2824" s="2">
        <v>46174</v>
      </c>
      <c r="E2824" t="s">
        <v>905</v>
      </c>
      <c r="F2824" t="s">
        <v>815</v>
      </c>
      <c r="G2824" t="s">
        <v>1900</v>
      </c>
      <c r="H2824" t="s">
        <v>1226</v>
      </c>
      <c r="I2824" t="s">
        <v>12506</v>
      </c>
      <c r="J2824" t="s">
        <v>7274</v>
      </c>
      <c r="K2824" t="s">
        <v>56</v>
      </c>
      <c r="L2824" t="s">
        <v>902</v>
      </c>
      <c r="M2824" t="s">
        <v>1829</v>
      </c>
      <c r="N2824" s="5">
        <v>4745359</v>
      </c>
    </row>
    <row r="2825" spans="1:14" x14ac:dyDescent="0.25">
      <c r="A2825" t="s">
        <v>63</v>
      </c>
      <c r="B2825" t="s">
        <v>1932</v>
      </c>
      <c r="C2825">
        <v>3689</v>
      </c>
      <c r="D2825" s="2">
        <v>46174</v>
      </c>
      <c r="E2825" t="s">
        <v>905</v>
      </c>
      <c r="F2825" t="s">
        <v>815</v>
      </c>
      <c r="G2825" t="s">
        <v>1900</v>
      </c>
      <c r="H2825" t="s">
        <v>1226</v>
      </c>
      <c r="I2825" t="s">
        <v>12507</v>
      </c>
      <c r="J2825" t="s">
        <v>7274</v>
      </c>
      <c r="K2825" t="s">
        <v>56</v>
      </c>
      <c r="L2825" t="s">
        <v>902</v>
      </c>
      <c r="M2825" t="s">
        <v>1829</v>
      </c>
      <c r="N2825" s="5">
        <v>1970025</v>
      </c>
    </row>
    <row r="2826" spans="1:14" x14ac:dyDescent="0.25">
      <c r="A2826" t="s">
        <v>63</v>
      </c>
      <c r="B2826" t="s">
        <v>1932</v>
      </c>
      <c r="C2826">
        <v>3689</v>
      </c>
      <c r="D2826" s="2">
        <v>46174</v>
      </c>
      <c r="E2826" t="s">
        <v>905</v>
      </c>
      <c r="F2826" t="s">
        <v>243</v>
      </c>
      <c r="G2826" t="s">
        <v>139</v>
      </c>
      <c r="H2826" t="s">
        <v>5943</v>
      </c>
      <c r="I2826" t="s">
        <v>11034</v>
      </c>
      <c r="J2826" t="s">
        <v>7612</v>
      </c>
      <c r="K2826" t="s">
        <v>56</v>
      </c>
      <c r="L2826" t="s">
        <v>902</v>
      </c>
      <c r="M2826" t="s">
        <v>1829</v>
      </c>
      <c r="N2826" s="5">
        <v>1145432</v>
      </c>
    </row>
    <row r="2827" spans="1:14" x14ac:dyDescent="0.25">
      <c r="A2827" t="s">
        <v>63</v>
      </c>
      <c r="B2827" t="s">
        <v>1932</v>
      </c>
      <c r="C2827">
        <v>3689</v>
      </c>
      <c r="D2827" s="2">
        <v>46174</v>
      </c>
      <c r="E2827" t="s">
        <v>905</v>
      </c>
      <c r="F2827" t="s">
        <v>243</v>
      </c>
      <c r="G2827" t="s">
        <v>139</v>
      </c>
      <c r="H2827" t="s">
        <v>5943</v>
      </c>
      <c r="I2827" t="s">
        <v>12508</v>
      </c>
      <c r="J2827" t="s">
        <v>7612</v>
      </c>
      <c r="K2827" t="s">
        <v>56</v>
      </c>
      <c r="L2827" t="s">
        <v>902</v>
      </c>
      <c r="M2827" t="s">
        <v>1829</v>
      </c>
      <c r="N2827" s="5">
        <v>754344</v>
      </c>
    </row>
    <row r="2828" spans="1:14" x14ac:dyDescent="0.25">
      <c r="A2828" t="s">
        <v>63</v>
      </c>
      <c r="B2828" t="s">
        <v>1932</v>
      </c>
      <c r="C2828">
        <v>3689</v>
      </c>
      <c r="D2828" s="2">
        <v>46174</v>
      </c>
      <c r="E2828" t="s">
        <v>906</v>
      </c>
      <c r="F2828" t="s">
        <v>601</v>
      </c>
      <c r="G2828" t="s">
        <v>1894</v>
      </c>
      <c r="H2828" t="s">
        <v>1228</v>
      </c>
      <c r="I2828" t="s">
        <v>14</v>
      </c>
      <c r="J2828" t="s">
        <v>1906</v>
      </c>
      <c r="K2828" t="s">
        <v>56</v>
      </c>
      <c r="L2828" t="s">
        <v>903</v>
      </c>
      <c r="M2828" t="s">
        <v>1829</v>
      </c>
      <c r="N2828" s="5">
        <v>9240844</v>
      </c>
    </row>
    <row r="2829" spans="1:14" x14ac:dyDescent="0.25">
      <c r="A2829" t="s">
        <v>63</v>
      </c>
      <c r="B2829" t="s">
        <v>1932</v>
      </c>
      <c r="C2829">
        <v>3689</v>
      </c>
      <c r="D2829" s="2">
        <v>46174</v>
      </c>
      <c r="E2829" t="s">
        <v>907</v>
      </c>
      <c r="F2829" t="s">
        <v>3318</v>
      </c>
      <c r="G2829" t="s">
        <v>14</v>
      </c>
      <c r="H2829" t="s">
        <v>3320</v>
      </c>
      <c r="I2829" t="s">
        <v>14</v>
      </c>
      <c r="J2829" t="s">
        <v>11036</v>
      </c>
      <c r="K2829" t="s">
        <v>56</v>
      </c>
      <c r="L2829" t="s">
        <v>904</v>
      </c>
      <c r="M2829" t="s">
        <v>1829</v>
      </c>
      <c r="N2829" s="5">
        <v>-2493096</v>
      </c>
    </row>
    <row r="2830" spans="1:14" x14ac:dyDescent="0.25">
      <c r="A2830" t="s">
        <v>63</v>
      </c>
      <c r="B2830" t="s">
        <v>1932</v>
      </c>
      <c r="C2830">
        <v>3689</v>
      </c>
      <c r="D2830" s="2">
        <v>46174</v>
      </c>
      <c r="E2830" t="s">
        <v>907</v>
      </c>
      <c r="F2830" t="s">
        <v>174</v>
      </c>
      <c r="G2830" t="s">
        <v>1909</v>
      </c>
      <c r="H2830" t="s">
        <v>1425</v>
      </c>
      <c r="I2830" t="s">
        <v>11032</v>
      </c>
      <c r="J2830" t="s">
        <v>1911</v>
      </c>
      <c r="K2830" t="s">
        <v>56</v>
      </c>
      <c r="L2830" t="s">
        <v>904</v>
      </c>
      <c r="M2830" t="s">
        <v>1829</v>
      </c>
      <c r="N2830" s="5">
        <v>-454000</v>
      </c>
    </row>
    <row r="2831" spans="1:14" x14ac:dyDescent="0.25">
      <c r="A2831" t="s">
        <v>63</v>
      </c>
      <c r="B2831" t="s">
        <v>1932</v>
      </c>
      <c r="C2831">
        <v>3689</v>
      </c>
      <c r="D2831" s="2">
        <v>46174</v>
      </c>
      <c r="E2831" t="s">
        <v>907</v>
      </c>
      <c r="F2831" t="s">
        <v>174</v>
      </c>
      <c r="G2831" t="s">
        <v>1909</v>
      </c>
      <c r="H2831" t="s">
        <v>1425</v>
      </c>
      <c r="I2831" t="s">
        <v>11033</v>
      </c>
      <c r="J2831" t="s">
        <v>1911</v>
      </c>
      <c r="K2831" t="s">
        <v>56</v>
      </c>
      <c r="L2831" t="s">
        <v>904</v>
      </c>
      <c r="M2831" t="s">
        <v>1829</v>
      </c>
      <c r="N2831" s="5">
        <v>-957144</v>
      </c>
    </row>
    <row r="2832" spans="1:14" x14ac:dyDescent="0.25">
      <c r="A2832" t="s">
        <v>63</v>
      </c>
      <c r="B2832" t="s">
        <v>1932</v>
      </c>
      <c r="C2832">
        <v>3689</v>
      </c>
      <c r="D2832" s="2">
        <v>46174</v>
      </c>
      <c r="E2832" t="s">
        <v>907</v>
      </c>
      <c r="F2832" t="s">
        <v>1532</v>
      </c>
      <c r="G2832" t="s">
        <v>1533</v>
      </c>
      <c r="H2832" t="s">
        <v>1534</v>
      </c>
      <c r="I2832" t="s">
        <v>12501</v>
      </c>
      <c r="J2832" t="s">
        <v>12509</v>
      </c>
      <c r="K2832" t="s">
        <v>56</v>
      </c>
      <c r="L2832" t="s">
        <v>904</v>
      </c>
      <c r="M2832" t="s">
        <v>1829</v>
      </c>
      <c r="N2832" s="5">
        <v>-1248769</v>
      </c>
    </row>
    <row r="2833" spans="1:14" x14ac:dyDescent="0.25">
      <c r="A2833" t="s">
        <v>63</v>
      </c>
      <c r="B2833" t="s">
        <v>1932</v>
      </c>
      <c r="C2833">
        <v>3689</v>
      </c>
      <c r="D2833" s="2">
        <v>46174</v>
      </c>
      <c r="E2833" t="s">
        <v>907</v>
      </c>
      <c r="F2833" t="s">
        <v>243</v>
      </c>
      <c r="G2833" t="s">
        <v>139</v>
      </c>
      <c r="H2833" t="s">
        <v>5943</v>
      </c>
      <c r="I2833" t="s">
        <v>11034</v>
      </c>
      <c r="J2833" t="s">
        <v>12510</v>
      </c>
      <c r="K2833" t="s">
        <v>56</v>
      </c>
      <c r="L2833" t="s">
        <v>904</v>
      </c>
      <c r="M2833" t="s">
        <v>1829</v>
      </c>
      <c r="N2833" s="5">
        <v>-1145432</v>
      </c>
    </row>
    <row r="2834" spans="1:14" x14ac:dyDescent="0.25">
      <c r="A2834" t="s">
        <v>1816</v>
      </c>
      <c r="B2834" t="s">
        <v>1008</v>
      </c>
      <c r="C2834">
        <v>3808</v>
      </c>
      <c r="D2834" s="2">
        <v>46082</v>
      </c>
      <c r="E2834" t="s">
        <v>10079</v>
      </c>
      <c r="F2834" t="s">
        <v>192</v>
      </c>
      <c r="G2834" t="s">
        <v>1973</v>
      </c>
      <c r="H2834" t="s">
        <v>10076</v>
      </c>
      <c r="J2834" t="s">
        <v>10077</v>
      </c>
      <c r="K2834" t="s">
        <v>1007</v>
      </c>
      <c r="L2834" t="s">
        <v>109</v>
      </c>
      <c r="M2834" t="s">
        <v>10078</v>
      </c>
      <c r="N2834" s="5">
        <v>178985088</v>
      </c>
    </row>
    <row r="2835" spans="1:14" x14ac:dyDescent="0.25">
      <c r="A2835" t="s">
        <v>1816</v>
      </c>
      <c r="B2835" t="s">
        <v>1008</v>
      </c>
      <c r="C2835">
        <v>3808</v>
      </c>
      <c r="D2835" s="2">
        <v>46082</v>
      </c>
      <c r="E2835" t="s">
        <v>10110</v>
      </c>
      <c r="F2835" t="s">
        <v>192</v>
      </c>
      <c r="G2835" t="s">
        <v>1973</v>
      </c>
      <c r="H2835" t="s">
        <v>10076</v>
      </c>
      <c r="I2835" t="s">
        <v>14</v>
      </c>
      <c r="J2835" t="s">
        <v>10077</v>
      </c>
      <c r="K2835" t="s">
        <v>1007</v>
      </c>
      <c r="L2835" t="s">
        <v>109</v>
      </c>
      <c r="M2835" t="s">
        <v>10078</v>
      </c>
      <c r="N2835" s="5">
        <v>-178985088</v>
      </c>
    </row>
    <row r="2836" spans="1:14" x14ac:dyDescent="0.25">
      <c r="A2836" t="s">
        <v>1816</v>
      </c>
      <c r="B2836" t="s">
        <v>1008</v>
      </c>
      <c r="C2836">
        <v>3808</v>
      </c>
      <c r="D2836" s="2">
        <v>46174</v>
      </c>
      <c r="E2836" t="s">
        <v>10079</v>
      </c>
      <c r="F2836" t="s">
        <v>192</v>
      </c>
      <c r="G2836" t="s">
        <v>1973</v>
      </c>
      <c r="H2836" t="s">
        <v>12179</v>
      </c>
      <c r="I2836" t="s">
        <v>14</v>
      </c>
      <c r="J2836" t="s">
        <v>10077</v>
      </c>
      <c r="K2836" t="s">
        <v>1007</v>
      </c>
      <c r="L2836" t="s">
        <v>109</v>
      </c>
      <c r="M2836" t="s">
        <v>10078</v>
      </c>
      <c r="N2836" s="5">
        <v>320548099</v>
      </c>
    </row>
    <row r="2837" spans="1:14" x14ac:dyDescent="0.25">
      <c r="A2837" t="s">
        <v>1816</v>
      </c>
      <c r="B2837" t="s">
        <v>1008</v>
      </c>
      <c r="C2837">
        <v>3815</v>
      </c>
      <c r="D2837" s="2">
        <v>46023</v>
      </c>
      <c r="E2837" t="s">
        <v>1972</v>
      </c>
      <c r="F2837" t="s">
        <v>192</v>
      </c>
      <c r="G2837" t="s">
        <v>1973</v>
      </c>
      <c r="H2837" t="s">
        <v>14</v>
      </c>
      <c r="I2837" t="s">
        <v>14</v>
      </c>
      <c r="J2837" t="s">
        <v>3981</v>
      </c>
      <c r="K2837" t="s">
        <v>1007</v>
      </c>
      <c r="L2837" t="s">
        <v>903</v>
      </c>
      <c r="M2837" t="s">
        <v>1837</v>
      </c>
      <c r="N2837" s="5">
        <v>253505267</v>
      </c>
    </row>
    <row r="2838" spans="1:14" x14ac:dyDescent="0.25">
      <c r="A2838" t="s">
        <v>1816</v>
      </c>
      <c r="B2838" t="s">
        <v>1008</v>
      </c>
      <c r="C2838">
        <v>3815</v>
      </c>
      <c r="D2838" s="2">
        <v>46054</v>
      </c>
      <c r="E2838" t="s">
        <v>1972</v>
      </c>
      <c r="F2838" t="s">
        <v>192</v>
      </c>
      <c r="G2838" t="s">
        <v>1973</v>
      </c>
      <c r="H2838" t="s">
        <v>14</v>
      </c>
      <c r="I2838" t="s">
        <v>14</v>
      </c>
      <c r="J2838" t="s">
        <v>5200</v>
      </c>
      <c r="K2838" t="s">
        <v>1007</v>
      </c>
      <c r="L2838" t="s">
        <v>903</v>
      </c>
      <c r="M2838" t="s">
        <v>1837</v>
      </c>
      <c r="N2838" s="5">
        <v>260928783</v>
      </c>
    </row>
    <row r="2839" spans="1:14" x14ac:dyDescent="0.25">
      <c r="A2839" t="s">
        <v>1816</v>
      </c>
      <c r="B2839" t="s">
        <v>1008</v>
      </c>
      <c r="C2839">
        <v>3815</v>
      </c>
      <c r="D2839" s="2">
        <v>46082</v>
      </c>
      <c r="E2839" t="s">
        <v>10110</v>
      </c>
      <c r="F2839" t="s">
        <v>192</v>
      </c>
      <c r="G2839" t="s">
        <v>1973</v>
      </c>
      <c r="H2839" t="s">
        <v>10076</v>
      </c>
      <c r="I2839" t="s">
        <v>14</v>
      </c>
      <c r="J2839" t="s">
        <v>10077</v>
      </c>
      <c r="K2839" t="s">
        <v>1007</v>
      </c>
      <c r="L2839" t="s">
        <v>109</v>
      </c>
      <c r="M2839" t="s">
        <v>1837</v>
      </c>
      <c r="N2839" s="5">
        <v>178985088</v>
      </c>
    </row>
    <row r="2840" spans="1:14" x14ac:dyDescent="0.25">
      <c r="A2840" t="s">
        <v>1816</v>
      </c>
      <c r="B2840" t="s">
        <v>1008</v>
      </c>
      <c r="C2840">
        <v>3815</v>
      </c>
      <c r="D2840" s="2">
        <v>46082</v>
      </c>
      <c r="E2840" t="s">
        <v>1972</v>
      </c>
      <c r="F2840" t="s">
        <v>192</v>
      </c>
      <c r="G2840" t="s">
        <v>1973</v>
      </c>
      <c r="H2840" t="s">
        <v>14</v>
      </c>
      <c r="I2840" t="s">
        <v>14</v>
      </c>
      <c r="J2840" t="s">
        <v>7667</v>
      </c>
      <c r="K2840" t="s">
        <v>1007</v>
      </c>
      <c r="L2840" t="s">
        <v>903</v>
      </c>
      <c r="M2840" t="s">
        <v>1837</v>
      </c>
      <c r="N2840" s="5">
        <v>243506035</v>
      </c>
    </row>
    <row r="2841" spans="1:14" x14ac:dyDescent="0.25">
      <c r="A2841" t="s">
        <v>1816</v>
      </c>
      <c r="B2841" t="s">
        <v>1008</v>
      </c>
      <c r="C2841">
        <v>3815</v>
      </c>
      <c r="D2841" s="2">
        <v>46082</v>
      </c>
      <c r="E2841" t="s">
        <v>10103</v>
      </c>
      <c r="F2841" t="s">
        <v>192</v>
      </c>
      <c r="G2841" t="s">
        <v>1973</v>
      </c>
      <c r="H2841" t="s">
        <v>14</v>
      </c>
      <c r="I2841" t="s">
        <v>14</v>
      </c>
      <c r="J2841" t="s">
        <v>10104</v>
      </c>
      <c r="K2841" t="s">
        <v>1007</v>
      </c>
      <c r="L2841" t="s">
        <v>904</v>
      </c>
      <c r="M2841" t="s">
        <v>1837</v>
      </c>
      <c r="N2841" s="5">
        <v>-90611750</v>
      </c>
    </row>
    <row r="2842" spans="1:14" x14ac:dyDescent="0.25">
      <c r="A2842" t="s">
        <v>1816</v>
      </c>
      <c r="B2842" t="s">
        <v>1008</v>
      </c>
      <c r="C2842">
        <v>3815</v>
      </c>
      <c r="D2842" s="2">
        <v>46082</v>
      </c>
      <c r="E2842" t="s">
        <v>10103</v>
      </c>
      <c r="F2842" t="s">
        <v>192</v>
      </c>
      <c r="G2842" t="s">
        <v>1973</v>
      </c>
      <c r="H2842" t="s">
        <v>14</v>
      </c>
      <c r="I2842" t="s">
        <v>14</v>
      </c>
      <c r="J2842" t="s">
        <v>10105</v>
      </c>
      <c r="K2842" t="s">
        <v>1007</v>
      </c>
      <c r="L2842" t="s">
        <v>904</v>
      </c>
      <c r="M2842" t="s">
        <v>1837</v>
      </c>
      <c r="N2842" s="5">
        <v>-88373338</v>
      </c>
    </row>
    <row r="2843" spans="1:14" x14ac:dyDescent="0.25">
      <c r="A2843" t="s">
        <v>1816</v>
      </c>
      <c r="B2843" t="s">
        <v>1008</v>
      </c>
      <c r="C2843">
        <v>3815</v>
      </c>
      <c r="D2843" s="2">
        <v>46113</v>
      </c>
      <c r="E2843" t="s">
        <v>906</v>
      </c>
      <c r="F2843" t="s">
        <v>192</v>
      </c>
      <c r="G2843" t="s">
        <v>1973</v>
      </c>
      <c r="H2843" t="s">
        <v>718</v>
      </c>
      <c r="I2843" t="s">
        <v>14</v>
      </c>
      <c r="J2843" t="s">
        <v>2022</v>
      </c>
      <c r="K2843" t="s">
        <v>1007</v>
      </c>
      <c r="L2843" t="s">
        <v>903</v>
      </c>
      <c r="M2843" t="s">
        <v>1837</v>
      </c>
      <c r="N2843" s="5">
        <v>290509631</v>
      </c>
    </row>
    <row r="2844" spans="1:14" x14ac:dyDescent="0.25">
      <c r="A2844" t="s">
        <v>1816</v>
      </c>
      <c r="B2844" t="s">
        <v>1008</v>
      </c>
      <c r="C2844">
        <v>3815</v>
      </c>
      <c r="D2844" s="2">
        <v>46143</v>
      </c>
      <c r="E2844" t="s">
        <v>10079</v>
      </c>
      <c r="F2844" t="s">
        <v>192</v>
      </c>
      <c r="G2844" t="s">
        <v>1973</v>
      </c>
      <c r="H2844" t="s">
        <v>10624</v>
      </c>
      <c r="I2844" t="s">
        <v>2133</v>
      </c>
      <c r="J2844" t="s">
        <v>10077</v>
      </c>
      <c r="K2844" t="s">
        <v>1007</v>
      </c>
      <c r="L2844" t="s">
        <v>109</v>
      </c>
      <c r="M2844" t="s">
        <v>1837</v>
      </c>
      <c r="N2844" s="5">
        <v>110837276</v>
      </c>
    </row>
    <row r="2845" spans="1:14" x14ac:dyDescent="0.25">
      <c r="A2845" t="s">
        <v>1816</v>
      </c>
      <c r="B2845" t="s">
        <v>1008</v>
      </c>
      <c r="C2845">
        <v>3815</v>
      </c>
      <c r="D2845" s="2">
        <v>46143</v>
      </c>
      <c r="E2845" t="s">
        <v>10079</v>
      </c>
      <c r="F2845" t="s">
        <v>192</v>
      </c>
      <c r="G2845" t="s">
        <v>1973</v>
      </c>
      <c r="H2845" t="s">
        <v>10625</v>
      </c>
      <c r="I2845" t="s">
        <v>2133</v>
      </c>
      <c r="J2845" t="s">
        <v>10077</v>
      </c>
      <c r="K2845" t="s">
        <v>1007</v>
      </c>
      <c r="L2845" t="s">
        <v>109</v>
      </c>
      <c r="M2845" t="s">
        <v>1837</v>
      </c>
      <c r="N2845" s="5">
        <v>386493310</v>
      </c>
    </row>
    <row r="2846" spans="1:14" x14ac:dyDescent="0.25">
      <c r="A2846" t="s">
        <v>1816</v>
      </c>
      <c r="B2846" t="s">
        <v>1008</v>
      </c>
      <c r="C2846">
        <v>3815</v>
      </c>
      <c r="D2846" s="2">
        <v>46143</v>
      </c>
      <c r="E2846" t="s">
        <v>10079</v>
      </c>
      <c r="F2846" t="s">
        <v>192</v>
      </c>
      <c r="G2846" t="s">
        <v>1973</v>
      </c>
      <c r="H2846" t="s">
        <v>10626</v>
      </c>
      <c r="I2846" t="s">
        <v>2133</v>
      </c>
      <c r="J2846" t="s">
        <v>10077</v>
      </c>
      <c r="K2846" t="s">
        <v>1007</v>
      </c>
      <c r="L2846" t="s">
        <v>109</v>
      </c>
      <c r="M2846" t="s">
        <v>1837</v>
      </c>
      <c r="N2846" s="5">
        <v>271551543</v>
      </c>
    </row>
    <row r="2847" spans="1:14" x14ac:dyDescent="0.25">
      <c r="A2847" t="s">
        <v>1816</v>
      </c>
      <c r="B2847" t="s">
        <v>1008</v>
      </c>
      <c r="C2847">
        <v>3815</v>
      </c>
      <c r="D2847" s="2">
        <v>46143</v>
      </c>
      <c r="E2847" t="s">
        <v>10079</v>
      </c>
      <c r="F2847" t="s">
        <v>192</v>
      </c>
      <c r="G2847" t="s">
        <v>1973</v>
      </c>
      <c r="H2847" t="s">
        <v>10627</v>
      </c>
      <c r="J2847" t="s">
        <v>10077</v>
      </c>
      <c r="K2847" t="s">
        <v>1007</v>
      </c>
      <c r="L2847" t="s">
        <v>109</v>
      </c>
      <c r="M2847" t="s">
        <v>1837</v>
      </c>
      <c r="N2847" s="5">
        <v>202785798</v>
      </c>
    </row>
    <row r="2848" spans="1:14" x14ac:dyDescent="0.25">
      <c r="A2848" t="s">
        <v>1816</v>
      </c>
      <c r="B2848" t="s">
        <v>1008</v>
      </c>
      <c r="C2848">
        <v>3815</v>
      </c>
      <c r="D2848" s="2">
        <v>46143</v>
      </c>
      <c r="E2848" t="s">
        <v>906</v>
      </c>
      <c r="F2848" t="s">
        <v>192</v>
      </c>
      <c r="G2848" t="s">
        <v>1973</v>
      </c>
      <c r="H2848" t="s">
        <v>718</v>
      </c>
      <c r="I2848" t="s">
        <v>14</v>
      </c>
      <c r="J2848" t="s">
        <v>2022</v>
      </c>
      <c r="K2848" t="s">
        <v>1007</v>
      </c>
      <c r="L2848" t="s">
        <v>903</v>
      </c>
      <c r="M2848" t="s">
        <v>1837</v>
      </c>
      <c r="N2848" s="5">
        <v>267291057</v>
      </c>
    </row>
    <row r="2849" spans="1:14" x14ac:dyDescent="0.25">
      <c r="A2849" t="s">
        <v>1816</v>
      </c>
      <c r="B2849" t="s">
        <v>1008</v>
      </c>
      <c r="C2849">
        <v>3815</v>
      </c>
      <c r="D2849" s="2">
        <v>46143</v>
      </c>
      <c r="E2849" t="s">
        <v>10103</v>
      </c>
      <c r="F2849" t="s">
        <v>192</v>
      </c>
      <c r="G2849" t="s">
        <v>1973</v>
      </c>
      <c r="H2849" t="s">
        <v>14</v>
      </c>
      <c r="I2849" t="s">
        <v>14</v>
      </c>
      <c r="J2849" t="s">
        <v>11038</v>
      </c>
      <c r="K2849" t="s">
        <v>1007</v>
      </c>
      <c r="L2849" t="s">
        <v>904</v>
      </c>
      <c r="M2849" t="s">
        <v>1837</v>
      </c>
      <c r="N2849" s="5">
        <v>-253505267</v>
      </c>
    </row>
    <row r="2850" spans="1:14" x14ac:dyDescent="0.25">
      <c r="A2850" t="s">
        <v>1816</v>
      </c>
      <c r="B2850" t="s">
        <v>1008</v>
      </c>
      <c r="C2850">
        <v>3815</v>
      </c>
      <c r="D2850" s="2">
        <v>46143</v>
      </c>
      <c r="E2850" t="s">
        <v>10103</v>
      </c>
      <c r="F2850" t="s">
        <v>192</v>
      </c>
      <c r="G2850" t="s">
        <v>1973</v>
      </c>
      <c r="H2850" t="s">
        <v>14</v>
      </c>
      <c r="I2850" t="s">
        <v>14</v>
      </c>
      <c r="J2850" t="s">
        <v>10105</v>
      </c>
      <c r="K2850" t="s">
        <v>1007</v>
      </c>
      <c r="L2850" t="s">
        <v>904</v>
      </c>
      <c r="M2850" t="s">
        <v>1837</v>
      </c>
      <c r="N2850" s="5">
        <v>-116579402</v>
      </c>
    </row>
    <row r="2851" spans="1:14" x14ac:dyDescent="0.25">
      <c r="A2851" t="s">
        <v>1816</v>
      </c>
      <c r="B2851" t="s">
        <v>1008</v>
      </c>
      <c r="C2851">
        <v>3815</v>
      </c>
      <c r="D2851" s="2">
        <v>46143</v>
      </c>
      <c r="E2851" t="s">
        <v>10103</v>
      </c>
      <c r="F2851" t="s">
        <v>192</v>
      </c>
      <c r="G2851" t="s">
        <v>1973</v>
      </c>
      <c r="H2851" t="s">
        <v>14</v>
      </c>
      <c r="I2851" t="s">
        <v>14</v>
      </c>
      <c r="J2851" t="s">
        <v>11039</v>
      </c>
      <c r="K2851" t="s">
        <v>1007</v>
      </c>
      <c r="L2851" t="s">
        <v>904</v>
      </c>
      <c r="M2851" t="s">
        <v>1837</v>
      </c>
      <c r="N2851" s="5">
        <v>-243506035</v>
      </c>
    </row>
    <row r="2852" spans="1:14" x14ac:dyDescent="0.25">
      <c r="A2852" t="s">
        <v>1816</v>
      </c>
      <c r="B2852" t="s">
        <v>1008</v>
      </c>
      <c r="C2852">
        <v>3815</v>
      </c>
      <c r="D2852" s="2">
        <v>46143</v>
      </c>
      <c r="E2852" t="s">
        <v>10103</v>
      </c>
      <c r="F2852" t="s">
        <v>192</v>
      </c>
      <c r="G2852" t="s">
        <v>1973</v>
      </c>
      <c r="H2852" t="s">
        <v>14</v>
      </c>
      <c r="I2852" t="s">
        <v>14</v>
      </c>
      <c r="J2852" t="s">
        <v>11040</v>
      </c>
      <c r="K2852" t="s">
        <v>1007</v>
      </c>
      <c r="L2852" t="s">
        <v>904</v>
      </c>
      <c r="M2852" t="s">
        <v>1837</v>
      </c>
      <c r="N2852" s="5">
        <v>-260928783</v>
      </c>
    </row>
    <row r="2853" spans="1:14" x14ac:dyDescent="0.25">
      <c r="A2853" t="s">
        <v>1816</v>
      </c>
      <c r="B2853" t="s">
        <v>1008</v>
      </c>
      <c r="C2853">
        <v>3815</v>
      </c>
      <c r="D2853" s="2">
        <v>46143</v>
      </c>
      <c r="E2853" t="s">
        <v>907</v>
      </c>
      <c r="F2853" t="s">
        <v>192</v>
      </c>
      <c r="G2853" t="s">
        <v>1973</v>
      </c>
      <c r="H2853" t="s">
        <v>718</v>
      </c>
      <c r="I2853" t="s">
        <v>11037</v>
      </c>
      <c r="J2853" t="s">
        <v>1973</v>
      </c>
      <c r="K2853" t="s">
        <v>1007</v>
      </c>
      <c r="L2853" t="s">
        <v>904</v>
      </c>
      <c r="M2853" t="s">
        <v>1837</v>
      </c>
      <c r="N2853" s="5">
        <v>-97148440</v>
      </c>
    </row>
    <row r="2854" spans="1:14" x14ac:dyDescent="0.25">
      <c r="A2854" t="s">
        <v>1816</v>
      </c>
      <c r="B2854" t="s">
        <v>1008</v>
      </c>
      <c r="C2854">
        <v>3815</v>
      </c>
      <c r="D2854" s="2">
        <v>46174</v>
      </c>
      <c r="E2854" t="s">
        <v>906</v>
      </c>
      <c r="F2854" t="s">
        <v>192</v>
      </c>
      <c r="G2854" t="s">
        <v>1973</v>
      </c>
      <c r="H2854" t="s">
        <v>718</v>
      </c>
      <c r="I2854" t="s">
        <v>14</v>
      </c>
      <c r="J2854" t="s">
        <v>2022</v>
      </c>
      <c r="K2854" t="s">
        <v>1007</v>
      </c>
      <c r="L2854" t="s">
        <v>903</v>
      </c>
      <c r="M2854" t="s">
        <v>1837</v>
      </c>
      <c r="N2854" s="5">
        <v>268536935</v>
      </c>
    </row>
    <row r="2855" spans="1:14" x14ac:dyDescent="0.25">
      <c r="A2855" t="s">
        <v>1816</v>
      </c>
      <c r="B2855" t="s">
        <v>1008</v>
      </c>
      <c r="C2855">
        <v>3815</v>
      </c>
      <c r="D2855" s="2">
        <v>46174</v>
      </c>
      <c r="E2855" t="s">
        <v>907</v>
      </c>
      <c r="F2855" t="s">
        <v>192</v>
      </c>
      <c r="G2855" t="s">
        <v>1973</v>
      </c>
      <c r="H2855" t="s">
        <v>718</v>
      </c>
      <c r="I2855" t="s">
        <v>965</v>
      </c>
      <c r="J2855" t="s">
        <v>12511</v>
      </c>
      <c r="K2855" t="s">
        <v>1007</v>
      </c>
      <c r="L2855" t="s">
        <v>904</v>
      </c>
      <c r="M2855" t="s">
        <v>1837</v>
      </c>
      <c r="N2855" s="5">
        <v>-193361191</v>
      </c>
    </row>
    <row r="2856" spans="1:14" x14ac:dyDescent="0.25">
      <c r="A2856" t="s">
        <v>1816</v>
      </c>
      <c r="B2856" t="s">
        <v>1008</v>
      </c>
      <c r="C2856">
        <v>3815</v>
      </c>
      <c r="D2856" s="2">
        <v>46174</v>
      </c>
      <c r="E2856" t="s">
        <v>907</v>
      </c>
      <c r="F2856" t="s">
        <v>192</v>
      </c>
      <c r="G2856" t="s">
        <v>1973</v>
      </c>
      <c r="H2856" t="s">
        <v>718</v>
      </c>
      <c r="I2856" t="s">
        <v>2133</v>
      </c>
      <c r="J2856" t="s">
        <v>12512</v>
      </c>
      <c r="K2856" t="s">
        <v>1007</v>
      </c>
      <c r="L2856" t="s">
        <v>904</v>
      </c>
      <c r="M2856" t="s">
        <v>1837</v>
      </c>
      <c r="N2856" s="5">
        <v>-127186908</v>
      </c>
    </row>
    <row r="2857" spans="1:14" x14ac:dyDescent="0.25">
      <c r="A2857" t="s">
        <v>1816</v>
      </c>
      <c r="B2857" t="s">
        <v>7668</v>
      </c>
      <c r="C2857">
        <v>3879</v>
      </c>
      <c r="D2857" s="2">
        <v>46113</v>
      </c>
      <c r="E2857" t="s">
        <v>906</v>
      </c>
      <c r="F2857" t="s">
        <v>192</v>
      </c>
      <c r="G2857" t="s">
        <v>1973</v>
      </c>
      <c r="H2857" t="s">
        <v>3338</v>
      </c>
      <c r="I2857" t="s">
        <v>14</v>
      </c>
      <c r="J2857" t="s">
        <v>2022</v>
      </c>
      <c r="K2857" t="s">
        <v>838</v>
      </c>
      <c r="L2857" t="s">
        <v>903</v>
      </c>
      <c r="M2857" t="s">
        <v>1837</v>
      </c>
      <c r="N2857" s="5">
        <v>26956439</v>
      </c>
    </row>
    <row r="2858" spans="1:14" x14ac:dyDescent="0.25">
      <c r="A2858" t="s">
        <v>1816</v>
      </c>
      <c r="B2858" t="s">
        <v>7668</v>
      </c>
      <c r="C2858">
        <v>3879</v>
      </c>
      <c r="D2858" s="2">
        <v>46143</v>
      </c>
      <c r="E2858" t="s">
        <v>905</v>
      </c>
      <c r="F2858" t="s">
        <v>217</v>
      </c>
      <c r="G2858" t="s">
        <v>140</v>
      </c>
      <c r="H2858" t="s">
        <v>3338</v>
      </c>
      <c r="I2858" t="s">
        <v>11041</v>
      </c>
      <c r="J2858" t="s">
        <v>140</v>
      </c>
      <c r="K2858" t="s">
        <v>838</v>
      </c>
      <c r="L2858" t="s">
        <v>902</v>
      </c>
      <c r="M2858" t="s">
        <v>1837</v>
      </c>
      <c r="N2858" s="5">
        <v>26956439</v>
      </c>
    </row>
    <row r="2859" spans="1:14" x14ac:dyDescent="0.25">
      <c r="A2859" t="s">
        <v>1816</v>
      </c>
      <c r="B2859" t="s">
        <v>7668</v>
      </c>
      <c r="C2859">
        <v>3879</v>
      </c>
      <c r="D2859" s="2">
        <v>46143</v>
      </c>
      <c r="E2859" t="s">
        <v>905</v>
      </c>
      <c r="F2859" t="s">
        <v>217</v>
      </c>
      <c r="G2859" t="s">
        <v>140</v>
      </c>
      <c r="H2859" t="s">
        <v>3338</v>
      </c>
      <c r="I2859" t="s">
        <v>11042</v>
      </c>
      <c r="J2859" t="s">
        <v>140</v>
      </c>
      <c r="K2859" t="s">
        <v>56</v>
      </c>
      <c r="L2859" t="s">
        <v>902</v>
      </c>
      <c r="M2859" t="s">
        <v>1837</v>
      </c>
      <c r="N2859" s="5">
        <v>26956439</v>
      </c>
    </row>
    <row r="2860" spans="1:14" x14ac:dyDescent="0.25">
      <c r="A2860" t="s">
        <v>1816</v>
      </c>
      <c r="B2860" t="s">
        <v>7668</v>
      </c>
      <c r="C2860">
        <v>3879</v>
      </c>
      <c r="D2860" s="2">
        <v>46143</v>
      </c>
      <c r="E2860" t="s">
        <v>905</v>
      </c>
      <c r="F2860" t="s">
        <v>217</v>
      </c>
      <c r="G2860" t="s">
        <v>140</v>
      </c>
      <c r="H2860" t="s">
        <v>3338</v>
      </c>
      <c r="I2860" t="s">
        <v>11043</v>
      </c>
      <c r="J2860" t="s">
        <v>140</v>
      </c>
      <c r="K2860" t="s">
        <v>838</v>
      </c>
      <c r="L2860" t="s">
        <v>902</v>
      </c>
      <c r="M2860" t="s">
        <v>1837</v>
      </c>
      <c r="N2860" s="5">
        <v>-26956439</v>
      </c>
    </row>
    <row r="2861" spans="1:14" x14ac:dyDescent="0.25">
      <c r="A2861" t="s">
        <v>1816</v>
      </c>
      <c r="B2861" t="s">
        <v>7668</v>
      </c>
      <c r="C2861">
        <v>3879</v>
      </c>
      <c r="D2861" s="2">
        <v>46143</v>
      </c>
      <c r="E2861" t="s">
        <v>907</v>
      </c>
      <c r="F2861" t="s">
        <v>217</v>
      </c>
      <c r="G2861" t="s">
        <v>140</v>
      </c>
      <c r="H2861" t="s">
        <v>3338</v>
      </c>
      <c r="I2861" t="s">
        <v>11041</v>
      </c>
      <c r="J2861" t="s">
        <v>11044</v>
      </c>
      <c r="K2861" t="s">
        <v>838</v>
      </c>
      <c r="L2861" t="s">
        <v>904</v>
      </c>
      <c r="M2861" t="s">
        <v>1837</v>
      </c>
      <c r="N2861" s="5">
        <v>-26956439</v>
      </c>
    </row>
    <row r="2862" spans="1:14" x14ac:dyDescent="0.25">
      <c r="A2862" t="s">
        <v>64</v>
      </c>
      <c r="B2862" t="s">
        <v>1974</v>
      </c>
      <c r="C2862">
        <v>2121</v>
      </c>
      <c r="D2862" s="2">
        <v>46023</v>
      </c>
      <c r="E2862" t="s">
        <v>905</v>
      </c>
      <c r="F2862" t="s">
        <v>1085</v>
      </c>
      <c r="G2862" t="s">
        <v>1855</v>
      </c>
      <c r="H2862" t="s">
        <v>1614</v>
      </c>
      <c r="I2862" t="s">
        <v>3982</v>
      </c>
      <c r="J2862" t="s">
        <v>1086</v>
      </c>
      <c r="K2862" t="s">
        <v>56</v>
      </c>
      <c r="L2862" t="s">
        <v>902</v>
      </c>
      <c r="M2862" t="s">
        <v>1829</v>
      </c>
      <c r="N2862" s="5">
        <v>888427</v>
      </c>
    </row>
    <row r="2863" spans="1:14" x14ac:dyDescent="0.25">
      <c r="A2863" t="s">
        <v>64</v>
      </c>
      <c r="B2863" t="s">
        <v>1974</v>
      </c>
      <c r="C2863">
        <v>2121</v>
      </c>
      <c r="D2863" s="2">
        <v>46023</v>
      </c>
      <c r="E2863" t="s">
        <v>905</v>
      </c>
      <c r="F2863" t="s">
        <v>1085</v>
      </c>
      <c r="G2863" t="s">
        <v>1855</v>
      </c>
      <c r="H2863" t="s">
        <v>1614</v>
      </c>
      <c r="I2863" t="s">
        <v>3983</v>
      </c>
      <c r="J2863" t="s">
        <v>1086</v>
      </c>
      <c r="K2863" t="s">
        <v>56</v>
      </c>
      <c r="L2863" t="s">
        <v>902</v>
      </c>
      <c r="M2863" t="s">
        <v>1829</v>
      </c>
      <c r="N2863" s="5">
        <v>-888427</v>
      </c>
    </row>
    <row r="2864" spans="1:14" x14ac:dyDescent="0.25">
      <c r="A2864" t="s">
        <v>64</v>
      </c>
      <c r="B2864" t="s">
        <v>1974</v>
      </c>
      <c r="C2864">
        <v>2121</v>
      </c>
      <c r="D2864" s="2">
        <v>46023</v>
      </c>
      <c r="E2864" t="s">
        <v>905</v>
      </c>
      <c r="F2864" t="s">
        <v>1286</v>
      </c>
      <c r="G2864" t="s">
        <v>1287</v>
      </c>
      <c r="H2864" t="s">
        <v>1016</v>
      </c>
      <c r="I2864" t="s">
        <v>3984</v>
      </c>
      <c r="J2864" t="s">
        <v>3985</v>
      </c>
      <c r="K2864" t="s">
        <v>56</v>
      </c>
      <c r="L2864" t="s">
        <v>902</v>
      </c>
      <c r="M2864" t="s">
        <v>1829</v>
      </c>
      <c r="N2864" s="5">
        <v>1158533</v>
      </c>
    </row>
    <row r="2865" spans="1:14" x14ac:dyDescent="0.25">
      <c r="A2865" t="s">
        <v>64</v>
      </c>
      <c r="B2865" t="s">
        <v>1974</v>
      </c>
      <c r="C2865">
        <v>2121</v>
      </c>
      <c r="D2865" s="2">
        <v>46023</v>
      </c>
      <c r="E2865" t="s">
        <v>905</v>
      </c>
      <c r="F2865" t="s">
        <v>910</v>
      </c>
      <c r="G2865" t="s">
        <v>911</v>
      </c>
      <c r="H2865" t="s">
        <v>1016</v>
      </c>
      <c r="I2865" t="s">
        <v>3986</v>
      </c>
      <c r="J2865" t="s">
        <v>911</v>
      </c>
      <c r="K2865" t="s">
        <v>56</v>
      </c>
      <c r="L2865" t="s">
        <v>902</v>
      </c>
      <c r="M2865" t="s">
        <v>1829</v>
      </c>
      <c r="N2865" s="5">
        <v>-1158533</v>
      </c>
    </row>
    <row r="2866" spans="1:14" x14ac:dyDescent="0.25">
      <c r="A2866" t="s">
        <v>64</v>
      </c>
      <c r="B2866" t="s">
        <v>1974</v>
      </c>
      <c r="C2866">
        <v>2121</v>
      </c>
      <c r="D2866" s="2">
        <v>46023</v>
      </c>
      <c r="E2866" t="s">
        <v>905</v>
      </c>
      <c r="F2866" t="s">
        <v>2263</v>
      </c>
      <c r="G2866" t="s">
        <v>2264</v>
      </c>
      <c r="H2866" t="s">
        <v>2265</v>
      </c>
      <c r="I2866" t="s">
        <v>3987</v>
      </c>
      <c r="J2866" t="s">
        <v>2264</v>
      </c>
      <c r="K2866" t="s">
        <v>56</v>
      </c>
      <c r="L2866" t="s">
        <v>902</v>
      </c>
      <c r="M2866" t="s">
        <v>1829</v>
      </c>
      <c r="N2866" s="5">
        <v>3567923</v>
      </c>
    </row>
    <row r="2867" spans="1:14" x14ac:dyDescent="0.25">
      <c r="A2867" t="s">
        <v>64</v>
      </c>
      <c r="B2867" t="s">
        <v>1974</v>
      </c>
      <c r="C2867">
        <v>2121</v>
      </c>
      <c r="D2867" s="2">
        <v>46023</v>
      </c>
      <c r="E2867" t="s">
        <v>905</v>
      </c>
      <c r="F2867" t="s">
        <v>2263</v>
      </c>
      <c r="G2867" t="s">
        <v>2264</v>
      </c>
      <c r="H2867" t="s">
        <v>2265</v>
      </c>
      <c r="I2867" t="s">
        <v>3988</v>
      </c>
      <c r="J2867" t="s">
        <v>2264</v>
      </c>
      <c r="K2867" t="s">
        <v>56</v>
      </c>
      <c r="L2867" t="s">
        <v>902</v>
      </c>
      <c r="M2867" t="s">
        <v>1829</v>
      </c>
      <c r="N2867" s="5">
        <v>3567923</v>
      </c>
    </row>
    <row r="2868" spans="1:14" x14ac:dyDescent="0.25">
      <c r="A2868" t="s">
        <v>64</v>
      </c>
      <c r="B2868" t="s">
        <v>1974</v>
      </c>
      <c r="C2868">
        <v>2121</v>
      </c>
      <c r="D2868" s="2">
        <v>46023</v>
      </c>
      <c r="E2868" t="s">
        <v>905</v>
      </c>
      <c r="F2868" t="s">
        <v>2263</v>
      </c>
      <c r="G2868" t="s">
        <v>2264</v>
      </c>
      <c r="H2868" t="s">
        <v>2265</v>
      </c>
      <c r="I2868" t="s">
        <v>3989</v>
      </c>
      <c r="J2868" t="s">
        <v>2264</v>
      </c>
      <c r="K2868" t="s">
        <v>56</v>
      </c>
      <c r="L2868" t="s">
        <v>902</v>
      </c>
      <c r="M2868" t="s">
        <v>1829</v>
      </c>
      <c r="N2868" s="5">
        <v>-7135846</v>
      </c>
    </row>
    <row r="2869" spans="1:14" x14ac:dyDescent="0.25">
      <c r="A2869" t="s">
        <v>64</v>
      </c>
      <c r="B2869" t="s">
        <v>1974</v>
      </c>
      <c r="C2869">
        <v>2121</v>
      </c>
      <c r="D2869" s="2">
        <v>46023</v>
      </c>
      <c r="E2869" t="s">
        <v>905</v>
      </c>
      <c r="F2869" t="s">
        <v>165</v>
      </c>
      <c r="G2869" t="s">
        <v>1975</v>
      </c>
      <c r="H2869" t="s">
        <v>2329</v>
      </c>
      <c r="I2869" t="s">
        <v>3990</v>
      </c>
      <c r="J2869" t="s">
        <v>120</v>
      </c>
      <c r="K2869" t="s">
        <v>56</v>
      </c>
      <c r="L2869" t="s">
        <v>902</v>
      </c>
      <c r="M2869" t="s">
        <v>1829</v>
      </c>
      <c r="N2869" s="5">
        <v>1788505</v>
      </c>
    </row>
    <row r="2870" spans="1:14" x14ac:dyDescent="0.25">
      <c r="A2870" t="s">
        <v>64</v>
      </c>
      <c r="B2870" t="s">
        <v>1974</v>
      </c>
      <c r="C2870">
        <v>2121</v>
      </c>
      <c r="D2870" s="2">
        <v>46023</v>
      </c>
      <c r="E2870" t="s">
        <v>905</v>
      </c>
      <c r="F2870" t="s">
        <v>1439</v>
      </c>
      <c r="G2870" t="s">
        <v>1440</v>
      </c>
      <c r="H2870" t="s">
        <v>1785</v>
      </c>
      <c r="I2870" t="s">
        <v>3991</v>
      </c>
      <c r="J2870" t="s">
        <v>1440</v>
      </c>
      <c r="K2870" t="s">
        <v>56</v>
      </c>
      <c r="L2870" t="s">
        <v>902</v>
      </c>
      <c r="M2870" t="s">
        <v>1829</v>
      </c>
      <c r="N2870" s="5">
        <v>357517</v>
      </c>
    </row>
    <row r="2871" spans="1:14" x14ac:dyDescent="0.25">
      <c r="A2871" t="s">
        <v>64</v>
      </c>
      <c r="B2871" t="s">
        <v>1974</v>
      </c>
      <c r="C2871">
        <v>2121</v>
      </c>
      <c r="D2871" s="2">
        <v>46023</v>
      </c>
      <c r="E2871" t="s">
        <v>905</v>
      </c>
      <c r="F2871" t="s">
        <v>1439</v>
      </c>
      <c r="G2871" t="s">
        <v>1440</v>
      </c>
      <c r="H2871" t="s">
        <v>1785</v>
      </c>
      <c r="I2871" t="s">
        <v>3992</v>
      </c>
      <c r="J2871" t="s">
        <v>1440</v>
      </c>
      <c r="K2871" t="s">
        <v>56</v>
      </c>
      <c r="L2871" t="s">
        <v>902</v>
      </c>
      <c r="M2871" t="s">
        <v>1829</v>
      </c>
      <c r="N2871" s="5">
        <v>-357517</v>
      </c>
    </row>
    <row r="2872" spans="1:14" x14ac:dyDescent="0.25">
      <c r="A2872" t="s">
        <v>64</v>
      </c>
      <c r="B2872" t="s">
        <v>1974</v>
      </c>
      <c r="C2872">
        <v>2121</v>
      </c>
      <c r="D2872" s="2">
        <v>46023</v>
      </c>
      <c r="E2872" t="s">
        <v>905</v>
      </c>
      <c r="F2872" t="s">
        <v>3455</v>
      </c>
      <c r="G2872" t="s">
        <v>3456</v>
      </c>
      <c r="H2872" t="s">
        <v>2430</v>
      </c>
      <c r="I2872" t="s">
        <v>3993</v>
      </c>
      <c r="J2872" t="s">
        <v>3456</v>
      </c>
      <c r="K2872" t="s">
        <v>56</v>
      </c>
      <c r="L2872" t="s">
        <v>902</v>
      </c>
      <c r="M2872" t="s">
        <v>1829</v>
      </c>
      <c r="N2872" s="5">
        <v>595862</v>
      </c>
    </row>
    <row r="2873" spans="1:14" x14ac:dyDescent="0.25">
      <c r="A2873" t="s">
        <v>64</v>
      </c>
      <c r="B2873" t="s">
        <v>1974</v>
      </c>
      <c r="C2873">
        <v>2121</v>
      </c>
      <c r="D2873" s="2">
        <v>46023</v>
      </c>
      <c r="E2873" t="s">
        <v>905</v>
      </c>
      <c r="F2873" t="s">
        <v>164</v>
      </c>
      <c r="G2873" t="s">
        <v>2</v>
      </c>
      <c r="H2873" t="s">
        <v>3033</v>
      </c>
      <c r="I2873" t="s">
        <v>3994</v>
      </c>
      <c r="J2873" t="s">
        <v>2</v>
      </c>
      <c r="K2873" t="s">
        <v>56</v>
      </c>
      <c r="L2873" t="s">
        <v>902</v>
      </c>
      <c r="M2873" t="s">
        <v>1829</v>
      </c>
      <c r="N2873" s="5">
        <v>3173326</v>
      </c>
    </row>
    <row r="2874" spans="1:14" x14ac:dyDescent="0.25">
      <c r="A2874" t="s">
        <v>64</v>
      </c>
      <c r="B2874" t="s">
        <v>1974</v>
      </c>
      <c r="C2874">
        <v>2121</v>
      </c>
      <c r="D2874" s="2">
        <v>46023</v>
      </c>
      <c r="E2874" t="s">
        <v>905</v>
      </c>
      <c r="F2874" t="s">
        <v>925</v>
      </c>
      <c r="G2874" t="s">
        <v>855</v>
      </c>
      <c r="H2874" t="s">
        <v>1730</v>
      </c>
      <c r="I2874" t="s">
        <v>3995</v>
      </c>
      <c r="J2874" t="s">
        <v>855</v>
      </c>
      <c r="K2874" t="s">
        <v>56</v>
      </c>
      <c r="L2874" t="s">
        <v>902</v>
      </c>
      <c r="M2874" t="s">
        <v>1829</v>
      </c>
      <c r="N2874" s="5">
        <v>2766488</v>
      </c>
    </row>
    <row r="2875" spans="1:14" x14ac:dyDescent="0.25">
      <c r="A2875" t="s">
        <v>64</v>
      </c>
      <c r="B2875" t="s">
        <v>1974</v>
      </c>
      <c r="C2875">
        <v>2121</v>
      </c>
      <c r="D2875" s="2">
        <v>46023</v>
      </c>
      <c r="E2875" t="s">
        <v>905</v>
      </c>
      <c r="F2875" t="s">
        <v>158</v>
      </c>
      <c r="G2875" t="s">
        <v>25</v>
      </c>
      <c r="H2875" t="s">
        <v>1750</v>
      </c>
      <c r="I2875" t="s">
        <v>3996</v>
      </c>
      <c r="J2875" t="s">
        <v>25</v>
      </c>
      <c r="K2875" t="s">
        <v>56</v>
      </c>
      <c r="L2875" t="s">
        <v>902</v>
      </c>
      <c r="M2875" t="s">
        <v>1829</v>
      </c>
      <c r="N2875" s="5">
        <v>-5848393</v>
      </c>
    </row>
    <row r="2876" spans="1:14" x14ac:dyDescent="0.25">
      <c r="A2876" t="s">
        <v>64</v>
      </c>
      <c r="B2876" t="s">
        <v>1974</v>
      </c>
      <c r="C2876">
        <v>2121</v>
      </c>
      <c r="D2876" s="2">
        <v>46023</v>
      </c>
      <c r="E2876" t="s">
        <v>906</v>
      </c>
      <c r="F2876" t="s">
        <v>346</v>
      </c>
      <c r="G2876" t="s">
        <v>368</v>
      </c>
      <c r="H2876" t="s">
        <v>2624</v>
      </c>
      <c r="I2876" t="s">
        <v>14</v>
      </c>
      <c r="J2876" t="s">
        <v>2031</v>
      </c>
      <c r="K2876" t="s">
        <v>56</v>
      </c>
      <c r="L2876" t="s">
        <v>903</v>
      </c>
      <c r="M2876" t="s">
        <v>1829</v>
      </c>
      <c r="N2876" s="5">
        <v>6592059</v>
      </c>
    </row>
    <row r="2877" spans="1:14" x14ac:dyDescent="0.25">
      <c r="A2877" t="s">
        <v>64</v>
      </c>
      <c r="B2877" t="s">
        <v>1974</v>
      </c>
      <c r="C2877">
        <v>2121</v>
      </c>
      <c r="D2877" s="2">
        <v>46023</v>
      </c>
      <c r="E2877" t="s">
        <v>906</v>
      </c>
      <c r="F2877" t="s">
        <v>158</v>
      </c>
      <c r="G2877" t="s">
        <v>25</v>
      </c>
      <c r="H2877" t="s">
        <v>1750</v>
      </c>
      <c r="I2877" t="s">
        <v>14</v>
      </c>
      <c r="J2877" t="s">
        <v>1861</v>
      </c>
      <c r="K2877" t="s">
        <v>56</v>
      </c>
      <c r="L2877" t="s">
        <v>903</v>
      </c>
      <c r="M2877" t="s">
        <v>1829</v>
      </c>
      <c r="N2877" s="5">
        <v>5848393</v>
      </c>
    </row>
    <row r="2878" spans="1:14" x14ac:dyDescent="0.25">
      <c r="A2878" t="s">
        <v>64</v>
      </c>
      <c r="B2878" t="s">
        <v>1974</v>
      </c>
      <c r="C2878">
        <v>2121</v>
      </c>
      <c r="D2878" s="2">
        <v>46023</v>
      </c>
      <c r="E2878" t="s">
        <v>906</v>
      </c>
      <c r="F2878" t="s">
        <v>1131</v>
      </c>
      <c r="G2878" t="s">
        <v>1132</v>
      </c>
      <c r="H2878" t="s">
        <v>3259</v>
      </c>
      <c r="I2878" t="s">
        <v>3997</v>
      </c>
      <c r="J2878" t="s">
        <v>3490</v>
      </c>
      <c r="K2878" t="s">
        <v>56</v>
      </c>
      <c r="L2878" t="s">
        <v>903</v>
      </c>
      <c r="M2878" t="s">
        <v>1829</v>
      </c>
      <c r="N2878" s="5">
        <v>1589987</v>
      </c>
    </row>
    <row r="2879" spans="1:14" x14ac:dyDescent="0.25">
      <c r="A2879" t="s">
        <v>64</v>
      </c>
      <c r="B2879" t="s">
        <v>1974</v>
      </c>
      <c r="C2879">
        <v>2121</v>
      </c>
      <c r="D2879" s="2">
        <v>46023</v>
      </c>
      <c r="E2879" t="s">
        <v>907</v>
      </c>
      <c r="F2879" t="s">
        <v>165</v>
      </c>
      <c r="G2879" t="s">
        <v>1975</v>
      </c>
      <c r="H2879" t="s">
        <v>2329</v>
      </c>
      <c r="I2879" t="s">
        <v>3990</v>
      </c>
      <c r="J2879" t="s">
        <v>1976</v>
      </c>
      <c r="K2879" t="s">
        <v>56</v>
      </c>
      <c r="L2879" t="s">
        <v>904</v>
      </c>
      <c r="M2879" t="s">
        <v>1829</v>
      </c>
      <c r="N2879" s="5">
        <v>-1787585</v>
      </c>
    </row>
    <row r="2880" spans="1:14" x14ac:dyDescent="0.25">
      <c r="A2880" t="s">
        <v>64</v>
      </c>
      <c r="B2880" t="s">
        <v>1974</v>
      </c>
      <c r="C2880">
        <v>2121</v>
      </c>
      <c r="D2880" s="2">
        <v>46023</v>
      </c>
      <c r="E2880" t="s">
        <v>907</v>
      </c>
      <c r="F2880" t="s">
        <v>925</v>
      </c>
      <c r="G2880" t="s">
        <v>855</v>
      </c>
      <c r="H2880" t="s">
        <v>1730</v>
      </c>
      <c r="I2880" t="s">
        <v>3995</v>
      </c>
      <c r="J2880" t="s">
        <v>1927</v>
      </c>
      <c r="K2880" t="s">
        <v>56</v>
      </c>
      <c r="L2880" t="s">
        <v>904</v>
      </c>
      <c r="M2880" t="s">
        <v>1829</v>
      </c>
      <c r="N2880" s="5">
        <v>-2766488</v>
      </c>
    </row>
    <row r="2881" spans="1:14" x14ac:dyDescent="0.25">
      <c r="A2881" t="s">
        <v>64</v>
      </c>
      <c r="B2881" t="s">
        <v>1974</v>
      </c>
      <c r="C2881">
        <v>2121</v>
      </c>
      <c r="D2881" s="2">
        <v>46054</v>
      </c>
      <c r="E2881" t="s">
        <v>905</v>
      </c>
      <c r="F2881" t="s">
        <v>1085</v>
      </c>
      <c r="G2881" t="s">
        <v>1855</v>
      </c>
      <c r="H2881" t="s">
        <v>1614</v>
      </c>
      <c r="I2881" t="s">
        <v>5201</v>
      </c>
      <c r="J2881" t="s">
        <v>1086</v>
      </c>
      <c r="K2881" t="s">
        <v>56</v>
      </c>
      <c r="L2881" t="s">
        <v>902</v>
      </c>
      <c r="M2881" t="s">
        <v>1829</v>
      </c>
      <c r="N2881" s="5">
        <v>-888427</v>
      </c>
    </row>
    <row r="2882" spans="1:14" x14ac:dyDescent="0.25">
      <c r="A2882" t="s">
        <v>64</v>
      </c>
      <c r="B2882" t="s">
        <v>1974</v>
      </c>
      <c r="C2882">
        <v>2121</v>
      </c>
      <c r="D2882" s="2">
        <v>46054</v>
      </c>
      <c r="E2882" t="s">
        <v>905</v>
      </c>
      <c r="F2882" t="s">
        <v>5202</v>
      </c>
      <c r="G2882" t="s">
        <v>14</v>
      </c>
      <c r="H2882" t="s">
        <v>4707</v>
      </c>
      <c r="I2882" t="s">
        <v>5203</v>
      </c>
      <c r="J2882" t="s">
        <v>5204</v>
      </c>
      <c r="K2882" t="s">
        <v>56</v>
      </c>
      <c r="L2882" t="s">
        <v>902</v>
      </c>
      <c r="M2882" t="s">
        <v>1829</v>
      </c>
      <c r="N2882" s="5">
        <v>1429049</v>
      </c>
    </row>
    <row r="2883" spans="1:14" x14ac:dyDescent="0.25">
      <c r="A2883" t="s">
        <v>64</v>
      </c>
      <c r="B2883" t="s">
        <v>1974</v>
      </c>
      <c r="C2883">
        <v>2121</v>
      </c>
      <c r="D2883" s="2">
        <v>46054</v>
      </c>
      <c r="E2883" t="s">
        <v>905</v>
      </c>
      <c r="F2883" t="s">
        <v>5205</v>
      </c>
      <c r="G2883" t="s">
        <v>5206</v>
      </c>
      <c r="H2883" t="s">
        <v>4705</v>
      </c>
      <c r="I2883" t="s">
        <v>5207</v>
      </c>
      <c r="J2883" t="s">
        <v>5208</v>
      </c>
      <c r="K2883" t="s">
        <v>56</v>
      </c>
      <c r="L2883" t="s">
        <v>902</v>
      </c>
      <c r="M2883" t="s">
        <v>1829</v>
      </c>
      <c r="N2883" s="5">
        <v>-1120098</v>
      </c>
    </row>
    <row r="2884" spans="1:14" x14ac:dyDescent="0.25">
      <c r="A2884" t="s">
        <v>64</v>
      </c>
      <c r="B2884" t="s">
        <v>1974</v>
      </c>
      <c r="C2884">
        <v>2121</v>
      </c>
      <c r="D2884" s="2">
        <v>46054</v>
      </c>
      <c r="E2884" t="s">
        <v>905</v>
      </c>
      <c r="F2884" t="s">
        <v>2780</v>
      </c>
      <c r="G2884" t="s">
        <v>5209</v>
      </c>
      <c r="H2884" t="s">
        <v>2782</v>
      </c>
      <c r="I2884" t="s">
        <v>5210</v>
      </c>
      <c r="J2884" t="s">
        <v>2781</v>
      </c>
      <c r="K2884" t="s">
        <v>56</v>
      </c>
      <c r="L2884" t="s">
        <v>902</v>
      </c>
      <c r="M2884" t="s">
        <v>1829</v>
      </c>
      <c r="N2884" s="5">
        <v>1588904</v>
      </c>
    </row>
    <row r="2885" spans="1:14" x14ac:dyDescent="0.25">
      <c r="A2885" t="s">
        <v>64</v>
      </c>
      <c r="B2885" t="s">
        <v>1974</v>
      </c>
      <c r="C2885">
        <v>2121</v>
      </c>
      <c r="D2885" s="2">
        <v>46054</v>
      </c>
      <c r="E2885" t="s">
        <v>905</v>
      </c>
      <c r="F2885" t="s">
        <v>1239</v>
      </c>
      <c r="G2885" t="s">
        <v>1240</v>
      </c>
      <c r="H2885" t="s">
        <v>2776</v>
      </c>
      <c r="I2885" t="s">
        <v>5211</v>
      </c>
      <c r="J2885" t="s">
        <v>1240</v>
      </c>
      <c r="K2885" t="s">
        <v>56</v>
      </c>
      <c r="L2885" t="s">
        <v>902</v>
      </c>
      <c r="M2885" t="s">
        <v>1829</v>
      </c>
      <c r="N2885" s="5">
        <v>2386740</v>
      </c>
    </row>
    <row r="2886" spans="1:14" x14ac:dyDescent="0.25">
      <c r="A2886" t="s">
        <v>64</v>
      </c>
      <c r="B2886" t="s">
        <v>1974</v>
      </c>
      <c r="C2886">
        <v>2121</v>
      </c>
      <c r="D2886" s="2">
        <v>46054</v>
      </c>
      <c r="E2886" t="s">
        <v>905</v>
      </c>
      <c r="F2886" t="s">
        <v>324</v>
      </c>
      <c r="G2886" t="s">
        <v>316</v>
      </c>
      <c r="H2886" t="s">
        <v>4708</v>
      </c>
      <c r="I2886" t="s">
        <v>5212</v>
      </c>
      <c r="J2886" t="s">
        <v>316</v>
      </c>
      <c r="K2886" t="s">
        <v>56</v>
      </c>
      <c r="L2886" t="s">
        <v>902</v>
      </c>
      <c r="M2886" t="s">
        <v>1829</v>
      </c>
      <c r="N2886" s="5">
        <v>1192358</v>
      </c>
    </row>
    <row r="2887" spans="1:14" x14ac:dyDescent="0.25">
      <c r="A2887" t="s">
        <v>64</v>
      </c>
      <c r="B2887" t="s">
        <v>1974</v>
      </c>
      <c r="C2887">
        <v>2121</v>
      </c>
      <c r="D2887" s="2">
        <v>46054</v>
      </c>
      <c r="E2887" t="s">
        <v>905</v>
      </c>
      <c r="F2887" t="s">
        <v>324</v>
      </c>
      <c r="G2887" t="s">
        <v>316</v>
      </c>
      <c r="H2887" t="s">
        <v>4708</v>
      </c>
      <c r="I2887" t="s">
        <v>5213</v>
      </c>
      <c r="J2887" t="s">
        <v>316</v>
      </c>
      <c r="K2887" t="s">
        <v>56</v>
      </c>
      <c r="L2887" t="s">
        <v>902</v>
      </c>
      <c r="M2887" t="s">
        <v>1829</v>
      </c>
      <c r="N2887" s="5">
        <v>397453</v>
      </c>
    </row>
    <row r="2888" spans="1:14" x14ac:dyDescent="0.25">
      <c r="A2888" t="s">
        <v>64</v>
      </c>
      <c r="B2888" t="s">
        <v>1974</v>
      </c>
      <c r="C2888">
        <v>2121</v>
      </c>
      <c r="D2888" s="2">
        <v>46054</v>
      </c>
      <c r="E2888" t="s">
        <v>905</v>
      </c>
      <c r="F2888" t="s">
        <v>3455</v>
      </c>
      <c r="G2888" t="s">
        <v>3456</v>
      </c>
      <c r="H2888" t="s">
        <v>2430</v>
      </c>
      <c r="I2888" t="s">
        <v>5214</v>
      </c>
      <c r="J2888" t="s">
        <v>3456</v>
      </c>
      <c r="K2888" t="s">
        <v>56</v>
      </c>
      <c r="L2888" t="s">
        <v>902</v>
      </c>
      <c r="M2888" t="s">
        <v>1829</v>
      </c>
      <c r="N2888" s="5">
        <v>595862</v>
      </c>
    </row>
    <row r="2889" spans="1:14" x14ac:dyDescent="0.25">
      <c r="A2889" t="s">
        <v>64</v>
      </c>
      <c r="B2889" t="s">
        <v>1974</v>
      </c>
      <c r="C2889">
        <v>2121</v>
      </c>
      <c r="D2889" s="2">
        <v>46054</v>
      </c>
      <c r="E2889" t="s">
        <v>905</v>
      </c>
      <c r="F2889" t="s">
        <v>158</v>
      </c>
      <c r="G2889" t="s">
        <v>25</v>
      </c>
      <c r="H2889" t="s">
        <v>4706</v>
      </c>
      <c r="I2889" t="s">
        <v>5215</v>
      </c>
      <c r="J2889" t="s">
        <v>25</v>
      </c>
      <c r="K2889" t="s">
        <v>56</v>
      </c>
      <c r="L2889" t="s">
        <v>902</v>
      </c>
      <c r="M2889" t="s">
        <v>1829</v>
      </c>
      <c r="N2889" s="5">
        <v>5813552</v>
      </c>
    </row>
    <row r="2890" spans="1:14" x14ac:dyDescent="0.25">
      <c r="A2890" t="s">
        <v>64</v>
      </c>
      <c r="B2890" t="s">
        <v>1974</v>
      </c>
      <c r="C2890">
        <v>2121</v>
      </c>
      <c r="D2890" s="2">
        <v>46054</v>
      </c>
      <c r="E2890" t="s">
        <v>905</v>
      </c>
      <c r="F2890" t="s">
        <v>158</v>
      </c>
      <c r="G2890" t="s">
        <v>25</v>
      </c>
      <c r="H2890" t="s">
        <v>4706</v>
      </c>
      <c r="I2890" t="s">
        <v>5216</v>
      </c>
      <c r="J2890" t="s">
        <v>25</v>
      </c>
      <c r="K2890" t="s">
        <v>56</v>
      </c>
      <c r="L2890" t="s">
        <v>902</v>
      </c>
      <c r="M2890" t="s">
        <v>1829</v>
      </c>
      <c r="N2890" s="5">
        <v>-5813552</v>
      </c>
    </row>
    <row r="2891" spans="1:14" x14ac:dyDescent="0.25">
      <c r="A2891" t="s">
        <v>64</v>
      </c>
      <c r="B2891" t="s">
        <v>1974</v>
      </c>
      <c r="C2891">
        <v>2121</v>
      </c>
      <c r="D2891" s="2">
        <v>46054</v>
      </c>
      <c r="E2891" t="s">
        <v>905</v>
      </c>
      <c r="F2891" t="s">
        <v>1131</v>
      </c>
      <c r="G2891" t="s">
        <v>1132</v>
      </c>
      <c r="H2891" t="s">
        <v>3259</v>
      </c>
      <c r="I2891" t="s">
        <v>3997</v>
      </c>
      <c r="J2891" t="s">
        <v>1132</v>
      </c>
      <c r="K2891" t="s">
        <v>56</v>
      </c>
      <c r="L2891" t="s">
        <v>902</v>
      </c>
      <c r="M2891" t="s">
        <v>1829</v>
      </c>
      <c r="N2891" s="5">
        <v>1589987</v>
      </c>
    </row>
    <row r="2892" spans="1:14" x14ac:dyDescent="0.25">
      <c r="A2892" t="s">
        <v>64</v>
      </c>
      <c r="B2892" t="s">
        <v>1974</v>
      </c>
      <c r="C2892">
        <v>2121</v>
      </c>
      <c r="D2892" s="2">
        <v>46054</v>
      </c>
      <c r="E2892" t="s">
        <v>905</v>
      </c>
      <c r="F2892" t="s">
        <v>1131</v>
      </c>
      <c r="G2892" t="s">
        <v>1132</v>
      </c>
      <c r="H2892" t="s">
        <v>3259</v>
      </c>
      <c r="I2892" t="s">
        <v>5217</v>
      </c>
      <c r="J2892" t="s">
        <v>1132</v>
      </c>
      <c r="K2892" t="s">
        <v>56</v>
      </c>
      <c r="L2892" t="s">
        <v>902</v>
      </c>
      <c r="M2892" t="s">
        <v>1829</v>
      </c>
      <c r="N2892" s="5">
        <v>-1589987</v>
      </c>
    </row>
    <row r="2893" spans="1:14" x14ac:dyDescent="0.25">
      <c r="A2893" t="s">
        <v>64</v>
      </c>
      <c r="B2893" t="s">
        <v>1974</v>
      </c>
      <c r="C2893">
        <v>2121</v>
      </c>
      <c r="D2893" s="2">
        <v>46054</v>
      </c>
      <c r="E2893" t="s">
        <v>906</v>
      </c>
      <c r="F2893" t="s">
        <v>5202</v>
      </c>
      <c r="G2893" t="s">
        <v>14</v>
      </c>
      <c r="H2893" t="s">
        <v>4707</v>
      </c>
      <c r="I2893" t="s">
        <v>14</v>
      </c>
      <c r="J2893" t="s">
        <v>5218</v>
      </c>
      <c r="K2893" t="s">
        <v>56</v>
      </c>
      <c r="L2893" t="s">
        <v>903</v>
      </c>
      <c r="M2893" t="s">
        <v>1829</v>
      </c>
      <c r="N2893" s="5">
        <v>1431387</v>
      </c>
    </row>
    <row r="2894" spans="1:14" x14ac:dyDescent="0.25">
      <c r="A2894" t="s">
        <v>64</v>
      </c>
      <c r="B2894" t="s">
        <v>1974</v>
      </c>
      <c r="C2894">
        <v>2121</v>
      </c>
      <c r="D2894" s="2">
        <v>46054</v>
      </c>
      <c r="E2894" t="s">
        <v>906</v>
      </c>
      <c r="F2894" t="s">
        <v>927</v>
      </c>
      <c r="G2894" t="s">
        <v>843</v>
      </c>
      <c r="H2894" t="s">
        <v>4709</v>
      </c>
      <c r="I2894" t="s">
        <v>5219</v>
      </c>
      <c r="J2894" t="s">
        <v>5220</v>
      </c>
      <c r="K2894" t="s">
        <v>56</v>
      </c>
      <c r="L2894" t="s">
        <v>903</v>
      </c>
      <c r="M2894" t="s">
        <v>1829</v>
      </c>
      <c r="N2894" s="5">
        <v>3773648</v>
      </c>
    </row>
    <row r="2895" spans="1:14" x14ac:dyDescent="0.25">
      <c r="A2895" t="s">
        <v>64</v>
      </c>
      <c r="B2895" t="s">
        <v>1974</v>
      </c>
      <c r="C2895">
        <v>2121</v>
      </c>
      <c r="D2895" s="2">
        <v>46054</v>
      </c>
      <c r="E2895" t="s">
        <v>906</v>
      </c>
      <c r="F2895" t="s">
        <v>346</v>
      </c>
      <c r="G2895" t="s">
        <v>368</v>
      </c>
      <c r="H2895" t="s">
        <v>2624</v>
      </c>
      <c r="I2895" t="s">
        <v>14</v>
      </c>
      <c r="J2895" t="s">
        <v>2031</v>
      </c>
      <c r="K2895" t="s">
        <v>56</v>
      </c>
      <c r="L2895" t="s">
        <v>903</v>
      </c>
      <c r="M2895" t="s">
        <v>1829</v>
      </c>
      <c r="N2895" s="5">
        <v>6592059</v>
      </c>
    </row>
    <row r="2896" spans="1:14" x14ac:dyDescent="0.25">
      <c r="A2896" t="s">
        <v>64</v>
      </c>
      <c r="B2896" t="s">
        <v>1974</v>
      </c>
      <c r="C2896">
        <v>2121</v>
      </c>
      <c r="D2896" s="2">
        <v>46054</v>
      </c>
      <c r="E2896" t="s">
        <v>906</v>
      </c>
      <c r="F2896" t="s">
        <v>158</v>
      </c>
      <c r="G2896" t="s">
        <v>25</v>
      </c>
      <c r="H2896" t="s">
        <v>1750</v>
      </c>
      <c r="I2896" t="s">
        <v>5221</v>
      </c>
      <c r="J2896" t="s">
        <v>1861</v>
      </c>
      <c r="K2896" t="s">
        <v>56</v>
      </c>
      <c r="L2896" t="s">
        <v>903</v>
      </c>
      <c r="M2896" t="s">
        <v>1829</v>
      </c>
      <c r="N2896" s="5">
        <v>5848393</v>
      </c>
    </row>
    <row r="2897" spans="1:14" x14ac:dyDescent="0.25">
      <c r="A2897" t="s">
        <v>64</v>
      </c>
      <c r="B2897" t="s">
        <v>1974</v>
      </c>
      <c r="C2897">
        <v>2121</v>
      </c>
      <c r="D2897" s="2">
        <v>46054</v>
      </c>
      <c r="E2897" t="s">
        <v>907</v>
      </c>
      <c r="F2897" t="s">
        <v>346</v>
      </c>
      <c r="G2897" t="s">
        <v>368</v>
      </c>
      <c r="H2897" t="s">
        <v>2624</v>
      </c>
      <c r="I2897" t="s">
        <v>14</v>
      </c>
      <c r="J2897" t="s">
        <v>5222</v>
      </c>
      <c r="K2897" t="s">
        <v>56</v>
      </c>
      <c r="L2897" t="s">
        <v>904</v>
      </c>
      <c r="M2897" t="s">
        <v>1829</v>
      </c>
      <c r="N2897" s="5">
        <v>-6592059</v>
      </c>
    </row>
    <row r="2898" spans="1:14" x14ac:dyDescent="0.25">
      <c r="A2898" t="s">
        <v>64</v>
      </c>
      <c r="B2898" t="s">
        <v>1974</v>
      </c>
      <c r="C2898">
        <v>2121</v>
      </c>
      <c r="D2898" s="2">
        <v>46054</v>
      </c>
      <c r="E2898" t="s">
        <v>907</v>
      </c>
      <c r="F2898" t="s">
        <v>158</v>
      </c>
      <c r="G2898" t="s">
        <v>25</v>
      </c>
      <c r="H2898" t="s">
        <v>1750</v>
      </c>
      <c r="I2898" t="s">
        <v>14</v>
      </c>
      <c r="J2898" t="s">
        <v>5223</v>
      </c>
      <c r="K2898" t="s">
        <v>56</v>
      </c>
      <c r="L2898" t="s">
        <v>904</v>
      </c>
      <c r="M2898" t="s">
        <v>1829</v>
      </c>
      <c r="N2898" s="5">
        <v>-5848393</v>
      </c>
    </row>
    <row r="2899" spans="1:14" x14ac:dyDescent="0.25">
      <c r="A2899" t="s">
        <v>64</v>
      </c>
      <c r="B2899" t="s">
        <v>1974</v>
      </c>
      <c r="C2899">
        <v>2121</v>
      </c>
      <c r="D2899" s="2">
        <v>46054</v>
      </c>
      <c r="E2899" t="s">
        <v>907</v>
      </c>
      <c r="F2899" t="s">
        <v>1131</v>
      </c>
      <c r="G2899" t="s">
        <v>1132</v>
      </c>
      <c r="H2899" t="s">
        <v>3259</v>
      </c>
      <c r="I2899" t="s">
        <v>3997</v>
      </c>
      <c r="J2899" t="s">
        <v>5224</v>
      </c>
      <c r="K2899" t="s">
        <v>56</v>
      </c>
      <c r="L2899" t="s">
        <v>904</v>
      </c>
      <c r="M2899" t="s">
        <v>1829</v>
      </c>
      <c r="N2899" s="5">
        <v>-1589987</v>
      </c>
    </row>
    <row r="2900" spans="1:14" x14ac:dyDescent="0.25">
      <c r="A2900" t="s">
        <v>64</v>
      </c>
      <c r="B2900" t="s">
        <v>1974</v>
      </c>
      <c r="C2900">
        <v>2121</v>
      </c>
      <c r="D2900" s="2">
        <v>46082</v>
      </c>
      <c r="E2900" t="s">
        <v>905</v>
      </c>
      <c r="F2900" t="s">
        <v>1286</v>
      </c>
      <c r="G2900" t="s">
        <v>1287</v>
      </c>
      <c r="H2900" t="s">
        <v>6427</v>
      </c>
      <c r="I2900" t="s">
        <v>7669</v>
      </c>
      <c r="J2900" t="s">
        <v>1287</v>
      </c>
      <c r="K2900" t="s">
        <v>56</v>
      </c>
      <c r="L2900" t="s">
        <v>902</v>
      </c>
      <c r="M2900" t="s">
        <v>1829</v>
      </c>
      <c r="N2900" s="5">
        <v>1394460</v>
      </c>
    </row>
    <row r="2901" spans="1:14" x14ac:dyDescent="0.25">
      <c r="A2901" t="s">
        <v>64</v>
      </c>
      <c r="B2901" t="s">
        <v>1974</v>
      </c>
      <c r="C2901">
        <v>2121</v>
      </c>
      <c r="D2901" s="2">
        <v>46082</v>
      </c>
      <c r="E2901" t="s">
        <v>905</v>
      </c>
      <c r="F2901" t="s">
        <v>1286</v>
      </c>
      <c r="G2901" t="s">
        <v>1287</v>
      </c>
      <c r="H2901" t="s">
        <v>6427</v>
      </c>
      <c r="I2901" t="s">
        <v>7670</v>
      </c>
      <c r="J2901" t="s">
        <v>1287</v>
      </c>
      <c r="K2901" t="s">
        <v>56</v>
      </c>
      <c r="L2901" t="s">
        <v>902</v>
      </c>
      <c r="M2901" t="s">
        <v>1829</v>
      </c>
      <c r="N2901" s="5">
        <v>1394460</v>
      </c>
    </row>
    <row r="2902" spans="1:14" x14ac:dyDescent="0.25">
      <c r="A2902" t="s">
        <v>64</v>
      </c>
      <c r="B2902" t="s">
        <v>1974</v>
      </c>
      <c r="C2902">
        <v>2121</v>
      </c>
      <c r="D2902" s="2">
        <v>46082</v>
      </c>
      <c r="E2902" t="s">
        <v>905</v>
      </c>
      <c r="F2902" t="s">
        <v>5202</v>
      </c>
      <c r="G2902" t="s">
        <v>14</v>
      </c>
      <c r="H2902" t="s">
        <v>4707</v>
      </c>
      <c r="I2902" t="s">
        <v>7671</v>
      </c>
      <c r="J2902" t="s">
        <v>5204</v>
      </c>
      <c r="K2902" t="s">
        <v>56</v>
      </c>
      <c r="L2902" t="s">
        <v>902</v>
      </c>
      <c r="M2902" t="s">
        <v>1829</v>
      </c>
      <c r="N2902" s="5">
        <v>1429049</v>
      </c>
    </row>
    <row r="2903" spans="1:14" x14ac:dyDescent="0.25">
      <c r="A2903" t="s">
        <v>64</v>
      </c>
      <c r="B2903" t="s">
        <v>1974</v>
      </c>
      <c r="C2903">
        <v>2121</v>
      </c>
      <c r="D2903" s="2">
        <v>46082</v>
      </c>
      <c r="E2903" t="s">
        <v>905</v>
      </c>
      <c r="F2903" t="s">
        <v>165</v>
      </c>
      <c r="G2903" t="s">
        <v>1975</v>
      </c>
      <c r="H2903" t="s">
        <v>6040</v>
      </c>
      <c r="I2903" t="s">
        <v>7672</v>
      </c>
      <c r="J2903" t="s">
        <v>120</v>
      </c>
      <c r="K2903" t="s">
        <v>56</v>
      </c>
      <c r="L2903" t="s">
        <v>902</v>
      </c>
      <c r="M2903" t="s">
        <v>1829</v>
      </c>
      <c r="N2903" s="5">
        <v>1194570</v>
      </c>
    </row>
    <row r="2904" spans="1:14" x14ac:dyDescent="0.25">
      <c r="A2904" t="s">
        <v>64</v>
      </c>
      <c r="B2904" t="s">
        <v>1974</v>
      </c>
      <c r="C2904">
        <v>2121</v>
      </c>
      <c r="D2904" s="2">
        <v>46082</v>
      </c>
      <c r="E2904" t="s">
        <v>905</v>
      </c>
      <c r="F2904" t="s">
        <v>165</v>
      </c>
      <c r="G2904" t="s">
        <v>1975</v>
      </c>
      <c r="H2904" t="s">
        <v>6040</v>
      </c>
      <c r="I2904" t="s">
        <v>7673</v>
      </c>
      <c r="J2904" t="s">
        <v>120</v>
      </c>
      <c r="K2904" t="s">
        <v>56</v>
      </c>
      <c r="L2904" t="s">
        <v>902</v>
      </c>
      <c r="M2904" t="s">
        <v>1829</v>
      </c>
      <c r="N2904" s="5">
        <v>1195252</v>
      </c>
    </row>
    <row r="2905" spans="1:14" x14ac:dyDescent="0.25">
      <c r="A2905" t="s">
        <v>64</v>
      </c>
      <c r="B2905" t="s">
        <v>1974</v>
      </c>
      <c r="C2905">
        <v>2121</v>
      </c>
      <c r="D2905" s="2">
        <v>46082</v>
      </c>
      <c r="E2905" t="s">
        <v>905</v>
      </c>
      <c r="F2905" t="s">
        <v>927</v>
      </c>
      <c r="G2905" t="s">
        <v>843</v>
      </c>
      <c r="H2905" t="s">
        <v>4709</v>
      </c>
      <c r="I2905" t="s">
        <v>5219</v>
      </c>
      <c r="J2905" t="s">
        <v>843</v>
      </c>
      <c r="K2905" t="s">
        <v>56</v>
      </c>
      <c r="L2905" t="s">
        <v>902</v>
      </c>
      <c r="M2905" t="s">
        <v>1829</v>
      </c>
      <c r="N2905" s="5">
        <v>3773648</v>
      </c>
    </row>
    <row r="2906" spans="1:14" x14ac:dyDescent="0.25">
      <c r="A2906" t="s">
        <v>64</v>
      </c>
      <c r="B2906" t="s">
        <v>1974</v>
      </c>
      <c r="C2906">
        <v>2121</v>
      </c>
      <c r="D2906" s="2">
        <v>46082</v>
      </c>
      <c r="E2906" t="s">
        <v>905</v>
      </c>
      <c r="F2906" t="s">
        <v>927</v>
      </c>
      <c r="G2906" t="s">
        <v>843</v>
      </c>
      <c r="H2906" t="s">
        <v>4709</v>
      </c>
      <c r="I2906" t="s">
        <v>7674</v>
      </c>
      <c r="J2906" t="s">
        <v>843</v>
      </c>
      <c r="K2906" t="s">
        <v>56</v>
      </c>
      <c r="L2906" t="s">
        <v>902</v>
      </c>
      <c r="M2906" t="s">
        <v>1829</v>
      </c>
      <c r="N2906" s="5">
        <v>1693273</v>
      </c>
    </row>
    <row r="2907" spans="1:14" x14ac:dyDescent="0.25">
      <c r="A2907" t="s">
        <v>64</v>
      </c>
      <c r="B2907" t="s">
        <v>1974</v>
      </c>
      <c r="C2907">
        <v>2121</v>
      </c>
      <c r="D2907" s="2">
        <v>46082</v>
      </c>
      <c r="E2907" t="s">
        <v>905</v>
      </c>
      <c r="F2907" t="s">
        <v>927</v>
      </c>
      <c r="G2907" t="s">
        <v>843</v>
      </c>
      <c r="H2907" t="s">
        <v>4709</v>
      </c>
      <c r="I2907" t="s">
        <v>7675</v>
      </c>
      <c r="J2907" t="s">
        <v>843</v>
      </c>
      <c r="K2907" t="s">
        <v>56</v>
      </c>
      <c r="L2907" t="s">
        <v>902</v>
      </c>
      <c r="M2907" t="s">
        <v>1829</v>
      </c>
      <c r="N2907" s="5">
        <v>1693273</v>
      </c>
    </row>
    <row r="2908" spans="1:14" x14ac:dyDescent="0.25">
      <c r="A2908" t="s">
        <v>64</v>
      </c>
      <c r="B2908" t="s">
        <v>1974</v>
      </c>
      <c r="C2908">
        <v>2121</v>
      </c>
      <c r="D2908" s="2">
        <v>46082</v>
      </c>
      <c r="E2908" t="s">
        <v>905</v>
      </c>
      <c r="F2908" t="s">
        <v>927</v>
      </c>
      <c r="G2908" t="s">
        <v>843</v>
      </c>
      <c r="H2908" t="s">
        <v>4709</v>
      </c>
      <c r="I2908" t="s">
        <v>7676</v>
      </c>
      <c r="J2908" t="s">
        <v>843</v>
      </c>
      <c r="K2908" t="s">
        <v>56</v>
      </c>
      <c r="L2908" t="s">
        <v>902</v>
      </c>
      <c r="M2908" t="s">
        <v>1829</v>
      </c>
      <c r="N2908" s="5">
        <v>-3773648</v>
      </c>
    </row>
    <row r="2909" spans="1:14" x14ac:dyDescent="0.25">
      <c r="A2909" t="s">
        <v>64</v>
      </c>
      <c r="B2909" t="s">
        <v>1974</v>
      </c>
      <c r="C2909">
        <v>2121</v>
      </c>
      <c r="D2909" s="2">
        <v>46082</v>
      </c>
      <c r="E2909" t="s">
        <v>905</v>
      </c>
      <c r="F2909" t="s">
        <v>6052</v>
      </c>
      <c r="G2909" t="s">
        <v>6053</v>
      </c>
      <c r="H2909" t="s">
        <v>6054</v>
      </c>
      <c r="I2909" t="s">
        <v>7677</v>
      </c>
      <c r="J2909" t="s">
        <v>6053</v>
      </c>
      <c r="K2909" t="s">
        <v>56</v>
      </c>
      <c r="L2909" t="s">
        <v>902</v>
      </c>
      <c r="M2909" t="s">
        <v>1829</v>
      </c>
      <c r="N2909" s="5">
        <v>1194570</v>
      </c>
    </row>
    <row r="2910" spans="1:14" x14ac:dyDescent="0.25">
      <c r="A2910" t="s">
        <v>64</v>
      </c>
      <c r="B2910" t="s">
        <v>1974</v>
      </c>
      <c r="C2910">
        <v>2121</v>
      </c>
      <c r="D2910" s="2">
        <v>46082</v>
      </c>
      <c r="E2910" t="s">
        <v>905</v>
      </c>
      <c r="F2910" t="s">
        <v>158</v>
      </c>
      <c r="G2910" t="s">
        <v>25</v>
      </c>
      <c r="H2910" t="s">
        <v>1750</v>
      </c>
      <c r="I2910" t="s">
        <v>5221</v>
      </c>
      <c r="J2910" t="s">
        <v>25</v>
      </c>
      <c r="K2910" t="s">
        <v>56</v>
      </c>
      <c r="L2910" t="s">
        <v>902</v>
      </c>
      <c r="M2910" t="s">
        <v>1829</v>
      </c>
      <c r="N2910" s="5">
        <v>5848393</v>
      </c>
    </row>
    <row r="2911" spans="1:14" x14ac:dyDescent="0.25">
      <c r="A2911" t="s">
        <v>64</v>
      </c>
      <c r="B2911" t="s">
        <v>1974</v>
      </c>
      <c r="C2911">
        <v>2121</v>
      </c>
      <c r="D2911" s="2">
        <v>46082</v>
      </c>
      <c r="E2911" t="s">
        <v>906</v>
      </c>
      <c r="F2911" t="s">
        <v>2263</v>
      </c>
      <c r="G2911" t="s">
        <v>2264</v>
      </c>
      <c r="H2911" t="s">
        <v>6077</v>
      </c>
      <c r="I2911" t="s">
        <v>7678</v>
      </c>
      <c r="J2911" t="s">
        <v>7679</v>
      </c>
      <c r="K2911" t="s">
        <v>56</v>
      </c>
      <c r="L2911" t="s">
        <v>903</v>
      </c>
      <c r="M2911" t="s">
        <v>1829</v>
      </c>
      <c r="N2911" s="5">
        <v>1907501</v>
      </c>
    </row>
    <row r="2912" spans="1:14" x14ac:dyDescent="0.25">
      <c r="A2912" t="s">
        <v>64</v>
      </c>
      <c r="B2912" t="s">
        <v>1974</v>
      </c>
      <c r="C2912">
        <v>2121</v>
      </c>
      <c r="D2912" s="2">
        <v>46082</v>
      </c>
      <c r="E2912" t="s">
        <v>906</v>
      </c>
      <c r="F2912" t="s">
        <v>1124</v>
      </c>
      <c r="G2912" t="s">
        <v>1125</v>
      </c>
      <c r="H2912" t="s">
        <v>6426</v>
      </c>
      <c r="I2912" t="s">
        <v>7680</v>
      </c>
      <c r="J2912" t="s">
        <v>6885</v>
      </c>
      <c r="K2912" t="s">
        <v>56</v>
      </c>
      <c r="L2912" t="s">
        <v>903</v>
      </c>
      <c r="M2912" t="s">
        <v>1829</v>
      </c>
      <c r="N2912" s="5">
        <v>1195252</v>
      </c>
    </row>
    <row r="2913" spans="1:14" x14ac:dyDescent="0.25">
      <c r="A2913" t="s">
        <v>64</v>
      </c>
      <c r="B2913" t="s">
        <v>1974</v>
      </c>
      <c r="C2913">
        <v>2121</v>
      </c>
      <c r="D2913" s="2">
        <v>46082</v>
      </c>
      <c r="E2913" t="s">
        <v>906</v>
      </c>
      <c r="F2913" t="s">
        <v>164</v>
      </c>
      <c r="G2913" t="s">
        <v>2</v>
      </c>
      <c r="H2913" t="s">
        <v>6425</v>
      </c>
      <c r="I2913" t="s">
        <v>14</v>
      </c>
      <c r="J2913" t="s">
        <v>1850</v>
      </c>
      <c r="K2913" t="s">
        <v>56</v>
      </c>
      <c r="L2913" t="s">
        <v>903</v>
      </c>
      <c r="M2913" t="s">
        <v>1829</v>
      </c>
      <c r="N2913" s="5">
        <v>2191000</v>
      </c>
    </row>
    <row r="2914" spans="1:14" x14ac:dyDescent="0.25">
      <c r="A2914" t="s">
        <v>64</v>
      </c>
      <c r="B2914" t="s">
        <v>1974</v>
      </c>
      <c r="C2914">
        <v>2121</v>
      </c>
      <c r="D2914" s="2">
        <v>46082</v>
      </c>
      <c r="E2914" t="s">
        <v>907</v>
      </c>
      <c r="F2914" t="s">
        <v>5202</v>
      </c>
      <c r="G2914" t="s">
        <v>14</v>
      </c>
      <c r="H2914" t="s">
        <v>4707</v>
      </c>
      <c r="I2914" t="s">
        <v>7671</v>
      </c>
      <c r="J2914" t="s">
        <v>7681</v>
      </c>
      <c r="K2914" t="s">
        <v>56</v>
      </c>
      <c r="L2914" t="s">
        <v>904</v>
      </c>
      <c r="M2914" t="s">
        <v>1829</v>
      </c>
      <c r="N2914" s="5">
        <v>-1431387</v>
      </c>
    </row>
    <row r="2915" spans="1:14" x14ac:dyDescent="0.25">
      <c r="A2915" t="s">
        <v>64</v>
      </c>
      <c r="B2915" t="s">
        <v>1974</v>
      </c>
      <c r="C2915">
        <v>2121</v>
      </c>
      <c r="D2915" s="2">
        <v>46082</v>
      </c>
      <c r="E2915" t="s">
        <v>907</v>
      </c>
      <c r="F2915" t="s">
        <v>927</v>
      </c>
      <c r="G2915" t="s">
        <v>843</v>
      </c>
      <c r="H2915" t="s">
        <v>4709</v>
      </c>
      <c r="I2915" t="s">
        <v>5219</v>
      </c>
      <c r="J2915" t="s">
        <v>1943</v>
      </c>
      <c r="K2915" t="s">
        <v>56</v>
      </c>
      <c r="L2915" t="s">
        <v>904</v>
      </c>
      <c r="M2915" t="s">
        <v>1829</v>
      </c>
      <c r="N2915" s="5">
        <v>-3773648</v>
      </c>
    </row>
    <row r="2916" spans="1:14" x14ac:dyDescent="0.25">
      <c r="A2916" t="s">
        <v>64</v>
      </c>
      <c r="B2916" t="s">
        <v>1974</v>
      </c>
      <c r="C2916">
        <v>2121</v>
      </c>
      <c r="D2916" s="2">
        <v>46082</v>
      </c>
      <c r="E2916" t="s">
        <v>907</v>
      </c>
      <c r="F2916" t="s">
        <v>346</v>
      </c>
      <c r="G2916" t="s">
        <v>368</v>
      </c>
      <c r="H2916" t="s">
        <v>2624</v>
      </c>
      <c r="I2916" t="s">
        <v>14</v>
      </c>
      <c r="J2916" t="s">
        <v>5222</v>
      </c>
      <c r="K2916" t="s">
        <v>56</v>
      </c>
      <c r="L2916" t="s">
        <v>904</v>
      </c>
      <c r="M2916" t="s">
        <v>1829</v>
      </c>
      <c r="N2916" s="5">
        <v>-6592059</v>
      </c>
    </row>
    <row r="2917" spans="1:14" x14ac:dyDescent="0.25">
      <c r="A2917" t="s">
        <v>64</v>
      </c>
      <c r="B2917" t="s">
        <v>1974</v>
      </c>
      <c r="C2917">
        <v>2121</v>
      </c>
      <c r="D2917" s="2">
        <v>46082</v>
      </c>
      <c r="E2917" t="s">
        <v>907</v>
      </c>
      <c r="F2917" t="s">
        <v>158</v>
      </c>
      <c r="G2917" t="s">
        <v>25</v>
      </c>
      <c r="H2917" t="s">
        <v>1750</v>
      </c>
      <c r="I2917" t="s">
        <v>5221</v>
      </c>
      <c r="J2917" t="s">
        <v>5223</v>
      </c>
      <c r="K2917" t="s">
        <v>56</v>
      </c>
      <c r="L2917" t="s">
        <v>904</v>
      </c>
      <c r="M2917" t="s">
        <v>1829</v>
      </c>
      <c r="N2917" s="5">
        <v>-5848393</v>
      </c>
    </row>
    <row r="2918" spans="1:14" x14ac:dyDescent="0.25">
      <c r="A2918" t="s">
        <v>64</v>
      </c>
      <c r="B2918" t="s">
        <v>1974</v>
      </c>
      <c r="C2918">
        <v>2121</v>
      </c>
      <c r="D2918" s="2">
        <v>46113</v>
      </c>
      <c r="E2918" t="s">
        <v>905</v>
      </c>
      <c r="F2918" t="s">
        <v>150</v>
      </c>
      <c r="G2918" t="s">
        <v>20</v>
      </c>
      <c r="H2918" t="s">
        <v>6430</v>
      </c>
      <c r="I2918" t="s">
        <v>7682</v>
      </c>
      <c r="J2918" t="s">
        <v>20</v>
      </c>
      <c r="K2918" t="s">
        <v>56</v>
      </c>
      <c r="L2918" t="s">
        <v>902</v>
      </c>
      <c r="M2918" t="s">
        <v>1829</v>
      </c>
      <c r="N2918" s="5">
        <v>2205147</v>
      </c>
    </row>
    <row r="2919" spans="1:14" x14ac:dyDescent="0.25">
      <c r="A2919" t="s">
        <v>64</v>
      </c>
      <c r="B2919" t="s">
        <v>1974</v>
      </c>
      <c r="C2919">
        <v>2121</v>
      </c>
      <c r="D2919" s="2">
        <v>46113</v>
      </c>
      <c r="E2919" t="s">
        <v>905</v>
      </c>
      <c r="F2919" t="s">
        <v>2263</v>
      </c>
      <c r="G2919" t="s">
        <v>2264</v>
      </c>
      <c r="H2919" t="s">
        <v>6077</v>
      </c>
      <c r="I2919" t="s">
        <v>7678</v>
      </c>
      <c r="J2919" t="s">
        <v>2264</v>
      </c>
      <c r="K2919" t="s">
        <v>56</v>
      </c>
      <c r="L2919" t="s">
        <v>902</v>
      </c>
      <c r="M2919" t="s">
        <v>1829</v>
      </c>
      <c r="N2919" s="5">
        <v>1907501</v>
      </c>
    </row>
    <row r="2920" spans="1:14" x14ac:dyDescent="0.25">
      <c r="A2920" t="s">
        <v>64</v>
      </c>
      <c r="B2920" t="s">
        <v>1974</v>
      </c>
      <c r="C2920">
        <v>2121</v>
      </c>
      <c r="D2920" s="2">
        <v>46113</v>
      </c>
      <c r="E2920" t="s">
        <v>905</v>
      </c>
      <c r="F2920" t="s">
        <v>1124</v>
      </c>
      <c r="G2920" t="s">
        <v>1125</v>
      </c>
      <c r="H2920" t="s">
        <v>6426</v>
      </c>
      <c r="I2920" t="s">
        <v>7680</v>
      </c>
      <c r="J2920" t="s">
        <v>1125</v>
      </c>
      <c r="K2920" t="s">
        <v>56</v>
      </c>
      <c r="L2920" t="s">
        <v>902</v>
      </c>
      <c r="M2920" t="s">
        <v>1829</v>
      </c>
      <c r="N2920" s="5">
        <v>1195252</v>
      </c>
    </row>
    <row r="2921" spans="1:14" x14ac:dyDescent="0.25">
      <c r="A2921" t="s">
        <v>64</v>
      </c>
      <c r="B2921" t="s">
        <v>1974</v>
      </c>
      <c r="C2921">
        <v>2121</v>
      </c>
      <c r="D2921" s="2">
        <v>46113</v>
      </c>
      <c r="E2921" t="s">
        <v>905</v>
      </c>
      <c r="F2921" t="s">
        <v>7683</v>
      </c>
      <c r="G2921" t="s">
        <v>7684</v>
      </c>
      <c r="H2921" t="s">
        <v>6429</v>
      </c>
      <c r="I2921" t="s">
        <v>7685</v>
      </c>
      <c r="J2921" t="s">
        <v>7686</v>
      </c>
      <c r="K2921" t="s">
        <v>56</v>
      </c>
      <c r="L2921" t="s">
        <v>902</v>
      </c>
      <c r="M2921" t="s">
        <v>1829</v>
      </c>
      <c r="N2921" s="5">
        <v>1899002</v>
      </c>
    </row>
    <row r="2922" spans="1:14" x14ac:dyDescent="0.25">
      <c r="A2922" t="s">
        <v>64</v>
      </c>
      <c r="B2922" t="s">
        <v>1974</v>
      </c>
      <c r="C2922">
        <v>2121</v>
      </c>
      <c r="D2922" s="2">
        <v>46113</v>
      </c>
      <c r="E2922" t="s">
        <v>905</v>
      </c>
      <c r="F2922" t="s">
        <v>165</v>
      </c>
      <c r="G2922" t="s">
        <v>1975</v>
      </c>
      <c r="H2922" t="s">
        <v>6428</v>
      </c>
      <c r="I2922" t="s">
        <v>7687</v>
      </c>
      <c r="J2922" t="s">
        <v>120</v>
      </c>
      <c r="K2922" t="s">
        <v>56</v>
      </c>
      <c r="L2922" t="s">
        <v>902</v>
      </c>
      <c r="M2922" t="s">
        <v>1829</v>
      </c>
      <c r="N2922" s="5">
        <v>1795853</v>
      </c>
    </row>
    <row r="2923" spans="1:14" x14ac:dyDescent="0.25">
      <c r="A2923" t="s">
        <v>64</v>
      </c>
      <c r="B2923" t="s">
        <v>1974</v>
      </c>
      <c r="C2923">
        <v>2121</v>
      </c>
      <c r="D2923" s="2">
        <v>46113</v>
      </c>
      <c r="E2923" t="s">
        <v>905</v>
      </c>
      <c r="F2923" t="s">
        <v>165</v>
      </c>
      <c r="G2923" t="s">
        <v>1975</v>
      </c>
      <c r="H2923" t="s">
        <v>6428</v>
      </c>
      <c r="I2923" t="s">
        <v>7688</v>
      </c>
      <c r="J2923" t="s">
        <v>120</v>
      </c>
      <c r="K2923" t="s">
        <v>56</v>
      </c>
      <c r="L2923" t="s">
        <v>902</v>
      </c>
      <c r="M2923" t="s">
        <v>1829</v>
      </c>
      <c r="N2923" s="5">
        <v>1800027</v>
      </c>
    </row>
    <row r="2924" spans="1:14" x14ac:dyDescent="0.25">
      <c r="A2924" t="s">
        <v>64</v>
      </c>
      <c r="B2924" t="s">
        <v>1974</v>
      </c>
      <c r="C2924">
        <v>2121</v>
      </c>
      <c r="D2924" s="2">
        <v>46113</v>
      </c>
      <c r="E2924" t="s">
        <v>905</v>
      </c>
      <c r="F2924" t="s">
        <v>165</v>
      </c>
      <c r="G2924" t="s">
        <v>1975</v>
      </c>
      <c r="H2924" t="s">
        <v>6432</v>
      </c>
      <c r="I2924" t="s">
        <v>7689</v>
      </c>
      <c r="J2924" t="s">
        <v>120</v>
      </c>
      <c r="K2924" t="s">
        <v>56</v>
      </c>
      <c r="L2924" t="s">
        <v>902</v>
      </c>
      <c r="M2924" t="s">
        <v>1829</v>
      </c>
      <c r="N2924" s="5">
        <v>900312</v>
      </c>
    </row>
    <row r="2925" spans="1:14" x14ac:dyDescent="0.25">
      <c r="A2925" t="s">
        <v>64</v>
      </c>
      <c r="B2925" t="s">
        <v>1974</v>
      </c>
      <c r="C2925">
        <v>2121</v>
      </c>
      <c r="D2925" s="2">
        <v>46113</v>
      </c>
      <c r="E2925" t="s">
        <v>905</v>
      </c>
      <c r="F2925" t="s">
        <v>165</v>
      </c>
      <c r="G2925" t="s">
        <v>1975</v>
      </c>
      <c r="H2925" t="s">
        <v>6432</v>
      </c>
      <c r="I2925" t="s">
        <v>7690</v>
      </c>
      <c r="J2925" t="s">
        <v>120</v>
      </c>
      <c r="K2925" t="s">
        <v>56</v>
      </c>
      <c r="L2925" t="s">
        <v>902</v>
      </c>
      <c r="M2925" t="s">
        <v>1829</v>
      </c>
      <c r="N2925" s="5">
        <v>901807</v>
      </c>
    </row>
    <row r="2926" spans="1:14" x14ac:dyDescent="0.25">
      <c r="A2926" t="s">
        <v>64</v>
      </c>
      <c r="B2926" t="s">
        <v>1974</v>
      </c>
      <c r="C2926">
        <v>2121</v>
      </c>
      <c r="D2926" s="2">
        <v>46113</v>
      </c>
      <c r="E2926" t="s">
        <v>905</v>
      </c>
      <c r="F2926" t="s">
        <v>324</v>
      </c>
      <c r="G2926" t="s">
        <v>316</v>
      </c>
      <c r="H2926" t="s">
        <v>6433</v>
      </c>
      <c r="I2926" t="s">
        <v>7691</v>
      </c>
      <c r="J2926" t="s">
        <v>7692</v>
      </c>
      <c r="K2926" t="s">
        <v>56</v>
      </c>
      <c r="L2926" t="s">
        <v>902</v>
      </c>
      <c r="M2926" t="s">
        <v>1829</v>
      </c>
      <c r="N2926" s="5">
        <v>1600024</v>
      </c>
    </row>
    <row r="2927" spans="1:14" x14ac:dyDescent="0.25">
      <c r="A2927" t="s">
        <v>64</v>
      </c>
      <c r="B2927" t="s">
        <v>1974</v>
      </c>
      <c r="C2927">
        <v>2121</v>
      </c>
      <c r="D2927" s="2">
        <v>46113</v>
      </c>
      <c r="E2927" t="s">
        <v>905</v>
      </c>
      <c r="F2927" t="s">
        <v>164</v>
      </c>
      <c r="G2927" t="s">
        <v>2</v>
      </c>
      <c r="H2927" t="s">
        <v>6425</v>
      </c>
      <c r="I2927" t="s">
        <v>7693</v>
      </c>
      <c r="J2927" t="s">
        <v>2</v>
      </c>
      <c r="K2927" t="s">
        <v>56</v>
      </c>
      <c r="L2927" t="s">
        <v>902</v>
      </c>
      <c r="M2927" t="s">
        <v>1829</v>
      </c>
      <c r="N2927" s="5">
        <v>2191000</v>
      </c>
    </row>
    <row r="2928" spans="1:14" x14ac:dyDescent="0.25">
      <c r="A2928" t="s">
        <v>64</v>
      </c>
      <c r="B2928" t="s">
        <v>1974</v>
      </c>
      <c r="C2928">
        <v>2121</v>
      </c>
      <c r="D2928" s="2">
        <v>46113</v>
      </c>
      <c r="E2928" t="s">
        <v>906</v>
      </c>
      <c r="F2928" t="s">
        <v>7683</v>
      </c>
      <c r="G2928" t="s">
        <v>7684</v>
      </c>
      <c r="H2928" t="s">
        <v>6429</v>
      </c>
      <c r="I2928" t="s">
        <v>14</v>
      </c>
      <c r="J2928" t="s">
        <v>7694</v>
      </c>
      <c r="K2928" t="s">
        <v>56</v>
      </c>
      <c r="L2928" t="s">
        <v>903</v>
      </c>
      <c r="M2928" t="s">
        <v>1829</v>
      </c>
      <c r="N2928" s="5">
        <v>1308484</v>
      </c>
    </row>
    <row r="2929" spans="1:14" x14ac:dyDescent="0.25">
      <c r="A2929" t="s">
        <v>64</v>
      </c>
      <c r="B2929" t="s">
        <v>1974</v>
      </c>
      <c r="C2929">
        <v>2121</v>
      </c>
      <c r="D2929" s="2">
        <v>46113</v>
      </c>
      <c r="E2929" t="s">
        <v>906</v>
      </c>
      <c r="F2929" t="s">
        <v>165</v>
      </c>
      <c r="G2929" t="s">
        <v>1975</v>
      </c>
      <c r="H2929" t="s">
        <v>6438</v>
      </c>
      <c r="I2929" t="s">
        <v>7695</v>
      </c>
      <c r="J2929" t="s">
        <v>7696</v>
      </c>
      <c r="K2929" t="s">
        <v>56</v>
      </c>
      <c r="L2929" t="s">
        <v>903</v>
      </c>
      <c r="M2929" t="s">
        <v>1829</v>
      </c>
      <c r="N2929" s="5">
        <v>3601249</v>
      </c>
    </row>
    <row r="2930" spans="1:14" x14ac:dyDescent="0.25">
      <c r="A2930" t="s">
        <v>64</v>
      </c>
      <c r="B2930" t="s">
        <v>1974</v>
      </c>
      <c r="C2930">
        <v>2121</v>
      </c>
      <c r="D2930" s="2">
        <v>46113</v>
      </c>
      <c r="E2930" t="s">
        <v>906</v>
      </c>
      <c r="F2930" t="s">
        <v>7697</v>
      </c>
      <c r="G2930" t="s">
        <v>7698</v>
      </c>
      <c r="H2930" t="s">
        <v>6437</v>
      </c>
      <c r="I2930" t="s">
        <v>14</v>
      </c>
      <c r="J2930" t="s">
        <v>7699</v>
      </c>
      <c r="K2930" t="s">
        <v>56</v>
      </c>
      <c r="L2930" t="s">
        <v>903</v>
      </c>
      <c r="M2930" t="s">
        <v>1829</v>
      </c>
      <c r="N2930" s="5">
        <v>2006010</v>
      </c>
    </row>
    <row r="2931" spans="1:14" x14ac:dyDescent="0.25">
      <c r="A2931" t="s">
        <v>64</v>
      </c>
      <c r="B2931" t="s">
        <v>1974</v>
      </c>
      <c r="C2931">
        <v>2121</v>
      </c>
      <c r="D2931" s="2">
        <v>46113</v>
      </c>
      <c r="E2931" t="s">
        <v>907</v>
      </c>
      <c r="F2931" t="s">
        <v>2263</v>
      </c>
      <c r="G2931" t="s">
        <v>2264</v>
      </c>
      <c r="H2931" t="s">
        <v>6077</v>
      </c>
      <c r="I2931" t="s">
        <v>7678</v>
      </c>
      <c r="J2931" t="s">
        <v>7700</v>
      </c>
      <c r="K2931" t="s">
        <v>56</v>
      </c>
      <c r="L2931" t="s">
        <v>904</v>
      </c>
      <c r="M2931" t="s">
        <v>1829</v>
      </c>
      <c r="N2931" s="5">
        <v>-1907501</v>
      </c>
    </row>
    <row r="2932" spans="1:14" x14ac:dyDescent="0.25">
      <c r="A2932" t="s">
        <v>64</v>
      </c>
      <c r="B2932" t="s">
        <v>1974</v>
      </c>
      <c r="C2932">
        <v>2121</v>
      </c>
      <c r="D2932" s="2">
        <v>46113</v>
      </c>
      <c r="E2932" t="s">
        <v>907</v>
      </c>
      <c r="F2932" t="s">
        <v>1124</v>
      </c>
      <c r="G2932" t="s">
        <v>1125</v>
      </c>
      <c r="H2932" t="s">
        <v>6426</v>
      </c>
      <c r="I2932" t="s">
        <v>7680</v>
      </c>
      <c r="J2932" t="s">
        <v>7701</v>
      </c>
      <c r="K2932" t="s">
        <v>56</v>
      </c>
      <c r="L2932" t="s">
        <v>904</v>
      </c>
      <c r="M2932" t="s">
        <v>1829</v>
      </c>
      <c r="N2932" s="5">
        <v>-1195252</v>
      </c>
    </row>
    <row r="2933" spans="1:14" x14ac:dyDescent="0.25">
      <c r="A2933" t="s">
        <v>64</v>
      </c>
      <c r="B2933" t="s">
        <v>1974</v>
      </c>
      <c r="C2933">
        <v>2121</v>
      </c>
      <c r="D2933" s="2">
        <v>46113</v>
      </c>
      <c r="E2933" t="s">
        <v>907</v>
      </c>
      <c r="F2933" t="s">
        <v>164</v>
      </c>
      <c r="G2933" t="s">
        <v>2</v>
      </c>
      <c r="H2933" t="s">
        <v>6425</v>
      </c>
      <c r="I2933" t="s">
        <v>7693</v>
      </c>
      <c r="J2933" t="s">
        <v>1853</v>
      </c>
      <c r="K2933" t="s">
        <v>56</v>
      </c>
      <c r="L2933" t="s">
        <v>904</v>
      </c>
      <c r="M2933" t="s">
        <v>1829</v>
      </c>
      <c r="N2933" s="5">
        <v>-2191000</v>
      </c>
    </row>
    <row r="2934" spans="1:14" x14ac:dyDescent="0.25">
      <c r="A2934" t="s">
        <v>64</v>
      </c>
      <c r="B2934" t="s">
        <v>1974</v>
      </c>
      <c r="C2934">
        <v>2121</v>
      </c>
      <c r="D2934" s="2">
        <v>46143</v>
      </c>
      <c r="E2934" t="s">
        <v>905</v>
      </c>
      <c r="F2934" t="s">
        <v>11045</v>
      </c>
      <c r="G2934" t="s">
        <v>11046</v>
      </c>
      <c r="H2934" t="s">
        <v>10545</v>
      </c>
      <c r="I2934" t="s">
        <v>11047</v>
      </c>
      <c r="J2934" t="s">
        <v>11048</v>
      </c>
      <c r="K2934" t="s">
        <v>56</v>
      </c>
      <c r="L2934" t="s">
        <v>902</v>
      </c>
      <c r="M2934" t="s">
        <v>1829</v>
      </c>
      <c r="N2934" s="5">
        <v>-1588829</v>
      </c>
    </row>
    <row r="2935" spans="1:14" x14ac:dyDescent="0.25">
      <c r="A2935" t="s">
        <v>64</v>
      </c>
      <c r="B2935" t="s">
        <v>1974</v>
      </c>
      <c r="C2935">
        <v>2121</v>
      </c>
      <c r="D2935" s="2">
        <v>46143</v>
      </c>
      <c r="E2935" t="s">
        <v>905</v>
      </c>
      <c r="F2935" t="s">
        <v>1286</v>
      </c>
      <c r="G2935" t="s">
        <v>1287</v>
      </c>
      <c r="H2935" t="s">
        <v>10057</v>
      </c>
      <c r="I2935" t="s">
        <v>11049</v>
      </c>
      <c r="J2935" t="s">
        <v>10643</v>
      </c>
      <c r="K2935" t="s">
        <v>56</v>
      </c>
      <c r="L2935" t="s">
        <v>902</v>
      </c>
      <c r="M2935" t="s">
        <v>1829</v>
      </c>
      <c r="N2935" s="5">
        <v>1697850</v>
      </c>
    </row>
    <row r="2936" spans="1:14" x14ac:dyDescent="0.25">
      <c r="A2936" t="s">
        <v>64</v>
      </c>
      <c r="B2936" t="s">
        <v>1974</v>
      </c>
      <c r="C2936">
        <v>2121</v>
      </c>
      <c r="D2936" s="2">
        <v>46143</v>
      </c>
      <c r="E2936" t="s">
        <v>905</v>
      </c>
      <c r="F2936" t="s">
        <v>10184</v>
      </c>
      <c r="G2936" t="s">
        <v>10185</v>
      </c>
      <c r="H2936" t="s">
        <v>10186</v>
      </c>
      <c r="I2936" t="s">
        <v>11050</v>
      </c>
      <c r="J2936" t="s">
        <v>11051</v>
      </c>
      <c r="K2936" t="s">
        <v>56</v>
      </c>
      <c r="L2936" t="s">
        <v>902</v>
      </c>
      <c r="M2936" t="s">
        <v>1829</v>
      </c>
      <c r="N2936" s="5">
        <v>7653633</v>
      </c>
    </row>
    <row r="2937" spans="1:14" x14ac:dyDescent="0.25">
      <c r="A2937" t="s">
        <v>64</v>
      </c>
      <c r="B2937" t="s">
        <v>1974</v>
      </c>
      <c r="C2937">
        <v>2121</v>
      </c>
      <c r="D2937" s="2">
        <v>46143</v>
      </c>
      <c r="E2937" t="s">
        <v>905</v>
      </c>
      <c r="F2937" t="s">
        <v>6904</v>
      </c>
      <c r="G2937" t="s">
        <v>6905</v>
      </c>
      <c r="H2937" t="s">
        <v>10182</v>
      </c>
      <c r="I2937" t="s">
        <v>11052</v>
      </c>
      <c r="J2937" t="s">
        <v>11053</v>
      </c>
      <c r="K2937" t="s">
        <v>56</v>
      </c>
      <c r="L2937" t="s">
        <v>902</v>
      </c>
      <c r="M2937" t="s">
        <v>1829</v>
      </c>
      <c r="N2937" s="5">
        <v>1010204</v>
      </c>
    </row>
    <row r="2938" spans="1:14" x14ac:dyDescent="0.25">
      <c r="A2938" t="s">
        <v>64</v>
      </c>
      <c r="B2938" t="s">
        <v>1974</v>
      </c>
      <c r="C2938">
        <v>2121</v>
      </c>
      <c r="D2938" s="2">
        <v>46143</v>
      </c>
      <c r="E2938" t="s">
        <v>905</v>
      </c>
      <c r="F2938" t="s">
        <v>7683</v>
      </c>
      <c r="G2938" t="s">
        <v>7684</v>
      </c>
      <c r="H2938" t="s">
        <v>6429</v>
      </c>
      <c r="I2938" t="s">
        <v>11054</v>
      </c>
      <c r="J2938" t="s">
        <v>7684</v>
      </c>
      <c r="K2938" t="s">
        <v>56</v>
      </c>
      <c r="L2938" t="s">
        <v>902</v>
      </c>
      <c r="M2938" t="s">
        <v>1829</v>
      </c>
      <c r="N2938" s="5">
        <v>1292598</v>
      </c>
    </row>
    <row r="2939" spans="1:14" x14ac:dyDescent="0.25">
      <c r="A2939" t="s">
        <v>64</v>
      </c>
      <c r="B2939" t="s">
        <v>1974</v>
      </c>
      <c r="C2939">
        <v>2121</v>
      </c>
      <c r="D2939" s="2">
        <v>46143</v>
      </c>
      <c r="E2939" t="s">
        <v>905</v>
      </c>
      <c r="F2939" t="s">
        <v>7683</v>
      </c>
      <c r="G2939" t="s">
        <v>7684</v>
      </c>
      <c r="H2939" t="s">
        <v>6429</v>
      </c>
      <c r="I2939" t="s">
        <v>11055</v>
      </c>
      <c r="J2939" t="s">
        <v>7684</v>
      </c>
      <c r="K2939" t="s">
        <v>56</v>
      </c>
      <c r="L2939" t="s">
        <v>902</v>
      </c>
      <c r="M2939" t="s">
        <v>1829</v>
      </c>
      <c r="N2939" s="5">
        <v>-1292598</v>
      </c>
    </row>
    <row r="2940" spans="1:14" x14ac:dyDescent="0.25">
      <c r="A2940" t="s">
        <v>64</v>
      </c>
      <c r="B2940" t="s">
        <v>1974</v>
      </c>
      <c r="C2940">
        <v>2121</v>
      </c>
      <c r="D2940" s="2">
        <v>46143</v>
      </c>
      <c r="E2940" t="s">
        <v>905</v>
      </c>
      <c r="F2940" t="s">
        <v>165</v>
      </c>
      <c r="G2940" t="s">
        <v>1975</v>
      </c>
      <c r="H2940" t="s">
        <v>6438</v>
      </c>
      <c r="I2940" t="s">
        <v>7695</v>
      </c>
      <c r="J2940" t="s">
        <v>120</v>
      </c>
      <c r="K2940" t="s">
        <v>56</v>
      </c>
      <c r="L2940" t="s">
        <v>902</v>
      </c>
      <c r="M2940" t="s">
        <v>1829</v>
      </c>
      <c r="N2940" s="5">
        <v>4219613</v>
      </c>
    </row>
    <row r="2941" spans="1:14" x14ac:dyDescent="0.25">
      <c r="A2941" t="s">
        <v>64</v>
      </c>
      <c r="B2941" t="s">
        <v>1974</v>
      </c>
      <c r="C2941">
        <v>2121</v>
      </c>
      <c r="D2941" s="2">
        <v>46143</v>
      </c>
      <c r="E2941" t="s">
        <v>905</v>
      </c>
      <c r="F2941" t="s">
        <v>10172</v>
      </c>
      <c r="G2941" t="s">
        <v>11056</v>
      </c>
      <c r="H2941" t="s">
        <v>10174</v>
      </c>
      <c r="I2941" t="s">
        <v>11057</v>
      </c>
      <c r="J2941" t="s">
        <v>11056</v>
      </c>
      <c r="K2941" t="s">
        <v>56</v>
      </c>
      <c r="L2941" t="s">
        <v>902</v>
      </c>
      <c r="M2941" t="s">
        <v>1829</v>
      </c>
      <c r="N2941" s="5">
        <v>1208714</v>
      </c>
    </row>
    <row r="2942" spans="1:14" x14ac:dyDescent="0.25">
      <c r="A2942" t="s">
        <v>64</v>
      </c>
      <c r="B2942" t="s">
        <v>1974</v>
      </c>
      <c r="C2942">
        <v>2121</v>
      </c>
      <c r="D2942" s="2">
        <v>46143</v>
      </c>
      <c r="E2942" t="s">
        <v>905</v>
      </c>
      <c r="F2942" t="s">
        <v>7697</v>
      </c>
      <c r="G2942" t="s">
        <v>7698</v>
      </c>
      <c r="H2942" t="s">
        <v>6437</v>
      </c>
      <c r="I2942" t="s">
        <v>11058</v>
      </c>
      <c r="J2942" t="s">
        <v>11059</v>
      </c>
      <c r="K2942" t="s">
        <v>56</v>
      </c>
      <c r="L2942" t="s">
        <v>902</v>
      </c>
      <c r="M2942" t="s">
        <v>1829</v>
      </c>
      <c r="N2942" s="5">
        <v>2011339</v>
      </c>
    </row>
    <row r="2943" spans="1:14" x14ac:dyDescent="0.25">
      <c r="A2943" t="s">
        <v>64</v>
      </c>
      <c r="B2943" t="s">
        <v>1974</v>
      </c>
      <c r="C2943">
        <v>2121</v>
      </c>
      <c r="D2943" s="2">
        <v>46143</v>
      </c>
      <c r="E2943" t="s">
        <v>906</v>
      </c>
      <c r="F2943" t="s">
        <v>10176</v>
      </c>
      <c r="G2943" t="s">
        <v>10177</v>
      </c>
      <c r="H2943" t="s">
        <v>10178</v>
      </c>
      <c r="I2943" t="s">
        <v>11060</v>
      </c>
      <c r="J2943" t="s">
        <v>11061</v>
      </c>
      <c r="K2943" t="s">
        <v>56</v>
      </c>
      <c r="L2943" t="s">
        <v>903</v>
      </c>
      <c r="M2943" t="s">
        <v>1829</v>
      </c>
      <c r="N2943" s="5">
        <v>3000000</v>
      </c>
    </row>
    <row r="2944" spans="1:14" x14ac:dyDescent="0.25">
      <c r="A2944" t="s">
        <v>64</v>
      </c>
      <c r="B2944" t="s">
        <v>1974</v>
      </c>
      <c r="C2944">
        <v>2121</v>
      </c>
      <c r="D2944" s="2">
        <v>46143</v>
      </c>
      <c r="E2944" t="s">
        <v>906</v>
      </c>
      <c r="F2944" t="s">
        <v>9456</v>
      </c>
      <c r="G2944" t="s">
        <v>9457</v>
      </c>
      <c r="H2944" t="s">
        <v>9458</v>
      </c>
      <c r="I2944" t="s">
        <v>3577</v>
      </c>
      <c r="J2944" t="s">
        <v>11062</v>
      </c>
      <c r="K2944" t="s">
        <v>56</v>
      </c>
      <c r="L2944" t="s">
        <v>903</v>
      </c>
      <c r="M2944" t="s">
        <v>1829</v>
      </c>
      <c r="N2944" s="5">
        <v>1600000</v>
      </c>
    </row>
    <row r="2945" spans="1:14" x14ac:dyDescent="0.25">
      <c r="A2945" t="s">
        <v>64</v>
      </c>
      <c r="B2945" t="s">
        <v>1974</v>
      </c>
      <c r="C2945">
        <v>2121</v>
      </c>
      <c r="D2945" s="2">
        <v>46143</v>
      </c>
      <c r="E2945" t="s">
        <v>906</v>
      </c>
      <c r="F2945" t="s">
        <v>10172</v>
      </c>
      <c r="G2945" t="s">
        <v>11056</v>
      </c>
      <c r="H2945" t="s">
        <v>10174</v>
      </c>
      <c r="I2945" t="s">
        <v>3670</v>
      </c>
      <c r="J2945" t="s">
        <v>11063</v>
      </c>
      <c r="K2945" t="s">
        <v>56</v>
      </c>
      <c r="L2945" t="s">
        <v>903</v>
      </c>
      <c r="M2945" t="s">
        <v>1829</v>
      </c>
      <c r="N2945" s="5">
        <v>2400000</v>
      </c>
    </row>
    <row r="2946" spans="1:14" x14ac:dyDescent="0.25">
      <c r="A2946" t="s">
        <v>64</v>
      </c>
      <c r="B2946" t="s">
        <v>1974</v>
      </c>
      <c r="C2946">
        <v>2121</v>
      </c>
      <c r="D2946" s="2">
        <v>46143</v>
      </c>
      <c r="E2946" t="s">
        <v>906</v>
      </c>
      <c r="F2946" t="s">
        <v>164</v>
      </c>
      <c r="G2946" t="s">
        <v>2</v>
      </c>
      <c r="H2946" t="s">
        <v>10059</v>
      </c>
      <c r="I2946" t="s">
        <v>3670</v>
      </c>
      <c r="J2946" t="s">
        <v>1850</v>
      </c>
      <c r="K2946" t="s">
        <v>56</v>
      </c>
      <c r="L2946" t="s">
        <v>903</v>
      </c>
      <c r="M2946" t="s">
        <v>1829</v>
      </c>
      <c r="N2946" s="5">
        <v>3200000</v>
      </c>
    </row>
    <row r="2947" spans="1:14" x14ac:dyDescent="0.25">
      <c r="A2947" t="s">
        <v>64</v>
      </c>
      <c r="B2947" t="s">
        <v>1974</v>
      </c>
      <c r="C2947">
        <v>2121</v>
      </c>
      <c r="D2947" s="2">
        <v>46143</v>
      </c>
      <c r="E2947" t="s">
        <v>906</v>
      </c>
      <c r="F2947" t="s">
        <v>10188</v>
      </c>
      <c r="G2947" t="s">
        <v>11064</v>
      </c>
      <c r="H2947" t="s">
        <v>10548</v>
      </c>
      <c r="I2947" t="s">
        <v>3782</v>
      </c>
      <c r="J2947" t="s">
        <v>11065</v>
      </c>
      <c r="K2947" t="s">
        <v>56</v>
      </c>
      <c r="L2947" t="s">
        <v>903</v>
      </c>
      <c r="M2947" t="s">
        <v>1829</v>
      </c>
      <c r="N2947" s="5">
        <v>1200000</v>
      </c>
    </row>
    <row r="2948" spans="1:14" x14ac:dyDescent="0.25">
      <c r="A2948" t="s">
        <v>64</v>
      </c>
      <c r="B2948" t="s">
        <v>1974</v>
      </c>
      <c r="C2948">
        <v>2121</v>
      </c>
      <c r="D2948" s="2">
        <v>46143</v>
      </c>
      <c r="E2948" t="s">
        <v>907</v>
      </c>
      <c r="F2948" t="s">
        <v>7683</v>
      </c>
      <c r="G2948" t="s">
        <v>7684</v>
      </c>
      <c r="H2948" t="s">
        <v>6429</v>
      </c>
      <c r="I2948" t="s">
        <v>11054</v>
      </c>
      <c r="J2948" t="s">
        <v>11066</v>
      </c>
      <c r="K2948" t="s">
        <v>56</v>
      </c>
      <c r="L2948" t="s">
        <v>904</v>
      </c>
      <c r="M2948" t="s">
        <v>1829</v>
      </c>
      <c r="N2948" s="5">
        <v>-1308484</v>
      </c>
    </row>
    <row r="2949" spans="1:14" x14ac:dyDescent="0.25">
      <c r="A2949" t="s">
        <v>64</v>
      </c>
      <c r="B2949" t="s">
        <v>1974</v>
      </c>
      <c r="C2949">
        <v>2121</v>
      </c>
      <c r="D2949" s="2">
        <v>46143</v>
      </c>
      <c r="E2949" t="s">
        <v>907</v>
      </c>
      <c r="F2949" t="s">
        <v>165</v>
      </c>
      <c r="G2949" t="s">
        <v>1975</v>
      </c>
      <c r="H2949" t="s">
        <v>6438</v>
      </c>
      <c r="I2949" t="s">
        <v>7695</v>
      </c>
      <c r="J2949" t="s">
        <v>1976</v>
      </c>
      <c r="K2949" t="s">
        <v>56</v>
      </c>
      <c r="L2949" t="s">
        <v>904</v>
      </c>
      <c r="M2949" t="s">
        <v>1829</v>
      </c>
      <c r="N2949" s="5">
        <v>-3601249</v>
      </c>
    </row>
    <row r="2950" spans="1:14" x14ac:dyDescent="0.25">
      <c r="A2950" t="s">
        <v>64</v>
      </c>
      <c r="B2950" t="s">
        <v>1974</v>
      </c>
      <c r="C2950">
        <v>2121</v>
      </c>
      <c r="D2950" s="2">
        <v>46143</v>
      </c>
      <c r="E2950" t="s">
        <v>907</v>
      </c>
      <c r="F2950" t="s">
        <v>7697</v>
      </c>
      <c r="G2950" t="s">
        <v>7698</v>
      </c>
      <c r="H2950" t="s">
        <v>6437</v>
      </c>
      <c r="I2950" t="s">
        <v>11058</v>
      </c>
      <c r="J2950" t="s">
        <v>11067</v>
      </c>
      <c r="K2950" t="s">
        <v>56</v>
      </c>
      <c r="L2950" t="s">
        <v>904</v>
      </c>
      <c r="M2950" t="s">
        <v>1829</v>
      </c>
      <c r="N2950" s="5">
        <v>-2006010</v>
      </c>
    </row>
    <row r="2951" spans="1:14" x14ac:dyDescent="0.25">
      <c r="A2951" t="s">
        <v>64</v>
      </c>
      <c r="B2951" t="s">
        <v>1974</v>
      </c>
      <c r="C2951">
        <v>2121</v>
      </c>
      <c r="D2951" s="2">
        <v>46174</v>
      </c>
      <c r="E2951" t="s">
        <v>905</v>
      </c>
      <c r="F2951" t="s">
        <v>11812</v>
      </c>
      <c r="G2951" t="s">
        <v>11813</v>
      </c>
      <c r="H2951" t="s">
        <v>11814</v>
      </c>
      <c r="I2951" t="s">
        <v>12513</v>
      </c>
      <c r="J2951" t="s">
        <v>11813</v>
      </c>
      <c r="K2951" t="s">
        <v>56</v>
      </c>
      <c r="L2951" t="s">
        <v>902</v>
      </c>
      <c r="M2951" t="s">
        <v>1829</v>
      </c>
      <c r="N2951" s="5">
        <v>2440680</v>
      </c>
    </row>
    <row r="2952" spans="1:14" x14ac:dyDescent="0.25">
      <c r="A2952" t="s">
        <v>64</v>
      </c>
      <c r="B2952" t="s">
        <v>1974</v>
      </c>
      <c r="C2952">
        <v>2121</v>
      </c>
      <c r="D2952" s="2">
        <v>46174</v>
      </c>
      <c r="E2952" t="s">
        <v>905</v>
      </c>
      <c r="F2952" t="s">
        <v>11806</v>
      </c>
      <c r="G2952" t="s">
        <v>14</v>
      </c>
      <c r="H2952" t="s">
        <v>11808</v>
      </c>
      <c r="I2952" t="s">
        <v>12514</v>
      </c>
      <c r="J2952" t="s">
        <v>12515</v>
      </c>
      <c r="K2952" t="s">
        <v>56</v>
      </c>
      <c r="L2952" t="s">
        <v>902</v>
      </c>
      <c r="M2952" t="s">
        <v>1829</v>
      </c>
      <c r="N2952" s="5">
        <v>4269455</v>
      </c>
    </row>
    <row r="2953" spans="1:14" x14ac:dyDescent="0.25">
      <c r="A2953" t="s">
        <v>64</v>
      </c>
      <c r="B2953" t="s">
        <v>1974</v>
      </c>
      <c r="C2953">
        <v>2121</v>
      </c>
      <c r="D2953" s="2">
        <v>46174</v>
      </c>
      <c r="E2953" t="s">
        <v>906</v>
      </c>
      <c r="F2953" t="s">
        <v>10176</v>
      </c>
      <c r="G2953" t="s">
        <v>10177</v>
      </c>
      <c r="H2953" t="s">
        <v>10178</v>
      </c>
      <c r="I2953" t="s">
        <v>12516</v>
      </c>
      <c r="J2953" t="s">
        <v>11061</v>
      </c>
      <c r="K2953" t="s">
        <v>56</v>
      </c>
      <c r="L2953" t="s">
        <v>903</v>
      </c>
      <c r="M2953" t="s">
        <v>1829</v>
      </c>
      <c r="N2953" s="5">
        <v>3030612</v>
      </c>
    </row>
    <row r="2954" spans="1:14" x14ac:dyDescent="0.25">
      <c r="A2954" t="s">
        <v>64</v>
      </c>
      <c r="B2954" t="s">
        <v>1974</v>
      </c>
      <c r="C2954">
        <v>2121</v>
      </c>
      <c r="D2954" s="2">
        <v>46174</v>
      </c>
      <c r="E2954" t="s">
        <v>906</v>
      </c>
      <c r="F2954" t="s">
        <v>1124</v>
      </c>
      <c r="G2954" t="s">
        <v>1125</v>
      </c>
      <c r="H2954" t="s">
        <v>12084</v>
      </c>
      <c r="I2954" t="s">
        <v>14</v>
      </c>
      <c r="J2954" t="s">
        <v>6885</v>
      </c>
      <c r="K2954" t="s">
        <v>56</v>
      </c>
      <c r="L2954" t="s">
        <v>903</v>
      </c>
      <c r="M2954" t="s">
        <v>1829</v>
      </c>
      <c r="N2954" s="5">
        <v>2449219</v>
      </c>
    </row>
    <row r="2955" spans="1:14" x14ac:dyDescent="0.25">
      <c r="A2955" t="s">
        <v>64</v>
      </c>
      <c r="B2955" t="s">
        <v>1974</v>
      </c>
      <c r="C2955">
        <v>2121</v>
      </c>
      <c r="D2955" s="2">
        <v>46174</v>
      </c>
      <c r="E2955" t="s">
        <v>906</v>
      </c>
      <c r="F2955" t="s">
        <v>165</v>
      </c>
      <c r="G2955" t="s">
        <v>1975</v>
      </c>
      <c r="H2955" t="s">
        <v>11831</v>
      </c>
      <c r="I2955" t="s">
        <v>12517</v>
      </c>
      <c r="J2955" t="s">
        <v>7696</v>
      </c>
      <c r="K2955" t="s">
        <v>56</v>
      </c>
      <c r="L2955" t="s">
        <v>903</v>
      </c>
      <c r="M2955" t="s">
        <v>1829</v>
      </c>
      <c r="N2955" s="5">
        <v>1825959</v>
      </c>
    </row>
    <row r="2956" spans="1:14" x14ac:dyDescent="0.25">
      <c r="A2956" t="s">
        <v>64</v>
      </c>
      <c r="B2956" t="s">
        <v>1974</v>
      </c>
      <c r="C2956">
        <v>2121</v>
      </c>
      <c r="D2956" s="2">
        <v>46174</v>
      </c>
      <c r="E2956" t="s">
        <v>906</v>
      </c>
      <c r="F2956" t="s">
        <v>156</v>
      </c>
      <c r="G2956" t="s">
        <v>3</v>
      </c>
      <c r="H2956" t="s">
        <v>11804</v>
      </c>
      <c r="I2956" t="s">
        <v>14</v>
      </c>
      <c r="J2956" t="s">
        <v>1852</v>
      </c>
      <c r="K2956" t="s">
        <v>56</v>
      </c>
      <c r="L2956" t="s">
        <v>903</v>
      </c>
      <c r="M2956" t="s">
        <v>1829</v>
      </c>
      <c r="N2956" s="5">
        <v>1632812</v>
      </c>
    </row>
    <row r="2957" spans="1:14" x14ac:dyDescent="0.25">
      <c r="A2957" t="s">
        <v>64</v>
      </c>
      <c r="B2957" t="s">
        <v>1974</v>
      </c>
      <c r="C2957">
        <v>2121</v>
      </c>
      <c r="D2957" s="2">
        <v>46174</v>
      </c>
      <c r="E2957" t="s">
        <v>906</v>
      </c>
      <c r="F2957" t="s">
        <v>10172</v>
      </c>
      <c r="G2957" t="s">
        <v>11056</v>
      </c>
      <c r="H2957" t="s">
        <v>10174</v>
      </c>
      <c r="I2957" t="s">
        <v>12518</v>
      </c>
      <c r="J2957" t="s">
        <v>11063</v>
      </c>
      <c r="K2957" t="s">
        <v>56</v>
      </c>
      <c r="L2957" t="s">
        <v>903</v>
      </c>
      <c r="M2957" t="s">
        <v>1829</v>
      </c>
      <c r="N2957" s="5">
        <v>1208714</v>
      </c>
    </row>
    <row r="2958" spans="1:14" x14ac:dyDescent="0.25">
      <c r="A2958" t="s">
        <v>64</v>
      </c>
      <c r="B2958" t="s">
        <v>1974</v>
      </c>
      <c r="C2958">
        <v>2121</v>
      </c>
      <c r="D2958" s="2">
        <v>46174</v>
      </c>
      <c r="E2958" t="s">
        <v>906</v>
      </c>
      <c r="F2958" t="s">
        <v>9576</v>
      </c>
      <c r="G2958" t="s">
        <v>12188</v>
      </c>
      <c r="H2958" t="s">
        <v>11802</v>
      </c>
      <c r="I2958" t="s">
        <v>12519</v>
      </c>
      <c r="J2958" t="s">
        <v>12520</v>
      </c>
      <c r="K2958" t="s">
        <v>56</v>
      </c>
      <c r="L2958" t="s">
        <v>903</v>
      </c>
      <c r="M2958" t="s">
        <v>1829</v>
      </c>
      <c r="N2958" s="5">
        <v>3265625</v>
      </c>
    </row>
    <row r="2959" spans="1:14" x14ac:dyDescent="0.25">
      <c r="A2959" t="s">
        <v>64</v>
      </c>
      <c r="B2959" t="s">
        <v>1974</v>
      </c>
      <c r="C2959">
        <v>2121</v>
      </c>
      <c r="D2959" s="2">
        <v>46174</v>
      </c>
      <c r="E2959" t="s">
        <v>906</v>
      </c>
      <c r="F2959" t="s">
        <v>956</v>
      </c>
      <c r="G2959" t="s">
        <v>9104</v>
      </c>
      <c r="H2959" t="s">
        <v>11810</v>
      </c>
      <c r="I2959" t="s">
        <v>12521</v>
      </c>
      <c r="J2959" t="s">
        <v>12522</v>
      </c>
      <c r="K2959" t="s">
        <v>56</v>
      </c>
      <c r="L2959" t="s">
        <v>903</v>
      </c>
      <c r="M2959" t="s">
        <v>1829</v>
      </c>
      <c r="N2959" s="5">
        <v>5714843</v>
      </c>
    </row>
    <row r="2960" spans="1:14" x14ac:dyDescent="0.25">
      <c r="A2960" t="s">
        <v>64</v>
      </c>
      <c r="B2960" t="s">
        <v>1974</v>
      </c>
      <c r="C2960">
        <v>2121</v>
      </c>
      <c r="D2960" s="2">
        <v>46174</v>
      </c>
      <c r="E2960" t="s">
        <v>906</v>
      </c>
      <c r="F2960" t="s">
        <v>956</v>
      </c>
      <c r="G2960" t="s">
        <v>9104</v>
      </c>
      <c r="H2960" t="s">
        <v>11816</v>
      </c>
      <c r="I2960" t="s">
        <v>12523</v>
      </c>
      <c r="J2960" t="s">
        <v>12522</v>
      </c>
      <c r="K2960" t="s">
        <v>56</v>
      </c>
      <c r="L2960" t="s">
        <v>903</v>
      </c>
      <c r="M2960" t="s">
        <v>1829</v>
      </c>
      <c r="N2960" s="5">
        <v>1632812</v>
      </c>
    </row>
    <row r="2961" spans="1:14" x14ac:dyDescent="0.25">
      <c r="A2961" t="s">
        <v>64</v>
      </c>
      <c r="B2961" t="s">
        <v>1974</v>
      </c>
      <c r="C2961">
        <v>2121</v>
      </c>
      <c r="D2961" s="2">
        <v>46174</v>
      </c>
      <c r="E2961" t="s">
        <v>906</v>
      </c>
      <c r="F2961" t="s">
        <v>164</v>
      </c>
      <c r="G2961" t="s">
        <v>2</v>
      </c>
      <c r="H2961" t="s">
        <v>10059</v>
      </c>
      <c r="I2961" t="s">
        <v>12524</v>
      </c>
      <c r="J2961" t="s">
        <v>1850</v>
      </c>
      <c r="K2961" t="s">
        <v>56</v>
      </c>
      <c r="L2961" t="s">
        <v>903</v>
      </c>
      <c r="M2961" t="s">
        <v>1829</v>
      </c>
      <c r="N2961" s="5">
        <v>3213876</v>
      </c>
    </row>
    <row r="2962" spans="1:14" x14ac:dyDescent="0.25">
      <c r="A2962" t="s">
        <v>64</v>
      </c>
      <c r="B2962" t="s">
        <v>1974</v>
      </c>
      <c r="C2962">
        <v>2121</v>
      </c>
      <c r="D2962" s="2">
        <v>46174</v>
      </c>
      <c r="E2962" t="s">
        <v>906</v>
      </c>
      <c r="F2962" t="s">
        <v>164</v>
      </c>
      <c r="G2962" t="s">
        <v>2</v>
      </c>
      <c r="H2962" t="s">
        <v>10059</v>
      </c>
      <c r="I2962" t="s">
        <v>12525</v>
      </c>
      <c r="J2962" t="s">
        <v>1850</v>
      </c>
      <c r="K2962" t="s">
        <v>56</v>
      </c>
      <c r="L2962" t="s">
        <v>903</v>
      </c>
      <c r="M2962" t="s">
        <v>1829</v>
      </c>
      <c r="N2962" s="5">
        <v>813230</v>
      </c>
    </row>
    <row r="2963" spans="1:14" x14ac:dyDescent="0.25">
      <c r="A2963" t="s">
        <v>64</v>
      </c>
      <c r="B2963" t="s">
        <v>1974</v>
      </c>
      <c r="C2963">
        <v>2121</v>
      </c>
      <c r="D2963" s="2">
        <v>46174</v>
      </c>
      <c r="E2963" t="s">
        <v>906</v>
      </c>
      <c r="F2963" t="s">
        <v>10188</v>
      </c>
      <c r="G2963" t="s">
        <v>11064</v>
      </c>
      <c r="H2963" t="s">
        <v>10548</v>
      </c>
      <c r="I2963" t="s">
        <v>12526</v>
      </c>
      <c r="J2963" t="s">
        <v>11065</v>
      </c>
      <c r="K2963" t="s">
        <v>56</v>
      </c>
      <c r="L2963" t="s">
        <v>903</v>
      </c>
      <c r="M2963" t="s">
        <v>1829</v>
      </c>
      <c r="N2963" s="5">
        <v>1211740</v>
      </c>
    </row>
    <row r="2964" spans="1:14" x14ac:dyDescent="0.25">
      <c r="A2964" t="s">
        <v>64</v>
      </c>
      <c r="B2964" t="s">
        <v>1974</v>
      </c>
      <c r="C2964">
        <v>2121</v>
      </c>
      <c r="D2964" s="2">
        <v>46174</v>
      </c>
      <c r="E2964" t="s">
        <v>907</v>
      </c>
      <c r="F2964" t="s">
        <v>10176</v>
      </c>
      <c r="G2964" t="s">
        <v>10177</v>
      </c>
      <c r="H2964" t="s">
        <v>10178</v>
      </c>
      <c r="I2964" t="s">
        <v>14</v>
      </c>
      <c r="J2964" t="s">
        <v>12527</v>
      </c>
      <c r="K2964" t="s">
        <v>56</v>
      </c>
      <c r="L2964" t="s">
        <v>904</v>
      </c>
      <c r="M2964" t="s">
        <v>1829</v>
      </c>
      <c r="N2964" s="5">
        <v>-3000000</v>
      </c>
    </row>
    <row r="2965" spans="1:14" x14ac:dyDescent="0.25">
      <c r="A2965" t="s">
        <v>64</v>
      </c>
      <c r="B2965" t="s">
        <v>1974</v>
      </c>
      <c r="C2965">
        <v>2121</v>
      </c>
      <c r="D2965" s="2">
        <v>46174</v>
      </c>
      <c r="E2965" t="s">
        <v>907</v>
      </c>
      <c r="F2965" t="s">
        <v>9456</v>
      </c>
      <c r="G2965" t="s">
        <v>9457</v>
      </c>
      <c r="H2965" t="s">
        <v>9458</v>
      </c>
      <c r="I2965" t="s">
        <v>14</v>
      </c>
      <c r="J2965" t="s">
        <v>12528</v>
      </c>
      <c r="K2965" t="s">
        <v>56</v>
      </c>
      <c r="L2965" t="s">
        <v>904</v>
      </c>
      <c r="M2965" t="s">
        <v>1829</v>
      </c>
      <c r="N2965" s="5">
        <v>-1600000</v>
      </c>
    </row>
    <row r="2966" spans="1:14" x14ac:dyDescent="0.25">
      <c r="A2966" t="s">
        <v>64</v>
      </c>
      <c r="B2966" t="s">
        <v>1974</v>
      </c>
      <c r="C2966">
        <v>2121</v>
      </c>
      <c r="D2966" s="2">
        <v>46174</v>
      </c>
      <c r="E2966" t="s">
        <v>907</v>
      </c>
      <c r="F2966" t="s">
        <v>10172</v>
      </c>
      <c r="G2966" t="s">
        <v>11056</v>
      </c>
      <c r="H2966" t="s">
        <v>10174</v>
      </c>
      <c r="I2966" t="s">
        <v>14</v>
      </c>
      <c r="J2966" t="s">
        <v>12529</v>
      </c>
      <c r="K2966" t="s">
        <v>56</v>
      </c>
      <c r="L2966" t="s">
        <v>904</v>
      </c>
      <c r="M2966" t="s">
        <v>1829</v>
      </c>
      <c r="N2966" s="5">
        <v>-2400000</v>
      </c>
    </row>
    <row r="2967" spans="1:14" x14ac:dyDescent="0.25">
      <c r="A2967" t="s">
        <v>64</v>
      </c>
      <c r="B2967" t="s">
        <v>1974</v>
      </c>
      <c r="C2967">
        <v>2121</v>
      </c>
      <c r="D2967" s="2">
        <v>46174</v>
      </c>
      <c r="E2967" t="s">
        <v>907</v>
      </c>
      <c r="F2967" t="s">
        <v>164</v>
      </c>
      <c r="G2967" t="s">
        <v>2</v>
      </c>
      <c r="H2967" t="s">
        <v>10059</v>
      </c>
      <c r="I2967" t="s">
        <v>14</v>
      </c>
      <c r="J2967" t="s">
        <v>1853</v>
      </c>
      <c r="K2967" t="s">
        <v>56</v>
      </c>
      <c r="L2967" t="s">
        <v>904</v>
      </c>
      <c r="M2967" t="s">
        <v>1829</v>
      </c>
      <c r="N2967" s="5">
        <v>-3200000</v>
      </c>
    </row>
    <row r="2968" spans="1:14" x14ac:dyDescent="0.25">
      <c r="A2968" t="s">
        <v>64</v>
      </c>
      <c r="B2968" t="s">
        <v>1974</v>
      </c>
      <c r="C2968">
        <v>2121</v>
      </c>
      <c r="D2968" s="2">
        <v>46174</v>
      </c>
      <c r="E2968" t="s">
        <v>907</v>
      </c>
      <c r="F2968" t="s">
        <v>10188</v>
      </c>
      <c r="G2968" t="s">
        <v>11064</v>
      </c>
      <c r="H2968" t="s">
        <v>10548</v>
      </c>
      <c r="I2968" t="s">
        <v>14</v>
      </c>
      <c r="J2968" t="s">
        <v>12530</v>
      </c>
      <c r="K2968" t="s">
        <v>56</v>
      </c>
      <c r="L2968" t="s">
        <v>904</v>
      </c>
      <c r="M2968" t="s">
        <v>1829</v>
      </c>
      <c r="N2968" s="5">
        <v>-1200000</v>
      </c>
    </row>
    <row r="2969" spans="1:14" x14ac:dyDescent="0.25">
      <c r="A2969" t="s">
        <v>64</v>
      </c>
      <c r="B2969" t="s">
        <v>1974</v>
      </c>
      <c r="C2969">
        <v>2304</v>
      </c>
      <c r="D2969" s="2">
        <v>46023</v>
      </c>
      <c r="E2969" t="s">
        <v>905</v>
      </c>
      <c r="F2969" t="s">
        <v>2095</v>
      </c>
      <c r="G2969" t="s">
        <v>2096</v>
      </c>
      <c r="H2969" t="s">
        <v>1590</v>
      </c>
      <c r="I2969" t="s">
        <v>3998</v>
      </c>
      <c r="J2969" t="s">
        <v>2125</v>
      </c>
      <c r="K2969" t="s">
        <v>828</v>
      </c>
      <c r="L2969" t="s">
        <v>902</v>
      </c>
      <c r="M2969" t="s">
        <v>1837</v>
      </c>
      <c r="N2969" s="5">
        <v>27021058</v>
      </c>
    </row>
    <row r="2970" spans="1:14" x14ac:dyDescent="0.25">
      <c r="A2970" t="s">
        <v>64</v>
      </c>
      <c r="B2970" t="s">
        <v>1974</v>
      </c>
      <c r="C2970">
        <v>2304</v>
      </c>
      <c r="D2970" s="2">
        <v>46023</v>
      </c>
      <c r="E2970" t="s">
        <v>905</v>
      </c>
      <c r="F2970" t="s">
        <v>284</v>
      </c>
      <c r="G2970" t="s">
        <v>280</v>
      </c>
      <c r="H2970" t="s">
        <v>603</v>
      </c>
      <c r="I2970" t="s">
        <v>3999</v>
      </c>
      <c r="J2970" t="s">
        <v>280</v>
      </c>
      <c r="K2970" t="s">
        <v>56</v>
      </c>
      <c r="L2970" t="s">
        <v>902</v>
      </c>
      <c r="M2970" t="s">
        <v>1837</v>
      </c>
      <c r="N2970" s="5">
        <v>117630460</v>
      </c>
    </row>
    <row r="2971" spans="1:14" x14ac:dyDescent="0.25">
      <c r="A2971" t="s">
        <v>64</v>
      </c>
      <c r="B2971" t="s">
        <v>1974</v>
      </c>
      <c r="C2971">
        <v>2304</v>
      </c>
      <c r="D2971" s="2">
        <v>46023</v>
      </c>
      <c r="E2971" t="s">
        <v>905</v>
      </c>
      <c r="F2971" t="s">
        <v>989</v>
      </c>
      <c r="G2971" t="s">
        <v>990</v>
      </c>
      <c r="H2971" t="s">
        <v>1427</v>
      </c>
      <c r="I2971" t="s">
        <v>4000</v>
      </c>
      <c r="J2971" t="s">
        <v>990</v>
      </c>
      <c r="K2971" t="s">
        <v>56</v>
      </c>
      <c r="L2971" t="s">
        <v>902</v>
      </c>
      <c r="M2971" t="s">
        <v>1837</v>
      </c>
      <c r="N2971" s="5">
        <v>-9000000</v>
      </c>
    </row>
    <row r="2972" spans="1:14" x14ac:dyDescent="0.25">
      <c r="A2972" t="s">
        <v>64</v>
      </c>
      <c r="B2972" t="s">
        <v>1974</v>
      </c>
      <c r="C2972">
        <v>2304</v>
      </c>
      <c r="D2972" s="2">
        <v>46023</v>
      </c>
      <c r="E2972" t="s">
        <v>905</v>
      </c>
      <c r="F2972" t="s">
        <v>289</v>
      </c>
      <c r="G2972" t="s">
        <v>268</v>
      </c>
      <c r="H2972" t="s">
        <v>1096</v>
      </c>
      <c r="I2972" t="s">
        <v>4001</v>
      </c>
      <c r="J2972" t="s">
        <v>268</v>
      </c>
      <c r="K2972" t="s">
        <v>56</v>
      </c>
      <c r="L2972" t="s">
        <v>902</v>
      </c>
      <c r="M2972" t="s">
        <v>1837</v>
      </c>
      <c r="N2972" s="5">
        <v>40742214</v>
      </c>
    </row>
    <row r="2973" spans="1:14" x14ac:dyDescent="0.25">
      <c r="A2973" t="s">
        <v>64</v>
      </c>
      <c r="B2973" t="s">
        <v>1974</v>
      </c>
      <c r="C2973">
        <v>2304</v>
      </c>
      <c r="D2973" s="2">
        <v>46023</v>
      </c>
      <c r="E2973" t="s">
        <v>905</v>
      </c>
      <c r="F2973" t="s">
        <v>289</v>
      </c>
      <c r="G2973" t="s">
        <v>268</v>
      </c>
      <c r="H2973" t="s">
        <v>1784</v>
      </c>
      <c r="I2973" t="s">
        <v>4002</v>
      </c>
      <c r="J2973" t="s">
        <v>268</v>
      </c>
      <c r="K2973" t="s">
        <v>56</v>
      </c>
      <c r="L2973" t="s">
        <v>902</v>
      </c>
      <c r="M2973" t="s">
        <v>1837</v>
      </c>
      <c r="N2973" s="5">
        <v>33440279</v>
      </c>
    </row>
    <row r="2974" spans="1:14" x14ac:dyDescent="0.25">
      <c r="A2974" t="s">
        <v>64</v>
      </c>
      <c r="B2974" t="s">
        <v>1974</v>
      </c>
      <c r="C2974">
        <v>2304</v>
      </c>
      <c r="D2974" s="2">
        <v>46023</v>
      </c>
      <c r="E2974" t="s">
        <v>905</v>
      </c>
      <c r="F2974" t="s">
        <v>289</v>
      </c>
      <c r="G2974" t="s">
        <v>268</v>
      </c>
      <c r="H2974" t="s">
        <v>1784</v>
      </c>
      <c r="I2974" t="s">
        <v>4003</v>
      </c>
      <c r="J2974" t="s">
        <v>268</v>
      </c>
      <c r="K2974" t="s">
        <v>56</v>
      </c>
      <c r="L2974" t="s">
        <v>902</v>
      </c>
      <c r="M2974" t="s">
        <v>1837</v>
      </c>
      <c r="N2974" s="5">
        <v>-33421225</v>
      </c>
    </row>
    <row r="2975" spans="1:14" x14ac:dyDescent="0.25">
      <c r="A2975" t="s">
        <v>64</v>
      </c>
      <c r="B2975" t="s">
        <v>1974</v>
      </c>
      <c r="C2975">
        <v>2304</v>
      </c>
      <c r="D2975" s="2">
        <v>46023</v>
      </c>
      <c r="E2975" t="s">
        <v>905</v>
      </c>
      <c r="F2975" t="s">
        <v>1979</v>
      </c>
      <c r="G2975" t="s">
        <v>1980</v>
      </c>
      <c r="H2975" t="s">
        <v>1427</v>
      </c>
      <c r="I2975" t="s">
        <v>4004</v>
      </c>
      <c r="J2975" t="s">
        <v>1982</v>
      </c>
      <c r="K2975" t="s">
        <v>56</v>
      </c>
      <c r="L2975" t="s">
        <v>902</v>
      </c>
      <c r="M2975" t="s">
        <v>1837</v>
      </c>
      <c r="N2975" s="5">
        <v>9143608</v>
      </c>
    </row>
    <row r="2976" spans="1:14" x14ac:dyDescent="0.25">
      <c r="A2976" t="s">
        <v>64</v>
      </c>
      <c r="B2976" t="s">
        <v>1974</v>
      </c>
      <c r="C2976">
        <v>2304</v>
      </c>
      <c r="D2976" s="2">
        <v>46023</v>
      </c>
      <c r="E2976" t="s">
        <v>1792</v>
      </c>
      <c r="F2976" t="s">
        <v>14</v>
      </c>
      <c r="G2976" t="s">
        <v>14</v>
      </c>
      <c r="H2976" t="s">
        <v>3505</v>
      </c>
      <c r="I2976" t="s">
        <v>14</v>
      </c>
      <c r="J2976" t="s">
        <v>4005</v>
      </c>
      <c r="K2976" t="s">
        <v>57</v>
      </c>
      <c r="L2976" t="s">
        <v>109</v>
      </c>
      <c r="M2976" t="s">
        <v>1837</v>
      </c>
      <c r="N2976" s="5">
        <v>3708494</v>
      </c>
    </row>
    <row r="2977" spans="1:14" x14ac:dyDescent="0.25">
      <c r="A2977" t="s">
        <v>64</v>
      </c>
      <c r="B2977" t="s">
        <v>1974</v>
      </c>
      <c r="C2977">
        <v>2304</v>
      </c>
      <c r="D2977" s="2">
        <v>46023</v>
      </c>
      <c r="E2977" t="s">
        <v>906</v>
      </c>
      <c r="F2977" t="s">
        <v>111</v>
      </c>
      <c r="G2977" t="s">
        <v>1978</v>
      </c>
      <c r="H2977" t="s">
        <v>3503</v>
      </c>
      <c r="I2977" t="s">
        <v>14</v>
      </c>
      <c r="J2977" t="s">
        <v>1989</v>
      </c>
      <c r="K2977" t="s">
        <v>56</v>
      </c>
      <c r="L2977" t="s">
        <v>903</v>
      </c>
      <c r="M2977" t="s">
        <v>1837</v>
      </c>
      <c r="N2977" s="5">
        <v>11516248</v>
      </c>
    </row>
    <row r="2978" spans="1:14" x14ac:dyDescent="0.25">
      <c r="A2978" t="s">
        <v>64</v>
      </c>
      <c r="B2978" t="s">
        <v>1974</v>
      </c>
      <c r="C2978">
        <v>2304</v>
      </c>
      <c r="D2978" s="2">
        <v>46023</v>
      </c>
      <c r="E2978" t="s">
        <v>906</v>
      </c>
      <c r="F2978" t="s">
        <v>1702</v>
      </c>
      <c r="G2978" t="s">
        <v>1703</v>
      </c>
      <c r="H2978" t="s">
        <v>1704</v>
      </c>
      <c r="I2978" t="s">
        <v>14</v>
      </c>
      <c r="J2978" t="s">
        <v>2246</v>
      </c>
      <c r="K2978" t="s">
        <v>56</v>
      </c>
      <c r="L2978" t="s">
        <v>903</v>
      </c>
      <c r="M2978" t="s">
        <v>1837</v>
      </c>
      <c r="N2978" s="5">
        <v>13700364</v>
      </c>
    </row>
    <row r="2979" spans="1:14" x14ac:dyDescent="0.25">
      <c r="A2979" t="s">
        <v>64</v>
      </c>
      <c r="B2979" t="s">
        <v>1974</v>
      </c>
      <c r="C2979">
        <v>2304</v>
      </c>
      <c r="D2979" s="2">
        <v>46023</v>
      </c>
      <c r="E2979" t="s">
        <v>906</v>
      </c>
      <c r="F2979" t="s">
        <v>1731</v>
      </c>
      <c r="G2979" t="s">
        <v>14</v>
      </c>
      <c r="H2979" t="s">
        <v>1733</v>
      </c>
      <c r="I2979" t="s">
        <v>14</v>
      </c>
      <c r="J2979" t="s">
        <v>4006</v>
      </c>
      <c r="K2979" t="s">
        <v>56</v>
      </c>
      <c r="L2979" t="s">
        <v>903</v>
      </c>
      <c r="M2979" t="s">
        <v>1837</v>
      </c>
      <c r="N2979" s="5">
        <v>15487368</v>
      </c>
    </row>
    <row r="2980" spans="1:14" x14ac:dyDescent="0.25">
      <c r="A2980" t="s">
        <v>64</v>
      </c>
      <c r="B2980" t="s">
        <v>1974</v>
      </c>
      <c r="C2980">
        <v>2304</v>
      </c>
      <c r="D2980" s="2">
        <v>46023</v>
      </c>
      <c r="E2980" t="s">
        <v>906</v>
      </c>
      <c r="F2980" t="s">
        <v>1091</v>
      </c>
      <c r="G2980" t="s">
        <v>1092</v>
      </c>
      <c r="H2980" t="s">
        <v>3504</v>
      </c>
      <c r="I2980" t="s">
        <v>14</v>
      </c>
      <c r="J2980" t="s">
        <v>3483</v>
      </c>
      <c r="K2980" t="s">
        <v>56</v>
      </c>
      <c r="L2980" t="s">
        <v>903</v>
      </c>
      <c r="M2980" t="s">
        <v>1837</v>
      </c>
      <c r="N2980" s="5">
        <v>10722024</v>
      </c>
    </row>
    <row r="2981" spans="1:14" x14ac:dyDescent="0.25">
      <c r="A2981" t="s">
        <v>64</v>
      </c>
      <c r="B2981" t="s">
        <v>1974</v>
      </c>
      <c r="C2981">
        <v>2304</v>
      </c>
      <c r="D2981" s="2">
        <v>46023</v>
      </c>
      <c r="E2981" t="s">
        <v>906</v>
      </c>
      <c r="F2981" t="s">
        <v>2626</v>
      </c>
      <c r="G2981" t="s">
        <v>14</v>
      </c>
      <c r="H2981" t="s">
        <v>2628</v>
      </c>
      <c r="I2981" t="s">
        <v>4007</v>
      </c>
      <c r="J2981" t="s">
        <v>4008</v>
      </c>
      <c r="K2981" t="s">
        <v>56</v>
      </c>
      <c r="L2981" t="s">
        <v>903</v>
      </c>
      <c r="M2981" t="s">
        <v>1837</v>
      </c>
      <c r="N2981" s="5">
        <v>2781580</v>
      </c>
    </row>
    <row r="2982" spans="1:14" x14ac:dyDescent="0.25">
      <c r="A2982" t="s">
        <v>64</v>
      </c>
      <c r="B2982" t="s">
        <v>1974</v>
      </c>
      <c r="C2982">
        <v>2304</v>
      </c>
      <c r="D2982" s="2">
        <v>46023</v>
      </c>
      <c r="E2982" t="s">
        <v>906</v>
      </c>
      <c r="F2982" t="s">
        <v>289</v>
      </c>
      <c r="G2982" t="s">
        <v>268</v>
      </c>
      <c r="H2982" t="s">
        <v>1096</v>
      </c>
      <c r="I2982" t="s">
        <v>14</v>
      </c>
      <c r="J2982" t="s">
        <v>1986</v>
      </c>
      <c r="K2982" t="s">
        <v>56</v>
      </c>
      <c r="L2982" t="s">
        <v>903</v>
      </c>
      <c r="M2982" t="s">
        <v>1837</v>
      </c>
      <c r="N2982" s="5">
        <v>3600149</v>
      </c>
    </row>
    <row r="2983" spans="1:14" x14ac:dyDescent="0.25">
      <c r="A2983" t="s">
        <v>64</v>
      </c>
      <c r="B2983" t="s">
        <v>1974</v>
      </c>
      <c r="C2983">
        <v>2304</v>
      </c>
      <c r="D2983" s="2">
        <v>46023</v>
      </c>
      <c r="E2983" t="s">
        <v>906</v>
      </c>
      <c r="F2983" t="s">
        <v>289</v>
      </c>
      <c r="G2983" t="s">
        <v>268</v>
      </c>
      <c r="H2983" t="s">
        <v>1096</v>
      </c>
      <c r="I2983" t="s">
        <v>4009</v>
      </c>
      <c r="J2983" t="s">
        <v>1986</v>
      </c>
      <c r="K2983" t="s">
        <v>56</v>
      </c>
      <c r="L2983" t="s">
        <v>903</v>
      </c>
      <c r="M2983" t="s">
        <v>1837</v>
      </c>
      <c r="N2983" s="5">
        <v>4001239</v>
      </c>
    </row>
    <row r="2984" spans="1:14" x14ac:dyDescent="0.25">
      <c r="A2984" t="s">
        <v>64</v>
      </c>
      <c r="B2984" t="s">
        <v>1974</v>
      </c>
      <c r="C2984">
        <v>2304</v>
      </c>
      <c r="D2984" s="2">
        <v>46023</v>
      </c>
      <c r="E2984" t="s">
        <v>907</v>
      </c>
      <c r="F2984" t="s">
        <v>284</v>
      </c>
      <c r="G2984" t="s">
        <v>280</v>
      </c>
      <c r="H2984" t="s">
        <v>603</v>
      </c>
      <c r="I2984" t="s">
        <v>3999</v>
      </c>
      <c r="J2984" t="s">
        <v>1987</v>
      </c>
      <c r="K2984" t="s">
        <v>56</v>
      </c>
      <c r="L2984" t="s">
        <v>904</v>
      </c>
      <c r="M2984" t="s">
        <v>1837</v>
      </c>
      <c r="N2984" s="5">
        <v>-117861464</v>
      </c>
    </row>
    <row r="2985" spans="1:14" x14ac:dyDescent="0.25">
      <c r="A2985" t="s">
        <v>64</v>
      </c>
      <c r="B2985" t="s">
        <v>1974</v>
      </c>
      <c r="C2985">
        <v>2304</v>
      </c>
      <c r="D2985" s="2">
        <v>46023</v>
      </c>
      <c r="E2985" t="s">
        <v>907</v>
      </c>
      <c r="F2985" t="s">
        <v>289</v>
      </c>
      <c r="G2985" t="s">
        <v>268</v>
      </c>
      <c r="H2985" t="s">
        <v>1096</v>
      </c>
      <c r="I2985" t="s">
        <v>4001</v>
      </c>
      <c r="J2985" t="s">
        <v>1988</v>
      </c>
      <c r="K2985" t="s">
        <v>56</v>
      </c>
      <c r="L2985" t="s">
        <v>904</v>
      </c>
      <c r="M2985" t="s">
        <v>1837</v>
      </c>
      <c r="N2985" s="5">
        <v>-40742214</v>
      </c>
    </row>
    <row r="2986" spans="1:14" x14ac:dyDescent="0.25">
      <c r="A2986" t="s">
        <v>64</v>
      </c>
      <c r="B2986" t="s">
        <v>1974</v>
      </c>
      <c r="C2986">
        <v>2304</v>
      </c>
      <c r="D2986" s="2">
        <v>46023</v>
      </c>
      <c r="E2986" t="s">
        <v>10106</v>
      </c>
      <c r="F2986" t="s">
        <v>10096</v>
      </c>
      <c r="G2986" t="s">
        <v>14</v>
      </c>
      <c r="H2986" t="s">
        <v>3505</v>
      </c>
      <c r="I2986" t="s">
        <v>14</v>
      </c>
      <c r="J2986" t="s">
        <v>10107</v>
      </c>
      <c r="K2986" t="s">
        <v>57</v>
      </c>
      <c r="L2986" t="s">
        <v>904</v>
      </c>
      <c r="M2986" t="s">
        <v>1837</v>
      </c>
      <c r="N2986" s="5">
        <v>-3708494</v>
      </c>
    </row>
    <row r="2987" spans="1:14" x14ac:dyDescent="0.25">
      <c r="A2987" t="s">
        <v>64</v>
      </c>
      <c r="B2987" t="s">
        <v>1974</v>
      </c>
      <c r="C2987">
        <v>2304</v>
      </c>
      <c r="D2987" s="2">
        <v>46054</v>
      </c>
      <c r="E2987" t="s">
        <v>905</v>
      </c>
      <c r="F2987" t="s">
        <v>1702</v>
      </c>
      <c r="G2987" t="s">
        <v>1703</v>
      </c>
      <c r="H2987" t="s">
        <v>1704</v>
      </c>
      <c r="I2987" t="s">
        <v>5225</v>
      </c>
      <c r="J2987" t="s">
        <v>5226</v>
      </c>
      <c r="K2987" t="s">
        <v>56</v>
      </c>
      <c r="L2987" t="s">
        <v>902</v>
      </c>
      <c r="M2987" t="s">
        <v>1837</v>
      </c>
      <c r="N2987" s="5">
        <v>13712118</v>
      </c>
    </row>
    <row r="2988" spans="1:14" x14ac:dyDescent="0.25">
      <c r="A2988" t="s">
        <v>64</v>
      </c>
      <c r="B2988" t="s">
        <v>1974</v>
      </c>
      <c r="C2988">
        <v>2304</v>
      </c>
      <c r="D2988" s="2">
        <v>46054</v>
      </c>
      <c r="E2988" t="s">
        <v>905</v>
      </c>
      <c r="F2988" t="s">
        <v>1702</v>
      </c>
      <c r="G2988" t="s">
        <v>1703</v>
      </c>
      <c r="H2988" t="s">
        <v>1704</v>
      </c>
      <c r="I2988" t="s">
        <v>5227</v>
      </c>
      <c r="J2988" t="s">
        <v>5228</v>
      </c>
      <c r="K2988" t="s">
        <v>56</v>
      </c>
      <c r="L2988" t="s">
        <v>902</v>
      </c>
      <c r="M2988" t="s">
        <v>1837</v>
      </c>
      <c r="N2988" s="5">
        <v>13712118</v>
      </c>
    </row>
    <row r="2989" spans="1:14" x14ac:dyDescent="0.25">
      <c r="A2989" t="s">
        <v>64</v>
      </c>
      <c r="B2989" t="s">
        <v>1974</v>
      </c>
      <c r="C2989">
        <v>2304</v>
      </c>
      <c r="D2989" s="2">
        <v>46054</v>
      </c>
      <c r="E2989" t="s">
        <v>905</v>
      </c>
      <c r="F2989" t="s">
        <v>1702</v>
      </c>
      <c r="G2989" t="s">
        <v>1703</v>
      </c>
      <c r="H2989" t="s">
        <v>1704</v>
      </c>
      <c r="I2989" t="s">
        <v>5229</v>
      </c>
      <c r="J2989" t="s">
        <v>5228</v>
      </c>
      <c r="K2989" t="s">
        <v>56</v>
      </c>
      <c r="L2989" t="s">
        <v>902</v>
      </c>
      <c r="M2989" t="s">
        <v>1837</v>
      </c>
      <c r="N2989" s="5">
        <v>13721899</v>
      </c>
    </row>
    <row r="2990" spans="1:14" x14ac:dyDescent="0.25">
      <c r="A2990" t="s">
        <v>64</v>
      </c>
      <c r="B2990" t="s">
        <v>1974</v>
      </c>
      <c r="C2990">
        <v>2304</v>
      </c>
      <c r="D2990" s="2">
        <v>46054</v>
      </c>
      <c r="E2990" t="s">
        <v>905</v>
      </c>
      <c r="F2990" t="s">
        <v>1702</v>
      </c>
      <c r="G2990" t="s">
        <v>1703</v>
      </c>
      <c r="H2990" t="s">
        <v>1704</v>
      </c>
      <c r="I2990" t="s">
        <v>5230</v>
      </c>
      <c r="J2990" t="s">
        <v>5226</v>
      </c>
      <c r="K2990" t="s">
        <v>56</v>
      </c>
      <c r="L2990" t="s">
        <v>902</v>
      </c>
      <c r="M2990" t="s">
        <v>1837</v>
      </c>
      <c r="N2990" s="5">
        <v>-13712118</v>
      </c>
    </row>
    <row r="2991" spans="1:14" x14ac:dyDescent="0.25">
      <c r="A2991" t="s">
        <v>64</v>
      </c>
      <c r="B2991" t="s">
        <v>1974</v>
      </c>
      <c r="C2991">
        <v>2304</v>
      </c>
      <c r="D2991" s="2">
        <v>46054</v>
      </c>
      <c r="E2991" t="s">
        <v>905</v>
      </c>
      <c r="F2991" t="s">
        <v>5231</v>
      </c>
      <c r="G2991" t="s">
        <v>14</v>
      </c>
      <c r="H2991" t="s">
        <v>3504</v>
      </c>
      <c r="I2991" t="s">
        <v>5232</v>
      </c>
      <c r="J2991" t="s">
        <v>5233</v>
      </c>
      <c r="K2991" t="s">
        <v>56</v>
      </c>
      <c r="L2991" t="s">
        <v>902</v>
      </c>
      <c r="M2991" t="s">
        <v>1837</v>
      </c>
      <c r="N2991" s="5">
        <v>10740408</v>
      </c>
    </row>
    <row r="2992" spans="1:14" x14ac:dyDescent="0.25">
      <c r="A2992" t="s">
        <v>64</v>
      </c>
      <c r="B2992" t="s">
        <v>1974</v>
      </c>
      <c r="C2992">
        <v>2304</v>
      </c>
      <c r="D2992" s="2">
        <v>46054</v>
      </c>
      <c r="E2992" t="s">
        <v>905</v>
      </c>
      <c r="F2992" t="s">
        <v>2626</v>
      </c>
      <c r="G2992" t="s">
        <v>14</v>
      </c>
      <c r="H2992" t="s">
        <v>2628</v>
      </c>
      <c r="I2992" t="s">
        <v>4007</v>
      </c>
      <c r="J2992" t="s">
        <v>2627</v>
      </c>
      <c r="K2992" t="s">
        <v>56</v>
      </c>
      <c r="L2992" t="s">
        <v>902</v>
      </c>
      <c r="M2992" t="s">
        <v>1837</v>
      </c>
      <c r="N2992" s="5">
        <v>2781580</v>
      </c>
    </row>
    <row r="2993" spans="1:14" x14ac:dyDescent="0.25">
      <c r="A2993" t="s">
        <v>64</v>
      </c>
      <c r="B2993" t="s">
        <v>1974</v>
      </c>
      <c r="C2993">
        <v>2304</v>
      </c>
      <c r="D2993" s="2">
        <v>46054</v>
      </c>
      <c r="E2993" t="s">
        <v>905</v>
      </c>
      <c r="F2993" t="s">
        <v>2626</v>
      </c>
      <c r="G2993" t="s">
        <v>14</v>
      </c>
      <c r="H2993" t="s">
        <v>2628</v>
      </c>
      <c r="I2993" t="s">
        <v>5234</v>
      </c>
      <c r="J2993" t="s">
        <v>2627</v>
      </c>
      <c r="K2993" t="s">
        <v>56</v>
      </c>
      <c r="L2993" t="s">
        <v>902</v>
      </c>
      <c r="M2993" t="s">
        <v>1837</v>
      </c>
      <c r="N2993" s="5">
        <v>2781579</v>
      </c>
    </row>
    <row r="2994" spans="1:14" x14ac:dyDescent="0.25">
      <c r="A2994" t="s">
        <v>64</v>
      </c>
      <c r="B2994" t="s">
        <v>1974</v>
      </c>
      <c r="C2994">
        <v>2304</v>
      </c>
      <c r="D2994" s="2">
        <v>46054</v>
      </c>
      <c r="E2994" t="s">
        <v>905</v>
      </c>
      <c r="F2994" t="s">
        <v>289</v>
      </c>
      <c r="G2994" t="s">
        <v>268</v>
      </c>
      <c r="H2994" t="s">
        <v>1096</v>
      </c>
      <c r="I2994" t="s">
        <v>4009</v>
      </c>
      <c r="J2994" t="s">
        <v>268</v>
      </c>
      <c r="K2994" t="s">
        <v>56</v>
      </c>
      <c r="L2994" t="s">
        <v>902</v>
      </c>
      <c r="M2994" t="s">
        <v>1837</v>
      </c>
      <c r="N2994" s="5">
        <v>4001239</v>
      </c>
    </row>
    <row r="2995" spans="1:14" x14ac:dyDescent="0.25">
      <c r="A2995" t="s">
        <v>64</v>
      </c>
      <c r="B2995" t="s">
        <v>1974</v>
      </c>
      <c r="C2995">
        <v>2304</v>
      </c>
      <c r="D2995" s="2">
        <v>46054</v>
      </c>
      <c r="E2995" t="s">
        <v>905</v>
      </c>
      <c r="F2995" t="s">
        <v>289</v>
      </c>
      <c r="G2995" t="s">
        <v>268</v>
      </c>
      <c r="H2995" t="s">
        <v>1096</v>
      </c>
      <c r="I2995" t="s">
        <v>5235</v>
      </c>
      <c r="J2995" t="s">
        <v>268</v>
      </c>
      <c r="K2995" t="s">
        <v>56</v>
      </c>
      <c r="L2995" t="s">
        <v>902</v>
      </c>
      <c r="M2995" t="s">
        <v>1837</v>
      </c>
      <c r="N2995" s="5">
        <v>3600149</v>
      </c>
    </row>
    <row r="2996" spans="1:14" x14ac:dyDescent="0.25">
      <c r="A2996" t="s">
        <v>64</v>
      </c>
      <c r="B2996" t="s">
        <v>1974</v>
      </c>
      <c r="C2996">
        <v>2304</v>
      </c>
      <c r="D2996" s="2">
        <v>46054</v>
      </c>
      <c r="E2996" t="s">
        <v>905</v>
      </c>
      <c r="F2996" t="s">
        <v>289</v>
      </c>
      <c r="G2996" t="s">
        <v>268</v>
      </c>
      <c r="H2996" t="s">
        <v>1096</v>
      </c>
      <c r="I2996" t="s">
        <v>5236</v>
      </c>
      <c r="J2996" t="s">
        <v>268</v>
      </c>
      <c r="K2996" t="s">
        <v>56</v>
      </c>
      <c r="L2996" t="s">
        <v>902</v>
      </c>
      <c r="M2996" t="s">
        <v>1837</v>
      </c>
      <c r="N2996" s="5">
        <v>4001239</v>
      </c>
    </row>
    <row r="2997" spans="1:14" x14ac:dyDescent="0.25">
      <c r="A2997" t="s">
        <v>64</v>
      </c>
      <c r="B2997" t="s">
        <v>1974</v>
      </c>
      <c r="C2997">
        <v>2304</v>
      </c>
      <c r="D2997" s="2">
        <v>46054</v>
      </c>
      <c r="E2997" t="s">
        <v>905</v>
      </c>
      <c r="F2997" t="s">
        <v>289</v>
      </c>
      <c r="G2997" t="s">
        <v>268</v>
      </c>
      <c r="H2997" t="s">
        <v>1096</v>
      </c>
      <c r="I2997" t="s">
        <v>5237</v>
      </c>
      <c r="J2997" t="s">
        <v>268</v>
      </c>
      <c r="K2997" t="s">
        <v>56</v>
      </c>
      <c r="L2997" t="s">
        <v>902</v>
      </c>
      <c r="M2997" t="s">
        <v>1837</v>
      </c>
      <c r="N2997" s="5">
        <v>-4001239</v>
      </c>
    </row>
    <row r="2998" spans="1:14" x14ac:dyDescent="0.25">
      <c r="A2998" t="s">
        <v>64</v>
      </c>
      <c r="B2998" t="s">
        <v>1974</v>
      </c>
      <c r="C2998">
        <v>2304</v>
      </c>
      <c r="D2998" s="2">
        <v>46054</v>
      </c>
      <c r="E2998" t="s">
        <v>906</v>
      </c>
      <c r="F2998" t="s">
        <v>1702</v>
      </c>
      <c r="G2998" t="s">
        <v>1703</v>
      </c>
      <c r="H2998" t="s">
        <v>1704</v>
      </c>
      <c r="I2998" t="s">
        <v>14</v>
      </c>
      <c r="J2998" t="s">
        <v>2246</v>
      </c>
      <c r="K2998" t="s">
        <v>56</v>
      </c>
      <c r="L2998" t="s">
        <v>903</v>
      </c>
      <c r="M2998" t="s">
        <v>1837</v>
      </c>
      <c r="N2998" s="5">
        <v>18301081</v>
      </c>
    </row>
    <row r="2999" spans="1:14" x14ac:dyDescent="0.25">
      <c r="A2999" t="s">
        <v>64</v>
      </c>
      <c r="B2999" t="s">
        <v>1974</v>
      </c>
      <c r="C2999">
        <v>2304</v>
      </c>
      <c r="D2999" s="2">
        <v>46054</v>
      </c>
      <c r="E2999" t="s">
        <v>906</v>
      </c>
      <c r="F2999" t="s">
        <v>1702</v>
      </c>
      <c r="G2999" t="s">
        <v>1703</v>
      </c>
      <c r="H2999" t="s">
        <v>1704</v>
      </c>
      <c r="I2999" t="s">
        <v>5227</v>
      </c>
      <c r="J2999" t="s">
        <v>5238</v>
      </c>
      <c r="K2999" t="s">
        <v>828</v>
      </c>
      <c r="L2999" t="s">
        <v>903</v>
      </c>
      <c r="M2999" t="s">
        <v>1837</v>
      </c>
      <c r="N2999" s="5">
        <v>-13712118</v>
      </c>
    </row>
    <row r="3000" spans="1:14" x14ac:dyDescent="0.25">
      <c r="A3000" t="s">
        <v>64</v>
      </c>
      <c r="B3000" t="s">
        <v>1974</v>
      </c>
      <c r="C3000">
        <v>2304</v>
      </c>
      <c r="D3000" s="2">
        <v>46054</v>
      </c>
      <c r="E3000" t="s">
        <v>906</v>
      </c>
      <c r="F3000" t="s">
        <v>1731</v>
      </c>
      <c r="G3000" t="s">
        <v>14</v>
      </c>
      <c r="H3000" t="s">
        <v>1733</v>
      </c>
      <c r="I3000" t="s">
        <v>14</v>
      </c>
      <c r="J3000" t="s">
        <v>4006</v>
      </c>
      <c r="K3000" t="s">
        <v>56</v>
      </c>
      <c r="L3000" t="s">
        <v>903</v>
      </c>
      <c r="M3000" t="s">
        <v>1837</v>
      </c>
      <c r="N3000" s="5">
        <v>15487368</v>
      </c>
    </row>
    <row r="3001" spans="1:14" x14ac:dyDescent="0.25">
      <c r="A3001" t="s">
        <v>64</v>
      </c>
      <c r="B3001" t="s">
        <v>1974</v>
      </c>
      <c r="C3001">
        <v>2304</v>
      </c>
      <c r="D3001" s="2">
        <v>46054</v>
      </c>
      <c r="E3001" t="s">
        <v>906</v>
      </c>
      <c r="F3001" t="s">
        <v>1731</v>
      </c>
      <c r="G3001" t="s">
        <v>14</v>
      </c>
      <c r="H3001" t="s">
        <v>2830</v>
      </c>
      <c r="I3001" t="s">
        <v>14</v>
      </c>
      <c r="J3001" t="s">
        <v>4006</v>
      </c>
      <c r="K3001" t="s">
        <v>56</v>
      </c>
      <c r="L3001" t="s">
        <v>903</v>
      </c>
      <c r="M3001" t="s">
        <v>1837</v>
      </c>
      <c r="N3001" s="5">
        <v>27602842</v>
      </c>
    </row>
    <row r="3002" spans="1:14" x14ac:dyDescent="0.25">
      <c r="A3002" t="s">
        <v>64</v>
      </c>
      <c r="B3002" t="s">
        <v>1974</v>
      </c>
      <c r="C3002">
        <v>2304</v>
      </c>
      <c r="D3002" s="2">
        <v>46054</v>
      </c>
      <c r="E3002" t="s">
        <v>906</v>
      </c>
      <c r="F3002" t="s">
        <v>2613</v>
      </c>
      <c r="G3002" t="s">
        <v>14</v>
      </c>
      <c r="H3002" t="s">
        <v>4710</v>
      </c>
      <c r="I3002" t="s">
        <v>5239</v>
      </c>
      <c r="J3002" t="s">
        <v>5240</v>
      </c>
      <c r="K3002" t="s">
        <v>56</v>
      </c>
      <c r="L3002" t="s">
        <v>903</v>
      </c>
      <c r="M3002" t="s">
        <v>1837</v>
      </c>
      <c r="N3002" s="5">
        <v>12731187</v>
      </c>
    </row>
    <row r="3003" spans="1:14" x14ac:dyDescent="0.25">
      <c r="A3003" t="s">
        <v>64</v>
      </c>
      <c r="B3003" t="s">
        <v>1974</v>
      </c>
      <c r="C3003">
        <v>2304</v>
      </c>
      <c r="D3003" s="2">
        <v>46054</v>
      </c>
      <c r="E3003" t="s">
        <v>906</v>
      </c>
      <c r="F3003" t="s">
        <v>1091</v>
      </c>
      <c r="G3003" t="s">
        <v>1092</v>
      </c>
      <c r="H3003" t="s">
        <v>3504</v>
      </c>
      <c r="I3003" t="s">
        <v>14</v>
      </c>
      <c r="J3003" t="s">
        <v>3483</v>
      </c>
      <c r="K3003" t="s">
        <v>56</v>
      </c>
      <c r="L3003" t="s">
        <v>903</v>
      </c>
      <c r="M3003" t="s">
        <v>1837</v>
      </c>
      <c r="N3003" s="5">
        <v>10741939</v>
      </c>
    </row>
    <row r="3004" spans="1:14" x14ac:dyDescent="0.25">
      <c r="A3004" t="s">
        <v>64</v>
      </c>
      <c r="B3004" t="s">
        <v>1974</v>
      </c>
      <c r="C3004">
        <v>2304</v>
      </c>
      <c r="D3004" s="2">
        <v>46054</v>
      </c>
      <c r="E3004" t="s">
        <v>906</v>
      </c>
      <c r="F3004" t="s">
        <v>289</v>
      </c>
      <c r="G3004" t="s">
        <v>268</v>
      </c>
      <c r="H3004" t="s">
        <v>1096</v>
      </c>
      <c r="I3004" t="s">
        <v>14</v>
      </c>
      <c r="J3004" t="s">
        <v>1986</v>
      </c>
      <c r="K3004" t="s">
        <v>56</v>
      </c>
      <c r="L3004" t="s">
        <v>903</v>
      </c>
      <c r="M3004" t="s">
        <v>1837</v>
      </c>
      <c r="N3004" s="5">
        <v>3600149</v>
      </c>
    </row>
    <row r="3005" spans="1:14" x14ac:dyDescent="0.25">
      <c r="A3005" t="s">
        <v>64</v>
      </c>
      <c r="B3005" t="s">
        <v>1974</v>
      </c>
      <c r="C3005">
        <v>2304</v>
      </c>
      <c r="D3005" s="2">
        <v>46054</v>
      </c>
      <c r="E3005" t="s">
        <v>906</v>
      </c>
      <c r="F3005" t="s">
        <v>289</v>
      </c>
      <c r="G3005" t="s">
        <v>268</v>
      </c>
      <c r="H3005" t="s">
        <v>1784</v>
      </c>
      <c r="I3005" t="s">
        <v>14</v>
      </c>
      <c r="J3005" t="s">
        <v>1986</v>
      </c>
      <c r="K3005" t="s">
        <v>56</v>
      </c>
      <c r="L3005" t="s">
        <v>903</v>
      </c>
      <c r="M3005" t="s">
        <v>1837</v>
      </c>
      <c r="N3005" s="5">
        <v>18738716</v>
      </c>
    </row>
    <row r="3006" spans="1:14" x14ac:dyDescent="0.25">
      <c r="A3006" t="s">
        <v>64</v>
      </c>
      <c r="B3006" t="s">
        <v>1974</v>
      </c>
      <c r="C3006">
        <v>2304</v>
      </c>
      <c r="D3006" s="2">
        <v>46054</v>
      </c>
      <c r="E3006" t="s">
        <v>907</v>
      </c>
      <c r="F3006" t="s">
        <v>1702</v>
      </c>
      <c r="G3006" t="s">
        <v>1703</v>
      </c>
      <c r="H3006" t="s">
        <v>1704</v>
      </c>
      <c r="I3006" t="s">
        <v>5225</v>
      </c>
      <c r="J3006" t="s">
        <v>5241</v>
      </c>
      <c r="K3006" t="s">
        <v>56</v>
      </c>
      <c r="L3006" t="s">
        <v>904</v>
      </c>
      <c r="M3006" t="s">
        <v>1837</v>
      </c>
      <c r="N3006" s="5">
        <v>-13700364</v>
      </c>
    </row>
    <row r="3007" spans="1:14" x14ac:dyDescent="0.25">
      <c r="A3007" t="s">
        <v>64</v>
      </c>
      <c r="B3007" t="s">
        <v>1974</v>
      </c>
      <c r="C3007">
        <v>2304</v>
      </c>
      <c r="D3007" s="2">
        <v>46054</v>
      </c>
      <c r="E3007" t="s">
        <v>907</v>
      </c>
      <c r="F3007" t="s">
        <v>1731</v>
      </c>
      <c r="G3007" t="s">
        <v>14</v>
      </c>
      <c r="H3007" t="s">
        <v>1733</v>
      </c>
      <c r="I3007" t="s">
        <v>14</v>
      </c>
      <c r="J3007" t="s">
        <v>5242</v>
      </c>
      <c r="K3007" t="s">
        <v>56</v>
      </c>
      <c r="L3007" t="s">
        <v>904</v>
      </c>
      <c r="M3007" t="s">
        <v>1837</v>
      </c>
      <c r="N3007" s="5">
        <v>-15487368</v>
      </c>
    </row>
    <row r="3008" spans="1:14" x14ac:dyDescent="0.25">
      <c r="A3008" t="s">
        <v>64</v>
      </c>
      <c r="B3008" t="s">
        <v>1974</v>
      </c>
      <c r="C3008">
        <v>2304</v>
      </c>
      <c r="D3008" s="2">
        <v>46054</v>
      </c>
      <c r="E3008" t="s">
        <v>907</v>
      </c>
      <c r="F3008" t="s">
        <v>5231</v>
      </c>
      <c r="G3008" t="s">
        <v>14</v>
      </c>
      <c r="H3008" t="s">
        <v>3504</v>
      </c>
      <c r="I3008" t="s">
        <v>5232</v>
      </c>
      <c r="J3008" t="s">
        <v>5243</v>
      </c>
      <c r="K3008" t="s">
        <v>56</v>
      </c>
      <c r="L3008" t="s">
        <v>904</v>
      </c>
      <c r="M3008" t="s">
        <v>1837</v>
      </c>
      <c r="N3008" s="5">
        <v>-10722024</v>
      </c>
    </row>
    <row r="3009" spans="1:14" x14ac:dyDescent="0.25">
      <c r="A3009" t="s">
        <v>64</v>
      </c>
      <c r="B3009" t="s">
        <v>1974</v>
      </c>
      <c r="C3009">
        <v>2304</v>
      </c>
      <c r="D3009" s="2">
        <v>46054</v>
      </c>
      <c r="E3009" t="s">
        <v>907</v>
      </c>
      <c r="F3009" t="s">
        <v>2626</v>
      </c>
      <c r="G3009" t="s">
        <v>14</v>
      </c>
      <c r="H3009" t="s">
        <v>2628</v>
      </c>
      <c r="I3009" t="s">
        <v>4007</v>
      </c>
      <c r="J3009" t="s">
        <v>5244</v>
      </c>
      <c r="K3009" t="s">
        <v>56</v>
      </c>
      <c r="L3009" t="s">
        <v>904</v>
      </c>
      <c r="M3009" t="s">
        <v>1837</v>
      </c>
      <c r="N3009" s="5">
        <v>-2781580</v>
      </c>
    </row>
    <row r="3010" spans="1:14" x14ac:dyDescent="0.25">
      <c r="A3010" t="s">
        <v>64</v>
      </c>
      <c r="B3010" t="s">
        <v>1974</v>
      </c>
      <c r="C3010">
        <v>2304</v>
      </c>
      <c r="D3010" s="2">
        <v>46054</v>
      </c>
      <c r="E3010" t="s">
        <v>907</v>
      </c>
      <c r="F3010" t="s">
        <v>289</v>
      </c>
      <c r="G3010" t="s">
        <v>268</v>
      </c>
      <c r="H3010" t="s">
        <v>1096</v>
      </c>
      <c r="I3010" t="s">
        <v>4009</v>
      </c>
      <c r="J3010" t="s">
        <v>1988</v>
      </c>
      <c r="K3010" t="s">
        <v>56</v>
      </c>
      <c r="L3010" t="s">
        <v>904</v>
      </c>
      <c r="M3010" t="s">
        <v>1837</v>
      </c>
      <c r="N3010" s="5">
        <v>-4001239</v>
      </c>
    </row>
    <row r="3011" spans="1:14" x14ac:dyDescent="0.25">
      <c r="A3011" t="s">
        <v>64</v>
      </c>
      <c r="B3011" t="s">
        <v>1974</v>
      </c>
      <c r="C3011">
        <v>2304</v>
      </c>
      <c r="D3011" s="2">
        <v>46054</v>
      </c>
      <c r="E3011" t="s">
        <v>907</v>
      </c>
      <c r="F3011" t="s">
        <v>289</v>
      </c>
      <c r="G3011" t="s">
        <v>268</v>
      </c>
      <c r="H3011" t="s">
        <v>1096</v>
      </c>
      <c r="I3011" t="s">
        <v>5235</v>
      </c>
      <c r="J3011" t="s">
        <v>1988</v>
      </c>
      <c r="K3011" t="s">
        <v>56</v>
      </c>
      <c r="L3011" t="s">
        <v>904</v>
      </c>
      <c r="M3011" t="s">
        <v>1837</v>
      </c>
      <c r="N3011" s="5">
        <v>-3600149</v>
      </c>
    </row>
    <row r="3012" spans="1:14" x14ac:dyDescent="0.25">
      <c r="A3012" t="s">
        <v>64</v>
      </c>
      <c r="B3012" t="s">
        <v>1974</v>
      </c>
      <c r="C3012">
        <v>2304</v>
      </c>
      <c r="D3012" s="2">
        <v>46082</v>
      </c>
      <c r="E3012" t="s">
        <v>905</v>
      </c>
      <c r="F3012" t="s">
        <v>111</v>
      </c>
      <c r="G3012" t="s">
        <v>1978</v>
      </c>
      <c r="H3012" t="s">
        <v>3503</v>
      </c>
      <c r="I3012" t="s">
        <v>7702</v>
      </c>
      <c r="J3012" t="s">
        <v>377</v>
      </c>
      <c r="K3012" t="s">
        <v>56</v>
      </c>
      <c r="L3012" t="s">
        <v>902</v>
      </c>
      <c r="M3012" t="s">
        <v>1837</v>
      </c>
      <c r="N3012" s="5">
        <v>11449699</v>
      </c>
    </row>
    <row r="3013" spans="1:14" x14ac:dyDescent="0.25">
      <c r="A3013" t="s">
        <v>64</v>
      </c>
      <c r="B3013" t="s">
        <v>1974</v>
      </c>
      <c r="C3013">
        <v>2304</v>
      </c>
      <c r="D3013" s="2">
        <v>46082</v>
      </c>
      <c r="E3013" t="s">
        <v>905</v>
      </c>
      <c r="F3013" t="s">
        <v>2095</v>
      </c>
      <c r="G3013" t="s">
        <v>2096</v>
      </c>
      <c r="H3013" t="s">
        <v>1794</v>
      </c>
      <c r="I3013" t="s">
        <v>7703</v>
      </c>
      <c r="J3013" t="s">
        <v>2125</v>
      </c>
      <c r="K3013" t="s">
        <v>828</v>
      </c>
      <c r="L3013" t="s">
        <v>902</v>
      </c>
      <c r="M3013" t="s">
        <v>1837</v>
      </c>
      <c r="N3013" s="5">
        <v>14195206</v>
      </c>
    </row>
    <row r="3014" spans="1:14" x14ac:dyDescent="0.25">
      <c r="A3014" t="s">
        <v>64</v>
      </c>
      <c r="B3014" t="s">
        <v>1974</v>
      </c>
      <c r="C3014">
        <v>2304</v>
      </c>
      <c r="D3014" s="2">
        <v>46082</v>
      </c>
      <c r="E3014" t="s">
        <v>905</v>
      </c>
      <c r="F3014" t="s">
        <v>1702</v>
      </c>
      <c r="G3014" t="s">
        <v>1703</v>
      </c>
      <c r="H3014" t="s">
        <v>1704</v>
      </c>
      <c r="I3014" t="s">
        <v>7704</v>
      </c>
      <c r="J3014" t="s">
        <v>5228</v>
      </c>
      <c r="K3014" t="s">
        <v>56</v>
      </c>
      <c r="L3014" t="s">
        <v>902</v>
      </c>
      <c r="M3014" t="s">
        <v>1837</v>
      </c>
      <c r="N3014" s="5">
        <v>-13712118</v>
      </c>
    </row>
    <row r="3015" spans="1:14" x14ac:dyDescent="0.25">
      <c r="A3015" t="s">
        <v>64</v>
      </c>
      <c r="B3015" t="s">
        <v>1974</v>
      </c>
      <c r="C3015">
        <v>2304</v>
      </c>
      <c r="D3015" s="2">
        <v>46082</v>
      </c>
      <c r="E3015" t="s">
        <v>905</v>
      </c>
      <c r="F3015" t="s">
        <v>2613</v>
      </c>
      <c r="G3015" t="s">
        <v>14</v>
      </c>
      <c r="H3015" t="s">
        <v>4710</v>
      </c>
      <c r="I3015" t="s">
        <v>5239</v>
      </c>
      <c r="J3015" t="s">
        <v>2614</v>
      </c>
      <c r="K3015" t="s">
        <v>56</v>
      </c>
      <c r="L3015" t="s">
        <v>902</v>
      </c>
      <c r="M3015" t="s">
        <v>1837</v>
      </c>
      <c r="N3015" s="5">
        <v>12731187</v>
      </c>
    </row>
    <row r="3016" spans="1:14" x14ac:dyDescent="0.25">
      <c r="A3016" t="s">
        <v>64</v>
      </c>
      <c r="B3016" t="s">
        <v>1974</v>
      </c>
      <c r="C3016">
        <v>2304</v>
      </c>
      <c r="D3016" s="2">
        <v>46082</v>
      </c>
      <c r="E3016" t="s">
        <v>905</v>
      </c>
      <c r="F3016" t="s">
        <v>2613</v>
      </c>
      <c r="G3016" t="s">
        <v>14</v>
      </c>
      <c r="H3016" t="s">
        <v>4710</v>
      </c>
      <c r="I3016" t="s">
        <v>7705</v>
      </c>
      <c r="J3016" t="s">
        <v>2614</v>
      </c>
      <c r="K3016" t="s">
        <v>56</v>
      </c>
      <c r="L3016" t="s">
        <v>902</v>
      </c>
      <c r="M3016" t="s">
        <v>1837</v>
      </c>
      <c r="N3016" s="5">
        <v>12665927</v>
      </c>
    </row>
    <row r="3017" spans="1:14" x14ac:dyDescent="0.25">
      <c r="A3017" t="s">
        <v>64</v>
      </c>
      <c r="B3017" t="s">
        <v>1974</v>
      </c>
      <c r="C3017">
        <v>2304</v>
      </c>
      <c r="D3017" s="2">
        <v>46082</v>
      </c>
      <c r="E3017" t="s">
        <v>905</v>
      </c>
      <c r="F3017" t="s">
        <v>5231</v>
      </c>
      <c r="G3017" t="s">
        <v>14</v>
      </c>
      <c r="H3017" t="s">
        <v>3504</v>
      </c>
      <c r="I3017" t="s">
        <v>7706</v>
      </c>
      <c r="J3017" t="s">
        <v>5233</v>
      </c>
      <c r="K3017" t="s">
        <v>56</v>
      </c>
      <c r="L3017" t="s">
        <v>902</v>
      </c>
      <c r="M3017" t="s">
        <v>1837</v>
      </c>
      <c r="N3017" s="5">
        <v>10757264</v>
      </c>
    </row>
    <row r="3018" spans="1:14" x14ac:dyDescent="0.25">
      <c r="A3018" t="s">
        <v>64</v>
      </c>
      <c r="B3018" t="s">
        <v>1974</v>
      </c>
      <c r="C3018">
        <v>2304</v>
      </c>
      <c r="D3018" s="2">
        <v>46082</v>
      </c>
      <c r="E3018" t="s">
        <v>905</v>
      </c>
      <c r="F3018" t="s">
        <v>7707</v>
      </c>
      <c r="G3018" t="s">
        <v>7708</v>
      </c>
      <c r="H3018" t="s">
        <v>6434</v>
      </c>
      <c r="I3018" t="s">
        <v>7709</v>
      </c>
      <c r="J3018" t="s">
        <v>7710</v>
      </c>
      <c r="K3018" t="s">
        <v>56</v>
      </c>
      <c r="L3018" t="s">
        <v>902</v>
      </c>
      <c r="M3018" t="s">
        <v>1837</v>
      </c>
      <c r="N3018" s="5">
        <v>4568752</v>
      </c>
    </row>
    <row r="3019" spans="1:14" x14ac:dyDescent="0.25">
      <c r="A3019" t="s">
        <v>64</v>
      </c>
      <c r="B3019" t="s">
        <v>1974</v>
      </c>
      <c r="C3019">
        <v>2304</v>
      </c>
      <c r="D3019" s="2">
        <v>46082</v>
      </c>
      <c r="E3019" t="s">
        <v>905</v>
      </c>
      <c r="F3019" t="s">
        <v>289</v>
      </c>
      <c r="G3019" t="s">
        <v>268</v>
      </c>
      <c r="H3019" t="s">
        <v>1096</v>
      </c>
      <c r="I3019" t="s">
        <v>7711</v>
      </c>
      <c r="J3019" t="s">
        <v>268</v>
      </c>
      <c r="K3019" t="s">
        <v>56</v>
      </c>
      <c r="L3019" t="s">
        <v>902</v>
      </c>
      <c r="M3019" t="s">
        <v>1837</v>
      </c>
      <c r="N3019" s="5">
        <v>3600149</v>
      </c>
    </row>
    <row r="3020" spans="1:14" x14ac:dyDescent="0.25">
      <c r="A3020" t="s">
        <v>64</v>
      </c>
      <c r="B3020" t="s">
        <v>1974</v>
      </c>
      <c r="C3020">
        <v>2304</v>
      </c>
      <c r="D3020" s="2">
        <v>46082</v>
      </c>
      <c r="E3020" t="s">
        <v>905</v>
      </c>
      <c r="F3020" t="s">
        <v>289</v>
      </c>
      <c r="G3020" t="s">
        <v>268</v>
      </c>
      <c r="H3020" t="s">
        <v>1784</v>
      </c>
      <c r="I3020" t="s">
        <v>7712</v>
      </c>
      <c r="J3020" t="s">
        <v>268</v>
      </c>
      <c r="K3020" t="s">
        <v>56</v>
      </c>
      <c r="L3020" t="s">
        <v>902</v>
      </c>
      <c r="M3020" t="s">
        <v>1837</v>
      </c>
      <c r="N3020" s="5">
        <v>31275750</v>
      </c>
    </row>
    <row r="3021" spans="1:14" x14ac:dyDescent="0.25">
      <c r="A3021" t="s">
        <v>64</v>
      </c>
      <c r="B3021" t="s">
        <v>1974</v>
      </c>
      <c r="C3021">
        <v>2304</v>
      </c>
      <c r="D3021" s="2">
        <v>46082</v>
      </c>
      <c r="E3021" t="s">
        <v>906</v>
      </c>
      <c r="F3021" t="s">
        <v>1702</v>
      </c>
      <c r="G3021" t="s">
        <v>1703</v>
      </c>
      <c r="H3021" t="s">
        <v>1704</v>
      </c>
      <c r="I3021" t="s">
        <v>14</v>
      </c>
      <c r="J3021" t="s">
        <v>2246</v>
      </c>
      <c r="K3021" t="s">
        <v>56</v>
      </c>
      <c r="L3021" t="s">
        <v>903</v>
      </c>
      <c r="M3021" t="s">
        <v>1837</v>
      </c>
      <c r="N3021" s="5">
        <v>18327191</v>
      </c>
    </row>
    <row r="3022" spans="1:14" x14ac:dyDescent="0.25">
      <c r="A3022" t="s">
        <v>64</v>
      </c>
      <c r="B3022" t="s">
        <v>1974</v>
      </c>
      <c r="C3022">
        <v>2304</v>
      </c>
      <c r="D3022" s="2">
        <v>46082</v>
      </c>
      <c r="E3022" t="s">
        <v>906</v>
      </c>
      <c r="F3022" t="s">
        <v>1731</v>
      </c>
      <c r="G3022" t="s">
        <v>14</v>
      </c>
      <c r="H3022" t="s">
        <v>1733</v>
      </c>
      <c r="I3022" t="s">
        <v>14</v>
      </c>
      <c r="J3022" t="s">
        <v>4006</v>
      </c>
      <c r="K3022" t="s">
        <v>56</v>
      </c>
      <c r="L3022" t="s">
        <v>903</v>
      </c>
      <c r="M3022" t="s">
        <v>1837</v>
      </c>
      <c r="N3022" s="5">
        <v>15487368</v>
      </c>
    </row>
    <row r="3023" spans="1:14" x14ac:dyDescent="0.25">
      <c r="A3023" t="s">
        <v>64</v>
      </c>
      <c r="B3023" t="s">
        <v>1974</v>
      </c>
      <c r="C3023">
        <v>2304</v>
      </c>
      <c r="D3023" s="2">
        <v>46082</v>
      </c>
      <c r="E3023" t="s">
        <v>906</v>
      </c>
      <c r="F3023" t="s">
        <v>1731</v>
      </c>
      <c r="G3023" t="s">
        <v>14</v>
      </c>
      <c r="H3023" t="s">
        <v>2830</v>
      </c>
      <c r="I3023" t="s">
        <v>14</v>
      </c>
      <c r="J3023" t="s">
        <v>4006</v>
      </c>
      <c r="K3023" t="s">
        <v>56</v>
      </c>
      <c r="L3023" t="s">
        <v>903</v>
      </c>
      <c r="M3023" t="s">
        <v>1837</v>
      </c>
      <c r="N3023" s="5">
        <v>55379990</v>
      </c>
    </row>
    <row r="3024" spans="1:14" x14ac:dyDescent="0.25">
      <c r="A3024" t="s">
        <v>64</v>
      </c>
      <c r="B3024" t="s">
        <v>1974</v>
      </c>
      <c r="C3024">
        <v>2304</v>
      </c>
      <c r="D3024" s="2">
        <v>46082</v>
      </c>
      <c r="E3024" t="s">
        <v>906</v>
      </c>
      <c r="F3024" t="s">
        <v>194</v>
      </c>
      <c r="G3024" t="s">
        <v>36</v>
      </c>
      <c r="H3024" t="s">
        <v>2581</v>
      </c>
      <c r="I3024" t="s">
        <v>14</v>
      </c>
      <c r="J3024" t="s">
        <v>2005</v>
      </c>
      <c r="K3024" t="s">
        <v>56</v>
      </c>
      <c r="L3024" t="s">
        <v>903</v>
      </c>
      <c r="M3024" t="s">
        <v>1837</v>
      </c>
      <c r="N3024" s="5">
        <v>28885247</v>
      </c>
    </row>
    <row r="3025" spans="1:14" x14ac:dyDescent="0.25">
      <c r="A3025" t="s">
        <v>64</v>
      </c>
      <c r="B3025" t="s">
        <v>1974</v>
      </c>
      <c r="C3025">
        <v>2304</v>
      </c>
      <c r="D3025" s="2">
        <v>46082</v>
      </c>
      <c r="E3025" t="s">
        <v>906</v>
      </c>
      <c r="F3025" t="s">
        <v>1091</v>
      </c>
      <c r="G3025" t="s">
        <v>1092</v>
      </c>
      <c r="H3025" t="s">
        <v>6424</v>
      </c>
      <c r="I3025" t="s">
        <v>14</v>
      </c>
      <c r="J3025" t="s">
        <v>3483</v>
      </c>
      <c r="K3025" t="s">
        <v>56</v>
      </c>
      <c r="L3025" t="s">
        <v>903</v>
      </c>
      <c r="M3025" t="s">
        <v>1837</v>
      </c>
      <c r="N3025" s="5">
        <v>13893534</v>
      </c>
    </row>
    <row r="3026" spans="1:14" x14ac:dyDescent="0.25">
      <c r="A3026" t="s">
        <v>64</v>
      </c>
      <c r="B3026" t="s">
        <v>1974</v>
      </c>
      <c r="C3026">
        <v>2304</v>
      </c>
      <c r="D3026" s="2">
        <v>46082</v>
      </c>
      <c r="E3026" t="s">
        <v>906</v>
      </c>
      <c r="F3026" t="s">
        <v>289</v>
      </c>
      <c r="G3026" t="s">
        <v>268</v>
      </c>
      <c r="H3026" t="s">
        <v>1096</v>
      </c>
      <c r="I3026" t="s">
        <v>14</v>
      </c>
      <c r="J3026" t="s">
        <v>1986</v>
      </c>
      <c r="K3026" t="s">
        <v>56</v>
      </c>
      <c r="L3026" t="s">
        <v>903</v>
      </c>
      <c r="M3026" t="s">
        <v>1837</v>
      </c>
      <c r="N3026" s="5">
        <v>14944909</v>
      </c>
    </row>
    <row r="3027" spans="1:14" x14ac:dyDescent="0.25">
      <c r="A3027" t="s">
        <v>64</v>
      </c>
      <c r="B3027" t="s">
        <v>1974</v>
      </c>
      <c r="C3027">
        <v>2304</v>
      </c>
      <c r="D3027" s="2">
        <v>46082</v>
      </c>
      <c r="E3027" t="s">
        <v>10095</v>
      </c>
      <c r="F3027" t="s">
        <v>10096</v>
      </c>
      <c r="G3027" t="s">
        <v>14</v>
      </c>
      <c r="H3027" t="s">
        <v>10094</v>
      </c>
      <c r="I3027" t="s">
        <v>14</v>
      </c>
      <c r="J3027" t="s">
        <v>10097</v>
      </c>
      <c r="K3027" t="s">
        <v>57</v>
      </c>
      <c r="L3027" t="s">
        <v>903</v>
      </c>
      <c r="M3027" t="s">
        <v>1837</v>
      </c>
      <c r="N3027" s="5">
        <v>3033548</v>
      </c>
    </row>
    <row r="3028" spans="1:14" x14ac:dyDescent="0.25">
      <c r="A3028" t="s">
        <v>64</v>
      </c>
      <c r="B3028" t="s">
        <v>1974</v>
      </c>
      <c r="C3028">
        <v>2304</v>
      </c>
      <c r="D3028" s="2">
        <v>46082</v>
      </c>
      <c r="E3028" t="s">
        <v>907</v>
      </c>
      <c r="F3028" t="s">
        <v>1702</v>
      </c>
      <c r="G3028" t="s">
        <v>1703</v>
      </c>
      <c r="H3028" t="s">
        <v>1704</v>
      </c>
      <c r="I3028" t="s">
        <v>14</v>
      </c>
      <c r="J3028" t="s">
        <v>7713</v>
      </c>
      <c r="K3028" t="s">
        <v>56</v>
      </c>
      <c r="L3028" t="s">
        <v>904</v>
      </c>
      <c r="M3028" t="s">
        <v>1837</v>
      </c>
      <c r="N3028" s="5">
        <v>-18301081</v>
      </c>
    </row>
    <row r="3029" spans="1:14" x14ac:dyDescent="0.25">
      <c r="A3029" t="s">
        <v>64</v>
      </c>
      <c r="B3029" t="s">
        <v>1974</v>
      </c>
      <c r="C3029">
        <v>2304</v>
      </c>
      <c r="D3029" s="2">
        <v>46082</v>
      </c>
      <c r="E3029" t="s">
        <v>907</v>
      </c>
      <c r="F3029" t="s">
        <v>1702</v>
      </c>
      <c r="G3029" t="s">
        <v>1703</v>
      </c>
      <c r="H3029" t="s">
        <v>1704</v>
      </c>
      <c r="I3029" t="s">
        <v>5227</v>
      </c>
      <c r="J3029" t="s">
        <v>7714</v>
      </c>
      <c r="K3029" t="s">
        <v>828</v>
      </c>
      <c r="L3029" t="s">
        <v>904</v>
      </c>
      <c r="M3029" t="s">
        <v>1837</v>
      </c>
      <c r="N3029" s="5">
        <v>13712118</v>
      </c>
    </row>
    <row r="3030" spans="1:14" x14ac:dyDescent="0.25">
      <c r="A3030" t="s">
        <v>64</v>
      </c>
      <c r="B3030" t="s">
        <v>1974</v>
      </c>
      <c r="C3030">
        <v>2304</v>
      </c>
      <c r="D3030" s="2">
        <v>46082</v>
      </c>
      <c r="E3030" t="s">
        <v>907</v>
      </c>
      <c r="F3030" t="s">
        <v>1731</v>
      </c>
      <c r="G3030" t="s">
        <v>14</v>
      </c>
      <c r="H3030" t="s">
        <v>1733</v>
      </c>
      <c r="I3030" t="s">
        <v>14</v>
      </c>
      <c r="J3030" t="s">
        <v>5242</v>
      </c>
      <c r="K3030" t="s">
        <v>56</v>
      </c>
      <c r="L3030" t="s">
        <v>904</v>
      </c>
      <c r="M3030" t="s">
        <v>1837</v>
      </c>
      <c r="N3030" s="5">
        <v>-15487368</v>
      </c>
    </row>
    <row r="3031" spans="1:14" x14ac:dyDescent="0.25">
      <c r="A3031" t="s">
        <v>64</v>
      </c>
      <c r="B3031" t="s">
        <v>1974</v>
      </c>
      <c r="C3031">
        <v>2304</v>
      </c>
      <c r="D3031" s="2">
        <v>46082</v>
      </c>
      <c r="E3031" t="s">
        <v>907</v>
      </c>
      <c r="F3031" t="s">
        <v>1731</v>
      </c>
      <c r="G3031" t="s">
        <v>14</v>
      </c>
      <c r="H3031" t="s">
        <v>2830</v>
      </c>
      <c r="I3031" t="s">
        <v>14</v>
      </c>
      <c r="J3031" t="s">
        <v>5242</v>
      </c>
      <c r="K3031" t="s">
        <v>56</v>
      </c>
      <c r="L3031" t="s">
        <v>904</v>
      </c>
      <c r="M3031" t="s">
        <v>1837</v>
      </c>
      <c r="N3031" s="5">
        <v>-27602842</v>
      </c>
    </row>
    <row r="3032" spans="1:14" x14ac:dyDescent="0.25">
      <c r="A3032" t="s">
        <v>64</v>
      </c>
      <c r="B3032" t="s">
        <v>1974</v>
      </c>
      <c r="C3032">
        <v>2304</v>
      </c>
      <c r="D3032" s="2">
        <v>46082</v>
      </c>
      <c r="E3032" t="s">
        <v>907</v>
      </c>
      <c r="F3032" t="s">
        <v>2613</v>
      </c>
      <c r="G3032" t="s">
        <v>14</v>
      </c>
      <c r="H3032" t="s">
        <v>4710</v>
      </c>
      <c r="I3032" t="s">
        <v>5239</v>
      </c>
      <c r="J3032" t="s">
        <v>7715</v>
      </c>
      <c r="K3032" t="s">
        <v>56</v>
      </c>
      <c r="L3032" t="s">
        <v>904</v>
      </c>
      <c r="M3032" t="s">
        <v>1837</v>
      </c>
      <c r="N3032" s="5">
        <v>-12731187</v>
      </c>
    </row>
    <row r="3033" spans="1:14" x14ac:dyDescent="0.25">
      <c r="A3033" t="s">
        <v>64</v>
      </c>
      <c r="B3033" t="s">
        <v>1974</v>
      </c>
      <c r="C3033">
        <v>2304</v>
      </c>
      <c r="D3033" s="2">
        <v>46082</v>
      </c>
      <c r="E3033" t="s">
        <v>907</v>
      </c>
      <c r="F3033" t="s">
        <v>5231</v>
      </c>
      <c r="G3033" t="s">
        <v>14</v>
      </c>
      <c r="H3033" t="s">
        <v>3504</v>
      </c>
      <c r="I3033" t="s">
        <v>7706</v>
      </c>
      <c r="J3033" t="s">
        <v>5243</v>
      </c>
      <c r="K3033" t="s">
        <v>56</v>
      </c>
      <c r="L3033" t="s">
        <v>904</v>
      </c>
      <c r="M3033" t="s">
        <v>1837</v>
      </c>
      <c r="N3033" s="5">
        <v>-10741939</v>
      </c>
    </row>
    <row r="3034" spans="1:14" x14ac:dyDescent="0.25">
      <c r="A3034" t="s">
        <v>64</v>
      </c>
      <c r="B3034" t="s">
        <v>1974</v>
      </c>
      <c r="C3034">
        <v>2304</v>
      </c>
      <c r="D3034" s="2">
        <v>46082</v>
      </c>
      <c r="E3034" t="s">
        <v>907</v>
      </c>
      <c r="F3034" t="s">
        <v>289</v>
      </c>
      <c r="G3034" t="s">
        <v>268</v>
      </c>
      <c r="H3034" t="s">
        <v>1096</v>
      </c>
      <c r="I3034" t="s">
        <v>7711</v>
      </c>
      <c r="J3034" t="s">
        <v>1988</v>
      </c>
      <c r="K3034" t="s">
        <v>56</v>
      </c>
      <c r="L3034" t="s">
        <v>904</v>
      </c>
      <c r="M3034" t="s">
        <v>1837</v>
      </c>
      <c r="N3034" s="5">
        <v>-3600149</v>
      </c>
    </row>
    <row r="3035" spans="1:14" x14ac:dyDescent="0.25">
      <c r="A3035" t="s">
        <v>64</v>
      </c>
      <c r="B3035" t="s">
        <v>1974</v>
      </c>
      <c r="C3035">
        <v>2304</v>
      </c>
      <c r="D3035" s="2">
        <v>46082</v>
      </c>
      <c r="E3035" t="s">
        <v>907</v>
      </c>
      <c r="F3035" t="s">
        <v>289</v>
      </c>
      <c r="G3035" t="s">
        <v>268</v>
      </c>
      <c r="H3035" t="s">
        <v>1784</v>
      </c>
      <c r="I3035" t="s">
        <v>7712</v>
      </c>
      <c r="J3035" t="s">
        <v>1988</v>
      </c>
      <c r="K3035" t="s">
        <v>56</v>
      </c>
      <c r="L3035" t="s">
        <v>904</v>
      </c>
      <c r="M3035" t="s">
        <v>1837</v>
      </c>
      <c r="N3035" s="5">
        <v>-18738716</v>
      </c>
    </row>
    <row r="3036" spans="1:14" x14ac:dyDescent="0.25">
      <c r="A3036" t="s">
        <v>64</v>
      </c>
      <c r="B3036" t="s">
        <v>1974</v>
      </c>
      <c r="C3036">
        <v>2304</v>
      </c>
      <c r="D3036" s="2">
        <v>46113</v>
      </c>
      <c r="E3036" t="s">
        <v>905</v>
      </c>
      <c r="F3036" t="s">
        <v>1702</v>
      </c>
      <c r="G3036" t="s">
        <v>1703</v>
      </c>
      <c r="H3036" t="s">
        <v>1704</v>
      </c>
      <c r="I3036" t="s">
        <v>7716</v>
      </c>
      <c r="J3036" t="s">
        <v>5228</v>
      </c>
      <c r="K3036" t="s">
        <v>56</v>
      </c>
      <c r="L3036" t="s">
        <v>902</v>
      </c>
      <c r="M3036" t="s">
        <v>1837</v>
      </c>
      <c r="N3036" s="5">
        <v>18449169</v>
      </c>
    </row>
    <row r="3037" spans="1:14" x14ac:dyDescent="0.25">
      <c r="A3037" t="s">
        <v>64</v>
      </c>
      <c r="B3037" t="s">
        <v>1974</v>
      </c>
      <c r="C3037">
        <v>2304</v>
      </c>
      <c r="D3037" s="2">
        <v>46113</v>
      </c>
      <c r="E3037" t="s">
        <v>905</v>
      </c>
      <c r="F3037" t="s">
        <v>1731</v>
      </c>
      <c r="G3037" t="s">
        <v>14</v>
      </c>
      <c r="H3037" t="s">
        <v>2830</v>
      </c>
      <c r="I3037" t="s">
        <v>7717</v>
      </c>
      <c r="J3037" t="s">
        <v>1732</v>
      </c>
      <c r="K3037" t="s">
        <v>56</v>
      </c>
      <c r="L3037" t="s">
        <v>902</v>
      </c>
      <c r="M3037" t="s">
        <v>1837</v>
      </c>
      <c r="N3037" s="5">
        <v>55379991</v>
      </c>
    </row>
    <row r="3038" spans="1:14" x14ac:dyDescent="0.25">
      <c r="A3038" t="s">
        <v>64</v>
      </c>
      <c r="B3038" t="s">
        <v>1974</v>
      </c>
      <c r="C3038">
        <v>2304</v>
      </c>
      <c r="D3038" s="2">
        <v>46113</v>
      </c>
      <c r="E3038" t="s">
        <v>905</v>
      </c>
      <c r="F3038" t="s">
        <v>194</v>
      </c>
      <c r="G3038" t="s">
        <v>36</v>
      </c>
      <c r="H3038" t="s">
        <v>2581</v>
      </c>
      <c r="I3038" t="s">
        <v>7718</v>
      </c>
      <c r="J3038" t="s">
        <v>36</v>
      </c>
      <c r="K3038" t="s">
        <v>56</v>
      </c>
      <c r="L3038" t="s">
        <v>902</v>
      </c>
      <c r="M3038" t="s">
        <v>1837</v>
      </c>
      <c r="N3038" s="5">
        <v>28885247</v>
      </c>
    </row>
    <row r="3039" spans="1:14" x14ac:dyDescent="0.25">
      <c r="A3039" t="s">
        <v>64</v>
      </c>
      <c r="B3039" t="s">
        <v>1974</v>
      </c>
      <c r="C3039">
        <v>2304</v>
      </c>
      <c r="D3039" s="2">
        <v>46113</v>
      </c>
      <c r="E3039" t="s">
        <v>905</v>
      </c>
      <c r="F3039" t="s">
        <v>7719</v>
      </c>
      <c r="G3039" t="s">
        <v>7720</v>
      </c>
      <c r="H3039" t="s">
        <v>6431</v>
      </c>
      <c r="I3039" t="s">
        <v>7721</v>
      </c>
      <c r="J3039" t="s">
        <v>7722</v>
      </c>
      <c r="K3039" t="s">
        <v>56</v>
      </c>
      <c r="L3039" t="s">
        <v>902</v>
      </c>
      <c r="M3039" t="s">
        <v>1837</v>
      </c>
      <c r="N3039" s="5">
        <v>8820590</v>
      </c>
    </row>
    <row r="3040" spans="1:14" x14ac:dyDescent="0.25">
      <c r="A3040" t="s">
        <v>64</v>
      </c>
      <c r="B3040" t="s">
        <v>1974</v>
      </c>
      <c r="C3040">
        <v>2304</v>
      </c>
      <c r="D3040" s="2">
        <v>46113</v>
      </c>
      <c r="E3040" t="s">
        <v>905</v>
      </c>
      <c r="F3040" t="s">
        <v>7723</v>
      </c>
      <c r="G3040" t="s">
        <v>7724</v>
      </c>
      <c r="H3040" t="s">
        <v>6424</v>
      </c>
      <c r="I3040" t="s">
        <v>7725</v>
      </c>
      <c r="J3040" t="s">
        <v>7726</v>
      </c>
      <c r="K3040" t="s">
        <v>56</v>
      </c>
      <c r="L3040" t="s">
        <v>902</v>
      </c>
      <c r="M3040" t="s">
        <v>1837</v>
      </c>
      <c r="N3040" s="5">
        <v>13893534</v>
      </c>
    </row>
    <row r="3041" spans="1:14" x14ac:dyDescent="0.25">
      <c r="A3041" t="s">
        <v>64</v>
      </c>
      <c r="B3041" t="s">
        <v>1974</v>
      </c>
      <c r="C3041">
        <v>2304</v>
      </c>
      <c r="D3041" s="2">
        <v>46113</v>
      </c>
      <c r="E3041" t="s">
        <v>905</v>
      </c>
      <c r="F3041" t="s">
        <v>289</v>
      </c>
      <c r="G3041" t="s">
        <v>268</v>
      </c>
      <c r="H3041" t="s">
        <v>1096</v>
      </c>
      <c r="I3041" t="s">
        <v>7727</v>
      </c>
      <c r="J3041" t="s">
        <v>268</v>
      </c>
      <c r="K3041" t="s">
        <v>56</v>
      </c>
      <c r="L3041" t="s">
        <v>902</v>
      </c>
      <c r="M3041" t="s">
        <v>1837</v>
      </c>
      <c r="N3041" s="5">
        <v>14944909</v>
      </c>
    </row>
    <row r="3042" spans="1:14" x14ac:dyDescent="0.25">
      <c r="A3042" t="s">
        <v>64</v>
      </c>
      <c r="B3042" t="s">
        <v>1974</v>
      </c>
      <c r="C3042">
        <v>2304</v>
      </c>
      <c r="D3042" s="2">
        <v>46113</v>
      </c>
      <c r="E3042" t="s">
        <v>906</v>
      </c>
      <c r="F3042" t="s">
        <v>2598</v>
      </c>
      <c r="G3042" t="s">
        <v>2599</v>
      </c>
      <c r="H3042" t="s">
        <v>6435</v>
      </c>
      <c r="I3042" t="s">
        <v>14</v>
      </c>
      <c r="J3042" t="s">
        <v>7728</v>
      </c>
      <c r="K3042" t="s">
        <v>56</v>
      </c>
      <c r="L3042" t="s">
        <v>903</v>
      </c>
      <c r="M3042" t="s">
        <v>1837</v>
      </c>
      <c r="N3042" s="5">
        <v>106920333</v>
      </c>
    </row>
    <row r="3043" spans="1:14" x14ac:dyDescent="0.25">
      <c r="A3043" t="s">
        <v>64</v>
      </c>
      <c r="B3043" t="s">
        <v>1974</v>
      </c>
      <c r="C3043">
        <v>2304</v>
      </c>
      <c r="D3043" s="2">
        <v>46113</v>
      </c>
      <c r="E3043" t="s">
        <v>906</v>
      </c>
      <c r="F3043" t="s">
        <v>289</v>
      </c>
      <c r="G3043" t="s">
        <v>268</v>
      </c>
      <c r="H3043" t="s">
        <v>1096</v>
      </c>
      <c r="I3043" t="s">
        <v>14</v>
      </c>
      <c r="J3043" t="s">
        <v>1986</v>
      </c>
      <c r="K3043" t="s">
        <v>56</v>
      </c>
      <c r="L3043" t="s">
        <v>903</v>
      </c>
      <c r="M3043" t="s">
        <v>1837</v>
      </c>
      <c r="N3043" s="5">
        <v>3600149</v>
      </c>
    </row>
    <row r="3044" spans="1:14" x14ac:dyDescent="0.25">
      <c r="A3044" t="s">
        <v>64</v>
      </c>
      <c r="B3044" t="s">
        <v>1974</v>
      </c>
      <c r="C3044">
        <v>2304</v>
      </c>
      <c r="D3044" s="2">
        <v>46113</v>
      </c>
      <c r="E3044" t="s">
        <v>906</v>
      </c>
      <c r="F3044" t="s">
        <v>1983</v>
      </c>
      <c r="G3044" t="s">
        <v>1984</v>
      </c>
      <c r="H3044" t="s">
        <v>6436</v>
      </c>
      <c r="I3044" t="s">
        <v>14</v>
      </c>
      <c r="J3044" t="s">
        <v>7729</v>
      </c>
      <c r="K3044" t="s">
        <v>56</v>
      </c>
      <c r="L3044" t="s">
        <v>903</v>
      </c>
      <c r="M3044" t="s">
        <v>1837</v>
      </c>
      <c r="N3044" s="5">
        <v>15842221</v>
      </c>
    </row>
    <row r="3045" spans="1:14" x14ac:dyDescent="0.25">
      <c r="A3045" t="s">
        <v>64</v>
      </c>
      <c r="B3045" t="s">
        <v>1974</v>
      </c>
      <c r="C3045">
        <v>2304</v>
      </c>
      <c r="D3045" s="2">
        <v>46113</v>
      </c>
      <c r="E3045" t="s">
        <v>10095</v>
      </c>
      <c r="F3045" t="s">
        <v>10096</v>
      </c>
      <c r="G3045" t="s">
        <v>14</v>
      </c>
      <c r="H3045" t="s">
        <v>10094</v>
      </c>
      <c r="I3045" t="s">
        <v>14</v>
      </c>
      <c r="J3045" t="s">
        <v>10097</v>
      </c>
      <c r="K3045" t="s">
        <v>57</v>
      </c>
      <c r="L3045" t="s">
        <v>903</v>
      </c>
      <c r="M3045" t="s">
        <v>1837</v>
      </c>
      <c r="N3045" s="5">
        <v>3033548</v>
      </c>
    </row>
    <row r="3046" spans="1:14" x14ac:dyDescent="0.25">
      <c r="A3046" t="s">
        <v>64</v>
      </c>
      <c r="B3046" t="s">
        <v>1974</v>
      </c>
      <c r="C3046">
        <v>2304</v>
      </c>
      <c r="D3046" s="2">
        <v>46113</v>
      </c>
      <c r="E3046" t="s">
        <v>907</v>
      </c>
      <c r="F3046" t="s">
        <v>1702</v>
      </c>
      <c r="G3046" t="s">
        <v>1703</v>
      </c>
      <c r="H3046" t="s">
        <v>1704</v>
      </c>
      <c r="I3046" t="s">
        <v>7716</v>
      </c>
      <c r="J3046" t="s">
        <v>7730</v>
      </c>
      <c r="K3046" t="s">
        <v>56</v>
      </c>
      <c r="L3046" t="s">
        <v>904</v>
      </c>
      <c r="M3046" t="s">
        <v>1837</v>
      </c>
      <c r="N3046" s="5">
        <v>-18327191</v>
      </c>
    </row>
    <row r="3047" spans="1:14" x14ac:dyDescent="0.25">
      <c r="A3047" t="s">
        <v>64</v>
      </c>
      <c r="B3047" t="s">
        <v>1974</v>
      </c>
      <c r="C3047">
        <v>2304</v>
      </c>
      <c r="D3047" s="2">
        <v>46113</v>
      </c>
      <c r="E3047" t="s">
        <v>907</v>
      </c>
      <c r="F3047" t="s">
        <v>1731</v>
      </c>
      <c r="G3047" t="s">
        <v>14</v>
      </c>
      <c r="H3047" t="s">
        <v>1733</v>
      </c>
      <c r="I3047" t="s">
        <v>14</v>
      </c>
      <c r="J3047" t="s">
        <v>5242</v>
      </c>
      <c r="K3047" t="s">
        <v>56</v>
      </c>
      <c r="L3047" t="s">
        <v>904</v>
      </c>
      <c r="M3047" t="s">
        <v>1837</v>
      </c>
      <c r="N3047" s="5">
        <v>-15487368</v>
      </c>
    </row>
    <row r="3048" spans="1:14" x14ac:dyDescent="0.25">
      <c r="A3048" t="s">
        <v>64</v>
      </c>
      <c r="B3048" t="s">
        <v>1974</v>
      </c>
      <c r="C3048">
        <v>2304</v>
      </c>
      <c r="D3048" s="2">
        <v>46113</v>
      </c>
      <c r="E3048" t="s">
        <v>907</v>
      </c>
      <c r="F3048" t="s">
        <v>1731</v>
      </c>
      <c r="G3048" t="s">
        <v>14</v>
      </c>
      <c r="H3048" t="s">
        <v>2830</v>
      </c>
      <c r="I3048" t="s">
        <v>7717</v>
      </c>
      <c r="J3048" t="s">
        <v>5242</v>
      </c>
      <c r="K3048" t="s">
        <v>56</v>
      </c>
      <c r="L3048" t="s">
        <v>904</v>
      </c>
      <c r="M3048" t="s">
        <v>1837</v>
      </c>
      <c r="N3048" s="5">
        <v>-55379990</v>
      </c>
    </row>
    <row r="3049" spans="1:14" x14ac:dyDescent="0.25">
      <c r="A3049" t="s">
        <v>64</v>
      </c>
      <c r="B3049" t="s">
        <v>1974</v>
      </c>
      <c r="C3049">
        <v>2304</v>
      </c>
      <c r="D3049" s="2">
        <v>46113</v>
      </c>
      <c r="E3049" t="s">
        <v>907</v>
      </c>
      <c r="F3049" t="s">
        <v>194</v>
      </c>
      <c r="G3049" t="s">
        <v>36</v>
      </c>
      <c r="H3049" t="s">
        <v>2581</v>
      </c>
      <c r="I3049" t="s">
        <v>7718</v>
      </c>
      <c r="J3049" t="s">
        <v>2007</v>
      </c>
      <c r="K3049" t="s">
        <v>56</v>
      </c>
      <c r="L3049" t="s">
        <v>904</v>
      </c>
      <c r="M3049" t="s">
        <v>1837</v>
      </c>
      <c r="N3049" s="5">
        <v>-28885247</v>
      </c>
    </row>
    <row r="3050" spans="1:14" x14ac:dyDescent="0.25">
      <c r="A3050" t="s">
        <v>64</v>
      </c>
      <c r="B3050" t="s">
        <v>1974</v>
      </c>
      <c r="C3050">
        <v>2304</v>
      </c>
      <c r="D3050" s="2">
        <v>46113</v>
      </c>
      <c r="E3050" t="s">
        <v>907</v>
      </c>
      <c r="F3050" t="s">
        <v>7723</v>
      </c>
      <c r="G3050" t="s">
        <v>7724</v>
      </c>
      <c r="H3050" t="s">
        <v>6424</v>
      </c>
      <c r="I3050" t="s">
        <v>7725</v>
      </c>
      <c r="J3050" t="s">
        <v>7731</v>
      </c>
      <c r="K3050" t="s">
        <v>56</v>
      </c>
      <c r="L3050" t="s">
        <v>904</v>
      </c>
      <c r="M3050" t="s">
        <v>1837</v>
      </c>
      <c r="N3050" s="5">
        <v>-13893534</v>
      </c>
    </row>
    <row r="3051" spans="1:14" x14ac:dyDescent="0.25">
      <c r="A3051" t="s">
        <v>64</v>
      </c>
      <c r="B3051" t="s">
        <v>1974</v>
      </c>
      <c r="C3051">
        <v>2304</v>
      </c>
      <c r="D3051" s="2">
        <v>46113</v>
      </c>
      <c r="E3051" t="s">
        <v>907</v>
      </c>
      <c r="F3051" t="s">
        <v>289</v>
      </c>
      <c r="G3051" t="s">
        <v>268</v>
      </c>
      <c r="H3051" t="s">
        <v>1096</v>
      </c>
      <c r="I3051" t="s">
        <v>7727</v>
      </c>
      <c r="J3051" t="s">
        <v>1988</v>
      </c>
      <c r="K3051" t="s">
        <v>56</v>
      </c>
      <c r="L3051" t="s">
        <v>904</v>
      </c>
      <c r="M3051" t="s">
        <v>1837</v>
      </c>
      <c r="N3051" s="5">
        <v>-14944909</v>
      </c>
    </row>
    <row r="3052" spans="1:14" x14ac:dyDescent="0.25">
      <c r="A3052" t="s">
        <v>64</v>
      </c>
      <c r="B3052" t="s">
        <v>1974</v>
      </c>
      <c r="C3052">
        <v>2304</v>
      </c>
      <c r="D3052" s="2">
        <v>46113</v>
      </c>
      <c r="E3052" t="s">
        <v>10106</v>
      </c>
      <c r="F3052" t="s">
        <v>10096</v>
      </c>
      <c r="G3052" t="s">
        <v>14</v>
      </c>
      <c r="H3052" t="s">
        <v>10094</v>
      </c>
      <c r="I3052" t="s">
        <v>14</v>
      </c>
      <c r="J3052" t="s">
        <v>10108</v>
      </c>
      <c r="K3052" t="s">
        <v>57</v>
      </c>
      <c r="L3052" t="s">
        <v>904</v>
      </c>
      <c r="M3052" t="s">
        <v>1837</v>
      </c>
      <c r="N3052" s="5">
        <v>-3033548</v>
      </c>
    </row>
    <row r="3053" spans="1:14" x14ac:dyDescent="0.25">
      <c r="A3053" t="s">
        <v>64</v>
      </c>
      <c r="B3053" t="s">
        <v>1974</v>
      </c>
      <c r="C3053">
        <v>2304</v>
      </c>
      <c r="D3053" s="2">
        <v>46143</v>
      </c>
      <c r="E3053" t="s">
        <v>905</v>
      </c>
      <c r="F3053" t="s">
        <v>1702</v>
      </c>
      <c r="G3053" t="s">
        <v>1703</v>
      </c>
      <c r="H3053" t="s">
        <v>1704</v>
      </c>
      <c r="I3053" t="s">
        <v>11068</v>
      </c>
      <c r="J3053" t="s">
        <v>5228</v>
      </c>
      <c r="K3053" t="s">
        <v>56</v>
      </c>
      <c r="L3053" t="s">
        <v>902</v>
      </c>
      <c r="M3053" t="s">
        <v>1837</v>
      </c>
      <c r="N3053" s="5">
        <v>18449169</v>
      </c>
    </row>
    <row r="3054" spans="1:14" x14ac:dyDescent="0.25">
      <c r="A3054" t="s">
        <v>64</v>
      </c>
      <c r="B3054" t="s">
        <v>1974</v>
      </c>
      <c r="C3054">
        <v>2304</v>
      </c>
      <c r="D3054" s="2">
        <v>46143</v>
      </c>
      <c r="E3054" t="s">
        <v>905</v>
      </c>
      <c r="F3054" t="s">
        <v>1702</v>
      </c>
      <c r="G3054" t="s">
        <v>1703</v>
      </c>
      <c r="H3054" t="s">
        <v>1704</v>
      </c>
      <c r="I3054" t="s">
        <v>11069</v>
      </c>
      <c r="J3054" t="s">
        <v>5228</v>
      </c>
      <c r="K3054" t="s">
        <v>56</v>
      </c>
      <c r="L3054" t="s">
        <v>902</v>
      </c>
      <c r="M3054" t="s">
        <v>1837</v>
      </c>
      <c r="N3054" s="5">
        <v>-18449169</v>
      </c>
    </row>
    <row r="3055" spans="1:14" x14ac:dyDescent="0.25">
      <c r="A3055" t="s">
        <v>64</v>
      </c>
      <c r="B3055" t="s">
        <v>1974</v>
      </c>
      <c r="C3055">
        <v>2304</v>
      </c>
      <c r="D3055" s="2">
        <v>46143</v>
      </c>
      <c r="E3055" t="s">
        <v>905</v>
      </c>
      <c r="F3055" t="s">
        <v>2613</v>
      </c>
      <c r="G3055" t="s">
        <v>14</v>
      </c>
      <c r="H3055" t="s">
        <v>10546</v>
      </c>
      <c r="I3055" t="s">
        <v>11070</v>
      </c>
      <c r="J3055" t="s">
        <v>11071</v>
      </c>
      <c r="K3055" t="s">
        <v>56</v>
      </c>
      <c r="L3055" t="s">
        <v>902</v>
      </c>
      <c r="M3055" t="s">
        <v>1837</v>
      </c>
      <c r="N3055" s="5">
        <v>4545917</v>
      </c>
    </row>
    <row r="3056" spans="1:14" x14ac:dyDescent="0.25">
      <c r="A3056" t="s">
        <v>64</v>
      </c>
      <c r="B3056" t="s">
        <v>1974</v>
      </c>
      <c r="C3056">
        <v>2304</v>
      </c>
      <c r="D3056" s="2">
        <v>46143</v>
      </c>
      <c r="E3056" t="s">
        <v>905</v>
      </c>
      <c r="F3056" t="s">
        <v>289</v>
      </c>
      <c r="G3056" t="s">
        <v>268</v>
      </c>
      <c r="H3056" t="s">
        <v>1096</v>
      </c>
      <c r="I3056" t="s">
        <v>11072</v>
      </c>
      <c r="J3056" t="s">
        <v>11073</v>
      </c>
      <c r="K3056" t="s">
        <v>56</v>
      </c>
      <c r="L3056" t="s">
        <v>902</v>
      </c>
      <c r="M3056" t="s">
        <v>1837</v>
      </c>
      <c r="N3056" s="5">
        <v>3600149</v>
      </c>
    </row>
    <row r="3057" spans="1:14" x14ac:dyDescent="0.25">
      <c r="A3057" t="s">
        <v>64</v>
      </c>
      <c r="B3057" t="s">
        <v>1974</v>
      </c>
      <c r="C3057">
        <v>2304</v>
      </c>
      <c r="D3057" s="2">
        <v>46143</v>
      </c>
      <c r="E3057" t="s">
        <v>1792</v>
      </c>
      <c r="F3057" t="s">
        <v>14</v>
      </c>
      <c r="G3057" t="s">
        <v>14</v>
      </c>
      <c r="H3057" t="s">
        <v>10094</v>
      </c>
      <c r="I3057" t="s">
        <v>14</v>
      </c>
      <c r="J3057" t="s">
        <v>11074</v>
      </c>
      <c r="K3057" t="s">
        <v>57</v>
      </c>
      <c r="L3057" t="s">
        <v>109</v>
      </c>
      <c r="M3057" t="s">
        <v>1837</v>
      </c>
      <c r="N3057" s="5">
        <v>3033548</v>
      </c>
    </row>
    <row r="3058" spans="1:14" x14ac:dyDescent="0.25">
      <c r="A3058" t="s">
        <v>64</v>
      </c>
      <c r="B3058" t="s">
        <v>1974</v>
      </c>
      <c r="C3058">
        <v>2304</v>
      </c>
      <c r="D3058" s="2">
        <v>46143</v>
      </c>
      <c r="E3058" t="s">
        <v>906</v>
      </c>
      <c r="F3058" t="s">
        <v>111</v>
      </c>
      <c r="G3058" t="s">
        <v>1978</v>
      </c>
      <c r="H3058" t="s">
        <v>2786</v>
      </c>
      <c r="I3058" t="s">
        <v>11075</v>
      </c>
      <c r="J3058" t="s">
        <v>1989</v>
      </c>
      <c r="K3058" t="s">
        <v>56</v>
      </c>
      <c r="L3058" t="s">
        <v>903</v>
      </c>
      <c r="M3058" t="s">
        <v>1837</v>
      </c>
      <c r="N3058" s="5">
        <v>6703455</v>
      </c>
    </row>
    <row r="3059" spans="1:14" x14ac:dyDescent="0.25">
      <c r="A3059" t="s">
        <v>64</v>
      </c>
      <c r="B3059" t="s">
        <v>1974</v>
      </c>
      <c r="C3059">
        <v>2304</v>
      </c>
      <c r="D3059" s="2">
        <v>46143</v>
      </c>
      <c r="E3059" t="s">
        <v>906</v>
      </c>
      <c r="F3059" t="s">
        <v>10164</v>
      </c>
      <c r="G3059" t="s">
        <v>11076</v>
      </c>
      <c r="H3059" t="s">
        <v>10550</v>
      </c>
      <c r="I3059" t="s">
        <v>14</v>
      </c>
      <c r="J3059" t="s">
        <v>11077</v>
      </c>
      <c r="K3059" t="s">
        <v>56</v>
      </c>
      <c r="L3059" t="s">
        <v>903</v>
      </c>
      <c r="M3059" t="s">
        <v>1837</v>
      </c>
      <c r="N3059" s="5">
        <v>5676030</v>
      </c>
    </row>
    <row r="3060" spans="1:14" x14ac:dyDescent="0.25">
      <c r="A3060" t="s">
        <v>64</v>
      </c>
      <c r="B3060" t="s">
        <v>1974</v>
      </c>
      <c r="C3060">
        <v>2304</v>
      </c>
      <c r="D3060" s="2">
        <v>46143</v>
      </c>
      <c r="E3060" t="s">
        <v>906</v>
      </c>
      <c r="F3060" t="s">
        <v>193</v>
      </c>
      <c r="G3060" t="s">
        <v>367</v>
      </c>
      <c r="H3060" t="s">
        <v>1590</v>
      </c>
      <c r="I3060" t="s">
        <v>3702</v>
      </c>
      <c r="J3060" t="s">
        <v>11078</v>
      </c>
      <c r="K3060" t="s">
        <v>828</v>
      </c>
      <c r="L3060" t="s">
        <v>903</v>
      </c>
      <c r="M3060" t="s">
        <v>1837</v>
      </c>
      <c r="N3060" s="5">
        <v>27000000</v>
      </c>
    </row>
    <row r="3061" spans="1:14" x14ac:dyDescent="0.25">
      <c r="A3061" t="s">
        <v>64</v>
      </c>
      <c r="B3061" t="s">
        <v>1974</v>
      </c>
      <c r="C3061">
        <v>2304</v>
      </c>
      <c r="D3061" s="2">
        <v>46143</v>
      </c>
      <c r="E3061" t="s">
        <v>906</v>
      </c>
      <c r="F3061" t="s">
        <v>11079</v>
      </c>
      <c r="G3061" t="s">
        <v>11080</v>
      </c>
      <c r="H3061" t="s">
        <v>2581</v>
      </c>
      <c r="I3061" t="s">
        <v>11081</v>
      </c>
      <c r="J3061" t="s">
        <v>11082</v>
      </c>
      <c r="K3061" t="s">
        <v>56</v>
      </c>
      <c r="L3061" t="s">
        <v>903</v>
      </c>
      <c r="M3061" t="s">
        <v>1837</v>
      </c>
      <c r="N3061" s="5">
        <v>28750000</v>
      </c>
    </row>
    <row r="3062" spans="1:14" x14ac:dyDescent="0.25">
      <c r="A3062" t="s">
        <v>64</v>
      </c>
      <c r="B3062" t="s">
        <v>1974</v>
      </c>
      <c r="C3062">
        <v>2304</v>
      </c>
      <c r="D3062" s="2">
        <v>46143</v>
      </c>
      <c r="E3062" t="s">
        <v>906</v>
      </c>
      <c r="F3062" t="s">
        <v>2598</v>
      </c>
      <c r="G3062" t="s">
        <v>2599</v>
      </c>
      <c r="H3062" t="s">
        <v>6435</v>
      </c>
      <c r="I3062" t="s">
        <v>14</v>
      </c>
      <c r="J3062" t="s">
        <v>7728</v>
      </c>
      <c r="K3062" t="s">
        <v>56</v>
      </c>
      <c r="L3062" t="s">
        <v>903</v>
      </c>
      <c r="M3062" t="s">
        <v>1837</v>
      </c>
      <c r="N3062" s="5">
        <v>103194155</v>
      </c>
    </row>
    <row r="3063" spans="1:14" x14ac:dyDescent="0.25">
      <c r="A3063" t="s">
        <v>64</v>
      </c>
      <c r="B3063" t="s">
        <v>1974</v>
      </c>
      <c r="C3063">
        <v>2304</v>
      </c>
      <c r="D3063" s="2">
        <v>46143</v>
      </c>
      <c r="E3063" t="s">
        <v>906</v>
      </c>
      <c r="F3063" t="s">
        <v>1591</v>
      </c>
      <c r="G3063" t="s">
        <v>9090</v>
      </c>
      <c r="H3063" t="s">
        <v>10549</v>
      </c>
      <c r="I3063" t="s">
        <v>3722</v>
      </c>
      <c r="J3063" t="s">
        <v>11083</v>
      </c>
      <c r="K3063" t="s">
        <v>56</v>
      </c>
      <c r="L3063" t="s">
        <v>903</v>
      </c>
      <c r="M3063" t="s">
        <v>1837</v>
      </c>
      <c r="N3063" s="5">
        <v>27400000</v>
      </c>
    </row>
    <row r="3064" spans="1:14" x14ac:dyDescent="0.25">
      <c r="A3064" t="s">
        <v>64</v>
      </c>
      <c r="B3064" t="s">
        <v>1974</v>
      </c>
      <c r="C3064">
        <v>2304</v>
      </c>
      <c r="D3064" s="2">
        <v>46143</v>
      </c>
      <c r="E3064" t="s">
        <v>906</v>
      </c>
      <c r="F3064" t="s">
        <v>2807</v>
      </c>
      <c r="G3064" t="s">
        <v>14</v>
      </c>
      <c r="H3064" t="s">
        <v>10547</v>
      </c>
      <c r="I3064" t="s">
        <v>11084</v>
      </c>
      <c r="J3064" t="s">
        <v>11085</v>
      </c>
      <c r="K3064" t="s">
        <v>56</v>
      </c>
      <c r="L3064" t="s">
        <v>903</v>
      </c>
      <c r="M3064" t="s">
        <v>1837</v>
      </c>
      <c r="N3064" s="5">
        <v>15438260</v>
      </c>
    </row>
    <row r="3065" spans="1:14" x14ac:dyDescent="0.25">
      <c r="A3065" t="s">
        <v>64</v>
      </c>
      <c r="B3065" t="s">
        <v>1974</v>
      </c>
      <c r="C3065">
        <v>2304</v>
      </c>
      <c r="D3065" s="2">
        <v>46143</v>
      </c>
      <c r="E3065" t="s">
        <v>906</v>
      </c>
      <c r="F3065" t="s">
        <v>289</v>
      </c>
      <c r="G3065" t="s">
        <v>268</v>
      </c>
      <c r="H3065" t="s">
        <v>1096</v>
      </c>
      <c r="I3065" t="s">
        <v>11086</v>
      </c>
      <c r="J3065" t="s">
        <v>11087</v>
      </c>
      <c r="K3065" t="s">
        <v>56</v>
      </c>
      <c r="L3065" t="s">
        <v>903</v>
      </c>
      <c r="M3065" t="s">
        <v>1837</v>
      </c>
      <c r="N3065" s="5">
        <v>3000000</v>
      </c>
    </row>
    <row r="3066" spans="1:14" x14ac:dyDescent="0.25">
      <c r="A3066" t="s">
        <v>64</v>
      </c>
      <c r="B3066" t="s">
        <v>1974</v>
      </c>
      <c r="C3066">
        <v>2304</v>
      </c>
      <c r="D3066" s="2">
        <v>46143</v>
      </c>
      <c r="E3066" t="s">
        <v>906</v>
      </c>
      <c r="F3066" t="s">
        <v>1983</v>
      </c>
      <c r="G3066" t="s">
        <v>1984</v>
      </c>
      <c r="H3066" t="s">
        <v>6436</v>
      </c>
      <c r="I3066" t="s">
        <v>3655</v>
      </c>
      <c r="J3066" t="s">
        <v>7729</v>
      </c>
      <c r="K3066" t="s">
        <v>56</v>
      </c>
      <c r="L3066" t="s">
        <v>903</v>
      </c>
      <c r="M3066" t="s">
        <v>1837</v>
      </c>
      <c r="N3066" s="5">
        <v>15700000</v>
      </c>
    </row>
    <row r="3067" spans="1:14" x14ac:dyDescent="0.25">
      <c r="A3067" t="s">
        <v>64</v>
      </c>
      <c r="B3067" t="s">
        <v>1974</v>
      </c>
      <c r="C3067">
        <v>2304</v>
      </c>
      <c r="D3067" s="2">
        <v>46143</v>
      </c>
      <c r="E3067" t="s">
        <v>10095</v>
      </c>
      <c r="F3067" t="s">
        <v>10096</v>
      </c>
      <c r="G3067" t="s">
        <v>14</v>
      </c>
      <c r="H3067" t="s">
        <v>10094</v>
      </c>
      <c r="I3067" t="s">
        <v>14</v>
      </c>
      <c r="J3067" t="s">
        <v>10108</v>
      </c>
      <c r="K3067" t="s">
        <v>57</v>
      </c>
      <c r="L3067" t="s">
        <v>903</v>
      </c>
      <c r="M3067" t="s">
        <v>1837</v>
      </c>
      <c r="N3067" s="5">
        <v>-3033548</v>
      </c>
    </row>
    <row r="3068" spans="1:14" x14ac:dyDescent="0.25">
      <c r="A3068" t="s">
        <v>64</v>
      </c>
      <c r="B3068" t="s">
        <v>1974</v>
      </c>
      <c r="C3068">
        <v>2304</v>
      </c>
      <c r="D3068" s="2">
        <v>46143</v>
      </c>
      <c r="E3068" t="s">
        <v>907</v>
      </c>
      <c r="F3068" t="s">
        <v>2598</v>
      </c>
      <c r="G3068" t="s">
        <v>2599</v>
      </c>
      <c r="H3068" t="s">
        <v>6435</v>
      </c>
      <c r="I3068" t="s">
        <v>14</v>
      </c>
      <c r="J3068" t="s">
        <v>11088</v>
      </c>
      <c r="K3068" t="s">
        <v>56</v>
      </c>
      <c r="L3068" t="s">
        <v>904</v>
      </c>
      <c r="M3068" t="s">
        <v>1837</v>
      </c>
      <c r="N3068" s="5">
        <v>-106920333</v>
      </c>
    </row>
    <row r="3069" spans="1:14" x14ac:dyDescent="0.25">
      <c r="A3069" t="s">
        <v>64</v>
      </c>
      <c r="B3069" t="s">
        <v>1974</v>
      </c>
      <c r="C3069">
        <v>2304</v>
      </c>
      <c r="D3069" s="2">
        <v>46143</v>
      </c>
      <c r="E3069" t="s">
        <v>907</v>
      </c>
      <c r="F3069" t="s">
        <v>289</v>
      </c>
      <c r="G3069" t="s">
        <v>268</v>
      </c>
      <c r="H3069" t="s">
        <v>1096</v>
      </c>
      <c r="I3069" t="s">
        <v>11072</v>
      </c>
      <c r="J3069" t="s">
        <v>11089</v>
      </c>
      <c r="K3069" t="s">
        <v>56</v>
      </c>
      <c r="L3069" t="s">
        <v>904</v>
      </c>
      <c r="M3069" t="s">
        <v>1837</v>
      </c>
      <c r="N3069" s="5">
        <v>-3600149</v>
      </c>
    </row>
    <row r="3070" spans="1:14" x14ac:dyDescent="0.25">
      <c r="A3070" t="s">
        <v>64</v>
      </c>
      <c r="B3070" t="s">
        <v>1974</v>
      </c>
      <c r="C3070">
        <v>2304</v>
      </c>
      <c r="D3070" s="2">
        <v>46143</v>
      </c>
      <c r="E3070" t="s">
        <v>907</v>
      </c>
      <c r="F3070" t="s">
        <v>1983</v>
      </c>
      <c r="G3070" t="s">
        <v>1984</v>
      </c>
      <c r="H3070" t="s">
        <v>6436</v>
      </c>
      <c r="I3070" t="s">
        <v>14</v>
      </c>
      <c r="J3070" t="s">
        <v>11090</v>
      </c>
      <c r="K3070" t="s">
        <v>56</v>
      </c>
      <c r="L3070" t="s">
        <v>904</v>
      </c>
      <c r="M3070" t="s">
        <v>1837</v>
      </c>
      <c r="N3070" s="5">
        <v>-15842221</v>
      </c>
    </row>
    <row r="3071" spans="1:14" x14ac:dyDescent="0.25">
      <c r="A3071" t="s">
        <v>64</v>
      </c>
      <c r="B3071" t="s">
        <v>1974</v>
      </c>
      <c r="C3071">
        <v>2304</v>
      </c>
      <c r="D3071" s="2">
        <v>46174</v>
      </c>
      <c r="E3071" t="s">
        <v>905</v>
      </c>
      <c r="F3071" t="s">
        <v>111</v>
      </c>
      <c r="G3071" t="s">
        <v>1978</v>
      </c>
      <c r="H3071" t="s">
        <v>2786</v>
      </c>
      <c r="I3071" t="s">
        <v>11075</v>
      </c>
      <c r="J3071" t="s">
        <v>377</v>
      </c>
      <c r="K3071" t="s">
        <v>56</v>
      </c>
      <c r="L3071" t="s">
        <v>902</v>
      </c>
      <c r="M3071" t="s">
        <v>1837</v>
      </c>
      <c r="N3071" s="5">
        <v>6703455</v>
      </c>
    </row>
    <row r="3072" spans="1:14" x14ac:dyDescent="0.25">
      <c r="A3072" t="s">
        <v>64</v>
      </c>
      <c r="B3072" t="s">
        <v>1974</v>
      </c>
      <c r="C3072">
        <v>2304</v>
      </c>
      <c r="D3072" s="2">
        <v>46174</v>
      </c>
      <c r="E3072" t="s">
        <v>905</v>
      </c>
      <c r="F3072" t="s">
        <v>10164</v>
      </c>
      <c r="G3072" t="s">
        <v>11076</v>
      </c>
      <c r="H3072" t="s">
        <v>10550</v>
      </c>
      <c r="I3072" t="s">
        <v>12531</v>
      </c>
      <c r="J3072" t="s">
        <v>10165</v>
      </c>
      <c r="K3072" t="s">
        <v>828</v>
      </c>
      <c r="L3072" t="s">
        <v>902</v>
      </c>
      <c r="M3072" t="s">
        <v>1837</v>
      </c>
      <c r="N3072" s="5">
        <v>5676030</v>
      </c>
    </row>
    <row r="3073" spans="1:14" x14ac:dyDescent="0.25">
      <c r="A3073" t="s">
        <v>64</v>
      </c>
      <c r="B3073" t="s">
        <v>1974</v>
      </c>
      <c r="C3073">
        <v>2304</v>
      </c>
      <c r="D3073" s="2">
        <v>46174</v>
      </c>
      <c r="E3073" t="s">
        <v>905</v>
      </c>
      <c r="F3073" t="s">
        <v>11045</v>
      </c>
      <c r="G3073" t="s">
        <v>11046</v>
      </c>
      <c r="I3073" t="s">
        <v>12532</v>
      </c>
      <c r="J3073" t="s">
        <v>11048</v>
      </c>
      <c r="K3073" t="s">
        <v>56</v>
      </c>
      <c r="L3073" t="s">
        <v>902</v>
      </c>
      <c r="M3073" t="s">
        <v>1837</v>
      </c>
      <c r="N3073" s="5">
        <v>1571490</v>
      </c>
    </row>
    <row r="3074" spans="1:14" x14ac:dyDescent="0.25">
      <c r="A3074" t="s">
        <v>64</v>
      </c>
      <c r="B3074" t="s">
        <v>1974</v>
      </c>
      <c r="C3074">
        <v>2304</v>
      </c>
      <c r="D3074" s="2">
        <v>46174</v>
      </c>
      <c r="E3074" t="s">
        <v>905</v>
      </c>
      <c r="F3074" t="s">
        <v>194</v>
      </c>
      <c r="G3074" t="s">
        <v>36</v>
      </c>
      <c r="H3074" t="s">
        <v>2581</v>
      </c>
      <c r="I3074" t="s">
        <v>12533</v>
      </c>
      <c r="J3074" t="s">
        <v>36</v>
      </c>
      <c r="K3074" t="s">
        <v>838</v>
      </c>
      <c r="L3074" t="s">
        <v>902</v>
      </c>
      <c r="M3074" t="s">
        <v>1837</v>
      </c>
      <c r="N3074" s="5">
        <v>28885247</v>
      </c>
    </row>
    <row r="3075" spans="1:14" x14ac:dyDescent="0.25">
      <c r="A3075" t="s">
        <v>64</v>
      </c>
      <c r="B3075" t="s">
        <v>1974</v>
      </c>
      <c r="C3075">
        <v>2304</v>
      </c>
      <c r="D3075" s="2">
        <v>46174</v>
      </c>
      <c r="E3075" t="s">
        <v>905</v>
      </c>
      <c r="F3075" t="s">
        <v>1591</v>
      </c>
      <c r="G3075" t="s">
        <v>9090</v>
      </c>
      <c r="H3075" t="s">
        <v>10549</v>
      </c>
      <c r="I3075" t="s">
        <v>12534</v>
      </c>
      <c r="J3075" t="s">
        <v>12535</v>
      </c>
      <c r="K3075" t="s">
        <v>56</v>
      </c>
      <c r="L3075" t="s">
        <v>902</v>
      </c>
      <c r="M3075" t="s">
        <v>1837</v>
      </c>
      <c r="N3075" s="5">
        <v>41714281</v>
      </c>
    </row>
    <row r="3076" spans="1:14" x14ac:dyDescent="0.25">
      <c r="A3076" t="s">
        <v>64</v>
      </c>
      <c r="B3076" t="s">
        <v>1974</v>
      </c>
      <c r="C3076">
        <v>2304</v>
      </c>
      <c r="D3076" s="2">
        <v>46174</v>
      </c>
      <c r="E3076" t="s">
        <v>905</v>
      </c>
      <c r="F3076" t="s">
        <v>9202</v>
      </c>
      <c r="G3076" t="s">
        <v>9203</v>
      </c>
      <c r="H3076" t="s">
        <v>10549</v>
      </c>
      <c r="I3076" t="s">
        <v>12536</v>
      </c>
      <c r="J3076" t="s">
        <v>12537</v>
      </c>
      <c r="K3076" t="s">
        <v>56</v>
      </c>
      <c r="L3076" t="s">
        <v>902</v>
      </c>
      <c r="M3076" t="s">
        <v>1837</v>
      </c>
      <c r="N3076" s="5">
        <v>41714281</v>
      </c>
    </row>
    <row r="3077" spans="1:14" x14ac:dyDescent="0.25">
      <c r="A3077" t="s">
        <v>64</v>
      </c>
      <c r="B3077" t="s">
        <v>1974</v>
      </c>
      <c r="C3077">
        <v>2304</v>
      </c>
      <c r="D3077" s="2">
        <v>46174</v>
      </c>
      <c r="E3077" t="s">
        <v>905</v>
      </c>
      <c r="F3077" t="s">
        <v>9202</v>
      </c>
      <c r="G3077" t="s">
        <v>9203</v>
      </c>
      <c r="H3077" t="s">
        <v>10549</v>
      </c>
      <c r="I3077" t="s">
        <v>12538</v>
      </c>
      <c r="J3077" t="s">
        <v>12537</v>
      </c>
      <c r="K3077" t="s">
        <v>56</v>
      </c>
      <c r="L3077" t="s">
        <v>902</v>
      </c>
      <c r="M3077" t="s">
        <v>1837</v>
      </c>
      <c r="N3077" s="5">
        <v>-41714281</v>
      </c>
    </row>
    <row r="3078" spans="1:14" x14ac:dyDescent="0.25">
      <c r="A3078" t="s">
        <v>64</v>
      </c>
      <c r="B3078" t="s">
        <v>1974</v>
      </c>
      <c r="C3078">
        <v>2304</v>
      </c>
      <c r="D3078" s="2">
        <v>46174</v>
      </c>
      <c r="E3078" t="s">
        <v>905</v>
      </c>
      <c r="F3078" t="s">
        <v>2807</v>
      </c>
      <c r="G3078" t="s">
        <v>14</v>
      </c>
      <c r="H3078" t="s">
        <v>10547</v>
      </c>
      <c r="I3078" t="s">
        <v>12539</v>
      </c>
      <c r="J3078" t="s">
        <v>2808</v>
      </c>
      <c r="K3078" t="s">
        <v>56</v>
      </c>
      <c r="L3078" t="s">
        <v>902</v>
      </c>
      <c r="M3078" t="s">
        <v>1837</v>
      </c>
      <c r="N3078" s="5">
        <v>15393530</v>
      </c>
    </row>
    <row r="3079" spans="1:14" x14ac:dyDescent="0.25">
      <c r="A3079" t="s">
        <v>64</v>
      </c>
      <c r="B3079" t="s">
        <v>1974</v>
      </c>
      <c r="C3079">
        <v>2304</v>
      </c>
      <c r="D3079" s="2">
        <v>46174</v>
      </c>
      <c r="E3079" t="s">
        <v>905</v>
      </c>
      <c r="F3079" t="s">
        <v>7719</v>
      </c>
      <c r="G3079" t="s">
        <v>7720</v>
      </c>
      <c r="H3079" t="s">
        <v>6431</v>
      </c>
      <c r="I3079" t="s">
        <v>12540</v>
      </c>
      <c r="J3079" t="s">
        <v>7722</v>
      </c>
      <c r="K3079" t="s">
        <v>56</v>
      </c>
      <c r="L3079" t="s">
        <v>902</v>
      </c>
      <c r="M3079" t="s">
        <v>1837</v>
      </c>
      <c r="N3079" s="5">
        <v>8975685</v>
      </c>
    </row>
    <row r="3080" spans="1:14" x14ac:dyDescent="0.25">
      <c r="A3080" t="s">
        <v>64</v>
      </c>
      <c r="B3080" t="s">
        <v>1974</v>
      </c>
      <c r="C3080">
        <v>2304</v>
      </c>
      <c r="D3080" s="2">
        <v>46174</v>
      </c>
      <c r="E3080" t="s">
        <v>905</v>
      </c>
      <c r="F3080" t="s">
        <v>2613</v>
      </c>
      <c r="G3080" t="s">
        <v>14</v>
      </c>
      <c r="H3080" t="s">
        <v>10546</v>
      </c>
      <c r="I3080" t="s">
        <v>12541</v>
      </c>
      <c r="J3080" t="s">
        <v>11071</v>
      </c>
      <c r="K3080" t="s">
        <v>56</v>
      </c>
      <c r="L3080" t="s">
        <v>902</v>
      </c>
      <c r="M3080" t="s">
        <v>1837</v>
      </c>
      <c r="N3080" s="5">
        <v>4545917</v>
      </c>
    </row>
    <row r="3081" spans="1:14" x14ac:dyDescent="0.25">
      <c r="A3081" t="s">
        <v>64</v>
      </c>
      <c r="B3081" t="s">
        <v>1974</v>
      </c>
      <c r="C3081">
        <v>2304</v>
      </c>
      <c r="D3081" s="2">
        <v>46174</v>
      </c>
      <c r="E3081" t="s">
        <v>906</v>
      </c>
      <c r="F3081" t="s">
        <v>111</v>
      </c>
      <c r="G3081" t="s">
        <v>1978</v>
      </c>
      <c r="H3081" t="s">
        <v>2786</v>
      </c>
      <c r="I3081" t="s">
        <v>14</v>
      </c>
      <c r="J3081" t="s">
        <v>1989</v>
      </c>
      <c r="K3081" t="s">
        <v>838</v>
      </c>
      <c r="L3081" t="s">
        <v>903</v>
      </c>
      <c r="M3081" t="s">
        <v>1837</v>
      </c>
      <c r="N3081" s="5">
        <v>6703455</v>
      </c>
    </row>
    <row r="3082" spans="1:14" x14ac:dyDescent="0.25">
      <c r="A3082" t="s">
        <v>64</v>
      </c>
      <c r="B3082" t="s">
        <v>1974</v>
      </c>
      <c r="C3082">
        <v>2304</v>
      </c>
      <c r="D3082" s="2">
        <v>46174</v>
      </c>
      <c r="E3082" t="s">
        <v>906</v>
      </c>
      <c r="F3082" t="s">
        <v>193</v>
      </c>
      <c r="G3082" t="s">
        <v>367</v>
      </c>
      <c r="H3082" t="s">
        <v>1590</v>
      </c>
      <c r="I3082" t="s">
        <v>14</v>
      </c>
      <c r="J3082" t="s">
        <v>1793</v>
      </c>
      <c r="K3082" t="s">
        <v>838</v>
      </c>
      <c r="L3082" t="s">
        <v>903</v>
      </c>
      <c r="M3082" t="s">
        <v>1837</v>
      </c>
      <c r="N3082" s="5">
        <v>27757811</v>
      </c>
    </row>
    <row r="3083" spans="1:14" x14ac:dyDescent="0.25">
      <c r="A3083" t="s">
        <v>64</v>
      </c>
      <c r="B3083" t="s">
        <v>1974</v>
      </c>
      <c r="C3083">
        <v>2304</v>
      </c>
      <c r="D3083" s="2">
        <v>46174</v>
      </c>
      <c r="E3083" t="s">
        <v>906</v>
      </c>
      <c r="F3083" t="s">
        <v>1731</v>
      </c>
      <c r="G3083" t="s">
        <v>14</v>
      </c>
      <c r="H3083" t="s">
        <v>1733</v>
      </c>
      <c r="I3083" t="s">
        <v>12542</v>
      </c>
      <c r="J3083" t="s">
        <v>4006</v>
      </c>
      <c r="K3083" t="s">
        <v>56</v>
      </c>
      <c r="L3083" t="s">
        <v>903</v>
      </c>
      <c r="M3083" t="s">
        <v>1837</v>
      </c>
      <c r="N3083" s="5">
        <v>15922043</v>
      </c>
    </row>
    <row r="3084" spans="1:14" x14ac:dyDescent="0.25">
      <c r="A3084" t="s">
        <v>64</v>
      </c>
      <c r="B3084" t="s">
        <v>1974</v>
      </c>
      <c r="C3084">
        <v>2304</v>
      </c>
      <c r="D3084" s="2">
        <v>46174</v>
      </c>
      <c r="E3084" t="s">
        <v>906</v>
      </c>
      <c r="F3084" t="s">
        <v>2598</v>
      </c>
      <c r="G3084" t="s">
        <v>2599</v>
      </c>
      <c r="H3084" t="s">
        <v>6435</v>
      </c>
      <c r="I3084" t="s">
        <v>12543</v>
      </c>
      <c r="J3084" t="s">
        <v>12544</v>
      </c>
      <c r="K3084" t="s">
        <v>56</v>
      </c>
      <c r="L3084" t="s">
        <v>903</v>
      </c>
      <c r="M3084" t="s">
        <v>1837</v>
      </c>
      <c r="N3084" s="5">
        <v>103725040</v>
      </c>
    </row>
    <row r="3085" spans="1:14" x14ac:dyDescent="0.25">
      <c r="A3085" t="s">
        <v>64</v>
      </c>
      <c r="B3085" t="s">
        <v>1974</v>
      </c>
      <c r="C3085">
        <v>2304</v>
      </c>
      <c r="D3085" s="2">
        <v>46174</v>
      </c>
      <c r="E3085" t="s">
        <v>906</v>
      </c>
      <c r="F3085" t="s">
        <v>2807</v>
      </c>
      <c r="G3085" t="s">
        <v>14</v>
      </c>
      <c r="H3085" t="s">
        <v>10547</v>
      </c>
      <c r="I3085" t="s">
        <v>14</v>
      </c>
      <c r="J3085" t="s">
        <v>11085</v>
      </c>
      <c r="K3085" t="s">
        <v>838</v>
      </c>
      <c r="L3085" t="s">
        <v>903</v>
      </c>
      <c r="M3085" t="s">
        <v>1837</v>
      </c>
      <c r="N3085" s="5">
        <v>15511718</v>
      </c>
    </row>
    <row r="3086" spans="1:14" x14ac:dyDescent="0.25">
      <c r="A3086" t="s">
        <v>64</v>
      </c>
      <c r="B3086" t="s">
        <v>1974</v>
      </c>
      <c r="C3086">
        <v>2304</v>
      </c>
      <c r="D3086" s="2">
        <v>46174</v>
      </c>
      <c r="E3086" t="s">
        <v>906</v>
      </c>
      <c r="F3086" t="s">
        <v>289</v>
      </c>
      <c r="G3086" t="s">
        <v>268</v>
      </c>
      <c r="H3086" t="s">
        <v>1096</v>
      </c>
      <c r="I3086" t="s">
        <v>14</v>
      </c>
      <c r="J3086" t="s">
        <v>1986</v>
      </c>
      <c r="K3086" t="s">
        <v>838</v>
      </c>
      <c r="L3086" t="s">
        <v>903</v>
      </c>
      <c r="M3086" t="s">
        <v>1837</v>
      </c>
      <c r="N3086" s="5">
        <v>44114909</v>
      </c>
    </row>
    <row r="3087" spans="1:14" x14ac:dyDescent="0.25">
      <c r="A3087" t="s">
        <v>64</v>
      </c>
      <c r="B3087" t="s">
        <v>1974</v>
      </c>
      <c r="C3087">
        <v>2304</v>
      </c>
      <c r="D3087" s="2">
        <v>46174</v>
      </c>
      <c r="E3087" t="s">
        <v>906</v>
      </c>
      <c r="F3087" t="s">
        <v>289</v>
      </c>
      <c r="G3087" t="s">
        <v>268</v>
      </c>
      <c r="H3087" t="s">
        <v>1096</v>
      </c>
      <c r="I3087" t="s">
        <v>12545</v>
      </c>
      <c r="J3087" t="s">
        <v>11087</v>
      </c>
      <c r="K3087" t="s">
        <v>56</v>
      </c>
      <c r="L3087" t="s">
        <v>903</v>
      </c>
      <c r="M3087" t="s">
        <v>1837</v>
      </c>
      <c r="N3087" s="5">
        <v>3600149</v>
      </c>
    </row>
    <row r="3088" spans="1:14" x14ac:dyDescent="0.25">
      <c r="A3088" t="s">
        <v>64</v>
      </c>
      <c r="B3088" t="s">
        <v>1974</v>
      </c>
      <c r="C3088">
        <v>2304</v>
      </c>
      <c r="D3088" s="2">
        <v>46174</v>
      </c>
      <c r="E3088" t="s">
        <v>906</v>
      </c>
      <c r="F3088" t="s">
        <v>1983</v>
      </c>
      <c r="G3088" t="s">
        <v>1984</v>
      </c>
      <c r="H3088" t="s">
        <v>6436</v>
      </c>
      <c r="I3088" t="s">
        <v>14</v>
      </c>
      <c r="J3088" t="s">
        <v>7729</v>
      </c>
      <c r="K3088" t="s">
        <v>838</v>
      </c>
      <c r="L3088" t="s">
        <v>903</v>
      </c>
      <c r="M3088" t="s">
        <v>1837</v>
      </c>
      <c r="N3088" s="5">
        <v>16000000</v>
      </c>
    </row>
    <row r="3089" spans="1:14" x14ac:dyDescent="0.25">
      <c r="A3089" t="s">
        <v>64</v>
      </c>
      <c r="B3089" t="s">
        <v>1974</v>
      </c>
      <c r="C3089">
        <v>2304</v>
      </c>
      <c r="D3089" s="2">
        <v>46174</v>
      </c>
      <c r="E3089" t="s">
        <v>906</v>
      </c>
      <c r="F3089" t="s">
        <v>1983</v>
      </c>
      <c r="G3089" t="s">
        <v>1984</v>
      </c>
      <c r="H3089" t="s">
        <v>6436</v>
      </c>
      <c r="I3089" t="s">
        <v>12546</v>
      </c>
      <c r="J3089" t="s">
        <v>7729</v>
      </c>
      <c r="K3089" t="s">
        <v>56</v>
      </c>
      <c r="L3089" t="s">
        <v>903</v>
      </c>
      <c r="M3089" t="s">
        <v>1837</v>
      </c>
      <c r="N3089" s="5">
        <v>16124022</v>
      </c>
    </row>
    <row r="3090" spans="1:14" x14ac:dyDescent="0.25">
      <c r="A3090" t="s">
        <v>64</v>
      </c>
      <c r="B3090" t="s">
        <v>1974</v>
      </c>
      <c r="C3090">
        <v>2304</v>
      </c>
      <c r="D3090" s="2">
        <v>46174</v>
      </c>
      <c r="E3090" t="s">
        <v>907</v>
      </c>
      <c r="F3090" t="s">
        <v>111</v>
      </c>
      <c r="G3090" t="s">
        <v>1978</v>
      </c>
      <c r="H3090" t="s">
        <v>2786</v>
      </c>
      <c r="I3090" t="s">
        <v>14</v>
      </c>
      <c r="J3090" t="s">
        <v>1981</v>
      </c>
      <c r="K3090" t="s">
        <v>838</v>
      </c>
      <c r="L3090" t="s">
        <v>904</v>
      </c>
      <c r="M3090" t="s">
        <v>1837</v>
      </c>
      <c r="N3090" s="5">
        <v>-6703455</v>
      </c>
    </row>
    <row r="3091" spans="1:14" x14ac:dyDescent="0.25">
      <c r="A3091" t="s">
        <v>64</v>
      </c>
      <c r="B3091" t="s">
        <v>1974</v>
      </c>
      <c r="C3091">
        <v>2304</v>
      </c>
      <c r="D3091" s="2">
        <v>46174</v>
      </c>
      <c r="E3091" t="s">
        <v>907</v>
      </c>
      <c r="F3091" t="s">
        <v>10164</v>
      </c>
      <c r="G3091" t="s">
        <v>11076</v>
      </c>
      <c r="H3091" t="s">
        <v>10550</v>
      </c>
      <c r="I3091" t="s">
        <v>14</v>
      </c>
      <c r="J3091" t="s">
        <v>12547</v>
      </c>
      <c r="K3091" t="s">
        <v>56</v>
      </c>
      <c r="L3091" t="s">
        <v>904</v>
      </c>
      <c r="M3091" t="s">
        <v>1837</v>
      </c>
      <c r="N3091" s="5">
        <v>-5676030</v>
      </c>
    </row>
    <row r="3092" spans="1:14" x14ac:dyDescent="0.25">
      <c r="A3092" t="s">
        <v>64</v>
      </c>
      <c r="B3092" t="s">
        <v>1974</v>
      </c>
      <c r="C3092">
        <v>2304</v>
      </c>
      <c r="D3092" s="2">
        <v>46174</v>
      </c>
      <c r="E3092" t="s">
        <v>907</v>
      </c>
      <c r="F3092" t="s">
        <v>193</v>
      </c>
      <c r="G3092" t="s">
        <v>367</v>
      </c>
      <c r="H3092" t="s">
        <v>1590</v>
      </c>
      <c r="I3092" t="s">
        <v>14</v>
      </c>
      <c r="J3092" t="s">
        <v>2006</v>
      </c>
      <c r="K3092" t="s">
        <v>838</v>
      </c>
      <c r="L3092" t="s">
        <v>904</v>
      </c>
      <c r="M3092" t="s">
        <v>1837</v>
      </c>
      <c r="N3092" s="5">
        <v>-27000000</v>
      </c>
    </row>
    <row r="3093" spans="1:14" x14ac:dyDescent="0.25">
      <c r="A3093" t="s">
        <v>64</v>
      </c>
      <c r="B3093" t="s">
        <v>1974</v>
      </c>
      <c r="C3093">
        <v>2304</v>
      </c>
      <c r="D3093" s="2">
        <v>46174</v>
      </c>
      <c r="E3093" t="s">
        <v>907</v>
      </c>
      <c r="F3093" t="s">
        <v>2598</v>
      </c>
      <c r="G3093" t="s">
        <v>2599</v>
      </c>
      <c r="H3093" t="s">
        <v>6435</v>
      </c>
      <c r="I3093" t="s">
        <v>14</v>
      </c>
      <c r="J3093" t="s">
        <v>11088</v>
      </c>
      <c r="K3093" t="s">
        <v>56</v>
      </c>
      <c r="L3093" t="s">
        <v>904</v>
      </c>
      <c r="M3093" t="s">
        <v>1837</v>
      </c>
      <c r="N3093" s="5">
        <v>-103194155</v>
      </c>
    </row>
    <row r="3094" spans="1:14" x14ac:dyDescent="0.25">
      <c r="A3094" t="s">
        <v>64</v>
      </c>
      <c r="B3094" t="s">
        <v>1974</v>
      </c>
      <c r="C3094">
        <v>2304</v>
      </c>
      <c r="D3094" s="2">
        <v>46174</v>
      </c>
      <c r="E3094" t="s">
        <v>907</v>
      </c>
      <c r="F3094" t="s">
        <v>194</v>
      </c>
      <c r="G3094" t="s">
        <v>36</v>
      </c>
      <c r="H3094" t="s">
        <v>2581</v>
      </c>
      <c r="I3094" t="s">
        <v>12533</v>
      </c>
      <c r="J3094" t="s">
        <v>2007</v>
      </c>
      <c r="K3094" t="s">
        <v>838</v>
      </c>
      <c r="L3094" t="s">
        <v>904</v>
      </c>
      <c r="M3094" t="s">
        <v>1837</v>
      </c>
      <c r="N3094" s="5">
        <v>-28750000</v>
      </c>
    </row>
    <row r="3095" spans="1:14" x14ac:dyDescent="0.25">
      <c r="A3095" t="s">
        <v>64</v>
      </c>
      <c r="B3095" t="s">
        <v>1974</v>
      </c>
      <c r="C3095">
        <v>2304</v>
      </c>
      <c r="D3095" s="2">
        <v>46174</v>
      </c>
      <c r="E3095" t="s">
        <v>907</v>
      </c>
      <c r="F3095" t="s">
        <v>9202</v>
      </c>
      <c r="G3095" t="s">
        <v>9203</v>
      </c>
      <c r="H3095" t="s">
        <v>10549</v>
      </c>
      <c r="I3095" t="s">
        <v>12536</v>
      </c>
      <c r="J3095" t="s">
        <v>12548</v>
      </c>
      <c r="K3095" t="s">
        <v>56</v>
      </c>
      <c r="L3095" t="s">
        <v>904</v>
      </c>
      <c r="M3095" t="s">
        <v>1837</v>
      </c>
      <c r="N3095" s="5">
        <v>-27400000</v>
      </c>
    </row>
    <row r="3096" spans="1:14" x14ac:dyDescent="0.25">
      <c r="A3096" t="s">
        <v>64</v>
      </c>
      <c r="B3096" t="s">
        <v>1974</v>
      </c>
      <c r="C3096">
        <v>2304</v>
      </c>
      <c r="D3096" s="2">
        <v>46174</v>
      </c>
      <c r="E3096" t="s">
        <v>907</v>
      </c>
      <c r="F3096" t="s">
        <v>2807</v>
      </c>
      <c r="G3096" t="s">
        <v>14</v>
      </c>
      <c r="H3096" t="s">
        <v>10547</v>
      </c>
      <c r="I3096" t="s">
        <v>12539</v>
      </c>
      <c r="J3096" t="s">
        <v>12549</v>
      </c>
      <c r="K3096" t="s">
        <v>56</v>
      </c>
      <c r="L3096" t="s">
        <v>904</v>
      </c>
      <c r="M3096" t="s">
        <v>1837</v>
      </c>
      <c r="N3096" s="5">
        <v>-15438260</v>
      </c>
    </row>
    <row r="3097" spans="1:14" x14ac:dyDescent="0.25">
      <c r="A3097" t="s">
        <v>64</v>
      </c>
      <c r="B3097" t="s">
        <v>1974</v>
      </c>
      <c r="C3097">
        <v>2304</v>
      </c>
      <c r="D3097" s="2">
        <v>46174</v>
      </c>
      <c r="E3097" t="s">
        <v>907</v>
      </c>
      <c r="F3097" t="s">
        <v>289</v>
      </c>
      <c r="G3097" t="s">
        <v>268</v>
      </c>
      <c r="H3097" t="s">
        <v>1096</v>
      </c>
      <c r="I3097" t="s">
        <v>12550</v>
      </c>
      <c r="J3097" t="s">
        <v>11089</v>
      </c>
      <c r="K3097" t="s">
        <v>838</v>
      </c>
      <c r="L3097" t="s">
        <v>904</v>
      </c>
      <c r="M3097" t="s">
        <v>1837</v>
      </c>
      <c r="N3097" s="5">
        <v>-3000000</v>
      </c>
    </row>
    <row r="3098" spans="1:14" x14ac:dyDescent="0.25">
      <c r="A3098" t="s">
        <v>64</v>
      </c>
      <c r="B3098" t="s">
        <v>1974</v>
      </c>
      <c r="C3098">
        <v>2304</v>
      </c>
      <c r="D3098" s="2">
        <v>46174</v>
      </c>
      <c r="E3098" t="s">
        <v>907</v>
      </c>
      <c r="F3098" t="s">
        <v>1983</v>
      </c>
      <c r="G3098" t="s">
        <v>1984</v>
      </c>
      <c r="H3098" t="s">
        <v>6436</v>
      </c>
      <c r="I3098" t="s">
        <v>14</v>
      </c>
      <c r="J3098" t="s">
        <v>11090</v>
      </c>
      <c r="K3098" t="s">
        <v>56</v>
      </c>
      <c r="L3098" t="s">
        <v>904</v>
      </c>
      <c r="M3098" t="s">
        <v>1837</v>
      </c>
      <c r="N3098" s="5">
        <v>-15700000</v>
      </c>
    </row>
    <row r="3099" spans="1:14" x14ac:dyDescent="0.25">
      <c r="A3099" t="s">
        <v>65</v>
      </c>
      <c r="B3099" t="s">
        <v>1992</v>
      </c>
      <c r="C3099">
        <v>2124</v>
      </c>
      <c r="D3099" s="2">
        <v>46023</v>
      </c>
      <c r="E3099" t="s">
        <v>905</v>
      </c>
      <c r="F3099" t="s">
        <v>936</v>
      </c>
      <c r="G3099" t="s">
        <v>1993</v>
      </c>
      <c r="H3099" t="s">
        <v>2525</v>
      </c>
      <c r="I3099" t="s">
        <v>4010</v>
      </c>
      <c r="J3099" t="s">
        <v>1994</v>
      </c>
      <c r="K3099" t="s">
        <v>56</v>
      </c>
      <c r="L3099" t="s">
        <v>902</v>
      </c>
      <c r="M3099" t="s">
        <v>1837</v>
      </c>
      <c r="N3099" s="5">
        <v>429340</v>
      </c>
    </row>
    <row r="3100" spans="1:14" x14ac:dyDescent="0.25">
      <c r="A3100" t="s">
        <v>65</v>
      </c>
      <c r="B3100" t="s">
        <v>1992</v>
      </c>
      <c r="C3100">
        <v>2124</v>
      </c>
      <c r="D3100" s="2">
        <v>46023</v>
      </c>
      <c r="E3100" t="s">
        <v>905</v>
      </c>
      <c r="F3100" t="s">
        <v>1995</v>
      </c>
      <c r="G3100" t="s">
        <v>1996</v>
      </c>
      <c r="H3100" t="s">
        <v>357</v>
      </c>
      <c r="I3100" t="s">
        <v>4011</v>
      </c>
      <c r="J3100" t="s">
        <v>1997</v>
      </c>
      <c r="K3100" t="s">
        <v>56</v>
      </c>
      <c r="L3100" t="s">
        <v>902</v>
      </c>
      <c r="M3100" t="s">
        <v>1837</v>
      </c>
      <c r="N3100" s="5">
        <v>429340</v>
      </c>
    </row>
    <row r="3101" spans="1:14" x14ac:dyDescent="0.25">
      <c r="A3101" t="s">
        <v>65</v>
      </c>
      <c r="B3101" t="s">
        <v>1992</v>
      </c>
      <c r="C3101">
        <v>2124</v>
      </c>
      <c r="D3101" s="2">
        <v>46023</v>
      </c>
      <c r="E3101" t="s">
        <v>905</v>
      </c>
      <c r="F3101" t="s">
        <v>216</v>
      </c>
      <c r="G3101" t="s">
        <v>136</v>
      </c>
      <c r="H3101" t="s">
        <v>1217</v>
      </c>
      <c r="I3101" t="s">
        <v>4012</v>
      </c>
      <c r="J3101" t="s">
        <v>136</v>
      </c>
      <c r="K3101" t="s">
        <v>56</v>
      </c>
      <c r="L3101" t="s">
        <v>902</v>
      </c>
      <c r="M3101" t="s">
        <v>1837</v>
      </c>
      <c r="N3101" s="5">
        <v>15550724</v>
      </c>
    </row>
    <row r="3102" spans="1:14" x14ac:dyDescent="0.25">
      <c r="A3102" t="s">
        <v>65</v>
      </c>
      <c r="B3102" t="s">
        <v>1992</v>
      </c>
      <c r="C3102">
        <v>2124</v>
      </c>
      <c r="D3102" s="2">
        <v>46023</v>
      </c>
      <c r="E3102" t="s">
        <v>905</v>
      </c>
      <c r="F3102" t="s">
        <v>216</v>
      </c>
      <c r="G3102" t="s">
        <v>136</v>
      </c>
      <c r="H3102" t="s">
        <v>1217</v>
      </c>
      <c r="I3102" t="s">
        <v>4013</v>
      </c>
      <c r="J3102" t="s">
        <v>136</v>
      </c>
      <c r="K3102" t="s">
        <v>838</v>
      </c>
      <c r="L3102" t="s">
        <v>902</v>
      </c>
      <c r="M3102" t="s">
        <v>1837</v>
      </c>
      <c r="N3102" s="5">
        <v>-257188586</v>
      </c>
    </row>
    <row r="3103" spans="1:14" x14ac:dyDescent="0.25">
      <c r="A3103" t="s">
        <v>65</v>
      </c>
      <c r="B3103" t="s">
        <v>1992</v>
      </c>
      <c r="C3103">
        <v>2124</v>
      </c>
      <c r="D3103" s="2">
        <v>46023</v>
      </c>
      <c r="E3103" t="s">
        <v>905</v>
      </c>
      <c r="F3103" t="s">
        <v>216</v>
      </c>
      <c r="G3103" t="s">
        <v>136</v>
      </c>
      <c r="H3103" t="s">
        <v>1217</v>
      </c>
      <c r="I3103" t="s">
        <v>4014</v>
      </c>
      <c r="J3103" t="s">
        <v>136</v>
      </c>
      <c r="K3103" t="s">
        <v>838</v>
      </c>
      <c r="L3103" t="s">
        <v>902</v>
      </c>
      <c r="M3103" t="s">
        <v>1837</v>
      </c>
      <c r="N3103" s="5">
        <v>-40951125</v>
      </c>
    </row>
    <row r="3104" spans="1:14" x14ac:dyDescent="0.25">
      <c r="A3104" t="s">
        <v>65</v>
      </c>
      <c r="B3104" t="s">
        <v>1992</v>
      </c>
      <c r="C3104">
        <v>2124</v>
      </c>
      <c r="D3104" s="2">
        <v>46023</v>
      </c>
      <c r="E3104" t="s">
        <v>905</v>
      </c>
      <c r="F3104" t="s">
        <v>1409</v>
      </c>
      <c r="G3104" t="s">
        <v>1410</v>
      </c>
      <c r="I3104" t="s">
        <v>4015</v>
      </c>
      <c r="J3104" t="s">
        <v>1410</v>
      </c>
      <c r="K3104" t="s">
        <v>56</v>
      </c>
      <c r="L3104" t="s">
        <v>902</v>
      </c>
      <c r="M3104" t="s">
        <v>1837</v>
      </c>
      <c r="N3104" s="5">
        <v>9</v>
      </c>
    </row>
    <row r="3105" spans="1:14" x14ac:dyDescent="0.25">
      <c r="A3105" t="s">
        <v>65</v>
      </c>
      <c r="B3105" t="s">
        <v>1992</v>
      </c>
      <c r="C3105">
        <v>2124</v>
      </c>
      <c r="D3105" s="2">
        <v>46023</v>
      </c>
      <c r="E3105" t="s">
        <v>905</v>
      </c>
      <c r="F3105" t="s">
        <v>1409</v>
      </c>
      <c r="G3105" t="s">
        <v>1410</v>
      </c>
      <c r="I3105" t="s">
        <v>4016</v>
      </c>
      <c r="J3105" t="s">
        <v>1410</v>
      </c>
      <c r="K3105" t="s">
        <v>56</v>
      </c>
      <c r="L3105" t="s">
        <v>902</v>
      </c>
      <c r="M3105" t="s">
        <v>1837</v>
      </c>
      <c r="N3105" s="5">
        <v>9</v>
      </c>
    </row>
    <row r="3106" spans="1:14" x14ac:dyDescent="0.25">
      <c r="A3106" t="s">
        <v>65</v>
      </c>
      <c r="B3106" t="s">
        <v>1992</v>
      </c>
      <c r="C3106">
        <v>2124</v>
      </c>
      <c r="D3106" s="2">
        <v>46023</v>
      </c>
      <c r="E3106" t="s">
        <v>905</v>
      </c>
      <c r="F3106" t="s">
        <v>2372</v>
      </c>
      <c r="G3106" t="s">
        <v>14</v>
      </c>
      <c r="H3106" t="s">
        <v>1451</v>
      </c>
      <c r="I3106" t="s">
        <v>4017</v>
      </c>
      <c r="J3106" t="s">
        <v>2373</v>
      </c>
      <c r="K3106" t="s">
        <v>56</v>
      </c>
      <c r="L3106" t="s">
        <v>902</v>
      </c>
      <c r="M3106" t="s">
        <v>1837</v>
      </c>
      <c r="N3106" s="5">
        <v>11039038</v>
      </c>
    </row>
    <row r="3107" spans="1:14" x14ac:dyDescent="0.25">
      <c r="A3107" t="s">
        <v>65</v>
      </c>
      <c r="B3107" t="s">
        <v>1992</v>
      </c>
      <c r="C3107">
        <v>2124</v>
      </c>
      <c r="D3107" s="2">
        <v>46023</v>
      </c>
      <c r="E3107" t="s">
        <v>905</v>
      </c>
      <c r="F3107" t="s">
        <v>2372</v>
      </c>
      <c r="G3107" t="s">
        <v>14</v>
      </c>
      <c r="H3107" t="s">
        <v>1451</v>
      </c>
      <c r="I3107" t="s">
        <v>4018</v>
      </c>
      <c r="J3107" t="s">
        <v>2373</v>
      </c>
      <c r="K3107" t="s">
        <v>56</v>
      </c>
      <c r="L3107" t="s">
        <v>902</v>
      </c>
      <c r="M3107" t="s">
        <v>1837</v>
      </c>
      <c r="N3107" s="5">
        <v>3885072</v>
      </c>
    </row>
    <row r="3108" spans="1:14" x14ac:dyDescent="0.25">
      <c r="A3108" t="s">
        <v>65</v>
      </c>
      <c r="B3108" t="s">
        <v>1992</v>
      </c>
      <c r="C3108">
        <v>2124</v>
      </c>
      <c r="D3108" s="2">
        <v>46023</v>
      </c>
      <c r="E3108" t="s">
        <v>905</v>
      </c>
      <c r="F3108" t="s">
        <v>2372</v>
      </c>
      <c r="G3108" t="s">
        <v>14</v>
      </c>
      <c r="H3108" t="s">
        <v>1451</v>
      </c>
      <c r="I3108" t="s">
        <v>4019</v>
      </c>
      <c r="J3108" t="s">
        <v>2373</v>
      </c>
      <c r="K3108" t="s">
        <v>56</v>
      </c>
      <c r="L3108" t="s">
        <v>902</v>
      </c>
      <c r="M3108" t="s">
        <v>1837</v>
      </c>
      <c r="N3108" s="5">
        <v>10880203</v>
      </c>
    </row>
    <row r="3109" spans="1:14" x14ac:dyDescent="0.25">
      <c r="A3109" t="s">
        <v>65</v>
      </c>
      <c r="B3109" t="s">
        <v>1992</v>
      </c>
      <c r="C3109">
        <v>2124</v>
      </c>
      <c r="D3109" s="2">
        <v>46023</v>
      </c>
      <c r="E3109" t="s">
        <v>905</v>
      </c>
      <c r="F3109" t="s">
        <v>2415</v>
      </c>
      <c r="G3109" t="s">
        <v>14</v>
      </c>
      <c r="H3109" t="s">
        <v>1451</v>
      </c>
      <c r="I3109" t="s">
        <v>4020</v>
      </c>
      <c r="J3109" t="s">
        <v>2416</v>
      </c>
      <c r="K3109" t="s">
        <v>56</v>
      </c>
      <c r="L3109" t="s">
        <v>902</v>
      </c>
      <c r="M3109" t="s">
        <v>1837</v>
      </c>
      <c r="N3109" s="5">
        <v>18027782</v>
      </c>
    </row>
    <row r="3110" spans="1:14" x14ac:dyDescent="0.25">
      <c r="A3110" t="s">
        <v>65</v>
      </c>
      <c r="B3110" t="s">
        <v>1992</v>
      </c>
      <c r="C3110">
        <v>2124</v>
      </c>
      <c r="D3110" s="2">
        <v>46023</v>
      </c>
      <c r="E3110" t="s">
        <v>905</v>
      </c>
      <c r="F3110" t="s">
        <v>2529</v>
      </c>
      <c r="G3110" t="s">
        <v>4021</v>
      </c>
      <c r="H3110" t="s">
        <v>2531</v>
      </c>
      <c r="I3110" t="s">
        <v>4022</v>
      </c>
      <c r="J3110" t="s">
        <v>4021</v>
      </c>
      <c r="K3110" t="s">
        <v>56</v>
      </c>
      <c r="L3110" t="s">
        <v>902</v>
      </c>
      <c r="M3110" t="s">
        <v>1837</v>
      </c>
      <c r="N3110" s="5">
        <v>1271415</v>
      </c>
    </row>
    <row r="3111" spans="1:14" x14ac:dyDescent="0.25">
      <c r="A3111" t="s">
        <v>65</v>
      </c>
      <c r="B3111" t="s">
        <v>1992</v>
      </c>
      <c r="C3111">
        <v>2124</v>
      </c>
      <c r="D3111" s="2">
        <v>46023</v>
      </c>
      <c r="E3111" t="s">
        <v>905</v>
      </c>
      <c r="F3111" t="s">
        <v>2529</v>
      </c>
      <c r="G3111" t="s">
        <v>4021</v>
      </c>
      <c r="H3111" t="s">
        <v>2533</v>
      </c>
      <c r="I3111" t="s">
        <v>4023</v>
      </c>
      <c r="J3111" t="s">
        <v>4021</v>
      </c>
      <c r="K3111" t="s">
        <v>56</v>
      </c>
      <c r="L3111" t="s">
        <v>902</v>
      </c>
      <c r="M3111" t="s">
        <v>1837</v>
      </c>
      <c r="N3111" s="5">
        <v>1271415</v>
      </c>
    </row>
    <row r="3112" spans="1:14" x14ac:dyDescent="0.25">
      <c r="A3112" t="s">
        <v>65</v>
      </c>
      <c r="B3112" t="s">
        <v>1992</v>
      </c>
      <c r="C3112">
        <v>2124</v>
      </c>
      <c r="D3112" s="2">
        <v>46023</v>
      </c>
      <c r="E3112" t="s">
        <v>905</v>
      </c>
      <c r="F3112" t="s">
        <v>1210</v>
      </c>
      <c r="G3112" t="s">
        <v>1292</v>
      </c>
      <c r="H3112" t="s">
        <v>1407</v>
      </c>
      <c r="I3112" t="s">
        <v>4024</v>
      </c>
      <c r="J3112" t="s">
        <v>1369</v>
      </c>
      <c r="K3112" t="s">
        <v>56</v>
      </c>
      <c r="L3112" t="s">
        <v>902</v>
      </c>
      <c r="M3112" t="s">
        <v>1837</v>
      </c>
      <c r="N3112" s="5">
        <v>3177306</v>
      </c>
    </row>
    <row r="3113" spans="1:14" x14ac:dyDescent="0.25">
      <c r="A3113" t="s">
        <v>65</v>
      </c>
      <c r="B3113" t="s">
        <v>1992</v>
      </c>
      <c r="C3113">
        <v>2124</v>
      </c>
      <c r="D3113" s="2">
        <v>46023</v>
      </c>
      <c r="E3113" t="s">
        <v>905</v>
      </c>
      <c r="F3113" t="s">
        <v>2013</v>
      </c>
      <c r="G3113" t="s">
        <v>2014</v>
      </c>
      <c r="H3113" t="s">
        <v>705</v>
      </c>
      <c r="I3113" t="s">
        <v>4025</v>
      </c>
      <c r="J3113" t="s">
        <v>2014</v>
      </c>
      <c r="K3113" t="s">
        <v>56</v>
      </c>
      <c r="L3113" t="s">
        <v>902</v>
      </c>
      <c r="M3113" t="s">
        <v>1837</v>
      </c>
      <c r="N3113" s="5">
        <v>1191490</v>
      </c>
    </row>
    <row r="3114" spans="1:14" x14ac:dyDescent="0.25">
      <c r="A3114" t="s">
        <v>65</v>
      </c>
      <c r="B3114" t="s">
        <v>1992</v>
      </c>
      <c r="C3114">
        <v>2124</v>
      </c>
      <c r="D3114" s="2">
        <v>46023</v>
      </c>
      <c r="E3114" t="s">
        <v>905</v>
      </c>
      <c r="F3114" t="s">
        <v>1362</v>
      </c>
      <c r="G3114" t="s">
        <v>2015</v>
      </c>
      <c r="H3114" t="s">
        <v>1349</v>
      </c>
      <c r="I3114" t="s">
        <v>4026</v>
      </c>
      <c r="J3114" t="s">
        <v>1363</v>
      </c>
      <c r="K3114" t="s">
        <v>56</v>
      </c>
      <c r="L3114" t="s">
        <v>902</v>
      </c>
      <c r="M3114" t="s">
        <v>1837</v>
      </c>
      <c r="N3114" s="5">
        <v>1191490</v>
      </c>
    </row>
    <row r="3115" spans="1:14" x14ac:dyDescent="0.25">
      <c r="A3115" t="s">
        <v>65</v>
      </c>
      <c r="B3115" t="s">
        <v>1992</v>
      </c>
      <c r="C3115">
        <v>2124</v>
      </c>
      <c r="D3115" s="2">
        <v>46023</v>
      </c>
      <c r="E3115" t="s">
        <v>905</v>
      </c>
      <c r="F3115" t="s">
        <v>1998</v>
      </c>
      <c r="G3115" t="s">
        <v>1999</v>
      </c>
      <c r="H3115" t="s">
        <v>710</v>
      </c>
      <c r="I3115" t="s">
        <v>4027</v>
      </c>
      <c r="J3115" t="s">
        <v>2000</v>
      </c>
      <c r="K3115" t="s">
        <v>56</v>
      </c>
      <c r="L3115" t="s">
        <v>902</v>
      </c>
      <c r="M3115" t="s">
        <v>1837</v>
      </c>
      <c r="N3115" s="5">
        <v>1191490</v>
      </c>
    </row>
    <row r="3116" spans="1:14" x14ac:dyDescent="0.25">
      <c r="A3116" t="s">
        <v>65</v>
      </c>
      <c r="B3116" t="s">
        <v>1992</v>
      </c>
      <c r="C3116">
        <v>2124</v>
      </c>
      <c r="D3116" s="2">
        <v>46023</v>
      </c>
      <c r="E3116" t="s">
        <v>905</v>
      </c>
      <c r="F3116" t="s">
        <v>2001</v>
      </c>
      <c r="G3116" t="s">
        <v>2002</v>
      </c>
      <c r="H3116" t="s">
        <v>605</v>
      </c>
      <c r="I3116" t="s">
        <v>4028</v>
      </c>
      <c r="J3116" t="s">
        <v>2017</v>
      </c>
      <c r="K3116" t="s">
        <v>56</v>
      </c>
      <c r="L3116" t="s">
        <v>902</v>
      </c>
      <c r="M3116" t="s">
        <v>1837</v>
      </c>
      <c r="N3116" s="5">
        <v>794326</v>
      </c>
    </row>
    <row r="3117" spans="1:14" x14ac:dyDescent="0.25">
      <c r="A3117" t="s">
        <v>65</v>
      </c>
      <c r="B3117" t="s">
        <v>1992</v>
      </c>
      <c r="C3117">
        <v>2124</v>
      </c>
      <c r="D3117" s="2">
        <v>46023</v>
      </c>
      <c r="E3117" t="s">
        <v>905</v>
      </c>
      <c r="F3117" t="s">
        <v>2374</v>
      </c>
      <c r="G3117" t="s">
        <v>2375</v>
      </c>
      <c r="H3117" t="s">
        <v>2332</v>
      </c>
      <c r="I3117" t="s">
        <v>4029</v>
      </c>
      <c r="J3117" t="s">
        <v>2417</v>
      </c>
      <c r="K3117" t="s">
        <v>56</v>
      </c>
      <c r="L3117" t="s">
        <v>902</v>
      </c>
      <c r="M3117" t="s">
        <v>1837</v>
      </c>
      <c r="N3117" s="5">
        <v>1506456</v>
      </c>
    </row>
    <row r="3118" spans="1:14" x14ac:dyDescent="0.25">
      <c r="A3118" t="s">
        <v>65</v>
      </c>
      <c r="B3118" t="s">
        <v>1992</v>
      </c>
      <c r="C3118">
        <v>2124</v>
      </c>
      <c r="D3118" s="2">
        <v>46023</v>
      </c>
      <c r="E3118" t="s">
        <v>905</v>
      </c>
      <c r="F3118" t="s">
        <v>1445</v>
      </c>
      <c r="G3118" t="s">
        <v>1446</v>
      </c>
      <c r="H3118" t="s">
        <v>2527</v>
      </c>
      <c r="I3118" t="s">
        <v>4030</v>
      </c>
      <c r="J3118" t="s">
        <v>1446</v>
      </c>
      <c r="K3118" t="s">
        <v>56</v>
      </c>
      <c r="L3118" t="s">
        <v>902</v>
      </c>
      <c r="M3118" t="s">
        <v>1837</v>
      </c>
      <c r="N3118" s="5">
        <v>397625</v>
      </c>
    </row>
    <row r="3119" spans="1:14" x14ac:dyDescent="0.25">
      <c r="A3119" t="s">
        <v>65</v>
      </c>
      <c r="B3119" t="s">
        <v>1992</v>
      </c>
      <c r="C3119">
        <v>2124</v>
      </c>
      <c r="D3119" s="2">
        <v>46023</v>
      </c>
      <c r="E3119" t="s">
        <v>905</v>
      </c>
      <c r="F3119" t="s">
        <v>164</v>
      </c>
      <c r="G3119" t="s">
        <v>2</v>
      </c>
      <c r="H3119" t="s">
        <v>242</v>
      </c>
      <c r="I3119" t="s">
        <v>4031</v>
      </c>
      <c r="J3119" t="s">
        <v>2</v>
      </c>
      <c r="K3119" t="s">
        <v>56</v>
      </c>
      <c r="L3119" t="s">
        <v>902</v>
      </c>
      <c r="M3119" t="s">
        <v>1837</v>
      </c>
      <c r="N3119" s="5">
        <v>291212</v>
      </c>
    </row>
    <row r="3120" spans="1:14" x14ac:dyDescent="0.25">
      <c r="A3120" t="s">
        <v>65</v>
      </c>
      <c r="B3120" t="s">
        <v>1992</v>
      </c>
      <c r="C3120">
        <v>2124</v>
      </c>
      <c r="D3120" s="2">
        <v>46023</v>
      </c>
      <c r="E3120" t="s">
        <v>905</v>
      </c>
      <c r="F3120" t="s">
        <v>164</v>
      </c>
      <c r="G3120" t="s">
        <v>2</v>
      </c>
      <c r="H3120" t="s">
        <v>242</v>
      </c>
      <c r="I3120" t="s">
        <v>4032</v>
      </c>
      <c r="J3120" t="s">
        <v>2</v>
      </c>
      <c r="K3120" t="s">
        <v>56</v>
      </c>
      <c r="L3120" t="s">
        <v>902</v>
      </c>
      <c r="M3120" t="s">
        <v>1837</v>
      </c>
      <c r="N3120" s="5">
        <v>873136</v>
      </c>
    </row>
    <row r="3121" spans="1:14" x14ac:dyDescent="0.25">
      <c r="A3121" t="s">
        <v>65</v>
      </c>
      <c r="B3121" t="s">
        <v>1992</v>
      </c>
      <c r="C3121">
        <v>2124</v>
      </c>
      <c r="D3121" s="2">
        <v>46023</v>
      </c>
      <c r="E3121" t="s">
        <v>905</v>
      </c>
      <c r="F3121" t="s">
        <v>164</v>
      </c>
      <c r="G3121" t="s">
        <v>2</v>
      </c>
      <c r="H3121" t="s">
        <v>294</v>
      </c>
      <c r="I3121" t="s">
        <v>4033</v>
      </c>
      <c r="J3121" t="s">
        <v>2</v>
      </c>
      <c r="K3121" t="s">
        <v>56</v>
      </c>
      <c r="L3121" t="s">
        <v>902</v>
      </c>
      <c r="M3121" t="s">
        <v>1837</v>
      </c>
      <c r="N3121" s="5">
        <v>292706</v>
      </c>
    </row>
    <row r="3122" spans="1:14" x14ac:dyDescent="0.25">
      <c r="A3122" t="s">
        <v>65</v>
      </c>
      <c r="B3122" t="s">
        <v>1992</v>
      </c>
      <c r="C3122">
        <v>2124</v>
      </c>
      <c r="D3122" s="2">
        <v>46023</v>
      </c>
      <c r="E3122" t="s">
        <v>905</v>
      </c>
      <c r="F3122" t="s">
        <v>164</v>
      </c>
      <c r="G3122" t="s">
        <v>2</v>
      </c>
      <c r="H3122" t="s">
        <v>577</v>
      </c>
      <c r="I3122" t="s">
        <v>4034</v>
      </c>
      <c r="J3122" t="s">
        <v>2</v>
      </c>
      <c r="K3122" t="s">
        <v>56</v>
      </c>
      <c r="L3122" t="s">
        <v>902</v>
      </c>
      <c r="M3122" t="s">
        <v>1837</v>
      </c>
      <c r="N3122" s="5">
        <v>902445</v>
      </c>
    </row>
    <row r="3123" spans="1:14" x14ac:dyDescent="0.25">
      <c r="A3123" t="s">
        <v>65</v>
      </c>
      <c r="B3123" t="s">
        <v>1992</v>
      </c>
      <c r="C3123">
        <v>2124</v>
      </c>
      <c r="D3123" s="2">
        <v>46023</v>
      </c>
      <c r="E3123" t="s">
        <v>905</v>
      </c>
      <c r="F3123" t="s">
        <v>164</v>
      </c>
      <c r="G3123" t="s">
        <v>2</v>
      </c>
      <c r="H3123" t="s">
        <v>577</v>
      </c>
      <c r="I3123" t="s">
        <v>4035</v>
      </c>
      <c r="J3123" t="s">
        <v>2</v>
      </c>
      <c r="K3123" t="s">
        <v>56</v>
      </c>
      <c r="L3123" t="s">
        <v>902</v>
      </c>
      <c r="M3123" t="s">
        <v>1837</v>
      </c>
      <c r="N3123" s="5">
        <v>902445</v>
      </c>
    </row>
    <row r="3124" spans="1:14" x14ac:dyDescent="0.25">
      <c r="A3124" t="s">
        <v>65</v>
      </c>
      <c r="B3124" t="s">
        <v>1992</v>
      </c>
      <c r="C3124">
        <v>2124</v>
      </c>
      <c r="D3124" s="2">
        <v>46023</v>
      </c>
      <c r="E3124" t="s">
        <v>905</v>
      </c>
      <c r="F3124" t="s">
        <v>164</v>
      </c>
      <c r="G3124" t="s">
        <v>2</v>
      </c>
      <c r="H3124" t="s">
        <v>579</v>
      </c>
      <c r="I3124" t="s">
        <v>4036</v>
      </c>
      <c r="J3124" t="s">
        <v>2</v>
      </c>
      <c r="K3124" t="s">
        <v>56</v>
      </c>
      <c r="L3124" t="s">
        <v>902</v>
      </c>
      <c r="M3124" t="s">
        <v>1837</v>
      </c>
      <c r="N3124" s="5">
        <v>488824</v>
      </c>
    </row>
    <row r="3125" spans="1:14" x14ac:dyDescent="0.25">
      <c r="A3125" t="s">
        <v>65</v>
      </c>
      <c r="B3125" t="s">
        <v>1992</v>
      </c>
      <c r="C3125">
        <v>2124</v>
      </c>
      <c r="D3125" s="2">
        <v>46023</v>
      </c>
      <c r="E3125" t="s">
        <v>905</v>
      </c>
      <c r="F3125" t="s">
        <v>164</v>
      </c>
      <c r="G3125" t="s">
        <v>2</v>
      </c>
      <c r="H3125" t="s">
        <v>579</v>
      </c>
      <c r="I3125" t="s">
        <v>4037</v>
      </c>
      <c r="J3125" t="s">
        <v>2</v>
      </c>
      <c r="K3125" t="s">
        <v>56</v>
      </c>
      <c r="L3125" t="s">
        <v>902</v>
      </c>
      <c r="M3125" t="s">
        <v>1837</v>
      </c>
      <c r="N3125" s="5">
        <v>733236</v>
      </c>
    </row>
    <row r="3126" spans="1:14" x14ac:dyDescent="0.25">
      <c r="A3126" t="s">
        <v>65</v>
      </c>
      <c r="B3126" t="s">
        <v>1992</v>
      </c>
      <c r="C3126">
        <v>2124</v>
      </c>
      <c r="D3126" s="2">
        <v>46023</v>
      </c>
      <c r="E3126" t="s">
        <v>905</v>
      </c>
      <c r="F3126" t="s">
        <v>164</v>
      </c>
      <c r="G3126" t="s">
        <v>2</v>
      </c>
      <c r="H3126" t="s">
        <v>706</v>
      </c>
      <c r="I3126" t="s">
        <v>4038</v>
      </c>
      <c r="J3126" t="s">
        <v>2</v>
      </c>
      <c r="K3126" t="s">
        <v>56</v>
      </c>
      <c r="L3126" t="s">
        <v>902</v>
      </c>
      <c r="M3126" t="s">
        <v>1837</v>
      </c>
      <c r="N3126" s="5">
        <v>500306</v>
      </c>
    </row>
    <row r="3127" spans="1:14" x14ac:dyDescent="0.25">
      <c r="A3127" t="s">
        <v>65</v>
      </c>
      <c r="B3127" t="s">
        <v>1992</v>
      </c>
      <c r="C3127">
        <v>2124</v>
      </c>
      <c r="D3127" s="2">
        <v>46023</v>
      </c>
      <c r="E3127" t="s">
        <v>905</v>
      </c>
      <c r="F3127" t="s">
        <v>164</v>
      </c>
      <c r="G3127" t="s">
        <v>2</v>
      </c>
      <c r="H3127" t="s">
        <v>706</v>
      </c>
      <c r="I3127" t="s">
        <v>4039</v>
      </c>
      <c r="J3127" t="s">
        <v>2</v>
      </c>
      <c r="K3127" t="s">
        <v>56</v>
      </c>
      <c r="L3127" t="s">
        <v>902</v>
      </c>
      <c r="M3127" t="s">
        <v>1837</v>
      </c>
      <c r="N3127" s="5">
        <v>250153</v>
      </c>
    </row>
    <row r="3128" spans="1:14" x14ac:dyDescent="0.25">
      <c r="A3128" t="s">
        <v>65</v>
      </c>
      <c r="B3128" t="s">
        <v>1992</v>
      </c>
      <c r="C3128">
        <v>2124</v>
      </c>
      <c r="D3128" s="2">
        <v>46023</v>
      </c>
      <c r="E3128" t="s">
        <v>905</v>
      </c>
      <c r="F3128" t="s">
        <v>164</v>
      </c>
      <c r="G3128" t="s">
        <v>2</v>
      </c>
      <c r="H3128" t="s">
        <v>1100</v>
      </c>
      <c r="I3128" t="s">
        <v>4040</v>
      </c>
      <c r="J3128" t="s">
        <v>2</v>
      </c>
      <c r="K3128" t="s">
        <v>56</v>
      </c>
      <c r="L3128" t="s">
        <v>902</v>
      </c>
      <c r="M3128" t="s">
        <v>1837</v>
      </c>
      <c r="N3128" s="5">
        <v>920808</v>
      </c>
    </row>
    <row r="3129" spans="1:14" x14ac:dyDescent="0.25">
      <c r="A3129" t="s">
        <v>65</v>
      </c>
      <c r="B3129" t="s">
        <v>1992</v>
      </c>
      <c r="C3129">
        <v>2124</v>
      </c>
      <c r="D3129" s="2">
        <v>46023</v>
      </c>
      <c r="E3129" t="s">
        <v>905</v>
      </c>
      <c r="F3129" t="s">
        <v>164</v>
      </c>
      <c r="G3129" t="s">
        <v>2</v>
      </c>
      <c r="H3129" t="s">
        <v>1100</v>
      </c>
      <c r="I3129" t="s">
        <v>4041</v>
      </c>
      <c r="J3129" t="s">
        <v>2</v>
      </c>
      <c r="K3129" t="s">
        <v>56</v>
      </c>
      <c r="L3129" t="s">
        <v>902</v>
      </c>
      <c r="M3129" t="s">
        <v>1837</v>
      </c>
      <c r="N3129" s="5">
        <v>1841619</v>
      </c>
    </row>
    <row r="3130" spans="1:14" x14ac:dyDescent="0.25">
      <c r="A3130" t="s">
        <v>65</v>
      </c>
      <c r="B3130" t="s">
        <v>1992</v>
      </c>
      <c r="C3130">
        <v>2124</v>
      </c>
      <c r="D3130" s="2">
        <v>46023</v>
      </c>
      <c r="E3130" t="s">
        <v>905</v>
      </c>
      <c r="F3130" t="s">
        <v>164</v>
      </c>
      <c r="G3130" t="s">
        <v>2</v>
      </c>
      <c r="H3130" t="s">
        <v>646</v>
      </c>
      <c r="I3130" t="s">
        <v>4042</v>
      </c>
      <c r="J3130" t="s">
        <v>2</v>
      </c>
      <c r="K3130" t="s">
        <v>56</v>
      </c>
      <c r="L3130" t="s">
        <v>902</v>
      </c>
      <c r="M3130" t="s">
        <v>1837</v>
      </c>
      <c r="N3130" s="5">
        <v>1227746</v>
      </c>
    </row>
    <row r="3131" spans="1:14" x14ac:dyDescent="0.25">
      <c r="A3131" t="s">
        <v>65</v>
      </c>
      <c r="B3131" t="s">
        <v>1992</v>
      </c>
      <c r="C3131">
        <v>2124</v>
      </c>
      <c r="D3131" s="2">
        <v>46023</v>
      </c>
      <c r="E3131" t="s">
        <v>905</v>
      </c>
      <c r="F3131" t="s">
        <v>164</v>
      </c>
      <c r="G3131" t="s">
        <v>2</v>
      </c>
      <c r="H3131" t="s">
        <v>646</v>
      </c>
      <c r="I3131" t="s">
        <v>4043</v>
      </c>
      <c r="J3131" t="s">
        <v>2</v>
      </c>
      <c r="K3131" t="s">
        <v>56</v>
      </c>
      <c r="L3131" t="s">
        <v>902</v>
      </c>
      <c r="M3131" t="s">
        <v>1837</v>
      </c>
      <c r="N3131" s="5">
        <v>920808</v>
      </c>
    </row>
    <row r="3132" spans="1:14" x14ac:dyDescent="0.25">
      <c r="A3132" t="s">
        <v>65</v>
      </c>
      <c r="B3132" t="s">
        <v>1992</v>
      </c>
      <c r="C3132">
        <v>2124</v>
      </c>
      <c r="D3132" s="2">
        <v>46023</v>
      </c>
      <c r="E3132" t="s">
        <v>905</v>
      </c>
      <c r="F3132" t="s">
        <v>164</v>
      </c>
      <c r="G3132" t="s">
        <v>2</v>
      </c>
      <c r="H3132" t="s">
        <v>541</v>
      </c>
      <c r="I3132" t="s">
        <v>4044</v>
      </c>
      <c r="J3132" t="s">
        <v>2</v>
      </c>
      <c r="K3132" t="s">
        <v>56</v>
      </c>
      <c r="L3132" t="s">
        <v>902</v>
      </c>
      <c r="M3132" t="s">
        <v>1837</v>
      </c>
      <c r="N3132" s="5">
        <v>298982</v>
      </c>
    </row>
    <row r="3133" spans="1:14" x14ac:dyDescent="0.25">
      <c r="A3133" t="s">
        <v>65</v>
      </c>
      <c r="B3133" t="s">
        <v>1992</v>
      </c>
      <c r="C3133">
        <v>2124</v>
      </c>
      <c r="D3133" s="2">
        <v>46023</v>
      </c>
      <c r="E3133" t="s">
        <v>905</v>
      </c>
      <c r="F3133" t="s">
        <v>164</v>
      </c>
      <c r="G3133" t="s">
        <v>2</v>
      </c>
      <c r="H3133" t="s">
        <v>556</v>
      </c>
      <c r="I3133" t="s">
        <v>4045</v>
      </c>
      <c r="J3133" t="s">
        <v>2</v>
      </c>
      <c r="K3133" t="s">
        <v>56</v>
      </c>
      <c r="L3133" t="s">
        <v>902</v>
      </c>
      <c r="M3133" t="s">
        <v>1837</v>
      </c>
      <c r="N3133" s="5">
        <v>2055500</v>
      </c>
    </row>
    <row r="3134" spans="1:14" x14ac:dyDescent="0.25">
      <c r="A3134" t="s">
        <v>65</v>
      </c>
      <c r="B3134" t="s">
        <v>1992</v>
      </c>
      <c r="C3134">
        <v>2124</v>
      </c>
      <c r="D3134" s="2">
        <v>46023</v>
      </c>
      <c r="E3134" t="s">
        <v>905</v>
      </c>
      <c r="F3134" t="s">
        <v>164</v>
      </c>
      <c r="G3134" t="s">
        <v>2</v>
      </c>
      <c r="H3134" t="s">
        <v>556</v>
      </c>
      <c r="I3134" t="s">
        <v>4046</v>
      </c>
      <c r="J3134" t="s">
        <v>2</v>
      </c>
      <c r="K3134" t="s">
        <v>56</v>
      </c>
      <c r="L3134" t="s">
        <v>902</v>
      </c>
      <c r="M3134" t="s">
        <v>1837</v>
      </c>
      <c r="N3134" s="5">
        <v>3737271</v>
      </c>
    </row>
    <row r="3135" spans="1:14" x14ac:dyDescent="0.25">
      <c r="A3135" t="s">
        <v>65</v>
      </c>
      <c r="B3135" t="s">
        <v>1992</v>
      </c>
      <c r="C3135">
        <v>2124</v>
      </c>
      <c r="D3135" s="2">
        <v>46023</v>
      </c>
      <c r="E3135" t="s">
        <v>905</v>
      </c>
      <c r="F3135" t="s">
        <v>164</v>
      </c>
      <c r="G3135" t="s">
        <v>2</v>
      </c>
      <c r="H3135" t="s">
        <v>530</v>
      </c>
      <c r="I3135" t="s">
        <v>4047</v>
      </c>
      <c r="J3135" t="s">
        <v>2</v>
      </c>
      <c r="K3135" t="s">
        <v>56</v>
      </c>
      <c r="L3135" t="s">
        <v>902</v>
      </c>
      <c r="M3135" t="s">
        <v>1837</v>
      </c>
      <c r="N3135" s="5">
        <v>2541344</v>
      </c>
    </row>
    <row r="3136" spans="1:14" x14ac:dyDescent="0.25">
      <c r="A3136" t="s">
        <v>65</v>
      </c>
      <c r="B3136" t="s">
        <v>1992</v>
      </c>
      <c r="C3136">
        <v>2124</v>
      </c>
      <c r="D3136" s="2">
        <v>46023</v>
      </c>
      <c r="E3136" t="s">
        <v>905</v>
      </c>
      <c r="F3136" t="s">
        <v>164</v>
      </c>
      <c r="G3136" t="s">
        <v>2</v>
      </c>
      <c r="H3136" t="s">
        <v>530</v>
      </c>
      <c r="I3136" t="s">
        <v>4048</v>
      </c>
      <c r="J3136" t="s">
        <v>2</v>
      </c>
      <c r="K3136" t="s">
        <v>56</v>
      </c>
      <c r="L3136" t="s">
        <v>902</v>
      </c>
      <c r="M3136" t="s">
        <v>1837</v>
      </c>
      <c r="N3136" s="5">
        <v>1943344</v>
      </c>
    </row>
    <row r="3137" spans="1:14" x14ac:dyDescent="0.25">
      <c r="A3137" t="s">
        <v>65</v>
      </c>
      <c r="B3137" t="s">
        <v>1992</v>
      </c>
      <c r="C3137">
        <v>2124</v>
      </c>
      <c r="D3137" s="2">
        <v>46023</v>
      </c>
      <c r="E3137" t="s">
        <v>905</v>
      </c>
      <c r="F3137" t="s">
        <v>164</v>
      </c>
      <c r="G3137" t="s">
        <v>2</v>
      </c>
      <c r="H3137" t="s">
        <v>564</v>
      </c>
      <c r="I3137" t="s">
        <v>4049</v>
      </c>
      <c r="J3137" t="s">
        <v>2</v>
      </c>
      <c r="K3137" t="s">
        <v>56</v>
      </c>
      <c r="L3137" t="s">
        <v>902</v>
      </c>
      <c r="M3137" t="s">
        <v>1837</v>
      </c>
      <c r="N3137" s="5">
        <v>905022</v>
      </c>
    </row>
    <row r="3138" spans="1:14" x14ac:dyDescent="0.25">
      <c r="A3138" t="s">
        <v>65</v>
      </c>
      <c r="B3138" t="s">
        <v>1992</v>
      </c>
      <c r="C3138">
        <v>2124</v>
      </c>
      <c r="D3138" s="2">
        <v>46023</v>
      </c>
      <c r="E3138" t="s">
        <v>905</v>
      </c>
      <c r="F3138" t="s">
        <v>164</v>
      </c>
      <c r="G3138" t="s">
        <v>2</v>
      </c>
      <c r="H3138" t="s">
        <v>564</v>
      </c>
      <c r="I3138" t="s">
        <v>4050</v>
      </c>
      <c r="J3138" t="s">
        <v>2</v>
      </c>
      <c r="K3138" t="s">
        <v>56</v>
      </c>
      <c r="L3138" t="s">
        <v>902</v>
      </c>
      <c r="M3138" t="s">
        <v>1837</v>
      </c>
      <c r="N3138" s="5">
        <v>905022</v>
      </c>
    </row>
    <row r="3139" spans="1:14" x14ac:dyDescent="0.25">
      <c r="A3139" t="s">
        <v>65</v>
      </c>
      <c r="B3139" t="s">
        <v>1992</v>
      </c>
      <c r="C3139">
        <v>2124</v>
      </c>
      <c r="D3139" s="2">
        <v>46023</v>
      </c>
      <c r="E3139" t="s">
        <v>905</v>
      </c>
      <c r="F3139" t="s">
        <v>164</v>
      </c>
      <c r="G3139" t="s">
        <v>2</v>
      </c>
      <c r="H3139" t="s">
        <v>560</v>
      </c>
      <c r="I3139" t="s">
        <v>4051</v>
      </c>
      <c r="J3139" t="s">
        <v>2</v>
      </c>
      <c r="K3139" t="s">
        <v>56</v>
      </c>
      <c r="L3139" t="s">
        <v>902</v>
      </c>
      <c r="M3139" t="s">
        <v>1837</v>
      </c>
      <c r="N3139" s="5">
        <v>733236</v>
      </c>
    </row>
    <row r="3140" spans="1:14" x14ac:dyDescent="0.25">
      <c r="A3140" t="s">
        <v>65</v>
      </c>
      <c r="B3140" t="s">
        <v>1992</v>
      </c>
      <c r="C3140">
        <v>2124</v>
      </c>
      <c r="D3140" s="2">
        <v>46023</v>
      </c>
      <c r="E3140" t="s">
        <v>905</v>
      </c>
      <c r="F3140" t="s">
        <v>164</v>
      </c>
      <c r="G3140" t="s">
        <v>2</v>
      </c>
      <c r="H3140" t="s">
        <v>560</v>
      </c>
      <c r="I3140" t="s">
        <v>4052</v>
      </c>
      <c r="J3140" t="s">
        <v>2</v>
      </c>
      <c r="K3140" t="s">
        <v>56</v>
      </c>
      <c r="L3140" t="s">
        <v>902</v>
      </c>
      <c r="M3140" t="s">
        <v>1837</v>
      </c>
      <c r="N3140" s="5">
        <v>488824</v>
      </c>
    </row>
    <row r="3141" spans="1:14" x14ac:dyDescent="0.25">
      <c r="A3141" t="s">
        <v>65</v>
      </c>
      <c r="B3141" t="s">
        <v>1992</v>
      </c>
      <c r="C3141">
        <v>2124</v>
      </c>
      <c r="D3141" s="2">
        <v>46023</v>
      </c>
      <c r="E3141" t="s">
        <v>905</v>
      </c>
      <c r="F3141" t="s">
        <v>164</v>
      </c>
      <c r="G3141" t="s">
        <v>2</v>
      </c>
      <c r="H3141" t="s">
        <v>562</v>
      </c>
      <c r="I3141" t="s">
        <v>4053</v>
      </c>
      <c r="J3141" t="s">
        <v>2</v>
      </c>
      <c r="K3141" t="s">
        <v>56</v>
      </c>
      <c r="L3141" t="s">
        <v>902</v>
      </c>
      <c r="M3141" t="s">
        <v>1837</v>
      </c>
      <c r="N3141" s="5">
        <v>244412</v>
      </c>
    </row>
    <row r="3142" spans="1:14" x14ac:dyDescent="0.25">
      <c r="A3142" t="s">
        <v>65</v>
      </c>
      <c r="B3142" t="s">
        <v>1992</v>
      </c>
      <c r="C3142">
        <v>2124</v>
      </c>
      <c r="D3142" s="2">
        <v>46023</v>
      </c>
      <c r="E3142" t="s">
        <v>905</v>
      </c>
      <c r="F3142" t="s">
        <v>164</v>
      </c>
      <c r="G3142" t="s">
        <v>2</v>
      </c>
      <c r="H3142" t="s">
        <v>562</v>
      </c>
      <c r="I3142" t="s">
        <v>4054</v>
      </c>
      <c r="J3142" t="s">
        <v>2</v>
      </c>
      <c r="K3142" t="s">
        <v>56</v>
      </c>
      <c r="L3142" t="s">
        <v>902</v>
      </c>
      <c r="M3142" t="s">
        <v>1837</v>
      </c>
      <c r="N3142" s="5">
        <v>2199709</v>
      </c>
    </row>
    <row r="3143" spans="1:14" x14ac:dyDescent="0.25">
      <c r="A3143" t="s">
        <v>65</v>
      </c>
      <c r="B3143" t="s">
        <v>1992</v>
      </c>
      <c r="C3143">
        <v>2124</v>
      </c>
      <c r="D3143" s="2">
        <v>46023</v>
      </c>
      <c r="E3143" t="s">
        <v>905</v>
      </c>
      <c r="F3143" t="s">
        <v>164</v>
      </c>
      <c r="G3143" t="s">
        <v>2</v>
      </c>
      <c r="H3143" t="s">
        <v>558</v>
      </c>
      <c r="I3143" t="s">
        <v>4055</v>
      </c>
      <c r="J3143" t="s">
        <v>2</v>
      </c>
      <c r="K3143" t="s">
        <v>56</v>
      </c>
      <c r="L3143" t="s">
        <v>902</v>
      </c>
      <c r="M3143" t="s">
        <v>1837</v>
      </c>
      <c r="N3143" s="5">
        <v>1692089</v>
      </c>
    </row>
    <row r="3144" spans="1:14" x14ac:dyDescent="0.25">
      <c r="A3144" t="s">
        <v>65</v>
      </c>
      <c r="B3144" t="s">
        <v>1992</v>
      </c>
      <c r="C3144">
        <v>2124</v>
      </c>
      <c r="D3144" s="2">
        <v>46023</v>
      </c>
      <c r="E3144" t="s">
        <v>905</v>
      </c>
      <c r="F3144" t="s">
        <v>164</v>
      </c>
      <c r="G3144" t="s">
        <v>2</v>
      </c>
      <c r="H3144" t="s">
        <v>1415</v>
      </c>
      <c r="I3144" t="s">
        <v>4056</v>
      </c>
      <c r="J3144" t="s">
        <v>2</v>
      </c>
      <c r="K3144" t="s">
        <v>56</v>
      </c>
      <c r="L3144" t="s">
        <v>902</v>
      </c>
      <c r="M3144" t="s">
        <v>1837</v>
      </c>
      <c r="N3144" s="5">
        <v>627688</v>
      </c>
    </row>
    <row r="3145" spans="1:14" x14ac:dyDescent="0.25">
      <c r="A3145" t="s">
        <v>65</v>
      </c>
      <c r="B3145" t="s">
        <v>1992</v>
      </c>
      <c r="C3145">
        <v>2124</v>
      </c>
      <c r="D3145" s="2">
        <v>46023</v>
      </c>
      <c r="E3145" t="s">
        <v>905</v>
      </c>
      <c r="F3145" t="s">
        <v>164</v>
      </c>
      <c r="G3145" t="s">
        <v>2</v>
      </c>
      <c r="H3145" t="s">
        <v>1413</v>
      </c>
      <c r="I3145" t="s">
        <v>4057</v>
      </c>
      <c r="J3145" t="s">
        <v>2</v>
      </c>
      <c r="K3145" t="s">
        <v>56</v>
      </c>
      <c r="L3145" t="s">
        <v>902</v>
      </c>
      <c r="M3145" t="s">
        <v>1837</v>
      </c>
      <c r="N3145" s="5">
        <v>2549980</v>
      </c>
    </row>
    <row r="3146" spans="1:14" x14ac:dyDescent="0.25">
      <c r="A3146" t="s">
        <v>65</v>
      </c>
      <c r="B3146" t="s">
        <v>1992</v>
      </c>
      <c r="C3146">
        <v>2124</v>
      </c>
      <c r="D3146" s="2">
        <v>46023</v>
      </c>
      <c r="E3146" t="s">
        <v>905</v>
      </c>
      <c r="F3146" t="s">
        <v>164</v>
      </c>
      <c r="G3146" t="s">
        <v>2</v>
      </c>
      <c r="H3146" t="s">
        <v>1413</v>
      </c>
      <c r="I3146" t="s">
        <v>4058</v>
      </c>
      <c r="J3146" t="s">
        <v>2</v>
      </c>
      <c r="K3146" t="s">
        <v>56</v>
      </c>
      <c r="L3146" t="s">
        <v>902</v>
      </c>
      <c r="M3146" t="s">
        <v>1837</v>
      </c>
      <c r="N3146" s="5">
        <v>2549980</v>
      </c>
    </row>
    <row r="3147" spans="1:14" x14ac:dyDescent="0.25">
      <c r="A3147" t="s">
        <v>65</v>
      </c>
      <c r="B3147" t="s">
        <v>1992</v>
      </c>
      <c r="C3147">
        <v>2124</v>
      </c>
      <c r="D3147" s="2">
        <v>46023</v>
      </c>
      <c r="E3147" t="s">
        <v>905</v>
      </c>
      <c r="F3147" t="s">
        <v>164</v>
      </c>
      <c r="G3147" t="s">
        <v>2</v>
      </c>
      <c r="H3147" t="s">
        <v>1563</v>
      </c>
      <c r="I3147" t="s">
        <v>4059</v>
      </c>
      <c r="J3147" t="s">
        <v>2</v>
      </c>
      <c r="K3147" t="s">
        <v>56</v>
      </c>
      <c r="L3147" t="s">
        <v>902</v>
      </c>
      <c r="M3147" t="s">
        <v>1837</v>
      </c>
      <c r="N3147" s="5">
        <v>627107</v>
      </c>
    </row>
    <row r="3148" spans="1:14" x14ac:dyDescent="0.25">
      <c r="A3148" t="s">
        <v>65</v>
      </c>
      <c r="B3148" t="s">
        <v>1992</v>
      </c>
      <c r="C3148">
        <v>2124</v>
      </c>
      <c r="D3148" s="2">
        <v>46023</v>
      </c>
      <c r="E3148" t="s">
        <v>905</v>
      </c>
      <c r="F3148" t="s">
        <v>164</v>
      </c>
      <c r="G3148" t="s">
        <v>2</v>
      </c>
      <c r="H3148" t="s">
        <v>1563</v>
      </c>
      <c r="I3148" t="s">
        <v>4060</v>
      </c>
      <c r="J3148" t="s">
        <v>2</v>
      </c>
      <c r="K3148" t="s">
        <v>56</v>
      </c>
      <c r="L3148" t="s">
        <v>902</v>
      </c>
      <c r="M3148" t="s">
        <v>1837</v>
      </c>
      <c r="N3148" s="5">
        <v>627108</v>
      </c>
    </row>
    <row r="3149" spans="1:14" x14ac:dyDescent="0.25">
      <c r="A3149" t="s">
        <v>65</v>
      </c>
      <c r="B3149" t="s">
        <v>1992</v>
      </c>
      <c r="C3149">
        <v>2124</v>
      </c>
      <c r="D3149" s="2">
        <v>46023</v>
      </c>
      <c r="E3149" t="s">
        <v>905</v>
      </c>
      <c r="F3149" t="s">
        <v>164</v>
      </c>
      <c r="G3149" t="s">
        <v>2</v>
      </c>
      <c r="H3149" t="s">
        <v>1489</v>
      </c>
      <c r="I3149" t="s">
        <v>4061</v>
      </c>
      <c r="J3149" t="s">
        <v>2</v>
      </c>
      <c r="K3149" t="s">
        <v>56</v>
      </c>
      <c r="L3149" t="s">
        <v>902</v>
      </c>
      <c r="M3149" t="s">
        <v>1837</v>
      </c>
      <c r="N3149" s="5">
        <v>1254216</v>
      </c>
    </row>
    <row r="3150" spans="1:14" x14ac:dyDescent="0.25">
      <c r="A3150" t="s">
        <v>65</v>
      </c>
      <c r="B3150" t="s">
        <v>1992</v>
      </c>
      <c r="C3150">
        <v>2124</v>
      </c>
      <c r="D3150" s="2">
        <v>46023</v>
      </c>
      <c r="E3150" t="s">
        <v>905</v>
      </c>
      <c r="F3150" t="s">
        <v>164</v>
      </c>
      <c r="G3150" t="s">
        <v>2</v>
      </c>
      <c r="H3150" t="s">
        <v>1491</v>
      </c>
      <c r="I3150" t="s">
        <v>4062</v>
      </c>
      <c r="J3150" t="s">
        <v>2</v>
      </c>
      <c r="K3150" t="s">
        <v>56</v>
      </c>
      <c r="L3150" t="s">
        <v>902</v>
      </c>
      <c r="M3150" t="s">
        <v>1837</v>
      </c>
      <c r="N3150" s="5">
        <v>1763740</v>
      </c>
    </row>
    <row r="3151" spans="1:14" x14ac:dyDescent="0.25">
      <c r="A3151" t="s">
        <v>65</v>
      </c>
      <c r="B3151" t="s">
        <v>1992</v>
      </c>
      <c r="C3151">
        <v>2124</v>
      </c>
      <c r="D3151" s="2">
        <v>46023</v>
      </c>
      <c r="E3151" t="s">
        <v>905</v>
      </c>
      <c r="F3151" t="s">
        <v>164</v>
      </c>
      <c r="G3151" t="s">
        <v>2</v>
      </c>
      <c r="H3151" t="s">
        <v>1491</v>
      </c>
      <c r="I3151" t="s">
        <v>4063</v>
      </c>
      <c r="J3151" t="s">
        <v>2</v>
      </c>
      <c r="K3151" t="s">
        <v>56</v>
      </c>
      <c r="L3151" t="s">
        <v>902</v>
      </c>
      <c r="M3151" t="s">
        <v>1837</v>
      </c>
      <c r="N3151" s="5">
        <v>587913</v>
      </c>
    </row>
    <row r="3152" spans="1:14" x14ac:dyDescent="0.25">
      <c r="A3152" t="s">
        <v>65</v>
      </c>
      <c r="B3152" t="s">
        <v>1992</v>
      </c>
      <c r="C3152">
        <v>2124</v>
      </c>
      <c r="D3152" s="2">
        <v>46023</v>
      </c>
      <c r="E3152" t="s">
        <v>905</v>
      </c>
      <c r="F3152" t="s">
        <v>164</v>
      </c>
      <c r="G3152" t="s">
        <v>2</v>
      </c>
      <c r="H3152" t="s">
        <v>713</v>
      </c>
      <c r="I3152" t="s">
        <v>4064</v>
      </c>
      <c r="J3152" t="s">
        <v>2</v>
      </c>
      <c r="K3152" t="s">
        <v>56</v>
      </c>
      <c r="L3152" t="s">
        <v>902</v>
      </c>
      <c r="M3152" t="s">
        <v>1837</v>
      </c>
      <c r="N3152" s="5">
        <v>1227746</v>
      </c>
    </row>
    <row r="3153" spans="1:14" x14ac:dyDescent="0.25">
      <c r="A3153" t="s">
        <v>65</v>
      </c>
      <c r="B3153" t="s">
        <v>1992</v>
      </c>
      <c r="C3153">
        <v>2124</v>
      </c>
      <c r="D3153" s="2">
        <v>46023</v>
      </c>
      <c r="E3153" t="s">
        <v>905</v>
      </c>
      <c r="F3153" t="s">
        <v>164</v>
      </c>
      <c r="G3153" t="s">
        <v>2</v>
      </c>
      <c r="H3153" t="s">
        <v>713</v>
      </c>
      <c r="I3153" t="s">
        <v>4065</v>
      </c>
      <c r="J3153" t="s">
        <v>2</v>
      </c>
      <c r="K3153" t="s">
        <v>56</v>
      </c>
      <c r="L3153" t="s">
        <v>902</v>
      </c>
      <c r="M3153" t="s">
        <v>1837</v>
      </c>
      <c r="N3153" s="5">
        <v>920811</v>
      </c>
    </row>
    <row r="3154" spans="1:14" x14ac:dyDescent="0.25">
      <c r="A3154" t="s">
        <v>65</v>
      </c>
      <c r="B3154" t="s">
        <v>1992</v>
      </c>
      <c r="C3154">
        <v>2124</v>
      </c>
      <c r="D3154" s="2">
        <v>46023</v>
      </c>
      <c r="E3154" t="s">
        <v>905</v>
      </c>
      <c r="F3154" t="s">
        <v>164</v>
      </c>
      <c r="G3154" t="s">
        <v>2</v>
      </c>
      <c r="H3154" t="s">
        <v>1077</v>
      </c>
      <c r="I3154" t="s">
        <v>4066</v>
      </c>
      <c r="J3154" t="s">
        <v>2</v>
      </c>
      <c r="K3154" t="s">
        <v>56</v>
      </c>
      <c r="L3154" t="s">
        <v>902</v>
      </c>
      <c r="M3154" t="s">
        <v>1837</v>
      </c>
      <c r="N3154" s="5">
        <v>613874</v>
      </c>
    </row>
    <row r="3155" spans="1:14" x14ac:dyDescent="0.25">
      <c r="A3155" t="s">
        <v>65</v>
      </c>
      <c r="B3155" t="s">
        <v>1992</v>
      </c>
      <c r="C3155">
        <v>2124</v>
      </c>
      <c r="D3155" s="2">
        <v>46023</v>
      </c>
      <c r="E3155" t="s">
        <v>905</v>
      </c>
      <c r="F3155" t="s">
        <v>164</v>
      </c>
      <c r="G3155" t="s">
        <v>2</v>
      </c>
      <c r="H3155" t="s">
        <v>1077</v>
      </c>
      <c r="I3155" t="s">
        <v>4067</v>
      </c>
      <c r="J3155" t="s">
        <v>2</v>
      </c>
      <c r="K3155" t="s">
        <v>56</v>
      </c>
      <c r="L3155" t="s">
        <v>902</v>
      </c>
      <c r="M3155" t="s">
        <v>1837</v>
      </c>
      <c r="N3155" s="5">
        <v>920811</v>
      </c>
    </row>
    <row r="3156" spans="1:14" x14ac:dyDescent="0.25">
      <c r="A3156" t="s">
        <v>65</v>
      </c>
      <c r="B3156" t="s">
        <v>1992</v>
      </c>
      <c r="C3156">
        <v>2124</v>
      </c>
      <c r="D3156" s="2">
        <v>46023</v>
      </c>
      <c r="E3156" t="s">
        <v>905</v>
      </c>
      <c r="F3156" t="s">
        <v>164</v>
      </c>
      <c r="G3156" t="s">
        <v>2</v>
      </c>
      <c r="H3156" t="s">
        <v>1072</v>
      </c>
      <c r="I3156" t="s">
        <v>4068</v>
      </c>
      <c r="J3156" t="s">
        <v>2</v>
      </c>
      <c r="K3156" t="s">
        <v>56</v>
      </c>
      <c r="L3156" t="s">
        <v>902</v>
      </c>
      <c r="M3156" t="s">
        <v>1837</v>
      </c>
      <c r="N3156" s="5">
        <v>627108</v>
      </c>
    </row>
    <row r="3157" spans="1:14" x14ac:dyDescent="0.25">
      <c r="A3157" t="s">
        <v>65</v>
      </c>
      <c r="B3157" t="s">
        <v>1992</v>
      </c>
      <c r="C3157">
        <v>2124</v>
      </c>
      <c r="D3157" s="2">
        <v>46023</v>
      </c>
      <c r="E3157" t="s">
        <v>905</v>
      </c>
      <c r="F3157" t="s">
        <v>164</v>
      </c>
      <c r="G3157" t="s">
        <v>2</v>
      </c>
      <c r="H3157" t="s">
        <v>1072</v>
      </c>
      <c r="I3157" t="s">
        <v>4069</v>
      </c>
      <c r="J3157" t="s">
        <v>2</v>
      </c>
      <c r="K3157" t="s">
        <v>56</v>
      </c>
      <c r="L3157" t="s">
        <v>902</v>
      </c>
      <c r="M3157" t="s">
        <v>1837</v>
      </c>
      <c r="N3157" s="5">
        <v>627108</v>
      </c>
    </row>
    <row r="3158" spans="1:14" x14ac:dyDescent="0.25">
      <c r="A3158" t="s">
        <v>65</v>
      </c>
      <c r="B3158" t="s">
        <v>1992</v>
      </c>
      <c r="C3158">
        <v>2124</v>
      </c>
      <c r="D3158" s="2">
        <v>46023</v>
      </c>
      <c r="E3158" t="s">
        <v>905</v>
      </c>
      <c r="F3158" t="s">
        <v>164</v>
      </c>
      <c r="G3158" t="s">
        <v>2</v>
      </c>
      <c r="H3158" t="s">
        <v>1074</v>
      </c>
      <c r="I3158" t="s">
        <v>4070</v>
      </c>
      <c r="J3158" t="s">
        <v>2</v>
      </c>
      <c r="K3158" t="s">
        <v>56</v>
      </c>
      <c r="L3158" t="s">
        <v>902</v>
      </c>
      <c r="M3158" t="s">
        <v>1837</v>
      </c>
      <c r="N3158" s="5">
        <v>627107</v>
      </c>
    </row>
    <row r="3159" spans="1:14" x14ac:dyDescent="0.25">
      <c r="A3159" t="s">
        <v>65</v>
      </c>
      <c r="B3159" t="s">
        <v>1992</v>
      </c>
      <c r="C3159">
        <v>2124</v>
      </c>
      <c r="D3159" s="2">
        <v>46023</v>
      </c>
      <c r="E3159" t="s">
        <v>905</v>
      </c>
      <c r="F3159" t="s">
        <v>164</v>
      </c>
      <c r="G3159" t="s">
        <v>2</v>
      </c>
      <c r="H3159" t="s">
        <v>1074</v>
      </c>
      <c r="I3159" t="s">
        <v>4071</v>
      </c>
      <c r="J3159" t="s">
        <v>2</v>
      </c>
      <c r="K3159" t="s">
        <v>56</v>
      </c>
      <c r="L3159" t="s">
        <v>902</v>
      </c>
      <c r="M3159" t="s">
        <v>1837</v>
      </c>
      <c r="N3159" s="5">
        <v>627107</v>
      </c>
    </row>
    <row r="3160" spans="1:14" x14ac:dyDescent="0.25">
      <c r="A3160" t="s">
        <v>65</v>
      </c>
      <c r="B3160" t="s">
        <v>1992</v>
      </c>
      <c r="C3160">
        <v>2124</v>
      </c>
      <c r="D3160" s="2">
        <v>46023</v>
      </c>
      <c r="E3160" t="s">
        <v>905</v>
      </c>
      <c r="F3160" t="s">
        <v>164</v>
      </c>
      <c r="G3160" t="s">
        <v>2</v>
      </c>
      <c r="H3160" t="s">
        <v>1071</v>
      </c>
      <c r="I3160" t="s">
        <v>4072</v>
      </c>
      <c r="J3160" t="s">
        <v>2</v>
      </c>
      <c r="K3160" t="s">
        <v>56</v>
      </c>
      <c r="L3160" t="s">
        <v>902</v>
      </c>
      <c r="M3160" t="s">
        <v>1837</v>
      </c>
      <c r="N3160" s="5">
        <v>627108</v>
      </c>
    </row>
    <row r="3161" spans="1:14" x14ac:dyDescent="0.25">
      <c r="A3161" t="s">
        <v>65</v>
      </c>
      <c r="B3161" t="s">
        <v>1992</v>
      </c>
      <c r="C3161">
        <v>2124</v>
      </c>
      <c r="D3161" s="2">
        <v>46023</v>
      </c>
      <c r="E3161" t="s">
        <v>905</v>
      </c>
      <c r="F3161" t="s">
        <v>164</v>
      </c>
      <c r="G3161" t="s">
        <v>2</v>
      </c>
      <c r="H3161" t="s">
        <v>1071</v>
      </c>
      <c r="I3161" t="s">
        <v>4073</v>
      </c>
      <c r="J3161" t="s">
        <v>2</v>
      </c>
      <c r="K3161" t="s">
        <v>56</v>
      </c>
      <c r="L3161" t="s">
        <v>902</v>
      </c>
      <c r="M3161" t="s">
        <v>1837</v>
      </c>
      <c r="N3161" s="5">
        <v>627088</v>
      </c>
    </row>
    <row r="3162" spans="1:14" x14ac:dyDescent="0.25">
      <c r="A3162" t="s">
        <v>65</v>
      </c>
      <c r="B3162" t="s">
        <v>1992</v>
      </c>
      <c r="C3162">
        <v>2124</v>
      </c>
      <c r="D3162" s="2">
        <v>46023</v>
      </c>
      <c r="E3162" t="s">
        <v>905</v>
      </c>
      <c r="F3162" t="s">
        <v>164</v>
      </c>
      <c r="G3162" t="s">
        <v>2</v>
      </c>
      <c r="H3162" t="s">
        <v>1272</v>
      </c>
      <c r="I3162" t="s">
        <v>4074</v>
      </c>
      <c r="J3162" t="s">
        <v>2</v>
      </c>
      <c r="K3162" t="s">
        <v>56</v>
      </c>
      <c r="L3162" t="s">
        <v>902</v>
      </c>
      <c r="M3162" t="s">
        <v>1837</v>
      </c>
      <c r="N3162" s="5">
        <v>1175826</v>
      </c>
    </row>
    <row r="3163" spans="1:14" x14ac:dyDescent="0.25">
      <c r="A3163" t="s">
        <v>65</v>
      </c>
      <c r="B3163" t="s">
        <v>1992</v>
      </c>
      <c r="C3163">
        <v>2124</v>
      </c>
      <c r="D3163" s="2">
        <v>46023</v>
      </c>
      <c r="E3163" t="s">
        <v>905</v>
      </c>
      <c r="F3163" t="s">
        <v>164</v>
      </c>
      <c r="G3163" t="s">
        <v>2</v>
      </c>
      <c r="H3163" t="s">
        <v>714</v>
      </c>
      <c r="I3163" t="s">
        <v>4075</v>
      </c>
      <c r="J3163" t="s">
        <v>2</v>
      </c>
      <c r="K3163" t="s">
        <v>56</v>
      </c>
      <c r="L3163" t="s">
        <v>902</v>
      </c>
      <c r="M3163" t="s">
        <v>1837</v>
      </c>
      <c r="N3163" s="5">
        <v>921404</v>
      </c>
    </row>
    <row r="3164" spans="1:14" x14ac:dyDescent="0.25">
      <c r="A3164" t="s">
        <v>65</v>
      </c>
      <c r="B3164" t="s">
        <v>1992</v>
      </c>
      <c r="C3164">
        <v>2124</v>
      </c>
      <c r="D3164" s="2">
        <v>46023</v>
      </c>
      <c r="E3164" t="s">
        <v>905</v>
      </c>
      <c r="F3164" t="s">
        <v>164</v>
      </c>
      <c r="G3164" t="s">
        <v>2</v>
      </c>
      <c r="H3164" t="s">
        <v>714</v>
      </c>
      <c r="I3164" t="s">
        <v>4076</v>
      </c>
      <c r="J3164" t="s">
        <v>2</v>
      </c>
      <c r="K3164" t="s">
        <v>56</v>
      </c>
      <c r="L3164" t="s">
        <v>902</v>
      </c>
      <c r="M3164" t="s">
        <v>1837</v>
      </c>
      <c r="N3164" s="5">
        <v>921405</v>
      </c>
    </row>
    <row r="3165" spans="1:14" x14ac:dyDescent="0.25">
      <c r="A3165" t="s">
        <v>65</v>
      </c>
      <c r="B3165" t="s">
        <v>1992</v>
      </c>
      <c r="C3165">
        <v>2124</v>
      </c>
      <c r="D3165" s="2">
        <v>46023</v>
      </c>
      <c r="E3165" t="s">
        <v>905</v>
      </c>
      <c r="F3165" t="s">
        <v>179</v>
      </c>
      <c r="G3165" t="s">
        <v>269</v>
      </c>
      <c r="H3165" t="s">
        <v>1104</v>
      </c>
      <c r="I3165" t="s">
        <v>4077</v>
      </c>
      <c r="J3165" t="s">
        <v>269</v>
      </c>
      <c r="K3165" t="s">
        <v>56</v>
      </c>
      <c r="L3165" t="s">
        <v>902</v>
      </c>
      <c r="M3165" t="s">
        <v>1837</v>
      </c>
      <c r="N3165" s="5">
        <v>1588653</v>
      </c>
    </row>
    <row r="3166" spans="1:14" x14ac:dyDescent="0.25">
      <c r="A3166" t="s">
        <v>65</v>
      </c>
      <c r="B3166" t="s">
        <v>1992</v>
      </c>
      <c r="C3166">
        <v>2124</v>
      </c>
      <c r="D3166" s="2">
        <v>46023</v>
      </c>
      <c r="E3166" t="s">
        <v>905</v>
      </c>
      <c r="F3166" t="s">
        <v>179</v>
      </c>
      <c r="G3166" t="s">
        <v>269</v>
      </c>
      <c r="H3166" t="s">
        <v>703</v>
      </c>
      <c r="I3166" t="s">
        <v>4078</v>
      </c>
      <c r="J3166" t="s">
        <v>269</v>
      </c>
      <c r="K3166" t="s">
        <v>56</v>
      </c>
      <c r="L3166" t="s">
        <v>902</v>
      </c>
      <c r="M3166" t="s">
        <v>1837</v>
      </c>
      <c r="N3166" s="5">
        <v>397163</v>
      </c>
    </row>
    <row r="3167" spans="1:14" x14ac:dyDescent="0.25">
      <c r="A3167" t="s">
        <v>65</v>
      </c>
      <c r="B3167" t="s">
        <v>1992</v>
      </c>
      <c r="C3167">
        <v>2124</v>
      </c>
      <c r="D3167" s="2">
        <v>46023</v>
      </c>
      <c r="E3167" t="s">
        <v>906</v>
      </c>
      <c r="F3167" t="s">
        <v>1670</v>
      </c>
      <c r="G3167" t="s">
        <v>2003</v>
      </c>
      <c r="H3167" t="s">
        <v>1672</v>
      </c>
      <c r="I3167" t="s">
        <v>14</v>
      </c>
      <c r="J3167" t="s">
        <v>2004</v>
      </c>
      <c r="K3167" t="s">
        <v>56</v>
      </c>
      <c r="L3167" t="s">
        <v>903</v>
      </c>
      <c r="M3167" t="s">
        <v>1837</v>
      </c>
      <c r="N3167" s="5">
        <v>3971632</v>
      </c>
    </row>
    <row r="3168" spans="1:14" x14ac:dyDescent="0.25">
      <c r="A3168" t="s">
        <v>65</v>
      </c>
      <c r="B3168" t="s">
        <v>1992</v>
      </c>
      <c r="C3168">
        <v>2124</v>
      </c>
      <c r="D3168" s="2">
        <v>46023</v>
      </c>
      <c r="E3168" t="s">
        <v>906</v>
      </c>
      <c r="F3168" t="s">
        <v>192</v>
      </c>
      <c r="G3168" t="s">
        <v>1973</v>
      </c>
      <c r="H3168" t="s">
        <v>2510</v>
      </c>
      <c r="I3168" t="s">
        <v>14</v>
      </c>
      <c r="J3168" t="s">
        <v>2022</v>
      </c>
      <c r="K3168" t="s">
        <v>56</v>
      </c>
      <c r="L3168" t="s">
        <v>903</v>
      </c>
      <c r="M3168" t="s">
        <v>1837</v>
      </c>
      <c r="N3168" s="5">
        <v>16000000</v>
      </c>
    </row>
    <row r="3169" spans="1:14" x14ac:dyDescent="0.25">
      <c r="A3169" t="s">
        <v>65</v>
      </c>
      <c r="B3169" t="s">
        <v>1992</v>
      </c>
      <c r="C3169">
        <v>2124</v>
      </c>
      <c r="D3169" s="2">
        <v>46023</v>
      </c>
      <c r="E3169" t="s">
        <v>906</v>
      </c>
      <c r="F3169" t="s">
        <v>216</v>
      </c>
      <c r="G3169" t="s">
        <v>136</v>
      </c>
      <c r="H3169" t="s">
        <v>2331</v>
      </c>
      <c r="I3169" t="s">
        <v>14</v>
      </c>
      <c r="J3169" t="s">
        <v>884</v>
      </c>
      <c r="K3169" t="s">
        <v>56</v>
      </c>
      <c r="L3169" t="s">
        <v>903</v>
      </c>
      <c r="M3169" t="s">
        <v>1837</v>
      </c>
      <c r="N3169" s="5">
        <v>8387647</v>
      </c>
    </row>
    <row r="3170" spans="1:14" x14ac:dyDescent="0.25">
      <c r="A3170" t="s">
        <v>65</v>
      </c>
      <c r="B3170" t="s">
        <v>1992</v>
      </c>
      <c r="C3170">
        <v>2124</v>
      </c>
      <c r="D3170" s="2">
        <v>46023</v>
      </c>
      <c r="E3170" t="s">
        <v>906</v>
      </c>
      <c r="F3170" t="s">
        <v>1560</v>
      </c>
      <c r="G3170" t="s">
        <v>1561</v>
      </c>
      <c r="H3170" t="s">
        <v>2330</v>
      </c>
      <c r="I3170" t="s">
        <v>14</v>
      </c>
      <c r="J3170" t="s">
        <v>2247</v>
      </c>
      <c r="K3170" t="s">
        <v>56</v>
      </c>
      <c r="L3170" t="s">
        <v>903</v>
      </c>
      <c r="M3170" t="s">
        <v>1837</v>
      </c>
      <c r="N3170" s="5">
        <v>8280000</v>
      </c>
    </row>
    <row r="3171" spans="1:14" x14ac:dyDescent="0.25">
      <c r="A3171" t="s">
        <v>65</v>
      </c>
      <c r="B3171" t="s">
        <v>1992</v>
      </c>
      <c r="C3171">
        <v>2124</v>
      </c>
      <c r="D3171" s="2">
        <v>46023</v>
      </c>
      <c r="E3171" t="s">
        <v>906</v>
      </c>
      <c r="F3171" t="s">
        <v>1364</v>
      </c>
      <c r="G3171" t="s">
        <v>2016</v>
      </c>
      <c r="H3171" t="s">
        <v>1348</v>
      </c>
      <c r="I3171" t="s">
        <v>4079</v>
      </c>
      <c r="J3171" t="s">
        <v>4080</v>
      </c>
      <c r="K3171" t="s">
        <v>56</v>
      </c>
      <c r="L3171" t="s">
        <v>903</v>
      </c>
      <c r="M3171" t="s">
        <v>1837</v>
      </c>
      <c r="N3171" s="5">
        <v>1588653</v>
      </c>
    </row>
    <row r="3172" spans="1:14" x14ac:dyDescent="0.25">
      <c r="A3172" t="s">
        <v>65</v>
      </c>
      <c r="B3172" t="s">
        <v>1992</v>
      </c>
      <c r="C3172">
        <v>2124</v>
      </c>
      <c r="D3172" s="2">
        <v>46023</v>
      </c>
      <c r="E3172" t="s">
        <v>906</v>
      </c>
      <c r="F3172" t="s">
        <v>164</v>
      </c>
      <c r="G3172" t="s">
        <v>2</v>
      </c>
      <c r="H3172" t="s">
        <v>558</v>
      </c>
      <c r="I3172" t="s">
        <v>4081</v>
      </c>
      <c r="J3172" t="s">
        <v>1850</v>
      </c>
      <c r="K3172" t="s">
        <v>56</v>
      </c>
      <c r="L3172" t="s">
        <v>903</v>
      </c>
      <c r="M3172" t="s">
        <v>1837</v>
      </c>
      <c r="N3172" s="5">
        <v>1692090</v>
      </c>
    </row>
    <row r="3173" spans="1:14" x14ac:dyDescent="0.25">
      <c r="A3173" t="s">
        <v>65</v>
      </c>
      <c r="B3173" t="s">
        <v>1992</v>
      </c>
      <c r="C3173">
        <v>2124</v>
      </c>
      <c r="D3173" s="2">
        <v>46023</v>
      </c>
      <c r="E3173" t="s">
        <v>907</v>
      </c>
      <c r="F3173" t="s">
        <v>216</v>
      </c>
      <c r="G3173" t="s">
        <v>136</v>
      </c>
      <c r="H3173" t="s">
        <v>1217</v>
      </c>
      <c r="I3173" t="s">
        <v>14</v>
      </c>
      <c r="J3173" t="s">
        <v>895</v>
      </c>
      <c r="K3173" t="s">
        <v>56</v>
      </c>
      <c r="L3173" t="s">
        <v>904</v>
      </c>
      <c r="M3173" t="s">
        <v>1837</v>
      </c>
      <c r="N3173" s="5">
        <v>-15550724</v>
      </c>
    </row>
    <row r="3174" spans="1:14" x14ac:dyDescent="0.25">
      <c r="A3174" t="s">
        <v>65</v>
      </c>
      <c r="B3174" t="s">
        <v>1992</v>
      </c>
      <c r="C3174">
        <v>2124</v>
      </c>
      <c r="D3174" s="2">
        <v>46023</v>
      </c>
      <c r="E3174" t="s">
        <v>907</v>
      </c>
      <c r="F3174" t="s">
        <v>216</v>
      </c>
      <c r="G3174" t="s">
        <v>136</v>
      </c>
      <c r="H3174" t="s">
        <v>1217</v>
      </c>
      <c r="I3174" t="s">
        <v>2370</v>
      </c>
      <c r="J3174" t="s">
        <v>2012</v>
      </c>
      <c r="K3174" t="s">
        <v>56</v>
      </c>
      <c r="L3174" t="s">
        <v>904</v>
      </c>
      <c r="M3174" t="s">
        <v>1837</v>
      </c>
      <c r="N3174" s="5">
        <v>257188586</v>
      </c>
    </row>
    <row r="3175" spans="1:14" x14ac:dyDescent="0.25">
      <c r="A3175" t="s">
        <v>65</v>
      </c>
      <c r="B3175" t="s">
        <v>1992</v>
      </c>
      <c r="C3175">
        <v>2124</v>
      </c>
      <c r="D3175" s="2">
        <v>46023</v>
      </c>
      <c r="E3175" t="s">
        <v>907</v>
      </c>
      <c r="F3175" t="s">
        <v>216</v>
      </c>
      <c r="G3175" t="s">
        <v>136</v>
      </c>
      <c r="H3175" t="s">
        <v>1217</v>
      </c>
      <c r="I3175" t="s">
        <v>2371</v>
      </c>
      <c r="J3175" t="s">
        <v>2012</v>
      </c>
      <c r="K3175" t="s">
        <v>56</v>
      </c>
      <c r="L3175" t="s">
        <v>904</v>
      </c>
      <c r="M3175" t="s">
        <v>1837</v>
      </c>
      <c r="N3175" s="5">
        <v>40951125</v>
      </c>
    </row>
    <row r="3176" spans="1:14" x14ac:dyDescent="0.25">
      <c r="A3176" t="s">
        <v>65</v>
      </c>
      <c r="B3176" t="s">
        <v>1992</v>
      </c>
      <c r="C3176">
        <v>2124</v>
      </c>
      <c r="D3176" s="2">
        <v>46023</v>
      </c>
      <c r="E3176" t="s">
        <v>907</v>
      </c>
      <c r="F3176" t="s">
        <v>2374</v>
      </c>
      <c r="G3176" t="s">
        <v>2375</v>
      </c>
      <c r="H3176" t="s">
        <v>2332</v>
      </c>
      <c r="I3176" t="s">
        <v>4029</v>
      </c>
      <c r="J3176" t="s">
        <v>4082</v>
      </c>
      <c r="K3176" t="s">
        <v>56</v>
      </c>
      <c r="L3176" t="s">
        <v>904</v>
      </c>
      <c r="M3176" t="s">
        <v>1837</v>
      </c>
      <c r="N3176" s="5">
        <v>-1509371</v>
      </c>
    </row>
    <row r="3177" spans="1:14" x14ac:dyDescent="0.25">
      <c r="A3177" t="s">
        <v>65</v>
      </c>
      <c r="B3177" t="s">
        <v>1992</v>
      </c>
      <c r="C3177">
        <v>2124</v>
      </c>
      <c r="D3177" s="2">
        <v>46054</v>
      </c>
      <c r="E3177" t="s">
        <v>905</v>
      </c>
      <c r="F3177" t="s">
        <v>1560</v>
      </c>
      <c r="G3177" t="s">
        <v>1561</v>
      </c>
      <c r="H3177" t="s">
        <v>2330</v>
      </c>
      <c r="I3177" t="s">
        <v>5245</v>
      </c>
      <c r="J3177" t="s">
        <v>5246</v>
      </c>
      <c r="K3177" t="s">
        <v>56</v>
      </c>
      <c r="L3177" t="s">
        <v>902</v>
      </c>
      <c r="M3177" t="s">
        <v>1837</v>
      </c>
      <c r="N3177" s="5">
        <v>8280000</v>
      </c>
    </row>
    <row r="3178" spans="1:14" x14ac:dyDescent="0.25">
      <c r="A3178" t="s">
        <v>65</v>
      </c>
      <c r="B3178" t="s">
        <v>1992</v>
      </c>
      <c r="C3178">
        <v>2124</v>
      </c>
      <c r="D3178" s="2">
        <v>46054</v>
      </c>
      <c r="E3178" t="s">
        <v>905</v>
      </c>
      <c r="F3178" t="s">
        <v>1364</v>
      </c>
      <c r="G3178" t="s">
        <v>2016</v>
      </c>
      <c r="H3178" t="s">
        <v>1348</v>
      </c>
      <c r="I3178" t="s">
        <v>4079</v>
      </c>
      <c r="J3178" t="s">
        <v>2016</v>
      </c>
      <c r="K3178" t="s">
        <v>56</v>
      </c>
      <c r="L3178" t="s">
        <v>902</v>
      </c>
      <c r="M3178" t="s">
        <v>1837</v>
      </c>
      <c r="N3178" s="5">
        <v>1588653</v>
      </c>
    </row>
    <row r="3179" spans="1:14" x14ac:dyDescent="0.25">
      <c r="A3179" t="s">
        <v>65</v>
      </c>
      <c r="B3179" t="s">
        <v>1992</v>
      </c>
      <c r="C3179">
        <v>2124</v>
      </c>
      <c r="D3179" s="2">
        <v>46054</v>
      </c>
      <c r="E3179" t="s">
        <v>905</v>
      </c>
      <c r="F3179" t="s">
        <v>1998</v>
      </c>
      <c r="G3179" t="s">
        <v>1999</v>
      </c>
      <c r="H3179" t="s">
        <v>710</v>
      </c>
      <c r="I3179" t="s">
        <v>5247</v>
      </c>
      <c r="J3179" t="s">
        <v>2000</v>
      </c>
      <c r="K3179" t="s">
        <v>56</v>
      </c>
      <c r="L3179" t="s">
        <v>902</v>
      </c>
      <c r="M3179" t="s">
        <v>1837</v>
      </c>
      <c r="N3179" s="5">
        <v>399706</v>
      </c>
    </row>
    <row r="3180" spans="1:14" x14ac:dyDescent="0.25">
      <c r="A3180" t="s">
        <v>65</v>
      </c>
      <c r="B3180" t="s">
        <v>1992</v>
      </c>
      <c r="C3180">
        <v>2124</v>
      </c>
      <c r="D3180" s="2">
        <v>46054</v>
      </c>
      <c r="E3180" t="s">
        <v>905</v>
      </c>
      <c r="F3180" t="s">
        <v>2374</v>
      </c>
      <c r="G3180" t="s">
        <v>2375</v>
      </c>
      <c r="H3180" t="s">
        <v>2514</v>
      </c>
      <c r="I3180" t="s">
        <v>5248</v>
      </c>
      <c r="J3180" t="s">
        <v>2417</v>
      </c>
      <c r="K3180" t="s">
        <v>56</v>
      </c>
      <c r="L3180" t="s">
        <v>902</v>
      </c>
      <c r="M3180" t="s">
        <v>1837</v>
      </c>
      <c r="N3180" s="5">
        <v>2784947</v>
      </c>
    </row>
    <row r="3181" spans="1:14" x14ac:dyDescent="0.25">
      <c r="A3181" t="s">
        <v>65</v>
      </c>
      <c r="B3181" t="s">
        <v>1992</v>
      </c>
      <c r="C3181">
        <v>2124</v>
      </c>
      <c r="D3181" s="2">
        <v>46054</v>
      </c>
      <c r="E3181" t="s">
        <v>905</v>
      </c>
      <c r="F3181" t="s">
        <v>164</v>
      </c>
      <c r="G3181" t="s">
        <v>2</v>
      </c>
      <c r="H3181" t="s">
        <v>242</v>
      </c>
      <c r="I3181" t="s">
        <v>5249</v>
      </c>
      <c r="J3181" t="s">
        <v>2</v>
      </c>
      <c r="K3181" t="s">
        <v>56</v>
      </c>
      <c r="L3181" t="s">
        <v>902</v>
      </c>
      <c r="M3181" t="s">
        <v>1837</v>
      </c>
      <c r="N3181" s="5">
        <v>1889627</v>
      </c>
    </row>
    <row r="3182" spans="1:14" x14ac:dyDescent="0.25">
      <c r="A3182" t="s">
        <v>65</v>
      </c>
      <c r="B3182" t="s">
        <v>1992</v>
      </c>
      <c r="C3182">
        <v>2124</v>
      </c>
      <c r="D3182" s="2">
        <v>46054</v>
      </c>
      <c r="E3182" t="s">
        <v>905</v>
      </c>
      <c r="F3182" t="s">
        <v>164</v>
      </c>
      <c r="G3182" t="s">
        <v>2</v>
      </c>
      <c r="H3182" t="s">
        <v>579</v>
      </c>
      <c r="I3182" t="s">
        <v>5250</v>
      </c>
      <c r="J3182" t="s">
        <v>2</v>
      </c>
      <c r="K3182" t="s">
        <v>56</v>
      </c>
      <c r="L3182" t="s">
        <v>902</v>
      </c>
      <c r="M3182" t="s">
        <v>1837</v>
      </c>
      <c r="N3182" s="5">
        <v>488824</v>
      </c>
    </row>
    <row r="3183" spans="1:14" x14ac:dyDescent="0.25">
      <c r="A3183" t="s">
        <v>65</v>
      </c>
      <c r="B3183" t="s">
        <v>1992</v>
      </c>
      <c r="C3183">
        <v>2124</v>
      </c>
      <c r="D3183" s="2">
        <v>46054</v>
      </c>
      <c r="E3183" t="s">
        <v>905</v>
      </c>
      <c r="F3183" t="s">
        <v>164</v>
      </c>
      <c r="G3183" t="s">
        <v>2</v>
      </c>
      <c r="H3183" t="s">
        <v>706</v>
      </c>
      <c r="I3183" t="s">
        <v>5251</v>
      </c>
      <c r="J3183" t="s">
        <v>2</v>
      </c>
      <c r="K3183" t="s">
        <v>56</v>
      </c>
      <c r="L3183" t="s">
        <v>902</v>
      </c>
      <c r="M3183" t="s">
        <v>1837</v>
      </c>
      <c r="N3183" s="5">
        <v>250153</v>
      </c>
    </row>
    <row r="3184" spans="1:14" x14ac:dyDescent="0.25">
      <c r="A3184" t="s">
        <v>65</v>
      </c>
      <c r="B3184" t="s">
        <v>1992</v>
      </c>
      <c r="C3184">
        <v>2124</v>
      </c>
      <c r="D3184" s="2">
        <v>46054</v>
      </c>
      <c r="E3184" t="s">
        <v>905</v>
      </c>
      <c r="F3184" t="s">
        <v>164</v>
      </c>
      <c r="G3184" t="s">
        <v>2</v>
      </c>
      <c r="H3184" t="s">
        <v>530</v>
      </c>
      <c r="I3184" t="s">
        <v>5252</v>
      </c>
      <c r="J3184" t="s">
        <v>2</v>
      </c>
      <c r="K3184" t="s">
        <v>56</v>
      </c>
      <c r="L3184" t="s">
        <v>902</v>
      </c>
      <c r="M3184" t="s">
        <v>1837</v>
      </c>
      <c r="N3184" s="5">
        <v>298982</v>
      </c>
    </row>
    <row r="3185" spans="1:14" x14ac:dyDescent="0.25">
      <c r="A3185" t="s">
        <v>65</v>
      </c>
      <c r="B3185" t="s">
        <v>1992</v>
      </c>
      <c r="C3185">
        <v>2124</v>
      </c>
      <c r="D3185" s="2">
        <v>46054</v>
      </c>
      <c r="E3185" t="s">
        <v>905</v>
      </c>
      <c r="F3185" t="s">
        <v>164</v>
      </c>
      <c r="G3185" t="s">
        <v>2</v>
      </c>
      <c r="H3185" t="s">
        <v>564</v>
      </c>
      <c r="I3185" t="s">
        <v>5253</v>
      </c>
      <c r="J3185" t="s">
        <v>2</v>
      </c>
      <c r="K3185" t="s">
        <v>56</v>
      </c>
      <c r="L3185" t="s">
        <v>902</v>
      </c>
      <c r="M3185" t="s">
        <v>1837</v>
      </c>
      <c r="N3185" s="5">
        <v>603348</v>
      </c>
    </row>
    <row r="3186" spans="1:14" x14ac:dyDescent="0.25">
      <c r="A3186" t="s">
        <v>65</v>
      </c>
      <c r="B3186" t="s">
        <v>1992</v>
      </c>
      <c r="C3186">
        <v>2124</v>
      </c>
      <c r="D3186" s="2">
        <v>46054</v>
      </c>
      <c r="E3186" t="s">
        <v>905</v>
      </c>
      <c r="F3186" t="s">
        <v>164</v>
      </c>
      <c r="G3186" t="s">
        <v>2</v>
      </c>
      <c r="H3186" t="s">
        <v>560</v>
      </c>
      <c r="I3186" t="s">
        <v>5254</v>
      </c>
      <c r="J3186" t="s">
        <v>2</v>
      </c>
      <c r="K3186" t="s">
        <v>56</v>
      </c>
      <c r="L3186" t="s">
        <v>902</v>
      </c>
      <c r="M3186" t="s">
        <v>1837</v>
      </c>
      <c r="N3186" s="5">
        <v>733236</v>
      </c>
    </row>
    <row r="3187" spans="1:14" x14ac:dyDescent="0.25">
      <c r="A3187" t="s">
        <v>65</v>
      </c>
      <c r="B3187" t="s">
        <v>1992</v>
      </c>
      <c r="C3187">
        <v>2124</v>
      </c>
      <c r="D3187" s="2">
        <v>46054</v>
      </c>
      <c r="E3187" t="s">
        <v>905</v>
      </c>
      <c r="F3187" t="s">
        <v>164</v>
      </c>
      <c r="G3187" t="s">
        <v>2</v>
      </c>
      <c r="H3187" t="s">
        <v>562</v>
      </c>
      <c r="I3187" t="s">
        <v>5255</v>
      </c>
      <c r="J3187" t="s">
        <v>2</v>
      </c>
      <c r="K3187" t="s">
        <v>56</v>
      </c>
      <c r="L3187" t="s">
        <v>902</v>
      </c>
      <c r="M3187" t="s">
        <v>1837</v>
      </c>
      <c r="N3187" s="5">
        <v>244412</v>
      </c>
    </row>
    <row r="3188" spans="1:14" x14ac:dyDescent="0.25">
      <c r="A3188" t="s">
        <v>65</v>
      </c>
      <c r="B3188" t="s">
        <v>1992</v>
      </c>
      <c r="C3188">
        <v>2124</v>
      </c>
      <c r="D3188" s="2">
        <v>46054</v>
      </c>
      <c r="E3188" t="s">
        <v>905</v>
      </c>
      <c r="F3188" t="s">
        <v>164</v>
      </c>
      <c r="G3188" t="s">
        <v>2</v>
      </c>
      <c r="H3188" t="s">
        <v>558</v>
      </c>
      <c r="I3188" t="s">
        <v>4081</v>
      </c>
      <c r="J3188" t="s">
        <v>2</v>
      </c>
      <c r="K3188" t="s">
        <v>56</v>
      </c>
      <c r="L3188" t="s">
        <v>902</v>
      </c>
      <c r="M3188" t="s">
        <v>1837</v>
      </c>
      <c r="N3188" s="5">
        <v>1692090</v>
      </c>
    </row>
    <row r="3189" spans="1:14" x14ac:dyDescent="0.25">
      <c r="A3189" t="s">
        <v>65</v>
      </c>
      <c r="B3189" t="s">
        <v>1992</v>
      </c>
      <c r="C3189">
        <v>2124</v>
      </c>
      <c r="D3189" s="2">
        <v>46054</v>
      </c>
      <c r="E3189" t="s">
        <v>905</v>
      </c>
      <c r="F3189" t="s">
        <v>164</v>
      </c>
      <c r="G3189" t="s">
        <v>2</v>
      </c>
      <c r="H3189" t="s">
        <v>558</v>
      </c>
      <c r="I3189" t="s">
        <v>5256</v>
      </c>
      <c r="J3189" t="s">
        <v>2</v>
      </c>
      <c r="K3189" t="s">
        <v>56</v>
      </c>
      <c r="L3189" t="s">
        <v>902</v>
      </c>
      <c r="M3189" t="s">
        <v>1837</v>
      </c>
      <c r="N3189" s="5">
        <v>1128060</v>
      </c>
    </row>
    <row r="3190" spans="1:14" x14ac:dyDescent="0.25">
      <c r="A3190" t="s">
        <v>65</v>
      </c>
      <c r="B3190" t="s">
        <v>1992</v>
      </c>
      <c r="C3190">
        <v>2124</v>
      </c>
      <c r="D3190" s="2">
        <v>46054</v>
      </c>
      <c r="E3190" t="s">
        <v>905</v>
      </c>
      <c r="F3190" t="s">
        <v>164</v>
      </c>
      <c r="G3190" t="s">
        <v>2</v>
      </c>
      <c r="H3190" t="s">
        <v>1415</v>
      </c>
      <c r="I3190" t="s">
        <v>5257</v>
      </c>
      <c r="J3190" t="s">
        <v>2</v>
      </c>
      <c r="K3190" t="s">
        <v>56</v>
      </c>
      <c r="L3190" t="s">
        <v>902</v>
      </c>
      <c r="M3190" t="s">
        <v>1837</v>
      </c>
      <c r="N3190" s="5">
        <v>3373822</v>
      </c>
    </row>
    <row r="3191" spans="1:14" x14ac:dyDescent="0.25">
      <c r="A3191" t="s">
        <v>65</v>
      </c>
      <c r="B3191" t="s">
        <v>1992</v>
      </c>
      <c r="C3191">
        <v>2124</v>
      </c>
      <c r="D3191" s="2">
        <v>46054</v>
      </c>
      <c r="E3191" t="s">
        <v>905</v>
      </c>
      <c r="F3191" t="s">
        <v>164</v>
      </c>
      <c r="G3191" t="s">
        <v>2</v>
      </c>
      <c r="H3191" t="s">
        <v>1413</v>
      </c>
      <c r="I3191" t="s">
        <v>5258</v>
      </c>
      <c r="J3191" t="s">
        <v>2</v>
      </c>
      <c r="K3191" t="s">
        <v>56</v>
      </c>
      <c r="L3191" t="s">
        <v>902</v>
      </c>
      <c r="M3191" t="s">
        <v>1837</v>
      </c>
      <c r="N3191" s="5">
        <v>2667673</v>
      </c>
    </row>
    <row r="3192" spans="1:14" x14ac:dyDescent="0.25">
      <c r="A3192" t="s">
        <v>65</v>
      </c>
      <c r="B3192" t="s">
        <v>1992</v>
      </c>
      <c r="C3192">
        <v>2124</v>
      </c>
      <c r="D3192" s="2">
        <v>46054</v>
      </c>
      <c r="E3192" t="s">
        <v>905</v>
      </c>
      <c r="F3192" t="s">
        <v>164</v>
      </c>
      <c r="G3192" t="s">
        <v>2</v>
      </c>
      <c r="H3192" t="s">
        <v>1563</v>
      </c>
      <c r="I3192" t="s">
        <v>5259</v>
      </c>
      <c r="J3192" t="s">
        <v>2</v>
      </c>
      <c r="K3192" t="s">
        <v>56</v>
      </c>
      <c r="L3192" t="s">
        <v>902</v>
      </c>
      <c r="M3192" t="s">
        <v>1837</v>
      </c>
      <c r="N3192" s="5">
        <v>3370702</v>
      </c>
    </row>
    <row r="3193" spans="1:14" x14ac:dyDescent="0.25">
      <c r="A3193" t="s">
        <v>65</v>
      </c>
      <c r="B3193" t="s">
        <v>1992</v>
      </c>
      <c r="C3193">
        <v>2124</v>
      </c>
      <c r="D3193" s="2">
        <v>46054</v>
      </c>
      <c r="E3193" t="s">
        <v>905</v>
      </c>
      <c r="F3193" t="s">
        <v>164</v>
      </c>
      <c r="G3193" t="s">
        <v>2</v>
      </c>
      <c r="H3193" t="s">
        <v>1489</v>
      </c>
      <c r="I3193" t="s">
        <v>5260</v>
      </c>
      <c r="J3193" t="s">
        <v>2</v>
      </c>
      <c r="K3193" t="s">
        <v>56</v>
      </c>
      <c r="L3193" t="s">
        <v>902</v>
      </c>
      <c r="M3193" t="s">
        <v>1837</v>
      </c>
      <c r="N3193" s="5">
        <v>5526394</v>
      </c>
    </row>
    <row r="3194" spans="1:14" x14ac:dyDescent="0.25">
      <c r="A3194" t="s">
        <v>65</v>
      </c>
      <c r="B3194" t="s">
        <v>1992</v>
      </c>
      <c r="C3194">
        <v>2124</v>
      </c>
      <c r="D3194" s="2">
        <v>46054</v>
      </c>
      <c r="E3194" t="s">
        <v>905</v>
      </c>
      <c r="F3194" t="s">
        <v>164</v>
      </c>
      <c r="G3194" t="s">
        <v>2</v>
      </c>
      <c r="H3194" t="s">
        <v>1491</v>
      </c>
      <c r="I3194" t="s">
        <v>5261</v>
      </c>
      <c r="J3194" t="s">
        <v>2</v>
      </c>
      <c r="K3194" t="s">
        <v>56</v>
      </c>
      <c r="L3194" t="s">
        <v>902</v>
      </c>
      <c r="M3194" t="s">
        <v>1837</v>
      </c>
      <c r="N3194" s="5">
        <v>7054959</v>
      </c>
    </row>
    <row r="3195" spans="1:14" x14ac:dyDescent="0.25">
      <c r="A3195" t="s">
        <v>65</v>
      </c>
      <c r="B3195" t="s">
        <v>1992</v>
      </c>
      <c r="C3195">
        <v>2124</v>
      </c>
      <c r="D3195" s="2">
        <v>46054</v>
      </c>
      <c r="E3195" t="s">
        <v>905</v>
      </c>
      <c r="F3195" t="s">
        <v>164</v>
      </c>
      <c r="G3195" t="s">
        <v>2</v>
      </c>
      <c r="H3195" t="s">
        <v>1567</v>
      </c>
      <c r="I3195" t="s">
        <v>5262</v>
      </c>
      <c r="J3195" t="s">
        <v>2</v>
      </c>
      <c r="K3195" t="s">
        <v>56</v>
      </c>
      <c r="L3195" t="s">
        <v>902</v>
      </c>
      <c r="M3195" t="s">
        <v>1837</v>
      </c>
      <c r="N3195" s="5">
        <v>2775052</v>
      </c>
    </row>
    <row r="3196" spans="1:14" x14ac:dyDescent="0.25">
      <c r="A3196" t="s">
        <v>65</v>
      </c>
      <c r="B3196" t="s">
        <v>1992</v>
      </c>
      <c r="C3196">
        <v>2124</v>
      </c>
      <c r="D3196" s="2">
        <v>46054</v>
      </c>
      <c r="E3196" t="s">
        <v>905</v>
      </c>
      <c r="F3196" t="s">
        <v>164</v>
      </c>
      <c r="G3196" t="s">
        <v>2</v>
      </c>
      <c r="H3196" t="s">
        <v>1713</v>
      </c>
      <c r="I3196" t="s">
        <v>5263</v>
      </c>
      <c r="J3196" t="s">
        <v>2</v>
      </c>
      <c r="K3196" t="s">
        <v>56</v>
      </c>
      <c r="L3196" t="s">
        <v>902</v>
      </c>
      <c r="M3196" t="s">
        <v>1837</v>
      </c>
      <c r="N3196" s="5">
        <v>1986714</v>
      </c>
    </row>
    <row r="3197" spans="1:14" x14ac:dyDescent="0.25">
      <c r="A3197" t="s">
        <v>65</v>
      </c>
      <c r="B3197" t="s">
        <v>1992</v>
      </c>
      <c r="C3197">
        <v>2124</v>
      </c>
      <c r="D3197" s="2">
        <v>46054</v>
      </c>
      <c r="E3197" t="s">
        <v>905</v>
      </c>
      <c r="F3197" t="s">
        <v>164</v>
      </c>
      <c r="G3197" t="s">
        <v>2</v>
      </c>
      <c r="H3197" t="s">
        <v>1711</v>
      </c>
      <c r="I3197" t="s">
        <v>5264</v>
      </c>
      <c r="J3197" t="s">
        <v>2</v>
      </c>
      <c r="K3197" t="s">
        <v>56</v>
      </c>
      <c r="L3197" t="s">
        <v>902</v>
      </c>
      <c r="M3197" t="s">
        <v>1837</v>
      </c>
      <c r="N3197" s="5">
        <v>2781400</v>
      </c>
    </row>
    <row r="3198" spans="1:14" x14ac:dyDescent="0.25">
      <c r="A3198" t="s">
        <v>65</v>
      </c>
      <c r="B3198" t="s">
        <v>1992</v>
      </c>
      <c r="C3198">
        <v>2124</v>
      </c>
      <c r="D3198" s="2">
        <v>46054</v>
      </c>
      <c r="E3198" t="s">
        <v>905</v>
      </c>
      <c r="F3198" t="s">
        <v>164</v>
      </c>
      <c r="G3198" t="s">
        <v>2</v>
      </c>
      <c r="H3198" t="s">
        <v>4711</v>
      </c>
      <c r="I3198" t="s">
        <v>5265</v>
      </c>
      <c r="J3198" t="s">
        <v>2</v>
      </c>
      <c r="K3198" t="s">
        <v>56</v>
      </c>
      <c r="L3198" t="s">
        <v>902</v>
      </c>
      <c r="M3198" t="s">
        <v>1837</v>
      </c>
      <c r="N3198" s="5">
        <v>2576833</v>
      </c>
    </row>
    <row r="3199" spans="1:14" x14ac:dyDescent="0.25">
      <c r="A3199" t="s">
        <v>65</v>
      </c>
      <c r="B3199" t="s">
        <v>1992</v>
      </c>
      <c r="C3199">
        <v>2124</v>
      </c>
      <c r="D3199" s="2">
        <v>46054</v>
      </c>
      <c r="E3199" t="s">
        <v>905</v>
      </c>
      <c r="F3199" t="s">
        <v>164</v>
      </c>
      <c r="G3199" t="s">
        <v>2</v>
      </c>
      <c r="H3199" t="s">
        <v>2470</v>
      </c>
      <c r="I3199" t="s">
        <v>5266</v>
      </c>
      <c r="J3199" t="s">
        <v>2</v>
      </c>
      <c r="K3199" t="s">
        <v>56</v>
      </c>
      <c r="L3199" t="s">
        <v>902</v>
      </c>
      <c r="M3199" t="s">
        <v>1837</v>
      </c>
      <c r="N3199" s="5">
        <v>1982179</v>
      </c>
    </row>
    <row r="3200" spans="1:14" x14ac:dyDescent="0.25">
      <c r="A3200" t="s">
        <v>65</v>
      </c>
      <c r="B3200" t="s">
        <v>1992</v>
      </c>
      <c r="C3200">
        <v>2124</v>
      </c>
      <c r="D3200" s="2">
        <v>46054</v>
      </c>
      <c r="E3200" t="s">
        <v>905</v>
      </c>
      <c r="F3200" t="s">
        <v>164</v>
      </c>
      <c r="G3200" t="s">
        <v>2</v>
      </c>
      <c r="H3200" t="s">
        <v>2454</v>
      </c>
      <c r="I3200" t="s">
        <v>5267</v>
      </c>
      <c r="J3200" t="s">
        <v>2</v>
      </c>
      <c r="K3200" t="s">
        <v>56</v>
      </c>
      <c r="L3200" t="s">
        <v>902</v>
      </c>
      <c r="M3200" t="s">
        <v>1837</v>
      </c>
      <c r="N3200" s="5">
        <v>2061466</v>
      </c>
    </row>
    <row r="3201" spans="1:14" x14ac:dyDescent="0.25">
      <c r="A3201" t="s">
        <v>65</v>
      </c>
      <c r="B3201" t="s">
        <v>1992</v>
      </c>
      <c r="C3201">
        <v>2124</v>
      </c>
      <c r="D3201" s="2">
        <v>46054</v>
      </c>
      <c r="E3201" t="s">
        <v>905</v>
      </c>
      <c r="F3201" t="s">
        <v>164</v>
      </c>
      <c r="G3201" t="s">
        <v>2</v>
      </c>
      <c r="H3201" t="s">
        <v>2478</v>
      </c>
      <c r="I3201" t="s">
        <v>5268</v>
      </c>
      <c r="J3201" t="s">
        <v>2</v>
      </c>
      <c r="K3201" t="s">
        <v>56</v>
      </c>
      <c r="L3201" t="s">
        <v>902</v>
      </c>
      <c r="M3201" t="s">
        <v>1837</v>
      </c>
      <c r="N3201" s="5">
        <v>2775051</v>
      </c>
    </row>
    <row r="3202" spans="1:14" x14ac:dyDescent="0.25">
      <c r="A3202" t="s">
        <v>65</v>
      </c>
      <c r="B3202" t="s">
        <v>1992</v>
      </c>
      <c r="C3202">
        <v>2124</v>
      </c>
      <c r="D3202" s="2">
        <v>46054</v>
      </c>
      <c r="E3202" t="s">
        <v>905</v>
      </c>
      <c r="F3202" t="s">
        <v>164</v>
      </c>
      <c r="G3202" t="s">
        <v>2</v>
      </c>
      <c r="H3202" t="s">
        <v>4712</v>
      </c>
      <c r="I3202" t="s">
        <v>5269</v>
      </c>
      <c r="J3202" t="s">
        <v>2</v>
      </c>
      <c r="K3202" t="s">
        <v>56</v>
      </c>
      <c r="L3202" t="s">
        <v>902</v>
      </c>
      <c r="M3202" t="s">
        <v>1837</v>
      </c>
      <c r="N3202" s="5">
        <v>2576833</v>
      </c>
    </row>
    <row r="3203" spans="1:14" x14ac:dyDescent="0.25">
      <c r="A3203" t="s">
        <v>65</v>
      </c>
      <c r="B3203" t="s">
        <v>1992</v>
      </c>
      <c r="C3203">
        <v>2124</v>
      </c>
      <c r="D3203" s="2">
        <v>46054</v>
      </c>
      <c r="E3203" t="s">
        <v>905</v>
      </c>
      <c r="F3203" t="s">
        <v>164</v>
      </c>
      <c r="G3203" t="s">
        <v>2</v>
      </c>
      <c r="H3203" t="s">
        <v>2480</v>
      </c>
      <c r="I3203" t="s">
        <v>5270</v>
      </c>
      <c r="J3203" t="s">
        <v>2</v>
      </c>
      <c r="K3203" t="s">
        <v>56</v>
      </c>
      <c r="L3203" t="s">
        <v>902</v>
      </c>
      <c r="M3203" t="s">
        <v>1837</v>
      </c>
      <c r="N3203" s="5">
        <v>2775052</v>
      </c>
    </row>
    <row r="3204" spans="1:14" x14ac:dyDescent="0.25">
      <c r="A3204" t="s">
        <v>65</v>
      </c>
      <c r="B3204" t="s">
        <v>1992</v>
      </c>
      <c r="C3204">
        <v>2124</v>
      </c>
      <c r="D3204" s="2">
        <v>46054</v>
      </c>
      <c r="E3204" t="s">
        <v>905</v>
      </c>
      <c r="F3204" t="s">
        <v>164</v>
      </c>
      <c r="G3204" t="s">
        <v>2</v>
      </c>
      <c r="H3204" t="s">
        <v>1077</v>
      </c>
      <c r="I3204" t="s">
        <v>5271</v>
      </c>
      <c r="J3204" t="s">
        <v>2</v>
      </c>
      <c r="K3204" t="s">
        <v>56</v>
      </c>
      <c r="L3204" t="s">
        <v>902</v>
      </c>
      <c r="M3204" t="s">
        <v>1837</v>
      </c>
      <c r="N3204" s="5">
        <v>2685694</v>
      </c>
    </row>
    <row r="3205" spans="1:14" x14ac:dyDescent="0.25">
      <c r="A3205" t="s">
        <v>65</v>
      </c>
      <c r="B3205" t="s">
        <v>1992</v>
      </c>
      <c r="C3205">
        <v>2124</v>
      </c>
      <c r="D3205" s="2">
        <v>46054</v>
      </c>
      <c r="E3205" t="s">
        <v>905</v>
      </c>
      <c r="F3205" t="s">
        <v>164</v>
      </c>
      <c r="G3205" t="s">
        <v>2</v>
      </c>
      <c r="H3205" t="s">
        <v>1072</v>
      </c>
      <c r="I3205" t="s">
        <v>5272</v>
      </c>
      <c r="J3205" t="s">
        <v>2</v>
      </c>
      <c r="K3205" t="s">
        <v>56</v>
      </c>
      <c r="L3205" t="s">
        <v>902</v>
      </c>
      <c r="M3205" t="s">
        <v>1837</v>
      </c>
      <c r="N3205" s="5">
        <v>3100683</v>
      </c>
    </row>
    <row r="3206" spans="1:14" x14ac:dyDescent="0.25">
      <c r="A3206" t="s">
        <v>65</v>
      </c>
      <c r="B3206" t="s">
        <v>1992</v>
      </c>
      <c r="C3206">
        <v>2124</v>
      </c>
      <c r="D3206" s="2">
        <v>46054</v>
      </c>
      <c r="E3206" t="s">
        <v>905</v>
      </c>
      <c r="F3206" t="s">
        <v>164</v>
      </c>
      <c r="G3206" t="s">
        <v>2</v>
      </c>
      <c r="H3206" t="s">
        <v>1074</v>
      </c>
      <c r="I3206" t="s">
        <v>5273</v>
      </c>
      <c r="J3206" t="s">
        <v>2</v>
      </c>
      <c r="K3206" t="s">
        <v>56</v>
      </c>
      <c r="L3206" t="s">
        <v>902</v>
      </c>
      <c r="M3206" t="s">
        <v>1837</v>
      </c>
      <c r="N3206" s="5">
        <v>627108</v>
      </c>
    </row>
    <row r="3207" spans="1:14" x14ac:dyDescent="0.25">
      <c r="A3207" t="s">
        <v>65</v>
      </c>
      <c r="B3207" t="s">
        <v>1992</v>
      </c>
      <c r="C3207">
        <v>2124</v>
      </c>
      <c r="D3207" s="2">
        <v>46054</v>
      </c>
      <c r="E3207" t="s">
        <v>905</v>
      </c>
      <c r="F3207" t="s">
        <v>164</v>
      </c>
      <c r="G3207" t="s">
        <v>2</v>
      </c>
      <c r="H3207" t="s">
        <v>1076</v>
      </c>
      <c r="I3207" t="s">
        <v>5274</v>
      </c>
      <c r="J3207" t="s">
        <v>2</v>
      </c>
      <c r="K3207" t="s">
        <v>56</v>
      </c>
      <c r="L3207" t="s">
        <v>902</v>
      </c>
      <c r="M3207" t="s">
        <v>1837</v>
      </c>
      <c r="N3207" s="5">
        <v>979855</v>
      </c>
    </row>
    <row r="3208" spans="1:14" x14ac:dyDescent="0.25">
      <c r="A3208" t="s">
        <v>65</v>
      </c>
      <c r="B3208" t="s">
        <v>1992</v>
      </c>
      <c r="C3208">
        <v>2124</v>
      </c>
      <c r="D3208" s="2">
        <v>46054</v>
      </c>
      <c r="E3208" t="s">
        <v>905</v>
      </c>
      <c r="F3208" t="s">
        <v>164</v>
      </c>
      <c r="G3208" t="s">
        <v>2</v>
      </c>
      <c r="H3208" t="s">
        <v>1071</v>
      </c>
      <c r="I3208" t="s">
        <v>5275</v>
      </c>
      <c r="J3208" t="s">
        <v>2</v>
      </c>
      <c r="K3208" t="s">
        <v>56</v>
      </c>
      <c r="L3208" t="s">
        <v>902</v>
      </c>
      <c r="M3208" t="s">
        <v>1837</v>
      </c>
      <c r="N3208" s="5">
        <v>3370683</v>
      </c>
    </row>
    <row r="3209" spans="1:14" x14ac:dyDescent="0.25">
      <c r="A3209" t="s">
        <v>65</v>
      </c>
      <c r="B3209" t="s">
        <v>1992</v>
      </c>
      <c r="C3209">
        <v>2124</v>
      </c>
      <c r="D3209" s="2">
        <v>46054</v>
      </c>
      <c r="E3209" t="s">
        <v>905</v>
      </c>
      <c r="F3209" t="s">
        <v>164</v>
      </c>
      <c r="G3209" t="s">
        <v>2</v>
      </c>
      <c r="H3209" t="s">
        <v>1272</v>
      </c>
      <c r="I3209" t="s">
        <v>5276</v>
      </c>
      <c r="J3209" t="s">
        <v>2</v>
      </c>
      <c r="K3209" t="s">
        <v>56</v>
      </c>
      <c r="L3209" t="s">
        <v>902</v>
      </c>
      <c r="M3209" t="s">
        <v>1837</v>
      </c>
      <c r="N3209" s="5">
        <v>5095247</v>
      </c>
    </row>
    <row r="3210" spans="1:14" x14ac:dyDescent="0.25">
      <c r="A3210" t="s">
        <v>65</v>
      </c>
      <c r="B3210" t="s">
        <v>1992</v>
      </c>
      <c r="C3210">
        <v>2124</v>
      </c>
      <c r="D3210" s="2">
        <v>46054</v>
      </c>
      <c r="E3210" t="s">
        <v>905</v>
      </c>
      <c r="F3210" t="s">
        <v>179</v>
      </c>
      <c r="G3210" t="s">
        <v>269</v>
      </c>
      <c r="H3210" t="s">
        <v>703</v>
      </c>
      <c r="I3210" t="s">
        <v>5277</v>
      </c>
      <c r="J3210" t="s">
        <v>269</v>
      </c>
      <c r="K3210" t="s">
        <v>56</v>
      </c>
      <c r="L3210" t="s">
        <v>902</v>
      </c>
      <c r="M3210" t="s">
        <v>1837</v>
      </c>
      <c r="N3210" s="5">
        <v>397906</v>
      </c>
    </row>
    <row r="3211" spans="1:14" x14ac:dyDescent="0.25">
      <c r="A3211" t="s">
        <v>65</v>
      </c>
      <c r="B3211" t="s">
        <v>1992</v>
      </c>
      <c r="C3211">
        <v>2124</v>
      </c>
      <c r="D3211" s="2">
        <v>46054</v>
      </c>
      <c r="E3211" t="s">
        <v>906</v>
      </c>
      <c r="F3211" t="s">
        <v>1670</v>
      </c>
      <c r="G3211" t="s">
        <v>2003</v>
      </c>
      <c r="H3211" t="s">
        <v>1672</v>
      </c>
      <c r="I3211" t="s">
        <v>14</v>
      </c>
      <c r="J3211" t="s">
        <v>2004</v>
      </c>
      <c r="K3211" t="s">
        <v>56</v>
      </c>
      <c r="L3211" t="s">
        <v>903</v>
      </c>
      <c r="M3211" t="s">
        <v>1837</v>
      </c>
      <c r="N3211" s="5">
        <v>3971632</v>
      </c>
    </row>
    <row r="3212" spans="1:14" x14ac:dyDescent="0.25">
      <c r="A3212" t="s">
        <v>65</v>
      </c>
      <c r="B3212" t="s">
        <v>1992</v>
      </c>
      <c r="C3212">
        <v>2124</v>
      </c>
      <c r="D3212" s="2">
        <v>46054</v>
      </c>
      <c r="E3212" t="s">
        <v>906</v>
      </c>
      <c r="F3212" t="s">
        <v>2506</v>
      </c>
      <c r="G3212" t="s">
        <v>14</v>
      </c>
      <c r="H3212" t="s">
        <v>4714</v>
      </c>
      <c r="I3212" t="s">
        <v>14</v>
      </c>
      <c r="J3212" t="s">
        <v>5278</v>
      </c>
      <c r="K3212" t="s">
        <v>56</v>
      </c>
      <c r="L3212" t="s">
        <v>903</v>
      </c>
      <c r="M3212" t="s">
        <v>1837</v>
      </c>
      <c r="N3212" s="5">
        <v>5170570</v>
      </c>
    </row>
    <row r="3213" spans="1:14" x14ac:dyDescent="0.25">
      <c r="A3213" t="s">
        <v>65</v>
      </c>
      <c r="B3213" t="s">
        <v>1992</v>
      </c>
      <c r="C3213">
        <v>2124</v>
      </c>
      <c r="D3213" s="2">
        <v>46054</v>
      </c>
      <c r="E3213" t="s">
        <v>906</v>
      </c>
      <c r="F3213" t="s">
        <v>192</v>
      </c>
      <c r="G3213" t="s">
        <v>1973</v>
      </c>
      <c r="H3213" t="s">
        <v>2510</v>
      </c>
      <c r="I3213" t="s">
        <v>14</v>
      </c>
      <c r="J3213" t="s">
        <v>2022</v>
      </c>
      <c r="K3213" t="s">
        <v>56</v>
      </c>
      <c r="L3213" t="s">
        <v>903</v>
      </c>
      <c r="M3213" t="s">
        <v>1837</v>
      </c>
      <c r="N3213" s="5">
        <v>40000000</v>
      </c>
    </row>
    <row r="3214" spans="1:14" x14ac:dyDescent="0.25">
      <c r="A3214" t="s">
        <v>65</v>
      </c>
      <c r="B3214" t="s">
        <v>1992</v>
      </c>
      <c r="C3214">
        <v>2124</v>
      </c>
      <c r="D3214" s="2">
        <v>46054</v>
      </c>
      <c r="E3214" t="s">
        <v>906</v>
      </c>
      <c r="F3214" t="s">
        <v>189</v>
      </c>
      <c r="G3214" t="s">
        <v>5279</v>
      </c>
      <c r="H3214" t="s">
        <v>2331</v>
      </c>
      <c r="I3214" t="s">
        <v>5280</v>
      </c>
      <c r="J3214" t="s">
        <v>5281</v>
      </c>
      <c r="K3214" t="s">
        <v>56</v>
      </c>
      <c r="L3214" t="s">
        <v>903</v>
      </c>
      <c r="M3214" t="s">
        <v>1837</v>
      </c>
      <c r="N3214" s="5">
        <v>8387647</v>
      </c>
    </row>
    <row r="3215" spans="1:14" x14ac:dyDescent="0.25">
      <c r="A3215" t="s">
        <v>65</v>
      </c>
      <c r="B3215" t="s">
        <v>1992</v>
      </c>
      <c r="C3215">
        <v>2124</v>
      </c>
      <c r="D3215" s="2">
        <v>46054</v>
      </c>
      <c r="E3215" t="s">
        <v>906</v>
      </c>
      <c r="F3215" t="s">
        <v>1560</v>
      </c>
      <c r="G3215" t="s">
        <v>1561</v>
      </c>
      <c r="H3215" t="s">
        <v>2330</v>
      </c>
      <c r="I3215" t="s">
        <v>14</v>
      </c>
      <c r="J3215" t="s">
        <v>2247</v>
      </c>
      <c r="K3215" t="s">
        <v>56</v>
      </c>
      <c r="L3215" t="s">
        <v>903</v>
      </c>
      <c r="M3215" t="s">
        <v>1837</v>
      </c>
      <c r="N3215" s="5">
        <v>8280000</v>
      </c>
    </row>
    <row r="3216" spans="1:14" x14ac:dyDescent="0.25">
      <c r="A3216" t="s">
        <v>65</v>
      </c>
      <c r="B3216" t="s">
        <v>1992</v>
      </c>
      <c r="C3216">
        <v>2124</v>
      </c>
      <c r="D3216" s="2">
        <v>46054</v>
      </c>
      <c r="E3216" t="s">
        <v>907</v>
      </c>
      <c r="F3216" t="s">
        <v>192</v>
      </c>
      <c r="G3216" t="s">
        <v>1973</v>
      </c>
      <c r="H3216" t="s">
        <v>2510</v>
      </c>
      <c r="I3216" t="s">
        <v>14</v>
      </c>
      <c r="J3216" t="s">
        <v>5282</v>
      </c>
      <c r="K3216" t="s">
        <v>56</v>
      </c>
      <c r="L3216" t="s">
        <v>904</v>
      </c>
      <c r="M3216" t="s">
        <v>1837</v>
      </c>
      <c r="N3216" s="5">
        <v>-16000000</v>
      </c>
    </row>
    <row r="3217" spans="1:14" x14ac:dyDescent="0.25">
      <c r="A3217" t="s">
        <v>65</v>
      </c>
      <c r="B3217" t="s">
        <v>1992</v>
      </c>
      <c r="C3217">
        <v>2124</v>
      </c>
      <c r="D3217" s="2">
        <v>46054</v>
      </c>
      <c r="E3217" t="s">
        <v>907</v>
      </c>
      <c r="F3217" t="s">
        <v>216</v>
      </c>
      <c r="G3217" t="s">
        <v>136</v>
      </c>
      <c r="H3217" t="s">
        <v>2331</v>
      </c>
      <c r="I3217" t="s">
        <v>14</v>
      </c>
      <c r="J3217" t="s">
        <v>895</v>
      </c>
      <c r="K3217" t="s">
        <v>56</v>
      </c>
      <c r="L3217" t="s">
        <v>904</v>
      </c>
      <c r="M3217" t="s">
        <v>1837</v>
      </c>
      <c r="N3217" s="5">
        <v>-8387647</v>
      </c>
    </row>
    <row r="3218" spans="1:14" x14ac:dyDescent="0.25">
      <c r="A3218" t="s">
        <v>65</v>
      </c>
      <c r="B3218" t="s">
        <v>1992</v>
      </c>
      <c r="C3218">
        <v>2124</v>
      </c>
      <c r="D3218" s="2">
        <v>46054</v>
      </c>
      <c r="E3218" t="s">
        <v>907</v>
      </c>
      <c r="F3218" t="s">
        <v>1560</v>
      </c>
      <c r="G3218" t="s">
        <v>1561</v>
      </c>
      <c r="H3218" t="s">
        <v>2330</v>
      </c>
      <c r="I3218" t="s">
        <v>5245</v>
      </c>
      <c r="J3218" t="s">
        <v>5283</v>
      </c>
      <c r="K3218" t="s">
        <v>56</v>
      </c>
      <c r="L3218" t="s">
        <v>904</v>
      </c>
      <c r="M3218" t="s">
        <v>1837</v>
      </c>
      <c r="N3218" s="5">
        <v>-8280000</v>
      </c>
    </row>
    <row r="3219" spans="1:14" x14ac:dyDescent="0.25">
      <c r="A3219" t="s">
        <v>65</v>
      </c>
      <c r="B3219" t="s">
        <v>1992</v>
      </c>
      <c r="C3219">
        <v>2124</v>
      </c>
      <c r="D3219" s="2">
        <v>46054</v>
      </c>
      <c r="E3219" t="s">
        <v>907</v>
      </c>
      <c r="F3219" t="s">
        <v>1364</v>
      </c>
      <c r="G3219" t="s">
        <v>2016</v>
      </c>
      <c r="H3219" t="s">
        <v>1348</v>
      </c>
      <c r="I3219" t="s">
        <v>4079</v>
      </c>
      <c r="J3219" t="s">
        <v>5284</v>
      </c>
      <c r="K3219" t="s">
        <v>56</v>
      </c>
      <c r="L3219" t="s">
        <v>904</v>
      </c>
      <c r="M3219" t="s">
        <v>1837</v>
      </c>
      <c r="N3219" s="5">
        <v>-1588653</v>
      </c>
    </row>
    <row r="3220" spans="1:14" x14ac:dyDescent="0.25">
      <c r="A3220" t="s">
        <v>65</v>
      </c>
      <c r="B3220" t="s">
        <v>1992</v>
      </c>
      <c r="C3220">
        <v>2124</v>
      </c>
      <c r="D3220" s="2">
        <v>46054</v>
      </c>
      <c r="E3220" t="s">
        <v>907</v>
      </c>
      <c r="F3220" t="s">
        <v>164</v>
      </c>
      <c r="G3220" t="s">
        <v>2</v>
      </c>
      <c r="H3220" t="s">
        <v>558</v>
      </c>
      <c r="I3220" t="s">
        <v>4081</v>
      </c>
      <c r="J3220" t="s">
        <v>1853</v>
      </c>
      <c r="K3220" t="s">
        <v>56</v>
      </c>
      <c r="L3220" t="s">
        <v>904</v>
      </c>
      <c r="M3220" t="s">
        <v>1837</v>
      </c>
      <c r="N3220" s="5">
        <v>-1692090</v>
      </c>
    </row>
    <row r="3221" spans="1:14" x14ac:dyDescent="0.25">
      <c r="A3221" t="s">
        <v>65</v>
      </c>
      <c r="B3221" t="s">
        <v>1992</v>
      </c>
      <c r="C3221">
        <v>2124</v>
      </c>
      <c r="D3221" s="2">
        <v>46082</v>
      </c>
      <c r="E3221" t="s">
        <v>905</v>
      </c>
      <c r="F3221" t="s">
        <v>7732</v>
      </c>
      <c r="G3221" t="s">
        <v>7733</v>
      </c>
      <c r="H3221" t="s">
        <v>6442</v>
      </c>
      <c r="I3221" t="s">
        <v>7734</v>
      </c>
      <c r="J3221" t="s">
        <v>7735</v>
      </c>
      <c r="K3221" t="s">
        <v>56</v>
      </c>
      <c r="L3221" t="s">
        <v>902</v>
      </c>
      <c r="M3221" t="s">
        <v>1837</v>
      </c>
      <c r="N3221" s="5">
        <v>15903498</v>
      </c>
    </row>
    <row r="3222" spans="1:14" x14ac:dyDescent="0.25">
      <c r="A3222" t="s">
        <v>65</v>
      </c>
      <c r="B3222" t="s">
        <v>1992</v>
      </c>
      <c r="C3222">
        <v>2124</v>
      </c>
      <c r="D3222" s="2">
        <v>46082</v>
      </c>
      <c r="E3222" t="s">
        <v>905</v>
      </c>
      <c r="F3222" t="s">
        <v>192</v>
      </c>
      <c r="G3222" t="s">
        <v>1973</v>
      </c>
      <c r="H3222" t="s">
        <v>6439</v>
      </c>
      <c r="I3222" t="s">
        <v>7736</v>
      </c>
      <c r="J3222" t="s">
        <v>1973</v>
      </c>
      <c r="K3222" t="s">
        <v>56</v>
      </c>
      <c r="L3222" t="s">
        <v>902</v>
      </c>
      <c r="M3222" t="s">
        <v>1837</v>
      </c>
      <c r="N3222" s="5">
        <v>12600000</v>
      </c>
    </row>
    <row r="3223" spans="1:14" x14ac:dyDescent="0.25">
      <c r="A3223" t="s">
        <v>65</v>
      </c>
      <c r="B3223" t="s">
        <v>1992</v>
      </c>
      <c r="C3223">
        <v>2124</v>
      </c>
      <c r="D3223" s="2">
        <v>46082</v>
      </c>
      <c r="E3223" t="s">
        <v>905</v>
      </c>
      <c r="F3223" t="s">
        <v>192</v>
      </c>
      <c r="G3223" t="s">
        <v>1973</v>
      </c>
      <c r="H3223" t="s">
        <v>6439</v>
      </c>
      <c r="I3223" t="s">
        <v>7737</v>
      </c>
      <c r="J3223" t="s">
        <v>1973</v>
      </c>
      <c r="K3223" t="s">
        <v>56</v>
      </c>
      <c r="L3223" t="s">
        <v>902</v>
      </c>
      <c r="M3223" t="s">
        <v>1837</v>
      </c>
      <c r="N3223" s="5">
        <v>12600000</v>
      </c>
    </row>
    <row r="3224" spans="1:14" x14ac:dyDescent="0.25">
      <c r="A3224" t="s">
        <v>65</v>
      </c>
      <c r="B3224" t="s">
        <v>1992</v>
      </c>
      <c r="C3224">
        <v>2124</v>
      </c>
      <c r="D3224" s="2">
        <v>46082</v>
      </c>
      <c r="E3224" t="s">
        <v>905</v>
      </c>
      <c r="F3224" t="s">
        <v>192</v>
      </c>
      <c r="G3224" t="s">
        <v>1973</v>
      </c>
      <c r="H3224" t="s">
        <v>6439</v>
      </c>
      <c r="I3224" t="s">
        <v>7738</v>
      </c>
      <c r="J3224" t="s">
        <v>1973</v>
      </c>
      <c r="K3224" t="s">
        <v>56</v>
      </c>
      <c r="L3224" t="s">
        <v>902</v>
      </c>
      <c r="M3224" t="s">
        <v>1837</v>
      </c>
      <c r="N3224" s="5">
        <v>-12600000</v>
      </c>
    </row>
    <row r="3225" spans="1:14" x14ac:dyDescent="0.25">
      <c r="A3225" t="s">
        <v>65</v>
      </c>
      <c r="B3225" t="s">
        <v>1992</v>
      </c>
      <c r="C3225">
        <v>2124</v>
      </c>
      <c r="D3225" s="2">
        <v>46082</v>
      </c>
      <c r="E3225" t="s">
        <v>905</v>
      </c>
      <c r="F3225" t="s">
        <v>7739</v>
      </c>
      <c r="G3225" t="s">
        <v>14</v>
      </c>
      <c r="H3225" t="s">
        <v>2510</v>
      </c>
      <c r="I3225" t="s">
        <v>7740</v>
      </c>
      <c r="J3225" t="s">
        <v>7741</v>
      </c>
      <c r="K3225" t="s">
        <v>56</v>
      </c>
      <c r="L3225" t="s">
        <v>902</v>
      </c>
      <c r="M3225" t="s">
        <v>1837</v>
      </c>
      <c r="N3225" s="5">
        <v>20000000</v>
      </c>
    </row>
    <row r="3226" spans="1:14" x14ac:dyDescent="0.25">
      <c r="A3226" t="s">
        <v>65</v>
      </c>
      <c r="B3226" t="s">
        <v>1992</v>
      </c>
      <c r="C3226">
        <v>2124</v>
      </c>
      <c r="D3226" s="2">
        <v>46082</v>
      </c>
      <c r="E3226" t="s">
        <v>905</v>
      </c>
      <c r="F3226" t="s">
        <v>189</v>
      </c>
      <c r="G3226" t="s">
        <v>5279</v>
      </c>
      <c r="H3226" t="s">
        <v>2331</v>
      </c>
      <c r="I3226" t="s">
        <v>5280</v>
      </c>
      <c r="J3226" t="s">
        <v>308</v>
      </c>
      <c r="K3226" t="s">
        <v>56</v>
      </c>
      <c r="L3226" t="s">
        <v>902</v>
      </c>
      <c r="M3226" t="s">
        <v>1837</v>
      </c>
      <c r="N3226" s="5">
        <v>8387647</v>
      </c>
    </row>
    <row r="3227" spans="1:14" x14ac:dyDescent="0.25">
      <c r="A3227" t="s">
        <v>65</v>
      </c>
      <c r="B3227" t="s">
        <v>1992</v>
      </c>
      <c r="C3227">
        <v>2124</v>
      </c>
      <c r="D3227" s="2">
        <v>46082</v>
      </c>
      <c r="E3227" t="s">
        <v>905</v>
      </c>
      <c r="F3227" t="s">
        <v>1560</v>
      </c>
      <c r="G3227" t="s">
        <v>1561</v>
      </c>
      <c r="H3227" t="s">
        <v>2330</v>
      </c>
      <c r="I3227" t="s">
        <v>7742</v>
      </c>
      <c r="J3227" t="s">
        <v>5246</v>
      </c>
      <c r="K3227" t="s">
        <v>56</v>
      </c>
      <c r="L3227" t="s">
        <v>902</v>
      </c>
      <c r="M3227" t="s">
        <v>1837</v>
      </c>
      <c r="N3227" s="5">
        <v>8280000</v>
      </c>
    </row>
    <row r="3228" spans="1:14" x14ac:dyDescent="0.25">
      <c r="A3228" t="s">
        <v>65</v>
      </c>
      <c r="B3228" t="s">
        <v>1992</v>
      </c>
      <c r="C3228">
        <v>2124</v>
      </c>
      <c r="D3228" s="2">
        <v>46082</v>
      </c>
      <c r="E3228" t="s">
        <v>905</v>
      </c>
      <c r="F3228" t="s">
        <v>2013</v>
      </c>
      <c r="G3228" t="s">
        <v>2014</v>
      </c>
      <c r="H3228" t="s">
        <v>705</v>
      </c>
      <c r="I3228" t="s">
        <v>7743</v>
      </c>
      <c r="J3228" t="s">
        <v>2014</v>
      </c>
      <c r="K3228" t="s">
        <v>56</v>
      </c>
      <c r="L3228" t="s">
        <v>902</v>
      </c>
      <c r="M3228" t="s">
        <v>1837</v>
      </c>
      <c r="N3228" s="5">
        <v>398417</v>
      </c>
    </row>
    <row r="3229" spans="1:14" x14ac:dyDescent="0.25">
      <c r="A3229" t="s">
        <v>65</v>
      </c>
      <c r="B3229" t="s">
        <v>1992</v>
      </c>
      <c r="C3229">
        <v>2124</v>
      </c>
      <c r="D3229" s="2">
        <v>46082</v>
      </c>
      <c r="E3229" t="s">
        <v>905</v>
      </c>
      <c r="F3229" t="s">
        <v>7744</v>
      </c>
      <c r="G3229" t="s">
        <v>7745</v>
      </c>
      <c r="H3229" t="s">
        <v>6447</v>
      </c>
      <c r="I3229" t="s">
        <v>7746</v>
      </c>
      <c r="J3229" t="s">
        <v>7745</v>
      </c>
      <c r="K3229" t="s">
        <v>56</v>
      </c>
      <c r="L3229" t="s">
        <v>902</v>
      </c>
      <c r="M3229" t="s">
        <v>1837</v>
      </c>
      <c r="N3229" s="5">
        <v>1115568</v>
      </c>
    </row>
    <row r="3230" spans="1:14" x14ac:dyDescent="0.25">
      <c r="A3230" t="s">
        <v>65</v>
      </c>
      <c r="B3230" t="s">
        <v>1992</v>
      </c>
      <c r="C3230">
        <v>2124</v>
      </c>
      <c r="D3230" s="2">
        <v>46082</v>
      </c>
      <c r="E3230" t="s">
        <v>905</v>
      </c>
      <c r="F3230" t="s">
        <v>164</v>
      </c>
      <c r="G3230" t="s">
        <v>2</v>
      </c>
      <c r="H3230" t="s">
        <v>6441</v>
      </c>
      <c r="I3230" t="s">
        <v>7747</v>
      </c>
      <c r="J3230" t="s">
        <v>2</v>
      </c>
      <c r="K3230" t="s">
        <v>56</v>
      </c>
      <c r="L3230" t="s">
        <v>902</v>
      </c>
      <c r="M3230" t="s">
        <v>1837</v>
      </c>
      <c r="N3230" s="5">
        <v>295207</v>
      </c>
    </row>
    <row r="3231" spans="1:14" x14ac:dyDescent="0.25">
      <c r="A3231" t="s">
        <v>65</v>
      </c>
      <c r="B3231" t="s">
        <v>1992</v>
      </c>
      <c r="C3231">
        <v>2124</v>
      </c>
      <c r="D3231" s="2">
        <v>46082</v>
      </c>
      <c r="E3231" t="s">
        <v>905</v>
      </c>
      <c r="F3231" t="s">
        <v>164</v>
      </c>
      <c r="G3231" t="s">
        <v>2</v>
      </c>
      <c r="H3231" t="s">
        <v>294</v>
      </c>
      <c r="I3231" t="s">
        <v>7748</v>
      </c>
      <c r="J3231" t="s">
        <v>2</v>
      </c>
      <c r="K3231" t="s">
        <v>56</v>
      </c>
      <c r="L3231" t="s">
        <v>902</v>
      </c>
      <c r="M3231" t="s">
        <v>1837</v>
      </c>
      <c r="N3231" s="5">
        <v>292706</v>
      </c>
    </row>
    <row r="3232" spans="1:14" x14ac:dyDescent="0.25">
      <c r="A3232" t="s">
        <v>65</v>
      </c>
      <c r="B3232" t="s">
        <v>1992</v>
      </c>
      <c r="C3232">
        <v>2124</v>
      </c>
      <c r="D3232" s="2">
        <v>46082</v>
      </c>
      <c r="E3232" t="s">
        <v>905</v>
      </c>
      <c r="F3232" t="s">
        <v>164</v>
      </c>
      <c r="G3232" t="s">
        <v>2</v>
      </c>
      <c r="H3232" t="s">
        <v>577</v>
      </c>
      <c r="I3232" t="s">
        <v>7749</v>
      </c>
      <c r="J3232" t="s">
        <v>2</v>
      </c>
      <c r="K3232" t="s">
        <v>56</v>
      </c>
      <c r="L3232" t="s">
        <v>902</v>
      </c>
      <c r="M3232" t="s">
        <v>1837</v>
      </c>
      <c r="N3232" s="5">
        <v>902445</v>
      </c>
    </row>
    <row r="3233" spans="1:14" x14ac:dyDescent="0.25">
      <c r="A3233" t="s">
        <v>65</v>
      </c>
      <c r="B3233" t="s">
        <v>1992</v>
      </c>
      <c r="C3233">
        <v>2124</v>
      </c>
      <c r="D3233" s="2">
        <v>46082</v>
      </c>
      <c r="E3233" t="s">
        <v>905</v>
      </c>
      <c r="F3233" t="s">
        <v>164</v>
      </c>
      <c r="G3233" t="s">
        <v>2</v>
      </c>
      <c r="H3233" t="s">
        <v>579</v>
      </c>
      <c r="I3233" t="s">
        <v>7750</v>
      </c>
      <c r="J3233" t="s">
        <v>2</v>
      </c>
      <c r="K3233" t="s">
        <v>56</v>
      </c>
      <c r="L3233" t="s">
        <v>902</v>
      </c>
      <c r="M3233" t="s">
        <v>1837</v>
      </c>
      <c r="N3233" s="5">
        <v>733236</v>
      </c>
    </row>
    <row r="3234" spans="1:14" x14ac:dyDescent="0.25">
      <c r="A3234" t="s">
        <v>65</v>
      </c>
      <c r="B3234" t="s">
        <v>1992</v>
      </c>
      <c r="C3234">
        <v>2124</v>
      </c>
      <c r="D3234" s="2">
        <v>46082</v>
      </c>
      <c r="E3234" t="s">
        <v>905</v>
      </c>
      <c r="F3234" t="s">
        <v>164</v>
      </c>
      <c r="G3234" t="s">
        <v>2</v>
      </c>
      <c r="H3234" t="s">
        <v>706</v>
      </c>
      <c r="I3234" t="s">
        <v>7751</v>
      </c>
      <c r="J3234" t="s">
        <v>2</v>
      </c>
      <c r="K3234" t="s">
        <v>56</v>
      </c>
      <c r="L3234" t="s">
        <v>902</v>
      </c>
      <c r="M3234" t="s">
        <v>1837</v>
      </c>
      <c r="N3234" s="5">
        <v>500306</v>
      </c>
    </row>
    <row r="3235" spans="1:14" x14ac:dyDescent="0.25">
      <c r="A3235" t="s">
        <v>65</v>
      </c>
      <c r="B3235" t="s">
        <v>1992</v>
      </c>
      <c r="C3235">
        <v>2124</v>
      </c>
      <c r="D3235" s="2">
        <v>46082</v>
      </c>
      <c r="E3235" t="s">
        <v>905</v>
      </c>
      <c r="F3235" t="s">
        <v>164</v>
      </c>
      <c r="G3235" t="s">
        <v>2</v>
      </c>
      <c r="H3235" t="s">
        <v>1100</v>
      </c>
      <c r="I3235" t="s">
        <v>7752</v>
      </c>
      <c r="J3235" t="s">
        <v>2</v>
      </c>
      <c r="K3235" t="s">
        <v>56</v>
      </c>
      <c r="L3235" t="s">
        <v>902</v>
      </c>
      <c r="M3235" t="s">
        <v>1837</v>
      </c>
      <c r="N3235" s="5">
        <v>1841619</v>
      </c>
    </row>
    <row r="3236" spans="1:14" x14ac:dyDescent="0.25">
      <c r="A3236" t="s">
        <v>65</v>
      </c>
      <c r="B3236" t="s">
        <v>1992</v>
      </c>
      <c r="C3236">
        <v>2124</v>
      </c>
      <c r="D3236" s="2">
        <v>46082</v>
      </c>
      <c r="E3236" t="s">
        <v>905</v>
      </c>
      <c r="F3236" t="s">
        <v>164</v>
      </c>
      <c r="G3236" t="s">
        <v>2</v>
      </c>
      <c r="H3236" t="s">
        <v>646</v>
      </c>
      <c r="I3236" t="s">
        <v>7753</v>
      </c>
      <c r="J3236" t="s">
        <v>2</v>
      </c>
      <c r="K3236" t="s">
        <v>56</v>
      </c>
      <c r="L3236" t="s">
        <v>902</v>
      </c>
      <c r="M3236" t="s">
        <v>1837</v>
      </c>
      <c r="N3236" s="5">
        <v>920809</v>
      </c>
    </row>
    <row r="3237" spans="1:14" x14ac:dyDescent="0.25">
      <c r="A3237" t="s">
        <v>65</v>
      </c>
      <c r="B3237" t="s">
        <v>1992</v>
      </c>
      <c r="C3237">
        <v>2124</v>
      </c>
      <c r="D3237" s="2">
        <v>46082</v>
      </c>
      <c r="E3237" t="s">
        <v>905</v>
      </c>
      <c r="F3237" t="s">
        <v>164</v>
      </c>
      <c r="G3237" t="s">
        <v>2</v>
      </c>
      <c r="H3237" t="s">
        <v>530</v>
      </c>
      <c r="I3237" t="s">
        <v>7754</v>
      </c>
      <c r="J3237" t="s">
        <v>2</v>
      </c>
      <c r="K3237" t="s">
        <v>56</v>
      </c>
      <c r="L3237" t="s">
        <v>902</v>
      </c>
      <c r="M3237" t="s">
        <v>1837</v>
      </c>
      <c r="N3237" s="5">
        <v>1195928</v>
      </c>
    </row>
    <row r="3238" spans="1:14" x14ac:dyDescent="0.25">
      <c r="A3238" t="s">
        <v>65</v>
      </c>
      <c r="B3238" t="s">
        <v>1992</v>
      </c>
      <c r="C3238">
        <v>2124</v>
      </c>
      <c r="D3238" s="2">
        <v>46082</v>
      </c>
      <c r="E3238" t="s">
        <v>905</v>
      </c>
      <c r="F3238" t="s">
        <v>164</v>
      </c>
      <c r="G3238" t="s">
        <v>2</v>
      </c>
      <c r="H3238" t="s">
        <v>564</v>
      </c>
      <c r="I3238" t="s">
        <v>7755</v>
      </c>
      <c r="J3238" t="s">
        <v>2</v>
      </c>
      <c r="K3238" t="s">
        <v>56</v>
      </c>
      <c r="L3238" t="s">
        <v>902</v>
      </c>
      <c r="M3238" t="s">
        <v>1837</v>
      </c>
      <c r="N3238" s="5">
        <v>1206696</v>
      </c>
    </row>
    <row r="3239" spans="1:14" x14ac:dyDescent="0.25">
      <c r="A3239" t="s">
        <v>65</v>
      </c>
      <c r="B3239" t="s">
        <v>1992</v>
      </c>
      <c r="C3239">
        <v>2124</v>
      </c>
      <c r="D3239" s="2">
        <v>46082</v>
      </c>
      <c r="E3239" t="s">
        <v>905</v>
      </c>
      <c r="F3239" t="s">
        <v>164</v>
      </c>
      <c r="G3239" t="s">
        <v>2</v>
      </c>
      <c r="H3239" t="s">
        <v>560</v>
      </c>
      <c r="I3239" t="s">
        <v>7756</v>
      </c>
      <c r="J3239" t="s">
        <v>2</v>
      </c>
      <c r="K3239" t="s">
        <v>56</v>
      </c>
      <c r="L3239" t="s">
        <v>902</v>
      </c>
      <c r="M3239" t="s">
        <v>1837</v>
      </c>
      <c r="N3239" s="5">
        <v>2444121</v>
      </c>
    </row>
    <row r="3240" spans="1:14" x14ac:dyDescent="0.25">
      <c r="A3240" t="s">
        <v>65</v>
      </c>
      <c r="B3240" t="s">
        <v>1992</v>
      </c>
      <c r="C3240">
        <v>2124</v>
      </c>
      <c r="D3240" s="2">
        <v>46082</v>
      </c>
      <c r="E3240" t="s">
        <v>905</v>
      </c>
      <c r="F3240" t="s">
        <v>164</v>
      </c>
      <c r="G3240" t="s">
        <v>2</v>
      </c>
      <c r="H3240" t="s">
        <v>558</v>
      </c>
      <c r="I3240" t="s">
        <v>7757</v>
      </c>
      <c r="J3240" t="s">
        <v>2</v>
      </c>
      <c r="K3240" t="s">
        <v>56</v>
      </c>
      <c r="L3240" t="s">
        <v>902</v>
      </c>
      <c r="M3240" t="s">
        <v>1837</v>
      </c>
      <c r="N3240" s="5">
        <v>1692090</v>
      </c>
    </row>
    <row r="3241" spans="1:14" x14ac:dyDescent="0.25">
      <c r="A3241" t="s">
        <v>65</v>
      </c>
      <c r="B3241" t="s">
        <v>1992</v>
      </c>
      <c r="C3241">
        <v>2124</v>
      </c>
      <c r="D3241" s="2">
        <v>46082</v>
      </c>
      <c r="E3241" t="s">
        <v>905</v>
      </c>
      <c r="F3241" t="s">
        <v>164</v>
      </c>
      <c r="G3241" t="s">
        <v>2</v>
      </c>
      <c r="H3241" t="s">
        <v>1415</v>
      </c>
      <c r="I3241" t="s">
        <v>7758</v>
      </c>
      <c r="J3241" t="s">
        <v>2</v>
      </c>
      <c r="K3241" t="s">
        <v>56</v>
      </c>
      <c r="L3241" t="s">
        <v>902</v>
      </c>
      <c r="M3241" t="s">
        <v>1837</v>
      </c>
      <c r="N3241" s="5">
        <v>627688</v>
      </c>
    </row>
    <row r="3242" spans="1:14" x14ac:dyDescent="0.25">
      <c r="A3242" t="s">
        <v>65</v>
      </c>
      <c r="B3242" t="s">
        <v>1992</v>
      </c>
      <c r="C3242">
        <v>2124</v>
      </c>
      <c r="D3242" s="2">
        <v>46082</v>
      </c>
      <c r="E3242" t="s">
        <v>905</v>
      </c>
      <c r="F3242" t="s">
        <v>164</v>
      </c>
      <c r="G3242" t="s">
        <v>2</v>
      </c>
      <c r="H3242" t="s">
        <v>1413</v>
      </c>
      <c r="I3242" t="s">
        <v>7759</v>
      </c>
      <c r="J3242" t="s">
        <v>2</v>
      </c>
      <c r="K3242" t="s">
        <v>56</v>
      </c>
      <c r="L3242" t="s">
        <v>902</v>
      </c>
      <c r="M3242" t="s">
        <v>1837</v>
      </c>
      <c r="N3242" s="5">
        <v>2039984</v>
      </c>
    </row>
    <row r="3243" spans="1:14" x14ac:dyDescent="0.25">
      <c r="A3243" t="s">
        <v>65</v>
      </c>
      <c r="B3243" t="s">
        <v>1992</v>
      </c>
      <c r="C3243">
        <v>2124</v>
      </c>
      <c r="D3243" s="2">
        <v>46082</v>
      </c>
      <c r="E3243" t="s">
        <v>905</v>
      </c>
      <c r="F3243" t="s">
        <v>164</v>
      </c>
      <c r="G3243" t="s">
        <v>2</v>
      </c>
      <c r="H3243" t="s">
        <v>1563</v>
      </c>
      <c r="I3243" t="s">
        <v>7760</v>
      </c>
      <c r="J3243" t="s">
        <v>2</v>
      </c>
      <c r="K3243" t="s">
        <v>56</v>
      </c>
      <c r="L3243" t="s">
        <v>902</v>
      </c>
      <c r="M3243" t="s">
        <v>1837</v>
      </c>
      <c r="N3243" s="5">
        <v>940662</v>
      </c>
    </row>
    <row r="3244" spans="1:14" x14ac:dyDescent="0.25">
      <c r="A3244" t="s">
        <v>65</v>
      </c>
      <c r="B3244" t="s">
        <v>1992</v>
      </c>
      <c r="C3244">
        <v>2124</v>
      </c>
      <c r="D3244" s="2">
        <v>46082</v>
      </c>
      <c r="E3244" t="s">
        <v>905</v>
      </c>
      <c r="F3244" t="s">
        <v>164</v>
      </c>
      <c r="G3244" t="s">
        <v>2</v>
      </c>
      <c r="H3244" t="s">
        <v>1489</v>
      </c>
      <c r="I3244" t="s">
        <v>7761</v>
      </c>
      <c r="J3244" t="s">
        <v>2</v>
      </c>
      <c r="K3244" t="s">
        <v>56</v>
      </c>
      <c r="L3244" t="s">
        <v>902</v>
      </c>
      <c r="M3244" t="s">
        <v>1837</v>
      </c>
      <c r="N3244" s="5">
        <v>940662</v>
      </c>
    </row>
    <row r="3245" spans="1:14" x14ac:dyDescent="0.25">
      <c r="A3245" t="s">
        <v>65</v>
      </c>
      <c r="B3245" t="s">
        <v>1992</v>
      </c>
      <c r="C3245">
        <v>2124</v>
      </c>
      <c r="D3245" s="2">
        <v>46082</v>
      </c>
      <c r="E3245" t="s">
        <v>905</v>
      </c>
      <c r="F3245" t="s">
        <v>164</v>
      </c>
      <c r="G3245" t="s">
        <v>2</v>
      </c>
      <c r="H3245" t="s">
        <v>1491</v>
      </c>
      <c r="I3245" t="s">
        <v>7762</v>
      </c>
      <c r="J3245" t="s">
        <v>2</v>
      </c>
      <c r="K3245" t="s">
        <v>56</v>
      </c>
      <c r="L3245" t="s">
        <v>902</v>
      </c>
      <c r="M3245" t="s">
        <v>1837</v>
      </c>
      <c r="N3245" s="5">
        <v>3527478</v>
      </c>
    </row>
    <row r="3246" spans="1:14" x14ac:dyDescent="0.25">
      <c r="A3246" t="s">
        <v>65</v>
      </c>
      <c r="B3246" t="s">
        <v>1992</v>
      </c>
      <c r="C3246">
        <v>2124</v>
      </c>
      <c r="D3246" s="2">
        <v>46082</v>
      </c>
      <c r="E3246" t="s">
        <v>905</v>
      </c>
      <c r="F3246" t="s">
        <v>164</v>
      </c>
      <c r="G3246" t="s">
        <v>2</v>
      </c>
      <c r="H3246" t="s">
        <v>1567</v>
      </c>
      <c r="I3246" t="s">
        <v>7763</v>
      </c>
      <c r="J3246" t="s">
        <v>2</v>
      </c>
      <c r="K3246" t="s">
        <v>56</v>
      </c>
      <c r="L3246" t="s">
        <v>902</v>
      </c>
      <c r="M3246" t="s">
        <v>1837</v>
      </c>
      <c r="N3246" s="5">
        <v>2775052</v>
      </c>
    </row>
    <row r="3247" spans="1:14" x14ac:dyDescent="0.25">
      <c r="A3247" t="s">
        <v>65</v>
      </c>
      <c r="B3247" t="s">
        <v>1992</v>
      </c>
      <c r="C3247">
        <v>2124</v>
      </c>
      <c r="D3247" s="2">
        <v>46082</v>
      </c>
      <c r="E3247" t="s">
        <v>905</v>
      </c>
      <c r="F3247" t="s">
        <v>164</v>
      </c>
      <c r="G3247" t="s">
        <v>2</v>
      </c>
      <c r="H3247" t="s">
        <v>713</v>
      </c>
      <c r="I3247" t="s">
        <v>7764</v>
      </c>
      <c r="J3247" t="s">
        <v>2</v>
      </c>
      <c r="K3247" t="s">
        <v>56</v>
      </c>
      <c r="L3247" t="s">
        <v>902</v>
      </c>
      <c r="M3247" t="s">
        <v>1837</v>
      </c>
      <c r="N3247" s="5">
        <v>920810</v>
      </c>
    </row>
    <row r="3248" spans="1:14" x14ac:dyDescent="0.25">
      <c r="A3248" t="s">
        <v>65</v>
      </c>
      <c r="B3248" t="s">
        <v>1992</v>
      </c>
      <c r="C3248">
        <v>2124</v>
      </c>
      <c r="D3248" s="2">
        <v>46082</v>
      </c>
      <c r="E3248" t="s">
        <v>905</v>
      </c>
      <c r="F3248" t="s">
        <v>164</v>
      </c>
      <c r="G3248" t="s">
        <v>2</v>
      </c>
      <c r="H3248" t="s">
        <v>1713</v>
      </c>
      <c r="I3248" t="s">
        <v>7765</v>
      </c>
      <c r="J3248" t="s">
        <v>2</v>
      </c>
      <c r="K3248" t="s">
        <v>56</v>
      </c>
      <c r="L3248" t="s">
        <v>902</v>
      </c>
      <c r="M3248" t="s">
        <v>1837</v>
      </c>
      <c r="N3248" s="5">
        <v>1986714</v>
      </c>
    </row>
    <row r="3249" spans="1:14" x14ac:dyDescent="0.25">
      <c r="A3249" t="s">
        <v>65</v>
      </c>
      <c r="B3249" t="s">
        <v>1992</v>
      </c>
      <c r="C3249">
        <v>2124</v>
      </c>
      <c r="D3249" s="2">
        <v>46082</v>
      </c>
      <c r="E3249" t="s">
        <v>905</v>
      </c>
      <c r="F3249" t="s">
        <v>164</v>
      </c>
      <c r="G3249" t="s">
        <v>2</v>
      </c>
      <c r="H3249" t="s">
        <v>1711</v>
      </c>
      <c r="I3249" t="s">
        <v>7766</v>
      </c>
      <c r="J3249" t="s">
        <v>2</v>
      </c>
      <c r="K3249" t="s">
        <v>56</v>
      </c>
      <c r="L3249" t="s">
        <v>902</v>
      </c>
      <c r="M3249" t="s">
        <v>1837</v>
      </c>
      <c r="N3249" s="5">
        <v>2781400</v>
      </c>
    </row>
    <row r="3250" spans="1:14" x14ac:dyDescent="0.25">
      <c r="A3250" t="s">
        <v>65</v>
      </c>
      <c r="B3250" t="s">
        <v>1992</v>
      </c>
      <c r="C3250">
        <v>2124</v>
      </c>
      <c r="D3250" s="2">
        <v>46082</v>
      </c>
      <c r="E3250" t="s">
        <v>905</v>
      </c>
      <c r="F3250" t="s">
        <v>164</v>
      </c>
      <c r="G3250" t="s">
        <v>2</v>
      </c>
      <c r="H3250" t="s">
        <v>4711</v>
      </c>
      <c r="I3250" t="s">
        <v>7767</v>
      </c>
      <c r="J3250" t="s">
        <v>2</v>
      </c>
      <c r="K3250" t="s">
        <v>56</v>
      </c>
      <c r="L3250" t="s">
        <v>902</v>
      </c>
      <c r="M3250" t="s">
        <v>1837</v>
      </c>
      <c r="N3250" s="5">
        <v>2576833</v>
      </c>
    </row>
    <row r="3251" spans="1:14" x14ac:dyDescent="0.25">
      <c r="A3251" t="s">
        <v>65</v>
      </c>
      <c r="B3251" t="s">
        <v>1992</v>
      </c>
      <c r="C3251">
        <v>2124</v>
      </c>
      <c r="D3251" s="2">
        <v>46082</v>
      </c>
      <c r="E3251" t="s">
        <v>905</v>
      </c>
      <c r="F3251" t="s">
        <v>164</v>
      </c>
      <c r="G3251" t="s">
        <v>2</v>
      </c>
      <c r="H3251" t="s">
        <v>2470</v>
      </c>
      <c r="I3251" t="s">
        <v>7768</v>
      </c>
      <c r="J3251" t="s">
        <v>2</v>
      </c>
      <c r="K3251" t="s">
        <v>56</v>
      </c>
      <c r="L3251" t="s">
        <v>902</v>
      </c>
      <c r="M3251" t="s">
        <v>1837</v>
      </c>
      <c r="N3251" s="5">
        <v>1982179</v>
      </c>
    </row>
    <row r="3252" spans="1:14" x14ac:dyDescent="0.25">
      <c r="A3252" t="s">
        <v>65</v>
      </c>
      <c r="B3252" t="s">
        <v>1992</v>
      </c>
      <c r="C3252">
        <v>2124</v>
      </c>
      <c r="D3252" s="2">
        <v>46082</v>
      </c>
      <c r="E3252" t="s">
        <v>905</v>
      </c>
      <c r="F3252" t="s">
        <v>164</v>
      </c>
      <c r="G3252" t="s">
        <v>2</v>
      </c>
      <c r="H3252" t="s">
        <v>2454</v>
      </c>
      <c r="I3252" t="s">
        <v>7769</v>
      </c>
      <c r="J3252" t="s">
        <v>2</v>
      </c>
      <c r="K3252" t="s">
        <v>56</v>
      </c>
      <c r="L3252" t="s">
        <v>902</v>
      </c>
      <c r="M3252" t="s">
        <v>1837</v>
      </c>
      <c r="N3252" s="5">
        <v>2061466</v>
      </c>
    </row>
    <row r="3253" spans="1:14" x14ac:dyDescent="0.25">
      <c r="A3253" t="s">
        <v>65</v>
      </c>
      <c r="B3253" t="s">
        <v>1992</v>
      </c>
      <c r="C3253">
        <v>2124</v>
      </c>
      <c r="D3253" s="2">
        <v>46082</v>
      </c>
      <c r="E3253" t="s">
        <v>905</v>
      </c>
      <c r="F3253" t="s">
        <v>164</v>
      </c>
      <c r="G3253" t="s">
        <v>2</v>
      </c>
      <c r="H3253" t="s">
        <v>2478</v>
      </c>
      <c r="I3253" t="s">
        <v>7770</v>
      </c>
      <c r="J3253" t="s">
        <v>2</v>
      </c>
      <c r="K3253" t="s">
        <v>56</v>
      </c>
      <c r="L3253" t="s">
        <v>902</v>
      </c>
      <c r="M3253" t="s">
        <v>1837</v>
      </c>
      <c r="N3253" s="5">
        <v>2775051</v>
      </c>
    </row>
    <row r="3254" spans="1:14" x14ac:dyDescent="0.25">
      <c r="A3254" t="s">
        <v>65</v>
      </c>
      <c r="B3254" t="s">
        <v>1992</v>
      </c>
      <c r="C3254">
        <v>2124</v>
      </c>
      <c r="D3254" s="2">
        <v>46082</v>
      </c>
      <c r="E3254" t="s">
        <v>905</v>
      </c>
      <c r="F3254" t="s">
        <v>164</v>
      </c>
      <c r="G3254" t="s">
        <v>2</v>
      </c>
      <c r="H3254" t="s">
        <v>4712</v>
      </c>
      <c r="I3254" t="s">
        <v>7771</v>
      </c>
      <c r="J3254" t="s">
        <v>2</v>
      </c>
      <c r="K3254" t="s">
        <v>56</v>
      </c>
      <c r="L3254" t="s">
        <v>902</v>
      </c>
      <c r="M3254" t="s">
        <v>1837</v>
      </c>
      <c r="N3254" s="5">
        <v>2576833</v>
      </c>
    </row>
    <row r="3255" spans="1:14" x14ac:dyDescent="0.25">
      <c r="A3255" t="s">
        <v>65</v>
      </c>
      <c r="B3255" t="s">
        <v>1992</v>
      </c>
      <c r="C3255">
        <v>2124</v>
      </c>
      <c r="D3255" s="2">
        <v>46082</v>
      </c>
      <c r="E3255" t="s">
        <v>905</v>
      </c>
      <c r="F3255" t="s">
        <v>164</v>
      </c>
      <c r="G3255" t="s">
        <v>2</v>
      </c>
      <c r="H3255" t="s">
        <v>2480</v>
      </c>
      <c r="I3255" t="s">
        <v>7772</v>
      </c>
      <c r="J3255" t="s">
        <v>2</v>
      </c>
      <c r="K3255" t="s">
        <v>56</v>
      </c>
      <c r="L3255" t="s">
        <v>902</v>
      </c>
      <c r="M3255" t="s">
        <v>1837</v>
      </c>
      <c r="N3255" s="5">
        <v>3409350</v>
      </c>
    </row>
    <row r="3256" spans="1:14" x14ac:dyDescent="0.25">
      <c r="A3256" t="s">
        <v>65</v>
      </c>
      <c r="B3256" t="s">
        <v>1992</v>
      </c>
      <c r="C3256">
        <v>2124</v>
      </c>
      <c r="D3256" s="2">
        <v>46082</v>
      </c>
      <c r="E3256" t="s">
        <v>905</v>
      </c>
      <c r="F3256" t="s">
        <v>164</v>
      </c>
      <c r="G3256" t="s">
        <v>2</v>
      </c>
      <c r="H3256" t="s">
        <v>1077</v>
      </c>
      <c r="I3256" t="s">
        <v>7773</v>
      </c>
      <c r="J3256" t="s">
        <v>2</v>
      </c>
      <c r="K3256" t="s">
        <v>56</v>
      </c>
      <c r="L3256" t="s">
        <v>902</v>
      </c>
      <c r="M3256" t="s">
        <v>1837</v>
      </c>
      <c r="N3256" s="5">
        <v>613874</v>
      </c>
    </row>
    <row r="3257" spans="1:14" x14ac:dyDescent="0.25">
      <c r="A3257" t="s">
        <v>65</v>
      </c>
      <c r="B3257" t="s">
        <v>1992</v>
      </c>
      <c r="C3257">
        <v>2124</v>
      </c>
      <c r="D3257" s="2">
        <v>46082</v>
      </c>
      <c r="E3257" t="s">
        <v>905</v>
      </c>
      <c r="F3257" t="s">
        <v>164</v>
      </c>
      <c r="G3257" t="s">
        <v>2</v>
      </c>
      <c r="H3257" t="s">
        <v>1072</v>
      </c>
      <c r="I3257" t="s">
        <v>7774</v>
      </c>
      <c r="J3257" t="s">
        <v>2</v>
      </c>
      <c r="K3257" t="s">
        <v>56</v>
      </c>
      <c r="L3257" t="s">
        <v>902</v>
      </c>
      <c r="M3257" t="s">
        <v>1837</v>
      </c>
      <c r="N3257" s="5">
        <v>940662</v>
      </c>
    </row>
    <row r="3258" spans="1:14" x14ac:dyDescent="0.25">
      <c r="A3258" t="s">
        <v>65</v>
      </c>
      <c r="B3258" t="s">
        <v>1992</v>
      </c>
      <c r="C3258">
        <v>2124</v>
      </c>
      <c r="D3258" s="2">
        <v>46082</v>
      </c>
      <c r="E3258" t="s">
        <v>905</v>
      </c>
      <c r="F3258" t="s">
        <v>164</v>
      </c>
      <c r="G3258" t="s">
        <v>2</v>
      </c>
      <c r="H3258" t="s">
        <v>1074</v>
      </c>
      <c r="I3258" t="s">
        <v>7775</v>
      </c>
      <c r="J3258" t="s">
        <v>2</v>
      </c>
      <c r="K3258" t="s">
        <v>56</v>
      </c>
      <c r="L3258" t="s">
        <v>902</v>
      </c>
      <c r="M3258" t="s">
        <v>1837</v>
      </c>
      <c r="N3258" s="5">
        <v>4232975</v>
      </c>
    </row>
    <row r="3259" spans="1:14" x14ac:dyDescent="0.25">
      <c r="A3259" t="s">
        <v>65</v>
      </c>
      <c r="B3259" t="s">
        <v>1992</v>
      </c>
      <c r="C3259">
        <v>2124</v>
      </c>
      <c r="D3259" s="2">
        <v>46082</v>
      </c>
      <c r="E3259" t="s">
        <v>905</v>
      </c>
      <c r="F3259" t="s">
        <v>164</v>
      </c>
      <c r="G3259" t="s">
        <v>2</v>
      </c>
      <c r="H3259" t="s">
        <v>1071</v>
      </c>
      <c r="I3259" t="s">
        <v>7776</v>
      </c>
      <c r="J3259" t="s">
        <v>2</v>
      </c>
      <c r="K3259" t="s">
        <v>56</v>
      </c>
      <c r="L3259" t="s">
        <v>902</v>
      </c>
      <c r="M3259" t="s">
        <v>1837</v>
      </c>
      <c r="N3259" s="5">
        <v>1254376</v>
      </c>
    </row>
    <row r="3260" spans="1:14" x14ac:dyDescent="0.25">
      <c r="A3260" t="s">
        <v>65</v>
      </c>
      <c r="B3260" t="s">
        <v>1992</v>
      </c>
      <c r="C3260">
        <v>2124</v>
      </c>
      <c r="D3260" s="2">
        <v>46082</v>
      </c>
      <c r="E3260" t="s">
        <v>905</v>
      </c>
      <c r="F3260" t="s">
        <v>164</v>
      </c>
      <c r="G3260" t="s">
        <v>2</v>
      </c>
      <c r="H3260" t="s">
        <v>1272</v>
      </c>
      <c r="I3260" t="s">
        <v>7777</v>
      </c>
      <c r="J3260" t="s">
        <v>2</v>
      </c>
      <c r="K3260" t="s">
        <v>56</v>
      </c>
      <c r="L3260" t="s">
        <v>902</v>
      </c>
      <c r="M3260" t="s">
        <v>1837</v>
      </c>
      <c r="N3260" s="5">
        <v>1763739</v>
      </c>
    </row>
    <row r="3261" spans="1:14" x14ac:dyDescent="0.25">
      <c r="A3261" t="s">
        <v>65</v>
      </c>
      <c r="B3261" t="s">
        <v>1992</v>
      </c>
      <c r="C3261">
        <v>2124</v>
      </c>
      <c r="D3261" s="2">
        <v>46082</v>
      </c>
      <c r="E3261" t="s">
        <v>905</v>
      </c>
      <c r="F3261" t="s">
        <v>164</v>
      </c>
      <c r="G3261" t="s">
        <v>2</v>
      </c>
      <c r="H3261" t="s">
        <v>714</v>
      </c>
      <c r="I3261" t="s">
        <v>7778</v>
      </c>
      <c r="J3261" t="s">
        <v>2</v>
      </c>
      <c r="K3261" t="s">
        <v>56</v>
      </c>
      <c r="L3261" t="s">
        <v>902</v>
      </c>
      <c r="M3261" t="s">
        <v>1837</v>
      </c>
      <c r="N3261" s="5">
        <v>614270</v>
      </c>
    </row>
    <row r="3262" spans="1:14" x14ac:dyDescent="0.25">
      <c r="A3262" t="s">
        <v>65</v>
      </c>
      <c r="B3262" t="s">
        <v>1992</v>
      </c>
      <c r="C3262">
        <v>2124</v>
      </c>
      <c r="D3262" s="2">
        <v>46082</v>
      </c>
      <c r="E3262" t="s">
        <v>905</v>
      </c>
      <c r="F3262" t="s">
        <v>164</v>
      </c>
      <c r="G3262" t="s">
        <v>2</v>
      </c>
      <c r="H3262" t="s">
        <v>2460</v>
      </c>
      <c r="I3262" t="s">
        <v>7779</v>
      </c>
      <c r="J3262" t="s">
        <v>2</v>
      </c>
      <c r="K3262" t="s">
        <v>56</v>
      </c>
      <c r="L3262" t="s">
        <v>902</v>
      </c>
      <c r="M3262" t="s">
        <v>1837</v>
      </c>
      <c r="N3262" s="5">
        <v>13107234</v>
      </c>
    </row>
    <row r="3263" spans="1:14" x14ac:dyDescent="0.25">
      <c r="A3263" t="s">
        <v>65</v>
      </c>
      <c r="B3263" t="s">
        <v>1992</v>
      </c>
      <c r="C3263">
        <v>2124</v>
      </c>
      <c r="D3263" s="2">
        <v>46082</v>
      </c>
      <c r="E3263" t="s">
        <v>905</v>
      </c>
      <c r="F3263" t="s">
        <v>179</v>
      </c>
      <c r="G3263" t="s">
        <v>269</v>
      </c>
      <c r="H3263" t="s">
        <v>6443</v>
      </c>
      <c r="I3263" t="s">
        <v>7780</v>
      </c>
      <c r="J3263" t="s">
        <v>269</v>
      </c>
      <c r="K3263" t="s">
        <v>56</v>
      </c>
      <c r="L3263" t="s">
        <v>902</v>
      </c>
      <c r="M3263" t="s">
        <v>1837</v>
      </c>
      <c r="N3263" s="5">
        <v>1593669</v>
      </c>
    </row>
    <row r="3264" spans="1:14" x14ac:dyDescent="0.25">
      <c r="A3264" t="s">
        <v>65</v>
      </c>
      <c r="B3264" t="s">
        <v>1992</v>
      </c>
      <c r="C3264">
        <v>2124</v>
      </c>
      <c r="D3264" s="2">
        <v>46082</v>
      </c>
      <c r="E3264" t="s">
        <v>905</v>
      </c>
      <c r="F3264" t="s">
        <v>287</v>
      </c>
      <c r="G3264" t="s">
        <v>267</v>
      </c>
      <c r="H3264" t="s">
        <v>1270</v>
      </c>
      <c r="I3264" t="s">
        <v>7781</v>
      </c>
      <c r="J3264" t="s">
        <v>267</v>
      </c>
      <c r="K3264" t="s">
        <v>56</v>
      </c>
      <c r="L3264" t="s">
        <v>902</v>
      </c>
      <c r="M3264" t="s">
        <v>1837</v>
      </c>
      <c r="N3264" s="5">
        <v>3984172</v>
      </c>
    </row>
    <row r="3265" spans="1:14" x14ac:dyDescent="0.25">
      <c r="A3265" t="s">
        <v>65</v>
      </c>
      <c r="B3265" t="s">
        <v>1992</v>
      </c>
      <c r="C3265">
        <v>2124</v>
      </c>
      <c r="D3265" s="2">
        <v>46082</v>
      </c>
      <c r="E3265" t="s">
        <v>906</v>
      </c>
      <c r="F3265" t="s">
        <v>1670</v>
      </c>
      <c r="G3265" t="s">
        <v>2003</v>
      </c>
      <c r="H3265" t="s">
        <v>1672</v>
      </c>
      <c r="I3265" t="s">
        <v>14</v>
      </c>
      <c r="J3265" t="s">
        <v>2004</v>
      </c>
      <c r="K3265" t="s">
        <v>56</v>
      </c>
      <c r="L3265" t="s">
        <v>903</v>
      </c>
      <c r="M3265" t="s">
        <v>1837</v>
      </c>
      <c r="N3265" s="5">
        <v>7948427</v>
      </c>
    </row>
    <row r="3266" spans="1:14" x14ac:dyDescent="0.25">
      <c r="A3266" t="s">
        <v>65</v>
      </c>
      <c r="B3266" t="s">
        <v>1992</v>
      </c>
      <c r="C3266">
        <v>2124</v>
      </c>
      <c r="D3266" s="2">
        <v>46082</v>
      </c>
      <c r="E3266" t="s">
        <v>906</v>
      </c>
      <c r="F3266" t="s">
        <v>193</v>
      </c>
      <c r="G3266" t="s">
        <v>367</v>
      </c>
      <c r="H3266" t="s">
        <v>6449</v>
      </c>
      <c r="I3266" t="s">
        <v>14</v>
      </c>
      <c r="J3266" t="s">
        <v>1793</v>
      </c>
      <c r="K3266" t="s">
        <v>56</v>
      </c>
      <c r="L3266" t="s">
        <v>903</v>
      </c>
      <c r="M3266" t="s">
        <v>1837</v>
      </c>
      <c r="N3266" s="5">
        <v>5170570</v>
      </c>
    </row>
    <row r="3267" spans="1:14" x14ac:dyDescent="0.25">
      <c r="A3267" t="s">
        <v>65</v>
      </c>
      <c r="B3267" t="s">
        <v>1992</v>
      </c>
      <c r="C3267">
        <v>2124</v>
      </c>
      <c r="D3267" s="2">
        <v>46082</v>
      </c>
      <c r="E3267" t="s">
        <v>906</v>
      </c>
      <c r="F3267" t="s">
        <v>7739</v>
      </c>
      <c r="G3267" t="s">
        <v>14</v>
      </c>
      <c r="H3267" t="s">
        <v>2510</v>
      </c>
      <c r="I3267" t="s">
        <v>14</v>
      </c>
      <c r="J3267" t="s">
        <v>7782</v>
      </c>
      <c r="K3267" t="s">
        <v>56</v>
      </c>
      <c r="L3267" t="s">
        <v>903</v>
      </c>
      <c r="M3267" t="s">
        <v>1837</v>
      </c>
      <c r="N3267" s="5">
        <v>20000000</v>
      </c>
    </row>
    <row r="3268" spans="1:14" x14ac:dyDescent="0.25">
      <c r="A3268" t="s">
        <v>65</v>
      </c>
      <c r="B3268" t="s">
        <v>1992</v>
      </c>
      <c r="C3268">
        <v>2124</v>
      </c>
      <c r="D3268" s="2">
        <v>46082</v>
      </c>
      <c r="E3268" t="s">
        <v>906</v>
      </c>
      <c r="F3268" t="s">
        <v>1560</v>
      </c>
      <c r="G3268" t="s">
        <v>1561</v>
      </c>
      <c r="H3268" t="s">
        <v>2330</v>
      </c>
      <c r="I3268" t="s">
        <v>14</v>
      </c>
      <c r="J3268" t="s">
        <v>2247</v>
      </c>
      <c r="K3268" t="s">
        <v>56</v>
      </c>
      <c r="L3268" t="s">
        <v>903</v>
      </c>
      <c r="M3268" t="s">
        <v>1837</v>
      </c>
      <c r="N3268" s="5">
        <v>8280000</v>
      </c>
    </row>
    <row r="3269" spans="1:14" x14ac:dyDescent="0.25">
      <c r="A3269" t="s">
        <v>65</v>
      </c>
      <c r="B3269" t="s">
        <v>1992</v>
      </c>
      <c r="C3269">
        <v>2124</v>
      </c>
      <c r="D3269" s="2">
        <v>46082</v>
      </c>
      <c r="E3269" t="s">
        <v>906</v>
      </c>
      <c r="F3269" t="s">
        <v>179</v>
      </c>
      <c r="G3269" t="s">
        <v>269</v>
      </c>
      <c r="H3269" t="s">
        <v>6445</v>
      </c>
      <c r="I3269" t="s">
        <v>14</v>
      </c>
      <c r="J3269" t="s">
        <v>5381</v>
      </c>
      <c r="K3269" t="s">
        <v>56</v>
      </c>
      <c r="L3269" t="s">
        <v>903</v>
      </c>
      <c r="M3269" t="s">
        <v>1837</v>
      </c>
      <c r="N3269" s="5">
        <v>5577840</v>
      </c>
    </row>
    <row r="3270" spans="1:14" x14ac:dyDescent="0.25">
      <c r="A3270" t="s">
        <v>65</v>
      </c>
      <c r="B3270" t="s">
        <v>1992</v>
      </c>
      <c r="C3270">
        <v>2124</v>
      </c>
      <c r="D3270" s="2">
        <v>46082</v>
      </c>
      <c r="E3270" t="s">
        <v>10095</v>
      </c>
      <c r="F3270" t="s">
        <v>10096</v>
      </c>
      <c r="G3270" t="s">
        <v>14</v>
      </c>
      <c r="H3270" t="s">
        <v>6450</v>
      </c>
      <c r="I3270" t="s">
        <v>14</v>
      </c>
      <c r="J3270" t="s">
        <v>10098</v>
      </c>
      <c r="K3270" t="s">
        <v>57</v>
      </c>
      <c r="L3270" t="s">
        <v>903</v>
      </c>
      <c r="M3270" t="s">
        <v>1837</v>
      </c>
      <c r="N3270" s="5">
        <v>9134113</v>
      </c>
    </row>
    <row r="3271" spans="1:14" x14ac:dyDescent="0.25">
      <c r="A3271" t="s">
        <v>65</v>
      </c>
      <c r="B3271" t="s">
        <v>1992</v>
      </c>
      <c r="C3271">
        <v>2124</v>
      </c>
      <c r="D3271" s="2">
        <v>46082</v>
      </c>
      <c r="E3271" t="s">
        <v>907</v>
      </c>
      <c r="F3271" t="s">
        <v>1670</v>
      </c>
      <c r="G3271" t="s">
        <v>2003</v>
      </c>
      <c r="H3271" t="s">
        <v>1672</v>
      </c>
      <c r="I3271" t="s">
        <v>14</v>
      </c>
      <c r="J3271" t="s">
        <v>7783</v>
      </c>
      <c r="K3271" t="s">
        <v>56</v>
      </c>
      <c r="L3271" t="s">
        <v>904</v>
      </c>
      <c r="M3271" t="s">
        <v>1837</v>
      </c>
      <c r="N3271" s="5">
        <v>-3971632</v>
      </c>
    </row>
    <row r="3272" spans="1:14" x14ac:dyDescent="0.25">
      <c r="A3272" t="s">
        <v>65</v>
      </c>
      <c r="B3272" t="s">
        <v>1992</v>
      </c>
      <c r="C3272">
        <v>2124</v>
      </c>
      <c r="D3272" s="2">
        <v>46082</v>
      </c>
      <c r="E3272" t="s">
        <v>907</v>
      </c>
      <c r="F3272" t="s">
        <v>2506</v>
      </c>
      <c r="G3272" t="s">
        <v>14</v>
      </c>
      <c r="H3272" t="s">
        <v>4714</v>
      </c>
      <c r="I3272" t="s">
        <v>14</v>
      </c>
      <c r="J3272" t="s">
        <v>7784</v>
      </c>
      <c r="K3272" t="s">
        <v>56</v>
      </c>
      <c r="L3272" t="s">
        <v>904</v>
      </c>
      <c r="M3272" t="s">
        <v>1837</v>
      </c>
      <c r="N3272" s="5">
        <v>-5170570</v>
      </c>
    </row>
    <row r="3273" spans="1:14" x14ac:dyDescent="0.25">
      <c r="A3273" t="s">
        <v>65</v>
      </c>
      <c r="B3273" t="s">
        <v>1992</v>
      </c>
      <c r="C3273">
        <v>2124</v>
      </c>
      <c r="D3273" s="2">
        <v>46082</v>
      </c>
      <c r="E3273" t="s">
        <v>907</v>
      </c>
      <c r="F3273" t="s">
        <v>192</v>
      </c>
      <c r="G3273" t="s">
        <v>1973</v>
      </c>
      <c r="H3273" t="s">
        <v>2510</v>
      </c>
      <c r="I3273" t="s">
        <v>14</v>
      </c>
      <c r="J3273" t="s">
        <v>5282</v>
      </c>
      <c r="K3273" t="s">
        <v>56</v>
      </c>
      <c r="L3273" t="s">
        <v>904</v>
      </c>
      <c r="M3273" t="s">
        <v>1837</v>
      </c>
      <c r="N3273" s="5">
        <v>-40000000</v>
      </c>
    </row>
    <row r="3274" spans="1:14" x14ac:dyDescent="0.25">
      <c r="A3274" t="s">
        <v>65</v>
      </c>
      <c r="B3274" t="s">
        <v>1992</v>
      </c>
      <c r="C3274">
        <v>2124</v>
      </c>
      <c r="D3274" s="2">
        <v>46082</v>
      </c>
      <c r="E3274" t="s">
        <v>907</v>
      </c>
      <c r="F3274" t="s">
        <v>189</v>
      </c>
      <c r="G3274" t="s">
        <v>5279</v>
      </c>
      <c r="H3274" t="s">
        <v>2331</v>
      </c>
      <c r="I3274" t="s">
        <v>5280</v>
      </c>
      <c r="J3274" t="s">
        <v>7785</v>
      </c>
      <c r="K3274" t="s">
        <v>56</v>
      </c>
      <c r="L3274" t="s">
        <v>904</v>
      </c>
      <c r="M3274" t="s">
        <v>1837</v>
      </c>
      <c r="N3274" s="5">
        <v>-8387647</v>
      </c>
    </row>
    <row r="3275" spans="1:14" x14ac:dyDescent="0.25">
      <c r="A3275" t="s">
        <v>65</v>
      </c>
      <c r="B3275" t="s">
        <v>1992</v>
      </c>
      <c r="C3275">
        <v>2124</v>
      </c>
      <c r="D3275" s="2">
        <v>46082</v>
      </c>
      <c r="E3275" t="s">
        <v>907</v>
      </c>
      <c r="F3275" t="s">
        <v>1560</v>
      </c>
      <c r="G3275" t="s">
        <v>1561</v>
      </c>
      <c r="H3275" t="s">
        <v>2330</v>
      </c>
      <c r="I3275" t="s">
        <v>7742</v>
      </c>
      <c r="J3275" t="s">
        <v>5283</v>
      </c>
      <c r="K3275" t="s">
        <v>56</v>
      </c>
      <c r="L3275" t="s">
        <v>904</v>
      </c>
      <c r="M3275" t="s">
        <v>1837</v>
      </c>
      <c r="N3275" s="5">
        <v>-8280000</v>
      </c>
    </row>
    <row r="3276" spans="1:14" x14ac:dyDescent="0.25">
      <c r="A3276" t="s">
        <v>65</v>
      </c>
      <c r="B3276" t="s">
        <v>1992</v>
      </c>
      <c r="C3276">
        <v>2124</v>
      </c>
      <c r="D3276" s="2">
        <v>46113</v>
      </c>
      <c r="E3276" t="s">
        <v>905</v>
      </c>
      <c r="F3276" t="s">
        <v>7786</v>
      </c>
      <c r="G3276" t="s">
        <v>7787</v>
      </c>
      <c r="H3276" t="s">
        <v>6448</v>
      </c>
      <c r="I3276" t="s">
        <v>7788</v>
      </c>
      <c r="J3276" t="s">
        <v>7789</v>
      </c>
      <c r="K3276" t="s">
        <v>828</v>
      </c>
      <c r="L3276" t="s">
        <v>902</v>
      </c>
      <c r="M3276" t="s">
        <v>1837</v>
      </c>
      <c r="N3276" s="5">
        <v>0</v>
      </c>
    </row>
    <row r="3277" spans="1:14" x14ac:dyDescent="0.25">
      <c r="A3277" t="s">
        <v>65</v>
      </c>
      <c r="B3277" t="s">
        <v>1992</v>
      </c>
      <c r="C3277">
        <v>2124</v>
      </c>
      <c r="D3277" s="2">
        <v>46113</v>
      </c>
      <c r="E3277" t="s">
        <v>905</v>
      </c>
      <c r="F3277" t="s">
        <v>2008</v>
      </c>
      <c r="G3277" t="s">
        <v>2009</v>
      </c>
      <c r="H3277" t="s">
        <v>1672</v>
      </c>
      <c r="I3277" t="s">
        <v>7790</v>
      </c>
      <c r="J3277" t="s">
        <v>2010</v>
      </c>
      <c r="K3277" t="s">
        <v>828</v>
      </c>
      <c r="L3277" t="s">
        <v>902</v>
      </c>
      <c r="M3277" t="s">
        <v>1837</v>
      </c>
      <c r="N3277" s="5">
        <v>3976795</v>
      </c>
    </row>
    <row r="3278" spans="1:14" x14ac:dyDescent="0.25">
      <c r="A3278" t="s">
        <v>65</v>
      </c>
      <c r="B3278" t="s">
        <v>1992</v>
      </c>
      <c r="C3278">
        <v>2124</v>
      </c>
      <c r="D3278" s="2">
        <v>46113</v>
      </c>
      <c r="E3278" t="s">
        <v>905</v>
      </c>
      <c r="F3278" t="s">
        <v>2008</v>
      </c>
      <c r="G3278" t="s">
        <v>2009</v>
      </c>
      <c r="H3278" t="s">
        <v>1672</v>
      </c>
      <c r="I3278" t="s">
        <v>7791</v>
      </c>
      <c r="J3278" t="s">
        <v>2010</v>
      </c>
      <c r="K3278" t="s">
        <v>828</v>
      </c>
      <c r="L3278" t="s">
        <v>902</v>
      </c>
      <c r="M3278" t="s">
        <v>1837</v>
      </c>
      <c r="N3278" s="5">
        <v>0</v>
      </c>
    </row>
    <row r="3279" spans="1:14" x14ac:dyDescent="0.25">
      <c r="A3279" t="s">
        <v>65</v>
      </c>
      <c r="B3279" t="s">
        <v>1992</v>
      </c>
      <c r="C3279">
        <v>2124</v>
      </c>
      <c r="D3279" s="2">
        <v>46113</v>
      </c>
      <c r="E3279" t="s">
        <v>905</v>
      </c>
      <c r="F3279" t="s">
        <v>936</v>
      </c>
      <c r="G3279" t="s">
        <v>1993</v>
      </c>
      <c r="H3279" t="s">
        <v>357</v>
      </c>
      <c r="I3279" t="s">
        <v>7792</v>
      </c>
      <c r="J3279" t="s">
        <v>7793</v>
      </c>
      <c r="K3279" t="s">
        <v>56</v>
      </c>
      <c r="L3279" t="s">
        <v>902</v>
      </c>
      <c r="M3279" t="s">
        <v>1837</v>
      </c>
      <c r="N3279" s="5">
        <v>423187</v>
      </c>
    </row>
    <row r="3280" spans="1:14" x14ac:dyDescent="0.25">
      <c r="A3280" t="s">
        <v>65</v>
      </c>
      <c r="B3280" t="s">
        <v>1992</v>
      </c>
      <c r="C3280">
        <v>2124</v>
      </c>
      <c r="D3280" s="2">
        <v>46113</v>
      </c>
      <c r="E3280" t="s">
        <v>905</v>
      </c>
      <c r="F3280" t="s">
        <v>936</v>
      </c>
      <c r="G3280" t="s">
        <v>1993</v>
      </c>
      <c r="H3280" t="s">
        <v>357</v>
      </c>
      <c r="I3280" t="s">
        <v>7794</v>
      </c>
      <c r="J3280" t="s">
        <v>7793</v>
      </c>
      <c r="K3280" t="s">
        <v>56</v>
      </c>
      <c r="L3280" t="s">
        <v>902</v>
      </c>
      <c r="M3280" t="s">
        <v>1837</v>
      </c>
      <c r="N3280" s="5">
        <v>424422</v>
      </c>
    </row>
    <row r="3281" spans="1:14" x14ac:dyDescent="0.25">
      <c r="A3281" t="s">
        <v>65</v>
      </c>
      <c r="B3281" t="s">
        <v>1992</v>
      </c>
      <c r="C3281">
        <v>2124</v>
      </c>
      <c r="D3281" s="2">
        <v>46113</v>
      </c>
      <c r="E3281" t="s">
        <v>905</v>
      </c>
      <c r="F3281" t="s">
        <v>936</v>
      </c>
      <c r="G3281" t="s">
        <v>1993</v>
      </c>
      <c r="H3281" t="s">
        <v>357</v>
      </c>
      <c r="I3281" t="s">
        <v>7795</v>
      </c>
      <c r="J3281" t="s">
        <v>7793</v>
      </c>
      <c r="K3281" t="s">
        <v>56</v>
      </c>
      <c r="L3281" t="s">
        <v>902</v>
      </c>
      <c r="M3281" t="s">
        <v>1837</v>
      </c>
      <c r="N3281" s="5">
        <v>424309</v>
      </c>
    </row>
    <row r="3282" spans="1:14" x14ac:dyDescent="0.25">
      <c r="A3282" t="s">
        <v>65</v>
      </c>
      <c r="B3282" t="s">
        <v>1992</v>
      </c>
      <c r="C3282">
        <v>2124</v>
      </c>
      <c r="D3282" s="2">
        <v>46113</v>
      </c>
      <c r="E3282" t="s">
        <v>905</v>
      </c>
      <c r="F3282" t="s">
        <v>936</v>
      </c>
      <c r="G3282" t="s">
        <v>1993</v>
      </c>
      <c r="H3282" t="s">
        <v>357</v>
      </c>
      <c r="I3282" t="s">
        <v>7796</v>
      </c>
      <c r="J3282" t="s">
        <v>7793</v>
      </c>
      <c r="K3282" t="s">
        <v>56</v>
      </c>
      <c r="L3282" t="s">
        <v>902</v>
      </c>
      <c r="M3282" t="s">
        <v>1837</v>
      </c>
      <c r="N3282" s="5">
        <v>428843</v>
      </c>
    </row>
    <row r="3283" spans="1:14" x14ac:dyDescent="0.25">
      <c r="A3283" t="s">
        <v>65</v>
      </c>
      <c r="B3283" t="s">
        <v>1992</v>
      </c>
      <c r="C3283">
        <v>2124</v>
      </c>
      <c r="D3283" s="2">
        <v>46113</v>
      </c>
      <c r="E3283" t="s">
        <v>905</v>
      </c>
      <c r="F3283" t="s">
        <v>936</v>
      </c>
      <c r="G3283" t="s">
        <v>1993</v>
      </c>
      <c r="H3283" t="s">
        <v>357</v>
      </c>
      <c r="I3283" t="s">
        <v>7797</v>
      </c>
      <c r="J3283" t="s">
        <v>7793</v>
      </c>
      <c r="K3283" t="s">
        <v>56</v>
      </c>
      <c r="L3283" t="s">
        <v>902</v>
      </c>
      <c r="M3283" t="s">
        <v>1837</v>
      </c>
      <c r="N3283" s="5">
        <v>426519</v>
      </c>
    </row>
    <row r="3284" spans="1:14" x14ac:dyDescent="0.25">
      <c r="A3284" t="s">
        <v>65</v>
      </c>
      <c r="B3284" t="s">
        <v>1992</v>
      </c>
      <c r="C3284">
        <v>2124</v>
      </c>
      <c r="D3284" s="2">
        <v>46113</v>
      </c>
      <c r="E3284" t="s">
        <v>905</v>
      </c>
      <c r="F3284" t="s">
        <v>1995</v>
      </c>
      <c r="G3284" t="s">
        <v>1996</v>
      </c>
      <c r="H3284" t="s">
        <v>357</v>
      </c>
      <c r="I3284" t="s">
        <v>7798</v>
      </c>
      <c r="J3284" t="s">
        <v>7799</v>
      </c>
      <c r="K3284" t="s">
        <v>56</v>
      </c>
      <c r="L3284" t="s">
        <v>902</v>
      </c>
      <c r="M3284" t="s">
        <v>1837</v>
      </c>
      <c r="N3284" s="5">
        <v>423187</v>
      </c>
    </row>
    <row r="3285" spans="1:14" x14ac:dyDescent="0.25">
      <c r="A3285" t="s">
        <v>65</v>
      </c>
      <c r="B3285" t="s">
        <v>1992</v>
      </c>
      <c r="C3285">
        <v>2124</v>
      </c>
      <c r="D3285" s="2">
        <v>46113</v>
      </c>
      <c r="E3285" t="s">
        <v>905</v>
      </c>
      <c r="F3285" t="s">
        <v>1995</v>
      </c>
      <c r="G3285" t="s">
        <v>1996</v>
      </c>
      <c r="H3285" t="s">
        <v>357</v>
      </c>
      <c r="I3285" t="s">
        <v>7800</v>
      </c>
      <c r="J3285" t="s">
        <v>7799</v>
      </c>
      <c r="K3285" t="s">
        <v>56</v>
      </c>
      <c r="L3285" t="s">
        <v>902</v>
      </c>
      <c r="M3285" t="s">
        <v>1837</v>
      </c>
      <c r="N3285" s="5">
        <v>424309</v>
      </c>
    </row>
    <row r="3286" spans="1:14" x14ac:dyDescent="0.25">
      <c r="A3286" t="s">
        <v>65</v>
      </c>
      <c r="B3286" t="s">
        <v>1992</v>
      </c>
      <c r="C3286">
        <v>2124</v>
      </c>
      <c r="D3286" s="2">
        <v>46113</v>
      </c>
      <c r="E3286" t="s">
        <v>905</v>
      </c>
      <c r="F3286" t="s">
        <v>1995</v>
      </c>
      <c r="G3286" t="s">
        <v>1996</v>
      </c>
      <c r="H3286" t="s">
        <v>357</v>
      </c>
      <c r="I3286" t="s">
        <v>7801</v>
      </c>
      <c r="J3286" t="s">
        <v>7799</v>
      </c>
      <c r="K3286" t="s">
        <v>56</v>
      </c>
      <c r="L3286" t="s">
        <v>902</v>
      </c>
      <c r="M3286" t="s">
        <v>1837</v>
      </c>
      <c r="N3286" s="5">
        <v>424422</v>
      </c>
    </row>
    <row r="3287" spans="1:14" x14ac:dyDescent="0.25">
      <c r="A3287" t="s">
        <v>65</v>
      </c>
      <c r="B3287" t="s">
        <v>1992</v>
      </c>
      <c r="C3287">
        <v>2124</v>
      </c>
      <c r="D3287" s="2">
        <v>46113</v>
      </c>
      <c r="E3287" t="s">
        <v>905</v>
      </c>
      <c r="F3287" t="s">
        <v>1995</v>
      </c>
      <c r="G3287" t="s">
        <v>1996</v>
      </c>
      <c r="H3287" t="s">
        <v>357</v>
      </c>
      <c r="I3287" t="s">
        <v>7802</v>
      </c>
      <c r="J3287" t="s">
        <v>7799</v>
      </c>
      <c r="K3287" t="s">
        <v>56</v>
      </c>
      <c r="L3287" t="s">
        <v>902</v>
      </c>
      <c r="M3287" t="s">
        <v>1837</v>
      </c>
      <c r="N3287" s="5">
        <v>426519</v>
      </c>
    </row>
    <row r="3288" spans="1:14" x14ac:dyDescent="0.25">
      <c r="A3288" t="s">
        <v>65</v>
      </c>
      <c r="B3288" t="s">
        <v>1992</v>
      </c>
      <c r="C3288">
        <v>2124</v>
      </c>
      <c r="D3288" s="2">
        <v>46113</v>
      </c>
      <c r="E3288" t="s">
        <v>905</v>
      </c>
      <c r="F3288" t="s">
        <v>1995</v>
      </c>
      <c r="G3288" t="s">
        <v>1996</v>
      </c>
      <c r="H3288" t="s">
        <v>357</v>
      </c>
      <c r="I3288" t="s">
        <v>7803</v>
      </c>
      <c r="J3288" t="s">
        <v>7799</v>
      </c>
      <c r="K3288" t="s">
        <v>56</v>
      </c>
      <c r="L3288" t="s">
        <v>902</v>
      </c>
      <c r="M3288" t="s">
        <v>1837</v>
      </c>
      <c r="N3288" s="5">
        <v>428843</v>
      </c>
    </row>
    <row r="3289" spans="1:14" x14ac:dyDescent="0.25">
      <c r="A3289" t="s">
        <v>65</v>
      </c>
      <c r="B3289" t="s">
        <v>1992</v>
      </c>
      <c r="C3289">
        <v>2124</v>
      </c>
      <c r="D3289" s="2">
        <v>46113</v>
      </c>
      <c r="E3289" t="s">
        <v>905</v>
      </c>
      <c r="F3289" t="s">
        <v>7739</v>
      </c>
      <c r="G3289" t="s">
        <v>14</v>
      </c>
      <c r="H3289" t="s">
        <v>2510</v>
      </c>
      <c r="I3289" t="s">
        <v>7804</v>
      </c>
      <c r="J3289" t="s">
        <v>7741</v>
      </c>
      <c r="K3289" t="s">
        <v>56</v>
      </c>
      <c r="L3289" t="s">
        <v>902</v>
      </c>
      <c r="M3289" t="s">
        <v>1837</v>
      </c>
      <c r="N3289" s="5">
        <v>-20000000</v>
      </c>
    </row>
    <row r="3290" spans="1:14" x14ac:dyDescent="0.25">
      <c r="A3290" t="s">
        <v>65</v>
      </c>
      <c r="B3290" t="s">
        <v>1992</v>
      </c>
      <c r="C3290">
        <v>2124</v>
      </c>
      <c r="D3290" s="2">
        <v>46113</v>
      </c>
      <c r="E3290" t="s">
        <v>905</v>
      </c>
      <c r="F3290" t="s">
        <v>1560</v>
      </c>
      <c r="G3290" t="s">
        <v>1561</v>
      </c>
      <c r="H3290" t="s">
        <v>2330</v>
      </c>
      <c r="I3290" t="s">
        <v>7805</v>
      </c>
      <c r="J3290" t="s">
        <v>5246</v>
      </c>
      <c r="K3290" t="s">
        <v>56</v>
      </c>
      <c r="L3290" t="s">
        <v>902</v>
      </c>
      <c r="M3290" t="s">
        <v>1837</v>
      </c>
      <c r="N3290" s="5">
        <v>8280000</v>
      </c>
    </row>
    <row r="3291" spans="1:14" x14ac:dyDescent="0.25">
      <c r="A3291" t="s">
        <v>65</v>
      </c>
      <c r="B3291" t="s">
        <v>1992</v>
      </c>
      <c r="C3291">
        <v>2124</v>
      </c>
      <c r="D3291" s="2">
        <v>46113</v>
      </c>
      <c r="E3291" t="s">
        <v>905</v>
      </c>
      <c r="F3291" t="s">
        <v>7744</v>
      </c>
      <c r="G3291" t="s">
        <v>7745</v>
      </c>
      <c r="H3291" t="s">
        <v>6440</v>
      </c>
      <c r="I3291" t="s">
        <v>7806</v>
      </c>
      <c r="J3291" t="s">
        <v>7807</v>
      </c>
      <c r="K3291" t="s">
        <v>56</v>
      </c>
      <c r="L3291" t="s">
        <v>902</v>
      </c>
      <c r="M3291" t="s">
        <v>1837</v>
      </c>
      <c r="N3291" s="5">
        <v>1397238</v>
      </c>
    </row>
    <row r="3292" spans="1:14" x14ac:dyDescent="0.25">
      <c r="A3292" t="s">
        <v>65</v>
      </c>
      <c r="B3292" t="s">
        <v>1992</v>
      </c>
      <c r="C3292">
        <v>2124</v>
      </c>
      <c r="D3292" s="2">
        <v>46113</v>
      </c>
      <c r="E3292" t="s">
        <v>905</v>
      </c>
      <c r="F3292" t="s">
        <v>7808</v>
      </c>
      <c r="G3292" t="s">
        <v>7809</v>
      </c>
      <c r="H3292" t="s">
        <v>6446</v>
      </c>
      <c r="I3292" t="s">
        <v>7810</v>
      </c>
      <c r="J3292" t="s">
        <v>7811</v>
      </c>
      <c r="K3292" t="s">
        <v>56</v>
      </c>
      <c r="L3292" t="s">
        <v>902</v>
      </c>
      <c r="M3292" t="s">
        <v>1837</v>
      </c>
      <c r="N3292" s="5">
        <v>838065</v>
      </c>
    </row>
    <row r="3293" spans="1:14" x14ac:dyDescent="0.25">
      <c r="A3293" t="s">
        <v>65</v>
      </c>
      <c r="B3293" t="s">
        <v>1992</v>
      </c>
      <c r="C3293">
        <v>2124</v>
      </c>
      <c r="D3293" s="2">
        <v>46113</v>
      </c>
      <c r="E3293" t="s">
        <v>905</v>
      </c>
      <c r="F3293" t="s">
        <v>164</v>
      </c>
      <c r="G3293" t="s">
        <v>2</v>
      </c>
      <c r="H3293" t="s">
        <v>577</v>
      </c>
      <c r="I3293" t="s">
        <v>7812</v>
      </c>
      <c r="J3293" t="s">
        <v>2</v>
      </c>
      <c r="K3293" t="s">
        <v>56</v>
      </c>
      <c r="L3293" t="s">
        <v>902</v>
      </c>
      <c r="M3293" t="s">
        <v>1837</v>
      </c>
      <c r="N3293" s="5">
        <v>902445</v>
      </c>
    </row>
    <row r="3294" spans="1:14" x14ac:dyDescent="0.25">
      <c r="A3294" t="s">
        <v>65</v>
      </c>
      <c r="B3294" t="s">
        <v>1992</v>
      </c>
      <c r="C3294">
        <v>2124</v>
      </c>
      <c r="D3294" s="2">
        <v>46113</v>
      </c>
      <c r="E3294" t="s">
        <v>905</v>
      </c>
      <c r="F3294" t="s">
        <v>164</v>
      </c>
      <c r="G3294" t="s">
        <v>2</v>
      </c>
      <c r="H3294" t="s">
        <v>579</v>
      </c>
      <c r="I3294" t="s">
        <v>7813</v>
      </c>
      <c r="J3294" t="s">
        <v>2</v>
      </c>
      <c r="K3294" t="s">
        <v>56</v>
      </c>
      <c r="L3294" t="s">
        <v>902</v>
      </c>
      <c r="M3294" t="s">
        <v>1837</v>
      </c>
      <c r="N3294" s="5">
        <v>244412</v>
      </c>
    </row>
    <row r="3295" spans="1:14" x14ac:dyDescent="0.25">
      <c r="A3295" t="s">
        <v>65</v>
      </c>
      <c r="B3295" t="s">
        <v>1992</v>
      </c>
      <c r="C3295">
        <v>2124</v>
      </c>
      <c r="D3295" s="2">
        <v>46113</v>
      </c>
      <c r="E3295" t="s">
        <v>905</v>
      </c>
      <c r="F3295" t="s">
        <v>164</v>
      </c>
      <c r="G3295" t="s">
        <v>2</v>
      </c>
      <c r="H3295" t="s">
        <v>646</v>
      </c>
      <c r="I3295" t="s">
        <v>7814</v>
      </c>
      <c r="J3295" t="s">
        <v>2</v>
      </c>
      <c r="K3295" t="s">
        <v>56</v>
      </c>
      <c r="L3295" t="s">
        <v>902</v>
      </c>
      <c r="M3295" t="s">
        <v>1837</v>
      </c>
      <c r="N3295" s="5">
        <v>920809</v>
      </c>
    </row>
    <row r="3296" spans="1:14" x14ac:dyDescent="0.25">
      <c r="A3296" t="s">
        <v>65</v>
      </c>
      <c r="B3296" t="s">
        <v>1992</v>
      </c>
      <c r="C3296">
        <v>2124</v>
      </c>
      <c r="D3296" s="2">
        <v>46113</v>
      </c>
      <c r="E3296" t="s">
        <v>905</v>
      </c>
      <c r="F3296" t="s">
        <v>164</v>
      </c>
      <c r="G3296" t="s">
        <v>2</v>
      </c>
      <c r="H3296" t="s">
        <v>541</v>
      </c>
      <c r="I3296" t="s">
        <v>7815</v>
      </c>
      <c r="J3296" t="s">
        <v>2</v>
      </c>
      <c r="K3296" t="s">
        <v>56</v>
      </c>
      <c r="L3296" t="s">
        <v>902</v>
      </c>
      <c r="M3296" t="s">
        <v>1837</v>
      </c>
      <c r="N3296" s="5">
        <v>2242363</v>
      </c>
    </row>
    <row r="3297" spans="1:14" x14ac:dyDescent="0.25">
      <c r="A3297" t="s">
        <v>65</v>
      </c>
      <c r="B3297" t="s">
        <v>1992</v>
      </c>
      <c r="C3297">
        <v>2124</v>
      </c>
      <c r="D3297" s="2">
        <v>46113</v>
      </c>
      <c r="E3297" t="s">
        <v>905</v>
      </c>
      <c r="F3297" t="s">
        <v>164</v>
      </c>
      <c r="G3297" t="s">
        <v>2</v>
      </c>
      <c r="H3297" t="s">
        <v>530</v>
      </c>
      <c r="I3297" t="s">
        <v>7816</v>
      </c>
      <c r="J3297" t="s">
        <v>2</v>
      </c>
      <c r="K3297" t="s">
        <v>56</v>
      </c>
      <c r="L3297" t="s">
        <v>902</v>
      </c>
      <c r="M3297" t="s">
        <v>1837</v>
      </c>
      <c r="N3297" s="5">
        <v>597964</v>
      </c>
    </row>
    <row r="3298" spans="1:14" x14ac:dyDescent="0.25">
      <c r="A3298" t="s">
        <v>65</v>
      </c>
      <c r="B3298" t="s">
        <v>1992</v>
      </c>
      <c r="C3298">
        <v>2124</v>
      </c>
      <c r="D3298" s="2">
        <v>46113</v>
      </c>
      <c r="E3298" t="s">
        <v>905</v>
      </c>
      <c r="F3298" t="s">
        <v>164</v>
      </c>
      <c r="G3298" t="s">
        <v>2</v>
      </c>
      <c r="H3298" t="s">
        <v>564</v>
      </c>
      <c r="I3298" t="s">
        <v>7817</v>
      </c>
      <c r="J3298" t="s">
        <v>2</v>
      </c>
      <c r="K3298" t="s">
        <v>56</v>
      </c>
      <c r="L3298" t="s">
        <v>902</v>
      </c>
      <c r="M3298" t="s">
        <v>1837</v>
      </c>
      <c r="N3298" s="5">
        <v>905022</v>
      </c>
    </row>
    <row r="3299" spans="1:14" x14ac:dyDescent="0.25">
      <c r="A3299" t="s">
        <v>65</v>
      </c>
      <c r="B3299" t="s">
        <v>1992</v>
      </c>
      <c r="C3299">
        <v>2124</v>
      </c>
      <c r="D3299" s="2">
        <v>46113</v>
      </c>
      <c r="E3299" t="s">
        <v>905</v>
      </c>
      <c r="F3299" t="s">
        <v>164</v>
      </c>
      <c r="G3299" t="s">
        <v>2</v>
      </c>
      <c r="H3299" t="s">
        <v>560</v>
      </c>
      <c r="I3299" t="s">
        <v>7818</v>
      </c>
      <c r="J3299" t="s">
        <v>2</v>
      </c>
      <c r="K3299" t="s">
        <v>56</v>
      </c>
      <c r="L3299" t="s">
        <v>902</v>
      </c>
      <c r="M3299" t="s">
        <v>1837</v>
      </c>
      <c r="N3299" s="5">
        <v>1955297</v>
      </c>
    </row>
    <row r="3300" spans="1:14" x14ac:dyDescent="0.25">
      <c r="A3300" t="s">
        <v>65</v>
      </c>
      <c r="B3300" t="s">
        <v>1992</v>
      </c>
      <c r="C3300">
        <v>2124</v>
      </c>
      <c r="D3300" s="2">
        <v>46113</v>
      </c>
      <c r="E3300" t="s">
        <v>905</v>
      </c>
      <c r="F3300" t="s">
        <v>164</v>
      </c>
      <c r="G3300" t="s">
        <v>2</v>
      </c>
      <c r="H3300" t="s">
        <v>558</v>
      </c>
      <c r="I3300" t="s">
        <v>7819</v>
      </c>
      <c r="J3300" t="s">
        <v>2</v>
      </c>
      <c r="K3300" t="s">
        <v>56</v>
      </c>
      <c r="L3300" t="s">
        <v>902</v>
      </c>
      <c r="M3300" t="s">
        <v>1837</v>
      </c>
      <c r="N3300" s="5">
        <v>1128061</v>
      </c>
    </row>
    <row r="3301" spans="1:14" x14ac:dyDescent="0.25">
      <c r="A3301" t="s">
        <v>65</v>
      </c>
      <c r="B3301" t="s">
        <v>1992</v>
      </c>
      <c r="C3301">
        <v>2124</v>
      </c>
      <c r="D3301" s="2">
        <v>46113</v>
      </c>
      <c r="E3301" t="s">
        <v>905</v>
      </c>
      <c r="F3301" t="s">
        <v>164</v>
      </c>
      <c r="G3301" t="s">
        <v>2</v>
      </c>
      <c r="H3301" t="s">
        <v>1415</v>
      </c>
      <c r="I3301" t="s">
        <v>7820</v>
      </c>
      <c r="J3301" t="s">
        <v>2</v>
      </c>
      <c r="K3301" t="s">
        <v>56</v>
      </c>
      <c r="L3301" t="s">
        <v>902</v>
      </c>
      <c r="M3301" t="s">
        <v>1837</v>
      </c>
      <c r="N3301" s="5">
        <v>627688</v>
      </c>
    </row>
    <row r="3302" spans="1:14" x14ac:dyDescent="0.25">
      <c r="A3302" t="s">
        <v>65</v>
      </c>
      <c r="B3302" t="s">
        <v>1992</v>
      </c>
      <c r="C3302">
        <v>2124</v>
      </c>
      <c r="D3302" s="2">
        <v>46113</v>
      </c>
      <c r="E3302" t="s">
        <v>905</v>
      </c>
      <c r="F3302" t="s">
        <v>164</v>
      </c>
      <c r="G3302" t="s">
        <v>2</v>
      </c>
      <c r="H3302" t="s">
        <v>1413</v>
      </c>
      <c r="I3302" t="s">
        <v>7821</v>
      </c>
      <c r="J3302" t="s">
        <v>2</v>
      </c>
      <c r="K3302" t="s">
        <v>56</v>
      </c>
      <c r="L3302" t="s">
        <v>902</v>
      </c>
      <c r="M3302" t="s">
        <v>1837</v>
      </c>
      <c r="N3302" s="5">
        <v>2039984</v>
      </c>
    </row>
    <row r="3303" spans="1:14" x14ac:dyDescent="0.25">
      <c r="A3303" t="s">
        <v>65</v>
      </c>
      <c r="B3303" t="s">
        <v>1992</v>
      </c>
      <c r="C3303">
        <v>2124</v>
      </c>
      <c r="D3303" s="2">
        <v>46113</v>
      </c>
      <c r="E3303" t="s">
        <v>905</v>
      </c>
      <c r="F3303" t="s">
        <v>164</v>
      </c>
      <c r="G3303" t="s">
        <v>2</v>
      </c>
      <c r="H3303" t="s">
        <v>1563</v>
      </c>
      <c r="I3303" t="s">
        <v>7822</v>
      </c>
      <c r="J3303" t="s">
        <v>2</v>
      </c>
      <c r="K3303" t="s">
        <v>56</v>
      </c>
      <c r="L3303" t="s">
        <v>902</v>
      </c>
      <c r="M3303" t="s">
        <v>1837</v>
      </c>
      <c r="N3303" s="5">
        <v>940661</v>
      </c>
    </row>
    <row r="3304" spans="1:14" x14ac:dyDescent="0.25">
      <c r="A3304" t="s">
        <v>65</v>
      </c>
      <c r="B3304" t="s">
        <v>1992</v>
      </c>
      <c r="C3304">
        <v>2124</v>
      </c>
      <c r="D3304" s="2">
        <v>46113</v>
      </c>
      <c r="E3304" t="s">
        <v>905</v>
      </c>
      <c r="F3304" t="s">
        <v>164</v>
      </c>
      <c r="G3304" t="s">
        <v>2</v>
      </c>
      <c r="H3304" t="s">
        <v>1489</v>
      </c>
      <c r="I3304" t="s">
        <v>7823</v>
      </c>
      <c r="J3304" t="s">
        <v>2</v>
      </c>
      <c r="K3304" t="s">
        <v>56</v>
      </c>
      <c r="L3304" t="s">
        <v>902</v>
      </c>
      <c r="M3304" t="s">
        <v>1837</v>
      </c>
      <c r="N3304" s="5">
        <v>627108</v>
      </c>
    </row>
    <row r="3305" spans="1:14" x14ac:dyDescent="0.25">
      <c r="A3305" t="s">
        <v>65</v>
      </c>
      <c r="B3305" t="s">
        <v>1992</v>
      </c>
      <c r="C3305">
        <v>2124</v>
      </c>
      <c r="D3305" s="2">
        <v>46113</v>
      </c>
      <c r="E3305" t="s">
        <v>905</v>
      </c>
      <c r="F3305" t="s">
        <v>164</v>
      </c>
      <c r="G3305" t="s">
        <v>2</v>
      </c>
      <c r="H3305" t="s">
        <v>712</v>
      </c>
      <c r="I3305" t="s">
        <v>7824</v>
      </c>
      <c r="J3305" t="s">
        <v>2</v>
      </c>
      <c r="K3305" t="s">
        <v>56</v>
      </c>
      <c r="L3305" t="s">
        <v>902</v>
      </c>
      <c r="M3305" t="s">
        <v>1837</v>
      </c>
      <c r="N3305" s="5">
        <v>1459484</v>
      </c>
    </row>
    <row r="3306" spans="1:14" x14ac:dyDescent="0.25">
      <c r="A3306" t="s">
        <v>65</v>
      </c>
      <c r="B3306" t="s">
        <v>1992</v>
      </c>
      <c r="C3306">
        <v>2124</v>
      </c>
      <c r="D3306" s="2">
        <v>46113</v>
      </c>
      <c r="E3306" t="s">
        <v>905</v>
      </c>
      <c r="F3306" t="s">
        <v>164</v>
      </c>
      <c r="G3306" t="s">
        <v>2</v>
      </c>
      <c r="H3306" t="s">
        <v>713</v>
      </c>
      <c r="I3306" t="s">
        <v>7825</v>
      </c>
      <c r="J3306" t="s">
        <v>2</v>
      </c>
      <c r="K3306" t="s">
        <v>56</v>
      </c>
      <c r="L3306" t="s">
        <v>902</v>
      </c>
      <c r="M3306" t="s">
        <v>1837</v>
      </c>
      <c r="N3306" s="5">
        <v>920810</v>
      </c>
    </row>
    <row r="3307" spans="1:14" x14ac:dyDescent="0.25">
      <c r="A3307" t="s">
        <v>65</v>
      </c>
      <c r="B3307" t="s">
        <v>1992</v>
      </c>
      <c r="C3307">
        <v>2124</v>
      </c>
      <c r="D3307" s="2">
        <v>46113</v>
      </c>
      <c r="E3307" t="s">
        <v>905</v>
      </c>
      <c r="F3307" t="s">
        <v>164</v>
      </c>
      <c r="G3307" t="s">
        <v>2</v>
      </c>
      <c r="H3307" t="s">
        <v>2480</v>
      </c>
      <c r="I3307" t="s">
        <v>7826</v>
      </c>
      <c r="J3307" t="s">
        <v>2</v>
      </c>
      <c r="K3307" t="s">
        <v>56</v>
      </c>
      <c r="L3307" t="s">
        <v>902</v>
      </c>
      <c r="M3307" t="s">
        <v>1837</v>
      </c>
      <c r="N3307" s="5">
        <v>634298</v>
      </c>
    </row>
    <row r="3308" spans="1:14" x14ac:dyDescent="0.25">
      <c r="A3308" t="s">
        <v>65</v>
      </c>
      <c r="B3308" t="s">
        <v>1992</v>
      </c>
      <c r="C3308">
        <v>2124</v>
      </c>
      <c r="D3308" s="2">
        <v>46113</v>
      </c>
      <c r="E3308" t="s">
        <v>905</v>
      </c>
      <c r="F3308" t="s">
        <v>164</v>
      </c>
      <c r="G3308" t="s">
        <v>2</v>
      </c>
      <c r="H3308" t="s">
        <v>1077</v>
      </c>
      <c r="I3308" t="s">
        <v>7827</v>
      </c>
      <c r="J3308" t="s">
        <v>2</v>
      </c>
      <c r="K3308" t="s">
        <v>56</v>
      </c>
      <c r="L3308" t="s">
        <v>902</v>
      </c>
      <c r="M3308" t="s">
        <v>1837</v>
      </c>
      <c r="N3308" s="5">
        <v>920811</v>
      </c>
    </row>
    <row r="3309" spans="1:14" x14ac:dyDescent="0.25">
      <c r="A3309" t="s">
        <v>65</v>
      </c>
      <c r="B3309" t="s">
        <v>1992</v>
      </c>
      <c r="C3309">
        <v>2124</v>
      </c>
      <c r="D3309" s="2">
        <v>46113</v>
      </c>
      <c r="E3309" t="s">
        <v>905</v>
      </c>
      <c r="F3309" t="s">
        <v>164</v>
      </c>
      <c r="G3309" t="s">
        <v>2</v>
      </c>
      <c r="H3309" t="s">
        <v>1072</v>
      </c>
      <c r="I3309" t="s">
        <v>7828</v>
      </c>
      <c r="J3309" t="s">
        <v>2</v>
      </c>
      <c r="K3309" t="s">
        <v>56</v>
      </c>
      <c r="L3309" t="s">
        <v>902</v>
      </c>
      <c r="M3309" t="s">
        <v>1837</v>
      </c>
      <c r="N3309" s="5">
        <v>1254216</v>
      </c>
    </row>
    <row r="3310" spans="1:14" x14ac:dyDescent="0.25">
      <c r="A3310" t="s">
        <v>65</v>
      </c>
      <c r="B3310" t="s">
        <v>1992</v>
      </c>
      <c r="C3310">
        <v>2124</v>
      </c>
      <c r="D3310" s="2">
        <v>46113</v>
      </c>
      <c r="E3310" t="s">
        <v>905</v>
      </c>
      <c r="F3310" t="s">
        <v>164</v>
      </c>
      <c r="G3310" t="s">
        <v>2</v>
      </c>
      <c r="H3310" t="s">
        <v>1071</v>
      </c>
      <c r="I3310" t="s">
        <v>7829</v>
      </c>
      <c r="J3310" t="s">
        <v>2</v>
      </c>
      <c r="K3310" t="s">
        <v>56</v>
      </c>
      <c r="L3310" t="s">
        <v>902</v>
      </c>
      <c r="M3310" t="s">
        <v>1837</v>
      </c>
      <c r="N3310" s="5">
        <v>940632</v>
      </c>
    </row>
    <row r="3311" spans="1:14" x14ac:dyDescent="0.25">
      <c r="A3311" t="s">
        <v>65</v>
      </c>
      <c r="B3311" t="s">
        <v>1992</v>
      </c>
      <c r="C3311">
        <v>2124</v>
      </c>
      <c r="D3311" s="2">
        <v>46113</v>
      </c>
      <c r="E3311" t="s">
        <v>905</v>
      </c>
      <c r="F3311" t="s">
        <v>164</v>
      </c>
      <c r="G3311" t="s">
        <v>2</v>
      </c>
      <c r="H3311" t="s">
        <v>1272</v>
      </c>
      <c r="I3311" t="s">
        <v>7830</v>
      </c>
      <c r="J3311" t="s">
        <v>2</v>
      </c>
      <c r="K3311" t="s">
        <v>56</v>
      </c>
      <c r="L3311" t="s">
        <v>902</v>
      </c>
      <c r="M3311" t="s">
        <v>1837</v>
      </c>
      <c r="N3311" s="5">
        <v>1763739</v>
      </c>
    </row>
    <row r="3312" spans="1:14" x14ac:dyDescent="0.25">
      <c r="A3312" t="s">
        <v>65</v>
      </c>
      <c r="B3312" t="s">
        <v>1992</v>
      </c>
      <c r="C3312">
        <v>2124</v>
      </c>
      <c r="D3312" s="2">
        <v>46113</v>
      </c>
      <c r="E3312" t="s">
        <v>905</v>
      </c>
      <c r="F3312" t="s">
        <v>164</v>
      </c>
      <c r="G3312" t="s">
        <v>2</v>
      </c>
      <c r="H3312" t="s">
        <v>714</v>
      </c>
      <c r="I3312" t="s">
        <v>7831</v>
      </c>
      <c r="J3312" t="s">
        <v>2</v>
      </c>
      <c r="K3312" t="s">
        <v>56</v>
      </c>
      <c r="L3312" t="s">
        <v>902</v>
      </c>
      <c r="M3312" t="s">
        <v>1837</v>
      </c>
      <c r="N3312" s="5">
        <v>1228540</v>
      </c>
    </row>
    <row r="3313" spans="1:14" x14ac:dyDescent="0.25">
      <c r="A3313" t="s">
        <v>65</v>
      </c>
      <c r="B3313" t="s">
        <v>1992</v>
      </c>
      <c r="C3313">
        <v>2124</v>
      </c>
      <c r="D3313" s="2">
        <v>46113</v>
      </c>
      <c r="E3313" t="s">
        <v>905</v>
      </c>
      <c r="F3313" t="s">
        <v>7832</v>
      </c>
      <c r="G3313" t="s">
        <v>7833</v>
      </c>
      <c r="H3313" t="s">
        <v>6444</v>
      </c>
      <c r="I3313" t="s">
        <v>7834</v>
      </c>
      <c r="J3313" t="s">
        <v>7835</v>
      </c>
      <c r="K3313" t="s">
        <v>56</v>
      </c>
      <c r="L3313" t="s">
        <v>902</v>
      </c>
      <c r="M3313" t="s">
        <v>1837</v>
      </c>
      <c r="N3313" s="5">
        <v>638949</v>
      </c>
    </row>
    <row r="3314" spans="1:14" x14ac:dyDescent="0.25">
      <c r="A3314" t="s">
        <v>65</v>
      </c>
      <c r="B3314" t="s">
        <v>1992</v>
      </c>
      <c r="C3314">
        <v>2124</v>
      </c>
      <c r="D3314" s="2">
        <v>46113</v>
      </c>
      <c r="E3314" t="s">
        <v>905</v>
      </c>
      <c r="F3314" t="s">
        <v>179</v>
      </c>
      <c r="G3314" t="s">
        <v>269</v>
      </c>
      <c r="H3314" t="s">
        <v>6445</v>
      </c>
      <c r="I3314" t="s">
        <v>7836</v>
      </c>
      <c r="J3314" t="s">
        <v>269</v>
      </c>
      <c r="K3314" t="s">
        <v>56</v>
      </c>
      <c r="L3314" t="s">
        <v>902</v>
      </c>
      <c r="M3314" t="s">
        <v>1837</v>
      </c>
      <c r="N3314" s="5">
        <v>5577840</v>
      </c>
    </row>
    <row r="3315" spans="1:14" x14ac:dyDescent="0.25">
      <c r="A3315" t="s">
        <v>65</v>
      </c>
      <c r="B3315" t="s">
        <v>1992</v>
      </c>
      <c r="C3315">
        <v>2124</v>
      </c>
      <c r="D3315" s="2">
        <v>46113</v>
      </c>
      <c r="E3315" t="s">
        <v>905</v>
      </c>
      <c r="F3315" t="s">
        <v>179</v>
      </c>
      <c r="G3315" t="s">
        <v>269</v>
      </c>
      <c r="H3315" t="s">
        <v>6445</v>
      </c>
      <c r="I3315" t="s">
        <v>7837</v>
      </c>
      <c r="J3315" t="s">
        <v>269</v>
      </c>
      <c r="K3315" t="s">
        <v>56</v>
      </c>
      <c r="L3315" t="s">
        <v>902</v>
      </c>
      <c r="M3315" t="s">
        <v>1837</v>
      </c>
      <c r="N3315" s="5">
        <v>5378632</v>
      </c>
    </row>
    <row r="3316" spans="1:14" x14ac:dyDescent="0.25">
      <c r="A3316" t="s">
        <v>65</v>
      </c>
      <c r="B3316" t="s">
        <v>1992</v>
      </c>
      <c r="C3316">
        <v>2124</v>
      </c>
      <c r="D3316" s="2">
        <v>46113</v>
      </c>
      <c r="E3316" t="s">
        <v>905</v>
      </c>
      <c r="F3316" t="s">
        <v>179</v>
      </c>
      <c r="G3316" t="s">
        <v>269</v>
      </c>
      <c r="H3316" t="s">
        <v>6445</v>
      </c>
      <c r="I3316" t="s">
        <v>7838</v>
      </c>
      <c r="J3316" t="s">
        <v>269</v>
      </c>
      <c r="K3316" t="s">
        <v>56</v>
      </c>
      <c r="L3316" t="s">
        <v>902</v>
      </c>
      <c r="M3316" t="s">
        <v>1837</v>
      </c>
      <c r="N3316" s="5">
        <v>-5577840</v>
      </c>
    </row>
    <row r="3317" spans="1:14" x14ac:dyDescent="0.25">
      <c r="A3317" t="s">
        <v>65</v>
      </c>
      <c r="B3317" t="s">
        <v>1992</v>
      </c>
      <c r="C3317">
        <v>2124</v>
      </c>
      <c r="D3317" s="2">
        <v>46113</v>
      </c>
      <c r="E3317" t="s">
        <v>1792</v>
      </c>
      <c r="F3317" t="s">
        <v>14</v>
      </c>
      <c r="G3317" t="s">
        <v>14</v>
      </c>
      <c r="H3317" t="s">
        <v>6450</v>
      </c>
      <c r="I3317" t="s">
        <v>14</v>
      </c>
      <c r="J3317" t="s">
        <v>7839</v>
      </c>
      <c r="K3317" t="s">
        <v>57</v>
      </c>
      <c r="L3317" t="s">
        <v>109</v>
      </c>
      <c r="M3317" t="s">
        <v>1837</v>
      </c>
      <c r="N3317" s="5">
        <v>9134113</v>
      </c>
    </row>
    <row r="3318" spans="1:14" x14ac:dyDescent="0.25">
      <c r="A3318" t="s">
        <v>65</v>
      </c>
      <c r="B3318" t="s">
        <v>1992</v>
      </c>
      <c r="C3318">
        <v>2124</v>
      </c>
      <c r="D3318" s="2">
        <v>46113</v>
      </c>
      <c r="E3318" t="s">
        <v>906</v>
      </c>
      <c r="F3318" t="s">
        <v>1995</v>
      </c>
      <c r="G3318" t="s">
        <v>1996</v>
      </c>
      <c r="H3318" t="s">
        <v>357</v>
      </c>
      <c r="I3318" t="s">
        <v>14</v>
      </c>
      <c r="J3318" t="s">
        <v>7840</v>
      </c>
      <c r="K3318" t="s">
        <v>56</v>
      </c>
      <c r="L3318" t="s">
        <v>903</v>
      </c>
      <c r="M3318" t="s">
        <v>1837</v>
      </c>
      <c r="N3318" s="5">
        <v>855260</v>
      </c>
    </row>
    <row r="3319" spans="1:14" x14ac:dyDescent="0.25">
      <c r="A3319" t="s">
        <v>65</v>
      </c>
      <c r="B3319" t="s">
        <v>1992</v>
      </c>
      <c r="C3319">
        <v>2124</v>
      </c>
      <c r="D3319" s="2">
        <v>46113</v>
      </c>
      <c r="E3319" t="s">
        <v>906</v>
      </c>
      <c r="F3319" t="s">
        <v>2503</v>
      </c>
      <c r="G3319" t="s">
        <v>14</v>
      </c>
      <c r="H3319" t="s">
        <v>2504</v>
      </c>
      <c r="I3319" t="s">
        <v>14</v>
      </c>
      <c r="J3319" t="s">
        <v>7841</v>
      </c>
      <c r="K3319" t="s">
        <v>56</v>
      </c>
      <c r="L3319" t="s">
        <v>903</v>
      </c>
      <c r="M3319" t="s">
        <v>1837</v>
      </c>
      <c r="N3319" s="5">
        <v>12800000</v>
      </c>
    </row>
    <row r="3320" spans="1:14" x14ac:dyDescent="0.25">
      <c r="A3320" t="s">
        <v>65</v>
      </c>
      <c r="B3320" t="s">
        <v>1992</v>
      </c>
      <c r="C3320">
        <v>2124</v>
      </c>
      <c r="D3320" s="2">
        <v>46113</v>
      </c>
      <c r="E3320" t="s">
        <v>906</v>
      </c>
      <c r="F3320" t="s">
        <v>7732</v>
      </c>
      <c r="G3320" t="s">
        <v>7733</v>
      </c>
      <c r="H3320" t="s">
        <v>6442</v>
      </c>
      <c r="I3320" t="s">
        <v>14</v>
      </c>
      <c r="J3320" t="s">
        <v>7842</v>
      </c>
      <c r="K3320" t="s">
        <v>56</v>
      </c>
      <c r="L3320" t="s">
        <v>903</v>
      </c>
      <c r="M3320" t="s">
        <v>1837</v>
      </c>
      <c r="N3320" s="5">
        <v>15903498</v>
      </c>
    </row>
    <row r="3321" spans="1:14" x14ac:dyDescent="0.25">
      <c r="A3321" t="s">
        <v>65</v>
      </c>
      <c r="B3321" t="s">
        <v>1992</v>
      </c>
      <c r="C3321">
        <v>2124</v>
      </c>
      <c r="D3321" s="2">
        <v>46113</v>
      </c>
      <c r="E3321" t="s">
        <v>906</v>
      </c>
      <c r="F3321" t="s">
        <v>193</v>
      </c>
      <c r="G3321" t="s">
        <v>367</v>
      </c>
      <c r="H3321" t="s">
        <v>6449</v>
      </c>
      <c r="I3321" t="s">
        <v>14</v>
      </c>
      <c r="J3321" t="s">
        <v>1793</v>
      </c>
      <c r="K3321" t="s">
        <v>56</v>
      </c>
      <c r="L3321" t="s">
        <v>903</v>
      </c>
      <c r="M3321" t="s">
        <v>1837</v>
      </c>
      <c r="N3321" s="5">
        <v>5170570</v>
      </c>
    </row>
    <row r="3322" spans="1:14" x14ac:dyDescent="0.25">
      <c r="A3322" t="s">
        <v>65</v>
      </c>
      <c r="B3322" t="s">
        <v>1992</v>
      </c>
      <c r="C3322">
        <v>2124</v>
      </c>
      <c r="D3322" s="2">
        <v>46113</v>
      </c>
      <c r="E3322" t="s">
        <v>906</v>
      </c>
      <c r="F3322" t="s">
        <v>602</v>
      </c>
      <c r="G3322" t="s">
        <v>7843</v>
      </c>
      <c r="H3322" t="s">
        <v>1340</v>
      </c>
      <c r="I3322" t="s">
        <v>7844</v>
      </c>
      <c r="J3322" t="s">
        <v>7845</v>
      </c>
      <c r="K3322" t="s">
        <v>56</v>
      </c>
      <c r="L3322" t="s">
        <v>903</v>
      </c>
      <c r="M3322" t="s">
        <v>1837</v>
      </c>
      <c r="N3322" s="5">
        <v>20481811</v>
      </c>
    </row>
    <row r="3323" spans="1:14" x14ac:dyDescent="0.25">
      <c r="A3323" t="s">
        <v>65</v>
      </c>
      <c r="B3323" t="s">
        <v>1992</v>
      </c>
      <c r="C3323">
        <v>2124</v>
      </c>
      <c r="D3323" s="2">
        <v>46113</v>
      </c>
      <c r="E3323" t="s">
        <v>906</v>
      </c>
      <c r="F3323" t="s">
        <v>194</v>
      </c>
      <c r="G3323" t="s">
        <v>36</v>
      </c>
      <c r="H3323" t="s">
        <v>2508</v>
      </c>
      <c r="I3323" t="s">
        <v>14</v>
      </c>
      <c r="J3323" t="s">
        <v>2005</v>
      </c>
      <c r="K3323" t="s">
        <v>56</v>
      </c>
      <c r="L3323" t="s">
        <v>903</v>
      </c>
      <c r="M3323" t="s">
        <v>1837</v>
      </c>
      <c r="N3323" s="5">
        <v>16248681</v>
      </c>
    </row>
    <row r="3324" spans="1:14" x14ac:dyDescent="0.25">
      <c r="A3324" t="s">
        <v>65</v>
      </c>
      <c r="B3324" t="s">
        <v>1992</v>
      </c>
      <c r="C3324">
        <v>2124</v>
      </c>
      <c r="D3324" s="2">
        <v>46113</v>
      </c>
      <c r="E3324" t="s">
        <v>906</v>
      </c>
      <c r="F3324" t="s">
        <v>216</v>
      </c>
      <c r="G3324" t="s">
        <v>136</v>
      </c>
      <c r="H3324" t="s">
        <v>1217</v>
      </c>
      <c r="I3324" t="s">
        <v>14</v>
      </c>
      <c r="J3324" t="s">
        <v>884</v>
      </c>
      <c r="K3324" t="s">
        <v>56</v>
      </c>
      <c r="L3324" t="s">
        <v>903</v>
      </c>
      <c r="M3324" t="s">
        <v>1837</v>
      </c>
      <c r="N3324" s="5">
        <v>15550724</v>
      </c>
    </row>
    <row r="3325" spans="1:14" x14ac:dyDescent="0.25">
      <c r="A3325" t="s">
        <v>65</v>
      </c>
      <c r="B3325" t="s">
        <v>1992</v>
      </c>
      <c r="C3325">
        <v>2124</v>
      </c>
      <c r="D3325" s="2">
        <v>46113</v>
      </c>
      <c r="E3325" t="s">
        <v>906</v>
      </c>
      <c r="F3325" t="s">
        <v>7739</v>
      </c>
      <c r="G3325" t="s">
        <v>14</v>
      </c>
      <c r="H3325" t="s">
        <v>2510</v>
      </c>
      <c r="I3325" t="s">
        <v>14</v>
      </c>
      <c r="J3325" t="s">
        <v>7782</v>
      </c>
      <c r="K3325" t="s">
        <v>56</v>
      </c>
      <c r="L3325" t="s">
        <v>903</v>
      </c>
      <c r="M3325" t="s">
        <v>1837</v>
      </c>
      <c r="N3325" s="5">
        <v>40000000</v>
      </c>
    </row>
    <row r="3326" spans="1:14" x14ac:dyDescent="0.25">
      <c r="A3326" t="s">
        <v>65</v>
      </c>
      <c r="B3326" t="s">
        <v>1992</v>
      </c>
      <c r="C3326">
        <v>2124</v>
      </c>
      <c r="D3326" s="2">
        <v>46113</v>
      </c>
      <c r="E3326" t="s">
        <v>906</v>
      </c>
      <c r="F3326" t="s">
        <v>1560</v>
      </c>
      <c r="G3326" t="s">
        <v>1561</v>
      </c>
      <c r="H3326" t="s">
        <v>2330</v>
      </c>
      <c r="I3326" t="s">
        <v>14</v>
      </c>
      <c r="J3326" t="s">
        <v>7846</v>
      </c>
      <c r="K3326" t="s">
        <v>56</v>
      </c>
      <c r="L3326" t="s">
        <v>903</v>
      </c>
      <c r="M3326" t="s">
        <v>1837</v>
      </c>
      <c r="N3326" s="5">
        <v>10120000</v>
      </c>
    </row>
    <row r="3327" spans="1:14" x14ac:dyDescent="0.25">
      <c r="A3327" t="s">
        <v>65</v>
      </c>
      <c r="B3327" t="s">
        <v>1992</v>
      </c>
      <c r="C3327">
        <v>2124</v>
      </c>
      <c r="D3327" s="2">
        <v>46113</v>
      </c>
      <c r="E3327" t="s">
        <v>907</v>
      </c>
      <c r="F3327" t="s">
        <v>1670</v>
      </c>
      <c r="G3327" t="s">
        <v>2003</v>
      </c>
      <c r="H3327" t="s">
        <v>1672</v>
      </c>
      <c r="I3327" t="s">
        <v>14</v>
      </c>
      <c r="J3327" t="s">
        <v>7783</v>
      </c>
      <c r="K3327" t="s">
        <v>56</v>
      </c>
      <c r="L3327" t="s">
        <v>904</v>
      </c>
      <c r="M3327" t="s">
        <v>1837</v>
      </c>
      <c r="N3327" s="5">
        <v>-7948427</v>
      </c>
    </row>
    <row r="3328" spans="1:14" x14ac:dyDescent="0.25">
      <c r="A3328" t="s">
        <v>65</v>
      </c>
      <c r="B3328" t="s">
        <v>1992</v>
      </c>
      <c r="C3328">
        <v>2124</v>
      </c>
      <c r="D3328" s="2">
        <v>46113</v>
      </c>
      <c r="E3328" t="s">
        <v>907</v>
      </c>
      <c r="F3328" t="s">
        <v>193</v>
      </c>
      <c r="G3328" t="s">
        <v>367</v>
      </c>
      <c r="H3328" t="s">
        <v>6449</v>
      </c>
      <c r="I3328" t="s">
        <v>14</v>
      </c>
      <c r="J3328" t="s">
        <v>2006</v>
      </c>
      <c r="K3328" t="s">
        <v>56</v>
      </c>
      <c r="L3328" t="s">
        <v>904</v>
      </c>
      <c r="M3328" t="s">
        <v>1837</v>
      </c>
      <c r="N3328" s="5">
        <v>-5170570</v>
      </c>
    </row>
    <row r="3329" spans="1:14" x14ac:dyDescent="0.25">
      <c r="A3329" t="s">
        <v>65</v>
      </c>
      <c r="B3329" t="s">
        <v>1992</v>
      </c>
      <c r="C3329">
        <v>2124</v>
      </c>
      <c r="D3329" s="2">
        <v>46113</v>
      </c>
      <c r="E3329" t="s">
        <v>907</v>
      </c>
      <c r="F3329" t="s">
        <v>7739</v>
      </c>
      <c r="G3329" t="s">
        <v>14</v>
      </c>
      <c r="H3329" t="s">
        <v>2510</v>
      </c>
      <c r="I3329" t="s">
        <v>14</v>
      </c>
      <c r="J3329" t="s">
        <v>7847</v>
      </c>
      <c r="K3329" t="s">
        <v>56</v>
      </c>
      <c r="L3329" t="s">
        <v>904</v>
      </c>
      <c r="M3329" t="s">
        <v>1837</v>
      </c>
      <c r="N3329" s="5">
        <v>-20000000</v>
      </c>
    </row>
    <row r="3330" spans="1:14" x14ac:dyDescent="0.25">
      <c r="A3330" t="s">
        <v>65</v>
      </c>
      <c r="B3330" t="s">
        <v>1992</v>
      </c>
      <c r="C3330">
        <v>2124</v>
      </c>
      <c r="D3330" s="2">
        <v>46113</v>
      </c>
      <c r="E3330" t="s">
        <v>907</v>
      </c>
      <c r="F3330" t="s">
        <v>1560</v>
      </c>
      <c r="G3330" t="s">
        <v>1561</v>
      </c>
      <c r="H3330" t="s">
        <v>2330</v>
      </c>
      <c r="I3330" t="s">
        <v>7805</v>
      </c>
      <c r="J3330" t="s">
        <v>5283</v>
      </c>
      <c r="K3330" t="s">
        <v>56</v>
      </c>
      <c r="L3330" t="s">
        <v>904</v>
      </c>
      <c r="M3330" t="s">
        <v>1837</v>
      </c>
      <c r="N3330" s="5">
        <v>-8280000</v>
      </c>
    </row>
    <row r="3331" spans="1:14" x14ac:dyDescent="0.25">
      <c r="A3331" t="s">
        <v>65</v>
      </c>
      <c r="B3331" t="s">
        <v>1992</v>
      </c>
      <c r="C3331">
        <v>2124</v>
      </c>
      <c r="D3331" s="2">
        <v>46113</v>
      </c>
      <c r="E3331" t="s">
        <v>907</v>
      </c>
      <c r="F3331" t="s">
        <v>179</v>
      </c>
      <c r="G3331" t="s">
        <v>269</v>
      </c>
      <c r="H3331" t="s">
        <v>6445</v>
      </c>
      <c r="I3331" t="s">
        <v>14</v>
      </c>
      <c r="J3331" t="s">
        <v>1958</v>
      </c>
      <c r="K3331" t="s">
        <v>56</v>
      </c>
      <c r="L3331" t="s">
        <v>904</v>
      </c>
      <c r="M3331" t="s">
        <v>1837</v>
      </c>
      <c r="N3331" s="5">
        <v>-5577840</v>
      </c>
    </row>
    <row r="3332" spans="1:14" x14ac:dyDescent="0.25">
      <c r="A3332" t="s">
        <v>65</v>
      </c>
      <c r="B3332" t="s">
        <v>1992</v>
      </c>
      <c r="C3332">
        <v>2124</v>
      </c>
      <c r="D3332" s="2">
        <v>46113</v>
      </c>
      <c r="E3332" t="s">
        <v>10106</v>
      </c>
      <c r="F3332" t="s">
        <v>10096</v>
      </c>
      <c r="G3332" t="s">
        <v>14</v>
      </c>
      <c r="H3332" t="s">
        <v>6450</v>
      </c>
      <c r="I3332" t="s">
        <v>14</v>
      </c>
      <c r="J3332" t="s">
        <v>10109</v>
      </c>
      <c r="K3332" t="s">
        <v>57</v>
      </c>
      <c r="L3332" t="s">
        <v>904</v>
      </c>
      <c r="M3332" t="s">
        <v>1837</v>
      </c>
      <c r="N3332" s="5">
        <v>-9134113</v>
      </c>
    </row>
    <row r="3333" spans="1:14" x14ac:dyDescent="0.25">
      <c r="A3333" t="s">
        <v>65</v>
      </c>
      <c r="B3333" t="s">
        <v>1992</v>
      </c>
      <c r="C3333">
        <v>2124</v>
      </c>
      <c r="D3333" s="2">
        <v>46143</v>
      </c>
      <c r="E3333" t="s">
        <v>905</v>
      </c>
      <c r="F3333" t="s">
        <v>936</v>
      </c>
      <c r="G3333" t="s">
        <v>1993</v>
      </c>
      <c r="H3333" t="s">
        <v>357</v>
      </c>
      <c r="I3333" t="s">
        <v>11091</v>
      </c>
      <c r="J3333" t="s">
        <v>7793</v>
      </c>
      <c r="K3333" t="s">
        <v>56</v>
      </c>
      <c r="L3333" t="s">
        <v>902</v>
      </c>
      <c r="M3333" t="s">
        <v>1837</v>
      </c>
      <c r="N3333" s="5">
        <v>427630</v>
      </c>
    </row>
    <row r="3334" spans="1:14" x14ac:dyDescent="0.25">
      <c r="A3334" t="s">
        <v>65</v>
      </c>
      <c r="B3334" t="s">
        <v>1992</v>
      </c>
      <c r="C3334">
        <v>2124</v>
      </c>
      <c r="D3334" s="2">
        <v>46143</v>
      </c>
      <c r="E3334" t="s">
        <v>905</v>
      </c>
      <c r="F3334" t="s">
        <v>1995</v>
      </c>
      <c r="G3334" t="s">
        <v>1996</v>
      </c>
      <c r="H3334" t="s">
        <v>357</v>
      </c>
      <c r="I3334" t="s">
        <v>11092</v>
      </c>
      <c r="J3334" t="s">
        <v>7799</v>
      </c>
      <c r="K3334" t="s">
        <v>56</v>
      </c>
      <c r="L3334" t="s">
        <v>902</v>
      </c>
      <c r="M3334" t="s">
        <v>1837</v>
      </c>
      <c r="N3334" s="5">
        <v>427630</v>
      </c>
    </row>
    <row r="3335" spans="1:14" x14ac:dyDescent="0.25">
      <c r="A3335" t="s">
        <v>65</v>
      </c>
      <c r="B3335" t="s">
        <v>1992</v>
      </c>
      <c r="C3335">
        <v>2124</v>
      </c>
      <c r="D3335" s="2">
        <v>46143</v>
      </c>
      <c r="E3335" t="s">
        <v>905</v>
      </c>
      <c r="F3335" t="s">
        <v>7732</v>
      </c>
      <c r="G3335" t="s">
        <v>7733</v>
      </c>
      <c r="H3335" t="s">
        <v>6442</v>
      </c>
      <c r="I3335" t="s">
        <v>11093</v>
      </c>
      <c r="J3335" t="s">
        <v>7735</v>
      </c>
      <c r="K3335" t="s">
        <v>56</v>
      </c>
      <c r="L3335" t="s">
        <v>902</v>
      </c>
      <c r="M3335" t="s">
        <v>1837</v>
      </c>
      <c r="N3335" s="5">
        <v>15903498</v>
      </c>
    </row>
    <row r="3336" spans="1:14" x14ac:dyDescent="0.25">
      <c r="A3336" t="s">
        <v>65</v>
      </c>
      <c r="B3336" t="s">
        <v>1992</v>
      </c>
      <c r="C3336">
        <v>2124</v>
      </c>
      <c r="D3336" s="2">
        <v>46143</v>
      </c>
      <c r="E3336" t="s">
        <v>905</v>
      </c>
      <c r="F3336" t="s">
        <v>7732</v>
      </c>
      <c r="G3336" t="s">
        <v>7733</v>
      </c>
      <c r="H3336" t="s">
        <v>6442</v>
      </c>
      <c r="I3336" t="s">
        <v>11094</v>
      </c>
      <c r="J3336" t="s">
        <v>7735</v>
      </c>
      <c r="K3336" t="s">
        <v>56</v>
      </c>
      <c r="L3336" t="s">
        <v>902</v>
      </c>
      <c r="M3336" t="s">
        <v>1837</v>
      </c>
      <c r="N3336" s="5">
        <v>-15903498</v>
      </c>
    </row>
    <row r="3337" spans="1:14" x14ac:dyDescent="0.25">
      <c r="A3337" t="s">
        <v>65</v>
      </c>
      <c r="B3337" t="s">
        <v>1992</v>
      </c>
      <c r="C3337">
        <v>2124</v>
      </c>
      <c r="D3337" s="2">
        <v>46143</v>
      </c>
      <c r="E3337" t="s">
        <v>905</v>
      </c>
      <c r="F3337" t="s">
        <v>602</v>
      </c>
      <c r="G3337" t="s">
        <v>7843</v>
      </c>
      <c r="H3337" t="s">
        <v>1340</v>
      </c>
      <c r="I3337" t="s">
        <v>7844</v>
      </c>
      <c r="J3337" t="s">
        <v>2155</v>
      </c>
      <c r="K3337" t="s">
        <v>56</v>
      </c>
      <c r="L3337" t="s">
        <v>902</v>
      </c>
      <c r="M3337" t="s">
        <v>1837</v>
      </c>
      <c r="N3337" s="5">
        <v>20481811</v>
      </c>
    </row>
    <row r="3338" spans="1:14" x14ac:dyDescent="0.25">
      <c r="A3338" t="s">
        <v>65</v>
      </c>
      <c r="B3338" t="s">
        <v>1992</v>
      </c>
      <c r="C3338">
        <v>2124</v>
      </c>
      <c r="D3338" s="2">
        <v>46143</v>
      </c>
      <c r="E3338" t="s">
        <v>905</v>
      </c>
      <c r="F3338" t="s">
        <v>1560</v>
      </c>
      <c r="G3338" t="s">
        <v>1561</v>
      </c>
      <c r="H3338" t="s">
        <v>2330</v>
      </c>
      <c r="I3338" t="s">
        <v>11095</v>
      </c>
      <c r="J3338" t="s">
        <v>1561</v>
      </c>
      <c r="K3338" t="s">
        <v>56</v>
      </c>
      <c r="L3338" t="s">
        <v>902</v>
      </c>
      <c r="M3338" t="s">
        <v>1837</v>
      </c>
      <c r="N3338" s="5">
        <v>8280000</v>
      </c>
    </row>
    <row r="3339" spans="1:14" x14ac:dyDescent="0.25">
      <c r="A3339" t="s">
        <v>65</v>
      </c>
      <c r="B3339" t="s">
        <v>1992</v>
      </c>
      <c r="C3339">
        <v>2124</v>
      </c>
      <c r="D3339" s="2">
        <v>46143</v>
      </c>
      <c r="E3339" t="s">
        <v>905</v>
      </c>
      <c r="F3339" t="s">
        <v>1560</v>
      </c>
      <c r="G3339" t="s">
        <v>1561</v>
      </c>
      <c r="H3339" t="s">
        <v>2330</v>
      </c>
      <c r="I3339" t="s">
        <v>11096</v>
      </c>
      <c r="J3339" t="s">
        <v>5246</v>
      </c>
      <c r="K3339" t="s">
        <v>56</v>
      </c>
      <c r="L3339" t="s">
        <v>902</v>
      </c>
      <c r="M3339" t="s">
        <v>1837</v>
      </c>
      <c r="N3339" s="5">
        <v>-8280000</v>
      </c>
    </row>
    <row r="3340" spans="1:14" x14ac:dyDescent="0.25">
      <c r="A3340" t="s">
        <v>65</v>
      </c>
      <c r="B3340" t="s">
        <v>1992</v>
      </c>
      <c r="C3340">
        <v>2124</v>
      </c>
      <c r="D3340" s="2">
        <v>46143</v>
      </c>
      <c r="E3340" t="s">
        <v>905</v>
      </c>
      <c r="F3340" t="s">
        <v>2013</v>
      </c>
      <c r="G3340" t="s">
        <v>2014</v>
      </c>
      <c r="H3340" t="s">
        <v>705</v>
      </c>
      <c r="I3340" t="s">
        <v>11097</v>
      </c>
      <c r="J3340" t="s">
        <v>2014</v>
      </c>
      <c r="K3340" t="s">
        <v>56</v>
      </c>
      <c r="L3340" t="s">
        <v>902</v>
      </c>
      <c r="M3340" t="s">
        <v>1837</v>
      </c>
      <c r="N3340" s="5">
        <v>406301</v>
      </c>
    </row>
    <row r="3341" spans="1:14" x14ac:dyDescent="0.25">
      <c r="A3341" t="s">
        <v>65</v>
      </c>
      <c r="B3341" t="s">
        <v>1992</v>
      </c>
      <c r="C3341">
        <v>2124</v>
      </c>
      <c r="D3341" s="2">
        <v>46143</v>
      </c>
      <c r="E3341" t="s">
        <v>905</v>
      </c>
      <c r="F3341" t="s">
        <v>1998</v>
      </c>
      <c r="G3341" t="s">
        <v>1999</v>
      </c>
      <c r="H3341" t="s">
        <v>710</v>
      </c>
      <c r="I3341" t="s">
        <v>11098</v>
      </c>
      <c r="J3341" t="s">
        <v>2000</v>
      </c>
      <c r="K3341" t="s">
        <v>56</v>
      </c>
      <c r="L3341" t="s">
        <v>902</v>
      </c>
      <c r="M3341" t="s">
        <v>1837</v>
      </c>
      <c r="N3341" s="5">
        <v>812202</v>
      </c>
    </row>
    <row r="3342" spans="1:14" x14ac:dyDescent="0.25">
      <c r="A3342" t="s">
        <v>65</v>
      </c>
      <c r="B3342" t="s">
        <v>1992</v>
      </c>
      <c r="C3342">
        <v>2124</v>
      </c>
      <c r="D3342" s="2">
        <v>46143</v>
      </c>
      <c r="E3342" t="s">
        <v>905</v>
      </c>
      <c r="F3342" t="s">
        <v>1674</v>
      </c>
      <c r="G3342" t="s">
        <v>11099</v>
      </c>
      <c r="H3342" t="s">
        <v>1616</v>
      </c>
      <c r="I3342" t="s">
        <v>11100</v>
      </c>
      <c r="J3342" t="s">
        <v>1675</v>
      </c>
      <c r="K3342" t="s">
        <v>56</v>
      </c>
      <c r="L3342" t="s">
        <v>902</v>
      </c>
      <c r="M3342" t="s">
        <v>1837</v>
      </c>
      <c r="N3342" s="5">
        <v>406101</v>
      </c>
    </row>
    <row r="3343" spans="1:14" x14ac:dyDescent="0.25">
      <c r="A3343" t="s">
        <v>65</v>
      </c>
      <c r="B3343" t="s">
        <v>1992</v>
      </c>
      <c r="C3343">
        <v>2124</v>
      </c>
      <c r="D3343" s="2">
        <v>46143</v>
      </c>
      <c r="E3343" t="s">
        <v>905</v>
      </c>
      <c r="F3343" t="s">
        <v>164</v>
      </c>
      <c r="G3343" t="s">
        <v>2</v>
      </c>
      <c r="H3343" t="s">
        <v>568</v>
      </c>
      <c r="I3343" t="s">
        <v>11101</v>
      </c>
      <c r="J3343" t="s">
        <v>2</v>
      </c>
      <c r="K3343" t="s">
        <v>56</v>
      </c>
      <c r="L3343" t="s">
        <v>902</v>
      </c>
      <c r="M3343" t="s">
        <v>1837</v>
      </c>
      <c r="N3343" s="5">
        <v>564028</v>
      </c>
    </row>
    <row r="3344" spans="1:14" x14ac:dyDescent="0.25">
      <c r="A3344" t="s">
        <v>65</v>
      </c>
      <c r="B3344" t="s">
        <v>1992</v>
      </c>
      <c r="C3344">
        <v>2124</v>
      </c>
      <c r="D3344" s="2">
        <v>46143</v>
      </c>
      <c r="E3344" t="s">
        <v>905</v>
      </c>
      <c r="F3344" t="s">
        <v>164</v>
      </c>
      <c r="G3344" t="s">
        <v>2</v>
      </c>
      <c r="H3344" t="s">
        <v>577</v>
      </c>
      <c r="I3344" t="s">
        <v>11102</v>
      </c>
      <c r="J3344" t="s">
        <v>2</v>
      </c>
      <c r="K3344" t="s">
        <v>56</v>
      </c>
      <c r="L3344" t="s">
        <v>902</v>
      </c>
      <c r="M3344" t="s">
        <v>1837</v>
      </c>
      <c r="N3344" s="5">
        <v>601630</v>
      </c>
    </row>
    <row r="3345" spans="1:14" x14ac:dyDescent="0.25">
      <c r="A3345" t="s">
        <v>65</v>
      </c>
      <c r="B3345" t="s">
        <v>1992</v>
      </c>
      <c r="C3345">
        <v>2124</v>
      </c>
      <c r="D3345" s="2">
        <v>46143</v>
      </c>
      <c r="E3345" t="s">
        <v>905</v>
      </c>
      <c r="F3345" t="s">
        <v>164</v>
      </c>
      <c r="G3345" t="s">
        <v>2</v>
      </c>
      <c r="H3345" t="s">
        <v>579</v>
      </c>
      <c r="I3345" t="s">
        <v>11103</v>
      </c>
      <c r="J3345" t="s">
        <v>2</v>
      </c>
      <c r="K3345" t="s">
        <v>56</v>
      </c>
      <c r="L3345" t="s">
        <v>902</v>
      </c>
      <c r="M3345" t="s">
        <v>1837</v>
      </c>
      <c r="N3345" s="5">
        <v>488824</v>
      </c>
    </row>
    <row r="3346" spans="1:14" x14ac:dyDescent="0.25">
      <c r="A3346" t="s">
        <v>65</v>
      </c>
      <c r="B3346" t="s">
        <v>1992</v>
      </c>
      <c r="C3346">
        <v>2124</v>
      </c>
      <c r="D3346" s="2">
        <v>46143</v>
      </c>
      <c r="E3346" t="s">
        <v>905</v>
      </c>
      <c r="F3346" t="s">
        <v>164</v>
      </c>
      <c r="G3346" t="s">
        <v>2</v>
      </c>
      <c r="H3346" t="s">
        <v>706</v>
      </c>
      <c r="I3346" t="s">
        <v>11104</v>
      </c>
      <c r="J3346" t="s">
        <v>2</v>
      </c>
      <c r="K3346" t="s">
        <v>56</v>
      </c>
      <c r="L3346" t="s">
        <v>902</v>
      </c>
      <c r="M3346" t="s">
        <v>1837</v>
      </c>
      <c r="N3346" s="5">
        <v>1593000</v>
      </c>
    </row>
    <row r="3347" spans="1:14" x14ac:dyDescent="0.25">
      <c r="A3347" t="s">
        <v>65</v>
      </c>
      <c r="B3347" t="s">
        <v>1992</v>
      </c>
      <c r="C3347">
        <v>2124</v>
      </c>
      <c r="D3347" s="2">
        <v>46143</v>
      </c>
      <c r="E3347" t="s">
        <v>905</v>
      </c>
      <c r="F3347" t="s">
        <v>164</v>
      </c>
      <c r="G3347" t="s">
        <v>2</v>
      </c>
      <c r="H3347" t="s">
        <v>1100</v>
      </c>
      <c r="I3347" t="s">
        <v>11105</v>
      </c>
      <c r="J3347" t="s">
        <v>2</v>
      </c>
      <c r="K3347" t="s">
        <v>56</v>
      </c>
      <c r="L3347" t="s">
        <v>902</v>
      </c>
      <c r="M3347" t="s">
        <v>1837</v>
      </c>
      <c r="N3347" s="5">
        <v>613872</v>
      </c>
    </row>
    <row r="3348" spans="1:14" x14ac:dyDescent="0.25">
      <c r="A3348" t="s">
        <v>65</v>
      </c>
      <c r="B3348" t="s">
        <v>1992</v>
      </c>
      <c r="C3348">
        <v>2124</v>
      </c>
      <c r="D3348" s="2">
        <v>46143</v>
      </c>
      <c r="E3348" t="s">
        <v>905</v>
      </c>
      <c r="F3348" t="s">
        <v>164</v>
      </c>
      <c r="G3348" t="s">
        <v>2</v>
      </c>
      <c r="H3348" t="s">
        <v>646</v>
      </c>
      <c r="I3348" t="s">
        <v>11106</v>
      </c>
      <c r="J3348" t="s">
        <v>2</v>
      </c>
      <c r="K3348" t="s">
        <v>56</v>
      </c>
      <c r="L3348" t="s">
        <v>902</v>
      </c>
      <c r="M3348" t="s">
        <v>1837</v>
      </c>
      <c r="N3348" s="5">
        <v>1227745</v>
      </c>
    </row>
    <row r="3349" spans="1:14" x14ac:dyDescent="0.25">
      <c r="A3349" t="s">
        <v>65</v>
      </c>
      <c r="B3349" t="s">
        <v>1992</v>
      </c>
      <c r="C3349">
        <v>2124</v>
      </c>
      <c r="D3349" s="2">
        <v>46143</v>
      </c>
      <c r="E3349" t="s">
        <v>905</v>
      </c>
      <c r="F3349" t="s">
        <v>164</v>
      </c>
      <c r="G3349" t="s">
        <v>2</v>
      </c>
      <c r="H3349" t="s">
        <v>564</v>
      </c>
      <c r="I3349" t="s">
        <v>11107</v>
      </c>
      <c r="J3349" t="s">
        <v>2</v>
      </c>
      <c r="K3349" t="s">
        <v>56</v>
      </c>
      <c r="L3349" t="s">
        <v>902</v>
      </c>
      <c r="M3349" t="s">
        <v>1837</v>
      </c>
      <c r="N3349" s="5">
        <v>905022</v>
      </c>
    </row>
    <row r="3350" spans="1:14" x14ac:dyDescent="0.25">
      <c r="A3350" t="s">
        <v>65</v>
      </c>
      <c r="B3350" t="s">
        <v>1992</v>
      </c>
      <c r="C3350">
        <v>2124</v>
      </c>
      <c r="D3350" s="2">
        <v>46143</v>
      </c>
      <c r="E3350" t="s">
        <v>905</v>
      </c>
      <c r="F3350" t="s">
        <v>164</v>
      </c>
      <c r="G3350" t="s">
        <v>2</v>
      </c>
      <c r="H3350" t="s">
        <v>558</v>
      </c>
      <c r="I3350" t="s">
        <v>11108</v>
      </c>
      <c r="J3350" t="s">
        <v>2</v>
      </c>
      <c r="K3350" t="s">
        <v>56</v>
      </c>
      <c r="L3350" t="s">
        <v>902</v>
      </c>
      <c r="M3350" t="s">
        <v>1837</v>
      </c>
      <c r="N3350" s="5">
        <v>1692092</v>
      </c>
    </row>
    <row r="3351" spans="1:14" x14ac:dyDescent="0.25">
      <c r="A3351" t="s">
        <v>65</v>
      </c>
      <c r="B3351" t="s">
        <v>1992</v>
      </c>
      <c r="C3351">
        <v>2124</v>
      </c>
      <c r="D3351" s="2">
        <v>46143</v>
      </c>
      <c r="E3351" t="s">
        <v>905</v>
      </c>
      <c r="F3351" t="s">
        <v>164</v>
      </c>
      <c r="G3351" t="s">
        <v>2</v>
      </c>
      <c r="H3351" t="s">
        <v>1415</v>
      </c>
      <c r="I3351" t="s">
        <v>11109</v>
      </c>
      <c r="J3351" t="s">
        <v>2</v>
      </c>
      <c r="K3351" t="s">
        <v>56</v>
      </c>
      <c r="L3351" t="s">
        <v>902</v>
      </c>
      <c r="M3351" t="s">
        <v>1837</v>
      </c>
      <c r="N3351" s="5">
        <v>627688</v>
      </c>
    </row>
    <row r="3352" spans="1:14" x14ac:dyDescent="0.25">
      <c r="A3352" t="s">
        <v>65</v>
      </c>
      <c r="B3352" t="s">
        <v>1992</v>
      </c>
      <c r="C3352">
        <v>2124</v>
      </c>
      <c r="D3352" s="2">
        <v>46143</v>
      </c>
      <c r="E3352" t="s">
        <v>905</v>
      </c>
      <c r="F3352" t="s">
        <v>164</v>
      </c>
      <c r="G3352" t="s">
        <v>2</v>
      </c>
      <c r="H3352" t="s">
        <v>1413</v>
      </c>
      <c r="I3352" t="s">
        <v>11110</v>
      </c>
      <c r="J3352" t="s">
        <v>2</v>
      </c>
      <c r="K3352" t="s">
        <v>56</v>
      </c>
      <c r="L3352" t="s">
        <v>902</v>
      </c>
      <c r="M3352" t="s">
        <v>1837</v>
      </c>
      <c r="N3352" s="5">
        <v>2039984</v>
      </c>
    </row>
    <row r="3353" spans="1:14" x14ac:dyDescent="0.25">
      <c r="A3353" t="s">
        <v>65</v>
      </c>
      <c r="B3353" t="s">
        <v>1992</v>
      </c>
      <c r="C3353">
        <v>2124</v>
      </c>
      <c r="D3353" s="2">
        <v>46143</v>
      </c>
      <c r="E3353" t="s">
        <v>905</v>
      </c>
      <c r="F3353" t="s">
        <v>164</v>
      </c>
      <c r="G3353" t="s">
        <v>2</v>
      </c>
      <c r="H3353" t="s">
        <v>1563</v>
      </c>
      <c r="I3353" t="s">
        <v>11111</v>
      </c>
      <c r="J3353" t="s">
        <v>2</v>
      </c>
      <c r="K3353" t="s">
        <v>56</v>
      </c>
      <c r="L3353" t="s">
        <v>902</v>
      </c>
      <c r="M3353" t="s">
        <v>1837</v>
      </c>
      <c r="N3353" s="5">
        <v>627107</v>
      </c>
    </row>
    <row r="3354" spans="1:14" x14ac:dyDescent="0.25">
      <c r="A3354" t="s">
        <v>65</v>
      </c>
      <c r="B3354" t="s">
        <v>1992</v>
      </c>
      <c r="C3354">
        <v>2124</v>
      </c>
      <c r="D3354" s="2">
        <v>46143</v>
      </c>
      <c r="E3354" t="s">
        <v>905</v>
      </c>
      <c r="F3354" t="s">
        <v>164</v>
      </c>
      <c r="G3354" t="s">
        <v>2</v>
      </c>
      <c r="H3354" t="s">
        <v>1489</v>
      </c>
      <c r="I3354" t="s">
        <v>11112</v>
      </c>
      <c r="J3354" t="s">
        <v>2</v>
      </c>
      <c r="K3354" t="s">
        <v>56</v>
      </c>
      <c r="L3354" t="s">
        <v>902</v>
      </c>
      <c r="M3354" t="s">
        <v>1837</v>
      </c>
      <c r="N3354" s="5">
        <v>1254216</v>
      </c>
    </row>
    <row r="3355" spans="1:14" x14ac:dyDescent="0.25">
      <c r="A3355" t="s">
        <v>65</v>
      </c>
      <c r="B3355" t="s">
        <v>1992</v>
      </c>
      <c r="C3355">
        <v>2124</v>
      </c>
      <c r="D3355" s="2">
        <v>46143</v>
      </c>
      <c r="E3355" t="s">
        <v>905</v>
      </c>
      <c r="F3355" t="s">
        <v>164</v>
      </c>
      <c r="G3355" t="s">
        <v>2</v>
      </c>
      <c r="H3355" t="s">
        <v>1491</v>
      </c>
      <c r="I3355" t="s">
        <v>11113</v>
      </c>
      <c r="J3355" t="s">
        <v>2</v>
      </c>
      <c r="K3355" t="s">
        <v>56</v>
      </c>
      <c r="L3355" t="s">
        <v>902</v>
      </c>
      <c r="M3355" t="s">
        <v>1837</v>
      </c>
      <c r="N3355" s="5">
        <v>3527478</v>
      </c>
    </row>
    <row r="3356" spans="1:14" x14ac:dyDescent="0.25">
      <c r="A3356" t="s">
        <v>65</v>
      </c>
      <c r="B3356" t="s">
        <v>1992</v>
      </c>
      <c r="C3356">
        <v>2124</v>
      </c>
      <c r="D3356" s="2">
        <v>46143</v>
      </c>
      <c r="E3356" t="s">
        <v>905</v>
      </c>
      <c r="F3356" t="s">
        <v>164</v>
      </c>
      <c r="G3356" t="s">
        <v>2</v>
      </c>
      <c r="H3356" t="s">
        <v>712</v>
      </c>
      <c r="I3356" t="s">
        <v>11114</v>
      </c>
      <c r="J3356" t="s">
        <v>2</v>
      </c>
      <c r="K3356" t="s">
        <v>56</v>
      </c>
      <c r="L3356" t="s">
        <v>902</v>
      </c>
      <c r="M3356" t="s">
        <v>1837</v>
      </c>
      <c r="N3356" s="5">
        <v>1709639</v>
      </c>
    </row>
    <row r="3357" spans="1:14" x14ac:dyDescent="0.25">
      <c r="A3357" t="s">
        <v>65</v>
      </c>
      <c r="B3357" t="s">
        <v>1992</v>
      </c>
      <c r="C3357">
        <v>2124</v>
      </c>
      <c r="D3357" s="2">
        <v>46143</v>
      </c>
      <c r="E3357" t="s">
        <v>905</v>
      </c>
      <c r="F3357" t="s">
        <v>164</v>
      </c>
      <c r="G3357" t="s">
        <v>2</v>
      </c>
      <c r="H3357" t="s">
        <v>713</v>
      </c>
      <c r="I3357" t="s">
        <v>11115</v>
      </c>
      <c r="J3357" t="s">
        <v>2</v>
      </c>
      <c r="K3357" t="s">
        <v>56</v>
      </c>
      <c r="L3357" t="s">
        <v>902</v>
      </c>
      <c r="M3357" t="s">
        <v>1837</v>
      </c>
      <c r="N3357" s="5">
        <v>613873</v>
      </c>
    </row>
    <row r="3358" spans="1:14" x14ac:dyDescent="0.25">
      <c r="A3358" t="s">
        <v>65</v>
      </c>
      <c r="B3358" t="s">
        <v>1992</v>
      </c>
      <c r="C3358">
        <v>2124</v>
      </c>
      <c r="D3358" s="2">
        <v>46143</v>
      </c>
      <c r="E3358" t="s">
        <v>905</v>
      </c>
      <c r="F3358" t="s">
        <v>164</v>
      </c>
      <c r="G3358" t="s">
        <v>2</v>
      </c>
      <c r="H3358" t="s">
        <v>2478</v>
      </c>
      <c r="I3358" t="s">
        <v>11116</v>
      </c>
      <c r="J3358" t="s">
        <v>2</v>
      </c>
      <c r="K3358" t="s">
        <v>56</v>
      </c>
      <c r="L3358" t="s">
        <v>902</v>
      </c>
      <c r="M3358" t="s">
        <v>1837</v>
      </c>
      <c r="N3358" s="5">
        <v>634297</v>
      </c>
    </row>
    <row r="3359" spans="1:14" x14ac:dyDescent="0.25">
      <c r="A3359" t="s">
        <v>65</v>
      </c>
      <c r="B3359" t="s">
        <v>1992</v>
      </c>
      <c r="C3359">
        <v>2124</v>
      </c>
      <c r="D3359" s="2">
        <v>46143</v>
      </c>
      <c r="E3359" t="s">
        <v>905</v>
      </c>
      <c r="F3359" t="s">
        <v>164</v>
      </c>
      <c r="G3359" t="s">
        <v>2</v>
      </c>
      <c r="H3359" t="s">
        <v>2480</v>
      </c>
      <c r="I3359" t="s">
        <v>11117</v>
      </c>
      <c r="J3359" t="s">
        <v>2</v>
      </c>
      <c r="K3359" t="s">
        <v>56</v>
      </c>
      <c r="L3359" t="s">
        <v>902</v>
      </c>
      <c r="M3359" t="s">
        <v>1837</v>
      </c>
      <c r="N3359" s="5">
        <v>634298</v>
      </c>
    </row>
    <row r="3360" spans="1:14" x14ac:dyDescent="0.25">
      <c r="A3360" t="s">
        <v>65</v>
      </c>
      <c r="B3360" t="s">
        <v>1992</v>
      </c>
      <c r="C3360">
        <v>2124</v>
      </c>
      <c r="D3360" s="2">
        <v>46143</v>
      </c>
      <c r="E3360" t="s">
        <v>905</v>
      </c>
      <c r="F3360" t="s">
        <v>164</v>
      </c>
      <c r="G3360" t="s">
        <v>2</v>
      </c>
      <c r="H3360" t="s">
        <v>1077</v>
      </c>
      <c r="I3360" t="s">
        <v>11118</v>
      </c>
      <c r="J3360" t="s">
        <v>2</v>
      </c>
      <c r="K3360" t="s">
        <v>56</v>
      </c>
      <c r="L3360" t="s">
        <v>902</v>
      </c>
      <c r="M3360" t="s">
        <v>1837</v>
      </c>
      <c r="N3360" s="5">
        <v>1227746</v>
      </c>
    </row>
    <row r="3361" spans="1:14" x14ac:dyDescent="0.25">
      <c r="A3361" t="s">
        <v>65</v>
      </c>
      <c r="B3361" t="s">
        <v>1992</v>
      </c>
      <c r="C3361">
        <v>2124</v>
      </c>
      <c r="D3361" s="2">
        <v>46143</v>
      </c>
      <c r="E3361" t="s">
        <v>905</v>
      </c>
      <c r="F3361" t="s">
        <v>164</v>
      </c>
      <c r="G3361" t="s">
        <v>2</v>
      </c>
      <c r="H3361" t="s">
        <v>1072</v>
      </c>
      <c r="I3361" t="s">
        <v>11119</v>
      </c>
      <c r="J3361" t="s">
        <v>2</v>
      </c>
      <c r="K3361" t="s">
        <v>56</v>
      </c>
      <c r="L3361" t="s">
        <v>902</v>
      </c>
      <c r="M3361" t="s">
        <v>1837</v>
      </c>
      <c r="N3361" s="5">
        <v>1254216</v>
      </c>
    </row>
    <row r="3362" spans="1:14" x14ac:dyDescent="0.25">
      <c r="A3362" t="s">
        <v>65</v>
      </c>
      <c r="B3362" t="s">
        <v>1992</v>
      </c>
      <c r="C3362">
        <v>2124</v>
      </c>
      <c r="D3362" s="2">
        <v>46143</v>
      </c>
      <c r="E3362" t="s">
        <v>905</v>
      </c>
      <c r="F3362" t="s">
        <v>164</v>
      </c>
      <c r="G3362" t="s">
        <v>2</v>
      </c>
      <c r="H3362" t="s">
        <v>1071</v>
      </c>
      <c r="I3362" t="s">
        <v>11120</v>
      </c>
      <c r="J3362" t="s">
        <v>2</v>
      </c>
      <c r="K3362" t="s">
        <v>56</v>
      </c>
      <c r="L3362" t="s">
        <v>902</v>
      </c>
      <c r="M3362" t="s">
        <v>1837</v>
      </c>
      <c r="N3362" s="5">
        <v>1567970</v>
      </c>
    </row>
    <row r="3363" spans="1:14" x14ac:dyDescent="0.25">
      <c r="A3363" t="s">
        <v>65</v>
      </c>
      <c r="B3363" t="s">
        <v>1992</v>
      </c>
      <c r="C3363">
        <v>2124</v>
      </c>
      <c r="D3363" s="2">
        <v>46143</v>
      </c>
      <c r="E3363" t="s">
        <v>905</v>
      </c>
      <c r="F3363" t="s">
        <v>164</v>
      </c>
      <c r="G3363" t="s">
        <v>2</v>
      </c>
      <c r="H3363" t="s">
        <v>1272</v>
      </c>
      <c r="I3363" t="s">
        <v>11121</v>
      </c>
      <c r="J3363" t="s">
        <v>2</v>
      </c>
      <c r="K3363" t="s">
        <v>56</v>
      </c>
      <c r="L3363" t="s">
        <v>902</v>
      </c>
      <c r="M3363" t="s">
        <v>1837</v>
      </c>
      <c r="N3363" s="5">
        <v>2351652</v>
      </c>
    </row>
    <row r="3364" spans="1:14" x14ac:dyDescent="0.25">
      <c r="A3364" t="s">
        <v>65</v>
      </c>
      <c r="B3364" t="s">
        <v>1992</v>
      </c>
      <c r="C3364">
        <v>2124</v>
      </c>
      <c r="D3364" s="2">
        <v>46143</v>
      </c>
      <c r="E3364" t="s">
        <v>905</v>
      </c>
      <c r="F3364" t="s">
        <v>164</v>
      </c>
      <c r="G3364" t="s">
        <v>2</v>
      </c>
      <c r="H3364" t="s">
        <v>714</v>
      </c>
      <c r="I3364" t="s">
        <v>11122</v>
      </c>
      <c r="J3364" t="s">
        <v>2</v>
      </c>
      <c r="K3364" t="s">
        <v>56</v>
      </c>
      <c r="L3364" t="s">
        <v>902</v>
      </c>
      <c r="M3364" t="s">
        <v>1837</v>
      </c>
      <c r="N3364" s="5">
        <v>307135</v>
      </c>
    </row>
    <row r="3365" spans="1:14" x14ac:dyDescent="0.25">
      <c r="A3365" t="s">
        <v>65</v>
      </c>
      <c r="B3365" t="s">
        <v>1992</v>
      </c>
      <c r="C3365">
        <v>2124</v>
      </c>
      <c r="D3365" s="2">
        <v>46143</v>
      </c>
      <c r="E3365" t="s">
        <v>905</v>
      </c>
      <c r="F3365" t="s">
        <v>164</v>
      </c>
      <c r="G3365" t="s">
        <v>2</v>
      </c>
      <c r="H3365" t="s">
        <v>2474</v>
      </c>
      <c r="I3365" t="s">
        <v>11123</v>
      </c>
      <c r="J3365" t="s">
        <v>2</v>
      </c>
      <c r="K3365" t="s">
        <v>56</v>
      </c>
      <c r="L3365" t="s">
        <v>902</v>
      </c>
      <c r="M3365" t="s">
        <v>1837</v>
      </c>
      <c r="N3365" s="5">
        <v>4740508</v>
      </c>
    </row>
    <row r="3366" spans="1:14" x14ac:dyDescent="0.25">
      <c r="A3366" t="s">
        <v>65</v>
      </c>
      <c r="B3366" t="s">
        <v>1992</v>
      </c>
      <c r="C3366">
        <v>2124</v>
      </c>
      <c r="D3366" s="2">
        <v>46143</v>
      </c>
      <c r="E3366" t="s">
        <v>905</v>
      </c>
      <c r="F3366" t="s">
        <v>164</v>
      </c>
      <c r="G3366" t="s">
        <v>2</v>
      </c>
      <c r="H3366" t="s">
        <v>2476</v>
      </c>
      <c r="I3366" t="s">
        <v>11124</v>
      </c>
      <c r="J3366" t="s">
        <v>2</v>
      </c>
      <c r="K3366" t="s">
        <v>56</v>
      </c>
      <c r="L3366" t="s">
        <v>902</v>
      </c>
      <c r="M3366" t="s">
        <v>1837</v>
      </c>
      <c r="N3366" s="5">
        <v>4097692</v>
      </c>
    </row>
    <row r="3367" spans="1:14" x14ac:dyDescent="0.25">
      <c r="A3367" t="s">
        <v>65</v>
      </c>
      <c r="B3367" t="s">
        <v>1992</v>
      </c>
      <c r="C3367">
        <v>2124</v>
      </c>
      <c r="D3367" s="2">
        <v>46143</v>
      </c>
      <c r="E3367" t="s">
        <v>905</v>
      </c>
      <c r="F3367" t="s">
        <v>164</v>
      </c>
      <c r="G3367" t="s">
        <v>2</v>
      </c>
      <c r="H3367" t="s">
        <v>2472</v>
      </c>
      <c r="I3367" t="s">
        <v>11125</v>
      </c>
      <c r="J3367" t="s">
        <v>2</v>
      </c>
      <c r="K3367" t="s">
        <v>56</v>
      </c>
      <c r="L3367" t="s">
        <v>902</v>
      </c>
      <c r="M3367" t="s">
        <v>1837</v>
      </c>
      <c r="N3367" s="5">
        <v>6467929</v>
      </c>
    </row>
    <row r="3368" spans="1:14" x14ac:dyDescent="0.25">
      <c r="A3368" t="s">
        <v>65</v>
      </c>
      <c r="B3368" t="s">
        <v>1992</v>
      </c>
      <c r="C3368">
        <v>2124</v>
      </c>
      <c r="D3368" s="2">
        <v>46143</v>
      </c>
      <c r="E3368" t="s">
        <v>905</v>
      </c>
      <c r="F3368" t="s">
        <v>164</v>
      </c>
      <c r="G3368" t="s">
        <v>2</v>
      </c>
      <c r="H3368" t="s">
        <v>10049</v>
      </c>
      <c r="I3368" t="s">
        <v>11126</v>
      </c>
      <c r="J3368" t="s">
        <v>2</v>
      </c>
      <c r="K3368" t="s">
        <v>56</v>
      </c>
      <c r="L3368" t="s">
        <v>902</v>
      </c>
      <c r="M3368" t="s">
        <v>1837</v>
      </c>
      <c r="N3368" s="5">
        <v>4059380</v>
      </c>
    </row>
    <row r="3369" spans="1:14" x14ac:dyDescent="0.25">
      <c r="A3369" t="s">
        <v>65</v>
      </c>
      <c r="B3369" t="s">
        <v>1992</v>
      </c>
      <c r="C3369">
        <v>2124</v>
      </c>
      <c r="D3369" s="2">
        <v>46143</v>
      </c>
      <c r="E3369" t="s">
        <v>905</v>
      </c>
      <c r="F3369" t="s">
        <v>164</v>
      </c>
      <c r="G3369" t="s">
        <v>2</v>
      </c>
      <c r="H3369" t="s">
        <v>10551</v>
      </c>
      <c r="I3369" t="s">
        <v>11127</v>
      </c>
      <c r="J3369" t="s">
        <v>2</v>
      </c>
      <c r="K3369" t="s">
        <v>56</v>
      </c>
      <c r="L3369" t="s">
        <v>902</v>
      </c>
      <c r="M3369" t="s">
        <v>1837</v>
      </c>
      <c r="N3369" s="5">
        <v>1593669</v>
      </c>
    </row>
    <row r="3370" spans="1:14" x14ac:dyDescent="0.25">
      <c r="A3370" t="s">
        <v>65</v>
      </c>
      <c r="B3370" t="s">
        <v>1992</v>
      </c>
      <c r="C3370">
        <v>2124</v>
      </c>
      <c r="D3370" s="2">
        <v>46143</v>
      </c>
      <c r="E3370" t="s">
        <v>905</v>
      </c>
      <c r="F3370" t="s">
        <v>164</v>
      </c>
      <c r="G3370" t="s">
        <v>2</v>
      </c>
      <c r="H3370" t="s">
        <v>10552</v>
      </c>
      <c r="I3370" t="s">
        <v>11128</v>
      </c>
      <c r="J3370" t="s">
        <v>2</v>
      </c>
      <c r="K3370" t="s">
        <v>56</v>
      </c>
      <c r="L3370" t="s">
        <v>902</v>
      </c>
      <c r="M3370" t="s">
        <v>1837</v>
      </c>
      <c r="N3370" s="5">
        <v>3449064</v>
      </c>
    </row>
    <row r="3371" spans="1:14" x14ac:dyDescent="0.25">
      <c r="A3371" t="s">
        <v>65</v>
      </c>
      <c r="B3371" t="s">
        <v>1992</v>
      </c>
      <c r="C3371">
        <v>2124</v>
      </c>
      <c r="D3371" s="2">
        <v>46143</v>
      </c>
      <c r="E3371" t="s">
        <v>905</v>
      </c>
      <c r="F3371" t="s">
        <v>164</v>
      </c>
      <c r="G3371" t="s">
        <v>2</v>
      </c>
      <c r="H3371" t="s">
        <v>10051</v>
      </c>
      <c r="I3371" t="s">
        <v>11129</v>
      </c>
      <c r="J3371" t="s">
        <v>2</v>
      </c>
      <c r="K3371" t="s">
        <v>56</v>
      </c>
      <c r="L3371" t="s">
        <v>902</v>
      </c>
      <c r="M3371" t="s">
        <v>1837</v>
      </c>
      <c r="N3371" s="5">
        <v>3615611</v>
      </c>
    </row>
    <row r="3372" spans="1:14" x14ac:dyDescent="0.25">
      <c r="A3372" t="s">
        <v>65</v>
      </c>
      <c r="B3372" t="s">
        <v>1992</v>
      </c>
      <c r="C3372">
        <v>2124</v>
      </c>
      <c r="D3372" s="2">
        <v>46143</v>
      </c>
      <c r="E3372" t="s">
        <v>905</v>
      </c>
      <c r="F3372" t="s">
        <v>164</v>
      </c>
      <c r="G3372" t="s">
        <v>2</v>
      </c>
      <c r="H3372" t="s">
        <v>10553</v>
      </c>
      <c r="I3372" t="s">
        <v>11130</v>
      </c>
      <c r="J3372" t="s">
        <v>2</v>
      </c>
      <c r="K3372" t="s">
        <v>56</v>
      </c>
      <c r="L3372" t="s">
        <v>902</v>
      </c>
      <c r="M3372" t="s">
        <v>1837</v>
      </c>
      <c r="N3372" s="5">
        <v>4780643</v>
      </c>
    </row>
    <row r="3373" spans="1:14" x14ac:dyDescent="0.25">
      <c r="A3373" t="s">
        <v>65</v>
      </c>
      <c r="B3373" t="s">
        <v>1992</v>
      </c>
      <c r="C3373">
        <v>2124</v>
      </c>
      <c r="D3373" s="2">
        <v>46143</v>
      </c>
      <c r="E3373" t="s">
        <v>906</v>
      </c>
      <c r="F3373" t="s">
        <v>2503</v>
      </c>
      <c r="G3373" t="s">
        <v>14</v>
      </c>
      <c r="H3373" t="s">
        <v>2504</v>
      </c>
      <c r="I3373" t="s">
        <v>14</v>
      </c>
      <c r="J3373" t="s">
        <v>7841</v>
      </c>
      <c r="K3373" t="s">
        <v>838</v>
      </c>
      <c r="L3373" t="s">
        <v>903</v>
      </c>
      <c r="M3373" t="s">
        <v>1837</v>
      </c>
      <c r="N3373" s="5">
        <v>19200000</v>
      </c>
    </row>
    <row r="3374" spans="1:14" x14ac:dyDescent="0.25">
      <c r="A3374" t="s">
        <v>65</v>
      </c>
      <c r="B3374" t="s">
        <v>1992</v>
      </c>
      <c r="C3374">
        <v>2124</v>
      </c>
      <c r="D3374" s="2">
        <v>46143</v>
      </c>
      <c r="E3374" t="s">
        <v>906</v>
      </c>
      <c r="F3374" t="s">
        <v>192</v>
      </c>
      <c r="G3374" t="s">
        <v>1973</v>
      </c>
      <c r="H3374" t="s">
        <v>10040</v>
      </c>
      <c r="I3374" t="s">
        <v>14</v>
      </c>
      <c r="J3374" t="s">
        <v>2022</v>
      </c>
      <c r="K3374" t="s">
        <v>838</v>
      </c>
      <c r="L3374" t="s">
        <v>903</v>
      </c>
      <c r="M3374" t="s">
        <v>1837</v>
      </c>
      <c r="N3374" s="5">
        <v>17122805</v>
      </c>
    </row>
    <row r="3375" spans="1:14" x14ac:dyDescent="0.25">
      <c r="A3375" t="s">
        <v>65</v>
      </c>
      <c r="B3375" t="s">
        <v>1992</v>
      </c>
      <c r="C3375">
        <v>2124</v>
      </c>
      <c r="D3375" s="2">
        <v>46143</v>
      </c>
      <c r="E3375" t="s">
        <v>906</v>
      </c>
      <c r="F3375" t="s">
        <v>1364</v>
      </c>
      <c r="G3375" t="s">
        <v>2016</v>
      </c>
      <c r="H3375" t="s">
        <v>1348</v>
      </c>
      <c r="I3375" t="s">
        <v>14</v>
      </c>
      <c r="J3375" t="s">
        <v>11131</v>
      </c>
      <c r="K3375" t="s">
        <v>56</v>
      </c>
      <c r="L3375" t="s">
        <v>903</v>
      </c>
      <c r="M3375" t="s">
        <v>1837</v>
      </c>
      <c r="N3375" s="5">
        <v>1218303</v>
      </c>
    </row>
    <row r="3376" spans="1:14" x14ac:dyDescent="0.25">
      <c r="A3376" t="s">
        <v>65</v>
      </c>
      <c r="B3376" t="s">
        <v>1992</v>
      </c>
      <c r="C3376">
        <v>2124</v>
      </c>
      <c r="D3376" s="2">
        <v>46143</v>
      </c>
      <c r="E3376" t="s">
        <v>906</v>
      </c>
      <c r="F3376" t="s">
        <v>164</v>
      </c>
      <c r="G3376" t="s">
        <v>2</v>
      </c>
      <c r="H3376" t="s">
        <v>2460</v>
      </c>
      <c r="I3376" t="s">
        <v>14</v>
      </c>
      <c r="J3376" t="s">
        <v>1850</v>
      </c>
      <c r="K3376" t="s">
        <v>838</v>
      </c>
      <c r="L3376" t="s">
        <v>903</v>
      </c>
      <c r="M3376" t="s">
        <v>1837</v>
      </c>
      <c r="N3376" s="5">
        <v>4369078</v>
      </c>
    </row>
    <row r="3377" spans="1:14" x14ac:dyDescent="0.25">
      <c r="A3377" t="s">
        <v>65</v>
      </c>
      <c r="B3377" t="s">
        <v>1992</v>
      </c>
      <c r="C3377">
        <v>2124</v>
      </c>
      <c r="D3377" s="2">
        <v>46143</v>
      </c>
      <c r="E3377" t="s">
        <v>907</v>
      </c>
      <c r="F3377" t="s">
        <v>936</v>
      </c>
      <c r="G3377" t="s">
        <v>1993</v>
      </c>
      <c r="H3377" t="s">
        <v>357</v>
      </c>
      <c r="I3377" t="s">
        <v>11091</v>
      </c>
      <c r="J3377" t="s">
        <v>11132</v>
      </c>
      <c r="K3377" t="s">
        <v>56</v>
      </c>
      <c r="L3377" t="s">
        <v>904</v>
      </c>
      <c r="M3377" t="s">
        <v>1837</v>
      </c>
      <c r="N3377" s="5">
        <v>-427630</v>
      </c>
    </row>
    <row r="3378" spans="1:14" x14ac:dyDescent="0.25">
      <c r="A3378" t="s">
        <v>65</v>
      </c>
      <c r="B3378" t="s">
        <v>1992</v>
      </c>
      <c r="C3378">
        <v>2124</v>
      </c>
      <c r="D3378" s="2">
        <v>46143</v>
      </c>
      <c r="E3378" t="s">
        <v>907</v>
      </c>
      <c r="F3378" t="s">
        <v>1995</v>
      </c>
      <c r="G3378" t="s">
        <v>1996</v>
      </c>
      <c r="H3378" t="s">
        <v>357</v>
      </c>
      <c r="I3378" t="s">
        <v>11092</v>
      </c>
      <c r="J3378" t="s">
        <v>11133</v>
      </c>
      <c r="K3378" t="s">
        <v>56</v>
      </c>
      <c r="L3378" t="s">
        <v>904</v>
      </c>
      <c r="M3378" t="s">
        <v>1837</v>
      </c>
      <c r="N3378" s="5">
        <v>-427630</v>
      </c>
    </row>
    <row r="3379" spans="1:14" x14ac:dyDescent="0.25">
      <c r="A3379" t="s">
        <v>65</v>
      </c>
      <c r="B3379" t="s">
        <v>1992</v>
      </c>
      <c r="C3379">
        <v>2124</v>
      </c>
      <c r="D3379" s="2">
        <v>46143</v>
      </c>
      <c r="E3379" t="s">
        <v>907</v>
      </c>
      <c r="F3379" t="s">
        <v>2503</v>
      </c>
      <c r="G3379" t="s">
        <v>14</v>
      </c>
      <c r="H3379" t="s">
        <v>2504</v>
      </c>
      <c r="I3379" t="s">
        <v>14</v>
      </c>
      <c r="J3379" t="s">
        <v>11134</v>
      </c>
      <c r="K3379" t="s">
        <v>56</v>
      </c>
      <c r="L3379" t="s">
        <v>904</v>
      </c>
      <c r="M3379" t="s">
        <v>1837</v>
      </c>
      <c r="N3379" s="5">
        <v>-12800000</v>
      </c>
    </row>
    <row r="3380" spans="1:14" x14ac:dyDescent="0.25">
      <c r="A3380" t="s">
        <v>65</v>
      </c>
      <c r="B3380" t="s">
        <v>1992</v>
      </c>
      <c r="C3380">
        <v>2124</v>
      </c>
      <c r="D3380" s="2">
        <v>46143</v>
      </c>
      <c r="E3380" t="s">
        <v>907</v>
      </c>
      <c r="F3380" t="s">
        <v>7732</v>
      </c>
      <c r="G3380" t="s">
        <v>7733</v>
      </c>
      <c r="H3380" t="s">
        <v>6442</v>
      </c>
      <c r="I3380" t="s">
        <v>11093</v>
      </c>
      <c r="J3380" t="s">
        <v>11135</v>
      </c>
      <c r="K3380" t="s">
        <v>56</v>
      </c>
      <c r="L3380" t="s">
        <v>904</v>
      </c>
      <c r="M3380" t="s">
        <v>1837</v>
      </c>
      <c r="N3380" s="5">
        <v>-15903498</v>
      </c>
    </row>
    <row r="3381" spans="1:14" x14ac:dyDescent="0.25">
      <c r="A3381" t="s">
        <v>65</v>
      </c>
      <c r="B3381" t="s">
        <v>1992</v>
      </c>
      <c r="C3381">
        <v>2124</v>
      </c>
      <c r="D3381" s="2">
        <v>46143</v>
      </c>
      <c r="E3381" t="s">
        <v>907</v>
      </c>
      <c r="F3381" t="s">
        <v>193</v>
      </c>
      <c r="G3381" t="s">
        <v>367</v>
      </c>
      <c r="H3381" t="s">
        <v>6449</v>
      </c>
      <c r="I3381" t="s">
        <v>14</v>
      </c>
      <c r="J3381" t="s">
        <v>2006</v>
      </c>
      <c r="K3381" t="s">
        <v>56</v>
      </c>
      <c r="L3381" t="s">
        <v>904</v>
      </c>
      <c r="M3381" t="s">
        <v>1837</v>
      </c>
      <c r="N3381" s="5">
        <v>-5170570</v>
      </c>
    </row>
    <row r="3382" spans="1:14" x14ac:dyDescent="0.25">
      <c r="A3382" t="s">
        <v>65</v>
      </c>
      <c r="B3382" t="s">
        <v>1992</v>
      </c>
      <c r="C3382">
        <v>2124</v>
      </c>
      <c r="D3382" s="2">
        <v>46143</v>
      </c>
      <c r="E3382" t="s">
        <v>907</v>
      </c>
      <c r="F3382" t="s">
        <v>602</v>
      </c>
      <c r="G3382" t="s">
        <v>7843</v>
      </c>
      <c r="H3382" t="s">
        <v>1340</v>
      </c>
      <c r="I3382" t="s">
        <v>7844</v>
      </c>
      <c r="J3382" t="s">
        <v>7871</v>
      </c>
      <c r="K3382" t="s">
        <v>56</v>
      </c>
      <c r="L3382" t="s">
        <v>904</v>
      </c>
      <c r="M3382" t="s">
        <v>1837</v>
      </c>
      <c r="N3382" s="5">
        <v>-20481811</v>
      </c>
    </row>
    <row r="3383" spans="1:14" x14ac:dyDescent="0.25">
      <c r="A3383" t="s">
        <v>65</v>
      </c>
      <c r="B3383" t="s">
        <v>1992</v>
      </c>
      <c r="C3383">
        <v>2124</v>
      </c>
      <c r="D3383" s="2">
        <v>46143</v>
      </c>
      <c r="E3383" t="s">
        <v>907</v>
      </c>
      <c r="F3383" t="s">
        <v>194</v>
      </c>
      <c r="G3383" t="s">
        <v>36</v>
      </c>
      <c r="H3383" t="s">
        <v>2508</v>
      </c>
      <c r="I3383" t="s">
        <v>14</v>
      </c>
      <c r="J3383" t="s">
        <v>2007</v>
      </c>
      <c r="K3383" t="s">
        <v>56</v>
      </c>
      <c r="L3383" t="s">
        <v>904</v>
      </c>
      <c r="M3383" t="s">
        <v>1837</v>
      </c>
      <c r="N3383" s="5">
        <v>-16248681</v>
      </c>
    </row>
    <row r="3384" spans="1:14" x14ac:dyDescent="0.25">
      <c r="A3384" t="s">
        <v>65</v>
      </c>
      <c r="B3384" t="s">
        <v>1992</v>
      </c>
      <c r="C3384">
        <v>2124</v>
      </c>
      <c r="D3384" s="2">
        <v>46143</v>
      </c>
      <c r="E3384" t="s">
        <v>907</v>
      </c>
      <c r="F3384" t="s">
        <v>216</v>
      </c>
      <c r="G3384" t="s">
        <v>136</v>
      </c>
      <c r="H3384" t="s">
        <v>1217</v>
      </c>
      <c r="I3384" t="s">
        <v>14</v>
      </c>
      <c r="J3384" t="s">
        <v>895</v>
      </c>
      <c r="K3384" t="s">
        <v>56</v>
      </c>
      <c r="L3384" t="s">
        <v>904</v>
      </c>
      <c r="M3384" t="s">
        <v>1837</v>
      </c>
      <c r="N3384" s="5">
        <v>-15550724</v>
      </c>
    </row>
    <row r="3385" spans="1:14" x14ac:dyDescent="0.25">
      <c r="A3385" t="s">
        <v>65</v>
      </c>
      <c r="B3385" t="s">
        <v>1992</v>
      </c>
      <c r="C3385">
        <v>2124</v>
      </c>
      <c r="D3385" s="2">
        <v>46143</v>
      </c>
      <c r="E3385" t="s">
        <v>907</v>
      </c>
      <c r="F3385" t="s">
        <v>7739</v>
      </c>
      <c r="G3385" t="s">
        <v>14</v>
      </c>
      <c r="H3385" t="s">
        <v>2510</v>
      </c>
      <c r="I3385" t="s">
        <v>14</v>
      </c>
      <c r="J3385" t="s">
        <v>7847</v>
      </c>
      <c r="K3385" t="s">
        <v>56</v>
      </c>
      <c r="L3385" t="s">
        <v>904</v>
      </c>
      <c r="M3385" t="s">
        <v>1837</v>
      </c>
      <c r="N3385" s="5">
        <v>-40000000</v>
      </c>
    </row>
    <row r="3386" spans="1:14" x14ac:dyDescent="0.25">
      <c r="A3386" t="s">
        <v>65</v>
      </c>
      <c r="B3386" t="s">
        <v>1992</v>
      </c>
      <c r="C3386">
        <v>2124</v>
      </c>
      <c r="D3386" s="2">
        <v>46143</v>
      </c>
      <c r="E3386" t="s">
        <v>907</v>
      </c>
      <c r="F3386" t="s">
        <v>1560</v>
      </c>
      <c r="G3386" t="s">
        <v>1561</v>
      </c>
      <c r="H3386" t="s">
        <v>2330</v>
      </c>
      <c r="I3386" t="s">
        <v>14</v>
      </c>
      <c r="J3386" t="s">
        <v>11136</v>
      </c>
      <c r="K3386" t="s">
        <v>56</v>
      </c>
      <c r="L3386" t="s">
        <v>904</v>
      </c>
      <c r="M3386" t="s">
        <v>1837</v>
      </c>
      <c r="N3386" s="5">
        <v>-10120000</v>
      </c>
    </row>
    <row r="3387" spans="1:14" x14ac:dyDescent="0.25">
      <c r="A3387" t="s">
        <v>65</v>
      </c>
      <c r="B3387" t="s">
        <v>1992</v>
      </c>
      <c r="C3387">
        <v>2124</v>
      </c>
      <c r="D3387" s="2">
        <v>46174</v>
      </c>
      <c r="E3387" t="s">
        <v>905</v>
      </c>
      <c r="F3387" t="s">
        <v>10164</v>
      </c>
      <c r="G3387" t="s">
        <v>11076</v>
      </c>
      <c r="H3387" t="s">
        <v>12088</v>
      </c>
      <c r="I3387" t="s">
        <v>12551</v>
      </c>
      <c r="J3387" t="s">
        <v>10165</v>
      </c>
      <c r="K3387" t="s">
        <v>828</v>
      </c>
      <c r="L3387" t="s">
        <v>902</v>
      </c>
      <c r="M3387" t="s">
        <v>1837</v>
      </c>
      <c r="N3387" s="5">
        <v>9072900</v>
      </c>
    </row>
    <row r="3388" spans="1:14" x14ac:dyDescent="0.25">
      <c r="A3388" t="s">
        <v>65</v>
      </c>
      <c r="B3388" t="s">
        <v>1992</v>
      </c>
      <c r="C3388">
        <v>2124</v>
      </c>
      <c r="D3388" s="2">
        <v>46174</v>
      </c>
      <c r="E3388" t="s">
        <v>905</v>
      </c>
      <c r="F3388" t="s">
        <v>216</v>
      </c>
      <c r="G3388" t="s">
        <v>136</v>
      </c>
      <c r="H3388" t="s">
        <v>1217</v>
      </c>
      <c r="I3388" t="s">
        <v>12552</v>
      </c>
      <c r="J3388" t="s">
        <v>136</v>
      </c>
      <c r="K3388" t="s">
        <v>56</v>
      </c>
      <c r="L3388" t="s">
        <v>902</v>
      </c>
      <c r="M3388" t="s">
        <v>1837</v>
      </c>
      <c r="N3388" s="5">
        <v>15550724</v>
      </c>
    </row>
    <row r="3389" spans="1:14" x14ac:dyDescent="0.25">
      <c r="A3389" t="s">
        <v>65</v>
      </c>
      <c r="B3389" t="s">
        <v>1992</v>
      </c>
      <c r="C3389">
        <v>2124</v>
      </c>
      <c r="D3389" s="2">
        <v>46174</v>
      </c>
      <c r="E3389" t="s">
        <v>905</v>
      </c>
      <c r="F3389" t="s">
        <v>12553</v>
      </c>
      <c r="G3389" t="s">
        <v>14</v>
      </c>
      <c r="H3389" t="s">
        <v>2504</v>
      </c>
      <c r="I3389" t="s">
        <v>12554</v>
      </c>
      <c r="J3389" t="s">
        <v>12555</v>
      </c>
      <c r="K3389" t="s">
        <v>56</v>
      </c>
      <c r="L3389" t="s">
        <v>902</v>
      </c>
      <c r="M3389" t="s">
        <v>1837</v>
      </c>
      <c r="N3389" s="5">
        <v>12800000</v>
      </c>
    </row>
    <row r="3390" spans="1:14" x14ac:dyDescent="0.25">
      <c r="A3390" t="s">
        <v>65</v>
      </c>
      <c r="B3390" t="s">
        <v>1992</v>
      </c>
      <c r="C3390">
        <v>2124</v>
      </c>
      <c r="D3390" s="2">
        <v>46174</v>
      </c>
      <c r="E3390" t="s">
        <v>905</v>
      </c>
      <c r="F3390" t="s">
        <v>2486</v>
      </c>
      <c r="G3390" t="s">
        <v>14</v>
      </c>
      <c r="H3390" t="s">
        <v>2488</v>
      </c>
      <c r="I3390" t="s">
        <v>12556</v>
      </c>
      <c r="J3390" t="s">
        <v>12557</v>
      </c>
      <c r="K3390" t="s">
        <v>56</v>
      </c>
      <c r="L3390" t="s">
        <v>902</v>
      </c>
      <c r="M3390" t="s">
        <v>1837</v>
      </c>
      <c r="N3390" s="5">
        <v>2857422</v>
      </c>
    </row>
    <row r="3391" spans="1:14" x14ac:dyDescent="0.25">
      <c r="A3391" t="s">
        <v>65</v>
      </c>
      <c r="B3391" t="s">
        <v>1992</v>
      </c>
      <c r="C3391">
        <v>2124</v>
      </c>
      <c r="D3391" s="2">
        <v>46174</v>
      </c>
      <c r="E3391" t="s">
        <v>905</v>
      </c>
      <c r="F3391" t="s">
        <v>12558</v>
      </c>
      <c r="G3391" t="s">
        <v>14</v>
      </c>
      <c r="H3391" t="s">
        <v>12086</v>
      </c>
      <c r="I3391" t="s">
        <v>12559</v>
      </c>
      <c r="J3391" t="s">
        <v>12560</v>
      </c>
      <c r="K3391" t="s">
        <v>56</v>
      </c>
      <c r="L3391" t="s">
        <v>902</v>
      </c>
      <c r="M3391" t="s">
        <v>1837</v>
      </c>
      <c r="N3391" s="5">
        <v>816406</v>
      </c>
    </row>
    <row r="3392" spans="1:14" x14ac:dyDescent="0.25">
      <c r="A3392" t="s">
        <v>65</v>
      </c>
      <c r="B3392" t="s">
        <v>1992</v>
      </c>
      <c r="C3392">
        <v>2124</v>
      </c>
      <c r="D3392" s="2">
        <v>46174</v>
      </c>
      <c r="E3392" t="s">
        <v>905</v>
      </c>
      <c r="F3392" t="s">
        <v>164</v>
      </c>
      <c r="G3392" t="s">
        <v>2</v>
      </c>
      <c r="H3392" t="s">
        <v>242</v>
      </c>
      <c r="I3392" t="s">
        <v>12561</v>
      </c>
      <c r="J3392" t="s">
        <v>2</v>
      </c>
      <c r="K3392" t="s">
        <v>56</v>
      </c>
      <c r="L3392" t="s">
        <v>902</v>
      </c>
      <c r="M3392" t="s">
        <v>1837</v>
      </c>
      <c r="N3392" s="5">
        <v>1889627</v>
      </c>
    </row>
    <row r="3393" spans="1:14" x14ac:dyDescent="0.25">
      <c r="A3393" t="s">
        <v>65</v>
      </c>
      <c r="B3393" t="s">
        <v>1992</v>
      </c>
      <c r="C3393">
        <v>2124</v>
      </c>
      <c r="D3393" s="2">
        <v>46174</v>
      </c>
      <c r="E3393" t="s">
        <v>905</v>
      </c>
      <c r="F3393" t="s">
        <v>164</v>
      </c>
      <c r="G3393" t="s">
        <v>2</v>
      </c>
      <c r="H3393" t="s">
        <v>577</v>
      </c>
      <c r="I3393" t="s">
        <v>12562</v>
      </c>
      <c r="J3393" t="s">
        <v>2</v>
      </c>
      <c r="K3393" t="s">
        <v>56</v>
      </c>
      <c r="L3393" t="s">
        <v>902</v>
      </c>
      <c r="M3393" t="s">
        <v>1837</v>
      </c>
      <c r="N3393" s="5">
        <v>1203260</v>
      </c>
    </row>
    <row r="3394" spans="1:14" x14ac:dyDescent="0.25">
      <c r="A3394" t="s">
        <v>65</v>
      </c>
      <c r="B3394" t="s">
        <v>1992</v>
      </c>
      <c r="C3394">
        <v>2124</v>
      </c>
      <c r="D3394" s="2">
        <v>46174</v>
      </c>
      <c r="E3394" t="s">
        <v>905</v>
      </c>
      <c r="F3394" t="s">
        <v>164</v>
      </c>
      <c r="G3394" t="s">
        <v>2</v>
      </c>
      <c r="H3394" t="s">
        <v>706</v>
      </c>
      <c r="I3394" t="s">
        <v>12563</v>
      </c>
      <c r="J3394" t="s">
        <v>2</v>
      </c>
      <c r="K3394" t="s">
        <v>56</v>
      </c>
      <c r="L3394" t="s">
        <v>902</v>
      </c>
      <c r="M3394" t="s">
        <v>1837</v>
      </c>
      <c r="N3394" s="5">
        <v>1843153</v>
      </c>
    </row>
    <row r="3395" spans="1:14" x14ac:dyDescent="0.25">
      <c r="A3395" t="s">
        <v>65</v>
      </c>
      <c r="B3395" t="s">
        <v>1992</v>
      </c>
      <c r="C3395">
        <v>2124</v>
      </c>
      <c r="D3395" s="2">
        <v>46174</v>
      </c>
      <c r="E3395" t="s">
        <v>905</v>
      </c>
      <c r="F3395" t="s">
        <v>164</v>
      </c>
      <c r="G3395" t="s">
        <v>2</v>
      </c>
      <c r="H3395" t="s">
        <v>646</v>
      </c>
      <c r="I3395" t="s">
        <v>12564</v>
      </c>
      <c r="J3395" t="s">
        <v>2</v>
      </c>
      <c r="K3395" t="s">
        <v>56</v>
      </c>
      <c r="L3395" t="s">
        <v>902</v>
      </c>
      <c r="M3395" t="s">
        <v>1837</v>
      </c>
      <c r="N3395" s="5">
        <v>1995087</v>
      </c>
    </row>
    <row r="3396" spans="1:14" x14ac:dyDescent="0.25">
      <c r="A3396" t="s">
        <v>65</v>
      </c>
      <c r="B3396" t="s">
        <v>1992</v>
      </c>
      <c r="C3396">
        <v>2124</v>
      </c>
      <c r="D3396" s="2">
        <v>46174</v>
      </c>
      <c r="E3396" t="s">
        <v>905</v>
      </c>
      <c r="F3396" t="s">
        <v>164</v>
      </c>
      <c r="G3396" t="s">
        <v>2</v>
      </c>
      <c r="H3396" t="s">
        <v>541</v>
      </c>
      <c r="I3396" t="s">
        <v>12565</v>
      </c>
      <c r="J3396" t="s">
        <v>2</v>
      </c>
      <c r="K3396" t="s">
        <v>56</v>
      </c>
      <c r="L3396" t="s">
        <v>902</v>
      </c>
      <c r="M3396" t="s">
        <v>1837</v>
      </c>
      <c r="N3396" s="5">
        <v>1943381</v>
      </c>
    </row>
    <row r="3397" spans="1:14" x14ac:dyDescent="0.25">
      <c r="A3397" t="s">
        <v>65</v>
      </c>
      <c r="B3397" t="s">
        <v>1992</v>
      </c>
      <c r="C3397">
        <v>2124</v>
      </c>
      <c r="D3397" s="2">
        <v>46174</v>
      </c>
      <c r="E3397" t="s">
        <v>905</v>
      </c>
      <c r="F3397" t="s">
        <v>164</v>
      </c>
      <c r="G3397" t="s">
        <v>2</v>
      </c>
      <c r="H3397" t="s">
        <v>530</v>
      </c>
      <c r="I3397" t="s">
        <v>12566</v>
      </c>
      <c r="J3397" t="s">
        <v>2</v>
      </c>
      <c r="K3397" t="s">
        <v>56</v>
      </c>
      <c r="L3397" t="s">
        <v>902</v>
      </c>
      <c r="M3397" t="s">
        <v>1837</v>
      </c>
      <c r="N3397" s="5">
        <v>298982</v>
      </c>
    </row>
    <row r="3398" spans="1:14" x14ac:dyDescent="0.25">
      <c r="A3398" t="s">
        <v>65</v>
      </c>
      <c r="B3398" t="s">
        <v>1992</v>
      </c>
      <c r="C3398">
        <v>2124</v>
      </c>
      <c r="D3398" s="2">
        <v>46174</v>
      </c>
      <c r="E3398" t="s">
        <v>905</v>
      </c>
      <c r="F3398" t="s">
        <v>164</v>
      </c>
      <c r="G3398" t="s">
        <v>2</v>
      </c>
      <c r="H3398" t="s">
        <v>564</v>
      </c>
      <c r="I3398" t="s">
        <v>12567</v>
      </c>
      <c r="J3398" t="s">
        <v>2</v>
      </c>
      <c r="K3398" t="s">
        <v>56</v>
      </c>
      <c r="L3398" t="s">
        <v>902</v>
      </c>
      <c r="M3398" t="s">
        <v>1837</v>
      </c>
      <c r="N3398" s="5">
        <v>2263140</v>
      </c>
    </row>
    <row r="3399" spans="1:14" x14ac:dyDescent="0.25">
      <c r="A3399" t="s">
        <v>65</v>
      </c>
      <c r="B3399" t="s">
        <v>1992</v>
      </c>
      <c r="C3399">
        <v>2124</v>
      </c>
      <c r="D3399" s="2">
        <v>46174</v>
      </c>
      <c r="E3399" t="s">
        <v>905</v>
      </c>
      <c r="F3399" t="s">
        <v>164</v>
      </c>
      <c r="G3399" t="s">
        <v>2</v>
      </c>
      <c r="H3399" t="s">
        <v>560</v>
      </c>
      <c r="I3399" t="s">
        <v>12568</v>
      </c>
      <c r="J3399" t="s">
        <v>2</v>
      </c>
      <c r="K3399" t="s">
        <v>56</v>
      </c>
      <c r="L3399" t="s">
        <v>902</v>
      </c>
      <c r="M3399" t="s">
        <v>1837</v>
      </c>
      <c r="N3399" s="5">
        <v>244412</v>
      </c>
    </row>
    <row r="3400" spans="1:14" x14ac:dyDescent="0.25">
      <c r="A3400" t="s">
        <v>65</v>
      </c>
      <c r="B3400" t="s">
        <v>1992</v>
      </c>
      <c r="C3400">
        <v>2124</v>
      </c>
      <c r="D3400" s="2">
        <v>46174</v>
      </c>
      <c r="E3400" t="s">
        <v>905</v>
      </c>
      <c r="F3400" t="s">
        <v>164</v>
      </c>
      <c r="G3400" t="s">
        <v>2</v>
      </c>
      <c r="H3400" t="s">
        <v>562</v>
      </c>
      <c r="I3400" t="s">
        <v>12569</v>
      </c>
      <c r="J3400" t="s">
        <v>2</v>
      </c>
      <c r="K3400" t="s">
        <v>56</v>
      </c>
      <c r="L3400" t="s">
        <v>902</v>
      </c>
      <c r="M3400" t="s">
        <v>1837</v>
      </c>
      <c r="N3400" s="5">
        <v>1955297</v>
      </c>
    </row>
    <row r="3401" spans="1:14" x14ac:dyDescent="0.25">
      <c r="A3401" t="s">
        <v>65</v>
      </c>
      <c r="B3401" t="s">
        <v>1992</v>
      </c>
      <c r="C3401">
        <v>2124</v>
      </c>
      <c r="D3401" s="2">
        <v>46174</v>
      </c>
      <c r="E3401" t="s">
        <v>905</v>
      </c>
      <c r="F3401" t="s">
        <v>164</v>
      </c>
      <c r="G3401" t="s">
        <v>2</v>
      </c>
      <c r="H3401" t="s">
        <v>558</v>
      </c>
      <c r="I3401" t="s">
        <v>12570</v>
      </c>
      <c r="J3401" t="s">
        <v>2</v>
      </c>
      <c r="K3401" t="s">
        <v>56</v>
      </c>
      <c r="L3401" t="s">
        <v>902</v>
      </c>
      <c r="M3401" t="s">
        <v>1837</v>
      </c>
      <c r="N3401" s="5">
        <v>1692092</v>
      </c>
    </row>
    <row r="3402" spans="1:14" x14ac:dyDescent="0.25">
      <c r="A3402" t="s">
        <v>65</v>
      </c>
      <c r="B3402" t="s">
        <v>1992</v>
      </c>
      <c r="C3402">
        <v>2124</v>
      </c>
      <c r="D3402" s="2">
        <v>46174</v>
      </c>
      <c r="E3402" t="s">
        <v>905</v>
      </c>
      <c r="F3402" t="s">
        <v>164</v>
      </c>
      <c r="G3402" t="s">
        <v>2</v>
      </c>
      <c r="H3402" t="s">
        <v>1563</v>
      </c>
      <c r="I3402" t="s">
        <v>12571</v>
      </c>
      <c r="J3402" t="s">
        <v>2</v>
      </c>
      <c r="K3402" t="s">
        <v>56</v>
      </c>
      <c r="L3402" t="s">
        <v>902</v>
      </c>
      <c r="M3402" t="s">
        <v>1837</v>
      </c>
      <c r="N3402" s="5">
        <v>627107</v>
      </c>
    </row>
    <row r="3403" spans="1:14" x14ac:dyDescent="0.25">
      <c r="A3403" t="s">
        <v>65</v>
      </c>
      <c r="B3403" t="s">
        <v>1992</v>
      </c>
      <c r="C3403">
        <v>2124</v>
      </c>
      <c r="D3403" s="2">
        <v>46174</v>
      </c>
      <c r="E3403" t="s">
        <v>905</v>
      </c>
      <c r="F3403" t="s">
        <v>164</v>
      </c>
      <c r="G3403" t="s">
        <v>2</v>
      </c>
      <c r="H3403" t="s">
        <v>1489</v>
      </c>
      <c r="I3403" t="s">
        <v>12572</v>
      </c>
      <c r="J3403" t="s">
        <v>2</v>
      </c>
      <c r="K3403" t="s">
        <v>56</v>
      </c>
      <c r="L3403" t="s">
        <v>902</v>
      </c>
      <c r="M3403" t="s">
        <v>1837</v>
      </c>
      <c r="N3403" s="5">
        <v>940662</v>
      </c>
    </row>
    <row r="3404" spans="1:14" x14ac:dyDescent="0.25">
      <c r="A3404" t="s">
        <v>65</v>
      </c>
      <c r="B3404" t="s">
        <v>1992</v>
      </c>
      <c r="C3404">
        <v>2124</v>
      </c>
      <c r="D3404" s="2">
        <v>46174</v>
      </c>
      <c r="E3404" t="s">
        <v>905</v>
      </c>
      <c r="F3404" t="s">
        <v>164</v>
      </c>
      <c r="G3404" t="s">
        <v>2</v>
      </c>
      <c r="H3404" t="s">
        <v>1491</v>
      </c>
      <c r="I3404" t="s">
        <v>12573</v>
      </c>
      <c r="J3404" t="s">
        <v>2</v>
      </c>
      <c r="K3404" t="s">
        <v>56</v>
      </c>
      <c r="L3404" t="s">
        <v>902</v>
      </c>
      <c r="M3404" t="s">
        <v>1837</v>
      </c>
      <c r="N3404" s="5">
        <v>1763739</v>
      </c>
    </row>
    <row r="3405" spans="1:14" x14ac:dyDescent="0.25">
      <c r="A3405" t="s">
        <v>65</v>
      </c>
      <c r="B3405" t="s">
        <v>1992</v>
      </c>
      <c r="C3405">
        <v>2124</v>
      </c>
      <c r="D3405" s="2">
        <v>46174</v>
      </c>
      <c r="E3405" t="s">
        <v>905</v>
      </c>
      <c r="F3405" t="s">
        <v>164</v>
      </c>
      <c r="G3405" t="s">
        <v>2</v>
      </c>
      <c r="H3405" t="s">
        <v>712</v>
      </c>
      <c r="I3405" t="s">
        <v>12574</v>
      </c>
      <c r="J3405" t="s">
        <v>2</v>
      </c>
      <c r="K3405" t="s">
        <v>56</v>
      </c>
      <c r="L3405" t="s">
        <v>902</v>
      </c>
      <c r="M3405" t="s">
        <v>1837</v>
      </c>
      <c r="N3405" s="5">
        <v>750462</v>
      </c>
    </row>
    <row r="3406" spans="1:14" x14ac:dyDescent="0.25">
      <c r="A3406" t="s">
        <v>65</v>
      </c>
      <c r="B3406" t="s">
        <v>1992</v>
      </c>
      <c r="C3406">
        <v>2124</v>
      </c>
      <c r="D3406" s="2">
        <v>46174</v>
      </c>
      <c r="E3406" t="s">
        <v>905</v>
      </c>
      <c r="F3406" t="s">
        <v>164</v>
      </c>
      <c r="G3406" t="s">
        <v>2</v>
      </c>
      <c r="H3406" t="s">
        <v>713</v>
      </c>
      <c r="I3406" t="s">
        <v>12575</v>
      </c>
      <c r="J3406" t="s">
        <v>2</v>
      </c>
      <c r="K3406" t="s">
        <v>56</v>
      </c>
      <c r="L3406" t="s">
        <v>902</v>
      </c>
      <c r="M3406" t="s">
        <v>1837</v>
      </c>
      <c r="N3406" s="5">
        <v>1227748</v>
      </c>
    </row>
    <row r="3407" spans="1:14" x14ac:dyDescent="0.25">
      <c r="A3407" t="s">
        <v>65</v>
      </c>
      <c r="B3407" t="s">
        <v>1992</v>
      </c>
      <c r="C3407">
        <v>2124</v>
      </c>
      <c r="D3407" s="2">
        <v>46174</v>
      </c>
      <c r="E3407" t="s">
        <v>905</v>
      </c>
      <c r="F3407" t="s">
        <v>164</v>
      </c>
      <c r="G3407" t="s">
        <v>2</v>
      </c>
      <c r="H3407" t="s">
        <v>2478</v>
      </c>
      <c r="I3407" t="s">
        <v>12576</v>
      </c>
      <c r="J3407" t="s">
        <v>2</v>
      </c>
      <c r="K3407" t="s">
        <v>56</v>
      </c>
      <c r="L3407" t="s">
        <v>902</v>
      </c>
      <c r="M3407" t="s">
        <v>1837</v>
      </c>
      <c r="N3407" s="5">
        <v>634297</v>
      </c>
    </row>
    <row r="3408" spans="1:14" x14ac:dyDescent="0.25">
      <c r="A3408" t="s">
        <v>65</v>
      </c>
      <c r="B3408" t="s">
        <v>1992</v>
      </c>
      <c r="C3408">
        <v>2124</v>
      </c>
      <c r="D3408" s="2">
        <v>46174</v>
      </c>
      <c r="E3408" t="s">
        <v>905</v>
      </c>
      <c r="F3408" t="s">
        <v>164</v>
      </c>
      <c r="G3408" t="s">
        <v>2</v>
      </c>
      <c r="H3408" t="s">
        <v>2480</v>
      </c>
      <c r="I3408" t="s">
        <v>12577</v>
      </c>
      <c r="J3408" t="s">
        <v>2</v>
      </c>
      <c r="K3408" t="s">
        <v>56</v>
      </c>
      <c r="L3408" t="s">
        <v>902</v>
      </c>
      <c r="M3408" t="s">
        <v>1837</v>
      </c>
      <c r="N3408" s="5">
        <v>951447</v>
      </c>
    </row>
    <row r="3409" spans="1:14" x14ac:dyDescent="0.25">
      <c r="A3409" t="s">
        <v>65</v>
      </c>
      <c r="B3409" t="s">
        <v>1992</v>
      </c>
      <c r="C3409">
        <v>2124</v>
      </c>
      <c r="D3409" s="2">
        <v>46174</v>
      </c>
      <c r="E3409" t="s">
        <v>905</v>
      </c>
      <c r="F3409" t="s">
        <v>164</v>
      </c>
      <c r="G3409" t="s">
        <v>2</v>
      </c>
      <c r="H3409" t="s">
        <v>1077</v>
      </c>
      <c r="I3409" t="s">
        <v>12578</v>
      </c>
      <c r="J3409" t="s">
        <v>2</v>
      </c>
      <c r="K3409" t="s">
        <v>56</v>
      </c>
      <c r="L3409" t="s">
        <v>902</v>
      </c>
      <c r="M3409" t="s">
        <v>1837</v>
      </c>
      <c r="N3409" s="5">
        <v>920810</v>
      </c>
    </row>
    <row r="3410" spans="1:14" x14ac:dyDescent="0.25">
      <c r="A3410" t="s">
        <v>65</v>
      </c>
      <c r="B3410" t="s">
        <v>1992</v>
      </c>
      <c r="C3410">
        <v>2124</v>
      </c>
      <c r="D3410" s="2">
        <v>46174</v>
      </c>
      <c r="E3410" t="s">
        <v>905</v>
      </c>
      <c r="F3410" t="s">
        <v>164</v>
      </c>
      <c r="G3410" t="s">
        <v>2</v>
      </c>
      <c r="H3410" t="s">
        <v>1072</v>
      </c>
      <c r="I3410" t="s">
        <v>12579</v>
      </c>
      <c r="J3410" t="s">
        <v>2</v>
      </c>
      <c r="K3410" t="s">
        <v>56</v>
      </c>
      <c r="L3410" t="s">
        <v>902</v>
      </c>
      <c r="M3410" t="s">
        <v>1837</v>
      </c>
      <c r="N3410" s="5">
        <v>940662</v>
      </c>
    </row>
    <row r="3411" spans="1:14" x14ac:dyDescent="0.25">
      <c r="A3411" t="s">
        <v>65</v>
      </c>
      <c r="B3411" t="s">
        <v>1992</v>
      </c>
      <c r="C3411">
        <v>2124</v>
      </c>
      <c r="D3411" s="2">
        <v>46174</v>
      </c>
      <c r="E3411" t="s">
        <v>905</v>
      </c>
      <c r="F3411" t="s">
        <v>164</v>
      </c>
      <c r="G3411" t="s">
        <v>2</v>
      </c>
      <c r="H3411" t="s">
        <v>1274</v>
      </c>
      <c r="I3411" t="s">
        <v>12580</v>
      </c>
      <c r="J3411" t="s">
        <v>2</v>
      </c>
      <c r="K3411" t="s">
        <v>56</v>
      </c>
      <c r="L3411" t="s">
        <v>902</v>
      </c>
      <c r="M3411" t="s">
        <v>1837</v>
      </c>
      <c r="N3411" s="5">
        <v>2729373</v>
      </c>
    </row>
    <row r="3412" spans="1:14" x14ac:dyDescent="0.25">
      <c r="A3412" t="s">
        <v>65</v>
      </c>
      <c r="B3412" t="s">
        <v>1992</v>
      </c>
      <c r="C3412">
        <v>2124</v>
      </c>
      <c r="D3412" s="2">
        <v>46174</v>
      </c>
      <c r="E3412" t="s">
        <v>905</v>
      </c>
      <c r="F3412" t="s">
        <v>164</v>
      </c>
      <c r="G3412" t="s">
        <v>2</v>
      </c>
      <c r="H3412" t="s">
        <v>1272</v>
      </c>
      <c r="I3412" t="s">
        <v>12581</v>
      </c>
      <c r="J3412" t="s">
        <v>2</v>
      </c>
      <c r="K3412" t="s">
        <v>56</v>
      </c>
      <c r="L3412" t="s">
        <v>902</v>
      </c>
      <c r="M3412" t="s">
        <v>1837</v>
      </c>
      <c r="N3412" s="5">
        <v>1763739</v>
      </c>
    </row>
    <row r="3413" spans="1:14" x14ac:dyDescent="0.25">
      <c r="A3413" t="s">
        <v>65</v>
      </c>
      <c r="B3413" t="s">
        <v>1992</v>
      </c>
      <c r="C3413">
        <v>2124</v>
      </c>
      <c r="D3413" s="2">
        <v>46174</v>
      </c>
      <c r="E3413" t="s">
        <v>905</v>
      </c>
      <c r="F3413" t="s">
        <v>164</v>
      </c>
      <c r="G3413" t="s">
        <v>2</v>
      </c>
      <c r="H3413" t="s">
        <v>714</v>
      </c>
      <c r="I3413" t="s">
        <v>12582</v>
      </c>
      <c r="J3413" t="s">
        <v>2</v>
      </c>
      <c r="K3413" t="s">
        <v>56</v>
      </c>
      <c r="L3413" t="s">
        <v>902</v>
      </c>
      <c r="M3413" t="s">
        <v>1837</v>
      </c>
      <c r="N3413" s="5">
        <v>614270</v>
      </c>
    </row>
    <row r="3414" spans="1:14" x14ac:dyDescent="0.25">
      <c r="A3414" t="s">
        <v>65</v>
      </c>
      <c r="B3414" t="s">
        <v>1992</v>
      </c>
      <c r="C3414">
        <v>2124</v>
      </c>
      <c r="D3414" s="2">
        <v>46174</v>
      </c>
      <c r="E3414" t="s">
        <v>905</v>
      </c>
      <c r="F3414" t="s">
        <v>164</v>
      </c>
      <c r="G3414" t="s">
        <v>2</v>
      </c>
      <c r="H3414" t="s">
        <v>2474</v>
      </c>
      <c r="I3414" t="s">
        <v>12583</v>
      </c>
      <c r="J3414" t="s">
        <v>2</v>
      </c>
      <c r="K3414" t="s">
        <v>56</v>
      </c>
      <c r="L3414" t="s">
        <v>902</v>
      </c>
      <c r="M3414" t="s">
        <v>1837</v>
      </c>
      <c r="N3414" s="5">
        <v>3776346</v>
      </c>
    </row>
    <row r="3415" spans="1:14" x14ac:dyDescent="0.25">
      <c r="A3415" t="s">
        <v>65</v>
      </c>
      <c r="B3415" t="s">
        <v>1992</v>
      </c>
      <c r="C3415">
        <v>2124</v>
      </c>
      <c r="D3415" s="2">
        <v>46174</v>
      </c>
      <c r="E3415" t="s">
        <v>905</v>
      </c>
      <c r="F3415" t="s">
        <v>164</v>
      </c>
      <c r="G3415" t="s">
        <v>2</v>
      </c>
      <c r="H3415" t="s">
        <v>2476</v>
      </c>
      <c r="I3415" t="s">
        <v>12584</v>
      </c>
      <c r="J3415" t="s">
        <v>2</v>
      </c>
      <c r="K3415" t="s">
        <v>56</v>
      </c>
      <c r="L3415" t="s">
        <v>902</v>
      </c>
      <c r="M3415" t="s">
        <v>1837</v>
      </c>
      <c r="N3415" s="5">
        <v>321388</v>
      </c>
    </row>
    <row r="3416" spans="1:14" x14ac:dyDescent="0.25">
      <c r="A3416" t="s">
        <v>65</v>
      </c>
      <c r="B3416" t="s">
        <v>1992</v>
      </c>
      <c r="C3416">
        <v>2124</v>
      </c>
      <c r="D3416" s="2">
        <v>46174</v>
      </c>
      <c r="E3416" t="s">
        <v>905</v>
      </c>
      <c r="F3416" t="s">
        <v>164</v>
      </c>
      <c r="G3416" t="s">
        <v>2</v>
      </c>
      <c r="H3416" t="s">
        <v>10049</v>
      </c>
      <c r="I3416" t="s">
        <v>12585</v>
      </c>
      <c r="J3416" t="s">
        <v>2</v>
      </c>
      <c r="K3416" t="s">
        <v>56</v>
      </c>
      <c r="L3416" t="s">
        <v>902</v>
      </c>
      <c r="M3416" t="s">
        <v>1837</v>
      </c>
      <c r="N3416" s="5">
        <v>3740919</v>
      </c>
    </row>
    <row r="3417" spans="1:14" x14ac:dyDescent="0.25">
      <c r="A3417" t="s">
        <v>65</v>
      </c>
      <c r="B3417" t="s">
        <v>1992</v>
      </c>
      <c r="C3417">
        <v>2124</v>
      </c>
      <c r="D3417" s="2">
        <v>46174</v>
      </c>
      <c r="E3417" t="s">
        <v>905</v>
      </c>
      <c r="F3417" t="s">
        <v>164</v>
      </c>
      <c r="G3417" t="s">
        <v>2</v>
      </c>
      <c r="H3417" t="s">
        <v>10552</v>
      </c>
      <c r="I3417" t="s">
        <v>12586</v>
      </c>
      <c r="J3417" t="s">
        <v>2</v>
      </c>
      <c r="K3417" t="s">
        <v>56</v>
      </c>
      <c r="L3417" t="s">
        <v>902</v>
      </c>
      <c r="M3417" t="s">
        <v>1837</v>
      </c>
      <c r="N3417" s="5">
        <v>3130603</v>
      </c>
    </row>
    <row r="3418" spans="1:14" x14ac:dyDescent="0.25">
      <c r="A3418" t="s">
        <v>65</v>
      </c>
      <c r="B3418" t="s">
        <v>1992</v>
      </c>
      <c r="C3418">
        <v>2124</v>
      </c>
      <c r="D3418" s="2">
        <v>46174</v>
      </c>
      <c r="E3418" t="s">
        <v>905</v>
      </c>
      <c r="F3418" t="s">
        <v>164</v>
      </c>
      <c r="G3418" t="s">
        <v>2</v>
      </c>
      <c r="H3418" t="s">
        <v>10051</v>
      </c>
      <c r="I3418" t="s">
        <v>12587</v>
      </c>
      <c r="J3418" t="s">
        <v>2</v>
      </c>
      <c r="K3418" t="s">
        <v>56</v>
      </c>
      <c r="L3418" t="s">
        <v>902</v>
      </c>
      <c r="M3418" t="s">
        <v>1837</v>
      </c>
      <c r="N3418" s="5">
        <v>3615611</v>
      </c>
    </row>
    <row r="3419" spans="1:14" x14ac:dyDescent="0.25">
      <c r="A3419" t="s">
        <v>65</v>
      </c>
      <c r="B3419" t="s">
        <v>1992</v>
      </c>
      <c r="C3419">
        <v>2124</v>
      </c>
      <c r="D3419" s="2">
        <v>46174</v>
      </c>
      <c r="E3419" t="s">
        <v>905</v>
      </c>
      <c r="F3419" t="s">
        <v>164</v>
      </c>
      <c r="G3419" t="s">
        <v>2</v>
      </c>
      <c r="H3419" t="s">
        <v>10553</v>
      </c>
      <c r="I3419" t="s">
        <v>12588</v>
      </c>
      <c r="J3419" t="s">
        <v>2</v>
      </c>
      <c r="K3419" t="s">
        <v>56</v>
      </c>
      <c r="L3419" t="s">
        <v>902</v>
      </c>
      <c r="M3419" t="s">
        <v>1837</v>
      </c>
      <c r="N3419" s="5">
        <v>4780643</v>
      </c>
    </row>
    <row r="3420" spans="1:14" x14ac:dyDescent="0.25">
      <c r="A3420" t="s">
        <v>65</v>
      </c>
      <c r="B3420" t="s">
        <v>1992</v>
      </c>
      <c r="C3420">
        <v>2124</v>
      </c>
      <c r="D3420" s="2">
        <v>46174</v>
      </c>
      <c r="E3420" t="s">
        <v>905</v>
      </c>
      <c r="F3420" t="s">
        <v>164</v>
      </c>
      <c r="G3420" t="s">
        <v>2</v>
      </c>
      <c r="H3420" t="s">
        <v>11820</v>
      </c>
      <c r="I3420" t="s">
        <v>12589</v>
      </c>
      <c r="J3420" t="s">
        <v>2</v>
      </c>
      <c r="K3420" t="s">
        <v>56</v>
      </c>
      <c r="L3420" t="s">
        <v>902</v>
      </c>
      <c r="M3420" t="s">
        <v>1837</v>
      </c>
      <c r="N3420" s="5">
        <v>4469038</v>
      </c>
    </row>
    <row r="3421" spans="1:14" x14ac:dyDescent="0.25">
      <c r="A3421" t="s">
        <v>65</v>
      </c>
      <c r="B3421" t="s">
        <v>1992</v>
      </c>
      <c r="C3421">
        <v>2124</v>
      </c>
      <c r="D3421" s="2">
        <v>46174</v>
      </c>
      <c r="E3421" t="s">
        <v>905</v>
      </c>
      <c r="F3421" t="s">
        <v>158</v>
      </c>
      <c r="G3421" t="s">
        <v>25</v>
      </c>
      <c r="H3421" t="s">
        <v>12085</v>
      </c>
      <c r="I3421" t="s">
        <v>12590</v>
      </c>
      <c r="J3421" t="s">
        <v>25</v>
      </c>
      <c r="K3421" t="s">
        <v>56</v>
      </c>
      <c r="L3421" t="s">
        <v>902</v>
      </c>
      <c r="M3421" t="s">
        <v>1837</v>
      </c>
      <c r="N3421" s="5">
        <v>3876897</v>
      </c>
    </row>
    <row r="3422" spans="1:14" x14ac:dyDescent="0.25">
      <c r="A3422" t="s">
        <v>65</v>
      </c>
      <c r="B3422" t="s">
        <v>1992</v>
      </c>
      <c r="C3422">
        <v>2124</v>
      </c>
      <c r="D3422" s="2">
        <v>46174</v>
      </c>
      <c r="E3422" t="s">
        <v>905</v>
      </c>
      <c r="F3422" t="s">
        <v>179</v>
      </c>
      <c r="G3422" t="s">
        <v>269</v>
      </c>
      <c r="H3422" t="s">
        <v>1104</v>
      </c>
      <c r="I3422" t="s">
        <v>12591</v>
      </c>
      <c r="J3422" t="s">
        <v>269</v>
      </c>
      <c r="K3422" t="s">
        <v>56</v>
      </c>
      <c r="L3422" t="s">
        <v>902</v>
      </c>
      <c r="M3422" t="s">
        <v>1837</v>
      </c>
      <c r="N3422" s="5">
        <v>816406</v>
      </c>
    </row>
    <row r="3423" spans="1:14" x14ac:dyDescent="0.25">
      <c r="A3423" t="s">
        <v>65</v>
      </c>
      <c r="B3423" t="s">
        <v>1992</v>
      </c>
      <c r="C3423">
        <v>2124</v>
      </c>
      <c r="D3423" s="2">
        <v>46174</v>
      </c>
      <c r="E3423" t="s">
        <v>905</v>
      </c>
      <c r="F3423" t="s">
        <v>179</v>
      </c>
      <c r="G3423" t="s">
        <v>269</v>
      </c>
      <c r="H3423" t="s">
        <v>703</v>
      </c>
      <c r="I3423" t="s">
        <v>12592</v>
      </c>
      <c r="J3423" t="s">
        <v>269</v>
      </c>
      <c r="K3423" t="s">
        <v>56</v>
      </c>
      <c r="L3423" t="s">
        <v>902</v>
      </c>
      <c r="M3423" t="s">
        <v>1837</v>
      </c>
      <c r="N3423" s="5">
        <v>816406</v>
      </c>
    </row>
    <row r="3424" spans="1:14" x14ac:dyDescent="0.25">
      <c r="A3424" t="s">
        <v>65</v>
      </c>
      <c r="B3424" t="s">
        <v>1992</v>
      </c>
      <c r="C3424">
        <v>2124</v>
      </c>
      <c r="D3424" s="2">
        <v>46174</v>
      </c>
      <c r="E3424" t="s">
        <v>905</v>
      </c>
      <c r="F3424" t="s">
        <v>287</v>
      </c>
      <c r="G3424" t="s">
        <v>267</v>
      </c>
      <c r="H3424" t="s">
        <v>12087</v>
      </c>
      <c r="I3424" t="s">
        <v>12593</v>
      </c>
      <c r="J3424" t="s">
        <v>267</v>
      </c>
      <c r="K3424" t="s">
        <v>56</v>
      </c>
      <c r="L3424" t="s">
        <v>902</v>
      </c>
      <c r="M3424" t="s">
        <v>1837</v>
      </c>
      <c r="N3424" s="5">
        <v>2449219</v>
      </c>
    </row>
    <row r="3425" spans="1:14" x14ac:dyDescent="0.25">
      <c r="A3425" t="s">
        <v>65</v>
      </c>
      <c r="B3425" t="s">
        <v>1992</v>
      </c>
      <c r="C3425">
        <v>2124</v>
      </c>
      <c r="D3425" s="2">
        <v>46174</v>
      </c>
      <c r="E3425" t="s">
        <v>906</v>
      </c>
      <c r="F3425" t="s">
        <v>10164</v>
      </c>
      <c r="G3425" t="s">
        <v>11076</v>
      </c>
      <c r="H3425" t="s">
        <v>12088</v>
      </c>
      <c r="I3425" t="s">
        <v>14</v>
      </c>
      <c r="J3425" t="s">
        <v>11077</v>
      </c>
      <c r="K3425" t="s">
        <v>838</v>
      </c>
      <c r="L3425" t="s">
        <v>903</v>
      </c>
      <c r="M3425" t="s">
        <v>1837</v>
      </c>
      <c r="N3425" s="5">
        <v>7340760</v>
      </c>
    </row>
    <row r="3426" spans="1:14" x14ac:dyDescent="0.25">
      <c r="A3426" t="s">
        <v>65</v>
      </c>
      <c r="B3426" t="s">
        <v>1992</v>
      </c>
      <c r="C3426">
        <v>2124</v>
      </c>
      <c r="D3426" s="2">
        <v>46174</v>
      </c>
      <c r="E3426" t="s">
        <v>906</v>
      </c>
      <c r="F3426" t="s">
        <v>602</v>
      </c>
      <c r="G3426" t="s">
        <v>7843</v>
      </c>
      <c r="H3426" t="s">
        <v>1340</v>
      </c>
      <c r="I3426" t="s">
        <v>14</v>
      </c>
      <c r="J3426" t="s">
        <v>7845</v>
      </c>
      <c r="K3426" t="s">
        <v>56</v>
      </c>
      <c r="L3426" t="s">
        <v>903</v>
      </c>
      <c r="M3426" t="s">
        <v>1837</v>
      </c>
      <c r="N3426" s="5">
        <v>50659229</v>
      </c>
    </row>
    <row r="3427" spans="1:14" x14ac:dyDescent="0.25">
      <c r="A3427" t="s">
        <v>65</v>
      </c>
      <c r="B3427" t="s">
        <v>1992</v>
      </c>
      <c r="C3427">
        <v>2124</v>
      </c>
      <c r="D3427" s="2">
        <v>46174</v>
      </c>
      <c r="E3427" t="s">
        <v>906</v>
      </c>
      <c r="F3427" t="s">
        <v>192</v>
      </c>
      <c r="G3427" t="s">
        <v>1973</v>
      </c>
      <c r="H3427" t="s">
        <v>10040</v>
      </c>
      <c r="I3427" t="s">
        <v>14</v>
      </c>
      <c r="J3427" t="s">
        <v>2022</v>
      </c>
      <c r="K3427" t="s">
        <v>56</v>
      </c>
      <c r="L3427" t="s">
        <v>903</v>
      </c>
      <c r="M3427" t="s">
        <v>1837</v>
      </c>
      <c r="N3427" s="5">
        <v>16020001</v>
      </c>
    </row>
    <row r="3428" spans="1:14" x14ac:dyDescent="0.25">
      <c r="A3428" t="s">
        <v>65</v>
      </c>
      <c r="B3428" t="s">
        <v>1992</v>
      </c>
      <c r="C3428">
        <v>2124</v>
      </c>
      <c r="D3428" s="2">
        <v>46174</v>
      </c>
      <c r="E3428" t="s">
        <v>906</v>
      </c>
      <c r="F3428" t="s">
        <v>1364</v>
      </c>
      <c r="G3428" t="s">
        <v>2016</v>
      </c>
      <c r="H3428" t="s">
        <v>1348</v>
      </c>
      <c r="I3428" t="s">
        <v>12594</v>
      </c>
      <c r="J3428" t="s">
        <v>11131</v>
      </c>
      <c r="K3428" t="s">
        <v>838</v>
      </c>
      <c r="L3428" t="s">
        <v>903</v>
      </c>
      <c r="M3428" t="s">
        <v>1837</v>
      </c>
      <c r="N3428" s="5">
        <v>1218303</v>
      </c>
    </row>
    <row r="3429" spans="1:14" x14ac:dyDescent="0.25">
      <c r="A3429" t="s">
        <v>65</v>
      </c>
      <c r="B3429" t="s">
        <v>1992</v>
      </c>
      <c r="C3429">
        <v>2124</v>
      </c>
      <c r="D3429" s="2">
        <v>46174</v>
      </c>
      <c r="E3429" t="s">
        <v>906</v>
      </c>
      <c r="F3429" t="s">
        <v>164</v>
      </c>
      <c r="G3429" t="s">
        <v>2</v>
      </c>
      <c r="H3429" t="s">
        <v>1415</v>
      </c>
      <c r="I3429" t="s">
        <v>12595</v>
      </c>
      <c r="J3429" t="s">
        <v>1850</v>
      </c>
      <c r="K3429" t="s">
        <v>56</v>
      </c>
      <c r="L3429" t="s">
        <v>903</v>
      </c>
      <c r="M3429" t="s">
        <v>1837</v>
      </c>
      <c r="N3429" s="5">
        <v>941532</v>
      </c>
    </row>
    <row r="3430" spans="1:14" x14ac:dyDescent="0.25">
      <c r="A3430" t="s">
        <v>65</v>
      </c>
      <c r="B3430" t="s">
        <v>1992</v>
      </c>
      <c r="C3430">
        <v>2124</v>
      </c>
      <c r="D3430" s="2">
        <v>46174</v>
      </c>
      <c r="E3430" t="s">
        <v>906</v>
      </c>
      <c r="F3430" t="s">
        <v>164</v>
      </c>
      <c r="G3430" t="s">
        <v>2</v>
      </c>
      <c r="H3430" t="s">
        <v>1413</v>
      </c>
      <c r="I3430" t="s">
        <v>14</v>
      </c>
      <c r="J3430" t="s">
        <v>1850</v>
      </c>
      <c r="K3430" t="s">
        <v>56</v>
      </c>
      <c r="L3430" t="s">
        <v>903</v>
      </c>
      <c r="M3430" t="s">
        <v>1837</v>
      </c>
      <c r="N3430" s="5">
        <v>3256130</v>
      </c>
    </row>
    <row r="3431" spans="1:14" x14ac:dyDescent="0.25">
      <c r="A3431" t="s">
        <v>65</v>
      </c>
      <c r="B3431" t="s">
        <v>1992</v>
      </c>
      <c r="C3431">
        <v>2124</v>
      </c>
      <c r="D3431" s="2">
        <v>46174</v>
      </c>
      <c r="E3431" t="s">
        <v>906</v>
      </c>
      <c r="F3431" t="s">
        <v>164</v>
      </c>
      <c r="G3431" t="s">
        <v>2</v>
      </c>
      <c r="H3431" t="s">
        <v>2472</v>
      </c>
      <c r="I3431" t="s">
        <v>14</v>
      </c>
      <c r="J3431" t="s">
        <v>1850</v>
      </c>
      <c r="K3431" t="s">
        <v>56</v>
      </c>
      <c r="L3431" t="s">
        <v>903</v>
      </c>
      <c r="M3431" t="s">
        <v>1837</v>
      </c>
      <c r="N3431" s="5">
        <v>5503765</v>
      </c>
    </row>
    <row r="3432" spans="1:14" x14ac:dyDescent="0.25">
      <c r="A3432" t="s">
        <v>65</v>
      </c>
      <c r="B3432" t="s">
        <v>1992</v>
      </c>
      <c r="C3432">
        <v>2124</v>
      </c>
      <c r="D3432" s="2">
        <v>46174</v>
      </c>
      <c r="E3432" t="s">
        <v>10095</v>
      </c>
      <c r="F3432" t="s">
        <v>10096</v>
      </c>
      <c r="G3432" t="s">
        <v>14</v>
      </c>
      <c r="H3432" t="s">
        <v>12089</v>
      </c>
      <c r="I3432" t="s">
        <v>14</v>
      </c>
      <c r="J3432" t="s">
        <v>12596</v>
      </c>
      <c r="K3432" t="s">
        <v>57</v>
      </c>
      <c r="L3432" t="s">
        <v>903</v>
      </c>
      <c r="M3432" t="s">
        <v>1837</v>
      </c>
      <c r="N3432" s="5">
        <v>13859185</v>
      </c>
    </row>
    <row r="3433" spans="1:14" x14ac:dyDescent="0.25">
      <c r="A3433" t="s">
        <v>65</v>
      </c>
      <c r="B3433" t="s">
        <v>1992</v>
      </c>
      <c r="C3433">
        <v>2124</v>
      </c>
      <c r="D3433" s="2">
        <v>46174</v>
      </c>
      <c r="E3433" t="s">
        <v>907</v>
      </c>
      <c r="F3433" t="s">
        <v>192</v>
      </c>
      <c r="G3433" t="s">
        <v>1973</v>
      </c>
      <c r="H3433" t="s">
        <v>10040</v>
      </c>
      <c r="I3433" t="s">
        <v>14</v>
      </c>
      <c r="J3433" t="s">
        <v>5282</v>
      </c>
      <c r="K3433" t="s">
        <v>838</v>
      </c>
      <c r="L3433" t="s">
        <v>904</v>
      </c>
      <c r="M3433" t="s">
        <v>1837</v>
      </c>
      <c r="N3433" s="5">
        <v>-17122805</v>
      </c>
    </row>
    <row r="3434" spans="1:14" x14ac:dyDescent="0.25">
      <c r="A3434" t="s">
        <v>65</v>
      </c>
      <c r="B3434" t="s">
        <v>1992</v>
      </c>
      <c r="C3434">
        <v>2124</v>
      </c>
      <c r="D3434" s="2">
        <v>46174</v>
      </c>
      <c r="E3434" t="s">
        <v>907</v>
      </c>
      <c r="F3434" t="s">
        <v>12553</v>
      </c>
      <c r="G3434" t="s">
        <v>14</v>
      </c>
      <c r="H3434" t="s">
        <v>2504</v>
      </c>
      <c r="I3434" t="s">
        <v>12554</v>
      </c>
      <c r="J3434" t="s">
        <v>12597</v>
      </c>
      <c r="K3434" t="s">
        <v>56</v>
      </c>
      <c r="L3434" t="s">
        <v>904</v>
      </c>
      <c r="M3434" t="s">
        <v>1837</v>
      </c>
      <c r="N3434" s="5">
        <v>-19200000</v>
      </c>
    </row>
    <row r="3435" spans="1:14" x14ac:dyDescent="0.25">
      <c r="A3435" t="s">
        <v>65</v>
      </c>
      <c r="B3435" t="s">
        <v>1992</v>
      </c>
      <c r="C3435">
        <v>2124</v>
      </c>
      <c r="D3435" s="2">
        <v>46174</v>
      </c>
      <c r="E3435" t="s">
        <v>907</v>
      </c>
      <c r="F3435" t="s">
        <v>1364</v>
      </c>
      <c r="G3435" t="s">
        <v>2016</v>
      </c>
      <c r="H3435" t="s">
        <v>1348</v>
      </c>
      <c r="I3435" t="s">
        <v>14</v>
      </c>
      <c r="J3435" t="s">
        <v>12598</v>
      </c>
      <c r="K3435" t="s">
        <v>56</v>
      </c>
      <c r="L3435" t="s">
        <v>904</v>
      </c>
      <c r="M3435" t="s">
        <v>1837</v>
      </c>
      <c r="N3435" s="5">
        <v>-1218303</v>
      </c>
    </row>
    <row r="3436" spans="1:14" x14ac:dyDescent="0.25">
      <c r="A3436" t="s">
        <v>65</v>
      </c>
      <c r="B3436" t="s">
        <v>1992</v>
      </c>
      <c r="C3436">
        <v>2124</v>
      </c>
      <c r="D3436" s="2">
        <v>46174</v>
      </c>
      <c r="E3436" t="s">
        <v>907</v>
      </c>
      <c r="F3436" t="s">
        <v>164</v>
      </c>
      <c r="G3436" t="s">
        <v>2</v>
      </c>
      <c r="H3436" t="s">
        <v>2460</v>
      </c>
      <c r="I3436" t="s">
        <v>14</v>
      </c>
      <c r="J3436" t="s">
        <v>1853</v>
      </c>
      <c r="K3436" t="s">
        <v>838</v>
      </c>
      <c r="L3436" t="s">
        <v>904</v>
      </c>
      <c r="M3436" t="s">
        <v>1837</v>
      </c>
      <c r="N3436" s="5">
        <v>-4369078</v>
      </c>
    </row>
    <row r="3437" spans="1:14" x14ac:dyDescent="0.25">
      <c r="A3437" t="s">
        <v>65</v>
      </c>
      <c r="B3437" t="s">
        <v>1992</v>
      </c>
      <c r="C3437">
        <v>2359</v>
      </c>
      <c r="D3437" s="2">
        <v>46023</v>
      </c>
      <c r="E3437" t="s">
        <v>906</v>
      </c>
      <c r="F3437" t="s">
        <v>194</v>
      </c>
      <c r="G3437" t="s">
        <v>36</v>
      </c>
      <c r="H3437" t="s">
        <v>588</v>
      </c>
      <c r="I3437" t="s">
        <v>14</v>
      </c>
      <c r="J3437" t="s">
        <v>2005</v>
      </c>
      <c r="K3437" t="s">
        <v>56</v>
      </c>
      <c r="L3437" t="s">
        <v>903</v>
      </c>
      <c r="M3437" t="s">
        <v>2019</v>
      </c>
      <c r="N3437" s="5">
        <v>158890302</v>
      </c>
    </row>
    <row r="3438" spans="1:14" x14ac:dyDescent="0.25">
      <c r="A3438" t="s">
        <v>65</v>
      </c>
      <c r="B3438" t="s">
        <v>1992</v>
      </c>
      <c r="C3438">
        <v>2359</v>
      </c>
      <c r="D3438" s="2">
        <v>46023</v>
      </c>
      <c r="E3438" t="s">
        <v>907</v>
      </c>
      <c r="F3438" t="s">
        <v>194</v>
      </c>
      <c r="G3438" t="s">
        <v>36</v>
      </c>
      <c r="H3438" t="s">
        <v>588</v>
      </c>
      <c r="I3438" t="s">
        <v>14</v>
      </c>
      <c r="J3438" t="s">
        <v>2007</v>
      </c>
      <c r="K3438" t="s">
        <v>56</v>
      </c>
      <c r="L3438" t="s">
        <v>904</v>
      </c>
      <c r="M3438" t="s">
        <v>2019</v>
      </c>
      <c r="N3438" s="5">
        <v>-79467044</v>
      </c>
    </row>
    <row r="3439" spans="1:14" x14ac:dyDescent="0.25">
      <c r="A3439" t="s">
        <v>65</v>
      </c>
      <c r="B3439" t="s">
        <v>1992</v>
      </c>
      <c r="C3439">
        <v>2359</v>
      </c>
      <c r="D3439" s="2">
        <v>46054</v>
      </c>
      <c r="E3439" t="s">
        <v>905</v>
      </c>
      <c r="F3439" t="s">
        <v>194</v>
      </c>
      <c r="G3439" t="s">
        <v>36</v>
      </c>
      <c r="H3439" t="s">
        <v>588</v>
      </c>
      <c r="I3439" t="s">
        <v>5285</v>
      </c>
      <c r="J3439" t="s">
        <v>36</v>
      </c>
      <c r="K3439" t="s">
        <v>56</v>
      </c>
      <c r="L3439" t="s">
        <v>902</v>
      </c>
      <c r="M3439" t="s">
        <v>2019</v>
      </c>
      <c r="N3439" s="5">
        <v>79467044</v>
      </c>
    </row>
    <row r="3440" spans="1:14" x14ac:dyDescent="0.25">
      <c r="A3440" t="s">
        <v>65</v>
      </c>
      <c r="B3440" t="s">
        <v>1992</v>
      </c>
      <c r="C3440">
        <v>2359</v>
      </c>
      <c r="D3440" s="2">
        <v>46054</v>
      </c>
      <c r="E3440" t="s">
        <v>905</v>
      </c>
      <c r="F3440" t="s">
        <v>194</v>
      </c>
      <c r="G3440" t="s">
        <v>36</v>
      </c>
      <c r="H3440" t="s">
        <v>588</v>
      </c>
      <c r="I3440" t="s">
        <v>5286</v>
      </c>
      <c r="J3440" t="s">
        <v>36</v>
      </c>
      <c r="K3440" t="s">
        <v>56</v>
      </c>
      <c r="L3440" t="s">
        <v>902</v>
      </c>
      <c r="M3440" t="s">
        <v>2019</v>
      </c>
      <c r="N3440" s="5">
        <v>79213213</v>
      </c>
    </row>
    <row r="3441" spans="1:14" x14ac:dyDescent="0.25">
      <c r="A3441" t="s">
        <v>65</v>
      </c>
      <c r="B3441" t="s">
        <v>1992</v>
      </c>
      <c r="C3441">
        <v>2359</v>
      </c>
      <c r="D3441" s="2">
        <v>46054</v>
      </c>
      <c r="E3441" t="s">
        <v>906</v>
      </c>
      <c r="F3441" t="s">
        <v>194</v>
      </c>
      <c r="G3441" t="s">
        <v>36</v>
      </c>
      <c r="H3441" t="s">
        <v>588</v>
      </c>
      <c r="I3441" t="s">
        <v>14</v>
      </c>
      <c r="J3441" t="s">
        <v>2005</v>
      </c>
      <c r="K3441" t="s">
        <v>56</v>
      </c>
      <c r="L3441" t="s">
        <v>903</v>
      </c>
      <c r="M3441" t="s">
        <v>2019</v>
      </c>
      <c r="N3441" s="5">
        <v>74338049</v>
      </c>
    </row>
    <row r="3442" spans="1:14" x14ac:dyDescent="0.25">
      <c r="A3442" t="s">
        <v>65</v>
      </c>
      <c r="B3442" t="s">
        <v>1992</v>
      </c>
      <c r="C3442">
        <v>2359</v>
      </c>
      <c r="D3442" s="2">
        <v>46054</v>
      </c>
      <c r="E3442" t="s">
        <v>907</v>
      </c>
      <c r="F3442" t="s">
        <v>194</v>
      </c>
      <c r="G3442" t="s">
        <v>36</v>
      </c>
      <c r="H3442" t="s">
        <v>588</v>
      </c>
      <c r="I3442" t="s">
        <v>5285</v>
      </c>
      <c r="J3442" t="s">
        <v>2007</v>
      </c>
      <c r="K3442" t="s">
        <v>56</v>
      </c>
      <c r="L3442" t="s">
        <v>904</v>
      </c>
      <c r="M3442" t="s">
        <v>2019</v>
      </c>
      <c r="N3442" s="5">
        <v>-79467044</v>
      </c>
    </row>
    <row r="3443" spans="1:14" x14ac:dyDescent="0.25">
      <c r="A3443" t="s">
        <v>65</v>
      </c>
      <c r="B3443" t="s">
        <v>1992</v>
      </c>
      <c r="C3443">
        <v>2359</v>
      </c>
      <c r="D3443" s="2">
        <v>46054</v>
      </c>
      <c r="E3443" t="s">
        <v>907</v>
      </c>
      <c r="F3443" t="s">
        <v>194</v>
      </c>
      <c r="G3443" t="s">
        <v>36</v>
      </c>
      <c r="H3443" t="s">
        <v>588</v>
      </c>
      <c r="I3443" t="s">
        <v>5286</v>
      </c>
      <c r="J3443" t="s">
        <v>2007</v>
      </c>
      <c r="K3443" t="s">
        <v>56</v>
      </c>
      <c r="L3443" t="s">
        <v>904</v>
      </c>
      <c r="M3443" t="s">
        <v>2019</v>
      </c>
      <c r="N3443" s="5">
        <v>-79423258</v>
      </c>
    </row>
    <row r="3444" spans="1:14" x14ac:dyDescent="0.25">
      <c r="A3444" t="s">
        <v>65</v>
      </c>
      <c r="B3444" t="s">
        <v>1992</v>
      </c>
      <c r="C3444">
        <v>2359</v>
      </c>
      <c r="D3444" s="2">
        <v>46082</v>
      </c>
      <c r="E3444" t="s">
        <v>905</v>
      </c>
      <c r="F3444" t="s">
        <v>194</v>
      </c>
      <c r="G3444" t="s">
        <v>36</v>
      </c>
      <c r="H3444" t="s">
        <v>588</v>
      </c>
      <c r="I3444" t="s">
        <v>7848</v>
      </c>
      <c r="J3444" t="s">
        <v>36</v>
      </c>
      <c r="K3444" t="s">
        <v>56</v>
      </c>
      <c r="L3444" t="s">
        <v>902</v>
      </c>
      <c r="M3444" t="s">
        <v>2019</v>
      </c>
      <c r="N3444" s="5">
        <v>74075431</v>
      </c>
    </row>
    <row r="3445" spans="1:14" x14ac:dyDescent="0.25">
      <c r="A3445" t="s">
        <v>65</v>
      </c>
      <c r="B3445" t="s">
        <v>1992</v>
      </c>
      <c r="C3445">
        <v>2359</v>
      </c>
      <c r="D3445" s="2">
        <v>46082</v>
      </c>
      <c r="E3445" t="s">
        <v>906</v>
      </c>
      <c r="F3445" t="s">
        <v>194</v>
      </c>
      <c r="G3445" t="s">
        <v>36</v>
      </c>
      <c r="H3445" t="s">
        <v>588</v>
      </c>
      <c r="I3445" t="s">
        <v>14</v>
      </c>
      <c r="J3445" t="s">
        <v>2005</v>
      </c>
      <c r="K3445" t="s">
        <v>56</v>
      </c>
      <c r="L3445" t="s">
        <v>903</v>
      </c>
      <c r="M3445" t="s">
        <v>2019</v>
      </c>
      <c r="N3445" s="5">
        <v>74433497</v>
      </c>
    </row>
    <row r="3446" spans="1:14" x14ac:dyDescent="0.25">
      <c r="A3446" t="s">
        <v>65</v>
      </c>
      <c r="B3446" t="s">
        <v>1992</v>
      </c>
      <c r="C3446">
        <v>2359</v>
      </c>
      <c r="D3446" s="2">
        <v>46082</v>
      </c>
      <c r="E3446" t="s">
        <v>907</v>
      </c>
      <c r="F3446" t="s">
        <v>194</v>
      </c>
      <c r="G3446" t="s">
        <v>36</v>
      </c>
      <c r="H3446" t="s">
        <v>588</v>
      </c>
      <c r="I3446" t="s">
        <v>7848</v>
      </c>
      <c r="J3446" t="s">
        <v>2007</v>
      </c>
      <c r="K3446" t="s">
        <v>56</v>
      </c>
      <c r="L3446" t="s">
        <v>904</v>
      </c>
      <c r="M3446" t="s">
        <v>2019</v>
      </c>
      <c r="N3446" s="5">
        <v>-74338049</v>
      </c>
    </row>
    <row r="3447" spans="1:14" x14ac:dyDescent="0.25">
      <c r="A3447" t="s">
        <v>65</v>
      </c>
      <c r="B3447" t="s">
        <v>1992</v>
      </c>
      <c r="C3447">
        <v>2359</v>
      </c>
      <c r="D3447" s="2">
        <v>46113</v>
      </c>
      <c r="E3447" t="s">
        <v>906</v>
      </c>
      <c r="F3447" t="s">
        <v>194</v>
      </c>
      <c r="G3447" t="s">
        <v>36</v>
      </c>
      <c r="H3447" t="s">
        <v>588</v>
      </c>
      <c r="I3447" t="s">
        <v>14</v>
      </c>
      <c r="J3447" t="s">
        <v>2005</v>
      </c>
      <c r="K3447" t="s">
        <v>56</v>
      </c>
      <c r="L3447" t="s">
        <v>903</v>
      </c>
      <c r="M3447" t="s">
        <v>2019</v>
      </c>
      <c r="N3447" s="5">
        <v>82915214</v>
      </c>
    </row>
    <row r="3448" spans="1:14" x14ac:dyDescent="0.25">
      <c r="A3448" t="s">
        <v>65</v>
      </c>
      <c r="B3448" t="s">
        <v>1992</v>
      </c>
      <c r="C3448">
        <v>2359</v>
      </c>
      <c r="D3448" s="2">
        <v>46113</v>
      </c>
      <c r="E3448" t="s">
        <v>906</v>
      </c>
      <c r="F3448" t="s">
        <v>194</v>
      </c>
      <c r="G3448" t="s">
        <v>36</v>
      </c>
      <c r="H3448" t="s">
        <v>588</v>
      </c>
      <c r="I3448" t="s">
        <v>7849</v>
      </c>
      <c r="J3448" t="s">
        <v>2005</v>
      </c>
      <c r="K3448" t="s">
        <v>838</v>
      </c>
      <c r="L3448" t="s">
        <v>903</v>
      </c>
      <c r="M3448" t="s">
        <v>2019</v>
      </c>
      <c r="N3448" s="5">
        <v>74433497</v>
      </c>
    </row>
    <row r="3449" spans="1:14" x14ac:dyDescent="0.25">
      <c r="A3449" t="s">
        <v>65</v>
      </c>
      <c r="B3449" t="s">
        <v>1992</v>
      </c>
      <c r="C3449">
        <v>2359</v>
      </c>
      <c r="D3449" s="2">
        <v>46113</v>
      </c>
      <c r="E3449" t="s">
        <v>907</v>
      </c>
      <c r="F3449" t="s">
        <v>194</v>
      </c>
      <c r="G3449" t="s">
        <v>36</v>
      </c>
      <c r="H3449" t="s">
        <v>588</v>
      </c>
      <c r="I3449" t="s">
        <v>14</v>
      </c>
      <c r="J3449" t="s">
        <v>2007</v>
      </c>
      <c r="K3449" t="s">
        <v>56</v>
      </c>
      <c r="L3449" t="s">
        <v>904</v>
      </c>
      <c r="M3449" t="s">
        <v>2019</v>
      </c>
      <c r="N3449" s="5">
        <v>-74433497</v>
      </c>
    </row>
    <row r="3450" spans="1:14" x14ac:dyDescent="0.25">
      <c r="A3450" t="s">
        <v>65</v>
      </c>
      <c r="B3450" t="s">
        <v>1992</v>
      </c>
      <c r="C3450">
        <v>2359</v>
      </c>
      <c r="D3450" s="2">
        <v>46143</v>
      </c>
      <c r="E3450" t="s">
        <v>905</v>
      </c>
      <c r="F3450" t="s">
        <v>194</v>
      </c>
      <c r="G3450" t="s">
        <v>36</v>
      </c>
      <c r="H3450" t="s">
        <v>588</v>
      </c>
      <c r="I3450" t="s">
        <v>7849</v>
      </c>
      <c r="J3450" t="s">
        <v>36</v>
      </c>
      <c r="K3450" t="s">
        <v>838</v>
      </c>
      <c r="L3450" t="s">
        <v>902</v>
      </c>
      <c r="M3450" t="s">
        <v>2019</v>
      </c>
      <c r="N3450" s="5">
        <v>74433497</v>
      </c>
    </row>
    <row r="3451" spans="1:14" x14ac:dyDescent="0.25">
      <c r="A3451" t="s">
        <v>65</v>
      </c>
      <c r="B3451" t="s">
        <v>1992</v>
      </c>
      <c r="C3451">
        <v>2359</v>
      </c>
      <c r="D3451" s="2">
        <v>46143</v>
      </c>
      <c r="E3451" t="s">
        <v>905</v>
      </c>
      <c r="F3451" t="s">
        <v>194</v>
      </c>
      <c r="G3451" t="s">
        <v>36</v>
      </c>
      <c r="H3451" t="s">
        <v>588</v>
      </c>
      <c r="I3451" t="s">
        <v>11137</v>
      </c>
      <c r="J3451" t="s">
        <v>36</v>
      </c>
      <c r="K3451" t="s">
        <v>56</v>
      </c>
      <c r="L3451" t="s">
        <v>902</v>
      </c>
      <c r="M3451" t="s">
        <v>2019</v>
      </c>
      <c r="N3451" s="5">
        <v>82915214</v>
      </c>
    </row>
    <row r="3452" spans="1:14" x14ac:dyDescent="0.25">
      <c r="A3452" t="s">
        <v>65</v>
      </c>
      <c r="B3452" t="s">
        <v>1992</v>
      </c>
      <c r="C3452">
        <v>2359</v>
      </c>
      <c r="D3452" s="2">
        <v>46143</v>
      </c>
      <c r="E3452" t="s">
        <v>906</v>
      </c>
      <c r="F3452" t="s">
        <v>194</v>
      </c>
      <c r="G3452" t="s">
        <v>36</v>
      </c>
      <c r="H3452" t="s">
        <v>588</v>
      </c>
      <c r="I3452" t="s">
        <v>14</v>
      </c>
      <c r="J3452" t="s">
        <v>2005</v>
      </c>
      <c r="K3452" t="s">
        <v>838</v>
      </c>
      <c r="L3452" t="s">
        <v>903</v>
      </c>
      <c r="M3452" t="s">
        <v>2019</v>
      </c>
      <c r="N3452" s="5">
        <v>84300076</v>
      </c>
    </row>
    <row r="3453" spans="1:14" x14ac:dyDescent="0.25">
      <c r="A3453" t="s">
        <v>65</v>
      </c>
      <c r="B3453" t="s">
        <v>1992</v>
      </c>
      <c r="C3453">
        <v>2359</v>
      </c>
      <c r="D3453" s="2">
        <v>46143</v>
      </c>
      <c r="E3453" t="s">
        <v>907</v>
      </c>
      <c r="F3453" t="s">
        <v>194</v>
      </c>
      <c r="G3453" t="s">
        <v>36</v>
      </c>
      <c r="H3453" t="s">
        <v>588</v>
      </c>
      <c r="I3453" t="s">
        <v>7849</v>
      </c>
      <c r="J3453" t="s">
        <v>2007</v>
      </c>
      <c r="K3453" t="s">
        <v>838</v>
      </c>
      <c r="L3453" t="s">
        <v>904</v>
      </c>
      <c r="M3453" t="s">
        <v>2019</v>
      </c>
      <c r="N3453" s="5">
        <v>-74433497</v>
      </c>
    </row>
    <row r="3454" spans="1:14" x14ac:dyDescent="0.25">
      <c r="A3454" t="s">
        <v>65</v>
      </c>
      <c r="B3454" t="s">
        <v>1992</v>
      </c>
      <c r="C3454">
        <v>2359</v>
      </c>
      <c r="D3454" s="2">
        <v>46143</v>
      </c>
      <c r="E3454" t="s">
        <v>907</v>
      </c>
      <c r="F3454" t="s">
        <v>194</v>
      </c>
      <c r="G3454" t="s">
        <v>36</v>
      </c>
      <c r="H3454" t="s">
        <v>588</v>
      </c>
      <c r="I3454" t="s">
        <v>11137</v>
      </c>
      <c r="J3454" t="s">
        <v>2007</v>
      </c>
      <c r="K3454" t="s">
        <v>56</v>
      </c>
      <c r="L3454" t="s">
        <v>904</v>
      </c>
      <c r="M3454" t="s">
        <v>2019</v>
      </c>
      <c r="N3454" s="5">
        <v>-82915214</v>
      </c>
    </row>
    <row r="3455" spans="1:14" x14ac:dyDescent="0.25">
      <c r="A3455" t="s">
        <v>65</v>
      </c>
      <c r="B3455" t="s">
        <v>1992</v>
      </c>
      <c r="C3455">
        <v>2359</v>
      </c>
      <c r="D3455" s="2">
        <v>46174</v>
      </c>
      <c r="E3455" t="s">
        <v>905</v>
      </c>
      <c r="F3455" t="s">
        <v>194</v>
      </c>
      <c r="G3455" t="s">
        <v>36</v>
      </c>
      <c r="H3455" t="s">
        <v>588</v>
      </c>
      <c r="I3455" t="s">
        <v>12599</v>
      </c>
      <c r="J3455" t="s">
        <v>36</v>
      </c>
      <c r="K3455" t="s">
        <v>838</v>
      </c>
      <c r="L3455" t="s">
        <v>902</v>
      </c>
      <c r="M3455" t="s">
        <v>2019</v>
      </c>
      <c r="N3455" s="5">
        <v>84300076</v>
      </c>
    </row>
    <row r="3456" spans="1:14" x14ac:dyDescent="0.25">
      <c r="A3456" t="s">
        <v>65</v>
      </c>
      <c r="B3456" t="s">
        <v>1992</v>
      </c>
      <c r="C3456">
        <v>2359</v>
      </c>
      <c r="D3456" s="2">
        <v>46174</v>
      </c>
      <c r="E3456" t="s">
        <v>906</v>
      </c>
      <c r="F3456" t="s">
        <v>194</v>
      </c>
      <c r="G3456" t="s">
        <v>36</v>
      </c>
      <c r="H3456" t="s">
        <v>588</v>
      </c>
      <c r="I3456" t="s">
        <v>14</v>
      </c>
      <c r="J3456" t="s">
        <v>2005</v>
      </c>
      <c r="K3456" t="s">
        <v>56</v>
      </c>
      <c r="L3456" t="s">
        <v>903</v>
      </c>
      <c r="M3456" t="s">
        <v>2019</v>
      </c>
      <c r="N3456" s="5">
        <v>91522809</v>
      </c>
    </row>
    <row r="3457" spans="1:14" x14ac:dyDescent="0.25">
      <c r="A3457" t="s">
        <v>65</v>
      </c>
      <c r="B3457" t="s">
        <v>1992</v>
      </c>
      <c r="C3457">
        <v>2359</v>
      </c>
      <c r="D3457" s="2">
        <v>46174</v>
      </c>
      <c r="E3457" t="s">
        <v>907</v>
      </c>
      <c r="F3457" t="s">
        <v>194</v>
      </c>
      <c r="G3457" t="s">
        <v>36</v>
      </c>
      <c r="H3457" t="s">
        <v>588</v>
      </c>
      <c r="I3457" t="s">
        <v>12599</v>
      </c>
      <c r="J3457" t="s">
        <v>2007</v>
      </c>
      <c r="K3457" t="s">
        <v>838</v>
      </c>
      <c r="L3457" t="s">
        <v>904</v>
      </c>
      <c r="M3457" t="s">
        <v>2019</v>
      </c>
      <c r="N3457" s="5">
        <v>-84300076</v>
      </c>
    </row>
    <row r="3458" spans="1:14" x14ac:dyDescent="0.25">
      <c r="A3458" t="s">
        <v>65</v>
      </c>
      <c r="B3458" t="s">
        <v>1992</v>
      </c>
      <c r="C3458">
        <v>2360</v>
      </c>
      <c r="D3458" s="2">
        <v>46023</v>
      </c>
      <c r="E3458" t="s">
        <v>906</v>
      </c>
      <c r="F3458" t="s">
        <v>194</v>
      </c>
      <c r="G3458" t="s">
        <v>36</v>
      </c>
      <c r="H3458" t="s">
        <v>1313</v>
      </c>
      <c r="I3458" t="s">
        <v>14</v>
      </c>
      <c r="J3458" t="s">
        <v>2005</v>
      </c>
      <c r="K3458" t="s">
        <v>56</v>
      </c>
      <c r="L3458" t="s">
        <v>903</v>
      </c>
      <c r="M3458" t="s">
        <v>2019</v>
      </c>
      <c r="N3458" s="5">
        <v>129205501</v>
      </c>
    </row>
    <row r="3459" spans="1:14" x14ac:dyDescent="0.25">
      <c r="A3459" t="s">
        <v>65</v>
      </c>
      <c r="B3459" t="s">
        <v>1992</v>
      </c>
      <c r="C3459">
        <v>2360</v>
      </c>
      <c r="D3459" s="2">
        <v>46023</v>
      </c>
      <c r="E3459" t="s">
        <v>907</v>
      </c>
      <c r="F3459" t="s">
        <v>194</v>
      </c>
      <c r="G3459" t="s">
        <v>36</v>
      </c>
      <c r="H3459" t="s">
        <v>1313</v>
      </c>
      <c r="I3459" t="s">
        <v>14</v>
      </c>
      <c r="J3459" t="s">
        <v>2007</v>
      </c>
      <c r="K3459" t="s">
        <v>56</v>
      </c>
      <c r="L3459" t="s">
        <v>904</v>
      </c>
      <c r="M3459" t="s">
        <v>2019</v>
      </c>
      <c r="N3459" s="5">
        <v>-65511406</v>
      </c>
    </row>
    <row r="3460" spans="1:14" x14ac:dyDescent="0.25">
      <c r="A3460" t="s">
        <v>65</v>
      </c>
      <c r="B3460" t="s">
        <v>1992</v>
      </c>
      <c r="C3460">
        <v>2360</v>
      </c>
      <c r="D3460" s="2">
        <v>46054</v>
      </c>
      <c r="E3460" t="s">
        <v>905</v>
      </c>
      <c r="F3460" t="s">
        <v>194</v>
      </c>
      <c r="G3460" t="s">
        <v>36</v>
      </c>
      <c r="H3460" t="s">
        <v>1313</v>
      </c>
      <c r="I3460" t="s">
        <v>5287</v>
      </c>
      <c r="J3460" t="s">
        <v>36</v>
      </c>
      <c r="K3460" t="s">
        <v>56</v>
      </c>
      <c r="L3460" t="s">
        <v>902</v>
      </c>
      <c r="M3460" t="s">
        <v>2019</v>
      </c>
      <c r="N3460" s="5">
        <v>65761692</v>
      </c>
    </row>
    <row r="3461" spans="1:14" x14ac:dyDescent="0.25">
      <c r="A3461" t="s">
        <v>65</v>
      </c>
      <c r="B3461" t="s">
        <v>1992</v>
      </c>
      <c r="C3461">
        <v>2360</v>
      </c>
      <c r="D3461" s="2">
        <v>46054</v>
      </c>
      <c r="E3461" t="s">
        <v>906</v>
      </c>
      <c r="F3461" t="s">
        <v>194</v>
      </c>
      <c r="G3461" t="s">
        <v>36</v>
      </c>
      <c r="H3461" t="s">
        <v>2238</v>
      </c>
      <c r="I3461" t="s">
        <v>14</v>
      </c>
      <c r="J3461" t="s">
        <v>2005</v>
      </c>
      <c r="K3461" t="s">
        <v>56</v>
      </c>
      <c r="L3461" t="s">
        <v>903</v>
      </c>
      <c r="M3461" t="s">
        <v>2019</v>
      </c>
      <c r="N3461" s="5">
        <v>127523836</v>
      </c>
    </row>
    <row r="3462" spans="1:14" x14ac:dyDescent="0.25">
      <c r="A3462" t="s">
        <v>65</v>
      </c>
      <c r="B3462" t="s">
        <v>1992</v>
      </c>
      <c r="C3462">
        <v>2360</v>
      </c>
      <c r="D3462" s="2">
        <v>46054</v>
      </c>
      <c r="E3462" t="s">
        <v>907</v>
      </c>
      <c r="F3462" t="s">
        <v>194</v>
      </c>
      <c r="G3462" t="s">
        <v>36</v>
      </c>
      <c r="H3462" t="s">
        <v>1313</v>
      </c>
      <c r="I3462" t="s">
        <v>14</v>
      </c>
      <c r="J3462" t="s">
        <v>2007</v>
      </c>
      <c r="K3462" t="s">
        <v>56</v>
      </c>
      <c r="L3462" t="s">
        <v>904</v>
      </c>
      <c r="M3462" t="s">
        <v>2019</v>
      </c>
      <c r="N3462" s="5">
        <v>-63694095</v>
      </c>
    </row>
    <row r="3463" spans="1:14" x14ac:dyDescent="0.25">
      <c r="A3463" t="s">
        <v>65</v>
      </c>
      <c r="B3463" t="s">
        <v>1992</v>
      </c>
      <c r="C3463">
        <v>2360</v>
      </c>
      <c r="D3463" s="2">
        <v>46054</v>
      </c>
      <c r="E3463" t="s">
        <v>907</v>
      </c>
      <c r="F3463" t="s">
        <v>194</v>
      </c>
      <c r="G3463" t="s">
        <v>36</v>
      </c>
      <c r="H3463" t="s">
        <v>1313</v>
      </c>
      <c r="I3463" t="s">
        <v>5287</v>
      </c>
      <c r="J3463" t="s">
        <v>2007</v>
      </c>
      <c r="K3463" t="s">
        <v>56</v>
      </c>
      <c r="L3463" t="s">
        <v>904</v>
      </c>
      <c r="M3463" t="s">
        <v>2019</v>
      </c>
      <c r="N3463" s="5">
        <v>-65511406</v>
      </c>
    </row>
    <row r="3464" spans="1:14" x14ac:dyDescent="0.25">
      <c r="A3464" t="s">
        <v>65</v>
      </c>
      <c r="B3464" t="s">
        <v>1992</v>
      </c>
      <c r="C3464">
        <v>2360</v>
      </c>
      <c r="D3464" s="2">
        <v>46082</v>
      </c>
      <c r="E3464" t="s">
        <v>905</v>
      </c>
      <c r="F3464" t="s">
        <v>194</v>
      </c>
      <c r="G3464" t="s">
        <v>36</v>
      </c>
      <c r="H3464" t="s">
        <v>2238</v>
      </c>
      <c r="I3464" t="s">
        <v>7850</v>
      </c>
      <c r="J3464" t="s">
        <v>36</v>
      </c>
      <c r="K3464" t="s">
        <v>56</v>
      </c>
      <c r="L3464" t="s">
        <v>902</v>
      </c>
      <c r="M3464" t="s">
        <v>2019</v>
      </c>
      <c r="N3464" s="5">
        <v>64530454</v>
      </c>
    </row>
    <row r="3465" spans="1:14" x14ac:dyDescent="0.25">
      <c r="A3465" t="s">
        <v>65</v>
      </c>
      <c r="B3465" t="s">
        <v>1992</v>
      </c>
      <c r="C3465">
        <v>2360</v>
      </c>
      <c r="D3465" s="2">
        <v>46082</v>
      </c>
      <c r="E3465" t="s">
        <v>905</v>
      </c>
      <c r="F3465" t="s">
        <v>194</v>
      </c>
      <c r="G3465" t="s">
        <v>36</v>
      </c>
      <c r="H3465" t="s">
        <v>2238</v>
      </c>
      <c r="I3465" t="s">
        <v>7851</v>
      </c>
      <c r="J3465" t="s">
        <v>36</v>
      </c>
      <c r="K3465" t="s">
        <v>56</v>
      </c>
      <c r="L3465" t="s">
        <v>902</v>
      </c>
      <c r="M3465" t="s">
        <v>2019</v>
      </c>
      <c r="N3465" s="5">
        <v>63356196</v>
      </c>
    </row>
    <row r="3466" spans="1:14" x14ac:dyDescent="0.25">
      <c r="A3466" t="s">
        <v>65</v>
      </c>
      <c r="B3466" t="s">
        <v>1992</v>
      </c>
      <c r="C3466">
        <v>2360</v>
      </c>
      <c r="D3466" s="2">
        <v>46082</v>
      </c>
      <c r="E3466" t="s">
        <v>906</v>
      </c>
      <c r="F3466" t="s">
        <v>194</v>
      </c>
      <c r="G3466" t="s">
        <v>36</v>
      </c>
      <c r="H3466" t="s">
        <v>2238</v>
      </c>
      <c r="I3466" t="s">
        <v>14</v>
      </c>
      <c r="J3466" t="s">
        <v>2005</v>
      </c>
      <c r="K3466" t="s">
        <v>56</v>
      </c>
      <c r="L3466" t="s">
        <v>903</v>
      </c>
      <c r="M3466" t="s">
        <v>2019</v>
      </c>
      <c r="N3466" s="5">
        <v>67243660</v>
      </c>
    </row>
    <row r="3467" spans="1:14" x14ac:dyDescent="0.25">
      <c r="A3467" t="s">
        <v>65</v>
      </c>
      <c r="B3467" t="s">
        <v>1992</v>
      </c>
      <c r="C3467">
        <v>2360</v>
      </c>
      <c r="D3467" s="2">
        <v>46082</v>
      </c>
      <c r="E3467" t="s">
        <v>907</v>
      </c>
      <c r="F3467" t="s">
        <v>194</v>
      </c>
      <c r="G3467" t="s">
        <v>36</v>
      </c>
      <c r="H3467" t="s">
        <v>2238</v>
      </c>
      <c r="I3467" t="s">
        <v>7850</v>
      </c>
      <c r="J3467" t="s">
        <v>2007</v>
      </c>
      <c r="K3467" t="s">
        <v>56</v>
      </c>
      <c r="L3467" t="s">
        <v>904</v>
      </c>
      <c r="M3467" t="s">
        <v>2019</v>
      </c>
      <c r="N3467" s="5">
        <v>-63694095</v>
      </c>
    </row>
    <row r="3468" spans="1:14" x14ac:dyDescent="0.25">
      <c r="A3468" t="s">
        <v>65</v>
      </c>
      <c r="B3468" t="s">
        <v>1992</v>
      </c>
      <c r="C3468">
        <v>2360</v>
      </c>
      <c r="D3468" s="2">
        <v>46082</v>
      </c>
      <c r="E3468" t="s">
        <v>907</v>
      </c>
      <c r="F3468" t="s">
        <v>194</v>
      </c>
      <c r="G3468" t="s">
        <v>36</v>
      </c>
      <c r="H3468" t="s">
        <v>2238</v>
      </c>
      <c r="I3468" t="s">
        <v>7851</v>
      </c>
      <c r="J3468" t="s">
        <v>2007</v>
      </c>
      <c r="K3468" t="s">
        <v>56</v>
      </c>
      <c r="L3468" t="s">
        <v>904</v>
      </c>
      <c r="M3468" t="s">
        <v>2019</v>
      </c>
      <c r="N3468" s="5">
        <v>-63829741</v>
      </c>
    </row>
    <row r="3469" spans="1:14" x14ac:dyDescent="0.25">
      <c r="A3469" t="s">
        <v>65</v>
      </c>
      <c r="B3469" t="s">
        <v>1992</v>
      </c>
      <c r="C3469">
        <v>2360</v>
      </c>
      <c r="D3469" s="2">
        <v>46113</v>
      </c>
      <c r="E3469" t="s">
        <v>905</v>
      </c>
      <c r="F3469" t="s">
        <v>194</v>
      </c>
      <c r="G3469" t="s">
        <v>36</v>
      </c>
      <c r="H3469" t="s">
        <v>2238</v>
      </c>
      <c r="I3469" t="s">
        <v>7852</v>
      </c>
      <c r="J3469" t="s">
        <v>36</v>
      </c>
      <c r="K3469" t="s">
        <v>56</v>
      </c>
      <c r="L3469" t="s">
        <v>902</v>
      </c>
      <c r="M3469" t="s">
        <v>2019</v>
      </c>
      <c r="N3469" s="5">
        <v>67243660</v>
      </c>
    </row>
    <row r="3470" spans="1:14" x14ac:dyDescent="0.25">
      <c r="A3470" t="s">
        <v>65</v>
      </c>
      <c r="B3470" t="s">
        <v>1992</v>
      </c>
      <c r="C3470">
        <v>2360</v>
      </c>
      <c r="D3470" s="2">
        <v>46113</v>
      </c>
      <c r="E3470" t="s">
        <v>906</v>
      </c>
      <c r="F3470" t="s">
        <v>194</v>
      </c>
      <c r="G3470" t="s">
        <v>36</v>
      </c>
      <c r="H3470" t="s">
        <v>2238</v>
      </c>
      <c r="I3470" t="s">
        <v>14</v>
      </c>
      <c r="J3470" t="s">
        <v>2005</v>
      </c>
      <c r="K3470" t="s">
        <v>56</v>
      </c>
      <c r="L3470" t="s">
        <v>903</v>
      </c>
      <c r="M3470" t="s">
        <v>2019</v>
      </c>
      <c r="N3470" s="5">
        <v>67713670</v>
      </c>
    </row>
    <row r="3471" spans="1:14" x14ac:dyDescent="0.25">
      <c r="A3471" t="s">
        <v>65</v>
      </c>
      <c r="B3471" t="s">
        <v>1992</v>
      </c>
      <c r="C3471">
        <v>2360</v>
      </c>
      <c r="D3471" s="2">
        <v>46113</v>
      </c>
      <c r="E3471" t="s">
        <v>907</v>
      </c>
      <c r="F3471" t="s">
        <v>194</v>
      </c>
      <c r="G3471" t="s">
        <v>36</v>
      </c>
      <c r="H3471" t="s">
        <v>2238</v>
      </c>
      <c r="I3471" t="s">
        <v>7852</v>
      </c>
      <c r="J3471" t="s">
        <v>2007</v>
      </c>
      <c r="K3471" t="s">
        <v>56</v>
      </c>
      <c r="L3471" t="s">
        <v>904</v>
      </c>
      <c r="M3471" t="s">
        <v>2019</v>
      </c>
      <c r="N3471" s="5">
        <v>-67243660</v>
      </c>
    </row>
    <row r="3472" spans="1:14" x14ac:dyDescent="0.25">
      <c r="A3472" t="s">
        <v>65</v>
      </c>
      <c r="B3472" t="s">
        <v>1992</v>
      </c>
      <c r="C3472">
        <v>2360</v>
      </c>
      <c r="D3472" s="2">
        <v>46143</v>
      </c>
      <c r="E3472" t="s">
        <v>905</v>
      </c>
      <c r="F3472" t="s">
        <v>194</v>
      </c>
      <c r="G3472" t="s">
        <v>36</v>
      </c>
      <c r="H3472" t="s">
        <v>2238</v>
      </c>
      <c r="I3472" t="s">
        <v>11138</v>
      </c>
      <c r="J3472" t="s">
        <v>36</v>
      </c>
      <c r="K3472" t="s">
        <v>56</v>
      </c>
      <c r="L3472" t="s">
        <v>902</v>
      </c>
      <c r="M3472" t="s">
        <v>2019</v>
      </c>
      <c r="N3472" s="5">
        <v>67713670</v>
      </c>
    </row>
    <row r="3473" spans="1:14" x14ac:dyDescent="0.25">
      <c r="A3473" t="s">
        <v>65</v>
      </c>
      <c r="B3473" t="s">
        <v>1992</v>
      </c>
      <c r="C3473">
        <v>2360</v>
      </c>
      <c r="D3473" s="2">
        <v>46143</v>
      </c>
      <c r="E3473" t="s">
        <v>906</v>
      </c>
      <c r="F3473" t="s">
        <v>194</v>
      </c>
      <c r="G3473" t="s">
        <v>36</v>
      </c>
      <c r="H3473" t="s">
        <v>2238</v>
      </c>
      <c r="I3473" t="s">
        <v>14</v>
      </c>
      <c r="J3473" t="s">
        <v>2005</v>
      </c>
      <c r="K3473" t="s">
        <v>838</v>
      </c>
      <c r="L3473" t="s">
        <v>903</v>
      </c>
      <c r="M3473" t="s">
        <v>2019</v>
      </c>
      <c r="N3473" s="5">
        <v>68541504</v>
      </c>
    </row>
    <row r="3474" spans="1:14" x14ac:dyDescent="0.25">
      <c r="A3474" t="s">
        <v>65</v>
      </c>
      <c r="B3474" t="s">
        <v>1992</v>
      </c>
      <c r="C3474">
        <v>2360</v>
      </c>
      <c r="D3474" s="2">
        <v>46143</v>
      </c>
      <c r="E3474" t="s">
        <v>907</v>
      </c>
      <c r="F3474" t="s">
        <v>194</v>
      </c>
      <c r="G3474" t="s">
        <v>36</v>
      </c>
      <c r="H3474" t="s">
        <v>2238</v>
      </c>
      <c r="I3474" t="s">
        <v>11138</v>
      </c>
      <c r="J3474" t="s">
        <v>2007</v>
      </c>
      <c r="K3474" t="s">
        <v>56</v>
      </c>
      <c r="L3474" t="s">
        <v>904</v>
      </c>
      <c r="M3474" t="s">
        <v>2019</v>
      </c>
      <c r="N3474" s="5">
        <v>-67713670</v>
      </c>
    </row>
    <row r="3475" spans="1:14" x14ac:dyDescent="0.25">
      <c r="A3475" t="s">
        <v>65</v>
      </c>
      <c r="B3475" t="s">
        <v>1992</v>
      </c>
      <c r="C3475">
        <v>2360</v>
      </c>
      <c r="D3475" s="2">
        <v>46174</v>
      </c>
      <c r="E3475" t="s">
        <v>905</v>
      </c>
      <c r="F3475" t="s">
        <v>194</v>
      </c>
      <c r="G3475" t="s">
        <v>36</v>
      </c>
      <c r="H3475" t="s">
        <v>2238</v>
      </c>
      <c r="I3475" t="s">
        <v>12600</v>
      </c>
      <c r="J3475" t="s">
        <v>36</v>
      </c>
      <c r="K3475" t="s">
        <v>838</v>
      </c>
      <c r="L3475" t="s">
        <v>902</v>
      </c>
      <c r="M3475" t="s">
        <v>2019</v>
      </c>
      <c r="N3475" s="5">
        <v>68541504</v>
      </c>
    </row>
    <row r="3476" spans="1:14" x14ac:dyDescent="0.25">
      <c r="A3476" t="s">
        <v>65</v>
      </c>
      <c r="B3476" t="s">
        <v>1992</v>
      </c>
      <c r="C3476">
        <v>2360</v>
      </c>
      <c r="D3476" s="2">
        <v>46174</v>
      </c>
      <c r="E3476" t="s">
        <v>906</v>
      </c>
      <c r="F3476" t="s">
        <v>194</v>
      </c>
      <c r="G3476" t="s">
        <v>36</v>
      </c>
      <c r="H3476" t="s">
        <v>2238</v>
      </c>
      <c r="I3476" t="s">
        <v>14</v>
      </c>
      <c r="J3476" t="s">
        <v>2005</v>
      </c>
      <c r="K3476" t="s">
        <v>56</v>
      </c>
      <c r="L3476" t="s">
        <v>903</v>
      </c>
      <c r="M3476" t="s">
        <v>2019</v>
      </c>
      <c r="N3476" s="5">
        <v>68895295</v>
      </c>
    </row>
    <row r="3477" spans="1:14" x14ac:dyDescent="0.25">
      <c r="A3477" t="s">
        <v>65</v>
      </c>
      <c r="B3477" t="s">
        <v>1992</v>
      </c>
      <c r="C3477">
        <v>2360</v>
      </c>
      <c r="D3477" s="2">
        <v>46174</v>
      </c>
      <c r="E3477" t="s">
        <v>907</v>
      </c>
      <c r="F3477" t="s">
        <v>194</v>
      </c>
      <c r="G3477" t="s">
        <v>36</v>
      </c>
      <c r="H3477" t="s">
        <v>2238</v>
      </c>
      <c r="I3477" t="s">
        <v>12600</v>
      </c>
      <c r="J3477" t="s">
        <v>2007</v>
      </c>
      <c r="K3477" t="s">
        <v>838</v>
      </c>
      <c r="L3477" t="s">
        <v>904</v>
      </c>
      <c r="M3477" t="s">
        <v>2019</v>
      </c>
      <c r="N3477" s="5">
        <v>-68541504</v>
      </c>
    </row>
    <row r="3478" spans="1:14" x14ac:dyDescent="0.25">
      <c r="A3478" t="s">
        <v>65</v>
      </c>
      <c r="B3478" t="s">
        <v>1992</v>
      </c>
      <c r="C3478">
        <v>3817</v>
      </c>
      <c r="D3478" s="2">
        <v>46054</v>
      </c>
      <c r="E3478" t="s">
        <v>905</v>
      </c>
      <c r="F3478" t="s">
        <v>189</v>
      </c>
      <c r="G3478" t="s">
        <v>5279</v>
      </c>
      <c r="H3478" t="s">
        <v>4713</v>
      </c>
      <c r="I3478" t="s">
        <v>5288</v>
      </c>
      <c r="J3478" t="s">
        <v>308</v>
      </c>
      <c r="K3478" t="s">
        <v>56</v>
      </c>
      <c r="L3478" t="s">
        <v>902</v>
      </c>
      <c r="M3478" t="s">
        <v>2019</v>
      </c>
      <c r="N3478" s="5">
        <v>-5388206</v>
      </c>
    </row>
    <row r="3479" spans="1:14" x14ac:dyDescent="0.25">
      <c r="A3479" t="s">
        <v>65</v>
      </c>
      <c r="B3479" t="s">
        <v>1992</v>
      </c>
      <c r="C3479">
        <v>3817</v>
      </c>
      <c r="D3479" s="2">
        <v>46054</v>
      </c>
      <c r="E3479" t="s">
        <v>905</v>
      </c>
      <c r="F3479" t="s">
        <v>189</v>
      </c>
      <c r="G3479" t="s">
        <v>5279</v>
      </c>
      <c r="H3479" t="s">
        <v>1218</v>
      </c>
      <c r="I3479" t="s">
        <v>5289</v>
      </c>
      <c r="J3479" t="s">
        <v>308</v>
      </c>
      <c r="K3479" t="s">
        <v>56</v>
      </c>
      <c r="L3479" t="s">
        <v>902</v>
      </c>
      <c r="M3479" t="s">
        <v>2019</v>
      </c>
      <c r="N3479" s="5">
        <v>8509908</v>
      </c>
    </row>
    <row r="3480" spans="1:14" x14ac:dyDescent="0.25">
      <c r="A3480" t="s">
        <v>65</v>
      </c>
      <c r="B3480" t="s">
        <v>1992</v>
      </c>
      <c r="C3480">
        <v>3817</v>
      </c>
      <c r="D3480" s="2">
        <v>46054</v>
      </c>
      <c r="E3480" t="s">
        <v>906</v>
      </c>
      <c r="F3480" t="s">
        <v>189</v>
      </c>
      <c r="G3480" t="s">
        <v>5279</v>
      </c>
      <c r="H3480" t="s">
        <v>4713</v>
      </c>
      <c r="I3480" t="s">
        <v>5290</v>
      </c>
      <c r="J3480" t="s">
        <v>5281</v>
      </c>
      <c r="K3480" t="s">
        <v>56</v>
      </c>
      <c r="L3480" t="s">
        <v>903</v>
      </c>
      <c r="M3480" t="s">
        <v>2019</v>
      </c>
      <c r="N3480" s="5">
        <v>5388206</v>
      </c>
    </row>
    <row r="3481" spans="1:14" x14ac:dyDescent="0.25">
      <c r="A3481" t="s">
        <v>65</v>
      </c>
      <c r="B3481" t="s">
        <v>1992</v>
      </c>
      <c r="C3481">
        <v>3817</v>
      </c>
      <c r="D3481" s="2">
        <v>46082</v>
      </c>
      <c r="E3481" t="s">
        <v>905</v>
      </c>
      <c r="F3481" t="s">
        <v>189</v>
      </c>
      <c r="G3481" t="s">
        <v>5279</v>
      </c>
      <c r="H3481" t="s">
        <v>4713</v>
      </c>
      <c r="I3481" t="s">
        <v>5290</v>
      </c>
      <c r="J3481" t="s">
        <v>308</v>
      </c>
      <c r="K3481" t="s">
        <v>56</v>
      </c>
      <c r="L3481" t="s">
        <v>902</v>
      </c>
      <c r="M3481" t="s">
        <v>2019</v>
      </c>
      <c r="N3481" s="5">
        <v>5388206</v>
      </c>
    </row>
    <row r="3482" spans="1:14" x14ac:dyDescent="0.25">
      <c r="A3482" t="s">
        <v>65</v>
      </c>
      <c r="B3482" t="s">
        <v>1992</v>
      </c>
      <c r="C3482">
        <v>3817</v>
      </c>
      <c r="D3482" s="2">
        <v>46082</v>
      </c>
      <c r="E3482" t="s">
        <v>905</v>
      </c>
      <c r="F3482" t="s">
        <v>189</v>
      </c>
      <c r="G3482" t="s">
        <v>5279</v>
      </c>
      <c r="H3482" t="s">
        <v>4713</v>
      </c>
      <c r="I3482" t="s">
        <v>7853</v>
      </c>
      <c r="J3482" t="s">
        <v>308</v>
      </c>
      <c r="K3482" t="s">
        <v>56</v>
      </c>
      <c r="L3482" t="s">
        <v>902</v>
      </c>
      <c r="M3482" t="s">
        <v>2019</v>
      </c>
      <c r="N3482" s="5">
        <v>5388206</v>
      </c>
    </row>
    <row r="3483" spans="1:14" x14ac:dyDescent="0.25">
      <c r="A3483" t="s">
        <v>65</v>
      </c>
      <c r="B3483" t="s">
        <v>1992</v>
      </c>
      <c r="C3483">
        <v>3817</v>
      </c>
      <c r="D3483" s="2">
        <v>46082</v>
      </c>
      <c r="E3483" t="s">
        <v>905</v>
      </c>
      <c r="F3483" t="s">
        <v>189</v>
      </c>
      <c r="G3483" t="s">
        <v>5279</v>
      </c>
      <c r="H3483" t="s">
        <v>4713</v>
      </c>
      <c r="I3483" t="s">
        <v>7854</v>
      </c>
      <c r="J3483" t="s">
        <v>308</v>
      </c>
      <c r="K3483" t="s">
        <v>56</v>
      </c>
      <c r="L3483" t="s">
        <v>902</v>
      </c>
      <c r="M3483" t="s">
        <v>2019</v>
      </c>
      <c r="N3483" s="5">
        <v>-5388206</v>
      </c>
    </row>
    <row r="3484" spans="1:14" x14ac:dyDescent="0.25">
      <c r="A3484" t="s">
        <v>65</v>
      </c>
      <c r="B3484" t="s">
        <v>1992</v>
      </c>
      <c r="C3484">
        <v>3817</v>
      </c>
      <c r="D3484" s="2">
        <v>46082</v>
      </c>
      <c r="E3484" t="s">
        <v>907</v>
      </c>
      <c r="F3484" t="s">
        <v>189</v>
      </c>
      <c r="G3484" t="s">
        <v>5279</v>
      </c>
      <c r="H3484" t="s">
        <v>4713</v>
      </c>
      <c r="I3484" t="s">
        <v>5290</v>
      </c>
      <c r="J3484" t="s">
        <v>7785</v>
      </c>
      <c r="K3484" t="s">
        <v>56</v>
      </c>
      <c r="L3484" t="s">
        <v>904</v>
      </c>
      <c r="M3484" t="s">
        <v>2019</v>
      </c>
      <c r="N3484" s="5">
        <v>-5388206</v>
      </c>
    </row>
    <row r="3485" spans="1:14" x14ac:dyDescent="0.25">
      <c r="A3485" t="s">
        <v>66</v>
      </c>
      <c r="B3485" t="s">
        <v>2020</v>
      </c>
      <c r="C3485">
        <v>1787</v>
      </c>
      <c r="D3485" s="2">
        <v>46023</v>
      </c>
      <c r="E3485" t="s">
        <v>906</v>
      </c>
      <c r="F3485" t="s">
        <v>669</v>
      </c>
      <c r="G3485" t="s">
        <v>14</v>
      </c>
      <c r="H3485" t="s">
        <v>1794</v>
      </c>
      <c r="I3485" t="s">
        <v>14</v>
      </c>
      <c r="J3485" t="s">
        <v>2021</v>
      </c>
      <c r="K3485" t="s">
        <v>56</v>
      </c>
      <c r="L3485" t="s">
        <v>903</v>
      </c>
      <c r="M3485" t="s">
        <v>1837</v>
      </c>
      <c r="N3485" s="5">
        <v>14023688</v>
      </c>
    </row>
    <row r="3486" spans="1:14" x14ac:dyDescent="0.25">
      <c r="A3486" t="s">
        <v>66</v>
      </c>
      <c r="B3486" t="s">
        <v>2020</v>
      </c>
      <c r="C3486">
        <v>1787</v>
      </c>
      <c r="D3486" s="2">
        <v>46023</v>
      </c>
      <c r="E3486" t="s">
        <v>906</v>
      </c>
      <c r="F3486" t="s">
        <v>192</v>
      </c>
      <c r="G3486" t="s">
        <v>1973</v>
      </c>
      <c r="H3486" t="s">
        <v>1209</v>
      </c>
      <c r="I3486" t="s">
        <v>14</v>
      </c>
      <c r="J3486" t="s">
        <v>2025</v>
      </c>
      <c r="K3486" t="s">
        <v>56</v>
      </c>
      <c r="L3486" t="s">
        <v>903</v>
      </c>
      <c r="M3486" t="s">
        <v>1837</v>
      </c>
      <c r="N3486" s="5">
        <v>20672846</v>
      </c>
    </row>
    <row r="3487" spans="1:14" x14ac:dyDescent="0.25">
      <c r="A3487" t="s">
        <v>66</v>
      </c>
      <c r="B3487" t="s">
        <v>2020</v>
      </c>
      <c r="C3487">
        <v>1787</v>
      </c>
      <c r="D3487" s="2">
        <v>46023</v>
      </c>
      <c r="E3487" t="s">
        <v>906</v>
      </c>
      <c r="F3487" t="s">
        <v>1324</v>
      </c>
      <c r="G3487" t="s">
        <v>1325</v>
      </c>
      <c r="H3487" t="s">
        <v>1326</v>
      </c>
      <c r="I3487" t="s">
        <v>14</v>
      </c>
      <c r="J3487" t="s">
        <v>2023</v>
      </c>
      <c r="K3487" t="s">
        <v>56</v>
      </c>
      <c r="L3487" t="s">
        <v>903</v>
      </c>
      <c r="M3487" t="s">
        <v>1837</v>
      </c>
      <c r="N3487" s="5">
        <v>47915602</v>
      </c>
    </row>
    <row r="3488" spans="1:14" x14ac:dyDescent="0.25">
      <c r="A3488" t="s">
        <v>66</v>
      </c>
      <c r="B3488" t="s">
        <v>2020</v>
      </c>
      <c r="C3488">
        <v>1787</v>
      </c>
      <c r="D3488" s="2">
        <v>46023</v>
      </c>
      <c r="E3488" t="s">
        <v>906</v>
      </c>
      <c r="F3488" t="s">
        <v>219</v>
      </c>
      <c r="G3488" t="s">
        <v>301</v>
      </c>
      <c r="H3488" t="s">
        <v>2337</v>
      </c>
      <c r="I3488" t="s">
        <v>14</v>
      </c>
      <c r="J3488" t="s">
        <v>1985</v>
      </c>
      <c r="K3488" t="s">
        <v>56</v>
      </c>
      <c r="L3488" t="s">
        <v>903</v>
      </c>
      <c r="M3488" t="s">
        <v>1837</v>
      </c>
      <c r="N3488" s="5">
        <v>21256509</v>
      </c>
    </row>
    <row r="3489" spans="1:14" x14ac:dyDescent="0.25">
      <c r="A3489" t="s">
        <v>66</v>
      </c>
      <c r="B3489" t="s">
        <v>2020</v>
      </c>
      <c r="C3489">
        <v>1787</v>
      </c>
      <c r="D3489" s="2">
        <v>46023</v>
      </c>
      <c r="E3489" t="s">
        <v>906</v>
      </c>
      <c r="F3489" t="s">
        <v>536</v>
      </c>
      <c r="G3489" t="s">
        <v>403</v>
      </c>
      <c r="H3489" t="s">
        <v>2337</v>
      </c>
      <c r="I3489" t="s">
        <v>4083</v>
      </c>
      <c r="J3489" t="s">
        <v>2100</v>
      </c>
      <c r="K3489" t="s">
        <v>56</v>
      </c>
      <c r="L3489" t="s">
        <v>903</v>
      </c>
      <c r="M3489" t="s">
        <v>1837</v>
      </c>
      <c r="N3489" s="5">
        <v>9904644</v>
      </c>
    </row>
    <row r="3490" spans="1:14" x14ac:dyDescent="0.25">
      <c r="A3490" t="s">
        <v>66</v>
      </c>
      <c r="B3490" t="s">
        <v>2020</v>
      </c>
      <c r="C3490">
        <v>1787</v>
      </c>
      <c r="D3490" s="2">
        <v>46023</v>
      </c>
      <c r="E3490" t="s">
        <v>907</v>
      </c>
      <c r="F3490" t="s">
        <v>669</v>
      </c>
      <c r="G3490" t="s">
        <v>14</v>
      </c>
      <c r="H3490" t="s">
        <v>1794</v>
      </c>
      <c r="I3490" t="s">
        <v>1583</v>
      </c>
      <c r="J3490" t="s">
        <v>7855</v>
      </c>
      <c r="K3490" t="s">
        <v>56</v>
      </c>
      <c r="L3490" t="s">
        <v>904</v>
      </c>
      <c r="M3490" t="s">
        <v>1837</v>
      </c>
      <c r="N3490" s="5">
        <v>-14023688</v>
      </c>
    </row>
    <row r="3491" spans="1:14" x14ac:dyDescent="0.25">
      <c r="A3491" t="s">
        <v>66</v>
      </c>
      <c r="B3491" t="s">
        <v>2020</v>
      </c>
      <c r="C3491">
        <v>1787</v>
      </c>
      <c r="D3491" s="2">
        <v>46023</v>
      </c>
      <c r="E3491" t="s">
        <v>907</v>
      </c>
      <c r="F3491" t="s">
        <v>192</v>
      </c>
      <c r="G3491" t="s">
        <v>1973</v>
      </c>
      <c r="H3491" t="s">
        <v>1209</v>
      </c>
      <c r="I3491" t="s">
        <v>3481</v>
      </c>
      <c r="J3491" t="s">
        <v>7856</v>
      </c>
      <c r="K3491" t="s">
        <v>56</v>
      </c>
      <c r="L3491" t="s">
        <v>904</v>
      </c>
      <c r="M3491" t="s">
        <v>1837</v>
      </c>
      <c r="N3491" s="5">
        <v>-20672846</v>
      </c>
    </row>
    <row r="3492" spans="1:14" x14ac:dyDescent="0.25">
      <c r="A3492" t="s">
        <v>66</v>
      </c>
      <c r="B3492" t="s">
        <v>2020</v>
      </c>
      <c r="C3492">
        <v>1787</v>
      </c>
      <c r="D3492" s="2">
        <v>46023</v>
      </c>
      <c r="E3492" t="s">
        <v>907</v>
      </c>
      <c r="F3492" t="s">
        <v>1324</v>
      </c>
      <c r="G3492" t="s">
        <v>1325</v>
      </c>
      <c r="H3492" t="s">
        <v>4716</v>
      </c>
      <c r="I3492" t="s">
        <v>5291</v>
      </c>
      <c r="J3492" t="s">
        <v>2024</v>
      </c>
      <c r="K3492" t="s">
        <v>56</v>
      </c>
      <c r="L3492" t="s">
        <v>904</v>
      </c>
      <c r="M3492" t="s">
        <v>1837</v>
      </c>
      <c r="N3492" s="5">
        <v>-47915602</v>
      </c>
    </row>
    <row r="3493" spans="1:14" x14ac:dyDescent="0.25">
      <c r="A3493" t="s">
        <v>66</v>
      </c>
      <c r="B3493" t="s">
        <v>2020</v>
      </c>
      <c r="C3493">
        <v>1787</v>
      </c>
      <c r="D3493" s="2">
        <v>46023</v>
      </c>
      <c r="E3493" t="s">
        <v>907</v>
      </c>
      <c r="F3493" t="s">
        <v>1324</v>
      </c>
      <c r="G3493" t="s">
        <v>1325</v>
      </c>
      <c r="H3493" t="s">
        <v>1326</v>
      </c>
      <c r="I3493" t="s">
        <v>4084</v>
      </c>
      <c r="J3493" t="s">
        <v>2024</v>
      </c>
      <c r="K3493" t="s">
        <v>56</v>
      </c>
      <c r="L3493" t="s">
        <v>904</v>
      </c>
      <c r="M3493" t="s">
        <v>1837</v>
      </c>
      <c r="N3493" s="5">
        <v>-47915602</v>
      </c>
    </row>
    <row r="3494" spans="1:14" x14ac:dyDescent="0.25">
      <c r="A3494" t="s">
        <v>66</v>
      </c>
      <c r="B3494" t="s">
        <v>2020</v>
      </c>
      <c r="C3494">
        <v>1787</v>
      </c>
      <c r="D3494" s="2">
        <v>46023</v>
      </c>
      <c r="E3494" t="s">
        <v>907</v>
      </c>
      <c r="F3494" t="s">
        <v>219</v>
      </c>
      <c r="G3494" t="s">
        <v>301</v>
      </c>
      <c r="H3494" t="s">
        <v>2337</v>
      </c>
      <c r="I3494" t="s">
        <v>4085</v>
      </c>
      <c r="J3494" t="s">
        <v>7857</v>
      </c>
      <c r="K3494" t="s">
        <v>56</v>
      </c>
      <c r="L3494" t="s">
        <v>904</v>
      </c>
      <c r="M3494" t="s">
        <v>1837</v>
      </c>
      <c r="N3494" s="5">
        <v>-21256509</v>
      </c>
    </row>
    <row r="3495" spans="1:14" x14ac:dyDescent="0.25">
      <c r="A3495" t="s">
        <v>66</v>
      </c>
      <c r="B3495" t="s">
        <v>2020</v>
      </c>
      <c r="C3495">
        <v>1787</v>
      </c>
      <c r="D3495" s="2">
        <v>46054</v>
      </c>
      <c r="E3495" t="s">
        <v>905</v>
      </c>
      <c r="F3495" t="s">
        <v>1324</v>
      </c>
      <c r="G3495" t="s">
        <v>1325</v>
      </c>
      <c r="H3495" t="s">
        <v>4715</v>
      </c>
      <c r="I3495" t="s">
        <v>5292</v>
      </c>
      <c r="J3495" t="s">
        <v>1325</v>
      </c>
      <c r="K3495" t="s">
        <v>56</v>
      </c>
      <c r="L3495" t="s">
        <v>902</v>
      </c>
      <c r="M3495" t="s">
        <v>1837</v>
      </c>
      <c r="N3495" s="5">
        <v>6809162</v>
      </c>
    </row>
    <row r="3496" spans="1:14" x14ac:dyDescent="0.25">
      <c r="A3496" t="s">
        <v>66</v>
      </c>
      <c r="B3496" t="s">
        <v>2020</v>
      </c>
      <c r="C3496">
        <v>1787</v>
      </c>
      <c r="D3496" s="2">
        <v>46054</v>
      </c>
      <c r="E3496" t="s">
        <v>905</v>
      </c>
      <c r="F3496" t="s">
        <v>1324</v>
      </c>
      <c r="G3496" t="s">
        <v>1325</v>
      </c>
      <c r="H3496" t="s">
        <v>1326</v>
      </c>
      <c r="I3496" t="s">
        <v>4084</v>
      </c>
      <c r="J3496" t="s">
        <v>1325</v>
      </c>
      <c r="K3496" t="s">
        <v>56</v>
      </c>
      <c r="L3496" t="s">
        <v>902</v>
      </c>
      <c r="M3496" t="s">
        <v>1837</v>
      </c>
      <c r="N3496" s="5">
        <v>52808879</v>
      </c>
    </row>
    <row r="3497" spans="1:14" x14ac:dyDescent="0.25">
      <c r="A3497" t="s">
        <v>66</v>
      </c>
      <c r="B3497" t="s">
        <v>2020</v>
      </c>
      <c r="C3497">
        <v>1787</v>
      </c>
      <c r="D3497" s="2">
        <v>46054</v>
      </c>
      <c r="E3497" t="s">
        <v>905</v>
      </c>
      <c r="F3497" t="s">
        <v>536</v>
      </c>
      <c r="G3497" t="s">
        <v>403</v>
      </c>
      <c r="H3497" t="s">
        <v>2337</v>
      </c>
      <c r="I3497" t="s">
        <v>4083</v>
      </c>
      <c r="J3497" t="s">
        <v>403</v>
      </c>
      <c r="K3497" t="s">
        <v>56</v>
      </c>
      <c r="L3497" t="s">
        <v>902</v>
      </c>
      <c r="M3497" t="s">
        <v>1837</v>
      </c>
      <c r="N3497" s="5">
        <v>9904644</v>
      </c>
    </row>
    <row r="3498" spans="1:14" x14ac:dyDescent="0.25">
      <c r="A3498" t="s">
        <v>66</v>
      </c>
      <c r="B3498" t="s">
        <v>2020</v>
      </c>
      <c r="C3498">
        <v>1787</v>
      </c>
      <c r="D3498" s="2">
        <v>46054</v>
      </c>
      <c r="E3498" t="s">
        <v>906</v>
      </c>
      <c r="F3498" t="s">
        <v>1324</v>
      </c>
      <c r="G3498" t="s">
        <v>1325</v>
      </c>
      <c r="H3498" t="s">
        <v>1326</v>
      </c>
      <c r="I3498" t="s">
        <v>14</v>
      </c>
      <c r="J3498" t="s">
        <v>5293</v>
      </c>
      <c r="K3498" t="s">
        <v>56</v>
      </c>
      <c r="L3498" t="s">
        <v>903</v>
      </c>
      <c r="M3498" t="s">
        <v>1837</v>
      </c>
      <c r="N3498" s="5">
        <v>47915602</v>
      </c>
    </row>
    <row r="3499" spans="1:14" x14ac:dyDescent="0.25">
      <c r="A3499" t="s">
        <v>66</v>
      </c>
      <c r="B3499" t="s">
        <v>2020</v>
      </c>
      <c r="C3499">
        <v>1787</v>
      </c>
      <c r="D3499" s="2">
        <v>46054</v>
      </c>
      <c r="E3499" t="s">
        <v>906</v>
      </c>
      <c r="F3499" t="s">
        <v>536</v>
      </c>
      <c r="G3499" t="s">
        <v>403</v>
      </c>
      <c r="H3499" t="s">
        <v>2337</v>
      </c>
      <c r="I3499" t="s">
        <v>14</v>
      </c>
      <c r="J3499" t="s">
        <v>2100</v>
      </c>
      <c r="K3499" t="s">
        <v>56</v>
      </c>
      <c r="L3499" t="s">
        <v>903</v>
      </c>
      <c r="M3499" t="s">
        <v>1837</v>
      </c>
      <c r="N3499" s="5">
        <v>120881879</v>
      </c>
    </row>
    <row r="3500" spans="1:14" x14ac:dyDescent="0.25">
      <c r="A3500" t="s">
        <v>66</v>
      </c>
      <c r="B3500" t="s">
        <v>2020</v>
      </c>
      <c r="C3500">
        <v>1787</v>
      </c>
      <c r="D3500" s="2">
        <v>46054</v>
      </c>
      <c r="E3500" t="s">
        <v>906</v>
      </c>
      <c r="F3500" t="s">
        <v>536</v>
      </c>
      <c r="G3500" t="s">
        <v>403</v>
      </c>
      <c r="H3500" t="s">
        <v>2337</v>
      </c>
      <c r="I3500" t="s">
        <v>5294</v>
      </c>
      <c r="J3500" t="s">
        <v>2100</v>
      </c>
      <c r="K3500" t="s">
        <v>56</v>
      </c>
      <c r="L3500" t="s">
        <v>903</v>
      </c>
      <c r="M3500" t="s">
        <v>1837</v>
      </c>
      <c r="N3500" s="5">
        <v>26151677</v>
      </c>
    </row>
    <row r="3501" spans="1:14" x14ac:dyDescent="0.25">
      <c r="A3501" t="s">
        <v>66</v>
      </c>
      <c r="B3501" t="s">
        <v>2020</v>
      </c>
      <c r="C3501">
        <v>1787</v>
      </c>
      <c r="D3501" s="2">
        <v>46054</v>
      </c>
      <c r="E3501" t="s">
        <v>907</v>
      </c>
      <c r="F3501" t="s">
        <v>669</v>
      </c>
      <c r="G3501" t="s">
        <v>14</v>
      </c>
      <c r="H3501" t="s">
        <v>1794</v>
      </c>
      <c r="I3501" t="s">
        <v>14</v>
      </c>
      <c r="J3501" t="s">
        <v>5296</v>
      </c>
      <c r="K3501" t="s">
        <v>56</v>
      </c>
      <c r="L3501" t="s">
        <v>904</v>
      </c>
      <c r="M3501" t="s">
        <v>1837</v>
      </c>
      <c r="N3501" s="5">
        <v>-14023688</v>
      </c>
    </row>
    <row r="3502" spans="1:14" x14ac:dyDescent="0.25">
      <c r="A3502" t="s">
        <v>66</v>
      </c>
      <c r="B3502" t="s">
        <v>2020</v>
      </c>
      <c r="C3502">
        <v>1787</v>
      </c>
      <c r="D3502" s="2">
        <v>46054</v>
      </c>
      <c r="E3502" t="s">
        <v>907</v>
      </c>
      <c r="F3502" t="s">
        <v>192</v>
      </c>
      <c r="G3502" t="s">
        <v>1973</v>
      </c>
      <c r="H3502" t="s">
        <v>1209</v>
      </c>
      <c r="I3502" t="s">
        <v>14</v>
      </c>
      <c r="J3502" t="s">
        <v>5295</v>
      </c>
      <c r="K3502" t="s">
        <v>56</v>
      </c>
      <c r="L3502" t="s">
        <v>904</v>
      </c>
      <c r="M3502" t="s">
        <v>1837</v>
      </c>
      <c r="N3502" s="5">
        <v>-20672846</v>
      </c>
    </row>
    <row r="3503" spans="1:14" x14ac:dyDescent="0.25">
      <c r="A3503" t="s">
        <v>66</v>
      </c>
      <c r="B3503" t="s">
        <v>2020</v>
      </c>
      <c r="C3503">
        <v>1787</v>
      </c>
      <c r="D3503" s="2">
        <v>46054</v>
      </c>
      <c r="E3503" t="s">
        <v>907</v>
      </c>
      <c r="F3503" t="s">
        <v>1324</v>
      </c>
      <c r="G3503" t="s">
        <v>1325</v>
      </c>
      <c r="H3503" t="s">
        <v>1326</v>
      </c>
      <c r="I3503" t="s">
        <v>14</v>
      </c>
      <c r="J3503" t="s">
        <v>2024</v>
      </c>
      <c r="K3503" t="s">
        <v>56</v>
      </c>
      <c r="L3503" t="s">
        <v>904</v>
      </c>
      <c r="M3503" t="s">
        <v>1837</v>
      </c>
      <c r="N3503" s="5">
        <v>-47915602</v>
      </c>
    </row>
    <row r="3504" spans="1:14" x14ac:dyDescent="0.25">
      <c r="A3504" t="s">
        <v>66</v>
      </c>
      <c r="B3504" t="s">
        <v>2020</v>
      </c>
      <c r="C3504">
        <v>1787</v>
      </c>
      <c r="D3504" s="2">
        <v>46054</v>
      </c>
      <c r="E3504" t="s">
        <v>907</v>
      </c>
      <c r="F3504" t="s">
        <v>1324</v>
      </c>
      <c r="G3504" t="s">
        <v>1325</v>
      </c>
      <c r="H3504" t="s">
        <v>1326</v>
      </c>
      <c r="I3504" t="s">
        <v>965</v>
      </c>
      <c r="J3504" t="s">
        <v>1325</v>
      </c>
      <c r="K3504" t="s">
        <v>56</v>
      </c>
      <c r="L3504" t="s">
        <v>904</v>
      </c>
      <c r="M3504" t="s">
        <v>1837</v>
      </c>
      <c r="N3504" s="5">
        <v>47915602</v>
      </c>
    </row>
    <row r="3505" spans="1:14" x14ac:dyDescent="0.25">
      <c r="A3505" t="s">
        <v>66</v>
      </c>
      <c r="B3505" t="s">
        <v>2020</v>
      </c>
      <c r="C3505">
        <v>1787</v>
      </c>
      <c r="D3505" s="2">
        <v>46054</v>
      </c>
      <c r="E3505" t="s">
        <v>907</v>
      </c>
      <c r="F3505" t="s">
        <v>1324</v>
      </c>
      <c r="G3505" t="s">
        <v>1325</v>
      </c>
      <c r="H3505" t="s">
        <v>1326</v>
      </c>
      <c r="I3505" t="s">
        <v>4084</v>
      </c>
      <c r="J3505" t="s">
        <v>2024</v>
      </c>
      <c r="K3505" t="s">
        <v>56</v>
      </c>
      <c r="L3505" t="s">
        <v>904</v>
      </c>
      <c r="M3505" t="s">
        <v>1837</v>
      </c>
      <c r="N3505" s="5">
        <v>-47915602</v>
      </c>
    </row>
    <row r="3506" spans="1:14" x14ac:dyDescent="0.25">
      <c r="A3506" t="s">
        <v>66</v>
      </c>
      <c r="B3506" t="s">
        <v>2020</v>
      </c>
      <c r="C3506">
        <v>1787</v>
      </c>
      <c r="D3506" s="2">
        <v>46054</v>
      </c>
      <c r="E3506" t="s">
        <v>907</v>
      </c>
      <c r="F3506" t="s">
        <v>219</v>
      </c>
      <c r="G3506" t="s">
        <v>301</v>
      </c>
      <c r="H3506" t="s">
        <v>2337</v>
      </c>
      <c r="I3506" t="s">
        <v>14</v>
      </c>
      <c r="J3506" t="s">
        <v>5297</v>
      </c>
      <c r="K3506" t="s">
        <v>56</v>
      </c>
      <c r="L3506" t="s">
        <v>904</v>
      </c>
      <c r="M3506" t="s">
        <v>1837</v>
      </c>
      <c r="N3506" s="5">
        <v>-21256509</v>
      </c>
    </row>
    <row r="3507" spans="1:14" x14ac:dyDescent="0.25">
      <c r="A3507" t="s">
        <v>66</v>
      </c>
      <c r="B3507" t="s">
        <v>2020</v>
      </c>
      <c r="C3507">
        <v>1787</v>
      </c>
      <c r="D3507" s="2">
        <v>46054</v>
      </c>
      <c r="E3507" t="s">
        <v>907</v>
      </c>
      <c r="F3507" t="s">
        <v>536</v>
      </c>
      <c r="G3507" t="s">
        <v>403</v>
      </c>
      <c r="H3507" t="s">
        <v>2337</v>
      </c>
      <c r="I3507" t="s">
        <v>4083</v>
      </c>
      <c r="J3507" t="s">
        <v>5298</v>
      </c>
      <c r="K3507" t="s">
        <v>56</v>
      </c>
      <c r="L3507" t="s">
        <v>904</v>
      </c>
      <c r="M3507" t="s">
        <v>1837</v>
      </c>
      <c r="N3507" s="5">
        <v>-9904644</v>
      </c>
    </row>
    <row r="3508" spans="1:14" x14ac:dyDescent="0.25">
      <c r="A3508" t="s">
        <v>66</v>
      </c>
      <c r="B3508" t="s">
        <v>2020</v>
      </c>
      <c r="C3508">
        <v>1787</v>
      </c>
      <c r="D3508" s="2">
        <v>46082</v>
      </c>
      <c r="E3508" t="s">
        <v>905</v>
      </c>
      <c r="F3508" t="s">
        <v>192</v>
      </c>
      <c r="G3508" t="s">
        <v>1973</v>
      </c>
      <c r="H3508" t="s">
        <v>1209</v>
      </c>
      <c r="I3508" t="s">
        <v>7858</v>
      </c>
      <c r="J3508" t="s">
        <v>7859</v>
      </c>
      <c r="K3508" t="s">
        <v>56</v>
      </c>
      <c r="L3508" t="s">
        <v>902</v>
      </c>
      <c r="M3508" t="s">
        <v>1837</v>
      </c>
      <c r="N3508" s="5">
        <v>16713996</v>
      </c>
    </row>
    <row r="3509" spans="1:14" x14ac:dyDescent="0.25">
      <c r="A3509" t="s">
        <v>66</v>
      </c>
      <c r="B3509" t="s">
        <v>2020</v>
      </c>
      <c r="C3509">
        <v>1787</v>
      </c>
      <c r="D3509" s="2">
        <v>46082</v>
      </c>
      <c r="E3509" t="s">
        <v>905</v>
      </c>
      <c r="F3509" t="s">
        <v>192</v>
      </c>
      <c r="G3509" t="s">
        <v>1973</v>
      </c>
      <c r="H3509" t="s">
        <v>1209</v>
      </c>
      <c r="I3509" t="s">
        <v>7860</v>
      </c>
      <c r="J3509" t="s">
        <v>7859</v>
      </c>
      <c r="K3509" t="s">
        <v>56</v>
      </c>
      <c r="L3509" t="s">
        <v>902</v>
      </c>
      <c r="M3509" t="s">
        <v>1837</v>
      </c>
      <c r="N3509" s="5">
        <v>3958850</v>
      </c>
    </row>
    <row r="3510" spans="1:14" x14ac:dyDescent="0.25">
      <c r="A3510" t="s">
        <v>66</v>
      </c>
      <c r="B3510" t="s">
        <v>2020</v>
      </c>
      <c r="C3510">
        <v>1787</v>
      </c>
      <c r="D3510" s="2">
        <v>46082</v>
      </c>
      <c r="E3510" t="s">
        <v>905</v>
      </c>
      <c r="F3510" t="s">
        <v>536</v>
      </c>
      <c r="G3510" t="s">
        <v>403</v>
      </c>
      <c r="H3510" t="s">
        <v>2337</v>
      </c>
      <c r="I3510" t="s">
        <v>5294</v>
      </c>
      <c r="J3510" t="s">
        <v>403</v>
      </c>
      <c r="K3510" t="s">
        <v>56</v>
      </c>
      <c r="L3510" t="s">
        <v>902</v>
      </c>
      <c r="M3510" t="s">
        <v>1837</v>
      </c>
      <c r="N3510" s="5">
        <v>26151677</v>
      </c>
    </row>
    <row r="3511" spans="1:14" x14ac:dyDescent="0.25">
      <c r="A3511" t="s">
        <v>66</v>
      </c>
      <c r="B3511" t="s">
        <v>2020</v>
      </c>
      <c r="C3511">
        <v>1787</v>
      </c>
      <c r="D3511" s="2">
        <v>46082</v>
      </c>
      <c r="E3511" t="s">
        <v>1792</v>
      </c>
      <c r="F3511" t="s">
        <v>14</v>
      </c>
      <c r="G3511" t="s">
        <v>14</v>
      </c>
      <c r="H3511" t="s">
        <v>6455</v>
      </c>
      <c r="I3511" t="s">
        <v>14</v>
      </c>
      <c r="J3511" t="s">
        <v>7861</v>
      </c>
      <c r="K3511" t="s">
        <v>57</v>
      </c>
      <c r="L3511" t="s">
        <v>109</v>
      </c>
      <c r="M3511" t="s">
        <v>1837</v>
      </c>
      <c r="N3511" s="5">
        <v>993205</v>
      </c>
    </row>
    <row r="3512" spans="1:14" x14ac:dyDescent="0.25">
      <c r="A3512" t="s">
        <v>66</v>
      </c>
      <c r="B3512" t="s">
        <v>2020</v>
      </c>
      <c r="C3512">
        <v>1787</v>
      </c>
      <c r="D3512" s="2">
        <v>46082</v>
      </c>
      <c r="E3512" t="s">
        <v>906</v>
      </c>
      <c r="F3512" t="s">
        <v>602</v>
      </c>
      <c r="G3512" t="s">
        <v>7843</v>
      </c>
      <c r="H3512" t="s">
        <v>6453</v>
      </c>
      <c r="I3512" t="s">
        <v>14</v>
      </c>
      <c r="J3512" t="s">
        <v>7845</v>
      </c>
      <c r="K3512" t="s">
        <v>56</v>
      </c>
      <c r="L3512" t="s">
        <v>903</v>
      </c>
      <c r="M3512" t="s">
        <v>1837</v>
      </c>
      <c r="N3512" s="5">
        <v>19102134</v>
      </c>
    </row>
    <row r="3513" spans="1:14" x14ac:dyDescent="0.25">
      <c r="A3513" t="s">
        <v>66</v>
      </c>
      <c r="B3513" t="s">
        <v>2020</v>
      </c>
      <c r="C3513">
        <v>1787</v>
      </c>
      <c r="D3513" s="2">
        <v>46082</v>
      </c>
      <c r="E3513" t="s">
        <v>906</v>
      </c>
      <c r="F3513" t="s">
        <v>536</v>
      </c>
      <c r="G3513" t="s">
        <v>403</v>
      </c>
      <c r="H3513" t="s">
        <v>2337</v>
      </c>
      <c r="I3513" t="s">
        <v>14</v>
      </c>
      <c r="J3513" t="s">
        <v>2100</v>
      </c>
      <c r="K3513" t="s">
        <v>56</v>
      </c>
      <c r="L3513" t="s">
        <v>903</v>
      </c>
      <c r="M3513" t="s">
        <v>1837</v>
      </c>
      <c r="N3513" s="5">
        <v>139881879</v>
      </c>
    </row>
    <row r="3514" spans="1:14" x14ac:dyDescent="0.25">
      <c r="A3514" t="s">
        <v>66</v>
      </c>
      <c r="B3514" t="s">
        <v>2020</v>
      </c>
      <c r="C3514">
        <v>1787</v>
      </c>
      <c r="D3514" s="2">
        <v>46082</v>
      </c>
      <c r="E3514" t="s">
        <v>907</v>
      </c>
      <c r="F3514" t="s">
        <v>536</v>
      </c>
      <c r="G3514" t="s">
        <v>403</v>
      </c>
      <c r="H3514" t="s">
        <v>2337</v>
      </c>
      <c r="I3514" t="s">
        <v>14</v>
      </c>
      <c r="J3514" t="s">
        <v>5298</v>
      </c>
      <c r="K3514" t="s">
        <v>56</v>
      </c>
      <c r="L3514" t="s">
        <v>904</v>
      </c>
      <c r="M3514" t="s">
        <v>1837</v>
      </c>
      <c r="N3514" s="5">
        <v>-120881879</v>
      </c>
    </row>
    <row r="3515" spans="1:14" x14ac:dyDescent="0.25">
      <c r="A3515" t="s">
        <v>66</v>
      </c>
      <c r="B3515" t="s">
        <v>2020</v>
      </c>
      <c r="C3515">
        <v>1787</v>
      </c>
      <c r="D3515" s="2">
        <v>46082</v>
      </c>
      <c r="E3515" t="s">
        <v>907</v>
      </c>
      <c r="F3515" t="s">
        <v>536</v>
      </c>
      <c r="G3515" t="s">
        <v>403</v>
      </c>
      <c r="H3515" t="s">
        <v>2337</v>
      </c>
      <c r="I3515" t="s">
        <v>5294</v>
      </c>
      <c r="J3515" t="s">
        <v>5298</v>
      </c>
      <c r="K3515" t="s">
        <v>56</v>
      </c>
      <c r="L3515" t="s">
        <v>904</v>
      </c>
      <c r="M3515" t="s">
        <v>1837</v>
      </c>
      <c r="N3515" s="5">
        <v>-26151677</v>
      </c>
    </row>
    <row r="3516" spans="1:14" x14ac:dyDescent="0.25">
      <c r="A3516" t="s">
        <v>66</v>
      </c>
      <c r="B3516" t="s">
        <v>2020</v>
      </c>
      <c r="C3516">
        <v>1787</v>
      </c>
      <c r="D3516" s="2">
        <v>46113</v>
      </c>
      <c r="E3516" t="s">
        <v>905</v>
      </c>
      <c r="F3516" t="s">
        <v>192</v>
      </c>
      <c r="G3516" t="s">
        <v>1973</v>
      </c>
      <c r="H3516" t="s">
        <v>1209</v>
      </c>
      <c r="I3516" t="s">
        <v>7862</v>
      </c>
      <c r="J3516" t="s">
        <v>7859</v>
      </c>
      <c r="K3516" t="s">
        <v>56</v>
      </c>
      <c r="L3516" t="s">
        <v>902</v>
      </c>
      <c r="M3516" t="s">
        <v>1837</v>
      </c>
      <c r="N3516" s="5">
        <v>-16713996</v>
      </c>
    </row>
    <row r="3517" spans="1:14" x14ac:dyDescent="0.25">
      <c r="A3517" t="s">
        <v>66</v>
      </c>
      <c r="B3517" t="s">
        <v>2020</v>
      </c>
      <c r="C3517">
        <v>1787</v>
      </c>
      <c r="D3517" s="2">
        <v>46113</v>
      </c>
      <c r="E3517" t="s">
        <v>905</v>
      </c>
      <c r="F3517" t="s">
        <v>192</v>
      </c>
      <c r="G3517" t="s">
        <v>1973</v>
      </c>
      <c r="H3517" t="s">
        <v>1209</v>
      </c>
      <c r="I3517" t="s">
        <v>7863</v>
      </c>
      <c r="J3517" t="s">
        <v>7859</v>
      </c>
      <c r="K3517" t="s">
        <v>56</v>
      </c>
      <c r="L3517" t="s">
        <v>902</v>
      </c>
      <c r="M3517" t="s">
        <v>1837</v>
      </c>
      <c r="N3517" s="5">
        <v>-3958850</v>
      </c>
    </row>
    <row r="3518" spans="1:14" x14ac:dyDescent="0.25">
      <c r="A3518" t="s">
        <v>66</v>
      </c>
      <c r="B3518" t="s">
        <v>2020</v>
      </c>
      <c r="C3518">
        <v>1787</v>
      </c>
      <c r="D3518" s="2">
        <v>46113</v>
      </c>
      <c r="E3518" t="s">
        <v>905</v>
      </c>
      <c r="F3518" t="s">
        <v>1560</v>
      </c>
      <c r="G3518" t="s">
        <v>1561</v>
      </c>
      <c r="H3518" t="s">
        <v>1209</v>
      </c>
      <c r="I3518" t="s">
        <v>7864</v>
      </c>
      <c r="J3518" t="s">
        <v>5246</v>
      </c>
      <c r="K3518" t="s">
        <v>56</v>
      </c>
      <c r="L3518" t="s">
        <v>902</v>
      </c>
      <c r="M3518" t="s">
        <v>1837</v>
      </c>
      <c r="N3518" s="5">
        <v>3958850</v>
      </c>
    </row>
    <row r="3519" spans="1:14" x14ac:dyDescent="0.25">
      <c r="A3519" t="s">
        <v>66</v>
      </c>
      <c r="B3519" t="s">
        <v>2020</v>
      </c>
      <c r="C3519">
        <v>1787</v>
      </c>
      <c r="D3519" s="2">
        <v>46113</v>
      </c>
      <c r="E3519" t="s">
        <v>905</v>
      </c>
      <c r="F3519" t="s">
        <v>1560</v>
      </c>
      <c r="G3519" t="s">
        <v>1561</v>
      </c>
      <c r="H3519" t="s">
        <v>1209</v>
      </c>
      <c r="I3519" t="s">
        <v>7865</v>
      </c>
      <c r="J3519" t="s">
        <v>5246</v>
      </c>
      <c r="K3519" t="s">
        <v>56</v>
      </c>
      <c r="L3519" t="s">
        <v>902</v>
      </c>
      <c r="M3519" t="s">
        <v>1837</v>
      </c>
      <c r="N3519" s="5">
        <v>16713996</v>
      </c>
    </row>
    <row r="3520" spans="1:14" x14ac:dyDescent="0.25">
      <c r="A3520" t="s">
        <v>66</v>
      </c>
      <c r="B3520" t="s">
        <v>2020</v>
      </c>
      <c r="C3520">
        <v>1787</v>
      </c>
      <c r="D3520" s="2">
        <v>46113</v>
      </c>
      <c r="E3520" t="s">
        <v>905</v>
      </c>
      <c r="F3520" t="s">
        <v>6050</v>
      </c>
      <c r="G3520" t="s">
        <v>14</v>
      </c>
      <c r="H3520" t="s">
        <v>6452</v>
      </c>
      <c r="I3520" t="s">
        <v>7866</v>
      </c>
      <c r="J3520" t="s">
        <v>6051</v>
      </c>
      <c r="K3520" t="s">
        <v>56</v>
      </c>
      <c r="L3520" t="s">
        <v>902</v>
      </c>
      <c r="M3520" t="s">
        <v>1837</v>
      </c>
      <c r="N3520" s="5">
        <v>11217552</v>
      </c>
    </row>
    <row r="3521" spans="1:14" x14ac:dyDescent="0.25">
      <c r="A3521" t="s">
        <v>66</v>
      </c>
      <c r="B3521" t="s">
        <v>2020</v>
      </c>
      <c r="C3521">
        <v>1787</v>
      </c>
      <c r="D3521" s="2">
        <v>46113</v>
      </c>
      <c r="E3521" t="s">
        <v>905</v>
      </c>
      <c r="F3521" t="s">
        <v>536</v>
      </c>
      <c r="G3521" t="s">
        <v>403</v>
      </c>
      <c r="H3521" t="s">
        <v>2337</v>
      </c>
      <c r="I3521" t="s">
        <v>7867</v>
      </c>
      <c r="J3521" t="s">
        <v>403</v>
      </c>
      <c r="K3521" t="s">
        <v>56</v>
      </c>
      <c r="L3521" t="s">
        <v>902</v>
      </c>
      <c r="M3521" t="s">
        <v>1837</v>
      </c>
      <c r="N3521" s="5">
        <v>63459314</v>
      </c>
    </row>
    <row r="3522" spans="1:14" x14ac:dyDescent="0.25">
      <c r="A3522" t="s">
        <v>66</v>
      </c>
      <c r="B3522" t="s">
        <v>2020</v>
      </c>
      <c r="C3522">
        <v>1787</v>
      </c>
      <c r="D3522" s="2">
        <v>46113</v>
      </c>
      <c r="E3522" t="s">
        <v>906</v>
      </c>
      <c r="F3522" t="s">
        <v>795</v>
      </c>
      <c r="G3522" t="s">
        <v>14</v>
      </c>
      <c r="H3522" t="s">
        <v>2560</v>
      </c>
      <c r="I3522" t="s">
        <v>14</v>
      </c>
      <c r="J3522" t="s">
        <v>7868</v>
      </c>
      <c r="K3522" t="s">
        <v>56</v>
      </c>
      <c r="L3522" t="s">
        <v>903</v>
      </c>
      <c r="M3522" t="s">
        <v>1837</v>
      </c>
      <c r="N3522" s="5">
        <v>116464101</v>
      </c>
    </row>
    <row r="3523" spans="1:14" x14ac:dyDescent="0.25">
      <c r="A3523" t="s">
        <v>66</v>
      </c>
      <c r="B3523" t="s">
        <v>2020</v>
      </c>
      <c r="C3523">
        <v>1787</v>
      </c>
      <c r="D3523" s="2">
        <v>46113</v>
      </c>
      <c r="E3523" t="s">
        <v>906</v>
      </c>
      <c r="F3523" t="s">
        <v>536</v>
      </c>
      <c r="G3523" t="s">
        <v>403</v>
      </c>
      <c r="H3523" t="s">
        <v>2337</v>
      </c>
      <c r="I3523" t="s">
        <v>14</v>
      </c>
      <c r="J3523" t="s">
        <v>2100</v>
      </c>
      <c r="K3523" t="s">
        <v>56</v>
      </c>
      <c r="L3523" t="s">
        <v>903</v>
      </c>
      <c r="M3523" t="s">
        <v>1837</v>
      </c>
      <c r="N3523" s="5">
        <v>56954019</v>
      </c>
    </row>
    <row r="3524" spans="1:14" x14ac:dyDescent="0.25">
      <c r="A3524" t="s">
        <v>66</v>
      </c>
      <c r="B3524" t="s">
        <v>2020</v>
      </c>
      <c r="C3524">
        <v>1787</v>
      </c>
      <c r="D3524" s="2">
        <v>46113</v>
      </c>
      <c r="E3524" t="s">
        <v>906</v>
      </c>
      <c r="F3524" t="s">
        <v>536</v>
      </c>
      <c r="G3524" t="s">
        <v>403</v>
      </c>
      <c r="H3524" t="s">
        <v>2337</v>
      </c>
      <c r="I3524" t="s">
        <v>7869</v>
      </c>
      <c r="J3524" t="s">
        <v>7870</v>
      </c>
      <c r="K3524" t="s">
        <v>56</v>
      </c>
      <c r="L3524" t="s">
        <v>903</v>
      </c>
      <c r="M3524" t="s">
        <v>1837</v>
      </c>
      <c r="N3524" s="5">
        <v>19468546</v>
      </c>
    </row>
    <row r="3525" spans="1:14" x14ac:dyDescent="0.25">
      <c r="A3525" t="s">
        <v>66</v>
      </c>
      <c r="B3525" t="s">
        <v>2020</v>
      </c>
      <c r="C3525">
        <v>1787</v>
      </c>
      <c r="D3525" s="2">
        <v>46113</v>
      </c>
      <c r="E3525" t="s">
        <v>907</v>
      </c>
      <c r="F3525" t="s">
        <v>602</v>
      </c>
      <c r="G3525" t="s">
        <v>7843</v>
      </c>
      <c r="H3525" t="s">
        <v>6454</v>
      </c>
      <c r="I3525" t="s">
        <v>14</v>
      </c>
      <c r="J3525" t="s">
        <v>7871</v>
      </c>
      <c r="K3525" t="s">
        <v>56</v>
      </c>
      <c r="L3525" t="s">
        <v>904</v>
      </c>
      <c r="M3525" t="s">
        <v>1837</v>
      </c>
      <c r="N3525" s="5">
        <v>-19102134</v>
      </c>
    </row>
    <row r="3526" spans="1:14" x14ac:dyDescent="0.25">
      <c r="A3526" t="s">
        <v>66</v>
      </c>
      <c r="B3526" t="s">
        <v>2020</v>
      </c>
      <c r="C3526">
        <v>1787</v>
      </c>
      <c r="D3526" s="2">
        <v>46113</v>
      </c>
      <c r="E3526" t="s">
        <v>907</v>
      </c>
      <c r="F3526" t="s">
        <v>536</v>
      </c>
      <c r="G3526" t="s">
        <v>403</v>
      </c>
      <c r="H3526" t="s">
        <v>2337</v>
      </c>
      <c r="I3526" t="s">
        <v>14</v>
      </c>
      <c r="J3526" t="s">
        <v>5298</v>
      </c>
      <c r="K3526" t="s">
        <v>56</v>
      </c>
      <c r="L3526" t="s">
        <v>904</v>
      </c>
      <c r="M3526" t="s">
        <v>1837</v>
      </c>
      <c r="N3526" s="5">
        <v>-76422565</v>
      </c>
    </row>
    <row r="3527" spans="1:14" x14ac:dyDescent="0.25">
      <c r="A3527" t="s">
        <v>66</v>
      </c>
      <c r="B3527" t="s">
        <v>2020</v>
      </c>
      <c r="C3527">
        <v>1787</v>
      </c>
      <c r="D3527" s="2">
        <v>46113</v>
      </c>
      <c r="E3527" t="s">
        <v>907</v>
      </c>
      <c r="F3527" t="s">
        <v>536</v>
      </c>
      <c r="G3527" t="s">
        <v>403</v>
      </c>
      <c r="H3527" t="s">
        <v>2337</v>
      </c>
      <c r="I3527" t="s">
        <v>7867</v>
      </c>
      <c r="J3527" t="s">
        <v>5298</v>
      </c>
      <c r="K3527" t="s">
        <v>56</v>
      </c>
      <c r="L3527" t="s">
        <v>904</v>
      </c>
      <c r="M3527" t="s">
        <v>1837</v>
      </c>
      <c r="N3527" s="5">
        <v>-63459314</v>
      </c>
    </row>
    <row r="3528" spans="1:14" x14ac:dyDescent="0.25">
      <c r="A3528" t="s">
        <v>66</v>
      </c>
      <c r="B3528" t="s">
        <v>2020</v>
      </c>
      <c r="C3528">
        <v>1787</v>
      </c>
      <c r="D3528" s="2">
        <v>46143</v>
      </c>
      <c r="E3528" t="s">
        <v>905</v>
      </c>
      <c r="F3528" t="s">
        <v>6050</v>
      </c>
      <c r="G3528" t="s">
        <v>14</v>
      </c>
      <c r="H3528" t="s">
        <v>6452</v>
      </c>
      <c r="I3528" t="s">
        <v>11139</v>
      </c>
      <c r="J3528" t="s">
        <v>6051</v>
      </c>
      <c r="K3528" t="s">
        <v>56</v>
      </c>
      <c r="L3528" t="s">
        <v>902</v>
      </c>
      <c r="M3528" t="s">
        <v>1837</v>
      </c>
      <c r="N3528" s="5">
        <v>11331119</v>
      </c>
    </row>
    <row r="3529" spans="1:14" x14ac:dyDescent="0.25">
      <c r="A3529" t="s">
        <v>66</v>
      </c>
      <c r="B3529" t="s">
        <v>2020</v>
      </c>
      <c r="C3529">
        <v>1787</v>
      </c>
      <c r="D3529" s="2">
        <v>46143</v>
      </c>
      <c r="E3529" t="s">
        <v>905</v>
      </c>
      <c r="F3529" t="s">
        <v>6050</v>
      </c>
      <c r="G3529" t="s">
        <v>14</v>
      </c>
      <c r="H3529" t="s">
        <v>6452</v>
      </c>
      <c r="I3529" t="s">
        <v>11140</v>
      </c>
      <c r="J3529" t="s">
        <v>6051</v>
      </c>
      <c r="K3529" t="s">
        <v>56</v>
      </c>
      <c r="L3529" t="s">
        <v>902</v>
      </c>
      <c r="M3529" t="s">
        <v>1837</v>
      </c>
      <c r="N3529" s="5">
        <v>11327017</v>
      </c>
    </row>
    <row r="3530" spans="1:14" x14ac:dyDescent="0.25">
      <c r="A3530" t="s">
        <v>66</v>
      </c>
      <c r="B3530" t="s">
        <v>2020</v>
      </c>
      <c r="C3530">
        <v>1787</v>
      </c>
      <c r="D3530" s="2">
        <v>46143</v>
      </c>
      <c r="E3530" t="s">
        <v>905</v>
      </c>
      <c r="F3530" t="s">
        <v>6050</v>
      </c>
      <c r="G3530" t="s">
        <v>14</v>
      </c>
      <c r="H3530" t="s">
        <v>6452</v>
      </c>
      <c r="I3530" t="s">
        <v>11141</v>
      </c>
      <c r="J3530" t="s">
        <v>6051</v>
      </c>
      <c r="K3530" t="s">
        <v>56</v>
      </c>
      <c r="L3530" t="s">
        <v>902</v>
      </c>
      <c r="M3530" t="s">
        <v>1837</v>
      </c>
      <c r="N3530" s="5">
        <v>-11331119</v>
      </c>
    </row>
    <row r="3531" spans="1:14" x14ac:dyDescent="0.25">
      <c r="A3531" t="s">
        <v>66</v>
      </c>
      <c r="B3531" t="s">
        <v>2020</v>
      </c>
      <c r="C3531">
        <v>1787</v>
      </c>
      <c r="D3531" s="2">
        <v>46143</v>
      </c>
      <c r="E3531" t="s">
        <v>905</v>
      </c>
      <c r="F3531" t="s">
        <v>6050</v>
      </c>
      <c r="G3531" t="s">
        <v>14</v>
      </c>
      <c r="H3531" t="s">
        <v>9454</v>
      </c>
      <c r="I3531" t="s">
        <v>11142</v>
      </c>
      <c r="J3531" t="s">
        <v>6051</v>
      </c>
      <c r="K3531" t="s">
        <v>56</v>
      </c>
      <c r="L3531" t="s">
        <v>902</v>
      </c>
      <c r="M3531" t="s">
        <v>1837</v>
      </c>
      <c r="N3531" s="5">
        <v>19843555</v>
      </c>
    </row>
    <row r="3532" spans="1:14" x14ac:dyDescent="0.25">
      <c r="A3532" t="s">
        <v>66</v>
      </c>
      <c r="B3532" t="s">
        <v>2020</v>
      </c>
      <c r="C3532">
        <v>1787</v>
      </c>
      <c r="D3532" s="2">
        <v>46143</v>
      </c>
      <c r="E3532" t="s">
        <v>905</v>
      </c>
      <c r="F3532" t="s">
        <v>536</v>
      </c>
      <c r="G3532" t="s">
        <v>403</v>
      </c>
      <c r="H3532" t="s">
        <v>2337</v>
      </c>
      <c r="I3532" t="s">
        <v>7869</v>
      </c>
      <c r="J3532" t="s">
        <v>11143</v>
      </c>
      <c r="K3532" t="s">
        <v>56</v>
      </c>
      <c r="L3532" t="s">
        <v>902</v>
      </c>
      <c r="M3532" t="s">
        <v>1837</v>
      </c>
      <c r="N3532" s="5">
        <v>19468546</v>
      </c>
    </row>
    <row r="3533" spans="1:14" x14ac:dyDescent="0.25">
      <c r="A3533" t="s">
        <v>66</v>
      </c>
      <c r="B3533" t="s">
        <v>2020</v>
      </c>
      <c r="C3533">
        <v>1787</v>
      </c>
      <c r="D3533" s="2">
        <v>46143</v>
      </c>
      <c r="E3533" t="s">
        <v>905</v>
      </c>
      <c r="F3533" t="s">
        <v>536</v>
      </c>
      <c r="G3533" t="s">
        <v>403</v>
      </c>
      <c r="H3533" t="s">
        <v>2337</v>
      </c>
      <c r="I3533" t="s">
        <v>11144</v>
      </c>
      <c r="J3533" t="s">
        <v>11143</v>
      </c>
      <c r="K3533" t="s">
        <v>56</v>
      </c>
      <c r="L3533" t="s">
        <v>902</v>
      </c>
      <c r="M3533" t="s">
        <v>1837</v>
      </c>
      <c r="N3533" s="5">
        <v>19468546</v>
      </c>
    </row>
    <row r="3534" spans="1:14" x14ac:dyDescent="0.25">
      <c r="A3534" t="s">
        <v>66</v>
      </c>
      <c r="B3534" t="s">
        <v>2020</v>
      </c>
      <c r="C3534">
        <v>1787</v>
      </c>
      <c r="D3534" s="2">
        <v>46143</v>
      </c>
      <c r="E3534" t="s">
        <v>905</v>
      </c>
      <c r="F3534" t="s">
        <v>536</v>
      </c>
      <c r="G3534" t="s">
        <v>403</v>
      </c>
      <c r="H3534" t="s">
        <v>2337</v>
      </c>
      <c r="I3534" t="s">
        <v>11145</v>
      </c>
      <c r="J3534" t="s">
        <v>11143</v>
      </c>
      <c r="K3534" t="s">
        <v>56</v>
      </c>
      <c r="L3534" t="s">
        <v>902</v>
      </c>
      <c r="M3534" t="s">
        <v>1837</v>
      </c>
      <c r="N3534" s="5">
        <v>-19468546</v>
      </c>
    </row>
    <row r="3535" spans="1:14" x14ac:dyDescent="0.25">
      <c r="A3535" t="s">
        <v>66</v>
      </c>
      <c r="B3535" t="s">
        <v>2020</v>
      </c>
      <c r="C3535">
        <v>1787</v>
      </c>
      <c r="D3535" s="2">
        <v>46143</v>
      </c>
      <c r="E3535" t="s">
        <v>906</v>
      </c>
      <c r="F3535" t="s">
        <v>10192</v>
      </c>
      <c r="G3535" t="s">
        <v>14</v>
      </c>
      <c r="H3535" t="s">
        <v>10194</v>
      </c>
      <c r="I3535" t="s">
        <v>14</v>
      </c>
      <c r="J3535" t="s">
        <v>11146</v>
      </c>
      <c r="K3535" t="s">
        <v>56</v>
      </c>
      <c r="L3535" t="s">
        <v>903</v>
      </c>
      <c r="M3535" t="s">
        <v>1837</v>
      </c>
      <c r="N3535" s="5">
        <v>18116351</v>
      </c>
    </row>
    <row r="3536" spans="1:14" x14ac:dyDescent="0.25">
      <c r="A3536" t="s">
        <v>66</v>
      </c>
      <c r="B3536" t="s">
        <v>2020</v>
      </c>
      <c r="C3536">
        <v>1787</v>
      </c>
      <c r="D3536" s="2">
        <v>46143</v>
      </c>
      <c r="E3536" t="s">
        <v>906</v>
      </c>
      <c r="F3536" t="s">
        <v>1694</v>
      </c>
      <c r="G3536" t="s">
        <v>2104</v>
      </c>
      <c r="H3536" t="s">
        <v>10555</v>
      </c>
      <c r="I3536" t="s">
        <v>14</v>
      </c>
      <c r="J3536" t="s">
        <v>5732</v>
      </c>
      <c r="K3536" t="s">
        <v>56</v>
      </c>
      <c r="L3536" t="s">
        <v>903</v>
      </c>
      <c r="M3536" t="s">
        <v>1837</v>
      </c>
      <c r="N3536" s="5">
        <v>11578513</v>
      </c>
    </row>
    <row r="3537" spans="1:14" x14ac:dyDescent="0.25">
      <c r="A3537" t="s">
        <v>66</v>
      </c>
      <c r="B3537" t="s">
        <v>2020</v>
      </c>
      <c r="C3537">
        <v>1787</v>
      </c>
      <c r="D3537" s="2">
        <v>46143</v>
      </c>
      <c r="E3537" t="s">
        <v>906</v>
      </c>
      <c r="F3537" t="s">
        <v>219</v>
      </c>
      <c r="G3537" t="s">
        <v>301</v>
      </c>
      <c r="H3537" t="s">
        <v>9866</v>
      </c>
      <c r="I3537" t="s">
        <v>14</v>
      </c>
      <c r="J3537" t="s">
        <v>1985</v>
      </c>
      <c r="K3537" t="s">
        <v>56</v>
      </c>
      <c r="L3537" t="s">
        <v>903</v>
      </c>
      <c r="M3537" t="s">
        <v>1837</v>
      </c>
      <c r="N3537" s="5">
        <v>52278700</v>
      </c>
    </row>
    <row r="3538" spans="1:14" x14ac:dyDescent="0.25">
      <c r="A3538" t="s">
        <v>66</v>
      </c>
      <c r="B3538" t="s">
        <v>2020</v>
      </c>
      <c r="C3538">
        <v>1787</v>
      </c>
      <c r="D3538" s="2">
        <v>46143</v>
      </c>
      <c r="E3538" t="s">
        <v>907</v>
      </c>
      <c r="F3538" t="s">
        <v>795</v>
      </c>
      <c r="G3538" t="s">
        <v>14</v>
      </c>
      <c r="H3538" t="s">
        <v>2560</v>
      </c>
      <c r="I3538" t="s">
        <v>14</v>
      </c>
      <c r="J3538" t="s">
        <v>11147</v>
      </c>
      <c r="K3538" t="s">
        <v>56</v>
      </c>
      <c r="L3538" t="s">
        <v>904</v>
      </c>
      <c r="M3538" t="s">
        <v>1837</v>
      </c>
      <c r="N3538" s="5">
        <v>-116464101</v>
      </c>
    </row>
    <row r="3539" spans="1:14" x14ac:dyDescent="0.25">
      <c r="A3539" t="s">
        <v>66</v>
      </c>
      <c r="B3539" t="s">
        <v>2020</v>
      </c>
      <c r="C3539">
        <v>1787</v>
      </c>
      <c r="D3539" s="2">
        <v>46143</v>
      </c>
      <c r="E3539" t="s">
        <v>907</v>
      </c>
      <c r="F3539" t="s">
        <v>536</v>
      </c>
      <c r="G3539" t="s">
        <v>403</v>
      </c>
      <c r="H3539" t="s">
        <v>2337</v>
      </c>
      <c r="I3539" t="s">
        <v>14</v>
      </c>
      <c r="J3539" t="s">
        <v>5298</v>
      </c>
      <c r="K3539" t="s">
        <v>56</v>
      </c>
      <c r="L3539" t="s">
        <v>904</v>
      </c>
      <c r="M3539" t="s">
        <v>1837</v>
      </c>
      <c r="N3539" s="5">
        <v>-56954019</v>
      </c>
    </row>
    <row r="3540" spans="1:14" x14ac:dyDescent="0.25">
      <c r="A3540" t="s">
        <v>66</v>
      </c>
      <c r="B3540" t="s">
        <v>2020</v>
      </c>
      <c r="C3540">
        <v>1787</v>
      </c>
      <c r="D3540" s="2">
        <v>46143</v>
      </c>
      <c r="E3540" t="s">
        <v>907</v>
      </c>
      <c r="F3540" t="s">
        <v>536</v>
      </c>
      <c r="G3540" t="s">
        <v>403</v>
      </c>
      <c r="H3540" t="s">
        <v>2337</v>
      </c>
      <c r="I3540" t="s">
        <v>7869</v>
      </c>
      <c r="J3540" t="s">
        <v>11148</v>
      </c>
      <c r="K3540" t="s">
        <v>56</v>
      </c>
      <c r="L3540" t="s">
        <v>904</v>
      </c>
      <c r="M3540" t="s">
        <v>1837</v>
      </c>
      <c r="N3540" s="5">
        <v>-19468546</v>
      </c>
    </row>
    <row r="3541" spans="1:14" x14ac:dyDescent="0.25">
      <c r="A3541" t="s">
        <v>66</v>
      </c>
      <c r="B3541" t="s">
        <v>2020</v>
      </c>
      <c r="C3541">
        <v>1787</v>
      </c>
      <c r="D3541" s="2">
        <v>46174</v>
      </c>
      <c r="E3541" t="s">
        <v>905</v>
      </c>
      <c r="F3541" t="s">
        <v>6050</v>
      </c>
      <c r="G3541" t="s">
        <v>14</v>
      </c>
      <c r="H3541" t="s">
        <v>6452</v>
      </c>
      <c r="I3541" t="s">
        <v>12601</v>
      </c>
      <c r="J3541" t="s">
        <v>6051</v>
      </c>
      <c r="K3541" t="s">
        <v>56</v>
      </c>
      <c r="L3541" t="s">
        <v>902</v>
      </c>
      <c r="M3541" t="s">
        <v>1837</v>
      </c>
      <c r="N3541" s="5">
        <v>11327017</v>
      </c>
    </row>
    <row r="3542" spans="1:14" x14ac:dyDescent="0.25">
      <c r="A3542" t="s">
        <v>66</v>
      </c>
      <c r="B3542" t="s">
        <v>2020</v>
      </c>
      <c r="C3542">
        <v>1787</v>
      </c>
      <c r="D3542" s="2">
        <v>46174</v>
      </c>
      <c r="E3542" t="s">
        <v>905</v>
      </c>
      <c r="F3542" t="s">
        <v>6050</v>
      </c>
      <c r="G3542" t="s">
        <v>14</v>
      </c>
      <c r="H3542" t="s">
        <v>6452</v>
      </c>
      <c r="I3542" t="s">
        <v>12602</v>
      </c>
      <c r="J3542" t="s">
        <v>6051</v>
      </c>
      <c r="K3542" t="s">
        <v>56</v>
      </c>
      <c r="L3542" t="s">
        <v>902</v>
      </c>
      <c r="M3542" t="s">
        <v>1837</v>
      </c>
      <c r="N3542" s="5">
        <v>-11327017</v>
      </c>
    </row>
    <row r="3543" spans="1:14" x14ac:dyDescent="0.25">
      <c r="A3543" t="s">
        <v>66</v>
      </c>
      <c r="B3543" t="s">
        <v>2020</v>
      </c>
      <c r="C3543">
        <v>1787</v>
      </c>
      <c r="D3543" s="2">
        <v>46174</v>
      </c>
      <c r="E3543" t="s">
        <v>905</v>
      </c>
      <c r="F3543" t="s">
        <v>536</v>
      </c>
      <c r="G3543" t="s">
        <v>403</v>
      </c>
      <c r="H3543" t="s">
        <v>2337</v>
      </c>
      <c r="I3543" t="s">
        <v>12603</v>
      </c>
      <c r="J3543" t="s">
        <v>11143</v>
      </c>
      <c r="K3543" t="s">
        <v>56</v>
      </c>
      <c r="L3543" t="s">
        <v>902</v>
      </c>
      <c r="M3543" t="s">
        <v>1837</v>
      </c>
      <c r="N3543" s="5">
        <v>4675319</v>
      </c>
    </row>
    <row r="3544" spans="1:14" x14ac:dyDescent="0.25">
      <c r="A3544" t="s">
        <v>66</v>
      </c>
      <c r="B3544" t="s">
        <v>2020</v>
      </c>
      <c r="C3544">
        <v>1787</v>
      </c>
      <c r="D3544" s="2">
        <v>46174</v>
      </c>
      <c r="E3544" t="s">
        <v>905</v>
      </c>
      <c r="F3544" t="s">
        <v>536</v>
      </c>
      <c r="G3544" t="s">
        <v>403</v>
      </c>
      <c r="H3544" t="s">
        <v>2337</v>
      </c>
      <c r="I3544" t="s">
        <v>12604</v>
      </c>
      <c r="J3544" t="s">
        <v>11143</v>
      </c>
      <c r="K3544" t="s">
        <v>56</v>
      </c>
      <c r="L3544" t="s">
        <v>902</v>
      </c>
      <c r="M3544" t="s">
        <v>1837</v>
      </c>
      <c r="N3544" s="5">
        <v>537434</v>
      </c>
    </row>
    <row r="3545" spans="1:14" x14ac:dyDescent="0.25">
      <c r="A3545" t="s">
        <v>66</v>
      </c>
      <c r="B3545" t="s">
        <v>2020</v>
      </c>
      <c r="C3545">
        <v>1787</v>
      </c>
      <c r="D3545" s="2">
        <v>46174</v>
      </c>
      <c r="E3545" t="s">
        <v>906</v>
      </c>
      <c r="F3545" t="s">
        <v>6050</v>
      </c>
      <c r="G3545" t="s">
        <v>14</v>
      </c>
      <c r="H3545" t="s">
        <v>9454</v>
      </c>
      <c r="I3545" t="s">
        <v>14</v>
      </c>
      <c r="J3545" t="s">
        <v>12605</v>
      </c>
      <c r="K3545" t="s">
        <v>56</v>
      </c>
      <c r="L3545" t="s">
        <v>903</v>
      </c>
      <c r="M3545" t="s">
        <v>1837</v>
      </c>
      <c r="N3545" s="5">
        <v>19835374</v>
      </c>
    </row>
    <row r="3546" spans="1:14" x14ac:dyDescent="0.25">
      <c r="A3546" t="s">
        <v>66</v>
      </c>
      <c r="B3546" t="s">
        <v>2020</v>
      </c>
      <c r="C3546">
        <v>1787</v>
      </c>
      <c r="D3546" s="2">
        <v>46174</v>
      </c>
      <c r="E3546" t="s">
        <v>906</v>
      </c>
      <c r="F3546" t="s">
        <v>536</v>
      </c>
      <c r="G3546" t="s">
        <v>403</v>
      </c>
      <c r="H3546" t="s">
        <v>9866</v>
      </c>
      <c r="I3546" t="s">
        <v>12606</v>
      </c>
      <c r="J3546" t="s">
        <v>7870</v>
      </c>
      <c r="K3546" t="s">
        <v>56</v>
      </c>
      <c r="L3546" t="s">
        <v>903</v>
      </c>
      <c r="M3546" t="s">
        <v>1837</v>
      </c>
      <c r="N3546" s="5">
        <v>29102928</v>
      </c>
    </row>
    <row r="3547" spans="1:14" x14ac:dyDescent="0.25">
      <c r="A3547" t="s">
        <v>66</v>
      </c>
      <c r="B3547" t="s">
        <v>2020</v>
      </c>
      <c r="C3547">
        <v>1787</v>
      </c>
      <c r="D3547" s="2">
        <v>46174</v>
      </c>
      <c r="E3547" t="s">
        <v>907</v>
      </c>
      <c r="F3547" t="s">
        <v>10192</v>
      </c>
      <c r="G3547" t="s">
        <v>14</v>
      </c>
      <c r="H3547" t="s">
        <v>10194</v>
      </c>
      <c r="I3547" t="s">
        <v>14</v>
      </c>
      <c r="J3547" t="s">
        <v>12607</v>
      </c>
      <c r="K3547" t="s">
        <v>56</v>
      </c>
      <c r="L3547" t="s">
        <v>904</v>
      </c>
      <c r="M3547" t="s">
        <v>1837</v>
      </c>
      <c r="N3547" s="5">
        <v>-18116351</v>
      </c>
    </row>
    <row r="3548" spans="1:14" x14ac:dyDescent="0.25">
      <c r="A3548" t="s">
        <v>66</v>
      </c>
      <c r="B3548" t="s">
        <v>2020</v>
      </c>
      <c r="C3548">
        <v>1787</v>
      </c>
      <c r="D3548" s="2">
        <v>46174</v>
      </c>
      <c r="E3548" t="s">
        <v>907</v>
      </c>
      <c r="F3548" t="s">
        <v>1694</v>
      </c>
      <c r="G3548" t="s">
        <v>2104</v>
      </c>
      <c r="H3548" t="s">
        <v>10555</v>
      </c>
      <c r="I3548" t="s">
        <v>14</v>
      </c>
      <c r="J3548" t="s">
        <v>8844</v>
      </c>
      <c r="K3548" t="s">
        <v>56</v>
      </c>
      <c r="L3548" t="s">
        <v>904</v>
      </c>
      <c r="M3548" t="s">
        <v>1837</v>
      </c>
      <c r="N3548" s="5">
        <v>-11578513</v>
      </c>
    </row>
    <row r="3549" spans="1:14" x14ac:dyDescent="0.25">
      <c r="A3549" t="s">
        <v>66</v>
      </c>
      <c r="B3549" t="s">
        <v>2020</v>
      </c>
      <c r="C3549">
        <v>1787</v>
      </c>
      <c r="D3549" s="2">
        <v>46174</v>
      </c>
      <c r="E3549" t="s">
        <v>907</v>
      </c>
      <c r="F3549" t="s">
        <v>219</v>
      </c>
      <c r="G3549" t="s">
        <v>301</v>
      </c>
      <c r="H3549" t="s">
        <v>9866</v>
      </c>
      <c r="I3549" t="s">
        <v>14</v>
      </c>
      <c r="J3549" t="s">
        <v>5297</v>
      </c>
      <c r="K3549" t="s">
        <v>56</v>
      </c>
      <c r="L3549" t="s">
        <v>904</v>
      </c>
      <c r="M3549" t="s">
        <v>1837</v>
      </c>
      <c r="N3549" s="5">
        <v>-52278700</v>
      </c>
    </row>
    <row r="3550" spans="1:14" x14ac:dyDescent="0.25">
      <c r="A3550" t="s">
        <v>66</v>
      </c>
      <c r="B3550" t="s">
        <v>2020</v>
      </c>
      <c r="C3550">
        <v>2314</v>
      </c>
      <c r="D3550" s="2">
        <v>46082</v>
      </c>
      <c r="E3550" t="s">
        <v>905</v>
      </c>
      <c r="F3550" t="s">
        <v>7872</v>
      </c>
      <c r="G3550" t="s">
        <v>7873</v>
      </c>
      <c r="H3550" t="s">
        <v>6451</v>
      </c>
      <c r="I3550" t="s">
        <v>7874</v>
      </c>
      <c r="J3550" t="s">
        <v>7875</v>
      </c>
      <c r="K3550" t="s">
        <v>56</v>
      </c>
      <c r="L3550" t="s">
        <v>902</v>
      </c>
      <c r="M3550" t="s">
        <v>1837</v>
      </c>
      <c r="N3550" s="5">
        <v>3454994</v>
      </c>
    </row>
    <row r="3551" spans="1:14" x14ac:dyDescent="0.25">
      <c r="A3551" t="s">
        <v>66</v>
      </c>
      <c r="B3551" t="s">
        <v>2020</v>
      </c>
      <c r="C3551">
        <v>2314</v>
      </c>
      <c r="D3551" s="2">
        <v>46082</v>
      </c>
      <c r="E3551" t="s">
        <v>905</v>
      </c>
      <c r="F3551" t="s">
        <v>7876</v>
      </c>
      <c r="G3551" t="s">
        <v>7877</v>
      </c>
      <c r="H3551" t="s">
        <v>6451</v>
      </c>
      <c r="I3551" t="s">
        <v>7878</v>
      </c>
      <c r="J3551" t="s">
        <v>7879</v>
      </c>
      <c r="K3551" t="s">
        <v>56</v>
      </c>
      <c r="L3551" t="s">
        <v>902</v>
      </c>
      <c r="M3551" t="s">
        <v>1837</v>
      </c>
      <c r="N3551" s="5">
        <v>-3454994</v>
      </c>
    </row>
    <row r="3552" spans="1:14" x14ac:dyDescent="0.25">
      <c r="A3552" t="s">
        <v>66</v>
      </c>
      <c r="B3552" t="s">
        <v>2020</v>
      </c>
      <c r="C3552">
        <v>2314</v>
      </c>
      <c r="D3552" s="2">
        <v>46113</v>
      </c>
      <c r="E3552" t="s">
        <v>906</v>
      </c>
      <c r="F3552" t="s">
        <v>795</v>
      </c>
      <c r="G3552" t="s">
        <v>14</v>
      </c>
      <c r="H3552" t="s">
        <v>1479</v>
      </c>
      <c r="I3552" t="s">
        <v>14</v>
      </c>
      <c r="J3552" t="s">
        <v>7868</v>
      </c>
      <c r="K3552" t="s">
        <v>56</v>
      </c>
      <c r="L3552" t="s">
        <v>903</v>
      </c>
      <c r="M3552" t="s">
        <v>1837</v>
      </c>
      <c r="N3552" s="5">
        <v>18472149</v>
      </c>
    </row>
    <row r="3553" spans="1:14" x14ac:dyDescent="0.25">
      <c r="A3553" t="s">
        <v>66</v>
      </c>
      <c r="B3553" t="s">
        <v>2020</v>
      </c>
      <c r="C3553">
        <v>2314</v>
      </c>
      <c r="D3553" s="2">
        <v>46143</v>
      </c>
      <c r="E3553" t="s">
        <v>907</v>
      </c>
      <c r="F3553" t="s">
        <v>795</v>
      </c>
      <c r="G3553" t="s">
        <v>14</v>
      </c>
      <c r="H3553" t="s">
        <v>1479</v>
      </c>
      <c r="I3553" t="s">
        <v>14</v>
      </c>
      <c r="J3553" t="s">
        <v>11147</v>
      </c>
      <c r="K3553" t="s">
        <v>56</v>
      </c>
      <c r="L3553" t="s">
        <v>904</v>
      </c>
      <c r="M3553" t="s">
        <v>1837</v>
      </c>
      <c r="N3553" s="5">
        <v>-18472149</v>
      </c>
    </row>
    <row r="3554" spans="1:14" x14ac:dyDescent="0.25">
      <c r="A3554" t="s">
        <v>66</v>
      </c>
      <c r="B3554" t="s">
        <v>2020</v>
      </c>
      <c r="C3554">
        <v>2314</v>
      </c>
      <c r="D3554" s="2">
        <v>46174</v>
      </c>
      <c r="E3554" t="s">
        <v>906</v>
      </c>
      <c r="F3554" t="s">
        <v>193</v>
      </c>
      <c r="G3554" t="s">
        <v>367</v>
      </c>
      <c r="H3554" t="s">
        <v>12091</v>
      </c>
      <c r="I3554" t="s">
        <v>14</v>
      </c>
      <c r="J3554" t="s">
        <v>1793</v>
      </c>
      <c r="K3554" t="s">
        <v>56</v>
      </c>
      <c r="L3554" t="s">
        <v>903</v>
      </c>
      <c r="M3554" t="s">
        <v>1837</v>
      </c>
      <c r="N3554" s="5">
        <v>3264320</v>
      </c>
    </row>
    <row r="3555" spans="1:14" x14ac:dyDescent="0.25">
      <c r="A3555" t="s">
        <v>66</v>
      </c>
      <c r="B3555" t="s">
        <v>2026</v>
      </c>
      <c r="C3555">
        <v>3741</v>
      </c>
      <c r="D3555" s="2">
        <v>46023</v>
      </c>
      <c r="E3555" t="s">
        <v>907</v>
      </c>
      <c r="F3555" t="s">
        <v>153</v>
      </c>
      <c r="G3555" t="s">
        <v>1923</v>
      </c>
      <c r="H3555" t="s">
        <v>1786</v>
      </c>
      <c r="I3555" t="s">
        <v>3459</v>
      </c>
      <c r="J3555" t="s">
        <v>7880</v>
      </c>
      <c r="K3555" t="s">
        <v>56</v>
      </c>
      <c r="L3555" t="s">
        <v>904</v>
      </c>
      <c r="M3555" t="s">
        <v>2019</v>
      </c>
      <c r="N3555" s="5">
        <v>-4997016</v>
      </c>
    </row>
    <row r="3556" spans="1:14" x14ac:dyDescent="0.25">
      <c r="A3556" t="s">
        <v>66</v>
      </c>
      <c r="B3556" t="s">
        <v>2026</v>
      </c>
      <c r="C3556">
        <v>3743</v>
      </c>
      <c r="D3556" s="2">
        <v>46023</v>
      </c>
      <c r="E3556" t="s">
        <v>905</v>
      </c>
      <c r="F3556" t="s">
        <v>153</v>
      </c>
      <c r="G3556" t="s">
        <v>1923</v>
      </c>
      <c r="H3556" t="s">
        <v>2414</v>
      </c>
      <c r="I3556" t="s">
        <v>4086</v>
      </c>
      <c r="J3556" t="s">
        <v>6783</v>
      </c>
      <c r="K3556" t="s">
        <v>56</v>
      </c>
      <c r="L3556" t="s">
        <v>902</v>
      </c>
      <c r="M3556" t="s">
        <v>2019</v>
      </c>
      <c r="N3556" s="5">
        <v>50725412</v>
      </c>
    </row>
    <row r="3557" spans="1:14" x14ac:dyDescent="0.25">
      <c r="A3557" t="s">
        <v>66</v>
      </c>
      <c r="B3557" t="s">
        <v>2026</v>
      </c>
      <c r="C3557">
        <v>3743</v>
      </c>
      <c r="D3557" s="2">
        <v>46023</v>
      </c>
      <c r="E3557" t="s">
        <v>906</v>
      </c>
      <c r="F3557" t="s">
        <v>153</v>
      </c>
      <c r="G3557" t="s">
        <v>1923</v>
      </c>
      <c r="H3557" t="s">
        <v>870</v>
      </c>
      <c r="I3557" t="s">
        <v>4087</v>
      </c>
      <c r="J3557" t="s">
        <v>3837</v>
      </c>
      <c r="K3557" t="s">
        <v>56</v>
      </c>
      <c r="L3557" t="s">
        <v>903</v>
      </c>
      <c r="M3557" t="s">
        <v>2019</v>
      </c>
      <c r="N3557" s="5">
        <v>4995391</v>
      </c>
    </row>
    <row r="3558" spans="1:14" x14ac:dyDescent="0.25">
      <c r="A3558" t="s">
        <v>66</v>
      </c>
      <c r="B3558" t="s">
        <v>2026</v>
      </c>
      <c r="C3558">
        <v>3743</v>
      </c>
      <c r="D3558" s="2">
        <v>46023</v>
      </c>
      <c r="E3558" t="s">
        <v>906</v>
      </c>
      <c r="F3558" t="s">
        <v>153</v>
      </c>
      <c r="G3558" t="s">
        <v>1923</v>
      </c>
      <c r="H3558" t="s">
        <v>3445</v>
      </c>
      <c r="I3558" t="s">
        <v>14</v>
      </c>
      <c r="J3558" t="s">
        <v>2027</v>
      </c>
      <c r="K3558" t="s">
        <v>56</v>
      </c>
      <c r="L3558" t="s">
        <v>903</v>
      </c>
      <c r="M3558" t="s">
        <v>2019</v>
      </c>
      <c r="N3558" s="5">
        <v>82914126</v>
      </c>
    </row>
    <row r="3559" spans="1:14" x14ac:dyDescent="0.25">
      <c r="A3559" t="s">
        <v>66</v>
      </c>
      <c r="B3559" t="s">
        <v>2026</v>
      </c>
      <c r="C3559">
        <v>3743</v>
      </c>
      <c r="D3559" s="2">
        <v>46023</v>
      </c>
      <c r="E3559" t="s">
        <v>907</v>
      </c>
      <c r="F3559" t="s">
        <v>153</v>
      </c>
      <c r="G3559" t="s">
        <v>1923</v>
      </c>
      <c r="H3559" t="s">
        <v>2333</v>
      </c>
      <c r="I3559" t="s">
        <v>3479</v>
      </c>
      <c r="J3559" t="s">
        <v>7880</v>
      </c>
      <c r="K3559" t="s">
        <v>56</v>
      </c>
      <c r="L3559" t="s">
        <v>904</v>
      </c>
      <c r="M3559" t="s">
        <v>2019</v>
      </c>
      <c r="N3559" s="5">
        <v>-60138941</v>
      </c>
    </row>
    <row r="3560" spans="1:14" x14ac:dyDescent="0.25">
      <c r="A3560" t="s">
        <v>66</v>
      </c>
      <c r="B3560" t="s">
        <v>2026</v>
      </c>
      <c r="C3560">
        <v>3743</v>
      </c>
      <c r="D3560" s="2">
        <v>46054</v>
      </c>
      <c r="E3560" t="s">
        <v>905</v>
      </c>
      <c r="F3560" t="s">
        <v>153</v>
      </c>
      <c r="G3560" t="s">
        <v>1923</v>
      </c>
      <c r="H3560" t="s">
        <v>870</v>
      </c>
      <c r="I3560" t="s">
        <v>4087</v>
      </c>
      <c r="J3560" t="s">
        <v>6783</v>
      </c>
      <c r="K3560" t="s">
        <v>56</v>
      </c>
      <c r="L3560" t="s">
        <v>902</v>
      </c>
      <c r="M3560" t="s">
        <v>2019</v>
      </c>
      <c r="N3560" s="5">
        <v>4993455</v>
      </c>
    </row>
    <row r="3561" spans="1:14" x14ac:dyDescent="0.25">
      <c r="A3561" t="s">
        <v>66</v>
      </c>
      <c r="B3561" t="s">
        <v>2026</v>
      </c>
      <c r="C3561">
        <v>3743</v>
      </c>
      <c r="D3561" s="2">
        <v>46054</v>
      </c>
      <c r="E3561" t="s">
        <v>906</v>
      </c>
      <c r="F3561" t="s">
        <v>153</v>
      </c>
      <c r="G3561" t="s">
        <v>1923</v>
      </c>
      <c r="H3561" t="s">
        <v>3445</v>
      </c>
      <c r="I3561" t="s">
        <v>14</v>
      </c>
      <c r="J3561" t="s">
        <v>2027</v>
      </c>
      <c r="K3561" t="s">
        <v>56</v>
      </c>
      <c r="L3561" t="s">
        <v>903</v>
      </c>
      <c r="M3561" t="s">
        <v>2019</v>
      </c>
      <c r="N3561" s="5">
        <v>83068132</v>
      </c>
    </row>
    <row r="3562" spans="1:14" x14ac:dyDescent="0.25">
      <c r="A3562" t="s">
        <v>66</v>
      </c>
      <c r="B3562" t="s">
        <v>2026</v>
      </c>
      <c r="C3562">
        <v>3743</v>
      </c>
      <c r="D3562" s="2">
        <v>46054</v>
      </c>
      <c r="E3562" t="s">
        <v>907</v>
      </c>
      <c r="F3562" t="s">
        <v>153</v>
      </c>
      <c r="G3562" t="s">
        <v>1923</v>
      </c>
      <c r="H3562" t="s">
        <v>870</v>
      </c>
      <c r="I3562" t="s">
        <v>4087</v>
      </c>
      <c r="J3562" t="s">
        <v>7282</v>
      </c>
      <c r="K3562" t="s">
        <v>56</v>
      </c>
      <c r="L3562" t="s">
        <v>904</v>
      </c>
      <c r="M3562" t="s">
        <v>2019</v>
      </c>
      <c r="N3562" s="5">
        <v>-4995391</v>
      </c>
    </row>
    <row r="3563" spans="1:14" x14ac:dyDescent="0.25">
      <c r="A3563" t="s">
        <v>66</v>
      </c>
      <c r="B3563" t="s">
        <v>2026</v>
      </c>
      <c r="C3563">
        <v>3743</v>
      </c>
      <c r="D3563" s="2">
        <v>46054</v>
      </c>
      <c r="E3563" t="s">
        <v>907</v>
      </c>
      <c r="F3563" t="s">
        <v>153</v>
      </c>
      <c r="G3563" t="s">
        <v>1923</v>
      </c>
      <c r="H3563" t="s">
        <v>3445</v>
      </c>
      <c r="I3563" t="s">
        <v>14</v>
      </c>
      <c r="J3563" t="s">
        <v>5299</v>
      </c>
      <c r="K3563" t="s">
        <v>56</v>
      </c>
      <c r="L3563" t="s">
        <v>904</v>
      </c>
      <c r="M3563" t="s">
        <v>2019</v>
      </c>
      <c r="N3563" s="5">
        <v>-82914126</v>
      </c>
    </row>
    <row r="3564" spans="1:14" x14ac:dyDescent="0.25">
      <c r="A3564" t="s">
        <v>66</v>
      </c>
      <c r="B3564" t="s">
        <v>2026</v>
      </c>
      <c r="C3564">
        <v>3743</v>
      </c>
      <c r="D3564" s="2">
        <v>46082</v>
      </c>
      <c r="E3564" t="s">
        <v>905</v>
      </c>
      <c r="F3564" t="s">
        <v>153</v>
      </c>
      <c r="G3564" t="s">
        <v>1923</v>
      </c>
      <c r="I3564" t="s">
        <v>7881</v>
      </c>
      <c r="J3564" t="s">
        <v>7882</v>
      </c>
      <c r="K3564" t="s">
        <v>56</v>
      </c>
      <c r="L3564" t="s">
        <v>902</v>
      </c>
      <c r="M3564" t="s">
        <v>2019</v>
      </c>
      <c r="N3564" s="5">
        <v>34328828</v>
      </c>
    </row>
    <row r="3565" spans="1:14" x14ac:dyDescent="0.25">
      <c r="A3565" t="s">
        <v>66</v>
      </c>
      <c r="B3565" t="s">
        <v>2026</v>
      </c>
      <c r="C3565">
        <v>3743</v>
      </c>
      <c r="D3565" s="2">
        <v>46082</v>
      </c>
      <c r="E3565" t="s">
        <v>906</v>
      </c>
      <c r="F3565" t="s">
        <v>153</v>
      </c>
      <c r="G3565" t="s">
        <v>1923</v>
      </c>
      <c r="H3565" t="s">
        <v>3445</v>
      </c>
      <c r="I3565" t="s">
        <v>14</v>
      </c>
      <c r="J3565" t="s">
        <v>2027</v>
      </c>
      <c r="K3565" t="s">
        <v>56</v>
      </c>
      <c r="L3565" t="s">
        <v>903</v>
      </c>
      <c r="M3565" t="s">
        <v>2019</v>
      </c>
      <c r="N3565" s="5">
        <v>124222299</v>
      </c>
    </row>
    <row r="3566" spans="1:14" x14ac:dyDescent="0.25">
      <c r="A3566" t="s">
        <v>66</v>
      </c>
      <c r="B3566" t="s">
        <v>2026</v>
      </c>
      <c r="C3566">
        <v>3743</v>
      </c>
      <c r="D3566" s="2">
        <v>46082</v>
      </c>
      <c r="E3566" t="s">
        <v>907</v>
      </c>
      <c r="F3566" t="s">
        <v>153</v>
      </c>
      <c r="G3566" t="s">
        <v>1923</v>
      </c>
      <c r="H3566" t="s">
        <v>3445</v>
      </c>
      <c r="I3566" t="s">
        <v>14</v>
      </c>
      <c r="J3566" t="s">
        <v>5299</v>
      </c>
      <c r="K3566" t="s">
        <v>56</v>
      </c>
      <c r="L3566" t="s">
        <v>904</v>
      </c>
      <c r="M3566" t="s">
        <v>2019</v>
      </c>
      <c r="N3566" s="5">
        <v>-83068132</v>
      </c>
    </row>
    <row r="3567" spans="1:14" x14ac:dyDescent="0.25">
      <c r="A3567" t="s">
        <v>66</v>
      </c>
      <c r="B3567" t="s">
        <v>2026</v>
      </c>
      <c r="C3567">
        <v>3743</v>
      </c>
      <c r="D3567" s="2">
        <v>46113</v>
      </c>
      <c r="E3567" t="s">
        <v>906</v>
      </c>
      <c r="F3567" t="s">
        <v>153</v>
      </c>
      <c r="G3567" t="s">
        <v>1923</v>
      </c>
      <c r="H3567" t="s">
        <v>3445</v>
      </c>
      <c r="I3567" t="s">
        <v>7883</v>
      </c>
      <c r="J3567" t="s">
        <v>3837</v>
      </c>
      <c r="K3567" t="s">
        <v>56</v>
      </c>
      <c r="L3567" t="s">
        <v>903</v>
      </c>
      <c r="M3567" t="s">
        <v>2019</v>
      </c>
      <c r="N3567" s="5">
        <v>1401991</v>
      </c>
    </row>
    <row r="3568" spans="1:14" x14ac:dyDescent="0.25">
      <c r="A3568" t="s">
        <v>66</v>
      </c>
      <c r="B3568" t="s">
        <v>2026</v>
      </c>
      <c r="C3568">
        <v>3743</v>
      </c>
      <c r="D3568" s="2">
        <v>46113</v>
      </c>
      <c r="E3568" t="s">
        <v>907</v>
      </c>
      <c r="F3568" t="s">
        <v>153</v>
      </c>
      <c r="G3568" t="s">
        <v>1923</v>
      </c>
      <c r="H3568" t="s">
        <v>3445</v>
      </c>
      <c r="I3568" t="s">
        <v>14</v>
      </c>
      <c r="J3568" t="s">
        <v>5299</v>
      </c>
      <c r="K3568" t="s">
        <v>56</v>
      </c>
      <c r="L3568" t="s">
        <v>904</v>
      </c>
      <c r="M3568" t="s">
        <v>2019</v>
      </c>
      <c r="N3568" s="5">
        <v>-124222299</v>
      </c>
    </row>
    <row r="3569" spans="1:14" x14ac:dyDescent="0.25">
      <c r="A3569" t="s">
        <v>66</v>
      </c>
      <c r="B3569" t="s">
        <v>2026</v>
      </c>
      <c r="C3569">
        <v>3743</v>
      </c>
      <c r="D3569" s="2">
        <v>46143</v>
      </c>
      <c r="E3569" t="s">
        <v>905</v>
      </c>
      <c r="F3569" t="s">
        <v>153</v>
      </c>
      <c r="G3569" t="s">
        <v>1923</v>
      </c>
      <c r="H3569" t="s">
        <v>10554</v>
      </c>
      <c r="I3569" t="s">
        <v>7883</v>
      </c>
      <c r="J3569" t="s">
        <v>6783</v>
      </c>
      <c r="K3569" t="s">
        <v>56</v>
      </c>
      <c r="L3569" t="s">
        <v>902</v>
      </c>
      <c r="M3569" t="s">
        <v>2019</v>
      </c>
      <c r="N3569" s="5">
        <v>1401991</v>
      </c>
    </row>
    <row r="3570" spans="1:14" x14ac:dyDescent="0.25">
      <c r="A3570" t="s">
        <v>66</v>
      </c>
      <c r="B3570" t="s">
        <v>2026</v>
      </c>
      <c r="C3570">
        <v>3743</v>
      </c>
      <c r="D3570" s="2">
        <v>46143</v>
      </c>
      <c r="E3570" t="s">
        <v>907</v>
      </c>
      <c r="F3570" t="s">
        <v>153</v>
      </c>
      <c r="G3570" t="s">
        <v>1923</v>
      </c>
      <c r="H3570" t="s">
        <v>10554</v>
      </c>
      <c r="I3570" t="s">
        <v>7883</v>
      </c>
      <c r="J3570" t="s">
        <v>7282</v>
      </c>
      <c r="K3570" t="s">
        <v>56</v>
      </c>
      <c r="L3570" t="s">
        <v>904</v>
      </c>
      <c r="M3570" t="s">
        <v>2019</v>
      </c>
      <c r="N3570" s="5">
        <v>-1401991</v>
      </c>
    </row>
    <row r="3571" spans="1:14" x14ac:dyDescent="0.25">
      <c r="A3571" t="s">
        <v>66</v>
      </c>
      <c r="B3571" t="s">
        <v>2026</v>
      </c>
      <c r="C3571">
        <v>3743</v>
      </c>
      <c r="D3571" s="2">
        <v>46174</v>
      </c>
      <c r="E3571" t="s">
        <v>905</v>
      </c>
      <c r="F3571" t="s">
        <v>153</v>
      </c>
      <c r="G3571" t="s">
        <v>1923</v>
      </c>
      <c r="H3571" t="s">
        <v>10554</v>
      </c>
      <c r="I3571" t="s">
        <v>12608</v>
      </c>
      <c r="J3571" t="s">
        <v>6783</v>
      </c>
      <c r="K3571" t="s">
        <v>56</v>
      </c>
      <c r="L3571" t="s">
        <v>902</v>
      </c>
      <c r="M3571" t="s">
        <v>2019</v>
      </c>
      <c r="N3571" s="5">
        <v>25730439</v>
      </c>
    </row>
    <row r="3572" spans="1:14" x14ac:dyDescent="0.25">
      <c r="A3572" t="s">
        <v>66</v>
      </c>
      <c r="B3572" t="s">
        <v>2026</v>
      </c>
      <c r="C3572">
        <v>3807</v>
      </c>
      <c r="D3572" s="2">
        <v>46023</v>
      </c>
      <c r="E3572" t="s">
        <v>905</v>
      </c>
      <c r="F3572" t="s">
        <v>153</v>
      </c>
      <c r="G3572" t="s">
        <v>1923</v>
      </c>
      <c r="H3572" t="s">
        <v>2336</v>
      </c>
      <c r="I3572" t="s">
        <v>4088</v>
      </c>
      <c r="J3572" t="s">
        <v>6783</v>
      </c>
      <c r="K3572" t="s">
        <v>56</v>
      </c>
      <c r="L3572" t="s">
        <v>902</v>
      </c>
      <c r="M3572" t="s">
        <v>2019</v>
      </c>
      <c r="N3572" s="5">
        <v>56610873</v>
      </c>
    </row>
    <row r="3573" spans="1:14" x14ac:dyDescent="0.25">
      <c r="A3573" t="s">
        <v>66</v>
      </c>
      <c r="B3573" t="s">
        <v>2026</v>
      </c>
      <c r="C3573">
        <v>3807</v>
      </c>
      <c r="D3573" s="2">
        <v>46023</v>
      </c>
      <c r="E3573" t="s">
        <v>906</v>
      </c>
      <c r="F3573" t="s">
        <v>153</v>
      </c>
      <c r="G3573" t="s">
        <v>1923</v>
      </c>
      <c r="H3573" t="s">
        <v>2336</v>
      </c>
      <c r="I3573" t="s">
        <v>14</v>
      </c>
      <c r="J3573" t="s">
        <v>1930</v>
      </c>
      <c r="K3573" t="s">
        <v>56</v>
      </c>
      <c r="L3573" t="s">
        <v>903</v>
      </c>
      <c r="M3573" t="s">
        <v>2019</v>
      </c>
      <c r="N3573" s="5">
        <v>297294191</v>
      </c>
    </row>
    <row r="3574" spans="1:14" x14ac:dyDescent="0.25">
      <c r="A3574" t="s">
        <v>66</v>
      </c>
      <c r="B3574" t="s">
        <v>2026</v>
      </c>
      <c r="C3574">
        <v>3807</v>
      </c>
      <c r="D3574" s="2">
        <v>46023</v>
      </c>
      <c r="E3574" t="s">
        <v>907</v>
      </c>
      <c r="F3574" t="s">
        <v>153</v>
      </c>
      <c r="G3574" t="s">
        <v>1923</v>
      </c>
      <c r="H3574" t="s">
        <v>2336</v>
      </c>
      <c r="I3574" t="s">
        <v>4088</v>
      </c>
      <c r="J3574" t="s">
        <v>7282</v>
      </c>
      <c r="K3574" t="s">
        <v>56</v>
      </c>
      <c r="L3574" t="s">
        <v>904</v>
      </c>
      <c r="M3574" t="s">
        <v>2019</v>
      </c>
      <c r="N3574" s="5">
        <v>-348019603</v>
      </c>
    </row>
    <row r="3575" spans="1:14" x14ac:dyDescent="0.25">
      <c r="A3575" t="s">
        <v>66</v>
      </c>
      <c r="B3575" t="s">
        <v>2026</v>
      </c>
      <c r="C3575">
        <v>3807</v>
      </c>
      <c r="D3575" s="2">
        <v>46054</v>
      </c>
      <c r="E3575" t="s">
        <v>906</v>
      </c>
      <c r="F3575" t="s">
        <v>153</v>
      </c>
      <c r="G3575" t="s">
        <v>1923</v>
      </c>
      <c r="H3575" t="s">
        <v>2336</v>
      </c>
      <c r="I3575" t="s">
        <v>14</v>
      </c>
      <c r="J3575" t="s">
        <v>1930</v>
      </c>
      <c r="K3575" t="s">
        <v>56</v>
      </c>
      <c r="L3575" t="s">
        <v>903</v>
      </c>
      <c r="M3575" t="s">
        <v>2019</v>
      </c>
      <c r="N3575" s="5">
        <v>358418235</v>
      </c>
    </row>
    <row r="3576" spans="1:14" x14ac:dyDescent="0.25">
      <c r="A3576" t="s">
        <v>66</v>
      </c>
      <c r="B3576" t="s">
        <v>2026</v>
      </c>
      <c r="C3576">
        <v>3807</v>
      </c>
      <c r="D3576" s="2">
        <v>46054</v>
      </c>
      <c r="E3576" t="s">
        <v>907</v>
      </c>
      <c r="F3576" t="s">
        <v>153</v>
      </c>
      <c r="G3576" t="s">
        <v>1923</v>
      </c>
      <c r="H3576" t="s">
        <v>2336</v>
      </c>
      <c r="I3576" t="s">
        <v>14</v>
      </c>
      <c r="J3576" t="s">
        <v>5300</v>
      </c>
      <c r="K3576" t="s">
        <v>56</v>
      </c>
      <c r="L3576" t="s">
        <v>904</v>
      </c>
      <c r="M3576" t="s">
        <v>2019</v>
      </c>
      <c r="N3576" s="5">
        <v>-297294191</v>
      </c>
    </row>
    <row r="3577" spans="1:14" x14ac:dyDescent="0.25">
      <c r="A3577" t="s">
        <v>66</v>
      </c>
      <c r="B3577" t="s">
        <v>2026</v>
      </c>
      <c r="C3577">
        <v>3807</v>
      </c>
      <c r="D3577" s="2">
        <v>46082</v>
      </c>
      <c r="E3577" t="s">
        <v>905</v>
      </c>
      <c r="F3577" t="s">
        <v>153</v>
      </c>
      <c r="G3577" t="s">
        <v>1923</v>
      </c>
      <c r="H3577" t="s">
        <v>2336</v>
      </c>
      <c r="I3577" t="s">
        <v>7884</v>
      </c>
      <c r="J3577" t="s">
        <v>7885</v>
      </c>
      <c r="K3577" t="s">
        <v>56</v>
      </c>
      <c r="L3577" t="s">
        <v>902</v>
      </c>
      <c r="M3577" t="s">
        <v>2019</v>
      </c>
      <c r="N3577" s="5">
        <v>142293998</v>
      </c>
    </row>
    <row r="3578" spans="1:14" x14ac:dyDescent="0.25">
      <c r="A3578" t="s">
        <v>66</v>
      </c>
      <c r="B3578" t="s">
        <v>2026</v>
      </c>
      <c r="C3578">
        <v>3807</v>
      </c>
      <c r="D3578" s="2">
        <v>46082</v>
      </c>
      <c r="E3578" t="s">
        <v>906</v>
      </c>
      <c r="F3578" t="s">
        <v>153</v>
      </c>
      <c r="G3578" t="s">
        <v>1923</v>
      </c>
      <c r="H3578" t="s">
        <v>2336</v>
      </c>
      <c r="I3578" t="s">
        <v>14</v>
      </c>
      <c r="J3578" t="s">
        <v>1930</v>
      </c>
      <c r="K3578" t="s">
        <v>56</v>
      </c>
      <c r="L3578" t="s">
        <v>903</v>
      </c>
      <c r="M3578" t="s">
        <v>2019</v>
      </c>
      <c r="N3578" s="5">
        <v>181796832</v>
      </c>
    </row>
    <row r="3579" spans="1:14" x14ac:dyDescent="0.25">
      <c r="A3579" t="s">
        <v>66</v>
      </c>
      <c r="B3579" t="s">
        <v>2026</v>
      </c>
      <c r="C3579">
        <v>3807</v>
      </c>
      <c r="D3579" s="2">
        <v>46082</v>
      </c>
      <c r="E3579" t="s">
        <v>907</v>
      </c>
      <c r="F3579" t="s">
        <v>153</v>
      </c>
      <c r="G3579" t="s">
        <v>1923</v>
      </c>
      <c r="H3579" t="s">
        <v>2336</v>
      </c>
      <c r="I3579" t="s">
        <v>7884</v>
      </c>
      <c r="J3579" t="s">
        <v>7886</v>
      </c>
      <c r="K3579" t="s">
        <v>56</v>
      </c>
      <c r="L3579" t="s">
        <v>904</v>
      </c>
      <c r="M3579" t="s">
        <v>2019</v>
      </c>
      <c r="N3579" s="5">
        <v>-358418235</v>
      </c>
    </row>
    <row r="3580" spans="1:14" x14ac:dyDescent="0.25">
      <c r="A3580" t="s">
        <v>66</v>
      </c>
      <c r="B3580" t="s">
        <v>2026</v>
      </c>
      <c r="C3580">
        <v>3807</v>
      </c>
      <c r="D3580" s="2">
        <v>46113</v>
      </c>
      <c r="E3580" t="s">
        <v>906</v>
      </c>
      <c r="F3580" t="s">
        <v>153</v>
      </c>
      <c r="G3580" t="s">
        <v>1923</v>
      </c>
      <c r="H3580" t="s">
        <v>2336</v>
      </c>
      <c r="I3580" t="s">
        <v>7887</v>
      </c>
      <c r="J3580" t="s">
        <v>3837</v>
      </c>
      <c r="K3580" t="s">
        <v>56</v>
      </c>
      <c r="L3580" t="s">
        <v>903</v>
      </c>
      <c r="M3580" t="s">
        <v>2019</v>
      </c>
      <c r="N3580" s="5">
        <v>201375389</v>
      </c>
    </row>
    <row r="3581" spans="1:14" x14ac:dyDescent="0.25">
      <c r="A3581" t="s">
        <v>66</v>
      </c>
      <c r="B3581" t="s">
        <v>2026</v>
      </c>
      <c r="C3581">
        <v>3807</v>
      </c>
      <c r="D3581" s="2">
        <v>46113</v>
      </c>
      <c r="E3581" t="s">
        <v>906</v>
      </c>
      <c r="F3581" t="s">
        <v>153</v>
      </c>
      <c r="G3581" t="s">
        <v>1923</v>
      </c>
      <c r="H3581" t="s">
        <v>2336</v>
      </c>
      <c r="I3581" t="s">
        <v>7888</v>
      </c>
      <c r="J3581" t="s">
        <v>3837</v>
      </c>
      <c r="K3581" t="s">
        <v>56</v>
      </c>
      <c r="L3581" t="s">
        <v>903</v>
      </c>
      <c r="M3581" t="s">
        <v>2019</v>
      </c>
      <c r="N3581" s="5">
        <v>108497979</v>
      </c>
    </row>
    <row r="3582" spans="1:14" x14ac:dyDescent="0.25">
      <c r="A3582" t="s">
        <v>66</v>
      </c>
      <c r="B3582" t="s">
        <v>2026</v>
      </c>
      <c r="C3582">
        <v>3807</v>
      </c>
      <c r="D3582" s="2">
        <v>46113</v>
      </c>
      <c r="E3582" t="s">
        <v>907</v>
      </c>
      <c r="F3582" t="s">
        <v>153</v>
      </c>
      <c r="G3582" t="s">
        <v>1923</v>
      </c>
      <c r="H3582" t="s">
        <v>2336</v>
      </c>
      <c r="I3582" t="s">
        <v>14</v>
      </c>
      <c r="J3582" t="s">
        <v>5300</v>
      </c>
      <c r="K3582" t="s">
        <v>56</v>
      </c>
      <c r="L3582" t="s">
        <v>904</v>
      </c>
      <c r="M3582" t="s">
        <v>2019</v>
      </c>
      <c r="N3582" s="5">
        <v>-181796832</v>
      </c>
    </row>
    <row r="3583" spans="1:14" x14ac:dyDescent="0.25">
      <c r="A3583" t="s">
        <v>66</v>
      </c>
      <c r="B3583" t="s">
        <v>2026</v>
      </c>
      <c r="C3583">
        <v>3807</v>
      </c>
      <c r="D3583" s="2">
        <v>46143</v>
      </c>
      <c r="E3583" t="s">
        <v>905</v>
      </c>
      <c r="F3583" t="s">
        <v>153</v>
      </c>
      <c r="G3583" t="s">
        <v>1923</v>
      </c>
      <c r="H3583" t="s">
        <v>2336</v>
      </c>
      <c r="I3583" t="s">
        <v>7887</v>
      </c>
      <c r="J3583" t="s">
        <v>6783</v>
      </c>
      <c r="K3583" t="s">
        <v>56</v>
      </c>
      <c r="L3583" t="s">
        <v>902</v>
      </c>
      <c r="M3583" t="s">
        <v>2019</v>
      </c>
      <c r="N3583" s="5">
        <v>91475419</v>
      </c>
    </row>
    <row r="3584" spans="1:14" x14ac:dyDescent="0.25">
      <c r="A3584" t="s">
        <v>66</v>
      </c>
      <c r="B3584" t="s">
        <v>2026</v>
      </c>
      <c r="C3584">
        <v>3807</v>
      </c>
      <c r="D3584" s="2">
        <v>46143</v>
      </c>
      <c r="E3584" t="s">
        <v>905</v>
      </c>
      <c r="F3584" t="s">
        <v>153</v>
      </c>
      <c r="G3584" t="s">
        <v>1923</v>
      </c>
      <c r="H3584" t="s">
        <v>2336</v>
      </c>
      <c r="I3584" t="s">
        <v>7888</v>
      </c>
      <c r="J3584" t="s">
        <v>6783</v>
      </c>
      <c r="K3584" t="s">
        <v>56</v>
      </c>
      <c r="L3584" t="s">
        <v>902</v>
      </c>
      <c r="M3584" t="s">
        <v>2019</v>
      </c>
      <c r="N3584" s="5">
        <v>108497979</v>
      </c>
    </row>
    <row r="3585" spans="1:14" x14ac:dyDescent="0.25">
      <c r="A3585" t="s">
        <v>66</v>
      </c>
      <c r="B3585" t="s">
        <v>2026</v>
      </c>
      <c r="C3585">
        <v>3807</v>
      </c>
      <c r="D3585" s="2">
        <v>46143</v>
      </c>
      <c r="E3585" t="s">
        <v>907</v>
      </c>
      <c r="F3585" t="s">
        <v>153</v>
      </c>
      <c r="G3585" t="s">
        <v>1923</v>
      </c>
      <c r="H3585" t="s">
        <v>2336</v>
      </c>
      <c r="I3585" t="s">
        <v>7887</v>
      </c>
      <c r="J3585" t="s">
        <v>7282</v>
      </c>
      <c r="K3585" t="s">
        <v>56</v>
      </c>
      <c r="L3585" t="s">
        <v>904</v>
      </c>
      <c r="M3585" t="s">
        <v>2019</v>
      </c>
      <c r="N3585" s="5">
        <v>-201375389</v>
      </c>
    </row>
    <row r="3586" spans="1:14" x14ac:dyDescent="0.25">
      <c r="A3586" t="s">
        <v>66</v>
      </c>
      <c r="B3586" t="s">
        <v>2026</v>
      </c>
      <c r="C3586">
        <v>3807</v>
      </c>
      <c r="D3586" s="2">
        <v>46143</v>
      </c>
      <c r="E3586" t="s">
        <v>907</v>
      </c>
      <c r="F3586" t="s">
        <v>153</v>
      </c>
      <c r="G3586" t="s">
        <v>1923</v>
      </c>
      <c r="H3586" t="s">
        <v>2336</v>
      </c>
      <c r="I3586" t="s">
        <v>7888</v>
      </c>
      <c r="J3586" t="s">
        <v>7282</v>
      </c>
      <c r="K3586" t="s">
        <v>56</v>
      </c>
      <c r="L3586" t="s">
        <v>904</v>
      </c>
      <c r="M3586" t="s">
        <v>2019</v>
      </c>
      <c r="N3586" s="5">
        <v>-108497979</v>
      </c>
    </row>
    <row r="3587" spans="1:14" x14ac:dyDescent="0.25">
      <c r="A3587" t="s">
        <v>66</v>
      </c>
      <c r="B3587" t="s">
        <v>2026</v>
      </c>
      <c r="C3587">
        <v>3819</v>
      </c>
      <c r="D3587" s="2">
        <v>46023</v>
      </c>
      <c r="E3587" t="s">
        <v>905</v>
      </c>
      <c r="F3587" t="s">
        <v>153</v>
      </c>
      <c r="G3587" t="s">
        <v>1923</v>
      </c>
      <c r="H3587" t="s">
        <v>2334</v>
      </c>
      <c r="I3587" t="s">
        <v>4089</v>
      </c>
      <c r="J3587" t="s">
        <v>6783</v>
      </c>
      <c r="K3587" t="s">
        <v>56</v>
      </c>
      <c r="L3587" t="s">
        <v>902</v>
      </c>
      <c r="M3587" t="s">
        <v>2019</v>
      </c>
      <c r="N3587" s="5">
        <v>10535936</v>
      </c>
    </row>
    <row r="3588" spans="1:14" x14ac:dyDescent="0.25">
      <c r="A3588" t="s">
        <v>66</v>
      </c>
      <c r="B3588" t="s">
        <v>2026</v>
      </c>
      <c r="C3588">
        <v>3819</v>
      </c>
      <c r="D3588" s="2">
        <v>46023</v>
      </c>
      <c r="E3588" t="s">
        <v>906</v>
      </c>
      <c r="F3588" t="s">
        <v>153</v>
      </c>
      <c r="G3588" t="s">
        <v>1923</v>
      </c>
      <c r="H3588" t="s">
        <v>717</v>
      </c>
      <c r="I3588" t="s">
        <v>14</v>
      </c>
      <c r="J3588" t="s">
        <v>2027</v>
      </c>
      <c r="K3588" t="s">
        <v>56</v>
      </c>
      <c r="L3588" t="s">
        <v>903</v>
      </c>
      <c r="M3588" t="s">
        <v>2019</v>
      </c>
      <c r="N3588" s="5">
        <v>22199712</v>
      </c>
    </row>
    <row r="3589" spans="1:14" x14ac:dyDescent="0.25">
      <c r="A3589" t="s">
        <v>66</v>
      </c>
      <c r="B3589" t="s">
        <v>2026</v>
      </c>
      <c r="C3589">
        <v>3819</v>
      </c>
      <c r="D3589" s="2">
        <v>46023</v>
      </c>
      <c r="E3589" t="s">
        <v>907</v>
      </c>
      <c r="F3589" t="s">
        <v>153</v>
      </c>
      <c r="G3589" t="s">
        <v>1923</v>
      </c>
      <c r="H3589" t="s">
        <v>2334</v>
      </c>
      <c r="I3589" t="s">
        <v>4089</v>
      </c>
      <c r="J3589" t="s">
        <v>7282</v>
      </c>
      <c r="K3589" t="s">
        <v>56</v>
      </c>
      <c r="L3589" t="s">
        <v>904</v>
      </c>
      <c r="M3589" t="s">
        <v>2019</v>
      </c>
      <c r="N3589" s="5">
        <v>-32736766</v>
      </c>
    </row>
    <row r="3590" spans="1:14" x14ac:dyDescent="0.25">
      <c r="A3590" t="s">
        <v>66</v>
      </c>
      <c r="B3590" t="s">
        <v>2026</v>
      </c>
      <c r="C3590">
        <v>3819</v>
      </c>
      <c r="D3590" s="2">
        <v>46054</v>
      </c>
      <c r="E3590" t="s">
        <v>906</v>
      </c>
      <c r="F3590" t="s">
        <v>153</v>
      </c>
      <c r="G3590" t="s">
        <v>1923</v>
      </c>
      <c r="H3590" t="s">
        <v>717</v>
      </c>
      <c r="I3590" t="s">
        <v>5301</v>
      </c>
      <c r="J3590" t="s">
        <v>3837</v>
      </c>
      <c r="K3590" t="s">
        <v>56</v>
      </c>
      <c r="L3590" t="s">
        <v>903</v>
      </c>
      <c r="M3590" t="s">
        <v>2019</v>
      </c>
      <c r="N3590" s="5">
        <v>58453336</v>
      </c>
    </row>
    <row r="3591" spans="1:14" x14ac:dyDescent="0.25">
      <c r="A3591" t="s">
        <v>66</v>
      </c>
      <c r="B3591" t="s">
        <v>2026</v>
      </c>
      <c r="C3591">
        <v>3819</v>
      </c>
      <c r="D3591" s="2">
        <v>46054</v>
      </c>
      <c r="E3591" t="s">
        <v>907</v>
      </c>
      <c r="F3591" t="s">
        <v>153</v>
      </c>
      <c r="G3591" t="s">
        <v>1923</v>
      </c>
      <c r="H3591" t="s">
        <v>717</v>
      </c>
      <c r="I3591" t="s">
        <v>14</v>
      </c>
      <c r="J3591" t="s">
        <v>5299</v>
      </c>
      <c r="K3591" t="s">
        <v>56</v>
      </c>
      <c r="L3591" t="s">
        <v>904</v>
      </c>
      <c r="M3591" t="s">
        <v>2019</v>
      </c>
      <c r="N3591" s="5">
        <v>-22199712</v>
      </c>
    </row>
    <row r="3592" spans="1:14" x14ac:dyDescent="0.25">
      <c r="A3592" t="s">
        <v>66</v>
      </c>
      <c r="B3592" t="s">
        <v>2026</v>
      </c>
      <c r="C3592">
        <v>3819</v>
      </c>
      <c r="D3592" s="2">
        <v>46082</v>
      </c>
      <c r="E3592" t="s">
        <v>905</v>
      </c>
      <c r="F3592" t="s">
        <v>153</v>
      </c>
      <c r="G3592" t="s">
        <v>1923</v>
      </c>
      <c r="H3592" t="s">
        <v>717</v>
      </c>
      <c r="I3592" t="s">
        <v>5301</v>
      </c>
      <c r="J3592" t="s">
        <v>6783</v>
      </c>
      <c r="K3592" t="s">
        <v>56</v>
      </c>
      <c r="L3592" t="s">
        <v>902</v>
      </c>
      <c r="M3592" t="s">
        <v>2019</v>
      </c>
      <c r="N3592" s="5">
        <v>36243382</v>
      </c>
    </row>
    <row r="3593" spans="1:14" x14ac:dyDescent="0.25">
      <c r="A3593" t="s">
        <v>66</v>
      </c>
      <c r="B3593" t="s">
        <v>2026</v>
      </c>
      <c r="C3593">
        <v>3819</v>
      </c>
      <c r="D3593" s="2">
        <v>46082</v>
      </c>
      <c r="E3593" t="s">
        <v>905</v>
      </c>
      <c r="F3593" t="s">
        <v>153</v>
      </c>
      <c r="G3593" t="s">
        <v>1923</v>
      </c>
      <c r="H3593" t="s">
        <v>717</v>
      </c>
      <c r="I3593" t="s">
        <v>7889</v>
      </c>
      <c r="J3593" t="s">
        <v>6783</v>
      </c>
      <c r="K3593" t="s">
        <v>56</v>
      </c>
      <c r="L3593" t="s">
        <v>902</v>
      </c>
      <c r="M3593" t="s">
        <v>2019</v>
      </c>
      <c r="N3593" s="5">
        <v>68273170</v>
      </c>
    </row>
    <row r="3594" spans="1:14" x14ac:dyDescent="0.25">
      <c r="A3594" t="s">
        <v>66</v>
      </c>
      <c r="B3594" t="s">
        <v>2026</v>
      </c>
      <c r="C3594">
        <v>3819</v>
      </c>
      <c r="D3594" s="2">
        <v>46082</v>
      </c>
      <c r="E3594" t="s">
        <v>905</v>
      </c>
      <c r="F3594" t="s">
        <v>153</v>
      </c>
      <c r="G3594" t="s">
        <v>1923</v>
      </c>
      <c r="H3594" t="s">
        <v>717</v>
      </c>
      <c r="I3594" t="s">
        <v>7890</v>
      </c>
      <c r="J3594" t="s">
        <v>6783</v>
      </c>
      <c r="K3594" t="s">
        <v>56</v>
      </c>
      <c r="L3594" t="s">
        <v>902</v>
      </c>
      <c r="M3594" t="s">
        <v>2019</v>
      </c>
      <c r="N3594" s="5">
        <v>-36243382</v>
      </c>
    </row>
    <row r="3595" spans="1:14" x14ac:dyDescent="0.25">
      <c r="A3595" t="s">
        <v>66</v>
      </c>
      <c r="B3595" t="s">
        <v>2026</v>
      </c>
      <c r="C3595">
        <v>3819</v>
      </c>
      <c r="D3595" s="2">
        <v>46082</v>
      </c>
      <c r="E3595" t="s">
        <v>906</v>
      </c>
      <c r="F3595" t="s">
        <v>153</v>
      </c>
      <c r="G3595" t="s">
        <v>1923</v>
      </c>
      <c r="H3595" t="s">
        <v>717</v>
      </c>
      <c r="I3595" t="s">
        <v>14</v>
      </c>
      <c r="J3595" t="s">
        <v>2027</v>
      </c>
      <c r="K3595" t="s">
        <v>56</v>
      </c>
      <c r="L3595" t="s">
        <v>903</v>
      </c>
      <c r="M3595" t="s">
        <v>2019</v>
      </c>
      <c r="N3595" s="5">
        <v>22272677</v>
      </c>
    </row>
    <row r="3596" spans="1:14" x14ac:dyDescent="0.25">
      <c r="A3596" t="s">
        <v>66</v>
      </c>
      <c r="B3596" t="s">
        <v>2026</v>
      </c>
      <c r="C3596">
        <v>3819</v>
      </c>
      <c r="D3596" s="2">
        <v>46082</v>
      </c>
      <c r="E3596" t="s">
        <v>907</v>
      </c>
      <c r="F3596" t="s">
        <v>153</v>
      </c>
      <c r="G3596" t="s">
        <v>1923</v>
      </c>
      <c r="H3596" t="s">
        <v>717</v>
      </c>
      <c r="I3596" t="s">
        <v>5301</v>
      </c>
      <c r="J3596" t="s">
        <v>7282</v>
      </c>
      <c r="K3596" t="s">
        <v>56</v>
      </c>
      <c r="L3596" t="s">
        <v>904</v>
      </c>
      <c r="M3596" t="s">
        <v>2019</v>
      </c>
      <c r="N3596" s="5">
        <v>-58453336</v>
      </c>
    </row>
    <row r="3597" spans="1:14" x14ac:dyDescent="0.25">
      <c r="A3597" t="s">
        <v>66</v>
      </c>
      <c r="B3597" t="s">
        <v>2026</v>
      </c>
      <c r="C3597">
        <v>3819</v>
      </c>
      <c r="D3597" s="2">
        <v>46113</v>
      </c>
      <c r="E3597" t="s">
        <v>905</v>
      </c>
      <c r="F3597" t="s">
        <v>153</v>
      </c>
      <c r="G3597" t="s">
        <v>1923</v>
      </c>
      <c r="H3597" t="s">
        <v>717</v>
      </c>
      <c r="I3597" t="s">
        <v>7891</v>
      </c>
      <c r="J3597" t="s">
        <v>6783</v>
      </c>
      <c r="K3597" t="s">
        <v>56</v>
      </c>
      <c r="L3597" t="s">
        <v>902</v>
      </c>
      <c r="M3597" t="s">
        <v>2019</v>
      </c>
      <c r="N3597" s="5">
        <v>22272027</v>
      </c>
    </row>
    <row r="3598" spans="1:14" x14ac:dyDescent="0.25">
      <c r="A3598" t="s">
        <v>66</v>
      </c>
      <c r="B3598" t="s">
        <v>2026</v>
      </c>
      <c r="C3598">
        <v>3819</v>
      </c>
      <c r="D3598" s="2">
        <v>46113</v>
      </c>
      <c r="E3598" t="s">
        <v>907</v>
      </c>
      <c r="F3598" t="s">
        <v>153</v>
      </c>
      <c r="G3598" t="s">
        <v>1923</v>
      </c>
      <c r="H3598" t="s">
        <v>717</v>
      </c>
      <c r="I3598" t="s">
        <v>7891</v>
      </c>
      <c r="J3598" t="s">
        <v>7282</v>
      </c>
      <c r="K3598" t="s">
        <v>56</v>
      </c>
      <c r="L3598" t="s">
        <v>904</v>
      </c>
      <c r="M3598" t="s">
        <v>2019</v>
      </c>
      <c r="N3598" s="5">
        <v>-22272677</v>
      </c>
    </row>
    <row r="3599" spans="1:14" x14ac:dyDescent="0.25">
      <c r="A3599" t="s">
        <v>66</v>
      </c>
      <c r="B3599" t="s">
        <v>2026</v>
      </c>
      <c r="C3599">
        <v>3868</v>
      </c>
      <c r="D3599" s="2">
        <v>46023</v>
      </c>
      <c r="E3599" t="s">
        <v>906</v>
      </c>
      <c r="F3599" t="s">
        <v>153</v>
      </c>
      <c r="G3599" t="s">
        <v>1923</v>
      </c>
      <c r="H3599" t="s">
        <v>1429</v>
      </c>
      <c r="I3599" t="s">
        <v>4090</v>
      </c>
      <c r="J3599" t="s">
        <v>3837</v>
      </c>
      <c r="K3599" t="s">
        <v>56</v>
      </c>
      <c r="L3599" t="s">
        <v>903</v>
      </c>
      <c r="M3599" t="s">
        <v>2019</v>
      </c>
      <c r="N3599" s="5">
        <v>31020444</v>
      </c>
    </row>
    <row r="3600" spans="1:14" x14ac:dyDescent="0.25">
      <c r="A3600" t="s">
        <v>66</v>
      </c>
      <c r="B3600" t="s">
        <v>2026</v>
      </c>
      <c r="C3600">
        <v>3868</v>
      </c>
      <c r="D3600" s="2">
        <v>46023</v>
      </c>
      <c r="E3600" t="s">
        <v>907</v>
      </c>
      <c r="F3600" t="s">
        <v>153</v>
      </c>
      <c r="G3600" t="s">
        <v>1923</v>
      </c>
      <c r="H3600" t="s">
        <v>2335</v>
      </c>
      <c r="I3600" t="s">
        <v>3476</v>
      </c>
      <c r="J3600" t="s">
        <v>7880</v>
      </c>
      <c r="K3600" t="s">
        <v>56</v>
      </c>
      <c r="L3600" t="s">
        <v>904</v>
      </c>
      <c r="M3600" t="s">
        <v>2019</v>
      </c>
      <c r="N3600" s="5">
        <v>-20980850</v>
      </c>
    </row>
    <row r="3601" spans="1:14" x14ac:dyDescent="0.25">
      <c r="A3601" t="s">
        <v>66</v>
      </c>
      <c r="B3601" t="s">
        <v>2026</v>
      </c>
      <c r="C3601">
        <v>3868</v>
      </c>
      <c r="D3601" s="2">
        <v>46054</v>
      </c>
      <c r="E3601" t="s">
        <v>905</v>
      </c>
      <c r="F3601" t="s">
        <v>153</v>
      </c>
      <c r="G3601" t="s">
        <v>1923</v>
      </c>
      <c r="H3601" t="s">
        <v>1429</v>
      </c>
      <c r="I3601" t="s">
        <v>4090</v>
      </c>
      <c r="J3601" t="s">
        <v>6783</v>
      </c>
      <c r="K3601" t="s">
        <v>56</v>
      </c>
      <c r="L3601" t="s">
        <v>902</v>
      </c>
      <c r="M3601" t="s">
        <v>2019</v>
      </c>
      <c r="N3601" s="5">
        <v>10042524</v>
      </c>
    </row>
    <row r="3602" spans="1:14" x14ac:dyDescent="0.25">
      <c r="A3602" t="s">
        <v>66</v>
      </c>
      <c r="B3602" t="s">
        <v>2026</v>
      </c>
      <c r="C3602">
        <v>3868</v>
      </c>
      <c r="D3602" s="2">
        <v>46054</v>
      </c>
      <c r="E3602" t="s">
        <v>906</v>
      </c>
      <c r="F3602" t="s">
        <v>153</v>
      </c>
      <c r="G3602" t="s">
        <v>1923</v>
      </c>
      <c r="H3602" t="s">
        <v>1429</v>
      </c>
      <c r="I3602" t="s">
        <v>5302</v>
      </c>
      <c r="J3602" t="s">
        <v>3837</v>
      </c>
      <c r="K3602" t="s">
        <v>56</v>
      </c>
      <c r="L3602" t="s">
        <v>903</v>
      </c>
      <c r="M3602" t="s">
        <v>2019</v>
      </c>
      <c r="N3602" s="5">
        <v>52976499</v>
      </c>
    </row>
    <row r="3603" spans="1:14" x14ac:dyDescent="0.25">
      <c r="A3603" t="s">
        <v>66</v>
      </c>
      <c r="B3603" t="s">
        <v>2026</v>
      </c>
      <c r="C3603">
        <v>3868</v>
      </c>
      <c r="D3603" s="2">
        <v>46054</v>
      </c>
      <c r="E3603" t="s">
        <v>907</v>
      </c>
      <c r="F3603" t="s">
        <v>153</v>
      </c>
      <c r="G3603" t="s">
        <v>1923</v>
      </c>
      <c r="H3603" t="s">
        <v>1429</v>
      </c>
      <c r="I3603" t="s">
        <v>4090</v>
      </c>
      <c r="J3603" t="s">
        <v>7282</v>
      </c>
      <c r="K3603" t="s">
        <v>56</v>
      </c>
      <c r="L3603" t="s">
        <v>904</v>
      </c>
      <c r="M3603" t="s">
        <v>2019</v>
      </c>
      <c r="N3603" s="5">
        <v>-31020444</v>
      </c>
    </row>
    <row r="3604" spans="1:14" x14ac:dyDescent="0.25">
      <c r="A3604" t="s">
        <v>66</v>
      </c>
      <c r="B3604" t="s">
        <v>2026</v>
      </c>
      <c r="C3604">
        <v>3868</v>
      </c>
      <c r="D3604" s="2">
        <v>46082</v>
      </c>
      <c r="E3604" t="s">
        <v>905</v>
      </c>
      <c r="F3604" t="s">
        <v>153</v>
      </c>
      <c r="G3604" t="s">
        <v>1923</v>
      </c>
      <c r="H3604" t="s">
        <v>1429</v>
      </c>
      <c r="I3604" t="s">
        <v>5302</v>
      </c>
      <c r="J3604" t="s">
        <v>6783</v>
      </c>
      <c r="K3604" t="s">
        <v>56</v>
      </c>
      <c r="L3604" t="s">
        <v>902</v>
      </c>
      <c r="M3604" t="s">
        <v>2019</v>
      </c>
      <c r="N3604" s="5">
        <v>52976499</v>
      </c>
    </row>
    <row r="3605" spans="1:14" x14ac:dyDescent="0.25">
      <c r="A3605" t="s">
        <v>66</v>
      </c>
      <c r="B3605" t="s">
        <v>2026</v>
      </c>
      <c r="C3605">
        <v>3868</v>
      </c>
      <c r="D3605" s="2">
        <v>46082</v>
      </c>
      <c r="E3605" t="s">
        <v>905</v>
      </c>
      <c r="F3605" t="s">
        <v>153</v>
      </c>
      <c r="G3605" t="s">
        <v>1923</v>
      </c>
      <c r="H3605" t="s">
        <v>1429</v>
      </c>
      <c r="I3605" t="s">
        <v>7892</v>
      </c>
      <c r="J3605" t="s">
        <v>6783</v>
      </c>
      <c r="K3605" t="s">
        <v>56</v>
      </c>
      <c r="L3605" t="s">
        <v>902</v>
      </c>
      <c r="M3605" t="s">
        <v>2019</v>
      </c>
      <c r="N3605" s="5">
        <v>31990871</v>
      </c>
    </row>
    <row r="3606" spans="1:14" x14ac:dyDescent="0.25">
      <c r="A3606" t="s">
        <v>66</v>
      </c>
      <c r="B3606" t="s">
        <v>2026</v>
      </c>
      <c r="C3606">
        <v>3868</v>
      </c>
      <c r="D3606" s="2">
        <v>46082</v>
      </c>
      <c r="E3606" t="s">
        <v>905</v>
      </c>
      <c r="F3606" t="s">
        <v>153</v>
      </c>
      <c r="G3606" t="s">
        <v>1923</v>
      </c>
      <c r="H3606" t="s">
        <v>1429</v>
      </c>
      <c r="I3606" t="s">
        <v>7893</v>
      </c>
      <c r="J3606" t="s">
        <v>6783</v>
      </c>
      <c r="K3606" t="s">
        <v>56</v>
      </c>
      <c r="L3606" t="s">
        <v>902</v>
      </c>
      <c r="M3606" t="s">
        <v>2019</v>
      </c>
      <c r="N3606" s="5">
        <v>-52976499</v>
      </c>
    </row>
    <row r="3607" spans="1:14" x14ac:dyDescent="0.25">
      <c r="A3607" t="s">
        <v>66</v>
      </c>
      <c r="B3607" t="s">
        <v>2026</v>
      </c>
      <c r="C3607">
        <v>3868</v>
      </c>
      <c r="D3607" s="2">
        <v>46082</v>
      </c>
      <c r="E3607" t="s">
        <v>905</v>
      </c>
      <c r="F3607" t="s">
        <v>153</v>
      </c>
      <c r="G3607" t="s">
        <v>1923</v>
      </c>
      <c r="H3607" t="s">
        <v>1429</v>
      </c>
      <c r="I3607" t="s">
        <v>7894</v>
      </c>
      <c r="J3607" t="s">
        <v>6783</v>
      </c>
      <c r="K3607" t="s">
        <v>56</v>
      </c>
      <c r="L3607" t="s">
        <v>902</v>
      </c>
      <c r="M3607" t="s">
        <v>2019</v>
      </c>
      <c r="N3607" s="5">
        <v>-31990871</v>
      </c>
    </row>
    <row r="3608" spans="1:14" x14ac:dyDescent="0.25">
      <c r="A3608" t="s">
        <v>66</v>
      </c>
      <c r="B3608" t="s">
        <v>2026</v>
      </c>
      <c r="C3608">
        <v>3868</v>
      </c>
      <c r="D3608" s="2">
        <v>46082</v>
      </c>
      <c r="E3608" t="s">
        <v>906</v>
      </c>
      <c r="F3608" t="s">
        <v>153</v>
      </c>
      <c r="G3608" t="s">
        <v>1923</v>
      </c>
      <c r="H3608" t="s">
        <v>1429</v>
      </c>
      <c r="I3608" t="s">
        <v>14</v>
      </c>
      <c r="J3608" t="s">
        <v>2027</v>
      </c>
      <c r="K3608" t="s">
        <v>56</v>
      </c>
      <c r="L3608" t="s">
        <v>903</v>
      </c>
      <c r="M3608" t="s">
        <v>2019</v>
      </c>
      <c r="N3608" s="5">
        <v>37999758</v>
      </c>
    </row>
    <row r="3609" spans="1:14" x14ac:dyDescent="0.25">
      <c r="A3609" t="s">
        <v>66</v>
      </c>
      <c r="B3609" t="s">
        <v>2026</v>
      </c>
      <c r="C3609">
        <v>3868</v>
      </c>
      <c r="D3609" s="2">
        <v>46082</v>
      </c>
      <c r="E3609" t="s">
        <v>907</v>
      </c>
      <c r="F3609" t="s">
        <v>153</v>
      </c>
      <c r="G3609" t="s">
        <v>1923</v>
      </c>
      <c r="H3609" t="s">
        <v>1429</v>
      </c>
      <c r="I3609" t="s">
        <v>5302</v>
      </c>
      <c r="J3609" t="s">
        <v>7282</v>
      </c>
      <c r="K3609" t="s">
        <v>56</v>
      </c>
      <c r="L3609" t="s">
        <v>904</v>
      </c>
      <c r="M3609" t="s">
        <v>2019</v>
      </c>
      <c r="N3609" s="5">
        <v>-52976499</v>
      </c>
    </row>
    <row r="3610" spans="1:14" x14ac:dyDescent="0.25">
      <c r="A3610" t="s">
        <v>66</v>
      </c>
      <c r="B3610" t="s">
        <v>2026</v>
      </c>
      <c r="C3610">
        <v>3868</v>
      </c>
      <c r="D3610" s="2">
        <v>46113</v>
      </c>
      <c r="E3610" t="s">
        <v>905</v>
      </c>
      <c r="F3610" t="s">
        <v>153</v>
      </c>
      <c r="G3610" t="s">
        <v>1923</v>
      </c>
      <c r="H3610" t="s">
        <v>1429</v>
      </c>
      <c r="I3610" t="s">
        <v>7895</v>
      </c>
      <c r="J3610" t="s">
        <v>6783</v>
      </c>
      <c r="K3610" t="s">
        <v>56</v>
      </c>
      <c r="L3610" t="s">
        <v>902</v>
      </c>
      <c r="M3610" t="s">
        <v>2019</v>
      </c>
      <c r="N3610" s="5">
        <v>16956636</v>
      </c>
    </row>
    <row r="3611" spans="1:14" x14ac:dyDescent="0.25">
      <c r="A3611" t="s">
        <v>66</v>
      </c>
      <c r="B3611" t="s">
        <v>2026</v>
      </c>
      <c r="C3611">
        <v>3868</v>
      </c>
      <c r="D3611" s="2">
        <v>46113</v>
      </c>
      <c r="E3611" t="s">
        <v>906</v>
      </c>
      <c r="F3611" t="s">
        <v>153</v>
      </c>
      <c r="G3611" t="s">
        <v>1923</v>
      </c>
      <c r="H3611" t="s">
        <v>1429</v>
      </c>
      <c r="I3611" t="s">
        <v>7896</v>
      </c>
      <c r="J3611" t="s">
        <v>3837</v>
      </c>
      <c r="K3611" t="s">
        <v>56</v>
      </c>
      <c r="L3611" t="s">
        <v>903</v>
      </c>
      <c r="M3611" t="s">
        <v>2019</v>
      </c>
      <c r="N3611" s="5">
        <v>31211670</v>
      </c>
    </row>
    <row r="3612" spans="1:14" x14ac:dyDescent="0.25">
      <c r="A3612" t="s">
        <v>66</v>
      </c>
      <c r="B3612" t="s">
        <v>2026</v>
      </c>
      <c r="C3612">
        <v>3868</v>
      </c>
      <c r="D3612" s="2">
        <v>46113</v>
      </c>
      <c r="E3612" t="s">
        <v>907</v>
      </c>
      <c r="F3612" t="s">
        <v>153</v>
      </c>
      <c r="G3612" t="s">
        <v>1923</v>
      </c>
      <c r="H3612" t="s">
        <v>1429</v>
      </c>
      <c r="I3612" t="s">
        <v>7895</v>
      </c>
      <c r="J3612" t="s">
        <v>7282</v>
      </c>
      <c r="K3612" t="s">
        <v>56</v>
      </c>
      <c r="L3612" t="s">
        <v>904</v>
      </c>
      <c r="M3612" t="s">
        <v>2019</v>
      </c>
      <c r="N3612" s="5">
        <v>-37999758</v>
      </c>
    </row>
    <row r="3613" spans="1:14" x14ac:dyDescent="0.25">
      <c r="A3613" t="s">
        <v>66</v>
      </c>
      <c r="B3613" t="s">
        <v>2026</v>
      </c>
      <c r="C3613">
        <v>3868</v>
      </c>
      <c r="D3613" s="2">
        <v>46143</v>
      </c>
      <c r="E3613" t="s">
        <v>905</v>
      </c>
      <c r="F3613" t="s">
        <v>153</v>
      </c>
      <c r="G3613" t="s">
        <v>1923</v>
      </c>
      <c r="H3613" t="s">
        <v>1429</v>
      </c>
      <c r="I3613" t="s">
        <v>7896</v>
      </c>
      <c r="J3613" t="s">
        <v>6783</v>
      </c>
      <c r="K3613" t="s">
        <v>56</v>
      </c>
      <c r="L3613" t="s">
        <v>902</v>
      </c>
      <c r="M3613" t="s">
        <v>2019</v>
      </c>
      <c r="N3613" s="5">
        <v>31211670</v>
      </c>
    </row>
    <row r="3614" spans="1:14" x14ac:dyDescent="0.25">
      <c r="A3614" t="s">
        <v>66</v>
      </c>
      <c r="B3614" t="s">
        <v>2026</v>
      </c>
      <c r="C3614">
        <v>3868</v>
      </c>
      <c r="D3614" s="2">
        <v>46143</v>
      </c>
      <c r="E3614" t="s">
        <v>907</v>
      </c>
      <c r="F3614" t="s">
        <v>153</v>
      </c>
      <c r="G3614" t="s">
        <v>1923</v>
      </c>
      <c r="H3614" t="s">
        <v>1429</v>
      </c>
      <c r="I3614" t="s">
        <v>7896</v>
      </c>
      <c r="J3614" t="s">
        <v>7282</v>
      </c>
      <c r="K3614" t="s">
        <v>56</v>
      </c>
      <c r="L3614" t="s">
        <v>904</v>
      </c>
      <c r="M3614" t="s">
        <v>2019</v>
      </c>
      <c r="N3614" s="5">
        <v>-31211670</v>
      </c>
    </row>
    <row r="3615" spans="1:14" x14ac:dyDescent="0.25">
      <c r="A3615" t="s">
        <v>66</v>
      </c>
      <c r="B3615" t="s">
        <v>2026</v>
      </c>
      <c r="C3615">
        <v>3868</v>
      </c>
      <c r="D3615" s="2">
        <v>46174</v>
      </c>
      <c r="E3615" t="s">
        <v>905</v>
      </c>
      <c r="F3615" t="s">
        <v>153</v>
      </c>
      <c r="G3615" t="s">
        <v>1923</v>
      </c>
      <c r="H3615" t="s">
        <v>1429</v>
      </c>
      <c r="I3615" t="s">
        <v>12609</v>
      </c>
      <c r="J3615" t="s">
        <v>6783</v>
      </c>
      <c r="K3615" t="s">
        <v>56</v>
      </c>
      <c r="L3615" t="s">
        <v>902</v>
      </c>
      <c r="M3615" t="s">
        <v>2019</v>
      </c>
      <c r="N3615" s="5">
        <v>21484720</v>
      </c>
    </row>
    <row r="3616" spans="1:14" x14ac:dyDescent="0.25">
      <c r="A3616" t="s">
        <v>66</v>
      </c>
      <c r="B3616" t="s">
        <v>2026</v>
      </c>
      <c r="C3616">
        <v>3868</v>
      </c>
      <c r="D3616" s="2">
        <v>46174</v>
      </c>
      <c r="E3616" t="s">
        <v>905</v>
      </c>
      <c r="F3616" t="s">
        <v>153</v>
      </c>
      <c r="G3616" t="s">
        <v>1923</v>
      </c>
      <c r="H3616" t="s">
        <v>1429</v>
      </c>
      <c r="I3616" t="s">
        <v>12610</v>
      </c>
      <c r="J3616" t="s">
        <v>6783</v>
      </c>
      <c r="K3616" t="s">
        <v>56</v>
      </c>
      <c r="L3616" t="s">
        <v>902</v>
      </c>
      <c r="M3616" t="s">
        <v>2019</v>
      </c>
      <c r="N3616" s="5">
        <v>174917</v>
      </c>
    </row>
    <row r="3617" spans="1:14" x14ac:dyDescent="0.25">
      <c r="A3617" t="s">
        <v>66</v>
      </c>
      <c r="B3617" t="s">
        <v>2026</v>
      </c>
      <c r="C3617">
        <v>3870</v>
      </c>
      <c r="D3617" s="2">
        <v>46023</v>
      </c>
      <c r="E3617" t="s">
        <v>906</v>
      </c>
      <c r="F3617" t="s">
        <v>197</v>
      </c>
      <c r="G3617" t="s">
        <v>15</v>
      </c>
      <c r="H3617" t="s">
        <v>1401</v>
      </c>
      <c r="I3617" t="s">
        <v>14</v>
      </c>
      <c r="J3617" t="s">
        <v>2028</v>
      </c>
      <c r="K3617" t="s">
        <v>56</v>
      </c>
      <c r="L3617" t="s">
        <v>903</v>
      </c>
      <c r="M3617" t="s">
        <v>2019</v>
      </c>
      <c r="N3617" s="5">
        <v>660697824</v>
      </c>
    </row>
    <row r="3618" spans="1:14" x14ac:dyDescent="0.25">
      <c r="A3618" t="s">
        <v>66</v>
      </c>
      <c r="B3618" t="s">
        <v>2026</v>
      </c>
      <c r="C3618">
        <v>3870</v>
      </c>
      <c r="D3618" s="2">
        <v>46023</v>
      </c>
      <c r="E3618" t="s">
        <v>907</v>
      </c>
      <c r="F3618" t="s">
        <v>197</v>
      </c>
      <c r="G3618" t="s">
        <v>15</v>
      </c>
      <c r="H3618" t="s">
        <v>1401</v>
      </c>
      <c r="I3618" t="s">
        <v>4091</v>
      </c>
      <c r="J3618" t="s">
        <v>7897</v>
      </c>
      <c r="K3618" t="s">
        <v>56</v>
      </c>
      <c r="L3618" t="s">
        <v>904</v>
      </c>
      <c r="M3618" t="s">
        <v>2019</v>
      </c>
      <c r="N3618" s="5">
        <v>-641080287</v>
      </c>
    </row>
    <row r="3619" spans="1:14" x14ac:dyDescent="0.25">
      <c r="A3619" t="s">
        <v>66</v>
      </c>
      <c r="B3619" t="s">
        <v>2026</v>
      </c>
      <c r="C3619">
        <v>3870</v>
      </c>
      <c r="D3619" s="2">
        <v>46054</v>
      </c>
      <c r="E3619" t="s">
        <v>906</v>
      </c>
      <c r="F3619" t="s">
        <v>197</v>
      </c>
      <c r="G3619" t="s">
        <v>15</v>
      </c>
      <c r="H3619" t="s">
        <v>1401</v>
      </c>
      <c r="I3619" t="s">
        <v>14</v>
      </c>
      <c r="J3619" t="s">
        <v>2028</v>
      </c>
      <c r="K3619" t="s">
        <v>56</v>
      </c>
      <c r="L3619" t="s">
        <v>903</v>
      </c>
      <c r="M3619" t="s">
        <v>2019</v>
      </c>
      <c r="N3619" s="5">
        <v>710160430</v>
      </c>
    </row>
    <row r="3620" spans="1:14" x14ac:dyDescent="0.25">
      <c r="A3620" t="s">
        <v>66</v>
      </c>
      <c r="B3620" t="s">
        <v>2026</v>
      </c>
      <c r="C3620">
        <v>3870</v>
      </c>
      <c r="D3620" s="2">
        <v>46054</v>
      </c>
      <c r="E3620" t="s">
        <v>907</v>
      </c>
      <c r="F3620" t="s">
        <v>197</v>
      </c>
      <c r="G3620" t="s">
        <v>15</v>
      </c>
      <c r="H3620" t="s">
        <v>1401</v>
      </c>
      <c r="I3620" t="s">
        <v>14</v>
      </c>
      <c r="J3620" t="s">
        <v>5303</v>
      </c>
      <c r="K3620" t="s">
        <v>56</v>
      </c>
      <c r="L3620" t="s">
        <v>904</v>
      </c>
      <c r="M3620" t="s">
        <v>2019</v>
      </c>
      <c r="N3620" s="5">
        <v>-660697824</v>
      </c>
    </row>
    <row r="3621" spans="1:14" x14ac:dyDescent="0.25">
      <c r="A3621" t="s">
        <v>66</v>
      </c>
      <c r="B3621" t="s">
        <v>2026</v>
      </c>
      <c r="C3621">
        <v>3870</v>
      </c>
      <c r="D3621" s="2">
        <v>46082</v>
      </c>
      <c r="E3621" t="s">
        <v>905</v>
      </c>
      <c r="F3621" t="s">
        <v>197</v>
      </c>
      <c r="G3621" t="s">
        <v>15</v>
      </c>
      <c r="H3621" t="s">
        <v>1401</v>
      </c>
      <c r="I3621" t="s">
        <v>7898</v>
      </c>
      <c r="J3621" t="s">
        <v>2030</v>
      </c>
      <c r="K3621" t="s">
        <v>56</v>
      </c>
      <c r="L3621" t="s">
        <v>902</v>
      </c>
      <c r="M3621" t="s">
        <v>2019</v>
      </c>
      <c r="N3621" s="5">
        <v>66252845</v>
      </c>
    </row>
    <row r="3622" spans="1:14" x14ac:dyDescent="0.25">
      <c r="A3622" t="s">
        <v>66</v>
      </c>
      <c r="B3622" t="s">
        <v>2026</v>
      </c>
      <c r="C3622">
        <v>3870</v>
      </c>
      <c r="D3622" s="2">
        <v>46082</v>
      </c>
      <c r="E3622" t="s">
        <v>906</v>
      </c>
      <c r="F3622" t="s">
        <v>197</v>
      </c>
      <c r="G3622" t="s">
        <v>15</v>
      </c>
      <c r="H3622" t="s">
        <v>1401</v>
      </c>
      <c r="I3622" t="s">
        <v>14</v>
      </c>
      <c r="J3622" t="s">
        <v>2028</v>
      </c>
      <c r="K3622" t="s">
        <v>56</v>
      </c>
      <c r="L3622" t="s">
        <v>903</v>
      </c>
      <c r="M3622" t="s">
        <v>2019</v>
      </c>
      <c r="N3622" s="5">
        <v>643893362</v>
      </c>
    </row>
    <row r="3623" spans="1:14" x14ac:dyDescent="0.25">
      <c r="A3623" t="s">
        <v>66</v>
      </c>
      <c r="B3623" t="s">
        <v>2026</v>
      </c>
      <c r="C3623">
        <v>3870</v>
      </c>
      <c r="D3623" s="2">
        <v>46082</v>
      </c>
      <c r="E3623" t="s">
        <v>906</v>
      </c>
      <c r="F3623" t="s">
        <v>197</v>
      </c>
      <c r="G3623" t="s">
        <v>15</v>
      </c>
      <c r="H3623" t="s">
        <v>1401</v>
      </c>
      <c r="I3623" t="s">
        <v>4091</v>
      </c>
      <c r="J3623" t="s">
        <v>7897</v>
      </c>
      <c r="K3623" t="s">
        <v>56</v>
      </c>
      <c r="L3623" t="s">
        <v>903</v>
      </c>
      <c r="M3623" t="s">
        <v>2019</v>
      </c>
      <c r="N3623" s="5">
        <v>641080287</v>
      </c>
    </row>
    <row r="3624" spans="1:14" x14ac:dyDescent="0.25">
      <c r="A3624" t="s">
        <v>66</v>
      </c>
      <c r="B3624" t="s">
        <v>2026</v>
      </c>
      <c r="C3624">
        <v>3870</v>
      </c>
      <c r="D3624" s="2">
        <v>46082</v>
      </c>
      <c r="E3624" t="s">
        <v>907</v>
      </c>
      <c r="F3624" t="s">
        <v>197</v>
      </c>
      <c r="G3624" t="s">
        <v>15</v>
      </c>
      <c r="H3624" t="s">
        <v>1401</v>
      </c>
      <c r="I3624" t="s">
        <v>14</v>
      </c>
      <c r="J3624" t="s">
        <v>5303</v>
      </c>
      <c r="K3624" t="s">
        <v>56</v>
      </c>
      <c r="L3624" t="s">
        <v>904</v>
      </c>
      <c r="M3624" t="s">
        <v>2019</v>
      </c>
      <c r="N3624" s="5">
        <v>-710160430</v>
      </c>
    </row>
    <row r="3625" spans="1:14" x14ac:dyDescent="0.25">
      <c r="A3625" t="s">
        <v>66</v>
      </c>
      <c r="B3625" t="s">
        <v>2026</v>
      </c>
      <c r="C3625">
        <v>3870</v>
      </c>
      <c r="D3625" s="2">
        <v>46082</v>
      </c>
      <c r="E3625" t="s">
        <v>907</v>
      </c>
      <c r="F3625" t="s">
        <v>197</v>
      </c>
      <c r="G3625" t="s">
        <v>15</v>
      </c>
      <c r="H3625" t="s">
        <v>1401</v>
      </c>
      <c r="I3625" t="s">
        <v>7898</v>
      </c>
      <c r="J3625" t="s">
        <v>7899</v>
      </c>
      <c r="K3625" t="s">
        <v>56</v>
      </c>
      <c r="L3625" t="s">
        <v>904</v>
      </c>
      <c r="M3625" t="s">
        <v>2019</v>
      </c>
      <c r="N3625" s="5">
        <v>-641080287</v>
      </c>
    </row>
    <row r="3626" spans="1:14" x14ac:dyDescent="0.25">
      <c r="A3626" t="s">
        <v>66</v>
      </c>
      <c r="B3626" t="s">
        <v>2026</v>
      </c>
      <c r="C3626">
        <v>3870</v>
      </c>
      <c r="D3626" s="2">
        <v>46113</v>
      </c>
      <c r="E3626" t="s">
        <v>905</v>
      </c>
      <c r="F3626" t="s">
        <v>197</v>
      </c>
      <c r="G3626" t="s">
        <v>15</v>
      </c>
      <c r="H3626" t="s">
        <v>1401</v>
      </c>
      <c r="I3626" t="s">
        <v>7900</v>
      </c>
      <c r="J3626" t="s">
        <v>2030</v>
      </c>
      <c r="K3626" t="s">
        <v>56</v>
      </c>
      <c r="L3626" t="s">
        <v>902</v>
      </c>
      <c r="M3626" t="s">
        <v>2019</v>
      </c>
      <c r="N3626" s="5">
        <v>38251773</v>
      </c>
    </row>
    <row r="3627" spans="1:14" x14ac:dyDescent="0.25">
      <c r="A3627" t="s">
        <v>66</v>
      </c>
      <c r="B3627" t="s">
        <v>2026</v>
      </c>
      <c r="C3627">
        <v>3870</v>
      </c>
      <c r="D3627" s="2">
        <v>46113</v>
      </c>
      <c r="E3627" t="s">
        <v>905</v>
      </c>
      <c r="F3627" t="s">
        <v>197</v>
      </c>
      <c r="G3627" t="s">
        <v>15</v>
      </c>
      <c r="H3627" t="s">
        <v>1401</v>
      </c>
      <c r="I3627" t="s">
        <v>7901</v>
      </c>
      <c r="J3627" t="s">
        <v>15</v>
      </c>
      <c r="K3627" t="s">
        <v>56</v>
      </c>
      <c r="L3627" t="s">
        <v>902</v>
      </c>
      <c r="M3627" t="s">
        <v>2019</v>
      </c>
      <c r="N3627" s="5">
        <v>37240273</v>
      </c>
    </row>
    <row r="3628" spans="1:14" x14ac:dyDescent="0.25">
      <c r="A3628" t="s">
        <v>66</v>
      </c>
      <c r="B3628" t="s">
        <v>2026</v>
      </c>
      <c r="C3628">
        <v>3870</v>
      </c>
      <c r="D3628" s="2">
        <v>46113</v>
      </c>
      <c r="E3628" t="s">
        <v>906</v>
      </c>
      <c r="F3628" t="s">
        <v>197</v>
      </c>
      <c r="G3628" t="s">
        <v>15</v>
      </c>
      <c r="H3628" t="s">
        <v>1401</v>
      </c>
      <c r="I3628" t="s">
        <v>14</v>
      </c>
      <c r="J3628" t="s">
        <v>2028</v>
      </c>
      <c r="K3628" t="s">
        <v>56</v>
      </c>
      <c r="L3628" t="s">
        <v>903</v>
      </c>
      <c r="M3628" t="s">
        <v>2019</v>
      </c>
      <c r="N3628" s="5">
        <v>389170719</v>
      </c>
    </row>
    <row r="3629" spans="1:14" x14ac:dyDescent="0.25">
      <c r="A3629" t="s">
        <v>66</v>
      </c>
      <c r="B3629" t="s">
        <v>2026</v>
      </c>
      <c r="C3629">
        <v>3870</v>
      </c>
      <c r="D3629" s="2">
        <v>46113</v>
      </c>
      <c r="E3629" t="s">
        <v>907</v>
      </c>
      <c r="F3629" t="s">
        <v>197</v>
      </c>
      <c r="G3629" t="s">
        <v>15</v>
      </c>
      <c r="H3629" t="s">
        <v>1401</v>
      </c>
      <c r="I3629" t="s">
        <v>7900</v>
      </c>
      <c r="J3629" t="s">
        <v>5306</v>
      </c>
      <c r="K3629" t="s">
        <v>56</v>
      </c>
      <c r="L3629" t="s">
        <v>904</v>
      </c>
      <c r="M3629" t="s">
        <v>2019</v>
      </c>
      <c r="N3629" s="5">
        <v>-643893362</v>
      </c>
    </row>
    <row r="3630" spans="1:14" x14ac:dyDescent="0.25">
      <c r="A3630" t="s">
        <v>66</v>
      </c>
      <c r="B3630" t="s">
        <v>2026</v>
      </c>
      <c r="C3630">
        <v>3870</v>
      </c>
      <c r="D3630" s="2">
        <v>46143</v>
      </c>
      <c r="E3630" t="s">
        <v>906</v>
      </c>
      <c r="F3630" t="s">
        <v>197</v>
      </c>
      <c r="G3630" t="s">
        <v>15</v>
      </c>
      <c r="H3630" t="s">
        <v>1401</v>
      </c>
      <c r="I3630" t="s">
        <v>14</v>
      </c>
      <c r="J3630" t="s">
        <v>2028</v>
      </c>
      <c r="K3630" t="s">
        <v>56</v>
      </c>
      <c r="L3630" t="s">
        <v>903</v>
      </c>
      <c r="M3630" t="s">
        <v>2019</v>
      </c>
      <c r="N3630" s="5">
        <v>71627196</v>
      </c>
    </row>
    <row r="3631" spans="1:14" x14ac:dyDescent="0.25">
      <c r="A3631" t="s">
        <v>66</v>
      </c>
      <c r="B3631" t="s">
        <v>2026</v>
      </c>
      <c r="C3631">
        <v>3870</v>
      </c>
      <c r="D3631" s="2">
        <v>46143</v>
      </c>
      <c r="E3631" t="s">
        <v>907</v>
      </c>
      <c r="F3631" t="s">
        <v>197</v>
      </c>
      <c r="G3631" t="s">
        <v>15</v>
      </c>
      <c r="H3631" t="s">
        <v>1401</v>
      </c>
      <c r="I3631" t="s">
        <v>14</v>
      </c>
      <c r="J3631" t="s">
        <v>5303</v>
      </c>
      <c r="K3631" t="s">
        <v>56</v>
      </c>
      <c r="L3631" t="s">
        <v>904</v>
      </c>
      <c r="M3631" t="s">
        <v>2019</v>
      </c>
      <c r="N3631" s="5">
        <v>-389170719</v>
      </c>
    </row>
    <row r="3632" spans="1:14" x14ac:dyDescent="0.25">
      <c r="A3632" t="s">
        <v>66</v>
      </c>
      <c r="B3632" t="s">
        <v>2026</v>
      </c>
      <c r="C3632">
        <v>3870</v>
      </c>
      <c r="D3632" s="2">
        <v>46174</v>
      </c>
      <c r="E3632" t="s">
        <v>905</v>
      </c>
      <c r="F3632" t="s">
        <v>197</v>
      </c>
      <c r="G3632" t="s">
        <v>15</v>
      </c>
      <c r="H3632" t="s">
        <v>1401</v>
      </c>
      <c r="I3632" t="s">
        <v>12611</v>
      </c>
      <c r="J3632" t="s">
        <v>15</v>
      </c>
      <c r="K3632" t="s">
        <v>56</v>
      </c>
      <c r="L3632" t="s">
        <v>902</v>
      </c>
      <c r="M3632" t="s">
        <v>2019</v>
      </c>
      <c r="N3632" s="5">
        <v>389170720</v>
      </c>
    </row>
    <row r="3633" spans="1:14" x14ac:dyDescent="0.25">
      <c r="A3633" t="s">
        <v>66</v>
      </c>
      <c r="B3633" t="s">
        <v>2026</v>
      </c>
      <c r="C3633">
        <v>3870</v>
      </c>
      <c r="D3633" s="2">
        <v>46174</v>
      </c>
      <c r="E3633" t="s">
        <v>906</v>
      </c>
      <c r="F3633" t="s">
        <v>197</v>
      </c>
      <c r="G3633" t="s">
        <v>15</v>
      </c>
      <c r="H3633" t="s">
        <v>1401</v>
      </c>
      <c r="I3633" t="s">
        <v>14</v>
      </c>
      <c r="J3633" t="s">
        <v>2028</v>
      </c>
      <c r="K3633" t="s">
        <v>838</v>
      </c>
      <c r="L3633" t="s">
        <v>903</v>
      </c>
      <c r="M3633" t="s">
        <v>2019</v>
      </c>
      <c r="N3633" s="5">
        <v>173072425</v>
      </c>
    </row>
    <row r="3634" spans="1:14" x14ac:dyDescent="0.25">
      <c r="A3634" t="s">
        <v>66</v>
      </c>
      <c r="B3634" t="s">
        <v>2026</v>
      </c>
      <c r="C3634">
        <v>3870</v>
      </c>
      <c r="D3634" s="2">
        <v>46174</v>
      </c>
      <c r="E3634" t="s">
        <v>907</v>
      </c>
      <c r="F3634" t="s">
        <v>197</v>
      </c>
      <c r="G3634" t="s">
        <v>15</v>
      </c>
      <c r="H3634" t="s">
        <v>1401</v>
      </c>
      <c r="I3634" t="s">
        <v>12611</v>
      </c>
      <c r="J3634" t="s">
        <v>5303</v>
      </c>
      <c r="K3634" t="s">
        <v>56</v>
      </c>
      <c r="L3634" t="s">
        <v>904</v>
      </c>
      <c r="M3634" t="s">
        <v>2019</v>
      </c>
      <c r="N3634" s="5">
        <v>-71627196</v>
      </c>
    </row>
    <row r="3635" spans="1:14" x14ac:dyDescent="0.25">
      <c r="A3635" t="s">
        <v>66</v>
      </c>
      <c r="B3635" t="s">
        <v>2026</v>
      </c>
      <c r="C3635">
        <v>3872</v>
      </c>
      <c r="D3635" s="2">
        <v>46023</v>
      </c>
      <c r="E3635" t="s">
        <v>906</v>
      </c>
      <c r="F3635" t="s">
        <v>197</v>
      </c>
      <c r="G3635" t="s">
        <v>15</v>
      </c>
      <c r="H3635" t="s">
        <v>1399</v>
      </c>
      <c r="I3635" t="s">
        <v>4092</v>
      </c>
      <c r="J3635" t="s">
        <v>2029</v>
      </c>
      <c r="K3635" t="s">
        <v>56</v>
      </c>
      <c r="L3635" t="s">
        <v>903</v>
      </c>
      <c r="M3635" t="s">
        <v>2019</v>
      </c>
      <c r="N3635" s="5">
        <v>2255123236</v>
      </c>
    </row>
    <row r="3636" spans="1:14" x14ac:dyDescent="0.25">
      <c r="A3636" t="s">
        <v>66</v>
      </c>
      <c r="B3636" t="s">
        <v>2026</v>
      </c>
      <c r="C3636">
        <v>3872</v>
      </c>
      <c r="D3636" s="2">
        <v>46023</v>
      </c>
      <c r="E3636" t="s">
        <v>907</v>
      </c>
      <c r="F3636" t="s">
        <v>197</v>
      </c>
      <c r="G3636" t="s">
        <v>15</v>
      </c>
      <c r="H3636" t="s">
        <v>1399</v>
      </c>
      <c r="I3636" t="s">
        <v>3462</v>
      </c>
      <c r="J3636" t="s">
        <v>7897</v>
      </c>
      <c r="K3636" t="s">
        <v>56</v>
      </c>
      <c r="L3636" t="s">
        <v>904</v>
      </c>
      <c r="M3636" t="s">
        <v>2019</v>
      </c>
      <c r="N3636" s="5">
        <v>-1855123236</v>
      </c>
    </row>
    <row r="3637" spans="1:14" x14ac:dyDescent="0.25">
      <c r="A3637" t="s">
        <v>66</v>
      </c>
      <c r="B3637" t="s">
        <v>2026</v>
      </c>
      <c r="C3637">
        <v>3872</v>
      </c>
      <c r="D3637" s="2">
        <v>46054</v>
      </c>
      <c r="E3637" t="s">
        <v>905</v>
      </c>
      <c r="F3637" t="s">
        <v>197</v>
      </c>
      <c r="G3637" t="s">
        <v>15</v>
      </c>
      <c r="H3637" t="s">
        <v>1399</v>
      </c>
      <c r="I3637" t="s">
        <v>4092</v>
      </c>
      <c r="J3637" t="s">
        <v>2030</v>
      </c>
      <c r="K3637" t="s">
        <v>56</v>
      </c>
      <c r="L3637" t="s">
        <v>902</v>
      </c>
      <c r="M3637" t="s">
        <v>2019</v>
      </c>
      <c r="N3637" s="5">
        <v>642628255</v>
      </c>
    </row>
    <row r="3638" spans="1:14" x14ac:dyDescent="0.25">
      <c r="A3638" t="s">
        <v>66</v>
      </c>
      <c r="B3638" t="s">
        <v>2026</v>
      </c>
      <c r="C3638">
        <v>3872</v>
      </c>
      <c r="D3638" s="2">
        <v>46054</v>
      </c>
      <c r="E3638" t="s">
        <v>905</v>
      </c>
      <c r="F3638" t="s">
        <v>197</v>
      </c>
      <c r="G3638" t="s">
        <v>15</v>
      </c>
      <c r="H3638" t="s">
        <v>1399</v>
      </c>
      <c r="I3638" t="s">
        <v>5304</v>
      </c>
      <c r="J3638" t="s">
        <v>2030</v>
      </c>
      <c r="K3638" t="s">
        <v>56</v>
      </c>
      <c r="L3638" t="s">
        <v>902</v>
      </c>
      <c r="M3638" t="s">
        <v>2019</v>
      </c>
      <c r="N3638" s="5">
        <v>559520331</v>
      </c>
    </row>
    <row r="3639" spans="1:14" x14ac:dyDescent="0.25">
      <c r="A3639" t="s">
        <v>66</v>
      </c>
      <c r="B3639" t="s">
        <v>2026</v>
      </c>
      <c r="C3639">
        <v>3872</v>
      </c>
      <c r="D3639" s="2">
        <v>46054</v>
      </c>
      <c r="E3639" t="s">
        <v>906</v>
      </c>
      <c r="F3639" t="s">
        <v>197</v>
      </c>
      <c r="G3639" t="s">
        <v>15</v>
      </c>
      <c r="H3639" t="s">
        <v>1399</v>
      </c>
      <c r="I3639" t="s">
        <v>5305</v>
      </c>
      <c r="J3639" t="s">
        <v>2029</v>
      </c>
      <c r="K3639" t="s">
        <v>56</v>
      </c>
      <c r="L3639" t="s">
        <v>903</v>
      </c>
      <c r="M3639" t="s">
        <v>2019</v>
      </c>
      <c r="N3639" s="5">
        <v>1229950633</v>
      </c>
    </row>
    <row r="3640" spans="1:14" x14ac:dyDescent="0.25">
      <c r="A3640" t="s">
        <v>66</v>
      </c>
      <c r="B3640" t="s">
        <v>2026</v>
      </c>
      <c r="C3640">
        <v>3872</v>
      </c>
      <c r="D3640" s="2">
        <v>46054</v>
      </c>
      <c r="E3640" t="s">
        <v>907</v>
      </c>
      <c r="F3640" t="s">
        <v>197</v>
      </c>
      <c r="G3640" t="s">
        <v>15</v>
      </c>
      <c r="H3640" t="s">
        <v>1399</v>
      </c>
      <c r="I3640" t="s">
        <v>965</v>
      </c>
      <c r="J3640" t="s">
        <v>7897</v>
      </c>
      <c r="K3640" t="s">
        <v>56</v>
      </c>
      <c r="L3640" t="s">
        <v>904</v>
      </c>
      <c r="M3640" t="s">
        <v>2019</v>
      </c>
      <c r="N3640" s="5">
        <v>1855123236</v>
      </c>
    </row>
    <row r="3641" spans="1:14" x14ac:dyDescent="0.25">
      <c r="A3641" t="s">
        <v>66</v>
      </c>
      <c r="B3641" t="s">
        <v>2026</v>
      </c>
      <c r="C3641">
        <v>3872</v>
      </c>
      <c r="D3641" s="2">
        <v>46054</v>
      </c>
      <c r="E3641" t="s">
        <v>907</v>
      </c>
      <c r="F3641" t="s">
        <v>197</v>
      </c>
      <c r="G3641" t="s">
        <v>15</v>
      </c>
      <c r="H3641" t="s">
        <v>1399</v>
      </c>
      <c r="I3641" t="s">
        <v>4092</v>
      </c>
      <c r="J3641" t="s">
        <v>5306</v>
      </c>
      <c r="K3641" t="s">
        <v>56</v>
      </c>
      <c r="L3641" t="s">
        <v>904</v>
      </c>
      <c r="M3641" t="s">
        <v>2019</v>
      </c>
      <c r="N3641" s="5">
        <v>-2255123236</v>
      </c>
    </row>
    <row r="3642" spans="1:14" x14ac:dyDescent="0.25">
      <c r="A3642" t="s">
        <v>66</v>
      </c>
      <c r="B3642" t="s">
        <v>2026</v>
      </c>
      <c r="C3642">
        <v>3872</v>
      </c>
      <c r="D3642" s="2">
        <v>46054</v>
      </c>
      <c r="E3642" t="s">
        <v>907</v>
      </c>
      <c r="F3642" t="s">
        <v>197</v>
      </c>
      <c r="G3642" t="s">
        <v>15</v>
      </c>
      <c r="H3642" t="s">
        <v>1399</v>
      </c>
      <c r="I3642" t="s">
        <v>5304</v>
      </c>
      <c r="J3642" t="s">
        <v>7899</v>
      </c>
      <c r="K3642" t="s">
        <v>56</v>
      </c>
      <c r="L3642" t="s">
        <v>904</v>
      </c>
      <c r="M3642" t="s">
        <v>2019</v>
      </c>
      <c r="N3642" s="5">
        <v>-1855123236</v>
      </c>
    </row>
    <row r="3643" spans="1:14" x14ac:dyDescent="0.25">
      <c r="A3643" t="s">
        <v>66</v>
      </c>
      <c r="B3643" t="s">
        <v>2026</v>
      </c>
      <c r="C3643">
        <v>3872</v>
      </c>
      <c r="D3643" s="2">
        <v>46082</v>
      </c>
      <c r="E3643" t="s">
        <v>905</v>
      </c>
      <c r="F3643" t="s">
        <v>197</v>
      </c>
      <c r="G3643" t="s">
        <v>15</v>
      </c>
      <c r="H3643" t="s">
        <v>1399</v>
      </c>
      <c r="I3643" t="s">
        <v>5305</v>
      </c>
      <c r="J3643" t="s">
        <v>2030</v>
      </c>
      <c r="K3643" t="s">
        <v>56</v>
      </c>
      <c r="L3643" t="s">
        <v>902</v>
      </c>
      <c r="M3643" t="s">
        <v>2019</v>
      </c>
      <c r="N3643" s="5">
        <v>426302995</v>
      </c>
    </row>
    <row r="3644" spans="1:14" x14ac:dyDescent="0.25">
      <c r="A3644" t="s">
        <v>66</v>
      </c>
      <c r="B3644" t="s">
        <v>2026</v>
      </c>
      <c r="C3644">
        <v>3872</v>
      </c>
      <c r="D3644" s="2">
        <v>46082</v>
      </c>
      <c r="E3644" t="s">
        <v>906</v>
      </c>
      <c r="F3644" t="s">
        <v>197</v>
      </c>
      <c r="G3644" t="s">
        <v>15</v>
      </c>
      <c r="H3644" t="s">
        <v>1399</v>
      </c>
      <c r="I3644" t="s">
        <v>14</v>
      </c>
      <c r="J3644" t="s">
        <v>2028</v>
      </c>
      <c r="K3644" t="s">
        <v>56</v>
      </c>
      <c r="L3644" t="s">
        <v>903</v>
      </c>
      <c r="M3644" t="s">
        <v>2019</v>
      </c>
      <c r="N3644" s="5">
        <v>973623833</v>
      </c>
    </row>
    <row r="3645" spans="1:14" x14ac:dyDescent="0.25">
      <c r="A3645" t="s">
        <v>66</v>
      </c>
      <c r="B3645" t="s">
        <v>2026</v>
      </c>
      <c r="C3645">
        <v>3872</v>
      </c>
      <c r="D3645" s="2">
        <v>46082</v>
      </c>
      <c r="E3645" t="s">
        <v>907</v>
      </c>
      <c r="F3645" t="s">
        <v>197</v>
      </c>
      <c r="G3645" t="s">
        <v>15</v>
      </c>
      <c r="H3645" t="s">
        <v>1399</v>
      </c>
      <c r="I3645" t="s">
        <v>5305</v>
      </c>
      <c r="J3645" t="s">
        <v>5306</v>
      </c>
      <c r="K3645" t="s">
        <v>56</v>
      </c>
      <c r="L3645" t="s">
        <v>904</v>
      </c>
      <c r="M3645" t="s">
        <v>2019</v>
      </c>
      <c r="N3645" s="5">
        <v>-1229950633</v>
      </c>
    </row>
    <row r="3646" spans="1:14" x14ac:dyDescent="0.25">
      <c r="A3646" t="s">
        <v>66</v>
      </c>
      <c r="B3646" t="s">
        <v>2026</v>
      </c>
      <c r="C3646">
        <v>3872</v>
      </c>
      <c r="D3646" s="2">
        <v>46113</v>
      </c>
      <c r="E3646" t="s">
        <v>905</v>
      </c>
      <c r="F3646" t="s">
        <v>197</v>
      </c>
      <c r="G3646" t="s">
        <v>15</v>
      </c>
      <c r="H3646" t="s">
        <v>1399</v>
      </c>
      <c r="I3646" t="s">
        <v>7902</v>
      </c>
      <c r="J3646" t="s">
        <v>2030</v>
      </c>
      <c r="K3646" t="s">
        <v>56</v>
      </c>
      <c r="L3646" t="s">
        <v>902</v>
      </c>
      <c r="M3646" t="s">
        <v>2019</v>
      </c>
      <c r="N3646" s="5">
        <v>229876429</v>
      </c>
    </row>
    <row r="3647" spans="1:14" x14ac:dyDescent="0.25">
      <c r="A3647" t="s">
        <v>66</v>
      </c>
      <c r="B3647" t="s">
        <v>2026</v>
      </c>
      <c r="C3647">
        <v>3872</v>
      </c>
      <c r="D3647" s="2">
        <v>46113</v>
      </c>
      <c r="E3647" t="s">
        <v>906</v>
      </c>
      <c r="F3647" t="s">
        <v>197</v>
      </c>
      <c r="G3647" t="s">
        <v>15</v>
      </c>
      <c r="H3647" t="s">
        <v>1399</v>
      </c>
      <c r="I3647" t="s">
        <v>14</v>
      </c>
      <c r="J3647" t="s">
        <v>2028</v>
      </c>
      <c r="K3647" t="s">
        <v>56</v>
      </c>
      <c r="L3647" t="s">
        <v>903</v>
      </c>
      <c r="M3647" t="s">
        <v>2019</v>
      </c>
      <c r="N3647" s="5">
        <v>210101367</v>
      </c>
    </row>
    <row r="3648" spans="1:14" x14ac:dyDescent="0.25">
      <c r="A3648" t="s">
        <v>66</v>
      </c>
      <c r="B3648" t="s">
        <v>2026</v>
      </c>
      <c r="C3648">
        <v>3872</v>
      </c>
      <c r="D3648" s="2">
        <v>46113</v>
      </c>
      <c r="E3648" t="s">
        <v>906</v>
      </c>
      <c r="F3648" t="s">
        <v>197</v>
      </c>
      <c r="G3648" t="s">
        <v>15</v>
      </c>
      <c r="H3648" t="s">
        <v>1399</v>
      </c>
      <c r="I3648" t="s">
        <v>7903</v>
      </c>
      <c r="J3648" t="s">
        <v>2028</v>
      </c>
      <c r="K3648" t="s">
        <v>56</v>
      </c>
      <c r="L3648" t="s">
        <v>903</v>
      </c>
      <c r="M3648" t="s">
        <v>2019</v>
      </c>
      <c r="N3648" s="5">
        <v>427126139</v>
      </c>
    </row>
    <row r="3649" spans="1:14" x14ac:dyDescent="0.25">
      <c r="A3649" t="s">
        <v>66</v>
      </c>
      <c r="B3649" t="s">
        <v>2026</v>
      </c>
      <c r="C3649">
        <v>3872</v>
      </c>
      <c r="D3649" s="2">
        <v>46113</v>
      </c>
      <c r="E3649" t="s">
        <v>907</v>
      </c>
      <c r="F3649" t="s">
        <v>197</v>
      </c>
      <c r="G3649" t="s">
        <v>15</v>
      </c>
      <c r="H3649" t="s">
        <v>1399</v>
      </c>
      <c r="I3649" t="s">
        <v>7902</v>
      </c>
      <c r="J3649" t="s">
        <v>5306</v>
      </c>
      <c r="K3649" t="s">
        <v>56</v>
      </c>
      <c r="L3649" t="s">
        <v>904</v>
      </c>
      <c r="M3649" t="s">
        <v>2019</v>
      </c>
      <c r="N3649" s="5">
        <v>-973623833</v>
      </c>
    </row>
    <row r="3650" spans="1:14" x14ac:dyDescent="0.25">
      <c r="A3650" t="s">
        <v>66</v>
      </c>
      <c r="B3650" t="s">
        <v>2026</v>
      </c>
      <c r="C3650">
        <v>3872</v>
      </c>
      <c r="D3650" s="2">
        <v>46143</v>
      </c>
      <c r="E3650" t="s">
        <v>905</v>
      </c>
      <c r="F3650" t="s">
        <v>197</v>
      </c>
      <c r="G3650" t="s">
        <v>15</v>
      </c>
      <c r="H3650" t="s">
        <v>1399</v>
      </c>
      <c r="I3650" t="s">
        <v>7903</v>
      </c>
      <c r="J3650" t="s">
        <v>15</v>
      </c>
      <c r="K3650" t="s">
        <v>56</v>
      </c>
      <c r="L3650" t="s">
        <v>902</v>
      </c>
      <c r="M3650" t="s">
        <v>2019</v>
      </c>
      <c r="N3650" s="5">
        <v>427126139</v>
      </c>
    </row>
    <row r="3651" spans="1:14" x14ac:dyDescent="0.25">
      <c r="A3651" t="s">
        <v>66</v>
      </c>
      <c r="B3651" t="s">
        <v>2026</v>
      </c>
      <c r="C3651">
        <v>3872</v>
      </c>
      <c r="D3651" s="2">
        <v>46143</v>
      </c>
      <c r="E3651" t="s">
        <v>905</v>
      </c>
      <c r="F3651" t="s">
        <v>197</v>
      </c>
      <c r="G3651" t="s">
        <v>15</v>
      </c>
      <c r="H3651" t="s">
        <v>1399</v>
      </c>
      <c r="I3651" t="s">
        <v>11149</v>
      </c>
      <c r="J3651" t="s">
        <v>15</v>
      </c>
      <c r="K3651" t="s">
        <v>56</v>
      </c>
      <c r="L3651" t="s">
        <v>902</v>
      </c>
      <c r="M3651" t="s">
        <v>2019</v>
      </c>
      <c r="N3651" s="5">
        <v>296781690</v>
      </c>
    </row>
    <row r="3652" spans="1:14" x14ac:dyDescent="0.25">
      <c r="A3652" t="s">
        <v>66</v>
      </c>
      <c r="B3652" t="s">
        <v>2026</v>
      </c>
      <c r="C3652">
        <v>3872</v>
      </c>
      <c r="D3652" s="2">
        <v>46143</v>
      </c>
      <c r="E3652" t="s">
        <v>907</v>
      </c>
      <c r="F3652" t="s">
        <v>197</v>
      </c>
      <c r="G3652" t="s">
        <v>15</v>
      </c>
      <c r="H3652" t="s">
        <v>1399</v>
      </c>
      <c r="I3652" t="s">
        <v>7903</v>
      </c>
      <c r="J3652" t="s">
        <v>5303</v>
      </c>
      <c r="K3652" t="s">
        <v>56</v>
      </c>
      <c r="L3652" t="s">
        <v>904</v>
      </c>
      <c r="M3652" t="s">
        <v>2019</v>
      </c>
      <c r="N3652" s="5">
        <v>-427126139</v>
      </c>
    </row>
    <row r="3653" spans="1:14" x14ac:dyDescent="0.25">
      <c r="A3653" t="s">
        <v>66</v>
      </c>
      <c r="B3653" t="s">
        <v>2026</v>
      </c>
      <c r="C3653">
        <v>3872</v>
      </c>
      <c r="D3653" s="2">
        <v>46143</v>
      </c>
      <c r="E3653" t="s">
        <v>907</v>
      </c>
      <c r="F3653" t="s">
        <v>197</v>
      </c>
      <c r="G3653" t="s">
        <v>15</v>
      </c>
      <c r="H3653" t="s">
        <v>1399</v>
      </c>
      <c r="I3653" t="s">
        <v>11149</v>
      </c>
      <c r="J3653" t="s">
        <v>5303</v>
      </c>
      <c r="K3653" t="s">
        <v>56</v>
      </c>
      <c r="L3653" t="s">
        <v>904</v>
      </c>
      <c r="M3653" t="s">
        <v>2019</v>
      </c>
      <c r="N3653" s="5">
        <v>-210101367</v>
      </c>
    </row>
    <row r="3654" spans="1:14" x14ac:dyDescent="0.25">
      <c r="A3654" t="s">
        <v>66</v>
      </c>
      <c r="B3654" t="s">
        <v>2026</v>
      </c>
      <c r="C3654">
        <v>3872</v>
      </c>
      <c r="D3654" s="2">
        <v>46174</v>
      </c>
      <c r="E3654" t="s">
        <v>906</v>
      </c>
      <c r="F3654" t="s">
        <v>197</v>
      </c>
      <c r="G3654" t="s">
        <v>15</v>
      </c>
      <c r="H3654" t="s">
        <v>1399</v>
      </c>
      <c r="I3654" t="s">
        <v>14</v>
      </c>
      <c r="J3654" t="s">
        <v>2028</v>
      </c>
      <c r="K3654" t="s">
        <v>56</v>
      </c>
      <c r="L3654" t="s">
        <v>903</v>
      </c>
      <c r="M3654" t="s">
        <v>2019</v>
      </c>
      <c r="N3654" s="5">
        <v>194795283</v>
      </c>
    </row>
    <row r="3655" spans="1:14" x14ac:dyDescent="0.25">
      <c r="A3655" t="s">
        <v>66</v>
      </c>
      <c r="B3655" t="s">
        <v>2026</v>
      </c>
      <c r="C3655">
        <v>3874</v>
      </c>
      <c r="D3655" s="2">
        <v>46023</v>
      </c>
      <c r="E3655" t="s">
        <v>905</v>
      </c>
      <c r="F3655" t="s">
        <v>346</v>
      </c>
      <c r="G3655" t="s">
        <v>368</v>
      </c>
      <c r="H3655" t="s">
        <v>1545</v>
      </c>
      <c r="I3655" t="s">
        <v>4093</v>
      </c>
      <c r="J3655" t="s">
        <v>4094</v>
      </c>
      <c r="K3655" t="s">
        <v>56</v>
      </c>
      <c r="L3655" t="s">
        <v>902</v>
      </c>
      <c r="M3655" t="s">
        <v>2019</v>
      </c>
      <c r="N3655" s="5">
        <v>256307512</v>
      </c>
    </row>
    <row r="3656" spans="1:14" x14ac:dyDescent="0.25">
      <c r="A3656" t="s">
        <v>66</v>
      </c>
      <c r="B3656" t="s">
        <v>2026</v>
      </c>
      <c r="C3656">
        <v>3874</v>
      </c>
      <c r="D3656" s="2">
        <v>46023</v>
      </c>
      <c r="E3656" t="s">
        <v>906</v>
      </c>
      <c r="F3656" t="s">
        <v>346</v>
      </c>
      <c r="G3656" t="s">
        <v>368</v>
      </c>
      <c r="H3656" t="s">
        <v>1545</v>
      </c>
      <c r="I3656" t="s">
        <v>14</v>
      </c>
      <c r="J3656" t="s">
        <v>2031</v>
      </c>
      <c r="K3656" t="s">
        <v>56</v>
      </c>
      <c r="L3656" t="s">
        <v>903</v>
      </c>
      <c r="M3656" t="s">
        <v>2019</v>
      </c>
      <c r="N3656" s="5">
        <v>1542362679</v>
      </c>
    </row>
    <row r="3657" spans="1:14" x14ac:dyDescent="0.25">
      <c r="A3657" t="s">
        <v>66</v>
      </c>
      <c r="B3657" t="s">
        <v>2026</v>
      </c>
      <c r="C3657">
        <v>3874</v>
      </c>
      <c r="D3657" s="2">
        <v>46023</v>
      </c>
      <c r="E3657" t="s">
        <v>907</v>
      </c>
      <c r="F3657" t="s">
        <v>346</v>
      </c>
      <c r="G3657" t="s">
        <v>368</v>
      </c>
      <c r="H3657" t="s">
        <v>1545</v>
      </c>
      <c r="I3657" t="s">
        <v>4093</v>
      </c>
      <c r="J3657" t="s">
        <v>5222</v>
      </c>
      <c r="K3657" t="s">
        <v>56</v>
      </c>
      <c r="L3657" t="s">
        <v>904</v>
      </c>
      <c r="M3657" t="s">
        <v>2019</v>
      </c>
      <c r="N3657" s="5">
        <v>-998670191</v>
      </c>
    </row>
    <row r="3658" spans="1:14" x14ac:dyDescent="0.25">
      <c r="A3658" t="s">
        <v>66</v>
      </c>
      <c r="B3658" t="s">
        <v>2026</v>
      </c>
      <c r="C3658">
        <v>3874</v>
      </c>
      <c r="D3658" s="2">
        <v>46054</v>
      </c>
      <c r="E3658" t="s">
        <v>905</v>
      </c>
      <c r="F3658" t="s">
        <v>346</v>
      </c>
      <c r="G3658" t="s">
        <v>368</v>
      </c>
      <c r="H3658" t="s">
        <v>1545</v>
      </c>
      <c r="I3658" t="s">
        <v>5307</v>
      </c>
      <c r="J3658" t="s">
        <v>4094</v>
      </c>
      <c r="K3658" t="s">
        <v>56</v>
      </c>
      <c r="L3658" t="s">
        <v>902</v>
      </c>
      <c r="M3658" t="s">
        <v>2019</v>
      </c>
      <c r="N3658" s="5">
        <v>108005762</v>
      </c>
    </row>
    <row r="3659" spans="1:14" x14ac:dyDescent="0.25">
      <c r="A3659" t="s">
        <v>66</v>
      </c>
      <c r="B3659" t="s">
        <v>2026</v>
      </c>
      <c r="C3659">
        <v>3874</v>
      </c>
      <c r="D3659" s="2">
        <v>46054</v>
      </c>
      <c r="E3659" t="s">
        <v>905</v>
      </c>
      <c r="F3659" t="s">
        <v>346</v>
      </c>
      <c r="G3659" t="s">
        <v>368</v>
      </c>
      <c r="H3659" t="s">
        <v>1545</v>
      </c>
      <c r="I3659" t="s">
        <v>5308</v>
      </c>
      <c r="J3659" t="s">
        <v>4094</v>
      </c>
      <c r="K3659" t="s">
        <v>56</v>
      </c>
      <c r="L3659" t="s">
        <v>902</v>
      </c>
      <c r="M3659" t="s">
        <v>2019</v>
      </c>
      <c r="N3659" s="5">
        <v>1080057622</v>
      </c>
    </row>
    <row r="3660" spans="1:14" x14ac:dyDescent="0.25">
      <c r="A3660" t="s">
        <v>66</v>
      </c>
      <c r="B3660" t="s">
        <v>2026</v>
      </c>
      <c r="C3660">
        <v>3874</v>
      </c>
      <c r="D3660" s="2">
        <v>46054</v>
      </c>
      <c r="E3660" t="s">
        <v>906</v>
      </c>
      <c r="F3660" t="s">
        <v>346</v>
      </c>
      <c r="G3660" t="s">
        <v>368</v>
      </c>
      <c r="H3660" t="s">
        <v>1545</v>
      </c>
      <c r="I3660" t="s">
        <v>14</v>
      </c>
      <c r="J3660" t="s">
        <v>2031</v>
      </c>
      <c r="K3660" t="s">
        <v>56</v>
      </c>
      <c r="L3660" t="s">
        <v>903</v>
      </c>
      <c r="M3660" t="s">
        <v>2019</v>
      </c>
      <c r="N3660" s="5">
        <v>1362103488</v>
      </c>
    </row>
    <row r="3661" spans="1:14" x14ac:dyDescent="0.25">
      <c r="A3661" t="s">
        <v>66</v>
      </c>
      <c r="B3661" t="s">
        <v>2026</v>
      </c>
      <c r="C3661">
        <v>3874</v>
      </c>
      <c r="D3661" s="2">
        <v>46054</v>
      </c>
      <c r="E3661" t="s">
        <v>906</v>
      </c>
      <c r="F3661" t="s">
        <v>346</v>
      </c>
      <c r="G3661" t="s">
        <v>368</v>
      </c>
      <c r="H3661" t="s">
        <v>1545</v>
      </c>
      <c r="I3661" t="s">
        <v>5307</v>
      </c>
      <c r="J3661" t="s">
        <v>2031</v>
      </c>
      <c r="K3661" t="s">
        <v>56</v>
      </c>
      <c r="L3661" t="s">
        <v>903</v>
      </c>
      <c r="M3661" t="s">
        <v>2019</v>
      </c>
      <c r="N3661" s="5">
        <v>-108005762</v>
      </c>
    </row>
    <row r="3662" spans="1:14" x14ac:dyDescent="0.25">
      <c r="A3662" t="s">
        <v>66</v>
      </c>
      <c r="B3662" t="s">
        <v>2026</v>
      </c>
      <c r="C3662">
        <v>3874</v>
      </c>
      <c r="D3662" s="2">
        <v>46054</v>
      </c>
      <c r="E3662" t="s">
        <v>907</v>
      </c>
      <c r="F3662" t="s">
        <v>346</v>
      </c>
      <c r="G3662" t="s">
        <v>368</v>
      </c>
      <c r="H3662" t="s">
        <v>1545</v>
      </c>
      <c r="I3662" t="s">
        <v>5307</v>
      </c>
      <c r="J3662" t="s">
        <v>5222</v>
      </c>
      <c r="K3662" t="s">
        <v>56</v>
      </c>
      <c r="L3662" t="s">
        <v>904</v>
      </c>
      <c r="M3662" t="s">
        <v>2019</v>
      </c>
      <c r="N3662" s="5">
        <v>-1542362679</v>
      </c>
    </row>
    <row r="3663" spans="1:14" x14ac:dyDescent="0.25">
      <c r="A3663" t="s">
        <v>66</v>
      </c>
      <c r="B3663" t="s">
        <v>2026</v>
      </c>
      <c r="C3663">
        <v>3874</v>
      </c>
      <c r="D3663" s="2">
        <v>46082</v>
      </c>
      <c r="E3663" t="s">
        <v>905</v>
      </c>
      <c r="F3663" t="s">
        <v>346</v>
      </c>
      <c r="G3663" t="s">
        <v>368</v>
      </c>
      <c r="H3663" t="s">
        <v>1545</v>
      </c>
      <c r="I3663" t="s">
        <v>7904</v>
      </c>
      <c r="J3663" t="s">
        <v>4094</v>
      </c>
      <c r="K3663" t="s">
        <v>56</v>
      </c>
      <c r="L3663" t="s">
        <v>902</v>
      </c>
      <c r="M3663" t="s">
        <v>2019</v>
      </c>
      <c r="N3663" s="5">
        <v>1086551374</v>
      </c>
    </row>
    <row r="3664" spans="1:14" x14ac:dyDescent="0.25">
      <c r="A3664" t="s">
        <v>66</v>
      </c>
      <c r="B3664" t="s">
        <v>2026</v>
      </c>
      <c r="C3664">
        <v>3874</v>
      </c>
      <c r="D3664" s="2">
        <v>46082</v>
      </c>
      <c r="E3664" t="s">
        <v>905</v>
      </c>
      <c r="F3664" t="s">
        <v>346</v>
      </c>
      <c r="G3664" t="s">
        <v>368</v>
      </c>
      <c r="H3664" t="s">
        <v>1545</v>
      </c>
      <c r="I3664" t="s">
        <v>7905</v>
      </c>
      <c r="J3664" t="s">
        <v>4094</v>
      </c>
      <c r="K3664" t="s">
        <v>56</v>
      </c>
      <c r="L3664" t="s">
        <v>902</v>
      </c>
      <c r="M3664" t="s">
        <v>2019</v>
      </c>
      <c r="N3664" s="5">
        <v>-108005762</v>
      </c>
    </row>
    <row r="3665" spans="1:14" x14ac:dyDescent="0.25">
      <c r="A3665" t="s">
        <v>66</v>
      </c>
      <c r="B3665" t="s">
        <v>2026</v>
      </c>
      <c r="C3665">
        <v>3874</v>
      </c>
      <c r="D3665" s="2">
        <v>46082</v>
      </c>
      <c r="E3665" t="s">
        <v>906</v>
      </c>
      <c r="F3665" t="s">
        <v>346</v>
      </c>
      <c r="G3665" t="s">
        <v>368</v>
      </c>
      <c r="H3665" t="s">
        <v>1545</v>
      </c>
      <c r="I3665" t="s">
        <v>14</v>
      </c>
      <c r="J3665" t="s">
        <v>2031</v>
      </c>
      <c r="K3665" t="s">
        <v>56</v>
      </c>
      <c r="L3665" t="s">
        <v>903</v>
      </c>
      <c r="M3665" t="s">
        <v>2019</v>
      </c>
      <c r="N3665" s="5">
        <v>1325565213</v>
      </c>
    </row>
    <row r="3666" spans="1:14" x14ac:dyDescent="0.25">
      <c r="A3666" t="s">
        <v>66</v>
      </c>
      <c r="B3666" t="s">
        <v>2026</v>
      </c>
      <c r="C3666">
        <v>3874</v>
      </c>
      <c r="D3666" s="2">
        <v>46082</v>
      </c>
      <c r="E3666" t="s">
        <v>907</v>
      </c>
      <c r="F3666" t="s">
        <v>346</v>
      </c>
      <c r="G3666" t="s">
        <v>368</v>
      </c>
      <c r="H3666" t="s">
        <v>1545</v>
      </c>
      <c r="I3666" t="s">
        <v>5307</v>
      </c>
      <c r="J3666" t="s">
        <v>5222</v>
      </c>
      <c r="K3666" t="s">
        <v>56</v>
      </c>
      <c r="L3666" t="s">
        <v>904</v>
      </c>
      <c r="M3666" t="s">
        <v>2019</v>
      </c>
      <c r="N3666" s="5">
        <v>108005762</v>
      </c>
    </row>
    <row r="3667" spans="1:14" x14ac:dyDescent="0.25">
      <c r="A3667" t="s">
        <v>66</v>
      </c>
      <c r="B3667" t="s">
        <v>2026</v>
      </c>
      <c r="C3667">
        <v>3874</v>
      </c>
      <c r="D3667" s="2">
        <v>46082</v>
      </c>
      <c r="E3667" t="s">
        <v>907</v>
      </c>
      <c r="F3667" t="s">
        <v>346</v>
      </c>
      <c r="G3667" t="s">
        <v>368</v>
      </c>
      <c r="H3667" t="s">
        <v>1545</v>
      </c>
      <c r="I3667" t="s">
        <v>7904</v>
      </c>
      <c r="J3667" t="s">
        <v>5222</v>
      </c>
      <c r="K3667" t="s">
        <v>56</v>
      </c>
      <c r="L3667" t="s">
        <v>904</v>
      </c>
      <c r="M3667" t="s">
        <v>2019</v>
      </c>
      <c r="N3667" s="5">
        <v>-1362103488</v>
      </c>
    </row>
    <row r="3668" spans="1:14" x14ac:dyDescent="0.25">
      <c r="A3668" t="s">
        <v>66</v>
      </c>
      <c r="B3668" t="s">
        <v>2026</v>
      </c>
      <c r="C3668">
        <v>3874</v>
      </c>
      <c r="D3668" s="2">
        <v>46113</v>
      </c>
      <c r="E3668" t="s">
        <v>906</v>
      </c>
      <c r="F3668" t="s">
        <v>346</v>
      </c>
      <c r="G3668" t="s">
        <v>368</v>
      </c>
      <c r="H3668" t="s">
        <v>1545</v>
      </c>
      <c r="I3668" t="s">
        <v>14</v>
      </c>
      <c r="J3668" t="s">
        <v>2031</v>
      </c>
      <c r="K3668" t="s">
        <v>56</v>
      </c>
      <c r="L3668" t="s">
        <v>903</v>
      </c>
      <c r="M3668" t="s">
        <v>2019</v>
      </c>
      <c r="N3668" s="5">
        <v>1453956244</v>
      </c>
    </row>
    <row r="3669" spans="1:14" x14ac:dyDescent="0.25">
      <c r="A3669" t="s">
        <v>66</v>
      </c>
      <c r="B3669" t="s">
        <v>2026</v>
      </c>
      <c r="C3669">
        <v>3874</v>
      </c>
      <c r="D3669" s="2">
        <v>46113</v>
      </c>
      <c r="E3669" t="s">
        <v>907</v>
      </c>
      <c r="F3669" t="s">
        <v>346</v>
      </c>
      <c r="G3669" t="s">
        <v>368</v>
      </c>
      <c r="H3669" t="s">
        <v>1545</v>
      </c>
      <c r="I3669" t="s">
        <v>14</v>
      </c>
      <c r="J3669" t="s">
        <v>5222</v>
      </c>
      <c r="K3669" t="s">
        <v>56</v>
      </c>
      <c r="L3669" t="s">
        <v>904</v>
      </c>
      <c r="M3669" t="s">
        <v>2019</v>
      </c>
      <c r="N3669" s="5">
        <v>-1325565213</v>
      </c>
    </row>
    <row r="3670" spans="1:14" x14ac:dyDescent="0.25">
      <c r="A3670" t="s">
        <v>66</v>
      </c>
      <c r="B3670" t="s">
        <v>2026</v>
      </c>
      <c r="C3670">
        <v>3874</v>
      </c>
      <c r="D3670" s="2">
        <v>46143</v>
      </c>
      <c r="E3670" t="s">
        <v>905</v>
      </c>
      <c r="F3670" t="s">
        <v>346</v>
      </c>
      <c r="G3670" t="s">
        <v>368</v>
      </c>
      <c r="H3670" t="s">
        <v>1545</v>
      </c>
      <c r="I3670" t="s">
        <v>11150</v>
      </c>
      <c r="J3670" t="s">
        <v>11151</v>
      </c>
      <c r="K3670" t="s">
        <v>56</v>
      </c>
      <c r="L3670" t="s">
        <v>902</v>
      </c>
      <c r="M3670" t="s">
        <v>2019</v>
      </c>
      <c r="N3670" s="5">
        <v>1347124481</v>
      </c>
    </row>
    <row r="3671" spans="1:14" x14ac:dyDescent="0.25">
      <c r="A3671" t="s">
        <v>66</v>
      </c>
      <c r="B3671" t="s">
        <v>2026</v>
      </c>
      <c r="C3671">
        <v>3874</v>
      </c>
      <c r="D3671" s="2">
        <v>46143</v>
      </c>
      <c r="E3671" t="s">
        <v>905</v>
      </c>
      <c r="F3671" t="s">
        <v>346</v>
      </c>
      <c r="G3671" t="s">
        <v>368</v>
      </c>
      <c r="H3671" t="s">
        <v>1545</v>
      </c>
      <c r="I3671" t="s">
        <v>11152</v>
      </c>
      <c r="J3671" t="s">
        <v>11151</v>
      </c>
      <c r="K3671" t="s">
        <v>56</v>
      </c>
      <c r="L3671" t="s">
        <v>902</v>
      </c>
      <c r="M3671" t="s">
        <v>2019</v>
      </c>
      <c r="N3671" s="5">
        <v>1457300890</v>
      </c>
    </row>
    <row r="3672" spans="1:14" x14ac:dyDescent="0.25">
      <c r="A3672" t="s">
        <v>66</v>
      </c>
      <c r="B3672" t="s">
        <v>2026</v>
      </c>
      <c r="C3672">
        <v>3874</v>
      </c>
      <c r="D3672" s="2">
        <v>46143</v>
      </c>
      <c r="E3672" t="s">
        <v>906</v>
      </c>
      <c r="F3672" t="s">
        <v>346</v>
      </c>
      <c r="G3672" t="s">
        <v>368</v>
      </c>
      <c r="H3672" t="s">
        <v>1545</v>
      </c>
      <c r="I3672" t="s">
        <v>14</v>
      </c>
      <c r="J3672" t="s">
        <v>2031</v>
      </c>
      <c r="K3672" t="s">
        <v>56</v>
      </c>
      <c r="L3672" t="s">
        <v>903</v>
      </c>
      <c r="M3672" t="s">
        <v>2019</v>
      </c>
      <c r="N3672" s="5">
        <v>1256527330</v>
      </c>
    </row>
    <row r="3673" spans="1:14" x14ac:dyDescent="0.25">
      <c r="A3673" t="s">
        <v>66</v>
      </c>
      <c r="B3673" t="s">
        <v>2026</v>
      </c>
      <c r="C3673">
        <v>3874</v>
      </c>
      <c r="D3673" s="2">
        <v>46143</v>
      </c>
      <c r="E3673" t="s">
        <v>907</v>
      </c>
      <c r="F3673" t="s">
        <v>346</v>
      </c>
      <c r="G3673" t="s">
        <v>368</v>
      </c>
      <c r="H3673" t="s">
        <v>1545</v>
      </c>
      <c r="I3673" t="s">
        <v>14</v>
      </c>
      <c r="J3673" t="s">
        <v>5222</v>
      </c>
      <c r="K3673" t="s">
        <v>56</v>
      </c>
      <c r="L3673" t="s">
        <v>904</v>
      </c>
      <c r="M3673" t="s">
        <v>2019</v>
      </c>
      <c r="N3673" s="5">
        <v>-56475273</v>
      </c>
    </row>
    <row r="3674" spans="1:14" x14ac:dyDescent="0.25">
      <c r="A3674" t="s">
        <v>66</v>
      </c>
      <c r="B3674" t="s">
        <v>2026</v>
      </c>
      <c r="C3674">
        <v>3874</v>
      </c>
      <c r="D3674" s="2">
        <v>46143</v>
      </c>
      <c r="E3674" t="s">
        <v>907</v>
      </c>
      <c r="F3674" t="s">
        <v>346</v>
      </c>
      <c r="G3674" t="s">
        <v>368</v>
      </c>
      <c r="H3674" t="s">
        <v>1545</v>
      </c>
      <c r="I3674" t="s">
        <v>11152</v>
      </c>
      <c r="J3674" t="s">
        <v>11153</v>
      </c>
      <c r="K3674" t="s">
        <v>56</v>
      </c>
      <c r="L3674" t="s">
        <v>904</v>
      </c>
      <c r="M3674" t="s">
        <v>2019</v>
      </c>
      <c r="N3674" s="5">
        <v>-1397480971</v>
      </c>
    </row>
    <row r="3675" spans="1:14" x14ac:dyDescent="0.25">
      <c r="A3675" t="s">
        <v>66</v>
      </c>
      <c r="B3675" t="s">
        <v>2026</v>
      </c>
      <c r="C3675">
        <v>3874</v>
      </c>
      <c r="D3675" s="2">
        <v>46174</v>
      </c>
      <c r="E3675" t="s">
        <v>905</v>
      </c>
      <c r="F3675" t="s">
        <v>346</v>
      </c>
      <c r="G3675" t="s">
        <v>368</v>
      </c>
      <c r="H3675" t="s">
        <v>1545</v>
      </c>
      <c r="I3675" t="s">
        <v>12612</v>
      </c>
      <c r="J3675" t="s">
        <v>11151</v>
      </c>
      <c r="K3675" t="s">
        <v>56</v>
      </c>
      <c r="L3675" t="s">
        <v>902</v>
      </c>
      <c r="M3675" t="s">
        <v>2019</v>
      </c>
      <c r="N3675" s="5">
        <v>1118440524</v>
      </c>
    </row>
    <row r="3676" spans="1:14" x14ac:dyDescent="0.25">
      <c r="A3676" t="s">
        <v>66</v>
      </c>
      <c r="B3676" t="s">
        <v>2026</v>
      </c>
      <c r="C3676">
        <v>3874</v>
      </c>
      <c r="D3676" s="2">
        <v>46174</v>
      </c>
      <c r="E3676" t="s">
        <v>906</v>
      </c>
      <c r="F3676" t="s">
        <v>346</v>
      </c>
      <c r="G3676" t="s">
        <v>368</v>
      </c>
      <c r="H3676" t="s">
        <v>1545</v>
      </c>
      <c r="I3676" t="s">
        <v>14</v>
      </c>
      <c r="J3676" t="s">
        <v>2031</v>
      </c>
      <c r="K3676" t="s">
        <v>56</v>
      </c>
      <c r="L3676" t="s">
        <v>903</v>
      </c>
      <c r="M3676" t="s">
        <v>2019</v>
      </c>
      <c r="N3676" s="5">
        <v>901073362</v>
      </c>
    </row>
    <row r="3677" spans="1:14" x14ac:dyDescent="0.25">
      <c r="A3677" t="s">
        <v>66</v>
      </c>
      <c r="B3677" t="s">
        <v>2026</v>
      </c>
      <c r="C3677">
        <v>3874</v>
      </c>
      <c r="D3677" s="2">
        <v>46174</v>
      </c>
      <c r="E3677" t="s">
        <v>907</v>
      </c>
      <c r="F3677" t="s">
        <v>346</v>
      </c>
      <c r="G3677" t="s">
        <v>368</v>
      </c>
      <c r="H3677" t="s">
        <v>1545</v>
      </c>
      <c r="I3677" t="s">
        <v>12612</v>
      </c>
      <c r="J3677" t="s">
        <v>11153</v>
      </c>
      <c r="K3677" t="s">
        <v>56</v>
      </c>
      <c r="L3677" t="s">
        <v>904</v>
      </c>
      <c r="M3677" t="s">
        <v>2019</v>
      </c>
      <c r="N3677" s="5">
        <v>-1256527330</v>
      </c>
    </row>
    <row r="3678" spans="1:14" x14ac:dyDescent="0.25">
      <c r="A3678" t="s">
        <v>66</v>
      </c>
      <c r="B3678" t="s">
        <v>2026</v>
      </c>
      <c r="C3678">
        <v>3919</v>
      </c>
      <c r="D3678" s="2">
        <v>46174</v>
      </c>
      <c r="E3678" t="s">
        <v>906</v>
      </c>
      <c r="F3678" t="s">
        <v>153</v>
      </c>
      <c r="G3678" t="s">
        <v>1923</v>
      </c>
      <c r="H3678" t="s">
        <v>12090</v>
      </c>
      <c r="I3678" t="s">
        <v>14</v>
      </c>
      <c r="J3678" t="s">
        <v>2027</v>
      </c>
      <c r="K3678" t="s">
        <v>838</v>
      </c>
      <c r="L3678" t="s">
        <v>903</v>
      </c>
      <c r="M3678" t="s">
        <v>2019</v>
      </c>
      <c r="N3678" s="5">
        <v>114165223</v>
      </c>
    </row>
    <row r="3679" spans="1:14" x14ac:dyDescent="0.25">
      <c r="A3679" t="s">
        <v>67</v>
      </c>
      <c r="B3679" t="s">
        <v>2032</v>
      </c>
      <c r="C3679">
        <v>2340</v>
      </c>
      <c r="D3679" s="2">
        <v>46023</v>
      </c>
      <c r="E3679" t="s">
        <v>905</v>
      </c>
      <c r="F3679" t="s">
        <v>218</v>
      </c>
      <c r="G3679" t="s">
        <v>133</v>
      </c>
      <c r="H3679" t="s">
        <v>2338</v>
      </c>
      <c r="I3679" t="s">
        <v>4095</v>
      </c>
      <c r="J3679" t="s">
        <v>133</v>
      </c>
      <c r="K3679" t="s">
        <v>56</v>
      </c>
      <c r="L3679" t="s">
        <v>902</v>
      </c>
      <c r="M3679" t="s">
        <v>1829</v>
      </c>
      <c r="N3679" s="5">
        <v>5143972</v>
      </c>
    </row>
    <row r="3680" spans="1:14" x14ac:dyDescent="0.25">
      <c r="A3680" t="s">
        <v>67</v>
      </c>
      <c r="B3680" t="s">
        <v>2032</v>
      </c>
      <c r="C3680">
        <v>2340</v>
      </c>
      <c r="D3680" s="2">
        <v>46023</v>
      </c>
      <c r="E3680" t="s">
        <v>905</v>
      </c>
      <c r="F3680" t="s">
        <v>3301</v>
      </c>
      <c r="G3680" t="s">
        <v>3302</v>
      </c>
      <c r="H3680" t="s">
        <v>3303</v>
      </c>
      <c r="I3680" t="s">
        <v>4096</v>
      </c>
      <c r="J3680" t="s">
        <v>3302</v>
      </c>
      <c r="K3680" t="s">
        <v>56</v>
      </c>
      <c r="L3680" t="s">
        <v>902</v>
      </c>
      <c r="M3680" t="s">
        <v>1829</v>
      </c>
      <c r="N3680" s="5">
        <v>2812713</v>
      </c>
    </row>
    <row r="3681" spans="1:14" x14ac:dyDescent="0.25">
      <c r="A3681" t="s">
        <v>67</v>
      </c>
      <c r="B3681" t="s">
        <v>2032</v>
      </c>
      <c r="C3681">
        <v>2340</v>
      </c>
      <c r="D3681" s="2">
        <v>46023</v>
      </c>
      <c r="E3681" t="s">
        <v>905</v>
      </c>
      <c r="F3681" t="s">
        <v>2033</v>
      </c>
      <c r="G3681" t="s">
        <v>2034</v>
      </c>
      <c r="H3681" t="s">
        <v>2661</v>
      </c>
      <c r="I3681" t="s">
        <v>4097</v>
      </c>
      <c r="J3681" t="s">
        <v>2034</v>
      </c>
      <c r="K3681" t="s">
        <v>56</v>
      </c>
      <c r="L3681" t="s">
        <v>902</v>
      </c>
      <c r="M3681" t="s">
        <v>1829</v>
      </c>
      <c r="N3681" s="5">
        <v>1106775</v>
      </c>
    </row>
    <row r="3682" spans="1:14" x14ac:dyDescent="0.25">
      <c r="A3682" t="s">
        <v>67</v>
      </c>
      <c r="B3682" t="s">
        <v>2032</v>
      </c>
      <c r="C3682">
        <v>2340</v>
      </c>
      <c r="D3682" s="2">
        <v>46023</v>
      </c>
      <c r="E3682" t="s">
        <v>905</v>
      </c>
      <c r="F3682" t="s">
        <v>2033</v>
      </c>
      <c r="G3682" t="s">
        <v>2034</v>
      </c>
      <c r="H3682" t="s">
        <v>2661</v>
      </c>
      <c r="I3682" t="s">
        <v>4098</v>
      </c>
      <c r="J3682" t="s">
        <v>2034</v>
      </c>
      <c r="K3682" t="s">
        <v>56</v>
      </c>
      <c r="L3682" t="s">
        <v>902</v>
      </c>
      <c r="M3682" t="s">
        <v>1829</v>
      </c>
      <c r="N3682" s="5">
        <v>1104745</v>
      </c>
    </row>
    <row r="3683" spans="1:14" x14ac:dyDescent="0.25">
      <c r="A3683" t="s">
        <v>67</v>
      </c>
      <c r="B3683" t="s">
        <v>2032</v>
      </c>
      <c r="C3683">
        <v>2340</v>
      </c>
      <c r="D3683" s="2">
        <v>46023</v>
      </c>
      <c r="E3683" t="s">
        <v>905</v>
      </c>
      <c r="F3683" t="s">
        <v>2033</v>
      </c>
      <c r="G3683" t="s">
        <v>2034</v>
      </c>
      <c r="H3683" t="s">
        <v>2661</v>
      </c>
      <c r="I3683" t="s">
        <v>4099</v>
      </c>
      <c r="J3683" t="s">
        <v>2034</v>
      </c>
      <c r="K3683" t="s">
        <v>56</v>
      </c>
      <c r="L3683" t="s">
        <v>902</v>
      </c>
      <c r="M3683" t="s">
        <v>1829</v>
      </c>
      <c r="N3683" s="5">
        <v>1104745</v>
      </c>
    </row>
    <row r="3684" spans="1:14" x14ac:dyDescent="0.25">
      <c r="A3684" t="s">
        <v>67</v>
      </c>
      <c r="B3684" t="s">
        <v>2032</v>
      </c>
      <c r="C3684">
        <v>2340</v>
      </c>
      <c r="D3684" s="2">
        <v>46023</v>
      </c>
      <c r="E3684" t="s">
        <v>905</v>
      </c>
      <c r="F3684" t="s">
        <v>2033</v>
      </c>
      <c r="G3684" t="s">
        <v>2034</v>
      </c>
      <c r="H3684" t="s">
        <v>2661</v>
      </c>
      <c r="I3684" t="s">
        <v>4100</v>
      </c>
      <c r="J3684" t="s">
        <v>2034</v>
      </c>
      <c r="K3684" t="s">
        <v>56</v>
      </c>
      <c r="L3684" t="s">
        <v>902</v>
      </c>
      <c r="M3684" t="s">
        <v>1829</v>
      </c>
      <c r="N3684" s="5">
        <v>1106775</v>
      </c>
    </row>
    <row r="3685" spans="1:14" x14ac:dyDescent="0.25">
      <c r="A3685" t="s">
        <v>67</v>
      </c>
      <c r="B3685" t="s">
        <v>2032</v>
      </c>
      <c r="C3685">
        <v>2340</v>
      </c>
      <c r="D3685" s="2">
        <v>46023</v>
      </c>
      <c r="E3685" t="s">
        <v>905</v>
      </c>
      <c r="F3685" t="s">
        <v>2033</v>
      </c>
      <c r="G3685" t="s">
        <v>2034</v>
      </c>
      <c r="H3685" t="s">
        <v>2661</v>
      </c>
      <c r="I3685" t="s">
        <v>4101</v>
      </c>
      <c r="J3685" t="s">
        <v>2034</v>
      </c>
      <c r="K3685" t="s">
        <v>56</v>
      </c>
      <c r="L3685" t="s">
        <v>902</v>
      </c>
      <c r="M3685" t="s">
        <v>1829</v>
      </c>
      <c r="N3685" s="5">
        <v>-1106775</v>
      </c>
    </row>
    <row r="3686" spans="1:14" x14ac:dyDescent="0.25">
      <c r="A3686" t="s">
        <v>67</v>
      </c>
      <c r="B3686" t="s">
        <v>2032</v>
      </c>
      <c r="C3686">
        <v>2340</v>
      </c>
      <c r="D3686" s="2">
        <v>46023</v>
      </c>
      <c r="E3686" t="s">
        <v>905</v>
      </c>
      <c r="F3686" t="s">
        <v>2033</v>
      </c>
      <c r="G3686" t="s">
        <v>2034</v>
      </c>
      <c r="H3686" t="s">
        <v>2661</v>
      </c>
      <c r="I3686" t="s">
        <v>4102</v>
      </c>
      <c r="J3686" t="s">
        <v>2034</v>
      </c>
      <c r="K3686" t="s">
        <v>56</v>
      </c>
      <c r="L3686" t="s">
        <v>902</v>
      </c>
      <c r="M3686" t="s">
        <v>1829</v>
      </c>
      <c r="N3686" s="5">
        <v>-1104745</v>
      </c>
    </row>
    <row r="3687" spans="1:14" x14ac:dyDescent="0.25">
      <c r="A3687" t="s">
        <v>67</v>
      </c>
      <c r="B3687" t="s">
        <v>2032</v>
      </c>
      <c r="C3687">
        <v>2340</v>
      </c>
      <c r="D3687" s="2">
        <v>46023</v>
      </c>
      <c r="E3687" t="s">
        <v>905</v>
      </c>
      <c r="F3687" t="s">
        <v>3268</v>
      </c>
      <c r="G3687" t="s">
        <v>3269</v>
      </c>
      <c r="H3687" t="s">
        <v>3507</v>
      </c>
      <c r="I3687" t="s">
        <v>4103</v>
      </c>
      <c r="J3687" t="s">
        <v>3269</v>
      </c>
      <c r="K3687" t="s">
        <v>56</v>
      </c>
      <c r="L3687" t="s">
        <v>902</v>
      </c>
      <c r="M3687" t="s">
        <v>1829</v>
      </c>
      <c r="N3687" s="5">
        <v>1759269</v>
      </c>
    </row>
    <row r="3688" spans="1:14" x14ac:dyDescent="0.25">
      <c r="A3688" t="s">
        <v>67</v>
      </c>
      <c r="B3688" t="s">
        <v>2032</v>
      </c>
      <c r="C3688">
        <v>2340</v>
      </c>
      <c r="D3688" s="2">
        <v>46023</v>
      </c>
      <c r="E3688" t="s">
        <v>905</v>
      </c>
      <c r="F3688" t="s">
        <v>3173</v>
      </c>
      <c r="G3688" t="s">
        <v>14</v>
      </c>
      <c r="H3688" t="s">
        <v>3175</v>
      </c>
      <c r="I3688" t="s">
        <v>4104</v>
      </c>
      <c r="J3688" t="s">
        <v>4105</v>
      </c>
      <c r="K3688" t="s">
        <v>56</v>
      </c>
      <c r="L3688" t="s">
        <v>902</v>
      </c>
      <c r="M3688" t="s">
        <v>1829</v>
      </c>
      <c r="N3688" s="5">
        <v>274732</v>
      </c>
    </row>
    <row r="3689" spans="1:14" x14ac:dyDescent="0.25">
      <c r="A3689" t="s">
        <v>67</v>
      </c>
      <c r="B3689" t="s">
        <v>2032</v>
      </c>
      <c r="C3689">
        <v>2340</v>
      </c>
      <c r="D3689" s="2">
        <v>46023</v>
      </c>
      <c r="E3689" t="s">
        <v>905</v>
      </c>
      <c r="F3689" t="s">
        <v>3146</v>
      </c>
      <c r="G3689" t="s">
        <v>14</v>
      </c>
      <c r="H3689" t="s">
        <v>3148</v>
      </c>
      <c r="I3689" t="s">
        <v>4106</v>
      </c>
      <c r="J3689" t="s">
        <v>3147</v>
      </c>
      <c r="K3689" t="s">
        <v>56</v>
      </c>
      <c r="L3689" t="s">
        <v>902</v>
      </c>
      <c r="M3689" t="s">
        <v>1829</v>
      </c>
      <c r="N3689" s="5">
        <v>2419505</v>
      </c>
    </row>
    <row r="3690" spans="1:14" x14ac:dyDescent="0.25">
      <c r="A3690" t="s">
        <v>67</v>
      </c>
      <c r="B3690" t="s">
        <v>2032</v>
      </c>
      <c r="C3690">
        <v>2340</v>
      </c>
      <c r="D3690" s="2">
        <v>46023</v>
      </c>
      <c r="E3690" t="s">
        <v>905</v>
      </c>
      <c r="F3690" t="s">
        <v>3277</v>
      </c>
      <c r="G3690" t="s">
        <v>3278</v>
      </c>
      <c r="H3690" t="s">
        <v>3279</v>
      </c>
      <c r="I3690" t="s">
        <v>4107</v>
      </c>
      <c r="J3690" t="s">
        <v>3278</v>
      </c>
      <c r="K3690" t="s">
        <v>56</v>
      </c>
      <c r="L3690" t="s">
        <v>902</v>
      </c>
      <c r="M3690" t="s">
        <v>1829</v>
      </c>
      <c r="N3690" s="5">
        <v>13845248</v>
      </c>
    </row>
    <row r="3691" spans="1:14" x14ac:dyDescent="0.25">
      <c r="A3691" t="s">
        <v>67</v>
      </c>
      <c r="B3691" t="s">
        <v>2032</v>
      </c>
      <c r="C3691">
        <v>2340</v>
      </c>
      <c r="D3691" s="2">
        <v>46023</v>
      </c>
      <c r="E3691" t="s">
        <v>905</v>
      </c>
      <c r="F3691" t="s">
        <v>198</v>
      </c>
      <c r="G3691" t="s">
        <v>7</v>
      </c>
      <c r="H3691" t="s">
        <v>1056</v>
      </c>
      <c r="I3691" t="s">
        <v>4108</v>
      </c>
      <c r="J3691" t="s">
        <v>7</v>
      </c>
      <c r="K3691" t="s">
        <v>56</v>
      </c>
      <c r="L3691" t="s">
        <v>902</v>
      </c>
      <c r="M3691" t="s">
        <v>1829</v>
      </c>
      <c r="N3691" s="5">
        <v>40811104</v>
      </c>
    </row>
    <row r="3692" spans="1:14" x14ac:dyDescent="0.25">
      <c r="A3692" t="s">
        <v>67</v>
      </c>
      <c r="B3692" t="s">
        <v>2032</v>
      </c>
      <c r="C3692">
        <v>2340</v>
      </c>
      <c r="D3692" s="2">
        <v>46023</v>
      </c>
      <c r="E3692" t="s">
        <v>905</v>
      </c>
      <c r="F3692" t="s">
        <v>1842</v>
      </c>
      <c r="G3692" t="s">
        <v>1843</v>
      </c>
      <c r="H3692" t="s">
        <v>2218</v>
      </c>
      <c r="I3692" t="s">
        <v>4109</v>
      </c>
      <c r="J3692" t="s">
        <v>1843</v>
      </c>
      <c r="K3692" t="s">
        <v>56</v>
      </c>
      <c r="L3692" t="s">
        <v>902</v>
      </c>
      <c r="M3692" t="s">
        <v>1829</v>
      </c>
      <c r="N3692" s="5">
        <v>5703767</v>
      </c>
    </row>
    <row r="3693" spans="1:14" x14ac:dyDescent="0.25">
      <c r="A3693" t="s">
        <v>67</v>
      </c>
      <c r="B3693" t="s">
        <v>2032</v>
      </c>
      <c r="C3693">
        <v>2340</v>
      </c>
      <c r="D3693" s="2">
        <v>46023</v>
      </c>
      <c r="E3693" t="s">
        <v>905</v>
      </c>
      <c r="F3693" t="s">
        <v>1842</v>
      </c>
      <c r="G3693" t="s">
        <v>1843</v>
      </c>
      <c r="H3693" t="s">
        <v>3199</v>
      </c>
      <c r="I3693" t="s">
        <v>4110</v>
      </c>
      <c r="J3693" t="s">
        <v>1843</v>
      </c>
      <c r="K3693" t="s">
        <v>56</v>
      </c>
      <c r="L3693" t="s">
        <v>902</v>
      </c>
      <c r="M3693" t="s">
        <v>1829</v>
      </c>
      <c r="N3693" s="5">
        <v>2398041</v>
      </c>
    </row>
    <row r="3694" spans="1:14" x14ac:dyDescent="0.25">
      <c r="A3694" t="s">
        <v>67</v>
      </c>
      <c r="B3694" t="s">
        <v>2032</v>
      </c>
      <c r="C3694">
        <v>2340</v>
      </c>
      <c r="D3694" s="2">
        <v>46023</v>
      </c>
      <c r="E3694" t="s">
        <v>905</v>
      </c>
      <c r="F3694" t="s">
        <v>1842</v>
      </c>
      <c r="G3694" t="s">
        <v>1843</v>
      </c>
      <c r="H3694" t="s">
        <v>3199</v>
      </c>
      <c r="I3694" t="s">
        <v>4111</v>
      </c>
      <c r="J3694" t="s">
        <v>1843</v>
      </c>
      <c r="K3694" t="s">
        <v>56</v>
      </c>
      <c r="L3694" t="s">
        <v>902</v>
      </c>
      <c r="M3694" t="s">
        <v>1829</v>
      </c>
      <c r="N3694" s="5">
        <v>-2398041</v>
      </c>
    </row>
    <row r="3695" spans="1:14" x14ac:dyDescent="0.25">
      <c r="A3695" t="s">
        <v>67</v>
      </c>
      <c r="B3695" t="s">
        <v>2032</v>
      </c>
      <c r="C3695">
        <v>2340</v>
      </c>
      <c r="D3695" s="2">
        <v>46023</v>
      </c>
      <c r="E3695" t="s">
        <v>905</v>
      </c>
      <c r="F3695" t="s">
        <v>1258</v>
      </c>
      <c r="G3695" t="s">
        <v>1259</v>
      </c>
      <c r="H3695" t="s">
        <v>3251</v>
      </c>
      <c r="I3695" t="s">
        <v>4112</v>
      </c>
      <c r="J3695" t="s">
        <v>1259</v>
      </c>
      <c r="K3695" t="s">
        <v>56</v>
      </c>
      <c r="L3695" t="s">
        <v>902</v>
      </c>
      <c r="M3695" t="s">
        <v>1829</v>
      </c>
      <c r="N3695" s="5">
        <v>198377</v>
      </c>
    </row>
    <row r="3696" spans="1:14" x14ac:dyDescent="0.25">
      <c r="A3696" t="s">
        <v>67</v>
      </c>
      <c r="B3696" t="s">
        <v>2032</v>
      </c>
      <c r="C3696">
        <v>2340</v>
      </c>
      <c r="D3696" s="2">
        <v>46023</v>
      </c>
      <c r="E3696" t="s">
        <v>905</v>
      </c>
      <c r="F3696" t="s">
        <v>199</v>
      </c>
      <c r="G3696" t="s">
        <v>10</v>
      </c>
      <c r="H3696" t="s">
        <v>2660</v>
      </c>
      <c r="I3696" t="s">
        <v>4113</v>
      </c>
      <c r="J3696" t="s">
        <v>10</v>
      </c>
      <c r="K3696" t="s">
        <v>56</v>
      </c>
      <c r="L3696" t="s">
        <v>902</v>
      </c>
      <c r="M3696" t="s">
        <v>1829</v>
      </c>
      <c r="N3696" s="5">
        <v>2725230</v>
      </c>
    </row>
    <row r="3697" spans="1:14" x14ac:dyDescent="0.25">
      <c r="A3697" t="s">
        <v>67</v>
      </c>
      <c r="B3697" t="s">
        <v>2032</v>
      </c>
      <c r="C3697">
        <v>2340</v>
      </c>
      <c r="D3697" s="2">
        <v>46023</v>
      </c>
      <c r="E3697" t="s">
        <v>905</v>
      </c>
      <c r="F3697" t="s">
        <v>594</v>
      </c>
      <c r="G3697" t="s">
        <v>406</v>
      </c>
      <c r="H3697" t="s">
        <v>554</v>
      </c>
      <c r="I3697" t="s">
        <v>4114</v>
      </c>
      <c r="J3697" t="s">
        <v>406</v>
      </c>
      <c r="K3697" t="s">
        <v>56</v>
      </c>
      <c r="L3697" t="s">
        <v>902</v>
      </c>
      <c r="M3697" t="s">
        <v>1829</v>
      </c>
      <c r="N3697" s="5">
        <v>6295510</v>
      </c>
    </row>
    <row r="3698" spans="1:14" x14ac:dyDescent="0.25">
      <c r="A3698" t="s">
        <v>67</v>
      </c>
      <c r="B3698" t="s">
        <v>2032</v>
      </c>
      <c r="C3698">
        <v>2340</v>
      </c>
      <c r="D3698" s="2">
        <v>46023</v>
      </c>
      <c r="E3698" t="s">
        <v>905</v>
      </c>
      <c r="F3698" t="s">
        <v>594</v>
      </c>
      <c r="G3698" t="s">
        <v>406</v>
      </c>
      <c r="H3698" t="s">
        <v>554</v>
      </c>
      <c r="I3698" t="s">
        <v>4115</v>
      </c>
      <c r="J3698" t="s">
        <v>406</v>
      </c>
      <c r="K3698" t="s">
        <v>56</v>
      </c>
      <c r="L3698" t="s">
        <v>902</v>
      </c>
      <c r="M3698" t="s">
        <v>1829</v>
      </c>
      <c r="N3698" s="5">
        <v>20649654</v>
      </c>
    </row>
    <row r="3699" spans="1:14" x14ac:dyDescent="0.25">
      <c r="A3699" t="s">
        <v>67</v>
      </c>
      <c r="B3699" t="s">
        <v>2032</v>
      </c>
      <c r="C3699">
        <v>2340</v>
      </c>
      <c r="D3699" s="2">
        <v>46023</v>
      </c>
      <c r="E3699" t="s">
        <v>905</v>
      </c>
      <c r="F3699" t="s">
        <v>200</v>
      </c>
      <c r="G3699" t="s">
        <v>40</v>
      </c>
      <c r="H3699" t="s">
        <v>2583</v>
      </c>
      <c r="I3699" t="s">
        <v>4116</v>
      </c>
      <c r="J3699" t="s">
        <v>40</v>
      </c>
      <c r="K3699" t="s">
        <v>56</v>
      </c>
      <c r="L3699" t="s">
        <v>902</v>
      </c>
      <c r="M3699" t="s">
        <v>1829</v>
      </c>
      <c r="N3699" s="5">
        <v>3777971</v>
      </c>
    </row>
    <row r="3700" spans="1:14" x14ac:dyDescent="0.25">
      <c r="A3700" t="s">
        <v>67</v>
      </c>
      <c r="B3700" t="s">
        <v>2032</v>
      </c>
      <c r="C3700">
        <v>2340</v>
      </c>
      <c r="D3700" s="2">
        <v>46023</v>
      </c>
      <c r="E3700" t="s">
        <v>905</v>
      </c>
      <c r="F3700" t="s">
        <v>2163</v>
      </c>
      <c r="G3700" t="s">
        <v>2248</v>
      </c>
      <c r="H3700" t="s">
        <v>3308</v>
      </c>
      <c r="I3700" t="s">
        <v>4117</v>
      </c>
      <c r="J3700" t="s">
        <v>2164</v>
      </c>
      <c r="K3700" t="s">
        <v>56</v>
      </c>
      <c r="L3700" t="s">
        <v>902</v>
      </c>
      <c r="M3700" t="s">
        <v>1829</v>
      </c>
      <c r="N3700" s="5">
        <v>1767950</v>
      </c>
    </row>
    <row r="3701" spans="1:14" x14ac:dyDescent="0.25">
      <c r="A3701" t="s">
        <v>67</v>
      </c>
      <c r="B3701" t="s">
        <v>2032</v>
      </c>
      <c r="C3701">
        <v>2340</v>
      </c>
      <c r="D3701" s="2">
        <v>46023</v>
      </c>
      <c r="E3701" t="s">
        <v>905</v>
      </c>
      <c r="F3701" t="s">
        <v>196</v>
      </c>
      <c r="G3701" t="s">
        <v>2035</v>
      </c>
      <c r="H3701" t="s">
        <v>113</v>
      </c>
      <c r="I3701" t="s">
        <v>4118</v>
      </c>
      <c r="J3701" t="s">
        <v>628</v>
      </c>
      <c r="K3701" t="s">
        <v>56</v>
      </c>
      <c r="L3701" t="s">
        <v>902</v>
      </c>
      <c r="M3701" t="s">
        <v>1829</v>
      </c>
      <c r="N3701" s="5">
        <v>42244360</v>
      </c>
    </row>
    <row r="3702" spans="1:14" x14ac:dyDescent="0.25">
      <c r="A3702" t="s">
        <v>67</v>
      </c>
      <c r="B3702" t="s">
        <v>2032</v>
      </c>
      <c r="C3702">
        <v>2340</v>
      </c>
      <c r="D3702" s="2">
        <v>46023</v>
      </c>
      <c r="E3702" t="s">
        <v>905</v>
      </c>
      <c r="F3702" t="s">
        <v>196</v>
      </c>
      <c r="G3702" t="s">
        <v>2035</v>
      </c>
      <c r="H3702" t="s">
        <v>1558</v>
      </c>
      <c r="I3702" t="s">
        <v>4119</v>
      </c>
      <c r="J3702" t="s">
        <v>628</v>
      </c>
      <c r="K3702" t="s">
        <v>56</v>
      </c>
      <c r="L3702" t="s">
        <v>902</v>
      </c>
      <c r="M3702" t="s">
        <v>1829</v>
      </c>
      <c r="N3702" s="5">
        <v>21540345</v>
      </c>
    </row>
    <row r="3703" spans="1:14" x14ac:dyDescent="0.25">
      <c r="A3703" t="s">
        <v>67</v>
      </c>
      <c r="B3703" t="s">
        <v>2032</v>
      </c>
      <c r="C3703">
        <v>2340</v>
      </c>
      <c r="D3703" s="2">
        <v>46023</v>
      </c>
      <c r="E3703" t="s">
        <v>906</v>
      </c>
      <c r="F3703" t="s">
        <v>198</v>
      </c>
      <c r="G3703" t="s">
        <v>7</v>
      </c>
      <c r="H3703" t="s">
        <v>1056</v>
      </c>
      <c r="I3703" t="s">
        <v>4108</v>
      </c>
      <c r="J3703" t="s">
        <v>2036</v>
      </c>
      <c r="K3703" t="s">
        <v>56</v>
      </c>
      <c r="L3703" t="s">
        <v>903</v>
      </c>
      <c r="M3703" t="s">
        <v>1829</v>
      </c>
      <c r="N3703" s="5">
        <v>40811104</v>
      </c>
    </row>
    <row r="3704" spans="1:14" x14ac:dyDescent="0.25">
      <c r="A3704" t="s">
        <v>67</v>
      </c>
      <c r="B3704" t="s">
        <v>2032</v>
      </c>
      <c r="C3704">
        <v>2340</v>
      </c>
      <c r="D3704" s="2">
        <v>46023</v>
      </c>
      <c r="E3704" t="s">
        <v>906</v>
      </c>
      <c r="F3704" t="s">
        <v>594</v>
      </c>
      <c r="G3704" t="s">
        <v>406</v>
      </c>
      <c r="H3704" t="s">
        <v>554</v>
      </c>
      <c r="I3704" t="s">
        <v>4114</v>
      </c>
      <c r="J3704" t="s">
        <v>3491</v>
      </c>
      <c r="K3704" t="s">
        <v>56</v>
      </c>
      <c r="L3704" t="s">
        <v>903</v>
      </c>
      <c r="M3704" t="s">
        <v>1829</v>
      </c>
      <c r="N3704" s="5">
        <v>6295510</v>
      </c>
    </row>
    <row r="3705" spans="1:14" x14ac:dyDescent="0.25">
      <c r="A3705" t="s">
        <v>67</v>
      </c>
      <c r="B3705" t="s">
        <v>2032</v>
      </c>
      <c r="C3705">
        <v>2340</v>
      </c>
      <c r="D3705" s="2">
        <v>46023</v>
      </c>
      <c r="E3705" t="s">
        <v>906</v>
      </c>
      <c r="F3705" t="s">
        <v>594</v>
      </c>
      <c r="G3705" t="s">
        <v>406</v>
      </c>
      <c r="H3705" t="s">
        <v>554</v>
      </c>
      <c r="I3705" t="s">
        <v>4115</v>
      </c>
      <c r="J3705" t="s">
        <v>3491</v>
      </c>
      <c r="K3705" t="s">
        <v>56</v>
      </c>
      <c r="L3705" t="s">
        <v>903</v>
      </c>
      <c r="M3705" t="s">
        <v>1829</v>
      </c>
      <c r="N3705" s="5">
        <v>20649654</v>
      </c>
    </row>
    <row r="3706" spans="1:14" x14ac:dyDescent="0.25">
      <c r="A3706" t="s">
        <v>67</v>
      </c>
      <c r="B3706" t="s">
        <v>2032</v>
      </c>
      <c r="C3706">
        <v>2340</v>
      </c>
      <c r="D3706" s="2">
        <v>46023</v>
      </c>
      <c r="E3706" t="s">
        <v>907</v>
      </c>
      <c r="F3706" t="s">
        <v>198</v>
      </c>
      <c r="G3706" t="s">
        <v>7</v>
      </c>
      <c r="H3706" t="s">
        <v>1056</v>
      </c>
      <c r="I3706" t="s">
        <v>4108</v>
      </c>
      <c r="J3706" t="s">
        <v>1991</v>
      </c>
      <c r="K3706" t="s">
        <v>56</v>
      </c>
      <c r="L3706" t="s">
        <v>904</v>
      </c>
      <c r="M3706" t="s">
        <v>1829</v>
      </c>
      <c r="N3706" s="5">
        <v>-40811104</v>
      </c>
    </row>
    <row r="3707" spans="1:14" x14ac:dyDescent="0.25">
      <c r="A3707" t="s">
        <v>67</v>
      </c>
      <c r="B3707" t="s">
        <v>2032</v>
      </c>
      <c r="C3707">
        <v>2340</v>
      </c>
      <c r="D3707" s="2">
        <v>46023</v>
      </c>
      <c r="E3707" t="s">
        <v>907</v>
      </c>
      <c r="F3707" t="s">
        <v>594</v>
      </c>
      <c r="G3707" t="s">
        <v>406</v>
      </c>
      <c r="H3707" t="s">
        <v>554</v>
      </c>
      <c r="I3707" t="s">
        <v>4114</v>
      </c>
      <c r="J3707" t="s">
        <v>3497</v>
      </c>
      <c r="K3707" t="s">
        <v>56</v>
      </c>
      <c r="L3707" t="s">
        <v>904</v>
      </c>
      <c r="M3707" t="s">
        <v>1829</v>
      </c>
      <c r="N3707" s="5">
        <v>-6295510</v>
      </c>
    </row>
    <row r="3708" spans="1:14" x14ac:dyDescent="0.25">
      <c r="A3708" t="s">
        <v>67</v>
      </c>
      <c r="B3708" t="s">
        <v>2032</v>
      </c>
      <c r="C3708">
        <v>2340</v>
      </c>
      <c r="D3708" s="2">
        <v>46023</v>
      </c>
      <c r="E3708" t="s">
        <v>907</v>
      </c>
      <c r="F3708" t="s">
        <v>594</v>
      </c>
      <c r="G3708" t="s">
        <v>406</v>
      </c>
      <c r="H3708" t="s">
        <v>554</v>
      </c>
      <c r="I3708" t="s">
        <v>4115</v>
      </c>
      <c r="J3708" t="s">
        <v>3497</v>
      </c>
      <c r="K3708" t="s">
        <v>56</v>
      </c>
      <c r="L3708" t="s">
        <v>904</v>
      </c>
      <c r="M3708" t="s">
        <v>1829</v>
      </c>
      <c r="N3708" s="5">
        <v>-20649654</v>
      </c>
    </row>
    <row r="3709" spans="1:14" x14ac:dyDescent="0.25">
      <c r="A3709" t="s">
        <v>67</v>
      </c>
      <c r="B3709" t="s">
        <v>2032</v>
      </c>
      <c r="C3709">
        <v>2340</v>
      </c>
      <c r="D3709" s="2">
        <v>46054</v>
      </c>
      <c r="E3709" t="s">
        <v>905</v>
      </c>
      <c r="F3709" t="s">
        <v>197</v>
      </c>
      <c r="G3709" t="s">
        <v>15</v>
      </c>
      <c r="H3709" t="s">
        <v>4717</v>
      </c>
      <c r="I3709" t="s">
        <v>5309</v>
      </c>
      <c r="J3709" t="s">
        <v>2030</v>
      </c>
      <c r="K3709" t="s">
        <v>56</v>
      </c>
      <c r="L3709" t="s">
        <v>902</v>
      </c>
      <c r="M3709" t="s">
        <v>1829</v>
      </c>
      <c r="N3709" s="5">
        <v>32551</v>
      </c>
    </row>
    <row r="3710" spans="1:14" x14ac:dyDescent="0.25">
      <c r="A3710" t="s">
        <v>67</v>
      </c>
      <c r="B3710" t="s">
        <v>2032</v>
      </c>
      <c r="C3710">
        <v>2340</v>
      </c>
      <c r="D3710" s="2">
        <v>46054</v>
      </c>
      <c r="E3710" t="s">
        <v>905</v>
      </c>
      <c r="F3710" t="s">
        <v>197</v>
      </c>
      <c r="G3710" t="s">
        <v>15</v>
      </c>
      <c r="H3710" t="s">
        <v>4717</v>
      </c>
      <c r="I3710" t="s">
        <v>5310</v>
      </c>
      <c r="J3710" t="s">
        <v>2030</v>
      </c>
      <c r="K3710" t="s">
        <v>56</v>
      </c>
      <c r="L3710" t="s">
        <v>902</v>
      </c>
      <c r="M3710" t="s">
        <v>1829</v>
      </c>
      <c r="N3710" s="5">
        <v>32551</v>
      </c>
    </row>
    <row r="3711" spans="1:14" x14ac:dyDescent="0.25">
      <c r="A3711" t="s">
        <v>67</v>
      </c>
      <c r="B3711" t="s">
        <v>2032</v>
      </c>
      <c r="C3711">
        <v>2340</v>
      </c>
      <c r="D3711" s="2">
        <v>46054</v>
      </c>
      <c r="E3711" t="s">
        <v>905</v>
      </c>
      <c r="F3711" t="s">
        <v>197</v>
      </c>
      <c r="G3711" t="s">
        <v>15</v>
      </c>
      <c r="H3711" t="s">
        <v>4717</v>
      </c>
      <c r="I3711" t="s">
        <v>5311</v>
      </c>
      <c r="J3711" t="s">
        <v>2030</v>
      </c>
      <c r="K3711" t="s">
        <v>56</v>
      </c>
      <c r="L3711" t="s">
        <v>902</v>
      </c>
      <c r="M3711" t="s">
        <v>1829</v>
      </c>
      <c r="N3711" s="5">
        <v>-32551</v>
      </c>
    </row>
    <row r="3712" spans="1:14" x14ac:dyDescent="0.25">
      <c r="A3712" t="s">
        <v>67</v>
      </c>
      <c r="B3712" t="s">
        <v>2032</v>
      </c>
      <c r="C3712">
        <v>2340</v>
      </c>
      <c r="D3712" s="2">
        <v>46054</v>
      </c>
      <c r="E3712" t="s">
        <v>905</v>
      </c>
      <c r="F3712" t="s">
        <v>218</v>
      </c>
      <c r="G3712" t="s">
        <v>133</v>
      </c>
      <c r="H3712" t="s">
        <v>2338</v>
      </c>
      <c r="I3712" t="s">
        <v>5312</v>
      </c>
      <c r="J3712" t="s">
        <v>133</v>
      </c>
      <c r="K3712" t="s">
        <v>56</v>
      </c>
      <c r="L3712" t="s">
        <v>902</v>
      </c>
      <c r="M3712" t="s">
        <v>1829</v>
      </c>
      <c r="N3712" s="5">
        <v>10302194</v>
      </c>
    </row>
    <row r="3713" spans="1:14" x14ac:dyDescent="0.25">
      <c r="A3713" t="s">
        <v>67</v>
      </c>
      <c r="B3713" t="s">
        <v>2032</v>
      </c>
      <c r="C3713">
        <v>2340</v>
      </c>
      <c r="D3713" s="2">
        <v>46054</v>
      </c>
      <c r="E3713" t="s">
        <v>905</v>
      </c>
      <c r="F3713" t="s">
        <v>1288</v>
      </c>
      <c r="G3713" t="s">
        <v>1289</v>
      </c>
      <c r="H3713" t="s">
        <v>4722</v>
      </c>
      <c r="I3713" t="s">
        <v>5313</v>
      </c>
      <c r="J3713" t="s">
        <v>1289</v>
      </c>
      <c r="K3713" t="s">
        <v>56</v>
      </c>
      <c r="L3713" t="s">
        <v>902</v>
      </c>
      <c r="M3713" t="s">
        <v>1829</v>
      </c>
      <c r="N3713" s="5">
        <v>664314</v>
      </c>
    </row>
    <row r="3714" spans="1:14" x14ac:dyDescent="0.25">
      <c r="A3714" t="s">
        <v>67</v>
      </c>
      <c r="B3714" t="s">
        <v>2032</v>
      </c>
      <c r="C3714">
        <v>2340</v>
      </c>
      <c r="D3714" s="2">
        <v>46054</v>
      </c>
      <c r="E3714" t="s">
        <v>905</v>
      </c>
      <c r="F3714" t="s">
        <v>3173</v>
      </c>
      <c r="G3714" t="s">
        <v>14</v>
      </c>
      <c r="H3714" t="s">
        <v>3175</v>
      </c>
      <c r="I3714" t="s">
        <v>5314</v>
      </c>
      <c r="J3714" t="s">
        <v>3174</v>
      </c>
      <c r="K3714" t="s">
        <v>56</v>
      </c>
      <c r="L3714" t="s">
        <v>902</v>
      </c>
      <c r="M3714" t="s">
        <v>1829</v>
      </c>
      <c r="N3714" s="5">
        <v>274280</v>
      </c>
    </row>
    <row r="3715" spans="1:14" x14ac:dyDescent="0.25">
      <c r="A3715" t="s">
        <v>67</v>
      </c>
      <c r="B3715" t="s">
        <v>2032</v>
      </c>
      <c r="C3715">
        <v>2340</v>
      </c>
      <c r="D3715" s="2">
        <v>46054</v>
      </c>
      <c r="E3715" t="s">
        <v>905</v>
      </c>
      <c r="F3715" t="s">
        <v>5315</v>
      </c>
      <c r="G3715" t="s">
        <v>5316</v>
      </c>
      <c r="H3715" t="s">
        <v>4721</v>
      </c>
      <c r="I3715" t="s">
        <v>5317</v>
      </c>
      <c r="J3715" t="s">
        <v>5318</v>
      </c>
      <c r="K3715" t="s">
        <v>56</v>
      </c>
      <c r="L3715" t="s">
        <v>902</v>
      </c>
      <c r="M3715" t="s">
        <v>1829</v>
      </c>
      <c r="N3715" s="5">
        <v>625631</v>
      </c>
    </row>
    <row r="3716" spans="1:14" x14ac:dyDescent="0.25">
      <c r="A3716" t="s">
        <v>67</v>
      </c>
      <c r="B3716" t="s">
        <v>2032</v>
      </c>
      <c r="C3716">
        <v>2340</v>
      </c>
      <c r="D3716" s="2">
        <v>46054</v>
      </c>
      <c r="E3716" t="s">
        <v>905</v>
      </c>
      <c r="F3716" t="s">
        <v>198</v>
      </c>
      <c r="G3716" t="s">
        <v>7</v>
      </c>
      <c r="H3716" t="s">
        <v>1430</v>
      </c>
      <c r="I3716" t="s">
        <v>5319</v>
      </c>
      <c r="J3716" t="s">
        <v>7</v>
      </c>
      <c r="K3716" t="s">
        <v>56</v>
      </c>
      <c r="L3716" t="s">
        <v>902</v>
      </c>
      <c r="M3716" t="s">
        <v>1829</v>
      </c>
      <c r="N3716" s="5">
        <v>3152016</v>
      </c>
    </row>
    <row r="3717" spans="1:14" x14ac:dyDescent="0.25">
      <c r="A3717" t="s">
        <v>67</v>
      </c>
      <c r="B3717" t="s">
        <v>2032</v>
      </c>
      <c r="C3717">
        <v>2340</v>
      </c>
      <c r="D3717" s="2">
        <v>46054</v>
      </c>
      <c r="E3717" t="s">
        <v>905</v>
      </c>
      <c r="F3717" t="s">
        <v>198</v>
      </c>
      <c r="G3717" t="s">
        <v>7</v>
      </c>
      <c r="H3717" t="s">
        <v>1430</v>
      </c>
      <c r="I3717" t="s">
        <v>5320</v>
      </c>
      <c r="J3717" t="s">
        <v>7</v>
      </c>
      <c r="K3717" t="s">
        <v>56</v>
      </c>
      <c r="L3717" t="s">
        <v>902</v>
      </c>
      <c r="M3717" t="s">
        <v>1829</v>
      </c>
      <c r="N3717" s="5">
        <v>11436490</v>
      </c>
    </row>
    <row r="3718" spans="1:14" x14ac:dyDescent="0.25">
      <c r="A3718" t="s">
        <v>67</v>
      </c>
      <c r="B3718" t="s">
        <v>2032</v>
      </c>
      <c r="C3718">
        <v>2340</v>
      </c>
      <c r="D3718" s="2">
        <v>46054</v>
      </c>
      <c r="E3718" t="s">
        <v>905</v>
      </c>
      <c r="F3718" t="s">
        <v>199</v>
      </c>
      <c r="G3718" t="s">
        <v>10</v>
      </c>
      <c r="H3718" t="s">
        <v>2660</v>
      </c>
      <c r="I3718" t="s">
        <v>5321</v>
      </c>
      <c r="J3718" t="s">
        <v>10</v>
      </c>
      <c r="K3718" t="s">
        <v>56</v>
      </c>
      <c r="L3718" t="s">
        <v>902</v>
      </c>
      <c r="M3718" t="s">
        <v>1829</v>
      </c>
      <c r="N3718" s="5">
        <v>1807875</v>
      </c>
    </row>
    <row r="3719" spans="1:14" x14ac:dyDescent="0.25">
      <c r="A3719" t="s">
        <v>67</v>
      </c>
      <c r="B3719" t="s">
        <v>2032</v>
      </c>
      <c r="C3719">
        <v>2340</v>
      </c>
      <c r="D3719" s="2">
        <v>46054</v>
      </c>
      <c r="E3719" t="s">
        <v>905</v>
      </c>
      <c r="F3719" t="s">
        <v>199</v>
      </c>
      <c r="G3719" t="s">
        <v>10</v>
      </c>
      <c r="H3719" t="s">
        <v>2895</v>
      </c>
      <c r="I3719" t="s">
        <v>5322</v>
      </c>
      <c r="J3719" t="s">
        <v>10</v>
      </c>
      <c r="K3719" t="s">
        <v>56</v>
      </c>
      <c r="L3719" t="s">
        <v>902</v>
      </c>
      <c r="M3719" t="s">
        <v>1829</v>
      </c>
      <c r="N3719" s="5">
        <v>1287224</v>
      </c>
    </row>
    <row r="3720" spans="1:14" x14ac:dyDescent="0.25">
      <c r="A3720" t="s">
        <v>67</v>
      </c>
      <c r="B3720" t="s">
        <v>2032</v>
      </c>
      <c r="C3720">
        <v>2340</v>
      </c>
      <c r="D3720" s="2">
        <v>46054</v>
      </c>
      <c r="E3720" t="s">
        <v>905</v>
      </c>
      <c r="F3720" t="s">
        <v>345</v>
      </c>
      <c r="G3720" t="s">
        <v>355</v>
      </c>
      <c r="H3720" t="s">
        <v>1559</v>
      </c>
      <c r="I3720" t="s">
        <v>5323</v>
      </c>
      <c r="J3720" t="s">
        <v>355</v>
      </c>
      <c r="K3720" t="s">
        <v>56</v>
      </c>
      <c r="L3720" t="s">
        <v>902</v>
      </c>
      <c r="M3720" t="s">
        <v>1829</v>
      </c>
      <c r="N3720" s="5">
        <v>3897234</v>
      </c>
    </row>
    <row r="3721" spans="1:14" x14ac:dyDescent="0.25">
      <c r="A3721" t="s">
        <v>67</v>
      </c>
      <c r="B3721" t="s">
        <v>2032</v>
      </c>
      <c r="C3721">
        <v>2340</v>
      </c>
      <c r="D3721" s="2">
        <v>46054</v>
      </c>
      <c r="E3721" t="s">
        <v>905</v>
      </c>
      <c r="F3721" t="s">
        <v>594</v>
      </c>
      <c r="G3721" t="s">
        <v>406</v>
      </c>
      <c r="H3721" t="s">
        <v>554</v>
      </c>
      <c r="I3721" t="s">
        <v>5324</v>
      </c>
      <c r="J3721" t="s">
        <v>406</v>
      </c>
      <c r="K3721" t="s">
        <v>56</v>
      </c>
      <c r="L3721" t="s">
        <v>902</v>
      </c>
      <c r="M3721" t="s">
        <v>1829</v>
      </c>
      <c r="N3721" s="5">
        <v>9774024</v>
      </c>
    </row>
    <row r="3722" spans="1:14" x14ac:dyDescent="0.25">
      <c r="A3722" t="s">
        <v>67</v>
      </c>
      <c r="B3722" t="s">
        <v>2032</v>
      </c>
      <c r="C3722">
        <v>2340</v>
      </c>
      <c r="D3722" s="2">
        <v>46054</v>
      </c>
      <c r="E3722" t="s">
        <v>905</v>
      </c>
      <c r="F3722" t="s">
        <v>594</v>
      </c>
      <c r="G3722" t="s">
        <v>406</v>
      </c>
      <c r="H3722" t="s">
        <v>554</v>
      </c>
      <c r="I3722" t="s">
        <v>5325</v>
      </c>
      <c r="J3722" t="s">
        <v>406</v>
      </c>
      <c r="K3722" t="s">
        <v>56</v>
      </c>
      <c r="L3722" t="s">
        <v>902</v>
      </c>
      <c r="M3722" t="s">
        <v>1829</v>
      </c>
      <c r="N3722" s="5">
        <v>6437638</v>
      </c>
    </row>
    <row r="3723" spans="1:14" x14ac:dyDescent="0.25">
      <c r="A3723" t="s">
        <v>67</v>
      </c>
      <c r="B3723" t="s">
        <v>2032</v>
      </c>
      <c r="C3723">
        <v>2340</v>
      </c>
      <c r="D3723" s="2">
        <v>46054</v>
      </c>
      <c r="E3723" t="s">
        <v>905</v>
      </c>
      <c r="F3723" t="s">
        <v>200</v>
      </c>
      <c r="G3723" t="s">
        <v>40</v>
      </c>
      <c r="H3723" t="s">
        <v>2583</v>
      </c>
      <c r="I3723" t="s">
        <v>5326</v>
      </c>
      <c r="J3723" t="s">
        <v>40</v>
      </c>
      <c r="K3723" t="s">
        <v>56</v>
      </c>
      <c r="L3723" t="s">
        <v>902</v>
      </c>
      <c r="M3723" t="s">
        <v>1829</v>
      </c>
      <c r="N3723" s="5">
        <v>12466941</v>
      </c>
    </row>
    <row r="3724" spans="1:14" x14ac:dyDescent="0.25">
      <c r="A3724" t="s">
        <v>67</v>
      </c>
      <c r="B3724" t="s">
        <v>2032</v>
      </c>
      <c r="C3724">
        <v>2340</v>
      </c>
      <c r="D3724" s="2">
        <v>46054</v>
      </c>
      <c r="E3724" t="s">
        <v>905</v>
      </c>
      <c r="F3724" t="s">
        <v>196</v>
      </c>
      <c r="G3724" t="s">
        <v>2035</v>
      </c>
      <c r="H3724" t="s">
        <v>1558</v>
      </c>
      <c r="I3724" t="s">
        <v>5327</v>
      </c>
      <c r="J3724" t="s">
        <v>628</v>
      </c>
      <c r="K3724" t="s">
        <v>56</v>
      </c>
      <c r="L3724" t="s">
        <v>902</v>
      </c>
      <c r="M3724" t="s">
        <v>1829</v>
      </c>
      <c r="N3724" s="5">
        <v>1450347</v>
      </c>
    </row>
    <row r="3725" spans="1:14" x14ac:dyDescent="0.25">
      <c r="A3725" t="s">
        <v>67</v>
      </c>
      <c r="B3725" t="s">
        <v>2032</v>
      </c>
      <c r="C3725">
        <v>2340</v>
      </c>
      <c r="D3725" s="2">
        <v>46054</v>
      </c>
      <c r="E3725" t="s">
        <v>905</v>
      </c>
      <c r="F3725" t="s">
        <v>196</v>
      </c>
      <c r="G3725" t="s">
        <v>2035</v>
      </c>
      <c r="H3725" t="s">
        <v>4720</v>
      </c>
      <c r="I3725" t="s">
        <v>5328</v>
      </c>
      <c r="J3725" t="s">
        <v>628</v>
      </c>
      <c r="K3725" t="s">
        <v>56</v>
      </c>
      <c r="L3725" t="s">
        <v>902</v>
      </c>
      <c r="M3725" t="s">
        <v>1829</v>
      </c>
      <c r="N3725" s="5">
        <v>5144130</v>
      </c>
    </row>
    <row r="3726" spans="1:14" x14ac:dyDescent="0.25">
      <c r="A3726" t="s">
        <v>67</v>
      </c>
      <c r="B3726" t="s">
        <v>2032</v>
      </c>
      <c r="C3726">
        <v>2340</v>
      </c>
      <c r="D3726" s="2">
        <v>46054</v>
      </c>
      <c r="E3726" t="s">
        <v>905</v>
      </c>
      <c r="F3726" t="s">
        <v>533</v>
      </c>
      <c r="G3726" t="s">
        <v>407</v>
      </c>
      <c r="H3726" t="s">
        <v>4719</v>
      </c>
      <c r="I3726" t="s">
        <v>5329</v>
      </c>
      <c r="J3726" t="s">
        <v>407</v>
      </c>
      <c r="K3726" t="s">
        <v>56</v>
      </c>
      <c r="L3726" t="s">
        <v>902</v>
      </c>
      <c r="M3726" t="s">
        <v>1829</v>
      </c>
      <c r="N3726" s="5">
        <v>4451542</v>
      </c>
    </row>
    <row r="3727" spans="1:14" x14ac:dyDescent="0.25">
      <c r="A3727" t="s">
        <v>67</v>
      </c>
      <c r="B3727" t="s">
        <v>2032</v>
      </c>
      <c r="C3727">
        <v>2340</v>
      </c>
      <c r="D3727" s="2">
        <v>46054</v>
      </c>
      <c r="E3727" t="s">
        <v>906</v>
      </c>
      <c r="F3727" t="s">
        <v>363</v>
      </c>
      <c r="G3727" t="s">
        <v>352</v>
      </c>
      <c r="H3727" t="s">
        <v>2566</v>
      </c>
      <c r="I3727" t="s">
        <v>14</v>
      </c>
      <c r="J3727" t="s">
        <v>5330</v>
      </c>
      <c r="K3727" t="s">
        <v>56</v>
      </c>
      <c r="L3727" t="s">
        <v>903</v>
      </c>
      <c r="M3727" t="s">
        <v>1829</v>
      </c>
      <c r="N3727" s="5">
        <v>22804246</v>
      </c>
    </row>
    <row r="3728" spans="1:14" x14ac:dyDescent="0.25">
      <c r="A3728" t="s">
        <v>67</v>
      </c>
      <c r="B3728" t="s">
        <v>2032</v>
      </c>
      <c r="C3728">
        <v>2340</v>
      </c>
      <c r="D3728" s="2">
        <v>46082</v>
      </c>
      <c r="E3728" t="s">
        <v>905</v>
      </c>
      <c r="F3728" t="s">
        <v>1288</v>
      </c>
      <c r="G3728" t="s">
        <v>1289</v>
      </c>
      <c r="H3728" t="s">
        <v>4722</v>
      </c>
      <c r="I3728" t="s">
        <v>7906</v>
      </c>
      <c r="J3728" t="s">
        <v>1289</v>
      </c>
      <c r="K3728" t="s">
        <v>56</v>
      </c>
      <c r="L3728" t="s">
        <v>902</v>
      </c>
      <c r="M3728" t="s">
        <v>1829</v>
      </c>
      <c r="N3728" s="5">
        <v>664314</v>
      </c>
    </row>
    <row r="3729" spans="1:14" x14ac:dyDescent="0.25">
      <c r="A3729" t="s">
        <v>67</v>
      </c>
      <c r="B3729" t="s">
        <v>2032</v>
      </c>
      <c r="C3729">
        <v>2340</v>
      </c>
      <c r="D3729" s="2">
        <v>46082</v>
      </c>
      <c r="E3729" t="s">
        <v>905</v>
      </c>
      <c r="F3729" t="s">
        <v>2033</v>
      </c>
      <c r="G3729" t="s">
        <v>2034</v>
      </c>
      <c r="H3729" t="s">
        <v>6468</v>
      </c>
      <c r="I3729" t="s">
        <v>7907</v>
      </c>
      <c r="J3729" t="s">
        <v>2034</v>
      </c>
      <c r="K3729" t="s">
        <v>56</v>
      </c>
      <c r="L3729" t="s">
        <v>902</v>
      </c>
      <c r="M3729" t="s">
        <v>1829</v>
      </c>
      <c r="N3729" s="5">
        <v>596689</v>
      </c>
    </row>
    <row r="3730" spans="1:14" x14ac:dyDescent="0.25">
      <c r="A3730" t="s">
        <v>67</v>
      </c>
      <c r="B3730" t="s">
        <v>2032</v>
      </c>
      <c r="C3730">
        <v>2340</v>
      </c>
      <c r="D3730" s="2">
        <v>46082</v>
      </c>
      <c r="E3730" t="s">
        <v>905</v>
      </c>
      <c r="F3730" t="s">
        <v>2595</v>
      </c>
      <c r="G3730" t="s">
        <v>2596</v>
      </c>
      <c r="H3730" t="s">
        <v>2597</v>
      </c>
      <c r="I3730" t="s">
        <v>7908</v>
      </c>
      <c r="J3730" t="s">
        <v>2596</v>
      </c>
      <c r="K3730" t="s">
        <v>56</v>
      </c>
      <c r="L3730" t="s">
        <v>902</v>
      </c>
      <c r="M3730" t="s">
        <v>1829</v>
      </c>
      <c r="N3730" s="5">
        <v>2527797</v>
      </c>
    </row>
    <row r="3731" spans="1:14" x14ac:dyDescent="0.25">
      <c r="A3731" t="s">
        <v>67</v>
      </c>
      <c r="B3731" t="s">
        <v>2032</v>
      </c>
      <c r="C3731">
        <v>2340</v>
      </c>
      <c r="D3731" s="2">
        <v>46082</v>
      </c>
      <c r="E3731" t="s">
        <v>905</v>
      </c>
      <c r="F3731" t="s">
        <v>2595</v>
      </c>
      <c r="G3731" t="s">
        <v>2596</v>
      </c>
      <c r="H3731" t="s">
        <v>2597</v>
      </c>
      <c r="I3731" t="s">
        <v>7909</v>
      </c>
      <c r="J3731" t="s">
        <v>2596</v>
      </c>
      <c r="K3731" t="s">
        <v>56</v>
      </c>
      <c r="L3731" t="s">
        <v>902</v>
      </c>
      <c r="M3731" t="s">
        <v>1829</v>
      </c>
      <c r="N3731" s="5">
        <v>1720454</v>
      </c>
    </row>
    <row r="3732" spans="1:14" x14ac:dyDescent="0.25">
      <c r="A3732" t="s">
        <v>67</v>
      </c>
      <c r="B3732" t="s">
        <v>2032</v>
      </c>
      <c r="C3732">
        <v>2340</v>
      </c>
      <c r="D3732" s="2">
        <v>46082</v>
      </c>
      <c r="E3732" t="s">
        <v>905</v>
      </c>
      <c r="F3732" t="s">
        <v>363</v>
      </c>
      <c r="G3732" t="s">
        <v>352</v>
      </c>
      <c r="H3732" t="s">
        <v>5896</v>
      </c>
      <c r="I3732" t="s">
        <v>7910</v>
      </c>
      <c r="J3732" t="s">
        <v>352</v>
      </c>
      <c r="K3732" t="s">
        <v>56</v>
      </c>
      <c r="L3732" t="s">
        <v>902</v>
      </c>
      <c r="M3732" t="s">
        <v>1829</v>
      </c>
      <c r="N3732" s="5">
        <v>722952</v>
      </c>
    </row>
    <row r="3733" spans="1:14" x14ac:dyDescent="0.25">
      <c r="A3733" t="s">
        <v>67</v>
      </c>
      <c r="B3733" t="s">
        <v>2032</v>
      </c>
      <c r="C3733">
        <v>2340</v>
      </c>
      <c r="D3733" s="2">
        <v>46082</v>
      </c>
      <c r="E3733" t="s">
        <v>905</v>
      </c>
      <c r="F3733" t="s">
        <v>363</v>
      </c>
      <c r="G3733" t="s">
        <v>352</v>
      </c>
      <c r="H3733" t="s">
        <v>6072</v>
      </c>
      <c r="I3733" t="s">
        <v>7911</v>
      </c>
      <c r="J3733" t="s">
        <v>352</v>
      </c>
      <c r="K3733" t="s">
        <v>56</v>
      </c>
      <c r="L3733" t="s">
        <v>902</v>
      </c>
      <c r="M3733" t="s">
        <v>1829</v>
      </c>
      <c r="N3733" s="5">
        <v>1450297</v>
      </c>
    </row>
    <row r="3734" spans="1:14" x14ac:dyDescent="0.25">
      <c r="A3734" t="s">
        <v>67</v>
      </c>
      <c r="B3734" t="s">
        <v>2032</v>
      </c>
      <c r="C3734">
        <v>2340</v>
      </c>
      <c r="D3734" s="2">
        <v>46082</v>
      </c>
      <c r="E3734" t="s">
        <v>905</v>
      </c>
      <c r="F3734" t="s">
        <v>198</v>
      </c>
      <c r="G3734" t="s">
        <v>7</v>
      </c>
      <c r="H3734" t="s">
        <v>1430</v>
      </c>
      <c r="I3734" t="s">
        <v>7912</v>
      </c>
      <c r="J3734" t="s">
        <v>7</v>
      </c>
      <c r="K3734" t="s">
        <v>56</v>
      </c>
      <c r="L3734" t="s">
        <v>902</v>
      </c>
      <c r="M3734" t="s">
        <v>1829</v>
      </c>
      <c r="N3734" s="5">
        <v>12405251</v>
      </c>
    </row>
    <row r="3735" spans="1:14" x14ac:dyDescent="0.25">
      <c r="A3735" t="s">
        <v>67</v>
      </c>
      <c r="B3735" t="s">
        <v>2032</v>
      </c>
      <c r="C3735">
        <v>2340</v>
      </c>
      <c r="D3735" s="2">
        <v>46082</v>
      </c>
      <c r="E3735" t="s">
        <v>905</v>
      </c>
      <c r="F3735" t="s">
        <v>199</v>
      </c>
      <c r="G3735" t="s">
        <v>10</v>
      </c>
      <c r="H3735" t="s">
        <v>5897</v>
      </c>
      <c r="I3735" t="s">
        <v>7913</v>
      </c>
      <c r="J3735" t="s">
        <v>10</v>
      </c>
      <c r="K3735" t="s">
        <v>56</v>
      </c>
      <c r="L3735" t="s">
        <v>902</v>
      </c>
      <c r="M3735" t="s">
        <v>1829</v>
      </c>
      <c r="N3735" s="5">
        <v>8989943</v>
      </c>
    </row>
    <row r="3736" spans="1:14" x14ac:dyDescent="0.25">
      <c r="A3736" t="s">
        <v>67</v>
      </c>
      <c r="B3736" t="s">
        <v>2032</v>
      </c>
      <c r="C3736">
        <v>2340</v>
      </c>
      <c r="D3736" s="2">
        <v>46082</v>
      </c>
      <c r="E3736" t="s">
        <v>905</v>
      </c>
      <c r="F3736" t="s">
        <v>199</v>
      </c>
      <c r="G3736" t="s">
        <v>10</v>
      </c>
      <c r="H3736" t="s">
        <v>5897</v>
      </c>
      <c r="I3736" t="s">
        <v>7914</v>
      </c>
      <c r="J3736" t="s">
        <v>10</v>
      </c>
      <c r="K3736" t="s">
        <v>56</v>
      </c>
      <c r="L3736" t="s">
        <v>902</v>
      </c>
      <c r="M3736" t="s">
        <v>1829</v>
      </c>
      <c r="N3736" s="5">
        <v>20345714</v>
      </c>
    </row>
    <row r="3737" spans="1:14" x14ac:dyDescent="0.25">
      <c r="A3737" t="s">
        <v>67</v>
      </c>
      <c r="B3737" t="s">
        <v>2032</v>
      </c>
      <c r="C3737">
        <v>2340</v>
      </c>
      <c r="D3737" s="2">
        <v>46082</v>
      </c>
      <c r="E3737" t="s">
        <v>905</v>
      </c>
      <c r="F3737" t="s">
        <v>953</v>
      </c>
      <c r="G3737" t="s">
        <v>866</v>
      </c>
      <c r="H3737" t="s">
        <v>1708</v>
      </c>
      <c r="I3737" t="s">
        <v>7915</v>
      </c>
      <c r="J3737" t="s">
        <v>866</v>
      </c>
      <c r="K3737" t="s">
        <v>56</v>
      </c>
      <c r="L3737" t="s">
        <v>902</v>
      </c>
      <c r="M3737" t="s">
        <v>1829</v>
      </c>
      <c r="N3737" s="5">
        <v>6949193</v>
      </c>
    </row>
    <row r="3738" spans="1:14" x14ac:dyDescent="0.25">
      <c r="A3738" t="s">
        <v>67</v>
      </c>
      <c r="B3738" t="s">
        <v>2032</v>
      </c>
      <c r="C3738">
        <v>2340</v>
      </c>
      <c r="D3738" s="2">
        <v>46082</v>
      </c>
      <c r="E3738" t="s">
        <v>905</v>
      </c>
      <c r="F3738" t="s">
        <v>953</v>
      </c>
      <c r="G3738" t="s">
        <v>866</v>
      </c>
      <c r="H3738" t="s">
        <v>1708</v>
      </c>
      <c r="I3738" t="s">
        <v>7916</v>
      </c>
      <c r="J3738" t="s">
        <v>866</v>
      </c>
      <c r="K3738" t="s">
        <v>56</v>
      </c>
      <c r="L3738" t="s">
        <v>902</v>
      </c>
      <c r="M3738" t="s">
        <v>1829</v>
      </c>
      <c r="N3738" s="5">
        <v>7067124</v>
      </c>
    </row>
    <row r="3739" spans="1:14" x14ac:dyDescent="0.25">
      <c r="A3739" t="s">
        <v>67</v>
      </c>
      <c r="B3739" t="s">
        <v>2032</v>
      </c>
      <c r="C3739">
        <v>2340</v>
      </c>
      <c r="D3739" s="2">
        <v>46082</v>
      </c>
      <c r="E3739" t="s">
        <v>905</v>
      </c>
      <c r="F3739" t="s">
        <v>617</v>
      </c>
      <c r="G3739" t="s">
        <v>7917</v>
      </c>
      <c r="H3739" t="s">
        <v>6458</v>
      </c>
      <c r="I3739" t="s">
        <v>7918</v>
      </c>
      <c r="J3739" t="s">
        <v>540</v>
      </c>
      <c r="K3739" t="s">
        <v>56</v>
      </c>
      <c r="L3739" t="s">
        <v>902</v>
      </c>
      <c r="M3739" t="s">
        <v>1829</v>
      </c>
      <c r="N3739" s="5">
        <v>9843739</v>
      </c>
    </row>
    <row r="3740" spans="1:14" x14ac:dyDescent="0.25">
      <c r="A3740" t="s">
        <v>67</v>
      </c>
      <c r="B3740" t="s">
        <v>2032</v>
      </c>
      <c r="C3740">
        <v>2340</v>
      </c>
      <c r="D3740" s="2">
        <v>46082</v>
      </c>
      <c r="E3740" t="s">
        <v>905</v>
      </c>
      <c r="F3740" t="s">
        <v>594</v>
      </c>
      <c r="G3740" t="s">
        <v>406</v>
      </c>
      <c r="H3740" t="s">
        <v>554</v>
      </c>
      <c r="I3740" t="s">
        <v>7919</v>
      </c>
      <c r="J3740" t="s">
        <v>406</v>
      </c>
      <c r="K3740" t="s">
        <v>56</v>
      </c>
      <c r="L3740" t="s">
        <v>902</v>
      </c>
      <c r="M3740" t="s">
        <v>1829</v>
      </c>
      <c r="N3740" s="5">
        <v>9570555</v>
      </c>
    </row>
    <row r="3741" spans="1:14" x14ac:dyDescent="0.25">
      <c r="A3741" t="s">
        <v>67</v>
      </c>
      <c r="B3741" t="s">
        <v>2032</v>
      </c>
      <c r="C3741">
        <v>2340</v>
      </c>
      <c r="D3741" s="2">
        <v>46082</v>
      </c>
      <c r="E3741" t="s">
        <v>905</v>
      </c>
      <c r="F3741" t="s">
        <v>594</v>
      </c>
      <c r="G3741" t="s">
        <v>406</v>
      </c>
      <c r="H3741" t="s">
        <v>6459</v>
      </c>
      <c r="I3741" t="s">
        <v>7920</v>
      </c>
      <c r="J3741" t="s">
        <v>406</v>
      </c>
      <c r="K3741" t="s">
        <v>56</v>
      </c>
      <c r="L3741" t="s">
        <v>902</v>
      </c>
      <c r="M3741" t="s">
        <v>1829</v>
      </c>
      <c r="N3741" s="5">
        <v>4235175</v>
      </c>
    </row>
    <row r="3742" spans="1:14" x14ac:dyDescent="0.25">
      <c r="A3742" t="s">
        <v>67</v>
      </c>
      <c r="B3742" t="s">
        <v>2032</v>
      </c>
      <c r="C3742">
        <v>2340</v>
      </c>
      <c r="D3742" s="2">
        <v>46082</v>
      </c>
      <c r="E3742" t="s">
        <v>905</v>
      </c>
      <c r="F3742" t="s">
        <v>200</v>
      </c>
      <c r="G3742" t="s">
        <v>40</v>
      </c>
      <c r="H3742" t="s">
        <v>2583</v>
      </c>
      <c r="I3742" t="s">
        <v>7921</v>
      </c>
      <c r="J3742" t="s">
        <v>40</v>
      </c>
      <c r="K3742" t="s">
        <v>56</v>
      </c>
      <c r="L3742" t="s">
        <v>902</v>
      </c>
      <c r="M3742" t="s">
        <v>1829</v>
      </c>
      <c r="N3742" s="5">
        <v>11495531</v>
      </c>
    </row>
    <row r="3743" spans="1:14" x14ac:dyDescent="0.25">
      <c r="A3743" t="s">
        <v>67</v>
      </c>
      <c r="B3743" t="s">
        <v>2032</v>
      </c>
      <c r="C3743">
        <v>2340</v>
      </c>
      <c r="D3743" s="2">
        <v>46082</v>
      </c>
      <c r="E3743" t="s">
        <v>905</v>
      </c>
      <c r="F3743" t="s">
        <v>196</v>
      </c>
      <c r="G3743" t="s">
        <v>2035</v>
      </c>
      <c r="H3743" t="s">
        <v>113</v>
      </c>
      <c r="I3743" t="s">
        <v>7922</v>
      </c>
      <c r="J3743" t="s">
        <v>628</v>
      </c>
      <c r="K3743" t="s">
        <v>56</v>
      </c>
      <c r="L3743" t="s">
        <v>902</v>
      </c>
      <c r="M3743" t="s">
        <v>1829</v>
      </c>
      <c r="N3743" s="5">
        <v>17773515</v>
      </c>
    </row>
    <row r="3744" spans="1:14" x14ac:dyDescent="0.25">
      <c r="A3744" t="s">
        <v>67</v>
      </c>
      <c r="B3744" t="s">
        <v>2032</v>
      </c>
      <c r="C3744">
        <v>2340</v>
      </c>
      <c r="D3744" s="2">
        <v>46082</v>
      </c>
      <c r="E3744" t="s">
        <v>905</v>
      </c>
      <c r="F3744" t="s">
        <v>196</v>
      </c>
      <c r="G3744" t="s">
        <v>2035</v>
      </c>
      <c r="H3744" t="s">
        <v>6460</v>
      </c>
      <c r="I3744" t="s">
        <v>7923</v>
      </c>
      <c r="J3744" t="s">
        <v>628</v>
      </c>
      <c r="K3744" t="s">
        <v>56</v>
      </c>
      <c r="L3744" t="s">
        <v>902</v>
      </c>
      <c r="M3744" t="s">
        <v>1829</v>
      </c>
      <c r="N3744" s="5">
        <v>463758</v>
      </c>
    </row>
    <row r="3745" spans="1:14" x14ac:dyDescent="0.25">
      <c r="A3745" t="s">
        <v>67</v>
      </c>
      <c r="B3745" t="s">
        <v>2032</v>
      </c>
      <c r="C3745">
        <v>2340</v>
      </c>
      <c r="D3745" s="2">
        <v>46082</v>
      </c>
      <c r="E3745" t="s">
        <v>905</v>
      </c>
      <c r="F3745" t="s">
        <v>533</v>
      </c>
      <c r="G3745" t="s">
        <v>407</v>
      </c>
      <c r="H3745" t="s">
        <v>4719</v>
      </c>
      <c r="I3745" t="s">
        <v>7924</v>
      </c>
      <c r="J3745" t="s">
        <v>407</v>
      </c>
      <c r="K3745" t="s">
        <v>56</v>
      </c>
      <c r="L3745" t="s">
        <v>902</v>
      </c>
      <c r="M3745" t="s">
        <v>1829</v>
      </c>
      <c r="N3745" s="5">
        <v>3370399</v>
      </c>
    </row>
    <row r="3746" spans="1:14" x14ac:dyDescent="0.25">
      <c r="A3746" t="s">
        <v>67</v>
      </c>
      <c r="B3746" t="s">
        <v>2032</v>
      </c>
      <c r="C3746">
        <v>2340</v>
      </c>
      <c r="D3746" s="2">
        <v>46082</v>
      </c>
      <c r="E3746" t="s">
        <v>905</v>
      </c>
      <c r="F3746" t="s">
        <v>533</v>
      </c>
      <c r="G3746" t="s">
        <v>407</v>
      </c>
      <c r="H3746" t="s">
        <v>4719</v>
      </c>
      <c r="I3746" t="s">
        <v>7925</v>
      </c>
      <c r="J3746" t="s">
        <v>407</v>
      </c>
      <c r="K3746" t="s">
        <v>56</v>
      </c>
      <c r="L3746" t="s">
        <v>902</v>
      </c>
      <c r="M3746" t="s">
        <v>1829</v>
      </c>
      <c r="N3746" s="5">
        <v>3345111</v>
      </c>
    </row>
    <row r="3747" spans="1:14" x14ac:dyDescent="0.25">
      <c r="A3747" t="s">
        <v>67</v>
      </c>
      <c r="B3747" t="s">
        <v>2032</v>
      </c>
      <c r="C3747">
        <v>2340</v>
      </c>
      <c r="D3747" s="2">
        <v>46082</v>
      </c>
      <c r="E3747" t="s">
        <v>906</v>
      </c>
      <c r="F3747" t="s">
        <v>198</v>
      </c>
      <c r="G3747" t="s">
        <v>7</v>
      </c>
      <c r="H3747" t="s">
        <v>6476</v>
      </c>
      <c r="I3747" t="s">
        <v>14</v>
      </c>
      <c r="J3747" t="s">
        <v>2036</v>
      </c>
      <c r="K3747" t="s">
        <v>56</v>
      </c>
      <c r="L3747" t="s">
        <v>903</v>
      </c>
      <c r="M3747" t="s">
        <v>1829</v>
      </c>
      <c r="N3747" s="5">
        <v>14552957</v>
      </c>
    </row>
    <row r="3748" spans="1:14" x14ac:dyDescent="0.25">
      <c r="A3748" t="s">
        <v>67</v>
      </c>
      <c r="B3748" t="s">
        <v>2032</v>
      </c>
      <c r="C3748">
        <v>2340</v>
      </c>
      <c r="D3748" s="2">
        <v>46082</v>
      </c>
      <c r="E3748" t="s">
        <v>906</v>
      </c>
      <c r="F3748" t="s">
        <v>594</v>
      </c>
      <c r="G3748" t="s">
        <v>406</v>
      </c>
      <c r="H3748" t="s">
        <v>554</v>
      </c>
      <c r="I3748" t="s">
        <v>7926</v>
      </c>
      <c r="J3748" t="s">
        <v>3491</v>
      </c>
      <c r="K3748" t="s">
        <v>56</v>
      </c>
      <c r="L3748" t="s">
        <v>903</v>
      </c>
      <c r="M3748" t="s">
        <v>1829</v>
      </c>
      <c r="N3748" s="5">
        <v>5002128</v>
      </c>
    </row>
    <row r="3749" spans="1:14" x14ac:dyDescent="0.25">
      <c r="A3749" t="s">
        <v>67</v>
      </c>
      <c r="B3749" t="s">
        <v>2032</v>
      </c>
      <c r="C3749">
        <v>2340</v>
      </c>
      <c r="D3749" s="2">
        <v>46082</v>
      </c>
      <c r="E3749" t="s">
        <v>907</v>
      </c>
      <c r="F3749" t="s">
        <v>363</v>
      </c>
      <c r="G3749" t="s">
        <v>352</v>
      </c>
      <c r="H3749" t="s">
        <v>2566</v>
      </c>
      <c r="I3749" t="s">
        <v>14</v>
      </c>
      <c r="J3749" t="s">
        <v>7927</v>
      </c>
      <c r="K3749" t="s">
        <v>56</v>
      </c>
      <c r="L3749" t="s">
        <v>904</v>
      </c>
      <c r="M3749" t="s">
        <v>1829</v>
      </c>
      <c r="N3749" s="5">
        <v>-22804246</v>
      </c>
    </row>
    <row r="3750" spans="1:14" x14ac:dyDescent="0.25">
      <c r="A3750" t="s">
        <v>67</v>
      </c>
      <c r="B3750" t="s">
        <v>2032</v>
      </c>
      <c r="C3750">
        <v>2340</v>
      </c>
      <c r="D3750" s="2">
        <v>46113</v>
      </c>
      <c r="E3750" t="s">
        <v>905</v>
      </c>
      <c r="F3750" t="s">
        <v>7928</v>
      </c>
      <c r="G3750" t="s">
        <v>7929</v>
      </c>
      <c r="H3750" t="s">
        <v>6472</v>
      </c>
      <c r="I3750" t="s">
        <v>7930</v>
      </c>
      <c r="J3750" t="s">
        <v>7929</v>
      </c>
      <c r="K3750" t="s">
        <v>56</v>
      </c>
      <c r="L3750" t="s">
        <v>902</v>
      </c>
      <c r="M3750" t="s">
        <v>1829</v>
      </c>
      <c r="N3750" s="5">
        <v>275398</v>
      </c>
    </row>
    <row r="3751" spans="1:14" x14ac:dyDescent="0.25">
      <c r="A3751" t="s">
        <v>67</v>
      </c>
      <c r="B3751" t="s">
        <v>2032</v>
      </c>
      <c r="C3751">
        <v>2340</v>
      </c>
      <c r="D3751" s="2">
        <v>46113</v>
      </c>
      <c r="E3751" t="s">
        <v>905</v>
      </c>
      <c r="F3751" t="s">
        <v>1000</v>
      </c>
      <c r="G3751" t="s">
        <v>1839</v>
      </c>
      <c r="H3751" t="s">
        <v>6473</v>
      </c>
      <c r="I3751" t="s">
        <v>7931</v>
      </c>
      <c r="J3751" t="s">
        <v>1839</v>
      </c>
      <c r="K3751" t="s">
        <v>56</v>
      </c>
      <c r="L3751" t="s">
        <v>902</v>
      </c>
      <c r="M3751" t="s">
        <v>1829</v>
      </c>
      <c r="N3751" s="5">
        <v>330836</v>
      </c>
    </row>
    <row r="3752" spans="1:14" x14ac:dyDescent="0.25">
      <c r="A3752" t="s">
        <v>67</v>
      </c>
      <c r="B3752" t="s">
        <v>2032</v>
      </c>
      <c r="C3752">
        <v>2340</v>
      </c>
      <c r="D3752" s="2">
        <v>46113</v>
      </c>
      <c r="E3752" t="s">
        <v>905</v>
      </c>
      <c r="F3752" t="s">
        <v>363</v>
      </c>
      <c r="G3752" t="s">
        <v>352</v>
      </c>
      <c r="H3752" t="s">
        <v>2566</v>
      </c>
      <c r="I3752" t="s">
        <v>7932</v>
      </c>
      <c r="J3752" t="s">
        <v>352</v>
      </c>
      <c r="K3752" t="s">
        <v>56</v>
      </c>
      <c r="L3752" t="s">
        <v>902</v>
      </c>
      <c r="M3752" t="s">
        <v>1829</v>
      </c>
      <c r="N3752" s="5">
        <v>22804246</v>
      </c>
    </row>
    <row r="3753" spans="1:14" x14ac:dyDescent="0.25">
      <c r="A3753" t="s">
        <v>67</v>
      </c>
      <c r="B3753" t="s">
        <v>2032</v>
      </c>
      <c r="C3753">
        <v>2340</v>
      </c>
      <c r="D3753" s="2">
        <v>46113</v>
      </c>
      <c r="E3753" t="s">
        <v>905</v>
      </c>
      <c r="F3753" t="s">
        <v>363</v>
      </c>
      <c r="G3753" t="s">
        <v>352</v>
      </c>
      <c r="H3753" t="s">
        <v>6469</v>
      </c>
      <c r="I3753" t="s">
        <v>7933</v>
      </c>
      <c r="J3753" t="s">
        <v>352</v>
      </c>
      <c r="K3753" t="s">
        <v>56</v>
      </c>
      <c r="L3753" t="s">
        <v>902</v>
      </c>
      <c r="M3753" t="s">
        <v>1829</v>
      </c>
      <c r="N3753" s="5">
        <v>527504</v>
      </c>
    </row>
    <row r="3754" spans="1:14" x14ac:dyDescent="0.25">
      <c r="A3754" t="s">
        <v>67</v>
      </c>
      <c r="B3754" t="s">
        <v>2032</v>
      </c>
      <c r="C3754">
        <v>2340</v>
      </c>
      <c r="D3754" s="2">
        <v>46113</v>
      </c>
      <c r="E3754" t="s">
        <v>905</v>
      </c>
      <c r="F3754" t="s">
        <v>199</v>
      </c>
      <c r="G3754" t="s">
        <v>10</v>
      </c>
      <c r="H3754" t="s">
        <v>2660</v>
      </c>
      <c r="I3754" t="s">
        <v>7934</v>
      </c>
      <c r="J3754" t="s">
        <v>10</v>
      </c>
      <c r="K3754" t="s">
        <v>56</v>
      </c>
      <c r="L3754" t="s">
        <v>902</v>
      </c>
      <c r="M3754" t="s">
        <v>1829</v>
      </c>
      <c r="N3754" s="5">
        <v>462418</v>
      </c>
    </row>
    <row r="3755" spans="1:14" x14ac:dyDescent="0.25">
      <c r="A3755" t="s">
        <v>67</v>
      </c>
      <c r="B3755" t="s">
        <v>2032</v>
      </c>
      <c r="C3755">
        <v>2340</v>
      </c>
      <c r="D3755" s="2">
        <v>46113</v>
      </c>
      <c r="E3755" t="s">
        <v>905</v>
      </c>
      <c r="F3755" t="s">
        <v>199</v>
      </c>
      <c r="G3755" t="s">
        <v>10</v>
      </c>
      <c r="H3755" t="s">
        <v>5897</v>
      </c>
      <c r="I3755" t="s">
        <v>7935</v>
      </c>
      <c r="J3755" t="s">
        <v>10</v>
      </c>
      <c r="K3755" t="s">
        <v>56</v>
      </c>
      <c r="L3755" t="s">
        <v>902</v>
      </c>
      <c r="M3755" t="s">
        <v>1829</v>
      </c>
      <c r="N3755" s="5">
        <v>6836042</v>
      </c>
    </row>
    <row r="3756" spans="1:14" x14ac:dyDescent="0.25">
      <c r="A3756" t="s">
        <v>67</v>
      </c>
      <c r="B3756" t="s">
        <v>2032</v>
      </c>
      <c r="C3756">
        <v>2340</v>
      </c>
      <c r="D3756" s="2">
        <v>46113</v>
      </c>
      <c r="E3756" t="s">
        <v>905</v>
      </c>
      <c r="F3756" t="s">
        <v>172</v>
      </c>
      <c r="G3756" t="s">
        <v>1840</v>
      </c>
      <c r="H3756" t="s">
        <v>6470</v>
      </c>
      <c r="I3756" t="s">
        <v>7936</v>
      </c>
      <c r="J3756" t="s">
        <v>1220</v>
      </c>
      <c r="K3756" t="s">
        <v>56</v>
      </c>
      <c r="L3756" t="s">
        <v>902</v>
      </c>
      <c r="M3756" t="s">
        <v>1829</v>
      </c>
      <c r="N3756" s="5">
        <v>876518</v>
      </c>
    </row>
    <row r="3757" spans="1:14" x14ac:dyDescent="0.25">
      <c r="A3757" t="s">
        <v>67</v>
      </c>
      <c r="B3757" t="s">
        <v>2032</v>
      </c>
      <c r="C3757">
        <v>2340</v>
      </c>
      <c r="D3757" s="2">
        <v>46113</v>
      </c>
      <c r="E3757" t="s">
        <v>905</v>
      </c>
      <c r="F3757" t="s">
        <v>172</v>
      </c>
      <c r="G3757" t="s">
        <v>1840</v>
      </c>
      <c r="H3757" t="s">
        <v>6470</v>
      </c>
      <c r="I3757" t="s">
        <v>7937</v>
      </c>
      <c r="J3757" t="s">
        <v>1220</v>
      </c>
      <c r="K3757" t="s">
        <v>56</v>
      </c>
      <c r="L3757" t="s">
        <v>902</v>
      </c>
      <c r="M3757" t="s">
        <v>1829</v>
      </c>
      <c r="N3757" s="5">
        <v>-876518</v>
      </c>
    </row>
    <row r="3758" spans="1:14" x14ac:dyDescent="0.25">
      <c r="A3758" t="s">
        <v>67</v>
      </c>
      <c r="B3758" t="s">
        <v>2032</v>
      </c>
      <c r="C3758">
        <v>2340</v>
      </c>
      <c r="D3758" s="2">
        <v>46113</v>
      </c>
      <c r="E3758" t="s">
        <v>905</v>
      </c>
      <c r="F3758" t="s">
        <v>172</v>
      </c>
      <c r="G3758" t="s">
        <v>1840</v>
      </c>
      <c r="H3758" t="s">
        <v>6471</v>
      </c>
      <c r="I3758" t="s">
        <v>7938</v>
      </c>
      <c r="J3758" t="s">
        <v>1220</v>
      </c>
      <c r="K3758" t="s">
        <v>56</v>
      </c>
      <c r="L3758" t="s">
        <v>902</v>
      </c>
      <c r="M3758" t="s">
        <v>1829</v>
      </c>
      <c r="N3758" s="5">
        <v>355787</v>
      </c>
    </row>
    <row r="3759" spans="1:14" x14ac:dyDescent="0.25">
      <c r="A3759" t="s">
        <v>67</v>
      </c>
      <c r="B3759" t="s">
        <v>2032</v>
      </c>
      <c r="C3759">
        <v>2340</v>
      </c>
      <c r="D3759" s="2">
        <v>46113</v>
      </c>
      <c r="E3759" t="s">
        <v>905</v>
      </c>
      <c r="F3759" t="s">
        <v>617</v>
      </c>
      <c r="G3759" t="s">
        <v>7917</v>
      </c>
      <c r="H3759" t="s">
        <v>6458</v>
      </c>
      <c r="I3759" t="s">
        <v>7939</v>
      </c>
      <c r="J3759" t="s">
        <v>7917</v>
      </c>
      <c r="K3759" t="s">
        <v>56</v>
      </c>
      <c r="L3759" t="s">
        <v>902</v>
      </c>
      <c r="M3759" t="s">
        <v>1829</v>
      </c>
      <c r="N3759" s="5">
        <v>27418297</v>
      </c>
    </row>
    <row r="3760" spans="1:14" x14ac:dyDescent="0.25">
      <c r="A3760" t="s">
        <v>67</v>
      </c>
      <c r="B3760" t="s">
        <v>2032</v>
      </c>
      <c r="C3760">
        <v>2340</v>
      </c>
      <c r="D3760" s="2">
        <v>46113</v>
      </c>
      <c r="E3760" t="s">
        <v>905</v>
      </c>
      <c r="F3760" t="s">
        <v>594</v>
      </c>
      <c r="G3760" t="s">
        <v>406</v>
      </c>
      <c r="H3760" t="s">
        <v>554</v>
      </c>
      <c r="I3760" t="s">
        <v>7926</v>
      </c>
      <c r="J3760" t="s">
        <v>406</v>
      </c>
      <c r="K3760" t="s">
        <v>56</v>
      </c>
      <c r="L3760" t="s">
        <v>902</v>
      </c>
      <c r="M3760" t="s">
        <v>1829</v>
      </c>
      <c r="N3760" s="5">
        <v>5002128</v>
      </c>
    </row>
    <row r="3761" spans="1:14" x14ac:dyDescent="0.25">
      <c r="A3761" t="s">
        <v>67</v>
      </c>
      <c r="B3761" t="s">
        <v>2032</v>
      </c>
      <c r="C3761">
        <v>2340</v>
      </c>
      <c r="D3761" s="2">
        <v>46113</v>
      </c>
      <c r="E3761" t="s">
        <v>905</v>
      </c>
      <c r="F3761" t="s">
        <v>594</v>
      </c>
      <c r="G3761" t="s">
        <v>406</v>
      </c>
      <c r="H3761" t="s">
        <v>554</v>
      </c>
      <c r="I3761" t="s">
        <v>7940</v>
      </c>
      <c r="J3761" t="s">
        <v>406</v>
      </c>
      <c r="K3761" t="s">
        <v>56</v>
      </c>
      <c r="L3761" t="s">
        <v>902</v>
      </c>
      <c r="M3761" t="s">
        <v>1829</v>
      </c>
      <c r="N3761" s="5">
        <v>6398182</v>
      </c>
    </row>
    <row r="3762" spans="1:14" x14ac:dyDescent="0.25">
      <c r="A3762" t="s">
        <v>67</v>
      </c>
      <c r="B3762" t="s">
        <v>2032</v>
      </c>
      <c r="C3762">
        <v>2340</v>
      </c>
      <c r="D3762" s="2">
        <v>46113</v>
      </c>
      <c r="E3762" t="s">
        <v>905</v>
      </c>
      <c r="F3762" t="s">
        <v>196</v>
      </c>
      <c r="G3762" t="s">
        <v>2035</v>
      </c>
      <c r="H3762" t="s">
        <v>113</v>
      </c>
      <c r="I3762" t="s">
        <v>7941</v>
      </c>
      <c r="J3762" t="s">
        <v>628</v>
      </c>
      <c r="K3762" t="s">
        <v>56</v>
      </c>
      <c r="L3762" t="s">
        <v>902</v>
      </c>
      <c r="M3762" t="s">
        <v>1829</v>
      </c>
      <c r="N3762" s="5">
        <v>16334276</v>
      </c>
    </row>
    <row r="3763" spans="1:14" x14ac:dyDescent="0.25">
      <c r="A3763" t="s">
        <v>67</v>
      </c>
      <c r="B3763" t="s">
        <v>2032</v>
      </c>
      <c r="C3763">
        <v>2340</v>
      </c>
      <c r="D3763" s="2">
        <v>46113</v>
      </c>
      <c r="E3763" t="s">
        <v>906</v>
      </c>
      <c r="F3763" t="s">
        <v>7942</v>
      </c>
      <c r="G3763" t="s">
        <v>7943</v>
      </c>
      <c r="H3763" t="s">
        <v>6474</v>
      </c>
      <c r="I3763" t="s">
        <v>7944</v>
      </c>
      <c r="J3763" t="s">
        <v>7945</v>
      </c>
      <c r="K3763" t="s">
        <v>56</v>
      </c>
      <c r="L3763" t="s">
        <v>903</v>
      </c>
      <c r="M3763" t="s">
        <v>1829</v>
      </c>
      <c r="N3763" s="5">
        <v>5653864</v>
      </c>
    </row>
    <row r="3764" spans="1:14" x14ac:dyDescent="0.25">
      <c r="A3764" t="s">
        <v>67</v>
      </c>
      <c r="B3764" t="s">
        <v>2032</v>
      </c>
      <c r="C3764">
        <v>2340</v>
      </c>
      <c r="D3764" s="2">
        <v>46113</v>
      </c>
      <c r="E3764" t="s">
        <v>906</v>
      </c>
      <c r="F3764" t="s">
        <v>6920</v>
      </c>
      <c r="G3764" t="s">
        <v>6921</v>
      </c>
      <c r="H3764" t="s">
        <v>6478</v>
      </c>
      <c r="I3764" t="s">
        <v>7946</v>
      </c>
      <c r="J3764" t="s">
        <v>7947</v>
      </c>
      <c r="K3764" t="s">
        <v>56</v>
      </c>
      <c r="L3764" t="s">
        <v>903</v>
      </c>
      <c r="M3764" t="s">
        <v>1829</v>
      </c>
      <c r="N3764" s="5">
        <v>2816013</v>
      </c>
    </row>
    <row r="3765" spans="1:14" x14ac:dyDescent="0.25">
      <c r="A3765" t="s">
        <v>67</v>
      </c>
      <c r="B3765" t="s">
        <v>2032</v>
      </c>
      <c r="C3765">
        <v>2340</v>
      </c>
      <c r="D3765" s="2">
        <v>46113</v>
      </c>
      <c r="E3765" t="s">
        <v>906</v>
      </c>
      <c r="F3765" t="s">
        <v>6920</v>
      </c>
      <c r="G3765" t="s">
        <v>6921</v>
      </c>
      <c r="H3765" t="s">
        <v>6478</v>
      </c>
      <c r="I3765" t="s">
        <v>7948</v>
      </c>
      <c r="J3765" t="s">
        <v>7947</v>
      </c>
      <c r="K3765" t="s">
        <v>56</v>
      </c>
      <c r="L3765" t="s">
        <v>903</v>
      </c>
      <c r="M3765" t="s">
        <v>1829</v>
      </c>
      <c r="N3765" s="5">
        <v>3573394</v>
      </c>
    </row>
    <row r="3766" spans="1:14" x14ac:dyDescent="0.25">
      <c r="A3766" t="s">
        <v>67</v>
      </c>
      <c r="B3766" t="s">
        <v>2032</v>
      </c>
      <c r="C3766">
        <v>2340</v>
      </c>
      <c r="D3766" s="2">
        <v>46113</v>
      </c>
      <c r="E3766" t="s">
        <v>906</v>
      </c>
      <c r="F3766" t="s">
        <v>198</v>
      </c>
      <c r="G3766" t="s">
        <v>7</v>
      </c>
      <c r="H3766" t="s">
        <v>1430</v>
      </c>
      <c r="I3766" t="s">
        <v>14</v>
      </c>
      <c r="J3766" t="s">
        <v>2036</v>
      </c>
      <c r="K3766" t="s">
        <v>56</v>
      </c>
      <c r="L3766" t="s">
        <v>903</v>
      </c>
      <c r="M3766" t="s">
        <v>1829</v>
      </c>
      <c r="N3766" s="5">
        <v>36441317</v>
      </c>
    </row>
    <row r="3767" spans="1:14" x14ac:dyDescent="0.25">
      <c r="A3767" t="s">
        <v>67</v>
      </c>
      <c r="B3767" t="s">
        <v>2032</v>
      </c>
      <c r="C3767">
        <v>2340</v>
      </c>
      <c r="D3767" s="2">
        <v>46113</v>
      </c>
      <c r="E3767" t="s">
        <v>906</v>
      </c>
      <c r="F3767" t="s">
        <v>198</v>
      </c>
      <c r="G3767" t="s">
        <v>7</v>
      </c>
      <c r="H3767" t="s">
        <v>6480</v>
      </c>
      <c r="I3767" t="s">
        <v>14</v>
      </c>
      <c r="J3767" t="s">
        <v>2036</v>
      </c>
      <c r="K3767" t="s">
        <v>56</v>
      </c>
      <c r="L3767" t="s">
        <v>903</v>
      </c>
      <c r="M3767" t="s">
        <v>1829</v>
      </c>
      <c r="N3767" s="5">
        <v>39356499</v>
      </c>
    </row>
    <row r="3768" spans="1:14" x14ac:dyDescent="0.25">
      <c r="A3768" t="s">
        <v>67</v>
      </c>
      <c r="B3768" t="s">
        <v>2032</v>
      </c>
      <c r="C3768">
        <v>2340</v>
      </c>
      <c r="D3768" s="2">
        <v>46113</v>
      </c>
      <c r="E3768" t="s">
        <v>906</v>
      </c>
      <c r="F3768" t="s">
        <v>172</v>
      </c>
      <c r="G3768" t="s">
        <v>1840</v>
      </c>
      <c r="H3768" t="s">
        <v>6470</v>
      </c>
      <c r="I3768" t="s">
        <v>14</v>
      </c>
      <c r="J3768" t="s">
        <v>1905</v>
      </c>
      <c r="K3768" t="s">
        <v>56</v>
      </c>
      <c r="L3768" t="s">
        <v>903</v>
      </c>
      <c r="M3768" t="s">
        <v>1829</v>
      </c>
      <c r="N3768" s="5">
        <v>876518</v>
      </c>
    </row>
    <row r="3769" spans="1:14" x14ac:dyDescent="0.25">
      <c r="A3769" t="s">
        <v>67</v>
      </c>
      <c r="B3769" t="s">
        <v>2032</v>
      </c>
      <c r="C3769">
        <v>2340</v>
      </c>
      <c r="D3769" s="2">
        <v>46113</v>
      </c>
      <c r="E3769" t="s">
        <v>906</v>
      </c>
      <c r="F3769" t="s">
        <v>953</v>
      </c>
      <c r="G3769" t="s">
        <v>866</v>
      </c>
      <c r="H3769" t="s">
        <v>1708</v>
      </c>
      <c r="I3769" t="s">
        <v>14</v>
      </c>
      <c r="J3769" t="s">
        <v>7949</v>
      </c>
      <c r="K3769" t="s">
        <v>56</v>
      </c>
      <c r="L3769" t="s">
        <v>903</v>
      </c>
      <c r="M3769" t="s">
        <v>1829</v>
      </c>
      <c r="N3769" s="5">
        <v>6016799</v>
      </c>
    </row>
    <row r="3770" spans="1:14" x14ac:dyDescent="0.25">
      <c r="A3770" t="s">
        <v>67</v>
      </c>
      <c r="B3770" t="s">
        <v>2032</v>
      </c>
      <c r="C3770">
        <v>2340</v>
      </c>
      <c r="D3770" s="2">
        <v>46113</v>
      </c>
      <c r="E3770" t="s">
        <v>906</v>
      </c>
      <c r="F3770" t="s">
        <v>196</v>
      </c>
      <c r="G3770" t="s">
        <v>2035</v>
      </c>
      <c r="H3770" t="s">
        <v>6479</v>
      </c>
      <c r="I3770" t="s">
        <v>14</v>
      </c>
      <c r="J3770" t="s">
        <v>7950</v>
      </c>
      <c r="K3770" t="s">
        <v>56</v>
      </c>
      <c r="L3770" t="s">
        <v>903</v>
      </c>
      <c r="M3770" t="s">
        <v>1829</v>
      </c>
      <c r="N3770" s="5">
        <v>19019597</v>
      </c>
    </row>
    <row r="3771" spans="1:14" x14ac:dyDescent="0.25">
      <c r="A3771" t="s">
        <v>67</v>
      </c>
      <c r="B3771" t="s">
        <v>2032</v>
      </c>
      <c r="C3771">
        <v>2340</v>
      </c>
      <c r="D3771" s="2">
        <v>46113</v>
      </c>
      <c r="E3771" t="s">
        <v>906</v>
      </c>
      <c r="F3771" t="s">
        <v>533</v>
      </c>
      <c r="G3771" t="s">
        <v>407</v>
      </c>
      <c r="H3771" t="s">
        <v>4719</v>
      </c>
      <c r="I3771" t="s">
        <v>7951</v>
      </c>
      <c r="J3771" t="s">
        <v>7952</v>
      </c>
      <c r="K3771" t="s">
        <v>56</v>
      </c>
      <c r="L3771" t="s">
        <v>903</v>
      </c>
      <c r="M3771" t="s">
        <v>1829</v>
      </c>
      <c r="N3771" s="5">
        <v>2235976</v>
      </c>
    </row>
    <row r="3772" spans="1:14" x14ac:dyDescent="0.25">
      <c r="A3772" t="s">
        <v>67</v>
      </c>
      <c r="B3772" t="s">
        <v>2032</v>
      </c>
      <c r="C3772">
        <v>2340</v>
      </c>
      <c r="D3772" s="2">
        <v>46113</v>
      </c>
      <c r="E3772" t="s">
        <v>907</v>
      </c>
      <c r="F3772" t="s">
        <v>198</v>
      </c>
      <c r="G3772" t="s">
        <v>7</v>
      </c>
      <c r="H3772" t="s">
        <v>6476</v>
      </c>
      <c r="I3772" t="s">
        <v>14</v>
      </c>
      <c r="J3772" t="s">
        <v>1991</v>
      </c>
      <c r="K3772" t="s">
        <v>56</v>
      </c>
      <c r="L3772" t="s">
        <v>904</v>
      </c>
      <c r="M3772" t="s">
        <v>1829</v>
      </c>
      <c r="N3772" s="5">
        <v>-14552957</v>
      </c>
    </row>
    <row r="3773" spans="1:14" x14ac:dyDescent="0.25">
      <c r="A3773" t="s">
        <v>67</v>
      </c>
      <c r="B3773" t="s">
        <v>2032</v>
      </c>
      <c r="C3773">
        <v>2340</v>
      </c>
      <c r="D3773" s="2">
        <v>46113</v>
      </c>
      <c r="E3773" t="s">
        <v>907</v>
      </c>
      <c r="F3773" t="s">
        <v>594</v>
      </c>
      <c r="G3773" t="s">
        <v>406</v>
      </c>
      <c r="H3773" t="s">
        <v>554</v>
      </c>
      <c r="I3773" t="s">
        <v>7926</v>
      </c>
      <c r="J3773" t="s">
        <v>3497</v>
      </c>
      <c r="K3773" t="s">
        <v>56</v>
      </c>
      <c r="L3773" t="s">
        <v>904</v>
      </c>
      <c r="M3773" t="s">
        <v>1829</v>
      </c>
      <c r="N3773" s="5">
        <v>-5002128</v>
      </c>
    </row>
    <row r="3774" spans="1:14" x14ac:dyDescent="0.25">
      <c r="A3774" t="s">
        <v>67</v>
      </c>
      <c r="B3774" t="s">
        <v>2032</v>
      </c>
      <c r="C3774">
        <v>2340</v>
      </c>
      <c r="D3774" s="2">
        <v>46143</v>
      </c>
      <c r="E3774" t="s">
        <v>905</v>
      </c>
      <c r="F3774" t="s">
        <v>9464</v>
      </c>
      <c r="G3774" t="s">
        <v>11154</v>
      </c>
      <c r="H3774" t="s">
        <v>9466</v>
      </c>
      <c r="I3774" t="s">
        <v>11155</v>
      </c>
      <c r="J3774" t="s">
        <v>11154</v>
      </c>
      <c r="K3774" t="s">
        <v>56</v>
      </c>
      <c r="L3774" t="s">
        <v>902</v>
      </c>
      <c r="M3774" t="s">
        <v>1829</v>
      </c>
      <c r="N3774" s="5">
        <v>12475629</v>
      </c>
    </row>
    <row r="3775" spans="1:14" x14ac:dyDescent="0.25">
      <c r="A3775" t="s">
        <v>67</v>
      </c>
      <c r="B3775" t="s">
        <v>2032</v>
      </c>
      <c r="C3775">
        <v>2340</v>
      </c>
      <c r="D3775" s="2">
        <v>46143</v>
      </c>
      <c r="E3775" t="s">
        <v>905</v>
      </c>
      <c r="F3775" t="s">
        <v>7942</v>
      </c>
      <c r="G3775" t="s">
        <v>7943</v>
      </c>
      <c r="H3775" t="s">
        <v>6474</v>
      </c>
      <c r="I3775" t="s">
        <v>7944</v>
      </c>
      <c r="J3775" t="s">
        <v>7943</v>
      </c>
      <c r="K3775" t="s">
        <v>56</v>
      </c>
      <c r="L3775" t="s">
        <v>902</v>
      </c>
      <c r="M3775" t="s">
        <v>1829</v>
      </c>
      <c r="N3775" s="5">
        <v>5653863</v>
      </c>
    </row>
    <row r="3776" spans="1:14" x14ac:dyDescent="0.25">
      <c r="A3776" t="s">
        <v>67</v>
      </c>
      <c r="B3776" t="s">
        <v>2032</v>
      </c>
      <c r="C3776">
        <v>2340</v>
      </c>
      <c r="D3776" s="2">
        <v>46143</v>
      </c>
      <c r="E3776" t="s">
        <v>905</v>
      </c>
      <c r="F3776" t="s">
        <v>282</v>
      </c>
      <c r="G3776" t="s">
        <v>365</v>
      </c>
      <c r="H3776" t="s">
        <v>1406</v>
      </c>
      <c r="I3776" t="s">
        <v>11156</v>
      </c>
      <c r="J3776" t="s">
        <v>365</v>
      </c>
      <c r="K3776" t="s">
        <v>56</v>
      </c>
      <c r="L3776" t="s">
        <v>902</v>
      </c>
      <c r="M3776" t="s">
        <v>1829</v>
      </c>
      <c r="N3776" s="5">
        <v>7240900</v>
      </c>
    </row>
    <row r="3777" spans="1:14" x14ac:dyDescent="0.25">
      <c r="A3777" t="s">
        <v>67</v>
      </c>
      <c r="B3777" t="s">
        <v>2032</v>
      </c>
      <c r="C3777">
        <v>2340</v>
      </c>
      <c r="D3777" s="2">
        <v>46143</v>
      </c>
      <c r="E3777" t="s">
        <v>905</v>
      </c>
      <c r="F3777" t="s">
        <v>2033</v>
      </c>
      <c r="G3777" t="s">
        <v>2034</v>
      </c>
      <c r="H3777" t="s">
        <v>6468</v>
      </c>
      <c r="I3777" t="s">
        <v>11157</v>
      </c>
      <c r="J3777" t="s">
        <v>2034</v>
      </c>
      <c r="K3777" t="s">
        <v>56</v>
      </c>
      <c r="L3777" t="s">
        <v>902</v>
      </c>
      <c r="M3777" t="s">
        <v>1829</v>
      </c>
      <c r="N3777" s="5">
        <v>707818</v>
      </c>
    </row>
    <row r="3778" spans="1:14" x14ac:dyDescent="0.25">
      <c r="A3778" t="s">
        <v>67</v>
      </c>
      <c r="B3778" t="s">
        <v>2032</v>
      </c>
      <c r="C3778">
        <v>2340</v>
      </c>
      <c r="D3778" s="2">
        <v>46143</v>
      </c>
      <c r="E3778" t="s">
        <v>905</v>
      </c>
      <c r="F3778" t="s">
        <v>2033</v>
      </c>
      <c r="G3778" t="s">
        <v>2034</v>
      </c>
      <c r="H3778" t="s">
        <v>6468</v>
      </c>
      <c r="I3778" t="s">
        <v>11158</v>
      </c>
      <c r="J3778" t="s">
        <v>2034</v>
      </c>
      <c r="K3778" t="s">
        <v>56</v>
      </c>
      <c r="L3778" t="s">
        <v>902</v>
      </c>
      <c r="M3778" t="s">
        <v>1829</v>
      </c>
      <c r="N3778" s="5">
        <v>2390503</v>
      </c>
    </row>
    <row r="3779" spans="1:14" x14ac:dyDescent="0.25">
      <c r="A3779" t="s">
        <v>67</v>
      </c>
      <c r="B3779" t="s">
        <v>2032</v>
      </c>
      <c r="C3779">
        <v>2340</v>
      </c>
      <c r="D3779" s="2">
        <v>46143</v>
      </c>
      <c r="E3779" t="s">
        <v>905</v>
      </c>
      <c r="F3779" t="s">
        <v>10061</v>
      </c>
      <c r="G3779" t="s">
        <v>14</v>
      </c>
      <c r="H3779" t="s">
        <v>10063</v>
      </c>
      <c r="I3779" t="s">
        <v>11159</v>
      </c>
      <c r="J3779" t="s">
        <v>11160</v>
      </c>
      <c r="K3779" t="s">
        <v>56</v>
      </c>
      <c r="L3779" t="s">
        <v>902</v>
      </c>
      <c r="M3779" t="s">
        <v>1829</v>
      </c>
      <c r="N3779" s="5">
        <v>636981</v>
      </c>
    </row>
    <row r="3780" spans="1:14" x14ac:dyDescent="0.25">
      <c r="A3780" t="s">
        <v>67</v>
      </c>
      <c r="B3780" t="s">
        <v>2032</v>
      </c>
      <c r="C3780">
        <v>2340</v>
      </c>
      <c r="D3780" s="2">
        <v>46143</v>
      </c>
      <c r="E3780" t="s">
        <v>905</v>
      </c>
      <c r="F3780" t="s">
        <v>10437</v>
      </c>
      <c r="G3780" t="s">
        <v>10438</v>
      </c>
      <c r="H3780" t="s">
        <v>10439</v>
      </c>
      <c r="I3780" t="s">
        <v>11161</v>
      </c>
      <c r="J3780" t="s">
        <v>10438</v>
      </c>
      <c r="K3780" t="s">
        <v>56</v>
      </c>
      <c r="L3780" t="s">
        <v>902</v>
      </c>
      <c r="M3780" t="s">
        <v>1829</v>
      </c>
      <c r="N3780" s="5">
        <v>462867</v>
      </c>
    </row>
    <row r="3781" spans="1:14" x14ac:dyDescent="0.25">
      <c r="A3781" t="s">
        <v>67</v>
      </c>
      <c r="B3781" t="s">
        <v>2032</v>
      </c>
      <c r="C3781">
        <v>2340</v>
      </c>
      <c r="D3781" s="2">
        <v>46143</v>
      </c>
      <c r="E3781" t="s">
        <v>905</v>
      </c>
      <c r="F3781" t="s">
        <v>10437</v>
      </c>
      <c r="G3781" t="s">
        <v>10438</v>
      </c>
      <c r="H3781" t="s">
        <v>10439</v>
      </c>
      <c r="I3781" t="s">
        <v>11162</v>
      </c>
      <c r="J3781" t="s">
        <v>10438</v>
      </c>
      <c r="K3781" t="s">
        <v>56</v>
      </c>
      <c r="L3781" t="s">
        <v>902</v>
      </c>
      <c r="M3781" t="s">
        <v>1829</v>
      </c>
      <c r="N3781" s="5">
        <v>462867</v>
      </c>
    </row>
    <row r="3782" spans="1:14" x14ac:dyDescent="0.25">
      <c r="A3782" t="s">
        <v>67</v>
      </c>
      <c r="B3782" t="s">
        <v>2032</v>
      </c>
      <c r="C3782">
        <v>2340</v>
      </c>
      <c r="D3782" s="2">
        <v>46143</v>
      </c>
      <c r="E3782" t="s">
        <v>905</v>
      </c>
      <c r="F3782" t="s">
        <v>6920</v>
      </c>
      <c r="G3782" t="s">
        <v>6921</v>
      </c>
      <c r="H3782" t="s">
        <v>6478</v>
      </c>
      <c r="I3782" t="s">
        <v>7946</v>
      </c>
      <c r="J3782" t="s">
        <v>6921</v>
      </c>
      <c r="K3782" t="s">
        <v>56</v>
      </c>
      <c r="L3782" t="s">
        <v>902</v>
      </c>
      <c r="M3782" t="s">
        <v>1829</v>
      </c>
      <c r="N3782" s="5">
        <v>2816013</v>
      </c>
    </row>
    <row r="3783" spans="1:14" x14ac:dyDescent="0.25">
      <c r="A3783" t="s">
        <v>67</v>
      </c>
      <c r="B3783" t="s">
        <v>2032</v>
      </c>
      <c r="C3783">
        <v>2340</v>
      </c>
      <c r="D3783" s="2">
        <v>46143</v>
      </c>
      <c r="E3783" t="s">
        <v>905</v>
      </c>
      <c r="F3783" t="s">
        <v>6920</v>
      </c>
      <c r="G3783" t="s">
        <v>6921</v>
      </c>
      <c r="H3783" t="s">
        <v>6478</v>
      </c>
      <c r="I3783" t="s">
        <v>7948</v>
      </c>
      <c r="J3783" t="s">
        <v>6921</v>
      </c>
      <c r="K3783" t="s">
        <v>56</v>
      </c>
      <c r="L3783" t="s">
        <v>902</v>
      </c>
      <c r="M3783" t="s">
        <v>1829</v>
      </c>
      <c r="N3783" s="5">
        <v>3573394</v>
      </c>
    </row>
    <row r="3784" spans="1:14" x14ac:dyDescent="0.25">
      <c r="A3784" t="s">
        <v>67</v>
      </c>
      <c r="B3784" t="s">
        <v>2032</v>
      </c>
      <c r="C3784">
        <v>2340</v>
      </c>
      <c r="D3784" s="2">
        <v>46143</v>
      </c>
      <c r="E3784" t="s">
        <v>905</v>
      </c>
      <c r="F3784" t="s">
        <v>10254</v>
      </c>
      <c r="G3784" t="s">
        <v>14</v>
      </c>
      <c r="H3784" t="s">
        <v>10256</v>
      </c>
      <c r="I3784" t="s">
        <v>11163</v>
      </c>
      <c r="J3784" t="s">
        <v>10255</v>
      </c>
      <c r="K3784" t="s">
        <v>56</v>
      </c>
      <c r="L3784" t="s">
        <v>902</v>
      </c>
      <c r="M3784" t="s">
        <v>1829</v>
      </c>
      <c r="N3784" s="5">
        <v>230500</v>
      </c>
    </row>
    <row r="3785" spans="1:14" x14ac:dyDescent="0.25">
      <c r="A3785" t="s">
        <v>67</v>
      </c>
      <c r="B3785" t="s">
        <v>2032</v>
      </c>
      <c r="C3785">
        <v>2340</v>
      </c>
      <c r="D3785" s="2">
        <v>46143</v>
      </c>
      <c r="E3785" t="s">
        <v>905</v>
      </c>
      <c r="F3785" t="s">
        <v>11164</v>
      </c>
      <c r="G3785" t="s">
        <v>11165</v>
      </c>
      <c r="H3785" t="s">
        <v>10559</v>
      </c>
      <c r="I3785" t="s">
        <v>11166</v>
      </c>
      <c r="J3785" t="s">
        <v>11167</v>
      </c>
      <c r="K3785" t="s">
        <v>56</v>
      </c>
      <c r="L3785" t="s">
        <v>902</v>
      </c>
      <c r="M3785" t="s">
        <v>1829</v>
      </c>
      <c r="N3785" s="5">
        <v>347251</v>
      </c>
    </row>
    <row r="3786" spans="1:14" x14ac:dyDescent="0.25">
      <c r="A3786" t="s">
        <v>67</v>
      </c>
      <c r="B3786" t="s">
        <v>2032</v>
      </c>
      <c r="C3786">
        <v>2340</v>
      </c>
      <c r="D3786" s="2">
        <v>46143</v>
      </c>
      <c r="E3786" t="s">
        <v>905</v>
      </c>
      <c r="F3786" t="s">
        <v>363</v>
      </c>
      <c r="G3786" t="s">
        <v>352</v>
      </c>
      <c r="H3786" t="s">
        <v>10469</v>
      </c>
      <c r="I3786" t="s">
        <v>11168</v>
      </c>
      <c r="J3786" t="s">
        <v>352</v>
      </c>
      <c r="K3786" t="s">
        <v>56</v>
      </c>
      <c r="L3786" t="s">
        <v>902</v>
      </c>
      <c r="M3786" t="s">
        <v>1829</v>
      </c>
      <c r="N3786" s="5">
        <v>15515718</v>
      </c>
    </row>
    <row r="3787" spans="1:14" x14ac:dyDescent="0.25">
      <c r="A3787" t="s">
        <v>67</v>
      </c>
      <c r="B3787" t="s">
        <v>2032</v>
      </c>
      <c r="C3787">
        <v>2340</v>
      </c>
      <c r="D3787" s="2">
        <v>46143</v>
      </c>
      <c r="E3787" t="s">
        <v>905</v>
      </c>
      <c r="F3787" t="s">
        <v>363</v>
      </c>
      <c r="G3787" t="s">
        <v>352</v>
      </c>
      <c r="H3787" t="s">
        <v>10469</v>
      </c>
      <c r="I3787" t="s">
        <v>11169</v>
      </c>
      <c r="J3787" t="s">
        <v>352</v>
      </c>
      <c r="K3787" t="s">
        <v>56</v>
      </c>
      <c r="L3787" t="s">
        <v>902</v>
      </c>
      <c r="M3787" t="s">
        <v>1829</v>
      </c>
      <c r="N3787" s="5">
        <v>1055918</v>
      </c>
    </row>
    <row r="3788" spans="1:14" x14ac:dyDescent="0.25">
      <c r="A3788" t="s">
        <v>67</v>
      </c>
      <c r="B3788" t="s">
        <v>2032</v>
      </c>
      <c r="C3788">
        <v>2340</v>
      </c>
      <c r="D3788" s="2">
        <v>46143</v>
      </c>
      <c r="E3788" t="s">
        <v>905</v>
      </c>
      <c r="F3788" t="s">
        <v>198</v>
      </c>
      <c r="G3788" t="s">
        <v>7</v>
      </c>
      <c r="H3788" t="s">
        <v>1430</v>
      </c>
      <c r="I3788" t="s">
        <v>11170</v>
      </c>
      <c r="J3788" t="s">
        <v>7</v>
      </c>
      <c r="K3788" t="s">
        <v>56</v>
      </c>
      <c r="L3788" t="s">
        <v>902</v>
      </c>
      <c r="M3788" t="s">
        <v>1829</v>
      </c>
      <c r="N3788" s="5">
        <v>16517451</v>
      </c>
    </row>
    <row r="3789" spans="1:14" x14ac:dyDescent="0.25">
      <c r="A3789" t="s">
        <v>67</v>
      </c>
      <c r="B3789" t="s">
        <v>2032</v>
      </c>
      <c r="C3789">
        <v>2340</v>
      </c>
      <c r="D3789" s="2">
        <v>46143</v>
      </c>
      <c r="E3789" t="s">
        <v>905</v>
      </c>
      <c r="F3789" t="s">
        <v>198</v>
      </c>
      <c r="G3789" t="s">
        <v>7</v>
      </c>
      <c r="H3789" t="s">
        <v>1430</v>
      </c>
      <c r="I3789" t="s">
        <v>11171</v>
      </c>
      <c r="J3789" t="s">
        <v>7</v>
      </c>
      <c r="K3789" t="s">
        <v>56</v>
      </c>
      <c r="L3789" t="s">
        <v>902</v>
      </c>
      <c r="M3789" t="s">
        <v>1829</v>
      </c>
      <c r="N3789" s="5">
        <v>19923866</v>
      </c>
    </row>
    <row r="3790" spans="1:14" x14ac:dyDescent="0.25">
      <c r="A3790" t="s">
        <v>67</v>
      </c>
      <c r="B3790" t="s">
        <v>2032</v>
      </c>
      <c r="C3790">
        <v>2340</v>
      </c>
      <c r="D3790" s="2">
        <v>46143</v>
      </c>
      <c r="E3790" t="s">
        <v>905</v>
      </c>
      <c r="F3790" t="s">
        <v>198</v>
      </c>
      <c r="G3790" t="s">
        <v>7</v>
      </c>
      <c r="H3790" t="s">
        <v>1430</v>
      </c>
      <c r="I3790" t="s">
        <v>11172</v>
      </c>
      <c r="J3790" t="s">
        <v>7</v>
      </c>
      <c r="K3790" t="s">
        <v>56</v>
      </c>
      <c r="L3790" t="s">
        <v>902</v>
      </c>
      <c r="M3790" t="s">
        <v>1829</v>
      </c>
      <c r="N3790" s="5">
        <v>-16517451</v>
      </c>
    </row>
    <row r="3791" spans="1:14" x14ac:dyDescent="0.25">
      <c r="A3791" t="s">
        <v>67</v>
      </c>
      <c r="B3791" t="s">
        <v>2032</v>
      </c>
      <c r="C3791">
        <v>2340</v>
      </c>
      <c r="D3791" s="2">
        <v>46143</v>
      </c>
      <c r="E3791" t="s">
        <v>905</v>
      </c>
      <c r="F3791" t="s">
        <v>199</v>
      </c>
      <c r="G3791" t="s">
        <v>10</v>
      </c>
      <c r="H3791" t="s">
        <v>5897</v>
      </c>
      <c r="I3791" t="s">
        <v>11173</v>
      </c>
      <c r="J3791" t="s">
        <v>10</v>
      </c>
      <c r="K3791" t="s">
        <v>56</v>
      </c>
      <c r="L3791" t="s">
        <v>902</v>
      </c>
      <c r="M3791" t="s">
        <v>1829</v>
      </c>
      <c r="N3791" s="5">
        <v>5913003</v>
      </c>
    </row>
    <row r="3792" spans="1:14" x14ac:dyDescent="0.25">
      <c r="A3792" t="s">
        <v>67</v>
      </c>
      <c r="B3792" t="s">
        <v>2032</v>
      </c>
      <c r="C3792">
        <v>2340</v>
      </c>
      <c r="D3792" s="2">
        <v>46143</v>
      </c>
      <c r="E3792" t="s">
        <v>905</v>
      </c>
      <c r="F3792" t="s">
        <v>172</v>
      </c>
      <c r="G3792" t="s">
        <v>1840</v>
      </c>
      <c r="H3792" t="s">
        <v>6470</v>
      </c>
      <c r="I3792" t="s">
        <v>11174</v>
      </c>
      <c r="J3792" t="s">
        <v>1220</v>
      </c>
      <c r="K3792" t="s">
        <v>56</v>
      </c>
      <c r="L3792" t="s">
        <v>902</v>
      </c>
      <c r="M3792" t="s">
        <v>1829</v>
      </c>
      <c r="N3792" s="5">
        <v>876518</v>
      </c>
    </row>
    <row r="3793" spans="1:14" x14ac:dyDescent="0.25">
      <c r="A3793" t="s">
        <v>67</v>
      </c>
      <c r="B3793" t="s">
        <v>2032</v>
      </c>
      <c r="C3793">
        <v>2340</v>
      </c>
      <c r="D3793" s="2">
        <v>46143</v>
      </c>
      <c r="E3793" t="s">
        <v>905</v>
      </c>
      <c r="F3793" t="s">
        <v>953</v>
      </c>
      <c r="G3793" t="s">
        <v>866</v>
      </c>
      <c r="H3793" t="s">
        <v>1708</v>
      </c>
      <c r="I3793" t="s">
        <v>11175</v>
      </c>
      <c r="J3793" t="s">
        <v>11176</v>
      </c>
      <c r="K3793" t="s">
        <v>56</v>
      </c>
      <c r="L3793" t="s">
        <v>902</v>
      </c>
      <c r="M3793" t="s">
        <v>1829</v>
      </c>
      <c r="N3793" s="5">
        <v>4134535</v>
      </c>
    </row>
    <row r="3794" spans="1:14" x14ac:dyDescent="0.25">
      <c r="A3794" t="s">
        <v>67</v>
      </c>
      <c r="B3794" t="s">
        <v>2032</v>
      </c>
      <c r="C3794">
        <v>2340</v>
      </c>
      <c r="D3794" s="2">
        <v>46143</v>
      </c>
      <c r="E3794" t="s">
        <v>905</v>
      </c>
      <c r="F3794" t="s">
        <v>953</v>
      </c>
      <c r="G3794" t="s">
        <v>866</v>
      </c>
      <c r="H3794" t="s">
        <v>1708</v>
      </c>
      <c r="I3794" t="s">
        <v>11177</v>
      </c>
      <c r="J3794" t="s">
        <v>11176</v>
      </c>
      <c r="K3794" t="s">
        <v>56</v>
      </c>
      <c r="L3794" t="s">
        <v>902</v>
      </c>
      <c r="M3794" t="s">
        <v>1829</v>
      </c>
      <c r="N3794" s="5">
        <v>1930716</v>
      </c>
    </row>
    <row r="3795" spans="1:14" x14ac:dyDescent="0.25">
      <c r="A3795" t="s">
        <v>67</v>
      </c>
      <c r="B3795" t="s">
        <v>2032</v>
      </c>
      <c r="C3795">
        <v>2340</v>
      </c>
      <c r="D3795" s="2">
        <v>46143</v>
      </c>
      <c r="E3795" t="s">
        <v>905</v>
      </c>
      <c r="F3795" t="s">
        <v>11178</v>
      </c>
      <c r="G3795" t="s">
        <v>11179</v>
      </c>
      <c r="H3795" t="s">
        <v>10560</v>
      </c>
      <c r="I3795" t="s">
        <v>11180</v>
      </c>
      <c r="J3795" t="s">
        <v>11179</v>
      </c>
      <c r="K3795" t="s">
        <v>56</v>
      </c>
      <c r="L3795" t="s">
        <v>902</v>
      </c>
      <c r="M3795" t="s">
        <v>1829</v>
      </c>
      <c r="N3795" s="5">
        <v>9673744</v>
      </c>
    </row>
    <row r="3796" spans="1:14" x14ac:dyDescent="0.25">
      <c r="A3796" t="s">
        <v>67</v>
      </c>
      <c r="B3796" t="s">
        <v>2032</v>
      </c>
      <c r="C3796">
        <v>2340</v>
      </c>
      <c r="D3796" s="2">
        <v>46143</v>
      </c>
      <c r="E3796" t="s">
        <v>905</v>
      </c>
      <c r="F3796" t="s">
        <v>11178</v>
      </c>
      <c r="G3796" t="s">
        <v>11179</v>
      </c>
      <c r="H3796" t="s">
        <v>10560</v>
      </c>
      <c r="I3796" t="s">
        <v>11181</v>
      </c>
      <c r="J3796" t="s">
        <v>11179</v>
      </c>
      <c r="K3796" t="s">
        <v>56</v>
      </c>
      <c r="L3796" t="s">
        <v>902</v>
      </c>
      <c r="M3796" t="s">
        <v>1829</v>
      </c>
      <c r="N3796" s="5">
        <v>13715085</v>
      </c>
    </row>
    <row r="3797" spans="1:14" x14ac:dyDescent="0.25">
      <c r="A3797" t="s">
        <v>67</v>
      </c>
      <c r="B3797" t="s">
        <v>2032</v>
      </c>
      <c r="C3797">
        <v>2340</v>
      </c>
      <c r="D3797" s="2">
        <v>46143</v>
      </c>
      <c r="E3797" t="s">
        <v>905</v>
      </c>
      <c r="F3797" t="s">
        <v>11178</v>
      </c>
      <c r="G3797" t="s">
        <v>11179</v>
      </c>
      <c r="H3797" t="s">
        <v>10560</v>
      </c>
      <c r="I3797" t="s">
        <v>11182</v>
      </c>
      <c r="J3797" t="s">
        <v>11179</v>
      </c>
      <c r="K3797" t="s">
        <v>56</v>
      </c>
      <c r="L3797" t="s">
        <v>902</v>
      </c>
      <c r="M3797" t="s">
        <v>1829</v>
      </c>
      <c r="N3797" s="5">
        <v>6348303</v>
      </c>
    </row>
    <row r="3798" spans="1:14" x14ac:dyDescent="0.25">
      <c r="A3798" t="s">
        <v>67</v>
      </c>
      <c r="B3798" t="s">
        <v>2032</v>
      </c>
      <c r="C3798">
        <v>2340</v>
      </c>
      <c r="D3798" s="2">
        <v>46143</v>
      </c>
      <c r="E3798" t="s">
        <v>905</v>
      </c>
      <c r="F3798" t="s">
        <v>196</v>
      </c>
      <c r="G3798" t="s">
        <v>2035</v>
      </c>
      <c r="H3798" t="s">
        <v>6479</v>
      </c>
      <c r="I3798" t="s">
        <v>11183</v>
      </c>
      <c r="J3798" t="s">
        <v>628</v>
      </c>
      <c r="K3798" t="s">
        <v>56</v>
      </c>
      <c r="L3798" t="s">
        <v>902</v>
      </c>
      <c r="M3798" t="s">
        <v>1829</v>
      </c>
      <c r="N3798" s="5">
        <v>19019597</v>
      </c>
    </row>
    <row r="3799" spans="1:14" x14ac:dyDescent="0.25">
      <c r="A3799" t="s">
        <v>67</v>
      </c>
      <c r="B3799" t="s">
        <v>2032</v>
      </c>
      <c r="C3799">
        <v>2340</v>
      </c>
      <c r="D3799" s="2">
        <v>46143</v>
      </c>
      <c r="E3799" t="s">
        <v>905</v>
      </c>
      <c r="F3799" t="s">
        <v>196</v>
      </c>
      <c r="G3799" t="s">
        <v>2035</v>
      </c>
      <c r="H3799" t="s">
        <v>6479</v>
      </c>
      <c r="I3799" t="s">
        <v>11184</v>
      </c>
      <c r="J3799" t="s">
        <v>628</v>
      </c>
      <c r="K3799" t="s">
        <v>56</v>
      </c>
      <c r="L3799" t="s">
        <v>902</v>
      </c>
      <c r="M3799" t="s">
        <v>1829</v>
      </c>
      <c r="N3799" s="5">
        <v>15780132</v>
      </c>
    </row>
    <row r="3800" spans="1:14" x14ac:dyDescent="0.25">
      <c r="A3800" t="s">
        <v>67</v>
      </c>
      <c r="B3800" t="s">
        <v>2032</v>
      </c>
      <c r="C3800">
        <v>2340</v>
      </c>
      <c r="D3800" s="2">
        <v>46143</v>
      </c>
      <c r="E3800" t="s">
        <v>905</v>
      </c>
      <c r="F3800" t="s">
        <v>533</v>
      </c>
      <c r="G3800" t="s">
        <v>407</v>
      </c>
      <c r="H3800" t="s">
        <v>4719</v>
      </c>
      <c r="I3800" t="s">
        <v>7951</v>
      </c>
      <c r="J3800" t="s">
        <v>11185</v>
      </c>
      <c r="K3800" t="s">
        <v>56</v>
      </c>
      <c r="L3800" t="s">
        <v>902</v>
      </c>
      <c r="M3800" t="s">
        <v>1829</v>
      </c>
      <c r="N3800" s="5">
        <v>2235976</v>
      </c>
    </row>
    <row r="3801" spans="1:14" x14ac:dyDescent="0.25">
      <c r="A3801" t="s">
        <v>67</v>
      </c>
      <c r="B3801" t="s">
        <v>2032</v>
      </c>
      <c r="C3801">
        <v>2340</v>
      </c>
      <c r="D3801" s="2">
        <v>46143</v>
      </c>
      <c r="E3801" t="s">
        <v>906</v>
      </c>
      <c r="F3801" t="s">
        <v>198</v>
      </c>
      <c r="G3801" t="s">
        <v>7</v>
      </c>
      <c r="H3801" t="s">
        <v>1430</v>
      </c>
      <c r="I3801" t="s">
        <v>14</v>
      </c>
      <c r="J3801" t="s">
        <v>2036</v>
      </c>
      <c r="K3801" t="s">
        <v>56</v>
      </c>
      <c r="L3801" t="s">
        <v>903</v>
      </c>
      <c r="M3801" t="s">
        <v>1829</v>
      </c>
      <c r="N3801" s="5">
        <v>16517451</v>
      </c>
    </row>
    <row r="3802" spans="1:14" x14ac:dyDescent="0.25">
      <c r="A3802" t="s">
        <v>67</v>
      </c>
      <c r="B3802" t="s">
        <v>2032</v>
      </c>
      <c r="C3802">
        <v>2340</v>
      </c>
      <c r="D3802" s="2">
        <v>46143</v>
      </c>
      <c r="E3802" t="s">
        <v>906</v>
      </c>
      <c r="F3802" t="s">
        <v>198</v>
      </c>
      <c r="G3802" t="s">
        <v>7</v>
      </c>
      <c r="H3802" t="s">
        <v>6480</v>
      </c>
      <c r="I3802" t="s">
        <v>14</v>
      </c>
      <c r="J3802" t="s">
        <v>2036</v>
      </c>
      <c r="K3802" t="s">
        <v>56</v>
      </c>
      <c r="L3802" t="s">
        <v>903</v>
      </c>
      <c r="M3802" t="s">
        <v>1829</v>
      </c>
      <c r="N3802" s="5">
        <v>39356503</v>
      </c>
    </row>
    <row r="3803" spans="1:14" x14ac:dyDescent="0.25">
      <c r="A3803" t="s">
        <v>67</v>
      </c>
      <c r="B3803" t="s">
        <v>2032</v>
      </c>
      <c r="C3803">
        <v>2340</v>
      </c>
      <c r="D3803" s="2">
        <v>46143</v>
      </c>
      <c r="E3803" t="s">
        <v>906</v>
      </c>
      <c r="F3803" t="s">
        <v>594</v>
      </c>
      <c r="G3803" t="s">
        <v>406</v>
      </c>
      <c r="H3803" t="s">
        <v>10561</v>
      </c>
      <c r="I3803" t="s">
        <v>14</v>
      </c>
      <c r="J3803" t="s">
        <v>3491</v>
      </c>
      <c r="K3803" t="s">
        <v>56</v>
      </c>
      <c r="L3803" t="s">
        <v>903</v>
      </c>
      <c r="M3803" t="s">
        <v>1829</v>
      </c>
      <c r="N3803" s="5">
        <v>4213762</v>
      </c>
    </row>
    <row r="3804" spans="1:14" x14ac:dyDescent="0.25">
      <c r="A3804" t="s">
        <v>67</v>
      </c>
      <c r="B3804" t="s">
        <v>2032</v>
      </c>
      <c r="C3804">
        <v>2340</v>
      </c>
      <c r="D3804" s="2">
        <v>46143</v>
      </c>
      <c r="E3804" t="s">
        <v>906</v>
      </c>
      <c r="F3804" t="s">
        <v>196</v>
      </c>
      <c r="G3804" t="s">
        <v>2035</v>
      </c>
      <c r="H3804" t="s">
        <v>6460</v>
      </c>
      <c r="I3804" t="s">
        <v>14</v>
      </c>
      <c r="J3804" t="s">
        <v>7950</v>
      </c>
      <c r="K3804" t="s">
        <v>56</v>
      </c>
      <c r="L3804" t="s">
        <v>903</v>
      </c>
      <c r="M3804" t="s">
        <v>1829</v>
      </c>
      <c r="N3804" s="5">
        <v>63662518</v>
      </c>
    </row>
    <row r="3805" spans="1:14" x14ac:dyDescent="0.25">
      <c r="A3805" t="s">
        <v>67</v>
      </c>
      <c r="B3805" t="s">
        <v>2032</v>
      </c>
      <c r="C3805">
        <v>2340</v>
      </c>
      <c r="D3805" s="2">
        <v>46143</v>
      </c>
      <c r="E3805" t="s">
        <v>907</v>
      </c>
      <c r="F3805" t="s">
        <v>7942</v>
      </c>
      <c r="G3805" t="s">
        <v>7943</v>
      </c>
      <c r="H3805" t="s">
        <v>6474</v>
      </c>
      <c r="I3805" t="s">
        <v>7944</v>
      </c>
      <c r="J3805" t="s">
        <v>11186</v>
      </c>
      <c r="K3805" t="s">
        <v>56</v>
      </c>
      <c r="L3805" t="s">
        <v>904</v>
      </c>
      <c r="M3805" t="s">
        <v>1829</v>
      </c>
      <c r="N3805" s="5">
        <v>-5653864</v>
      </c>
    </row>
    <row r="3806" spans="1:14" x14ac:dyDescent="0.25">
      <c r="A3806" t="s">
        <v>67</v>
      </c>
      <c r="B3806" t="s">
        <v>2032</v>
      </c>
      <c r="C3806">
        <v>2340</v>
      </c>
      <c r="D3806" s="2">
        <v>46143</v>
      </c>
      <c r="E3806" t="s">
        <v>907</v>
      </c>
      <c r="F3806" t="s">
        <v>6920</v>
      </c>
      <c r="G3806" t="s">
        <v>6921</v>
      </c>
      <c r="H3806" t="s">
        <v>6478</v>
      </c>
      <c r="I3806" t="s">
        <v>7946</v>
      </c>
      <c r="J3806" t="s">
        <v>11187</v>
      </c>
      <c r="K3806" t="s">
        <v>56</v>
      </c>
      <c r="L3806" t="s">
        <v>904</v>
      </c>
      <c r="M3806" t="s">
        <v>1829</v>
      </c>
      <c r="N3806" s="5">
        <v>-2816013</v>
      </c>
    </row>
    <row r="3807" spans="1:14" x14ac:dyDescent="0.25">
      <c r="A3807" t="s">
        <v>67</v>
      </c>
      <c r="B3807" t="s">
        <v>2032</v>
      </c>
      <c r="C3807">
        <v>2340</v>
      </c>
      <c r="D3807" s="2">
        <v>46143</v>
      </c>
      <c r="E3807" t="s">
        <v>907</v>
      </c>
      <c r="F3807" t="s">
        <v>6920</v>
      </c>
      <c r="G3807" t="s">
        <v>6921</v>
      </c>
      <c r="H3807" t="s">
        <v>6478</v>
      </c>
      <c r="I3807" t="s">
        <v>7948</v>
      </c>
      <c r="J3807" t="s">
        <v>11187</v>
      </c>
      <c r="K3807" t="s">
        <v>56</v>
      </c>
      <c r="L3807" t="s">
        <v>904</v>
      </c>
      <c r="M3807" t="s">
        <v>1829</v>
      </c>
      <c r="N3807" s="5">
        <v>-3573394</v>
      </c>
    </row>
    <row r="3808" spans="1:14" x14ac:dyDescent="0.25">
      <c r="A3808" t="s">
        <v>67</v>
      </c>
      <c r="B3808" t="s">
        <v>2032</v>
      </c>
      <c r="C3808">
        <v>2340</v>
      </c>
      <c r="D3808" s="2">
        <v>46143</v>
      </c>
      <c r="E3808" t="s">
        <v>907</v>
      </c>
      <c r="F3808" t="s">
        <v>198</v>
      </c>
      <c r="G3808" t="s">
        <v>7</v>
      </c>
      <c r="H3808" t="s">
        <v>1430</v>
      </c>
      <c r="I3808" t="s">
        <v>11170</v>
      </c>
      <c r="J3808" t="s">
        <v>1991</v>
      </c>
      <c r="K3808" t="s">
        <v>56</v>
      </c>
      <c r="L3808" t="s">
        <v>904</v>
      </c>
      <c r="M3808" t="s">
        <v>1829</v>
      </c>
      <c r="N3808" s="5">
        <v>-16517451</v>
      </c>
    </row>
    <row r="3809" spans="1:14" x14ac:dyDescent="0.25">
      <c r="A3809" t="s">
        <v>67</v>
      </c>
      <c r="B3809" t="s">
        <v>2032</v>
      </c>
      <c r="C3809">
        <v>2340</v>
      </c>
      <c r="D3809" s="2">
        <v>46143</v>
      </c>
      <c r="E3809" t="s">
        <v>907</v>
      </c>
      <c r="F3809" t="s">
        <v>198</v>
      </c>
      <c r="G3809" t="s">
        <v>7</v>
      </c>
      <c r="H3809" t="s">
        <v>1430</v>
      </c>
      <c r="I3809" t="s">
        <v>11171</v>
      </c>
      <c r="J3809" t="s">
        <v>1991</v>
      </c>
      <c r="K3809" t="s">
        <v>56</v>
      </c>
      <c r="L3809" t="s">
        <v>904</v>
      </c>
      <c r="M3809" t="s">
        <v>1829</v>
      </c>
      <c r="N3809" s="5">
        <v>-19923866</v>
      </c>
    </row>
    <row r="3810" spans="1:14" x14ac:dyDescent="0.25">
      <c r="A3810" t="s">
        <v>67</v>
      </c>
      <c r="B3810" t="s">
        <v>2032</v>
      </c>
      <c r="C3810">
        <v>2340</v>
      </c>
      <c r="D3810" s="2">
        <v>46143</v>
      </c>
      <c r="E3810" t="s">
        <v>907</v>
      </c>
      <c r="F3810" t="s">
        <v>198</v>
      </c>
      <c r="G3810" t="s">
        <v>7</v>
      </c>
      <c r="H3810" t="s">
        <v>6480</v>
      </c>
      <c r="I3810" t="s">
        <v>14</v>
      </c>
      <c r="J3810" t="s">
        <v>1991</v>
      </c>
      <c r="K3810" t="s">
        <v>56</v>
      </c>
      <c r="L3810" t="s">
        <v>904</v>
      </c>
      <c r="M3810" t="s">
        <v>1829</v>
      </c>
      <c r="N3810" s="5">
        <v>-39356499</v>
      </c>
    </row>
    <row r="3811" spans="1:14" x14ac:dyDescent="0.25">
      <c r="A3811" t="s">
        <v>67</v>
      </c>
      <c r="B3811" t="s">
        <v>2032</v>
      </c>
      <c r="C3811">
        <v>2340</v>
      </c>
      <c r="D3811" s="2">
        <v>46143</v>
      </c>
      <c r="E3811" t="s">
        <v>907</v>
      </c>
      <c r="F3811" t="s">
        <v>172</v>
      </c>
      <c r="G3811" t="s">
        <v>1840</v>
      </c>
      <c r="H3811" t="s">
        <v>6470</v>
      </c>
      <c r="I3811" t="s">
        <v>11174</v>
      </c>
      <c r="J3811" t="s">
        <v>1908</v>
      </c>
      <c r="K3811" t="s">
        <v>56</v>
      </c>
      <c r="L3811" t="s">
        <v>904</v>
      </c>
      <c r="M3811" t="s">
        <v>1829</v>
      </c>
      <c r="N3811" s="5">
        <v>-876518</v>
      </c>
    </row>
    <row r="3812" spans="1:14" x14ac:dyDescent="0.25">
      <c r="A3812" t="s">
        <v>67</v>
      </c>
      <c r="B3812" t="s">
        <v>2032</v>
      </c>
      <c r="C3812">
        <v>2340</v>
      </c>
      <c r="D3812" s="2">
        <v>46143</v>
      </c>
      <c r="E3812" t="s">
        <v>907</v>
      </c>
      <c r="F3812" t="s">
        <v>953</v>
      </c>
      <c r="G3812" t="s">
        <v>866</v>
      </c>
      <c r="H3812" t="s">
        <v>1708</v>
      </c>
      <c r="I3812" t="s">
        <v>11175</v>
      </c>
      <c r="J3812" t="s">
        <v>11188</v>
      </c>
      <c r="K3812" t="s">
        <v>56</v>
      </c>
      <c r="L3812" t="s">
        <v>904</v>
      </c>
      <c r="M3812" t="s">
        <v>1829</v>
      </c>
      <c r="N3812" s="5">
        <v>-4099663</v>
      </c>
    </row>
    <row r="3813" spans="1:14" x14ac:dyDescent="0.25">
      <c r="A3813" t="s">
        <v>67</v>
      </c>
      <c r="B3813" t="s">
        <v>2032</v>
      </c>
      <c r="C3813">
        <v>2340</v>
      </c>
      <c r="D3813" s="2">
        <v>46143</v>
      </c>
      <c r="E3813" t="s">
        <v>907</v>
      </c>
      <c r="F3813" t="s">
        <v>953</v>
      </c>
      <c r="G3813" t="s">
        <v>866</v>
      </c>
      <c r="H3813" t="s">
        <v>1708</v>
      </c>
      <c r="I3813" t="s">
        <v>11177</v>
      </c>
      <c r="J3813" t="s">
        <v>11188</v>
      </c>
      <c r="K3813" t="s">
        <v>56</v>
      </c>
      <c r="L3813" t="s">
        <v>904</v>
      </c>
      <c r="M3813" t="s">
        <v>1829</v>
      </c>
      <c r="N3813" s="5">
        <v>-1917136</v>
      </c>
    </row>
    <row r="3814" spans="1:14" x14ac:dyDescent="0.25">
      <c r="A3814" t="s">
        <v>67</v>
      </c>
      <c r="B3814" t="s">
        <v>2032</v>
      </c>
      <c r="C3814">
        <v>2340</v>
      </c>
      <c r="D3814" s="2">
        <v>46143</v>
      </c>
      <c r="E3814" t="s">
        <v>907</v>
      </c>
      <c r="F3814" t="s">
        <v>196</v>
      </c>
      <c r="G3814" t="s">
        <v>2035</v>
      </c>
      <c r="H3814" t="s">
        <v>6479</v>
      </c>
      <c r="I3814" t="s">
        <v>11183</v>
      </c>
      <c r="J3814" t="s">
        <v>11189</v>
      </c>
      <c r="K3814" t="s">
        <v>56</v>
      </c>
      <c r="L3814" t="s">
        <v>904</v>
      </c>
      <c r="M3814" t="s">
        <v>1829</v>
      </c>
      <c r="N3814" s="5">
        <v>-19019597</v>
      </c>
    </row>
    <row r="3815" spans="1:14" x14ac:dyDescent="0.25">
      <c r="A3815" t="s">
        <v>67</v>
      </c>
      <c r="B3815" t="s">
        <v>2032</v>
      </c>
      <c r="C3815">
        <v>2340</v>
      </c>
      <c r="D3815" s="2">
        <v>46143</v>
      </c>
      <c r="E3815" t="s">
        <v>907</v>
      </c>
      <c r="F3815" t="s">
        <v>533</v>
      </c>
      <c r="G3815" t="s">
        <v>407</v>
      </c>
      <c r="H3815" t="s">
        <v>4719</v>
      </c>
      <c r="I3815" t="s">
        <v>7951</v>
      </c>
      <c r="J3815" t="s">
        <v>11190</v>
      </c>
      <c r="K3815" t="s">
        <v>56</v>
      </c>
      <c r="L3815" t="s">
        <v>904</v>
      </c>
      <c r="M3815" t="s">
        <v>1829</v>
      </c>
      <c r="N3815" s="5">
        <v>-2235976</v>
      </c>
    </row>
    <row r="3816" spans="1:14" x14ac:dyDescent="0.25">
      <c r="A3816" t="s">
        <v>67</v>
      </c>
      <c r="B3816" t="s">
        <v>2032</v>
      </c>
      <c r="C3816">
        <v>2340</v>
      </c>
      <c r="D3816" s="2">
        <v>46174</v>
      </c>
      <c r="E3816" t="s">
        <v>905</v>
      </c>
      <c r="F3816" t="s">
        <v>197</v>
      </c>
      <c r="G3816" t="s">
        <v>15</v>
      </c>
      <c r="I3816" t="s">
        <v>12613</v>
      </c>
      <c r="J3816" t="s">
        <v>15</v>
      </c>
      <c r="K3816" t="s">
        <v>56</v>
      </c>
      <c r="L3816" t="s">
        <v>902</v>
      </c>
      <c r="M3816" t="s">
        <v>1829</v>
      </c>
      <c r="N3816" s="5">
        <v>4199902</v>
      </c>
    </row>
    <row r="3817" spans="1:14" x14ac:dyDescent="0.25">
      <c r="A3817" t="s">
        <v>67</v>
      </c>
      <c r="B3817" t="s">
        <v>2032</v>
      </c>
      <c r="C3817">
        <v>2340</v>
      </c>
      <c r="D3817" s="2">
        <v>46174</v>
      </c>
      <c r="E3817" t="s">
        <v>905</v>
      </c>
      <c r="F3817" t="s">
        <v>282</v>
      </c>
      <c r="G3817" t="s">
        <v>365</v>
      </c>
      <c r="H3817" t="s">
        <v>1406</v>
      </c>
      <c r="I3817" t="s">
        <v>12614</v>
      </c>
      <c r="J3817" t="s">
        <v>365</v>
      </c>
      <c r="K3817" t="s">
        <v>56</v>
      </c>
      <c r="L3817" t="s">
        <v>902</v>
      </c>
      <c r="M3817" t="s">
        <v>1829</v>
      </c>
      <c r="N3817" s="5">
        <v>7789931</v>
      </c>
    </row>
    <row r="3818" spans="1:14" x14ac:dyDescent="0.25">
      <c r="A3818" t="s">
        <v>67</v>
      </c>
      <c r="B3818" t="s">
        <v>2032</v>
      </c>
      <c r="C3818">
        <v>2340</v>
      </c>
      <c r="D3818" s="2">
        <v>46174</v>
      </c>
      <c r="E3818" t="s">
        <v>905</v>
      </c>
      <c r="F3818" t="s">
        <v>282</v>
      </c>
      <c r="G3818" t="s">
        <v>365</v>
      </c>
      <c r="H3818" t="s">
        <v>1406</v>
      </c>
      <c r="I3818" t="s">
        <v>12615</v>
      </c>
      <c r="J3818" t="s">
        <v>365</v>
      </c>
      <c r="K3818" t="s">
        <v>56</v>
      </c>
      <c r="L3818" t="s">
        <v>902</v>
      </c>
      <c r="M3818" t="s">
        <v>1829</v>
      </c>
      <c r="N3818" s="5">
        <v>-7240900</v>
      </c>
    </row>
    <row r="3819" spans="1:14" x14ac:dyDescent="0.25">
      <c r="A3819" t="s">
        <v>67</v>
      </c>
      <c r="B3819" t="s">
        <v>2032</v>
      </c>
      <c r="C3819">
        <v>2340</v>
      </c>
      <c r="D3819" s="2">
        <v>46174</v>
      </c>
      <c r="E3819" t="s">
        <v>905</v>
      </c>
      <c r="F3819" t="s">
        <v>6920</v>
      </c>
      <c r="G3819" t="s">
        <v>6921</v>
      </c>
      <c r="H3819" t="s">
        <v>6478</v>
      </c>
      <c r="I3819" t="s">
        <v>12616</v>
      </c>
      <c r="J3819" t="s">
        <v>6921</v>
      </c>
      <c r="K3819" t="s">
        <v>56</v>
      </c>
      <c r="L3819" t="s">
        <v>902</v>
      </c>
      <c r="M3819" t="s">
        <v>1829</v>
      </c>
      <c r="N3819" s="5">
        <v>5602030</v>
      </c>
    </row>
    <row r="3820" spans="1:14" x14ac:dyDescent="0.25">
      <c r="A3820" t="s">
        <v>67</v>
      </c>
      <c r="B3820" t="s">
        <v>2032</v>
      </c>
      <c r="C3820">
        <v>2340</v>
      </c>
      <c r="D3820" s="2">
        <v>46174</v>
      </c>
      <c r="E3820" t="s">
        <v>905</v>
      </c>
      <c r="F3820" t="s">
        <v>11164</v>
      </c>
      <c r="G3820" t="s">
        <v>11165</v>
      </c>
      <c r="H3820" t="s">
        <v>10559</v>
      </c>
      <c r="I3820" t="s">
        <v>12617</v>
      </c>
      <c r="J3820" t="s">
        <v>11167</v>
      </c>
      <c r="K3820" t="s">
        <v>56</v>
      </c>
      <c r="L3820" t="s">
        <v>902</v>
      </c>
      <c r="M3820" t="s">
        <v>1829</v>
      </c>
      <c r="N3820" s="5">
        <v>57294335</v>
      </c>
    </row>
    <row r="3821" spans="1:14" x14ac:dyDescent="0.25">
      <c r="A3821" t="s">
        <v>67</v>
      </c>
      <c r="B3821" t="s">
        <v>2032</v>
      </c>
      <c r="C3821">
        <v>2340</v>
      </c>
      <c r="D3821" s="2">
        <v>46174</v>
      </c>
      <c r="E3821" t="s">
        <v>905</v>
      </c>
      <c r="F3821" t="s">
        <v>199</v>
      </c>
      <c r="G3821" t="s">
        <v>10</v>
      </c>
      <c r="H3821" t="s">
        <v>12092</v>
      </c>
      <c r="I3821" t="s">
        <v>12618</v>
      </c>
      <c r="J3821" t="s">
        <v>10</v>
      </c>
      <c r="K3821" t="s">
        <v>56</v>
      </c>
      <c r="L3821" t="s">
        <v>902</v>
      </c>
      <c r="M3821" t="s">
        <v>1829</v>
      </c>
      <c r="N3821" s="5">
        <v>9792310</v>
      </c>
    </row>
    <row r="3822" spans="1:14" x14ac:dyDescent="0.25">
      <c r="A3822" t="s">
        <v>67</v>
      </c>
      <c r="B3822" t="s">
        <v>2032</v>
      </c>
      <c r="C3822">
        <v>2340</v>
      </c>
      <c r="D3822" s="2">
        <v>46174</v>
      </c>
      <c r="E3822" t="s">
        <v>905</v>
      </c>
      <c r="F3822" t="s">
        <v>594</v>
      </c>
      <c r="G3822" t="s">
        <v>406</v>
      </c>
      <c r="H3822" t="s">
        <v>554</v>
      </c>
      <c r="I3822" t="s">
        <v>12619</v>
      </c>
      <c r="J3822" t="s">
        <v>406</v>
      </c>
      <c r="K3822" t="s">
        <v>56</v>
      </c>
      <c r="L3822" t="s">
        <v>902</v>
      </c>
      <c r="M3822" t="s">
        <v>1829</v>
      </c>
      <c r="N3822" s="5">
        <v>17983935</v>
      </c>
    </row>
    <row r="3823" spans="1:14" x14ac:dyDescent="0.25">
      <c r="A3823" t="s">
        <v>67</v>
      </c>
      <c r="B3823" t="s">
        <v>2032</v>
      </c>
      <c r="C3823">
        <v>2340</v>
      </c>
      <c r="D3823" s="2">
        <v>46174</v>
      </c>
      <c r="E3823" t="s">
        <v>905</v>
      </c>
      <c r="F3823" t="s">
        <v>594</v>
      </c>
      <c r="G3823" t="s">
        <v>406</v>
      </c>
      <c r="H3823" t="s">
        <v>10561</v>
      </c>
      <c r="I3823" t="s">
        <v>12620</v>
      </c>
      <c r="J3823" t="s">
        <v>406</v>
      </c>
      <c r="K3823" t="s">
        <v>56</v>
      </c>
      <c r="L3823" t="s">
        <v>902</v>
      </c>
      <c r="M3823" t="s">
        <v>1829</v>
      </c>
      <c r="N3823" s="5">
        <v>4213762</v>
      </c>
    </row>
    <row r="3824" spans="1:14" x14ac:dyDescent="0.25">
      <c r="A3824" t="s">
        <v>67</v>
      </c>
      <c r="B3824" t="s">
        <v>2032</v>
      </c>
      <c r="C3824">
        <v>2340</v>
      </c>
      <c r="D3824" s="2">
        <v>46174</v>
      </c>
      <c r="E3824" t="s">
        <v>905</v>
      </c>
      <c r="F3824" t="s">
        <v>594</v>
      </c>
      <c r="G3824" t="s">
        <v>406</v>
      </c>
      <c r="H3824" t="s">
        <v>10004</v>
      </c>
      <c r="I3824" t="s">
        <v>12621</v>
      </c>
      <c r="J3824" t="s">
        <v>406</v>
      </c>
      <c r="K3824" t="s">
        <v>56</v>
      </c>
      <c r="L3824" t="s">
        <v>902</v>
      </c>
      <c r="M3824" t="s">
        <v>1829</v>
      </c>
      <c r="N3824" s="5">
        <v>29294277</v>
      </c>
    </row>
    <row r="3825" spans="1:14" x14ac:dyDescent="0.25">
      <c r="A3825" t="s">
        <v>67</v>
      </c>
      <c r="B3825" t="s">
        <v>2032</v>
      </c>
      <c r="C3825">
        <v>2340</v>
      </c>
      <c r="D3825" s="2">
        <v>46174</v>
      </c>
      <c r="E3825" t="s">
        <v>905</v>
      </c>
      <c r="F3825" t="s">
        <v>594</v>
      </c>
      <c r="G3825" t="s">
        <v>406</v>
      </c>
      <c r="H3825" t="s">
        <v>10004</v>
      </c>
      <c r="I3825" t="s">
        <v>12622</v>
      </c>
      <c r="J3825" t="s">
        <v>406</v>
      </c>
      <c r="K3825" t="s">
        <v>56</v>
      </c>
      <c r="L3825" t="s">
        <v>902</v>
      </c>
      <c r="M3825" t="s">
        <v>1829</v>
      </c>
      <c r="N3825" s="5">
        <v>8636619</v>
      </c>
    </row>
    <row r="3826" spans="1:14" x14ac:dyDescent="0.25">
      <c r="A3826" t="s">
        <v>67</v>
      </c>
      <c r="B3826" t="s">
        <v>2032</v>
      </c>
      <c r="C3826">
        <v>2340</v>
      </c>
      <c r="D3826" s="2">
        <v>46174</v>
      </c>
      <c r="E3826" t="s">
        <v>905</v>
      </c>
      <c r="F3826" t="s">
        <v>200</v>
      </c>
      <c r="G3826" t="s">
        <v>40</v>
      </c>
      <c r="H3826" t="s">
        <v>11862</v>
      </c>
      <c r="I3826" t="s">
        <v>12623</v>
      </c>
      <c r="J3826" t="s">
        <v>40</v>
      </c>
      <c r="K3826" t="s">
        <v>56</v>
      </c>
      <c r="L3826" t="s">
        <v>902</v>
      </c>
      <c r="M3826" t="s">
        <v>1829</v>
      </c>
      <c r="N3826" s="5">
        <v>8522375</v>
      </c>
    </row>
    <row r="3827" spans="1:14" x14ac:dyDescent="0.25">
      <c r="A3827" t="s">
        <v>67</v>
      </c>
      <c r="B3827" t="s">
        <v>2032</v>
      </c>
      <c r="C3827">
        <v>2340</v>
      </c>
      <c r="D3827" s="2">
        <v>46174</v>
      </c>
      <c r="E3827" t="s">
        <v>905</v>
      </c>
      <c r="F3827" t="s">
        <v>196</v>
      </c>
      <c r="G3827" t="s">
        <v>2035</v>
      </c>
      <c r="H3827" t="s">
        <v>6460</v>
      </c>
      <c r="I3827" t="s">
        <v>12624</v>
      </c>
      <c r="J3827" t="s">
        <v>628</v>
      </c>
      <c r="K3827" t="s">
        <v>56</v>
      </c>
      <c r="L3827" t="s">
        <v>902</v>
      </c>
      <c r="M3827" t="s">
        <v>1829</v>
      </c>
      <c r="N3827" s="5">
        <v>63662518</v>
      </c>
    </row>
    <row r="3828" spans="1:14" x14ac:dyDescent="0.25">
      <c r="A3828" t="s">
        <v>67</v>
      </c>
      <c r="B3828" t="s">
        <v>2032</v>
      </c>
      <c r="C3828">
        <v>2340</v>
      </c>
      <c r="D3828" s="2">
        <v>46174</v>
      </c>
      <c r="E3828" t="s">
        <v>905</v>
      </c>
      <c r="F3828" t="s">
        <v>196</v>
      </c>
      <c r="G3828" t="s">
        <v>2035</v>
      </c>
      <c r="H3828" t="s">
        <v>6460</v>
      </c>
      <c r="I3828" t="s">
        <v>12625</v>
      </c>
      <c r="J3828" t="s">
        <v>628</v>
      </c>
      <c r="K3828" t="s">
        <v>56</v>
      </c>
      <c r="L3828" t="s">
        <v>902</v>
      </c>
      <c r="M3828" t="s">
        <v>1829</v>
      </c>
      <c r="N3828" s="5">
        <v>4418237</v>
      </c>
    </row>
    <row r="3829" spans="1:14" x14ac:dyDescent="0.25">
      <c r="A3829" t="s">
        <v>67</v>
      </c>
      <c r="B3829" t="s">
        <v>2032</v>
      </c>
      <c r="C3829">
        <v>2340</v>
      </c>
      <c r="D3829" s="2">
        <v>46174</v>
      </c>
      <c r="E3829" t="s">
        <v>905</v>
      </c>
      <c r="F3829" t="s">
        <v>533</v>
      </c>
      <c r="G3829" t="s">
        <v>407</v>
      </c>
      <c r="H3829" t="s">
        <v>4719</v>
      </c>
      <c r="I3829" t="s">
        <v>12626</v>
      </c>
      <c r="J3829" t="s">
        <v>11185</v>
      </c>
      <c r="K3829" t="s">
        <v>56</v>
      </c>
      <c r="L3829" t="s">
        <v>902</v>
      </c>
      <c r="M3829" t="s">
        <v>1829</v>
      </c>
      <c r="N3829" s="5">
        <v>1135134</v>
      </c>
    </row>
    <row r="3830" spans="1:14" x14ac:dyDescent="0.25">
      <c r="A3830" t="s">
        <v>67</v>
      </c>
      <c r="B3830" t="s">
        <v>2032</v>
      </c>
      <c r="C3830">
        <v>2340</v>
      </c>
      <c r="D3830" s="2">
        <v>46174</v>
      </c>
      <c r="E3830" t="s">
        <v>906</v>
      </c>
      <c r="F3830" t="s">
        <v>363</v>
      </c>
      <c r="G3830" t="s">
        <v>352</v>
      </c>
      <c r="H3830" t="s">
        <v>10468</v>
      </c>
      <c r="I3830" t="s">
        <v>14</v>
      </c>
      <c r="J3830" t="s">
        <v>5330</v>
      </c>
      <c r="K3830" t="s">
        <v>56</v>
      </c>
      <c r="L3830" t="s">
        <v>903</v>
      </c>
      <c r="M3830" t="s">
        <v>1829</v>
      </c>
      <c r="N3830" s="5">
        <v>5753179</v>
      </c>
    </row>
    <row r="3831" spans="1:14" x14ac:dyDescent="0.25">
      <c r="A3831" t="s">
        <v>67</v>
      </c>
      <c r="B3831" t="s">
        <v>2032</v>
      </c>
      <c r="C3831">
        <v>2340</v>
      </c>
      <c r="D3831" s="2">
        <v>46174</v>
      </c>
      <c r="E3831" t="s">
        <v>906</v>
      </c>
      <c r="F3831" t="s">
        <v>198</v>
      </c>
      <c r="G3831" t="s">
        <v>7</v>
      </c>
      <c r="H3831" t="s">
        <v>1430</v>
      </c>
      <c r="I3831" t="s">
        <v>14</v>
      </c>
      <c r="J3831" t="s">
        <v>2036</v>
      </c>
      <c r="K3831" t="s">
        <v>56</v>
      </c>
      <c r="L3831" t="s">
        <v>903</v>
      </c>
      <c r="M3831" t="s">
        <v>1829</v>
      </c>
      <c r="N3831" s="5">
        <v>2024716</v>
      </c>
    </row>
    <row r="3832" spans="1:14" x14ac:dyDescent="0.25">
      <c r="A3832" t="s">
        <v>67</v>
      </c>
      <c r="B3832" t="s">
        <v>2032</v>
      </c>
      <c r="C3832">
        <v>2340</v>
      </c>
      <c r="D3832" s="2">
        <v>46174</v>
      </c>
      <c r="E3832" t="s">
        <v>906</v>
      </c>
      <c r="F3832" t="s">
        <v>172</v>
      </c>
      <c r="G3832" t="s">
        <v>1840</v>
      </c>
      <c r="H3832" t="s">
        <v>12094</v>
      </c>
      <c r="I3832" t="s">
        <v>12627</v>
      </c>
      <c r="J3832" t="s">
        <v>1905</v>
      </c>
      <c r="K3832" t="s">
        <v>56</v>
      </c>
      <c r="L3832" t="s">
        <v>903</v>
      </c>
      <c r="M3832" t="s">
        <v>1829</v>
      </c>
      <c r="N3832" s="5">
        <v>513819</v>
      </c>
    </row>
    <row r="3833" spans="1:14" x14ac:dyDescent="0.25">
      <c r="A3833" t="s">
        <v>67</v>
      </c>
      <c r="B3833" t="s">
        <v>2032</v>
      </c>
      <c r="C3833">
        <v>2340</v>
      </c>
      <c r="D3833" s="2">
        <v>46174</v>
      </c>
      <c r="E3833" t="s">
        <v>906</v>
      </c>
      <c r="F3833" t="s">
        <v>200</v>
      </c>
      <c r="G3833" t="s">
        <v>40</v>
      </c>
      <c r="H3833" t="s">
        <v>12093</v>
      </c>
      <c r="I3833" t="s">
        <v>12628</v>
      </c>
      <c r="J3833" t="s">
        <v>12629</v>
      </c>
      <c r="K3833" t="s">
        <v>56</v>
      </c>
      <c r="L3833" t="s">
        <v>903</v>
      </c>
      <c r="M3833" t="s">
        <v>1829</v>
      </c>
      <c r="N3833" s="5">
        <v>3696716</v>
      </c>
    </row>
    <row r="3834" spans="1:14" x14ac:dyDescent="0.25">
      <c r="A3834" t="s">
        <v>67</v>
      </c>
      <c r="B3834" t="s">
        <v>2032</v>
      </c>
      <c r="C3834">
        <v>2340</v>
      </c>
      <c r="D3834" s="2">
        <v>46174</v>
      </c>
      <c r="E3834" t="s">
        <v>906</v>
      </c>
      <c r="F3834" t="s">
        <v>196</v>
      </c>
      <c r="G3834" t="s">
        <v>2035</v>
      </c>
      <c r="H3834" t="s">
        <v>6479</v>
      </c>
      <c r="I3834" t="s">
        <v>12630</v>
      </c>
      <c r="J3834" t="s">
        <v>7950</v>
      </c>
      <c r="K3834" t="s">
        <v>56</v>
      </c>
      <c r="L3834" t="s">
        <v>903</v>
      </c>
      <c r="M3834" t="s">
        <v>1829</v>
      </c>
      <c r="N3834" s="5">
        <v>6107553</v>
      </c>
    </row>
    <row r="3835" spans="1:14" x14ac:dyDescent="0.25">
      <c r="A3835" t="s">
        <v>67</v>
      </c>
      <c r="B3835" t="s">
        <v>2032</v>
      </c>
      <c r="C3835">
        <v>2340</v>
      </c>
      <c r="D3835" s="2">
        <v>46174</v>
      </c>
      <c r="E3835" t="s">
        <v>906</v>
      </c>
      <c r="F3835" t="s">
        <v>533</v>
      </c>
      <c r="G3835" t="s">
        <v>407</v>
      </c>
      <c r="H3835" t="s">
        <v>4719</v>
      </c>
      <c r="I3835" t="s">
        <v>12631</v>
      </c>
      <c r="J3835" t="s">
        <v>7952</v>
      </c>
      <c r="K3835" t="s">
        <v>56</v>
      </c>
      <c r="L3835" t="s">
        <v>903</v>
      </c>
      <c r="M3835" t="s">
        <v>1829</v>
      </c>
      <c r="N3835" s="5">
        <v>1156816</v>
      </c>
    </row>
    <row r="3836" spans="1:14" x14ac:dyDescent="0.25">
      <c r="A3836" t="s">
        <v>67</v>
      </c>
      <c r="B3836" t="s">
        <v>2032</v>
      </c>
      <c r="C3836">
        <v>2340</v>
      </c>
      <c r="D3836" s="2">
        <v>46174</v>
      </c>
      <c r="E3836" t="s">
        <v>907</v>
      </c>
      <c r="F3836" t="s">
        <v>198</v>
      </c>
      <c r="G3836" t="s">
        <v>7</v>
      </c>
      <c r="H3836" t="s">
        <v>1430</v>
      </c>
      <c r="I3836" t="s">
        <v>14</v>
      </c>
      <c r="J3836" t="s">
        <v>1991</v>
      </c>
      <c r="K3836" t="s">
        <v>56</v>
      </c>
      <c r="L3836" t="s">
        <v>904</v>
      </c>
      <c r="M3836" t="s">
        <v>1829</v>
      </c>
      <c r="N3836" s="5">
        <v>-16517451</v>
      </c>
    </row>
    <row r="3837" spans="1:14" x14ac:dyDescent="0.25">
      <c r="A3837" t="s">
        <v>67</v>
      </c>
      <c r="B3837" t="s">
        <v>2032</v>
      </c>
      <c r="C3837">
        <v>2340</v>
      </c>
      <c r="D3837" s="2">
        <v>46174</v>
      </c>
      <c r="E3837" t="s">
        <v>907</v>
      </c>
      <c r="F3837" t="s">
        <v>198</v>
      </c>
      <c r="G3837" t="s">
        <v>7</v>
      </c>
      <c r="H3837" t="s">
        <v>6480</v>
      </c>
      <c r="I3837" t="s">
        <v>14</v>
      </c>
      <c r="J3837" t="s">
        <v>1991</v>
      </c>
      <c r="K3837" t="s">
        <v>56</v>
      </c>
      <c r="L3837" t="s">
        <v>904</v>
      </c>
      <c r="M3837" t="s">
        <v>1829</v>
      </c>
      <c r="N3837" s="5">
        <v>-39356503</v>
      </c>
    </row>
    <row r="3838" spans="1:14" x14ac:dyDescent="0.25">
      <c r="A3838" t="s">
        <v>67</v>
      </c>
      <c r="B3838" t="s">
        <v>2032</v>
      </c>
      <c r="C3838">
        <v>2340</v>
      </c>
      <c r="D3838" s="2">
        <v>46174</v>
      </c>
      <c r="E3838" t="s">
        <v>907</v>
      </c>
      <c r="F3838" t="s">
        <v>594</v>
      </c>
      <c r="G3838" t="s">
        <v>406</v>
      </c>
      <c r="H3838" t="s">
        <v>10561</v>
      </c>
      <c r="I3838" t="s">
        <v>12620</v>
      </c>
      <c r="J3838" t="s">
        <v>3497</v>
      </c>
      <c r="K3838" t="s">
        <v>56</v>
      </c>
      <c r="L3838" t="s">
        <v>904</v>
      </c>
      <c r="M3838" t="s">
        <v>1829</v>
      </c>
      <c r="N3838" s="5">
        <v>-4213762</v>
      </c>
    </row>
    <row r="3839" spans="1:14" x14ac:dyDescent="0.25">
      <c r="A3839" t="s">
        <v>67</v>
      </c>
      <c r="B3839" t="s">
        <v>2032</v>
      </c>
      <c r="C3839">
        <v>2340</v>
      </c>
      <c r="D3839" s="2">
        <v>46174</v>
      </c>
      <c r="E3839" t="s">
        <v>907</v>
      </c>
      <c r="F3839" t="s">
        <v>196</v>
      </c>
      <c r="G3839" t="s">
        <v>2035</v>
      </c>
      <c r="H3839" t="s">
        <v>6460</v>
      </c>
      <c r="I3839" t="s">
        <v>12624</v>
      </c>
      <c r="J3839" t="s">
        <v>11189</v>
      </c>
      <c r="K3839" t="s">
        <v>56</v>
      </c>
      <c r="L3839" t="s">
        <v>904</v>
      </c>
      <c r="M3839" t="s">
        <v>1829</v>
      </c>
      <c r="N3839" s="5">
        <v>-63662518</v>
      </c>
    </row>
    <row r="3840" spans="1:14" x14ac:dyDescent="0.25">
      <c r="A3840" t="s">
        <v>67</v>
      </c>
      <c r="B3840" t="s">
        <v>2032</v>
      </c>
      <c r="C3840">
        <v>2341</v>
      </c>
      <c r="D3840" s="2">
        <v>46023</v>
      </c>
      <c r="E3840" t="s">
        <v>905</v>
      </c>
      <c r="F3840" t="s">
        <v>110</v>
      </c>
      <c r="G3840" t="s">
        <v>1848</v>
      </c>
      <c r="H3840" t="s">
        <v>538</v>
      </c>
      <c r="I3840" t="s">
        <v>4120</v>
      </c>
      <c r="J3840" t="s">
        <v>2040</v>
      </c>
      <c r="K3840" t="s">
        <v>56</v>
      </c>
      <c r="L3840" t="s">
        <v>902</v>
      </c>
      <c r="M3840" t="s">
        <v>1829</v>
      </c>
      <c r="N3840" s="5">
        <v>90757020</v>
      </c>
    </row>
    <row r="3841" spans="1:14" x14ac:dyDescent="0.25">
      <c r="A3841" t="s">
        <v>67</v>
      </c>
      <c r="B3841" t="s">
        <v>2032</v>
      </c>
      <c r="C3841">
        <v>2341</v>
      </c>
      <c r="D3841" s="2">
        <v>46023</v>
      </c>
      <c r="E3841" t="s">
        <v>906</v>
      </c>
      <c r="F3841" t="s">
        <v>110</v>
      </c>
      <c r="G3841" t="s">
        <v>1848</v>
      </c>
      <c r="H3841" t="s">
        <v>2568</v>
      </c>
      <c r="I3841" t="s">
        <v>14</v>
      </c>
      <c r="J3841" t="s">
        <v>4121</v>
      </c>
      <c r="K3841" t="s">
        <v>56</v>
      </c>
      <c r="L3841" t="s">
        <v>903</v>
      </c>
      <c r="M3841" t="s">
        <v>1829</v>
      </c>
      <c r="N3841" s="5">
        <v>55263150</v>
      </c>
    </row>
    <row r="3842" spans="1:14" x14ac:dyDescent="0.25">
      <c r="A3842" t="s">
        <v>67</v>
      </c>
      <c r="B3842" t="s">
        <v>2032</v>
      </c>
      <c r="C3842">
        <v>2341</v>
      </c>
      <c r="D3842" s="2">
        <v>46023</v>
      </c>
      <c r="E3842" t="s">
        <v>906</v>
      </c>
      <c r="F3842" t="s">
        <v>110</v>
      </c>
      <c r="G3842" t="s">
        <v>1848</v>
      </c>
      <c r="H3842" t="s">
        <v>538</v>
      </c>
      <c r="I3842" t="s">
        <v>14</v>
      </c>
      <c r="J3842" t="s">
        <v>2037</v>
      </c>
      <c r="K3842" t="s">
        <v>56</v>
      </c>
      <c r="L3842" t="s">
        <v>903</v>
      </c>
      <c r="M3842" t="s">
        <v>1829</v>
      </c>
      <c r="N3842" s="5">
        <v>194854850</v>
      </c>
    </row>
    <row r="3843" spans="1:14" x14ac:dyDescent="0.25">
      <c r="A3843" t="s">
        <v>67</v>
      </c>
      <c r="B3843" t="s">
        <v>2032</v>
      </c>
      <c r="C3843">
        <v>2341</v>
      </c>
      <c r="D3843" s="2">
        <v>46023</v>
      </c>
      <c r="E3843" t="s">
        <v>907</v>
      </c>
      <c r="F3843" t="s">
        <v>110</v>
      </c>
      <c r="G3843" t="s">
        <v>1848</v>
      </c>
      <c r="H3843" t="s">
        <v>538</v>
      </c>
      <c r="I3843" t="s">
        <v>14</v>
      </c>
      <c r="J3843" t="s">
        <v>2038</v>
      </c>
      <c r="K3843" t="s">
        <v>56</v>
      </c>
      <c r="L3843" t="s">
        <v>904</v>
      </c>
      <c r="M3843" t="s">
        <v>1829</v>
      </c>
      <c r="N3843" s="5">
        <v>-208498200</v>
      </c>
    </row>
    <row r="3844" spans="1:14" x14ac:dyDescent="0.25">
      <c r="A3844" t="s">
        <v>67</v>
      </c>
      <c r="B3844" t="s">
        <v>2032</v>
      </c>
      <c r="C3844">
        <v>2341</v>
      </c>
      <c r="D3844" s="2">
        <v>46054</v>
      </c>
      <c r="E3844" t="s">
        <v>906</v>
      </c>
      <c r="F3844" t="s">
        <v>110</v>
      </c>
      <c r="G3844" t="s">
        <v>1848</v>
      </c>
      <c r="H3844" t="s">
        <v>538</v>
      </c>
      <c r="I3844" t="s">
        <v>14</v>
      </c>
      <c r="J3844" t="s">
        <v>2037</v>
      </c>
      <c r="K3844" t="s">
        <v>56</v>
      </c>
      <c r="L3844" t="s">
        <v>903</v>
      </c>
      <c r="M3844" t="s">
        <v>1829</v>
      </c>
      <c r="N3844" s="5">
        <v>90986488</v>
      </c>
    </row>
    <row r="3845" spans="1:14" x14ac:dyDescent="0.25">
      <c r="A3845" t="s">
        <v>67</v>
      </c>
      <c r="B3845" t="s">
        <v>2032</v>
      </c>
      <c r="C3845">
        <v>2341</v>
      </c>
      <c r="D3845" s="2">
        <v>46082</v>
      </c>
      <c r="E3845" t="s">
        <v>905</v>
      </c>
      <c r="F3845" t="s">
        <v>110</v>
      </c>
      <c r="G3845" t="s">
        <v>1848</v>
      </c>
      <c r="I3845" t="s">
        <v>7953</v>
      </c>
      <c r="J3845" t="s">
        <v>7954</v>
      </c>
      <c r="K3845" t="s">
        <v>56</v>
      </c>
      <c r="L3845" t="s">
        <v>902</v>
      </c>
      <c r="M3845" t="s">
        <v>1829</v>
      </c>
      <c r="N3845" s="5">
        <v>4044451</v>
      </c>
    </row>
    <row r="3846" spans="1:14" x14ac:dyDescent="0.25">
      <c r="A3846" t="s">
        <v>67</v>
      </c>
      <c r="B3846" t="s">
        <v>2032</v>
      </c>
      <c r="C3846">
        <v>2341</v>
      </c>
      <c r="D3846" s="2">
        <v>46082</v>
      </c>
      <c r="E3846" t="s">
        <v>905</v>
      </c>
      <c r="F3846" t="s">
        <v>110</v>
      </c>
      <c r="G3846" t="s">
        <v>1848</v>
      </c>
      <c r="H3846" t="s">
        <v>2568</v>
      </c>
      <c r="I3846" t="s">
        <v>7953</v>
      </c>
      <c r="J3846" t="s">
        <v>7954</v>
      </c>
      <c r="K3846" t="s">
        <v>56</v>
      </c>
      <c r="L3846" t="s">
        <v>902</v>
      </c>
      <c r="M3846" t="s">
        <v>1829</v>
      </c>
      <c r="N3846" s="5">
        <v>-3873450</v>
      </c>
    </row>
    <row r="3847" spans="1:14" x14ac:dyDescent="0.25">
      <c r="A3847" t="s">
        <v>67</v>
      </c>
      <c r="B3847" t="s">
        <v>2032</v>
      </c>
      <c r="C3847">
        <v>2341</v>
      </c>
      <c r="D3847" s="2">
        <v>46082</v>
      </c>
      <c r="E3847" t="s">
        <v>906</v>
      </c>
      <c r="F3847" t="s">
        <v>110</v>
      </c>
      <c r="G3847" t="s">
        <v>1848</v>
      </c>
      <c r="H3847" t="s">
        <v>538</v>
      </c>
      <c r="I3847" t="s">
        <v>14</v>
      </c>
      <c r="J3847" t="s">
        <v>2037</v>
      </c>
      <c r="K3847" t="s">
        <v>56</v>
      </c>
      <c r="L3847" t="s">
        <v>903</v>
      </c>
      <c r="M3847" t="s">
        <v>1829</v>
      </c>
      <c r="N3847" s="5">
        <v>206077338</v>
      </c>
    </row>
    <row r="3848" spans="1:14" x14ac:dyDescent="0.25">
      <c r="A3848" t="s">
        <v>67</v>
      </c>
      <c r="B3848" t="s">
        <v>2032</v>
      </c>
      <c r="C3848">
        <v>2341</v>
      </c>
      <c r="D3848" s="2">
        <v>46082</v>
      </c>
      <c r="E3848" t="s">
        <v>907</v>
      </c>
      <c r="F3848" t="s">
        <v>110</v>
      </c>
      <c r="G3848" t="s">
        <v>1848</v>
      </c>
      <c r="H3848" t="s">
        <v>538</v>
      </c>
      <c r="I3848" t="s">
        <v>14</v>
      </c>
      <c r="J3848" t="s">
        <v>2038</v>
      </c>
      <c r="K3848" t="s">
        <v>56</v>
      </c>
      <c r="L3848" t="s">
        <v>904</v>
      </c>
      <c r="M3848" t="s">
        <v>1829</v>
      </c>
      <c r="N3848" s="5">
        <v>-90986488</v>
      </c>
    </row>
    <row r="3849" spans="1:14" x14ac:dyDescent="0.25">
      <c r="A3849" t="s">
        <v>67</v>
      </c>
      <c r="B3849" t="s">
        <v>2032</v>
      </c>
      <c r="C3849">
        <v>2341</v>
      </c>
      <c r="D3849" s="2">
        <v>46113</v>
      </c>
      <c r="E3849" t="s">
        <v>905</v>
      </c>
      <c r="F3849" t="s">
        <v>110</v>
      </c>
      <c r="G3849" t="s">
        <v>1848</v>
      </c>
      <c r="I3849" t="s">
        <v>7955</v>
      </c>
      <c r="J3849" t="s">
        <v>2040</v>
      </c>
      <c r="K3849" t="s">
        <v>56</v>
      </c>
      <c r="L3849" t="s">
        <v>902</v>
      </c>
      <c r="M3849" t="s">
        <v>1829</v>
      </c>
      <c r="N3849" s="5">
        <v>235152831</v>
      </c>
    </row>
    <row r="3850" spans="1:14" x14ac:dyDescent="0.25">
      <c r="A3850" t="s">
        <v>67</v>
      </c>
      <c r="B3850" t="s">
        <v>2032</v>
      </c>
      <c r="C3850">
        <v>2341</v>
      </c>
      <c r="D3850" s="2">
        <v>46113</v>
      </c>
      <c r="E3850" t="s">
        <v>905</v>
      </c>
      <c r="F3850" t="s">
        <v>110</v>
      </c>
      <c r="G3850" t="s">
        <v>1848</v>
      </c>
      <c r="I3850" t="s">
        <v>7956</v>
      </c>
      <c r="J3850" t="s">
        <v>7954</v>
      </c>
      <c r="K3850" t="s">
        <v>56</v>
      </c>
      <c r="L3850" t="s">
        <v>902</v>
      </c>
      <c r="M3850" t="s">
        <v>1829</v>
      </c>
      <c r="N3850" s="5">
        <v>56716154</v>
      </c>
    </row>
    <row r="3851" spans="1:14" x14ac:dyDescent="0.25">
      <c r="A3851" t="s">
        <v>67</v>
      </c>
      <c r="B3851" t="s">
        <v>2032</v>
      </c>
      <c r="C3851">
        <v>2341</v>
      </c>
      <c r="D3851" s="2">
        <v>46113</v>
      </c>
      <c r="E3851" t="s">
        <v>905</v>
      </c>
      <c r="F3851" t="s">
        <v>110</v>
      </c>
      <c r="G3851" t="s">
        <v>1848</v>
      </c>
      <c r="H3851" t="s">
        <v>2568</v>
      </c>
      <c r="I3851" t="s">
        <v>7957</v>
      </c>
      <c r="J3851" t="s">
        <v>7954</v>
      </c>
      <c r="K3851" t="s">
        <v>56</v>
      </c>
      <c r="L3851" t="s">
        <v>902</v>
      </c>
      <c r="M3851" t="s">
        <v>1829</v>
      </c>
      <c r="N3851" s="5">
        <v>-51389700</v>
      </c>
    </row>
    <row r="3852" spans="1:14" x14ac:dyDescent="0.25">
      <c r="A3852" t="s">
        <v>67</v>
      </c>
      <c r="B3852" t="s">
        <v>2032</v>
      </c>
      <c r="C3852">
        <v>2341</v>
      </c>
      <c r="D3852" s="2">
        <v>46113</v>
      </c>
      <c r="E3852" t="s">
        <v>906</v>
      </c>
      <c r="F3852" t="s">
        <v>110</v>
      </c>
      <c r="G3852" t="s">
        <v>1848</v>
      </c>
      <c r="H3852" t="s">
        <v>2568</v>
      </c>
      <c r="I3852" t="s">
        <v>14</v>
      </c>
      <c r="J3852" t="s">
        <v>4121</v>
      </c>
      <c r="K3852" t="s">
        <v>56</v>
      </c>
      <c r="L3852" t="s">
        <v>903</v>
      </c>
      <c r="M3852" t="s">
        <v>1829</v>
      </c>
      <c r="N3852" s="5">
        <v>106791297</v>
      </c>
    </row>
    <row r="3853" spans="1:14" x14ac:dyDescent="0.25">
      <c r="A3853" t="s">
        <v>67</v>
      </c>
      <c r="B3853" t="s">
        <v>2032</v>
      </c>
      <c r="C3853">
        <v>2341</v>
      </c>
      <c r="D3853" s="2">
        <v>46113</v>
      </c>
      <c r="E3853" t="s">
        <v>907</v>
      </c>
      <c r="F3853" t="s">
        <v>110</v>
      </c>
      <c r="G3853" t="s">
        <v>1848</v>
      </c>
      <c r="H3853" t="s">
        <v>538</v>
      </c>
      <c r="I3853" t="s">
        <v>14</v>
      </c>
      <c r="J3853" t="s">
        <v>2038</v>
      </c>
      <c r="K3853" t="s">
        <v>56</v>
      </c>
      <c r="L3853" t="s">
        <v>904</v>
      </c>
      <c r="M3853" t="s">
        <v>1829</v>
      </c>
      <c r="N3853" s="5">
        <v>-206077338</v>
      </c>
    </row>
    <row r="3854" spans="1:14" x14ac:dyDescent="0.25">
      <c r="A3854" t="s">
        <v>67</v>
      </c>
      <c r="B3854" t="s">
        <v>2032</v>
      </c>
      <c r="C3854">
        <v>2341</v>
      </c>
      <c r="D3854" s="2">
        <v>46143</v>
      </c>
      <c r="E3854" t="s">
        <v>905</v>
      </c>
      <c r="F3854" t="s">
        <v>110</v>
      </c>
      <c r="G3854" t="s">
        <v>1848</v>
      </c>
      <c r="I3854" t="s">
        <v>11191</v>
      </c>
      <c r="J3854" t="s">
        <v>2040</v>
      </c>
      <c r="K3854" t="s">
        <v>56</v>
      </c>
      <c r="L3854" t="s">
        <v>902</v>
      </c>
      <c r="M3854" t="s">
        <v>1829</v>
      </c>
      <c r="N3854" s="5">
        <v>75169168</v>
      </c>
    </row>
    <row r="3855" spans="1:14" x14ac:dyDescent="0.25">
      <c r="A3855" t="s">
        <v>67</v>
      </c>
      <c r="B3855" t="s">
        <v>2032</v>
      </c>
      <c r="C3855">
        <v>2341</v>
      </c>
      <c r="D3855" s="2">
        <v>46143</v>
      </c>
      <c r="E3855" t="s">
        <v>905</v>
      </c>
      <c r="F3855" t="s">
        <v>110</v>
      </c>
      <c r="G3855" t="s">
        <v>1848</v>
      </c>
      <c r="I3855" t="s">
        <v>11192</v>
      </c>
      <c r="J3855" t="s">
        <v>2040</v>
      </c>
      <c r="K3855" t="s">
        <v>56</v>
      </c>
      <c r="L3855" t="s">
        <v>902</v>
      </c>
      <c r="M3855" t="s">
        <v>1829</v>
      </c>
      <c r="N3855" s="5">
        <v>129492144</v>
      </c>
    </row>
    <row r="3856" spans="1:14" x14ac:dyDescent="0.25">
      <c r="A3856" t="s">
        <v>67</v>
      </c>
      <c r="B3856" t="s">
        <v>2032</v>
      </c>
      <c r="C3856">
        <v>2341</v>
      </c>
      <c r="D3856" s="2">
        <v>46143</v>
      </c>
      <c r="E3856" t="s">
        <v>905</v>
      </c>
      <c r="F3856" t="s">
        <v>110</v>
      </c>
      <c r="G3856" t="s">
        <v>1848</v>
      </c>
      <c r="H3856" t="s">
        <v>538</v>
      </c>
      <c r="I3856" t="s">
        <v>11191</v>
      </c>
      <c r="J3856" t="s">
        <v>384</v>
      </c>
      <c r="K3856" t="s">
        <v>56</v>
      </c>
      <c r="L3856" t="s">
        <v>902</v>
      </c>
      <c r="M3856" t="s">
        <v>1829</v>
      </c>
      <c r="N3856" s="5">
        <v>-71598050</v>
      </c>
    </row>
    <row r="3857" spans="1:14" x14ac:dyDescent="0.25">
      <c r="A3857" t="s">
        <v>67</v>
      </c>
      <c r="B3857" t="s">
        <v>2032</v>
      </c>
      <c r="C3857">
        <v>2341</v>
      </c>
      <c r="D3857" s="2">
        <v>46143</v>
      </c>
      <c r="E3857" t="s">
        <v>905</v>
      </c>
      <c r="F3857" t="s">
        <v>110</v>
      </c>
      <c r="G3857" t="s">
        <v>1848</v>
      </c>
      <c r="H3857" t="s">
        <v>538</v>
      </c>
      <c r="I3857" t="s">
        <v>11192</v>
      </c>
      <c r="J3857" t="s">
        <v>384</v>
      </c>
      <c r="K3857" t="s">
        <v>56</v>
      </c>
      <c r="L3857" t="s">
        <v>902</v>
      </c>
      <c r="M3857" t="s">
        <v>1829</v>
      </c>
      <c r="N3857" s="5">
        <v>-123256800</v>
      </c>
    </row>
    <row r="3858" spans="1:14" x14ac:dyDescent="0.25">
      <c r="A3858" t="s">
        <v>67</v>
      </c>
      <c r="B3858" t="s">
        <v>2032</v>
      </c>
      <c r="C3858">
        <v>2341</v>
      </c>
      <c r="D3858" s="2">
        <v>46143</v>
      </c>
      <c r="E3858" t="s">
        <v>905</v>
      </c>
      <c r="F3858" t="s">
        <v>328</v>
      </c>
      <c r="G3858" t="s">
        <v>11193</v>
      </c>
      <c r="H3858" t="s">
        <v>10259</v>
      </c>
      <c r="I3858" t="s">
        <v>11194</v>
      </c>
      <c r="J3858" t="s">
        <v>11195</v>
      </c>
      <c r="K3858" t="s">
        <v>56</v>
      </c>
      <c r="L3858" t="s">
        <v>902</v>
      </c>
      <c r="M3858" t="s">
        <v>1829</v>
      </c>
      <c r="N3858" s="5">
        <v>40610719</v>
      </c>
    </row>
    <row r="3859" spans="1:14" x14ac:dyDescent="0.25">
      <c r="A3859" t="s">
        <v>67</v>
      </c>
      <c r="B3859" t="s">
        <v>2032</v>
      </c>
      <c r="C3859">
        <v>2341</v>
      </c>
      <c r="D3859" s="2">
        <v>46143</v>
      </c>
      <c r="E3859" t="s">
        <v>906</v>
      </c>
      <c r="F3859" t="s">
        <v>110</v>
      </c>
      <c r="G3859" t="s">
        <v>1848</v>
      </c>
      <c r="H3859" t="s">
        <v>2568</v>
      </c>
      <c r="I3859" t="s">
        <v>14</v>
      </c>
      <c r="J3859" t="s">
        <v>4121</v>
      </c>
      <c r="K3859" t="s">
        <v>56</v>
      </c>
      <c r="L3859" t="s">
        <v>903</v>
      </c>
      <c r="M3859" t="s">
        <v>1829</v>
      </c>
      <c r="N3859" s="5">
        <v>106791297</v>
      </c>
    </row>
    <row r="3860" spans="1:14" x14ac:dyDescent="0.25">
      <c r="A3860" t="s">
        <v>67</v>
      </c>
      <c r="B3860" t="s">
        <v>2032</v>
      </c>
      <c r="C3860">
        <v>2341</v>
      </c>
      <c r="D3860" s="2">
        <v>46143</v>
      </c>
      <c r="E3860" t="s">
        <v>906</v>
      </c>
      <c r="F3860" t="s">
        <v>328</v>
      </c>
      <c r="G3860" t="s">
        <v>11193</v>
      </c>
      <c r="H3860" t="s">
        <v>9979</v>
      </c>
      <c r="I3860" t="s">
        <v>14</v>
      </c>
      <c r="J3860" t="s">
        <v>11196</v>
      </c>
      <c r="K3860" t="s">
        <v>56</v>
      </c>
      <c r="L3860" t="s">
        <v>903</v>
      </c>
      <c r="M3860" t="s">
        <v>1829</v>
      </c>
      <c r="N3860" s="5">
        <v>74426735</v>
      </c>
    </row>
    <row r="3861" spans="1:14" x14ac:dyDescent="0.25">
      <c r="A3861" t="s">
        <v>67</v>
      </c>
      <c r="B3861" t="s">
        <v>2032</v>
      </c>
      <c r="C3861">
        <v>2341</v>
      </c>
      <c r="D3861" s="2">
        <v>46143</v>
      </c>
      <c r="E3861" t="s">
        <v>907</v>
      </c>
      <c r="F3861" t="s">
        <v>110</v>
      </c>
      <c r="G3861" t="s">
        <v>1848</v>
      </c>
      <c r="H3861" t="s">
        <v>2568</v>
      </c>
      <c r="I3861" t="s">
        <v>14</v>
      </c>
      <c r="J3861" t="s">
        <v>11197</v>
      </c>
      <c r="K3861" t="s">
        <v>56</v>
      </c>
      <c r="L3861" t="s">
        <v>904</v>
      </c>
      <c r="M3861" t="s">
        <v>1829</v>
      </c>
      <c r="N3861" s="5">
        <v>-106791297</v>
      </c>
    </row>
    <row r="3862" spans="1:14" x14ac:dyDescent="0.25">
      <c r="A3862" t="s">
        <v>67</v>
      </c>
      <c r="B3862" t="s">
        <v>2032</v>
      </c>
      <c r="C3862">
        <v>2341</v>
      </c>
      <c r="D3862" s="2">
        <v>46174</v>
      </c>
      <c r="E3862" t="s">
        <v>905</v>
      </c>
      <c r="F3862" t="s">
        <v>328</v>
      </c>
      <c r="G3862" t="s">
        <v>11193</v>
      </c>
      <c r="H3862" t="s">
        <v>9979</v>
      </c>
      <c r="I3862" t="s">
        <v>12632</v>
      </c>
      <c r="J3862" t="s">
        <v>11195</v>
      </c>
      <c r="K3862" t="s">
        <v>56</v>
      </c>
      <c r="L3862" t="s">
        <v>902</v>
      </c>
      <c r="M3862" t="s">
        <v>1829</v>
      </c>
      <c r="N3862" s="5">
        <v>74426735</v>
      </c>
    </row>
    <row r="3863" spans="1:14" x14ac:dyDescent="0.25">
      <c r="A3863" t="s">
        <v>67</v>
      </c>
      <c r="B3863" t="s">
        <v>2032</v>
      </c>
      <c r="C3863">
        <v>2341</v>
      </c>
      <c r="D3863" s="2">
        <v>46174</v>
      </c>
      <c r="E3863" t="s">
        <v>905</v>
      </c>
      <c r="F3863" t="s">
        <v>328</v>
      </c>
      <c r="G3863" t="s">
        <v>11193</v>
      </c>
      <c r="H3863" t="s">
        <v>9979</v>
      </c>
      <c r="I3863" t="s">
        <v>12633</v>
      </c>
      <c r="J3863" t="s">
        <v>11195</v>
      </c>
      <c r="K3863" t="s">
        <v>56</v>
      </c>
      <c r="L3863" t="s">
        <v>902</v>
      </c>
      <c r="M3863" t="s">
        <v>1829</v>
      </c>
      <c r="N3863" s="5">
        <v>58102690</v>
      </c>
    </row>
    <row r="3864" spans="1:14" x14ac:dyDescent="0.25">
      <c r="A3864" t="s">
        <v>67</v>
      </c>
      <c r="B3864" t="s">
        <v>2032</v>
      </c>
      <c r="C3864">
        <v>2341</v>
      </c>
      <c r="D3864" s="2">
        <v>46174</v>
      </c>
      <c r="E3864" t="s">
        <v>906</v>
      </c>
      <c r="F3864" t="s">
        <v>110</v>
      </c>
      <c r="G3864" t="s">
        <v>1848</v>
      </c>
      <c r="H3864" t="s">
        <v>2568</v>
      </c>
      <c r="I3864" t="s">
        <v>14</v>
      </c>
      <c r="J3864" t="s">
        <v>4121</v>
      </c>
      <c r="K3864" t="s">
        <v>56</v>
      </c>
      <c r="L3864" t="s">
        <v>903</v>
      </c>
      <c r="M3864" t="s">
        <v>1829</v>
      </c>
      <c r="N3864" s="5">
        <v>106791297</v>
      </c>
    </row>
    <row r="3865" spans="1:14" x14ac:dyDescent="0.25">
      <c r="A3865" t="s">
        <v>67</v>
      </c>
      <c r="B3865" t="s">
        <v>2032</v>
      </c>
      <c r="C3865">
        <v>2341</v>
      </c>
      <c r="D3865" s="2">
        <v>46174</v>
      </c>
      <c r="E3865" t="s">
        <v>906</v>
      </c>
      <c r="F3865" t="s">
        <v>1631</v>
      </c>
      <c r="G3865" t="s">
        <v>1632</v>
      </c>
      <c r="H3865" t="s">
        <v>12096</v>
      </c>
      <c r="I3865" t="s">
        <v>14</v>
      </c>
      <c r="J3865" t="s">
        <v>12634</v>
      </c>
      <c r="K3865" t="s">
        <v>56</v>
      </c>
      <c r="L3865" t="s">
        <v>903</v>
      </c>
      <c r="M3865" t="s">
        <v>1829</v>
      </c>
      <c r="N3865" s="5">
        <v>50133058</v>
      </c>
    </row>
    <row r="3866" spans="1:14" x14ac:dyDescent="0.25">
      <c r="A3866" t="s">
        <v>67</v>
      </c>
      <c r="B3866" t="s">
        <v>2032</v>
      </c>
      <c r="C3866">
        <v>2341</v>
      </c>
      <c r="D3866" s="2">
        <v>46174</v>
      </c>
      <c r="E3866" t="s">
        <v>906</v>
      </c>
      <c r="F3866" t="s">
        <v>12635</v>
      </c>
      <c r="G3866" t="s">
        <v>12636</v>
      </c>
      <c r="H3866" t="s">
        <v>12095</v>
      </c>
      <c r="I3866" t="s">
        <v>14</v>
      </c>
      <c r="J3866" t="s">
        <v>12637</v>
      </c>
      <c r="K3866" t="s">
        <v>56</v>
      </c>
      <c r="L3866" t="s">
        <v>903</v>
      </c>
      <c r="M3866" t="s">
        <v>1829</v>
      </c>
      <c r="N3866" s="5">
        <v>26605551</v>
      </c>
    </row>
    <row r="3867" spans="1:14" x14ac:dyDescent="0.25">
      <c r="A3867" t="s">
        <v>67</v>
      </c>
      <c r="B3867" t="s">
        <v>2032</v>
      </c>
      <c r="C3867">
        <v>2341</v>
      </c>
      <c r="D3867" s="2">
        <v>46174</v>
      </c>
      <c r="E3867" t="s">
        <v>907</v>
      </c>
      <c r="F3867" t="s">
        <v>110</v>
      </c>
      <c r="G3867" t="s">
        <v>1848</v>
      </c>
      <c r="H3867" t="s">
        <v>2568</v>
      </c>
      <c r="I3867" t="s">
        <v>14</v>
      </c>
      <c r="J3867" t="s">
        <v>11197</v>
      </c>
      <c r="K3867" t="s">
        <v>56</v>
      </c>
      <c r="L3867" t="s">
        <v>904</v>
      </c>
      <c r="M3867" t="s">
        <v>1829</v>
      </c>
      <c r="N3867" s="5">
        <v>-106791297</v>
      </c>
    </row>
    <row r="3868" spans="1:14" x14ac:dyDescent="0.25">
      <c r="A3868" t="s">
        <v>67</v>
      </c>
      <c r="B3868" t="s">
        <v>2032</v>
      </c>
      <c r="C3868">
        <v>2341</v>
      </c>
      <c r="D3868" s="2">
        <v>46174</v>
      </c>
      <c r="E3868" t="s">
        <v>907</v>
      </c>
      <c r="F3868" t="s">
        <v>328</v>
      </c>
      <c r="G3868" t="s">
        <v>11193</v>
      </c>
      <c r="H3868" t="s">
        <v>9979</v>
      </c>
      <c r="I3868" t="s">
        <v>12632</v>
      </c>
      <c r="J3868" t="s">
        <v>12638</v>
      </c>
      <c r="K3868" t="s">
        <v>56</v>
      </c>
      <c r="L3868" t="s">
        <v>904</v>
      </c>
      <c r="M3868" t="s">
        <v>1829</v>
      </c>
      <c r="N3868" s="5">
        <v>-74426735</v>
      </c>
    </row>
    <row r="3869" spans="1:14" x14ac:dyDescent="0.25">
      <c r="A3869" t="s">
        <v>67</v>
      </c>
      <c r="B3869" t="s">
        <v>2041</v>
      </c>
      <c r="C3869">
        <v>1817</v>
      </c>
      <c r="D3869" s="2">
        <v>46023</v>
      </c>
      <c r="E3869" t="s">
        <v>905</v>
      </c>
      <c r="F3869" t="s">
        <v>1286</v>
      </c>
      <c r="G3869" t="s">
        <v>1287</v>
      </c>
      <c r="H3869" t="s">
        <v>2162</v>
      </c>
      <c r="I3869" t="s">
        <v>4122</v>
      </c>
      <c r="J3869" t="s">
        <v>1287</v>
      </c>
      <c r="K3869" t="s">
        <v>56</v>
      </c>
      <c r="L3869" t="s">
        <v>902</v>
      </c>
      <c r="M3869" t="s">
        <v>1829</v>
      </c>
      <c r="N3869" s="5">
        <v>795096</v>
      </c>
    </row>
    <row r="3870" spans="1:14" x14ac:dyDescent="0.25">
      <c r="A3870" t="s">
        <v>67</v>
      </c>
      <c r="B3870" t="s">
        <v>2041</v>
      </c>
      <c r="C3870">
        <v>1817</v>
      </c>
      <c r="D3870" s="2">
        <v>46023</v>
      </c>
      <c r="E3870" t="s">
        <v>905</v>
      </c>
      <c r="F3870" t="s">
        <v>1127</v>
      </c>
      <c r="G3870" t="s">
        <v>2092</v>
      </c>
      <c r="H3870" t="s">
        <v>3317</v>
      </c>
      <c r="I3870" t="s">
        <v>4123</v>
      </c>
      <c r="J3870" t="s">
        <v>1128</v>
      </c>
      <c r="K3870" t="s">
        <v>56</v>
      </c>
      <c r="L3870" t="s">
        <v>902</v>
      </c>
      <c r="M3870" t="s">
        <v>1829</v>
      </c>
      <c r="N3870" s="5">
        <v>162633</v>
      </c>
    </row>
    <row r="3871" spans="1:14" x14ac:dyDescent="0.25">
      <c r="A3871" t="s">
        <v>67</v>
      </c>
      <c r="B3871" t="s">
        <v>2041</v>
      </c>
      <c r="C3871">
        <v>1817</v>
      </c>
      <c r="D3871" s="2">
        <v>46023</v>
      </c>
      <c r="E3871" t="s">
        <v>905</v>
      </c>
      <c r="F3871" t="s">
        <v>199</v>
      </c>
      <c r="G3871" t="s">
        <v>10</v>
      </c>
      <c r="H3871" t="s">
        <v>3506</v>
      </c>
      <c r="I3871" t="s">
        <v>4124</v>
      </c>
      <c r="J3871" t="s">
        <v>10</v>
      </c>
      <c r="K3871" t="s">
        <v>56</v>
      </c>
      <c r="L3871" t="s">
        <v>902</v>
      </c>
      <c r="M3871" t="s">
        <v>1829</v>
      </c>
      <c r="N3871" s="5">
        <v>23412409</v>
      </c>
    </row>
    <row r="3872" spans="1:14" x14ac:dyDescent="0.25">
      <c r="A3872" t="s">
        <v>67</v>
      </c>
      <c r="B3872" t="s">
        <v>2041</v>
      </c>
      <c r="C3872">
        <v>1817</v>
      </c>
      <c r="D3872" s="2">
        <v>46054</v>
      </c>
      <c r="E3872" t="s">
        <v>905</v>
      </c>
      <c r="F3872" t="s">
        <v>1365</v>
      </c>
      <c r="G3872" t="s">
        <v>5331</v>
      </c>
      <c r="H3872" t="s">
        <v>2931</v>
      </c>
      <c r="I3872" t="s">
        <v>5332</v>
      </c>
      <c r="J3872" t="s">
        <v>1366</v>
      </c>
      <c r="K3872" t="s">
        <v>56</v>
      </c>
      <c r="L3872" t="s">
        <v>902</v>
      </c>
      <c r="M3872" t="s">
        <v>1829</v>
      </c>
      <c r="N3872" s="5">
        <v>16284</v>
      </c>
    </row>
    <row r="3873" spans="1:14" x14ac:dyDescent="0.25">
      <c r="A3873" t="s">
        <v>67</v>
      </c>
      <c r="B3873" t="s">
        <v>2041</v>
      </c>
      <c r="C3873">
        <v>1817</v>
      </c>
      <c r="D3873" s="2">
        <v>46054</v>
      </c>
      <c r="E3873" t="s">
        <v>905</v>
      </c>
      <c r="F3873" t="s">
        <v>1365</v>
      </c>
      <c r="G3873" t="s">
        <v>5331</v>
      </c>
      <c r="H3873" t="s">
        <v>2931</v>
      </c>
      <c r="I3873" t="s">
        <v>5333</v>
      </c>
      <c r="J3873" t="s">
        <v>1366</v>
      </c>
      <c r="K3873" t="s">
        <v>56</v>
      </c>
      <c r="L3873" t="s">
        <v>902</v>
      </c>
      <c r="M3873" t="s">
        <v>1829</v>
      </c>
      <c r="N3873" s="5">
        <v>16284</v>
      </c>
    </row>
    <row r="3874" spans="1:14" x14ac:dyDescent="0.25">
      <c r="A3874" t="s">
        <v>67</v>
      </c>
      <c r="B3874" t="s">
        <v>2041</v>
      </c>
      <c r="C3874">
        <v>1817</v>
      </c>
      <c r="D3874" s="2">
        <v>46054</v>
      </c>
      <c r="E3874" t="s">
        <v>905</v>
      </c>
      <c r="F3874" t="s">
        <v>5334</v>
      </c>
      <c r="G3874" t="s">
        <v>5335</v>
      </c>
      <c r="H3874" t="s">
        <v>4718</v>
      </c>
      <c r="I3874" t="s">
        <v>5336</v>
      </c>
      <c r="J3874" t="s">
        <v>5335</v>
      </c>
      <c r="K3874" t="s">
        <v>56</v>
      </c>
      <c r="L3874" t="s">
        <v>902</v>
      </c>
      <c r="M3874" t="s">
        <v>1829</v>
      </c>
      <c r="N3874" s="5">
        <v>32508</v>
      </c>
    </row>
    <row r="3875" spans="1:14" x14ac:dyDescent="0.25">
      <c r="A3875" t="s">
        <v>67</v>
      </c>
      <c r="B3875" t="s">
        <v>2041</v>
      </c>
      <c r="C3875">
        <v>1817</v>
      </c>
      <c r="D3875" s="2">
        <v>46082</v>
      </c>
      <c r="E3875" t="s">
        <v>905</v>
      </c>
      <c r="F3875" t="s">
        <v>7958</v>
      </c>
      <c r="G3875" t="s">
        <v>7959</v>
      </c>
      <c r="H3875" t="s">
        <v>6456</v>
      </c>
      <c r="I3875" t="s">
        <v>7960</v>
      </c>
      <c r="J3875" t="s">
        <v>7961</v>
      </c>
      <c r="K3875" t="s">
        <v>56</v>
      </c>
      <c r="L3875" t="s">
        <v>902</v>
      </c>
      <c r="M3875" t="s">
        <v>1829</v>
      </c>
      <c r="N3875" s="5">
        <v>171319</v>
      </c>
    </row>
    <row r="3876" spans="1:14" x14ac:dyDescent="0.25">
      <c r="A3876" t="s">
        <v>67</v>
      </c>
      <c r="B3876" t="s">
        <v>2041</v>
      </c>
      <c r="C3876">
        <v>1817</v>
      </c>
      <c r="D3876" s="2">
        <v>46082</v>
      </c>
      <c r="E3876" t="s">
        <v>905</v>
      </c>
      <c r="F3876" t="s">
        <v>2283</v>
      </c>
      <c r="G3876" t="s">
        <v>2284</v>
      </c>
      <c r="H3876" t="s">
        <v>6061</v>
      </c>
      <c r="I3876" t="s">
        <v>7962</v>
      </c>
      <c r="J3876" t="s">
        <v>2284</v>
      </c>
      <c r="K3876" t="s">
        <v>56</v>
      </c>
      <c r="L3876" t="s">
        <v>902</v>
      </c>
      <c r="M3876" t="s">
        <v>1829</v>
      </c>
      <c r="N3876" s="5">
        <v>62950</v>
      </c>
    </row>
    <row r="3877" spans="1:14" x14ac:dyDescent="0.25">
      <c r="A3877" t="s">
        <v>67</v>
      </c>
      <c r="B3877" t="s">
        <v>2041</v>
      </c>
      <c r="C3877">
        <v>1817</v>
      </c>
      <c r="D3877" s="2">
        <v>46082</v>
      </c>
      <c r="E3877" t="s">
        <v>905</v>
      </c>
      <c r="F3877" t="s">
        <v>5334</v>
      </c>
      <c r="G3877" t="s">
        <v>5335</v>
      </c>
      <c r="H3877" t="s">
        <v>4718</v>
      </c>
      <c r="I3877" t="s">
        <v>7963</v>
      </c>
      <c r="J3877" t="s">
        <v>5335</v>
      </c>
      <c r="K3877" t="s">
        <v>56</v>
      </c>
      <c r="L3877" t="s">
        <v>902</v>
      </c>
      <c r="M3877" t="s">
        <v>1829</v>
      </c>
      <c r="N3877" s="5">
        <v>32240</v>
      </c>
    </row>
    <row r="3878" spans="1:14" x14ac:dyDescent="0.25">
      <c r="A3878" t="s">
        <v>67</v>
      </c>
      <c r="B3878" t="s">
        <v>2041</v>
      </c>
      <c r="C3878">
        <v>1817</v>
      </c>
      <c r="D3878" s="2">
        <v>46113</v>
      </c>
      <c r="E3878" t="s">
        <v>905</v>
      </c>
      <c r="F3878" t="s">
        <v>5334</v>
      </c>
      <c r="G3878" t="s">
        <v>5335</v>
      </c>
      <c r="H3878" t="s">
        <v>4718</v>
      </c>
      <c r="I3878" t="s">
        <v>7964</v>
      </c>
      <c r="J3878" t="s">
        <v>5335</v>
      </c>
      <c r="K3878" t="s">
        <v>56</v>
      </c>
      <c r="L3878" t="s">
        <v>902</v>
      </c>
      <c r="M3878" t="s">
        <v>1829</v>
      </c>
      <c r="N3878" s="5">
        <v>32670</v>
      </c>
    </row>
    <row r="3879" spans="1:14" x14ac:dyDescent="0.25">
      <c r="A3879" t="s">
        <v>67</v>
      </c>
      <c r="B3879" t="s">
        <v>2041</v>
      </c>
      <c r="C3879">
        <v>1817</v>
      </c>
      <c r="D3879" s="2">
        <v>46113</v>
      </c>
      <c r="E3879" t="s">
        <v>906</v>
      </c>
      <c r="F3879" t="s">
        <v>7965</v>
      </c>
      <c r="G3879" t="s">
        <v>7966</v>
      </c>
      <c r="H3879" t="s">
        <v>6477</v>
      </c>
      <c r="I3879" t="s">
        <v>14</v>
      </c>
      <c r="J3879" t="s">
        <v>7967</v>
      </c>
      <c r="K3879" t="s">
        <v>56</v>
      </c>
      <c r="L3879" t="s">
        <v>903</v>
      </c>
      <c r="M3879" t="s">
        <v>1829</v>
      </c>
      <c r="N3879" s="5">
        <v>4608282</v>
      </c>
    </row>
    <row r="3880" spans="1:14" x14ac:dyDescent="0.25">
      <c r="A3880" t="s">
        <v>67</v>
      </c>
      <c r="B3880" t="s">
        <v>2041</v>
      </c>
      <c r="C3880">
        <v>1817</v>
      </c>
      <c r="D3880" s="2">
        <v>46143</v>
      </c>
      <c r="E3880" t="s">
        <v>905</v>
      </c>
      <c r="F3880" t="s">
        <v>11198</v>
      </c>
      <c r="G3880" t="s">
        <v>11199</v>
      </c>
      <c r="H3880" t="s">
        <v>10557</v>
      </c>
      <c r="I3880" t="s">
        <v>11200</v>
      </c>
      <c r="J3880" t="s">
        <v>11199</v>
      </c>
      <c r="K3880" t="s">
        <v>56</v>
      </c>
      <c r="L3880" t="s">
        <v>902</v>
      </c>
      <c r="M3880" t="s">
        <v>1829</v>
      </c>
      <c r="N3880" s="5">
        <v>3706447</v>
      </c>
    </row>
    <row r="3881" spans="1:14" x14ac:dyDescent="0.25">
      <c r="A3881" t="s">
        <v>67</v>
      </c>
      <c r="B3881" t="s">
        <v>2041</v>
      </c>
      <c r="C3881">
        <v>1817</v>
      </c>
      <c r="D3881" s="2">
        <v>46143</v>
      </c>
      <c r="E3881" t="s">
        <v>905</v>
      </c>
      <c r="F3881" t="s">
        <v>5334</v>
      </c>
      <c r="G3881" t="s">
        <v>5335</v>
      </c>
      <c r="H3881" t="s">
        <v>4718</v>
      </c>
      <c r="I3881" t="s">
        <v>11201</v>
      </c>
      <c r="J3881" t="s">
        <v>5335</v>
      </c>
      <c r="K3881" t="s">
        <v>56</v>
      </c>
      <c r="L3881" t="s">
        <v>902</v>
      </c>
      <c r="M3881" t="s">
        <v>1829</v>
      </c>
      <c r="N3881" s="5">
        <v>32812</v>
      </c>
    </row>
    <row r="3882" spans="1:14" x14ac:dyDescent="0.25">
      <c r="A3882" t="s">
        <v>67</v>
      </c>
      <c r="B3882" t="s">
        <v>2041</v>
      </c>
      <c r="C3882">
        <v>1817</v>
      </c>
      <c r="D3882" s="2">
        <v>46143</v>
      </c>
      <c r="E3882" t="s">
        <v>905</v>
      </c>
      <c r="F3882" t="s">
        <v>5334</v>
      </c>
      <c r="G3882" t="s">
        <v>5335</v>
      </c>
      <c r="H3882" t="s">
        <v>10556</v>
      </c>
      <c r="I3882" t="s">
        <v>11202</v>
      </c>
      <c r="J3882" t="s">
        <v>5335</v>
      </c>
      <c r="K3882" t="s">
        <v>56</v>
      </c>
      <c r="L3882" t="s">
        <v>902</v>
      </c>
      <c r="M3882" t="s">
        <v>1829</v>
      </c>
      <c r="N3882" s="5">
        <v>32899</v>
      </c>
    </row>
    <row r="3883" spans="1:14" x14ac:dyDescent="0.25">
      <c r="A3883" t="s">
        <v>67</v>
      </c>
      <c r="B3883" t="s">
        <v>2041</v>
      </c>
      <c r="C3883">
        <v>1817</v>
      </c>
      <c r="D3883" s="2">
        <v>46143</v>
      </c>
      <c r="E3883" t="s">
        <v>907</v>
      </c>
      <c r="F3883" t="s">
        <v>7965</v>
      </c>
      <c r="G3883" t="s">
        <v>7966</v>
      </c>
      <c r="H3883" t="s">
        <v>6477</v>
      </c>
      <c r="I3883" t="s">
        <v>14</v>
      </c>
      <c r="J3883" t="s">
        <v>11203</v>
      </c>
      <c r="K3883" t="s">
        <v>56</v>
      </c>
      <c r="L3883" t="s">
        <v>904</v>
      </c>
      <c r="M3883" t="s">
        <v>1829</v>
      </c>
      <c r="N3883" s="5">
        <v>-4608282</v>
      </c>
    </row>
    <row r="3884" spans="1:14" x14ac:dyDescent="0.25">
      <c r="A3884" t="s">
        <v>67</v>
      </c>
      <c r="B3884" t="s">
        <v>2041</v>
      </c>
      <c r="C3884">
        <v>2339</v>
      </c>
      <c r="D3884" s="2">
        <v>46023</v>
      </c>
      <c r="E3884" t="s">
        <v>905</v>
      </c>
      <c r="F3884" t="s">
        <v>4125</v>
      </c>
      <c r="G3884" t="s">
        <v>14</v>
      </c>
      <c r="H3884" t="s">
        <v>2160</v>
      </c>
      <c r="I3884" t="s">
        <v>4126</v>
      </c>
      <c r="J3884" t="s">
        <v>2449</v>
      </c>
      <c r="K3884" t="s">
        <v>56</v>
      </c>
      <c r="L3884" t="s">
        <v>902</v>
      </c>
      <c r="M3884" t="s">
        <v>1829</v>
      </c>
      <c r="N3884" s="5">
        <v>259223</v>
      </c>
    </row>
    <row r="3885" spans="1:14" x14ac:dyDescent="0.25">
      <c r="A3885" t="s">
        <v>67</v>
      </c>
      <c r="B3885" t="s">
        <v>2041</v>
      </c>
      <c r="C3885">
        <v>2339</v>
      </c>
      <c r="D3885" s="2">
        <v>46023</v>
      </c>
      <c r="E3885" t="s">
        <v>905</v>
      </c>
      <c r="F3885" t="s">
        <v>1058</v>
      </c>
      <c r="G3885" t="s">
        <v>2045</v>
      </c>
      <c r="H3885" t="s">
        <v>1788</v>
      </c>
      <c r="I3885" t="s">
        <v>4127</v>
      </c>
      <c r="J3885" t="s">
        <v>1059</v>
      </c>
      <c r="K3885" t="s">
        <v>56</v>
      </c>
      <c r="L3885" t="s">
        <v>902</v>
      </c>
      <c r="M3885" t="s">
        <v>1829</v>
      </c>
      <c r="N3885" s="5">
        <v>8015167</v>
      </c>
    </row>
    <row r="3886" spans="1:14" x14ac:dyDescent="0.25">
      <c r="A3886" t="s">
        <v>67</v>
      </c>
      <c r="B3886" t="s">
        <v>2041</v>
      </c>
      <c r="C3886">
        <v>2339</v>
      </c>
      <c r="D3886" s="2">
        <v>46023</v>
      </c>
      <c r="E3886" t="s">
        <v>905</v>
      </c>
      <c r="F3886" t="s">
        <v>3200</v>
      </c>
      <c r="G3886" t="s">
        <v>14</v>
      </c>
      <c r="H3886" t="s">
        <v>3202</v>
      </c>
      <c r="I3886" t="s">
        <v>4128</v>
      </c>
      <c r="J3886" t="s">
        <v>4129</v>
      </c>
      <c r="K3886" t="s">
        <v>56</v>
      </c>
      <c r="L3886" t="s">
        <v>902</v>
      </c>
      <c r="M3886" t="s">
        <v>1829</v>
      </c>
      <c r="N3886" s="5">
        <v>583601</v>
      </c>
    </row>
    <row r="3887" spans="1:14" x14ac:dyDescent="0.25">
      <c r="A3887" t="s">
        <v>67</v>
      </c>
      <c r="B3887" t="s">
        <v>2041</v>
      </c>
      <c r="C3887">
        <v>2339</v>
      </c>
      <c r="D3887" s="2">
        <v>46023</v>
      </c>
      <c r="E3887" t="s">
        <v>905</v>
      </c>
      <c r="F3887" t="s">
        <v>2273</v>
      </c>
      <c r="G3887" t="s">
        <v>14</v>
      </c>
      <c r="H3887" t="s">
        <v>2275</v>
      </c>
      <c r="I3887" t="s">
        <v>4130</v>
      </c>
      <c r="J3887" t="s">
        <v>2274</v>
      </c>
      <c r="K3887" t="s">
        <v>56</v>
      </c>
      <c r="L3887" t="s">
        <v>902</v>
      </c>
      <c r="M3887" t="s">
        <v>1829</v>
      </c>
      <c r="N3887" s="5">
        <v>924578</v>
      </c>
    </row>
    <row r="3888" spans="1:14" x14ac:dyDescent="0.25">
      <c r="A3888" t="s">
        <v>67</v>
      </c>
      <c r="B3888" t="s">
        <v>2041</v>
      </c>
      <c r="C3888">
        <v>2339</v>
      </c>
      <c r="D3888" s="2">
        <v>46023</v>
      </c>
      <c r="E3888" t="s">
        <v>905</v>
      </c>
      <c r="F3888" t="s">
        <v>3156</v>
      </c>
      <c r="G3888" t="s">
        <v>14</v>
      </c>
      <c r="H3888" t="s">
        <v>3158</v>
      </c>
      <c r="I3888" t="s">
        <v>4131</v>
      </c>
      <c r="J3888" t="s">
        <v>4132</v>
      </c>
      <c r="K3888" t="s">
        <v>56</v>
      </c>
      <c r="L3888" t="s">
        <v>902</v>
      </c>
      <c r="M3888" t="s">
        <v>1829</v>
      </c>
      <c r="N3888" s="5">
        <v>478250</v>
      </c>
    </row>
    <row r="3889" spans="1:14" x14ac:dyDescent="0.25">
      <c r="A3889" t="s">
        <v>67</v>
      </c>
      <c r="B3889" t="s">
        <v>2041</v>
      </c>
      <c r="C3889">
        <v>2339</v>
      </c>
      <c r="D3889" s="2">
        <v>46023</v>
      </c>
      <c r="E3889" t="s">
        <v>905</v>
      </c>
      <c r="F3889" t="s">
        <v>922</v>
      </c>
      <c r="G3889" t="s">
        <v>899</v>
      </c>
      <c r="H3889" t="s">
        <v>1789</v>
      </c>
      <c r="I3889" t="s">
        <v>4133</v>
      </c>
      <c r="J3889" t="s">
        <v>899</v>
      </c>
      <c r="K3889" t="s">
        <v>56</v>
      </c>
      <c r="L3889" t="s">
        <v>902</v>
      </c>
      <c r="M3889" t="s">
        <v>1829</v>
      </c>
      <c r="N3889" s="5">
        <v>3494330</v>
      </c>
    </row>
    <row r="3890" spans="1:14" x14ac:dyDescent="0.25">
      <c r="A3890" t="s">
        <v>67</v>
      </c>
      <c r="B3890" t="s">
        <v>2041</v>
      </c>
      <c r="C3890">
        <v>2339</v>
      </c>
      <c r="D3890" s="2">
        <v>46023</v>
      </c>
      <c r="E3890" t="s">
        <v>907</v>
      </c>
      <c r="F3890" t="s">
        <v>4125</v>
      </c>
      <c r="G3890" t="s">
        <v>14</v>
      </c>
      <c r="H3890" t="s">
        <v>2160</v>
      </c>
      <c r="I3890" t="s">
        <v>4126</v>
      </c>
      <c r="J3890" t="s">
        <v>4134</v>
      </c>
      <c r="K3890" t="s">
        <v>56</v>
      </c>
      <c r="L3890" t="s">
        <v>904</v>
      </c>
      <c r="M3890" t="s">
        <v>1829</v>
      </c>
      <c r="N3890" s="5">
        <v>-259223</v>
      </c>
    </row>
    <row r="3891" spans="1:14" x14ac:dyDescent="0.25">
      <c r="A3891" t="s">
        <v>67</v>
      </c>
      <c r="B3891" t="s">
        <v>2041</v>
      </c>
      <c r="C3891">
        <v>2339</v>
      </c>
      <c r="D3891" s="2">
        <v>46023</v>
      </c>
      <c r="E3891" t="s">
        <v>907</v>
      </c>
      <c r="F3891" t="s">
        <v>937</v>
      </c>
      <c r="G3891" t="s">
        <v>938</v>
      </c>
      <c r="H3891" t="s">
        <v>2339</v>
      </c>
      <c r="I3891" t="s">
        <v>4135</v>
      </c>
      <c r="J3891" t="s">
        <v>7968</v>
      </c>
      <c r="K3891" t="s">
        <v>56</v>
      </c>
      <c r="L3891" t="s">
        <v>904</v>
      </c>
      <c r="M3891" t="s">
        <v>1829</v>
      </c>
      <c r="N3891" s="5">
        <v>-48153293</v>
      </c>
    </row>
    <row r="3892" spans="1:14" x14ac:dyDescent="0.25">
      <c r="A3892" t="s">
        <v>67</v>
      </c>
      <c r="B3892" t="s">
        <v>2041</v>
      </c>
      <c r="C3892">
        <v>2339</v>
      </c>
      <c r="D3892" s="2">
        <v>46023</v>
      </c>
      <c r="E3892" t="s">
        <v>907</v>
      </c>
      <c r="F3892" t="s">
        <v>289</v>
      </c>
      <c r="G3892" t="s">
        <v>268</v>
      </c>
      <c r="H3892" t="s">
        <v>1827</v>
      </c>
      <c r="I3892" t="s">
        <v>2018</v>
      </c>
      <c r="J3892" t="s">
        <v>7969</v>
      </c>
      <c r="K3892" t="s">
        <v>56</v>
      </c>
      <c r="L3892" t="s">
        <v>904</v>
      </c>
      <c r="M3892" t="s">
        <v>1829</v>
      </c>
      <c r="N3892" s="5">
        <v>-10101826</v>
      </c>
    </row>
    <row r="3893" spans="1:14" x14ac:dyDescent="0.25">
      <c r="A3893" t="s">
        <v>67</v>
      </c>
      <c r="B3893" t="s">
        <v>2041</v>
      </c>
      <c r="C3893">
        <v>2339</v>
      </c>
      <c r="D3893" s="2">
        <v>46054</v>
      </c>
      <c r="E3893" t="s">
        <v>905</v>
      </c>
      <c r="F3893" t="s">
        <v>4125</v>
      </c>
      <c r="G3893" t="s">
        <v>14</v>
      </c>
      <c r="H3893" t="s">
        <v>2160</v>
      </c>
      <c r="I3893" t="s">
        <v>5337</v>
      </c>
      <c r="J3893" t="s">
        <v>2449</v>
      </c>
      <c r="K3893" t="s">
        <v>56</v>
      </c>
      <c r="L3893" t="s">
        <v>902</v>
      </c>
      <c r="M3893" t="s">
        <v>1829</v>
      </c>
      <c r="N3893" s="5">
        <v>279802</v>
      </c>
    </row>
    <row r="3894" spans="1:14" x14ac:dyDescent="0.25">
      <c r="A3894" t="s">
        <v>67</v>
      </c>
      <c r="B3894" t="s">
        <v>2041</v>
      </c>
      <c r="C3894">
        <v>2339</v>
      </c>
      <c r="D3894" s="2">
        <v>46054</v>
      </c>
      <c r="E3894" t="s">
        <v>905</v>
      </c>
      <c r="F3894" t="s">
        <v>937</v>
      </c>
      <c r="G3894" t="s">
        <v>938</v>
      </c>
      <c r="H3894" t="s">
        <v>2339</v>
      </c>
      <c r="I3894" t="s">
        <v>5338</v>
      </c>
      <c r="J3894" t="s">
        <v>938</v>
      </c>
      <c r="K3894" t="s">
        <v>56</v>
      </c>
      <c r="L3894" t="s">
        <v>902</v>
      </c>
      <c r="M3894" t="s">
        <v>1829</v>
      </c>
      <c r="N3894" s="5">
        <v>48293108</v>
      </c>
    </row>
    <row r="3895" spans="1:14" x14ac:dyDescent="0.25">
      <c r="A3895" t="s">
        <v>67</v>
      </c>
      <c r="B3895" t="s">
        <v>2041</v>
      </c>
      <c r="C3895">
        <v>2339</v>
      </c>
      <c r="D3895" s="2">
        <v>46054</v>
      </c>
      <c r="E3895" t="s">
        <v>905</v>
      </c>
      <c r="F3895" t="s">
        <v>922</v>
      </c>
      <c r="G3895" t="s">
        <v>899</v>
      </c>
      <c r="H3895" t="s">
        <v>1789</v>
      </c>
      <c r="I3895" t="s">
        <v>5339</v>
      </c>
      <c r="J3895" t="s">
        <v>899</v>
      </c>
      <c r="K3895" t="s">
        <v>56</v>
      </c>
      <c r="L3895" t="s">
        <v>902</v>
      </c>
      <c r="M3895" t="s">
        <v>1829</v>
      </c>
      <c r="N3895" s="5">
        <v>1165620</v>
      </c>
    </row>
    <row r="3896" spans="1:14" x14ac:dyDescent="0.25">
      <c r="A3896" t="s">
        <v>67</v>
      </c>
      <c r="B3896" t="s">
        <v>2041</v>
      </c>
      <c r="C3896">
        <v>2339</v>
      </c>
      <c r="D3896" s="2">
        <v>46054</v>
      </c>
      <c r="E3896" t="s">
        <v>906</v>
      </c>
      <c r="F3896" t="s">
        <v>937</v>
      </c>
      <c r="G3896" t="s">
        <v>938</v>
      </c>
      <c r="H3896" t="s">
        <v>2339</v>
      </c>
      <c r="I3896" t="s">
        <v>14</v>
      </c>
      <c r="J3896" t="s">
        <v>5340</v>
      </c>
      <c r="K3896" t="s">
        <v>56</v>
      </c>
      <c r="L3896" t="s">
        <v>903</v>
      </c>
      <c r="M3896" t="s">
        <v>1829</v>
      </c>
      <c r="N3896" s="5">
        <v>102185900</v>
      </c>
    </row>
    <row r="3897" spans="1:14" x14ac:dyDescent="0.25">
      <c r="A3897" t="s">
        <v>67</v>
      </c>
      <c r="B3897" t="s">
        <v>2041</v>
      </c>
      <c r="C3897">
        <v>2339</v>
      </c>
      <c r="D3897" s="2">
        <v>46082</v>
      </c>
      <c r="E3897" t="s">
        <v>905</v>
      </c>
      <c r="F3897" t="s">
        <v>1329</v>
      </c>
      <c r="G3897" t="s">
        <v>2039</v>
      </c>
      <c r="H3897" t="s">
        <v>6467</v>
      </c>
      <c r="I3897" t="s">
        <v>7970</v>
      </c>
      <c r="J3897" t="s">
        <v>1330</v>
      </c>
      <c r="K3897" t="s">
        <v>56</v>
      </c>
      <c r="L3897" t="s">
        <v>902</v>
      </c>
      <c r="M3897" t="s">
        <v>1829</v>
      </c>
      <c r="N3897" s="5">
        <v>904407</v>
      </c>
    </row>
    <row r="3898" spans="1:14" x14ac:dyDescent="0.25">
      <c r="A3898" t="s">
        <v>67</v>
      </c>
      <c r="B3898" t="s">
        <v>2041</v>
      </c>
      <c r="C3898">
        <v>2339</v>
      </c>
      <c r="D3898" s="2">
        <v>46082</v>
      </c>
      <c r="E3898" t="s">
        <v>905</v>
      </c>
      <c r="F3898" t="s">
        <v>1329</v>
      </c>
      <c r="G3898" t="s">
        <v>2039</v>
      </c>
      <c r="H3898" t="s">
        <v>6467</v>
      </c>
      <c r="I3898" t="s">
        <v>7971</v>
      </c>
      <c r="J3898" t="s">
        <v>1330</v>
      </c>
      <c r="K3898" t="s">
        <v>56</v>
      </c>
      <c r="L3898" t="s">
        <v>902</v>
      </c>
      <c r="M3898" t="s">
        <v>1829</v>
      </c>
      <c r="N3898" s="5">
        <v>330686</v>
      </c>
    </row>
    <row r="3899" spans="1:14" x14ac:dyDescent="0.25">
      <c r="A3899" t="s">
        <v>67</v>
      </c>
      <c r="B3899" t="s">
        <v>2041</v>
      </c>
      <c r="C3899">
        <v>2339</v>
      </c>
      <c r="D3899" s="2">
        <v>46082</v>
      </c>
      <c r="E3899" t="s">
        <v>10087</v>
      </c>
      <c r="F3899" t="s">
        <v>14</v>
      </c>
      <c r="G3899" t="s">
        <v>14</v>
      </c>
      <c r="H3899" t="s">
        <v>10080</v>
      </c>
      <c r="I3899" t="s">
        <v>14</v>
      </c>
      <c r="J3899" t="s">
        <v>10088</v>
      </c>
      <c r="K3899" t="s">
        <v>828</v>
      </c>
      <c r="L3899" t="s">
        <v>109</v>
      </c>
      <c r="M3899" t="s">
        <v>1829</v>
      </c>
      <c r="N3899" s="5">
        <v>1235093</v>
      </c>
    </row>
    <row r="3900" spans="1:14" x14ac:dyDescent="0.25">
      <c r="A3900" t="s">
        <v>67</v>
      </c>
      <c r="B3900" t="s">
        <v>2041</v>
      </c>
      <c r="C3900">
        <v>2339</v>
      </c>
      <c r="D3900" s="2">
        <v>46082</v>
      </c>
      <c r="E3900" t="s">
        <v>10087</v>
      </c>
      <c r="F3900" t="s">
        <v>14</v>
      </c>
      <c r="G3900" t="s">
        <v>14</v>
      </c>
      <c r="H3900" t="s">
        <v>10081</v>
      </c>
      <c r="I3900" t="s">
        <v>14</v>
      </c>
      <c r="J3900" t="s">
        <v>10088</v>
      </c>
      <c r="K3900" t="s">
        <v>828</v>
      </c>
      <c r="L3900" t="s">
        <v>109</v>
      </c>
      <c r="M3900" t="s">
        <v>1829</v>
      </c>
      <c r="N3900" s="5">
        <v>1235093</v>
      </c>
    </row>
    <row r="3901" spans="1:14" x14ac:dyDescent="0.25">
      <c r="A3901" t="s">
        <v>67</v>
      </c>
      <c r="B3901" t="s">
        <v>2041</v>
      </c>
      <c r="C3901">
        <v>2339</v>
      </c>
      <c r="D3901" s="2">
        <v>46082</v>
      </c>
      <c r="E3901" t="s">
        <v>10087</v>
      </c>
      <c r="F3901" t="s">
        <v>14</v>
      </c>
      <c r="G3901" t="s">
        <v>14</v>
      </c>
      <c r="H3901" t="s">
        <v>10082</v>
      </c>
      <c r="I3901" t="s">
        <v>14</v>
      </c>
      <c r="J3901" t="s">
        <v>10089</v>
      </c>
      <c r="K3901" t="s">
        <v>828</v>
      </c>
      <c r="L3901" t="s">
        <v>109</v>
      </c>
      <c r="M3901" t="s">
        <v>1829</v>
      </c>
      <c r="N3901" s="5">
        <v>3554167</v>
      </c>
    </row>
    <row r="3902" spans="1:14" x14ac:dyDescent="0.25">
      <c r="A3902" t="s">
        <v>67</v>
      </c>
      <c r="B3902" t="s">
        <v>2041</v>
      </c>
      <c r="C3902">
        <v>2339</v>
      </c>
      <c r="D3902" s="2">
        <v>46082</v>
      </c>
      <c r="E3902" t="s">
        <v>10087</v>
      </c>
      <c r="F3902" t="s">
        <v>14</v>
      </c>
      <c r="G3902" t="s">
        <v>14</v>
      </c>
      <c r="H3902" t="s">
        <v>10083</v>
      </c>
      <c r="I3902" t="s">
        <v>14</v>
      </c>
      <c r="J3902" t="s">
        <v>10090</v>
      </c>
      <c r="K3902" t="s">
        <v>828</v>
      </c>
      <c r="L3902" t="s">
        <v>109</v>
      </c>
      <c r="M3902" t="s">
        <v>1829</v>
      </c>
      <c r="N3902" s="5">
        <v>1884932</v>
      </c>
    </row>
    <row r="3903" spans="1:14" x14ac:dyDescent="0.25">
      <c r="A3903" t="s">
        <v>67</v>
      </c>
      <c r="B3903" t="s">
        <v>2041</v>
      </c>
      <c r="C3903">
        <v>2339</v>
      </c>
      <c r="D3903" s="2">
        <v>46082</v>
      </c>
      <c r="E3903" t="s">
        <v>10087</v>
      </c>
      <c r="F3903" t="s">
        <v>14</v>
      </c>
      <c r="G3903" t="s">
        <v>14</v>
      </c>
      <c r="H3903" t="s">
        <v>10084</v>
      </c>
      <c r="I3903" t="s">
        <v>14</v>
      </c>
      <c r="J3903" t="s">
        <v>10091</v>
      </c>
      <c r="K3903" t="s">
        <v>828</v>
      </c>
      <c r="L3903" t="s">
        <v>109</v>
      </c>
      <c r="M3903" t="s">
        <v>1829</v>
      </c>
      <c r="N3903" s="5">
        <v>1035885</v>
      </c>
    </row>
    <row r="3904" spans="1:14" x14ac:dyDescent="0.25">
      <c r="A3904" t="s">
        <v>67</v>
      </c>
      <c r="B3904" t="s">
        <v>2041</v>
      </c>
      <c r="C3904">
        <v>2339</v>
      </c>
      <c r="D3904" s="2">
        <v>46082</v>
      </c>
      <c r="E3904" t="s">
        <v>10087</v>
      </c>
      <c r="F3904" t="s">
        <v>14</v>
      </c>
      <c r="G3904" t="s">
        <v>14</v>
      </c>
      <c r="H3904" t="s">
        <v>10085</v>
      </c>
      <c r="I3904" t="s">
        <v>14</v>
      </c>
      <c r="J3904" t="s">
        <v>10092</v>
      </c>
      <c r="K3904" t="s">
        <v>828</v>
      </c>
      <c r="L3904" t="s">
        <v>109</v>
      </c>
      <c r="M3904" t="s">
        <v>1829</v>
      </c>
      <c r="N3904" s="5">
        <v>1155410</v>
      </c>
    </row>
    <row r="3905" spans="1:14" x14ac:dyDescent="0.25">
      <c r="A3905" t="s">
        <v>67</v>
      </c>
      <c r="B3905" t="s">
        <v>2041</v>
      </c>
      <c r="C3905">
        <v>2339</v>
      </c>
      <c r="D3905" s="2">
        <v>46082</v>
      </c>
      <c r="E3905" t="s">
        <v>10087</v>
      </c>
      <c r="F3905" t="s">
        <v>14</v>
      </c>
      <c r="G3905" t="s">
        <v>14</v>
      </c>
      <c r="H3905" t="s">
        <v>10086</v>
      </c>
      <c r="I3905" t="s">
        <v>14</v>
      </c>
      <c r="J3905" t="s">
        <v>10093</v>
      </c>
      <c r="K3905" t="s">
        <v>828</v>
      </c>
      <c r="L3905" t="s">
        <v>109</v>
      </c>
      <c r="M3905" t="s">
        <v>1829</v>
      </c>
      <c r="N3905" s="5">
        <v>1235093</v>
      </c>
    </row>
    <row r="3906" spans="1:14" x14ac:dyDescent="0.25">
      <c r="A3906" t="s">
        <v>67</v>
      </c>
      <c r="B3906" t="s">
        <v>2041</v>
      </c>
      <c r="C3906">
        <v>2339</v>
      </c>
      <c r="D3906" s="2">
        <v>46082</v>
      </c>
      <c r="E3906" t="s">
        <v>906</v>
      </c>
      <c r="F3906" t="s">
        <v>7972</v>
      </c>
      <c r="G3906" t="s">
        <v>7973</v>
      </c>
      <c r="H3906" t="s">
        <v>6462</v>
      </c>
      <c r="I3906" t="s">
        <v>7974</v>
      </c>
      <c r="J3906" t="s">
        <v>7975</v>
      </c>
      <c r="K3906" t="s">
        <v>56</v>
      </c>
      <c r="L3906" t="s">
        <v>903</v>
      </c>
      <c r="M3906" t="s">
        <v>1829</v>
      </c>
      <c r="N3906" s="5">
        <v>2539113</v>
      </c>
    </row>
    <row r="3907" spans="1:14" x14ac:dyDescent="0.25">
      <c r="A3907" t="s">
        <v>67</v>
      </c>
      <c r="B3907" t="s">
        <v>2041</v>
      </c>
      <c r="C3907">
        <v>2339</v>
      </c>
      <c r="D3907" s="2">
        <v>46082</v>
      </c>
      <c r="E3907" t="s">
        <v>906</v>
      </c>
      <c r="F3907" t="s">
        <v>937</v>
      </c>
      <c r="G3907" t="s">
        <v>938</v>
      </c>
      <c r="H3907" t="s">
        <v>2339</v>
      </c>
      <c r="I3907" t="s">
        <v>7976</v>
      </c>
      <c r="J3907" t="s">
        <v>5340</v>
      </c>
      <c r="K3907" t="s">
        <v>56</v>
      </c>
      <c r="L3907" t="s">
        <v>903</v>
      </c>
      <c r="M3907" t="s">
        <v>1829</v>
      </c>
      <c r="N3907" s="5">
        <v>66785878</v>
      </c>
    </row>
    <row r="3908" spans="1:14" x14ac:dyDescent="0.25">
      <c r="A3908" t="s">
        <v>67</v>
      </c>
      <c r="B3908" t="s">
        <v>2041</v>
      </c>
      <c r="C3908">
        <v>2339</v>
      </c>
      <c r="D3908" s="2">
        <v>46082</v>
      </c>
      <c r="E3908" t="s">
        <v>906</v>
      </c>
      <c r="F3908" t="s">
        <v>202</v>
      </c>
      <c r="G3908" t="s">
        <v>83</v>
      </c>
      <c r="H3908" t="s">
        <v>6463</v>
      </c>
      <c r="I3908" t="s">
        <v>14</v>
      </c>
      <c r="J3908" t="s">
        <v>1918</v>
      </c>
      <c r="K3908" t="s">
        <v>56</v>
      </c>
      <c r="L3908" t="s">
        <v>903</v>
      </c>
      <c r="M3908" t="s">
        <v>1829</v>
      </c>
      <c r="N3908" s="5">
        <v>8254408</v>
      </c>
    </row>
    <row r="3909" spans="1:14" x14ac:dyDescent="0.25">
      <c r="A3909" t="s">
        <v>67</v>
      </c>
      <c r="B3909" t="s">
        <v>2041</v>
      </c>
      <c r="C3909">
        <v>2339</v>
      </c>
      <c r="D3909" s="2">
        <v>46082</v>
      </c>
      <c r="E3909" t="s">
        <v>906</v>
      </c>
      <c r="F3909" t="s">
        <v>289</v>
      </c>
      <c r="G3909" t="s">
        <v>268</v>
      </c>
      <c r="H3909" t="s">
        <v>6461</v>
      </c>
      <c r="I3909" t="s">
        <v>7977</v>
      </c>
      <c r="J3909" t="s">
        <v>1986</v>
      </c>
      <c r="K3909" t="s">
        <v>56</v>
      </c>
      <c r="L3909" t="s">
        <v>903</v>
      </c>
      <c r="M3909" t="s">
        <v>1829</v>
      </c>
      <c r="N3909" s="5">
        <v>17708969</v>
      </c>
    </row>
    <row r="3910" spans="1:14" x14ac:dyDescent="0.25">
      <c r="A3910" t="s">
        <v>67</v>
      </c>
      <c r="B3910" t="s">
        <v>2041</v>
      </c>
      <c r="C3910">
        <v>2339</v>
      </c>
      <c r="D3910" s="2">
        <v>46082</v>
      </c>
      <c r="E3910" t="s">
        <v>907</v>
      </c>
      <c r="F3910" t="s">
        <v>937</v>
      </c>
      <c r="G3910" t="s">
        <v>938</v>
      </c>
      <c r="H3910" t="s">
        <v>2339</v>
      </c>
      <c r="I3910" t="s">
        <v>14</v>
      </c>
      <c r="J3910" t="s">
        <v>7978</v>
      </c>
      <c r="K3910" t="s">
        <v>56</v>
      </c>
      <c r="L3910" t="s">
        <v>904</v>
      </c>
      <c r="M3910" t="s">
        <v>1829</v>
      </c>
      <c r="N3910" s="5">
        <v>-102185900</v>
      </c>
    </row>
    <row r="3911" spans="1:14" x14ac:dyDescent="0.25">
      <c r="A3911" t="s">
        <v>67</v>
      </c>
      <c r="B3911" t="s">
        <v>2041</v>
      </c>
      <c r="C3911">
        <v>2339</v>
      </c>
      <c r="D3911" s="2">
        <v>46113</v>
      </c>
      <c r="E3911" t="s">
        <v>905</v>
      </c>
      <c r="F3911" t="s">
        <v>7972</v>
      </c>
      <c r="G3911" t="s">
        <v>7973</v>
      </c>
      <c r="I3911" t="s">
        <v>7979</v>
      </c>
      <c r="J3911" t="s">
        <v>7973</v>
      </c>
      <c r="K3911" t="s">
        <v>56</v>
      </c>
      <c r="L3911" t="s">
        <v>902</v>
      </c>
      <c r="M3911" t="s">
        <v>1829</v>
      </c>
      <c r="N3911" s="5">
        <v>2539113</v>
      </c>
    </row>
    <row r="3912" spans="1:14" x14ac:dyDescent="0.25">
      <c r="A3912" t="s">
        <v>67</v>
      </c>
      <c r="B3912" t="s">
        <v>2041</v>
      </c>
      <c r="C3912">
        <v>2339</v>
      </c>
      <c r="D3912" s="2">
        <v>46113</v>
      </c>
      <c r="E3912" t="s">
        <v>905</v>
      </c>
      <c r="F3912" t="s">
        <v>7972</v>
      </c>
      <c r="G3912" t="s">
        <v>7973</v>
      </c>
      <c r="H3912" t="s">
        <v>6462</v>
      </c>
      <c r="I3912" t="s">
        <v>7974</v>
      </c>
      <c r="J3912" t="s">
        <v>7973</v>
      </c>
      <c r="K3912" t="s">
        <v>56</v>
      </c>
      <c r="L3912" t="s">
        <v>902</v>
      </c>
      <c r="M3912" t="s">
        <v>1829</v>
      </c>
      <c r="N3912" s="5">
        <v>2539113</v>
      </c>
    </row>
    <row r="3913" spans="1:14" x14ac:dyDescent="0.25">
      <c r="A3913" t="s">
        <v>67</v>
      </c>
      <c r="B3913" t="s">
        <v>2041</v>
      </c>
      <c r="C3913">
        <v>2339</v>
      </c>
      <c r="D3913" s="2">
        <v>46113</v>
      </c>
      <c r="E3913" t="s">
        <v>905</v>
      </c>
      <c r="F3913" t="s">
        <v>7972</v>
      </c>
      <c r="G3913" t="s">
        <v>7973</v>
      </c>
      <c r="H3913" t="s">
        <v>6462</v>
      </c>
      <c r="I3913" t="s">
        <v>7980</v>
      </c>
      <c r="J3913" t="s">
        <v>7973</v>
      </c>
      <c r="K3913" t="s">
        <v>56</v>
      </c>
      <c r="L3913" t="s">
        <v>902</v>
      </c>
      <c r="M3913" t="s">
        <v>1829</v>
      </c>
      <c r="N3913" s="5">
        <v>-2539113</v>
      </c>
    </row>
    <row r="3914" spans="1:14" x14ac:dyDescent="0.25">
      <c r="A3914" t="s">
        <v>67</v>
      </c>
      <c r="B3914" t="s">
        <v>2041</v>
      </c>
      <c r="C3914">
        <v>2339</v>
      </c>
      <c r="D3914" s="2">
        <v>46113</v>
      </c>
      <c r="E3914" t="s">
        <v>905</v>
      </c>
      <c r="F3914" t="s">
        <v>7972</v>
      </c>
      <c r="G3914" t="s">
        <v>7973</v>
      </c>
      <c r="H3914" t="s">
        <v>6462</v>
      </c>
      <c r="I3914" t="s">
        <v>7981</v>
      </c>
      <c r="J3914" t="s">
        <v>7973</v>
      </c>
      <c r="K3914" t="s">
        <v>56</v>
      </c>
      <c r="L3914" t="s">
        <v>902</v>
      </c>
      <c r="M3914" t="s">
        <v>1829</v>
      </c>
      <c r="N3914" s="5">
        <v>-2539113</v>
      </c>
    </row>
    <row r="3915" spans="1:14" x14ac:dyDescent="0.25">
      <c r="A3915" t="s">
        <v>67</v>
      </c>
      <c r="B3915" t="s">
        <v>2041</v>
      </c>
      <c r="C3915">
        <v>2339</v>
      </c>
      <c r="D3915" s="2">
        <v>46113</v>
      </c>
      <c r="E3915" t="s">
        <v>905</v>
      </c>
      <c r="F3915" t="s">
        <v>937</v>
      </c>
      <c r="G3915" t="s">
        <v>938</v>
      </c>
      <c r="H3915" t="s">
        <v>2339</v>
      </c>
      <c r="I3915" t="s">
        <v>7982</v>
      </c>
      <c r="J3915" t="s">
        <v>938</v>
      </c>
      <c r="K3915" t="s">
        <v>56</v>
      </c>
      <c r="L3915" t="s">
        <v>902</v>
      </c>
      <c r="M3915" t="s">
        <v>1829</v>
      </c>
      <c r="N3915" s="5">
        <v>56429615</v>
      </c>
    </row>
    <row r="3916" spans="1:14" x14ac:dyDescent="0.25">
      <c r="A3916" t="s">
        <v>67</v>
      </c>
      <c r="B3916" t="s">
        <v>2041</v>
      </c>
      <c r="C3916">
        <v>2339</v>
      </c>
      <c r="D3916" s="2">
        <v>46113</v>
      </c>
      <c r="E3916" t="s">
        <v>905</v>
      </c>
      <c r="F3916" t="s">
        <v>937</v>
      </c>
      <c r="G3916" t="s">
        <v>938</v>
      </c>
      <c r="H3916" t="s">
        <v>2339</v>
      </c>
      <c r="I3916" t="s">
        <v>7976</v>
      </c>
      <c r="J3916" t="s">
        <v>938</v>
      </c>
      <c r="K3916" t="s">
        <v>56</v>
      </c>
      <c r="L3916" t="s">
        <v>902</v>
      </c>
      <c r="M3916" t="s">
        <v>1829</v>
      </c>
      <c r="N3916" s="5">
        <v>66785878</v>
      </c>
    </row>
    <row r="3917" spans="1:14" x14ac:dyDescent="0.25">
      <c r="A3917" t="s">
        <v>67</v>
      </c>
      <c r="B3917" t="s">
        <v>2041</v>
      </c>
      <c r="C3917">
        <v>2339</v>
      </c>
      <c r="D3917" s="2">
        <v>46113</v>
      </c>
      <c r="E3917" t="s">
        <v>905</v>
      </c>
      <c r="F3917" t="s">
        <v>202</v>
      </c>
      <c r="G3917" t="s">
        <v>83</v>
      </c>
      <c r="H3917" t="s">
        <v>6463</v>
      </c>
      <c r="I3917" t="s">
        <v>7983</v>
      </c>
      <c r="J3917" t="s">
        <v>83</v>
      </c>
      <c r="K3917" t="s">
        <v>56</v>
      </c>
      <c r="L3917" t="s">
        <v>902</v>
      </c>
      <c r="M3917" t="s">
        <v>1829</v>
      </c>
      <c r="N3917" s="5">
        <v>2751469</v>
      </c>
    </row>
    <row r="3918" spans="1:14" x14ac:dyDescent="0.25">
      <c r="A3918" t="s">
        <v>67</v>
      </c>
      <c r="B3918" t="s">
        <v>2041</v>
      </c>
      <c r="C3918">
        <v>2339</v>
      </c>
      <c r="D3918" s="2">
        <v>46113</v>
      </c>
      <c r="E3918" t="s">
        <v>905</v>
      </c>
      <c r="F3918" t="s">
        <v>534</v>
      </c>
      <c r="G3918" t="s">
        <v>2042</v>
      </c>
      <c r="H3918" t="s">
        <v>6465</v>
      </c>
      <c r="I3918" t="s">
        <v>7984</v>
      </c>
      <c r="J3918" t="s">
        <v>2042</v>
      </c>
      <c r="K3918" t="s">
        <v>56</v>
      </c>
      <c r="L3918" t="s">
        <v>902</v>
      </c>
      <c r="M3918" t="s">
        <v>1829</v>
      </c>
      <c r="N3918" s="5">
        <v>437237</v>
      </c>
    </row>
    <row r="3919" spans="1:14" x14ac:dyDescent="0.25">
      <c r="A3919" t="s">
        <v>67</v>
      </c>
      <c r="B3919" t="s">
        <v>2041</v>
      </c>
      <c r="C3919">
        <v>2339</v>
      </c>
      <c r="D3919" s="2">
        <v>46113</v>
      </c>
      <c r="E3919" t="s">
        <v>905</v>
      </c>
      <c r="F3919" t="s">
        <v>534</v>
      </c>
      <c r="G3919" t="s">
        <v>2042</v>
      </c>
      <c r="H3919" t="s">
        <v>6465</v>
      </c>
      <c r="I3919" t="s">
        <v>7985</v>
      </c>
      <c r="J3919" t="s">
        <v>2042</v>
      </c>
      <c r="K3919" t="s">
        <v>56</v>
      </c>
      <c r="L3919" t="s">
        <v>902</v>
      </c>
      <c r="M3919" t="s">
        <v>1829</v>
      </c>
      <c r="N3919" s="5">
        <v>437237</v>
      </c>
    </row>
    <row r="3920" spans="1:14" x14ac:dyDescent="0.25">
      <c r="A3920" t="s">
        <v>67</v>
      </c>
      <c r="B3920" t="s">
        <v>2041</v>
      </c>
      <c r="C3920">
        <v>2339</v>
      </c>
      <c r="D3920" s="2">
        <v>46113</v>
      </c>
      <c r="E3920" t="s">
        <v>905</v>
      </c>
      <c r="F3920" t="s">
        <v>534</v>
      </c>
      <c r="G3920" t="s">
        <v>2042</v>
      </c>
      <c r="H3920" t="s">
        <v>6465</v>
      </c>
      <c r="I3920" t="s">
        <v>7986</v>
      </c>
      <c r="J3920" t="s">
        <v>2042</v>
      </c>
      <c r="K3920" t="s">
        <v>56</v>
      </c>
      <c r="L3920" t="s">
        <v>902</v>
      </c>
      <c r="M3920" t="s">
        <v>1829</v>
      </c>
      <c r="N3920" s="5">
        <v>-437237</v>
      </c>
    </row>
    <row r="3921" spans="1:14" x14ac:dyDescent="0.25">
      <c r="A3921" t="s">
        <v>67</v>
      </c>
      <c r="B3921" t="s">
        <v>2041</v>
      </c>
      <c r="C3921">
        <v>2339</v>
      </c>
      <c r="D3921" s="2">
        <v>46113</v>
      </c>
      <c r="E3921" t="s">
        <v>905</v>
      </c>
      <c r="F3921" t="s">
        <v>534</v>
      </c>
      <c r="G3921" t="s">
        <v>2042</v>
      </c>
      <c r="H3921" t="s">
        <v>6466</v>
      </c>
      <c r="I3921" t="s">
        <v>7987</v>
      </c>
      <c r="J3921" t="s">
        <v>2042</v>
      </c>
      <c r="K3921" t="s">
        <v>56</v>
      </c>
      <c r="L3921" t="s">
        <v>902</v>
      </c>
      <c r="M3921" t="s">
        <v>1829</v>
      </c>
      <c r="N3921" s="5">
        <v>1313582</v>
      </c>
    </row>
    <row r="3922" spans="1:14" x14ac:dyDescent="0.25">
      <c r="A3922" t="s">
        <v>67</v>
      </c>
      <c r="B3922" t="s">
        <v>2041</v>
      </c>
      <c r="C3922">
        <v>2339</v>
      </c>
      <c r="D3922" s="2">
        <v>46113</v>
      </c>
      <c r="E3922" t="s">
        <v>905</v>
      </c>
      <c r="F3922" t="s">
        <v>534</v>
      </c>
      <c r="G3922" t="s">
        <v>2042</v>
      </c>
      <c r="H3922" t="s">
        <v>6466</v>
      </c>
      <c r="I3922" t="s">
        <v>7988</v>
      </c>
      <c r="J3922" t="s">
        <v>2042</v>
      </c>
      <c r="K3922" t="s">
        <v>56</v>
      </c>
      <c r="L3922" t="s">
        <v>902</v>
      </c>
      <c r="M3922" t="s">
        <v>1829</v>
      </c>
      <c r="N3922" s="5">
        <v>-1313582</v>
      </c>
    </row>
    <row r="3923" spans="1:14" x14ac:dyDescent="0.25">
      <c r="A3923" t="s">
        <v>67</v>
      </c>
      <c r="B3923" t="s">
        <v>2041</v>
      </c>
      <c r="C3923">
        <v>2339</v>
      </c>
      <c r="D3923" s="2">
        <v>46113</v>
      </c>
      <c r="E3923" t="s">
        <v>905</v>
      </c>
      <c r="F3923" t="s">
        <v>7989</v>
      </c>
      <c r="G3923" t="s">
        <v>14</v>
      </c>
      <c r="H3923" t="s">
        <v>6462</v>
      </c>
      <c r="I3923" t="s">
        <v>7990</v>
      </c>
      <c r="J3923" t="s">
        <v>7991</v>
      </c>
      <c r="K3923" t="s">
        <v>56</v>
      </c>
      <c r="L3923" t="s">
        <v>902</v>
      </c>
      <c r="M3923" t="s">
        <v>1829</v>
      </c>
      <c r="N3923" s="5">
        <v>2539113</v>
      </c>
    </row>
    <row r="3924" spans="1:14" x14ac:dyDescent="0.25">
      <c r="A3924" t="s">
        <v>67</v>
      </c>
      <c r="B3924" t="s">
        <v>2041</v>
      </c>
      <c r="C3924">
        <v>2339</v>
      </c>
      <c r="D3924" s="2">
        <v>46113</v>
      </c>
      <c r="E3924" t="s">
        <v>905</v>
      </c>
      <c r="F3924" t="s">
        <v>7992</v>
      </c>
      <c r="G3924" t="s">
        <v>7993</v>
      </c>
      <c r="H3924" t="s">
        <v>6464</v>
      </c>
      <c r="I3924" t="s">
        <v>7994</v>
      </c>
      <c r="J3924" t="s">
        <v>7993</v>
      </c>
      <c r="K3924" t="s">
        <v>56</v>
      </c>
      <c r="L3924" t="s">
        <v>902</v>
      </c>
      <c r="M3924" t="s">
        <v>1829</v>
      </c>
      <c r="N3924" s="5">
        <v>645834</v>
      </c>
    </row>
    <row r="3925" spans="1:14" x14ac:dyDescent="0.25">
      <c r="A3925" t="s">
        <v>67</v>
      </c>
      <c r="B3925" t="s">
        <v>2041</v>
      </c>
      <c r="C3925">
        <v>2339</v>
      </c>
      <c r="D3925" s="2">
        <v>46113</v>
      </c>
      <c r="E3925" t="s">
        <v>905</v>
      </c>
      <c r="F3925" t="s">
        <v>1735</v>
      </c>
      <c r="G3925" t="s">
        <v>1736</v>
      </c>
      <c r="H3925" t="s">
        <v>6457</v>
      </c>
      <c r="I3925" t="s">
        <v>7995</v>
      </c>
      <c r="J3925" t="s">
        <v>7996</v>
      </c>
      <c r="K3925" t="s">
        <v>56</v>
      </c>
      <c r="L3925" t="s">
        <v>902</v>
      </c>
      <c r="M3925" t="s">
        <v>1829</v>
      </c>
      <c r="N3925" s="5">
        <v>1054934</v>
      </c>
    </row>
    <row r="3926" spans="1:14" x14ac:dyDescent="0.25">
      <c r="A3926" t="s">
        <v>67</v>
      </c>
      <c r="B3926" t="s">
        <v>2041</v>
      </c>
      <c r="C3926">
        <v>2339</v>
      </c>
      <c r="D3926" s="2">
        <v>46113</v>
      </c>
      <c r="E3926" t="s">
        <v>905</v>
      </c>
      <c r="F3926" t="s">
        <v>289</v>
      </c>
      <c r="G3926" t="s">
        <v>268</v>
      </c>
      <c r="H3926" t="s">
        <v>6461</v>
      </c>
      <c r="I3926" t="s">
        <v>7977</v>
      </c>
      <c r="J3926" t="s">
        <v>268</v>
      </c>
      <c r="K3926" t="s">
        <v>56</v>
      </c>
      <c r="L3926" t="s">
        <v>902</v>
      </c>
      <c r="M3926" t="s">
        <v>1829</v>
      </c>
      <c r="N3926" s="5">
        <v>17708969</v>
      </c>
    </row>
    <row r="3927" spans="1:14" x14ac:dyDescent="0.25">
      <c r="A3927" t="s">
        <v>67</v>
      </c>
      <c r="B3927" t="s">
        <v>2041</v>
      </c>
      <c r="C3927">
        <v>2339</v>
      </c>
      <c r="D3927" s="2">
        <v>46113</v>
      </c>
      <c r="E3927" t="s">
        <v>906</v>
      </c>
      <c r="F3927" t="s">
        <v>937</v>
      </c>
      <c r="G3927" t="s">
        <v>938</v>
      </c>
      <c r="H3927" t="s">
        <v>2339</v>
      </c>
      <c r="I3927" t="s">
        <v>14</v>
      </c>
      <c r="J3927" t="s">
        <v>5340</v>
      </c>
      <c r="K3927" t="s">
        <v>56</v>
      </c>
      <c r="L3927" t="s">
        <v>903</v>
      </c>
      <c r="M3927" t="s">
        <v>1829</v>
      </c>
      <c r="N3927" s="5">
        <v>10644691</v>
      </c>
    </row>
    <row r="3928" spans="1:14" x14ac:dyDescent="0.25">
      <c r="A3928" t="s">
        <v>67</v>
      </c>
      <c r="B3928" t="s">
        <v>2041</v>
      </c>
      <c r="C3928">
        <v>2339</v>
      </c>
      <c r="D3928" s="2">
        <v>46113</v>
      </c>
      <c r="E3928" t="s">
        <v>906</v>
      </c>
      <c r="F3928" t="s">
        <v>534</v>
      </c>
      <c r="G3928" t="s">
        <v>2042</v>
      </c>
      <c r="H3928" t="s">
        <v>6466</v>
      </c>
      <c r="I3928" t="s">
        <v>7997</v>
      </c>
      <c r="J3928" t="s">
        <v>7998</v>
      </c>
      <c r="K3928" t="s">
        <v>56</v>
      </c>
      <c r="L3928" t="s">
        <v>903</v>
      </c>
      <c r="M3928" t="s">
        <v>1829</v>
      </c>
      <c r="N3928" s="5">
        <v>1313582</v>
      </c>
    </row>
    <row r="3929" spans="1:14" x14ac:dyDescent="0.25">
      <c r="A3929" t="s">
        <v>67</v>
      </c>
      <c r="B3929" t="s">
        <v>2041</v>
      </c>
      <c r="C3929">
        <v>2339</v>
      </c>
      <c r="D3929" s="2">
        <v>46113</v>
      </c>
      <c r="E3929" t="s">
        <v>906</v>
      </c>
      <c r="F3929" t="s">
        <v>7999</v>
      </c>
      <c r="G3929" t="s">
        <v>8000</v>
      </c>
      <c r="H3929" t="s">
        <v>6475</v>
      </c>
      <c r="I3929" t="s">
        <v>14</v>
      </c>
      <c r="J3929" t="s">
        <v>8001</v>
      </c>
      <c r="K3929" t="s">
        <v>56</v>
      </c>
      <c r="L3929" t="s">
        <v>903</v>
      </c>
      <c r="M3929" t="s">
        <v>1829</v>
      </c>
      <c r="N3929" s="5">
        <v>39317796</v>
      </c>
    </row>
    <row r="3930" spans="1:14" x14ac:dyDescent="0.25">
      <c r="A3930" t="s">
        <v>67</v>
      </c>
      <c r="B3930" t="s">
        <v>2041</v>
      </c>
      <c r="C3930">
        <v>2339</v>
      </c>
      <c r="D3930" s="2">
        <v>46113</v>
      </c>
      <c r="E3930" t="s">
        <v>906</v>
      </c>
      <c r="F3930" t="s">
        <v>289</v>
      </c>
      <c r="G3930" t="s">
        <v>268</v>
      </c>
      <c r="H3930" t="s">
        <v>6461</v>
      </c>
      <c r="I3930" t="s">
        <v>14</v>
      </c>
      <c r="J3930" t="s">
        <v>1986</v>
      </c>
      <c r="K3930" t="s">
        <v>56</v>
      </c>
      <c r="L3930" t="s">
        <v>903</v>
      </c>
      <c r="M3930" t="s">
        <v>1829</v>
      </c>
      <c r="N3930" s="5">
        <v>17732860</v>
      </c>
    </row>
    <row r="3931" spans="1:14" x14ac:dyDescent="0.25">
      <c r="A3931" t="s">
        <v>67</v>
      </c>
      <c r="B3931" t="s">
        <v>2041</v>
      </c>
      <c r="C3931">
        <v>2339</v>
      </c>
      <c r="D3931" s="2">
        <v>46113</v>
      </c>
      <c r="E3931" t="s">
        <v>907</v>
      </c>
      <c r="F3931" t="s">
        <v>7972</v>
      </c>
      <c r="G3931" t="s">
        <v>7973</v>
      </c>
      <c r="H3931" t="s">
        <v>6462</v>
      </c>
      <c r="I3931" t="s">
        <v>7974</v>
      </c>
      <c r="J3931" t="s">
        <v>8002</v>
      </c>
      <c r="K3931" t="s">
        <v>56</v>
      </c>
      <c r="L3931" t="s">
        <v>904</v>
      </c>
      <c r="M3931" t="s">
        <v>1829</v>
      </c>
      <c r="N3931" s="5">
        <v>-2539113</v>
      </c>
    </row>
    <row r="3932" spans="1:14" x14ac:dyDescent="0.25">
      <c r="A3932" t="s">
        <v>67</v>
      </c>
      <c r="B3932" t="s">
        <v>2041</v>
      </c>
      <c r="C3932">
        <v>2339</v>
      </c>
      <c r="D3932" s="2">
        <v>46113</v>
      </c>
      <c r="E3932" t="s">
        <v>907</v>
      </c>
      <c r="F3932" t="s">
        <v>937</v>
      </c>
      <c r="G3932" t="s">
        <v>938</v>
      </c>
      <c r="H3932" t="s">
        <v>2339</v>
      </c>
      <c r="I3932" t="s">
        <v>7976</v>
      </c>
      <c r="J3932" t="s">
        <v>7978</v>
      </c>
      <c r="K3932" t="s">
        <v>56</v>
      </c>
      <c r="L3932" t="s">
        <v>904</v>
      </c>
      <c r="M3932" t="s">
        <v>1829</v>
      </c>
      <c r="N3932" s="5">
        <v>-66785878</v>
      </c>
    </row>
    <row r="3933" spans="1:14" x14ac:dyDescent="0.25">
      <c r="A3933" t="s">
        <v>67</v>
      </c>
      <c r="B3933" t="s">
        <v>2041</v>
      </c>
      <c r="C3933">
        <v>2339</v>
      </c>
      <c r="D3933" s="2">
        <v>46113</v>
      </c>
      <c r="E3933" t="s">
        <v>907</v>
      </c>
      <c r="F3933" t="s">
        <v>202</v>
      </c>
      <c r="G3933" t="s">
        <v>83</v>
      </c>
      <c r="H3933" t="s">
        <v>6463</v>
      </c>
      <c r="I3933" t="s">
        <v>14</v>
      </c>
      <c r="J3933" t="s">
        <v>5735</v>
      </c>
      <c r="K3933" t="s">
        <v>56</v>
      </c>
      <c r="L3933" t="s">
        <v>904</v>
      </c>
      <c r="M3933" t="s">
        <v>1829</v>
      </c>
      <c r="N3933" s="5">
        <v>-5502939</v>
      </c>
    </row>
    <row r="3934" spans="1:14" x14ac:dyDescent="0.25">
      <c r="A3934" t="s">
        <v>67</v>
      </c>
      <c r="B3934" t="s">
        <v>2041</v>
      </c>
      <c r="C3934">
        <v>2339</v>
      </c>
      <c r="D3934" s="2">
        <v>46113</v>
      </c>
      <c r="E3934" t="s">
        <v>907</v>
      </c>
      <c r="F3934" t="s">
        <v>202</v>
      </c>
      <c r="G3934" t="s">
        <v>83</v>
      </c>
      <c r="H3934" t="s">
        <v>6463</v>
      </c>
      <c r="I3934" t="s">
        <v>7983</v>
      </c>
      <c r="J3934" t="s">
        <v>5735</v>
      </c>
      <c r="K3934" t="s">
        <v>56</v>
      </c>
      <c r="L3934" t="s">
        <v>904</v>
      </c>
      <c r="M3934" t="s">
        <v>1829</v>
      </c>
      <c r="N3934" s="5">
        <v>-2751469</v>
      </c>
    </row>
    <row r="3935" spans="1:14" x14ac:dyDescent="0.25">
      <c r="A3935" t="s">
        <v>67</v>
      </c>
      <c r="B3935" t="s">
        <v>2041</v>
      </c>
      <c r="C3935">
        <v>2339</v>
      </c>
      <c r="D3935" s="2">
        <v>46113</v>
      </c>
      <c r="E3935" t="s">
        <v>907</v>
      </c>
      <c r="F3935" t="s">
        <v>289</v>
      </c>
      <c r="G3935" t="s">
        <v>268</v>
      </c>
      <c r="H3935" t="s">
        <v>6461</v>
      </c>
      <c r="I3935" t="s">
        <v>7977</v>
      </c>
      <c r="J3935" t="s">
        <v>1988</v>
      </c>
      <c r="K3935" t="s">
        <v>56</v>
      </c>
      <c r="L3935" t="s">
        <v>904</v>
      </c>
      <c r="M3935" t="s">
        <v>1829</v>
      </c>
      <c r="N3935" s="5">
        <v>-17708969</v>
      </c>
    </row>
    <row r="3936" spans="1:14" x14ac:dyDescent="0.25">
      <c r="A3936" t="s">
        <v>67</v>
      </c>
      <c r="B3936" t="s">
        <v>2041</v>
      </c>
      <c r="C3936">
        <v>2339</v>
      </c>
      <c r="D3936" s="2">
        <v>46143</v>
      </c>
      <c r="E3936" t="s">
        <v>905</v>
      </c>
      <c r="F3936" t="s">
        <v>202</v>
      </c>
      <c r="G3936" t="s">
        <v>83</v>
      </c>
      <c r="H3936" t="s">
        <v>6463</v>
      </c>
      <c r="I3936" t="s">
        <v>11204</v>
      </c>
      <c r="J3936" t="s">
        <v>83</v>
      </c>
      <c r="K3936" t="s">
        <v>56</v>
      </c>
      <c r="L3936" t="s">
        <v>902</v>
      </c>
      <c r="M3936" t="s">
        <v>1829</v>
      </c>
      <c r="N3936" s="5">
        <v>1749642</v>
      </c>
    </row>
    <row r="3937" spans="1:14" x14ac:dyDescent="0.25">
      <c r="A3937" t="s">
        <v>67</v>
      </c>
      <c r="B3937" t="s">
        <v>2041</v>
      </c>
      <c r="C3937">
        <v>2339</v>
      </c>
      <c r="D3937" s="2">
        <v>46143</v>
      </c>
      <c r="E3937" t="s">
        <v>905</v>
      </c>
      <c r="F3937" t="s">
        <v>202</v>
      </c>
      <c r="G3937" t="s">
        <v>83</v>
      </c>
      <c r="H3937" t="s">
        <v>6463</v>
      </c>
      <c r="I3937" t="s">
        <v>11205</v>
      </c>
      <c r="J3937" t="s">
        <v>83</v>
      </c>
      <c r="K3937" t="s">
        <v>56</v>
      </c>
      <c r="L3937" t="s">
        <v>902</v>
      </c>
      <c r="M3937" t="s">
        <v>1829</v>
      </c>
      <c r="N3937" s="5">
        <v>1605610</v>
      </c>
    </row>
    <row r="3938" spans="1:14" x14ac:dyDescent="0.25">
      <c r="A3938" t="s">
        <v>67</v>
      </c>
      <c r="B3938" t="s">
        <v>2041</v>
      </c>
      <c r="C3938">
        <v>2339</v>
      </c>
      <c r="D3938" s="2">
        <v>46143</v>
      </c>
      <c r="E3938" t="s">
        <v>905</v>
      </c>
      <c r="F3938" t="s">
        <v>534</v>
      </c>
      <c r="G3938" t="s">
        <v>2042</v>
      </c>
      <c r="H3938" t="s">
        <v>6466</v>
      </c>
      <c r="I3938" t="s">
        <v>7997</v>
      </c>
      <c r="J3938" t="s">
        <v>2042</v>
      </c>
      <c r="K3938" t="s">
        <v>56</v>
      </c>
      <c r="L3938" t="s">
        <v>902</v>
      </c>
      <c r="M3938" t="s">
        <v>1829</v>
      </c>
      <c r="N3938" s="5">
        <v>1313582</v>
      </c>
    </row>
    <row r="3939" spans="1:14" x14ac:dyDescent="0.25">
      <c r="A3939" t="s">
        <v>67</v>
      </c>
      <c r="B3939" t="s">
        <v>2041</v>
      </c>
      <c r="C3939">
        <v>2339</v>
      </c>
      <c r="D3939" s="2">
        <v>46143</v>
      </c>
      <c r="E3939" t="s">
        <v>905</v>
      </c>
      <c r="F3939" t="s">
        <v>922</v>
      </c>
      <c r="G3939" t="s">
        <v>899</v>
      </c>
      <c r="H3939" t="s">
        <v>10558</v>
      </c>
      <c r="I3939" t="s">
        <v>11206</v>
      </c>
      <c r="J3939" t="s">
        <v>11207</v>
      </c>
      <c r="K3939" t="s">
        <v>56</v>
      </c>
      <c r="L3939" t="s">
        <v>902</v>
      </c>
      <c r="M3939" t="s">
        <v>1829</v>
      </c>
      <c r="N3939" s="5">
        <v>169644</v>
      </c>
    </row>
    <row r="3940" spans="1:14" x14ac:dyDescent="0.25">
      <c r="A3940" t="s">
        <v>67</v>
      </c>
      <c r="B3940" t="s">
        <v>2041</v>
      </c>
      <c r="C3940">
        <v>2339</v>
      </c>
      <c r="D3940" s="2">
        <v>46143</v>
      </c>
      <c r="E3940" t="s">
        <v>906</v>
      </c>
      <c r="F3940" t="s">
        <v>110</v>
      </c>
      <c r="G3940" t="s">
        <v>1848</v>
      </c>
      <c r="H3940" t="s">
        <v>6060</v>
      </c>
      <c r="I3940" t="s">
        <v>14</v>
      </c>
      <c r="J3940" t="s">
        <v>11208</v>
      </c>
      <c r="K3940" t="s">
        <v>56</v>
      </c>
      <c r="L3940" t="s">
        <v>903</v>
      </c>
      <c r="M3940" t="s">
        <v>1829</v>
      </c>
      <c r="N3940" s="5">
        <v>1085823</v>
      </c>
    </row>
    <row r="3941" spans="1:14" x14ac:dyDescent="0.25">
      <c r="A3941" t="s">
        <v>67</v>
      </c>
      <c r="B3941" t="s">
        <v>2041</v>
      </c>
      <c r="C3941">
        <v>2339</v>
      </c>
      <c r="D3941" s="2">
        <v>46143</v>
      </c>
      <c r="E3941" t="s">
        <v>906</v>
      </c>
      <c r="F3941" t="s">
        <v>110</v>
      </c>
      <c r="G3941" t="s">
        <v>1848</v>
      </c>
      <c r="H3941" t="s">
        <v>10563</v>
      </c>
      <c r="I3941" t="s">
        <v>14</v>
      </c>
      <c r="J3941" t="s">
        <v>11209</v>
      </c>
      <c r="K3941" t="s">
        <v>56</v>
      </c>
      <c r="L3941" t="s">
        <v>903</v>
      </c>
      <c r="M3941" t="s">
        <v>1829</v>
      </c>
      <c r="N3941" s="5">
        <v>20340000</v>
      </c>
    </row>
    <row r="3942" spans="1:14" x14ac:dyDescent="0.25">
      <c r="A3942" t="s">
        <v>67</v>
      </c>
      <c r="B3942" t="s">
        <v>2041</v>
      </c>
      <c r="C3942">
        <v>2339</v>
      </c>
      <c r="D3942" s="2">
        <v>46143</v>
      </c>
      <c r="E3942" t="s">
        <v>906</v>
      </c>
      <c r="F3942" t="s">
        <v>937</v>
      </c>
      <c r="G3942" t="s">
        <v>938</v>
      </c>
      <c r="H3942" t="s">
        <v>2339</v>
      </c>
      <c r="I3942" t="s">
        <v>11210</v>
      </c>
      <c r="J3942" t="s">
        <v>5340</v>
      </c>
      <c r="K3942" t="s">
        <v>56</v>
      </c>
      <c r="L3942" t="s">
        <v>903</v>
      </c>
      <c r="M3942" t="s">
        <v>1829</v>
      </c>
      <c r="N3942" s="5">
        <v>10590128</v>
      </c>
    </row>
    <row r="3943" spans="1:14" x14ac:dyDescent="0.25">
      <c r="A3943" t="s">
        <v>67</v>
      </c>
      <c r="B3943" t="s">
        <v>2041</v>
      </c>
      <c r="C3943">
        <v>2339</v>
      </c>
      <c r="D3943" s="2">
        <v>46143</v>
      </c>
      <c r="E3943" t="s">
        <v>906</v>
      </c>
      <c r="F3943" t="s">
        <v>534</v>
      </c>
      <c r="G3943" t="s">
        <v>2042</v>
      </c>
      <c r="H3943" t="s">
        <v>6466</v>
      </c>
      <c r="I3943" t="s">
        <v>14</v>
      </c>
      <c r="J3943" t="s">
        <v>11211</v>
      </c>
      <c r="K3943" t="s">
        <v>56</v>
      </c>
      <c r="L3943" t="s">
        <v>903</v>
      </c>
      <c r="M3943" t="s">
        <v>1829</v>
      </c>
      <c r="N3943" s="5">
        <v>1871453</v>
      </c>
    </row>
    <row r="3944" spans="1:14" x14ac:dyDescent="0.25">
      <c r="A3944" t="s">
        <v>67</v>
      </c>
      <c r="B3944" t="s">
        <v>2041</v>
      </c>
      <c r="C3944">
        <v>2339</v>
      </c>
      <c r="D3944" s="2">
        <v>46143</v>
      </c>
      <c r="E3944" t="s">
        <v>906</v>
      </c>
      <c r="F3944" t="s">
        <v>289</v>
      </c>
      <c r="G3944" t="s">
        <v>268</v>
      </c>
      <c r="H3944" t="s">
        <v>6461</v>
      </c>
      <c r="I3944" t="s">
        <v>11212</v>
      </c>
      <c r="J3944" t="s">
        <v>11087</v>
      </c>
      <c r="K3944" t="s">
        <v>56</v>
      </c>
      <c r="L3944" t="s">
        <v>903</v>
      </c>
      <c r="M3944" t="s">
        <v>1829</v>
      </c>
      <c r="N3944" s="5">
        <v>21423189</v>
      </c>
    </row>
    <row r="3945" spans="1:14" x14ac:dyDescent="0.25">
      <c r="A3945" t="s">
        <v>67</v>
      </c>
      <c r="B3945" t="s">
        <v>2041</v>
      </c>
      <c r="C3945">
        <v>2339</v>
      </c>
      <c r="D3945" s="2">
        <v>46143</v>
      </c>
      <c r="E3945" t="s">
        <v>906</v>
      </c>
      <c r="F3945" t="s">
        <v>11213</v>
      </c>
      <c r="G3945" t="s">
        <v>14</v>
      </c>
      <c r="H3945" t="s">
        <v>6475</v>
      </c>
      <c r="I3945" t="s">
        <v>14</v>
      </c>
      <c r="J3945" t="s">
        <v>11214</v>
      </c>
      <c r="K3945" t="s">
        <v>56</v>
      </c>
      <c r="L3945" t="s">
        <v>903</v>
      </c>
      <c r="M3945" t="s">
        <v>1829</v>
      </c>
      <c r="N3945" s="5">
        <v>15082204</v>
      </c>
    </row>
    <row r="3946" spans="1:14" x14ac:dyDescent="0.25">
      <c r="A3946" t="s">
        <v>67</v>
      </c>
      <c r="B3946" t="s">
        <v>2041</v>
      </c>
      <c r="C3946">
        <v>2339</v>
      </c>
      <c r="D3946" s="2">
        <v>46143</v>
      </c>
      <c r="E3946" t="s">
        <v>906</v>
      </c>
      <c r="F3946" t="s">
        <v>11215</v>
      </c>
      <c r="G3946" t="s">
        <v>11216</v>
      </c>
      <c r="H3946" t="s">
        <v>10562</v>
      </c>
      <c r="I3946" t="s">
        <v>14</v>
      </c>
      <c r="J3946" t="s">
        <v>11217</v>
      </c>
      <c r="K3946" t="s">
        <v>56</v>
      </c>
      <c r="L3946" t="s">
        <v>903</v>
      </c>
      <c r="M3946" t="s">
        <v>1829</v>
      </c>
      <c r="N3946" s="5">
        <v>50408894</v>
      </c>
    </row>
    <row r="3947" spans="1:14" x14ac:dyDescent="0.25">
      <c r="A3947" t="s">
        <v>67</v>
      </c>
      <c r="B3947" t="s">
        <v>2041</v>
      </c>
      <c r="C3947">
        <v>2339</v>
      </c>
      <c r="D3947" s="2">
        <v>46143</v>
      </c>
      <c r="E3947" t="s">
        <v>907</v>
      </c>
      <c r="F3947" t="s">
        <v>937</v>
      </c>
      <c r="G3947" t="s">
        <v>938</v>
      </c>
      <c r="H3947" t="s">
        <v>2339</v>
      </c>
      <c r="I3947" t="s">
        <v>14</v>
      </c>
      <c r="J3947" t="s">
        <v>7978</v>
      </c>
      <c r="K3947" t="s">
        <v>56</v>
      </c>
      <c r="L3947" t="s">
        <v>904</v>
      </c>
      <c r="M3947" t="s">
        <v>1829</v>
      </c>
      <c r="N3947" s="5">
        <v>-10644691</v>
      </c>
    </row>
    <row r="3948" spans="1:14" x14ac:dyDescent="0.25">
      <c r="A3948" t="s">
        <v>67</v>
      </c>
      <c r="B3948" t="s">
        <v>2041</v>
      </c>
      <c r="C3948">
        <v>2339</v>
      </c>
      <c r="D3948" s="2">
        <v>46143</v>
      </c>
      <c r="E3948" t="s">
        <v>907</v>
      </c>
      <c r="F3948" t="s">
        <v>534</v>
      </c>
      <c r="G3948" t="s">
        <v>2042</v>
      </c>
      <c r="H3948" t="s">
        <v>6466</v>
      </c>
      <c r="I3948" t="s">
        <v>7997</v>
      </c>
      <c r="J3948" t="s">
        <v>11218</v>
      </c>
      <c r="K3948" t="s">
        <v>56</v>
      </c>
      <c r="L3948" t="s">
        <v>904</v>
      </c>
      <c r="M3948" t="s">
        <v>1829</v>
      </c>
      <c r="N3948" s="5">
        <v>-1313582</v>
      </c>
    </row>
    <row r="3949" spans="1:14" x14ac:dyDescent="0.25">
      <c r="A3949" t="s">
        <v>67</v>
      </c>
      <c r="B3949" t="s">
        <v>2041</v>
      </c>
      <c r="C3949">
        <v>2339</v>
      </c>
      <c r="D3949" s="2">
        <v>46143</v>
      </c>
      <c r="E3949" t="s">
        <v>907</v>
      </c>
      <c r="F3949" t="s">
        <v>7999</v>
      </c>
      <c r="G3949" t="s">
        <v>8000</v>
      </c>
      <c r="H3949" t="s">
        <v>6475</v>
      </c>
      <c r="I3949" t="s">
        <v>14</v>
      </c>
      <c r="J3949" t="s">
        <v>11219</v>
      </c>
      <c r="K3949" t="s">
        <v>56</v>
      </c>
      <c r="L3949" t="s">
        <v>904</v>
      </c>
      <c r="M3949" t="s">
        <v>1829</v>
      </c>
      <c r="N3949" s="5">
        <v>-39317796</v>
      </c>
    </row>
    <row r="3950" spans="1:14" x14ac:dyDescent="0.25">
      <c r="A3950" t="s">
        <v>67</v>
      </c>
      <c r="B3950" t="s">
        <v>2041</v>
      </c>
      <c r="C3950">
        <v>2339</v>
      </c>
      <c r="D3950" s="2">
        <v>46143</v>
      </c>
      <c r="E3950" t="s">
        <v>907</v>
      </c>
      <c r="F3950" t="s">
        <v>289</v>
      </c>
      <c r="G3950" t="s">
        <v>268</v>
      </c>
      <c r="H3950" t="s">
        <v>6461</v>
      </c>
      <c r="I3950" t="s">
        <v>14</v>
      </c>
      <c r="J3950" t="s">
        <v>1988</v>
      </c>
      <c r="K3950" t="s">
        <v>56</v>
      </c>
      <c r="L3950" t="s">
        <v>904</v>
      </c>
      <c r="M3950" t="s">
        <v>1829</v>
      </c>
      <c r="N3950" s="5">
        <v>-17732860</v>
      </c>
    </row>
    <row r="3951" spans="1:14" x14ac:dyDescent="0.25">
      <c r="A3951" t="s">
        <v>67</v>
      </c>
      <c r="B3951" t="s">
        <v>2041</v>
      </c>
      <c r="C3951">
        <v>2339</v>
      </c>
      <c r="D3951" s="2">
        <v>46174</v>
      </c>
      <c r="E3951" t="s">
        <v>905</v>
      </c>
      <c r="F3951" t="s">
        <v>110</v>
      </c>
      <c r="G3951" t="s">
        <v>1848</v>
      </c>
      <c r="I3951" t="s">
        <v>12639</v>
      </c>
      <c r="J3951" t="s">
        <v>12640</v>
      </c>
      <c r="K3951" t="s">
        <v>56</v>
      </c>
      <c r="L3951" t="s">
        <v>902</v>
      </c>
      <c r="M3951" t="s">
        <v>1829</v>
      </c>
      <c r="N3951" s="5">
        <v>1028263</v>
      </c>
    </row>
    <row r="3952" spans="1:14" x14ac:dyDescent="0.25">
      <c r="A3952" t="s">
        <v>67</v>
      </c>
      <c r="B3952" t="s">
        <v>2041</v>
      </c>
      <c r="C3952">
        <v>2339</v>
      </c>
      <c r="D3952" s="2">
        <v>46174</v>
      </c>
      <c r="E3952" t="s">
        <v>905</v>
      </c>
      <c r="F3952" t="s">
        <v>110</v>
      </c>
      <c r="G3952" t="s">
        <v>1848</v>
      </c>
      <c r="H3952" t="s">
        <v>6060</v>
      </c>
      <c r="I3952" t="s">
        <v>12639</v>
      </c>
      <c r="J3952" t="s">
        <v>10260</v>
      </c>
      <c r="K3952" t="s">
        <v>56</v>
      </c>
      <c r="L3952" t="s">
        <v>902</v>
      </c>
      <c r="M3952" t="s">
        <v>1829</v>
      </c>
      <c r="N3952" s="5">
        <v>-1085823</v>
      </c>
    </row>
    <row r="3953" spans="1:14" x14ac:dyDescent="0.25">
      <c r="A3953" t="s">
        <v>67</v>
      </c>
      <c r="B3953" t="s">
        <v>2041</v>
      </c>
      <c r="C3953">
        <v>2339</v>
      </c>
      <c r="D3953" s="2">
        <v>46174</v>
      </c>
      <c r="E3953" t="s">
        <v>905</v>
      </c>
      <c r="F3953" t="s">
        <v>937</v>
      </c>
      <c r="G3953" t="s">
        <v>938</v>
      </c>
      <c r="H3953" t="s">
        <v>2339</v>
      </c>
      <c r="I3953" t="s">
        <v>11210</v>
      </c>
      <c r="J3953" t="s">
        <v>938</v>
      </c>
      <c r="K3953" t="s">
        <v>56</v>
      </c>
      <c r="L3953" t="s">
        <v>902</v>
      </c>
      <c r="M3953" t="s">
        <v>1829</v>
      </c>
      <c r="N3953" s="5">
        <v>10590128</v>
      </c>
    </row>
    <row r="3954" spans="1:14" x14ac:dyDescent="0.25">
      <c r="A3954" t="s">
        <v>67</v>
      </c>
      <c r="B3954" t="s">
        <v>2041</v>
      </c>
      <c r="C3954">
        <v>2339</v>
      </c>
      <c r="D3954" s="2">
        <v>46174</v>
      </c>
      <c r="E3954" t="s">
        <v>905</v>
      </c>
      <c r="F3954" t="s">
        <v>534</v>
      </c>
      <c r="G3954" t="s">
        <v>2042</v>
      </c>
      <c r="H3954" t="s">
        <v>6466</v>
      </c>
      <c r="I3954" t="s">
        <v>12641</v>
      </c>
      <c r="J3954" t="s">
        <v>2042</v>
      </c>
      <c r="K3954" t="s">
        <v>56</v>
      </c>
      <c r="L3954" t="s">
        <v>902</v>
      </c>
      <c r="M3954" t="s">
        <v>1829</v>
      </c>
      <c r="N3954" s="5">
        <v>1871437</v>
      </c>
    </row>
    <row r="3955" spans="1:14" x14ac:dyDescent="0.25">
      <c r="A3955" t="s">
        <v>67</v>
      </c>
      <c r="B3955" t="s">
        <v>2041</v>
      </c>
      <c r="C3955">
        <v>2339</v>
      </c>
      <c r="D3955" s="2">
        <v>46174</v>
      </c>
      <c r="E3955" t="s">
        <v>905</v>
      </c>
      <c r="F3955" t="s">
        <v>289</v>
      </c>
      <c r="G3955" t="s">
        <v>268</v>
      </c>
      <c r="H3955" t="s">
        <v>6461</v>
      </c>
      <c r="I3955" t="s">
        <v>11212</v>
      </c>
      <c r="J3955" t="s">
        <v>11073</v>
      </c>
      <c r="K3955" t="s">
        <v>56</v>
      </c>
      <c r="L3955" t="s">
        <v>902</v>
      </c>
      <c r="M3955" t="s">
        <v>1829</v>
      </c>
      <c r="N3955" s="5">
        <v>21423189</v>
      </c>
    </row>
    <row r="3956" spans="1:14" x14ac:dyDescent="0.25">
      <c r="A3956" t="s">
        <v>67</v>
      </c>
      <c r="B3956" t="s">
        <v>2041</v>
      </c>
      <c r="C3956">
        <v>2339</v>
      </c>
      <c r="D3956" s="2">
        <v>46174</v>
      </c>
      <c r="E3956" t="s">
        <v>905</v>
      </c>
      <c r="F3956" t="s">
        <v>11215</v>
      </c>
      <c r="G3956" t="s">
        <v>11216</v>
      </c>
      <c r="H3956" t="s">
        <v>10562</v>
      </c>
      <c r="I3956" t="s">
        <v>12642</v>
      </c>
      <c r="J3956" t="s">
        <v>11216</v>
      </c>
      <c r="K3956" t="s">
        <v>56</v>
      </c>
      <c r="L3956" t="s">
        <v>902</v>
      </c>
      <c r="M3956" t="s">
        <v>1829</v>
      </c>
      <c r="N3956" s="5">
        <v>50408894</v>
      </c>
    </row>
    <row r="3957" spans="1:14" x14ac:dyDescent="0.25">
      <c r="A3957" t="s">
        <v>67</v>
      </c>
      <c r="B3957" t="s">
        <v>2041</v>
      </c>
      <c r="C3957">
        <v>2339</v>
      </c>
      <c r="D3957" s="2">
        <v>46174</v>
      </c>
      <c r="E3957" t="s">
        <v>906</v>
      </c>
      <c r="F3957" t="s">
        <v>937</v>
      </c>
      <c r="G3957" t="s">
        <v>938</v>
      </c>
      <c r="H3957" t="s">
        <v>2339</v>
      </c>
      <c r="I3957" t="s">
        <v>14</v>
      </c>
      <c r="J3957" t="s">
        <v>5340</v>
      </c>
      <c r="K3957" t="s">
        <v>56</v>
      </c>
      <c r="L3957" t="s">
        <v>903</v>
      </c>
      <c r="M3957" t="s">
        <v>1829</v>
      </c>
      <c r="N3957" s="5">
        <v>11297429</v>
      </c>
    </row>
    <row r="3958" spans="1:14" x14ac:dyDescent="0.25">
      <c r="A3958" t="s">
        <v>67</v>
      </c>
      <c r="B3958" t="s">
        <v>2041</v>
      </c>
      <c r="C3958">
        <v>2339</v>
      </c>
      <c r="D3958" s="2">
        <v>46174</v>
      </c>
      <c r="E3958" t="s">
        <v>906</v>
      </c>
      <c r="F3958" t="s">
        <v>289</v>
      </c>
      <c r="G3958" t="s">
        <v>268</v>
      </c>
      <c r="H3958" t="s">
        <v>6461</v>
      </c>
      <c r="I3958" t="s">
        <v>14</v>
      </c>
      <c r="J3958" t="s">
        <v>1986</v>
      </c>
      <c r="K3958" t="s">
        <v>56</v>
      </c>
      <c r="L3958" t="s">
        <v>903</v>
      </c>
      <c r="M3958" t="s">
        <v>1829</v>
      </c>
      <c r="N3958" s="5">
        <v>21608982</v>
      </c>
    </row>
    <row r="3959" spans="1:14" x14ac:dyDescent="0.25">
      <c r="A3959" t="s">
        <v>67</v>
      </c>
      <c r="B3959" t="s">
        <v>2041</v>
      </c>
      <c r="C3959">
        <v>2339</v>
      </c>
      <c r="D3959" s="2">
        <v>46174</v>
      </c>
      <c r="E3959" t="s">
        <v>906</v>
      </c>
      <c r="F3959" t="s">
        <v>11213</v>
      </c>
      <c r="G3959" t="s">
        <v>14</v>
      </c>
      <c r="H3959" t="s">
        <v>11993</v>
      </c>
      <c r="I3959" t="s">
        <v>14</v>
      </c>
      <c r="J3959" t="s">
        <v>11214</v>
      </c>
      <c r="K3959" t="s">
        <v>56</v>
      </c>
      <c r="L3959" t="s">
        <v>903</v>
      </c>
      <c r="M3959" t="s">
        <v>1829</v>
      </c>
      <c r="N3959" s="5">
        <v>46739255</v>
      </c>
    </row>
    <row r="3960" spans="1:14" x14ac:dyDescent="0.25">
      <c r="A3960" t="s">
        <v>67</v>
      </c>
      <c r="B3960" t="s">
        <v>2041</v>
      </c>
      <c r="C3960">
        <v>2339</v>
      </c>
      <c r="D3960" s="2">
        <v>46174</v>
      </c>
      <c r="E3960" t="s">
        <v>906</v>
      </c>
      <c r="F3960" t="s">
        <v>11215</v>
      </c>
      <c r="G3960" t="s">
        <v>11216</v>
      </c>
      <c r="H3960" t="s">
        <v>10562</v>
      </c>
      <c r="I3960" t="s">
        <v>14</v>
      </c>
      <c r="J3960" t="s">
        <v>11217</v>
      </c>
      <c r="K3960" t="s">
        <v>56</v>
      </c>
      <c r="L3960" t="s">
        <v>903</v>
      </c>
      <c r="M3960" t="s">
        <v>1829</v>
      </c>
      <c r="N3960" s="5">
        <v>47347292</v>
      </c>
    </row>
    <row r="3961" spans="1:14" x14ac:dyDescent="0.25">
      <c r="A3961" t="s">
        <v>67</v>
      </c>
      <c r="B3961" t="s">
        <v>2041</v>
      </c>
      <c r="C3961">
        <v>2339</v>
      </c>
      <c r="D3961" s="2">
        <v>46174</v>
      </c>
      <c r="E3961" t="s">
        <v>907</v>
      </c>
      <c r="F3961" t="s">
        <v>110</v>
      </c>
      <c r="G3961" t="s">
        <v>1848</v>
      </c>
      <c r="H3961" t="s">
        <v>10563</v>
      </c>
      <c r="I3961" t="s">
        <v>14</v>
      </c>
      <c r="J3961" t="s">
        <v>12643</v>
      </c>
      <c r="K3961" t="s">
        <v>56</v>
      </c>
      <c r="L3961" t="s">
        <v>904</v>
      </c>
      <c r="M3961" t="s">
        <v>1829</v>
      </c>
      <c r="N3961" s="5">
        <v>-20340000</v>
      </c>
    </row>
    <row r="3962" spans="1:14" x14ac:dyDescent="0.25">
      <c r="A3962" t="s">
        <v>67</v>
      </c>
      <c r="B3962" t="s">
        <v>2041</v>
      </c>
      <c r="C3962">
        <v>2339</v>
      </c>
      <c r="D3962" s="2">
        <v>46174</v>
      </c>
      <c r="E3962" t="s">
        <v>907</v>
      </c>
      <c r="F3962" t="s">
        <v>937</v>
      </c>
      <c r="G3962" t="s">
        <v>938</v>
      </c>
      <c r="H3962" t="s">
        <v>2339</v>
      </c>
      <c r="I3962" t="s">
        <v>11210</v>
      </c>
      <c r="J3962" t="s">
        <v>7978</v>
      </c>
      <c r="K3962" t="s">
        <v>56</v>
      </c>
      <c r="L3962" t="s">
        <v>904</v>
      </c>
      <c r="M3962" t="s">
        <v>1829</v>
      </c>
      <c r="N3962" s="5">
        <v>-10590128</v>
      </c>
    </row>
    <row r="3963" spans="1:14" x14ac:dyDescent="0.25">
      <c r="A3963" t="s">
        <v>67</v>
      </c>
      <c r="B3963" t="s">
        <v>2041</v>
      </c>
      <c r="C3963">
        <v>2339</v>
      </c>
      <c r="D3963" s="2">
        <v>46174</v>
      </c>
      <c r="E3963" t="s">
        <v>907</v>
      </c>
      <c r="F3963" t="s">
        <v>534</v>
      </c>
      <c r="G3963" t="s">
        <v>2042</v>
      </c>
      <c r="H3963" t="s">
        <v>6466</v>
      </c>
      <c r="I3963" t="s">
        <v>12641</v>
      </c>
      <c r="J3963" t="s">
        <v>11218</v>
      </c>
      <c r="K3963" t="s">
        <v>56</v>
      </c>
      <c r="L3963" t="s">
        <v>904</v>
      </c>
      <c r="M3963" t="s">
        <v>1829</v>
      </c>
      <c r="N3963" s="5">
        <v>-1871453</v>
      </c>
    </row>
    <row r="3964" spans="1:14" x14ac:dyDescent="0.25">
      <c r="A3964" t="s">
        <v>67</v>
      </c>
      <c r="B3964" t="s">
        <v>2041</v>
      </c>
      <c r="C3964">
        <v>2339</v>
      </c>
      <c r="D3964" s="2">
        <v>46174</v>
      </c>
      <c r="E3964" t="s">
        <v>907</v>
      </c>
      <c r="F3964" t="s">
        <v>289</v>
      </c>
      <c r="G3964" t="s">
        <v>268</v>
      </c>
      <c r="H3964" t="s">
        <v>6461</v>
      </c>
      <c r="I3964" t="s">
        <v>11212</v>
      </c>
      <c r="J3964" t="s">
        <v>11089</v>
      </c>
      <c r="K3964" t="s">
        <v>56</v>
      </c>
      <c r="L3964" t="s">
        <v>904</v>
      </c>
      <c r="M3964" t="s">
        <v>1829</v>
      </c>
      <c r="N3964" s="5">
        <v>-21423189</v>
      </c>
    </row>
    <row r="3965" spans="1:14" x14ac:dyDescent="0.25">
      <c r="A3965" t="s">
        <v>67</v>
      </c>
      <c r="B3965" t="s">
        <v>2041</v>
      </c>
      <c r="C3965">
        <v>2339</v>
      </c>
      <c r="D3965" s="2">
        <v>46174</v>
      </c>
      <c r="E3965" t="s">
        <v>907</v>
      </c>
      <c r="F3965" t="s">
        <v>11213</v>
      </c>
      <c r="G3965" t="s">
        <v>14</v>
      </c>
      <c r="H3965" t="s">
        <v>6475</v>
      </c>
      <c r="I3965" t="s">
        <v>14</v>
      </c>
      <c r="J3965" t="s">
        <v>12644</v>
      </c>
      <c r="K3965" t="s">
        <v>56</v>
      </c>
      <c r="L3965" t="s">
        <v>904</v>
      </c>
      <c r="M3965" t="s">
        <v>1829</v>
      </c>
      <c r="N3965" s="5">
        <v>-15082204</v>
      </c>
    </row>
    <row r="3966" spans="1:14" x14ac:dyDescent="0.25">
      <c r="A3966" t="s">
        <v>67</v>
      </c>
      <c r="B3966" t="s">
        <v>2041</v>
      </c>
      <c r="C3966">
        <v>2339</v>
      </c>
      <c r="D3966" s="2">
        <v>46174</v>
      </c>
      <c r="E3966" t="s">
        <v>907</v>
      </c>
      <c r="F3966" t="s">
        <v>11215</v>
      </c>
      <c r="G3966" t="s">
        <v>11216</v>
      </c>
      <c r="H3966" t="s">
        <v>10562</v>
      </c>
      <c r="I3966" t="s">
        <v>12642</v>
      </c>
      <c r="J3966" t="s">
        <v>12645</v>
      </c>
      <c r="K3966" t="s">
        <v>56</v>
      </c>
      <c r="L3966" t="s">
        <v>904</v>
      </c>
      <c r="M3966" t="s">
        <v>1829</v>
      </c>
      <c r="N3966" s="5">
        <v>-50408894</v>
      </c>
    </row>
    <row r="3967" spans="1:14" x14ac:dyDescent="0.25">
      <c r="A3967" t="s">
        <v>68</v>
      </c>
      <c r="B3967" t="s">
        <v>2046</v>
      </c>
      <c r="C3967">
        <v>2380</v>
      </c>
      <c r="D3967" s="2">
        <v>46023</v>
      </c>
      <c r="E3967" t="s">
        <v>905</v>
      </c>
      <c r="F3967" t="s">
        <v>290</v>
      </c>
      <c r="G3967" t="s">
        <v>275</v>
      </c>
      <c r="H3967" t="s">
        <v>1506</v>
      </c>
      <c r="I3967" t="s">
        <v>4136</v>
      </c>
      <c r="J3967" t="s">
        <v>2054</v>
      </c>
      <c r="K3967" t="s">
        <v>56</v>
      </c>
      <c r="L3967" t="s">
        <v>902</v>
      </c>
      <c r="M3967" t="s">
        <v>1829</v>
      </c>
      <c r="N3967" s="5">
        <v>174533</v>
      </c>
    </row>
    <row r="3968" spans="1:14" x14ac:dyDescent="0.25">
      <c r="A3968" t="s">
        <v>68</v>
      </c>
      <c r="B3968" t="s">
        <v>2046</v>
      </c>
      <c r="C3968">
        <v>2380</v>
      </c>
      <c r="D3968" s="2">
        <v>46023</v>
      </c>
      <c r="E3968" t="s">
        <v>905</v>
      </c>
      <c r="F3968" t="s">
        <v>601</v>
      </c>
      <c r="G3968" t="s">
        <v>1894</v>
      </c>
      <c r="H3968" t="s">
        <v>1180</v>
      </c>
      <c r="I3968" t="s">
        <v>4137</v>
      </c>
      <c r="J3968" t="s">
        <v>657</v>
      </c>
      <c r="K3968" t="s">
        <v>56</v>
      </c>
      <c r="L3968" t="s">
        <v>902</v>
      </c>
      <c r="M3968" t="s">
        <v>1829</v>
      </c>
      <c r="N3968" s="5">
        <v>17989090</v>
      </c>
    </row>
    <row r="3969" spans="1:14" x14ac:dyDescent="0.25">
      <c r="A3969" t="s">
        <v>68</v>
      </c>
      <c r="B3969" t="s">
        <v>2046</v>
      </c>
      <c r="C3969">
        <v>2380</v>
      </c>
      <c r="D3969" s="2">
        <v>46023</v>
      </c>
      <c r="E3969" t="s">
        <v>905</v>
      </c>
      <c r="F3969" t="s">
        <v>601</v>
      </c>
      <c r="G3969" t="s">
        <v>1894</v>
      </c>
      <c r="H3969" t="s">
        <v>1180</v>
      </c>
      <c r="I3969" t="s">
        <v>4138</v>
      </c>
      <c r="J3969" t="s">
        <v>657</v>
      </c>
      <c r="K3969" t="s">
        <v>56</v>
      </c>
      <c r="L3969" t="s">
        <v>902</v>
      </c>
      <c r="M3969" t="s">
        <v>1829</v>
      </c>
      <c r="N3969" s="5">
        <v>8682032</v>
      </c>
    </row>
    <row r="3970" spans="1:14" x14ac:dyDescent="0.25">
      <c r="A3970" t="s">
        <v>68</v>
      </c>
      <c r="B3970" t="s">
        <v>2046</v>
      </c>
      <c r="C3970">
        <v>2380</v>
      </c>
      <c r="D3970" s="2">
        <v>46023</v>
      </c>
      <c r="E3970" t="s">
        <v>905</v>
      </c>
      <c r="F3970" t="s">
        <v>174</v>
      </c>
      <c r="G3970" t="s">
        <v>1909</v>
      </c>
      <c r="H3970" t="s">
        <v>1433</v>
      </c>
      <c r="I3970" t="s">
        <v>4139</v>
      </c>
      <c r="J3970" t="s">
        <v>320</v>
      </c>
      <c r="K3970" t="s">
        <v>56</v>
      </c>
      <c r="L3970" t="s">
        <v>902</v>
      </c>
      <c r="M3970" t="s">
        <v>1829</v>
      </c>
      <c r="N3970" s="5">
        <v>8170453</v>
      </c>
    </row>
    <row r="3971" spans="1:14" x14ac:dyDescent="0.25">
      <c r="A3971" t="s">
        <v>68</v>
      </c>
      <c r="B3971" t="s">
        <v>2046</v>
      </c>
      <c r="C3971">
        <v>2380</v>
      </c>
      <c r="D3971" s="2">
        <v>46023</v>
      </c>
      <c r="E3971" t="s">
        <v>905</v>
      </c>
      <c r="F3971" t="s">
        <v>939</v>
      </c>
      <c r="G3971" t="s">
        <v>850</v>
      </c>
      <c r="H3971" t="s">
        <v>851</v>
      </c>
      <c r="I3971" t="s">
        <v>4140</v>
      </c>
      <c r="J3971" t="s">
        <v>850</v>
      </c>
      <c r="K3971" t="s">
        <v>56</v>
      </c>
      <c r="L3971" t="s">
        <v>902</v>
      </c>
      <c r="M3971" t="s">
        <v>1829</v>
      </c>
      <c r="N3971" s="5">
        <v>380799</v>
      </c>
    </row>
    <row r="3972" spans="1:14" x14ac:dyDescent="0.25">
      <c r="A3972" t="s">
        <v>68</v>
      </c>
      <c r="B3972" t="s">
        <v>2046</v>
      </c>
      <c r="C3972">
        <v>2380</v>
      </c>
      <c r="D3972" s="2">
        <v>46023</v>
      </c>
      <c r="E3972" t="s">
        <v>905</v>
      </c>
      <c r="F3972" t="s">
        <v>2382</v>
      </c>
      <c r="G3972" t="s">
        <v>2383</v>
      </c>
      <c r="H3972" t="s">
        <v>2674</v>
      </c>
      <c r="I3972" t="s">
        <v>4141</v>
      </c>
      <c r="J3972" t="s">
        <v>2673</v>
      </c>
      <c r="K3972" t="s">
        <v>56</v>
      </c>
      <c r="L3972" t="s">
        <v>902</v>
      </c>
      <c r="M3972" t="s">
        <v>1829</v>
      </c>
      <c r="N3972" s="5">
        <v>87266</v>
      </c>
    </row>
    <row r="3973" spans="1:14" x14ac:dyDescent="0.25">
      <c r="A3973" t="s">
        <v>68</v>
      </c>
      <c r="B3973" t="s">
        <v>2046</v>
      </c>
      <c r="C3973">
        <v>2380</v>
      </c>
      <c r="D3973" s="2">
        <v>46023</v>
      </c>
      <c r="E3973" t="s">
        <v>905</v>
      </c>
      <c r="F3973" t="s">
        <v>1117</v>
      </c>
      <c r="G3973" t="s">
        <v>1109</v>
      </c>
      <c r="H3973" t="s">
        <v>1110</v>
      </c>
      <c r="I3973" t="s">
        <v>4142</v>
      </c>
      <c r="J3973" t="s">
        <v>1109</v>
      </c>
      <c r="K3973" t="s">
        <v>56</v>
      </c>
      <c r="L3973" t="s">
        <v>902</v>
      </c>
      <c r="M3973" t="s">
        <v>1829</v>
      </c>
      <c r="N3973" s="5">
        <v>679676</v>
      </c>
    </row>
    <row r="3974" spans="1:14" x14ac:dyDescent="0.25">
      <c r="A3974" t="s">
        <v>68</v>
      </c>
      <c r="B3974" t="s">
        <v>2046</v>
      </c>
      <c r="C3974">
        <v>2380</v>
      </c>
      <c r="D3974" s="2">
        <v>46023</v>
      </c>
      <c r="E3974" t="s">
        <v>905</v>
      </c>
      <c r="F3974" t="s">
        <v>1737</v>
      </c>
      <c r="G3974" t="s">
        <v>2250</v>
      </c>
      <c r="H3974" t="s">
        <v>2165</v>
      </c>
      <c r="I3974" t="s">
        <v>4143</v>
      </c>
      <c r="J3974" t="s">
        <v>1738</v>
      </c>
      <c r="K3974" t="s">
        <v>56</v>
      </c>
      <c r="L3974" t="s">
        <v>902</v>
      </c>
      <c r="M3974" t="s">
        <v>1829</v>
      </c>
      <c r="N3974" s="5">
        <v>87266</v>
      </c>
    </row>
    <row r="3975" spans="1:14" x14ac:dyDescent="0.25">
      <c r="A3975" t="s">
        <v>68</v>
      </c>
      <c r="B3975" t="s">
        <v>2046</v>
      </c>
      <c r="C3975">
        <v>2380</v>
      </c>
      <c r="D3975" s="2">
        <v>46023</v>
      </c>
      <c r="E3975" t="s">
        <v>905</v>
      </c>
      <c r="F3975" t="s">
        <v>203</v>
      </c>
      <c r="G3975" t="s">
        <v>35</v>
      </c>
      <c r="H3975" t="s">
        <v>897</v>
      </c>
      <c r="I3975" t="s">
        <v>4144</v>
      </c>
      <c r="J3975" t="s">
        <v>35</v>
      </c>
      <c r="K3975" t="s">
        <v>56</v>
      </c>
      <c r="L3975" t="s">
        <v>902</v>
      </c>
      <c r="M3975" t="s">
        <v>1829</v>
      </c>
      <c r="N3975" s="5">
        <v>644388</v>
      </c>
    </row>
    <row r="3976" spans="1:14" x14ac:dyDescent="0.25">
      <c r="A3976" t="s">
        <v>68</v>
      </c>
      <c r="B3976" t="s">
        <v>2046</v>
      </c>
      <c r="C3976">
        <v>2380</v>
      </c>
      <c r="D3976" s="2">
        <v>46023</v>
      </c>
      <c r="E3976" t="s">
        <v>905</v>
      </c>
      <c r="F3976" t="s">
        <v>203</v>
      </c>
      <c r="G3976" t="s">
        <v>35</v>
      </c>
      <c r="H3976" t="s">
        <v>897</v>
      </c>
      <c r="I3976" t="s">
        <v>4145</v>
      </c>
      <c r="J3976" t="s">
        <v>35</v>
      </c>
      <c r="K3976" t="s">
        <v>56</v>
      </c>
      <c r="L3976" t="s">
        <v>902</v>
      </c>
      <c r="M3976" t="s">
        <v>1829</v>
      </c>
      <c r="N3976" s="5">
        <v>126335</v>
      </c>
    </row>
    <row r="3977" spans="1:14" x14ac:dyDescent="0.25">
      <c r="A3977" t="s">
        <v>68</v>
      </c>
      <c r="B3977" t="s">
        <v>2046</v>
      </c>
      <c r="C3977">
        <v>2380</v>
      </c>
      <c r="D3977" s="2">
        <v>46023</v>
      </c>
      <c r="E3977" t="s">
        <v>905</v>
      </c>
      <c r="F3977" t="s">
        <v>203</v>
      </c>
      <c r="G3977" t="s">
        <v>35</v>
      </c>
      <c r="H3977" t="s">
        <v>897</v>
      </c>
      <c r="I3977" t="s">
        <v>4146</v>
      </c>
      <c r="J3977" t="s">
        <v>35</v>
      </c>
      <c r="K3977" t="s">
        <v>56</v>
      </c>
      <c r="L3977" t="s">
        <v>902</v>
      </c>
      <c r="M3977" t="s">
        <v>1829</v>
      </c>
      <c r="N3977" s="5">
        <v>1160851</v>
      </c>
    </row>
    <row r="3978" spans="1:14" x14ac:dyDescent="0.25">
      <c r="A3978" t="s">
        <v>68</v>
      </c>
      <c r="B3978" t="s">
        <v>2046</v>
      </c>
      <c r="C3978">
        <v>2380</v>
      </c>
      <c r="D3978" s="2">
        <v>46023</v>
      </c>
      <c r="E3978" t="s">
        <v>905</v>
      </c>
      <c r="F3978" t="s">
        <v>942</v>
      </c>
      <c r="G3978" t="s">
        <v>943</v>
      </c>
      <c r="H3978" t="s">
        <v>1378</v>
      </c>
      <c r="I3978" t="s">
        <v>4147</v>
      </c>
      <c r="J3978" t="s">
        <v>943</v>
      </c>
      <c r="K3978" t="s">
        <v>56</v>
      </c>
      <c r="L3978" t="s">
        <v>902</v>
      </c>
      <c r="M3978" t="s">
        <v>1829</v>
      </c>
      <c r="N3978" s="5">
        <v>262331</v>
      </c>
    </row>
    <row r="3979" spans="1:14" x14ac:dyDescent="0.25">
      <c r="A3979" t="s">
        <v>68</v>
      </c>
      <c r="B3979" t="s">
        <v>2046</v>
      </c>
      <c r="C3979">
        <v>2380</v>
      </c>
      <c r="D3979" s="2">
        <v>46023</v>
      </c>
      <c r="E3979" t="s">
        <v>905</v>
      </c>
      <c r="F3979" t="s">
        <v>942</v>
      </c>
      <c r="G3979" t="s">
        <v>943</v>
      </c>
      <c r="H3979" t="s">
        <v>1378</v>
      </c>
      <c r="I3979" t="s">
        <v>4148</v>
      </c>
      <c r="J3979" t="s">
        <v>943</v>
      </c>
      <c r="K3979" t="s">
        <v>56</v>
      </c>
      <c r="L3979" t="s">
        <v>902</v>
      </c>
      <c r="M3979" t="s">
        <v>1829</v>
      </c>
      <c r="N3979" s="5">
        <v>87444</v>
      </c>
    </row>
    <row r="3980" spans="1:14" x14ac:dyDescent="0.25">
      <c r="A3980" t="s">
        <v>68</v>
      </c>
      <c r="B3980" t="s">
        <v>2046</v>
      </c>
      <c r="C3980">
        <v>2380</v>
      </c>
      <c r="D3980" s="2">
        <v>46023</v>
      </c>
      <c r="E3980" t="s">
        <v>905</v>
      </c>
      <c r="F3980" t="s">
        <v>1638</v>
      </c>
      <c r="G3980" t="s">
        <v>1639</v>
      </c>
      <c r="H3980" t="s">
        <v>1640</v>
      </c>
      <c r="I3980" t="s">
        <v>4149</v>
      </c>
      <c r="J3980" t="s">
        <v>1639</v>
      </c>
      <c r="K3980" t="s">
        <v>56</v>
      </c>
      <c r="L3980" t="s">
        <v>902</v>
      </c>
      <c r="M3980" t="s">
        <v>1829</v>
      </c>
      <c r="N3980" s="5">
        <v>87266</v>
      </c>
    </row>
    <row r="3981" spans="1:14" x14ac:dyDescent="0.25">
      <c r="A3981" t="s">
        <v>68</v>
      </c>
      <c r="B3981" t="s">
        <v>2046</v>
      </c>
      <c r="C3981">
        <v>2380</v>
      </c>
      <c r="D3981" s="2">
        <v>46023</v>
      </c>
      <c r="E3981" t="s">
        <v>905</v>
      </c>
      <c r="F3981" t="s">
        <v>1667</v>
      </c>
      <c r="G3981" t="s">
        <v>1668</v>
      </c>
      <c r="H3981" t="s">
        <v>1739</v>
      </c>
      <c r="I3981" t="s">
        <v>4150</v>
      </c>
      <c r="J3981" t="s">
        <v>1668</v>
      </c>
      <c r="K3981" t="s">
        <v>56</v>
      </c>
      <c r="L3981" t="s">
        <v>902</v>
      </c>
      <c r="M3981" t="s">
        <v>1829</v>
      </c>
      <c r="N3981" s="5">
        <v>888135</v>
      </c>
    </row>
    <row r="3982" spans="1:14" x14ac:dyDescent="0.25">
      <c r="A3982" t="s">
        <v>68</v>
      </c>
      <c r="B3982" t="s">
        <v>2046</v>
      </c>
      <c r="C3982">
        <v>2380</v>
      </c>
      <c r="D3982" s="2">
        <v>46023</v>
      </c>
      <c r="E3982" t="s">
        <v>905</v>
      </c>
      <c r="F3982" t="s">
        <v>1667</v>
      </c>
      <c r="G3982" t="s">
        <v>1668</v>
      </c>
      <c r="H3982" t="s">
        <v>1739</v>
      </c>
      <c r="I3982" t="s">
        <v>4151</v>
      </c>
      <c r="J3982" t="s">
        <v>1668</v>
      </c>
      <c r="K3982" t="s">
        <v>56</v>
      </c>
      <c r="L3982" t="s">
        <v>902</v>
      </c>
      <c r="M3982" t="s">
        <v>1829</v>
      </c>
      <c r="N3982" s="5">
        <v>620850</v>
      </c>
    </row>
    <row r="3983" spans="1:14" x14ac:dyDescent="0.25">
      <c r="A3983" t="s">
        <v>68</v>
      </c>
      <c r="B3983" t="s">
        <v>2046</v>
      </c>
      <c r="C3983">
        <v>2380</v>
      </c>
      <c r="D3983" s="2">
        <v>46023</v>
      </c>
      <c r="E3983" t="s">
        <v>905</v>
      </c>
      <c r="F3983" t="s">
        <v>924</v>
      </c>
      <c r="G3983" t="s">
        <v>901</v>
      </c>
      <c r="H3983" t="s">
        <v>886</v>
      </c>
      <c r="I3983" t="s">
        <v>4152</v>
      </c>
      <c r="J3983" t="s">
        <v>901</v>
      </c>
      <c r="K3983" t="s">
        <v>56</v>
      </c>
      <c r="L3983" t="s">
        <v>902</v>
      </c>
      <c r="M3983" t="s">
        <v>1829</v>
      </c>
      <c r="N3983" s="5">
        <v>3892943</v>
      </c>
    </row>
    <row r="3984" spans="1:14" x14ac:dyDescent="0.25">
      <c r="A3984" t="s">
        <v>68</v>
      </c>
      <c r="B3984" t="s">
        <v>2046</v>
      </c>
      <c r="C3984">
        <v>2380</v>
      </c>
      <c r="D3984" s="2">
        <v>46023</v>
      </c>
      <c r="E3984" t="s">
        <v>905</v>
      </c>
      <c r="F3984" t="s">
        <v>924</v>
      </c>
      <c r="G3984" t="s">
        <v>901</v>
      </c>
      <c r="H3984" t="s">
        <v>886</v>
      </c>
      <c r="I3984" t="s">
        <v>4153</v>
      </c>
      <c r="J3984" t="s">
        <v>901</v>
      </c>
      <c r="K3984" t="s">
        <v>56</v>
      </c>
      <c r="L3984" t="s">
        <v>902</v>
      </c>
      <c r="M3984" t="s">
        <v>1829</v>
      </c>
      <c r="N3984" s="5">
        <v>11572192</v>
      </c>
    </row>
    <row r="3985" spans="1:14" x14ac:dyDescent="0.25">
      <c r="A3985" t="s">
        <v>68</v>
      </c>
      <c r="B3985" t="s">
        <v>2046</v>
      </c>
      <c r="C3985">
        <v>2380</v>
      </c>
      <c r="D3985" s="2">
        <v>46023</v>
      </c>
      <c r="E3985" t="s">
        <v>905</v>
      </c>
      <c r="F3985" t="s">
        <v>924</v>
      </c>
      <c r="G3985" t="s">
        <v>901</v>
      </c>
      <c r="H3985" t="s">
        <v>886</v>
      </c>
      <c r="I3985" t="s">
        <v>4154</v>
      </c>
      <c r="J3985" t="s">
        <v>901</v>
      </c>
      <c r="K3985" t="s">
        <v>56</v>
      </c>
      <c r="L3985" t="s">
        <v>902</v>
      </c>
      <c r="M3985" t="s">
        <v>1829</v>
      </c>
      <c r="N3985" s="5">
        <v>7117992</v>
      </c>
    </row>
    <row r="3986" spans="1:14" x14ac:dyDescent="0.25">
      <c r="A3986" t="s">
        <v>68</v>
      </c>
      <c r="B3986" t="s">
        <v>2046</v>
      </c>
      <c r="C3986">
        <v>2380</v>
      </c>
      <c r="D3986" s="2">
        <v>46023</v>
      </c>
      <c r="E3986" t="s">
        <v>905</v>
      </c>
      <c r="F3986" t="s">
        <v>1037</v>
      </c>
      <c r="G3986" t="s">
        <v>1038</v>
      </c>
      <c r="H3986" t="s">
        <v>1039</v>
      </c>
      <c r="I3986" t="s">
        <v>4155</v>
      </c>
      <c r="J3986" t="s">
        <v>1038</v>
      </c>
      <c r="K3986" t="s">
        <v>56</v>
      </c>
      <c r="L3986" t="s">
        <v>902</v>
      </c>
      <c r="M3986" t="s">
        <v>1829</v>
      </c>
      <c r="N3986" s="5">
        <v>59465</v>
      </c>
    </row>
    <row r="3987" spans="1:14" x14ac:dyDescent="0.25">
      <c r="A3987" t="s">
        <v>68</v>
      </c>
      <c r="B3987" t="s">
        <v>2046</v>
      </c>
      <c r="C3987">
        <v>2380</v>
      </c>
      <c r="D3987" s="2">
        <v>46023</v>
      </c>
      <c r="E3987" t="s">
        <v>905</v>
      </c>
      <c r="F3987" t="s">
        <v>1290</v>
      </c>
      <c r="G3987" t="s">
        <v>2053</v>
      </c>
      <c r="H3987" t="s">
        <v>1283</v>
      </c>
      <c r="I3987" t="s">
        <v>4156</v>
      </c>
      <c r="J3987" t="s">
        <v>1291</v>
      </c>
      <c r="K3987" t="s">
        <v>56</v>
      </c>
      <c r="L3987" t="s">
        <v>902</v>
      </c>
      <c r="M3987" t="s">
        <v>1829</v>
      </c>
      <c r="N3987" s="5">
        <v>143090</v>
      </c>
    </row>
    <row r="3988" spans="1:14" x14ac:dyDescent="0.25">
      <c r="A3988" t="s">
        <v>68</v>
      </c>
      <c r="B3988" t="s">
        <v>2046</v>
      </c>
      <c r="C3988">
        <v>2380</v>
      </c>
      <c r="D3988" s="2">
        <v>46023</v>
      </c>
      <c r="E3988" t="s">
        <v>905</v>
      </c>
      <c r="F3988" t="s">
        <v>1118</v>
      </c>
      <c r="G3988" t="s">
        <v>1119</v>
      </c>
      <c r="H3988" t="s">
        <v>1112</v>
      </c>
      <c r="I3988" t="s">
        <v>4157</v>
      </c>
      <c r="J3988" t="s">
        <v>1119</v>
      </c>
      <c r="K3988" t="s">
        <v>56</v>
      </c>
      <c r="L3988" t="s">
        <v>902</v>
      </c>
      <c r="M3988" t="s">
        <v>1829</v>
      </c>
      <c r="N3988" s="5">
        <v>416499</v>
      </c>
    </row>
    <row r="3989" spans="1:14" x14ac:dyDescent="0.25">
      <c r="A3989" t="s">
        <v>68</v>
      </c>
      <c r="B3989" t="s">
        <v>2046</v>
      </c>
      <c r="C3989">
        <v>2380</v>
      </c>
      <c r="D3989" s="2">
        <v>46023</v>
      </c>
      <c r="E3989" t="s">
        <v>905</v>
      </c>
      <c r="F3989" t="s">
        <v>1118</v>
      </c>
      <c r="G3989" t="s">
        <v>1119</v>
      </c>
      <c r="H3989" t="s">
        <v>1112</v>
      </c>
      <c r="I3989" t="s">
        <v>4158</v>
      </c>
      <c r="J3989" t="s">
        <v>1119</v>
      </c>
      <c r="K3989" t="s">
        <v>56</v>
      </c>
      <c r="L3989" t="s">
        <v>902</v>
      </c>
      <c r="M3989" t="s">
        <v>1829</v>
      </c>
      <c r="N3989" s="5">
        <v>417345</v>
      </c>
    </row>
    <row r="3990" spans="1:14" x14ac:dyDescent="0.25">
      <c r="A3990" t="s">
        <v>68</v>
      </c>
      <c r="B3990" t="s">
        <v>2046</v>
      </c>
      <c r="C3990">
        <v>2380</v>
      </c>
      <c r="D3990" s="2">
        <v>46023</v>
      </c>
      <c r="E3990" t="s">
        <v>905</v>
      </c>
      <c r="F3990" t="s">
        <v>1027</v>
      </c>
      <c r="G3990" t="s">
        <v>2049</v>
      </c>
      <c r="H3990" t="s">
        <v>1350</v>
      </c>
      <c r="I3990" t="s">
        <v>4159</v>
      </c>
      <c r="J3990" t="s">
        <v>2049</v>
      </c>
      <c r="K3990" t="s">
        <v>56</v>
      </c>
      <c r="L3990" t="s">
        <v>902</v>
      </c>
      <c r="M3990" t="s">
        <v>1829</v>
      </c>
      <c r="N3990" s="5">
        <v>444373</v>
      </c>
    </row>
    <row r="3991" spans="1:14" x14ac:dyDescent="0.25">
      <c r="A3991" t="s">
        <v>68</v>
      </c>
      <c r="B3991" t="s">
        <v>2046</v>
      </c>
      <c r="C3991">
        <v>2380</v>
      </c>
      <c r="D3991" s="2">
        <v>46023</v>
      </c>
      <c r="E3991" t="s">
        <v>905</v>
      </c>
      <c r="F3991" t="s">
        <v>3184</v>
      </c>
      <c r="G3991" t="s">
        <v>14</v>
      </c>
      <c r="H3991" t="s">
        <v>3186</v>
      </c>
      <c r="I3991" t="s">
        <v>4160</v>
      </c>
      <c r="J3991" t="s">
        <v>3185</v>
      </c>
      <c r="K3991" t="s">
        <v>56</v>
      </c>
      <c r="L3991" t="s">
        <v>902</v>
      </c>
      <c r="M3991" t="s">
        <v>1829</v>
      </c>
      <c r="N3991" s="5">
        <v>111292</v>
      </c>
    </row>
    <row r="3992" spans="1:14" x14ac:dyDescent="0.25">
      <c r="A3992" t="s">
        <v>68</v>
      </c>
      <c r="B3992" t="s">
        <v>2046</v>
      </c>
      <c r="C3992">
        <v>2380</v>
      </c>
      <c r="D3992" s="2">
        <v>46023</v>
      </c>
      <c r="E3992" t="s">
        <v>905</v>
      </c>
      <c r="F3992" t="s">
        <v>233</v>
      </c>
      <c r="G3992" t="s">
        <v>1957</v>
      </c>
      <c r="H3992" t="s">
        <v>1581</v>
      </c>
      <c r="I3992" t="s">
        <v>4161</v>
      </c>
      <c r="J3992" t="s">
        <v>398</v>
      </c>
      <c r="K3992" t="s">
        <v>56</v>
      </c>
      <c r="L3992" t="s">
        <v>902</v>
      </c>
      <c r="M3992" t="s">
        <v>1829</v>
      </c>
      <c r="N3992" s="5">
        <v>2245027</v>
      </c>
    </row>
    <row r="3993" spans="1:14" x14ac:dyDescent="0.25">
      <c r="A3993" t="s">
        <v>68</v>
      </c>
      <c r="B3993" t="s">
        <v>2046</v>
      </c>
      <c r="C3993">
        <v>2380</v>
      </c>
      <c r="D3993" s="2">
        <v>46023</v>
      </c>
      <c r="E3993" t="s">
        <v>905</v>
      </c>
      <c r="F3993" t="s">
        <v>2166</v>
      </c>
      <c r="G3993" t="s">
        <v>14</v>
      </c>
      <c r="H3993" t="s">
        <v>2168</v>
      </c>
      <c r="I3993" t="s">
        <v>4162</v>
      </c>
      <c r="J3993" t="s">
        <v>2167</v>
      </c>
      <c r="K3993" t="s">
        <v>56</v>
      </c>
      <c r="L3993" t="s">
        <v>902</v>
      </c>
      <c r="M3993" t="s">
        <v>1829</v>
      </c>
      <c r="N3993" s="5">
        <v>158194</v>
      </c>
    </row>
    <row r="3994" spans="1:14" x14ac:dyDescent="0.25">
      <c r="A3994" t="s">
        <v>68</v>
      </c>
      <c r="B3994" t="s">
        <v>2046</v>
      </c>
      <c r="C3994">
        <v>2380</v>
      </c>
      <c r="D3994" s="2">
        <v>46023</v>
      </c>
      <c r="E3994" t="s">
        <v>905</v>
      </c>
      <c r="F3994" t="s">
        <v>1028</v>
      </c>
      <c r="G3994" t="s">
        <v>1022</v>
      </c>
      <c r="H3994" t="s">
        <v>1023</v>
      </c>
      <c r="I3994" t="s">
        <v>4163</v>
      </c>
      <c r="J3994" t="s">
        <v>1022</v>
      </c>
      <c r="K3994" t="s">
        <v>56</v>
      </c>
      <c r="L3994" t="s">
        <v>902</v>
      </c>
      <c r="M3994" t="s">
        <v>1829</v>
      </c>
      <c r="N3994" s="5">
        <v>775069</v>
      </c>
    </row>
    <row r="3995" spans="1:14" x14ac:dyDescent="0.25">
      <c r="A3995" t="s">
        <v>68</v>
      </c>
      <c r="B3995" t="s">
        <v>2046</v>
      </c>
      <c r="C3995">
        <v>2380</v>
      </c>
      <c r="D3995" s="2">
        <v>46023</v>
      </c>
      <c r="E3995" t="s">
        <v>905</v>
      </c>
      <c r="F3995" t="s">
        <v>940</v>
      </c>
      <c r="G3995" t="s">
        <v>867</v>
      </c>
      <c r="H3995" t="s">
        <v>868</v>
      </c>
      <c r="I3995" t="s">
        <v>4164</v>
      </c>
      <c r="J3995" t="s">
        <v>867</v>
      </c>
      <c r="K3995" t="s">
        <v>56</v>
      </c>
      <c r="L3995" t="s">
        <v>902</v>
      </c>
      <c r="M3995" t="s">
        <v>1829</v>
      </c>
      <c r="N3995" s="5">
        <v>4239366</v>
      </c>
    </row>
    <row r="3996" spans="1:14" x14ac:dyDescent="0.25">
      <c r="A3996" t="s">
        <v>68</v>
      </c>
      <c r="B3996" t="s">
        <v>2046</v>
      </c>
      <c r="C3996">
        <v>2380</v>
      </c>
      <c r="D3996" s="2">
        <v>46023</v>
      </c>
      <c r="E3996" t="s">
        <v>905</v>
      </c>
      <c r="F3996" t="s">
        <v>940</v>
      </c>
      <c r="G3996" t="s">
        <v>867</v>
      </c>
      <c r="H3996" t="s">
        <v>868</v>
      </c>
      <c r="I3996" t="s">
        <v>4165</v>
      </c>
      <c r="J3996" t="s">
        <v>867</v>
      </c>
      <c r="K3996" t="s">
        <v>56</v>
      </c>
      <c r="L3996" t="s">
        <v>902</v>
      </c>
      <c r="M3996" t="s">
        <v>1829</v>
      </c>
      <c r="N3996" s="5">
        <v>1296154</v>
      </c>
    </row>
    <row r="3997" spans="1:14" x14ac:dyDescent="0.25">
      <c r="A3997" t="s">
        <v>68</v>
      </c>
      <c r="B3997" t="s">
        <v>2046</v>
      </c>
      <c r="C3997">
        <v>2380</v>
      </c>
      <c r="D3997" s="2">
        <v>46023</v>
      </c>
      <c r="E3997" t="s">
        <v>905</v>
      </c>
      <c r="F3997" t="s">
        <v>359</v>
      </c>
      <c r="G3997" t="s">
        <v>353</v>
      </c>
      <c r="H3997" t="s">
        <v>3282</v>
      </c>
      <c r="I3997" t="s">
        <v>4166</v>
      </c>
      <c r="J3997" t="s">
        <v>353</v>
      </c>
      <c r="K3997" t="s">
        <v>56</v>
      </c>
      <c r="L3997" t="s">
        <v>902</v>
      </c>
      <c r="M3997" t="s">
        <v>1829</v>
      </c>
      <c r="N3997" s="5">
        <v>87266</v>
      </c>
    </row>
    <row r="3998" spans="1:14" x14ac:dyDescent="0.25">
      <c r="A3998" t="s">
        <v>68</v>
      </c>
      <c r="B3998" t="s">
        <v>2046</v>
      </c>
      <c r="C3998">
        <v>2380</v>
      </c>
      <c r="D3998" s="2">
        <v>46023</v>
      </c>
      <c r="E3998" t="s">
        <v>905</v>
      </c>
      <c r="F3998" t="s">
        <v>359</v>
      </c>
      <c r="G3998" t="s">
        <v>353</v>
      </c>
      <c r="H3998" t="s">
        <v>3282</v>
      </c>
      <c r="I3998" t="s">
        <v>4167</v>
      </c>
      <c r="J3998" t="s">
        <v>353</v>
      </c>
      <c r="K3998" t="s">
        <v>56</v>
      </c>
      <c r="L3998" t="s">
        <v>902</v>
      </c>
      <c r="M3998" t="s">
        <v>1829</v>
      </c>
      <c r="N3998" s="5">
        <v>524662</v>
      </c>
    </row>
    <row r="3999" spans="1:14" x14ac:dyDescent="0.25">
      <c r="A3999" t="s">
        <v>68</v>
      </c>
      <c r="B3999" t="s">
        <v>2046</v>
      </c>
      <c r="C3999">
        <v>2380</v>
      </c>
      <c r="D3999" s="2">
        <v>46023</v>
      </c>
      <c r="E3999" t="s">
        <v>905</v>
      </c>
      <c r="F3999" t="s">
        <v>815</v>
      </c>
      <c r="G3999" t="s">
        <v>1900</v>
      </c>
      <c r="H3999" t="s">
        <v>832</v>
      </c>
      <c r="I3999" t="s">
        <v>4168</v>
      </c>
      <c r="J3999" t="s">
        <v>1123</v>
      </c>
      <c r="K3999" t="s">
        <v>56</v>
      </c>
      <c r="L3999" t="s">
        <v>902</v>
      </c>
      <c r="M3999" t="s">
        <v>1829</v>
      </c>
      <c r="N3999" s="5">
        <v>5455841</v>
      </c>
    </row>
    <row r="4000" spans="1:14" x14ac:dyDescent="0.25">
      <c r="A4000" t="s">
        <v>68</v>
      </c>
      <c r="B4000" t="s">
        <v>2046</v>
      </c>
      <c r="C4000">
        <v>2380</v>
      </c>
      <c r="D4000" s="2">
        <v>46023</v>
      </c>
      <c r="E4000" t="s">
        <v>905</v>
      </c>
      <c r="F4000" t="s">
        <v>815</v>
      </c>
      <c r="G4000" t="s">
        <v>1900</v>
      </c>
      <c r="H4000" t="s">
        <v>832</v>
      </c>
      <c r="I4000" t="s">
        <v>4169</v>
      </c>
      <c r="J4000" t="s">
        <v>1123</v>
      </c>
      <c r="K4000" t="s">
        <v>56</v>
      </c>
      <c r="L4000" t="s">
        <v>902</v>
      </c>
      <c r="M4000" t="s">
        <v>1829</v>
      </c>
      <c r="N4000" s="5">
        <v>701198</v>
      </c>
    </row>
    <row r="4001" spans="1:14" x14ac:dyDescent="0.25">
      <c r="A4001" t="s">
        <v>68</v>
      </c>
      <c r="B4001" t="s">
        <v>2046</v>
      </c>
      <c r="C4001">
        <v>2380</v>
      </c>
      <c r="D4001" s="2">
        <v>46023</v>
      </c>
      <c r="E4001" t="s">
        <v>905</v>
      </c>
      <c r="F4001" t="s">
        <v>941</v>
      </c>
      <c r="G4001" t="s">
        <v>847</v>
      </c>
      <c r="H4001" t="s">
        <v>849</v>
      </c>
      <c r="I4001" t="s">
        <v>4170</v>
      </c>
      <c r="J4001" t="s">
        <v>847</v>
      </c>
      <c r="K4001" t="s">
        <v>56</v>
      </c>
      <c r="L4001" t="s">
        <v>902</v>
      </c>
      <c r="M4001" t="s">
        <v>1829</v>
      </c>
      <c r="N4001" s="5">
        <v>333006</v>
      </c>
    </row>
    <row r="4002" spans="1:14" x14ac:dyDescent="0.25">
      <c r="A4002" t="s">
        <v>68</v>
      </c>
      <c r="B4002" t="s">
        <v>2046</v>
      </c>
      <c r="C4002">
        <v>2380</v>
      </c>
      <c r="D4002" s="2">
        <v>46023</v>
      </c>
      <c r="E4002" t="s">
        <v>905</v>
      </c>
      <c r="F4002" t="s">
        <v>941</v>
      </c>
      <c r="G4002" t="s">
        <v>847</v>
      </c>
      <c r="H4002" t="s">
        <v>849</v>
      </c>
      <c r="I4002" t="s">
        <v>4171</v>
      </c>
      <c r="J4002" t="s">
        <v>847</v>
      </c>
      <c r="K4002" t="s">
        <v>56</v>
      </c>
      <c r="L4002" t="s">
        <v>902</v>
      </c>
      <c r="M4002" t="s">
        <v>1829</v>
      </c>
      <c r="N4002" s="5">
        <v>237862</v>
      </c>
    </row>
    <row r="4003" spans="1:14" x14ac:dyDescent="0.25">
      <c r="A4003" t="s">
        <v>68</v>
      </c>
      <c r="B4003" t="s">
        <v>2046</v>
      </c>
      <c r="C4003">
        <v>2380</v>
      </c>
      <c r="D4003" s="2">
        <v>46023</v>
      </c>
      <c r="E4003" t="s">
        <v>905</v>
      </c>
      <c r="F4003" t="s">
        <v>941</v>
      </c>
      <c r="G4003" t="s">
        <v>847</v>
      </c>
      <c r="H4003" t="s">
        <v>849</v>
      </c>
      <c r="I4003" t="s">
        <v>4172</v>
      </c>
      <c r="J4003" t="s">
        <v>847</v>
      </c>
      <c r="K4003" t="s">
        <v>56</v>
      </c>
      <c r="L4003" t="s">
        <v>902</v>
      </c>
      <c r="M4003" t="s">
        <v>1829</v>
      </c>
      <c r="N4003" s="5">
        <v>571199</v>
      </c>
    </row>
    <row r="4004" spans="1:14" x14ac:dyDescent="0.25">
      <c r="A4004" t="s">
        <v>68</v>
      </c>
      <c r="B4004" t="s">
        <v>2046</v>
      </c>
      <c r="C4004">
        <v>2380</v>
      </c>
      <c r="D4004" s="2">
        <v>46023</v>
      </c>
      <c r="E4004" t="s">
        <v>905</v>
      </c>
      <c r="F4004" t="s">
        <v>941</v>
      </c>
      <c r="G4004" t="s">
        <v>847</v>
      </c>
      <c r="H4004" t="s">
        <v>849</v>
      </c>
      <c r="I4004" t="s">
        <v>4173</v>
      </c>
      <c r="J4004" t="s">
        <v>847</v>
      </c>
      <c r="K4004" t="s">
        <v>56</v>
      </c>
      <c r="L4004" t="s">
        <v>902</v>
      </c>
      <c r="M4004" t="s">
        <v>1829</v>
      </c>
      <c r="N4004" s="5">
        <v>594654</v>
      </c>
    </row>
    <row r="4005" spans="1:14" x14ac:dyDescent="0.25">
      <c r="A4005" t="s">
        <v>68</v>
      </c>
      <c r="B4005" t="s">
        <v>2046</v>
      </c>
      <c r="C4005">
        <v>2380</v>
      </c>
      <c r="D4005" s="2">
        <v>46023</v>
      </c>
      <c r="E4005" t="s">
        <v>905</v>
      </c>
      <c r="F4005" t="s">
        <v>2377</v>
      </c>
      <c r="G4005" t="s">
        <v>2378</v>
      </c>
      <c r="H4005" t="s">
        <v>3304</v>
      </c>
      <c r="I4005" t="s">
        <v>4174</v>
      </c>
      <c r="J4005" t="s">
        <v>2378</v>
      </c>
      <c r="K4005" t="s">
        <v>56</v>
      </c>
      <c r="L4005" t="s">
        <v>902</v>
      </c>
      <c r="M4005" t="s">
        <v>1829</v>
      </c>
      <c r="N4005" s="5">
        <v>494246</v>
      </c>
    </row>
    <row r="4006" spans="1:14" x14ac:dyDescent="0.25">
      <c r="A4006" t="s">
        <v>68</v>
      </c>
      <c r="B4006" t="s">
        <v>2046</v>
      </c>
      <c r="C4006">
        <v>2380</v>
      </c>
      <c r="D4006" s="2">
        <v>46023</v>
      </c>
      <c r="E4006" t="s">
        <v>905</v>
      </c>
      <c r="F4006" t="s">
        <v>179</v>
      </c>
      <c r="G4006" t="s">
        <v>269</v>
      </c>
      <c r="H4006" t="s">
        <v>1040</v>
      </c>
      <c r="I4006" t="s">
        <v>4175</v>
      </c>
      <c r="J4006" t="s">
        <v>269</v>
      </c>
      <c r="K4006" t="s">
        <v>56</v>
      </c>
      <c r="L4006" t="s">
        <v>902</v>
      </c>
      <c r="M4006" t="s">
        <v>1829</v>
      </c>
      <c r="N4006" s="5">
        <v>325266</v>
      </c>
    </row>
    <row r="4007" spans="1:14" x14ac:dyDescent="0.25">
      <c r="A4007" t="s">
        <v>68</v>
      </c>
      <c r="B4007" t="s">
        <v>2046</v>
      </c>
      <c r="C4007">
        <v>2380</v>
      </c>
      <c r="D4007" s="2">
        <v>46023</v>
      </c>
      <c r="E4007" t="s">
        <v>905</v>
      </c>
      <c r="F4007" t="s">
        <v>801</v>
      </c>
      <c r="G4007" t="s">
        <v>784</v>
      </c>
      <c r="H4007" t="s">
        <v>720</v>
      </c>
      <c r="I4007" t="s">
        <v>4176</v>
      </c>
      <c r="J4007" t="s">
        <v>784</v>
      </c>
      <c r="K4007" t="s">
        <v>56</v>
      </c>
      <c r="L4007" t="s">
        <v>902</v>
      </c>
      <c r="M4007" t="s">
        <v>1829</v>
      </c>
      <c r="N4007" s="5">
        <v>472796</v>
      </c>
    </row>
    <row r="4008" spans="1:14" x14ac:dyDescent="0.25">
      <c r="A4008" t="s">
        <v>68</v>
      </c>
      <c r="B4008" t="s">
        <v>2046</v>
      </c>
      <c r="C4008">
        <v>2380</v>
      </c>
      <c r="D4008" s="2">
        <v>46023</v>
      </c>
      <c r="E4008" t="s">
        <v>905</v>
      </c>
      <c r="F4008" t="s">
        <v>801</v>
      </c>
      <c r="G4008" t="s">
        <v>784</v>
      </c>
      <c r="H4008" t="s">
        <v>720</v>
      </c>
      <c r="I4008" t="s">
        <v>4177</v>
      </c>
      <c r="J4008" t="s">
        <v>784</v>
      </c>
      <c r="K4008" t="s">
        <v>56</v>
      </c>
      <c r="L4008" t="s">
        <v>902</v>
      </c>
      <c r="M4008" t="s">
        <v>1829</v>
      </c>
      <c r="N4008" s="5">
        <v>389755</v>
      </c>
    </row>
    <row r="4009" spans="1:14" x14ac:dyDescent="0.25">
      <c r="A4009" t="s">
        <v>68</v>
      </c>
      <c r="B4009" t="s">
        <v>2046</v>
      </c>
      <c r="C4009">
        <v>2380</v>
      </c>
      <c r="D4009" s="2">
        <v>46023</v>
      </c>
      <c r="E4009" t="s">
        <v>906</v>
      </c>
      <c r="F4009" t="s">
        <v>174</v>
      </c>
      <c r="G4009" t="s">
        <v>1909</v>
      </c>
      <c r="H4009" t="s">
        <v>1433</v>
      </c>
      <c r="I4009" t="s">
        <v>14</v>
      </c>
      <c r="J4009" t="s">
        <v>1910</v>
      </c>
      <c r="K4009" t="s">
        <v>56</v>
      </c>
      <c r="L4009" t="s">
        <v>903</v>
      </c>
      <c r="M4009" t="s">
        <v>1829</v>
      </c>
      <c r="N4009" s="5">
        <v>7252948</v>
      </c>
    </row>
    <row r="4010" spans="1:14" x14ac:dyDescent="0.25">
      <c r="A4010" t="s">
        <v>68</v>
      </c>
      <c r="B4010" t="s">
        <v>2046</v>
      </c>
      <c r="C4010">
        <v>2380</v>
      </c>
      <c r="D4010" s="2">
        <v>46023</v>
      </c>
      <c r="E4010" t="s">
        <v>906</v>
      </c>
      <c r="F4010" t="s">
        <v>924</v>
      </c>
      <c r="G4010" t="s">
        <v>901</v>
      </c>
      <c r="H4010" t="s">
        <v>886</v>
      </c>
      <c r="I4010" t="s">
        <v>14</v>
      </c>
      <c r="J4010" t="s">
        <v>1926</v>
      </c>
      <c r="K4010" t="s">
        <v>56</v>
      </c>
      <c r="L4010" t="s">
        <v>903</v>
      </c>
      <c r="M4010" t="s">
        <v>1829</v>
      </c>
      <c r="N4010" s="5">
        <v>17091728</v>
      </c>
    </row>
    <row r="4011" spans="1:14" x14ac:dyDescent="0.25">
      <c r="A4011" t="s">
        <v>68</v>
      </c>
      <c r="B4011" t="s">
        <v>2046</v>
      </c>
      <c r="C4011">
        <v>2380</v>
      </c>
      <c r="D4011" s="2">
        <v>46023</v>
      </c>
      <c r="E4011" t="s">
        <v>906</v>
      </c>
      <c r="F4011" t="s">
        <v>815</v>
      </c>
      <c r="G4011" t="s">
        <v>1900</v>
      </c>
      <c r="H4011" t="s">
        <v>832</v>
      </c>
      <c r="I4011" t="s">
        <v>14</v>
      </c>
      <c r="J4011" t="s">
        <v>1904</v>
      </c>
      <c r="K4011" t="s">
        <v>56</v>
      </c>
      <c r="L4011" t="s">
        <v>903</v>
      </c>
      <c r="M4011" t="s">
        <v>1829</v>
      </c>
      <c r="N4011" s="5">
        <v>5778524</v>
      </c>
    </row>
    <row r="4012" spans="1:14" x14ac:dyDescent="0.25">
      <c r="A4012" t="s">
        <v>68</v>
      </c>
      <c r="B4012" t="s">
        <v>2046</v>
      </c>
      <c r="C4012">
        <v>2380</v>
      </c>
      <c r="D4012" s="2">
        <v>46023</v>
      </c>
      <c r="E4012" t="s">
        <v>906</v>
      </c>
      <c r="F4012" t="s">
        <v>941</v>
      </c>
      <c r="G4012" t="s">
        <v>847</v>
      </c>
      <c r="H4012" t="s">
        <v>849</v>
      </c>
      <c r="I4012" t="s">
        <v>4178</v>
      </c>
      <c r="J4012" t="s">
        <v>2050</v>
      </c>
      <c r="K4012" t="s">
        <v>56</v>
      </c>
      <c r="L4012" t="s">
        <v>903</v>
      </c>
      <c r="M4012" t="s">
        <v>1829</v>
      </c>
      <c r="N4012" s="5">
        <v>634665</v>
      </c>
    </row>
    <row r="4013" spans="1:14" x14ac:dyDescent="0.25">
      <c r="A4013" t="s">
        <v>68</v>
      </c>
      <c r="B4013" t="s">
        <v>2046</v>
      </c>
      <c r="C4013">
        <v>2380</v>
      </c>
      <c r="D4013" s="2">
        <v>46023</v>
      </c>
      <c r="E4013" t="s">
        <v>906</v>
      </c>
      <c r="F4013" t="s">
        <v>941</v>
      </c>
      <c r="G4013" t="s">
        <v>847</v>
      </c>
      <c r="H4013" t="s">
        <v>849</v>
      </c>
      <c r="I4013" t="s">
        <v>4179</v>
      </c>
      <c r="J4013" t="s">
        <v>2050</v>
      </c>
      <c r="K4013" t="s">
        <v>56</v>
      </c>
      <c r="L4013" t="s">
        <v>903</v>
      </c>
      <c r="M4013" t="s">
        <v>1829</v>
      </c>
      <c r="N4013" s="5">
        <v>309399</v>
      </c>
    </row>
    <row r="4014" spans="1:14" x14ac:dyDescent="0.25">
      <c r="A4014" t="s">
        <v>68</v>
      </c>
      <c r="B4014" t="s">
        <v>2046</v>
      </c>
      <c r="C4014">
        <v>2380</v>
      </c>
      <c r="D4014" s="2">
        <v>46023</v>
      </c>
      <c r="E4014" t="s">
        <v>907</v>
      </c>
      <c r="F4014" t="s">
        <v>290</v>
      </c>
      <c r="G4014" t="s">
        <v>275</v>
      </c>
      <c r="H4014" t="s">
        <v>1506</v>
      </c>
      <c r="I4014" t="s">
        <v>4136</v>
      </c>
      <c r="J4014" t="s">
        <v>4180</v>
      </c>
      <c r="K4014" t="s">
        <v>56</v>
      </c>
      <c r="L4014" t="s">
        <v>904</v>
      </c>
      <c r="M4014" t="s">
        <v>1829</v>
      </c>
      <c r="N4014" s="5">
        <v>-174533</v>
      </c>
    </row>
    <row r="4015" spans="1:14" x14ac:dyDescent="0.25">
      <c r="A4015" t="s">
        <v>68</v>
      </c>
      <c r="B4015" t="s">
        <v>2046</v>
      </c>
      <c r="C4015">
        <v>2380</v>
      </c>
      <c r="D4015" s="2">
        <v>46023</v>
      </c>
      <c r="E4015" t="s">
        <v>907</v>
      </c>
      <c r="F4015" t="s">
        <v>939</v>
      </c>
      <c r="G4015" t="s">
        <v>850</v>
      </c>
      <c r="H4015" t="s">
        <v>851</v>
      </c>
      <c r="I4015" t="s">
        <v>4140</v>
      </c>
      <c r="J4015" t="s">
        <v>2047</v>
      </c>
      <c r="K4015" t="s">
        <v>56</v>
      </c>
      <c r="L4015" t="s">
        <v>904</v>
      </c>
      <c r="M4015" t="s">
        <v>1829</v>
      </c>
      <c r="N4015" s="5">
        <v>-380799</v>
      </c>
    </row>
    <row r="4016" spans="1:14" x14ac:dyDescent="0.25">
      <c r="A4016" t="s">
        <v>68</v>
      </c>
      <c r="B4016" t="s">
        <v>2046</v>
      </c>
      <c r="C4016">
        <v>2380</v>
      </c>
      <c r="D4016" s="2">
        <v>46023</v>
      </c>
      <c r="E4016" t="s">
        <v>907</v>
      </c>
      <c r="F4016" t="s">
        <v>1737</v>
      </c>
      <c r="G4016" t="s">
        <v>2250</v>
      </c>
      <c r="H4016" t="s">
        <v>2165</v>
      </c>
      <c r="I4016" t="s">
        <v>4143</v>
      </c>
      <c r="J4016" t="s">
        <v>4181</v>
      </c>
      <c r="K4016" t="s">
        <v>56</v>
      </c>
      <c r="L4016" t="s">
        <v>904</v>
      </c>
      <c r="M4016" t="s">
        <v>1829</v>
      </c>
      <c r="N4016" s="5">
        <v>-87266</v>
      </c>
    </row>
    <row r="4017" spans="1:14" x14ac:dyDescent="0.25">
      <c r="A4017" t="s">
        <v>68</v>
      </c>
      <c r="B4017" t="s">
        <v>2046</v>
      </c>
      <c r="C4017">
        <v>2380</v>
      </c>
      <c r="D4017" s="2">
        <v>46023</v>
      </c>
      <c r="E4017" t="s">
        <v>907</v>
      </c>
      <c r="F4017" t="s">
        <v>1638</v>
      </c>
      <c r="G4017" t="s">
        <v>1639</v>
      </c>
      <c r="H4017" t="s">
        <v>1640</v>
      </c>
      <c r="I4017" t="s">
        <v>4149</v>
      </c>
      <c r="J4017" t="s">
        <v>4182</v>
      </c>
      <c r="K4017" t="s">
        <v>56</v>
      </c>
      <c r="L4017" t="s">
        <v>904</v>
      </c>
      <c r="M4017" t="s">
        <v>1829</v>
      </c>
      <c r="N4017" s="5">
        <v>-87266</v>
      </c>
    </row>
    <row r="4018" spans="1:14" x14ac:dyDescent="0.25">
      <c r="A4018" t="s">
        <v>68</v>
      </c>
      <c r="B4018" t="s">
        <v>2046</v>
      </c>
      <c r="C4018">
        <v>2380</v>
      </c>
      <c r="D4018" s="2">
        <v>46023</v>
      </c>
      <c r="E4018" t="s">
        <v>907</v>
      </c>
      <c r="F4018" t="s">
        <v>1667</v>
      </c>
      <c r="G4018" t="s">
        <v>1668</v>
      </c>
      <c r="H4018" t="s">
        <v>1739</v>
      </c>
      <c r="I4018" t="s">
        <v>4150</v>
      </c>
      <c r="J4018" t="s">
        <v>4183</v>
      </c>
      <c r="K4018" t="s">
        <v>56</v>
      </c>
      <c r="L4018" t="s">
        <v>904</v>
      </c>
      <c r="M4018" t="s">
        <v>1829</v>
      </c>
      <c r="N4018" s="5">
        <v>-888135</v>
      </c>
    </row>
    <row r="4019" spans="1:14" x14ac:dyDescent="0.25">
      <c r="A4019" t="s">
        <v>68</v>
      </c>
      <c r="B4019" t="s">
        <v>2046</v>
      </c>
      <c r="C4019">
        <v>2380</v>
      </c>
      <c r="D4019" s="2">
        <v>46023</v>
      </c>
      <c r="E4019" t="s">
        <v>907</v>
      </c>
      <c r="F4019" t="s">
        <v>924</v>
      </c>
      <c r="G4019" t="s">
        <v>901</v>
      </c>
      <c r="H4019" t="s">
        <v>886</v>
      </c>
      <c r="I4019" t="s">
        <v>4152</v>
      </c>
      <c r="J4019" t="s">
        <v>1929</v>
      </c>
      <c r="K4019" t="s">
        <v>56</v>
      </c>
      <c r="L4019" t="s">
        <v>904</v>
      </c>
      <c r="M4019" t="s">
        <v>1829</v>
      </c>
      <c r="N4019" s="5">
        <v>-3685364</v>
      </c>
    </row>
    <row r="4020" spans="1:14" x14ac:dyDescent="0.25">
      <c r="A4020" t="s">
        <v>68</v>
      </c>
      <c r="B4020" t="s">
        <v>2046</v>
      </c>
      <c r="C4020">
        <v>2380</v>
      </c>
      <c r="D4020" s="2">
        <v>46023</v>
      </c>
      <c r="E4020" t="s">
        <v>907</v>
      </c>
      <c r="F4020" t="s">
        <v>924</v>
      </c>
      <c r="G4020" t="s">
        <v>901</v>
      </c>
      <c r="H4020" t="s">
        <v>886</v>
      </c>
      <c r="I4020" t="s">
        <v>4153</v>
      </c>
      <c r="J4020" t="s">
        <v>1929</v>
      </c>
      <c r="K4020" t="s">
        <v>56</v>
      </c>
      <c r="L4020" t="s">
        <v>904</v>
      </c>
      <c r="M4020" t="s">
        <v>1829</v>
      </c>
      <c r="N4020" s="5">
        <v>-10753664</v>
      </c>
    </row>
    <row r="4021" spans="1:14" x14ac:dyDescent="0.25">
      <c r="A4021" t="s">
        <v>68</v>
      </c>
      <c r="B4021" t="s">
        <v>2046</v>
      </c>
      <c r="C4021">
        <v>2380</v>
      </c>
      <c r="D4021" s="2">
        <v>46023</v>
      </c>
      <c r="E4021" t="s">
        <v>907</v>
      </c>
      <c r="F4021" t="s">
        <v>924</v>
      </c>
      <c r="G4021" t="s">
        <v>901</v>
      </c>
      <c r="H4021" t="s">
        <v>886</v>
      </c>
      <c r="I4021" t="s">
        <v>4154</v>
      </c>
      <c r="J4021" t="s">
        <v>1929</v>
      </c>
      <c r="K4021" t="s">
        <v>56</v>
      </c>
      <c r="L4021" t="s">
        <v>904</v>
      </c>
      <c r="M4021" t="s">
        <v>1829</v>
      </c>
      <c r="N4021" s="5">
        <v>-6691579</v>
      </c>
    </row>
    <row r="4022" spans="1:14" x14ac:dyDescent="0.25">
      <c r="A4022" t="s">
        <v>68</v>
      </c>
      <c r="B4022" t="s">
        <v>2046</v>
      </c>
      <c r="C4022">
        <v>2380</v>
      </c>
      <c r="D4022" s="2">
        <v>46023</v>
      </c>
      <c r="E4022" t="s">
        <v>907</v>
      </c>
      <c r="F4022" t="s">
        <v>1037</v>
      </c>
      <c r="G4022" t="s">
        <v>1038</v>
      </c>
      <c r="H4022" t="s">
        <v>1039</v>
      </c>
      <c r="I4022" t="s">
        <v>4155</v>
      </c>
      <c r="J4022" t="s">
        <v>2051</v>
      </c>
      <c r="K4022" t="s">
        <v>56</v>
      </c>
      <c r="L4022" t="s">
        <v>904</v>
      </c>
      <c r="M4022" t="s">
        <v>1829</v>
      </c>
      <c r="N4022" s="5">
        <v>-59465</v>
      </c>
    </row>
    <row r="4023" spans="1:14" x14ac:dyDescent="0.25">
      <c r="A4023" t="s">
        <v>68</v>
      </c>
      <c r="B4023" t="s">
        <v>2046</v>
      </c>
      <c r="C4023">
        <v>2380</v>
      </c>
      <c r="D4023" s="2">
        <v>46023</v>
      </c>
      <c r="E4023" t="s">
        <v>907</v>
      </c>
      <c r="F4023" t="s">
        <v>1037</v>
      </c>
      <c r="G4023" t="s">
        <v>1038</v>
      </c>
      <c r="H4023" t="s">
        <v>1039</v>
      </c>
      <c r="I4023" t="s">
        <v>4184</v>
      </c>
      <c r="J4023" t="s">
        <v>8007</v>
      </c>
      <c r="K4023" t="s">
        <v>56</v>
      </c>
      <c r="L4023" t="s">
        <v>904</v>
      </c>
      <c r="M4023" t="s">
        <v>1829</v>
      </c>
      <c r="N4023" s="5">
        <v>-309399</v>
      </c>
    </row>
    <row r="4024" spans="1:14" x14ac:dyDescent="0.25">
      <c r="A4024" t="s">
        <v>68</v>
      </c>
      <c r="B4024" t="s">
        <v>2046</v>
      </c>
      <c r="C4024">
        <v>2380</v>
      </c>
      <c r="D4024" s="2">
        <v>46023</v>
      </c>
      <c r="E4024" t="s">
        <v>907</v>
      </c>
      <c r="F4024" t="s">
        <v>1118</v>
      </c>
      <c r="G4024" t="s">
        <v>1119</v>
      </c>
      <c r="H4024" t="s">
        <v>1112</v>
      </c>
      <c r="I4024" t="s">
        <v>4157</v>
      </c>
      <c r="J4024" t="s">
        <v>2052</v>
      </c>
      <c r="K4024" t="s">
        <v>56</v>
      </c>
      <c r="L4024" t="s">
        <v>904</v>
      </c>
      <c r="M4024" t="s">
        <v>1829</v>
      </c>
      <c r="N4024" s="5">
        <v>-416499</v>
      </c>
    </row>
    <row r="4025" spans="1:14" x14ac:dyDescent="0.25">
      <c r="A4025" t="s">
        <v>68</v>
      </c>
      <c r="B4025" t="s">
        <v>2046</v>
      </c>
      <c r="C4025">
        <v>2380</v>
      </c>
      <c r="D4025" s="2">
        <v>46023</v>
      </c>
      <c r="E4025" t="s">
        <v>907</v>
      </c>
      <c r="F4025" t="s">
        <v>233</v>
      </c>
      <c r="G4025" t="s">
        <v>1957</v>
      </c>
      <c r="H4025" t="s">
        <v>1581</v>
      </c>
      <c r="I4025" t="s">
        <v>4161</v>
      </c>
      <c r="J4025" t="s">
        <v>4185</v>
      </c>
      <c r="K4025" t="s">
        <v>56</v>
      </c>
      <c r="L4025" t="s">
        <v>904</v>
      </c>
      <c r="M4025" t="s">
        <v>1829</v>
      </c>
      <c r="N4025" s="5">
        <v>-2317718</v>
      </c>
    </row>
    <row r="4026" spans="1:14" x14ac:dyDescent="0.25">
      <c r="A4026" t="s">
        <v>68</v>
      </c>
      <c r="B4026" t="s">
        <v>2046</v>
      </c>
      <c r="C4026">
        <v>2380</v>
      </c>
      <c r="D4026" s="2">
        <v>46023</v>
      </c>
      <c r="E4026" t="s">
        <v>907</v>
      </c>
      <c r="F4026" t="s">
        <v>2376</v>
      </c>
      <c r="G4026" t="s">
        <v>14</v>
      </c>
      <c r="H4026" t="s">
        <v>2347</v>
      </c>
      <c r="I4026" t="s">
        <v>4186</v>
      </c>
      <c r="J4026" t="s">
        <v>8008</v>
      </c>
      <c r="K4026" t="s">
        <v>56</v>
      </c>
      <c r="L4026" t="s">
        <v>904</v>
      </c>
      <c r="M4026" t="s">
        <v>1829</v>
      </c>
      <c r="N4026" s="5">
        <v>-186433</v>
      </c>
    </row>
    <row r="4027" spans="1:14" x14ac:dyDescent="0.25">
      <c r="A4027" t="s">
        <v>68</v>
      </c>
      <c r="B4027" t="s">
        <v>2046</v>
      </c>
      <c r="C4027">
        <v>2380</v>
      </c>
      <c r="D4027" s="2">
        <v>46023</v>
      </c>
      <c r="E4027" t="s">
        <v>907</v>
      </c>
      <c r="F4027" t="s">
        <v>940</v>
      </c>
      <c r="G4027" t="s">
        <v>867</v>
      </c>
      <c r="H4027" t="s">
        <v>868</v>
      </c>
      <c r="I4027" t="s">
        <v>4164</v>
      </c>
      <c r="J4027" t="s">
        <v>2048</v>
      </c>
      <c r="K4027" t="s">
        <v>56</v>
      </c>
      <c r="L4027" t="s">
        <v>904</v>
      </c>
      <c r="M4027" t="s">
        <v>1829</v>
      </c>
      <c r="N4027" s="5">
        <v>-4239366</v>
      </c>
    </row>
    <row r="4028" spans="1:14" x14ac:dyDescent="0.25">
      <c r="A4028" t="s">
        <v>68</v>
      </c>
      <c r="B4028" t="s">
        <v>2046</v>
      </c>
      <c r="C4028">
        <v>2380</v>
      </c>
      <c r="D4028" s="2">
        <v>46023</v>
      </c>
      <c r="E4028" t="s">
        <v>907</v>
      </c>
      <c r="F4028" t="s">
        <v>359</v>
      </c>
      <c r="G4028" t="s">
        <v>353</v>
      </c>
      <c r="H4028" t="s">
        <v>721</v>
      </c>
      <c r="I4028" t="s">
        <v>3461</v>
      </c>
      <c r="J4028" t="s">
        <v>8004</v>
      </c>
      <c r="K4028" t="s">
        <v>56</v>
      </c>
      <c r="L4028" t="s">
        <v>904</v>
      </c>
      <c r="M4028" t="s">
        <v>1829</v>
      </c>
      <c r="N4028" s="5">
        <v>-87266</v>
      </c>
    </row>
    <row r="4029" spans="1:14" x14ac:dyDescent="0.25">
      <c r="A4029" t="s">
        <v>68</v>
      </c>
      <c r="B4029" t="s">
        <v>2046</v>
      </c>
      <c r="C4029">
        <v>2380</v>
      </c>
      <c r="D4029" s="2">
        <v>46023</v>
      </c>
      <c r="E4029" t="s">
        <v>907</v>
      </c>
      <c r="F4029" t="s">
        <v>2377</v>
      </c>
      <c r="G4029" t="s">
        <v>2378</v>
      </c>
      <c r="H4029" t="s">
        <v>2346</v>
      </c>
      <c r="I4029" t="s">
        <v>4187</v>
      </c>
      <c r="J4029" t="s">
        <v>8006</v>
      </c>
      <c r="K4029" t="s">
        <v>56</v>
      </c>
      <c r="L4029" t="s">
        <v>904</v>
      </c>
      <c r="M4029" t="s">
        <v>1829</v>
      </c>
      <c r="N4029" s="5">
        <v>-494246</v>
      </c>
    </row>
    <row r="4030" spans="1:14" x14ac:dyDescent="0.25">
      <c r="A4030" t="s">
        <v>68</v>
      </c>
      <c r="B4030" t="s">
        <v>2046</v>
      </c>
      <c r="C4030">
        <v>2380</v>
      </c>
      <c r="D4030" s="2">
        <v>46023</v>
      </c>
      <c r="E4030" t="s">
        <v>907</v>
      </c>
      <c r="F4030" t="s">
        <v>179</v>
      </c>
      <c r="G4030" t="s">
        <v>269</v>
      </c>
      <c r="H4030" t="s">
        <v>1040</v>
      </c>
      <c r="I4030" t="s">
        <v>4175</v>
      </c>
      <c r="J4030" t="s">
        <v>1958</v>
      </c>
      <c r="K4030" t="s">
        <v>56</v>
      </c>
      <c r="L4030" t="s">
        <v>904</v>
      </c>
      <c r="M4030" t="s">
        <v>1829</v>
      </c>
      <c r="N4030" s="5">
        <v>-325266</v>
      </c>
    </row>
    <row r="4031" spans="1:14" x14ac:dyDescent="0.25">
      <c r="A4031" t="s">
        <v>68</v>
      </c>
      <c r="B4031" t="s">
        <v>2046</v>
      </c>
      <c r="C4031">
        <v>2380</v>
      </c>
      <c r="D4031" s="2">
        <v>46023</v>
      </c>
      <c r="E4031" t="s">
        <v>907</v>
      </c>
      <c r="F4031" t="s">
        <v>801</v>
      </c>
      <c r="G4031" t="s">
        <v>784</v>
      </c>
      <c r="H4031" t="s">
        <v>720</v>
      </c>
      <c r="I4031" t="s">
        <v>4176</v>
      </c>
      <c r="J4031" t="s">
        <v>1941</v>
      </c>
      <c r="K4031" t="s">
        <v>56</v>
      </c>
      <c r="L4031" t="s">
        <v>904</v>
      </c>
      <c r="M4031" t="s">
        <v>1829</v>
      </c>
      <c r="N4031" s="5">
        <v>-472796</v>
      </c>
    </row>
    <row r="4032" spans="1:14" x14ac:dyDescent="0.25">
      <c r="A4032" t="s">
        <v>68</v>
      </c>
      <c r="B4032" t="s">
        <v>2046</v>
      </c>
      <c r="C4032">
        <v>2380</v>
      </c>
      <c r="D4032" s="2">
        <v>46023</v>
      </c>
      <c r="E4032" t="s">
        <v>907</v>
      </c>
      <c r="F4032" t="s">
        <v>801</v>
      </c>
      <c r="G4032" t="s">
        <v>784</v>
      </c>
      <c r="H4032" t="s">
        <v>720</v>
      </c>
      <c r="I4032" t="s">
        <v>4177</v>
      </c>
      <c r="J4032" t="s">
        <v>1941</v>
      </c>
      <c r="K4032" t="s">
        <v>56</v>
      </c>
      <c r="L4032" t="s">
        <v>904</v>
      </c>
      <c r="M4032" t="s">
        <v>1829</v>
      </c>
      <c r="N4032" s="5">
        <v>-389755</v>
      </c>
    </row>
    <row r="4033" spans="1:14" x14ac:dyDescent="0.25">
      <c r="A4033" t="s">
        <v>68</v>
      </c>
      <c r="B4033" t="s">
        <v>2046</v>
      </c>
      <c r="C4033">
        <v>2380</v>
      </c>
      <c r="D4033" s="2">
        <v>46054</v>
      </c>
      <c r="E4033" t="s">
        <v>905</v>
      </c>
      <c r="F4033" t="s">
        <v>635</v>
      </c>
      <c r="G4033" t="s">
        <v>632</v>
      </c>
      <c r="H4033" t="s">
        <v>4735</v>
      </c>
      <c r="I4033" t="s">
        <v>5341</v>
      </c>
      <c r="J4033" t="s">
        <v>632</v>
      </c>
      <c r="K4033" t="s">
        <v>56</v>
      </c>
      <c r="L4033" t="s">
        <v>902</v>
      </c>
      <c r="M4033" t="s">
        <v>1829</v>
      </c>
      <c r="N4033" s="5">
        <v>611641</v>
      </c>
    </row>
    <row r="4034" spans="1:14" x14ac:dyDescent="0.25">
      <c r="A4034" t="s">
        <v>68</v>
      </c>
      <c r="B4034" t="s">
        <v>2046</v>
      </c>
      <c r="C4034">
        <v>2380</v>
      </c>
      <c r="D4034" s="2">
        <v>46054</v>
      </c>
      <c r="E4034" t="s">
        <v>905</v>
      </c>
      <c r="F4034" t="s">
        <v>601</v>
      </c>
      <c r="G4034" t="s">
        <v>1894</v>
      </c>
      <c r="H4034" t="s">
        <v>1180</v>
      </c>
      <c r="I4034" t="s">
        <v>5342</v>
      </c>
      <c r="J4034" t="s">
        <v>657</v>
      </c>
      <c r="K4034" t="s">
        <v>56</v>
      </c>
      <c r="L4034" t="s">
        <v>902</v>
      </c>
      <c r="M4034" t="s">
        <v>1829</v>
      </c>
      <c r="N4034" s="5">
        <v>17989090</v>
      </c>
    </row>
    <row r="4035" spans="1:14" x14ac:dyDescent="0.25">
      <c r="A4035" t="s">
        <v>68</v>
      </c>
      <c r="B4035" t="s">
        <v>2046</v>
      </c>
      <c r="C4035">
        <v>2380</v>
      </c>
      <c r="D4035" s="2">
        <v>46054</v>
      </c>
      <c r="E4035" t="s">
        <v>905</v>
      </c>
      <c r="F4035" t="s">
        <v>601</v>
      </c>
      <c r="G4035" t="s">
        <v>1894</v>
      </c>
      <c r="H4035" t="s">
        <v>1180</v>
      </c>
      <c r="I4035" t="s">
        <v>5343</v>
      </c>
      <c r="J4035" t="s">
        <v>657</v>
      </c>
      <c r="K4035" t="s">
        <v>56</v>
      </c>
      <c r="L4035" t="s">
        <v>902</v>
      </c>
      <c r="M4035" t="s">
        <v>1829</v>
      </c>
      <c r="N4035" s="5">
        <v>8682032</v>
      </c>
    </row>
    <row r="4036" spans="1:14" x14ac:dyDescent="0.25">
      <c r="A4036" t="s">
        <v>68</v>
      </c>
      <c r="B4036" t="s">
        <v>2046</v>
      </c>
      <c r="C4036">
        <v>2380</v>
      </c>
      <c r="D4036" s="2">
        <v>46054</v>
      </c>
      <c r="E4036" t="s">
        <v>905</v>
      </c>
      <c r="F4036" t="s">
        <v>601</v>
      </c>
      <c r="G4036" t="s">
        <v>1894</v>
      </c>
      <c r="H4036" t="s">
        <v>1180</v>
      </c>
      <c r="I4036" t="s">
        <v>5344</v>
      </c>
      <c r="J4036" t="s">
        <v>657</v>
      </c>
      <c r="K4036" t="s">
        <v>56</v>
      </c>
      <c r="L4036" t="s">
        <v>902</v>
      </c>
      <c r="M4036" t="s">
        <v>1829</v>
      </c>
      <c r="N4036" s="5">
        <v>17989090</v>
      </c>
    </row>
    <row r="4037" spans="1:14" x14ac:dyDescent="0.25">
      <c r="A4037" t="s">
        <v>68</v>
      </c>
      <c r="B4037" t="s">
        <v>2046</v>
      </c>
      <c r="C4037">
        <v>2380</v>
      </c>
      <c r="D4037" s="2">
        <v>46054</v>
      </c>
      <c r="E4037" t="s">
        <v>905</v>
      </c>
      <c r="F4037" t="s">
        <v>601</v>
      </c>
      <c r="G4037" t="s">
        <v>1894</v>
      </c>
      <c r="H4037" t="s">
        <v>1180</v>
      </c>
      <c r="I4037" t="s">
        <v>5345</v>
      </c>
      <c r="J4037" t="s">
        <v>657</v>
      </c>
      <c r="K4037" t="s">
        <v>56</v>
      </c>
      <c r="L4037" t="s">
        <v>902</v>
      </c>
      <c r="M4037" t="s">
        <v>1829</v>
      </c>
      <c r="N4037" s="5">
        <v>8682032</v>
      </c>
    </row>
    <row r="4038" spans="1:14" x14ac:dyDescent="0.25">
      <c r="A4038" t="s">
        <v>68</v>
      </c>
      <c r="B4038" t="s">
        <v>2046</v>
      </c>
      <c r="C4038">
        <v>2380</v>
      </c>
      <c r="D4038" s="2">
        <v>46054</v>
      </c>
      <c r="E4038" t="s">
        <v>905</v>
      </c>
      <c r="F4038" t="s">
        <v>601</v>
      </c>
      <c r="G4038" t="s">
        <v>1894</v>
      </c>
      <c r="H4038" t="s">
        <v>1180</v>
      </c>
      <c r="I4038" t="s">
        <v>5346</v>
      </c>
      <c r="J4038" t="s">
        <v>657</v>
      </c>
      <c r="K4038" t="s">
        <v>56</v>
      </c>
      <c r="L4038" t="s">
        <v>902</v>
      </c>
      <c r="M4038" t="s">
        <v>1829</v>
      </c>
      <c r="N4038" s="5">
        <v>25144371</v>
      </c>
    </row>
    <row r="4039" spans="1:14" x14ac:dyDescent="0.25">
      <c r="A4039" t="s">
        <v>68</v>
      </c>
      <c r="B4039" t="s">
        <v>2046</v>
      </c>
      <c r="C4039">
        <v>2380</v>
      </c>
      <c r="D4039" s="2">
        <v>46054</v>
      </c>
      <c r="E4039" t="s">
        <v>905</v>
      </c>
      <c r="F4039" t="s">
        <v>601</v>
      </c>
      <c r="G4039" t="s">
        <v>1894</v>
      </c>
      <c r="H4039" t="s">
        <v>1180</v>
      </c>
      <c r="I4039" t="s">
        <v>5347</v>
      </c>
      <c r="J4039" t="s">
        <v>657</v>
      </c>
      <c r="K4039" t="s">
        <v>56</v>
      </c>
      <c r="L4039" t="s">
        <v>902</v>
      </c>
      <c r="M4039" t="s">
        <v>1829</v>
      </c>
      <c r="N4039" s="5">
        <v>12012848</v>
      </c>
    </row>
    <row r="4040" spans="1:14" x14ac:dyDescent="0.25">
      <c r="A4040" t="s">
        <v>68</v>
      </c>
      <c r="B4040" t="s">
        <v>2046</v>
      </c>
      <c r="C4040">
        <v>2380</v>
      </c>
      <c r="D4040" s="2">
        <v>46054</v>
      </c>
      <c r="E4040" t="s">
        <v>905</v>
      </c>
      <c r="F4040" t="s">
        <v>601</v>
      </c>
      <c r="G4040" t="s">
        <v>1894</v>
      </c>
      <c r="H4040" t="s">
        <v>1180</v>
      </c>
      <c r="I4040" t="s">
        <v>5348</v>
      </c>
      <c r="J4040" t="s">
        <v>657</v>
      </c>
      <c r="K4040" t="s">
        <v>56</v>
      </c>
      <c r="L4040" t="s">
        <v>902</v>
      </c>
      <c r="M4040" t="s">
        <v>1829</v>
      </c>
      <c r="N4040" s="5">
        <v>-17989090</v>
      </c>
    </row>
    <row r="4041" spans="1:14" x14ac:dyDescent="0.25">
      <c r="A4041" t="s">
        <v>68</v>
      </c>
      <c r="B4041" t="s">
        <v>2046</v>
      </c>
      <c r="C4041">
        <v>2380</v>
      </c>
      <c r="D4041" s="2">
        <v>46054</v>
      </c>
      <c r="E4041" t="s">
        <v>905</v>
      </c>
      <c r="F4041" t="s">
        <v>601</v>
      </c>
      <c r="G4041" t="s">
        <v>1894</v>
      </c>
      <c r="H4041" t="s">
        <v>1180</v>
      </c>
      <c r="I4041" t="s">
        <v>5349</v>
      </c>
      <c r="J4041" t="s">
        <v>657</v>
      </c>
      <c r="K4041" t="s">
        <v>56</v>
      </c>
      <c r="L4041" t="s">
        <v>902</v>
      </c>
      <c r="M4041" t="s">
        <v>1829</v>
      </c>
      <c r="N4041" s="5">
        <v>-8682032</v>
      </c>
    </row>
    <row r="4042" spans="1:14" x14ac:dyDescent="0.25">
      <c r="A4042" t="s">
        <v>68</v>
      </c>
      <c r="B4042" t="s">
        <v>2046</v>
      </c>
      <c r="C4042">
        <v>2380</v>
      </c>
      <c r="D4042" s="2">
        <v>46054</v>
      </c>
      <c r="E4042" t="s">
        <v>905</v>
      </c>
      <c r="F4042" t="s">
        <v>601</v>
      </c>
      <c r="G4042" t="s">
        <v>1894</v>
      </c>
      <c r="H4042" t="s">
        <v>1180</v>
      </c>
      <c r="I4042" t="s">
        <v>5350</v>
      </c>
      <c r="J4042" t="s">
        <v>657</v>
      </c>
      <c r="K4042" t="s">
        <v>56</v>
      </c>
      <c r="L4042" t="s">
        <v>902</v>
      </c>
      <c r="M4042" t="s">
        <v>1829</v>
      </c>
      <c r="N4042" s="5">
        <v>-8682032</v>
      </c>
    </row>
    <row r="4043" spans="1:14" x14ac:dyDescent="0.25">
      <c r="A4043" t="s">
        <v>68</v>
      </c>
      <c r="B4043" t="s">
        <v>2046</v>
      </c>
      <c r="C4043">
        <v>2380</v>
      </c>
      <c r="D4043" s="2">
        <v>46054</v>
      </c>
      <c r="E4043" t="s">
        <v>905</v>
      </c>
      <c r="F4043" t="s">
        <v>601</v>
      </c>
      <c r="G4043" t="s">
        <v>1894</v>
      </c>
      <c r="H4043" t="s">
        <v>1180</v>
      </c>
      <c r="I4043" t="s">
        <v>5351</v>
      </c>
      <c r="J4043" t="s">
        <v>657</v>
      </c>
      <c r="K4043" t="s">
        <v>56</v>
      </c>
      <c r="L4043" t="s">
        <v>902</v>
      </c>
      <c r="M4043" t="s">
        <v>1829</v>
      </c>
      <c r="N4043" s="5">
        <v>-17989090</v>
      </c>
    </row>
    <row r="4044" spans="1:14" x14ac:dyDescent="0.25">
      <c r="A4044" t="s">
        <v>68</v>
      </c>
      <c r="B4044" t="s">
        <v>2046</v>
      </c>
      <c r="C4044">
        <v>2380</v>
      </c>
      <c r="D4044" s="2">
        <v>46054</v>
      </c>
      <c r="E4044" t="s">
        <v>905</v>
      </c>
      <c r="F4044" t="s">
        <v>174</v>
      </c>
      <c r="G4044" t="s">
        <v>1909</v>
      </c>
      <c r="H4044" t="s">
        <v>1433</v>
      </c>
      <c r="I4044" t="s">
        <v>5352</v>
      </c>
      <c r="J4044" t="s">
        <v>320</v>
      </c>
      <c r="K4044" t="s">
        <v>56</v>
      </c>
      <c r="L4044" t="s">
        <v>902</v>
      </c>
      <c r="M4044" t="s">
        <v>1829</v>
      </c>
      <c r="N4044" s="5">
        <v>7889582</v>
      </c>
    </row>
    <row r="4045" spans="1:14" x14ac:dyDescent="0.25">
      <c r="A4045" t="s">
        <v>68</v>
      </c>
      <c r="B4045" t="s">
        <v>2046</v>
      </c>
      <c r="C4045">
        <v>2380</v>
      </c>
      <c r="D4045" s="2">
        <v>46054</v>
      </c>
      <c r="E4045" t="s">
        <v>905</v>
      </c>
      <c r="F4045" t="s">
        <v>1117</v>
      </c>
      <c r="G4045" t="s">
        <v>1109</v>
      </c>
      <c r="H4045" t="s">
        <v>1110</v>
      </c>
      <c r="I4045" t="s">
        <v>5353</v>
      </c>
      <c r="J4045" t="s">
        <v>1109</v>
      </c>
      <c r="K4045" t="s">
        <v>56</v>
      </c>
      <c r="L4045" t="s">
        <v>902</v>
      </c>
      <c r="M4045" t="s">
        <v>1829</v>
      </c>
      <c r="N4045" s="5">
        <v>643415</v>
      </c>
    </row>
    <row r="4046" spans="1:14" x14ac:dyDescent="0.25">
      <c r="A4046" t="s">
        <v>68</v>
      </c>
      <c r="B4046" t="s">
        <v>2046</v>
      </c>
      <c r="C4046">
        <v>2380</v>
      </c>
      <c r="D4046" s="2">
        <v>46054</v>
      </c>
      <c r="E4046" t="s">
        <v>905</v>
      </c>
      <c r="F4046" t="s">
        <v>203</v>
      </c>
      <c r="G4046" t="s">
        <v>35</v>
      </c>
      <c r="H4046" t="s">
        <v>897</v>
      </c>
      <c r="I4046" t="s">
        <v>5354</v>
      </c>
      <c r="J4046" t="s">
        <v>35</v>
      </c>
      <c r="K4046" t="s">
        <v>56</v>
      </c>
      <c r="L4046" t="s">
        <v>902</v>
      </c>
      <c r="M4046" t="s">
        <v>1829</v>
      </c>
      <c r="N4046" s="5">
        <v>584076</v>
      </c>
    </row>
    <row r="4047" spans="1:14" x14ac:dyDescent="0.25">
      <c r="A4047" t="s">
        <v>68</v>
      </c>
      <c r="B4047" t="s">
        <v>2046</v>
      </c>
      <c r="C4047">
        <v>2380</v>
      </c>
      <c r="D4047" s="2">
        <v>46054</v>
      </c>
      <c r="E4047" t="s">
        <v>905</v>
      </c>
      <c r="F4047" t="s">
        <v>203</v>
      </c>
      <c r="G4047" t="s">
        <v>35</v>
      </c>
      <c r="H4047" t="s">
        <v>897</v>
      </c>
      <c r="I4047" t="s">
        <v>5355</v>
      </c>
      <c r="J4047" t="s">
        <v>35</v>
      </c>
      <c r="K4047" t="s">
        <v>56</v>
      </c>
      <c r="L4047" t="s">
        <v>902</v>
      </c>
      <c r="M4047" t="s">
        <v>1829</v>
      </c>
      <c r="N4047" s="5">
        <v>61941</v>
      </c>
    </row>
    <row r="4048" spans="1:14" x14ac:dyDescent="0.25">
      <c r="A4048" t="s">
        <v>68</v>
      </c>
      <c r="B4048" t="s">
        <v>2046</v>
      </c>
      <c r="C4048">
        <v>2380</v>
      </c>
      <c r="D4048" s="2">
        <v>46054</v>
      </c>
      <c r="E4048" t="s">
        <v>905</v>
      </c>
      <c r="F4048" t="s">
        <v>203</v>
      </c>
      <c r="G4048" t="s">
        <v>35</v>
      </c>
      <c r="H4048" t="s">
        <v>897</v>
      </c>
      <c r="I4048" t="s">
        <v>5356</v>
      </c>
      <c r="J4048" t="s">
        <v>35</v>
      </c>
      <c r="K4048" t="s">
        <v>56</v>
      </c>
      <c r="L4048" t="s">
        <v>902</v>
      </c>
      <c r="M4048" t="s">
        <v>1829</v>
      </c>
      <c r="N4048" s="5">
        <v>625371</v>
      </c>
    </row>
    <row r="4049" spans="1:14" x14ac:dyDescent="0.25">
      <c r="A4049" t="s">
        <v>68</v>
      </c>
      <c r="B4049" t="s">
        <v>2046</v>
      </c>
      <c r="C4049">
        <v>2380</v>
      </c>
      <c r="D4049" s="2">
        <v>46054</v>
      </c>
      <c r="E4049" t="s">
        <v>905</v>
      </c>
      <c r="F4049" t="s">
        <v>5357</v>
      </c>
      <c r="G4049" t="s">
        <v>5358</v>
      </c>
      <c r="H4049" t="s">
        <v>4734</v>
      </c>
      <c r="I4049" t="s">
        <v>5359</v>
      </c>
      <c r="J4049" t="s">
        <v>5358</v>
      </c>
      <c r="K4049" t="s">
        <v>56</v>
      </c>
      <c r="L4049" t="s">
        <v>902</v>
      </c>
      <c r="M4049" t="s">
        <v>1829</v>
      </c>
      <c r="N4049" s="5">
        <v>869404</v>
      </c>
    </row>
    <row r="4050" spans="1:14" x14ac:dyDescent="0.25">
      <c r="A4050" t="s">
        <v>68</v>
      </c>
      <c r="B4050" t="s">
        <v>2046</v>
      </c>
      <c r="C4050">
        <v>2380</v>
      </c>
      <c r="D4050" s="2">
        <v>46054</v>
      </c>
      <c r="E4050" t="s">
        <v>905</v>
      </c>
      <c r="F4050" t="s">
        <v>1667</v>
      </c>
      <c r="G4050" t="s">
        <v>1668</v>
      </c>
      <c r="H4050" t="s">
        <v>1739</v>
      </c>
      <c r="I4050" t="s">
        <v>5360</v>
      </c>
      <c r="J4050" t="s">
        <v>1668</v>
      </c>
      <c r="K4050" t="s">
        <v>56</v>
      </c>
      <c r="L4050" t="s">
        <v>902</v>
      </c>
      <c r="M4050" t="s">
        <v>1829</v>
      </c>
      <c r="N4050" s="5">
        <v>845574</v>
      </c>
    </row>
    <row r="4051" spans="1:14" x14ac:dyDescent="0.25">
      <c r="A4051" t="s">
        <v>68</v>
      </c>
      <c r="B4051" t="s">
        <v>2046</v>
      </c>
      <c r="C4051">
        <v>2380</v>
      </c>
      <c r="D4051" s="2">
        <v>46054</v>
      </c>
      <c r="E4051" t="s">
        <v>905</v>
      </c>
      <c r="F4051" t="s">
        <v>2923</v>
      </c>
      <c r="G4051" t="s">
        <v>5361</v>
      </c>
      <c r="H4051" t="s">
        <v>2925</v>
      </c>
      <c r="I4051" t="s">
        <v>5362</v>
      </c>
      <c r="J4051" t="s">
        <v>2924</v>
      </c>
      <c r="K4051" t="s">
        <v>56</v>
      </c>
      <c r="L4051" t="s">
        <v>902</v>
      </c>
      <c r="M4051" t="s">
        <v>1829</v>
      </c>
      <c r="N4051" s="5">
        <v>214634</v>
      </c>
    </row>
    <row r="4052" spans="1:14" x14ac:dyDescent="0.25">
      <c r="A4052" t="s">
        <v>68</v>
      </c>
      <c r="B4052" t="s">
        <v>2046</v>
      </c>
      <c r="C4052">
        <v>2380</v>
      </c>
      <c r="D4052" s="2">
        <v>46054</v>
      </c>
      <c r="E4052" t="s">
        <v>905</v>
      </c>
      <c r="F4052" t="s">
        <v>924</v>
      </c>
      <c r="G4052" t="s">
        <v>901</v>
      </c>
      <c r="H4052" t="s">
        <v>886</v>
      </c>
      <c r="I4052" t="s">
        <v>5363</v>
      </c>
      <c r="J4052" t="s">
        <v>901</v>
      </c>
      <c r="K4052" t="s">
        <v>56</v>
      </c>
      <c r="L4052" t="s">
        <v>902</v>
      </c>
      <c r="M4052" t="s">
        <v>1829</v>
      </c>
      <c r="N4052" s="5">
        <v>13209945</v>
      </c>
    </row>
    <row r="4053" spans="1:14" x14ac:dyDescent="0.25">
      <c r="A4053" t="s">
        <v>68</v>
      </c>
      <c r="B4053" t="s">
        <v>2046</v>
      </c>
      <c r="C4053">
        <v>2380</v>
      </c>
      <c r="D4053" s="2">
        <v>46054</v>
      </c>
      <c r="E4053" t="s">
        <v>905</v>
      </c>
      <c r="F4053" t="s">
        <v>924</v>
      </c>
      <c r="G4053" t="s">
        <v>901</v>
      </c>
      <c r="H4053" t="s">
        <v>886</v>
      </c>
      <c r="I4053" t="s">
        <v>5364</v>
      </c>
      <c r="J4053" t="s">
        <v>901</v>
      </c>
      <c r="K4053" t="s">
        <v>56</v>
      </c>
      <c r="L4053" t="s">
        <v>902</v>
      </c>
      <c r="M4053" t="s">
        <v>1829</v>
      </c>
      <c r="N4053" s="5">
        <v>5970536</v>
      </c>
    </row>
    <row r="4054" spans="1:14" x14ac:dyDescent="0.25">
      <c r="A4054" t="s">
        <v>68</v>
      </c>
      <c r="B4054" t="s">
        <v>2046</v>
      </c>
      <c r="C4054">
        <v>2380</v>
      </c>
      <c r="D4054" s="2">
        <v>46054</v>
      </c>
      <c r="E4054" t="s">
        <v>905</v>
      </c>
      <c r="F4054" t="s">
        <v>924</v>
      </c>
      <c r="G4054" t="s">
        <v>901</v>
      </c>
      <c r="H4054" t="s">
        <v>886</v>
      </c>
      <c r="I4054" t="s">
        <v>5365</v>
      </c>
      <c r="J4054" t="s">
        <v>901</v>
      </c>
      <c r="K4054" t="s">
        <v>56</v>
      </c>
      <c r="L4054" t="s">
        <v>902</v>
      </c>
      <c r="M4054" t="s">
        <v>1829</v>
      </c>
      <c r="N4054" s="5">
        <v>4901317</v>
      </c>
    </row>
    <row r="4055" spans="1:14" x14ac:dyDescent="0.25">
      <c r="A4055" t="s">
        <v>68</v>
      </c>
      <c r="B4055" t="s">
        <v>2046</v>
      </c>
      <c r="C4055">
        <v>2380</v>
      </c>
      <c r="D4055" s="2">
        <v>46054</v>
      </c>
      <c r="E4055" t="s">
        <v>905</v>
      </c>
      <c r="F4055" t="s">
        <v>5366</v>
      </c>
      <c r="G4055" t="s">
        <v>5367</v>
      </c>
      <c r="H4055" t="s">
        <v>4733</v>
      </c>
      <c r="I4055" t="s">
        <v>5368</v>
      </c>
      <c r="J4055" t="s">
        <v>5367</v>
      </c>
      <c r="K4055" t="s">
        <v>56</v>
      </c>
      <c r="L4055" t="s">
        <v>902</v>
      </c>
      <c r="M4055" t="s">
        <v>1829</v>
      </c>
      <c r="N4055" s="5">
        <v>119072</v>
      </c>
    </row>
    <row r="4056" spans="1:14" x14ac:dyDescent="0.25">
      <c r="A4056" t="s">
        <v>68</v>
      </c>
      <c r="B4056" t="s">
        <v>2046</v>
      </c>
      <c r="C4056">
        <v>2380</v>
      </c>
      <c r="D4056" s="2">
        <v>46054</v>
      </c>
      <c r="E4056" t="s">
        <v>905</v>
      </c>
      <c r="F4056" t="s">
        <v>2376</v>
      </c>
      <c r="G4056" t="s">
        <v>14</v>
      </c>
      <c r="H4056" t="s">
        <v>2347</v>
      </c>
      <c r="I4056" t="s">
        <v>5369</v>
      </c>
      <c r="J4056" t="s">
        <v>2413</v>
      </c>
      <c r="K4056" t="s">
        <v>56</v>
      </c>
      <c r="L4056" t="s">
        <v>902</v>
      </c>
      <c r="M4056" t="s">
        <v>1829</v>
      </c>
      <c r="N4056" s="5">
        <v>186433</v>
      </c>
    </row>
    <row r="4057" spans="1:14" x14ac:dyDescent="0.25">
      <c r="A4057" t="s">
        <v>68</v>
      </c>
      <c r="B4057" t="s">
        <v>2046</v>
      </c>
      <c r="C4057">
        <v>2380</v>
      </c>
      <c r="D4057" s="2">
        <v>46054</v>
      </c>
      <c r="E4057" t="s">
        <v>905</v>
      </c>
      <c r="F4057" t="s">
        <v>940</v>
      </c>
      <c r="G4057" t="s">
        <v>867</v>
      </c>
      <c r="H4057" t="s">
        <v>868</v>
      </c>
      <c r="I4057" t="s">
        <v>5370</v>
      </c>
      <c r="J4057" t="s">
        <v>867</v>
      </c>
      <c r="K4057" t="s">
        <v>56</v>
      </c>
      <c r="L4057" t="s">
        <v>902</v>
      </c>
      <c r="M4057" t="s">
        <v>1829</v>
      </c>
      <c r="N4057" s="5">
        <v>977434</v>
      </c>
    </row>
    <row r="4058" spans="1:14" x14ac:dyDescent="0.25">
      <c r="A4058" t="s">
        <v>68</v>
      </c>
      <c r="B4058" t="s">
        <v>2046</v>
      </c>
      <c r="C4058">
        <v>2380</v>
      </c>
      <c r="D4058" s="2">
        <v>46054</v>
      </c>
      <c r="E4058" t="s">
        <v>905</v>
      </c>
      <c r="F4058" t="s">
        <v>359</v>
      </c>
      <c r="G4058" t="s">
        <v>353</v>
      </c>
      <c r="H4058" t="s">
        <v>3282</v>
      </c>
      <c r="I4058" t="s">
        <v>5371</v>
      </c>
      <c r="J4058" t="s">
        <v>353</v>
      </c>
      <c r="K4058" t="s">
        <v>56</v>
      </c>
      <c r="L4058" t="s">
        <v>902</v>
      </c>
      <c r="M4058" t="s">
        <v>1829</v>
      </c>
      <c r="N4058" s="5">
        <v>349509</v>
      </c>
    </row>
    <row r="4059" spans="1:14" x14ac:dyDescent="0.25">
      <c r="A4059" t="s">
        <v>68</v>
      </c>
      <c r="B4059" t="s">
        <v>2046</v>
      </c>
      <c r="C4059">
        <v>2380</v>
      </c>
      <c r="D4059" s="2">
        <v>46054</v>
      </c>
      <c r="E4059" t="s">
        <v>905</v>
      </c>
      <c r="F4059" t="s">
        <v>815</v>
      </c>
      <c r="G4059" t="s">
        <v>1900</v>
      </c>
      <c r="H4059" t="s">
        <v>832</v>
      </c>
      <c r="I4059" t="s">
        <v>5372</v>
      </c>
      <c r="J4059" t="s">
        <v>1123</v>
      </c>
      <c r="K4059" t="s">
        <v>56</v>
      </c>
      <c r="L4059" t="s">
        <v>902</v>
      </c>
      <c r="M4059" t="s">
        <v>1829</v>
      </c>
      <c r="N4059" s="5">
        <v>127655</v>
      </c>
    </row>
    <row r="4060" spans="1:14" x14ac:dyDescent="0.25">
      <c r="A4060" t="s">
        <v>68</v>
      </c>
      <c r="B4060" t="s">
        <v>2046</v>
      </c>
      <c r="C4060">
        <v>2380</v>
      </c>
      <c r="D4060" s="2">
        <v>46054</v>
      </c>
      <c r="E4060" t="s">
        <v>905</v>
      </c>
      <c r="F4060" t="s">
        <v>815</v>
      </c>
      <c r="G4060" t="s">
        <v>1900</v>
      </c>
      <c r="H4060" t="s">
        <v>832</v>
      </c>
      <c r="I4060" t="s">
        <v>5373</v>
      </c>
      <c r="J4060" t="s">
        <v>1123</v>
      </c>
      <c r="K4060" t="s">
        <v>56</v>
      </c>
      <c r="L4060" t="s">
        <v>902</v>
      </c>
      <c r="M4060" t="s">
        <v>1829</v>
      </c>
      <c r="N4060" s="5">
        <v>6168735</v>
      </c>
    </row>
    <row r="4061" spans="1:14" x14ac:dyDescent="0.25">
      <c r="A4061" t="s">
        <v>68</v>
      </c>
      <c r="B4061" t="s">
        <v>2046</v>
      </c>
      <c r="C4061">
        <v>2380</v>
      </c>
      <c r="D4061" s="2">
        <v>46054</v>
      </c>
      <c r="E4061" t="s">
        <v>905</v>
      </c>
      <c r="F4061" t="s">
        <v>941</v>
      </c>
      <c r="G4061" t="s">
        <v>847</v>
      </c>
      <c r="H4061" t="s">
        <v>849</v>
      </c>
      <c r="I4061" t="s">
        <v>4178</v>
      </c>
      <c r="J4061" t="s">
        <v>847</v>
      </c>
      <c r="K4061" t="s">
        <v>56</v>
      </c>
      <c r="L4061" t="s">
        <v>902</v>
      </c>
      <c r="M4061" t="s">
        <v>1829</v>
      </c>
      <c r="N4061" s="5">
        <v>634665</v>
      </c>
    </row>
    <row r="4062" spans="1:14" x14ac:dyDescent="0.25">
      <c r="A4062" t="s">
        <v>68</v>
      </c>
      <c r="B4062" t="s">
        <v>2046</v>
      </c>
      <c r="C4062">
        <v>2380</v>
      </c>
      <c r="D4062" s="2">
        <v>46054</v>
      </c>
      <c r="E4062" t="s">
        <v>905</v>
      </c>
      <c r="F4062" t="s">
        <v>941</v>
      </c>
      <c r="G4062" t="s">
        <v>847</v>
      </c>
      <c r="H4062" t="s">
        <v>849</v>
      </c>
      <c r="I4062" t="s">
        <v>4179</v>
      </c>
      <c r="J4062" t="s">
        <v>847</v>
      </c>
      <c r="K4062" t="s">
        <v>56</v>
      </c>
      <c r="L4062" t="s">
        <v>902</v>
      </c>
      <c r="M4062" t="s">
        <v>1829</v>
      </c>
      <c r="N4062" s="5">
        <v>309399</v>
      </c>
    </row>
    <row r="4063" spans="1:14" x14ac:dyDescent="0.25">
      <c r="A4063" t="s">
        <v>68</v>
      </c>
      <c r="B4063" t="s">
        <v>2046</v>
      </c>
      <c r="C4063">
        <v>2380</v>
      </c>
      <c r="D4063" s="2">
        <v>46054</v>
      </c>
      <c r="E4063" t="s">
        <v>906</v>
      </c>
      <c r="F4063" t="s">
        <v>174</v>
      </c>
      <c r="G4063" t="s">
        <v>1909</v>
      </c>
      <c r="H4063" t="s">
        <v>1433</v>
      </c>
      <c r="I4063" t="s">
        <v>14</v>
      </c>
      <c r="J4063" t="s">
        <v>1910</v>
      </c>
      <c r="K4063" t="s">
        <v>56</v>
      </c>
      <c r="L4063" t="s">
        <v>903</v>
      </c>
      <c r="M4063" t="s">
        <v>1829</v>
      </c>
      <c r="N4063" s="5">
        <v>7129957</v>
      </c>
    </row>
    <row r="4064" spans="1:14" x14ac:dyDescent="0.25">
      <c r="A4064" t="s">
        <v>68</v>
      </c>
      <c r="B4064" t="s">
        <v>2046</v>
      </c>
      <c r="C4064">
        <v>2380</v>
      </c>
      <c r="D4064" s="2">
        <v>46054</v>
      </c>
      <c r="E4064" t="s">
        <v>906</v>
      </c>
      <c r="F4064" t="s">
        <v>939</v>
      </c>
      <c r="G4064" t="s">
        <v>850</v>
      </c>
      <c r="H4064" t="s">
        <v>851</v>
      </c>
      <c r="I4064" t="s">
        <v>14</v>
      </c>
      <c r="J4064" t="s">
        <v>4830</v>
      </c>
      <c r="K4064" t="s">
        <v>56</v>
      </c>
      <c r="L4064" t="s">
        <v>903</v>
      </c>
      <c r="M4064" t="s">
        <v>1829</v>
      </c>
      <c r="N4064" s="5">
        <v>989746</v>
      </c>
    </row>
    <row r="4065" spans="1:14" x14ac:dyDescent="0.25">
      <c r="A4065" t="s">
        <v>68</v>
      </c>
      <c r="B4065" t="s">
        <v>2046</v>
      </c>
      <c r="C4065">
        <v>2380</v>
      </c>
      <c r="D4065" s="2">
        <v>46054</v>
      </c>
      <c r="E4065" t="s">
        <v>906</v>
      </c>
      <c r="F4065" t="s">
        <v>5357</v>
      </c>
      <c r="G4065" t="s">
        <v>5358</v>
      </c>
      <c r="H4065" t="s">
        <v>4734</v>
      </c>
      <c r="I4065" t="s">
        <v>14</v>
      </c>
      <c r="J4065" t="s">
        <v>5374</v>
      </c>
      <c r="K4065" t="s">
        <v>56</v>
      </c>
      <c r="L4065" t="s">
        <v>903</v>
      </c>
      <c r="M4065" t="s">
        <v>1829</v>
      </c>
      <c r="N4065" s="5">
        <v>869404</v>
      </c>
    </row>
    <row r="4066" spans="1:14" x14ac:dyDescent="0.25">
      <c r="A4066" t="s">
        <v>68</v>
      </c>
      <c r="B4066" t="s">
        <v>2046</v>
      </c>
      <c r="C4066">
        <v>2380</v>
      </c>
      <c r="D4066" s="2">
        <v>46054</v>
      </c>
      <c r="E4066" t="s">
        <v>906</v>
      </c>
      <c r="F4066" t="s">
        <v>924</v>
      </c>
      <c r="G4066" t="s">
        <v>901</v>
      </c>
      <c r="H4066" t="s">
        <v>886</v>
      </c>
      <c r="I4066" t="s">
        <v>14</v>
      </c>
      <c r="J4066" t="s">
        <v>1926</v>
      </c>
      <c r="K4066" t="s">
        <v>56</v>
      </c>
      <c r="L4066" t="s">
        <v>903</v>
      </c>
      <c r="M4066" t="s">
        <v>1829</v>
      </c>
      <c r="N4066" s="5">
        <v>18936877</v>
      </c>
    </row>
    <row r="4067" spans="1:14" x14ac:dyDescent="0.25">
      <c r="A4067" t="s">
        <v>68</v>
      </c>
      <c r="B4067" t="s">
        <v>2046</v>
      </c>
      <c r="C4067">
        <v>2380</v>
      </c>
      <c r="D4067" s="2">
        <v>46054</v>
      </c>
      <c r="E4067" t="s">
        <v>906</v>
      </c>
      <c r="F4067" t="s">
        <v>1037</v>
      </c>
      <c r="G4067" t="s">
        <v>1038</v>
      </c>
      <c r="H4067" t="s">
        <v>1039</v>
      </c>
      <c r="I4067" t="s">
        <v>5375</v>
      </c>
      <c r="J4067" t="s">
        <v>5376</v>
      </c>
      <c r="K4067" t="s">
        <v>56</v>
      </c>
      <c r="L4067" t="s">
        <v>903</v>
      </c>
      <c r="M4067" t="s">
        <v>1829</v>
      </c>
      <c r="N4067" s="5">
        <v>309399</v>
      </c>
    </row>
    <row r="4068" spans="1:14" x14ac:dyDescent="0.25">
      <c r="A4068" t="s">
        <v>68</v>
      </c>
      <c r="B4068" t="s">
        <v>2046</v>
      </c>
      <c r="C4068">
        <v>2380</v>
      </c>
      <c r="D4068" s="2">
        <v>46054</v>
      </c>
      <c r="E4068" t="s">
        <v>906</v>
      </c>
      <c r="F4068" t="s">
        <v>1027</v>
      </c>
      <c r="G4068" t="s">
        <v>2049</v>
      </c>
      <c r="H4068" t="s">
        <v>1350</v>
      </c>
      <c r="I4068" t="s">
        <v>5377</v>
      </c>
      <c r="J4068" t="s">
        <v>5378</v>
      </c>
      <c r="K4068" t="s">
        <v>56</v>
      </c>
      <c r="L4068" t="s">
        <v>903</v>
      </c>
      <c r="M4068" t="s">
        <v>1829</v>
      </c>
      <c r="N4068" s="5">
        <v>499639</v>
      </c>
    </row>
    <row r="4069" spans="1:14" x14ac:dyDescent="0.25">
      <c r="A4069" t="s">
        <v>68</v>
      </c>
      <c r="B4069" t="s">
        <v>2046</v>
      </c>
      <c r="C4069">
        <v>2380</v>
      </c>
      <c r="D4069" s="2">
        <v>46054</v>
      </c>
      <c r="E4069" t="s">
        <v>906</v>
      </c>
      <c r="F4069" t="s">
        <v>2587</v>
      </c>
      <c r="G4069" t="s">
        <v>2588</v>
      </c>
      <c r="H4069" t="s">
        <v>2589</v>
      </c>
      <c r="I4069" t="s">
        <v>14</v>
      </c>
      <c r="J4069" t="s">
        <v>5379</v>
      </c>
      <c r="K4069" t="s">
        <v>56</v>
      </c>
      <c r="L4069" t="s">
        <v>903</v>
      </c>
      <c r="M4069" t="s">
        <v>1829</v>
      </c>
      <c r="N4069" s="5">
        <v>1017548</v>
      </c>
    </row>
    <row r="4070" spans="1:14" x14ac:dyDescent="0.25">
      <c r="A4070" t="s">
        <v>68</v>
      </c>
      <c r="B4070" t="s">
        <v>2046</v>
      </c>
      <c r="C4070">
        <v>2380</v>
      </c>
      <c r="D4070" s="2">
        <v>46054</v>
      </c>
      <c r="E4070" t="s">
        <v>906</v>
      </c>
      <c r="F4070" t="s">
        <v>1028</v>
      </c>
      <c r="G4070" t="s">
        <v>1022</v>
      </c>
      <c r="H4070" t="s">
        <v>1023</v>
      </c>
      <c r="I4070" t="s">
        <v>14</v>
      </c>
      <c r="J4070" t="s">
        <v>5380</v>
      </c>
      <c r="K4070" t="s">
        <v>56</v>
      </c>
      <c r="L4070" t="s">
        <v>903</v>
      </c>
      <c r="M4070" t="s">
        <v>1829</v>
      </c>
      <c r="N4070" s="5">
        <v>373339</v>
      </c>
    </row>
    <row r="4071" spans="1:14" x14ac:dyDescent="0.25">
      <c r="A4071" t="s">
        <v>68</v>
      </c>
      <c r="B4071" t="s">
        <v>2046</v>
      </c>
      <c r="C4071">
        <v>2380</v>
      </c>
      <c r="D4071" s="2">
        <v>46054</v>
      </c>
      <c r="E4071" t="s">
        <v>906</v>
      </c>
      <c r="F4071" t="s">
        <v>815</v>
      </c>
      <c r="G4071" t="s">
        <v>1900</v>
      </c>
      <c r="H4071" t="s">
        <v>832</v>
      </c>
      <c r="I4071" t="s">
        <v>14</v>
      </c>
      <c r="J4071" t="s">
        <v>1904</v>
      </c>
      <c r="K4071" t="s">
        <v>56</v>
      </c>
      <c r="L4071" t="s">
        <v>903</v>
      </c>
      <c r="M4071" t="s">
        <v>1829</v>
      </c>
      <c r="N4071" s="5">
        <v>6493831</v>
      </c>
    </row>
    <row r="4072" spans="1:14" x14ac:dyDescent="0.25">
      <c r="A4072" t="s">
        <v>68</v>
      </c>
      <c r="B4072" t="s">
        <v>2046</v>
      </c>
      <c r="C4072">
        <v>2380</v>
      </c>
      <c r="D4072" s="2">
        <v>46054</v>
      </c>
      <c r="E4072" t="s">
        <v>906</v>
      </c>
      <c r="F4072" t="s">
        <v>941</v>
      </c>
      <c r="G4072" t="s">
        <v>847</v>
      </c>
      <c r="H4072" t="s">
        <v>849</v>
      </c>
      <c r="I4072" t="s">
        <v>14</v>
      </c>
      <c r="J4072" t="s">
        <v>2050</v>
      </c>
      <c r="K4072" t="s">
        <v>56</v>
      </c>
      <c r="L4072" t="s">
        <v>903</v>
      </c>
      <c r="M4072" t="s">
        <v>1829</v>
      </c>
      <c r="N4072" s="5">
        <v>524264</v>
      </c>
    </row>
    <row r="4073" spans="1:14" x14ac:dyDescent="0.25">
      <c r="A4073" t="s">
        <v>68</v>
      </c>
      <c r="B4073" t="s">
        <v>2046</v>
      </c>
      <c r="C4073">
        <v>2380</v>
      </c>
      <c r="D4073" s="2">
        <v>46054</v>
      </c>
      <c r="E4073" t="s">
        <v>906</v>
      </c>
      <c r="F4073" t="s">
        <v>179</v>
      </c>
      <c r="G4073" t="s">
        <v>269</v>
      </c>
      <c r="H4073" t="s">
        <v>1040</v>
      </c>
      <c r="I4073" t="s">
        <v>14</v>
      </c>
      <c r="J4073" t="s">
        <v>5381</v>
      </c>
      <c r="K4073" t="s">
        <v>56</v>
      </c>
      <c r="L4073" t="s">
        <v>903</v>
      </c>
      <c r="M4073" t="s">
        <v>1829</v>
      </c>
      <c r="N4073" s="5">
        <v>706962</v>
      </c>
    </row>
    <row r="4074" spans="1:14" x14ac:dyDescent="0.25">
      <c r="A4074" t="s">
        <v>68</v>
      </c>
      <c r="B4074" t="s">
        <v>2046</v>
      </c>
      <c r="C4074">
        <v>2380</v>
      </c>
      <c r="D4074" s="2">
        <v>46054</v>
      </c>
      <c r="E4074" t="s">
        <v>907</v>
      </c>
      <c r="F4074" t="s">
        <v>174</v>
      </c>
      <c r="G4074" t="s">
        <v>1909</v>
      </c>
      <c r="H4074" t="s">
        <v>1433</v>
      </c>
      <c r="I4074" t="s">
        <v>5352</v>
      </c>
      <c r="J4074" t="s">
        <v>1911</v>
      </c>
      <c r="K4074" t="s">
        <v>56</v>
      </c>
      <c r="L4074" t="s">
        <v>904</v>
      </c>
      <c r="M4074" t="s">
        <v>1829</v>
      </c>
      <c r="N4074" s="5">
        <v>-7252948</v>
      </c>
    </row>
    <row r="4075" spans="1:14" x14ac:dyDescent="0.25">
      <c r="A4075" t="s">
        <v>68</v>
      </c>
      <c r="B4075" t="s">
        <v>2046</v>
      </c>
      <c r="C4075">
        <v>2380</v>
      </c>
      <c r="D4075" s="2">
        <v>46054</v>
      </c>
      <c r="E4075" t="s">
        <v>907</v>
      </c>
      <c r="F4075" t="s">
        <v>924</v>
      </c>
      <c r="G4075" t="s">
        <v>901</v>
      </c>
      <c r="H4075" t="s">
        <v>886</v>
      </c>
      <c r="I4075" t="s">
        <v>5363</v>
      </c>
      <c r="J4075" t="s">
        <v>1929</v>
      </c>
      <c r="K4075" t="s">
        <v>56</v>
      </c>
      <c r="L4075" t="s">
        <v>904</v>
      </c>
      <c r="M4075" t="s">
        <v>1829</v>
      </c>
      <c r="N4075" s="5">
        <v>-7260784</v>
      </c>
    </row>
    <row r="4076" spans="1:14" x14ac:dyDescent="0.25">
      <c r="A4076" t="s">
        <v>68</v>
      </c>
      <c r="B4076" t="s">
        <v>2046</v>
      </c>
      <c r="C4076">
        <v>2380</v>
      </c>
      <c r="D4076" s="2">
        <v>46054</v>
      </c>
      <c r="E4076" t="s">
        <v>907</v>
      </c>
      <c r="F4076" t="s">
        <v>924</v>
      </c>
      <c r="G4076" t="s">
        <v>901</v>
      </c>
      <c r="H4076" t="s">
        <v>886</v>
      </c>
      <c r="I4076" t="s">
        <v>5364</v>
      </c>
      <c r="J4076" t="s">
        <v>1929</v>
      </c>
      <c r="K4076" t="s">
        <v>56</v>
      </c>
      <c r="L4076" t="s">
        <v>904</v>
      </c>
      <c r="M4076" t="s">
        <v>1829</v>
      </c>
      <c r="N4076" s="5">
        <v>-5533769</v>
      </c>
    </row>
    <row r="4077" spans="1:14" x14ac:dyDescent="0.25">
      <c r="A4077" t="s">
        <v>68</v>
      </c>
      <c r="B4077" t="s">
        <v>2046</v>
      </c>
      <c r="C4077">
        <v>2380</v>
      </c>
      <c r="D4077" s="2">
        <v>46054</v>
      </c>
      <c r="E4077" t="s">
        <v>907</v>
      </c>
      <c r="F4077" t="s">
        <v>924</v>
      </c>
      <c r="G4077" t="s">
        <v>901</v>
      </c>
      <c r="H4077" t="s">
        <v>886</v>
      </c>
      <c r="I4077" t="s">
        <v>5365</v>
      </c>
      <c r="J4077" t="s">
        <v>1929</v>
      </c>
      <c r="K4077" t="s">
        <v>56</v>
      </c>
      <c r="L4077" t="s">
        <v>904</v>
      </c>
      <c r="M4077" t="s">
        <v>1829</v>
      </c>
      <c r="N4077" s="5">
        <v>-4297175</v>
      </c>
    </row>
    <row r="4078" spans="1:14" x14ac:dyDescent="0.25">
      <c r="A4078" t="s">
        <v>68</v>
      </c>
      <c r="B4078" t="s">
        <v>2046</v>
      </c>
      <c r="C4078">
        <v>2380</v>
      </c>
      <c r="D4078" s="2">
        <v>46054</v>
      </c>
      <c r="E4078" t="s">
        <v>907</v>
      </c>
      <c r="F4078" t="s">
        <v>815</v>
      </c>
      <c r="G4078" t="s">
        <v>1900</v>
      </c>
      <c r="H4078" t="s">
        <v>832</v>
      </c>
      <c r="I4078" t="s">
        <v>5373</v>
      </c>
      <c r="J4078" t="s">
        <v>1907</v>
      </c>
      <c r="K4078" t="s">
        <v>56</v>
      </c>
      <c r="L4078" t="s">
        <v>904</v>
      </c>
      <c r="M4078" t="s">
        <v>1829</v>
      </c>
      <c r="N4078" s="5">
        <v>-5778524</v>
      </c>
    </row>
    <row r="4079" spans="1:14" x14ac:dyDescent="0.25">
      <c r="A4079" t="s">
        <v>68</v>
      </c>
      <c r="B4079" t="s">
        <v>2046</v>
      </c>
      <c r="C4079">
        <v>2380</v>
      </c>
      <c r="D4079" s="2">
        <v>46054</v>
      </c>
      <c r="E4079" t="s">
        <v>907</v>
      </c>
      <c r="F4079" t="s">
        <v>941</v>
      </c>
      <c r="G4079" t="s">
        <v>847</v>
      </c>
      <c r="H4079" t="s">
        <v>849</v>
      </c>
      <c r="I4079" t="s">
        <v>4178</v>
      </c>
      <c r="J4079" t="s">
        <v>5382</v>
      </c>
      <c r="K4079" t="s">
        <v>56</v>
      </c>
      <c r="L4079" t="s">
        <v>904</v>
      </c>
      <c r="M4079" t="s">
        <v>1829</v>
      </c>
      <c r="N4079" s="5">
        <v>-634665</v>
      </c>
    </row>
    <row r="4080" spans="1:14" x14ac:dyDescent="0.25">
      <c r="A4080" t="s">
        <v>68</v>
      </c>
      <c r="B4080" t="s">
        <v>2046</v>
      </c>
      <c r="C4080">
        <v>2380</v>
      </c>
      <c r="D4080" s="2">
        <v>46054</v>
      </c>
      <c r="E4080" t="s">
        <v>907</v>
      </c>
      <c r="F4080" t="s">
        <v>941</v>
      </c>
      <c r="G4080" t="s">
        <v>847</v>
      </c>
      <c r="H4080" t="s">
        <v>849</v>
      </c>
      <c r="I4080" t="s">
        <v>4179</v>
      </c>
      <c r="J4080" t="s">
        <v>5382</v>
      </c>
      <c r="K4080" t="s">
        <v>56</v>
      </c>
      <c r="L4080" t="s">
        <v>904</v>
      </c>
      <c r="M4080" t="s">
        <v>1829</v>
      </c>
      <c r="N4080" s="5">
        <v>-309399</v>
      </c>
    </row>
    <row r="4081" spans="1:14" x14ac:dyDescent="0.25">
      <c r="A4081" t="s">
        <v>68</v>
      </c>
      <c r="B4081" t="s">
        <v>2046</v>
      </c>
      <c r="C4081">
        <v>2380</v>
      </c>
      <c r="D4081" s="2">
        <v>46082</v>
      </c>
      <c r="E4081" t="s">
        <v>905</v>
      </c>
      <c r="F4081" t="s">
        <v>290</v>
      </c>
      <c r="G4081" t="s">
        <v>275</v>
      </c>
      <c r="H4081" t="s">
        <v>1506</v>
      </c>
      <c r="I4081" t="s">
        <v>8009</v>
      </c>
      <c r="J4081" t="s">
        <v>2054</v>
      </c>
      <c r="K4081" t="s">
        <v>56</v>
      </c>
      <c r="L4081" t="s">
        <v>902</v>
      </c>
      <c r="M4081" t="s">
        <v>1829</v>
      </c>
      <c r="N4081" s="5">
        <v>87652</v>
      </c>
    </row>
    <row r="4082" spans="1:14" x14ac:dyDescent="0.25">
      <c r="A4082" t="s">
        <v>68</v>
      </c>
      <c r="B4082" t="s">
        <v>2046</v>
      </c>
      <c r="C4082">
        <v>2380</v>
      </c>
      <c r="D4082" s="2">
        <v>46082</v>
      </c>
      <c r="E4082" t="s">
        <v>905</v>
      </c>
      <c r="F4082" t="s">
        <v>635</v>
      </c>
      <c r="G4082" t="s">
        <v>632</v>
      </c>
      <c r="H4082" t="s">
        <v>4735</v>
      </c>
      <c r="I4082" t="s">
        <v>8010</v>
      </c>
      <c r="J4082" t="s">
        <v>632</v>
      </c>
      <c r="K4082" t="s">
        <v>56</v>
      </c>
      <c r="L4082" t="s">
        <v>902</v>
      </c>
      <c r="M4082" t="s">
        <v>1829</v>
      </c>
      <c r="N4082" s="5">
        <v>446227</v>
      </c>
    </row>
    <row r="4083" spans="1:14" x14ac:dyDescent="0.25">
      <c r="A4083" t="s">
        <v>68</v>
      </c>
      <c r="B4083" t="s">
        <v>2046</v>
      </c>
      <c r="C4083">
        <v>2380</v>
      </c>
      <c r="D4083" s="2">
        <v>46082</v>
      </c>
      <c r="E4083" t="s">
        <v>905</v>
      </c>
      <c r="F4083" t="s">
        <v>601</v>
      </c>
      <c r="G4083" t="s">
        <v>1894</v>
      </c>
      <c r="H4083" t="s">
        <v>1180</v>
      </c>
      <c r="I4083" t="s">
        <v>8011</v>
      </c>
      <c r="J4083" t="s">
        <v>657</v>
      </c>
      <c r="K4083" t="s">
        <v>56</v>
      </c>
      <c r="L4083" t="s">
        <v>902</v>
      </c>
      <c r="M4083" t="s">
        <v>1829</v>
      </c>
      <c r="N4083" s="5">
        <v>25144371</v>
      </c>
    </row>
    <row r="4084" spans="1:14" x14ac:dyDescent="0.25">
      <c r="A4084" t="s">
        <v>68</v>
      </c>
      <c r="B4084" t="s">
        <v>2046</v>
      </c>
      <c r="C4084">
        <v>2380</v>
      </c>
      <c r="D4084" s="2">
        <v>46082</v>
      </c>
      <c r="E4084" t="s">
        <v>905</v>
      </c>
      <c r="F4084" t="s">
        <v>601</v>
      </c>
      <c r="G4084" t="s">
        <v>1894</v>
      </c>
      <c r="H4084" t="s">
        <v>1180</v>
      </c>
      <c r="I4084" t="s">
        <v>8012</v>
      </c>
      <c r="J4084" t="s">
        <v>657</v>
      </c>
      <c r="K4084" t="s">
        <v>56</v>
      </c>
      <c r="L4084" t="s">
        <v>902</v>
      </c>
      <c r="M4084" t="s">
        <v>1829</v>
      </c>
      <c r="N4084" s="5">
        <v>12012848</v>
      </c>
    </row>
    <row r="4085" spans="1:14" x14ac:dyDescent="0.25">
      <c r="A4085" t="s">
        <v>68</v>
      </c>
      <c r="B4085" t="s">
        <v>2046</v>
      </c>
      <c r="C4085">
        <v>2380</v>
      </c>
      <c r="D4085" s="2">
        <v>46082</v>
      </c>
      <c r="E4085" t="s">
        <v>905</v>
      </c>
      <c r="F4085" t="s">
        <v>601</v>
      </c>
      <c r="G4085" t="s">
        <v>1894</v>
      </c>
      <c r="H4085" t="s">
        <v>1180</v>
      </c>
      <c r="I4085" t="s">
        <v>8013</v>
      </c>
      <c r="J4085" t="s">
        <v>657</v>
      </c>
      <c r="K4085" t="s">
        <v>56</v>
      </c>
      <c r="L4085" t="s">
        <v>902</v>
      </c>
      <c r="M4085" t="s">
        <v>1829</v>
      </c>
      <c r="N4085" s="5">
        <v>17989090</v>
      </c>
    </row>
    <row r="4086" spans="1:14" x14ac:dyDescent="0.25">
      <c r="A4086" t="s">
        <v>68</v>
      </c>
      <c r="B4086" t="s">
        <v>2046</v>
      </c>
      <c r="C4086">
        <v>2380</v>
      </c>
      <c r="D4086" s="2">
        <v>46082</v>
      </c>
      <c r="E4086" t="s">
        <v>905</v>
      </c>
      <c r="F4086" t="s">
        <v>601</v>
      </c>
      <c r="G4086" t="s">
        <v>1894</v>
      </c>
      <c r="H4086" t="s">
        <v>1180</v>
      </c>
      <c r="I4086" t="s">
        <v>8014</v>
      </c>
      <c r="J4086" t="s">
        <v>657</v>
      </c>
      <c r="K4086" t="s">
        <v>56</v>
      </c>
      <c r="L4086" t="s">
        <v>902</v>
      </c>
      <c r="M4086" t="s">
        <v>1829</v>
      </c>
      <c r="N4086" s="5">
        <v>8682032</v>
      </c>
    </row>
    <row r="4087" spans="1:14" x14ac:dyDescent="0.25">
      <c r="A4087" t="s">
        <v>68</v>
      </c>
      <c r="B4087" t="s">
        <v>2046</v>
      </c>
      <c r="C4087">
        <v>2380</v>
      </c>
      <c r="D4087" s="2">
        <v>46082</v>
      </c>
      <c r="E4087" t="s">
        <v>905</v>
      </c>
      <c r="F4087" t="s">
        <v>601</v>
      </c>
      <c r="G4087" t="s">
        <v>1894</v>
      </c>
      <c r="H4087" t="s">
        <v>1180</v>
      </c>
      <c r="I4087" t="s">
        <v>8015</v>
      </c>
      <c r="J4087" t="s">
        <v>657</v>
      </c>
      <c r="K4087" t="s">
        <v>56</v>
      </c>
      <c r="L4087" t="s">
        <v>902</v>
      </c>
      <c r="M4087" t="s">
        <v>1829</v>
      </c>
      <c r="N4087" s="5">
        <v>23226387</v>
      </c>
    </row>
    <row r="4088" spans="1:14" x14ac:dyDescent="0.25">
      <c r="A4088" t="s">
        <v>68</v>
      </c>
      <c r="B4088" t="s">
        <v>2046</v>
      </c>
      <c r="C4088">
        <v>2380</v>
      </c>
      <c r="D4088" s="2">
        <v>46082</v>
      </c>
      <c r="E4088" t="s">
        <v>905</v>
      </c>
      <c r="F4088" t="s">
        <v>601</v>
      </c>
      <c r="G4088" t="s">
        <v>1894</v>
      </c>
      <c r="H4088" t="s">
        <v>1180</v>
      </c>
      <c r="I4088" t="s">
        <v>8016</v>
      </c>
      <c r="J4088" t="s">
        <v>657</v>
      </c>
      <c r="K4088" t="s">
        <v>56</v>
      </c>
      <c r="L4088" t="s">
        <v>902</v>
      </c>
      <c r="M4088" t="s">
        <v>1829</v>
      </c>
      <c r="N4088" s="5">
        <v>10015051</v>
      </c>
    </row>
    <row r="4089" spans="1:14" x14ac:dyDescent="0.25">
      <c r="A4089" t="s">
        <v>68</v>
      </c>
      <c r="B4089" t="s">
        <v>2046</v>
      </c>
      <c r="C4089">
        <v>2380</v>
      </c>
      <c r="D4089" s="2">
        <v>46082</v>
      </c>
      <c r="E4089" t="s">
        <v>905</v>
      </c>
      <c r="F4089" t="s">
        <v>601</v>
      </c>
      <c r="G4089" t="s">
        <v>1894</v>
      </c>
      <c r="H4089" t="s">
        <v>1180</v>
      </c>
      <c r="I4089" t="s">
        <v>8017</v>
      </c>
      <c r="J4089" t="s">
        <v>657</v>
      </c>
      <c r="K4089" t="s">
        <v>56</v>
      </c>
      <c r="L4089" t="s">
        <v>902</v>
      </c>
      <c r="M4089" t="s">
        <v>1829</v>
      </c>
      <c r="N4089" s="5">
        <v>-17989090</v>
      </c>
    </row>
    <row r="4090" spans="1:14" x14ac:dyDescent="0.25">
      <c r="A4090" t="s">
        <v>68</v>
      </c>
      <c r="B4090" t="s">
        <v>2046</v>
      </c>
      <c r="C4090">
        <v>2380</v>
      </c>
      <c r="D4090" s="2">
        <v>46082</v>
      </c>
      <c r="E4090" t="s">
        <v>905</v>
      </c>
      <c r="F4090" t="s">
        <v>601</v>
      </c>
      <c r="G4090" t="s">
        <v>1894</v>
      </c>
      <c r="H4090" t="s">
        <v>1180</v>
      </c>
      <c r="I4090" t="s">
        <v>8018</v>
      </c>
      <c r="J4090" t="s">
        <v>657</v>
      </c>
      <c r="K4090" t="s">
        <v>56</v>
      </c>
      <c r="L4090" t="s">
        <v>902</v>
      </c>
      <c r="M4090" t="s">
        <v>1829</v>
      </c>
      <c r="N4090" s="5">
        <v>-8682032</v>
      </c>
    </row>
    <row r="4091" spans="1:14" x14ac:dyDescent="0.25">
      <c r="A4091" t="s">
        <v>68</v>
      </c>
      <c r="B4091" t="s">
        <v>2046</v>
      </c>
      <c r="C4091">
        <v>2380</v>
      </c>
      <c r="D4091" s="2">
        <v>46082</v>
      </c>
      <c r="E4091" t="s">
        <v>905</v>
      </c>
      <c r="F4091" t="s">
        <v>601</v>
      </c>
      <c r="G4091" t="s">
        <v>1894</v>
      </c>
      <c r="H4091" t="s">
        <v>1180</v>
      </c>
      <c r="I4091" t="s">
        <v>8019</v>
      </c>
      <c r="J4091" t="s">
        <v>657</v>
      </c>
      <c r="K4091" t="s">
        <v>56</v>
      </c>
      <c r="L4091" t="s">
        <v>902</v>
      </c>
      <c r="M4091" t="s">
        <v>1829</v>
      </c>
      <c r="N4091" s="5">
        <v>-25144371</v>
      </c>
    </row>
    <row r="4092" spans="1:14" x14ac:dyDescent="0.25">
      <c r="A4092" t="s">
        <v>68</v>
      </c>
      <c r="B4092" t="s">
        <v>2046</v>
      </c>
      <c r="C4092">
        <v>2380</v>
      </c>
      <c r="D4092" s="2">
        <v>46082</v>
      </c>
      <c r="E4092" t="s">
        <v>905</v>
      </c>
      <c r="F4092" t="s">
        <v>601</v>
      </c>
      <c r="G4092" t="s">
        <v>1894</v>
      </c>
      <c r="H4092" t="s">
        <v>1180</v>
      </c>
      <c r="I4092" t="s">
        <v>8020</v>
      </c>
      <c r="J4092" t="s">
        <v>657</v>
      </c>
      <c r="K4092" t="s">
        <v>56</v>
      </c>
      <c r="L4092" t="s">
        <v>902</v>
      </c>
      <c r="M4092" t="s">
        <v>1829</v>
      </c>
      <c r="N4092" s="5">
        <v>-12012848</v>
      </c>
    </row>
    <row r="4093" spans="1:14" x14ac:dyDescent="0.25">
      <c r="A4093" t="s">
        <v>68</v>
      </c>
      <c r="B4093" t="s">
        <v>2046</v>
      </c>
      <c r="C4093">
        <v>2380</v>
      </c>
      <c r="D4093" s="2">
        <v>46082</v>
      </c>
      <c r="E4093" t="s">
        <v>905</v>
      </c>
      <c r="F4093" t="s">
        <v>174</v>
      </c>
      <c r="G4093" t="s">
        <v>1909</v>
      </c>
      <c r="H4093" t="s">
        <v>1433</v>
      </c>
      <c r="I4093" t="s">
        <v>8021</v>
      </c>
      <c r="J4093" t="s">
        <v>320</v>
      </c>
      <c r="K4093" t="s">
        <v>56</v>
      </c>
      <c r="L4093" t="s">
        <v>902</v>
      </c>
      <c r="M4093" t="s">
        <v>1829</v>
      </c>
      <c r="N4093" s="5">
        <v>6001555</v>
      </c>
    </row>
    <row r="4094" spans="1:14" x14ac:dyDescent="0.25">
      <c r="A4094" t="s">
        <v>68</v>
      </c>
      <c r="B4094" t="s">
        <v>2046</v>
      </c>
      <c r="C4094">
        <v>2380</v>
      </c>
      <c r="D4094" s="2">
        <v>46082</v>
      </c>
      <c r="E4094" t="s">
        <v>905</v>
      </c>
      <c r="F4094" t="s">
        <v>939</v>
      </c>
      <c r="G4094" t="s">
        <v>850</v>
      </c>
      <c r="H4094" t="s">
        <v>851</v>
      </c>
      <c r="I4094" t="s">
        <v>8022</v>
      </c>
      <c r="J4094" t="s">
        <v>850</v>
      </c>
      <c r="K4094" t="s">
        <v>56</v>
      </c>
      <c r="L4094" t="s">
        <v>902</v>
      </c>
      <c r="M4094" t="s">
        <v>1829</v>
      </c>
      <c r="N4094" s="5">
        <v>989746</v>
      </c>
    </row>
    <row r="4095" spans="1:14" x14ac:dyDescent="0.25">
      <c r="A4095" t="s">
        <v>68</v>
      </c>
      <c r="B4095" t="s">
        <v>2046</v>
      </c>
      <c r="C4095">
        <v>2380</v>
      </c>
      <c r="D4095" s="2">
        <v>46082</v>
      </c>
      <c r="E4095" t="s">
        <v>905</v>
      </c>
      <c r="F4095" t="s">
        <v>939</v>
      </c>
      <c r="G4095" t="s">
        <v>850</v>
      </c>
      <c r="H4095" t="s">
        <v>851</v>
      </c>
      <c r="I4095" t="s">
        <v>8023</v>
      </c>
      <c r="J4095" t="s">
        <v>850</v>
      </c>
      <c r="K4095" t="s">
        <v>56</v>
      </c>
      <c r="L4095" t="s">
        <v>902</v>
      </c>
      <c r="M4095" t="s">
        <v>1829</v>
      </c>
      <c r="N4095" s="5">
        <v>381572</v>
      </c>
    </row>
    <row r="4096" spans="1:14" x14ac:dyDescent="0.25">
      <c r="A4096" t="s">
        <v>68</v>
      </c>
      <c r="B4096" t="s">
        <v>2046</v>
      </c>
      <c r="C4096">
        <v>2380</v>
      </c>
      <c r="D4096" s="2">
        <v>46082</v>
      </c>
      <c r="E4096" t="s">
        <v>905</v>
      </c>
      <c r="F4096" t="s">
        <v>8024</v>
      </c>
      <c r="G4096" t="s">
        <v>8025</v>
      </c>
      <c r="H4096" t="s">
        <v>6531</v>
      </c>
      <c r="I4096" t="s">
        <v>8026</v>
      </c>
      <c r="J4096" t="s">
        <v>8025</v>
      </c>
      <c r="K4096" t="s">
        <v>56</v>
      </c>
      <c r="L4096" t="s">
        <v>902</v>
      </c>
      <c r="M4096" t="s">
        <v>1829</v>
      </c>
      <c r="N4096" s="5">
        <v>781097</v>
      </c>
    </row>
    <row r="4097" spans="1:14" x14ac:dyDescent="0.25">
      <c r="A4097" t="s">
        <v>68</v>
      </c>
      <c r="B4097" t="s">
        <v>2046</v>
      </c>
      <c r="C4097">
        <v>2380</v>
      </c>
      <c r="D4097" s="2">
        <v>46082</v>
      </c>
      <c r="E4097" t="s">
        <v>905</v>
      </c>
      <c r="F4097" t="s">
        <v>1117</v>
      </c>
      <c r="G4097" t="s">
        <v>1109</v>
      </c>
      <c r="H4097" t="s">
        <v>1110</v>
      </c>
      <c r="I4097" t="s">
        <v>8027</v>
      </c>
      <c r="J4097" t="s">
        <v>1109</v>
      </c>
      <c r="K4097" t="s">
        <v>56</v>
      </c>
      <c r="L4097" t="s">
        <v>902</v>
      </c>
      <c r="M4097" t="s">
        <v>1829</v>
      </c>
      <c r="N4097" s="5">
        <v>932296</v>
      </c>
    </row>
    <row r="4098" spans="1:14" x14ac:dyDescent="0.25">
      <c r="A4098" t="s">
        <v>68</v>
      </c>
      <c r="B4098" t="s">
        <v>2046</v>
      </c>
      <c r="C4098">
        <v>2380</v>
      </c>
      <c r="D4098" s="2">
        <v>46082</v>
      </c>
      <c r="E4098" t="s">
        <v>905</v>
      </c>
      <c r="F4098" t="s">
        <v>203</v>
      </c>
      <c r="G4098" t="s">
        <v>35</v>
      </c>
      <c r="H4098" t="s">
        <v>897</v>
      </c>
      <c r="I4098" t="s">
        <v>8028</v>
      </c>
      <c r="J4098" t="s">
        <v>35</v>
      </c>
      <c r="K4098" t="s">
        <v>56</v>
      </c>
      <c r="L4098" t="s">
        <v>902</v>
      </c>
      <c r="M4098" t="s">
        <v>1829</v>
      </c>
      <c r="N4098" s="5">
        <v>64859</v>
      </c>
    </row>
    <row r="4099" spans="1:14" x14ac:dyDescent="0.25">
      <c r="A4099" t="s">
        <v>68</v>
      </c>
      <c r="B4099" t="s">
        <v>2046</v>
      </c>
      <c r="C4099">
        <v>2380</v>
      </c>
      <c r="D4099" s="2">
        <v>46082</v>
      </c>
      <c r="E4099" t="s">
        <v>905</v>
      </c>
      <c r="F4099" t="s">
        <v>203</v>
      </c>
      <c r="G4099" t="s">
        <v>35</v>
      </c>
      <c r="H4099" t="s">
        <v>897</v>
      </c>
      <c r="I4099" t="s">
        <v>8029</v>
      </c>
      <c r="J4099" t="s">
        <v>35</v>
      </c>
      <c r="K4099" t="s">
        <v>56</v>
      </c>
      <c r="L4099" t="s">
        <v>902</v>
      </c>
      <c r="M4099" t="s">
        <v>1829</v>
      </c>
      <c r="N4099" s="5">
        <v>854305</v>
      </c>
    </row>
    <row r="4100" spans="1:14" x14ac:dyDescent="0.25">
      <c r="A4100" t="s">
        <v>68</v>
      </c>
      <c r="B4100" t="s">
        <v>2046</v>
      </c>
      <c r="C4100">
        <v>2380</v>
      </c>
      <c r="D4100" s="2">
        <v>46082</v>
      </c>
      <c r="E4100" t="s">
        <v>905</v>
      </c>
      <c r="F4100" t="s">
        <v>203</v>
      </c>
      <c r="G4100" t="s">
        <v>35</v>
      </c>
      <c r="H4100" t="s">
        <v>897</v>
      </c>
      <c r="I4100" t="s">
        <v>8030</v>
      </c>
      <c r="J4100" t="s">
        <v>35</v>
      </c>
      <c r="K4100" t="s">
        <v>56</v>
      </c>
      <c r="L4100" t="s">
        <v>902</v>
      </c>
      <c r="M4100" t="s">
        <v>1829</v>
      </c>
      <c r="N4100" s="5">
        <v>79979</v>
      </c>
    </row>
    <row r="4101" spans="1:14" x14ac:dyDescent="0.25">
      <c r="A4101" t="s">
        <v>68</v>
      </c>
      <c r="B4101" t="s">
        <v>2046</v>
      </c>
      <c r="C4101">
        <v>2380</v>
      </c>
      <c r="D4101" s="2">
        <v>46082</v>
      </c>
      <c r="E4101" t="s">
        <v>905</v>
      </c>
      <c r="F4101" t="s">
        <v>5357</v>
      </c>
      <c r="G4101" t="s">
        <v>5358</v>
      </c>
      <c r="H4101" t="s">
        <v>4734</v>
      </c>
      <c r="I4101" t="s">
        <v>8031</v>
      </c>
      <c r="J4101" t="s">
        <v>8032</v>
      </c>
      <c r="K4101" t="s">
        <v>56</v>
      </c>
      <c r="L4101" t="s">
        <v>902</v>
      </c>
      <c r="M4101" t="s">
        <v>1829</v>
      </c>
      <c r="N4101" s="5">
        <v>1078515</v>
      </c>
    </row>
    <row r="4102" spans="1:14" x14ac:dyDescent="0.25">
      <c r="A4102" t="s">
        <v>68</v>
      </c>
      <c r="B4102" t="s">
        <v>2046</v>
      </c>
      <c r="C4102">
        <v>2380</v>
      </c>
      <c r="D4102" s="2">
        <v>46082</v>
      </c>
      <c r="E4102" t="s">
        <v>905</v>
      </c>
      <c r="F4102" t="s">
        <v>5357</v>
      </c>
      <c r="G4102" t="s">
        <v>5358</v>
      </c>
      <c r="H4102" t="s">
        <v>4734</v>
      </c>
      <c r="I4102" t="s">
        <v>8033</v>
      </c>
      <c r="J4102" t="s">
        <v>8032</v>
      </c>
      <c r="K4102" t="s">
        <v>56</v>
      </c>
      <c r="L4102" t="s">
        <v>902</v>
      </c>
      <c r="M4102" t="s">
        <v>1829</v>
      </c>
      <c r="N4102" s="5">
        <v>869404</v>
      </c>
    </row>
    <row r="4103" spans="1:14" x14ac:dyDescent="0.25">
      <c r="A4103" t="s">
        <v>68</v>
      </c>
      <c r="B4103" t="s">
        <v>2046</v>
      </c>
      <c r="C4103">
        <v>2380</v>
      </c>
      <c r="D4103" s="2">
        <v>46082</v>
      </c>
      <c r="E4103" t="s">
        <v>905</v>
      </c>
      <c r="F4103" t="s">
        <v>8034</v>
      </c>
      <c r="G4103" t="s">
        <v>8035</v>
      </c>
      <c r="H4103" t="s">
        <v>6527</v>
      </c>
      <c r="I4103" t="s">
        <v>8036</v>
      </c>
      <c r="J4103" t="s">
        <v>8035</v>
      </c>
      <c r="K4103" t="s">
        <v>56</v>
      </c>
      <c r="L4103" t="s">
        <v>902</v>
      </c>
      <c r="M4103" t="s">
        <v>1829</v>
      </c>
      <c r="N4103" s="5">
        <v>257776</v>
      </c>
    </row>
    <row r="4104" spans="1:14" x14ac:dyDescent="0.25">
      <c r="A4104" t="s">
        <v>68</v>
      </c>
      <c r="B4104" t="s">
        <v>2046</v>
      </c>
      <c r="C4104">
        <v>2380</v>
      </c>
      <c r="D4104" s="2">
        <v>46082</v>
      </c>
      <c r="E4104" t="s">
        <v>905</v>
      </c>
      <c r="F4104" t="s">
        <v>1667</v>
      </c>
      <c r="G4104" t="s">
        <v>1668</v>
      </c>
      <c r="H4104" t="s">
        <v>1739</v>
      </c>
      <c r="I4104" t="s">
        <v>8037</v>
      </c>
      <c r="J4104" t="s">
        <v>1668</v>
      </c>
      <c r="K4104" t="s">
        <v>56</v>
      </c>
      <c r="L4104" t="s">
        <v>902</v>
      </c>
      <c r="M4104" t="s">
        <v>1829</v>
      </c>
      <c r="N4104" s="5">
        <v>832692</v>
      </c>
    </row>
    <row r="4105" spans="1:14" x14ac:dyDescent="0.25">
      <c r="A4105" t="s">
        <v>68</v>
      </c>
      <c r="B4105" t="s">
        <v>2046</v>
      </c>
      <c r="C4105">
        <v>2380</v>
      </c>
      <c r="D4105" s="2">
        <v>46082</v>
      </c>
      <c r="E4105" t="s">
        <v>905</v>
      </c>
      <c r="F4105" t="s">
        <v>924</v>
      </c>
      <c r="G4105" t="s">
        <v>901</v>
      </c>
      <c r="H4105" t="s">
        <v>886</v>
      </c>
      <c r="I4105" t="s">
        <v>8038</v>
      </c>
      <c r="J4105" t="s">
        <v>901</v>
      </c>
      <c r="K4105" t="s">
        <v>56</v>
      </c>
      <c r="L4105" t="s">
        <v>902</v>
      </c>
      <c r="M4105" t="s">
        <v>1829</v>
      </c>
      <c r="N4105" s="5">
        <v>10717042</v>
      </c>
    </row>
    <row r="4106" spans="1:14" x14ac:dyDescent="0.25">
      <c r="A4106" t="s">
        <v>68</v>
      </c>
      <c r="B4106" t="s">
        <v>2046</v>
      </c>
      <c r="C4106">
        <v>2380</v>
      </c>
      <c r="D4106" s="2">
        <v>46082</v>
      </c>
      <c r="E4106" t="s">
        <v>905</v>
      </c>
      <c r="F4106" t="s">
        <v>924</v>
      </c>
      <c r="G4106" t="s">
        <v>901</v>
      </c>
      <c r="H4106" t="s">
        <v>886</v>
      </c>
      <c r="I4106" t="s">
        <v>8039</v>
      </c>
      <c r="J4106" t="s">
        <v>901</v>
      </c>
      <c r="K4106" t="s">
        <v>56</v>
      </c>
      <c r="L4106" t="s">
        <v>902</v>
      </c>
      <c r="M4106" t="s">
        <v>1829</v>
      </c>
      <c r="N4106" s="5">
        <v>5584549</v>
      </c>
    </row>
    <row r="4107" spans="1:14" x14ac:dyDescent="0.25">
      <c r="A4107" t="s">
        <v>68</v>
      </c>
      <c r="B4107" t="s">
        <v>2046</v>
      </c>
      <c r="C4107">
        <v>2380</v>
      </c>
      <c r="D4107" s="2">
        <v>46082</v>
      </c>
      <c r="E4107" t="s">
        <v>905</v>
      </c>
      <c r="F4107" t="s">
        <v>924</v>
      </c>
      <c r="G4107" t="s">
        <v>901</v>
      </c>
      <c r="H4107" t="s">
        <v>886</v>
      </c>
      <c r="I4107" t="s">
        <v>8040</v>
      </c>
      <c r="J4107" t="s">
        <v>901</v>
      </c>
      <c r="K4107" t="s">
        <v>56</v>
      </c>
      <c r="L4107" t="s">
        <v>902</v>
      </c>
      <c r="M4107" t="s">
        <v>1829</v>
      </c>
      <c r="N4107" s="5">
        <v>4790858</v>
      </c>
    </row>
    <row r="4108" spans="1:14" x14ac:dyDescent="0.25">
      <c r="A4108" t="s">
        <v>68</v>
      </c>
      <c r="B4108" t="s">
        <v>2046</v>
      </c>
      <c r="C4108">
        <v>2380</v>
      </c>
      <c r="D4108" s="2">
        <v>46082</v>
      </c>
      <c r="E4108" t="s">
        <v>905</v>
      </c>
      <c r="F4108" t="s">
        <v>1037</v>
      </c>
      <c r="G4108" t="s">
        <v>1038</v>
      </c>
      <c r="H4108" t="s">
        <v>1039</v>
      </c>
      <c r="I4108" t="s">
        <v>5375</v>
      </c>
      <c r="J4108" t="s">
        <v>1038</v>
      </c>
      <c r="K4108" t="s">
        <v>56</v>
      </c>
      <c r="L4108" t="s">
        <v>902</v>
      </c>
      <c r="M4108" t="s">
        <v>1829</v>
      </c>
      <c r="N4108" s="5">
        <v>309399</v>
      </c>
    </row>
    <row r="4109" spans="1:14" x14ac:dyDescent="0.25">
      <c r="A4109" t="s">
        <v>68</v>
      </c>
      <c r="B4109" t="s">
        <v>2046</v>
      </c>
      <c r="C4109">
        <v>2380</v>
      </c>
      <c r="D4109" s="2">
        <v>46082</v>
      </c>
      <c r="E4109" t="s">
        <v>905</v>
      </c>
      <c r="F4109" t="s">
        <v>1118</v>
      </c>
      <c r="G4109" t="s">
        <v>1119</v>
      </c>
      <c r="H4109" t="s">
        <v>1112</v>
      </c>
      <c r="I4109" t="s">
        <v>8041</v>
      </c>
      <c r="J4109" t="s">
        <v>1119</v>
      </c>
      <c r="K4109" t="s">
        <v>56</v>
      </c>
      <c r="L4109" t="s">
        <v>902</v>
      </c>
      <c r="M4109" t="s">
        <v>1829</v>
      </c>
      <c r="N4109" s="5">
        <v>59763</v>
      </c>
    </row>
    <row r="4110" spans="1:14" x14ac:dyDescent="0.25">
      <c r="A4110" t="s">
        <v>68</v>
      </c>
      <c r="B4110" t="s">
        <v>2046</v>
      </c>
      <c r="C4110">
        <v>2380</v>
      </c>
      <c r="D4110" s="2">
        <v>46082</v>
      </c>
      <c r="E4110" t="s">
        <v>905</v>
      </c>
      <c r="F4110" t="s">
        <v>1027</v>
      </c>
      <c r="G4110" t="s">
        <v>2049</v>
      </c>
      <c r="H4110" t="s">
        <v>1350</v>
      </c>
      <c r="I4110" t="s">
        <v>5377</v>
      </c>
      <c r="J4110" t="s">
        <v>2049</v>
      </c>
      <c r="K4110" t="s">
        <v>56</v>
      </c>
      <c r="L4110" t="s">
        <v>902</v>
      </c>
      <c r="M4110" t="s">
        <v>1829</v>
      </c>
      <c r="N4110" s="5">
        <v>499639</v>
      </c>
    </row>
    <row r="4111" spans="1:14" x14ac:dyDescent="0.25">
      <c r="A4111" t="s">
        <v>68</v>
      </c>
      <c r="B4111" t="s">
        <v>2046</v>
      </c>
      <c r="C4111">
        <v>2380</v>
      </c>
      <c r="D4111" s="2">
        <v>46082</v>
      </c>
      <c r="E4111" t="s">
        <v>905</v>
      </c>
      <c r="F4111" t="s">
        <v>1027</v>
      </c>
      <c r="G4111" t="s">
        <v>2049</v>
      </c>
      <c r="H4111" t="s">
        <v>1350</v>
      </c>
      <c r="I4111" t="s">
        <v>8042</v>
      </c>
      <c r="J4111" t="s">
        <v>2049</v>
      </c>
      <c r="K4111" t="s">
        <v>56</v>
      </c>
      <c r="L4111" t="s">
        <v>902</v>
      </c>
      <c r="M4111" t="s">
        <v>1829</v>
      </c>
      <c r="N4111" s="5">
        <v>647030</v>
      </c>
    </row>
    <row r="4112" spans="1:14" x14ac:dyDescent="0.25">
      <c r="A4112" t="s">
        <v>68</v>
      </c>
      <c r="B4112" t="s">
        <v>2046</v>
      </c>
      <c r="C4112">
        <v>2380</v>
      </c>
      <c r="D4112" s="2">
        <v>46082</v>
      </c>
      <c r="E4112" t="s">
        <v>905</v>
      </c>
      <c r="F4112" t="s">
        <v>2587</v>
      </c>
      <c r="G4112" t="s">
        <v>2588</v>
      </c>
      <c r="H4112" t="s">
        <v>2589</v>
      </c>
      <c r="I4112" t="s">
        <v>8043</v>
      </c>
      <c r="J4112" t="s">
        <v>2588</v>
      </c>
      <c r="K4112" t="s">
        <v>56</v>
      </c>
      <c r="L4112" t="s">
        <v>902</v>
      </c>
      <c r="M4112" t="s">
        <v>1829</v>
      </c>
      <c r="N4112" s="5">
        <v>175304</v>
      </c>
    </row>
    <row r="4113" spans="1:14" x14ac:dyDescent="0.25">
      <c r="A4113" t="s">
        <v>68</v>
      </c>
      <c r="B4113" t="s">
        <v>2046</v>
      </c>
      <c r="C4113">
        <v>2380</v>
      </c>
      <c r="D4113" s="2">
        <v>46082</v>
      </c>
      <c r="E4113" t="s">
        <v>905</v>
      </c>
      <c r="F4113" t="s">
        <v>2587</v>
      </c>
      <c r="G4113" t="s">
        <v>2588</v>
      </c>
      <c r="H4113" t="s">
        <v>2589</v>
      </c>
      <c r="I4113" t="s">
        <v>8044</v>
      </c>
      <c r="J4113" t="s">
        <v>2588</v>
      </c>
      <c r="K4113" t="s">
        <v>56</v>
      </c>
      <c r="L4113" t="s">
        <v>902</v>
      </c>
      <c r="M4113" t="s">
        <v>1829</v>
      </c>
      <c r="N4113" s="5">
        <v>439255</v>
      </c>
    </row>
    <row r="4114" spans="1:14" x14ac:dyDescent="0.25">
      <c r="A4114" t="s">
        <v>68</v>
      </c>
      <c r="B4114" t="s">
        <v>2046</v>
      </c>
      <c r="C4114">
        <v>2380</v>
      </c>
      <c r="D4114" s="2">
        <v>46082</v>
      </c>
      <c r="E4114" t="s">
        <v>905</v>
      </c>
      <c r="F4114" t="s">
        <v>2587</v>
      </c>
      <c r="G4114" t="s">
        <v>2588</v>
      </c>
      <c r="H4114" t="s">
        <v>2589</v>
      </c>
      <c r="I4114" t="s">
        <v>8045</v>
      </c>
      <c r="J4114" t="s">
        <v>2588</v>
      </c>
      <c r="K4114" t="s">
        <v>56</v>
      </c>
      <c r="L4114" t="s">
        <v>902</v>
      </c>
      <c r="M4114" t="s">
        <v>1829</v>
      </c>
      <c r="N4114" s="5">
        <v>353481</v>
      </c>
    </row>
    <row r="4115" spans="1:14" x14ac:dyDescent="0.25">
      <c r="A4115" t="s">
        <v>68</v>
      </c>
      <c r="B4115" t="s">
        <v>2046</v>
      </c>
      <c r="C4115">
        <v>2380</v>
      </c>
      <c r="D4115" s="2">
        <v>46082</v>
      </c>
      <c r="E4115" t="s">
        <v>905</v>
      </c>
      <c r="F4115" t="s">
        <v>2587</v>
      </c>
      <c r="G4115" t="s">
        <v>2588</v>
      </c>
      <c r="H4115" t="s">
        <v>2589</v>
      </c>
      <c r="I4115" t="s">
        <v>8046</v>
      </c>
      <c r="J4115" t="s">
        <v>2588</v>
      </c>
      <c r="K4115" t="s">
        <v>56</v>
      </c>
      <c r="L4115" t="s">
        <v>902</v>
      </c>
      <c r="M4115" t="s">
        <v>1829</v>
      </c>
      <c r="N4115" s="5">
        <v>664067</v>
      </c>
    </row>
    <row r="4116" spans="1:14" x14ac:dyDescent="0.25">
      <c r="A4116" t="s">
        <v>68</v>
      </c>
      <c r="B4116" t="s">
        <v>2046</v>
      </c>
      <c r="C4116">
        <v>2380</v>
      </c>
      <c r="D4116" s="2">
        <v>46082</v>
      </c>
      <c r="E4116" t="s">
        <v>905</v>
      </c>
      <c r="F4116" t="s">
        <v>1028</v>
      </c>
      <c r="G4116" t="s">
        <v>1022</v>
      </c>
      <c r="H4116" t="s">
        <v>1023</v>
      </c>
      <c r="I4116" t="s">
        <v>8047</v>
      </c>
      <c r="J4116" t="s">
        <v>1022</v>
      </c>
      <c r="K4116" t="s">
        <v>56</v>
      </c>
      <c r="L4116" t="s">
        <v>902</v>
      </c>
      <c r="M4116" t="s">
        <v>1829</v>
      </c>
      <c r="N4116" s="5">
        <v>373339</v>
      </c>
    </row>
    <row r="4117" spans="1:14" x14ac:dyDescent="0.25">
      <c r="A4117" t="s">
        <v>68</v>
      </c>
      <c r="B4117" t="s">
        <v>2046</v>
      </c>
      <c r="C4117">
        <v>2380</v>
      </c>
      <c r="D4117" s="2">
        <v>46082</v>
      </c>
      <c r="E4117" t="s">
        <v>905</v>
      </c>
      <c r="F4117" t="s">
        <v>1003</v>
      </c>
      <c r="G4117" t="s">
        <v>1004</v>
      </c>
      <c r="H4117" t="s">
        <v>6529</v>
      </c>
      <c r="I4117" t="s">
        <v>8048</v>
      </c>
      <c r="J4117" t="s">
        <v>1004</v>
      </c>
      <c r="K4117" t="s">
        <v>56</v>
      </c>
      <c r="L4117" t="s">
        <v>902</v>
      </c>
      <c r="M4117" t="s">
        <v>1829</v>
      </c>
      <c r="N4117" s="5">
        <v>79285</v>
      </c>
    </row>
    <row r="4118" spans="1:14" x14ac:dyDescent="0.25">
      <c r="A4118" t="s">
        <v>68</v>
      </c>
      <c r="B4118" t="s">
        <v>2046</v>
      </c>
      <c r="C4118">
        <v>2380</v>
      </c>
      <c r="D4118" s="2">
        <v>46082</v>
      </c>
      <c r="E4118" t="s">
        <v>905</v>
      </c>
      <c r="F4118" t="s">
        <v>940</v>
      </c>
      <c r="G4118" t="s">
        <v>867</v>
      </c>
      <c r="H4118" t="s">
        <v>868</v>
      </c>
      <c r="I4118" t="s">
        <v>8049</v>
      </c>
      <c r="J4118" t="s">
        <v>867</v>
      </c>
      <c r="K4118" t="s">
        <v>56</v>
      </c>
      <c r="L4118" t="s">
        <v>902</v>
      </c>
      <c r="M4118" t="s">
        <v>1829</v>
      </c>
      <c r="N4118" s="5">
        <v>677708</v>
      </c>
    </row>
    <row r="4119" spans="1:14" x14ac:dyDescent="0.25">
      <c r="A4119" t="s">
        <v>68</v>
      </c>
      <c r="B4119" t="s">
        <v>2046</v>
      </c>
      <c r="C4119">
        <v>2380</v>
      </c>
      <c r="D4119" s="2">
        <v>46082</v>
      </c>
      <c r="E4119" t="s">
        <v>905</v>
      </c>
      <c r="F4119" t="s">
        <v>359</v>
      </c>
      <c r="G4119" t="s">
        <v>353</v>
      </c>
      <c r="H4119" t="s">
        <v>3282</v>
      </c>
      <c r="I4119" t="s">
        <v>8050</v>
      </c>
      <c r="J4119" t="s">
        <v>353</v>
      </c>
      <c r="K4119" t="s">
        <v>56</v>
      </c>
      <c r="L4119" t="s">
        <v>902</v>
      </c>
      <c r="M4119" t="s">
        <v>1829</v>
      </c>
      <c r="N4119" s="5">
        <v>466148</v>
      </c>
    </row>
    <row r="4120" spans="1:14" x14ac:dyDescent="0.25">
      <c r="A4120" t="s">
        <v>68</v>
      </c>
      <c r="B4120" t="s">
        <v>2046</v>
      </c>
      <c r="C4120">
        <v>2380</v>
      </c>
      <c r="D4120" s="2">
        <v>46082</v>
      </c>
      <c r="E4120" t="s">
        <v>905</v>
      </c>
      <c r="F4120" t="s">
        <v>815</v>
      </c>
      <c r="G4120" t="s">
        <v>1900</v>
      </c>
      <c r="H4120" t="s">
        <v>832</v>
      </c>
      <c r="I4120" t="s">
        <v>8051</v>
      </c>
      <c r="J4120" t="s">
        <v>1123</v>
      </c>
      <c r="K4120" t="s">
        <v>56</v>
      </c>
      <c r="L4120" t="s">
        <v>902</v>
      </c>
      <c r="M4120" t="s">
        <v>1829</v>
      </c>
      <c r="N4120" s="5">
        <v>225016</v>
      </c>
    </row>
    <row r="4121" spans="1:14" x14ac:dyDescent="0.25">
      <c r="A4121" t="s">
        <v>68</v>
      </c>
      <c r="B4121" t="s">
        <v>2046</v>
      </c>
      <c r="C4121">
        <v>2380</v>
      </c>
      <c r="D4121" s="2">
        <v>46082</v>
      </c>
      <c r="E4121" t="s">
        <v>905</v>
      </c>
      <c r="F4121" t="s">
        <v>815</v>
      </c>
      <c r="G4121" t="s">
        <v>1900</v>
      </c>
      <c r="H4121" t="s">
        <v>832</v>
      </c>
      <c r="I4121" t="s">
        <v>8052</v>
      </c>
      <c r="J4121" t="s">
        <v>1123</v>
      </c>
      <c r="K4121" t="s">
        <v>56</v>
      </c>
      <c r="L4121" t="s">
        <v>902</v>
      </c>
      <c r="M4121" t="s">
        <v>1829</v>
      </c>
      <c r="N4121" s="5">
        <v>19895</v>
      </c>
    </row>
    <row r="4122" spans="1:14" x14ac:dyDescent="0.25">
      <c r="A4122" t="s">
        <v>68</v>
      </c>
      <c r="B4122" t="s">
        <v>2046</v>
      </c>
      <c r="C4122">
        <v>2380</v>
      </c>
      <c r="D4122" s="2">
        <v>46082</v>
      </c>
      <c r="E4122" t="s">
        <v>905</v>
      </c>
      <c r="F4122" t="s">
        <v>815</v>
      </c>
      <c r="G4122" t="s">
        <v>1900</v>
      </c>
      <c r="H4122" t="s">
        <v>832</v>
      </c>
      <c r="I4122" t="s">
        <v>8053</v>
      </c>
      <c r="J4122" t="s">
        <v>1123</v>
      </c>
      <c r="K4122" t="s">
        <v>56</v>
      </c>
      <c r="L4122" t="s">
        <v>902</v>
      </c>
      <c r="M4122" t="s">
        <v>1829</v>
      </c>
      <c r="N4122" s="5">
        <v>6710292</v>
      </c>
    </row>
    <row r="4123" spans="1:14" x14ac:dyDescent="0.25">
      <c r="A4123" t="s">
        <v>68</v>
      </c>
      <c r="B4123" t="s">
        <v>2046</v>
      </c>
      <c r="C4123">
        <v>2380</v>
      </c>
      <c r="D4123" s="2">
        <v>46082</v>
      </c>
      <c r="E4123" t="s">
        <v>905</v>
      </c>
      <c r="F4123" t="s">
        <v>941</v>
      </c>
      <c r="G4123" t="s">
        <v>847</v>
      </c>
      <c r="H4123" t="s">
        <v>849</v>
      </c>
      <c r="I4123" t="s">
        <v>8054</v>
      </c>
      <c r="J4123" t="s">
        <v>847</v>
      </c>
      <c r="K4123" t="s">
        <v>56</v>
      </c>
      <c r="L4123" t="s">
        <v>902</v>
      </c>
      <c r="M4123" t="s">
        <v>1829</v>
      </c>
      <c r="N4123" s="5">
        <v>502006</v>
      </c>
    </row>
    <row r="4124" spans="1:14" x14ac:dyDescent="0.25">
      <c r="A4124" t="s">
        <v>68</v>
      </c>
      <c r="B4124" t="s">
        <v>2046</v>
      </c>
      <c r="C4124">
        <v>2380</v>
      </c>
      <c r="D4124" s="2">
        <v>46082</v>
      </c>
      <c r="E4124" t="s">
        <v>905</v>
      </c>
      <c r="F4124" t="s">
        <v>941</v>
      </c>
      <c r="G4124" t="s">
        <v>847</v>
      </c>
      <c r="H4124" t="s">
        <v>849</v>
      </c>
      <c r="I4124" t="s">
        <v>8055</v>
      </c>
      <c r="J4124" t="s">
        <v>847</v>
      </c>
      <c r="K4124" t="s">
        <v>56</v>
      </c>
      <c r="L4124" t="s">
        <v>902</v>
      </c>
      <c r="M4124" t="s">
        <v>1829</v>
      </c>
      <c r="N4124" s="5">
        <v>71491</v>
      </c>
    </row>
    <row r="4125" spans="1:14" x14ac:dyDescent="0.25">
      <c r="A4125" t="s">
        <v>68</v>
      </c>
      <c r="B4125" t="s">
        <v>2046</v>
      </c>
      <c r="C4125">
        <v>2380</v>
      </c>
      <c r="D4125" s="2">
        <v>46082</v>
      </c>
      <c r="E4125" t="s">
        <v>905</v>
      </c>
      <c r="F4125" t="s">
        <v>941</v>
      </c>
      <c r="G4125" t="s">
        <v>847</v>
      </c>
      <c r="H4125" t="s">
        <v>849</v>
      </c>
      <c r="I4125" t="s">
        <v>8056</v>
      </c>
      <c r="J4125" t="s">
        <v>847</v>
      </c>
      <c r="K4125" t="s">
        <v>56</v>
      </c>
      <c r="L4125" t="s">
        <v>902</v>
      </c>
      <c r="M4125" t="s">
        <v>1829</v>
      </c>
      <c r="N4125" s="5">
        <v>334670</v>
      </c>
    </row>
    <row r="4126" spans="1:14" x14ac:dyDescent="0.25">
      <c r="A4126" t="s">
        <v>68</v>
      </c>
      <c r="B4126" t="s">
        <v>2046</v>
      </c>
      <c r="C4126">
        <v>2380</v>
      </c>
      <c r="D4126" s="2">
        <v>46082</v>
      </c>
      <c r="E4126" t="s">
        <v>905</v>
      </c>
      <c r="F4126" t="s">
        <v>941</v>
      </c>
      <c r="G4126" t="s">
        <v>847</v>
      </c>
      <c r="H4126" t="s">
        <v>849</v>
      </c>
      <c r="I4126" t="s">
        <v>8057</v>
      </c>
      <c r="J4126" t="s">
        <v>847</v>
      </c>
      <c r="K4126" t="s">
        <v>56</v>
      </c>
      <c r="L4126" t="s">
        <v>902</v>
      </c>
      <c r="M4126" t="s">
        <v>1829</v>
      </c>
      <c r="N4126" s="5">
        <v>262132</v>
      </c>
    </row>
    <row r="4127" spans="1:14" x14ac:dyDescent="0.25">
      <c r="A4127" t="s">
        <v>68</v>
      </c>
      <c r="B4127" t="s">
        <v>2046</v>
      </c>
      <c r="C4127">
        <v>2380</v>
      </c>
      <c r="D4127" s="2">
        <v>46082</v>
      </c>
      <c r="E4127" t="s">
        <v>905</v>
      </c>
      <c r="F4127" t="s">
        <v>941</v>
      </c>
      <c r="G4127" t="s">
        <v>847</v>
      </c>
      <c r="H4127" t="s">
        <v>849</v>
      </c>
      <c r="I4127" t="s">
        <v>8058</v>
      </c>
      <c r="J4127" t="s">
        <v>847</v>
      </c>
      <c r="K4127" t="s">
        <v>56</v>
      </c>
      <c r="L4127" t="s">
        <v>902</v>
      </c>
      <c r="M4127" t="s">
        <v>1829</v>
      </c>
      <c r="N4127" s="5">
        <v>634665</v>
      </c>
    </row>
    <row r="4128" spans="1:14" x14ac:dyDescent="0.25">
      <c r="A4128" t="s">
        <v>68</v>
      </c>
      <c r="B4128" t="s">
        <v>2046</v>
      </c>
      <c r="C4128">
        <v>2380</v>
      </c>
      <c r="D4128" s="2">
        <v>46082</v>
      </c>
      <c r="E4128" t="s">
        <v>905</v>
      </c>
      <c r="F4128" t="s">
        <v>941</v>
      </c>
      <c r="G4128" t="s">
        <v>847</v>
      </c>
      <c r="H4128" t="s">
        <v>849</v>
      </c>
      <c r="I4128" t="s">
        <v>8059</v>
      </c>
      <c r="J4128" t="s">
        <v>847</v>
      </c>
      <c r="K4128" t="s">
        <v>56</v>
      </c>
      <c r="L4128" t="s">
        <v>902</v>
      </c>
      <c r="M4128" t="s">
        <v>1829</v>
      </c>
      <c r="N4128" s="5">
        <v>597626</v>
      </c>
    </row>
    <row r="4129" spans="1:14" x14ac:dyDescent="0.25">
      <c r="A4129" t="s">
        <v>68</v>
      </c>
      <c r="B4129" t="s">
        <v>2046</v>
      </c>
      <c r="C4129">
        <v>2380</v>
      </c>
      <c r="D4129" s="2">
        <v>46082</v>
      </c>
      <c r="E4129" t="s">
        <v>905</v>
      </c>
      <c r="F4129" t="s">
        <v>941</v>
      </c>
      <c r="G4129" t="s">
        <v>847</v>
      </c>
      <c r="H4129" t="s">
        <v>849</v>
      </c>
      <c r="I4129" t="s">
        <v>8060</v>
      </c>
      <c r="J4129" t="s">
        <v>847</v>
      </c>
      <c r="K4129" t="s">
        <v>56</v>
      </c>
      <c r="L4129" t="s">
        <v>902</v>
      </c>
      <c r="M4129" t="s">
        <v>1829</v>
      </c>
      <c r="N4129" s="5">
        <v>262132</v>
      </c>
    </row>
    <row r="4130" spans="1:14" x14ac:dyDescent="0.25">
      <c r="A4130" t="s">
        <v>68</v>
      </c>
      <c r="B4130" t="s">
        <v>2046</v>
      </c>
      <c r="C4130">
        <v>2380</v>
      </c>
      <c r="D4130" s="2">
        <v>46082</v>
      </c>
      <c r="E4130" t="s">
        <v>905</v>
      </c>
      <c r="F4130" t="s">
        <v>941</v>
      </c>
      <c r="G4130" t="s">
        <v>847</v>
      </c>
      <c r="H4130" t="s">
        <v>849</v>
      </c>
      <c r="I4130" t="s">
        <v>8061</v>
      </c>
      <c r="J4130" t="s">
        <v>847</v>
      </c>
      <c r="K4130" t="s">
        <v>56</v>
      </c>
      <c r="L4130" t="s">
        <v>902</v>
      </c>
      <c r="M4130" t="s">
        <v>1829</v>
      </c>
      <c r="N4130" s="5">
        <v>-634665</v>
      </c>
    </row>
    <row r="4131" spans="1:14" x14ac:dyDescent="0.25">
      <c r="A4131" t="s">
        <v>68</v>
      </c>
      <c r="B4131" t="s">
        <v>2046</v>
      </c>
      <c r="C4131">
        <v>2380</v>
      </c>
      <c r="D4131" s="2">
        <v>46082</v>
      </c>
      <c r="E4131" t="s">
        <v>905</v>
      </c>
      <c r="F4131" t="s">
        <v>2377</v>
      </c>
      <c r="G4131" t="s">
        <v>2378</v>
      </c>
      <c r="H4131" t="s">
        <v>6530</v>
      </c>
      <c r="I4131" t="s">
        <v>8062</v>
      </c>
      <c r="J4131" t="s">
        <v>2378</v>
      </c>
      <c r="K4131" t="s">
        <v>56</v>
      </c>
      <c r="L4131" t="s">
        <v>902</v>
      </c>
      <c r="M4131" t="s">
        <v>1829</v>
      </c>
      <c r="N4131" s="5">
        <v>262955</v>
      </c>
    </row>
    <row r="4132" spans="1:14" x14ac:dyDescent="0.25">
      <c r="A4132" t="s">
        <v>68</v>
      </c>
      <c r="B4132" t="s">
        <v>2046</v>
      </c>
      <c r="C4132">
        <v>2380</v>
      </c>
      <c r="D4132" s="2">
        <v>46082</v>
      </c>
      <c r="E4132" t="s">
        <v>905</v>
      </c>
      <c r="F4132" t="s">
        <v>179</v>
      </c>
      <c r="G4132" t="s">
        <v>269</v>
      </c>
      <c r="H4132" t="s">
        <v>1040</v>
      </c>
      <c r="I4132" t="s">
        <v>8063</v>
      </c>
      <c r="J4132" t="s">
        <v>269</v>
      </c>
      <c r="K4132" t="s">
        <v>56</v>
      </c>
      <c r="L4132" t="s">
        <v>902</v>
      </c>
      <c r="M4132" t="s">
        <v>1829</v>
      </c>
      <c r="N4132" s="5">
        <v>706962</v>
      </c>
    </row>
    <row r="4133" spans="1:14" x14ac:dyDescent="0.25">
      <c r="A4133" t="s">
        <v>68</v>
      </c>
      <c r="B4133" t="s">
        <v>2046</v>
      </c>
      <c r="C4133">
        <v>2380</v>
      </c>
      <c r="D4133" s="2">
        <v>46082</v>
      </c>
      <c r="E4133" t="s">
        <v>905</v>
      </c>
      <c r="F4133" t="s">
        <v>179</v>
      </c>
      <c r="G4133" t="s">
        <v>269</v>
      </c>
      <c r="H4133" t="s">
        <v>1040</v>
      </c>
      <c r="I4133" t="s">
        <v>8064</v>
      </c>
      <c r="J4133" t="s">
        <v>269</v>
      </c>
      <c r="K4133" t="s">
        <v>56</v>
      </c>
      <c r="L4133" t="s">
        <v>902</v>
      </c>
      <c r="M4133" t="s">
        <v>1829</v>
      </c>
      <c r="N4133" s="5">
        <v>139446</v>
      </c>
    </row>
    <row r="4134" spans="1:14" x14ac:dyDescent="0.25">
      <c r="A4134" t="s">
        <v>68</v>
      </c>
      <c r="B4134" t="s">
        <v>2046</v>
      </c>
      <c r="C4134">
        <v>2380</v>
      </c>
      <c r="D4134" s="2">
        <v>46082</v>
      </c>
      <c r="E4134" t="s">
        <v>906</v>
      </c>
      <c r="F4134" t="s">
        <v>174</v>
      </c>
      <c r="G4134" t="s">
        <v>1909</v>
      </c>
      <c r="H4134" t="s">
        <v>1433</v>
      </c>
      <c r="I4134" t="s">
        <v>14</v>
      </c>
      <c r="J4134" t="s">
        <v>1910</v>
      </c>
      <c r="K4134" t="s">
        <v>56</v>
      </c>
      <c r="L4134" t="s">
        <v>903</v>
      </c>
      <c r="M4134" t="s">
        <v>1829</v>
      </c>
      <c r="N4134" s="5">
        <v>8475053</v>
      </c>
    </row>
    <row r="4135" spans="1:14" x14ac:dyDescent="0.25">
      <c r="A4135" t="s">
        <v>68</v>
      </c>
      <c r="B4135" t="s">
        <v>2046</v>
      </c>
      <c r="C4135">
        <v>2380</v>
      </c>
      <c r="D4135" s="2">
        <v>46082</v>
      </c>
      <c r="E4135" t="s">
        <v>906</v>
      </c>
      <c r="F4135" t="s">
        <v>939</v>
      </c>
      <c r="G4135" t="s">
        <v>850</v>
      </c>
      <c r="H4135" t="s">
        <v>851</v>
      </c>
      <c r="I4135" t="s">
        <v>14</v>
      </c>
      <c r="J4135" t="s">
        <v>4830</v>
      </c>
      <c r="K4135" t="s">
        <v>56</v>
      </c>
      <c r="L4135" t="s">
        <v>903</v>
      </c>
      <c r="M4135" t="s">
        <v>1829</v>
      </c>
      <c r="N4135" s="5">
        <v>1487690</v>
      </c>
    </row>
    <row r="4136" spans="1:14" x14ac:dyDescent="0.25">
      <c r="A4136" t="s">
        <v>68</v>
      </c>
      <c r="B4136" t="s">
        <v>2046</v>
      </c>
      <c r="C4136">
        <v>2380</v>
      </c>
      <c r="D4136" s="2">
        <v>46082</v>
      </c>
      <c r="E4136" t="s">
        <v>906</v>
      </c>
      <c r="F4136" t="s">
        <v>924</v>
      </c>
      <c r="G4136" t="s">
        <v>901</v>
      </c>
      <c r="H4136" t="s">
        <v>886</v>
      </c>
      <c r="I4136" t="s">
        <v>14</v>
      </c>
      <c r="J4136" t="s">
        <v>1926</v>
      </c>
      <c r="K4136" t="s">
        <v>56</v>
      </c>
      <c r="L4136" t="s">
        <v>903</v>
      </c>
      <c r="M4136" t="s">
        <v>1829</v>
      </c>
      <c r="N4136" s="5">
        <v>24610433</v>
      </c>
    </row>
    <row r="4137" spans="1:14" x14ac:dyDescent="0.25">
      <c r="A4137" t="s">
        <v>68</v>
      </c>
      <c r="B4137" t="s">
        <v>2046</v>
      </c>
      <c r="C4137">
        <v>2380</v>
      </c>
      <c r="D4137" s="2">
        <v>46082</v>
      </c>
      <c r="E4137" t="s">
        <v>906</v>
      </c>
      <c r="F4137" t="s">
        <v>815</v>
      </c>
      <c r="G4137" t="s">
        <v>1900</v>
      </c>
      <c r="H4137" t="s">
        <v>832</v>
      </c>
      <c r="I4137" t="s">
        <v>14</v>
      </c>
      <c r="J4137" t="s">
        <v>1904</v>
      </c>
      <c r="K4137" t="s">
        <v>56</v>
      </c>
      <c r="L4137" t="s">
        <v>903</v>
      </c>
      <c r="M4137" t="s">
        <v>1829</v>
      </c>
      <c r="N4137" s="5">
        <v>8421662</v>
      </c>
    </row>
    <row r="4138" spans="1:14" x14ac:dyDescent="0.25">
      <c r="A4138" t="s">
        <v>68</v>
      </c>
      <c r="B4138" t="s">
        <v>2046</v>
      </c>
      <c r="C4138">
        <v>2380</v>
      </c>
      <c r="D4138" s="2">
        <v>46082</v>
      </c>
      <c r="E4138" t="s">
        <v>907</v>
      </c>
      <c r="F4138" t="s">
        <v>174</v>
      </c>
      <c r="G4138" t="s">
        <v>1909</v>
      </c>
      <c r="H4138" t="s">
        <v>1433</v>
      </c>
      <c r="I4138" t="s">
        <v>14</v>
      </c>
      <c r="J4138" t="s">
        <v>1911</v>
      </c>
      <c r="K4138" t="s">
        <v>56</v>
      </c>
      <c r="L4138" t="s">
        <v>904</v>
      </c>
      <c r="M4138" t="s">
        <v>1829</v>
      </c>
      <c r="N4138" s="5">
        <v>-1137579</v>
      </c>
    </row>
    <row r="4139" spans="1:14" x14ac:dyDescent="0.25">
      <c r="A4139" t="s">
        <v>68</v>
      </c>
      <c r="B4139" t="s">
        <v>2046</v>
      </c>
      <c r="C4139">
        <v>2380</v>
      </c>
      <c r="D4139" s="2">
        <v>46082</v>
      </c>
      <c r="E4139" t="s">
        <v>907</v>
      </c>
      <c r="F4139" t="s">
        <v>174</v>
      </c>
      <c r="G4139" t="s">
        <v>1909</v>
      </c>
      <c r="H4139" t="s">
        <v>1433</v>
      </c>
      <c r="I4139" t="s">
        <v>8021</v>
      </c>
      <c r="J4139" t="s">
        <v>1911</v>
      </c>
      <c r="K4139" t="s">
        <v>56</v>
      </c>
      <c r="L4139" t="s">
        <v>904</v>
      </c>
      <c r="M4139" t="s">
        <v>1829</v>
      </c>
      <c r="N4139" s="5">
        <v>-5992378</v>
      </c>
    </row>
    <row r="4140" spans="1:14" x14ac:dyDescent="0.25">
      <c r="A4140" t="s">
        <v>68</v>
      </c>
      <c r="B4140" t="s">
        <v>2046</v>
      </c>
      <c r="C4140">
        <v>2380</v>
      </c>
      <c r="D4140" s="2">
        <v>46082</v>
      </c>
      <c r="E4140" t="s">
        <v>907</v>
      </c>
      <c r="F4140" t="s">
        <v>939</v>
      </c>
      <c r="G4140" t="s">
        <v>850</v>
      </c>
      <c r="H4140" t="s">
        <v>851</v>
      </c>
      <c r="I4140" t="s">
        <v>8022</v>
      </c>
      <c r="J4140" t="s">
        <v>2047</v>
      </c>
      <c r="K4140" t="s">
        <v>56</v>
      </c>
      <c r="L4140" t="s">
        <v>904</v>
      </c>
      <c r="M4140" t="s">
        <v>1829</v>
      </c>
      <c r="N4140" s="5">
        <v>-989746</v>
      </c>
    </row>
    <row r="4141" spans="1:14" x14ac:dyDescent="0.25">
      <c r="A4141" t="s">
        <v>68</v>
      </c>
      <c r="B4141" t="s">
        <v>2046</v>
      </c>
      <c r="C4141">
        <v>2380</v>
      </c>
      <c r="D4141" s="2">
        <v>46082</v>
      </c>
      <c r="E4141" t="s">
        <v>907</v>
      </c>
      <c r="F4141" t="s">
        <v>5357</v>
      </c>
      <c r="G4141" t="s">
        <v>5358</v>
      </c>
      <c r="H4141" t="s">
        <v>4734</v>
      </c>
      <c r="I4141" t="s">
        <v>8033</v>
      </c>
      <c r="J4141" t="s">
        <v>8065</v>
      </c>
      <c r="K4141" t="s">
        <v>56</v>
      </c>
      <c r="L4141" t="s">
        <v>904</v>
      </c>
      <c r="M4141" t="s">
        <v>1829</v>
      </c>
      <c r="N4141" s="5">
        <v>-869404</v>
      </c>
    </row>
    <row r="4142" spans="1:14" x14ac:dyDescent="0.25">
      <c r="A4142" t="s">
        <v>68</v>
      </c>
      <c r="B4142" t="s">
        <v>2046</v>
      </c>
      <c r="C4142">
        <v>2380</v>
      </c>
      <c r="D4142" s="2">
        <v>46082</v>
      </c>
      <c r="E4142" t="s">
        <v>907</v>
      </c>
      <c r="F4142" t="s">
        <v>924</v>
      </c>
      <c r="G4142" t="s">
        <v>901</v>
      </c>
      <c r="H4142" t="s">
        <v>886</v>
      </c>
      <c r="I4142" t="s">
        <v>8038</v>
      </c>
      <c r="J4142" t="s">
        <v>1929</v>
      </c>
      <c r="K4142" t="s">
        <v>56</v>
      </c>
      <c r="L4142" t="s">
        <v>904</v>
      </c>
      <c r="M4142" t="s">
        <v>1829</v>
      </c>
      <c r="N4142" s="5">
        <v>-9417644</v>
      </c>
    </row>
    <row r="4143" spans="1:14" x14ac:dyDescent="0.25">
      <c r="A4143" t="s">
        <v>68</v>
      </c>
      <c r="B4143" t="s">
        <v>2046</v>
      </c>
      <c r="C4143">
        <v>2380</v>
      </c>
      <c r="D4143" s="2">
        <v>46082</v>
      </c>
      <c r="E4143" t="s">
        <v>907</v>
      </c>
      <c r="F4143" t="s">
        <v>924</v>
      </c>
      <c r="G4143" t="s">
        <v>901</v>
      </c>
      <c r="H4143" t="s">
        <v>886</v>
      </c>
      <c r="I4143" t="s">
        <v>8039</v>
      </c>
      <c r="J4143" t="s">
        <v>1929</v>
      </c>
      <c r="K4143" t="s">
        <v>56</v>
      </c>
      <c r="L4143" t="s">
        <v>904</v>
      </c>
      <c r="M4143" t="s">
        <v>1829</v>
      </c>
      <c r="N4143" s="5">
        <v>-5289964</v>
      </c>
    </row>
    <row r="4144" spans="1:14" x14ac:dyDescent="0.25">
      <c r="A4144" t="s">
        <v>68</v>
      </c>
      <c r="B4144" t="s">
        <v>2046</v>
      </c>
      <c r="C4144">
        <v>2380</v>
      </c>
      <c r="D4144" s="2">
        <v>46082</v>
      </c>
      <c r="E4144" t="s">
        <v>907</v>
      </c>
      <c r="F4144" t="s">
        <v>924</v>
      </c>
      <c r="G4144" t="s">
        <v>901</v>
      </c>
      <c r="H4144" t="s">
        <v>886</v>
      </c>
      <c r="I4144" t="s">
        <v>8040</v>
      </c>
      <c r="J4144" t="s">
        <v>1929</v>
      </c>
      <c r="K4144" t="s">
        <v>56</v>
      </c>
      <c r="L4144" t="s">
        <v>904</v>
      </c>
      <c r="M4144" t="s">
        <v>1829</v>
      </c>
      <c r="N4144" s="5">
        <v>-4229269</v>
      </c>
    </row>
    <row r="4145" spans="1:14" x14ac:dyDescent="0.25">
      <c r="A4145" t="s">
        <v>68</v>
      </c>
      <c r="B4145" t="s">
        <v>2046</v>
      </c>
      <c r="C4145">
        <v>2380</v>
      </c>
      <c r="D4145" s="2">
        <v>46082</v>
      </c>
      <c r="E4145" t="s">
        <v>907</v>
      </c>
      <c r="F4145" t="s">
        <v>1037</v>
      </c>
      <c r="G4145" t="s">
        <v>1038</v>
      </c>
      <c r="H4145" t="s">
        <v>1039</v>
      </c>
      <c r="I4145" t="s">
        <v>5375</v>
      </c>
      <c r="J4145" t="s">
        <v>2051</v>
      </c>
      <c r="K4145" t="s">
        <v>56</v>
      </c>
      <c r="L4145" t="s">
        <v>904</v>
      </c>
      <c r="M4145" t="s">
        <v>1829</v>
      </c>
      <c r="N4145" s="5">
        <v>-309399</v>
      </c>
    </row>
    <row r="4146" spans="1:14" x14ac:dyDescent="0.25">
      <c r="A4146" t="s">
        <v>68</v>
      </c>
      <c r="B4146" t="s">
        <v>2046</v>
      </c>
      <c r="C4146">
        <v>2380</v>
      </c>
      <c r="D4146" s="2">
        <v>46082</v>
      </c>
      <c r="E4146" t="s">
        <v>907</v>
      </c>
      <c r="F4146" t="s">
        <v>1027</v>
      </c>
      <c r="G4146" t="s">
        <v>2049</v>
      </c>
      <c r="H4146" t="s">
        <v>1350</v>
      </c>
      <c r="I4146" t="s">
        <v>5377</v>
      </c>
      <c r="J4146" t="s">
        <v>8066</v>
      </c>
      <c r="K4146" t="s">
        <v>56</v>
      </c>
      <c r="L4146" t="s">
        <v>904</v>
      </c>
      <c r="M4146" t="s">
        <v>1829</v>
      </c>
      <c r="N4146" s="5">
        <v>-499639</v>
      </c>
    </row>
    <row r="4147" spans="1:14" x14ac:dyDescent="0.25">
      <c r="A4147" t="s">
        <v>68</v>
      </c>
      <c r="B4147" t="s">
        <v>2046</v>
      </c>
      <c r="C4147">
        <v>2380</v>
      </c>
      <c r="D4147" s="2">
        <v>46082</v>
      </c>
      <c r="E4147" t="s">
        <v>907</v>
      </c>
      <c r="F4147" t="s">
        <v>2587</v>
      </c>
      <c r="G4147" t="s">
        <v>2588</v>
      </c>
      <c r="H4147" t="s">
        <v>2589</v>
      </c>
      <c r="I4147" t="s">
        <v>8045</v>
      </c>
      <c r="J4147" t="s">
        <v>8067</v>
      </c>
      <c r="K4147" t="s">
        <v>56</v>
      </c>
      <c r="L4147" t="s">
        <v>904</v>
      </c>
      <c r="M4147" t="s">
        <v>1829</v>
      </c>
      <c r="N4147" s="5">
        <v>-353481</v>
      </c>
    </row>
    <row r="4148" spans="1:14" x14ac:dyDescent="0.25">
      <c r="A4148" t="s">
        <v>68</v>
      </c>
      <c r="B4148" t="s">
        <v>2046</v>
      </c>
      <c r="C4148">
        <v>2380</v>
      </c>
      <c r="D4148" s="2">
        <v>46082</v>
      </c>
      <c r="E4148" t="s">
        <v>907</v>
      </c>
      <c r="F4148" t="s">
        <v>2587</v>
      </c>
      <c r="G4148" t="s">
        <v>2588</v>
      </c>
      <c r="H4148" t="s">
        <v>2589</v>
      </c>
      <c r="I4148" t="s">
        <v>8046</v>
      </c>
      <c r="J4148" t="s">
        <v>8067</v>
      </c>
      <c r="K4148" t="s">
        <v>56</v>
      </c>
      <c r="L4148" t="s">
        <v>904</v>
      </c>
      <c r="M4148" t="s">
        <v>1829</v>
      </c>
      <c r="N4148" s="5">
        <v>-664067</v>
      </c>
    </row>
    <row r="4149" spans="1:14" x14ac:dyDescent="0.25">
      <c r="A4149" t="s">
        <v>68</v>
      </c>
      <c r="B4149" t="s">
        <v>2046</v>
      </c>
      <c r="C4149">
        <v>2380</v>
      </c>
      <c r="D4149" s="2">
        <v>46082</v>
      </c>
      <c r="E4149" t="s">
        <v>907</v>
      </c>
      <c r="F4149" t="s">
        <v>1028</v>
      </c>
      <c r="G4149" t="s">
        <v>1022</v>
      </c>
      <c r="H4149" t="s">
        <v>1023</v>
      </c>
      <c r="I4149" t="s">
        <v>8047</v>
      </c>
      <c r="J4149" t="s">
        <v>8068</v>
      </c>
      <c r="K4149" t="s">
        <v>56</v>
      </c>
      <c r="L4149" t="s">
        <v>904</v>
      </c>
      <c r="M4149" t="s">
        <v>1829</v>
      </c>
      <c r="N4149" s="5">
        <v>-373339</v>
      </c>
    </row>
    <row r="4150" spans="1:14" x14ac:dyDescent="0.25">
      <c r="A4150" t="s">
        <v>68</v>
      </c>
      <c r="B4150" t="s">
        <v>2046</v>
      </c>
      <c r="C4150">
        <v>2380</v>
      </c>
      <c r="D4150" s="2">
        <v>46082</v>
      </c>
      <c r="E4150" t="s">
        <v>907</v>
      </c>
      <c r="F4150" t="s">
        <v>815</v>
      </c>
      <c r="G4150" t="s">
        <v>1900</v>
      </c>
      <c r="H4150" t="s">
        <v>832</v>
      </c>
      <c r="I4150" t="s">
        <v>8053</v>
      </c>
      <c r="J4150" t="s">
        <v>1907</v>
      </c>
      <c r="K4150" t="s">
        <v>56</v>
      </c>
      <c r="L4150" t="s">
        <v>904</v>
      </c>
      <c r="M4150" t="s">
        <v>1829</v>
      </c>
      <c r="N4150" s="5">
        <v>-6493831</v>
      </c>
    </row>
    <row r="4151" spans="1:14" x14ac:dyDescent="0.25">
      <c r="A4151" t="s">
        <v>68</v>
      </c>
      <c r="B4151" t="s">
        <v>2046</v>
      </c>
      <c r="C4151">
        <v>2380</v>
      </c>
      <c r="D4151" s="2">
        <v>46082</v>
      </c>
      <c r="E4151" t="s">
        <v>907</v>
      </c>
      <c r="F4151" t="s">
        <v>941</v>
      </c>
      <c r="G4151" t="s">
        <v>847</v>
      </c>
      <c r="H4151" t="s">
        <v>849</v>
      </c>
      <c r="I4151" t="s">
        <v>8057</v>
      </c>
      <c r="J4151" t="s">
        <v>5382</v>
      </c>
      <c r="K4151" t="s">
        <v>56</v>
      </c>
      <c r="L4151" t="s">
        <v>904</v>
      </c>
      <c r="M4151" t="s">
        <v>1829</v>
      </c>
      <c r="N4151" s="5">
        <v>-262132</v>
      </c>
    </row>
    <row r="4152" spans="1:14" x14ac:dyDescent="0.25">
      <c r="A4152" t="s">
        <v>68</v>
      </c>
      <c r="B4152" t="s">
        <v>2046</v>
      </c>
      <c r="C4152">
        <v>2380</v>
      </c>
      <c r="D4152" s="2">
        <v>46082</v>
      </c>
      <c r="E4152" t="s">
        <v>907</v>
      </c>
      <c r="F4152" t="s">
        <v>941</v>
      </c>
      <c r="G4152" t="s">
        <v>847</v>
      </c>
      <c r="H4152" t="s">
        <v>849</v>
      </c>
      <c r="I4152" t="s">
        <v>8060</v>
      </c>
      <c r="J4152" t="s">
        <v>5382</v>
      </c>
      <c r="K4152" t="s">
        <v>56</v>
      </c>
      <c r="L4152" t="s">
        <v>904</v>
      </c>
      <c r="M4152" t="s">
        <v>1829</v>
      </c>
      <c r="N4152" s="5">
        <v>-262132</v>
      </c>
    </row>
    <row r="4153" spans="1:14" x14ac:dyDescent="0.25">
      <c r="A4153" t="s">
        <v>68</v>
      </c>
      <c r="B4153" t="s">
        <v>2046</v>
      </c>
      <c r="C4153">
        <v>2380</v>
      </c>
      <c r="D4153" s="2">
        <v>46082</v>
      </c>
      <c r="E4153" t="s">
        <v>907</v>
      </c>
      <c r="F4153" t="s">
        <v>179</v>
      </c>
      <c r="G4153" t="s">
        <v>269</v>
      </c>
      <c r="H4153" t="s">
        <v>1040</v>
      </c>
      <c r="I4153" t="s">
        <v>14</v>
      </c>
      <c r="J4153" t="s">
        <v>1958</v>
      </c>
      <c r="K4153" t="s">
        <v>56</v>
      </c>
      <c r="L4153" t="s">
        <v>904</v>
      </c>
      <c r="M4153" t="s">
        <v>1829</v>
      </c>
      <c r="N4153" s="5">
        <v>-706962</v>
      </c>
    </row>
    <row r="4154" spans="1:14" x14ac:dyDescent="0.25">
      <c r="A4154" t="s">
        <v>68</v>
      </c>
      <c r="B4154" t="s">
        <v>2046</v>
      </c>
      <c r="C4154">
        <v>2380</v>
      </c>
      <c r="D4154" s="2">
        <v>46113</v>
      </c>
      <c r="E4154" t="s">
        <v>905</v>
      </c>
      <c r="F4154" t="s">
        <v>290</v>
      </c>
      <c r="G4154" t="s">
        <v>275</v>
      </c>
      <c r="H4154" t="s">
        <v>1506</v>
      </c>
      <c r="I4154" t="s">
        <v>8069</v>
      </c>
      <c r="J4154" t="s">
        <v>2054</v>
      </c>
      <c r="K4154" t="s">
        <v>56</v>
      </c>
      <c r="L4154" t="s">
        <v>902</v>
      </c>
      <c r="M4154" t="s">
        <v>1829</v>
      </c>
      <c r="N4154" s="5">
        <v>103795</v>
      </c>
    </row>
    <row r="4155" spans="1:14" x14ac:dyDescent="0.25">
      <c r="A4155" t="s">
        <v>68</v>
      </c>
      <c r="B4155" t="s">
        <v>2046</v>
      </c>
      <c r="C4155">
        <v>2380</v>
      </c>
      <c r="D4155" s="2">
        <v>46113</v>
      </c>
      <c r="E4155" t="s">
        <v>905</v>
      </c>
      <c r="F4155" t="s">
        <v>601</v>
      </c>
      <c r="G4155" t="s">
        <v>1894</v>
      </c>
      <c r="H4155" t="s">
        <v>1180</v>
      </c>
      <c r="I4155" t="s">
        <v>8070</v>
      </c>
      <c r="J4155" t="s">
        <v>657</v>
      </c>
      <c r="K4155" t="s">
        <v>56</v>
      </c>
      <c r="L4155" t="s">
        <v>902</v>
      </c>
      <c r="M4155" t="s">
        <v>1829</v>
      </c>
      <c r="N4155" s="5">
        <v>21151287</v>
      </c>
    </row>
    <row r="4156" spans="1:14" x14ac:dyDescent="0.25">
      <c r="A4156" t="s">
        <v>68</v>
      </c>
      <c r="B4156" t="s">
        <v>2046</v>
      </c>
      <c r="C4156">
        <v>2380</v>
      </c>
      <c r="D4156" s="2">
        <v>46113</v>
      </c>
      <c r="E4156" t="s">
        <v>905</v>
      </c>
      <c r="F4156" t="s">
        <v>601</v>
      </c>
      <c r="G4156" t="s">
        <v>1894</v>
      </c>
      <c r="H4156" t="s">
        <v>1180</v>
      </c>
      <c r="I4156" t="s">
        <v>8071</v>
      </c>
      <c r="J4156" t="s">
        <v>657</v>
      </c>
      <c r="K4156" t="s">
        <v>56</v>
      </c>
      <c r="L4156" t="s">
        <v>902</v>
      </c>
      <c r="M4156" t="s">
        <v>1829</v>
      </c>
      <c r="N4156" s="5">
        <v>10196073</v>
      </c>
    </row>
    <row r="4157" spans="1:14" x14ac:dyDescent="0.25">
      <c r="A4157" t="s">
        <v>68</v>
      </c>
      <c r="B4157" t="s">
        <v>2046</v>
      </c>
      <c r="C4157">
        <v>2380</v>
      </c>
      <c r="D4157" s="2">
        <v>46113</v>
      </c>
      <c r="E4157" t="s">
        <v>905</v>
      </c>
      <c r="F4157" t="s">
        <v>939</v>
      </c>
      <c r="G4157" t="s">
        <v>850</v>
      </c>
      <c r="H4157" t="s">
        <v>851</v>
      </c>
      <c r="I4157" t="s">
        <v>8072</v>
      </c>
      <c r="J4157" t="s">
        <v>850</v>
      </c>
      <c r="K4157" t="s">
        <v>56</v>
      </c>
      <c r="L4157" t="s">
        <v>902</v>
      </c>
      <c r="M4157" t="s">
        <v>1829</v>
      </c>
      <c r="N4157" s="5">
        <v>1487690</v>
      </c>
    </row>
    <row r="4158" spans="1:14" x14ac:dyDescent="0.25">
      <c r="A4158" t="s">
        <v>68</v>
      </c>
      <c r="B4158" t="s">
        <v>2046</v>
      </c>
      <c r="C4158">
        <v>2380</v>
      </c>
      <c r="D4158" s="2">
        <v>46113</v>
      </c>
      <c r="E4158" t="s">
        <v>905</v>
      </c>
      <c r="F4158" t="s">
        <v>1117</v>
      </c>
      <c r="G4158" t="s">
        <v>1109</v>
      </c>
      <c r="H4158" t="s">
        <v>1110</v>
      </c>
      <c r="I4158" t="s">
        <v>8073</v>
      </c>
      <c r="J4158" t="s">
        <v>1109</v>
      </c>
      <c r="K4158" t="s">
        <v>56</v>
      </c>
      <c r="L4158" t="s">
        <v>902</v>
      </c>
      <c r="M4158" t="s">
        <v>1829</v>
      </c>
      <c r="N4158" s="5">
        <v>1149727</v>
      </c>
    </row>
    <row r="4159" spans="1:14" x14ac:dyDescent="0.25">
      <c r="A4159" t="s">
        <v>68</v>
      </c>
      <c r="B4159" t="s">
        <v>2046</v>
      </c>
      <c r="C4159">
        <v>2380</v>
      </c>
      <c r="D4159" s="2">
        <v>46113</v>
      </c>
      <c r="E4159" t="s">
        <v>905</v>
      </c>
      <c r="F4159" t="s">
        <v>5357</v>
      </c>
      <c r="G4159" t="s">
        <v>5358</v>
      </c>
      <c r="H4159" t="s">
        <v>4734</v>
      </c>
      <c r="I4159" t="s">
        <v>8074</v>
      </c>
      <c r="J4159" t="s">
        <v>8032</v>
      </c>
      <c r="K4159" t="s">
        <v>56</v>
      </c>
      <c r="L4159" t="s">
        <v>902</v>
      </c>
      <c r="M4159" t="s">
        <v>1829</v>
      </c>
      <c r="N4159" s="5">
        <v>1088648</v>
      </c>
    </row>
    <row r="4160" spans="1:14" x14ac:dyDescent="0.25">
      <c r="A4160" t="s">
        <v>68</v>
      </c>
      <c r="B4160" t="s">
        <v>2046</v>
      </c>
      <c r="C4160">
        <v>2380</v>
      </c>
      <c r="D4160" s="2">
        <v>46113</v>
      </c>
      <c r="E4160" t="s">
        <v>905</v>
      </c>
      <c r="F4160" t="s">
        <v>942</v>
      </c>
      <c r="G4160" t="s">
        <v>943</v>
      </c>
      <c r="H4160" t="s">
        <v>1378</v>
      </c>
      <c r="I4160" t="s">
        <v>8075</v>
      </c>
      <c r="J4160" t="s">
        <v>943</v>
      </c>
      <c r="K4160" t="s">
        <v>56</v>
      </c>
      <c r="L4160" t="s">
        <v>902</v>
      </c>
      <c r="M4160" t="s">
        <v>1829</v>
      </c>
      <c r="N4160" s="5">
        <v>87115</v>
      </c>
    </row>
    <row r="4161" spans="1:14" x14ac:dyDescent="0.25">
      <c r="A4161" t="s">
        <v>68</v>
      </c>
      <c r="B4161" t="s">
        <v>2046</v>
      </c>
      <c r="C4161">
        <v>2380</v>
      </c>
      <c r="D4161" s="2">
        <v>46113</v>
      </c>
      <c r="E4161" t="s">
        <v>905</v>
      </c>
      <c r="F4161" t="s">
        <v>942</v>
      </c>
      <c r="G4161" t="s">
        <v>943</v>
      </c>
      <c r="H4161" t="s">
        <v>1378</v>
      </c>
      <c r="I4161" t="s">
        <v>8076</v>
      </c>
      <c r="J4161" t="s">
        <v>943</v>
      </c>
      <c r="K4161" t="s">
        <v>56</v>
      </c>
      <c r="L4161" t="s">
        <v>902</v>
      </c>
      <c r="M4161" t="s">
        <v>1829</v>
      </c>
      <c r="N4161" s="5">
        <v>-87115</v>
      </c>
    </row>
    <row r="4162" spans="1:14" x14ac:dyDescent="0.25">
      <c r="A4162" t="s">
        <v>68</v>
      </c>
      <c r="B4162" t="s">
        <v>2046</v>
      </c>
      <c r="C4162">
        <v>2380</v>
      </c>
      <c r="D4162" s="2">
        <v>46113</v>
      </c>
      <c r="E4162" t="s">
        <v>905</v>
      </c>
      <c r="F4162" t="s">
        <v>804</v>
      </c>
      <c r="G4162" t="s">
        <v>771</v>
      </c>
      <c r="H4162" t="s">
        <v>6528</v>
      </c>
      <c r="I4162" t="s">
        <v>8077</v>
      </c>
      <c r="J4162" t="s">
        <v>8078</v>
      </c>
      <c r="K4162" t="s">
        <v>56</v>
      </c>
      <c r="L4162" t="s">
        <v>902</v>
      </c>
      <c r="M4162" t="s">
        <v>1829</v>
      </c>
      <c r="N4162" s="5">
        <v>71858</v>
      </c>
    </row>
    <row r="4163" spans="1:14" x14ac:dyDescent="0.25">
      <c r="A4163" t="s">
        <v>68</v>
      </c>
      <c r="B4163" t="s">
        <v>2046</v>
      </c>
      <c r="C4163">
        <v>2380</v>
      </c>
      <c r="D4163" s="2">
        <v>46113</v>
      </c>
      <c r="E4163" t="s">
        <v>905</v>
      </c>
      <c r="F4163" t="s">
        <v>8034</v>
      </c>
      <c r="G4163" t="s">
        <v>8035</v>
      </c>
      <c r="H4163" t="s">
        <v>6527</v>
      </c>
      <c r="I4163" t="s">
        <v>8079</v>
      </c>
      <c r="J4163" t="s">
        <v>8035</v>
      </c>
      <c r="K4163" t="s">
        <v>56</v>
      </c>
      <c r="L4163" t="s">
        <v>902</v>
      </c>
      <c r="M4163" t="s">
        <v>1829</v>
      </c>
      <c r="N4163" s="5">
        <v>127747</v>
      </c>
    </row>
    <row r="4164" spans="1:14" x14ac:dyDescent="0.25">
      <c r="A4164" t="s">
        <v>68</v>
      </c>
      <c r="B4164" t="s">
        <v>2046</v>
      </c>
      <c r="C4164">
        <v>2380</v>
      </c>
      <c r="D4164" s="2">
        <v>46113</v>
      </c>
      <c r="E4164" t="s">
        <v>905</v>
      </c>
      <c r="F4164" t="s">
        <v>1667</v>
      </c>
      <c r="G4164" t="s">
        <v>1668</v>
      </c>
      <c r="H4164" t="s">
        <v>1739</v>
      </c>
      <c r="I4164" t="s">
        <v>8080</v>
      </c>
      <c r="J4164" t="s">
        <v>1668</v>
      </c>
      <c r="K4164" t="s">
        <v>56</v>
      </c>
      <c r="L4164" t="s">
        <v>902</v>
      </c>
      <c r="M4164" t="s">
        <v>1829</v>
      </c>
      <c r="N4164" s="5">
        <v>842335</v>
      </c>
    </row>
    <row r="4165" spans="1:14" x14ac:dyDescent="0.25">
      <c r="A4165" t="s">
        <v>68</v>
      </c>
      <c r="B4165" t="s">
        <v>2046</v>
      </c>
      <c r="C4165">
        <v>2380</v>
      </c>
      <c r="D4165" s="2">
        <v>46113</v>
      </c>
      <c r="E4165" t="s">
        <v>905</v>
      </c>
      <c r="F4165" t="s">
        <v>924</v>
      </c>
      <c r="G4165" t="s">
        <v>901</v>
      </c>
      <c r="H4165" t="s">
        <v>886</v>
      </c>
      <c r="I4165" t="s">
        <v>8081</v>
      </c>
      <c r="J4165" t="s">
        <v>901</v>
      </c>
      <c r="K4165" t="s">
        <v>56</v>
      </c>
      <c r="L4165" t="s">
        <v>902</v>
      </c>
      <c r="M4165" t="s">
        <v>1829</v>
      </c>
      <c r="N4165" s="5">
        <v>5357649</v>
      </c>
    </row>
    <row r="4166" spans="1:14" x14ac:dyDescent="0.25">
      <c r="A4166" t="s">
        <v>68</v>
      </c>
      <c r="B4166" t="s">
        <v>2046</v>
      </c>
      <c r="C4166">
        <v>2380</v>
      </c>
      <c r="D4166" s="2">
        <v>46113</v>
      </c>
      <c r="E4166" t="s">
        <v>905</v>
      </c>
      <c r="F4166" t="s">
        <v>924</v>
      </c>
      <c r="G4166" t="s">
        <v>901</v>
      </c>
      <c r="H4166" t="s">
        <v>886</v>
      </c>
      <c r="I4166" t="s">
        <v>8082</v>
      </c>
      <c r="J4166" t="s">
        <v>901</v>
      </c>
      <c r="K4166" t="s">
        <v>56</v>
      </c>
      <c r="L4166" t="s">
        <v>902</v>
      </c>
      <c r="M4166" t="s">
        <v>1829</v>
      </c>
      <c r="N4166" s="5">
        <v>12131273</v>
      </c>
    </row>
    <row r="4167" spans="1:14" x14ac:dyDescent="0.25">
      <c r="A4167" t="s">
        <v>68</v>
      </c>
      <c r="B4167" t="s">
        <v>2046</v>
      </c>
      <c r="C4167">
        <v>2380</v>
      </c>
      <c r="D4167" s="2">
        <v>46113</v>
      </c>
      <c r="E4167" t="s">
        <v>905</v>
      </c>
      <c r="F4167" t="s">
        <v>924</v>
      </c>
      <c r="G4167" t="s">
        <v>901</v>
      </c>
      <c r="H4167" t="s">
        <v>886</v>
      </c>
      <c r="I4167" t="s">
        <v>8083</v>
      </c>
      <c r="J4167" t="s">
        <v>901</v>
      </c>
      <c r="K4167" t="s">
        <v>56</v>
      </c>
      <c r="L4167" t="s">
        <v>902</v>
      </c>
      <c r="M4167" t="s">
        <v>1829</v>
      </c>
      <c r="N4167" s="5">
        <v>9746613</v>
      </c>
    </row>
    <row r="4168" spans="1:14" x14ac:dyDescent="0.25">
      <c r="A4168" t="s">
        <v>68</v>
      </c>
      <c r="B4168" t="s">
        <v>2046</v>
      </c>
      <c r="C4168">
        <v>2380</v>
      </c>
      <c r="D4168" s="2">
        <v>46113</v>
      </c>
      <c r="E4168" t="s">
        <v>905</v>
      </c>
      <c r="F4168" t="s">
        <v>1507</v>
      </c>
      <c r="G4168" t="s">
        <v>1508</v>
      </c>
      <c r="H4168" t="s">
        <v>6532</v>
      </c>
      <c r="I4168" t="s">
        <v>8084</v>
      </c>
      <c r="J4168" t="s">
        <v>1508</v>
      </c>
      <c r="K4168" t="s">
        <v>56</v>
      </c>
      <c r="L4168" t="s">
        <v>902</v>
      </c>
      <c r="M4168" t="s">
        <v>1829</v>
      </c>
      <c r="N4168" s="5">
        <v>79443</v>
      </c>
    </row>
    <row r="4169" spans="1:14" x14ac:dyDescent="0.25">
      <c r="A4169" t="s">
        <v>68</v>
      </c>
      <c r="B4169" t="s">
        <v>2046</v>
      </c>
      <c r="C4169">
        <v>2380</v>
      </c>
      <c r="D4169" s="2">
        <v>46113</v>
      </c>
      <c r="E4169" t="s">
        <v>905</v>
      </c>
      <c r="F4169" t="s">
        <v>1118</v>
      </c>
      <c r="G4169" t="s">
        <v>1119</v>
      </c>
      <c r="H4169" t="s">
        <v>1112</v>
      </c>
      <c r="I4169" t="s">
        <v>8085</v>
      </c>
      <c r="J4169" t="s">
        <v>1119</v>
      </c>
      <c r="K4169" t="s">
        <v>56</v>
      </c>
      <c r="L4169" t="s">
        <v>902</v>
      </c>
      <c r="M4169" t="s">
        <v>1829</v>
      </c>
      <c r="N4169" s="5">
        <v>179645</v>
      </c>
    </row>
    <row r="4170" spans="1:14" x14ac:dyDescent="0.25">
      <c r="A4170" t="s">
        <v>68</v>
      </c>
      <c r="B4170" t="s">
        <v>2046</v>
      </c>
      <c r="C4170">
        <v>2380</v>
      </c>
      <c r="D4170" s="2">
        <v>46113</v>
      </c>
      <c r="E4170" t="s">
        <v>905</v>
      </c>
      <c r="F4170" t="s">
        <v>2587</v>
      </c>
      <c r="G4170" t="s">
        <v>2588</v>
      </c>
      <c r="H4170" t="s">
        <v>2589</v>
      </c>
      <c r="I4170" t="s">
        <v>8086</v>
      </c>
      <c r="J4170" t="s">
        <v>2588</v>
      </c>
      <c r="K4170" t="s">
        <v>56</v>
      </c>
      <c r="L4170" t="s">
        <v>902</v>
      </c>
      <c r="M4170" t="s">
        <v>1829</v>
      </c>
      <c r="N4170" s="5">
        <v>755507</v>
      </c>
    </row>
    <row r="4171" spans="1:14" x14ac:dyDescent="0.25">
      <c r="A4171" t="s">
        <v>68</v>
      </c>
      <c r="B4171" t="s">
        <v>2046</v>
      </c>
      <c r="C4171">
        <v>2380</v>
      </c>
      <c r="D4171" s="2">
        <v>46113</v>
      </c>
      <c r="E4171" t="s">
        <v>905</v>
      </c>
      <c r="F4171" t="s">
        <v>2376</v>
      </c>
      <c r="G4171" t="s">
        <v>14</v>
      </c>
      <c r="H4171" t="s">
        <v>2347</v>
      </c>
      <c r="I4171" t="s">
        <v>8087</v>
      </c>
      <c r="J4171" t="s">
        <v>2413</v>
      </c>
      <c r="K4171" t="s">
        <v>56</v>
      </c>
      <c r="L4171" t="s">
        <v>902</v>
      </c>
      <c r="M4171" t="s">
        <v>1829</v>
      </c>
      <c r="N4171" s="5">
        <v>-82433</v>
      </c>
    </row>
    <row r="4172" spans="1:14" x14ac:dyDescent="0.25">
      <c r="A4172" t="s">
        <v>68</v>
      </c>
      <c r="B4172" t="s">
        <v>2046</v>
      </c>
      <c r="C4172">
        <v>2380</v>
      </c>
      <c r="D4172" s="2">
        <v>46113</v>
      </c>
      <c r="E4172" t="s">
        <v>905</v>
      </c>
      <c r="F4172" t="s">
        <v>1003</v>
      </c>
      <c r="G4172" t="s">
        <v>1004</v>
      </c>
      <c r="H4172" t="s">
        <v>6529</v>
      </c>
      <c r="I4172" t="s">
        <v>8088</v>
      </c>
      <c r="J4172" t="s">
        <v>1004</v>
      </c>
      <c r="K4172" t="s">
        <v>56</v>
      </c>
      <c r="L4172" t="s">
        <v>902</v>
      </c>
      <c r="M4172" t="s">
        <v>1829</v>
      </c>
      <c r="N4172" s="5">
        <v>99404</v>
      </c>
    </row>
    <row r="4173" spans="1:14" x14ac:dyDescent="0.25">
      <c r="A4173" t="s">
        <v>68</v>
      </c>
      <c r="B4173" t="s">
        <v>2046</v>
      </c>
      <c r="C4173">
        <v>2380</v>
      </c>
      <c r="D4173" s="2">
        <v>46113</v>
      </c>
      <c r="E4173" t="s">
        <v>905</v>
      </c>
      <c r="F4173" t="s">
        <v>940</v>
      </c>
      <c r="G4173" t="s">
        <v>867</v>
      </c>
      <c r="H4173" t="s">
        <v>868</v>
      </c>
      <c r="I4173" t="s">
        <v>8089</v>
      </c>
      <c r="J4173" t="s">
        <v>867</v>
      </c>
      <c r="K4173" t="s">
        <v>56</v>
      </c>
      <c r="L4173" t="s">
        <v>902</v>
      </c>
      <c r="M4173" t="s">
        <v>1829</v>
      </c>
      <c r="N4173" s="5">
        <v>467476</v>
      </c>
    </row>
    <row r="4174" spans="1:14" x14ac:dyDescent="0.25">
      <c r="A4174" t="s">
        <v>68</v>
      </c>
      <c r="B4174" t="s">
        <v>2046</v>
      </c>
      <c r="C4174">
        <v>2380</v>
      </c>
      <c r="D4174" s="2">
        <v>46113</v>
      </c>
      <c r="E4174" t="s">
        <v>905</v>
      </c>
      <c r="F4174" t="s">
        <v>359</v>
      </c>
      <c r="G4174" t="s">
        <v>353</v>
      </c>
      <c r="H4174" t="s">
        <v>3282</v>
      </c>
      <c r="I4174" t="s">
        <v>8090</v>
      </c>
      <c r="J4174" t="s">
        <v>8091</v>
      </c>
      <c r="K4174" t="s">
        <v>56</v>
      </c>
      <c r="L4174" t="s">
        <v>902</v>
      </c>
      <c r="M4174" t="s">
        <v>1829</v>
      </c>
      <c r="N4174" s="5">
        <v>2786492</v>
      </c>
    </row>
    <row r="4175" spans="1:14" x14ac:dyDescent="0.25">
      <c r="A4175" t="s">
        <v>68</v>
      </c>
      <c r="B4175" t="s">
        <v>2046</v>
      </c>
      <c r="C4175">
        <v>2380</v>
      </c>
      <c r="D4175" s="2">
        <v>46113</v>
      </c>
      <c r="E4175" t="s">
        <v>905</v>
      </c>
      <c r="F4175" t="s">
        <v>815</v>
      </c>
      <c r="G4175" t="s">
        <v>1900</v>
      </c>
      <c r="H4175" t="s">
        <v>832</v>
      </c>
      <c r="I4175" t="s">
        <v>8092</v>
      </c>
      <c r="J4175" t="s">
        <v>1123</v>
      </c>
      <c r="K4175" t="s">
        <v>56</v>
      </c>
      <c r="L4175" t="s">
        <v>902</v>
      </c>
      <c r="M4175" t="s">
        <v>1829</v>
      </c>
      <c r="N4175" s="5">
        <v>39842</v>
      </c>
    </row>
    <row r="4176" spans="1:14" x14ac:dyDescent="0.25">
      <c r="A4176" t="s">
        <v>68</v>
      </c>
      <c r="B4176" t="s">
        <v>2046</v>
      </c>
      <c r="C4176">
        <v>2380</v>
      </c>
      <c r="D4176" s="2">
        <v>46113</v>
      </c>
      <c r="E4176" t="s">
        <v>905</v>
      </c>
      <c r="F4176" t="s">
        <v>815</v>
      </c>
      <c r="G4176" t="s">
        <v>1900</v>
      </c>
      <c r="H4176" t="s">
        <v>832</v>
      </c>
      <c r="I4176" t="s">
        <v>8093</v>
      </c>
      <c r="J4176" t="s">
        <v>1123</v>
      </c>
      <c r="K4176" t="s">
        <v>56</v>
      </c>
      <c r="L4176" t="s">
        <v>902</v>
      </c>
      <c r="M4176" t="s">
        <v>1829</v>
      </c>
      <c r="N4176" s="5">
        <v>6988636</v>
      </c>
    </row>
    <row r="4177" spans="1:14" x14ac:dyDescent="0.25">
      <c r="A4177" t="s">
        <v>68</v>
      </c>
      <c r="B4177" t="s">
        <v>2046</v>
      </c>
      <c r="C4177">
        <v>2380</v>
      </c>
      <c r="D4177" s="2">
        <v>46113</v>
      </c>
      <c r="E4177" t="s">
        <v>905</v>
      </c>
      <c r="F4177" t="s">
        <v>815</v>
      </c>
      <c r="G4177" t="s">
        <v>1900</v>
      </c>
      <c r="H4177" t="s">
        <v>832</v>
      </c>
      <c r="I4177" t="s">
        <v>8094</v>
      </c>
      <c r="J4177" t="s">
        <v>1123</v>
      </c>
      <c r="K4177" t="s">
        <v>56</v>
      </c>
      <c r="L4177" t="s">
        <v>902</v>
      </c>
      <c r="M4177" t="s">
        <v>1829</v>
      </c>
      <c r="N4177" s="5">
        <v>519934</v>
      </c>
    </row>
    <row r="4178" spans="1:14" x14ac:dyDescent="0.25">
      <c r="A4178" t="s">
        <v>68</v>
      </c>
      <c r="B4178" t="s">
        <v>2046</v>
      </c>
      <c r="C4178">
        <v>2380</v>
      </c>
      <c r="D4178" s="2">
        <v>46113</v>
      </c>
      <c r="E4178" t="s">
        <v>905</v>
      </c>
      <c r="F4178" t="s">
        <v>941</v>
      </c>
      <c r="G4178" t="s">
        <v>847</v>
      </c>
      <c r="H4178" t="s">
        <v>849</v>
      </c>
      <c r="I4178" t="s">
        <v>8095</v>
      </c>
      <c r="J4178" t="s">
        <v>847</v>
      </c>
      <c r="K4178" t="s">
        <v>56</v>
      </c>
      <c r="L4178" t="s">
        <v>902</v>
      </c>
      <c r="M4178" t="s">
        <v>1829</v>
      </c>
      <c r="N4178" s="5">
        <v>550911</v>
      </c>
    </row>
    <row r="4179" spans="1:14" x14ac:dyDescent="0.25">
      <c r="A4179" t="s">
        <v>68</v>
      </c>
      <c r="B4179" t="s">
        <v>2046</v>
      </c>
      <c r="C4179">
        <v>2380</v>
      </c>
      <c r="D4179" s="2">
        <v>46113</v>
      </c>
      <c r="E4179" t="s">
        <v>905</v>
      </c>
      <c r="F4179" t="s">
        <v>941</v>
      </c>
      <c r="G4179" t="s">
        <v>847</v>
      </c>
      <c r="H4179" t="s">
        <v>849</v>
      </c>
      <c r="I4179" t="s">
        <v>8096</v>
      </c>
      <c r="J4179" t="s">
        <v>847</v>
      </c>
      <c r="K4179" t="s">
        <v>56</v>
      </c>
      <c r="L4179" t="s">
        <v>902</v>
      </c>
      <c r="M4179" t="s">
        <v>1829</v>
      </c>
      <c r="N4179" s="5">
        <v>-634665</v>
      </c>
    </row>
    <row r="4180" spans="1:14" x14ac:dyDescent="0.25">
      <c r="A4180" t="s">
        <v>68</v>
      </c>
      <c r="B4180" t="s">
        <v>2046</v>
      </c>
      <c r="C4180">
        <v>2380</v>
      </c>
      <c r="D4180" s="2">
        <v>46113</v>
      </c>
      <c r="E4180" t="s">
        <v>905</v>
      </c>
      <c r="F4180" t="s">
        <v>2377</v>
      </c>
      <c r="G4180" t="s">
        <v>2378</v>
      </c>
      <c r="H4180" t="s">
        <v>6530</v>
      </c>
      <c r="I4180" t="s">
        <v>8097</v>
      </c>
      <c r="J4180" t="s">
        <v>2378</v>
      </c>
      <c r="K4180" t="s">
        <v>56</v>
      </c>
      <c r="L4180" t="s">
        <v>902</v>
      </c>
      <c r="M4180" t="s">
        <v>1829</v>
      </c>
      <c r="N4180" s="5">
        <v>407195</v>
      </c>
    </row>
    <row r="4181" spans="1:14" x14ac:dyDescent="0.25">
      <c r="A4181" t="s">
        <v>68</v>
      </c>
      <c r="B4181" t="s">
        <v>2046</v>
      </c>
      <c r="C4181">
        <v>2380</v>
      </c>
      <c r="D4181" s="2">
        <v>46113</v>
      </c>
      <c r="E4181" t="s">
        <v>905</v>
      </c>
      <c r="F4181" t="s">
        <v>179</v>
      </c>
      <c r="G4181" t="s">
        <v>269</v>
      </c>
      <c r="H4181" t="s">
        <v>1040</v>
      </c>
      <c r="I4181" t="s">
        <v>8098</v>
      </c>
      <c r="J4181" t="s">
        <v>269</v>
      </c>
      <c r="K4181" t="s">
        <v>56</v>
      </c>
      <c r="L4181" t="s">
        <v>902</v>
      </c>
      <c r="M4181" t="s">
        <v>1829</v>
      </c>
      <c r="N4181" s="5">
        <v>131740</v>
      </c>
    </row>
    <row r="4182" spans="1:14" x14ac:dyDescent="0.25">
      <c r="A4182" t="s">
        <v>68</v>
      </c>
      <c r="B4182" t="s">
        <v>2046</v>
      </c>
      <c r="C4182">
        <v>2380</v>
      </c>
      <c r="D4182" s="2">
        <v>46113</v>
      </c>
      <c r="E4182" t="s">
        <v>906</v>
      </c>
      <c r="F4182" t="s">
        <v>174</v>
      </c>
      <c r="G4182" t="s">
        <v>1909</v>
      </c>
      <c r="H4182" t="s">
        <v>1433</v>
      </c>
      <c r="I4182" t="s">
        <v>14</v>
      </c>
      <c r="J4182" t="s">
        <v>1910</v>
      </c>
      <c r="K4182" t="s">
        <v>56</v>
      </c>
      <c r="L4182" t="s">
        <v>903</v>
      </c>
      <c r="M4182" t="s">
        <v>1829</v>
      </c>
      <c r="N4182" s="5">
        <v>14278475</v>
      </c>
    </row>
    <row r="4183" spans="1:14" x14ac:dyDescent="0.25">
      <c r="A4183" t="s">
        <v>68</v>
      </c>
      <c r="B4183" t="s">
        <v>2046</v>
      </c>
      <c r="C4183">
        <v>2380</v>
      </c>
      <c r="D4183" s="2">
        <v>46113</v>
      </c>
      <c r="E4183" t="s">
        <v>906</v>
      </c>
      <c r="F4183" t="s">
        <v>174</v>
      </c>
      <c r="G4183" t="s">
        <v>1909</v>
      </c>
      <c r="H4183" t="s">
        <v>1433</v>
      </c>
      <c r="I4183" t="s">
        <v>8099</v>
      </c>
      <c r="J4183" t="s">
        <v>1910</v>
      </c>
      <c r="K4183" t="s">
        <v>56</v>
      </c>
      <c r="L4183" t="s">
        <v>903</v>
      </c>
      <c r="M4183" t="s">
        <v>1829</v>
      </c>
      <c r="N4183" s="5">
        <v>9893728</v>
      </c>
    </row>
    <row r="4184" spans="1:14" x14ac:dyDescent="0.25">
      <c r="A4184" t="s">
        <v>68</v>
      </c>
      <c r="B4184" t="s">
        <v>2046</v>
      </c>
      <c r="C4184">
        <v>2380</v>
      </c>
      <c r="D4184" s="2">
        <v>46113</v>
      </c>
      <c r="E4184" t="s">
        <v>906</v>
      </c>
      <c r="F4184" t="s">
        <v>939</v>
      </c>
      <c r="G4184" t="s">
        <v>850</v>
      </c>
      <c r="H4184" t="s">
        <v>851</v>
      </c>
      <c r="I4184" t="s">
        <v>8100</v>
      </c>
      <c r="J4184" t="s">
        <v>4830</v>
      </c>
      <c r="K4184" t="s">
        <v>56</v>
      </c>
      <c r="L4184" t="s">
        <v>903</v>
      </c>
      <c r="M4184" t="s">
        <v>1829</v>
      </c>
      <c r="N4184" s="5">
        <v>1792856</v>
      </c>
    </row>
    <row r="4185" spans="1:14" x14ac:dyDescent="0.25">
      <c r="A4185" t="s">
        <v>68</v>
      </c>
      <c r="B4185" t="s">
        <v>2046</v>
      </c>
      <c r="C4185">
        <v>2380</v>
      </c>
      <c r="D4185" s="2">
        <v>46113</v>
      </c>
      <c r="E4185" t="s">
        <v>906</v>
      </c>
      <c r="F4185" t="s">
        <v>8024</v>
      </c>
      <c r="G4185" t="s">
        <v>8025</v>
      </c>
      <c r="H4185" t="s">
        <v>6531</v>
      </c>
      <c r="I4185" t="s">
        <v>8101</v>
      </c>
      <c r="J4185" t="s">
        <v>8102</v>
      </c>
      <c r="K4185" t="s">
        <v>56</v>
      </c>
      <c r="L4185" t="s">
        <v>903</v>
      </c>
      <c r="M4185" t="s">
        <v>1829</v>
      </c>
      <c r="N4185" s="5">
        <v>671473</v>
      </c>
    </row>
    <row r="4186" spans="1:14" x14ac:dyDescent="0.25">
      <c r="A4186" t="s">
        <v>68</v>
      </c>
      <c r="B4186" t="s">
        <v>2046</v>
      </c>
      <c r="C4186">
        <v>2380</v>
      </c>
      <c r="D4186" s="2">
        <v>46113</v>
      </c>
      <c r="E4186" t="s">
        <v>906</v>
      </c>
      <c r="F4186" t="s">
        <v>203</v>
      </c>
      <c r="G4186" t="s">
        <v>35</v>
      </c>
      <c r="H4186" t="s">
        <v>897</v>
      </c>
      <c r="I4186" t="s">
        <v>14</v>
      </c>
      <c r="J4186" t="s">
        <v>8103</v>
      </c>
      <c r="K4186" t="s">
        <v>56</v>
      </c>
      <c r="L4186" t="s">
        <v>903</v>
      </c>
      <c r="M4186" t="s">
        <v>1829</v>
      </c>
      <c r="N4186" s="5">
        <v>438113</v>
      </c>
    </row>
    <row r="4187" spans="1:14" x14ac:dyDescent="0.25">
      <c r="A4187" t="s">
        <v>68</v>
      </c>
      <c r="B4187" t="s">
        <v>2046</v>
      </c>
      <c r="C4187">
        <v>2380</v>
      </c>
      <c r="D4187" s="2">
        <v>46113</v>
      </c>
      <c r="E4187" t="s">
        <v>906</v>
      </c>
      <c r="F4187" t="s">
        <v>8104</v>
      </c>
      <c r="G4187" t="s">
        <v>8105</v>
      </c>
      <c r="H4187" t="s">
        <v>6534</v>
      </c>
      <c r="I4187" t="s">
        <v>14</v>
      </c>
      <c r="J4187" t="s">
        <v>8106</v>
      </c>
      <c r="K4187" t="s">
        <v>56</v>
      </c>
      <c r="L4187" t="s">
        <v>903</v>
      </c>
      <c r="M4187" t="s">
        <v>1829</v>
      </c>
      <c r="N4187" s="5">
        <v>146710</v>
      </c>
    </row>
    <row r="4188" spans="1:14" x14ac:dyDescent="0.25">
      <c r="A4188" t="s">
        <v>68</v>
      </c>
      <c r="B4188" t="s">
        <v>2046</v>
      </c>
      <c r="C4188">
        <v>2380</v>
      </c>
      <c r="D4188" s="2">
        <v>46113</v>
      </c>
      <c r="E4188" t="s">
        <v>906</v>
      </c>
      <c r="F4188" t="s">
        <v>924</v>
      </c>
      <c r="G4188" t="s">
        <v>901</v>
      </c>
      <c r="H4188" t="s">
        <v>886</v>
      </c>
      <c r="I4188" t="s">
        <v>14</v>
      </c>
      <c r="J4188" t="s">
        <v>1926</v>
      </c>
      <c r="K4188" t="s">
        <v>56</v>
      </c>
      <c r="L4188" t="s">
        <v>903</v>
      </c>
      <c r="M4188" t="s">
        <v>1829</v>
      </c>
      <c r="N4188" s="5">
        <v>23406024</v>
      </c>
    </row>
    <row r="4189" spans="1:14" x14ac:dyDescent="0.25">
      <c r="A4189" t="s">
        <v>68</v>
      </c>
      <c r="B4189" t="s">
        <v>2046</v>
      </c>
      <c r="C4189">
        <v>2380</v>
      </c>
      <c r="D4189" s="2">
        <v>46113</v>
      </c>
      <c r="E4189" t="s">
        <v>906</v>
      </c>
      <c r="F4189" t="s">
        <v>8107</v>
      </c>
      <c r="G4189" t="s">
        <v>8108</v>
      </c>
      <c r="H4189" t="s">
        <v>6535</v>
      </c>
      <c r="I4189" t="s">
        <v>14</v>
      </c>
      <c r="J4189" t="s">
        <v>8109</v>
      </c>
      <c r="K4189" t="s">
        <v>56</v>
      </c>
      <c r="L4189" t="s">
        <v>903</v>
      </c>
      <c r="M4189" t="s">
        <v>1829</v>
      </c>
      <c r="N4189" s="5">
        <v>99803</v>
      </c>
    </row>
    <row r="4190" spans="1:14" x14ac:dyDescent="0.25">
      <c r="A4190" t="s">
        <v>68</v>
      </c>
      <c r="B4190" t="s">
        <v>2046</v>
      </c>
      <c r="C4190">
        <v>2380</v>
      </c>
      <c r="D4190" s="2">
        <v>46113</v>
      </c>
      <c r="E4190" t="s">
        <v>906</v>
      </c>
      <c r="F4190" t="s">
        <v>1027</v>
      </c>
      <c r="G4190" t="s">
        <v>2049</v>
      </c>
      <c r="H4190" t="s">
        <v>1350</v>
      </c>
      <c r="I4190" t="s">
        <v>8110</v>
      </c>
      <c r="J4190" t="s">
        <v>5378</v>
      </c>
      <c r="K4190" t="s">
        <v>56</v>
      </c>
      <c r="L4190" t="s">
        <v>903</v>
      </c>
      <c r="M4190" t="s">
        <v>1829</v>
      </c>
      <c r="N4190" s="5">
        <v>99404</v>
      </c>
    </row>
    <row r="4191" spans="1:14" x14ac:dyDescent="0.25">
      <c r="A4191" t="s">
        <v>68</v>
      </c>
      <c r="B4191" t="s">
        <v>2046</v>
      </c>
      <c r="C4191">
        <v>2380</v>
      </c>
      <c r="D4191" s="2">
        <v>46113</v>
      </c>
      <c r="E4191" t="s">
        <v>906</v>
      </c>
      <c r="F4191" t="s">
        <v>2587</v>
      </c>
      <c r="G4191" t="s">
        <v>2588</v>
      </c>
      <c r="H4191" t="s">
        <v>2589</v>
      </c>
      <c r="I4191" t="s">
        <v>8111</v>
      </c>
      <c r="J4191" t="s">
        <v>5379</v>
      </c>
      <c r="K4191" t="s">
        <v>56</v>
      </c>
      <c r="L4191" t="s">
        <v>903</v>
      </c>
      <c r="M4191" t="s">
        <v>1829</v>
      </c>
      <c r="N4191" s="5">
        <v>730556</v>
      </c>
    </row>
    <row r="4192" spans="1:14" x14ac:dyDescent="0.25">
      <c r="A4192" t="s">
        <v>68</v>
      </c>
      <c r="B4192" t="s">
        <v>2046</v>
      </c>
      <c r="C4192">
        <v>2380</v>
      </c>
      <c r="D4192" s="2">
        <v>46113</v>
      </c>
      <c r="E4192" t="s">
        <v>906</v>
      </c>
      <c r="F4192" t="s">
        <v>8112</v>
      </c>
      <c r="G4192" t="s">
        <v>14</v>
      </c>
      <c r="H4192" t="s">
        <v>6538</v>
      </c>
      <c r="I4192" t="s">
        <v>14</v>
      </c>
      <c r="J4192" t="s">
        <v>8113</v>
      </c>
      <c r="K4192" t="s">
        <v>56</v>
      </c>
      <c r="L4192" t="s">
        <v>903</v>
      </c>
      <c r="M4192" t="s">
        <v>1829</v>
      </c>
      <c r="N4192" s="5">
        <v>777397</v>
      </c>
    </row>
    <row r="4193" spans="1:14" x14ac:dyDescent="0.25">
      <c r="A4193" t="s">
        <v>68</v>
      </c>
      <c r="B4193" t="s">
        <v>2046</v>
      </c>
      <c r="C4193">
        <v>2380</v>
      </c>
      <c r="D4193" s="2">
        <v>46113</v>
      </c>
      <c r="E4193" t="s">
        <v>906</v>
      </c>
      <c r="F4193" t="s">
        <v>8114</v>
      </c>
      <c r="G4193" t="s">
        <v>8115</v>
      </c>
      <c r="H4193" t="s">
        <v>6537</v>
      </c>
      <c r="I4193" t="s">
        <v>8116</v>
      </c>
      <c r="J4193" t="s">
        <v>8117</v>
      </c>
      <c r="K4193" t="s">
        <v>56</v>
      </c>
      <c r="L4193" t="s">
        <v>903</v>
      </c>
      <c r="M4193" t="s">
        <v>1829</v>
      </c>
      <c r="N4193" s="5">
        <v>365544</v>
      </c>
    </row>
    <row r="4194" spans="1:14" x14ac:dyDescent="0.25">
      <c r="A4194" t="s">
        <v>68</v>
      </c>
      <c r="B4194" t="s">
        <v>2046</v>
      </c>
      <c r="C4194">
        <v>2380</v>
      </c>
      <c r="D4194" s="2">
        <v>46113</v>
      </c>
      <c r="E4194" t="s">
        <v>906</v>
      </c>
      <c r="F4194" t="s">
        <v>815</v>
      </c>
      <c r="G4194" t="s">
        <v>1900</v>
      </c>
      <c r="H4194" t="s">
        <v>832</v>
      </c>
      <c r="I4194" t="s">
        <v>14</v>
      </c>
      <c r="J4194" t="s">
        <v>1904</v>
      </c>
      <c r="K4194" t="s">
        <v>56</v>
      </c>
      <c r="L4194" t="s">
        <v>903</v>
      </c>
      <c r="M4194" t="s">
        <v>1829</v>
      </c>
      <c r="N4194" s="5">
        <v>7216671</v>
      </c>
    </row>
    <row r="4195" spans="1:14" x14ac:dyDescent="0.25">
      <c r="A4195" t="s">
        <v>68</v>
      </c>
      <c r="B4195" t="s">
        <v>2046</v>
      </c>
      <c r="C4195">
        <v>2380</v>
      </c>
      <c r="D4195" s="2">
        <v>46113</v>
      </c>
      <c r="E4195" t="s">
        <v>906</v>
      </c>
      <c r="F4195" t="s">
        <v>8118</v>
      </c>
      <c r="G4195" t="s">
        <v>8119</v>
      </c>
      <c r="H4195" t="s">
        <v>6536</v>
      </c>
      <c r="I4195" t="s">
        <v>14</v>
      </c>
      <c r="J4195" t="s">
        <v>8120</v>
      </c>
      <c r="K4195" t="s">
        <v>56</v>
      </c>
      <c r="L4195" t="s">
        <v>903</v>
      </c>
      <c r="M4195" t="s">
        <v>1829</v>
      </c>
      <c r="N4195" s="5">
        <v>526958</v>
      </c>
    </row>
    <row r="4196" spans="1:14" x14ac:dyDescent="0.25">
      <c r="A4196" t="s">
        <v>68</v>
      </c>
      <c r="B4196" t="s">
        <v>2046</v>
      </c>
      <c r="C4196">
        <v>2380</v>
      </c>
      <c r="D4196" s="2">
        <v>46113</v>
      </c>
      <c r="E4196" t="s">
        <v>906</v>
      </c>
      <c r="F4196" t="s">
        <v>941</v>
      </c>
      <c r="G4196" t="s">
        <v>847</v>
      </c>
      <c r="H4196" t="s">
        <v>849</v>
      </c>
      <c r="I4196" t="s">
        <v>14</v>
      </c>
      <c r="J4196" t="s">
        <v>2050</v>
      </c>
      <c r="K4196" t="s">
        <v>56</v>
      </c>
      <c r="L4196" t="s">
        <v>903</v>
      </c>
      <c r="M4196" t="s">
        <v>1829</v>
      </c>
      <c r="N4196" s="5">
        <v>1209529</v>
      </c>
    </row>
    <row r="4197" spans="1:14" x14ac:dyDescent="0.25">
      <c r="A4197" t="s">
        <v>68</v>
      </c>
      <c r="B4197" t="s">
        <v>2046</v>
      </c>
      <c r="C4197">
        <v>2380</v>
      </c>
      <c r="D4197" s="2">
        <v>46113</v>
      </c>
      <c r="E4197" t="s">
        <v>906</v>
      </c>
      <c r="F4197" t="s">
        <v>941</v>
      </c>
      <c r="G4197" t="s">
        <v>847</v>
      </c>
      <c r="H4197" t="s">
        <v>849</v>
      </c>
      <c r="I4197" t="s">
        <v>8121</v>
      </c>
      <c r="J4197" t="s">
        <v>2050</v>
      </c>
      <c r="K4197" t="s">
        <v>56</v>
      </c>
      <c r="L4197" t="s">
        <v>903</v>
      </c>
      <c r="M4197" t="s">
        <v>1829</v>
      </c>
      <c r="N4197" s="5">
        <v>47905</v>
      </c>
    </row>
    <row r="4198" spans="1:14" x14ac:dyDescent="0.25">
      <c r="A4198" t="s">
        <v>68</v>
      </c>
      <c r="B4198" t="s">
        <v>2046</v>
      </c>
      <c r="C4198">
        <v>2380</v>
      </c>
      <c r="D4198" s="2">
        <v>46113</v>
      </c>
      <c r="E4198" t="s">
        <v>907</v>
      </c>
      <c r="F4198" t="s">
        <v>174</v>
      </c>
      <c r="G4198" t="s">
        <v>1909</v>
      </c>
      <c r="H4198" t="s">
        <v>1433</v>
      </c>
      <c r="I4198" t="s">
        <v>14</v>
      </c>
      <c r="J4198" t="s">
        <v>1911</v>
      </c>
      <c r="K4198" t="s">
        <v>56</v>
      </c>
      <c r="L4198" t="s">
        <v>904</v>
      </c>
      <c r="M4198" t="s">
        <v>1829</v>
      </c>
      <c r="N4198" s="5">
        <v>-8475053</v>
      </c>
    </row>
    <row r="4199" spans="1:14" x14ac:dyDescent="0.25">
      <c r="A4199" t="s">
        <v>68</v>
      </c>
      <c r="B4199" t="s">
        <v>2046</v>
      </c>
      <c r="C4199">
        <v>2380</v>
      </c>
      <c r="D4199" s="2">
        <v>46113</v>
      </c>
      <c r="E4199" t="s">
        <v>907</v>
      </c>
      <c r="F4199" t="s">
        <v>939</v>
      </c>
      <c r="G4199" t="s">
        <v>850</v>
      </c>
      <c r="H4199" t="s">
        <v>851</v>
      </c>
      <c r="I4199" t="s">
        <v>8072</v>
      </c>
      <c r="J4199" t="s">
        <v>2047</v>
      </c>
      <c r="K4199" t="s">
        <v>56</v>
      </c>
      <c r="L4199" t="s">
        <v>904</v>
      </c>
      <c r="M4199" t="s">
        <v>1829</v>
      </c>
      <c r="N4199" s="5">
        <v>-1487690</v>
      </c>
    </row>
    <row r="4200" spans="1:14" x14ac:dyDescent="0.25">
      <c r="A4200" t="s">
        <v>68</v>
      </c>
      <c r="B4200" t="s">
        <v>2046</v>
      </c>
      <c r="C4200">
        <v>2380</v>
      </c>
      <c r="D4200" s="2">
        <v>46113</v>
      </c>
      <c r="E4200" t="s">
        <v>907</v>
      </c>
      <c r="F4200" t="s">
        <v>924</v>
      </c>
      <c r="G4200" t="s">
        <v>901</v>
      </c>
      <c r="H4200" t="s">
        <v>886</v>
      </c>
      <c r="I4200" t="s">
        <v>8081</v>
      </c>
      <c r="J4200" t="s">
        <v>1929</v>
      </c>
      <c r="K4200" t="s">
        <v>56</v>
      </c>
      <c r="L4200" t="s">
        <v>904</v>
      </c>
      <c r="M4200" t="s">
        <v>1829</v>
      </c>
      <c r="N4200" s="5">
        <v>-5302156</v>
      </c>
    </row>
    <row r="4201" spans="1:14" x14ac:dyDescent="0.25">
      <c r="A4201" t="s">
        <v>68</v>
      </c>
      <c r="B4201" t="s">
        <v>2046</v>
      </c>
      <c r="C4201">
        <v>2380</v>
      </c>
      <c r="D4201" s="2">
        <v>46113</v>
      </c>
      <c r="E4201" t="s">
        <v>907</v>
      </c>
      <c r="F4201" t="s">
        <v>924</v>
      </c>
      <c r="G4201" t="s">
        <v>901</v>
      </c>
      <c r="H4201" t="s">
        <v>886</v>
      </c>
      <c r="I4201" t="s">
        <v>8082</v>
      </c>
      <c r="J4201" t="s">
        <v>1929</v>
      </c>
      <c r="K4201" t="s">
        <v>56</v>
      </c>
      <c r="L4201" t="s">
        <v>904</v>
      </c>
      <c r="M4201" t="s">
        <v>1829</v>
      </c>
      <c r="N4201" s="5">
        <v>-10522388</v>
      </c>
    </row>
    <row r="4202" spans="1:14" x14ac:dyDescent="0.25">
      <c r="A4202" t="s">
        <v>68</v>
      </c>
      <c r="B4202" t="s">
        <v>2046</v>
      </c>
      <c r="C4202">
        <v>2380</v>
      </c>
      <c r="D4202" s="2">
        <v>46113</v>
      </c>
      <c r="E4202" t="s">
        <v>907</v>
      </c>
      <c r="F4202" t="s">
        <v>924</v>
      </c>
      <c r="G4202" t="s">
        <v>901</v>
      </c>
      <c r="H4202" t="s">
        <v>886</v>
      </c>
      <c r="I4202" t="s">
        <v>8083</v>
      </c>
      <c r="J4202" t="s">
        <v>1929</v>
      </c>
      <c r="K4202" t="s">
        <v>56</v>
      </c>
      <c r="L4202" t="s">
        <v>904</v>
      </c>
      <c r="M4202" t="s">
        <v>1829</v>
      </c>
      <c r="N4202" s="5">
        <v>-8785889</v>
      </c>
    </row>
    <row r="4203" spans="1:14" x14ac:dyDescent="0.25">
      <c r="A4203" t="s">
        <v>68</v>
      </c>
      <c r="B4203" t="s">
        <v>2046</v>
      </c>
      <c r="C4203">
        <v>2380</v>
      </c>
      <c r="D4203" s="2">
        <v>46113</v>
      </c>
      <c r="E4203" t="s">
        <v>907</v>
      </c>
      <c r="F4203" t="s">
        <v>815</v>
      </c>
      <c r="G4203" t="s">
        <v>1900</v>
      </c>
      <c r="H4203" t="s">
        <v>832</v>
      </c>
      <c r="I4203" t="s">
        <v>8093</v>
      </c>
      <c r="J4203" t="s">
        <v>1907</v>
      </c>
      <c r="K4203" t="s">
        <v>56</v>
      </c>
      <c r="L4203" t="s">
        <v>904</v>
      </c>
      <c r="M4203" t="s">
        <v>1829</v>
      </c>
      <c r="N4203" s="5">
        <v>-8003860</v>
      </c>
    </row>
    <row r="4204" spans="1:14" x14ac:dyDescent="0.25">
      <c r="A4204" t="s">
        <v>68</v>
      </c>
      <c r="B4204" t="s">
        <v>2046</v>
      </c>
      <c r="C4204">
        <v>2380</v>
      </c>
      <c r="D4204" s="2">
        <v>46113</v>
      </c>
      <c r="E4204" t="s">
        <v>907</v>
      </c>
      <c r="F4204" t="s">
        <v>815</v>
      </c>
      <c r="G4204" t="s">
        <v>1900</v>
      </c>
      <c r="H4204" t="s">
        <v>832</v>
      </c>
      <c r="I4204" t="s">
        <v>8094</v>
      </c>
      <c r="J4204" t="s">
        <v>1907</v>
      </c>
      <c r="K4204" t="s">
        <v>56</v>
      </c>
      <c r="L4204" t="s">
        <v>904</v>
      </c>
      <c r="M4204" t="s">
        <v>1829</v>
      </c>
      <c r="N4204" s="5">
        <v>-417802</v>
      </c>
    </row>
    <row r="4205" spans="1:14" x14ac:dyDescent="0.25">
      <c r="A4205" t="s">
        <v>68</v>
      </c>
      <c r="B4205" t="s">
        <v>2046</v>
      </c>
      <c r="C4205">
        <v>2380</v>
      </c>
      <c r="D4205" s="2">
        <v>46143</v>
      </c>
      <c r="E4205" t="s">
        <v>905</v>
      </c>
      <c r="F4205" t="s">
        <v>635</v>
      </c>
      <c r="G4205" t="s">
        <v>632</v>
      </c>
      <c r="H4205" t="s">
        <v>4735</v>
      </c>
      <c r="I4205" t="s">
        <v>11220</v>
      </c>
      <c r="J4205" t="s">
        <v>7393</v>
      </c>
      <c r="K4205" t="s">
        <v>56</v>
      </c>
      <c r="L4205" t="s">
        <v>902</v>
      </c>
      <c r="M4205" t="s">
        <v>1829</v>
      </c>
      <c r="N4205" s="5">
        <v>726135</v>
      </c>
    </row>
    <row r="4206" spans="1:14" x14ac:dyDescent="0.25">
      <c r="A4206" t="s">
        <v>68</v>
      </c>
      <c r="B4206" t="s">
        <v>2046</v>
      </c>
      <c r="C4206">
        <v>2380</v>
      </c>
      <c r="D4206" s="2">
        <v>46143</v>
      </c>
      <c r="E4206" t="s">
        <v>905</v>
      </c>
      <c r="F4206" t="s">
        <v>601</v>
      </c>
      <c r="G4206" t="s">
        <v>1894</v>
      </c>
      <c r="H4206" t="s">
        <v>1180</v>
      </c>
      <c r="I4206" t="s">
        <v>11221</v>
      </c>
      <c r="J4206" t="s">
        <v>657</v>
      </c>
      <c r="K4206" t="s">
        <v>56</v>
      </c>
      <c r="L4206" t="s">
        <v>902</v>
      </c>
      <c r="M4206" t="s">
        <v>1829</v>
      </c>
      <c r="N4206" s="5">
        <v>22926618</v>
      </c>
    </row>
    <row r="4207" spans="1:14" x14ac:dyDescent="0.25">
      <c r="A4207" t="s">
        <v>68</v>
      </c>
      <c r="B4207" t="s">
        <v>2046</v>
      </c>
      <c r="C4207">
        <v>2380</v>
      </c>
      <c r="D4207" s="2">
        <v>46143</v>
      </c>
      <c r="E4207" t="s">
        <v>905</v>
      </c>
      <c r="F4207" t="s">
        <v>601</v>
      </c>
      <c r="G4207" t="s">
        <v>1894</v>
      </c>
      <c r="H4207" t="s">
        <v>1180</v>
      </c>
      <c r="I4207" t="s">
        <v>11222</v>
      </c>
      <c r="J4207" t="s">
        <v>657</v>
      </c>
      <c r="K4207" t="s">
        <v>56</v>
      </c>
      <c r="L4207" t="s">
        <v>902</v>
      </c>
      <c r="M4207" t="s">
        <v>1829</v>
      </c>
      <c r="N4207" s="5">
        <v>10534936</v>
      </c>
    </row>
    <row r="4208" spans="1:14" x14ac:dyDescent="0.25">
      <c r="A4208" t="s">
        <v>68</v>
      </c>
      <c r="B4208" t="s">
        <v>2046</v>
      </c>
      <c r="C4208">
        <v>2380</v>
      </c>
      <c r="D4208" s="2">
        <v>46143</v>
      </c>
      <c r="E4208" t="s">
        <v>905</v>
      </c>
      <c r="F4208" t="s">
        <v>174</v>
      </c>
      <c r="G4208" t="s">
        <v>1909</v>
      </c>
      <c r="H4208" t="s">
        <v>1433</v>
      </c>
      <c r="I4208" t="s">
        <v>8099</v>
      </c>
      <c r="J4208" t="s">
        <v>320</v>
      </c>
      <c r="K4208" t="s">
        <v>56</v>
      </c>
      <c r="L4208" t="s">
        <v>902</v>
      </c>
      <c r="M4208" t="s">
        <v>1829</v>
      </c>
      <c r="N4208" s="5">
        <v>10164454</v>
      </c>
    </row>
    <row r="4209" spans="1:14" x14ac:dyDescent="0.25">
      <c r="A4209" t="s">
        <v>68</v>
      </c>
      <c r="B4209" t="s">
        <v>2046</v>
      </c>
      <c r="C4209">
        <v>2380</v>
      </c>
      <c r="D4209" s="2">
        <v>46143</v>
      </c>
      <c r="E4209" t="s">
        <v>905</v>
      </c>
      <c r="F4209" t="s">
        <v>174</v>
      </c>
      <c r="G4209" t="s">
        <v>1909</v>
      </c>
      <c r="H4209" t="s">
        <v>1433</v>
      </c>
      <c r="I4209" t="s">
        <v>11223</v>
      </c>
      <c r="J4209" t="s">
        <v>320</v>
      </c>
      <c r="K4209" t="s">
        <v>56</v>
      </c>
      <c r="L4209" t="s">
        <v>902</v>
      </c>
      <c r="M4209" t="s">
        <v>1829</v>
      </c>
      <c r="N4209" s="5">
        <v>14652900</v>
      </c>
    </row>
    <row r="4210" spans="1:14" x14ac:dyDescent="0.25">
      <c r="A4210" t="s">
        <v>68</v>
      </c>
      <c r="B4210" t="s">
        <v>2046</v>
      </c>
      <c r="C4210">
        <v>2380</v>
      </c>
      <c r="D4210" s="2">
        <v>46143</v>
      </c>
      <c r="E4210" t="s">
        <v>905</v>
      </c>
      <c r="F4210" t="s">
        <v>939</v>
      </c>
      <c r="G4210" t="s">
        <v>850</v>
      </c>
      <c r="H4210" t="s">
        <v>851</v>
      </c>
      <c r="I4210" t="s">
        <v>8100</v>
      </c>
      <c r="J4210" t="s">
        <v>850</v>
      </c>
      <c r="K4210" t="s">
        <v>56</v>
      </c>
      <c r="L4210" t="s">
        <v>902</v>
      </c>
      <c r="M4210" t="s">
        <v>1829</v>
      </c>
      <c r="N4210" s="5">
        <v>1792856</v>
      </c>
    </row>
    <row r="4211" spans="1:14" x14ac:dyDescent="0.25">
      <c r="A4211" t="s">
        <v>68</v>
      </c>
      <c r="B4211" t="s">
        <v>2046</v>
      </c>
      <c r="C4211">
        <v>2380</v>
      </c>
      <c r="D4211" s="2">
        <v>46143</v>
      </c>
      <c r="E4211" t="s">
        <v>905</v>
      </c>
      <c r="F4211" t="s">
        <v>8024</v>
      </c>
      <c r="G4211" t="s">
        <v>8025</v>
      </c>
      <c r="H4211" t="s">
        <v>6531</v>
      </c>
      <c r="I4211" t="s">
        <v>8101</v>
      </c>
      <c r="J4211" t="s">
        <v>8025</v>
      </c>
      <c r="K4211" t="s">
        <v>56</v>
      </c>
      <c r="L4211" t="s">
        <v>902</v>
      </c>
      <c r="M4211" t="s">
        <v>1829</v>
      </c>
      <c r="N4211" s="5">
        <v>671473</v>
      </c>
    </row>
    <row r="4212" spans="1:14" x14ac:dyDescent="0.25">
      <c r="A4212" t="s">
        <v>68</v>
      </c>
      <c r="B4212" t="s">
        <v>2046</v>
      </c>
      <c r="C4212">
        <v>2380</v>
      </c>
      <c r="D4212" s="2">
        <v>46143</v>
      </c>
      <c r="E4212" t="s">
        <v>905</v>
      </c>
      <c r="F4212" t="s">
        <v>5357</v>
      </c>
      <c r="G4212" t="s">
        <v>5358</v>
      </c>
      <c r="H4212" t="s">
        <v>4734</v>
      </c>
      <c r="I4212" t="s">
        <v>11224</v>
      </c>
      <c r="J4212" t="s">
        <v>8032</v>
      </c>
      <c r="K4212" t="s">
        <v>56</v>
      </c>
      <c r="L4212" t="s">
        <v>902</v>
      </c>
      <c r="M4212" t="s">
        <v>1829</v>
      </c>
      <c r="N4212" s="5">
        <v>895164</v>
      </c>
    </row>
    <row r="4213" spans="1:14" x14ac:dyDescent="0.25">
      <c r="A4213" t="s">
        <v>68</v>
      </c>
      <c r="B4213" t="s">
        <v>2046</v>
      </c>
      <c r="C4213">
        <v>2380</v>
      </c>
      <c r="D4213" s="2">
        <v>46143</v>
      </c>
      <c r="E4213" t="s">
        <v>905</v>
      </c>
      <c r="F4213" t="s">
        <v>924</v>
      </c>
      <c r="G4213" t="s">
        <v>901</v>
      </c>
      <c r="H4213" t="s">
        <v>886</v>
      </c>
      <c r="I4213" t="s">
        <v>11225</v>
      </c>
      <c r="J4213" t="s">
        <v>901</v>
      </c>
      <c r="K4213" t="s">
        <v>56</v>
      </c>
      <c r="L4213" t="s">
        <v>902</v>
      </c>
      <c r="M4213" t="s">
        <v>1829</v>
      </c>
      <c r="N4213" s="5">
        <v>5084099</v>
      </c>
    </row>
    <row r="4214" spans="1:14" x14ac:dyDescent="0.25">
      <c r="A4214" t="s">
        <v>68</v>
      </c>
      <c r="B4214" t="s">
        <v>2046</v>
      </c>
      <c r="C4214">
        <v>2380</v>
      </c>
      <c r="D4214" s="2">
        <v>46143</v>
      </c>
      <c r="E4214" t="s">
        <v>905</v>
      </c>
      <c r="F4214" t="s">
        <v>924</v>
      </c>
      <c r="G4214" t="s">
        <v>901</v>
      </c>
      <c r="H4214" t="s">
        <v>886</v>
      </c>
      <c r="I4214" t="s">
        <v>11226</v>
      </c>
      <c r="J4214" t="s">
        <v>901</v>
      </c>
      <c r="K4214" t="s">
        <v>56</v>
      </c>
      <c r="L4214" t="s">
        <v>902</v>
      </c>
      <c r="M4214" t="s">
        <v>1829</v>
      </c>
      <c r="N4214" s="5">
        <v>8916714</v>
      </c>
    </row>
    <row r="4215" spans="1:14" x14ac:dyDescent="0.25">
      <c r="A4215" t="s">
        <v>68</v>
      </c>
      <c r="B4215" t="s">
        <v>2046</v>
      </c>
      <c r="C4215">
        <v>2380</v>
      </c>
      <c r="D4215" s="2">
        <v>46143</v>
      </c>
      <c r="E4215" t="s">
        <v>905</v>
      </c>
      <c r="F4215" t="s">
        <v>924</v>
      </c>
      <c r="G4215" t="s">
        <v>901</v>
      </c>
      <c r="H4215" t="s">
        <v>886</v>
      </c>
      <c r="I4215" t="s">
        <v>11227</v>
      </c>
      <c r="J4215" t="s">
        <v>901</v>
      </c>
      <c r="K4215" t="s">
        <v>56</v>
      </c>
      <c r="L4215" t="s">
        <v>902</v>
      </c>
      <c r="M4215" t="s">
        <v>1829</v>
      </c>
      <c r="N4215" s="5">
        <v>9503339</v>
      </c>
    </row>
    <row r="4216" spans="1:14" x14ac:dyDescent="0.25">
      <c r="A4216" t="s">
        <v>68</v>
      </c>
      <c r="B4216" t="s">
        <v>2046</v>
      </c>
      <c r="C4216">
        <v>2380</v>
      </c>
      <c r="D4216" s="2">
        <v>46143</v>
      </c>
      <c r="E4216" t="s">
        <v>905</v>
      </c>
      <c r="F4216" t="s">
        <v>10232</v>
      </c>
      <c r="G4216" t="s">
        <v>10233</v>
      </c>
      <c r="H4216" t="s">
        <v>10567</v>
      </c>
      <c r="I4216" t="s">
        <v>11228</v>
      </c>
      <c r="J4216" t="s">
        <v>10233</v>
      </c>
      <c r="K4216" t="s">
        <v>56</v>
      </c>
      <c r="L4216" t="s">
        <v>902</v>
      </c>
      <c r="M4216" t="s">
        <v>1829</v>
      </c>
      <c r="N4216" s="5">
        <v>777397</v>
      </c>
    </row>
    <row r="4217" spans="1:14" x14ac:dyDescent="0.25">
      <c r="A4217" t="s">
        <v>68</v>
      </c>
      <c r="B4217" t="s">
        <v>2046</v>
      </c>
      <c r="C4217">
        <v>2380</v>
      </c>
      <c r="D4217" s="2">
        <v>46143</v>
      </c>
      <c r="E4217" t="s">
        <v>905</v>
      </c>
      <c r="F4217" t="s">
        <v>1027</v>
      </c>
      <c r="G4217" t="s">
        <v>2049</v>
      </c>
      <c r="H4217" t="s">
        <v>1350</v>
      </c>
      <c r="I4217" t="s">
        <v>8110</v>
      </c>
      <c r="J4217" t="s">
        <v>2049</v>
      </c>
      <c r="K4217" t="s">
        <v>56</v>
      </c>
      <c r="L4217" t="s">
        <v>902</v>
      </c>
      <c r="M4217" t="s">
        <v>1829</v>
      </c>
      <c r="N4217" s="5">
        <v>99404</v>
      </c>
    </row>
    <row r="4218" spans="1:14" x14ac:dyDescent="0.25">
      <c r="A4218" t="s">
        <v>68</v>
      </c>
      <c r="B4218" t="s">
        <v>2046</v>
      </c>
      <c r="C4218">
        <v>2380</v>
      </c>
      <c r="D4218" s="2">
        <v>46143</v>
      </c>
      <c r="E4218" t="s">
        <v>905</v>
      </c>
      <c r="F4218" t="s">
        <v>10225</v>
      </c>
      <c r="G4218" t="s">
        <v>14</v>
      </c>
      <c r="H4218" t="s">
        <v>10227</v>
      </c>
      <c r="I4218" t="s">
        <v>11229</v>
      </c>
      <c r="J4218" t="s">
        <v>10226</v>
      </c>
      <c r="K4218" t="s">
        <v>56</v>
      </c>
      <c r="L4218" t="s">
        <v>902</v>
      </c>
      <c r="M4218" t="s">
        <v>1829</v>
      </c>
      <c r="N4218" s="5">
        <v>156002</v>
      </c>
    </row>
    <row r="4219" spans="1:14" x14ac:dyDescent="0.25">
      <c r="A4219" t="s">
        <v>68</v>
      </c>
      <c r="B4219" t="s">
        <v>2046</v>
      </c>
      <c r="C4219">
        <v>2380</v>
      </c>
      <c r="D4219" s="2">
        <v>46143</v>
      </c>
      <c r="E4219" t="s">
        <v>905</v>
      </c>
      <c r="F4219" t="s">
        <v>2587</v>
      </c>
      <c r="G4219" t="s">
        <v>2588</v>
      </c>
      <c r="H4219" t="s">
        <v>2589</v>
      </c>
      <c r="I4219" t="s">
        <v>8111</v>
      </c>
      <c r="J4219" t="s">
        <v>2588</v>
      </c>
      <c r="K4219" t="s">
        <v>56</v>
      </c>
      <c r="L4219" t="s">
        <v>902</v>
      </c>
      <c r="M4219" t="s">
        <v>1829</v>
      </c>
      <c r="N4219" s="5">
        <v>730556</v>
      </c>
    </row>
    <row r="4220" spans="1:14" x14ac:dyDescent="0.25">
      <c r="A4220" t="s">
        <v>68</v>
      </c>
      <c r="B4220" t="s">
        <v>2046</v>
      </c>
      <c r="C4220">
        <v>2380</v>
      </c>
      <c r="D4220" s="2">
        <v>46143</v>
      </c>
      <c r="E4220" t="s">
        <v>905</v>
      </c>
      <c r="F4220" t="s">
        <v>1003</v>
      </c>
      <c r="G4220" t="s">
        <v>1004</v>
      </c>
      <c r="H4220" t="s">
        <v>6529</v>
      </c>
      <c r="I4220" t="s">
        <v>11230</v>
      </c>
      <c r="J4220" t="s">
        <v>1004</v>
      </c>
      <c r="K4220" t="s">
        <v>56</v>
      </c>
      <c r="L4220" t="s">
        <v>902</v>
      </c>
      <c r="M4220" t="s">
        <v>1829</v>
      </c>
      <c r="N4220" s="5">
        <v>385659</v>
      </c>
    </row>
    <row r="4221" spans="1:14" x14ac:dyDescent="0.25">
      <c r="A4221" t="s">
        <v>68</v>
      </c>
      <c r="B4221" t="s">
        <v>2046</v>
      </c>
      <c r="C4221">
        <v>2380</v>
      </c>
      <c r="D4221" s="2">
        <v>46143</v>
      </c>
      <c r="E4221" t="s">
        <v>905</v>
      </c>
      <c r="F4221" t="s">
        <v>8114</v>
      </c>
      <c r="G4221" t="s">
        <v>8115</v>
      </c>
      <c r="H4221" t="s">
        <v>6537</v>
      </c>
      <c r="I4221" t="s">
        <v>8116</v>
      </c>
      <c r="J4221" t="s">
        <v>8115</v>
      </c>
      <c r="K4221" t="s">
        <v>56</v>
      </c>
      <c r="L4221" t="s">
        <v>902</v>
      </c>
      <c r="M4221" t="s">
        <v>1829</v>
      </c>
      <c r="N4221" s="5">
        <v>365544</v>
      </c>
    </row>
    <row r="4222" spans="1:14" x14ac:dyDescent="0.25">
      <c r="A4222" t="s">
        <v>68</v>
      </c>
      <c r="B4222" t="s">
        <v>2046</v>
      </c>
      <c r="C4222">
        <v>2380</v>
      </c>
      <c r="D4222" s="2">
        <v>46143</v>
      </c>
      <c r="E4222" t="s">
        <v>905</v>
      </c>
      <c r="F4222" t="s">
        <v>940</v>
      </c>
      <c r="G4222" t="s">
        <v>867</v>
      </c>
      <c r="H4222" t="s">
        <v>868</v>
      </c>
      <c r="I4222" t="s">
        <v>11231</v>
      </c>
      <c r="J4222" t="s">
        <v>867</v>
      </c>
      <c r="K4222" t="s">
        <v>56</v>
      </c>
      <c r="L4222" t="s">
        <v>902</v>
      </c>
      <c r="M4222" t="s">
        <v>1829</v>
      </c>
      <c r="N4222" s="5">
        <v>710403</v>
      </c>
    </row>
    <row r="4223" spans="1:14" x14ac:dyDescent="0.25">
      <c r="A4223" t="s">
        <v>68</v>
      </c>
      <c r="B4223" t="s">
        <v>2046</v>
      </c>
      <c r="C4223">
        <v>2380</v>
      </c>
      <c r="D4223" s="2">
        <v>46143</v>
      </c>
      <c r="E4223" t="s">
        <v>905</v>
      </c>
      <c r="F4223" t="s">
        <v>359</v>
      </c>
      <c r="G4223" t="s">
        <v>353</v>
      </c>
      <c r="H4223" t="s">
        <v>3282</v>
      </c>
      <c r="I4223" t="s">
        <v>11232</v>
      </c>
      <c r="J4223" t="s">
        <v>8091</v>
      </c>
      <c r="K4223" t="s">
        <v>56</v>
      </c>
      <c r="L4223" t="s">
        <v>902</v>
      </c>
      <c r="M4223" t="s">
        <v>1829</v>
      </c>
      <c r="N4223" s="5">
        <v>1186021</v>
      </c>
    </row>
    <row r="4224" spans="1:14" x14ac:dyDescent="0.25">
      <c r="A4224" t="s">
        <v>68</v>
      </c>
      <c r="B4224" t="s">
        <v>2046</v>
      </c>
      <c r="C4224">
        <v>2380</v>
      </c>
      <c r="D4224" s="2">
        <v>46143</v>
      </c>
      <c r="E4224" t="s">
        <v>905</v>
      </c>
      <c r="F4224" t="s">
        <v>919</v>
      </c>
      <c r="G4224" t="s">
        <v>920</v>
      </c>
      <c r="H4224" t="s">
        <v>10466</v>
      </c>
      <c r="I4224" t="s">
        <v>11233</v>
      </c>
      <c r="J4224" t="s">
        <v>10817</v>
      </c>
      <c r="K4224" t="s">
        <v>56</v>
      </c>
      <c r="L4224" t="s">
        <v>902</v>
      </c>
      <c r="M4224" t="s">
        <v>1829</v>
      </c>
      <c r="N4224" s="5">
        <v>774746</v>
      </c>
    </row>
    <row r="4225" spans="1:14" x14ac:dyDescent="0.25">
      <c r="A4225" t="s">
        <v>68</v>
      </c>
      <c r="B4225" t="s">
        <v>2046</v>
      </c>
      <c r="C4225">
        <v>2380</v>
      </c>
      <c r="D4225" s="2">
        <v>46143</v>
      </c>
      <c r="E4225" t="s">
        <v>905</v>
      </c>
      <c r="F4225" t="s">
        <v>815</v>
      </c>
      <c r="G4225" t="s">
        <v>1900</v>
      </c>
      <c r="H4225" t="s">
        <v>832</v>
      </c>
      <c r="I4225" t="s">
        <v>11234</v>
      </c>
      <c r="J4225" t="s">
        <v>7274</v>
      </c>
      <c r="K4225" t="s">
        <v>56</v>
      </c>
      <c r="L4225" t="s">
        <v>902</v>
      </c>
      <c r="M4225" t="s">
        <v>1829</v>
      </c>
      <c r="N4225" s="5">
        <v>6904285</v>
      </c>
    </row>
    <row r="4226" spans="1:14" x14ac:dyDescent="0.25">
      <c r="A4226" t="s">
        <v>68</v>
      </c>
      <c r="B4226" t="s">
        <v>2046</v>
      </c>
      <c r="C4226">
        <v>2380</v>
      </c>
      <c r="D4226" s="2">
        <v>46143</v>
      </c>
      <c r="E4226" t="s">
        <v>905</v>
      </c>
      <c r="F4226" t="s">
        <v>815</v>
      </c>
      <c r="G4226" t="s">
        <v>1900</v>
      </c>
      <c r="H4226" t="s">
        <v>832</v>
      </c>
      <c r="I4226" t="s">
        <v>11235</v>
      </c>
      <c r="J4226" t="s">
        <v>7274</v>
      </c>
      <c r="K4226" t="s">
        <v>56</v>
      </c>
      <c r="L4226" t="s">
        <v>902</v>
      </c>
      <c r="M4226" t="s">
        <v>1829</v>
      </c>
      <c r="N4226" s="5">
        <v>220862</v>
      </c>
    </row>
    <row r="4227" spans="1:14" x14ac:dyDescent="0.25">
      <c r="A4227" t="s">
        <v>68</v>
      </c>
      <c r="B4227" t="s">
        <v>2046</v>
      </c>
      <c r="C4227">
        <v>2380</v>
      </c>
      <c r="D4227" s="2">
        <v>46143</v>
      </c>
      <c r="E4227" t="s">
        <v>905</v>
      </c>
      <c r="F4227" t="s">
        <v>8118</v>
      </c>
      <c r="G4227" t="s">
        <v>8119</v>
      </c>
      <c r="H4227" t="s">
        <v>6536</v>
      </c>
      <c r="I4227" t="s">
        <v>11236</v>
      </c>
      <c r="J4227" t="s">
        <v>8119</v>
      </c>
      <c r="K4227" t="s">
        <v>56</v>
      </c>
      <c r="L4227" t="s">
        <v>902</v>
      </c>
      <c r="M4227" t="s">
        <v>1829</v>
      </c>
      <c r="N4227" s="5">
        <v>526958</v>
      </c>
    </row>
    <row r="4228" spans="1:14" x14ac:dyDescent="0.25">
      <c r="A4228" t="s">
        <v>68</v>
      </c>
      <c r="B4228" t="s">
        <v>2046</v>
      </c>
      <c r="C4228">
        <v>2380</v>
      </c>
      <c r="D4228" s="2">
        <v>46143</v>
      </c>
      <c r="E4228" t="s">
        <v>905</v>
      </c>
      <c r="F4228" t="s">
        <v>941</v>
      </c>
      <c r="G4228" t="s">
        <v>847</v>
      </c>
      <c r="H4228" t="s">
        <v>849</v>
      </c>
      <c r="I4228" t="s">
        <v>8121</v>
      </c>
      <c r="J4228" t="s">
        <v>847</v>
      </c>
      <c r="K4228" t="s">
        <v>56</v>
      </c>
      <c r="L4228" t="s">
        <v>902</v>
      </c>
      <c r="M4228" t="s">
        <v>1829</v>
      </c>
      <c r="N4228" s="5">
        <v>47905</v>
      </c>
    </row>
    <row r="4229" spans="1:14" x14ac:dyDescent="0.25">
      <c r="A4229" t="s">
        <v>68</v>
      </c>
      <c r="B4229" t="s">
        <v>2046</v>
      </c>
      <c r="C4229">
        <v>2380</v>
      </c>
      <c r="D4229" s="2">
        <v>46143</v>
      </c>
      <c r="E4229" t="s">
        <v>905</v>
      </c>
      <c r="F4229" t="s">
        <v>941</v>
      </c>
      <c r="G4229" t="s">
        <v>847</v>
      </c>
      <c r="H4229" t="s">
        <v>849</v>
      </c>
      <c r="I4229" t="s">
        <v>11237</v>
      </c>
      <c r="J4229" t="s">
        <v>847</v>
      </c>
      <c r="K4229" t="s">
        <v>56</v>
      </c>
      <c r="L4229" t="s">
        <v>902</v>
      </c>
      <c r="M4229" t="s">
        <v>1829</v>
      </c>
      <c r="N4229" s="5">
        <v>479053</v>
      </c>
    </row>
    <row r="4230" spans="1:14" x14ac:dyDescent="0.25">
      <c r="A4230" t="s">
        <v>68</v>
      </c>
      <c r="B4230" t="s">
        <v>2046</v>
      </c>
      <c r="C4230">
        <v>2380</v>
      </c>
      <c r="D4230" s="2">
        <v>46143</v>
      </c>
      <c r="E4230" t="s">
        <v>905</v>
      </c>
      <c r="F4230" t="s">
        <v>941</v>
      </c>
      <c r="G4230" t="s">
        <v>847</v>
      </c>
      <c r="H4230" t="s">
        <v>849</v>
      </c>
      <c r="I4230" t="s">
        <v>11238</v>
      </c>
      <c r="J4230" t="s">
        <v>847</v>
      </c>
      <c r="K4230" t="s">
        <v>56</v>
      </c>
      <c r="L4230" t="s">
        <v>902</v>
      </c>
      <c r="M4230" t="s">
        <v>1829</v>
      </c>
      <c r="N4230" s="5">
        <v>95811</v>
      </c>
    </row>
    <row r="4231" spans="1:14" x14ac:dyDescent="0.25">
      <c r="A4231" t="s">
        <v>68</v>
      </c>
      <c r="B4231" t="s">
        <v>2046</v>
      </c>
      <c r="C4231">
        <v>2380</v>
      </c>
      <c r="D4231" s="2">
        <v>46143</v>
      </c>
      <c r="E4231" t="s">
        <v>906</v>
      </c>
      <c r="F4231" t="s">
        <v>290</v>
      </c>
      <c r="G4231" t="s">
        <v>275</v>
      </c>
      <c r="H4231" t="s">
        <v>1506</v>
      </c>
      <c r="I4231" t="s">
        <v>14</v>
      </c>
      <c r="J4231" t="s">
        <v>11239</v>
      </c>
      <c r="K4231" t="s">
        <v>56</v>
      </c>
      <c r="L4231" t="s">
        <v>903</v>
      </c>
      <c r="M4231" t="s">
        <v>1829</v>
      </c>
      <c r="N4231" s="5">
        <v>177500</v>
      </c>
    </row>
    <row r="4232" spans="1:14" x14ac:dyDescent="0.25">
      <c r="A4232" t="s">
        <v>68</v>
      </c>
      <c r="B4232" t="s">
        <v>2046</v>
      </c>
      <c r="C4232">
        <v>2380</v>
      </c>
      <c r="D4232" s="2">
        <v>46143</v>
      </c>
      <c r="E4232" t="s">
        <v>906</v>
      </c>
      <c r="F4232" t="s">
        <v>174</v>
      </c>
      <c r="G4232" t="s">
        <v>1909</v>
      </c>
      <c r="H4232" t="s">
        <v>1433</v>
      </c>
      <c r="I4232" t="s">
        <v>14</v>
      </c>
      <c r="J4232" t="s">
        <v>1910</v>
      </c>
      <c r="K4232" t="s">
        <v>56</v>
      </c>
      <c r="L4232" t="s">
        <v>903</v>
      </c>
      <c r="M4232" t="s">
        <v>1829</v>
      </c>
      <c r="N4232" s="5">
        <v>15268523</v>
      </c>
    </row>
    <row r="4233" spans="1:14" x14ac:dyDescent="0.25">
      <c r="A4233" t="s">
        <v>68</v>
      </c>
      <c r="B4233" t="s">
        <v>2046</v>
      </c>
      <c r="C4233">
        <v>2380</v>
      </c>
      <c r="D4233" s="2">
        <v>46143</v>
      </c>
      <c r="E4233" t="s">
        <v>906</v>
      </c>
      <c r="F4233" t="s">
        <v>939</v>
      </c>
      <c r="G4233" t="s">
        <v>850</v>
      </c>
      <c r="H4233" t="s">
        <v>851</v>
      </c>
      <c r="I4233" t="s">
        <v>11240</v>
      </c>
      <c r="J4233" t="s">
        <v>4830</v>
      </c>
      <c r="K4233" t="s">
        <v>56</v>
      </c>
      <c r="L4233" t="s">
        <v>903</v>
      </c>
      <c r="M4233" t="s">
        <v>1829</v>
      </c>
      <c r="N4233" s="5">
        <v>1465583</v>
      </c>
    </row>
    <row r="4234" spans="1:14" x14ac:dyDescent="0.25">
      <c r="A4234" t="s">
        <v>68</v>
      </c>
      <c r="B4234" t="s">
        <v>2046</v>
      </c>
      <c r="C4234">
        <v>2380</v>
      </c>
      <c r="D4234" s="2">
        <v>46143</v>
      </c>
      <c r="E4234" t="s">
        <v>906</v>
      </c>
      <c r="F4234" t="s">
        <v>8024</v>
      </c>
      <c r="G4234" t="s">
        <v>8025</v>
      </c>
      <c r="H4234" t="s">
        <v>6531</v>
      </c>
      <c r="I4234" t="s">
        <v>14</v>
      </c>
      <c r="J4234" t="s">
        <v>8102</v>
      </c>
      <c r="K4234" t="s">
        <v>56</v>
      </c>
      <c r="L4234" t="s">
        <v>903</v>
      </c>
      <c r="M4234" t="s">
        <v>1829</v>
      </c>
      <c r="N4234" s="5">
        <v>618022</v>
      </c>
    </row>
    <row r="4235" spans="1:14" x14ac:dyDescent="0.25">
      <c r="A4235" t="s">
        <v>68</v>
      </c>
      <c r="B4235" t="s">
        <v>2046</v>
      </c>
      <c r="C4235">
        <v>2380</v>
      </c>
      <c r="D4235" s="2">
        <v>46143</v>
      </c>
      <c r="E4235" t="s">
        <v>906</v>
      </c>
      <c r="F4235" t="s">
        <v>203</v>
      </c>
      <c r="G4235" t="s">
        <v>35</v>
      </c>
      <c r="H4235" t="s">
        <v>897</v>
      </c>
      <c r="I4235" t="s">
        <v>14</v>
      </c>
      <c r="J4235" t="s">
        <v>8103</v>
      </c>
      <c r="K4235" t="s">
        <v>56</v>
      </c>
      <c r="L4235" t="s">
        <v>903</v>
      </c>
      <c r="M4235" t="s">
        <v>1829</v>
      </c>
      <c r="N4235" s="5">
        <v>277777</v>
      </c>
    </row>
    <row r="4236" spans="1:14" x14ac:dyDescent="0.25">
      <c r="A4236" t="s">
        <v>68</v>
      </c>
      <c r="B4236" t="s">
        <v>2046</v>
      </c>
      <c r="C4236">
        <v>2380</v>
      </c>
      <c r="D4236" s="2">
        <v>46143</v>
      </c>
      <c r="E4236" t="s">
        <v>906</v>
      </c>
      <c r="F4236" t="s">
        <v>203</v>
      </c>
      <c r="G4236" t="s">
        <v>35</v>
      </c>
      <c r="H4236" t="s">
        <v>897</v>
      </c>
      <c r="I4236" t="s">
        <v>11241</v>
      </c>
      <c r="J4236" t="s">
        <v>11242</v>
      </c>
      <c r="K4236" t="s">
        <v>56</v>
      </c>
      <c r="L4236" t="s">
        <v>903</v>
      </c>
      <c r="M4236" t="s">
        <v>1829</v>
      </c>
      <c r="N4236" s="5">
        <v>125175</v>
      </c>
    </row>
    <row r="4237" spans="1:14" x14ac:dyDescent="0.25">
      <c r="A4237" t="s">
        <v>68</v>
      </c>
      <c r="B4237" t="s">
        <v>2046</v>
      </c>
      <c r="C4237">
        <v>2380</v>
      </c>
      <c r="D4237" s="2">
        <v>46143</v>
      </c>
      <c r="E4237" t="s">
        <v>906</v>
      </c>
      <c r="F4237" t="s">
        <v>203</v>
      </c>
      <c r="G4237" t="s">
        <v>35</v>
      </c>
      <c r="H4237" t="s">
        <v>897</v>
      </c>
      <c r="I4237" t="s">
        <v>11243</v>
      </c>
      <c r="J4237" t="s">
        <v>11242</v>
      </c>
      <c r="K4237" t="s">
        <v>56</v>
      </c>
      <c r="L4237" t="s">
        <v>903</v>
      </c>
      <c r="M4237" t="s">
        <v>1829</v>
      </c>
      <c r="N4237" s="5">
        <v>312938</v>
      </c>
    </row>
    <row r="4238" spans="1:14" x14ac:dyDescent="0.25">
      <c r="A4238" t="s">
        <v>68</v>
      </c>
      <c r="B4238" t="s">
        <v>2046</v>
      </c>
      <c r="C4238">
        <v>2380</v>
      </c>
      <c r="D4238" s="2">
        <v>46143</v>
      </c>
      <c r="E4238" t="s">
        <v>906</v>
      </c>
      <c r="F4238" t="s">
        <v>11244</v>
      </c>
      <c r="G4238" t="s">
        <v>14</v>
      </c>
      <c r="H4238" t="s">
        <v>10570</v>
      </c>
      <c r="I4238" t="s">
        <v>14</v>
      </c>
      <c r="J4238" t="s">
        <v>11245</v>
      </c>
      <c r="K4238" t="s">
        <v>56</v>
      </c>
      <c r="L4238" t="s">
        <v>903</v>
      </c>
      <c r="M4238" t="s">
        <v>1829</v>
      </c>
      <c r="N4238" s="5">
        <v>1191762</v>
      </c>
    </row>
    <row r="4239" spans="1:14" x14ac:dyDescent="0.25">
      <c r="A4239" t="s">
        <v>68</v>
      </c>
      <c r="B4239" t="s">
        <v>2046</v>
      </c>
      <c r="C4239">
        <v>2380</v>
      </c>
      <c r="D4239" s="2">
        <v>46143</v>
      </c>
      <c r="E4239" t="s">
        <v>906</v>
      </c>
      <c r="F4239" t="s">
        <v>1667</v>
      </c>
      <c r="G4239" t="s">
        <v>1668</v>
      </c>
      <c r="H4239" t="s">
        <v>1739</v>
      </c>
      <c r="I4239" t="s">
        <v>14</v>
      </c>
      <c r="J4239" t="s">
        <v>11246</v>
      </c>
      <c r="K4239" t="s">
        <v>56</v>
      </c>
      <c r="L4239" t="s">
        <v>903</v>
      </c>
      <c r="M4239" t="s">
        <v>1829</v>
      </c>
      <c r="N4239" s="5">
        <v>805607</v>
      </c>
    </row>
    <row r="4240" spans="1:14" x14ac:dyDescent="0.25">
      <c r="A4240" t="s">
        <v>68</v>
      </c>
      <c r="B4240" t="s">
        <v>2046</v>
      </c>
      <c r="C4240">
        <v>2380</v>
      </c>
      <c r="D4240" s="2">
        <v>46143</v>
      </c>
      <c r="E4240" t="s">
        <v>906</v>
      </c>
      <c r="F4240" t="s">
        <v>924</v>
      </c>
      <c r="G4240" t="s">
        <v>901</v>
      </c>
      <c r="H4240" t="s">
        <v>886</v>
      </c>
      <c r="I4240" t="s">
        <v>14</v>
      </c>
      <c r="J4240" t="s">
        <v>1926</v>
      </c>
      <c r="K4240" t="s">
        <v>56</v>
      </c>
      <c r="L4240" t="s">
        <v>903</v>
      </c>
      <c r="M4240" t="s">
        <v>1829</v>
      </c>
      <c r="N4240" s="5">
        <v>24041189</v>
      </c>
    </row>
    <row r="4241" spans="1:14" x14ac:dyDescent="0.25">
      <c r="A4241" t="s">
        <v>68</v>
      </c>
      <c r="B4241" t="s">
        <v>2046</v>
      </c>
      <c r="C4241">
        <v>2380</v>
      </c>
      <c r="D4241" s="2">
        <v>46143</v>
      </c>
      <c r="E4241" t="s">
        <v>906</v>
      </c>
      <c r="F4241" t="s">
        <v>8107</v>
      </c>
      <c r="G4241" t="s">
        <v>8108</v>
      </c>
      <c r="H4241" t="s">
        <v>6535</v>
      </c>
      <c r="I4241" t="s">
        <v>14</v>
      </c>
      <c r="J4241" t="s">
        <v>8109</v>
      </c>
      <c r="K4241" t="s">
        <v>56</v>
      </c>
      <c r="L4241" t="s">
        <v>903</v>
      </c>
      <c r="M4241" t="s">
        <v>1829</v>
      </c>
      <c r="N4241" s="5">
        <v>99803</v>
      </c>
    </row>
    <row r="4242" spans="1:14" x14ac:dyDescent="0.25">
      <c r="A4242" t="s">
        <v>68</v>
      </c>
      <c r="B4242" t="s">
        <v>2046</v>
      </c>
      <c r="C4242">
        <v>2380</v>
      </c>
      <c r="D4242" s="2">
        <v>46143</v>
      </c>
      <c r="E4242" t="s">
        <v>906</v>
      </c>
      <c r="F4242" t="s">
        <v>10232</v>
      </c>
      <c r="G4242" t="s">
        <v>10233</v>
      </c>
      <c r="H4242" t="s">
        <v>10567</v>
      </c>
      <c r="I4242" t="s">
        <v>14</v>
      </c>
      <c r="J4242" t="s">
        <v>11247</v>
      </c>
      <c r="K4242" t="s">
        <v>56</v>
      </c>
      <c r="L4242" t="s">
        <v>903</v>
      </c>
      <c r="M4242" t="s">
        <v>1829</v>
      </c>
      <c r="N4242" s="5">
        <v>124653</v>
      </c>
    </row>
    <row r="4243" spans="1:14" x14ac:dyDescent="0.25">
      <c r="A4243" t="s">
        <v>68</v>
      </c>
      <c r="B4243" t="s">
        <v>2046</v>
      </c>
      <c r="C4243">
        <v>2380</v>
      </c>
      <c r="D4243" s="2">
        <v>46143</v>
      </c>
      <c r="E4243" t="s">
        <v>906</v>
      </c>
      <c r="F4243" t="s">
        <v>2587</v>
      </c>
      <c r="G4243" t="s">
        <v>2588</v>
      </c>
      <c r="H4243" t="s">
        <v>2589</v>
      </c>
      <c r="I4243" t="s">
        <v>14</v>
      </c>
      <c r="J4243" t="s">
        <v>5379</v>
      </c>
      <c r="K4243" t="s">
        <v>56</v>
      </c>
      <c r="L4243" t="s">
        <v>903</v>
      </c>
      <c r="M4243" t="s">
        <v>1829</v>
      </c>
      <c r="N4243" s="5">
        <v>1052952</v>
      </c>
    </row>
    <row r="4244" spans="1:14" x14ac:dyDescent="0.25">
      <c r="A4244" t="s">
        <v>68</v>
      </c>
      <c r="B4244" t="s">
        <v>2046</v>
      </c>
      <c r="C4244">
        <v>2380</v>
      </c>
      <c r="D4244" s="2">
        <v>46143</v>
      </c>
      <c r="E4244" t="s">
        <v>906</v>
      </c>
      <c r="F4244" t="s">
        <v>8114</v>
      </c>
      <c r="G4244" t="s">
        <v>8115</v>
      </c>
      <c r="H4244" t="s">
        <v>6537</v>
      </c>
      <c r="I4244" t="s">
        <v>14</v>
      </c>
      <c r="J4244" t="s">
        <v>8117</v>
      </c>
      <c r="K4244" t="s">
        <v>56</v>
      </c>
      <c r="L4244" t="s">
        <v>903</v>
      </c>
      <c r="M4244" t="s">
        <v>1829</v>
      </c>
      <c r="N4244" s="5">
        <v>1008925</v>
      </c>
    </row>
    <row r="4245" spans="1:14" x14ac:dyDescent="0.25">
      <c r="A4245" t="s">
        <v>68</v>
      </c>
      <c r="B4245" t="s">
        <v>2046</v>
      </c>
      <c r="C4245">
        <v>2380</v>
      </c>
      <c r="D4245" s="2">
        <v>46143</v>
      </c>
      <c r="E4245" t="s">
        <v>906</v>
      </c>
      <c r="F4245" t="s">
        <v>1196</v>
      </c>
      <c r="G4245" t="s">
        <v>1197</v>
      </c>
      <c r="H4245" t="s">
        <v>9513</v>
      </c>
      <c r="I4245" t="s">
        <v>14</v>
      </c>
      <c r="J4245" t="s">
        <v>3486</v>
      </c>
      <c r="K4245" t="s">
        <v>56</v>
      </c>
      <c r="L4245" t="s">
        <v>903</v>
      </c>
      <c r="M4245" t="s">
        <v>1829</v>
      </c>
      <c r="N4245" s="5">
        <v>670465</v>
      </c>
    </row>
    <row r="4246" spans="1:14" x14ac:dyDescent="0.25">
      <c r="A4246" t="s">
        <v>68</v>
      </c>
      <c r="B4246" t="s">
        <v>2046</v>
      </c>
      <c r="C4246">
        <v>2380</v>
      </c>
      <c r="D4246" s="2">
        <v>46143</v>
      </c>
      <c r="E4246" t="s">
        <v>906</v>
      </c>
      <c r="F4246" t="s">
        <v>815</v>
      </c>
      <c r="G4246" t="s">
        <v>1900</v>
      </c>
      <c r="H4246" t="s">
        <v>832</v>
      </c>
      <c r="I4246" t="s">
        <v>14</v>
      </c>
      <c r="J4246" t="s">
        <v>1904</v>
      </c>
      <c r="K4246" t="s">
        <v>56</v>
      </c>
      <c r="L4246" t="s">
        <v>903</v>
      </c>
      <c r="M4246" t="s">
        <v>1829</v>
      </c>
      <c r="N4246" s="5">
        <v>7248805</v>
      </c>
    </row>
    <row r="4247" spans="1:14" x14ac:dyDescent="0.25">
      <c r="A4247" t="s">
        <v>68</v>
      </c>
      <c r="B4247" t="s">
        <v>2046</v>
      </c>
      <c r="C4247">
        <v>2380</v>
      </c>
      <c r="D4247" s="2">
        <v>46143</v>
      </c>
      <c r="E4247" t="s">
        <v>906</v>
      </c>
      <c r="F4247" t="s">
        <v>2377</v>
      </c>
      <c r="G4247" t="s">
        <v>2378</v>
      </c>
      <c r="H4247" t="s">
        <v>6530</v>
      </c>
      <c r="I4247" t="s">
        <v>14</v>
      </c>
      <c r="J4247" t="s">
        <v>11248</v>
      </c>
      <c r="K4247" t="s">
        <v>56</v>
      </c>
      <c r="L4247" t="s">
        <v>903</v>
      </c>
      <c r="M4247" t="s">
        <v>1829</v>
      </c>
      <c r="N4247" s="5">
        <v>88750</v>
      </c>
    </row>
    <row r="4248" spans="1:14" x14ac:dyDescent="0.25">
      <c r="A4248" t="s">
        <v>68</v>
      </c>
      <c r="B4248" t="s">
        <v>2046</v>
      </c>
      <c r="C4248">
        <v>2380</v>
      </c>
      <c r="D4248" s="2">
        <v>46143</v>
      </c>
      <c r="E4248" t="s">
        <v>907</v>
      </c>
      <c r="F4248" t="s">
        <v>174</v>
      </c>
      <c r="G4248" t="s">
        <v>1909</v>
      </c>
      <c r="H4248" t="s">
        <v>1433</v>
      </c>
      <c r="I4248" t="s">
        <v>8099</v>
      </c>
      <c r="J4248" t="s">
        <v>1911</v>
      </c>
      <c r="K4248" t="s">
        <v>56</v>
      </c>
      <c r="L4248" t="s">
        <v>904</v>
      </c>
      <c r="M4248" t="s">
        <v>1829</v>
      </c>
      <c r="N4248" s="5">
        <v>-9893728</v>
      </c>
    </row>
    <row r="4249" spans="1:14" x14ac:dyDescent="0.25">
      <c r="A4249" t="s">
        <v>68</v>
      </c>
      <c r="B4249" t="s">
        <v>2046</v>
      </c>
      <c r="C4249">
        <v>2380</v>
      </c>
      <c r="D4249" s="2">
        <v>46143</v>
      </c>
      <c r="E4249" t="s">
        <v>907</v>
      </c>
      <c r="F4249" t="s">
        <v>174</v>
      </c>
      <c r="G4249" t="s">
        <v>1909</v>
      </c>
      <c r="H4249" t="s">
        <v>1433</v>
      </c>
      <c r="I4249" t="s">
        <v>11223</v>
      </c>
      <c r="J4249" t="s">
        <v>1911</v>
      </c>
      <c r="K4249" t="s">
        <v>56</v>
      </c>
      <c r="L4249" t="s">
        <v>904</v>
      </c>
      <c r="M4249" t="s">
        <v>1829</v>
      </c>
      <c r="N4249" s="5">
        <v>-14278475</v>
      </c>
    </row>
    <row r="4250" spans="1:14" x14ac:dyDescent="0.25">
      <c r="A4250" t="s">
        <v>68</v>
      </c>
      <c r="B4250" t="s">
        <v>2046</v>
      </c>
      <c r="C4250">
        <v>2380</v>
      </c>
      <c r="D4250" s="2">
        <v>46143</v>
      </c>
      <c r="E4250" t="s">
        <v>907</v>
      </c>
      <c r="F4250" t="s">
        <v>939</v>
      </c>
      <c r="G4250" t="s">
        <v>850</v>
      </c>
      <c r="H4250" t="s">
        <v>851</v>
      </c>
      <c r="I4250" t="s">
        <v>8100</v>
      </c>
      <c r="J4250" t="s">
        <v>2047</v>
      </c>
      <c r="K4250" t="s">
        <v>56</v>
      </c>
      <c r="L4250" t="s">
        <v>904</v>
      </c>
      <c r="M4250" t="s">
        <v>1829</v>
      </c>
      <c r="N4250" s="5">
        <v>-1792856</v>
      </c>
    </row>
    <row r="4251" spans="1:14" x14ac:dyDescent="0.25">
      <c r="A4251" t="s">
        <v>68</v>
      </c>
      <c r="B4251" t="s">
        <v>2046</v>
      </c>
      <c r="C4251">
        <v>2380</v>
      </c>
      <c r="D4251" s="2">
        <v>46143</v>
      </c>
      <c r="E4251" t="s">
        <v>907</v>
      </c>
      <c r="F4251" t="s">
        <v>8024</v>
      </c>
      <c r="G4251" t="s">
        <v>8025</v>
      </c>
      <c r="H4251" t="s">
        <v>6531</v>
      </c>
      <c r="I4251" t="s">
        <v>8101</v>
      </c>
      <c r="J4251" t="s">
        <v>11249</v>
      </c>
      <c r="K4251" t="s">
        <v>56</v>
      </c>
      <c r="L4251" t="s">
        <v>904</v>
      </c>
      <c r="M4251" t="s">
        <v>1829</v>
      </c>
      <c r="N4251" s="5">
        <v>-671473</v>
      </c>
    </row>
    <row r="4252" spans="1:14" x14ac:dyDescent="0.25">
      <c r="A4252" t="s">
        <v>68</v>
      </c>
      <c r="B4252" t="s">
        <v>2046</v>
      </c>
      <c r="C4252">
        <v>2380</v>
      </c>
      <c r="D4252" s="2">
        <v>46143</v>
      </c>
      <c r="E4252" t="s">
        <v>907</v>
      </c>
      <c r="F4252" t="s">
        <v>203</v>
      </c>
      <c r="G4252" t="s">
        <v>35</v>
      </c>
      <c r="H4252" t="s">
        <v>897</v>
      </c>
      <c r="I4252" t="s">
        <v>14</v>
      </c>
      <c r="J4252" t="s">
        <v>11250</v>
      </c>
      <c r="K4252" t="s">
        <v>56</v>
      </c>
      <c r="L4252" t="s">
        <v>904</v>
      </c>
      <c r="M4252" t="s">
        <v>1829</v>
      </c>
      <c r="N4252" s="5">
        <v>-438113</v>
      </c>
    </row>
    <row r="4253" spans="1:14" x14ac:dyDescent="0.25">
      <c r="A4253" t="s">
        <v>68</v>
      </c>
      <c r="B4253" t="s">
        <v>2046</v>
      </c>
      <c r="C4253">
        <v>2380</v>
      </c>
      <c r="D4253" s="2">
        <v>46143</v>
      </c>
      <c r="E4253" t="s">
        <v>907</v>
      </c>
      <c r="F4253" t="s">
        <v>8104</v>
      </c>
      <c r="G4253" t="s">
        <v>8105</v>
      </c>
      <c r="H4253" t="s">
        <v>6534</v>
      </c>
      <c r="I4253" t="s">
        <v>14</v>
      </c>
      <c r="J4253" t="s">
        <v>11251</v>
      </c>
      <c r="K4253" t="s">
        <v>56</v>
      </c>
      <c r="L4253" t="s">
        <v>904</v>
      </c>
      <c r="M4253" t="s">
        <v>1829</v>
      </c>
      <c r="N4253" s="5">
        <v>-146710</v>
      </c>
    </row>
    <row r="4254" spans="1:14" x14ac:dyDescent="0.25">
      <c r="A4254" t="s">
        <v>68</v>
      </c>
      <c r="B4254" t="s">
        <v>2046</v>
      </c>
      <c r="C4254">
        <v>2380</v>
      </c>
      <c r="D4254" s="2">
        <v>46143</v>
      </c>
      <c r="E4254" t="s">
        <v>907</v>
      </c>
      <c r="F4254" t="s">
        <v>924</v>
      </c>
      <c r="G4254" t="s">
        <v>901</v>
      </c>
      <c r="H4254" t="s">
        <v>886</v>
      </c>
      <c r="I4254" t="s">
        <v>11225</v>
      </c>
      <c r="J4254" t="s">
        <v>1929</v>
      </c>
      <c r="K4254" t="s">
        <v>56</v>
      </c>
      <c r="L4254" t="s">
        <v>904</v>
      </c>
      <c r="M4254" t="s">
        <v>1829</v>
      </c>
      <c r="N4254" s="5">
        <v>-4527765</v>
      </c>
    </row>
    <row r="4255" spans="1:14" x14ac:dyDescent="0.25">
      <c r="A4255" t="s">
        <v>68</v>
      </c>
      <c r="B4255" t="s">
        <v>2046</v>
      </c>
      <c r="C4255">
        <v>2380</v>
      </c>
      <c r="D4255" s="2">
        <v>46143</v>
      </c>
      <c r="E4255" t="s">
        <v>907</v>
      </c>
      <c r="F4255" t="s">
        <v>924</v>
      </c>
      <c r="G4255" t="s">
        <v>901</v>
      </c>
      <c r="H4255" t="s">
        <v>886</v>
      </c>
      <c r="I4255" t="s">
        <v>11226</v>
      </c>
      <c r="J4255" t="s">
        <v>1929</v>
      </c>
      <c r="K4255" t="s">
        <v>56</v>
      </c>
      <c r="L4255" t="s">
        <v>904</v>
      </c>
      <c r="M4255" t="s">
        <v>1829</v>
      </c>
      <c r="N4255" s="5">
        <v>-9930585</v>
      </c>
    </row>
    <row r="4256" spans="1:14" x14ac:dyDescent="0.25">
      <c r="A4256" t="s">
        <v>68</v>
      </c>
      <c r="B4256" t="s">
        <v>2046</v>
      </c>
      <c r="C4256">
        <v>2380</v>
      </c>
      <c r="D4256" s="2">
        <v>46143</v>
      </c>
      <c r="E4256" t="s">
        <v>907</v>
      </c>
      <c r="F4256" t="s">
        <v>924</v>
      </c>
      <c r="G4256" t="s">
        <v>901</v>
      </c>
      <c r="H4256" t="s">
        <v>886</v>
      </c>
      <c r="I4256" t="s">
        <v>11227</v>
      </c>
      <c r="J4256" t="s">
        <v>1929</v>
      </c>
      <c r="K4256" t="s">
        <v>56</v>
      </c>
      <c r="L4256" t="s">
        <v>904</v>
      </c>
      <c r="M4256" t="s">
        <v>1829</v>
      </c>
      <c r="N4256" s="5">
        <v>-8947674</v>
      </c>
    </row>
    <row r="4257" spans="1:14" x14ac:dyDescent="0.25">
      <c r="A4257" t="s">
        <v>68</v>
      </c>
      <c r="B4257" t="s">
        <v>2046</v>
      </c>
      <c r="C4257">
        <v>2380</v>
      </c>
      <c r="D4257" s="2">
        <v>46143</v>
      </c>
      <c r="E4257" t="s">
        <v>907</v>
      </c>
      <c r="F4257" t="s">
        <v>8107</v>
      </c>
      <c r="G4257" t="s">
        <v>8108</v>
      </c>
      <c r="H4257" t="s">
        <v>6535</v>
      </c>
      <c r="I4257" t="s">
        <v>14</v>
      </c>
      <c r="J4257" t="s">
        <v>11252</v>
      </c>
      <c r="K4257" t="s">
        <v>56</v>
      </c>
      <c r="L4257" t="s">
        <v>904</v>
      </c>
      <c r="M4257" t="s">
        <v>1829</v>
      </c>
      <c r="N4257" s="5">
        <v>-99803</v>
      </c>
    </row>
    <row r="4258" spans="1:14" x14ac:dyDescent="0.25">
      <c r="A4258" t="s">
        <v>68</v>
      </c>
      <c r="B4258" t="s">
        <v>2046</v>
      </c>
      <c r="C4258">
        <v>2380</v>
      </c>
      <c r="D4258" s="2">
        <v>46143</v>
      </c>
      <c r="E4258" t="s">
        <v>907</v>
      </c>
      <c r="F4258" t="s">
        <v>1027</v>
      </c>
      <c r="G4258" t="s">
        <v>2049</v>
      </c>
      <c r="H4258" t="s">
        <v>1350</v>
      </c>
      <c r="I4258" t="s">
        <v>8110</v>
      </c>
      <c r="J4258" t="s">
        <v>8066</v>
      </c>
      <c r="K4258" t="s">
        <v>56</v>
      </c>
      <c r="L4258" t="s">
        <v>904</v>
      </c>
      <c r="M4258" t="s">
        <v>1829</v>
      </c>
      <c r="N4258" s="5">
        <v>-99404</v>
      </c>
    </row>
    <row r="4259" spans="1:14" x14ac:dyDescent="0.25">
      <c r="A4259" t="s">
        <v>68</v>
      </c>
      <c r="B4259" t="s">
        <v>2046</v>
      </c>
      <c r="C4259">
        <v>2380</v>
      </c>
      <c r="D4259" s="2">
        <v>46143</v>
      </c>
      <c r="E4259" t="s">
        <v>907</v>
      </c>
      <c r="F4259" t="s">
        <v>2587</v>
      </c>
      <c r="G4259" t="s">
        <v>2588</v>
      </c>
      <c r="H4259" t="s">
        <v>2589</v>
      </c>
      <c r="I4259" t="s">
        <v>8111</v>
      </c>
      <c r="J4259" t="s">
        <v>8067</v>
      </c>
      <c r="K4259" t="s">
        <v>56</v>
      </c>
      <c r="L4259" t="s">
        <v>904</v>
      </c>
      <c r="M4259" t="s">
        <v>1829</v>
      </c>
      <c r="N4259" s="5">
        <v>-730556</v>
      </c>
    </row>
    <row r="4260" spans="1:14" x14ac:dyDescent="0.25">
      <c r="A4260" t="s">
        <v>68</v>
      </c>
      <c r="B4260" t="s">
        <v>2046</v>
      </c>
      <c r="C4260">
        <v>2380</v>
      </c>
      <c r="D4260" s="2">
        <v>46143</v>
      </c>
      <c r="E4260" t="s">
        <v>907</v>
      </c>
      <c r="F4260" t="s">
        <v>8112</v>
      </c>
      <c r="G4260" t="s">
        <v>14</v>
      </c>
      <c r="H4260" t="s">
        <v>10235</v>
      </c>
      <c r="I4260" t="s">
        <v>14</v>
      </c>
      <c r="J4260" t="s">
        <v>11253</v>
      </c>
      <c r="K4260" t="s">
        <v>56</v>
      </c>
      <c r="L4260" t="s">
        <v>904</v>
      </c>
      <c r="M4260" t="s">
        <v>1829</v>
      </c>
      <c r="N4260" s="5">
        <v>-777397</v>
      </c>
    </row>
    <row r="4261" spans="1:14" x14ac:dyDescent="0.25">
      <c r="A4261" t="s">
        <v>68</v>
      </c>
      <c r="B4261" t="s">
        <v>2046</v>
      </c>
      <c r="C4261">
        <v>2380</v>
      </c>
      <c r="D4261" s="2">
        <v>46143</v>
      </c>
      <c r="E4261" t="s">
        <v>907</v>
      </c>
      <c r="F4261" t="s">
        <v>8114</v>
      </c>
      <c r="G4261" t="s">
        <v>8115</v>
      </c>
      <c r="H4261" t="s">
        <v>6537</v>
      </c>
      <c r="I4261" t="s">
        <v>8116</v>
      </c>
      <c r="J4261" t="s">
        <v>11254</v>
      </c>
      <c r="K4261" t="s">
        <v>56</v>
      </c>
      <c r="L4261" t="s">
        <v>904</v>
      </c>
      <c r="M4261" t="s">
        <v>1829</v>
      </c>
      <c r="N4261" s="5">
        <v>-365544</v>
      </c>
    </row>
    <row r="4262" spans="1:14" x14ac:dyDescent="0.25">
      <c r="A4262" t="s">
        <v>68</v>
      </c>
      <c r="B4262" t="s">
        <v>2046</v>
      </c>
      <c r="C4262">
        <v>2380</v>
      </c>
      <c r="D4262" s="2">
        <v>46143</v>
      </c>
      <c r="E4262" t="s">
        <v>907</v>
      </c>
      <c r="F4262" t="s">
        <v>815</v>
      </c>
      <c r="G4262" t="s">
        <v>1900</v>
      </c>
      <c r="H4262" t="s">
        <v>832</v>
      </c>
      <c r="I4262" t="s">
        <v>14</v>
      </c>
      <c r="J4262" t="s">
        <v>1907</v>
      </c>
      <c r="K4262" t="s">
        <v>56</v>
      </c>
      <c r="L4262" t="s">
        <v>904</v>
      </c>
      <c r="M4262" t="s">
        <v>1829</v>
      </c>
      <c r="N4262" s="5">
        <v>-83299</v>
      </c>
    </row>
    <row r="4263" spans="1:14" x14ac:dyDescent="0.25">
      <c r="A4263" t="s">
        <v>68</v>
      </c>
      <c r="B4263" t="s">
        <v>2046</v>
      </c>
      <c r="C4263">
        <v>2380</v>
      </c>
      <c r="D4263" s="2">
        <v>46143</v>
      </c>
      <c r="E4263" t="s">
        <v>907</v>
      </c>
      <c r="F4263" t="s">
        <v>815</v>
      </c>
      <c r="G4263" t="s">
        <v>1900</v>
      </c>
      <c r="H4263" t="s">
        <v>832</v>
      </c>
      <c r="I4263" t="s">
        <v>11234</v>
      </c>
      <c r="J4263" t="s">
        <v>10910</v>
      </c>
      <c r="K4263" t="s">
        <v>56</v>
      </c>
      <c r="L4263" t="s">
        <v>904</v>
      </c>
      <c r="M4263" t="s">
        <v>1829</v>
      </c>
      <c r="N4263" s="5">
        <v>-7133372</v>
      </c>
    </row>
    <row r="4264" spans="1:14" x14ac:dyDescent="0.25">
      <c r="A4264" t="s">
        <v>68</v>
      </c>
      <c r="B4264" t="s">
        <v>2046</v>
      </c>
      <c r="C4264">
        <v>2380</v>
      </c>
      <c r="D4264" s="2">
        <v>46143</v>
      </c>
      <c r="E4264" t="s">
        <v>907</v>
      </c>
      <c r="F4264" t="s">
        <v>8118</v>
      </c>
      <c r="G4264" t="s">
        <v>8119</v>
      </c>
      <c r="H4264" t="s">
        <v>6536</v>
      </c>
      <c r="I4264" t="s">
        <v>11236</v>
      </c>
      <c r="J4264" t="s">
        <v>11255</v>
      </c>
      <c r="K4264" t="s">
        <v>56</v>
      </c>
      <c r="L4264" t="s">
        <v>904</v>
      </c>
      <c r="M4264" t="s">
        <v>1829</v>
      </c>
      <c r="N4264" s="5">
        <v>-526958</v>
      </c>
    </row>
    <row r="4265" spans="1:14" x14ac:dyDescent="0.25">
      <c r="A4265" t="s">
        <v>68</v>
      </c>
      <c r="B4265" t="s">
        <v>2046</v>
      </c>
      <c r="C4265">
        <v>2380</v>
      </c>
      <c r="D4265" s="2">
        <v>46143</v>
      </c>
      <c r="E4265" t="s">
        <v>907</v>
      </c>
      <c r="F4265" t="s">
        <v>941</v>
      </c>
      <c r="G4265" t="s">
        <v>847</v>
      </c>
      <c r="H4265" t="s">
        <v>849</v>
      </c>
      <c r="I4265" t="s">
        <v>14</v>
      </c>
      <c r="J4265" t="s">
        <v>5382</v>
      </c>
      <c r="K4265" t="s">
        <v>56</v>
      </c>
      <c r="L4265" t="s">
        <v>904</v>
      </c>
      <c r="M4265" t="s">
        <v>1829</v>
      </c>
      <c r="N4265" s="5">
        <v>-634665</v>
      </c>
    </row>
    <row r="4266" spans="1:14" x14ac:dyDescent="0.25">
      <c r="A4266" t="s">
        <v>68</v>
      </c>
      <c r="B4266" t="s">
        <v>2046</v>
      </c>
      <c r="C4266">
        <v>2380</v>
      </c>
      <c r="D4266" s="2">
        <v>46143</v>
      </c>
      <c r="E4266" t="s">
        <v>907</v>
      </c>
      <c r="F4266" t="s">
        <v>941</v>
      </c>
      <c r="G4266" t="s">
        <v>847</v>
      </c>
      <c r="H4266" t="s">
        <v>849</v>
      </c>
      <c r="I4266" t="s">
        <v>8121</v>
      </c>
      <c r="J4266" t="s">
        <v>5382</v>
      </c>
      <c r="K4266" t="s">
        <v>56</v>
      </c>
      <c r="L4266" t="s">
        <v>904</v>
      </c>
      <c r="M4266" t="s">
        <v>1829</v>
      </c>
      <c r="N4266" s="5">
        <v>-47905</v>
      </c>
    </row>
    <row r="4267" spans="1:14" x14ac:dyDescent="0.25">
      <c r="A4267" t="s">
        <v>68</v>
      </c>
      <c r="B4267" t="s">
        <v>2046</v>
      </c>
      <c r="C4267">
        <v>2380</v>
      </c>
      <c r="D4267" s="2">
        <v>46143</v>
      </c>
      <c r="E4267" t="s">
        <v>907</v>
      </c>
      <c r="F4267" t="s">
        <v>941</v>
      </c>
      <c r="G4267" t="s">
        <v>847</v>
      </c>
      <c r="H4267" t="s">
        <v>849</v>
      </c>
      <c r="I4267" t="s">
        <v>11237</v>
      </c>
      <c r="J4267" t="s">
        <v>5382</v>
      </c>
      <c r="K4267" t="s">
        <v>56</v>
      </c>
      <c r="L4267" t="s">
        <v>904</v>
      </c>
      <c r="M4267" t="s">
        <v>1829</v>
      </c>
      <c r="N4267" s="5">
        <v>-479053</v>
      </c>
    </row>
    <row r="4268" spans="1:14" x14ac:dyDescent="0.25">
      <c r="A4268" t="s">
        <v>68</v>
      </c>
      <c r="B4268" t="s">
        <v>2046</v>
      </c>
      <c r="C4268">
        <v>2380</v>
      </c>
      <c r="D4268" s="2">
        <v>46143</v>
      </c>
      <c r="E4268" t="s">
        <v>907</v>
      </c>
      <c r="F4268" t="s">
        <v>941</v>
      </c>
      <c r="G4268" t="s">
        <v>847</v>
      </c>
      <c r="H4268" t="s">
        <v>849</v>
      </c>
      <c r="I4268" t="s">
        <v>11238</v>
      </c>
      <c r="J4268" t="s">
        <v>5382</v>
      </c>
      <c r="K4268" t="s">
        <v>56</v>
      </c>
      <c r="L4268" t="s">
        <v>904</v>
      </c>
      <c r="M4268" t="s">
        <v>1829</v>
      </c>
      <c r="N4268" s="5">
        <v>-95811</v>
      </c>
    </row>
    <row r="4269" spans="1:14" x14ac:dyDescent="0.25">
      <c r="A4269" t="s">
        <v>68</v>
      </c>
      <c r="B4269" t="s">
        <v>2046</v>
      </c>
      <c r="C4269">
        <v>2380</v>
      </c>
      <c r="D4269" s="2">
        <v>46174</v>
      </c>
      <c r="E4269" t="s">
        <v>905</v>
      </c>
      <c r="F4269" t="s">
        <v>290</v>
      </c>
      <c r="G4269" t="s">
        <v>275</v>
      </c>
      <c r="H4269" t="s">
        <v>1506</v>
      </c>
      <c r="I4269" t="s">
        <v>12646</v>
      </c>
      <c r="J4269" t="s">
        <v>2054</v>
      </c>
      <c r="K4269" t="s">
        <v>56</v>
      </c>
      <c r="L4269" t="s">
        <v>902</v>
      </c>
      <c r="M4269" t="s">
        <v>1829</v>
      </c>
      <c r="N4269" s="5">
        <v>177500</v>
      </c>
    </row>
    <row r="4270" spans="1:14" x14ac:dyDescent="0.25">
      <c r="A4270" t="s">
        <v>68</v>
      </c>
      <c r="B4270" t="s">
        <v>2046</v>
      </c>
      <c r="C4270">
        <v>2380</v>
      </c>
      <c r="D4270" s="2">
        <v>46174</v>
      </c>
      <c r="E4270" t="s">
        <v>905</v>
      </c>
      <c r="F4270" t="s">
        <v>290</v>
      </c>
      <c r="G4270" t="s">
        <v>275</v>
      </c>
      <c r="H4270" t="s">
        <v>1506</v>
      </c>
      <c r="I4270" t="s">
        <v>12647</v>
      </c>
      <c r="J4270" t="s">
        <v>2054</v>
      </c>
      <c r="K4270" t="s">
        <v>56</v>
      </c>
      <c r="L4270" t="s">
        <v>902</v>
      </c>
      <c r="M4270" t="s">
        <v>1829</v>
      </c>
      <c r="N4270" s="5">
        <v>179430</v>
      </c>
    </row>
    <row r="4271" spans="1:14" x14ac:dyDescent="0.25">
      <c r="A4271" t="s">
        <v>68</v>
      </c>
      <c r="B4271" t="s">
        <v>2046</v>
      </c>
      <c r="C4271">
        <v>2380</v>
      </c>
      <c r="D4271" s="2">
        <v>46174</v>
      </c>
      <c r="E4271" t="s">
        <v>905</v>
      </c>
      <c r="F4271" t="s">
        <v>12648</v>
      </c>
      <c r="G4271" t="s">
        <v>12649</v>
      </c>
      <c r="H4271" t="s">
        <v>12106</v>
      </c>
      <c r="I4271" t="s">
        <v>12650</v>
      </c>
      <c r="J4271" t="s">
        <v>12649</v>
      </c>
      <c r="K4271" t="s">
        <v>56</v>
      </c>
      <c r="L4271" t="s">
        <v>902</v>
      </c>
      <c r="M4271" t="s">
        <v>1829</v>
      </c>
      <c r="N4271" s="5">
        <v>162324</v>
      </c>
    </row>
    <row r="4272" spans="1:14" x14ac:dyDescent="0.25">
      <c r="A4272" t="s">
        <v>68</v>
      </c>
      <c r="B4272" t="s">
        <v>2046</v>
      </c>
      <c r="C4272">
        <v>2380</v>
      </c>
      <c r="D4272" s="2">
        <v>46174</v>
      </c>
      <c r="E4272" t="s">
        <v>905</v>
      </c>
      <c r="F4272" t="s">
        <v>174</v>
      </c>
      <c r="G4272" t="s">
        <v>1909</v>
      </c>
      <c r="H4272" t="s">
        <v>1433</v>
      </c>
      <c r="I4272" t="s">
        <v>12651</v>
      </c>
      <c r="J4272" t="s">
        <v>320</v>
      </c>
      <c r="K4272" t="s">
        <v>56</v>
      </c>
      <c r="L4272" t="s">
        <v>902</v>
      </c>
      <c r="M4272" t="s">
        <v>1829</v>
      </c>
      <c r="N4272" s="5">
        <v>15190510</v>
      </c>
    </row>
    <row r="4273" spans="1:14" x14ac:dyDescent="0.25">
      <c r="A4273" t="s">
        <v>68</v>
      </c>
      <c r="B4273" t="s">
        <v>2046</v>
      </c>
      <c r="C4273">
        <v>2380</v>
      </c>
      <c r="D4273" s="2">
        <v>46174</v>
      </c>
      <c r="E4273" t="s">
        <v>905</v>
      </c>
      <c r="F4273" t="s">
        <v>939</v>
      </c>
      <c r="G4273" t="s">
        <v>850</v>
      </c>
      <c r="H4273" t="s">
        <v>851</v>
      </c>
      <c r="I4273" t="s">
        <v>11240</v>
      </c>
      <c r="J4273" t="s">
        <v>850</v>
      </c>
      <c r="K4273" t="s">
        <v>56</v>
      </c>
      <c r="L4273" t="s">
        <v>902</v>
      </c>
      <c r="M4273" t="s">
        <v>1829</v>
      </c>
      <c r="N4273" s="5">
        <v>1465583</v>
      </c>
    </row>
    <row r="4274" spans="1:14" x14ac:dyDescent="0.25">
      <c r="A4274" t="s">
        <v>68</v>
      </c>
      <c r="B4274" t="s">
        <v>2046</v>
      </c>
      <c r="C4274">
        <v>2380</v>
      </c>
      <c r="D4274" s="2">
        <v>46174</v>
      </c>
      <c r="E4274" t="s">
        <v>905</v>
      </c>
      <c r="F4274" t="s">
        <v>939</v>
      </c>
      <c r="G4274" t="s">
        <v>850</v>
      </c>
      <c r="H4274" t="s">
        <v>851</v>
      </c>
      <c r="I4274" t="s">
        <v>12652</v>
      </c>
      <c r="J4274" t="s">
        <v>850</v>
      </c>
      <c r="K4274" t="s">
        <v>56</v>
      </c>
      <c r="L4274" t="s">
        <v>902</v>
      </c>
      <c r="M4274" t="s">
        <v>1829</v>
      </c>
      <c r="N4274" s="5">
        <v>1026421</v>
      </c>
    </row>
    <row r="4275" spans="1:14" x14ac:dyDescent="0.25">
      <c r="A4275" t="s">
        <v>68</v>
      </c>
      <c r="B4275" t="s">
        <v>2046</v>
      </c>
      <c r="C4275">
        <v>2380</v>
      </c>
      <c r="D4275" s="2">
        <v>46174</v>
      </c>
      <c r="E4275" t="s">
        <v>905</v>
      </c>
      <c r="F4275" t="s">
        <v>8024</v>
      </c>
      <c r="G4275" t="s">
        <v>8025</v>
      </c>
      <c r="H4275" t="s">
        <v>6531</v>
      </c>
      <c r="I4275" t="s">
        <v>12653</v>
      </c>
      <c r="J4275" t="s">
        <v>8025</v>
      </c>
      <c r="K4275" t="s">
        <v>56</v>
      </c>
      <c r="L4275" t="s">
        <v>902</v>
      </c>
      <c r="M4275" t="s">
        <v>1829</v>
      </c>
      <c r="N4275" s="5">
        <v>405757</v>
      </c>
    </row>
    <row r="4276" spans="1:14" x14ac:dyDescent="0.25">
      <c r="A4276" t="s">
        <v>68</v>
      </c>
      <c r="B4276" t="s">
        <v>2046</v>
      </c>
      <c r="C4276">
        <v>2380</v>
      </c>
      <c r="D4276" s="2">
        <v>46174</v>
      </c>
      <c r="E4276" t="s">
        <v>905</v>
      </c>
      <c r="F4276" t="s">
        <v>8024</v>
      </c>
      <c r="G4276" t="s">
        <v>8025</v>
      </c>
      <c r="H4276" t="s">
        <v>6531</v>
      </c>
      <c r="I4276" t="s">
        <v>12654</v>
      </c>
      <c r="J4276" t="s">
        <v>8025</v>
      </c>
      <c r="K4276" t="s">
        <v>56</v>
      </c>
      <c r="L4276" t="s">
        <v>902</v>
      </c>
      <c r="M4276" t="s">
        <v>1829</v>
      </c>
      <c r="N4276" s="5">
        <v>618022</v>
      </c>
    </row>
    <row r="4277" spans="1:14" x14ac:dyDescent="0.25">
      <c r="A4277" t="s">
        <v>68</v>
      </c>
      <c r="B4277" t="s">
        <v>2046</v>
      </c>
      <c r="C4277">
        <v>2380</v>
      </c>
      <c r="D4277" s="2">
        <v>46174</v>
      </c>
      <c r="E4277" t="s">
        <v>905</v>
      </c>
      <c r="F4277" t="s">
        <v>1117</v>
      </c>
      <c r="G4277" t="s">
        <v>1109</v>
      </c>
      <c r="H4277" t="s">
        <v>1110</v>
      </c>
      <c r="I4277" t="s">
        <v>12655</v>
      </c>
      <c r="J4277" t="s">
        <v>1109</v>
      </c>
      <c r="K4277" t="s">
        <v>56</v>
      </c>
      <c r="L4277" t="s">
        <v>902</v>
      </c>
      <c r="M4277" t="s">
        <v>1829</v>
      </c>
      <c r="N4277" s="5">
        <v>1043956</v>
      </c>
    </row>
    <row r="4278" spans="1:14" x14ac:dyDescent="0.25">
      <c r="A4278" t="s">
        <v>68</v>
      </c>
      <c r="B4278" t="s">
        <v>2046</v>
      </c>
      <c r="C4278">
        <v>2380</v>
      </c>
      <c r="D4278" s="2">
        <v>46174</v>
      </c>
      <c r="E4278" t="s">
        <v>905</v>
      </c>
      <c r="F4278" t="s">
        <v>203</v>
      </c>
      <c r="G4278" t="s">
        <v>35</v>
      </c>
      <c r="H4278" t="s">
        <v>897</v>
      </c>
      <c r="I4278" t="s">
        <v>11241</v>
      </c>
      <c r="J4278" t="s">
        <v>12656</v>
      </c>
      <c r="K4278" t="s">
        <v>56</v>
      </c>
      <c r="L4278" t="s">
        <v>902</v>
      </c>
      <c r="M4278" t="s">
        <v>1829</v>
      </c>
      <c r="N4278" s="5">
        <v>125175</v>
      </c>
    </row>
    <row r="4279" spans="1:14" x14ac:dyDescent="0.25">
      <c r="A4279" t="s">
        <v>68</v>
      </c>
      <c r="B4279" t="s">
        <v>2046</v>
      </c>
      <c r="C4279">
        <v>2380</v>
      </c>
      <c r="D4279" s="2">
        <v>46174</v>
      </c>
      <c r="E4279" t="s">
        <v>905</v>
      </c>
      <c r="F4279" t="s">
        <v>203</v>
      </c>
      <c r="G4279" t="s">
        <v>35</v>
      </c>
      <c r="H4279" t="s">
        <v>897</v>
      </c>
      <c r="I4279" t="s">
        <v>11243</v>
      </c>
      <c r="J4279" t="s">
        <v>12656</v>
      </c>
      <c r="K4279" t="s">
        <v>56</v>
      </c>
      <c r="L4279" t="s">
        <v>902</v>
      </c>
      <c r="M4279" t="s">
        <v>1829</v>
      </c>
      <c r="N4279" s="5">
        <v>312938</v>
      </c>
    </row>
    <row r="4280" spans="1:14" x14ac:dyDescent="0.25">
      <c r="A4280" t="s">
        <v>68</v>
      </c>
      <c r="B4280" t="s">
        <v>2046</v>
      </c>
      <c r="C4280">
        <v>2380</v>
      </c>
      <c r="D4280" s="2">
        <v>46174</v>
      </c>
      <c r="E4280" t="s">
        <v>905</v>
      </c>
      <c r="F4280" t="s">
        <v>203</v>
      </c>
      <c r="G4280" t="s">
        <v>35</v>
      </c>
      <c r="H4280" t="s">
        <v>897</v>
      </c>
      <c r="I4280" t="s">
        <v>12657</v>
      </c>
      <c r="J4280" t="s">
        <v>12656</v>
      </c>
      <c r="K4280" t="s">
        <v>56</v>
      </c>
      <c r="L4280" t="s">
        <v>902</v>
      </c>
      <c r="M4280" t="s">
        <v>1829</v>
      </c>
      <c r="N4280" s="5">
        <v>196962</v>
      </c>
    </row>
    <row r="4281" spans="1:14" x14ac:dyDescent="0.25">
      <c r="A4281" t="s">
        <v>68</v>
      </c>
      <c r="B4281" t="s">
        <v>2046</v>
      </c>
      <c r="C4281">
        <v>2380</v>
      </c>
      <c r="D4281" s="2">
        <v>46174</v>
      </c>
      <c r="E4281" t="s">
        <v>905</v>
      </c>
      <c r="F4281" t="s">
        <v>203</v>
      </c>
      <c r="G4281" t="s">
        <v>35</v>
      </c>
      <c r="H4281" t="s">
        <v>897</v>
      </c>
      <c r="I4281" t="s">
        <v>12658</v>
      </c>
      <c r="J4281" t="s">
        <v>35</v>
      </c>
      <c r="K4281" t="s">
        <v>56</v>
      </c>
      <c r="L4281" t="s">
        <v>902</v>
      </c>
      <c r="M4281" t="s">
        <v>1829</v>
      </c>
      <c r="N4281" s="5">
        <v>80815</v>
      </c>
    </row>
    <row r="4282" spans="1:14" x14ac:dyDescent="0.25">
      <c r="A4282" t="s">
        <v>68</v>
      </c>
      <c r="B4282" t="s">
        <v>2046</v>
      </c>
      <c r="C4282">
        <v>2380</v>
      </c>
      <c r="D4282" s="2">
        <v>46174</v>
      </c>
      <c r="E4282" t="s">
        <v>905</v>
      </c>
      <c r="F4282" t="s">
        <v>5357</v>
      </c>
      <c r="G4282" t="s">
        <v>5358</v>
      </c>
      <c r="H4282" t="s">
        <v>4734</v>
      </c>
      <c r="I4282" t="s">
        <v>12659</v>
      </c>
      <c r="J4282" t="s">
        <v>8032</v>
      </c>
      <c r="K4282" t="s">
        <v>56</v>
      </c>
      <c r="L4282" t="s">
        <v>902</v>
      </c>
      <c r="M4282" t="s">
        <v>1829</v>
      </c>
      <c r="N4282" s="5">
        <v>856778</v>
      </c>
    </row>
    <row r="4283" spans="1:14" x14ac:dyDescent="0.25">
      <c r="A4283" t="s">
        <v>68</v>
      </c>
      <c r="B4283" t="s">
        <v>2046</v>
      </c>
      <c r="C4283">
        <v>2380</v>
      </c>
      <c r="D4283" s="2">
        <v>46174</v>
      </c>
      <c r="E4283" t="s">
        <v>905</v>
      </c>
      <c r="F4283" t="s">
        <v>5357</v>
      </c>
      <c r="G4283" t="s">
        <v>5358</v>
      </c>
      <c r="H4283" t="s">
        <v>4734</v>
      </c>
      <c r="I4283" t="s">
        <v>12660</v>
      </c>
      <c r="J4283" t="s">
        <v>8032</v>
      </c>
      <c r="K4283" t="s">
        <v>56</v>
      </c>
      <c r="L4283" t="s">
        <v>902</v>
      </c>
      <c r="M4283" t="s">
        <v>1829</v>
      </c>
      <c r="N4283" s="5">
        <v>-869404</v>
      </c>
    </row>
    <row r="4284" spans="1:14" x14ac:dyDescent="0.25">
      <c r="A4284" t="s">
        <v>68</v>
      </c>
      <c r="B4284" t="s">
        <v>2046</v>
      </c>
      <c r="C4284">
        <v>2380</v>
      </c>
      <c r="D4284" s="2">
        <v>46174</v>
      </c>
      <c r="E4284" t="s">
        <v>905</v>
      </c>
      <c r="F4284" t="s">
        <v>942</v>
      </c>
      <c r="G4284" t="s">
        <v>943</v>
      </c>
      <c r="H4284" t="s">
        <v>1378</v>
      </c>
      <c r="I4284" t="s">
        <v>12661</v>
      </c>
      <c r="J4284" t="s">
        <v>943</v>
      </c>
      <c r="K4284" t="s">
        <v>56</v>
      </c>
      <c r="L4284" t="s">
        <v>902</v>
      </c>
      <c r="M4284" t="s">
        <v>1829</v>
      </c>
      <c r="N4284" s="5">
        <v>89715</v>
      </c>
    </row>
    <row r="4285" spans="1:14" x14ac:dyDescent="0.25">
      <c r="A4285" t="s">
        <v>68</v>
      </c>
      <c r="B4285" t="s">
        <v>2046</v>
      </c>
      <c r="C4285">
        <v>2380</v>
      </c>
      <c r="D4285" s="2">
        <v>46174</v>
      </c>
      <c r="E4285" t="s">
        <v>905</v>
      </c>
      <c r="F4285" t="s">
        <v>942</v>
      </c>
      <c r="G4285" t="s">
        <v>943</v>
      </c>
      <c r="H4285" t="s">
        <v>12104</v>
      </c>
      <c r="I4285" t="s">
        <v>12662</v>
      </c>
      <c r="J4285" t="s">
        <v>943</v>
      </c>
      <c r="K4285" t="s">
        <v>56</v>
      </c>
      <c r="L4285" t="s">
        <v>902</v>
      </c>
      <c r="M4285" t="s">
        <v>1829</v>
      </c>
      <c r="N4285" s="5">
        <v>81151</v>
      </c>
    </row>
    <row r="4286" spans="1:14" x14ac:dyDescent="0.25">
      <c r="A4286" t="s">
        <v>68</v>
      </c>
      <c r="B4286" t="s">
        <v>2046</v>
      </c>
      <c r="C4286">
        <v>2380</v>
      </c>
      <c r="D4286" s="2">
        <v>46174</v>
      </c>
      <c r="E4286" t="s">
        <v>905</v>
      </c>
      <c r="F4286" t="s">
        <v>11244</v>
      </c>
      <c r="G4286" t="s">
        <v>14</v>
      </c>
      <c r="H4286" t="s">
        <v>10570</v>
      </c>
      <c r="I4286" t="s">
        <v>12663</v>
      </c>
      <c r="J4286" t="s">
        <v>12664</v>
      </c>
      <c r="K4286" t="s">
        <v>56</v>
      </c>
      <c r="L4286" t="s">
        <v>902</v>
      </c>
      <c r="M4286" t="s">
        <v>1829</v>
      </c>
      <c r="N4286" s="5">
        <v>1191762</v>
      </c>
    </row>
    <row r="4287" spans="1:14" x14ac:dyDescent="0.25">
      <c r="A4287" t="s">
        <v>68</v>
      </c>
      <c r="B4287" t="s">
        <v>2046</v>
      </c>
      <c r="C4287">
        <v>2380</v>
      </c>
      <c r="D4287" s="2">
        <v>46174</v>
      </c>
      <c r="E4287" t="s">
        <v>905</v>
      </c>
      <c r="F4287" t="s">
        <v>804</v>
      </c>
      <c r="G4287" t="s">
        <v>771</v>
      </c>
      <c r="H4287" t="s">
        <v>11824</v>
      </c>
      <c r="I4287" t="s">
        <v>12665</v>
      </c>
      <c r="J4287" t="s">
        <v>8078</v>
      </c>
      <c r="K4287" t="s">
        <v>56</v>
      </c>
      <c r="L4287" t="s">
        <v>902</v>
      </c>
      <c r="M4287" t="s">
        <v>1829</v>
      </c>
      <c r="N4287" s="5">
        <v>61018</v>
      </c>
    </row>
    <row r="4288" spans="1:14" x14ac:dyDescent="0.25">
      <c r="A4288" t="s">
        <v>68</v>
      </c>
      <c r="B4288" t="s">
        <v>2046</v>
      </c>
      <c r="C4288">
        <v>2380</v>
      </c>
      <c r="D4288" s="2">
        <v>46174</v>
      </c>
      <c r="E4288" t="s">
        <v>905</v>
      </c>
      <c r="F4288" t="s">
        <v>804</v>
      </c>
      <c r="G4288" t="s">
        <v>771</v>
      </c>
      <c r="H4288" t="s">
        <v>6528</v>
      </c>
      <c r="I4288" t="s">
        <v>12666</v>
      </c>
      <c r="J4288" t="s">
        <v>8078</v>
      </c>
      <c r="K4288" t="s">
        <v>56</v>
      </c>
      <c r="L4288" t="s">
        <v>902</v>
      </c>
      <c r="M4288" t="s">
        <v>1829</v>
      </c>
      <c r="N4288" s="5">
        <v>-71858</v>
      </c>
    </row>
    <row r="4289" spans="1:14" x14ac:dyDescent="0.25">
      <c r="A4289" t="s">
        <v>68</v>
      </c>
      <c r="B4289" t="s">
        <v>2046</v>
      </c>
      <c r="C4289">
        <v>2380</v>
      </c>
      <c r="D4289" s="2">
        <v>46174</v>
      </c>
      <c r="E4289" t="s">
        <v>905</v>
      </c>
      <c r="F4289" t="s">
        <v>804</v>
      </c>
      <c r="G4289" t="s">
        <v>771</v>
      </c>
      <c r="H4289" t="s">
        <v>12107</v>
      </c>
      <c r="I4289" t="s">
        <v>12667</v>
      </c>
      <c r="J4289" t="s">
        <v>8078</v>
      </c>
      <c r="K4289" t="s">
        <v>56</v>
      </c>
      <c r="L4289" t="s">
        <v>902</v>
      </c>
      <c r="M4289" t="s">
        <v>1829</v>
      </c>
      <c r="N4289" s="5">
        <v>119440</v>
      </c>
    </row>
    <row r="4290" spans="1:14" x14ac:dyDescent="0.25">
      <c r="A4290" t="s">
        <v>68</v>
      </c>
      <c r="B4290" t="s">
        <v>2046</v>
      </c>
      <c r="C4290">
        <v>2380</v>
      </c>
      <c r="D4290" s="2">
        <v>46174</v>
      </c>
      <c r="E4290" t="s">
        <v>905</v>
      </c>
      <c r="F4290" t="s">
        <v>8104</v>
      </c>
      <c r="G4290" t="s">
        <v>8105</v>
      </c>
      <c r="H4290" t="s">
        <v>6534</v>
      </c>
      <c r="I4290" t="s">
        <v>12668</v>
      </c>
      <c r="J4290" t="s">
        <v>9910</v>
      </c>
      <c r="K4290" t="s">
        <v>56</v>
      </c>
      <c r="L4290" t="s">
        <v>902</v>
      </c>
      <c r="M4290" t="s">
        <v>1829</v>
      </c>
      <c r="N4290" s="5">
        <v>106677</v>
      </c>
    </row>
    <row r="4291" spans="1:14" x14ac:dyDescent="0.25">
      <c r="A4291" t="s">
        <v>68</v>
      </c>
      <c r="B4291" t="s">
        <v>2046</v>
      </c>
      <c r="C4291">
        <v>2380</v>
      </c>
      <c r="D4291" s="2">
        <v>46174</v>
      </c>
      <c r="E4291" t="s">
        <v>905</v>
      </c>
      <c r="F4291" t="s">
        <v>7405</v>
      </c>
      <c r="G4291" t="s">
        <v>7406</v>
      </c>
      <c r="H4291" t="s">
        <v>12105</v>
      </c>
      <c r="I4291" t="s">
        <v>12669</v>
      </c>
      <c r="J4291" t="s">
        <v>7406</v>
      </c>
      <c r="K4291" t="s">
        <v>56</v>
      </c>
      <c r="L4291" t="s">
        <v>902</v>
      </c>
      <c r="M4291" t="s">
        <v>1829</v>
      </c>
      <c r="N4291" s="5">
        <v>319712</v>
      </c>
    </row>
    <row r="4292" spans="1:14" x14ac:dyDescent="0.25">
      <c r="A4292" t="s">
        <v>68</v>
      </c>
      <c r="B4292" t="s">
        <v>2046</v>
      </c>
      <c r="C4292">
        <v>2380</v>
      </c>
      <c r="D4292" s="2">
        <v>46174</v>
      </c>
      <c r="E4292" t="s">
        <v>905</v>
      </c>
      <c r="F4292" t="s">
        <v>7405</v>
      </c>
      <c r="G4292" t="s">
        <v>7406</v>
      </c>
      <c r="H4292" t="s">
        <v>12105</v>
      </c>
      <c r="I4292" t="s">
        <v>12670</v>
      </c>
      <c r="J4292" t="s">
        <v>7406</v>
      </c>
      <c r="K4292" t="s">
        <v>56</v>
      </c>
      <c r="L4292" t="s">
        <v>902</v>
      </c>
      <c r="M4292" t="s">
        <v>1829</v>
      </c>
      <c r="N4292" s="5">
        <v>61169</v>
      </c>
    </row>
    <row r="4293" spans="1:14" x14ac:dyDescent="0.25">
      <c r="A4293" t="s">
        <v>68</v>
      </c>
      <c r="B4293" t="s">
        <v>2046</v>
      </c>
      <c r="C4293">
        <v>2380</v>
      </c>
      <c r="D4293" s="2">
        <v>46174</v>
      </c>
      <c r="E4293" t="s">
        <v>905</v>
      </c>
      <c r="F4293" t="s">
        <v>7405</v>
      </c>
      <c r="G4293" t="s">
        <v>7406</v>
      </c>
      <c r="H4293" t="s">
        <v>12105</v>
      </c>
      <c r="I4293" t="s">
        <v>12671</v>
      </c>
      <c r="J4293" t="s">
        <v>7406</v>
      </c>
      <c r="K4293" t="s">
        <v>56</v>
      </c>
      <c r="L4293" t="s">
        <v>902</v>
      </c>
      <c r="M4293" t="s">
        <v>1829</v>
      </c>
      <c r="N4293" s="5">
        <v>61199</v>
      </c>
    </row>
    <row r="4294" spans="1:14" x14ac:dyDescent="0.25">
      <c r="A4294" t="s">
        <v>68</v>
      </c>
      <c r="B4294" t="s">
        <v>2046</v>
      </c>
      <c r="C4294">
        <v>2380</v>
      </c>
      <c r="D4294" s="2">
        <v>46174</v>
      </c>
      <c r="E4294" t="s">
        <v>905</v>
      </c>
      <c r="F4294" t="s">
        <v>1667</v>
      </c>
      <c r="G4294" t="s">
        <v>1668</v>
      </c>
      <c r="H4294" t="s">
        <v>1739</v>
      </c>
      <c r="I4294" t="s">
        <v>12672</v>
      </c>
      <c r="J4294" t="s">
        <v>1668</v>
      </c>
      <c r="K4294" t="s">
        <v>56</v>
      </c>
      <c r="L4294" t="s">
        <v>902</v>
      </c>
      <c r="M4294" t="s">
        <v>1829</v>
      </c>
      <c r="N4294" s="5">
        <v>1039879</v>
      </c>
    </row>
    <row r="4295" spans="1:14" x14ac:dyDescent="0.25">
      <c r="A4295" t="s">
        <v>68</v>
      </c>
      <c r="B4295" t="s">
        <v>2046</v>
      </c>
      <c r="C4295">
        <v>2380</v>
      </c>
      <c r="D4295" s="2">
        <v>46174</v>
      </c>
      <c r="E4295" t="s">
        <v>905</v>
      </c>
      <c r="F4295" t="s">
        <v>1667</v>
      </c>
      <c r="G4295" t="s">
        <v>1668</v>
      </c>
      <c r="H4295" t="s">
        <v>1739</v>
      </c>
      <c r="I4295" t="s">
        <v>12673</v>
      </c>
      <c r="J4295" t="s">
        <v>1668</v>
      </c>
      <c r="K4295" t="s">
        <v>56</v>
      </c>
      <c r="L4295" t="s">
        <v>902</v>
      </c>
      <c r="M4295" t="s">
        <v>1829</v>
      </c>
      <c r="N4295" s="5">
        <v>805607</v>
      </c>
    </row>
    <row r="4296" spans="1:14" x14ac:dyDescent="0.25">
      <c r="A4296" t="s">
        <v>68</v>
      </c>
      <c r="B4296" t="s">
        <v>2046</v>
      </c>
      <c r="C4296">
        <v>2380</v>
      </c>
      <c r="D4296" s="2">
        <v>46174</v>
      </c>
      <c r="E4296" t="s">
        <v>905</v>
      </c>
      <c r="F4296" t="s">
        <v>924</v>
      </c>
      <c r="G4296" t="s">
        <v>901</v>
      </c>
      <c r="H4296" t="s">
        <v>886</v>
      </c>
      <c r="I4296" t="s">
        <v>12674</v>
      </c>
      <c r="J4296" t="s">
        <v>901</v>
      </c>
      <c r="K4296" t="s">
        <v>56</v>
      </c>
      <c r="L4296" t="s">
        <v>902</v>
      </c>
      <c r="M4296" t="s">
        <v>1829</v>
      </c>
      <c r="N4296" s="5">
        <v>6506171</v>
      </c>
    </row>
    <row r="4297" spans="1:14" x14ac:dyDescent="0.25">
      <c r="A4297" t="s">
        <v>68</v>
      </c>
      <c r="B4297" t="s">
        <v>2046</v>
      </c>
      <c r="C4297">
        <v>2380</v>
      </c>
      <c r="D4297" s="2">
        <v>46174</v>
      </c>
      <c r="E4297" t="s">
        <v>905</v>
      </c>
      <c r="F4297" t="s">
        <v>924</v>
      </c>
      <c r="G4297" t="s">
        <v>901</v>
      </c>
      <c r="H4297" t="s">
        <v>886</v>
      </c>
      <c r="I4297" t="s">
        <v>12675</v>
      </c>
      <c r="J4297" t="s">
        <v>901</v>
      </c>
      <c r="K4297" t="s">
        <v>56</v>
      </c>
      <c r="L4297" t="s">
        <v>902</v>
      </c>
      <c r="M4297" t="s">
        <v>1829</v>
      </c>
      <c r="N4297" s="5">
        <v>8073744</v>
      </c>
    </row>
    <row r="4298" spans="1:14" x14ac:dyDescent="0.25">
      <c r="A4298" t="s">
        <v>68</v>
      </c>
      <c r="B4298" t="s">
        <v>2046</v>
      </c>
      <c r="C4298">
        <v>2380</v>
      </c>
      <c r="D4298" s="2">
        <v>46174</v>
      </c>
      <c r="E4298" t="s">
        <v>905</v>
      </c>
      <c r="F4298" t="s">
        <v>924</v>
      </c>
      <c r="G4298" t="s">
        <v>901</v>
      </c>
      <c r="H4298" t="s">
        <v>886</v>
      </c>
      <c r="I4298" t="s">
        <v>12676</v>
      </c>
      <c r="J4298" t="s">
        <v>901</v>
      </c>
      <c r="K4298" t="s">
        <v>56</v>
      </c>
      <c r="L4298" t="s">
        <v>902</v>
      </c>
      <c r="M4298" t="s">
        <v>1829</v>
      </c>
      <c r="N4298" s="5">
        <v>8159432</v>
      </c>
    </row>
    <row r="4299" spans="1:14" x14ac:dyDescent="0.25">
      <c r="A4299" t="s">
        <v>68</v>
      </c>
      <c r="B4299" t="s">
        <v>2046</v>
      </c>
      <c r="C4299">
        <v>2380</v>
      </c>
      <c r="D4299" s="2">
        <v>46174</v>
      </c>
      <c r="E4299" t="s">
        <v>905</v>
      </c>
      <c r="F4299" t="s">
        <v>10232</v>
      </c>
      <c r="G4299" t="s">
        <v>10233</v>
      </c>
      <c r="H4299" t="s">
        <v>10567</v>
      </c>
      <c r="I4299" t="s">
        <v>12677</v>
      </c>
      <c r="J4299" t="s">
        <v>10233</v>
      </c>
      <c r="K4299" t="s">
        <v>56</v>
      </c>
      <c r="L4299" t="s">
        <v>902</v>
      </c>
      <c r="M4299" t="s">
        <v>1829</v>
      </c>
      <c r="N4299" s="5">
        <v>124653</v>
      </c>
    </row>
    <row r="4300" spans="1:14" x14ac:dyDescent="0.25">
      <c r="A4300" t="s">
        <v>68</v>
      </c>
      <c r="B4300" t="s">
        <v>2046</v>
      </c>
      <c r="C4300">
        <v>2380</v>
      </c>
      <c r="D4300" s="2">
        <v>46174</v>
      </c>
      <c r="E4300" t="s">
        <v>905</v>
      </c>
      <c r="F4300" t="s">
        <v>2587</v>
      </c>
      <c r="G4300" t="s">
        <v>2588</v>
      </c>
      <c r="H4300" t="s">
        <v>2589</v>
      </c>
      <c r="I4300" t="s">
        <v>12678</v>
      </c>
      <c r="J4300" t="s">
        <v>2588</v>
      </c>
      <c r="K4300" t="s">
        <v>56</v>
      </c>
      <c r="L4300" t="s">
        <v>902</v>
      </c>
      <c r="M4300" t="s">
        <v>1829</v>
      </c>
      <c r="N4300" s="5">
        <v>300192</v>
      </c>
    </row>
    <row r="4301" spans="1:14" x14ac:dyDescent="0.25">
      <c r="A4301" t="s">
        <v>68</v>
      </c>
      <c r="B4301" t="s">
        <v>2046</v>
      </c>
      <c r="C4301">
        <v>2380</v>
      </c>
      <c r="D4301" s="2">
        <v>46174</v>
      </c>
      <c r="E4301" t="s">
        <v>905</v>
      </c>
      <c r="F4301" t="s">
        <v>2587</v>
      </c>
      <c r="G4301" t="s">
        <v>2588</v>
      </c>
      <c r="H4301" t="s">
        <v>2589</v>
      </c>
      <c r="I4301" t="s">
        <v>12679</v>
      </c>
      <c r="J4301" t="s">
        <v>2588</v>
      </c>
      <c r="K4301" t="s">
        <v>56</v>
      </c>
      <c r="L4301" t="s">
        <v>902</v>
      </c>
      <c r="M4301" t="s">
        <v>1829</v>
      </c>
      <c r="N4301" s="5">
        <v>741868</v>
      </c>
    </row>
    <row r="4302" spans="1:14" x14ac:dyDescent="0.25">
      <c r="A4302" t="s">
        <v>68</v>
      </c>
      <c r="B4302" t="s">
        <v>2046</v>
      </c>
      <c r="C4302">
        <v>2380</v>
      </c>
      <c r="D4302" s="2">
        <v>46174</v>
      </c>
      <c r="E4302" t="s">
        <v>905</v>
      </c>
      <c r="F4302" t="s">
        <v>2587</v>
      </c>
      <c r="G4302" t="s">
        <v>2588</v>
      </c>
      <c r="H4302" t="s">
        <v>2589</v>
      </c>
      <c r="I4302" t="s">
        <v>12680</v>
      </c>
      <c r="J4302" t="s">
        <v>2588</v>
      </c>
      <c r="K4302" t="s">
        <v>56</v>
      </c>
      <c r="L4302" t="s">
        <v>902</v>
      </c>
      <c r="M4302" t="s">
        <v>1829</v>
      </c>
      <c r="N4302" s="5">
        <v>908976</v>
      </c>
    </row>
    <row r="4303" spans="1:14" x14ac:dyDescent="0.25">
      <c r="A4303" t="s">
        <v>68</v>
      </c>
      <c r="B4303" t="s">
        <v>2046</v>
      </c>
      <c r="C4303">
        <v>2380</v>
      </c>
      <c r="D4303" s="2">
        <v>46174</v>
      </c>
      <c r="E4303" t="s">
        <v>905</v>
      </c>
      <c r="F4303" t="s">
        <v>2587</v>
      </c>
      <c r="G4303" t="s">
        <v>2588</v>
      </c>
      <c r="H4303" t="s">
        <v>2589</v>
      </c>
      <c r="I4303" t="s">
        <v>12681</v>
      </c>
      <c r="J4303" t="s">
        <v>2588</v>
      </c>
      <c r="K4303" t="s">
        <v>56</v>
      </c>
      <c r="L4303" t="s">
        <v>902</v>
      </c>
      <c r="M4303" t="s">
        <v>1829</v>
      </c>
      <c r="N4303" s="5">
        <v>-730556</v>
      </c>
    </row>
    <row r="4304" spans="1:14" x14ac:dyDescent="0.25">
      <c r="A4304" t="s">
        <v>68</v>
      </c>
      <c r="B4304" t="s">
        <v>2046</v>
      </c>
      <c r="C4304">
        <v>2380</v>
      </c>
      <c r="D4304" s="2">
        <v>46174</v>
      </c>
      <c r="E4304" t="s">
        <v>905</v>
      </c>
      <c r="F4304" t="s">
        <v>2587</v>
      </c>
      <c r="G4304" t="s">
        <v>2588</v>
      </c>
      <c r="H4304" t="s">
        <v>11818</v>
      </c>
      <c r="I4304" t="s">
        <v>12682</v>
      </c>
      <c r="J4304" t="s">
        <v>2588</v>
      </c>
      <c r="K4304" t="s">
        <v>56</v>
      </c>
      <c r="L4304" t="s">
        <v>902</v>
      </c>
      <c r="M4304" t="s">
        <v>1829</v>
      </c>
      <c r="N4304" s="5">
        <v>730556</v>
      </c>
    </row>
    <row r="4305" spans="1:14" x14ac:dyDescent="0.25">
      <c r="A4305" t="s">
        <v>68</v>
      </c>
      <c r="B4305" t="s">
        <v>2046</v>
      </c>
      <c r="C4305">
        <v>2380</v>
      </c>
      <c r="D4305" s="2">
        <v>46174</v>
      </c>
      <c r="E4305" t="s">
        <v>905</v>
      </c>
      <c r="F4305" t="s">
        <v>1003</v>
      </c>
      <c r="G4305" t="s">
        <v>1004</v>
      </c>
      <c r="H4305" t="s">
        <v>6529</v>
      </c>
      <c r="I4305" t="s">
        <v>12683</v>
      </c>
      <c r="J4305" t="s">
        <v>1004</v>
      </c>
      <c r="K4305" t="s">
        <v>56</v>
      </c>
      <c r="L4305" t="s">
        <v>902</v>
      </c>
      <c r="M4305" t="s">
        <v>1829</v>
      </c>
      <c r="N4305" s="5">
        <v>182692</v>
      </c>
    </row>
    <row r="4306" spans="1:14" x14ac:dyDescent="0.25">
      <c r="A4306" t="s">
        <v>68</v>
      </c>
      <c r="B4306" t="s">
        <v>2046</v>
      </c>
      <c r="C4306">
        <v>2380</v>
      </c>
      <c r="D4306" s="2">
        <v>46174</v>
      </c>
      <c r="E4306" t="s">
        <v>905</v>
      </c>
      <c r="F4306" t="s">
        <v>8114</v>
      </c>
      <c r="G4306" t="s">
        <v>8115</v>
      </c>
      <c r="H4306" t="s">
        <v>6537</v>
      </c>
      <c r="I4306" t="s">
        <v>12684</v>
      </c>
      <c r="J4306" t="s">
        <v>8115</v>
      </c>
      <c r="K4306" t="s">
        <v>56</v>
      </c>
      <c r="L4306" t="s">
        <v>902</v>
      </c>
      <c r="M4306" t="s">
        <v>1829</v>
      </c>
      <c r="N4306" s="5">
        <v>1008925</v>
      </c>
    </row>
    <row r="4307" spans="1:14" x14ac:dyDescent="0.25">
      <c r="A4307" t="s">
        <v>68</v>
      </c>
      <c r="B4307" t="s">
        <v>2046</v>
      </c>
      <c r="C4307">
        <v>2380</v>
      </c>
      <c r="D4307" s="2">
        <v>46174</v>
      </c>
      <c r="E4307" t="s">
        <v>905</v>
      </c>
      <c r="F4307" t="s">
        <v>940</v>
      </c>
      <c r="G4307" t="s">
        <v>867</v>
      </c>
      <c r="H4307" t="s">
        <v>868</v>
      </c>
      <c r="I4307" t="s">
        <v>12685</v>
      </c>
      <c r="J4307" t="s">
        <v>867</v>
      </c>
      <c r="K4307" t="s">
        <v>56</v>
      </c>
      <c r="L4307" t="s">
        <v>902</v>
      </c>
      <c r="M4307" t="s">
        <v>1829</v>
      </c>
      <c r="N4307" s="5">
        <v>563981</v>
      </c>
    </row>
    <row r="4308" spans="1:14" x14ac:dyDescent="0.25">
      <c r="A4308" t="s">
        <v>68</v>
      </c>
      <c r="B4308" t="s">
        <v>2046</v>
      </c>
      <c r="C4308">
        <v>2380</v>
      </c>
      <c r="D4308" s="2">
        <v>46174</v>
      </c>
      <c r="E4308" t="s">
        <v>905</v>
      </c>
      <c r="F4308" t="s">
        <v>919</v>
      </c>
      <c r="G4308" t="s">
        <v>920</v>
      </c>
      <c r="H4308" t="s">
        <v>10466</v>
      </c>
      <c r="I4308" t="s">
        <v>12686</v>
      </c>
      <c r="J4308" t="s">
        <v>10817</v>
      </c>
      <c r="K4308" t="s">
        <v>56</v>
      </c>
      <c r="L4308" t="s">
        <v>902</v>
      </c>
      <c r="M4308" t="s">
        <v>1829</v>
      </c>
      <c r="N4308" s="5">
        <v>722410</v>
      </c>
    </row>
    <row r="4309" spans="1:14" x14ac:dyDescent="0.25">
      <c r="A4309" t="s">
        <v>68</v>
      </c>
      <c r="B4309" t="s">
        <v>2046</v>
      </c>
      <c r="C4309">
        <v>2380</v>
      </c>
      <c r="D4309" s="2">
        <v>46174</v>
      </c>
      <c r="E4309" t="s">
        <v>905</v>
      </c>
      <c r="F4309" t="s">
        <v>1196</v>
      </c>
      <c r="G4309" t="s">
        <v>1197</v>
      </c>
      <c r="H4309" t="s">
        <v>9513</v>
      </c>
      <c r="I4309" t="s">
        <v>12687</v>
      </c>
      <c r="J4309" t="s">
        <v>1197</v>
      </c>
      <c r="K4309" t="s">
        <v>56</v>
      </c>
      <c r="L4309" t="s">
        <v>902</v>
      </c>
      <c r="M4309" t="s">
        <v>1829</v>
      </c>
      <c r="N4309" s="5">
        <v>670465</v>
      </c>
    </row>
    <row r="4310" spans="1:14" x14ac:dyDescent="0.25">
      <c r="A4310" t="s">
        <v>68</v>
      </c>
      <c r="B4310" t="s">
        <v>2046</v>
      </c>
      <c r="C4310">
        <v>2380</v>
      </c>
      <c r="D4310" s="2">
        <v>46174</v>
      </c>
      <c r="E4310" t="s">
        <v>905</v>
      </c>
      <c r="F4310" t="s">
        <v>1196</v>
      </c>
      <c r="G4310" t="s">
        <v>1197</v>
      </c>
      <c r="H4310" t="s">
        <v>9513</v>
      </c>
      <c r="I4310" t="s">
        <v>12688</v>
      </c>
      <c r="J4310" t="s">
        <v>1197</v>
      </c>
      <c r="K4310" t="s">
        <v>56</v>
      </c>
      <c r="L4310" t="s">
        <v>902</v>
      </c>
      <c r="M4310" t="s">
        <v>1829</v>
      </c>
      <c r="N4310" s="5">
        <v>448575</v>
      </c>
    </row>
    <row r="4311" spans="1:14" x14ac:dyDescent="0.25">
      <c r="A4311" t="s">
        <v>68</v>
      </c>
      <c r="B4311" t="s">
        <v>2046</v>
      </c>
      <c r="C4311">
        <v>2380</v>
      </c>
      <c r="D4311" s="2">
        <v>46174</v>
      </c>
      <c r="E4311" t="s">
        <v>905</v>
      </c>
      <c r="F4311" t="s">
        <v>815</v>
      </c>
      <c r="G4311" t="s">
        <v>1900</v>
      </c>
      <c r="H4311" t="s">
        <v>832</v>
      </c>
      <c r="I4311" t="s">
        <v>12689</v>
      </c>
      <c r="J4311" t="s">
        <v>7274</v>
      </c>
      <c r="K4311" t="s">
        <v>56</v>
      </c>
      <c r="L4311" t="s">
        <v>902</v>
      </c>
      <c r="M4311" t="s">
        <v>1829</v>
      </c>
      <c r="N4311" s="5">
        <v>7279872</v>
      </c>
    </row>
    <row r="4312" spans="1:14" x14ac:dyDescent="0.25">
      <c r="A4312" t="s">
        <v>68</v>
      </c>
      <c r="B4312" t="s">
        <v>2046</v>
      </c>
      <c r="C4312">
        <v>2380</v>
      </c>
      <c r="D4312" s="2">
        <v>46174</v>
      </c>
      <c r="E4312" t="s">
        <v>905</v>
      </c>
      <c r="F4312" t="s">
        <v>815</v>
      </c>
      <c r="G4312" t="s">
        <v>1900</v>
      </c>
      <c r="H4312" t="s">
        <v>832</v>
      </c>
      <c r="I4312" t="s">
        <v>12690</v>
      </c>
      <c r="J4312" t="s">
        <v>7274</v>
      </c>
      <c r="K4312" t="s">
        <v>56</v>
      </c>
      <c r="L4312" t="s">
        <v>902</v>
      </c>
      <c r="M4312" t="s">
        <v>1829</v>
      </c>
      <c r="N4312" s="5">
        <v>144777</v>
      </c>
    </row>
    <row r="4313" spans="1:14" x14ac:dyDescent="0.25">
      <c r="A4313" t="s">
        <v>68</v>
      </c>
      <c r="B4313" t="s">
        <v>2046</v>
      </c>
      <c r="C4313">
        <v>2380</v>
      </c>
      <c r="D4313" s="2">
        <v>46174</v>
      </c>
      <c r="E4313" t="s">
        <v>905</v>
      </c>
      <c r="F4313" t="s">
        <v>815</v>
      </c>
      <c r="G4313" t="s">
        <v>1900</v>
      </c>
      <c r="H4313" t="s">
        <v>832</v>
      </c>
      <c r="I4313" t="s">
        <v>12691</v>
      </c>
      <c r="J4313" t="s">
        <v>7274</v>
      </c>
      <c r="K4313" t="s">
        <v>56</v>
      </c>
      <c r="L4313" t="s">
        <v>902</v>
      </c>
      <c r="M4313" t="s">
        <v>1829</v>
      </c>
      <c r="N4313" s="5">
        <v>40611</v>
      </c>
    </row>
    <row r="4314" spans="1:14" x14ac:dyDescent="0.25">
      <c r="A4314" t="s">
        <v>68</v>
      </c>
      <c r="B4314" t="s">
        <v>2046</v>
      </c>
      <c r="C4314">
        <v>2380</v>
      </c>
      <c r="D4314" s="2">
        <v>46174</v>
      </c>
      <c r="E4314" t="s">
        <v>905</v>
      </c>
      <c r="F4314" t="s">
        <v>941</v>
      </c>
      <c r="G4314" t="s">
        <v>847</v>
      </c>
      <c r="H4314" t="s">
        <v>849</v>
      </c>
      <c r="I4314" t="s">
        <v>12692</v>
      </c>
      <c r="J4314" t="s">
        <v>847</v>
      </c>
      <c r="K4314" t="s">
        <v>56</v>
      </c>
      <c r="L4314" t="s">
        <v>902</v>
      </c>
      <c r="M4314" t="s">
        <v>1829</v>
      </c>
      <c r="N4314" s="5">
        <v>709564</v>
      </c>
    </row>
    <row r="4315" spans="1:14" x14ac:dyDescent="0.25">
      <c r="A4315" t="s">
        <v>68</v>
      </c>
      <c r="B4315" t="s">
        <v>2046</v>
      </c>
      <c r="C4315">
        <v>2380</v>
      </c>
      <c r="D4315" s="2">
        <v>46174</v>
      </c>
      <c r="E4315" t="s">
        <v>905</v>
      </c>
      <c r="F4315" t="s">
        <v>941</v>
      </c>
      <c r="G4315" t="s">
        <v>847</v>
      </c>
      <c r="H4315" t="s">
        <v>849</v>
      </c>
      <c r="I4315" t="s">
        <v>12693</v>
      </c>
      <c r="J4315" t="s">
        <v>847</v>
      </c>
      <c r="K4315" t="s">
        <v>56</v>
      </c>
      <c r="L4315" t="s">
        <v>902</v>
      </c>
      <c r="M4315" t="s">
        <v>1829</v>
      </c>
      <c r="N4315" s="5">
        <v>1089203</v>
      </c>
    </row>
    <row r="4316" spans="1:14" x14ac:dyDescent="0.25">
      <c r="A4316" t="s">
        <v>68</v>
      </c>
      <c r="B4316" t="s">
        <v>2046</v>
      </c>
      <c r="C4316">
        <v>2380</v>
      </c>
      <c r="D4316" s="2">
        <v>46174</v>
      </c>
      <c r="E4316" t="s">
        <v>905</v>
      </c>
      <c r="F4316" t="s">
        <v>941</v>
      </c>
      <c r="G4316" t="s">
        <v>847</v>
      </c>
      <c r="H4316" t="s">
        <v>849</v>
      </c>
      <c r="I4316" t="s">
        <v>12694</v>
      </c>
      <c r="J4316" t="s">
        <v>847</v>
      </c>
      <c r="K4316" t="s">
        <v>56</v>
      </c>
      <c r="L4316" t="s">
        <v>902</v>
      </c>
      <c r="M4316" t="s">
        <v>1829</v>
      </c>
      <c r="N4316" s="5">
        <v>1247854</v>
      </c>
    </row>
    <row r="4317" spans="1:14" x14ac:dyDescent="0.25">
      <c r="A4317" t="s">
        <v>68</v>
      </c>
      <c r="B4317" t="s">
        <v>2046</v>
      </c>
      <c r="C4317">
        <v>2380</v>
      </c>
      <c r="D4317" s="2">
        <v>46174</v>
      </c>
      <c r="E4317" t="s">
        <v>905</v>
      </c>
      <c r="F4317" t="s">
        <v>941</v>
      </c>
      <c r="G4317" t="s">
        <v>847</v>
      </c>
      <c r="H4317" t="s">
        <v>849</v>
      </c>
      <c r="I4317" t="s">
        <v>12695</v>
      </c>
      <c r="J4317" t="s">
        <v>847</v>
      </c>
      <c r="K4317" t="s">
        <v>56</v>
      </c>
      <c r="L4317" t="s">
        <v>902</v>
      </c>
      <c r="M4317" t="s">
        <v>1829</v>
      </c>
      <c r="N4317" s="5">
        <v>24468</v>
      </c>
    </row>
    <row r="4318" spans="1:14" x14ac:dyDescent="0.25">
      <c r="A4318" t="s">
        <v>68</v>
      </c>
      <c r="B4318" t="s">
        <v>2046</v>
      </c>
      <c r="C4318">
        <v>2380</v>
      </c>
      <c r="D4318" s="2">
        <v>46174</v>
      </c>
      <c r="E4318" t="s">
        <v>905</v>
      </c>
      <c r="F4318" t="s">
        <v>2377</v>
      </c>
      <c r="G4318" t="s">
        <v>2378</v>
      </c>
      <c r="H4318" t="s">
        <v>6530</v>
      </c>
      <c r="I4318" t="s">
        <v>12696</v>
      </c>
      <c r="J4318" t="s">
        <v>2378</v>
      </c>
      <c r="K4318" t="s">
        <v>56</v>
      </c>
      <c r="L4318" t="s">
        <v>902</v>
      </c>
      <c r="M4318" t="s">
        <v>1829</v>
      </c>
      <c r="N4318" s="5">
        <v>88750</v>
      </c>
    </row>
    <row r="4319" spans="1:14" x14ac:dyDescent="0.25">
      <c r="A4319" t="s">
        <v>68</v>
      </c>
      <c r="B4319" t="s">
        <v>2046</v>
      </c>
      <c r="C4319">
        <v>2380</v>
      </c>
      <c r="D4319" s="2">
        <v>46174</v>
      </c>
      <c r="E4319" t="s">
        <v>906</v>
      </c>
      <c r="F4319" t="s">
        <v>6057</v>
      </c>
      <c r="G4319" t="s">
        <v>6058</v>
      </c>
      <c r="H4319" t="s">
        <v>12109</v>
      </c>
      <c r="I4319" t="s">
        <v>12697</v>
      </c>
      <c r="J4319" t="s">
        <v>8366</v>
      </c>
      <c r="K4319" t="s">
        <v>56</v>
      </c>
      <c r="L4319" t="s">
        <v>903</v>
      </c>
      <c r="M4319" t="s">
        <v>1829</v>
      </c>
      <c r="N4319" s="5">
        <v>61230</v>
      </c>
    </row>
    <row r="4320" spans="1:14" x14ac:dyDescent="0.25">
      <c r="A4320" t="s">
        <v>68</v>
      </c>
      <c r="B4320" t="s">
        <v>2046</v>
      </c>
      <c r="C4320">
        <v>2380</v>
      </c>
      <c r="D4320" s="2">
        <v>46174</v>
      </c>
      <c r="E4320" t="s">
        <v>906</v>
      </c>
      <c r="F4320" t="s">
        <v>6057</v>
      </c>
      <c r="G4320" t="s">
        <v>6058</v>
      </c>
      <c r="H4320" t="s">
        <v>12109</v>
      </c>
      <c r="I4320" t="s">
        <v>12698</v>
      </c>
      <c r="J4320" t="s">
        <v>8366</v>
      </c>
      <c r="K4320" t="s">
        <v>56</v>
      </c>
      <c r="L4320" t="s">
        <v>903</v>
      </c>
      <c r="M4320" t="s">
        <v>1829</v>
      </c>
      <c r="N4320" s="5">
        <v>61230</v>
      </c>
    </row>
    <row r="4321" spans="1:14" x14ac:dyDescent="0.25">
      <c r="A4321" t="s">
        <v>68</v>
      </c>
      <c r="B4321" t="s">
        <v>2046</v>
      </c>
      <c r="C4321">
        <v>2380</v>
      </c>
      <c r="D4321" s="2">
        <v>46174</v>
      </c>
      <c r="E4321" t="s">
        <v>906</v>
      </c>
      <c r="F4321" t="s">
        <v>601</v>
      </c>
      <c r="G4321" t="s">
        <v>1894</v>
      </c>
      <c r="H4321" t="s">
        <v>1180</v>
      </c>
      <c r="I4321" t="s">
        <v>14</v>
      </c>
      <c r="J4321" t="s">
        <v>1906</v>
      </c>
      <c r="K4321" t="s">
        <v>56</v>
      </c>
      <c r="L4321" t="s">
        <v>903</v>
      </c>
      <c r="M4321" t="s">
        <v>1829</v>
      </c>
      <c r="N4321" s="5">
        <v>35917314</v>
      </c>
    </row>
    <row r="4322" spans="1:14" x14ac:dyDescent="0.25">
      <c r="A4322" t="s">
        <v>68</v>
      </c>
      <c r="B4322" t="s">
        <v>2046</v>
      </c>
      <c r="C4322">
        <v>2380</v>
      </c>
      <c r="D4322" s="2">
        <v>46174</v>
      </c>
      <c r="E4322" t="s">
        <v>906</v>
      </c>
      <c r="F4322" t="s">
        <v>174</v>
      </c>
      <c r="G4322" t="s">
        <v>1909</v>
      </c>
      <c r="H4322" t="s">
        <v>1433</v>
      </c>
      <c r="I4322" t="s">
        <v>14</v>
      </c>
      <c r="J4322" t="s">
        <v>1910</v>
      </c>
      <c r="K4322" t="s">
        <v>56</v>
      </c>
      <c r="L4322" t="s">
        <v>903</v>
      </c>
      <c r="M4322" t="s">
        <v>1829</v>
      </c>
      <c r="N4322" s="5">
        <v>18895408</v>
      </c>
    </row>
    <row r="4323" spans="1:14" x14ac:dyDescent="0.25">
      <c r="A4323" t="s">
        <v>68</v>
      </c>
      <c r="B4323" t="s">
        <v>2046</v>
      </c>
      <c r="C4323">
        <v>2380</v>
      </c>
      <c r="D4323" s="2">
        <v>46174</v>
      </c>
      <c r="E4323" t="s">
        <v>906</v>
      </c>
      <c r="F4323" t="s">
        <v>203</v>
      </c>
      <c r="G4323" t="s">
        <v>35</v>
      </c>
      <c r="H4323" t="s">
        <v>897</v>
      </c>
      <c r="I4323" t="s">
        <v>14</v>
      </c>
      <c r="J4323" t="s">
        <v>8103</v>
      </c>
      <c r="K4323" t="s">
        <v>56</v>
      </c>
      <c r="L4323" t="s">
        <v>903</v>
      </c>
      <c r="M4323" t="s">
        <v>1829</v>
      </c>
      <c r="N4323" s="5">
        <v>1213180</v>
      </c>
    </row>
    <row r="4324" spans="1:14" x14ac:dyDescent="0.25">
      <c r="A4324" t="s">
        <v>68</v>
      </c>
      <c r="B4324" t="s">
        <v>2046</v>
      </c>
      <c r="C4324">
        <v>2380</v>
      </c>
      <c r="D4324" s="2">
        <v>46174</v>
      </c>
      <c r="E4324" t="s">
        <v>906</v>
      </c>
      <c r="F4324" t="s">
        <v>924</v>
      </c>
      <c r="G4324" t="s">
        <v>901</v>
      </c>
      <c r="H4324" t="s">
        <v>886</v>
      </c>
      <c r="I4324" t="s">
        <v>14</v>
      </c>
      <c r="J4324" t="s">
        <v>1926</v>
      </c>
      <c r="K4324" t="s">
        <v>56</v>
      </c>
      <c r="L4324" t="s">
        <v>903</v>
      </c>
      <c r="M4324" t="s">
        <v>1829</v>
      </c>
      <c r="N4324" s="5">
        <v>21052741</v>
      </c>
    </row>
    <row r="4325" spans="1:14" x14ac:dyDescent="0.25">
      <c r="A4325" t="s">
        <v>68</v>
      </c>
      <c r="B4325" t="s">
        <v>2046</v>
      </c>
      <c r="C4325">
        <v>2380</v>
      </c>
      <c r="D4325" s="2">
        <v>46174</v>
      </c>
      <c r="E4325" t="s">
        <v>906</v>
      </c>
      <c r="F4325" t="s">
        <v>12699</v>
      </c>
      <c r="G4325" t="s">
        <v>14</v>
      </c>
      <c r="H4325" t="s">
        <v>12108</v>
      </c>
      <c r="I4325" t="s">
        <v>14</v>
      </c>
      <c r="J4325" t="s">
        <v>12700</v>
      </c>
      <c r="K4325" t="s">
        <v>56</v>
      </c>
      <c r="L4325" t="s">
        <v>903</v>
      </c>
      <c r="M4325" t="s">
        <v>1829</v>
      </c>
      <c r="N4325" s="5">
        <v>1174043</v>
      </c>
    </row>
    <row r="4326" spans="1:14" x14ac:dyDescent="0.25">
      <c r="A4326" t="s">
        <v>68</v>
      </c>
      <c r="B4326" t="s">
        <v>2046</v>
      </c>
      <c r="C4326">
        <v>2380</v>
      </c>
      <c r="D4326" s="2">
        <v>46174</v>
      </c>
      <c r="E4326" t="s">
        <v>906</v>
      </c>
      <c r="F4326" t="s">
        <v>2587</v>
      </c>
      <c r="G4326" t="s">
        <v>2588</v>
      </c>
      <c r="H4326" t="s">
        <v>11818</v>
      </c>
      <c r="I4326" t="s">
        <v>14</v>
      </c>
      <c r="J4326" t="s">
        <v>5379</v>
      </c>
      <c r="K4326" t="s">
        <v>56</v>
      </c>
      <c r="L4326" t="s">
        <v>903</v>
      </c>
      <c r="M4326" t="s">
        <v>1829</v>
      </c>
      <c r="N4326" s="5">
        <v>179430</v>
      </c>
    </row>
    <row r="4327" spans="1:14" x14ac:dyDescent="0.25">
      <c r="A4327" t="s">
        <v>68</v>
      </c>
      <c r="B4327" t="s">
        <v>2046</v>
      </c>
      <c r="C4327">
        <v>2380</v>
      </c>
      <c r="D4327" s="2">
        <v>46174</v>
      </c>
      <c r="E4327" t="s">
        <v>906</v>
      </c>
      <c r="F4327" t="s">
        <v>8114</v>
      </c>
      <c r="G4327" t="s">
        <v>8115</v>
      </c>
      <c r="H4327" t="s">
        <v>6537</v>
      </c>
      <c r="I4327" t="s">
        <v>14</v>
      </c>
      <c r="J4327" t="s">
        <v>8117</v>
      </c>
      <c r="K4327" t="s">
        <v>56</v>
      </c>
      <c r="L4327" t="s">
        <v>903</v>
      </c>
      <c r="M4327" t="s">
        <v>1829</v>
      </c>
      <c r="N4327" s="5">
        <v>527483</v>
      </c>
    </row>
    <row r="4328" spans="1:14" x14ac:dyDescent="0.25">
      <c r="A4328" t="s">
        <v>68</v>
      </c>
      <c r="B4328" t="s">
        <v>2046</v>
      </c>
      <c r="C4328">
        <v>2380</v>
      </c>
      <c r="D4328" s="2">
        <v>46174</v>
      </c>
      <c r="E4328" t="s">
        <v>906</v>
      </c>
      <c r="F4328" t="s">
        <v>815</v>
      </c>
      <c r="G4328" t="s">
        <v>1900</v>
      </c>
      <c r="H4328" t="s">
        <v>832</v>
      </c>
      <c r="I4328" t="s">
        <v>14</v>
      </c>
      <c r="J4328" t="s">
        <v>1904</v>
      </c>
      <c r="K4328" t="s">
        <v>56</v>
      </c>
      <c r="L4328" t="s">
        <v>903</v>
      </c>
      <c r="M4328" t="s">
        <v>1829</v>
      </c>
      <c r="N4328" s="5">
        <v>8456335</v>
      </c>
    </row>
    <row r="4329" spans="1:14" x14ac:dyDescent="0.25">
      <c r="A4329" t="s">
        <v>68</v>
      </c>
      <c r="B4329" t="s">
        <v>2046</v>
      </c>
      <c r="C4329">
        <v>2380</v>
      </c>
      <c r="D4329" s="2">
        <v>46174</v>
      </c>
      <c r="E4329" t="s">
        <v>906</v>
      </c>
      <c r="F4329" t="s">
        <v>8118</v>
      </c>
      <c r="G4329" t="s">
        <v>8119</v>
      </c>
      <c r="H4329" t="s">
        <v>6536</v>
      </c>
      <c r="I4329" t="s">
        <v>12701</v>
      </c>
      <c r="J4329" t="s">
        <v>8120</v>
      </c>
      <c r="K4329" t="s">
        <v>56</v>
      </c>
      <c r="L4329" t="s">
        <v>903</v>
      </c>
      <c r="M4329" t="s">
        <v>1829</v>
      </c>
      <c r="N4329" s="5">
        <v>107794</v>
      </c>
    </row>
    <row r="4330" spans="1:14" x14ac:dyDescent="0.25">
      <c r="A4330" t="s">
        <v>68</v>
      </c>
      <c r="B4330" t="s">
        <v>2046</v>
      </c>
      <c r="C4330">
        <v>2380</v>
      </c>
      <c r="D4330" s="2">
        <v>46174</v>
      </c>
      <c r="E4330" t="s">
        <v>907</v>
      </c>
      <c r="F4330" t="s">
        <v>290</v>
      </c>
      <c r="G4330" t="s">
        <v>275</v>
      </c>
      <c r="H4330" t="s">
        <v>1506</v>
      </c>
      <c r="I4330" t="s">
        <v>12646</v>
      </c>
      <c r="J4330" t="s">
        <v>4180</v>
      </c>
      <c r="K4330" t="s">
        <v>56</v>
      </c>
      <c r="L4330" t="s">
        <v>904</v>
      </c>
      <c r="M4330" t="s">
        <v>1829</v>
      </c>
      <c r="N4330" s="5">
        <v>-177500</v>
      </c>
    </row>
    <row r="4331" spans="1:14" x14ac:dyDescent="0.25">
      <c r="A4331" t="s">
        <v>68</v>
      </c>
      <c r="B4331" t="s">
        <v>2046</v>
      </c>
      <c r="C4331">
        <v>2380</v>
      </c>
      <c r="D4331" s="2">
        <v>46174</v>
      </c>
      <c r="E4331" t="s">
        <v>907</v>
      </c>
      <c r="F4331" t="s">
        <v>174</v>
      </c>
      <c r="G4331" t="s">
        <v>1909</v>
      </c>
      <c r="H4331" t="s">
        <v>1433</v>
      </c>
      <c r="I4331" t="s">
        <v>12651</v>
      </c>
      <c r="J4331" t="s">
        <v>1911</v>
      </c>
      <c r="K4331" t="s">
        <v>56</v>
      </c>
      <c r="L4331" t="s">
        <v>904</v>
      </c>
      <c r="M4331" t="s">
        <v>1829</v>
      </c>
      <c r="N4331" s="5">
        <v>-15268523</v>
      </c>
    </row>
    <row r="4332" spans="1:14" x14ac:dyDescent="0.25">
      <c r="A4332" t="s">
        <v>68</v>
      </c>
      <c r="B4332" t="s">
        <v>2046</v>
      </c>
      <c r="C4332">
        <v>2380</v>
      </c>
      <c r="D4332" s="2">
        <v>46174</v>
      </c>
      <c r="E4332" t="s">
        <v>907</v>
      </c>
      <c r="F4332" t="s">
        <v>939</v>
      </c>
      <c r="G4332" t="s">
        <v>850</v>
      </c>
      <c r="H4332" t="s">
        <v>851</v>
      </c>
      <c r="I4332" t="s">
        <v>11240</v>
      </c>
      <c r="J4332" t="s">
        <v>2047</v>
      </c>
      <c r="K4332" t="s">
        <v>56</v>
      </c>
      <c r="L4332" t="s">
        <v>904</v>
      </c>
      <c r="M4332" t="s">
        <v>1829</v>
      </c>
      <c r="N4332" s="5">
        <v>-1465583</v>
      </c>
    </row>
    <row r="4333" spans="1:14" x14ac:dyDescent="0.25">
      <c r="A4333" t="s">
        <v>68</v>
      </c>
      <c r="B4333" t="s">
        <v>2046</v>
      </c>
      <c r="C4333">
        <v>2380</v>
      </c>
      <c r="D4333" s="2">
        <v>46174</v>
      </c>
      <c r="E4333" t="s">
        <v>907</v>
      </c>
      <c r="F4333" t="s">
        <v>8024</v>
      </c>
      <c r="G4333" t="s">
        <v>8025</v>
      </c>
      <c r="H4333" t="s">
        <v>6531</v>
      </c>
      <c r="I4333" t="s">
        <v>12654</v>
      </c>
      <c r="J4333" t="s">
        <v>11249</v>
      </c>
      <c r="K4333" t="s">
        <v>56</v>
      </c>
      <c r="L4333" t="s">
        <v>904</v>
      </c>
      <c r="M4333" t="s">
        <v>1829</v>
      </c>
      <c r="N4333" s="5">
        <v>-618022</v>
      </c>
    </row>
    <row r="4334" spans="1:14" x14ac:dyDescent="0.25">
      <c r="A4334" t="s">
        <v>68</v>
      </c>
      <c r="B4334" t="s">
        <v>2046</v>
      </c>
      <c r="C4334">
        <v>2380</v>
      </c>
      <c r="D4334" s="2">
        <v>46174</v>
      </c>
      <c r="E4334" t="s">
        <v>907</v>
      </c>
      <c r="F4334" t="s">
        <v>203</v>
      </c>
      <c r="G4334" t="s">
        <v>35</v>
      </c>
      <c r="H4334" t="s">
        <v>897</v>
      </c>
      <c r="I4334" t="s">
        <v>11241</v>
      </c>
      <c r="J4334" t="s">
        <v>12702</v>
      </c>
      <c r="K4334" t="s">
        <v>56</v>
      </c>
      <c r="L4334" t="s">
        <v>904</v>
      </c>
      <c r="M4334" t="s">
        <v>1829</v>
      </c>
      <c r="N4334" s="5">
        <v>-125175</v>
      </c>
    </row>
    <row r="4335" spans="1:14" x14ac:dyDescent="0.25">
      <c r="A4335" t="s">
        <v>68</v>
      </c>
      <c r="B4335" t="s">
        <v>2046</v>
      </c>
      <c r="C4335">
        <v>2380</v>
      </c>
      <c r="D4335" s="2">
        <v>46174</v>
      </c>
      <c r="E4335" t="s">
        <v>907</v>
      </c>
      <c r="F4335" t="s">
        <v>203</v>
      </c>
      <c r="G4335" t="s">
        <v>35</v>
      </c>
      <c r="H4335" t="s">
        <v>897</v>
      </c>
      <c r="I4335" t="s">
        <v>11243</v>
      </c>
      <c r="J4335" t="s">
        <v>12702</v>
      </c>
      <c r="K4335" t="s">
        <v>56</v>
      </c>
      <c r="L4335" t="s">
        <v>904</v>
      </c>
      <c r="M4335" t="s">
        <v>1829</v>
      </c>
      <c r="N4335" s="5">
        <v>-312938</v>
      </c>
    </row>
    <row r="4336" spans="1:14" x14ac:dyDescent="0.25">
      <c r="A4336" t="s">
        <v>68</v>
      </c>
      <c r="B4336" t="s">
        <v>2046</v>
      </c>
      <c r="C4336">
        <v>2380</v>
      </c>
      <c r="D4336" s="2">
        <v>46174</v>
      </c>
      <c r="E4336" t="s">
        <v>907</v>
      </c>
      <c r="F4336" t="s">
        <v>203</v>
      </c>
      <c r="G4336" t="s">
        <v>35</v>
      </c>
      <c r="H4336" t="s">
        <v>897</v>
      </c>
      <c r="I4336" t="s">
        <v>12657</v>
      </c>
      <c r="J4336" t="s">
        <v>12702</v>
      </c>
      <c r="K4336" t="s">
        <v>56</v>
      </c>
      <c r="L4336" t="s">
        <v>904</v>
      </c>
      <c r="M4336" t="s">
        <v>1829</v>
      </c>
      <c r="N4336" s="5">
        <v>-196962</v>
      </c>
    </row>
    <row r="4337" spans="1:14" x14ac:dyDescent="0.25">
      <c r="A4337" t="s">
        <v>68</v>
      </c>
      <c r="B4337" t="s">
        <v>2046</v>
      </c>
      <c r="C4337">
        <v>2380</v>
      </c>
      <c r="D4337" s="2">
        <v>46174</v>
      </c>
      <c r="E4337" t="s">
        <v>907</v>
      </c>
      <c r="F4337" t="s">
        <v>203</v>
      </c>
      <c r="G4337" t="s">
        <v>35</v>
      </c>
      <c r="H4337" t="s">
        <v>897</v>
      </c>
      <c r="I4337" t="s">
        <v>12658</v>
      </c>
      <c r="J4337" t="s">
        <v>11250</v>
      </c>
      <c r="K4337" t="s">
        <v>56</v>
      </c>
      <c r="L4337" t="s">
        <v>904</v>
      </c>
      <c r="M4337" t="s">
        <v>1829</v>
      </c>
      <c r="N4337" s="5">
        <v>-80815</v>
      </c>
    </row>
    <row r="4338" spans="1:14" x14ac:dyDescent="0.25">
      <c r="A4338" t="s">
        <v>68</v>
      </c>
      <c r="B4338" t="s">
        <v>2046</v>
      </c>
      <c r="C4338">
        <v>2380</v>
      </c>
      <c r="D4338" s="2">
        <v>46174</v>
      </c>
      <c r="E4338" t="s">
        <v>907</v>
      </c>
      <c r="F4338" t="s">
        <v>11244</v>
      </c>
      <c r="G4338" t="s">
        <v>14</v>
      </c>
      <c r="H4338" t="s">
        <v>10570</v>
      </c>
      <c r="I4338" t="s">
        <v>12663</v>
      </c>
      <c r="J4338" t="s">
        <v>12703</v>
      </c>
      <c r="K4338" t="s">
        <v>56</v>
      </c>
      <c r="L4338" t="s">
        <v>904</v>
      </c>
      <c r="M4338" t="s">
        <v>1829</v>
      </c>
      <c r="N4338" s="5">
        <v>-1191762</v>
      </c>
    </row>
    <row r="4339" spans="1:14" x14ac:dyDescent="0.25">
      <c r="A4339" t="s">
        <v>68</v>
      </c>
      <c r="B4339" t="s">
        <v>2046</v>
      </c>
      <c r="C4339">
        <v>2380</v>
      </c>
      <c r="D4339" s="2">
        <v>46174</v>
      </c>
      <c r="E4339" t="s">
        <v>907</v>
      </c>
      <c r="F4339" t="s">
        <v>1667</v>
      </c>
      <c r="G4339" t="s">
        <v>1668</v>
      </c>
      <c r="H4339" t="s">
        <v>1739</v>
      </c>
      <c r="I4339" t="s">
        <v>12673</v>
      </c>
      <c r="J4339" t="s">
        <v>4183</v>
      </c>
      <c r="K4339" t="s">
        <v>56</v>
      </c>
      <c r="L4339" t="s">
        <v>904</v>
      </c>
      <c r="M4339" t="s">
        <v>1829</v>
      </c>
      <c r="N4339" s="5">
        <v>-805607</v>
      </c>
    </row>
    <row r="4340" spans="1:14" x14ac:dyDescent="0.25">
      <c r="A4340" t="s">
        <v>68</v>
      </c>
      <c r="B4340" t="s">
        <v>2046</v>
      </c>
      <c r="C4340">
        <v>2380</v>
      </c>
      <c r="D4340" s="2">
        <v>46174</v>
      </c>
      <c r="E4340" t="s">
        <v>907</v>
      </c>
      <c r="F4340" t="s">
        <v>924</v>
      </c>
      <c r="G4340" t="s">
        <v>901</v>
      </c>
      <c r="H4340" t="s">
        <v>886</v>
      </c>
      <c r="I4340" t="s">
        <v>12674</v>
      </c>
      <c r="J4340" t="s">
        <v>1929</v>
      </c>
      <c r="K4340" t="s">
        <v>56</v>
      </c>
      <c r="L4340" t="s">
        <v>904</v>
      </c>
      <c r="M4340" t="s">
        <v>1829</v>
      </c>
      <c r="N4340" s="5">
        <v>-6628341</v>
      </c>
    </row>
    <row r="4341" spans="1:14" x14ac:dyDescent="0.25">
      <c r="A4341" t="s">
        <v>68</v>
      </c>
      <c r="B4341" t="s">
        <v>2046</v>
      </c>
      <c r="C4341">
        <v>2380</v>
      </c>
      <c r="D4341" s="2">
        <v>46174</v>
      </c>
      <c r="E4341" t="s">
        <v>907</v>
      </c>
      <c r="F4341" t="s">
        <v>924</v>
      </c>
      <c r="G4341" t="s">
        <v>901</v>
      </c>
      <c r="H4341" t="s">
        <v>886</v>
      </c>
      <c r="I4341" t="s">
        <v>12675</v>
      </c>
      <c r="J4341" t="s">
        <v>1929</v>
      </c>
      <c r="K4341" t="s">
        <v>56</v>
      </c>
      <c r="L4341" t="s">
        <v>904</v>
      </c>
      <c r="M4341" t="s">
        <v>1829</v>
      </c>
      <c r="N4341" s="5">
        <v>-7754611</v>
      </c>
    </row>
    <row r="4342" spans="1:14" x14ac:dyDescent="0.25">
      <c r="A4342" t="s">
        <v>68</v>
      </c>
      <c r="B4342" t="s">
        <v>2046</v>
      </c>
      <c r="C4342">
        <v>2380</v>
      </c>
      <c r="D4342" s="2">
        <v>46174</v>
      </c>
      <c r="E4342" t="s">
        <v>907</v>
      </c>
      <c r="F4342" t="s">
        <v>924</v>
      </c>
      <c r="G4342" t="s">
        <v>901</v>
      </c>
      <c r="H4342" t="s">
        <v>886</v>
      </c>
      <c r="I4342" t="s">
        <v>12676</v>
      </c>
      <c r="J4342" t="s">
        <v>1929</v>
      </c>
      <c r="K4342" t="s">
        <v>56</v>
      </c>
      <c r="L4342" t="s">
        <v>904</v>
      </c>
      <c r="M4342" t="s">
        <v>1829</v>
      </c>
      <c r="N4342" s="5">
        <v>-9658237</v>
      </c>
    </row>
    <row r="4343" spans="1:14" x14ac:dyDescent="0.25">
      <c r="A4343" t="s">
        <v>68</v>
      </c>
      <c r="B4343" t="s">
        <v>2046</v>
      </c>
      <c r="C4343">
        <v>2380</v>
      </c>
      <c r="D4343" s="2">
        <v>46174</v>
      </c>
      <c r="E4343" t="s">
        <v>907</v>
      </c>
      <c r="F4343" t="s">
        <v>8107</v>
      </c>
      <c r="G4343" t="s">
        <v>8108</v>
      </c>
      <c r="H4343" t="s">
        <v>6535</v>
      </c>
      <c r="I4343" t="s">
        <v>14</v>
      </c>
      <c r="J4343" t="s">
        <v>11252</v>
      </c>
      <c r="K4343" t="s">
        <v>56</v>
      </c>
      <c r="L4343" t="s">
        <v>904</v>
      </c>
      <c r="M4343" t="s">
        <v>1829</v>
      </c>
      <c r="N4343" s="5">
        <v>-99803</v>
      </c>
    </row>
    <row r="4344" spans="1:14" x14ac:dyDescent="0.25">
      <c r="A4344" t="s">
        <v>68</v>
      </c>
      <c r="B4344" t="s">
        <v>2046</v>
      </c>
      <c r="C4344">
        <v>2380</v>
      </c>
      <c r="D4344" s="2">
        <v>46174</v>
      </c>
      <c r="E4344" t="s">
        <v>907</v>
      </c>
      <c r="F4344" t="s">
        <v>10232</v>
      </c>
      <c r="G4344" t="s">
        <v>10233</v>
      </c>
      <c r="H4344" t="s">
        <v>10567</v>
      </c>
      <c r="I4344" t="s">
        <v>12677</v>
      </c>
      <c r="J4344" t="s">
        <v>12704</v>
      </c>
      <c r="K4344" t="s">
        <v>56</v>
      </c>
      <c r="L4344" t="s">
        <v>904</v>
      </c>
      <c r="M4344" t="s">
        <v>1829</v>
      </c>
      <c r="N4344" s="5">
        <v>-124653</v>
      </c>
    </row>
    <row r="4345" spans="1:14" x14ac:dyDescent="0.25">
      <c r="A4345" t="s">
        <v>68</v>
      </c>
      <c r="B4345" t="s">
        <v>2046</v>
      </c>
      <c r="C4345">
        <v>2380</v>
      </c>
      <c r="D4345" s="2">
        <v>46174</v>
      </c>
      <c r="E4345" t="s">
        <v>907</v>
      </c>
      <c r="F4345" t="s">
        <v>2587</v>
      </c>
      <c r="G4345" t="s">
        <v>2588</v>
      </c>
      <c r="H4345" t="s">
        <v>2589</v>
      </c>
      <c r="I4345" t="s">
        <v>12678</v>
      </c>
      <c r="J4345" t="s">
        <v>8067</v>
      </c>
      <c r="K4345" t="s">
        <v>56</v>
      </c>
      <c r="L4345" t="s">
        <v>904</v>
      </c>
      <c r="M4345" t="s">
        <v>1829</v>
      </c>
      <c r="N4345" s="5">
        <v>-300192</v>
      </c>
    </row>
    <row r="4346" spans="1:14" x14ac:dyDescent="0.25">
      <c r="A4346" t="s">
        <v>68</v>
      </c>
      <c r="B4346" t="s">
        <v>2046</v>
      </c>
      <c r="C4346">
        <v>2380</v>
      </c>
      <c r="D4346" s="2">
        <v>46174</v>
      </c>
      <c r="E4346" t="s">
        <v>907</v>
      </c>
      <c r="F4346" t="s">
        <v>2587</v>
      </c>
      <c r="G4346" t="s">
        <v>2588</v>
      </c>
      <c r="H4346" t="s">
        <v>2589</v>
      </c>
      <c r="I4346" t="s">
        <v>12679</v>
      </c>
      <c r="J4346" t="s">
        <v>8067</v>
      </c>
      <c r="K4346" t="s">
        <v>56</v>
      </c>
      <c r="L4346" t="s">
        <v>904</v>
      </c>
      <c r="M4346" t="s">
        <v>1829</v>
      </c>
      <c r="N4346" s="5">
        <v>-752760</v>
      </c>
    </row>
    <row r="4347" spans="1:14" x14ac:dyDescent="0.25">
      <c r="A4347" t="s">
        <v>68</v>
      </c>
      <c r="B4347" t="s">
        <v>2046</v>
      </c>
      <c r="C4347">
        <v>2380</v>
      </c>
      <c r="D4347" s="2">
        <v>46174</v>
      </c>
      <c r="E4347" t="s">
        <v>907</v>
      </c>
      <c r="F4347" t="s">
        <v>8114</v>
      </c>
      <c r="G4347" t="s">
        <v>8115</v>
      </c>
      <c r="H4347" t="s">
        <v>6537</v>
      </c>
      <c r="I4347" t="s">
        <v>12684</v>
      </c>
      <c r="J4347" t="s">
        <v>11254</v>
      </c>
      <c r="K4347" t="s">
        <v>56</v>
      </c>
      <c r="L4347" t="s">
        <v>904</v>
      </c>
      <c r="M4347" t="s">
        <v>1829</v>
      </c>
      <c r="N4347" s="5">
        <v>-1008925</v>
      </c>
    </row>
    <row r="4348" spans="1:14" x14ac:dyDescent="0.25">
      <c r="A4348" t="s">
        <v>68</v>
      </c>
      <c r="B4348" t="s">
        <v>2046</v>
      </c>
      <c r="C4348">
        <v>2380</v>
      </c>
      <c r="D4348" s="2">
        <v>46174</v>
      </c>
      <c r="E4348" t="s">
        <v>907</v>
      </c>
      <c r="F4348" t="s">
        <v>1196</v>
      </c>
      <c r="G4348" t="s">
        <v>1197</v>
      </c>
      <c r="H4348" t="s">
        <v>9513</v>
      </c>
      <c r="I4348" t="s">
        <v>12687</v>
      </c>
      <c r="J4348" t="s">
        <v>5095</v>
      </c>
      <c r="K4348" t="s">
        <v>56</v>
      </c>
      <c r="L4348" t="s">
        <v>904</v>
      </c>
      <c r="M4348" t="s">
        <v>1829</v>
      </c>
      <c r="N4348" s="5">
        <v>-670465</v>
      </c>
    </row>
    <row r="4349" spans="1:14" x14ac:dyDescent="0.25">
      <c r="A4349" t="s">
        <v>68</v>
      </c>
      <c r="B4349" t="s">
        <v>2046</v>
      </c>
      <c r="C4349">
        <v>2380</v>
      </c>
      <c r="D4349" s="2">
        <v>46174</v>
      </c>
      <c r="E4349" t="s">
        <v>907</v>
      </c>
      <c r="F4349" t="s">
        <v>815</v>
      </c>
      <c r="G4349" t="s">
        <v>1900</v>
      </c>
      <c r="H4349" t="s">
        <v>832</v>
      </c>
      <c r="I4349" t="s">
        <v>12689</v>
      </c>
      <c r="J4349" t="s">
        <v>10910</v>
      </c>
      <c r="K4349" t="s">
        <v>56</v>
      </c>
      <c r="L4349" t="s">
        <v>904</v>
      </c>
      <c r="M4349" t="s">
        <v>1829</v>
      </c>
      <c r="N4349" s="5">
        <v>-7248805</v>
      </c>
    </row>
    <row r="4350" spans="1:14" x14ac:dyDescent="0.25">
      <c r="A4350" t="s">
        <v>68</v>
      </c>
      <c r="B4350" t="s">
        <v>2046</v>
      </c>
      <c r="C4350">
        <v>2380</v>
      </c>
      <c r="D4350" s="2">
        <v>46174</v>
      </c>
      <c r="E4350" t="s">
        <v>907</v>
      </c>
      <c r="F4350" t="s">
        <v>2377</v>
      </c>
      <c r="G4350" t="s">
        <v>2378</v>
      </c>
      <c r="H4350" t="s">
        <v>6530</v>
      </c>
      <c r="I4350" t="s">
        <v>12696</v>
      </c>
      <c r="J4350" t="s">
        <v>12705</v>
      </c>
      <c r="K4350" t="s">
        <v>56</v>
      </c>
      <c r="L4350" t="s">
        <v>904</v>
      </c>
      <c r="M4350" t="s">
        <v>1829</v>
      </c>
      <c r="N4350" s="5">
        <v>-88750</v>
      </c>
    </row>
    <row r="4351" spans="1:14" x14ac:dyDescent="0.25">
      <c r="A4351" t="s">
        <v>68</v>
      </c>
      <c r="B4351" t="s">
        <v>2046</v>
      </c>
      <c r="C4351">
        <v>2987</v>
      </c>
      <c r="D4351" s="2">
        <v>46023</v>
      </c>
      <c r="E4351" t="s">
        <v>905</v>
      </c>
      <c r="F4351" t="s">
        <v>601</v>
      </c>
      <c r="G4351" t="s">
        <v>1894</v>
      </c>
      <c r="H4351" t="s">
        <v>860</v>
      </c>
      <c r="I4351" t="s">
        <v>4188</v>
      </c>
      <c r="J4351" t="s">
        <v>657</v>
      </c>
      <c r="K4351" t="s">
        <v>56</v>
      </c>
      <c r="L4351" t="s">
        <v>902</v>
      </c>
      <c r="M4351" t="s">
        <v>1829</v>
      </c>
      <c r="N4351" s="5">
        <v>1661478</v>
      </c>
    </row>
    <row r="4352" spans="1:14" x14ac:dyDescent="0.25">
      <c r="A4352" t="s">
        <v>68</v>
      </c>
      <c r="B4352" t="s">
        <v>2046</v>
      </c>
      <c r="C4352">
        <v>2987</v>
      </c>
      <c r="D4352" s="2">
        <v>46023</v>
      </c>
      <c r="E4352" t="s">
        <v>905</v>
      </c>
      <c r="F4352" t="s">
        <v>601</v>
      </c>
      <c r="G4352" t="s">
        <v>1894</v>
      </c>
      <c r="H4352" t="s">
        <v>860</v>
      </c>
      <c r="I4352" t="s">
        <v>4189</v>
      </c>
      <c r="J4352" t="s">
        <v>657</v>
      </c>
      <c r="K4352" t="s">
        <v>56</v>
      </c>
      <c r="L4352" t="s">
        <v>902</v>
      </c>
      <c r="M4352" t="s">
        <v>1829</v>
      </c>
      <c r="N4352" s="5">
        <v>301981</v>
      </c>
    </row>
    <row r="4353" spans="1:14" x14ac:dyDescent="0.25">
      <c r="A4353" t="s">
        <v>68</v>
      </c>
      <c r="B4353" t="s">
        <v>2046</v>
      </c>
      <c r="C4353">
        <v>2987</v>
      </c>
      <c r="D4353" s="2">
        <v>46023</v>
      </c>
      <c r="E4353" t="s">
        <v>905</v>
      </c>
      <c r="F4353" t="s">
        <v>601</v>
      </c>
      <c r="G4353" t="s">
        <v>1894</v>
      </c>
      <c r="H4353" t="s">
        <v>860</v>
      </c>
      <c r="I4353" t="s">
        <v>4190</v>
      </c>
      <c r="J4353" t="s">
        <v>657</v>
      </c>
      <c r="K4353" t="s">
        <v>56</v>
      </c>
      <c r="L4353" t="s">
        <v>902</v>
      </c>
      <c r="M4353" t="s">
        <v>1829</v>
      </c>
      <c r="N4353" s="5">
        <v>477383</v>
      </c>
    </row>
    <row r="4354" spans="1:14" x14ac:dyDescent="0.25">
      <c r="A4354" t="s">
        <v>68</v>
      </c>
      <c r="B4354" t="s">
        <v>2046</v>
      </c>
      <c r="C4354">
        <v>2987</v>
      </c>
      <c r="D4354" s="2">
        <v>46023</v>
      </c>
      <c r="E4354" t="s">
        <v>905</v>
      </c>
      <c r="F4354" t="s">
        <v>601</v>
      </c>
      <c r="G4354" t="s">
        <v>1894</v>
      </c>
      <c r="H4354" t="s">
        <v>860</v>
      </c>
      <c r="I4354" t="s">
        <v>4191</v>
      </c>
      <c r="J4354" t="s">
        <v>657</v>
      </c>
      <c r="K4354" t="s">
        <v>56</v>
      </c>
      <c r="L4354" t="s">
        <v>902</v>
      </c>
      <c r="M4354" t="s">
        <v>1829</v>
      </c>
      <c r="N4354" s="5">
        <v>421251</v>
      </c>
    </row>
    <row r="4355" spans="1:14" x14ac:dyDescent="0.25">
      <c r="A4355" t="s">
        <v>68</v>
      </c>
      <c r="B4355" t="s">
        <v>2046</v>
      </c>
      <c r="C4355">
        <v>2987</v>
      </c>
      <c r="D4355" s="2">
        <v>46023</v>
      </c>
      <c r="E4355" t="s">
        <v>905</v>
      </c>
      <c r="F4355" t="s">
        <v>601</v>
      </c>
      <c r="G4355" t="s">
        <v>1894</v>
      </c>
      <c r="H4355" t="s">
        <v>860</v>
      </c>
      <c r="I4355" t="s">
        <v>4192</v>
      </c>
      <c r="J4355" t="s">
        <v>657</v>
      </c>
      <c r="K4355" t="s">
        <v>56</v>
      </c>
      <c r="L4355" t="s">
        <v>902</v>
      </c>
      <c r="M4355" t="s">
        <v>1829</v>
      </c>
      <c r="N4355" s="5">
        <v>2418804</v>
      </c>
    </row>
    <row r="4356" spans="1:14" x14ac:dyDescent="0.25">
      <c r="A4356" t="s">
        <v>68</v>
      </c>
      <c r="B4356" t="s">
        <v>2046</v>
      </c>
      <c r="C4356">
        <v>2987</v>
      </c>
      <c r="D4356" s="2">
        <v>46023</v>
      </c>
      <c r="E4356" t="s">
        <v>905</v>
      </c>
      <c r="F4356" t="s">
        <v>1215</v>
      </c>
      <c r="G4356" t="s">
        <v>1216</v>
      </c>
      <c r="H4356" t="s">
        <v>3045</v>
      </c>
      <c r="I4356" t="s">
        <v>4193</v>
      </c>
      <c r="J4356" t="s">
        <v>1216</v>
      </c>
      <c r="K4356" t="s">
        <v>56</v>
      </c>
      <c r="L4356" t="s">
        <v>902</v>
      </c>
      <c r="M4356" t="s">
        <v>1829</v>
      </c>
      <c r="N4356" s="5">
        <v>230324</v>
      </c>
    </row>
    <row r="4357" spans="1:14" x14ac:dyDescent="0.25">
      <c r="A4357" t="s">
        <v>68</v>
      </c>
      <c r="B4357" t="s">
        <v>2046</v>
      </c>
      <c r="C4357">
        <v>2987</v>
      </c>
      <c r="D4357" s="2">
        <v>46023</v>
      </c>
      <c r="E4357" t="s">
        <v>905</v>
      </c>
      <c r="F4357" t="s">
        <v>1215</v>
      </c>
      <c r="G4357" t="s">
        <v>1216</v>
      </c>
      <c r="H4357" t="s">
        <v>3045</v>
      </c>
      <c r="I4357" t="s">
        <v>4194</v>
      </c>
      <c r="J4357" t="s">
        <v>1216</v>
      </c>
      <c r="K4357" t="s">
        <v>56</v>
      </c>
      <c r="L4357" t="s">
        <v>902</v>
      </c>
      <c r="M4357" t="s">
        <v>1829</v>
      </c>
      <c r="N4357" s="5">
        <v>230324</v>
      </c>
    </row>
    <row r="4358" spans="1:14" x14ac:dyDescent="0.25">
      <c r="A4358" t="s">
        <v>68</v>
      </c>
      <c r="B4358" t="s">
        <v>2046</v>
      </c>
      <c r="C4358">
        <v>2987</v>
      </c>
      <c r="D4358" s="2">
        <v>46023</v>
      </c>
      <c r="E4358" t="s">
        <v>905</v>
      </c>
      <c r="F4358" t="s">
        <v>174</v>
      </c>
      <c r="G4358" t="s">
        <v>1909</v>
      </c>
      <c r="H4358" t="s">
        <v>1434</v>
      </c>
      <c r="I4358" t="s">
        <v>4195</v>
      </c>
      <c r="J4358" t="s">
        <v>320</v>
      </c>
      <c r="K4358" t="s">
        <v>56</v>
      </c>
      <c r="L4358" t="s">
        <v>902</v>
      </c>
      <c r="M4358" t="s">
        <v>1829</v>
      </c>
      <c r="N4358" s="5">
        <v>1809609</v>
      </c>
    </row>
    <row r="4359" spans="1:14" x14ac:dyDescent="0.25">
      <c r="A4359" t="s">
        <v>68</v>
      </c>
      <c r="B4359" t="s">
        <v>2046</v>
      </c>
      <c r="C4359">
        <v>2987</v>
      </c>
      <c r="D4359" s="2">
        <v>46023</v>
      </c>
      <c r="E4359" t="s">
        <v>905</v>
      </c>
      <c r="F4359" t="s">
        <v>174</v>
      </c>
      <c r="G4359" t="s">
        <v>1909</v>
      </c>
      <c r="H4359" t="s">
        <v>1434</v>
      </c>
      <c r="I4359" t="s">
        <v>4196</v>
      </c>
      <c r="J4359" t="s">
        <v>320</v>
      </c>
      <c r="K4359" t="s">
        <v>56</v>
      </c>
      <c r="L4359" t="s">
        <v>902</v>
      </c>
      <c r="M4359" t="s">
        <v>1829</v>
      </c>
      <c r="N4359" s="5">
        <v>1225608</v>
      </c>
    </row>
    <row r="4360" spans="1:14" x14ac:dyDescent="0.25">
      <c r="A4360" t="s">
        <v>68</v>
      </c>
      <c r="B4360" t="s">
        <v>2046</v>
      </c>
      <c r="C4360">
        <v>2987</v>
      </c>
      <c r="D4360" s="2">
        <v>46023</v>
      </c>
      <c r="E4360" t="s">
        <v>905</v>
      </c>
      <c r="F4360" t="s">
        <v>174</v>
      </c>
      <c r="G4360" t="s">
        <v>1909</v>
      </c>
      <c r="H4360" t="s">
        <v>1434</v>
      </c>
      <c r="I4360" t="s">
        <v>4197</v>
      </c>
      <c r="J4360" t="s">
        <v>320</v>
      </c>
      <c r="K4360" t="s">
        <v>56</v>
      </c>
      <c r="L4360" t="s">
        <v>902</v>
      </c>
      <c r="M4360" t="s">
        <v>1829</v>
      </c>
      <c r="N4360" s="5">
        <v>1967726</v>
      </c>
    </row>
    <row r="4361" spans="1:14" x14ac:dyDescent="0.25">
      <c r="A4361" t="s">
        <v>68</v>
      </c>
      <c r="B4361" t="s">
        <v>2046</v>
      </c>
      <c r="C4361">
        <v>2987</v>
      </c>
      <c r="D4361" s="2">
        <v>46023</v>
      </c>
      <c r="E4361" t="s">
        <v>905</v>
      </c>
      <c r="F4361" t="s">
        <v>174</v>
      </c>
      <c r="G4361" t="s">
        <v>1909</v>
      </c>
      <c r="H4361" t="s">
        <v>1434</v>
      </c>
      <c r="I4361" t="s">
        <v>4198</v>
      </c>
      <c r="J4361" t="s">
        <v>320</v>
      </c>
      <c r="K4361" t="s">
        <v>56</v>
      </c>
      <c r="L4361" t="s">
        <v>902</v>
      </c>
      <c r="M4361" t="s">
        <v>1829</v>
      </c>
      <c r="N4361" s="5">
        <v>803299</v>
      </c>
    </row>
    <row r="4362" spans="1:14" x14ac:dyDescent="0.25">
      <c r="A4362" t="s">
        <v>68</v>
      </c>
      <c r="B4362" t="s">
        <v>2046</v>
      </c>
      <c r="C4362">
        <v>2987</v>
      </c>
      <c r="D4362" s="2">
        <v>46023</v>
      </c>
      <c r="E4362" t="s">
        <v>905</v>
      </c>
      <c r="F4362" t="s">
        <v>924</v>
      </c>
      <c r="G4362" t="s">
        <v>901</v>
      </c>
      <c r="H4362" t="s">
        <v>887</v>
      </c>
      <c r="I4362" t="s">
        <v>4199</v>
      </c>
      <c r="J4362" t="s">
        <v>901</v>
      </c>
      <c r="K4362" t="s">
        <v>56</v>
      </c>
      <c r="L4362" t="s">
        <v>902</v>
      </c>
      <c r="M4362" t="s">
        <v>1829</v>
      </c>
      <c r="N4362" s="5">
        <v>3515527</v>
      </c>
    </row>
    <row r="4363" spans="1:14" x14ac:dyDescent="0.25">
      <c r="A4363" t="s">
        <v>68</v>
      </c>
      <c r="B4363" t="s">
        <v>2046</v>
      </c>
      <c r="C4363">
        <v>2987</v>
      </c>
      <c r="D4363" s="2">
        <v>46023</v>
      </c>
      <c r="E4363" t="s">
        <v>905</v>
      </c>
      <c r="F4363" t="s">
        <v>924</v>
      </c>
      <c r="G4363" t="s">
        <v>901</v>
      </c>
      <c r="H4363" t="s">
        <v>887</v>
      </c>
      <c r="I4363" t="s">
        <v>4200</v>
      </c>
      <c r="J4363" t="s">
        <v>901</v>
      </c>
      <c r="K4363" t="s">
        <v>56</v>
      </c>
      <c r="L4363" t="s">
        <v>902</v>
      </c>
      <c r="M4363" t="s">
        <v>1829</v>
      </c>
      <c r="N4363" s="5">
        <v>1236731</v>
      </c>
    </row>
    <row r="4364" spans="1:14" x14ac:dyDescent="0.25">
      <c r="A4364" t="s">
        <v>68</v>
      </c>
      <c r="B4364" t="s">
        <v>2046</v>
      </c>
      <c r="C4364">
        <v>2987</v>
      </c>
      <c r="D4364" s="2">
        <v>46023</v>
      </c>
      <c r="E4364" t="s">
        <v>905</v>
      </c>
      <c r="F4364" t="s">
        <v>924</v>
      </c>
      <c r="G4364" t="s">
        <v>901</v>
      </c>
      <c r="H4364" t="s">
        <v>887</v>
      </c>
      <c r="I4364" t="s">
        <v>4201</v>
      </c>
      <c r="J4364" t="s">
        <v>901</v>
      </c>
      <c r="K4364" t="s">
        <v>56</v>
      </c>
      <c r="L4364" t="s">
        <v>902</v>
      </c>
      <c r="M4364" t="s">
        <v>1829</v>
      </c>
      <c r="N4364" s="5">
        <v>1479469</v>
      </c>
    </row>
    <row r="4365" spans="1:14" x14ac:dyDescent="0.25">
      <c r="A4365" t="s">
        <v>68</v>
      </c>
      <c r="B4365" t="s">
        <v>2046</v>
      </c>
      <c r="C4365">
        <v>2987</v>
      </c>
      <c r="D4365" s="2">
        <v>46023</v>
      </c>
      <c r="E4365" t="s">
        <v>905</v>
      </c>
      <c r="F4365" t="s">
        <v>924</v>
      </c>
      <c r="G4365" t="s">
        <v>901</v>
      </c>
      <c r="H4365" t="s">
        <v>887</v>
      </c>
      <c r="I4365" t="s">
        <v>4202</v>
      </c>
      <c r="J4365" t="s">
        <v>901</v>
      </c>
      <c r="K4365" t="s">
        <v>56</v>
      </c>
      <c r="L4365" t="s">
        <v>902</v>
      </c>
      <c r="M4365" t="s">
        <v>1829</v>
      </c>
      <c r="N4365" s="5">
        <v>2571194</v>
      </c>
    </row>
    <row r="4366" spans="1:14" x14ac:dyDescent="0.25">
      <c r="A4366" t="s">
        <v>68</v>
      </c>
      <c r="B4366" t="s">
        <v>2046</v>
      </c>
      <c r="C4366">
        <v>2987</v>
      </c>
      <c r="D4366" s="2">
        <v>46023</v>
      </c>
      <c r="E4366" t="s">
        <v>905</v>
      </c>
      <c r="F4366" t="s">
        <v>924</v>
      </c>
      <c r="G4366" t="s">
        <v>901</v>
      </c>
      <c r="H4366" t="s">
        <v>887</v>
      </c>
      <c r="I4366" t="s">
        <v>4203</v>
      </c>
      <c r="J4366" t="s">
        <v>901</v>
      </c>
      <c r="K4366" t="s">
        <v>56</v>
      </c>
      <c r="L4366" t="s">
        <v>902</v>
      </c>
      <c r="M4366" t="s">
        <v>1829</v>
      </c>
      <c r="N4366" s="5">
        <v>2012221</v>
      </c>
    </row>
    <row r="4367" spans="1:14" x14ac:dyDescent="0.25">
      <c r="A4367" t="s">
        <v>68</v>
      </c>
      <c r="B4367" t="s">
        <v>2046</v>
      </c>
      <c r="C4367">
        <v>2987</v>
      </c>
      <c r="D4367" s="2">
        <v>46023</v>
      </c>
      <c r="E4367" t="s">
        <v>905</v>
      </c>
      <c r="F4367" t="s">
        <v>1120</v>
      </c>
      <c r="G4367" t="s">
        <v>1105</v>
      </c>
      <c r="H4367" t="s">
        <v>1106</v>
      </c>
      <c r="I4367" t="s">
        <v>4204</v>
      </c>
      <c r="J4367" t="s">
        <v>1105</v>
      </c>
      <c r="K4367" t="s">
        <v>56</v>
      </c>
      <c r="L4367" t="s">
        <v>902</v>
      </c>
      <c r="M4367" t="s">
        <v>1829</v>
      </c>
      <c r="N4367" s="5">
        <v>309399</v>
      </c>
    </row>
    <row r="4368" spans="1:14" x14ac:dyDescent="0.25">
      <c r="A4368" t="s">
        <v>68</v>
      </c>
      <c r="B4368" t="s">
        <v>2046</v>
      </c>
      <c r="C4368">
        <v>2987</v>
      </c>
      <c r="D4368" s="2">
        <v>46023</v>
      </c>
      <c r="E4368" t="s">
        <v>905</v>
      </c>
      <c r="F4368" t="s">
        <v>1120</v>
      </c>
      <c r="G4368" t="s">
        <v>1105</v>
      </c>
      <c r="H4368" t="s">
        <v>1106</v>
      </c>
      <c r="I4368" t="s">
        <v>4205</v>
      </c>
      <c r="J4368" t="s">
        <v>1105</v>
      </c>
      <c r="K4368" t="s">
        <v>56</v>
      </c>
      <c r="L4368" t="s">
        <v>902</v>
      </c>
      <c r="M4368" t="s">
        <v>1829</v>
      </c>
      <c r="N4368" s="5">
        <v>598194</v>
      </c>
    </row>
    <row r="4369" spans="1:14" x14ac:dyDescent="0.25">
      <c r="A4369" t="s">
        <v>68</v>
      </c>
      <c r="B4369" t="s">
        <v>2046</v>
      </c>
      <c r="C4369">
        <v>2987</v>
      </c>
      <c r="D4369" s="2">
        <v>46023</v>
      </c>
      <c r="E4369" t="s">
        <v>905</v>
      </c>
      <c r="F4369" t="s">
        <v>815</v>
      </c>
      <c r="G4369" t="s">
        <v>1900</v>
      </c>
      <c r="H4369" t="s">
        <v>833</v>
      </c>
      <c r="I4369" t="s">
        <v>4206</v>
      </c>
      <c r="J4369" t="s">
        <v>1123</v>
      </c>
      <c r="K4369" t="s">
        <v>56</v>
      </c>
      <c r="L4369" t="s">
        <v>902</v>
      </c>
      <c r="M4369" t="s">
        <v>1829</v>
      </c>
      <c r="N4369" s="5">
        <v>17381</v>
      </c>
    </row>
    <row r="4370" spans="1:14" x14ac:dyDescent="0.25">
      <c r="A4370" t="s">
        <v>68</v>
      </c>
      <c r="B4370" t="s">
        <v>2046</v>
      </c>
      <c r="C4370">
        <v>2987</v>
      </c>
      <c r="D4370" s="2">
        <v>46023</v>
      </c>
      <c r="E4370" t="s">
        <v>905</v>
      </c>
      <c r="F4370" t="s">
        <v>815</v>
      </c>
      <c r="G4370" t="s">
        <v>1900</v>
      </c>
      <c r="H4370" t="s">
        <v>833</v>
      </c>
      <c r="I4370" t="s">
        <v>4207</v>
      </c>
      <c r="J4370" t="s">
        <v>1123</v>
      </c>
      <c r="K4370" t="s">
        <v>56</v>
      </c>
      <c r="L4370" t="s">
        <v>902</v>
      </c>
      <c r="M4370" t="s">
        <v>1829</v>
      </c>
      <c r="N4370" s="5">
        <v>2090485</v>
      </c>
    </row>
    <row r="4371" spans="1:14" x14ac:dyDescent="0.25">
      <c r="A4371" t="s">
        <v>68</v>
      </c>
      <c r="B4371" t="s">
        <v>2046</v>
      </c>
      <c r="C4371">
        <v>2987</v>
      </c>
      <c r="D4371" s="2">
        <v>46023</v>
      </c>
      <c r="E4371" t="s">
        <v>905</v>
      </c>
      <c r="F4371" t="s">
        <v>815</v>
      </c>
      <c r="G4371" t="s">
        <v>1900</v>
      </c>
      <c r="H4371" t="s">
        <v>833</v>
      </c>
      <c r="I4371" t="s">
        <v>4208</v>
      </c>
      <c r="J4371" t="s">
        <v>1123</v>
      </c>
      <c r="K4371" t="s">
        <v>56</v>
      </c>
      <c r="L4371" t="s">
        <v>902</v>
      </c>
      <c r="M4371" t="s">
        <v>1829</v>
      </c>
      <c r="N4371" s="5">
        <v>10429</v>
      </c>
    </row>
    <row r="4372" spans="1:14" x14ac:dyDescent="0.25">
      <c r="A4372" t="s">
        <v>68</v>
      </c>
      <c r="B4372" t="s">
        <v>2046</v>
      </c>
      <c r="C4372">
        <v>2987</v>
      </c>
      <c r="D4372" s="2">
        <v>46023</v>
      </c>
      <c r="E4372" t="s">
        <v>905</v>
      </c>
      <c r="F4372" t="s">
        <v>815</v>
      </c>
      <c r="G4372" t="s">
        <v>1900</v>
      </c>
      <c r="H4372" t="s">
        <v>833</v>
      </c>
      <c r="I4372" t="s">
        <v>4209</v>
      </c>
      <c r="J4372" t="s">
        <v>1123</v>
      </c>
      <c r="K4372" t="s">
        <v>56</v>
      </c>
      <c r="L4372" t="s">
        <v>902</v>
      </c>
      <c r="M4372" t="s">
        <v>1829</v>
      </c>
      <c r="N4372" s="5">
        <v>1017433</v>
      </c>
    </row>
    <row r="4373" spans="1:14" x14ac:dyDescent="0.25">
      <c r="A4373" t="s">
        <v>68</v>
      </c>
      <c r="B4373" t="s">
        <v>2046</v>
      </c>
      <c r="C4373">
        <v>2987</v>
      </c>
      <c r="D4373" s="2">
        <v>46023</v>
      </c>
      <c r="E4373" t="s">
        <v>906</v>
      </c>
      <c r="F4373" t="s">
        <v>174</v>
      </c>
      <c r="G4373" t="s">
        <v>1909</v>
      </c>
      <c r="H4373" t="s">
        <v>1434</v>
      </c>
      <c r="I4373" t="s">
        <v>14</v>
      </c>
      <c r="J4373" t="s">
        <v>1910</v>
      </c>
      <c r="K4373" t="s">
        <v>56</v>
      </c>
      <c r="L4373" t="s">
        <v>903</v>
      </c>
      <c r="M4373" t="s">
        <v>1829</v>
      </c>
      <c r="N4373" s="5">
        <v>3529416</v>
      </c>
    </row>
    <row r="4374" spans="1:14" x14ac:dyDescent="0.25">
      <c r="A4374" t="s">
        <v>68</v>
      </c>
      <c r="B4374" t="s">
        <v>2046</v>
      </c>
      <c r="C4374">
        <v>2987</v>
      </c>
      <c r="D4374" s="2">
        <v>46023</v>
      </c>
      <c r="E4374" t="s">
        <v>906</v>
      </c>
      <c r="F4374" t="s">
        <v>924</v>
      </c>
      <c r="G4374" t="s">
        <v>901</v>
      </c>
      <c r="H4374" t="s">
        <v>887</v>
      </c>
      <c r="I4374" t="s">
        <v>14</v>
      </c>
      <c r="J4374" t="s">
        <v>1926</v>
      </c>
      <c r="K4374" t="s">
        <v>56</v>
      </c>
      <c r="L4374" t="s">
        <v>903</v>
      </c>
      <c r="M4374" t="s">
        <v>1829</v>
      </c>
      <c r="N4374" s="5">
        <v>13496490</v>
      </c>
    </row>
    <row r="4375" spans="1:14" x14ac:dyDescent="0.25">
      <c r="A4375" t="s">
        <v>68</v>
      </c>
      <c r="B4375" t="s">
        <v>2046</v>
      </c>
      <c r="C4375">
        <v>2987</v>
      </c>
      <c r="D4375" s="2">
        <v>46023</v>
      </c>
      <c r="E4375" t="s">
        <v>906</v>
      </c>
      <c r="F4375" t="s">
        <v>815</v>
      </c>
      <c r="G4375" t="s">
        <v>1900</v>
      </c>
      <c r="H4375" t="s">
        <v>833</v>
      </c>
      <c r="I4375" t="s">
        <v>14</v>
      </c>
      <c r="J4375" t="s">
        <v>1904</v>
      </c>
      <c r="K4375" t="s">
        <v>56</v>
      </c>
      <c r="L4375" t="s">
        <v>903</v>
      </c>
      <c r="M4375" t="s">
        <v>1829</v>
      </c>
      <c r="N4375" s="5">
        <v>3212023</v>
      </c>
    </row>
    <row r="4376" spans="1:14" x14ac:dyDescent="0.25">
      <c r="A4376" t="s">
        <v>68</v>
      </c>
      <c r="B4376" t="s">
        <v>2046</v>
      </c>
      <c r="C4376">
        <v>2987</v>
      </c>
      <c r="D4376" s="2">
        <v>46023</v>
      </c>
      <c r="E4376" t="s">
        <v>907</v>
      </c>
      <c r="F4376" t="s">
        <v>174</v>
      </c>
      <c r="G4376" t="s">
        <v>1909</v>
      </c>
      <c r="H4376" t="s">
        <v>1434</v>
      </c>
      <c r="I4376" t="s">
        <v>4195</v>
      </c>
      <c r="J4376" t="s">
        <v>1911</v>
      </c>
      <c r="K4376" t="s">
        <v>56</v>
      </c>
      <c r="L4376" t="s">
        <v>904</v>
      </c>
      <c r="M4376" t="s">
        <v>1829</v>
      </c>
      <c r="N4376" s="5">
        <v>-1809609</v>
      </c>
    </row>
    <row r="4377" spans="1:14" x14ac:dyDescent="0.25">
      <c r="A4377" t="s">
        <v>68</v>
      </c>
      <c r="B4377" t="s">
        <v>2046</v>
      </c>
      <c r="C4377">
        <v>2987</v>
      </c>
      <c r="D4377" s="2">
        <v>46023</v>
      </c>
      <c r="E4377" t="s">
        <v>907</v>
      </c>
      <c r="F4377" t="s">
        <v>174</v>
      </c>
      <c r="G4377" t="s">
        <v>1909</v>
      </c>
      <c r="H4377" t="s">
        <v>1434</v>
      </c>
      <c r="I4377" t="s">
        <v>4196</v>
      </c>
      <c r="J4377" t="s">
        <v>1911</v>
      </c>
      <c r="K4377" t="s">
        <v>56</v>
      </c>
      <c r="L4377" t="s">
        <v>904</v>
      </c>
      <c r="M4377" t="s">
        <v>1829</v>
      </c>
      <c r="N4377" s="5">
        <v>-1225608</v>
      </c>
    </row>
    <row r="4378" spans="1:14" x14ac:dyDescent="0.25">
      <c r="A4378" t="s">
        <v>68</v>
      </c>
      <c r="B4378" t="s">
        <v>2046</v>
      </c>
      <c r="C4378">
        <v>2987</v>
      </c>
      <c r="D4378" s="2">
        <v>46023</v>
      </c>
      <c r="E4378" t="s">
        <v>907</v>
      </c>
      <c r="F4378" t="s">
        <v>924</v>
      </c>
      <c r="G4378" t="s">
        <v>901</v>
      </c>
      <c r="H4378" t="s">
        <v>887</v>
      </c>
      <c r="I4378" t="s">
        <v>4199</v>
      </c>
      <c r="J4378" t="s">
        <v>1929</v>
      </c>
      <c r="K4378" t="s">
        <v>56</v>
      </c>
      <c r="L4378" t="s">
        <v>904</v>
      </c>
      <c r="M4378" t="s">
        <v>1829</v>
      </c>
      <c r="N4378" s="5">
        <v>-3132152</v>
      </c>
    </row>
    <row r="4379" spans="1:14" x14ac:dyDescent="0.25">
      <c r="A4379" t="s">
        <v>68</v>
      </c>
      <c r="B4379" t="s">
        <v>2046</v>
      </c>
      <c r="C4379">
        <v>2987</v>
      </c>
      <c r="D4379" s="2">
        <v>46023</v>
      </c>
      <c r="E4379" t="s">
        <v>907</v>
      </c>
      <c r="F4379" t="s">
        <v>924</v>
      </c>
      <c r="G4379" t="s">
        <v>901</v>
      </c>
      <c r="H4379" t="s">
        <v>887</v>
      </c>
      <c r="I4379" t="s">
        <v>4200</v>
      </c>
      <c r="J4379" t="s">
        <v>1929</v>
      </c>
      <c r="K4379" t="s">
        <v>56</v>
      </c>
      <c r="L4379" t="s">
        <v>904</v>
      </c>
      <c r="M4379" t="s">
        <v>1829</v>
      </c>
      <c r="N4379" s="5">
        <v>-1145357</v>
      </c>
    </row>
    <row r="4380" spans="1:14" x14ac:dyDescent="0.25">
      <c r="A4380" t="s">
        <v>68</v>
      </c>
      <c r="B4380" t="s">
        <v>2046</v>
      </c>
      <c r="C4380">
        <v>2987</v>
      </c>
      <c r="D4380" s="2">
        <v>46023</v>
      </c>
      <c r="E4380" t="s">
        <v>907</v>
      </c>
      <c r="F4380" t="s">
        <v>924</v>
      </c>
      <c r="G4380" t="s">
        <v>901</v>
      </c>
      <c r="H4380" t="s">
        <v>887</v>
      </c>
      <c r="I4380" t="s">
        <v>4201</v>
      </c>
      <c r="J4380" t="s">
        <v>1929</v>
      </c>
      <c r="K4380" t="s">
        <v>56</v>
      </c>
      <c r="L4380" t="s">
        <v>904</v>
      </c>
      <c r="M4380" t="s">
        <v>1829</v>
      </c>
      <c r="N4380" s="5">
        <v>-1516019</v>
      </c>
    </row>
    <row r="4381" spans="1:14" x14ac:dyDescent="0.25">
      <c r="A4381" t="s">
        <v>68</v>
      </c>
      <c r="B4381" t="s">
        <v>2046</v>
      </c>
      <c r="C4381">
        <v>2987</v>
      </c>
      <c r="D4381" s="2">
        <v>46023</v>
      </c>
      <c r="E4381" t="s">
        <v>907</v>
      </c>
      <c r="F4381" t="s">
        <v>924</v>
      </c>
      <c r="G4381" t="s">
        <v>901</v>
      </c>
      <c r="H4381" t="s">
        <v>887</v>
      </c>
      <c r="I4381" t="s">
        <v>4202</v>
      </c>
      <c r="J4381" t="s">
        <v>1929</v>
      </c>
      <c r="K4381" t="s">
        <v>56</v>
      </c>
      <c r="L4381" t="s">
        <v>904</v>
      </c>
      <c r="M4381" t="s">
        <v>1829</v>
      </c>
      <c r="N4381" s="5">
        <v>-2558481</v>
      </c>
    </row>
    <row r="4382" spans="1:14" x14ac:dyDescent="0.25">
      <c r="A4382" t="s">
        <v>68</v>
      </c>
      <c r="B4382" t="s">
        <v>2046</v>
      </c>
      <c r="C4382">
        <v>2987</v>
      </c>
      <c r="D4382" s="2">
        <v>46023</v>
      </c>
      <c r="E4382" t="s">
        <v>907</v>
      </c>
      <c r="F4382" t="s">
        <v>924</v>
      </c>
      <c r="G4382" t="s">
        <v>901</v>
      </c>
      <c r="H4382" t="s">
        <v>887</v>
      </c>
      <c r="I4382" t="s">
        <v>4203</v>
      </c>
      <c r="J4382" t="s">
        <v>1929</v>
      </c>
      <c r="K4382" t="s">
        <v>56</v>
      </c>
      <c r="L4382" t="s">
        <v>904</v>
      </c>
      <c r="M4382" t="s">
        <v>1829</v>
      </c>
      <c r="N4382" s="5">
        <v>-2250589</v>
      </c>
    </row>
    <row r="4383" spans="1:14" x14ac:dyDescent="0.25">
      <c r="A4383" t="s">
        <v>68</v>
      </c>
      <c r="B4383" t="s">
        <v>2046</v>
      </c>
      <c r="C4383">
        <v>2987</v>
      </c>
      <c r="D4383" s="2">
        <v>46023</v>
      </c>
      <c r="E4383" t="s">
        <v>907</v>
      </c>
      <c r="F4383" t="s">
        <v>1120</v>
      </c>
      <c r="G4383" t="s">
        <v>1105</v>
      </c>
      <c r="H4383" t="s">
        <v>1106</v>
      </c>
      <c r="I4383" t="s">
        <v>4204</v>
      </c>
      <c r="J4383" t="s">
        <v>2055</v>
      </c>
      <c r="K4383" t="s">
        <v>56</v>
      </c>
      <c r="L4383" t="s">
        <v>904</v>
      </c>
      <c r="M4383" t="s">
        <v>1829</v>
      </c>
      <c r="N4383" s="5">
        <v>-309399</v>
      </c>
    </row>
    <row r="4384" spans="1:14" x14ac:dyDescent="0.25">
      <c r="A4384" t="s">
        <v>68</v>
      </c>
      <c r="B4384" t="s">
        <v>2046</v>
      </c>
      <c r="C4384">
        <v>2987</v>
      </c>
      <c r="D4384" s="2">
        <v>46054</v>
      </c>
      <c r="E4384" t="s">
        <v>905</v>
      </c>
      <c r="F4384" t="s">
        <v>601</v>
      </c>
      <c r="G4384" t="s">
        <v>1894</v>
      </c>
      <c r="H4384" t="s">
        <v>860</v>
      </c>
      <c r="I4384" t="s">
        <v>5383</v>
      </c>
      <c r="J4384" t="s">
        <v>657</v>
      </c>
      <c r="K4384" t="s">
        <v>56</v>
      </c>
      <c r="L4384" t="s">
        <v>902</v>
      </c>
      <c r="M4384" t="s">
        <v>1829</v>
      </c>
      <c r="N4384" s="5">
        <v>301981</v>
      </c>
    </row>
    <row r="4385" spans="1:14" x14ac:dyDescent="0.25">
      <c r="A4385" t="s">
        <v>68</v>
      </c>
      <c r="B4385" t="s">
        <v>2046</v>
      </c>
      <c r="C4385">
        <v>2987</v>
      </c>
      <c r="D4385" s="2">
        <v>46054</v>
      </c>
      <c r="E4385" t="s">
        <v>905</v>
      </c>
      <c r="F4385" t="s">
        <v>601</v>
      </c>
      <c r="G4385" t="s">
        <v>1894</v>
      </c>
      <c r="H4385" t="s">
        <v>860</v>
      </c>
      <c r="I4385" t="s">
        <v>5384</v>
      </c>
      <c r="J4385" t="s">
        <v>657</v>
      </c>
      <c r="K4385" t="s">
        <v>56</v>
      </c>
      <c r="L4385" t="s">
        <v>902</v>
      </c>
      <c r="M4385" t="s">
        <v>1829</v>
      </c>
      <c r="N4385" s="5">
        <v>477383</v>
      </c>
    </row>
    <row r="4386" spans="1:14" x14ac:dyDescent="0.25">
      <c r="A4386" t="s">
        <v>68</v>
      </c>
      <c r="B4386" t="s">
        <v>2046</v>
      </c>
      <c r="C4386">
        <v>2987</v>
      </c>
      <c r="D4386" s="2">
        <v>46054</v>
      </c>
      <c r="E4386" t="s">
        <v>905</v>
      </c>
      <c r="F4386" t="s">
        <v>601</v>
      </c>
      <c r="G4386" t="s">
        <v>1894</v>
      </c>
      <c r="H4386" t="s">
        <v>860</v>
      </c>
      <c r="I4386" t="s">
        <v>5385</v>
      </c>
      <c r="J4386" t="s">
        <v>657</v>
      </c>
      <c r="K4386" t="s">
        <v>56</v>
      </c>
      <c r="L4386" t="s">
        <v>902</v>
      </c>
      <c r="M4386" t="s">
        <v>1829</v>
      </c>
      <c r="N4386" s="5">
        <v>421251</v>
      </c>
    </row>
    <row r="4387" spans="1:14" x14ac:dyDescent="0.25">
      <c r="A4387" t="s">
        <v>68</v>
      </c>
      <c r="B4387" t="s">
        <v>2046</v>
      </c>
      <c r="C4387">
        <v>2987</v>
      </c>
      <c r="D4387" s="2">
        <v>46054</v>
      </c>
      <c r="E4387" t="s">
        <v>905</v>
      </c>
      <c r="F4387" t="s">
        <v>601</v>
      </c>
      <c r="G4387" t="s">
        <v>1894</v>
      </c>
      <c r="H4387" t="s">
        <v>860</v>
      </c>
      <c r="I4387" t="s">
        <v>5386</v>
      </c>
      <c r="J4387" t="s">
        <v>657</v>
      </c>
      <c r="K4387" t="s">
        <v>56</v>
      </c>
      <c r="L4387" t="s">
        <v>902</v>
      </c>
      <c r="M4387" t="s">
        <v>1829</v>
      </c>
      <c r="N4387" s="5">
        <v>2418804</v>
      </c>
    </row>
    <row r="4388" spans="1:14" x14ac:dyDescent="0.25">
      <c r="A4388" t="s">
        <v>68</v>
      </c>
      <c r="B4388" t="s">
        <v>2046</v>
      </c>
      <c r="C4388">
        <v>2987</v>
      </c>
      <c r="D4388" s="2">
        <v>46054</v>
      </c>
      <c r="E4388" t="s">
        <v>905</v>
      </c>
      <c r="F4388" t="s">
        <v>601</v>
      </c>
      <c r="G4388" t="s">
        <v>1894</v>
      </c>
      <c r="H4388" t="s">
        <v>860</v>
      </c>
      <c r="I4388" t="s">
        <v>5387</v>
      </c>
      <c r="J4388" t="s">
        <v>657</v>
      </c>
      <c r="K4388" t="s">
        <v>56</v>
      </c>
      <c r="L4388" t="s">
        <v>902</v>
      </c>
      <c r="M4388" t="s">
        <v>1829</v>
      </c>
      <c r="N4388" s="5">
        <v>1661478</v>
      </c>
    </row>
    <row r="4389" spans="1:14" x14ac:dyDescent="0.25">
      <c r="A4389" t="s">
        <v>68</v>
      </c>
      <c r="B4389" t="s">
        <v>2046</v>
      </c>
      <c r="C4389">
        <v>2987</v>
      </c>
      <c r="D4389" s="2">
        <v>46054</v>
      </c>
      <c r="E4389" t="s">
        <v>905</v>
      </c>
      <c r="F4389" t="s">
        <v>601</v>
      </c>
      <c r="G4389" t="s">
        <v>1894</v>
      </c>
      <c r="H4389" t="s">
        <v>860</v>
      </c>
      <c r="I4389" t="s">
        <v>5388</v>
      </c>
      <c r="J4389" t="s">
        <v>657</v>
      </c>
      <c r="K4389" t="s">
        <v>56</v>
      </c>
      <c r="L4389" t="s">
        <v>902</v>
      </c>
      <c r="M4389" t="s">
        <v>1829</v>
      </c>
      <c r="N4389" s="5">
        <v>1661478</v>
      </c>
    </row>
    <row r="4390" spans="1:14" x14ac:dyDescent="0.25">
      <c r="A4390" t="s">
        <v>68</v>
      </c>
      <c r="B4390" t="s">
        <v>2046</v>
      </c>
      <c r="C4390">
        <v>2987</v>
      </c>
      <c r="D4390" s="2">
        <v>46054</v>
      </c>
      <c r="E4390" t="s">
        <v>905</v>
      </c>
      <c r="F4390" t="s">
        <v>601</v>
      </c>
      <c r="G4390" t="s">
        <v>1894</v>
      </c>
      <c r="H4390" t="s">
        <v>860</v>
      </c>
      <c r="I4390" t="s">
        <v>5389</v>
      </c>
      <c r="J4390" t="s">
        <v>657</v>
      </c>
      <c r="K4390" t="s">
        <v>56</v>
      </c>
      <c r="L4390" t="s">
        <v>902</v>
      </c>
      <c r="M4390" t="s">
        <v>1829</v>
      </c>
      <c r="N4390" s="5">
        <v>301981</v>
      </c>
    </row>
    <row r="4391" spans="1:14" x14ac:dyDescent="0.25">
      <c r="A4391" t="s">
        <v>68</v>
      </c>
      <c r="B4391" t="s">
        <v>2046</v>
      </c>
      <c r="C4391">
        <v>2987</v>
      </c>
      <c r="D4391" s="2">
        <v>46054</v>
      </c>
      <c r="E4391" t="s">
        <v>905</v>
      </c>
      <c r="F4391" t="s">
        <v>601</v>
      </c>
      <c r="G4391" t="s">
        <v>1894</v>
      </c>
      <c r="H4391" t="s">
        <v>860</v>
      </c>
      <c r="I4391" t="s">
        <v>5390</v>
      </c>
      <c r="J4391" t="s">
        <v>657</v>
      </c>
      <c r="K4391" t="s">
        <v>56</v>
      </c>
      <c r="L4391" t="s">
        <v>902</v>
      </c>
      <c r="M4391" t="s">
        <v>1829</v>
      </c>
      <c r="N4391" s="5">
        <v>477383</v>
      </c>
    </row>
    <row r="4392" spans="1:14" x14ac:dyDescent="0.25">
      <c r="A4392" t="s">
        <v>68</v>
      </c>
      <c r="B4392" t="s">
        <v>2046</v>
      </c>
      <c r="C4392">
        <v>2987</v>
      </c>
      <c r="D4392" s="2">
        <v>46054</v>
      </c>
      <c r="E4392" t="s">
        <v>905</v>
      </c>
      <c r="F4392" t="s">
        <v>601</v>
      </c>
      <c r="G4392" t="s">
        <v>1894</v>
      </c>
      <c r="H4392" t="s">
        <v>860</v>
      </c>
      <c r="I4392" t="s">
        <v>5391</v>
      </c>
      <c r="J4392" t="s">
        <v>657</v>
      </c>
      <c r="K4392" t="s">
        <v>56</v>
      </c>
      <c r="L4392" t="s">
        <v>902</v>
      </c>
      <c r="M4392" t="s">
        <v>1829</v>
      </c>
      <c r="N4392" s="5">
        <v>421251</v>
      </c>
    </row>
    <row r="4393" spans="1:14" x14ac:dyDescent="0.25">
      <c r="A4393" t="s">
        <v>68</v>
      </c>
      <c r="B4393" t="s">
        <v>2046</v>
      </c>
      <c r="C4393">
        <v>2987</v>
      </c>
      <c r="D4393" s="2">
        <v>46054</v>
      </c>
      <c r="E4393" t="s">
        <v>905</v>
      </c>
      <c r="F4393" t="s">
        <v>601</v>
      </c>
      <c r="G4393" t="s">
        <v>1894</v>
      </c>
      <c r="H4393" t="s">
        <v>860</v>
      </c>
      <c r="I4393" t="s">
        <v>5392</v>
      </c>
      <c r="J4393" t="s">
        <v>657</v>
      </c>
      <c r="K4393" t="s">
        <v>56</v>
      </c>
      <c r="L4393" t="s">
        <v>902</v>
      </c>
      <c r="M4393" t="s">
        <v>1829</v>
      </c>
      <c r="N4393" s="5">
        <v>2418804</v>
      </c>
    </row>
    <row r="4394" spans="1:14" x14ac:dyDescent="0.25">
      <c r="A4394" t="s">
        <v>68</v>
      </c>
      <c r="B4394" t="s">
        <v>2046</v>
      </c>
      <c r="C4394">
        <v>2987</v>
      </c>
      <c r="D4394" s="2">
        <v>46054</v>
      </c>
      <c r="E4394" t="s">
        <v>905</v>
      </c>
      <c r="F4394" t="s">
        <v>601</v>
      </c>
      <c r="G4394" t="s">
        <v>1894</v>
      </c>
      <c r="H4394" t="s">
        <v>860</v>
      </c>
      <c r="I4394" t="s">
        <v>5393</v>
      </c>
      <c r="J4394" t="s">
        <v>657</v>
      </c>
      <c r="K4394" t="s">
        <v>56</v>
      </c>
      <c r="L4394" t="s">
        <v>902</v>
      </c>
      <c r="M4394" t="s">
        <v>1829</v>
      </c>
      <c r="N4394" s="5">
        <v>2250168</v>
      </c>
    </row>
    <row r="4395" spans="1:14" x14ac:dyDescent="0.25">
      <c r="A4395" t="s">
        <v>68</v>
      </c>
      <c r="B4395" t="s">
        <v>2046</v>
      </c>
      <c r="C4395">
        <v>2987</v>
      </c>
      <c r="D4395" s="2">
        <v>46054</v>
      </c>
      <c r="E4395" t="s">
        <v>905</v>
      </c>
      <c r="F4395" t="s">
        <v>601</v>
      </c>
      <c r="G4395" t="s">
        <v>1894</v>
      </c>
      <c r="H4395" t="s">
        <v>860</v>
      </c>
      <c r="I4395" t="s">
        <v>5394</v>
      </c>
      <c r="J4395" t="s">
        <v>657</v>
      </c>
      <c r="K4395" t="s">
        <v>56</v>
      </c>
      <c r="L4395" t="s">
        <v>902</v>
      </c>
      <c r="M4395" t="s">
        <v>1829</v>
      </c>
      <c r="N4395" s="5">
        <v>605559</v>
      </c>
    </row>
    <row r="4396" spans="1:14" x14ac:dyDescent="0.25">
      <c r="A4396" t="s">
        <v>68</v>
      </c>
      <c r="B4396" t="s">
        <v>2046</v>
      </c>
      <c r="C4396">
        <v>2987</v>
      </c>
      <c r="D4396" s="2">
        <v>46054</v>
      </c>
      <c r="E4396" t="s">
        <v>905</v>
      </c>
      <c r="F4396" t="s">
        <v>601</v>
      </c>
      <c r="G4396" t="s">
        <v>1894</v>
      </c>
      <c r="H4396" t="s">
        <v>860</v>
      </c>
      <c r="I4396" t="s">
        <v>5395</v>
      </c>
      <c r="J4396" t="s">
        <v>657</v>
      </c>
      <c r="K4396" t="s">
        <v>56</v>
      </c>
      <c r="L4396" t="s">
        <v>902</v>
      </c>
      <c r="M4396" t="s">
        <v>1829</v>
      </c>
      <c r="N4396" s="5">
        <v>702553</v>
      </c>
    </row>
    <row r="4397" spans="1:14" x14ac:dyDescent="0.25">
      <c r="A4397" t="s">
        <v>68</v>
      </c>
      <c r="B4397" t="s">
        <v>2046</v>
      </c>
      <c r="C4397">
        <v>2987</v>
      </c>
      <c r="D4397" s="2">
        <v>46054</v>
      </c>
      <c r="E4397" t="s">
        <v>905</v>
      </c>
      <c r="F4397" t="s">
        <v>601</v>
      </c>
      <c r="G4397" t="s">
        <v>1894</v>
      </c>
      <c r="H4397" t="s">
        <v>860</v>
      </c>
      <c r="I4397" t="s">
        <v>5396</v>
      </c>
      <c r="J4397" t="s">
        <v>657</v>
      </c>
      <c r="K4397" t="s">
        <v>56</v>
      </c>
      <c r="L4397" t="s">
        <v>902</v>
      </c>
      <c r="M4397" t="s">
        <v>1829</v>
      </c>
      <c r="N4397" s="5">
        <v>880467</v>
      </c>
    </row>
    <row r="4398" spans="1:14" x14ac:dyDescent="0.25">
      <c r="A4398" t="s">
        <v>68</v>
      </c>
      <c r="B4398" t="s">
        <v>2046</v>
      </c>
      <c r="C4398">
        <v>2987</v>
      </c>
      <c r="D4398" s="2">
        <v>46054</v>
      </c>
      <c r="E4398" t="s">
        <v>905</v>
      </c>
      <c r="F4398" t="s">
        <v>601</v>
      </c>
      <c r="G4398" t="s">
        <v>1894</v>
      </c>
      <c r="H4398" t="s">
        <v>860</v>
      </c>
      <c r="I4398" t="s">
        <v>5397</v>
      </c>
      <c r="J4398" t="s">
        <v>657</v>
      </c>
      <c r="K4398" t="s">
        <v>56</v>
      </c>
      <c r="L4398" t="s">
        <v>902</v>
      </c>
      <c r="M4398" t="s">
        <v>1829</v>
      </c>
      <c r="N4398" s="5">
        <v>3591959</v>
      </c>
    </row>
    <row r="4399" spans="1:14" x14ac:dyDescent="0.25">
      <c r="A4399" t="s">
        <v>68</v>
      </c>
      <c r="B4399" t="s">
        <v>2046</v>
      </c>
      <c r="C4399">
        <v>2987</v>
      </c>
      <c r="D4399" s="2">
        <v>46054</v>
      </c>
      <c r="E4399" t="s">
        <v>905</v>
      </c>
      <c r="F4399" t="s">
        <v>601</v>
      </c>
      <c r="G4399" t="s">
        <v>1894</v>
      </c>
      <c r="H4399" t="s">
        <v>860</v>
      </c>
      <c r="I4399" t="s">
        <v>5398</v>
      </c>
      <c r="J4399" t="s">
        <v>657</v>
      </c>
      <c r="K4399" t="s">
        <v>56</v>
      </c>
      <c r="L4399" t="s">
        <v>902</v>
      </c>
      <c r="M4399" t="s">
        <v>1829</v>
      </c>
      <c r="N4399" s="5">
        <v>-1661478</v>
      </c>
    </row>
    <row r="4400" spans="1:14" x14ac:dyDescent="0.25">
      <c r="A4400" t="s">
        <v>68</v>
      </c>
      <c r="B4400" t="s">
        <v>2046</v>
      </c>
      <c r="C4400">
        <v>2987</v>
      </c>
      <c r="D4400" s="2">
        <v>46054</v>
      </c>
      <c r="E4400" t="s">
        <v>905</v>
      </c>
      <c r="F4400" t="s">
        <v>601</v>
      </c>
      <c r="G4400" t="s">
        <v>1894</v>
      </c>
      <c r="H4400" t="s">
        <v>860</v>
      </c>
      <c r="I4400" t="s">
        <v>5399</v>
      </c>
      <c r="J4400" t="s">
        <v>657</v>
      </c>
      <c r="K4400" t="s">
        <v>56</v>
      </c>
      <c r="L4400" t="s">
        <v>902</v>
      </c>
      <c r="M4400" t="s">
        <v>1829</v>
      </c>
      <c r="N4400" s="5">
        <v>-301981</v>
      </c>
    </row>
    <row r="4401" spans="1:14" x14ac:dyDescent="0.25">
      <c r="A4401" t="s">
        <v>68</v>
      </c>
      <c r="B4401" t="s">
        <v>2046</v>
      </c>
      <c r="C4401">
        <v>2987</v>
      </c>
      <c r="D4401" s="2">
        <v>46054</v>
      </c>
      <c r="E4401" t="s">
        <v>905</v>
      </c>
      <c r="F4401" t="s">
        <v>601</v>
      </c>
      <c r="G4401" t="s">
        <v>1894</v>
      </c>
      <c r="H4401" t="s">
        <v>860</v>
      </c>
      <c r="I4401" t="s">
        <v>5400</v>
      </c>
      <c r="J4401" t="s">
        <v>657</v>
      </c>
      <c r="K4401" t="s">
        <v>56</v>
      </c>
      <c r="L4401" t="s">
        <v>902</v>
      </c>
      <c r="M4401" t="s">
        <v>1829</v>
      </c>
      <c r="N4401" s="5">
        <v>-477383</v>
      </c>
    </row>
    <row r="4402" spans="1:14" x14ac:dyDescent="0.25">
      <c r="A4402" t="s">
        <v>68</v>
      </c>
      <c r="B4402" t="s">
        <v>2046</v>
      </c>
      <c r="C4402">
        <v>2987</v>
      </c>
      <c r="D4402" s="2">
        <v>46054</v>
      </c>
      <c r="E4402" t="s">
        <v>905</v>
      </c>
      <c r="F4402" t="s">
        <v>601</v>
      </c>
      <c r="G4402" t="s">
        <v>1894</v>
      </c>
      <c r="H4402" t="s">
        <v>860</v>
      </c>
      <c r="I4402" t="s">
        <v>5401</v>
      </c>
      <c r="J4402" t="s">
        <v>657</v>
      </c>
      <c r="K4402" t="s">
        <v>56</v>
      </c>
      <c r="L4402" t="s">
        <v>902</v>
      </c>
      <c r="M4402" t="s">
        <v>1829</v>
      </c>
      <c r="N4402" s="5">
        <v>-421251</v>
      </c>
    </row>
    <row r="4403" spans="1:14" x14ac:dyDescent="0.25">
      <c r="A4403" t="s">
        <v>68</v>
      </c>
      <c r="B4403" t="s">
        <v>2046</v>
      </c>
      <c r="C4403">
        <v>2987</v>
      </c>
      <c r="D4403" s="2">
        <v>46054</v>
      </c>
      <c r="E4403" t="s">
        <v>905</v>
      </c>
      <c r="F4403" t="s">
        <v>601</v>
      </c>
      <c r="G4403" t="s">
        <v>1894</v>
      </c>
      <c r="H4403" t="s">
        <v>860</v>
      </c>
      <c r="I4403" t="s">
        <v>5402</v>
      </c>
      <c r="J4403" t="s">
        <v>657</v>
      </c>
      <c r="K4403" t="s">
        <v>56</v>
      </c>
      <c r="L4403" t="s">
        <v>902</v>
      </c>
      <c r="M4403" t="s">
        <v>1829</v>
      </c>
      <c r="N4403" s="5">
        <v>-2418804</v>
      </c>
    </row>
    <row r="4404" spans="1:14" x14ac:dyDescent="0.25">
      <c r="A4404" t="s">
        <v>68</v>
      </c>
      <c r="B4404" t="s">
        <v>2046</v>
      </c>
      <c r="C4404">
        <v>2987</v>
      </c>
      <c r="D4404" s="2">
        <v>46054</v>
      </c>
      <c r="E4404" t="s">
        <v>905</v>
      </c>
      <c r="F4404" t="s">
        <v>601</v>
      </c>
      <c r="G4404" t="s">
        <v>1894</v>
      </c>
      <c r="H4404" t="s">
        <v>860</v>
      </c>
      <c r="I4404" t="s">
        <v>5403</v>
      </c>
      <c r="J4404" t="s">
        <v>657</v>
      </c>
      <c r="K4404" t="s">
        <v>56</v>
      </c>
      <c r="L4404" t="s">
        <v>902</v>
      </c>
      <c r="M4404" t="s">
        <v>1829</v>
      </c>
      <c r="N4404" s="5">
        <v>-2418804</v>
      </c>
    </row>
    <row r="4405" spans="1:14" x14ac:dyDescent="0.25">
      <c r="A4405" t="s">
        <v>68</v>
      </c>
      <c r="B4405" t="s">
        <v>2046</v>
      </c>
      <c r="C4405">
        <v>2987</v>
      </c>
      <c r="D4405" s="2">
        <v>46054</v>
      </c>
      <c r="E4405" t="s">
        <v>905</v>
      </c>
      <c r="F4405" t="s">
        <v>601</v>
      </c>
      <c r="G4405" t="s">
        <v>1894</v>
      </c>
      <c r="H4405" t="s">
        <v>860</v>
      </c>
      <c r="I4405" t="s">
        <v>5404</v>
      </c>
      <c r="J4405" t="s">
        <v>657</v>
      </c>
      <c r="K4405" t="s">
        <v>56</v>
      </c>
      <c r="L4405" t="s">
        <v>902</v>
      </c>
      <c r="M4405" t="s">
        <v>1829</v>
      </c>
      <c r="N4405" s="5">
        <v>-421251</v>
      </c>
    </row>
    <row r="4406" spans="1:14" x14ac:dyDescent="0.25">
      <c r="A4406" t="s">
        <v>68</v>
      </c>
      <c r="B4406" t="s">
        <v>2046</v>
      </c>
      <c r="C4406">
        <v>2987</v>
      </c>
      <c r="D4406" s="2">
        <v>46054</v>
      </c>
      <c r="E4406" t="s">
        <v>905</v>
      </c>
      <c r="F4406" t="s">
        <v>601</v>
      </c>
      <c r="G4406" t="s">
        <v>1894</v>
      </c>
      <c r="H4406" t="s">
        <v>860</v>
      </c>
      <c r="I4406" t="s">
        <v>5405</v>
      </c>
      <c r="J4406" t="s">
        <v>657</v>
      </c>
      <c r="K4406" t="s">
        <v>56</v>
      </c>
      <c r="L4406" t="s">
        <v>902</v>
      </c>
      <c r="M4406" t="s">
        <v>1829</v>
      </c>
      <c r="N4406" s="5">
        <v>-477383</v>
      </c>
    </row>
    <row r="4407" spans="1:14" x14ac:dyDescent="0.25">
      <c r="A4407" t="s">
        <v>68</v>
      </c>
      <c r="B4407" t="s">
        <v>2046</v>
      </c>
      <c r="C4407">
        <v>2987</v>
      </c>
      <c r="D4407" s="2">
        <v>46054</v>
      </c>
      <c r="E4407" t="s">
        <v>905</v>
      </c>
      <c r="F4407" t="s">
        <v>601</v>
      </c>
      <c r="G4407" t="s">
        <v>1894</v>
      </c>
      <c r="H4407" t="s">
        <v>860</v>
      </c>
      <c r="I4407" t="s">
        <v>5406</v>
      </c>
      <c r="J4407" t="s">
        <v>657</v>
      </c>
      <c r="K4407" t="s">
        <v>56</v>
      </c>
      <c r="L4407" t="s">
        <v>902</v>
      </c>
      <c r="M4407" t="s">
        <v>1829</v>
      </c>
      <c r="N4407" s="5">
        <v>-301981</v>
      </c>
    </row>
    <row r="4408" spans="1:14" x14ac:dyDescent="0.25">
      <c r="A4408" t="s">
        <v>68</v>
      </c>
      <c r="B4408" t="s">
        <v>2046</v>
      </c>
      <c r="C4408">
        <v>2987</v>
      </c>
      <c r="D4408" s="2">
        <v>46054</v>
      </c>
      <c r="E4408" t="s">
        <v>905</v>
      </c>
      <c r="F4408" t="s">
        <v>601</v>
      </c>
      <c r="G4408" t="s">
        <v>1894</v>
      </c>
      <c r="H4408" t="s">
        <v>860</v>
      </c>
      <c r="I4408" t="s">
        <v>5407</v>
      </c>
      <c r="J4408" t="s">
        <v>657</v>
      </c>
      <c r="K4408" t="s">
        <v>56</v>
      </c>
      <c r="L4408" t="s">
        <v>902</v>
      </c>
      <c r="M4408" t="s">
        <v>1829</v>
      </c>
      <c r="N4408" s="5">
        <v>-1661478</v>
      </c>
    </row>
    <row r="4409" spans="1:14" x14ac:dyDescent="0.25">
      <c r="A4409" t="s">
        <v>68</v>
      </c>
      <c r="B4409" t="s">
        <v>2046</v>
      </c>
      <c r="C4409">
        <v>2987</v>
      </c>
      <c r="D4409" s="2">
        <v>46054</v>
      </c>
      <c r="E4409" t="s">
        <v>905</v>
      </c>
      <c r="F4409" t="s">
        <v>1215</v>
      </c>
      <c r="G4409" t="s">
        <v>1216</v>
      </c>
      <c r="H4409" t="s">
        <v>3045</v>
      </c>
      <c r="I4409" t="s">
        <v>5408</v>
      </c>
      <c r="J4409" t="s">
        <v>1216</v>
      </c>
      <c r="K4409" t="s">
        <v>56</v>
      </c>
      <c r="L4409" t="s">
        <v>902</v>
      </c>
      <c r="M4409" t="s">
        <v>1829</v>
      </c>
      <c r="N4409" s="5">
        <v>-230324</v>
      </c>
    </row>
    <row r="4410" spans="1:14" x14ac:dyDescent="0.25">
      <c r="A4410" t="s">
        <v>68</v>
      </c>
      <c r="B4410" t="s">
        <v>2046</v>
      </c>
      <c r="C4410">
        <v>2987</v>
      </c>
      <c r="D4410" s="2">
        <v>46054</v>
      </c>
      <c r="E4410" t="s">
        <v>905</v>
      </c>
      <c r="F4410" t="s">
        <v>174</v>
      </c>
      <c r="G4410" t="s">
        <v>1909</v>
      </c>
      <c r="H4410" t="s">
        <v>1434</v>
      </c>
      <c r="I4410" t="s">
        <v>5409</v>
      </c>
      <c r="J4410" t="s">
        <v>320</v>
      </c>
      <c r="K4410" t="s">
        <v>56</v>
      </c>
      <c r="L4410" t="s">
        <v>902</v>
      </c>
      <c r="M4410" t="s">
        <v>1829</v>
      </c>
      <c r="N4410" s="5">
        <v>1635066</v>
      </c>
    </row>
    <row r="4411" spans="1:14" x14ac:dyDescent="0.25">
      <c r="A4411" t="s">
        <v>68</v>
      </c>
      <c r="B4411" t="s">
        <v>2046</v>
      </c>
      <c r="C4411">
        <v>2987</v>
      </c>
      <c r="D4411" s="2">
        <v>46054</v>
      </c>
      <c r="E4411" t="s">
        <v>905</v>
      </c>
      <c r="F4411" t="s">
        <v>174</v>
      </c>
      <c r="G4411" t="s">
        <v>1909</v>
      </c>
      <c r="H4411" t="s">
        <v>1434</v>
      </c>
      <c r="I4411" t="s">
        <v>5410</v>
      </c>
      <c r="J4411" t="s">
        <v>320</v>
      </c>
      <c r="K4411" t="s">
        <v>56</v>
      </c>
      <c r="L4411" t="s">
        <v>902</v>
      </c>
      <c r="M4411" t="s">
        <v>1829</v>
      </c>
      <c r="N4411" s="5">
        <v>428799</v>
      </c>
    </row>
    <row r="4412" spans="1:14" x14ac:dyDescent="0.25">
      <c r="A4412" t="s">
        <v>68</v>
      </c>
      <c r="B4412" t="s">
        <v>2046</v>
      </c>
      <c r="C4412">
        <v>2987</v>
      </c>
      <c r="D4412" s="2">
        <v>46054</v>
      </c>
      <c r="E4412" t="s">
        <v>905</v>
      </c>
      <c r="F4412" t="s">
        <v>174</v>
      </c>
      <c r="G4412" t="s">
        <v>1909</v>
      </c>
      <c r="H4412" t="s">
        <v>1434</v>
      </c>
      <c r="I4412" t="s">
        <v>5411</v>
      </c>
      <c r="J4412" t="s">
        <v>320</v>
      </c>
      <c r="K4412" t="s">
        <v>56</v>
      </c>
      <c r="L4412" t="s">
        <v>902</v>
      </c>
      <c r="M4412" t="s">
        <v>1829</v>
      </c>
      <c r="N4412" s="5">
        <v>925548</v>
      </c>
    </row>
    <row r="4413" spans="1:14" x14ac:dyDescent="0.25">
      <c r="A4413" t="s">
        <v>68</v>
      </c>
      <c r="B4413" t="s">
        <v>2046</v>
      </c>
      <c r="C4413">
        <v>2987</v>
      </c>
      <c r="D4413" s="2">
        <v>46054</v>
      </c>
      <c r="E4413" t="s">
        <v>905</v>
      </c>
      <c r="F4413" t="s">
        <v>174</v>
      </c>
      <c r="G4413" t="s">
        <v>1909</v>
      </c>
      <c r="H4413" t="s">
        <v>1434</v>
      </c>
      <c r="I4413" t="s">
        <v>5412</v>
      </c>
      <c r="J4413" t="s">
        <v>320</v>
      </c>
      <c r="K4413" t="s">
        <v>56</v>
      </c>
      <c r="L4413" t="s">
        <v>902</v>
      </c>
      <c r="M4413" t="s">
        <v>1829</v>
      </c>
      <c r="N4413" s="5">
        <v>800474</v>
      </c>
    </row>
    <row r="4414" spans="1:14" x14ac:dyDescent="0.25">
      <c r="A4414" t="s">
        <v>68</v>
      </c>
      <c r="B4414" t="s">
        <v>2046</v>
      </c>
      <c r="C4414">
        <v>2987</v>
      </c>
      <c r="D4414" s="2">
        <v>46054</v>
      </c>
      <c r="E4414" t="s">
        <v>905</v>
      </c>
      <c r="F4414" t="s">
        <v>924</v>
      </c>
      <c r="G4414" t="s">
        <v>901</v>
      </c>
      <c r="H4414" t="s">
        <v>887</v>
      </c>
      <c r="I4414" t="s">
        <v>5413</v>
      </c>
      <c r="J4414" t="s">
        <v>901</v>
      </c>
      <c r="K4414" t="s">
        <v>56</v>
      </c>
      <c r="L4414" t="s">
        <v>902</v>
      </c>
      <c r="M4414" t="s">
        <v>1829</v>
      </c>
      <c r="N4414" s="5">
        <v>5792719</v>
      </c>
    </row>
    <row r="4415" spans="1:14" x14ac:dyDescent="0.25">
      <c r="A4415" t="s">
        <v>68</v>
      </c>
      <c r="B4415" t="s">
        <v>2046</v>
      </c>
      <c r="C4415">
        <v>2987</v>
      </c>
      <c r="D4415" s="2">
        <v>46054</v>
      </c>
      <c r="E4415" t="s">
        <v>905</v>
      </c>
      <c r="F4415" t="s">
        <v>924</v>
      </c>
      <c r="G4415" t="s">
        <v>901</v>
      </c>
      <c r="H4415" t="s">
        <v>887</v>
      </c>
      <c r="I4415" t="s">
        <v>5414</v>
      </c>
      <c r="J4415" t="s">
        <v>901</v>
      </c>
      <c r="K4415" t="s">
        <v>56</v>
      </c>
      <c r="L4415" t="s">
        <v>902</v>
      </c>
      <c r="M4415" t="s">
        <v>1829</v>
      </c>
      <c r="N4415" s="5">
        <v>3624767</v>
      </c>
    </row>
    <row r="4416" spans="1:14" x14ac:dyDescent="0.25">
      <c r="A4416" t="s">
        <v>68</v>
      </c>
      <c r="B4416" t="s">
        <v>2046</v>
      </c>
      <c r="C4416">
        <v>2987</v>
      </c>
      <c r="D4416" s="2">
        <v>46054</v>
      </c>
      <c r="E4416" t="s">
        <v>905</v>
      </c>
      <c r="F4416" t="s">
        <v>924</v>
      </c>
      <c r="G4416" t="s">
        <v>901</v>
      </c>
      <c r="H4416" t="s">
        <v>887</v>
      </c>
      <c r="I4416" t="s">
        <v>5415</v>
      </c>
      <c r="J4416" t="s">
        <v>901</v>
      </c>
      <c r="K4416" t="s">
        <v>56</v>
      </c>
      <c r="L4416" t="s">
        <v>902</v>
      </c>
      <c r="M4416" t="s">
        <v>1829</v>
      </c>
      <c r="N4416" s="5">
        <v>1940039</v>
      </c>
    </row>
    <row r="4417" spans="1:14" x14ac:dyDescent="0.25">
      <c r="A4417" t="s">
        <v>68</v>
      </c>
      <c r="B4417" t="s">
        <v>2046</v>
      </c>
      <c r="C4417">
        <v>2987</v>
      </c>
      <c r="D4417" s="2">
        <v>46054</v>
      </c>
      <c r="E4417" t="s">
        <v>905</v>
      </c>
      <c r="F4417" t="s">
        <v>924</v>
      </c>
      <c r="G4417" t="s">
        <v>901</v>
      </c>
      <c r="H4417" t="s">
        <v>887</v>
      </c>
      <c r="I4417" t="s">
        <v>5416</v>
      </c>
      <c r="J4417" t="s">
        <v>901</v>
      </c>
      <c r="K4417" t="s">
        <v>56</v>
      </c>
      <c r="L4417" t="s">
        <v>902</v>
      </c>
      <c r="M4417" t="s">
        <v>1829</v>
      </c>
      <c r="N4417" s="5">
        <v>3328957</v>
      </c>
    </row>
    <row r="4418" spans="1:14" x14ac:dyDescent="0.25">
      <c r="A4418" t="s">
        <v>68</v>
      </c>
      <c r="B4418" t="s">
        <v>2046</v>
      </c>
      <c r="C4418">
        <v>2987</v>
      </c>
      <c r="D4418" s="2">
        <v>46054</v>
      </c>
      <c r="E4418" t="s">
        <v>905</v>
      </c>
      <c r="F4418" t="s">
        <v>924</v>
      </c>
      <c r="G4418" t="s">
        <v>901</v>
      </c>
      <c r="H4418" t="s">
        <v>887</v>
      </c>
      <c r="I4418" t="s">
        <v>5417</v>
      </c>
      <c r="J4418" t="s">
        <v>901</v>
      </c>
      <c r="K4418" t="s">
        <v>56</v>
      </c>
      <c r="L4418" t="s">
        <v>902</v>
      </c>
      <c r="M4418" t="s">
        <v>1829</v>
      </c>
      <c r="N4418" s="5">
        <v>2018260</v>
      </c>
    </row>
    <row r="4419" spans="1:14" x14ac:dyDescent="0.25">
      <c r="A4419" t="s">
        <v>68</v>
      </c>
      <c r="B4419" t="s">
        <v>2046</v>
      </c>
      <c r="C4419">
        <v>2987</v>
      </c>
      <c r="D4419" s="2">
        <v>46054</v>
      </c>
      <c r="E4419" t="s">
        <v>905</v>
      </c>
      <c r="F4419" t="s">
        <v>815</v>
      </c>
      <c r="G4419" t="s">
        <v>1900</v>
      </c>
      <c r="H4419" t="s">
        <v>833</v>
      </c>
      <c r="I4419" t="s">
        <v>5418</v>
      </c>
      <c r="J4419" t="s">
        <v>1123</v>
      </c>
      <c r="K4419" t="s">
        <v>56</v>
      </c>
      <c r="L4419" t="s">
        <v>902</v>
      </c>
      <c r="M4419" t="s">
        <v>1829</v>
      </c>
      <c r="N4419" s="5">
        <v>1798288</v>
      </c>
    </row>
    <row r="4420" spans="1:14" x14ac:dyDescent="0.25">
      <c r="A4420" t="s">
        <v>68</v>
      </c>
      <c r="B4420" t="s">
        <v>2046</v>
      </c>
      <c r="C4420">
        <v>2987</v>
      </c>
      <c r="D4420" s="2">
        <v>46054</v>
      </c>
      <c r="E4420" t="s">
        <v>905</v>
      </c>
      <c r="F4420" t="s">
        <v>815</v>
      </c>
      <c r="G4420" t="s">
        <v>1900</v>
      </c>
      <c r="H4420" t="s">
        <v>833</v>
      </c>
      <c r="I4420" t="s">
        <v>5419</v>
      </c>
      <c r="J4420" t="s">
        <v>1123</v>
      </c>
      <c r="K4420" t="s">
        <v>56</v>
      </c>
      <c r="L4420" t="s">
        <v>902</v>
      </c>
      <c r="M4420" t="s">
        <v>1829</v>
      </c>
      <c r="N4420" s="5">
        <v>1455227</v>
      </c>
    </row>
    <row r="4421" spans="1:14" x14ac:dyDescent="0.25">
      <c r="A4421" t="s">
        <v>68</v>
      </c>
      <c r="B4421" t="s">
        <v>2046</v>
      </c>
      <c r="C4421">
        <v>2987</v>
      </c>
      <c r="D4421" s="2">
        <v>46054</v>
      </c>
      <c r="E4421" t="s">
        <v>906</v>
      </c>
      <c r="F4421" t="s">
        <v>5420</v>
      </c>
      <c r="G4421" t="s">
        <v>5421</v>
      </c>
      <c r="H4421" t="s">
        <v>4736</v>
      </c>
      <c r="I4421" t="s">
        <v>14</v>
      </c>
      <c r="J4421" t="s">
        <v>5422</v>
      </c>
      <c r="K4421" t="s">
        <v>56</v>
      </c>
      <c r="L4421" t="s">
        <v>903</v>
      </c>
      <c r="M4421" t="s">
        <v>1829</v>
      </c>
      <c r="N4421" s="5">
        <v>103264</v>
      </c>
    </row>
    <row r="4422" spans="1:14" x14ac:dyDescent="0.25">
      <c r="A4422" t="s">
        <v>68</v>
      </c>
      <c r="B4422" t="s">
        <v>2046</v>
      </c>
      <c r="C4422">
        <v>2987</v>
      </c>
      <c r="D4422" s="2">
        <v>46054</v>
      </c>
      <c r="E4422" t="s">
        <v>906</v>
      </c>
      <c r="F4422" t="s">
        <v>174</v>
      </c>
      <c r="G4422" t="s">
        <v>1909</v>
      </c>
      <c r="H4422" t="s">
        <v>1434</v>
      </c>
      <c r="I4422" t="s">
        <v>14</v>
      </c>
      <c r="J4422" t="s">
        <v>1910</v>
      </c>
      <c r="K4422" t="s">
        <v>56</v>
      </c>
      <c r="L4422" t="s">
        <v>903</v>
      </c>
      <c r="M4422" t="s">
        <v>1829</v>
      </c>
      <c r="N4422" s="5">
        <v>6521331</v>
      </c>
    </row>
    <row r="4423" spans="1:14" x14ac:dyDescent="0.25">
      <c r="A4423" t="s">
        <v>68</v>
      </c>
      <c r="B4423" t="s">
        <v>2046</v>
      </c>
      <c r="C4423">
        <v>2987</v>
      </c>
      <c r="D4423" s="2">
        <v>46054</v>
      </c>
      <c r="E4423" t="s">
        <v>906</v>
      </c>
      <c r="F4423" t="s">
        <v>924</v>
      </c>
      <c r="G4423" t="s">
        <v>901</v>
      </c>
      <c r="H4423" t="s">
        <v>887</v>
      </c>
      <c r="I4423" t="s">
        <v>14</v>
      </c>
      <c r="J4423" t="s">
        <v>1926</v>
      </c>
      <c r="K4423" t="s">
        <v>56</v>
      </c>
      <c r="L4423" t="s">
        <v>903</v>
      </c>
      <c r="M4423" t="s">
        <v>1829</v>
      </c>
      <c r="N4423" s="5">
        <v>13046877</v>
      </c>
    </row>
    <row r="4424" spans="1:14" x14ac:dyDescent="0.25">
      <c r="A4424" t="s">
        <v>68</v>
      </c>
      <c r="B4424" t="s">
        <v>2046</v>
      </c>
      <c r="C4424">
        <v>2987</v>
      </c>
      <c r="D4424" s="2">
        <v>46054</v>
      </c>
      <c r="E4424" t="s">
        <v>906</v>
      </c>
      <c r="F4424" t="s">
        <v>5423</v>
      </c>
      <c r="G4424" t="s">
        <v>5424</v>
      </c>
      <c r="H4424" t="s">
        <v>4737</v>
      </c>
      <c r="I4424" t="s">
        <v>5425</v>
      </c>
      <c r="J4424" t="s">
        <v>5426</v>
      </c>
      <c r="K4424" t="s">
        <v>56</v>
      </c>
      <c r="L4424" t="s">
        <v>903</v>
      </c>
      <c r="M4424" t="s">
        <v>1829</v>
      </c>
      <c r="N4424" s="5">
        <v>313764</v>
      </c>
    </row>
    <row r="4425" spans="1:14" x14ac:dyDescent="0.25">
      <c r="A4425" t="s">
        <v>68</v>
      </c>
      <c r="B4425" t="s">
        <v>2046</v>
      </c>
      <c r="C4425">
        <v>2987</v>
      </c>
      <c r="D4425" s="2">
        <v>46054</v>
      </c>
      <c r="E4425" t="s">
        <v>906</v>
      </c>
      <c r="F4425" t="s">
        <v>1120</v>
      </c>
      <c r="G4425" t="s">
        <v>1105</v>
      </c>
      <c r="H4425" t="s">
        <v>1106</v>
      </c>
      <c r="I4425" t="s">
        <v>14</v>
      </c>
      <c r="J4425" t="s">
        <v>5427</v>
      </c>
      <c r="K4425" t="s">
        <v>56</v>
      </c>
      <c r="L4425" t="s">
        <v>903</v>
      </c>
      <c r="M4425" t="s">
        <v>1829</v>
      </c>
      <c r="N4425" s="5">
        <v>413056</v>
      </c>
    </row>
    <row r="4426" spans="1:14" x14ac:dyDescent="0.25">
      <c r="A4426" t="s">
        <v>68</v>
      </c>
      <c r="B4426" t="s">
        <v>2046</v>
      </c>
      <c r="C4426">
        <v>2987</v>
      </c>
      <c r="D4426" s="2">
        <v>46054</v>
      </c>
      <c r="E4426" t="s">
        <v>906</v>
      </c>
      <c r="F4426" t="s">
        <v>815</v>
      </c>
      <c r="G4426" t="s">
        <v>1900</v>
      </c>
      <c r="H4426" t="s">
        <v>833</v>
      </c>
      <c r="I4426" t="s">
        <v>14</v>
      </c>
      <c r="J4426" t="s">
        <v>1904</v>
      </c>
      <c r="K4426" t="s">
        <v>56</v>
      </c>
      <c r="L4426" t="s">
        <v>903</v>
      </c>
      <c r="M4426" t="s">
        <v>1829</v>
      </c>
      <c r="N4426" s="5">
        <v>2813257</v>
      </c>
    </row>
    <row r="4427" spans="1:14" x14ac:dyDescent="0.25">
      <c r="A4427" t="s">
        <v>68</v>
      </c>
      <c r="B4427" t="s">
        <v>2046</v>
      </c>
      <c r="C4427">
        <v>2987</v>
      </c>
      <c r="D4427" s="2">
        <v>46054</v>
      </c>
      <c r="E4427" t="s">
        <v>907</v>
      </c>
      <c r="F4427" t="s">
        <v>174</v>
      </c>
      <c r="G4427" t="s">
        <v>1909</v>
      </c>
      <c r="H4427" t="s">
        <v>1434</v>
      </c>
      <c r="I4427" t="s">
        <v>5409</v>
      </c>
      <c r="J4427" t="s">
        <v>1911</v>
      </c>
      <c r="K4427" t="s">
        <v>56</v>
      </c>
      <c r="L4427" t="s">
        <v>904</v>
      </c>
      <c r="M4427" t="s">
        <v>1829</v>
      </c>
      <c r="N4427" s="5">
        <v>-1635066</v>
      </c>
    </row>
    <row r="4428" spans="1:14" x14ac:dyDescent="0.25">
      <c r="A4428" t="s">
        <v>68</v>
      </c>
      <c r="B4428" t="s">
        <v>2046</v>
      </c>
      <c r="C4428">
        <v>2987</v>
      </c>
      <c r="D4428" s="2">
        <v>46054</v>
      </c>
      <c r="E4428" t="s">
        <v>907</v>
      </c>
      <c r="F4428" t="s">
        <v>174</v>
      </c>
      <c r="G4428" t="s">
        <v>1909</v>
      </c>
      <c r="H4428" t="s">
        <v>1434</v>
      </c>
      <c r="I4428" t="s">
        <v>5410</v>
      </c>
      <c r="J4428" t="s">
        <v>1911</v>
      </c>
      <c r="K4428" t="s">
        <v>56</v>
      </c>
      <c r="L4428" t="s">
        <v>904</v>
      </c>
      <c r="M4428" t="s">
        <v>1829</v>
      </c>
      <c r="N4428" s="5">
        <v>-428799</v>
      </c>
    </row>
    <row r="4429" spans="1:14" x14ac:dyDescent="0.25">
      <c r="A4429" t="s">
        <v>68</v>
      </c>
      <c r="B4429" t="s">
        <v>2046</v>
      </c>
      <c r="C4429">
        <v>2987</v>
      </c>
      <c r="D4429" s="2">
        <v>46054</v>
      </c>
      <c r="E4429" t="s">
        <v>907</v>
      </c>
      <c r="F4429" t="s">
        <v>174</v>
      </c>
      <c r="G4429" t="s">
        <v>1909</v>
      </c>
      <c r="H4429" t="s">
        <v>1434</v>
      </c>
      <c r="I4429" t="s">
        <v>5411</v>
      </c>
      <c r="J4429" t="s">
        <v>1911</v>
      </c>
      <c r="K4429" t="s">
        <v>56</v>
      </c>
      <c r="L4429" t="s">
        <v>904</v>
      </c>
      <c r="M4429" t="s">
        <v>1829</v>
      </c>
      <c r="N4429" s="5">
        <v>-858048</v>
      </c>
    </row>
    <row r="4430" spans="1:14" x14ac:dyDescent="0.25">
      <c r="A4430" t="s">
        <v>68</v>
      </c>
      <c r="B4430" t="s">
        <v>2046</v>
      </c>
      <c r="C4430">
        <v>2987</v>
      </c>
      <c r="D4430" s="2">
        <v>46054</v>
      </c>
      <c r="E4430" t="s">
        <v>907</v>
      </c>
      <c r="F4430" t="s">
        <v>174</v>
      </c>
      <c r="G4430" t="s">
        <v>1909</v>
      </c>
      <c r="H4430" t="s">
        <v>1434</v>
      </c>
      <c r="I4430" t="s">
        <v>5412</v>
      </c>
      <c r="J4430" t="s">
        <v>1911</v>
      </c>
      <c r="K4430" t="s">
        <v>56</v>
      </c>
      <c r="L4430" t="s">
        <v>904</v>
      </c>
      <c r="M4430" t="s">
        <v>1829</v>
      </c>
      <c r="N4430" s="5">
        <v>-607503</v>
      </c>
    </row>
    <row r="4431" spans="1:14" x14ac:dyDescent="0.25">
      <c r="A4431" t="s">
        <v>68</v>
      </c>
      <c r="B4431" t="s">
        <v>2046</v>
      </c>
      <c r="C4431">
        <v>2987</v>
      </c>
      <c r="D4431" s="2">
        <v>46054</v>
      </c>
      <c r="E4431" t="s">
        <v>907</v>
      </c>
      <c r="F4431" t="s">
        <v>924</v>
      </c>
      <c r="G4431" t="s">
        <v>901</v>
      </c>
      <c r="H4431" t="s">
        <v>887</v>
      </c>
      <c r="I4431" t="s">
        <v>5413</v>
      </c>
      <c r="J4431" t="s">
        <v>1929</v>
      </c>
      <c r="K4431" t="s">
        <v>56</v>
      </c>
      <c r="L4431" t="s">
        <v>904</v>
      </c>
      <c r="M4431" t="s">
        <v>1829</v>
      </c>
      <c r="N4431" s="5">
        <v>-4769493</v>
      </c>
    </row>
    <row r="4432" spans="1:14" x14ac:dyDescent="0.25">
      <c r="A4432" t="s">
        <v>68</v>
      </c>
      <c r="B4432" t="s">
        <v>2046</v>
      </c>
      <c r="C4432">
        <v>2987</v>
      </c>
      <c r="D4432" s="2">
        <v>46054</v>
      </c>
      <c r="E4432" t="s">
        <v>907</v>
      </c>
      <c r="F4432" t="s">
        <v>924</v>
      </c>
      <c r="G4432" t="s">
        <v>901</v>
      </c>
      <c r="H4432" t="s">
        <v>887</v>
      </c>
      <c r="I4432" t="s">
        <v>5414</v>
      </c>
      <c r="J4432" t="s">
        <v>1929</v>
      </c>
      <c r="K4432" t="s">
        <v>56</v>
      </c>
      <c r="L4432" t="s">
        <v>904</v>
      </c>
      <c r="M4432" t="s">
        <v>1829</v>
      </c>
      <c r="N4432" s="5">
        <v>-2822307</v>
      </c>
    </row>
    <row r="4433" spans="1:14" x14ac:dyDescent="0.25">
      <c r="A4433" t="s">
        <v>68</v>
      </c>
      <c r="B4433" t="s">
        <v>2046</v>
      </c>
      <c r="C4433">
        <v>2987</v>
      </c>
      <c r="D4433" s="2">
        <v>46054</v>
      </c>
      <c r="E4433" t="s">
        <v>907</v>
      </c>
      <c r="F4433" t="s">
        <v>924</v>
      </c>
      <c r="G4433" t="s">
        <v>901</v>
      </c>
      <c r="H4433" t="s">
        <v>887</v>
      </c>
      <c r="I4433" t="s">
        <v>5415</v>
      </c>
      <c r="J4433" t="s">
        <v>1929</v>
      </c>
      <c r="K4433" t="s">
        <v>56</v>
      </c>
      <c r="L4433" t="s">
        <v>904</v>
      </c>
      <c r="M4433" t="s">
        <v>1829</v>
      </c>
      <c r="N4433" s="5">
        <v>-1744685</v>
      </c>
    </row>
    <row r="4434" spans="1:14" x14ac:dyDescent="0.25">
      <c r="A4434" t="s">
        <v>68</v>
      </c>
      <c r="B4434" t="s">
        <v>2046</v>
      </c>
      <c r="C4434">
        <v>2987</v>
      </c>
      <c r="D4434" s="2">
        <v>46054</v>
      </c>
      <c r="E4434" t="s">
        <v>907</v>
      </c>
      <c r="F4434" t="s">
        <v>924</v>
      </c>
      <c r="G4434" t="s">
        <v>901</v>
      </c>
      <c r="H4434" t="s">
        <v>887</v>
      </c>
      <c r="I4434" t="s">
        <v>5416</v>
      </c>
      <c r="J4434" t="s">
        <v>1929</v>
      </c>
      <c r="K4434" t="s">
        <v>56</v>
      </c>
      <c r="L4434" t="s">
        <v>904</v>
      </c>
      <c r="M4434" t="s">
        <v>1829</v>
      </c>
      <c r="N4434" s="5">
        <v>-3158221</v>
      </c>
    </row>
    <row r="4435" spans="1:14" x14ac:dyDescent="0.25">
      <c r="A4435" t="s">
        <v>68</v>
      </c>
      <c r="B4435" t="s">
        <v>2046</v>
      </c>
      <c r="C4435">
        <v>2987</v>
      </c>
      <c r="D4435" s="2">
        <v>46054</v>
      </c>
      <c r="E4435" t="s">
        <v>907</v>
      </c>
      <c r="F4435" t="s">
        <v>924</v>
      </c>
      <c r="G4435" t="s">
        <v>901</v>
      </c>
      <c r="H4435" t="s">
        <v>887</v>
      </c>
      <c r="I4435" t="s">
        <v>5417</v>
      </c>
      <c r="J4435" t="s">
        <v>1929</v>
      </c>
      <c r="K4435" t="s">
        <v>56</v>
      </c>
      <c r="L4435" t="s">
        <v>904</v>
      </c>
      <c r="M4435" t="s">
        <v>1829</v>
      </c>
      <c r="N4435" s="5">
        <v>-1001784</v>
      </c>
    </row>
    <row r="4436" spans="1:14" x14ac:dyDescent="0.25">
      <c r="A4436" t="s">
        <v>68</v>
      </c>
      <c r="B4436" t="s">
        <v>2046</v>
      </c>
      <c r="C4436">
        <v>2987</v>
      </c>
      <c r="D4436" s="2">
        <v>46054</v>
      </c>
      <c r="E4436" t="s">
        <v>907</v>
      </c>
      <c r="F4436" t="s">
        <v>815</v>
      </c>
      <c r="G4436" t="s">
        <v>1900</v>
      </c>
      <c r="H4436" t="s">
        <v>833</v>
      </c>
      <c r="I4436" t="s">
        <v>5418</v>
      </c>
      <c r="J4436" t="s">
        <v>1907</v>
      </c>
      <c r="K4436" t="s">
        <v>56</v>
      </c>
      <c r="L4436" t="s">
        <v>904</v>
      </c>
      <c r="M4436" t="s">
        <v>1829</v>
      </c>
      <c r="N4436" s="5">
        <v>-1798288</v>
      </c>
    </row>
    <row r="4437" spans="1:14" x14ac:dyDescent="0.25">
      <c r="A4437" t="s">
        <v>68</v>
      </c>
      <c r="B4437" t="s">
        <v>2046</v>
      </c>
      <c r="C4437">
        <v>2987</v>
      </c>
      <c r="D4437" s="2">
        <v>46054</v>
      </c>
      <c r="E4437" t="s">
        <v>907</v>
      </c>
      <c r="F4437" t="s">
        <v>815</v>
      </c>
      <c r="G4437" t="s">
        <v>1900</v>
      </c>
      <c r="H4437" t="s">
        <v>833</v>
      </c>
      <c r="I4437" t="s">
        <v>5419</v>
      </c>
      <c r="J4437" t="s">
        <v>1907</v>
      </c>
      <c r="K4437" t="s">
        <v>56</v>
      </c>
      <c r="L4437" t="s">
        <v>904</v>
      </c>
      <c r="M4437" t="s">
        <v>1829</v>
      </c>
      <c r="N4437" s="5">
        <v>-1413735</v>
      </c>
    </row>
    <row r="4438" spans="1:14" x14ac:dyDescent="0.25">
      <c r="A4438" t="s">
        <v>68</v>
      </c>
      <c r="B4438" t="s">
        <v>2046</v>
      </c>
      <c r="C4438">
        <v>2987</v>
      </c>
      <c r="D4438" s="2">
        <v>46082</v>
      </c>
      <c r="E4438" t="s">
        <v>905</v>
      </c>
      <c r="F4438" t="s">
        <v>5420</v>
      </c>
      <c r="G4438" t="s">
        <v>5421</v>
      </c>
      <c r="H4438" t="s">
        <v>4736</v>
      </c>
      <c r="I4438" t="s">
        <v>8122</v>
      </c>
      <c r="J4438" t="s">
        <v>5421</v>
      </c>
      <c r="K4438" t="s">
        <v>56</v>
      </c>
      <c r="L4438" t="s">
        <v>902</v>
      </c>
      <c r="M4438" t="s">
        <v>1829</v>
      </c>
      <c r="N4438" s="5">
        <v>103264</v>
      </c>
    </row>
    <row r="4439" spans="1:14" x14ac:dyDescent="0.25">
      <c r="A4439" t="s">
        <v>68</v>
      </c>
      <c r="B4439" t="s">
        <v>2046</v>
      </c>
      <c r="C4439">
        <v>2987</v>
      </c>
      <c r="D4439" s="2">
        <v>46082</v>
      </c>
      <c r="E4439" t="s">
        <v>905</v>
      </c>
      <c r="F4439" t="s">
        <v>601</v>
      </c>
      <c r="G4439" t="s">
        <v>1894</v>
      </c>
      <c r="H4439" t="s">
        <v>860</v>
      </c>
      <c r="I4439" t="s">
        <v>8123</v>
      </c>
      <c r="J4439" t="s">
        <v>657</v>
      </c>
      <c r="K4439" t="s">
        <v>56</v>
      </c>
      <c r="L4439" t="s">
        <v>902</v>
      </c>
      <c r="M4439" t="s">
        <v>1829</v>
      </c>
      <c r="N4439" s="5">
        <v>1661478</v>
      </c>
    </row>
    <row r="4440" spans="1:14" x14ac:dyDescent="0.25">
      <c r="A4440" t="s">
        <v>68</v>
      </c>
      <c r="B4440" t="s">
        <v>2046</v>
      </c>
      <c r="C4440">
        <v>2987</v>
      </c>
      <c r="D4440" s="2">
        <v>46082</v>
      </c>
      <c r="E4440" t="s">
        <v>905</v>
      </c>
      <c r="F4440" t="s">
        <v>601</v>
      </c>
      <c r="G4440" t="s">
        <v>1894</v>
      </c>
      <c r="H4440" t="s">
        <v>860</v>
      </c>
      <c r="I4440" t="s">
        <v>8124</v>
      </c>
      <c r="J4440" t="s">
        <v>657</v>
      </c>
      <c r="K4440" t="s">
        <v>56</v>
      </c>
      <c r="L4440" t="s">
        <v>902</v>
      </c>
      <c r="M4440" t="s">
        <v>1829</v>
      </c>
      <c r="N4440" s="5">
        <v>301981</v>
      </c>
    </row>
    <row r="4441" spans="1:14" x14ac:dyDescent="0.25">
      <c r="A4441" t="s">
        <v>68</v>
      </c>
      <c r="B4441" t="s">
        <v>2046</v>
      </c>
      <c r="C4441">
        <v>2987</v>
      </c>
      <c r="D4441" s="2">
        <v>46082</v>
      </c>
      <c r="E4441" t="s">
        <v>905</v>
      </c>
      <c r="F4441" t="s">
        <v>601</v>
      </c>
      <c r="G4441" t="s">
        <v>1894</v>
      </c>
      <c r="H4441" t="s">
        <v>860</v>
      </c>
      <c r="I4441" t="s">
        <v>8125</v>
      </c>
      <c r="J4441" t="s">
        <v>657</v>
      </c>
      <c r="K4441" t="s">
        <v>56</v>
      </c>
      <c r="L4441" t="s">
        <v>902</v>
      </c>
      <c r="M4441" t="s">
        <v>1829</v>
      </c>
      <c r="N4441" s="5">
        <v>477383</v>
      </c>
    </row>
    <row r="4442" spans="1:14" x14ac:dyDescent="0.25">
      <c r="A4442" t="s">
        <v>68</v>
      </c>
      <c r="B4442" t="s">
        <v>2046</v>
      </c>
      <c r="C4442">
        <v>2987</v>
      </c>
      <c r="D4442" s="2">
        <v>46082</v>
      </c>
      <c r="E4442" t="s">
        <v>905</v>
      </c>
      <c r="F4442" t="s">
        <v>601</v>
      </c>
      <c r="G4442" t="s">
        <v>1894</v>
      </c>
      <c r="H4442" t="s">
        <v>860</v>
      </c>
      <c r="I4442" t="s">
        <v>8126</v>
      </c>
      <c r="J4442" t="s">
        <v>657</v>
      </c>
      <c r="K4442" t="s">
        <v>56</v>
      </c>
      <c r="L4442" t="s">
        <v>902</v>
      </c>
      <c r="M4442" t="s">
        <v>1829</v>
      </c>
      <c r="N4442" s="5">
        <v>421251</v>
      </c>
    </row>
    <row r="4443" spans="1:14" x14ac:dyDescent="0.25">
      <c r="A4443" t="s">
        <v>68</v>
      </c>
      <c r="B4443" t="s">
        <v>2046</v>
      </c>
      <c r="C4443">
        <v>2987</v>
      </c>
      <c r="D4443" s="2">
        <v>46082</v>
      </c>
      <c r="E4443" t="s">
        <v>905</v>
      </c>
      <c r="F4443" t="s">
        <v>601</v>
      </c>
      <c r="G4443" t="s">
        <v>1894</v>
      </c>
      <c r="H4443" t="s">
        <v>860</v>
      </c>
      <c r="I4443" t="s">
        <v>8127</v>
      </c>
      <c r="J4443" t="s">
        <v>657</v>
      </c>
      <c r="K4443" t="s">
        <v>56</v>
      </c>
      <c r="L4443" t="s">
        <v>902</v>
      </c>
      <c r="M4443" t="s">
        <v>1829</v>
      </c>
      <c r="N4443" s="5">
        <v>2418804</v>
      </c>
    </row>
    <row r="4444" spans="1:14" x14ac:dyDescent="0.25">
      <c r="A4444" t="s">
        <v>68</v>
      </c>
      <c r="B4444" t="s">
        <v>2046</v>
      </c>
      <c r="C4444">
        <v>2987</v>
      </c>
      <c r="D4444" s="2">
        <v>46082</v>
      </c>
      <c r="E4444" t="s">
        <v>905</v>
      </c>
      <c r="F4444" t="s">
        <v>601</v>
      </c>
      <c r="G4444" t="s">
        <v>1894</v>
      </c>
      <c r="H4444" t="s">
        <v>860</v>
      </c>
      <c r="I4444" t="s">
        <v>8128</v>
      </c>
      <c r="J4444" t="s">
        <v>657</v>
      </c>
      <c r="K4444" t="s">
        <v>56</v>
      </c>
      <c r="L4444" t="s">
        <v>902</v>
      </c>
      <c r="M4444" t="s">
        <v>1829</v>
      </c>
      <c r="N4444" s="5">
        <v>2057190</v>
      </c>
    </row>
    <row r="4445" spans="1:14" x14ac:dyDescent="0.25">
      <c r="A4445" t="s">
        <v>68</v>
      </c>
      <c r="B4445" t="s">
        <v>2046</v>
      </c>
      <c r="C4445">
        <v>2987</v>
      </c>
      <c r="D4445" s="2">
        <v>46082</v>
      </c>
      <c r="E4445" t="s">
        <v>905</v>
      </c>
      <c r="F4445" t="s">
        <v>601</v>
      </c>
      <c r="G4445" t="s">
        <v>1894</v>
      </c>
      <c r="H4445" t="s">
        <v>860</v>
      </c>
      <c r="I4445" t="s">
        <v>8129</v>
      </c>
      <c r="J4445" t="s">
        <v>657</v>
      </c>
      <c r="K4445" t="s">
        <v>56</v>
      </c>
      <c r="L4445" t="s">
        <v>902</v>
      </c>
      <c r="M4445" t="s">
        <v>1829</v>
      </c>
      <c r="N4445" s="5">
        <v>1059790</v>
      </c>
    </row>
    <row r="4446" spans="1:14" x14ac:dyDescent="0.25">
      <c r="A4446" t="s">
        <v>68</v>
      </c>
      <c r="B4446" t="s">
        <v>2046</v>
      </c>
      <c r="C4446">
        <v>2987</v>
      </c>
      <c r="D4446" s="2">
        <v>46082</v>
      </c>
      <c r="E4446" t="s">
        <v>905</v>
      </c>
      <c r="F4446" t="s">
        <v>601</v>
      </c>
      <c r="G4446" t="s">
        <v>1894</v>
      </c>
      <c r="H4446" t="s">
        <v>860</v>
      </c>
      <c r="I4446" t="s">
        <v>8130</v>
      </c>
      <c r="J4446" t="s">
        <v>657</v>
      </c>
      <c r="K4446" t="s">
        <v>56</v>
      </c>
      <c r="L4446" t="s">
        <v>902</v>
      </c>
      <c r="M4446" t="s">
        <v>1829</v>
      </c>
      <c r="N4446" s="5">
        <v>1573249</v>
      </c>
    </row>
    <row r="4447" spans="1:14" x14ac:dyDescent="0.25">
      <c r="A4447" t="s">
        <v>68</v>
      </c>
      <c r="B4447" t="s">
        <v>2046</v>
      </c>
      <c r="C4447">
        <v>2987</v>
      </c>
      <c r="D4447" s="2">
        <v>46082</v>
      </c>
      <c r="E4447" t="s">
        <v>905</v>
      </c>
      <c r="F4447" t="s">
        <v>601</v>
      </c>
      <c r="G4447" t="s">
        <v>1894</v>
      </c>
      <c r="H4447" t="s">
        <v>860</v>
      </c>
      <c r="I4447" t="s">
        <v>8131</v>
      </c>
      <c r="J4447" t="s">
        <v>657</v>
      </c>
      <c r="K4447" t="s">
        <v>56</v>
      </c>
      <c r="L4447" t="s">
        <v>902</v>
      </c>
      <c r="M4447" t="s">
        <v>1829</v>
      </c>
      <c r="N4447" s="5">
        <v>436016</v>
      </c>
    </row>
    <row r="4448" spans="1:14" x14ac:dyDescent="0.25">
      <c r="A4448" t="s">
        <v>68</v>
      </c>
      <c r="B4448" t="s">
        <v>2046</v>
      </c>
      <c r="C4448">
        <v>2987</v>
      </c>
      <c r="D4448" s="2">
        <v>46082</v>
      </c>
      <c r="E4448" t="s">
        <v>905</v>
      </c>
      <c r="F4448" t="s">
        <v>601</v>
      </c>
      <c r="G4448" t="s">
        <v>1894</v>
      </c>
      <c r="H4448" t="s">
        <v>860</v>
      </c>
      <c r="I4448" t="s">
        <v>8132</v>
      </c>
      <c r="J4448" t="s">
        <v>657</v>
      </c>
      <c r="K4448" t="s">
        <v>56</v>
      </c>
      <c r="L4448" t="s">
        <v>902</v>
      </c>
      <c r="M4448" t="s">
        <v>1829</v>
      </c>
      <c r="N4448" s="5">
        <v>2832547</v>
      </c>
    </row>
    <row r="4449" spans="1:14" x14ac:dyDescent="0.25">
      <c r="A4449" t="s">
        <v>68</v>
      </c>
      <c r="B4449" t="s">
        <v>2046</v>
      </c>
      <c r="C4449">
        <v>2987</v>
      </c>
      <c r="D4449" s="2">
        <v>46082</v>
      </c>
      <c r="E4449" t="s">
        <v>905</v>
      </c>
      <c r="F4449" t="s">
        <v>601</v>
      </c>
      <c r="G4449" t="s">
        <v>1894</v>
      </c>
      <c r="H4449" t="s">
        <v>860</v>
      </c>
      <c r="I4449" t="s">
        <v>8133</v>
      </c>
      <c r="J4449" t="s">
        <v>657</v>
      </c>
      <c r="K4449" t="s">
        <v>56</v>
      </c>
      <c r="L4449" t="s">
        <v>902</v>
      </c>
      <c r="M4449" t="s">
        <v>1829</v>
      </c>
      <c r="N4449" s="5">
        <v>-1661478</v>
      </c>
    </row>
    <row r="4450" spans="1:14" x14ac:dyDescent="0.25">
      <c r="A4450" t="s">
        <v>68</v>
      </c>
      <c r="B4450" t="s">
        <v>2046</v>
      </c>
      <c r="C4450">
        <v>2987</v>
      </c>
      <c r="D4450" s="2">
        <v>46082</v>
      </c>
      <c r="E4450" t="s">
        <v>905</v>
      </c>
      <c r="F4450" t="s">
        <v>601</v>
      </c>
      <c r="G4450" t="s">
        <v>1894</v>
      </c>
      <c r="H4450" t="s">
        <v>860</v>
      </c>
      <c r="I4450" t="s">
        <v>8134</v>
      </c>
      <c r="J4450" t="s">
        <v>657</v>
      </c>
      <c r="K4450" t="s">
        <v>56</v>
      </c>
      <c r="L4450" t="s">
        <v>902</v>
      </c>
      <c r="M4450" t="s">
        <v>1829</v>
      </c>
      <c r="N4450" s="5">
        <v>-301981</v>
      </c>
    </row>
    <row r="4451" spans="1:14" x14ac:dyDescent="0.25">
      <c r="A4451" t="s">
        <v>68</v>
      </c>
      <c r="B4451" t="s">
        <v>2046</v>
      </c>
      <c r="C4451">
        <v>2987</v>
      </c>
      <c r="D4451" s="2">
        <v>46082</v>
      </c>
      <c r="E4451" t="s">
        <v>905</v>
      </c>
      <c r="F4451" t="s">
        <v>601</v>
      </c>
      <c r="G4451" t="s">
        <v>1894</v>
      </c>
      <c r="H4451" t="s">
        <v>860</v>
      </c>
      <c r="I4451" t="s">
        <v>8135</v>
      </c>
      <c r="J4451" t="s">
        <v>657</v>
      </c>
      <c r="K4451" t="s">
        <v>56</v>
      </c>
      <c r="L4451" t="s">
        <v>902</v>
      </c>
      <c r="M4451" t="s">
        <v>1829</v>
      </c>
      <c r="N4451" s="5">
        <v>-477383</v>
      </c>
    </row>
    <row r="4452" spans="1:14" x14ac:dyDescent="0.25">
      <c r="A4452" t="s">
        <v>68</v>
      </c>
      <c r="B4452" t="s">
        <v>2046</v>
      </c>
      <c r="C4452">
        <v>2987</v>
      </c>
      <c r="D4452" s="2">
        <v>46082</v>
      </c>
      <c r="E4452" t="s">
        <v>905</v>
      </c>
      <c r="F4452" t="s">
        <v>601</v>
      </c>
      <c r="G4452" t="s">
        <v>1894</v>
      </c>
      <c r="H4452" t="s">
        <v>860</v>
      </c>
      <c r="I4452" t="s">
        <v>8136</v>
      </c>
      <c r="J4452" t="s">
        <v>657</v>
      </c>
      <c r="K4452" t="s">
        <v>56</v>
      </c>
      <c r="L4452" t="s">
        <v>902</v>
      </c>
      <c r="M4452" t="s">
        <v>1829</v>
      </c>
      <c r="N4452" s="5">
        <v>-421251</v>
      </c>
    </row>
    <row r="4453" spans="1:14" x14ac:dyDescent="0.25">
      <c r="A4453" t="s">
        <v>68</v>
      </c>
      <c r="B4453" t="s">
        <v>2046</v>
      </c>
      <c r="C4453">
        <v>2987</v>
      </c>
      <c r="D4453" s="2">
        <v>46082</v>
      </c>
      <c r="E4453" t="s">
        <v>905</v>
      </c>
      <c r="F4453" t="s">
        <v>601</v>
      </c>
      <c r="G4453" t="s">
        <v>1894</v>
      </c>
      <c r="H4453" t="s">
        <v>860</v>
      </c>
      <c r="I4453" t="s">
        <v>8137</v>
      </c>
      <c r="J4453" t="s">
        <v>657</v>
      </c>
      <c r="K4453" t="s">
        <v>56</v>
      </c>
      <c r="L4453" t="s">
        <v>902</v>
      </c>
      <c r="M4453" t="s">
        <v>1829</v>
      </c>
      <c r="N4453" s="5">
        <v>-2418804</v>
      </c>
    </row>
    <row r="4454" spans="1:14" x14ac:dyDescent="0.25">
      <c r="A4454" t="s">
        <v>68</v>
      </c>
      <c r="B4454" t="s">
        <v>2046</v>
      </c>
      <c r="C4454">
        <v>2987</v>
      </c>
      <c r="D4454" s="2">
        <v>46082</v>
      </c>
      <c r="E4454" t="s">
        <v>905</v>
      </c>
      <c r="F4454" t="s">
        <v>174</v>
      </c>
      <c r="G4454" t="s">
        <v>1909</v>
      </c>
      <c r="H4454" t="s">
        <v>1434</v>
      </c>
      <c r="I4454" t="s">
        <v>8138</v>
      </c>
      <c r="J4454" t="s">
        <v>320</v>
      </c>
      <c r="K4454" t="s">
        <v>56</v>
      </c>
      <c r="L4454" t="s">
        <v>902</v>
      </c>
      <c r="M4454" t="s">
        <v>1829</v>
      </c>
      <c r="N4454" s="5">
        <v>1959839</v>
      </c>
    </row>
    <row r="4455" spans="1:14" x14ac:dyDescent="0.25">
      <c r="A4455" t="s">
        <v>68</v>
      </c>
      <c r="B4455" t="s">
        <v>2046</v>
      </c>
      <c r="C4455">
        <v>2987</v>
      </c>
      <c r="D4455" s="2">
        <v>46082</v>
      </c>
      <c r="E4455" t="s">
        <v>905</v>
      </c>
      <c r="F4455" t="s">
        <v>174</v>
      </c>
      <c r="G4455" t="s">
        <v>1909</v>
      </c>
      <c r="H4455" t="s">
        <v>1434</v>
      </c>
      <c r="I4455" t="s">
        <v>8139</v>
      </c>
      <c r="J4455" t="s">
        <v>320</v>
      </c>
      <c r="K4455" t="s">
        <v>56</v>
      </c>
      <c r="L4455" t="s">
        <v>902</v>
      </c>
      <c r="M4455" t="s">
        <v>1829</v>
      </c>
      <c r="N4455" s="5">
        <v>913346</v>
      </c>
    </row>
    <row r="4456" spans="1:14" x14ac:dyDescent="0.25">
      <c r="A4456" t="s">
        <v>68</v>
      </c>
      <c r="B4456" t="s">
        <v>2046</v>
      </c>
      <c r="C4456">
        <v>2987</v>
      </c>
      <c r="D4456" s="2">
        <v>46082</v>
      </c>
      <c r="E4456" t="s">
        <v>905</v>
      </c>
      <c r="F4456" t="s">
        <v>174</v>
      </c>
      <c r="G4456" t="s">
        <v>1909</v>
      </c>
      <c r="H4456" t="s">
        <v>1434</v>
      </c>
      <c r="I4456" t="s">
        <v>8140</v>
      </c>
      <c r="J4456" t="s">
        <v>320</v>
      </c>
      <c r="K4456" t="s">
        <v>56</v>
      </c>
      <c r="L4456" t="s">
        <v>902</v>
      </c>
      <c r="M4456" t="s">
        <v>1829</v>
      </c>
      <c r="N4456" s="5">
        <v>1414159</v>
      </c>
    </row>
    <row r="4457" spans="1:14" x14ac:dyDescent="0.25">
      <c r="A4457" t="s">
        <v>68</v>
      </c>
      <c r="B4457" t="s">
        <v>2046</v>
      </c>
      <c r="C4457">
        <v>2987</v>
      </c>
      <c r="D4457" s="2">
        <v>46082</v>
      </c>
      <c r="E4457" t="s">
        <v>905</v>
      </c>
      <c r="F4457" t="s">
        <v>174</v>
      </c>
      <c r="G4457" t="s">
        <v>1909</v>
      </c>
      <c r="H4457" t="s">
        <v>1434</v>
      </c>
      <c r="I4457" t="s">
        <v>8141</v>
      </c>
      <c r="J4457" t="s">
        <v>320</v>
      </c>
      <c r="K4457" t="s">
        <v>56</v>
      </c>
      <c r="L4457" t="s">
        <v>902</v>
      </c>
      <c r="M4457" t="s">
        <v>1829</v>
      </c>
      <c r="N4457" s="5">
        <v>896881</v>
      </c>
    </row>
    <row r="4458" spans="1:14" x14ac:dyDescent="0.25">
      <c r="A4458" t="s">
        <v>68</v>
      </c>
      <c r="B4458" t="s">
        <v>2046</v>
      </c>
      <c r="C4458">
        <v>2987</v>
      </c>
      <c r="D4458" s="2">
        <v>46082</v>
      </c>
      <c r="E4458" t="s">
        <v>905</v>
      </c>
      <c r="F4458" t="s">
        <v>924</v>
      </c>
      <c r="G4458" t="s">
        <v>901</v>
      </c>
      <c r="H4458" t="s">
        <v>887</v>
      </c>
      <c r="I4458" t="s">
        <v>8142</v>
      </c>
      <c r="J4458" t="s">
        <v>901</v>
      </c>
      <c r="K4458" t="s">
        <v>56</v>
      </c>
      <c r="L4458" t="s">
        <v>902</v>
      </c>
      <c r="M4458" t="s">
        <v>1829</v>
      </c>
      <c r="N4458" s="5">
        <v>5532489</v>
      </c>
    </row>
    <row r="4459" spans="1:14" x14ac:dyDescent="0.25">
      <c r="A4459" t="s">
        <v>68</v>
      </c>
      <c r="B4459" t="s">
        <v>2046</v>
      </c>
      <c r="C4459">
        <v>2987</v>
      </c>
      <c r="D4459" s="2">
        <v>46082</v>
      </c>
      <c r="E4459" t="s">
        <v>905</v>
      </c>
      <c r="F4459" t="s">
        <v>924</v>
      </c>
      <c r="G4459" t="s">
        <v>901</v>
      </c>
      <c r="H4459" t="s">
        <v>887</v>
      </c>
      <c r="I4459" t="s">
        <v>8143</v>
      </c>
      <c r="J4459" t="s">
        <v>901</v>
      </c>
      <c r="K4459" t="s">
        <v>56</v>
      </c>
      <c r="L4459" t="s">
        <v>902</v>
      </c>
      <c r="M4459" t="s">
        <v>1829</v>
      </c>
      <c r="N4459" s="5">
        <v>2839459</v>
      </c>
    </row>
    <row r="4460" spans="1:14" x14ac:dyDescent="0.25">
      <c r="A4460" t="s">
        <v>68</v>
      </c>
      <c r="B4460" t="s">
        <v>2046</v>
      </c>
      <c r="C4460">
        <v>2987</v>
      </c>
      <c r="D4460" s="2">
        <v>46082</v>
      </c>
      <c r="E4460" t="s">
        <v>905</v>
      </c>
      <c r="F4460" t="s">
        <v>924</v>
      </c>
      <c r="G4460" t="s">
        <v>901</v>
      </c>
      <c r="H4460" t="s">
        <v>887</v>
      </c>
      <c r="I4460" t="s">
        <v>8144</v>
      </c>
      <c r="J4460" t="s">
        <v>901</v>
      </c>
      <c r="K4460" t="s">
        <v>56</v>
      </c>
      <c r="L4460" t="s">
        <v>902</v>
      </c>
      <c r="M4460" t="s">
        <v>1829</v>
      </c>
      <c r="N4460" s="5">
        <v>2221511</v>
      </c>
    </row>
    <row r="4461" spans="1:14" x14ac:dyDescent="0.25">
      <c r="A4461" t="s">
        <v>68</v>
      </c>
      <c r="B4461" t="s">
        <v>2046</v>
      </c>
      <c r="C4461">
        <v>2987</v>
      </c>
      <c r="D4461" s="2">
        <v>46082</v>
      </c>
      <c r="E4461" t="s">
        <v>905</v>
      </c>
      <c r="F4461" t="s">
        <v>924</v>
      </c>
      <c r="G4461" t="s">
        <v>901</v>
      </c>
      <c r="H4461" t="s">
        <v>887</v>
      </c>
      <c r="I4461" t="s">
        <v>8145</v>
      </c>
      <c r="J4461" t="s">
        <v>901</v>
      </c>
      <c r="K4461" t="s">
        <v>56</v>
      </c>
      <c r="L4461" t="s">
        <v>902</v>
      </c>
      <c r="M4461" t="s">
        <v>1829</v>
      </c>
      <c r="N4461" s="5">
        <v>1529552</v>
      </c>
    </row>
    <row r="4462" spans="1:14" x14ac:dyDescent="0.25">
      <c r="A4462" t="s">
        <v>68</v>
      </c>
      <c r="B4462" t="s">
        <v>2046</v>
      </c>
      <c r="C4462">
        <v>2987</v>
      </c>
      <c r="D4462" s="2">
        <v>46082</v>
      </c>
      <c r="E4462" t="s">
        <v>905</v>
      </c>
      <c r="F4462" t="s">
        <v>924</v>
      </c>
      <c r="G4462" t="s">
        <v>901</v>
      </c>
      <c r="H4462" t="s">
        <v>887</v>
      </c>
      <c r="I4462" t="s">
        <v>8146</v>
      </c>
      <c r="J4462" t="s">
        <v>901</v>
      </c>
      <c r="K4462" t="s">
        <v>56</v>
      </c>
      <c r="L4462" t="s">
        <v>902</v>
      </c>
      <c r="M4462" t="s">
        <v>1829</v>
      </c>
      <c r="N4462" s="5">
        <v>499770</v>
      </c>
    </row>
    <row r="4463" spans="1:14" x14ac:dyDescent="0.25">
      <c r="A4463" t="s">
        <v>68</v>
      </c>
      <c r="B4463" t="s">
        <v>2046</v>
      </c>
      <c r="C4463">
        <v>2987</v>
      </c>
      <c r="D4463" s="2">
        <v>46082</v>
      </c>
      <c r="E4463" t="s">
        <v>905</v>
      </c>
      <c r="F4463" t="s">
        <v>5423</v>
      </c>
      <c r="G4463" t="s">
        <v>5424</v>
      </c>
      <c r="H4463" t="s">
        <v>4737</v>
      </c>
      <c r="I4463" t="s">
        <v>5425</v>
      </c>
      <c r="J4463" t="s">
        <v>8147</v>
      </c>
      <c r="K4463" t="s">
        <v>56</v>
      </c>
      <c r="L4463" t="s">
        <v>902</v>
      </c>
      <c r="M4463" t="s">
        <v>1829</v>
      </c>
      <c r="N4463" s="5">
        <v>313764</v>
      </c>
    </row>
    <row r="4464" spans="1:14" x14ac:dyDescent="0.25">
      <c r="A4464" t="s">
        <v>68</v>
      </c>
      <c r="B4464" t="s">
        <v>2046</v>
      </c>
      <c r="C4464">
        <v>2987</v>
      </c>
      <c r="D4464" s="2">
        <v>46082</v>
      </c>
      <c r="E4464" t="s">
        <v>905</v>
      </c>
      <c r="F4464" t="s">
        <v>815</v>
      </c>
      <c r="G4464" t="s">
        <v>1900</v>
      </c>
      <c r="H4464" t="s">
        <v>833</v>
      </c>
      <c r="I4464" t="s">
        <v>8148</v>
      </c>
      <c r="J4464" t="s">
        <v>1123</v>
      </c>
      <c r="K4464" t="s">
        <v>56</v>
      </c>
      <c r="L4464" t="s">
        <v>902</v>
      </c>
      <c r="M4464" t="s">
        <v>1829</v>
      </c>
      <c r="N4464" s="5">
        <v>4974</v>
      </c>
    </row>
    <row r="4465" spans="1:14" x14ac:dyDescent="0.25">
      <c r="A4465" t="s">
        <v>68</v>
      </c>
      <c r="B4465" t="s">
        <v>2046</v>
      </c>
      <c r="C4465">
        <v>2987</v>
      </c>
      <c r="D4465" s="2">
        <v>46082</v>
      </c>
      <c r="E4465" t="s">
        <v>905</v>
      </c>
      <c r="F4465" t="s">
        <v>815</v>
      </c>
      <c r="G4465" t="s">
        <v>1900</v>
      </c>
      <c r="H4465" t="s">
        <v>833</v>
      </c>
      <c r="I4465" t="s">
        <v>8149</v>
      </c>
      <c r="J4465" t="s">
        <v>1123</v>
      </c>
      <c r="K4465" t="s">
        <v>56</v>
      </c>
      <c r="L4465" t="s">
        <v>902</v>
      </c>
      <c r="M4465" t="s">
        <v>1829</v>
      </c>
      <c r="N4465" s="5">
        <v>1370389</v>
      </c>
    </row>
    <row r="4466" spans="1:14" x14ac:dyDescent="0.25">
      <c r="A4466" t="s">
        <v>68</v>
      </c>
      <c r="B4466" t="s">
        <v>2046</v>
      </c>
      <c r="C4466">
        <v>2987</v>
      </c>
      <c r="D4466" s="2">
        <v>46082</v>
      </c>
      <c r="E4466" t="s">
        <v>905</v>
      </c>
      <c r="F4466" t="s">
        <v>815</v>
      </c>
      <c r="G4466" t="s">
        <v>1900</v>
      </c>
      <c r="H4466" t="s">
        <v>833</v>
      </c>
      <c r="I4466" t="s">
        <v>8150</v>
      </c>
      <c r="J4466" t="s">
        <v>1123</v>
      </c>
      <c r="K4466" t="s">
        <v>56</v>
      </c>
      <c r="L4466" t="s">
        <v>902</v>
      </c>
      <c r="M4466" t="s">
        <v>1829</v>
      </c>
      <c r="N4466" s="5">
        <v>1464295</v>
      </c>
    </row>
    <row r="4467" spans="1:14" x14ac:dyDescent="0.25">
      <c r="A4467" t="s">
        <v>68</v>
      </c>
      <c r="B4467" t="s">
        <v>2046</v>
      </c>
      <c r="C4467">
        <v>2987</v>
      </c>
      <c r="D4467" s="2">
        <v>46082</v>
      </c>
      <c r="E4467" t="s">
        <v>906</v>
      </c>
      <c r="F4467" t="s">
        <v>174</v>
      </c>
      <c r="G4467" t="s">
        <v>1909</v>
      </c>
      <c r="H4467" t="s">
        <v>1434</v>
      </c>
      <c r="I4467" t="s">
        <v>14</v>
      </c>
      <c r="J4467" t="s">
        <v>1910</v>
      </c>
      <c r="K4467" t="s">
        <v>56</v>
      </c>
      <c r="L4467" t="s">
        <v>903</v>
      </c>
      <c r="M4467" t="s">
        <v>1829</v>
      </c>
      <c r="N4467" s="5">
        <v>6379728</v>
      </c>
    </row>
    <row r="4468" spans="1:14" x14ac:dyDescent="0.25">
      <c r="A4468" t="s">
        <v>68</v>
      </c>
      <c r="B4468" t="s">
        <v>2046</v>
      </c>
      <c r="C4468">
        <v>2987</v>
      </c>
      <c r="D4468" s="2">
        <v>46082</v>
      </c>
      <c r="E4468" t="s">
        <v>906</v>
      </c>
      <c r="F4468" t="s">
        <v>924</v>
      </c>
      <c r="G4468" t="s">
        <v>901</v>
      </c>
      <c r="H4468" t="s">
        <v>887</v>
      </c>
      <c r="I4468" t="s">
        <v>14</v>
      </c>
      <c r="J4468" t="s">
        <v>1926</v>
      </c>
      <c r="K4468" t="s">
        <v>56</v>
      </c>
      <c r="L4468" t="s">
        <v>903</v>
      </c>
      <c r="M4468" t="s">
        <v>1829</v>
      </c>
      <c r="N4468" s="5">
        <v>24880616</v>
      </c>
    </row>
    <row r="4469" spans="1:14" x14ac:dyDescent="0.25">
      <c r="A4469" t="s">
        <v>68</v>
      </c>
      <c r="B4469" t="s">
        <v>2046</v>
      </c>
      <c r="C4469">
        <v>2987</v>
      </c>
      <c r="D4469" s="2">
        <v>46082</v>
      </c>
      <c r="E4469" t="s">
        <v>906</v>
      </c>
      <c r="F4469" t="s">
        <v>1120</v>
      </c>
      <c r="G4469" t="s">
        <v>1105</v>
      </c>
      <c r="H4469" t="s">
        <v>1106</v>
      </c>
      <c r="I4469" t="s">
        <v>8151</v>
      </c>
      <c r="J4469" t="s">
        <v>5427</v>
      </c>
      <c r="K4469" t="s">
        <v>56</v>
      </c>
      <c r="L4469" t="s">
        <v>903</v>
      </c>
      <c r="M4469" t="s">
        <v>1829</v>
      </c>
      <c r="N4469" s="5">
        <v>960880</v>
      </c>
    </row>
    <row r="4470" spans="1:14" x14ac:dyDescent="0.25">
      <c r="A4470" t="s">
        <v>68</v>
      </c>
      <c r="B4470" t="s">
        <v>2046</v>
      </c>
      <c r="C4470">
        <v>2987</v>
      </c>
      <c r="D4470" s="2">
        <v>46082</v>
      </c>
      <c r="E4470" t="s">
        <v>906</v>
      </c>
      <c r="F4470" t="s">
        <v>815</v>
      </c>
      <c r="G4470" t="s">
        <v>1900</v>
      </c>
      <c r="H4470" t="s">
        <v>833</v>
      </c>
      <c r="I4470" t="s">
        <v>14</v>
      </c>
      <c r="J4470" t="s">
        <v>1904</v>
      </c>
      <c r="K4470" t="s">
        <v>56</v>
      </c>
      <c r="L4470" t="s">
        <v>903</v>
      </c>
      <c r="M4470" t="s">
        <v>1829</v>
      </c>
      <c r="N4470" s="5">
        <v>2559684</v>
      </c>
    </row>
    <row r="4471" spans="1:14" x14ac:dyDescent="0.25">
      <c r="A4471" t="s">
        <v>68</v>
      </c>
      <c r="B4471" t="s">
        <v>2046</v>
      </c>
      <c r="C4471">
        <v>2987</v>
      </c>
      <c r="D4471" s="2">
        <v>46082</v>
      </c>
      <c r="E4471" t="s">
        <v>907</v>
      </c>
      <c r="F4471" t="s">
        <v>5420</v>
      </c>
      <c r="G4471" t="s">
        <v>5421</v>
      </c>
      <c r="H4471" t="s">
        <v>4736</v>
      </c>
      <c r="I4471" t="s">
        <v>8122</v>
      </c>
      <c r="J4471" t="s">
        <v>8152</v>
      </c>
      <c r="K4471" t="s">
        <v>56</v>
      </c>
      <c r="L4471" t="s">
        <v>904</v>
      </c>
      <c r="M4471" t="s">
        <v>1829</v>
      </c>
      <c r="N4471" s="5">
        <v>-103264</v>
      </c>
    </row>
    <row r="4472" spans="1:14" x14ac:dyDescent="0.25">
      <c r="A4472" t="s">
        <v>68</v>
      </c>
      <c r="B4472" t="s">
        <v>2046</v>
      </c>
      <c r="C4472">
        <v>2987</v>
      </c>
      <c r="D4472" s="2">
        <v>46082</v>
      </c>
      <c r="E4472" t="s">
        <v>907</v>
      </c>
      <c r="F4472" t="s">
        <v>174</v>
      </c>
      <c r="G4472" t="s">
        <v>1909</v>
      </c>
      <c r="H4472" t="s">
        <v>1434</v>
      </c>
      <c r="I4472" t="s">
        <v>8138</v>
      </c>
      <c r="J4472" t="s">
        <v>1911</v>
      </c>
      <c r="K4472" t="s">
        <v>56</v>
      </c>
      <c r="L4472" t="s">
        <v>904</v>
      </c>
      <c r="M4472" t="s">
        <v>1829</v>
      </c>
      <c r="N4472" s="5">
        <v>-1959839</v>
      </c>
    </row>
    <row r="4473" spans="1:14" x14ac:dyDescent="0.25">
      <c r="A4473" t="s">
        <v>68</v>
      </c>
      <c r="B4473" t="s">
        <v>2046</v>
      </c>
      <c r="C4473">
        <v>2987</v>
      </c>
      <c r="D4473" s="2">
        <v>46082</v>
      </c>
      <c r="E4473" t="s">
        <v>907</v>
      </c>
      <c r="F4473" t="s">
        <v>174</v>
      </c>
      <c r="G4473" t="s">
        <v>1909</v>
      </c>
      <c r="H4473" t="s">
        <v>1434</v>
      </c>
      <c r="I4473" t="s">
        <v>8139</v>
      </c>
      <c r="J4473" t="s">
        <v>1911</v>
      </c>
      <c r="K4473" t="s">
        <v>56</v>
      </c>
      <c r="L4473" t="s">
        <v>904</v>
      </c>
      <c r="M4473" t="s">
        <v>1829</v>
      </c>
      <c r="N4473" s="5">
        <v>-913346</v>
      </c>
    </row>
    <row r="4474" spans="1:14" x14ac:dyDescent="0.25">
      <c r="A4474" t="s">
        <v>68</v>
      </c>
      <c r="B4474" t="s">
        <v>2046</v>
      </c>
      <c r="C4474">
        <v>2987</v>
      </c>
      <c r="D4474" s="2">
        <v>46082</v>
      </c>
      <c r="E4474" t="s">
        <v>907</v>
      </c>
      <c r="F4474" t="s">
        <v>174</v>
      </c>
      <c r="G4474" t="s">
        <v>1909</v>
      </c>
      <c r="H4474" t="s">
        <v>1434</v>
      </c>
      <c r="I4474" t="s">
        <v>8140</v>
      </c>
      <c r="J4474" t="s">
        <v>1911</v>
      </c>
      <c r="K4474" t="s">
        <v>56</v>
      </c>
      <c r="L4474" t="s">
        <v>904</v>
      </c>
      <c r="M4474" t="s">
        <v>1829</v>
      </c>
      <c r="N4474" s="5">
        <v>-2340361</v>
      </c>
    </row>
    <row r="4475" spans="1:14" x14ac:dyDescent="0.25">
      <c r="A4475" t="s">
        <v>68</v>
      </c>
      <c r="B4475" t="s">
        <v>2046</v>
      </c>
      <c r="C4475">
        <v>2987</v>
      </c>
      <c r="D4475" s="2">
        <v>46082</v>
      </c>
      <c r="E4475" t="s">
        <v>907</v>
      </c>
      <c r="F4475" t="s">
        <v>174</v>
      </c>
      <c r="G4475" t="s">
        <v>1909</v>
      </c>
      <c r="H4475" t="s">
        <v>1434</v>
      </c>
      <c r="I4475" t="s">
        <v>8141</v>
      </c>
      <c r="J4475" t="s">
        <v>1911</v>
      </c>
      <c r="K4475" t="s">
        <v>56</v>
      </c>
      <c r="L4475" t="s">
        <v>904</v>
      </c>
      <c r="M4475" t="s">
        <v>1829</v>
      </c>
      <c r="N4475" s="5">
        <v>-1307785</v>
      </c>
    </row>
    <row r="4476" spans="1:14" x14ac:dyDescent="0.25">
      <c r="A4476" t="s">
        <v>68</v>
      </c>
      <c r="B4476" t="s">
        <v>2046</v>
      </c>
      <c r="C4476">
        <v>2987</v>
      </c>
      <c r="D4476" s="2">
        <v>46082</v>
      </c>
      <c r="E4476" t="s">
        <v>907</v>
      </c>
      <c r="F4476" t="s">
        <v>924</v>
      </c>
      <c r="G4476" t="s">
        <v>901</v>
      </c>
      <c r="H4476" t="s">
        <v>887</v>
      </c>
      <c r="I4476" t="s">
        <v>8142</v>
      </c>
      <c r="J4476" t="s">
        <v>1929</v>
      </c>
      <c r="K4476" t="s">
        <v>56</v>
      </c>
      <c r="L4476" t="s">
        <v>904</v>
      </c>
      <c r="M4476" t="s">
        <v>1829</v>
      </c>
      <c r="N4476" s="5">
        <v>-5988373</v>
      </c>
    </row>
    <row r="4477" spans="1:14" x14ac:dyDescent="0.25">
      <c r="A4477" t="s">
        <v>68</v>
      </c>
      <c r="B4477" t="s">
        <v>2046</v>
      </c>
      <c r="C4477">
        <v>2987</v>
      </c>
      <c r="D4477" s="2">
        <v>46082</v>
      </c>
      <c r="E4477" t="s">
        <v>907</v>
      </c>
      <c r="F4477" t="s">
        <v>924</v>
      </c>
      <c r="G4477" t="s">
        <v>901</v>
      </c>
      <c r="H4477" t="s">
        <v>887</v>
      </c>
      <c r="I4477" t="s">
        <v>8143</v>
      </c>
      <c r="J4477" t="s">
        <v>1929</v>
      </c>
      <c r="K4477" t="s">
        <v>56</v>
      </c>
      <c r="L4477" t="s">
        <v>904</v>
      </c>
      <c r="M4477" t="s">
        <v>1829</v>
      </c>
      <c r="N4477" s="5">
        <v>-2689847</v>
      </c>
    </row>
    <row r="4478" spans="1:14" x14ac:dyDescent="0.25">
      <c r="A4478" t="s">
        <v>68</v>
      </c>
      <c r="B4478" t="s">
        <v>2046</v>
      </c>
      <c r="C4478">
        <v>2987</v>
      </c>
      <c r="D4478" s="2">
        <v>46082</v>
      </c>
      <c r="E4478" t="s">
        <v>907</v>
      </c>
      <c r="F4478" t="s">
        <v>924</v>
      </c>
      <c r="G4478" t="s">
        <v>901</v>
      </c>
      <c r="H4478" t="s">
        <v>887</v>
      </c>
      <c r="I4478" t="s">
        <v>8144</v>
      </c>
      <c r="J4478" t="s">
        <v>1929</v>
      </c>
      <c r="K4478" t="s">
        <v>56</v>
      </c>
      <c r="L4478" t="s">
        <v>904</v>
      </c>
      <c r="M4478" t="s">
        <v>1829</v>
      </c>
      <c r="N4478" s="5">
        <v>-2273534</v>
      </c>
    </row>
    <row r="4479" spans="1:14" x14ac:dyDescent="0.25">
      <c r="A4479" t="s">
        <v>68</v>
      </c>
      <c r="B4479" t="s">
        <v>2046</v>
      </c>
      <c r="C4479">
        <v>2987</v>
      </c>
      <c r="D4479" s="2">
        <v>46082</v>
      </c>
      <c r="E4479" t="s">
        <v>907</v>
      </c>
      <c r="F4479" t="s">
        <v>924</v>
      </c>
      <c r="G4479" t="s">
        <v>901</v>
      </c>
      <c r="H4479" t="s">
        <v>887</v>
      </c>
      <c r="I4479" t="s">
        <v>8145</v>
      </c>
      <c r="J4479" t="s">
        <v>1929</v>
      </c>
      <c r="K4479" t="s">
        <v>56</v>
      </c>
      <c r="L4479" t="s">
        <v>904</v>
      </c>
      <c r="M4479" t="s">
        <v>1829</v>
      </c>
      <c r="N4479" s="5">
        <v>-1534871</v>
      </c>
    </row>
    <row r="4480" spans="1:14" x14ac:dyDescent="0.25">
      <c r="A4480" t="s">
        <v>68</v>
      </c>
      <c r="B4480" t="s">
        <v>2046</v>
      </c>
      <c r="C4480">
        <v>2987</v>
      </c>
      <c r="D4480" s="2">
        <v>46082</v>
      </c>
      <c r="E4480" t="s">
        <v>907</v>
      </c>
      <c r="F4480" t="s">
        <v>924</v>
      </c>
      <c r="G4480" t="s">
        <v>901</v>
      </c>
      <c r="H4480" t="s">
        <v>887</v>
      </c>
      <c r="I4480" t="s">
        <v>8146</v>
      </c>
      <c r="J4480" t="s">
        <v>1929</v>
      </c>
      <c r="K4480" t="s">
        <v>56</v>
      </c>
      <c r="L4480" t="s">
        <v>904</v>
      </c>
      <c r="M4480" t="s">
        <v>1829</v>
      </c>
      <c r="N4480" s="5">
        <v>-560252</v>
      </c>
    </row>
    <row r="4481" spans="1:14" x14ac:dyDescent="0.25">
      <c r="A4481" t="s">
        <v>68</v>
      </c>
      <c r="B4481" t="s">
        <v>2046</v>
      </c>
      <c r="C4481">
        <v>2987</v>
      </c>
      <c r="D4481" s="2">
        <v>46082</v>
      </c>
      <c r="E4481" t="s">
        <v>907</v>
      </c>
      <c r="F4481" t="s">
        <v>5423</v>
      </c>
      <c r="G4481" t="s">
        <v>5424</v>
      </c>
      <c r="H4481" t="s">
        <v>4737</v>
      </c>
      <c r="I4481" t="s">
        <v>5425</v>
      </c>
      <c r="J4481" t="s">
        <v>8153</v>
      </c>
      <c r="K4481" t="s">
        <v>56</v>
      </c>
      <c r="L4481" t="s">
        <v>904</v>
      </c>
      <c r="M4481" t="s">
        <v>1829</v>
      </c>
      <c r="N4481" s="5">
        <v>-313764</v>
      </c>
    </row>
    <row r="4482" spans="1:14" x14ac:dyDescent="0.25">
      <c r="A4482" t="s">
        <v>68</v>
      </c>
      <c r="B4482" t="s">
        <v>2046</v>
      </c>
      <c r="C4482">
        <v>2987</v>
      </c>
      <c r="D4482" s="2">
        <v>46082</v>
      </c>
      <c r="E4482" t="s">
        <v>907</v>
      </c>
      <c r="F4482" t="s">
        <v>1120</v>
      </c>
      <c r="G4482" t="s">
        <v>1105</v>
      </c>
      <c r="H4482" t="s">
        <v>1106</v>
      </c>
      <c r="I4482" t="s">
        <v>14</v>
      </c>
      <c r="J4482" t="s">
        <v>2055</v>
      </c>
      <c r="K4482" t="s">
        <v>56</v>
      </c>
      <c r="L4482" t="s">
        <v>904</v>
      </c>
      <c r="M4482" t="s">
        <v>1829</v>
      </c>
      <c r="N4482" s="5">
        <v>-413056</v>
      </c>
    </row>
    <row r="4483" spans="1:14" x14ac:dyDescent="0.25">
      <c r="A4483" t="s">
        <v>68</v>
      </c>
      <c r="B4483" t="s">
        <v>2046</v>
      </c>
      <c r="C4483">
        <v>2987</v>
      </c>
      <c r="D4483" s="2">
        <v>46082</v>
      </c>
      <c r="E4483" t="s">
        <v>907</v>
      </c>
      <c r="F4483" t="s">
        <v>815</v>
      </c>
      <c r="G4483" t="s">
        <v>1900</v>
      </c>
      <c r="H4483" t="s">
        <v>833</v>
      </c>
      <c r="I4483" t="s">
        <v>8149</v>
      </c>
      <c r="J4483" t="s">
        <v>1907</v>
      </c>
      <c r="K4483" t="s">
        <v>56</v>
      </c>
      <c r="L4483" t="s">
        <v>904</v>
      </c>
      <c r="M4483" t="s">
        <v>1829</v>
      </c>
      <c r="N4483" s="5">
        <v>-1447960</v>
      </c>
    </row>
    <row r="4484" spans="1:14" x14ac:dyDescent="0.25">
      <c r="A4484" t="s">
        <v>68</v>
      </c>
      <c r="B4484" t="s">
        <v>2046</v>
      </c>
      <c r="C4484">
        <v>2987</v>
      </c>
      <c r="D4484" s="2">
        <v>46082</v>
      </c>
      <c r="E4484" t="s">
        <v>907</v>
      </c>
      <c r="F4484" t="s">
        <v>815</v>
      </c>
      <c r="G4484" t="s">
        <v>1900</v>
      </c>
      <c r="H4484" t="s">
        <v>833</v>
      </c>
      <c r="I4484" t="s">
        <v>8150</v>
      </c>
      <c r="J4484" t="s">
        <v>1907</v>
      </c>
      <c r="K4484" t="s">
        <v>56</v>
      </c>
      <c r="L4484" t="s">
        <v>904</v>
      </c>
      <c r="M4484" t="s">
        <v>1829</v>
      </c>
      <c r="N4484" s="5">
        <v>-1365297</v>
      </c>
    </row>
    <row r="4485" spans="1:14" x14ac:dyDescent="0.25">
      <c r="A4485" t="s">
        <v>68</v>
      </c>
      <c r="B4485" t="s">
        <v>2046</v>
      </c>
      <c r="C4485">
        <v>2987</v>
      </c>
      <c r="D4485" s="2">
        <v>46113</v>
      </c>
      <c r="E4485" t="s">
        <v>905</v>
      </c>
      <c r="F4485" t="s">
        <v>5420</v>
      </c>
      <c r="G4485" t="s">
        <v>5421</v>
      </c>
      <c r="H4485" t="s">
        <v>4736</v>
      </c>
      <c r="I4485" t="s">
        <v>8154</v>
      </c>
      <c r="J4485" t="s">
        <v>5421</v>
      </c>
      <c r="K4485" t="s">
        <v>56</v>
      </c>
      <c r="L4485" t="s">
        <v>902</v>
      </c>
      <c r="M4485" t="s">
        <v>1829</v>
      </c>
      <c r="N4485" s="5">
        <v>521636</v>
      </c>
    </row>
    <row r="4486" spans="1:14" x14ac:dyDescent="0.25">
      <c r="A4486" t="s">
        <v>68</v>
      </c>
      <c r="B4486" t="s">
        <v>2046</v>
      </c>
      <c r="C4486">
        <v>2987</v>
      </c>
      <c r="D4486" s="2">
        <v>46113</v>
      </c>
      <c r="E4486" t="s">
        <v>905</v>
      </c>
      <c r="F4486" t="s">
        <v>601</v>
      </c>
      <c r="G4486" t="s">
        <v>1894</v>
      </c>
      <c r="H4486" t="s">
        <v>860</v>
      </c>
      <c r="I4486" t="s">
        <v>8155</v>
      </c>
      <c r="J4486" t="s">
        <v>657</v>
      </c>
      <c r="K4486" t="s">
        <v>56</v>
      </c>
      <c r="L4486" t="s">
        <v>902</v>
      </c>
      <c r="M4486" t="s">
        <v>1829</v>
      </c>
      <c r="N4486" s="5">
        <v>2123316</v>
      </c>
    </row>
    <row r="4487" spans="1:14" x14ac:dyDescent="0.25">
      <c r="A4487" t="s">
        <v>68</v>
      </c>
      <c r="B4487" t="s">
        <v>2046</v>
      </c>
      <c r="C4487">
        <v>2987</v>
      </c>
      <c r="D4487" s="2">
        <v>46113</v>
      </c>
      <c r="E4487" t="s">
        <v>905</v>
      </c>
      <c r="F4487" t="s">
        <v>601</v>
      </c>
      <c r="G4487" t="s">
        <v>1894</v>
      </c>
      <c r="H4487" t="s">
        <v>860</v>
      </c>
      <c r="I4487" t="s">
        <v>8156</v>
      </c>
      <c r="J4487" t="s">
        <v>657</v>
      </c>
      <c r="K4487" t="s">
        <v>56</v>
      </c>
      <c r="L4487" t="s">
        <v>902</v>
      </c>
      <c r="M4487" t="s">
        <v>1829</v>
      </c>
      <c r="N4487" s="5">
        <v>910152</v>
      </c>
    </row>
    <row r="4488" spans="1:14" x14ac:dyDescent="0.25">
      <c r="A4488" t="s">
        <v>68</v>
      </c>
      <c r="B4488" t="s">
        <v>2046</v>
      </c>
      <c r="C4488">
        <v>2987</v>
      </c>
      <c r="D4488" s="2">
        <v>46113</v>
      </c>
      <c r="E4488" t="s">
        <v>905</v>
      </c>
      <c r="F4488" t="s">
        <v>601</v>
      </c>
      <c r="G4488" t="s">
        <v>1894</v>
      </c>
      <c r="H4488" t="s">
        <v>860</v>
      </c>
      <c r="I4488" t="s">
        <v>8157</v>
      </c>
      <c r="J4488" t="s">
        <v>657</v>
      </c>
      <c r="K4488" t="s">
        <v>56</v>
      </c>
      <c r="L4488" t="s">
        <v>902</v>
      </c>
      <c r="M4488" t="s">
        <v>1829</v>
      </c>
      <c r="N4488" s="5">
        <v>1778684</v>
      </c>
    </row>
    <row r="4489" spans="1:14" x14ac:dyDescent="0.25">
      <c r="A4489" t="s">
        <v>68</v>
      </c>
      <c r="B4489" t="s">
        <v>2046</v>
      </c>
      <c r="C4489">
        <v>2987</v>
      </c>
      <c r="D4489" s="2">
        <v>46113</v>
      </c>
      <c r="E4489" t="s">
        <v>905</v>
      </c>
      <c r="F4489" t="s">
        <v>601</v>
      </c>
      <c r="G4489" t="s">
        <v>1894</v>
      </c>
      <c r="H4489" t="s">
        <v>860</v>
      </c>
      <c r="I4489" t="s">
        <v>8158</v>
      </c>
      <c r="J4489" t="s">
        <v>657</v>
      </c>
      <c r="K4489" t="s">
        <v>56</v>
      </c>
      <c r="L4489" t="s">
        <v>902</v>
      </c>
      <c r="M4489" t="s">
        <v>1829</v>
      </c>
      <c r="N4489" s="5">
        <v>246123</v>
      </c>
    </row>
    <row r="4490" spans="1:14" x14ac:dyDescent="0.25">
      <c r="A4490" t="s">
        <v>68</v>
      </c>
      <c r="B4490" t="s">
        <v>2046</v>
      </c>
      <c r="C4490">
        <v>2987</v>
      </c>
      <c r="D4490" s="2">
        <v>46113</v>
      </c>
      <c r="E4490" t="s">
        <v>905</v>
      </c>
      <c r="F4490" t="s">
        <v>601</v>
      </c>
      <c r="G4490" t="s">
        <v>1894</v>
      </c>
      <c r="H4490" t="s">
        <v>860</v>
      </c>
      <c r="I4490" t="s">
        <v>8159</v>
      </c>
      <c r="J4490" t="s">
        <v>657</v>
      </c>
      <c r="K4490" t="s">
        <v>56</v>
      </c>
      <c r="L4490" t="s">
        <v>902</v>
      </c>
      <c r="M4490" t="s">
        <v>1829</v>
      </c>
      <c r="N4490" s="5">
        <v>2528180</v>
      </c>
    </row>
    <row r="4491" spans="1:14" x14ac:dyDescent="0.25">
      <c r="A4491" t="s">
        <v>68</v>
      </c>
      <c r="B4491" t="s">
        <v>2046</v>
      </c>
      <c r="C4491">
        <v>2987</v>
      </c>
      <c r="D4491" s="2">
        <v>46113</v>
      </c>
      <c r="E4491" t="s">
        <v>905</v>
      </c>
      <c r="F4491" t="s">
        <v>174</v>
      </c>
      <c r="G4491" t="s">
        <v>1909</v>
      </c>
      <c r="H4491" t="s">
        <v>1434</v>
      </c>
      <c r="I4491" t="s">
        <v>8160</v>
      </c>
      <c r="J4491" t="s">
        <v>320</v>
      </c>
      <c r="K4491" t="s">
        <v>56</v>
      </c>
      <c r="L4491" t="s">
        <v>902</v>
      </c>
      <c r="M4491" t="s">
        <v>1829</v>
      </c>
      <c r="N4491" s="5">
        <v>1006402</v>
      </c>
    </row>
    <row r="4492" spans="1:14" x14ac:dyDescent="0.25">
      <c r="A4492" t="s">
        <v>68</v>
      </c>
      <c r="B4492" t="s">
        <v>2046</v>
      </c>
      <c r="C4492">
        <v>2987</v>
      </c>
      <c r="D4492" s="2">
        <v>46113</v>
      </c>
      <c r="E4492" t="s">
        <v>905</v>
      </c>
      <c r="F4492" t="s">
        <v>174</v>
      </c>
      <c r="G4492" t="s">
        <v>1909</v>
      </c>
      <c r="H4492" t="s">
        <v>1434</v>
      </c>
      <c r="I4492" t="s">
        <v>8161</v>
      </c>
      <c r="J4492" t="s">
        <v>320</v>
      </c>
      <c r="K4492" t="s">
        <v>56</v>
      </c>
      <c r="L4492" t="s">
        <v>902</v>
      </c>
      <c r="M4492" t="s">
        <v>1829</v>
      </c>
      <c r="N4492" s="5">
        <v>977716</v>
      </c>
    </row>
    <row r="4493" spans="1:14" x14ac:dyDescent="0.25">
      <c r="A4493" t="s">
        <v>68</v>
      </c>
      <c r="B4493" t="s">
        <v>2046</v>
      </c>
      <c r="C4493">
        <v>2987</v>
      </c>
      <c r="D4493" s="2">
        <v>46113</v>
      </c>
      <c r="E4493" t="s">
        <v>905</v>
      </c>
      <c r="F4493" t="s">
        <v>174</v>
      </c>
      <c r="G4493" t="s">
        <v>1909</v>
      </c>
      <c r="H4493" t="s">
        <v>1434</v>
      </c>
      <c r="I4493" t="s">
        <v>8162</v>
      </c>
      <c r="J4493" t="s">
        <v>320</v>
      </c>
      <c r="K4493" t="s">
        <v>56</v>
      </c>
      <c r="L4493" t="s">
        <v>902</v>
      </c>
      <c r="M4493" t="s">
        <v>1829</v>
      </c>
      <c r="N4493" s="5">
        <v>2041091</v>
      </c>
    </row>
    <row r="4494" spans="1:14" x14ac:dyDescent="0.25">
      <c r="A4494" t="s">
        <v>68</v>
      </c>
      <c r="B4494" t="s">
        <v>2046</v>
      </c>
      <c r="C4494">
        <v>2987</v>
      </c>
      <c r="D4494" s="2">
        <v>46113</v>
      </c>
      <c r="E4494" t="s">
        <v>905</v>
      </c>
      <c r="F4494" t="s">
        <v>174</v>
      </c>
      <c r="G4494" t="s">
        <v>1909</v>
      </c>
      <c r="H4494" t="s">
        <v>1434</v>
      </c>
      <c r="I4494" t="s">
        <v>8163</v>
      </c>
      <c r="J4494" t="s">
        <v>320</v>
      </c>
      <c r="K4494" t="s">
        <v>56</v>
      </c>
      <c r="L4494" t="s">
        <v>902</v>
      </c>
      <c r="M4494" t="s">
        <v>1829</v>
      </c>
      <c r="N4494" s="5">
        <v>1799983</v>
      </c>
    </row>
    <row r="4495" spans="1:14" x14ac:dyDescent="0.25">
      <c r="A4495" t="s">
        <v>68</v>
      </c>
      <c r="B4495" t="s">
        <v>2046</v>
      </c>
      <c r="C4495">
        <v>2987</v>
      </c>
      <c r="D4495" s="2">
        <v>46113</v>
      </c>
      <c r="E4495" t="s">
        <v>905</v>
      </c>
      <c r="F4495" t="s">
        <v>924</v>
      </c>
      <c r="G4495" t="s">
        <v>901</v>
      </c>
      <c r="H4495" t="s">
        <v>887</v>
      </c>
      <c r="I4495" t="s">
        <v>8164</v>
      </c>
      <c r="J4495" t="s">
        <v>901</v>
      </c>
      <c r="K4495" t="s">
        <v>56</v>
      </c>
      <c r="L4495" t="s">
        <v>902</v>
      </c>
      <c r="M4495" t="s">
        <v>1829</v>
      </c>
      <c r="N4495" s="5">
        <v>2141891</v>
      </c>
    </row>
    <row r="4496" spans="1:14" x14ac:dyDescent="0.25">
      <c r="A4496" t="s">
        <v>68</v>
      </c>
      <c r="B4496" t="s">
        <v>2046</v>
      </c>
      <c r="C4496">
        <v>2987</v>
      </c>
      <c r="D4496" s="2">
        <v>46113</v>
      </c>
      <c r="E4496" t="s">
        <v>905</v>
      </c>
      <c r="F4496" t="s">
        <v>924</v>
      </c>
      <c r="G4496" t="s">
        <v>901</v>
      </c>
      <c r="H4496" t="s">
        <v>887</v>
      </c>
      <c r="I4496" t="s">
        <v>8165</v>
      </c>
      <c r="J4496" t="s">
        <v>901</v>
      </c>
      <c r="K4496" t="s">
        <v>56</v>
      </c>
      <c r="L4496" t="s">
        <v>902</v>
      </c>
      <c r="M4496" t="s">
        <v>1829</v>
      </c>
      <c r="N4496" s="5">
        <v>1902841</v>
      </c>
    </row>
    <row r="4497" spans="1:14" x14ac:dyDescent="0.25">
      <c r="A4497" t="s">
        <v>68</v>
      </c>
      <c r="B4497" t="s">
        <v>2046</v>
      </c>
      <c r="C4497">
        <v>2987</v>
      </c>
      <c r="D4497" s="2">
        <v>46113</v>
      </c>
      <c r="E4497" t="s">
        <v>905</v>
      </c>
      <c r="F4497" t="s">
        <v>924</v>
      </c>
      <c r="G4497" t="s">
        <v>901</v>
      </c>
      <c r="H4497" t="s">
        <v>887</v>
      </c>
      <c r="I4497" t="s">
        <v>8166</v>
      </c>
      <c r="J4497" t="s">
        <v>901</v>
      </c>
      <c r="K4497" t="s">
        <v>56</v>
      </c>
      <c r="L4497" t="s">
        <v>902</v>
      </c>
      <c r="M4497" t="s">
        <v>1829</v>
      </c>
      <c r="N4497" s="5">
        <v>4559088</v>
      </c>
    </row>
    <row r="4498" spans="1:14" x14ac:dyDescent="0.25">
      <c r="A4498" t="s">
        <v>68</v>
      </c>
      <c r="B4498" t="s">
        <v>2046</v>
      </c>
      <c r="C4498">
        <v>2987</v>
      </c>
      <c r="D4498" s="2">
        <v>46113</v>
      </c>
      <c r="E4498" t="s">
        <v>905</v>
      </c>
      <c r="F4498" t="s">
        <v>924</v>
      </c>
      <c r="G4498" t="s">
        <v>901</v>
      </c>
      <c r="H4498" t="s">
        <v>887</v>
      </c>
      <c r="I4498" t="s">
        <v>8167</v>
      </c>
      <c r="J4498" t="s">
        <v>901</v>
      </c>
      <c r="K4498" t="s">
        <v>56</v>
      </c>
      <c r="L4498" t="s">
        <v>902</v>
      </c>
      <c r="M4498" t="s">
        <v>1829</v>
      </c>
      <c r="N4498" s="5">
        <v>1898060</v>
      </c>
    </row>
    <row r="4499" spans="1:14" x14ac:dyDescent="0.25">
      <c r="A4499" t="s">
        <v>68</v>
      </c>
      <c r="B4499" t="s">
        <v>2046</v>
      </c>
      <c r="C4499">
        <v>2987</v>
      </c>
      <c r="D4499" s="2">
        <v>46113</v>
      </c>
      <c r="E4499" t="s">
        <v>905</v>
      </c>
      <c r="F4499" t="s">
        <v>924</v>
      </c>
      <c r="G4499" t="s">
        <v>901</v>
      </c>
      <c r="H4499" t="s">
        <v>887</v>
      </c>
      <c r="I4499" t="s">
        <v>8168</v>
      </c>
      <c r="J4499" t="s">
        <v>901</v>
      </c>
      <c r="K4499" t="s">
        <v>56</v>
      </c>
      <c r="L4499" t="s">
        <v>902</v>
      </c>
      <c r="M4499" t="s">
        <v>1829</v>
      </c>
      <c r="N4499" s="5">
        <v>15676123</v>
      </c>
    </row>
    <row r="4500" spans="1:14" x14ac:dyDescent="0.25">
      <c r="A4500" t="s">
        <v>68</v>
      </c>
      <c r="B4500" t="s">
        <v>2046</v>
      </c>
      <c r="C4500">
        <v>2987</v>
      </c>
      <c r="D4500" s="2">
        <v>46113</v>
      </c>
      <c r="E4500" t="s">
        <v>905</v>
      </c>
      <c r="F4500" t="s">
        <v>5423</v>
      </c>
      <c r="G4500" t="s">
        <v>5424</v>
      </c>
      <c r="H4500" t="s">
        <v>4737</v>
      </c>
      <c r="I4500" t="s">
        <v>8169</v>
      </c>
      <c r="J4500" t="s">
        <v>8147</v>
      </c>
      <c r="K4500" t="s">
        <v>56</v>
      </c>
      <c r="L4500" t="s">
        <v>902</v>
      </c>
      <c r="M4500" t="s">
        <v>1829</v>
      </c>
      <c r="N4500" s="5">
        <v>379250</v>
      </c>
    </row>
    <row r="4501" spans="1:14" x14ac:dyDescent="0.25">
      <c r="A4501" t="s">
        <v>68</v>
      </c>
      <c r="B4501" t="s">
        <v>2046</v>
      </c>
      <c r="C4501">
        <v>2987</v>
      </c>
      <c r="D4501" s="2">
        <v>46113</v>
      </c>
      <c r="E4501" t="s">
        <v>905</v>
      </c>
      <c r="F4501" t="s">
        <v>1120</v>
      </c>
      <c r="G4501" t="s">
        <v>1105</v>
      </c>
      <c r="H4501" t="s">
        <v>1106</v>
      </c>
      <c r="I4501" t="s">
        <v>8151</v>
      </c>
      <c r="J4501" t="s">
        <v>1105</v>
      </c>
      <c r="K4501" t="s">
        <v>56</v>
      </c>
      <c r="L4501" t="s">
        <v>902</v>
      </c>
      <c r="M4501" t="s">
        <v>1829</v>
      </c>
      <c r="N4501" s="5">
        <v>960880</v>
      </c>
    </row>
    <row r="4502" spans="1:14" x14ac:dyDescent="0.25">
      <c r="A4502" t="s">
        <v>68</v>
      </c>
      <c r="B4502" t="s">
        <v>2046</v>
      </c>
      <c r="C4502">
        <v>2987</v>
      </c>
      <c r="D4502" s="2">
        <v>46113</v>
      </c>
      <c r="E4502" t="s">
        <v>905</v>
      </c>
      <c r="F4502" t="s">
        <v>1120</v>
      </c>
      <c r="G4502" t="s">
        <v>1105</v>
      </c>
      <c r="H4502" t="s">
        <v>1106</v>
      </c>
      <c r="I4502" t="s">
        <v>8170</v>
      </c>
      <c r="J4502" t="s">
        <v>1105</v>
      </c>
      <c r="K4502" t="s">
        <v>56</v>
      </c>
      <c r="L4502" t="s">
        <v>902</v>
      </c>
      <c r="M4502" t="s">
        <v>1829</v>
      </c>
      <c r="N4502" s="5">
        <v>248509</v>
      </c>
    </row>
    <row r="4503" spans="1:14" x14ac:dyDescent="0.25">
      <c r="A4503" t="s">
        <v>68</v>
      </c>
      <c r="B4503" t="s">
        <v>2046</v>
      </c>
      <c r="C4503">
        <v>2987</v>
      </c>
      <c r="D4503" s="2">
        <v>46113</v>
      </c>
      <c r="E4503" t="s">
        <v>905</v>
      </c>
      <c r="F4503" t="s">
        <v>815</v>
      </c>
      <c r="G4503" t="s">
        <v>1900</v>
      </c>
      <c r="H4503" t="s">
        <v>833</v>
      </c>
      <c r="I4503" t="s">
        <v>8171</v>
      </c>
      <c r="J4503" t="s">
        <v>1123</v>
      </c>
      <c r="K4503" t="s">
        <v>56</v>
      </c>
      <c r="L4503" t="s">
        <v>902</v>
      </c>
      <c r="M4503" t="s">
        <v>1829</v>
      </c>
      <c r="N4503" s="5">
        <v>1655025</v>
      </c>
    </row>
    <row r="4504" spans="1:14" x14ac:dyDescent="0.25">
      <c r="A4504" t="s">
        <v>68</v>
      </c>
      <c r="B4504" t="s">
        <v>2046</v>
      </c>
      <c r="C4504">
        <v>2987</v>
      </c>
      <c r="D4504" s="2">
        <v>46113</v>
      </c>
      <c r="E4504" t="s">
        <v>905</v>
      </c>
      <c r="F4504" t="s">
        <v>815</v>
      </c>
      <c r="G4504" t="s">
        <v>1900</v>
      </c>
      <c r="H4504" t="s">
        <v>833</v>
      </c>
      <c r="I4504" t="s">
        <v>8172</v>
      </c>
      <c r="J4504" t="s">
        <v>1123</v>
      </c>
      <c r="K4504" t="s">
        <v>56</v>
      </c>
      <c r="L4504" t="s">
        <v>902</v>
      </c>
      <c r="M4504" t="s">
        <v>1829</v>
      </c>
      <c r="N4504" s="5">
        <v>1311589</v>
      </c>
    </row>
    <row r="4505" spans="1:14" x14ac:dyDescent="0.25">
      <c r="A4505" t="s">
        <v>68</v>
      </c>
      <c r="B4505" t="s">
        <v>2046</v>
      </c>
      <c r="C4505">
        <v>2987</v>
      </c>
      <c r="D4505" s="2">
        <v>46113</v>
      </c>
      <c r="E4505" t="s">
        <v>905</v>
      </c>
      <c r="F4505" t="s">
        <v>815</v>
      </c>
      <c r="G4505" t="s">
        <v>1900</v>
      </c>
      <c r="H4505" t="s">
        <v>833</v>
      </c>
      <c r="I4505" t="s">
        <v>8173</v>
      </c>
      <c r="J4505" t="s">
        <v>1123</v>
      </c>
      <c r="K4505" t="s">
        <v>56</v>
      </c>
      <c r="L4505" t="s">
        <v>902</v>
      </c>
      <c r="M4505" t="s">
        <v>1829</v>
      </c>
      <c r="N4505" s="5">
        <v>1460199</v>
      </c>
    </row>
    <row r="4506" spans="1:14" x14ac:dyDescent="0.25">
      <c r="A4506" t="s">
        <v>68</v>
      </c>
      <c r="B4506" t="s">
        <v>2046</v>
      </c>
      <c r="C4506">
        <v>2987</v>
      </c>
      <c r="D4506" s="2">
        <v>46113</v>
      </c>
      <c r="E4506" t="s">
        <v>905</v>
      </c>
      <c r="F4506" t="s">
        <v>815</v>
      </c>
      <c r="G4506" t="s">
        <v>1900</v>
      </c>
      <c r="H4506" t="s">
        <v>833</v>
      </c>
      <c r="I4506" t="s">
        <v>8174</v>
      </c>
      <c r="J4506" t="s">
        <v>1123</v>
      </c>
      <c r="K4506" t="s">
        <v>56</v>
      </c>
      <c r="L4506" t="s">
        <v>902</v>
      </c>
      <c r="M4506" t="s">
        <v>1829</v>
      </c>
      <c r="N4506" s="5">
        <v>980106</v>
      </c>
    </row>
    <row r="4507" spans="1:14" x14ac:dyDescent="0.25">
      <c r="A4507" t="s">
        <v>68</v>
      </c>
      <c r="B4507" t="s">
        <v>2046</v>
      </c>
      <c r="C4507">
        <v>2987</v>
      </c>
      <c r="D4507" s="2">
        <v>46113</v>
      </c>
      <c r="E4507" t="s">
        <v>1792</v>
      </c>
      <c r="F4507" t="s">
        <v>14</v>
      </c>
      <c r="G4507" t="s">
        <v>14</v>
      </c>
      <c r="H4507" t="s">
        <v>6539</v>
      </c>
      <c r="I4507" t="s">
        <v>14</v>
      </c>
      <c r="J4507" t="s">
        <v>8175</v>
      </c>
      <c r="K4507" t="s">
        <v>57</v>
      </c>
      <c r="L4507" t="s">
        <v>109</v>
      </c>
      <c r="M4507" t="s">
        <v>1829</v>
      </c>
      <c r="N4507" s="5">
        <v>589180</v>
      </c>
    </row>
    <row r="4508" spans="1:14" x14ac:dyDescent="0.25">
      <c r="A4508" t="s">
        <v>68</v>
      </c>
      <c r="B4508" t="s">
        <v>2046</v>
      </c>
      <c r="C4508">
        <v>2987</v>
      </c>
      <c r="D4508" s="2">
        <v>46113</v>
      </c>
      <c r="E4508" t="s">
        <v>906</v>
      </c>
      <c r="F4508" t="s">
        <v>174</v>
      </c>
      <c r="G4508" t="s">
        <v>1909</v>
      </c>
      <c r="H4508" t="s">
        <v>1434</v>
      </c>
      <c r="I4508" t="s">
        <v>14</v>
      </c>
      <c r="J4508" t="s">
        <v>1910</v>
      </c>
      <c r="K4508" t="s">
        <v>56</v>
      </c>
      <c r="L4508" t="s">
        <v>903</v>
      </c>
      <c r="M4508" t="s">
        <v>1829</v>
      </c>
      <c r="N4508" s="5">
        <v>4814461</v>
      </c>
    </row>
    <row r="4509" spans="1:14" x14ac:dyDescent="0.25">
      <c r="A4509" t="s">
        <v>68</v>
      </c>
      <c r="B4509" t="s">
        <v>2046</v>
      </c>
      <c r="C4509">
        <v>2987</v>
      </c>
      <c r="D4509" s="2">
        <v>46113</v>
      </c>
      <c r="E4509" t="s">
        <v>906</v>
      </c>
      <c r="F4509" t="s">
        <v>924</v>
      </c>
      <c r="G4509" t="s">
        <v>901</v>
      </c>
      <c r="H4509" t="s">
        <v>887</v>
      </c>
      <c r="I4509" t="s">
        <v>14</v>
      </c>
      <c r="J4509" t="s">
        <v>1926</v>
      </c>
      <c r="K4509" t="s">
        <v>56</v>
      </c>
      <c r="L4509" t="s">
        <v>903</v>
      </c>
      <c r="M4509" t="s">
        <v>1829</v>
      </c>
      <c r="N4509" s="5">
        <v>17193112</v>
      </c>
    </row>
    <row r="4510" spans="1:14" x14ac:dyDescent="0.25">
      <c r="A4510" t="s">
        <v>68</v>
      </c>
      <c r="B4510" t="s">
        <v>2046</v>
      </c>
      <c r="C4510">
        <v>2987</v>
      </c>
      <c r="D4510" s="2">
        <v>46113</v>
      </c>
      <c r="E4510" t="s">
        <v>906</v>
      </c>
      <c r="F4510" t="s">
        <v>815</v>
      </c>
      <c r="G4510" t="s">
        <v>1900</v>
      </c>
      <c r="H4510" t="s">
        <v>833</v>
      </c>
      <c r="I4510" t="s">
        <v>14</v>
      </c>
      <c r="J4510" t="s">
        <v>1904</v>
      </c>
      <c r="K4510" t="s">
        <v>56</v>
      </c>
      <c r="L4510" t="s">
        <v>903</v>
      </c>
      <c r="M4510" t="s">
        <v>1829</v>
      </c>
      <c r="N4510" s="5">
        <v>2358666</v>
      </c>
    </row>
    <row r="4511" spans="1:14" x14ac:dyDescent="0.25">
      <c r="A4511" t="s">
        <v>68</v>
      </c>
      <c r="B4511" t="s">
        <v>2046</v>
      </c>
      <c r="C4511">
        <v>2987</v>
      </c>
      <c r="D4511" s="2">
        <v>46113</v>
      </c>
      <c r="E4511" t="s">
        <v>907</v>
      </c>
      <c r="F4511" t="s">
        <v>174</v>
      </c>
      <c r="G4511" t="s">
        <v>1909</v>
      </c>
      <c r="H4511" t="s">
        <v>1434</v>
      </c>
      <c r="I4511" t="s">
        <v>8160</v>
      </c>
      <c r="J4511" t="s">
        <v>1911</v>
      </c>
      <c r="K4511" t="s">
        <v>56</v>
      </c>
      <c r="L4511" t="s">
        <v>904</v>
      </c>
      <c r="M4511" t="s">
        <v>1829</v>
      </c>
      <c r="N4511" s="5">
        <v>-1548509</v>
      </c>
    </row>
    <row r="4512" spans="1:14" x14ac:dyDescent="0.25">
      <c r="A4512" t="s">
        <v>68</v>
      </c>
      <c r="B4512" t="s">
        <v>2046</v>
      </c>
      <c r="C4512">
        <v>2987</v>
      </c>
      <c r="D4512" s="2">
        <v>46113</v>
      </c>
      <c r="E4512" t="s">
        <v>907</v>
      </c>
      <c r="F4512" t="s">
        <v>174</v>
      </c>
      <c r="G4512" t="s">
        <v>1909</v>
      </c>
      <c r="H4512" t="s">
        <v>1434</v>
      </c>
      <c r="I4512" t="s">
        <v>8161</v>
      </c>
      <c r="J4512" t="s">
        <v>1911</v>
      </c>
      <c r="K4512" t="s">
        <v>56</v>
      </c>
      <c r="L4512" t="s">
        <v>904</v>
      </c>
      <c r="M4512" t="s">
        <v>1829</v>
      </c>
      <c r="N4512" s="5">
        <v>-890540</v>
      </c>
    </row>
    <row r="4513" spans="1:14" x14ac:dyDescent="0.25">
      <c r="A4513" t="s">
        <v>68</v>
      </c>
      <c r="B4513" t="s">
        <v>2046</v>
      </c>
      <c r="C4513">
        <v>2987</v>
      </c>
      <c r="D4513" s="2">
        <v>46113</v>
      </c>
      <c r="E4513" t="s">
        <v>907</v>
      </c>
      <c r="F4513" t="s">
        <v>174</v>
      </c>
      <c r="G4513" t="s">
        <v>1909</v>
      </c>
      <c r="H4513" t="s">
        <v>1434</v>
      </c>
      <c r="I4513" t="s">
        <v>8162</v>
      </c>
      <c r="J4513" t="s">
        <v>1911</v>
      </c>
      <c r="K4513" t="s">
        <v>56</v>
      </c>
      <c r="L4513" t="s">
        <v>904</v>
      </c>
      <c r="M4513" t="s">
        <v>1829</v>
      </c>
      <c r="N4513" s="5">
        <v>-2140696</v>
      </c>
    </row>
    <row r="4514" spans="1:14" x14ac:dyDescent="0.25">
      <c r="A4514" t="s">
        <v>68</v>
      </c>
      <c r="B4514" t="s">
        <v>2046</v>
      </c>
      <c r="C4514">
        <v>2987</v>
      </c>
      <c r="D4514" s="2">
        <v>46113</v>
      </c>
      <c r="E4514" t="s">
        <v>907</v>
      </c>
      <c r="F4514" t="s">
        <v>174</v>
      </c>
      <c r="G4514" t="s">
        <v>1909</v>
      </c>
      <c r="H4514" t="s">
        <v>1434</v>
      </c>
      <c r="I4514" t="s">
        <v>8163</v>
      </c>
      <c r="J4514" t="s">
        <v>1911</v>
      </c>
      <c r="K4514" t="s">
        <v>56</v>
      </c>
      <c r="L4514" t="s">
        <v>904</v>
      </c>
      <c r="M4514" t="s">
        <v>1829</v>
      </c>
      <c r="N4514" s="5">
        <v>-1799983</v>
      </c>
    </row>
    <row r="4515" spans="1:14" x14ac:dyDescent="0.25">
      <c r="A4515" t="s">
        <v>68</v>
      </c>
      <c r="B4515" t="s">
        <v>2046</v>
      </c>
      <c r="C4515">
        <v>2987</v>
      </c>
      <c r="D4515" s="2">
        <v>46113</v>
      </c>
      <c r="E4515" t="s">
        <v>907</v>
      </c>
      <c r="F4515" t="s">
        <v>924</v>
      </c>
      <c r="G4515" t="s">
        <v>901</v>
      </c>
      <c r="H4515" t="s">
        <v>887</v>
      </c>
      <c r="I4515" t="s">
        <v>8164</v>
      </c>
      <c r="J4515" t="s">
        <v>1929</v>
      </c>
      <c r="K4515" t="s">
        <v>56</v>
      </c>
      <c r="L4515" t="s">
        <v>904</v>
      </c>
      <c r="M4515" t="s">
        <v>1829</v>
      </c>
      <c r="N4515" s="5">
        <v>-2204841</v>
      </c>
    </row>
    <row r="4516" spans="1:14" x14ac:dyDescent="0.25">
      <c r="A4516" t="s">
        <v>68</v>
      </c>
      <c r="B4516" t="s">
        <v>2046</v>
      </c>
      <c r="C4516">
        <v>2987</v>
      </c>
      <c r="D4516" s="2">
        <v>46113</v>
      </c>
      <c r="E4516" t="s">
        <v>907</v>
      </c>
      <c r="F4516" t="s">
        <v>924</v>
      </c>
      <c r="G4516" t="s">
        <v>901</v>
      </c>
      <c r="H4516" t="s">
        <v>887</v>
      </c>
      <c r="I4516" t="s">
        <v>8165</v>
      </c>
      <c r="J4516" t="s">
        <v>1929</v>
      </c>
      <c r="K4516" t="s">
        <v>56</v>
      </c>
      <c r="L4516" t="s">
        <v>904</v>
      </c>
      <c r="M4516" t="s">
        <v>1829</v>
      </c>
      <c r="N4516" s="5">
        <v>-1782156</v>
      </c>
    </row>
    <row r="4517" spans="1:14" x14ac:dyDescent="0.25">
      <c r="A4517" t="s">
        <v>68</v>
      </c>
      <c r="B4517" t="s">
        <v>2046</v>
      </c>
      <c r="C4517">
        <v>2987</v>
      </c>
      <c r="D4517" s="2">
        <v>46113</v>
      </c>
      <c r="E4517" t="s">
        <v>907</v>
      </c>
      <c r="F4517" t="s">
        <v>924</v>
      </c>
      <c r="G4517" t="s">
        <v>901</v>
      </c>
      <c r="H4517" t="s">
        <v>887</v>
      </c>
      <c r="I4517" t="s">
        <v>8166</v>
      </c>
      <c r="J4517" t="s">
        <v>1929</v>
      </c>
      <c r="K4517" t="s">
        <v>56</v>
      </c>
      <c r="L4517" t="s">
        <v>904</v>
      </c>
      <c r="M4517" t="s">
        <v>1829</v>
      </c>
      <c r="N4517" s="5">
        <v>-4319714</v>
      </c>
    </row>
    <row r="4518" spans="1:14" x14ac:dyDescent="0.25">
      <c r="A4518" t="s">
        <v>68</v>
      </c>
      <c r="B4518" t="s">
        <v>2046</v>
      </c>
      <c r="C4518">
        <v>2987</v>
      </c>
      <c r="D4518" s="2">
        <v>46113</v>
      </c>
      <c r="E4518" t="s">
        <v>907</v>
      </c>
      <c r="F4518" t="s">
        <v>924</v>
      </c>
      <c r="G4518" t="s">
        <v>901</v>
      </c>
      <c r="H4518" t="s">
        <v>887</v>
      </c>
      <c r="I4518" t="s">
        <v>8167</v>
      </c>
      <c r="J4518" t="s">
        <v>1929</v>
      </c>
      <c r="K4518" t="s">
        <v>56</v>
      </c>
      <c r="L4518" t="s">
        <v>904</v>
      </c>
      <c r="M4518" t="s">
        <v>1829</v>
      </c>
      <c r="N4518" s="5">
        <v>-2007351</v>
      </c>
    </row>
    <row r="4519" spans="1:14" x14ac:dyDescent="0.25">
      <c r="A4519" t="s">
        <v>68</v>
      </c>
      <c r="B4519" t="s">
        <v>2046</v>
      </c>
      <c r="C4519">
        <v>2987</v>
      </c>
      <c r="D4519" s="2">
        <v>46113</v>
      </c>
      <c r="E4519" t="s">
        <v>907</v>
      </c>
      <c r="F4519" t="s">
        <v>924</v>
      </c>
      <c r="G4519" t="s">
        <v>901</v>
      </c>
      <c r="H4519" t="s">
        <v>887</v>
      </c>
      <c r="I4519" t="s">
        <v>8168</v>
      </c>
      <c r="J4519" t="s">
        <v>1929</v>
      </c>
      <c r="K4519" t="s">
        <v>56</v>
      </c>
      <c r="L4519" t="s">
        <v>904</v>
      </c>
      <c r="M4519" t="s">
        <v>1829</v>
      </c>
      <c r="N4519" s="5">
        <v>-14566554</v>
      </c>
    </row>
    <row r="4520" spans="1:14" x14ac:dyDescent="0.25">
      <c r="A4520" t="s">
        <v>68</v>
      </c>
      <c r="B4520" t="s">
        <v>2046</v>
      </c>
      <c r="C4520">
        <v>2987</v>
      </c>
      <c r="D4520" s="2">
        <v>46113</v>
      </c>
      <c r="E4520" t="s">
        <v>907</v>
      </c>
      <c r="F4520" t="s">
        <v>1120</v>
      </c>
      <c r="G4520" t="s">
        <v>1105</v>
      </c>
      <c r="H4520" t="s">
        <v>1106</v>
      </c>
      <c r="I4520" t="s">
        <v>8151</v>
      </c>
      <c r="J4520" t="s">
        <v>2055</v>
      </c>
      <c r="K4520" t="s">
        <v>56</v>
      </c>
      <c r="L4520" t="s">
        <v>904</v>
      </c>
      <c r="M4520" t="s">
        <v>1829</v>
      </c>
      <c r="N4520" s="5">
        <v>-960880</v>
      </c>
    </row>
    <row r="4521" spans="1:14" x14ac:dyDescent="0.25">
      <c r="A4521" t="s">
        <v>68</v>
      </c>
      <c r="B4521" t="s">
        <v>2046</v>
      </c>
      <c r="C4521">
        <v>2987</v>
      </c>
      <c r="D4521" s="2">
        <v>46113</v>
      </c>
      <c r="E4521" t="s">
        <v>907</v>
      </c>
      <c r="F4521" t="s">
        <v>815</v>
      </c>
      <c r="G4521" t="s">
        <v>1900</v>
      </c>
      <c r="H4521" t="s">
        <v>833</v>
      </c>
      <c r="I4521" t="s">
        <v>8173</v>
      </c>
      <c r="J4521" t="s">
        <v>1907</v>
      </c>
      <c r="K4521" t="s">
        <v>56</v>
      </c>
      <c r="L4521" t="s">
        <v>904</v>
      </c>
      <c r="M4521" t="s">
        <v>1829</v>
      </c>
      <c r="N4521" s="5">
        <v>-1358796</v>
      </c>
    </row>
    <row r="4522" spans="1:14" x14ac:dyDescent="0.25">
      <c r="A4522" t="s">
        <v>68</v>
      </c>
      <c r="B4522" t="s">
        <v>2046</v>
      </c>
      <c r="C4522">
        <v>2987</v>
      </c>
      <c r="D4522" s="2">
        <v>46113</v>
      </c>
      <c r="E4522" t="s">
        <v>907</v>
      </c>
      <c r="F4522" t="s">
        <v>815</v>
      </c>
      <c r="G4522" t="s">
        <v>1900</v>
      </c>
      <c r="H4522" t="s">
        <v>833</v>
      </c>
      <c r="I4522" t="s">
        <v>8174</v>
      </c>
      <c r="J4522" t="s">
        <v>1907</v>
      </c>
      <c r="K4522" t="s">
        <v>56</v>
      </c>
      <c r="L4522" t="s">
        <v>904</v>
      </c>
      <c r="M4522" t="s">
        <v>1829</v>
      </c>
      <c r="N4522" s="5">
        <v>-1200888</v>
      </c>
    </row>
    <row r="4523" spans="1:14" x14ac:dyDescent="0.25">
      <c r="A4523" t="s">
        <v>68</v>
      </c>
      <c r="B4523" t="s">
        <v>2046</v>
      </c>
      <c r="C4523">
        <v>2987</v>
      </c>
      <c r="D4523" s="2">
        <v>46143</v>
      </c>
      <c r="E4523" t="s">
        <v>905</v>
      </c>
      <c r="F4523" t="s">
        <v>601</v>
      </c>
      <c r="G4523" t="s">
        <v>1894</v>
      </c>
      <c r="H4523" t="s">
        <v>860</v>
      </c>
      <c r="I4523" t="s">
        <v>11256</v>
      </c>
      <c r="J4523" t="s">
        <v>657</v>
      </c>
      <c r="K4523" t="s">
        <v>56</v>
      </c>
      <c r="L4523" t="s">
        <v>902</v>
      </c>
      <c r="M4523" t="s">
        <v>1829</v>
      </c>
      <c r="N4523" s="5">
        <v>2495313</v>
      </c>
    </row>
    <row r="4524" spans="1:14" x14ac:dyDescent="0.25">
      <c r="A4524" t="s">
        <v>68</v>
      </c>
      <c r="B4524" t="s">
        <v>2046</v>
      </c>
      <c r="C4524">
        <v>2987</v>
      </c>
      <c r="D4524" s="2">
        <v>46143</v>
      </c>
      <c r="E4524" t="s">
        <v>905</v>
      </c>
      <c r="F4524" t="s">
        <v>601</v>
      </c>
      <c r="G4524" t="s">
        <v>1894</v>
      </c>
      <c r="H4524" t="s">
        <v>860</v>
      </c>
      <c r="I4524" t="s">
        <v>11257</v>
      </c>
      <c r="J4524" t="s">
        <v>657</v>
      </c>
      <c r="K4524" t="s">
        <v>56</v>
      </c>
      <c r="L4524" t="s">
        <v>902</v>
      </c>
      <c r="M4524" t="s">
        <v>1829</v>
      </c>
      <c r="N4524" s="5">
        <v>326366</v>
      </c>
    </row>
    <row r="4525" spans="1:14" x14ac:dyDescent="0.25">
      <c r="A4525" t="s">
        <v>68</v>
      </c>
      <c r="B4525" t="s">
        <v>2046</v>
      </c>
      <c r="C4525">
        <v>2987</v>
      </c>
      <c r="D4525" s="2">
        <v>46143</v>
      </c>
      <c r="E4525" t="s">
        <v>905</v>
      </c>
      <c r="F4525" t="s">
        <v>601</v>
      </c>
      <c r="G4525" t="s">
        <v>1894</v>
      </c>
      <c r="H4525" t="s">
        <v>860</v>
      </c>
      <c r="I4525" t="s">
        <v>11258</v>
      </c>
      <c r="J4525" t="s">
        <v>657</v>
      </c>
      <c r="K4525" t="s">
        <v>56</v>
      </c>
      <c r="L4525" t="s">
        <v>902</v>
      </c>
      <c r="M4525" t="s">
        <v>1829</v>
      </c>
      <c r="N4525" s="5">
        <v>1880982</v>
      </c>
    </row>
    <row r="4526" spans="1:14" x14ac:dyDescent="0.25">
      <c r="A4526" t="s">
        <v>68</v>
      </c>
      <c r="B4526" t="s">
        <v>2046</v>
      </c>
      <c r="C4526">
        <v>2987</v>
      </c>
      <c r="D4526" s="2">
        <v>46143</v>
      </c>
      <c r="E4526" t="s">
        <v>905</v>
      </c>
      <c r="F4526" t="s">
        <v>601</v>
      </c>
      <c r="G4526" t="s">
        <v>1894</v>
      </c>
      <c r="H4526" t="s">
        <v>860</v>
      </c>
      <c r="I4526" t="s">
        <v>11259</v>
      </c>
      <c r="J4526" t="s">
        <v>657</v>
      </c>
      <c r="K4526" t="s">
        <v>56</v>
      </c>
      <c r="L4526" t="s">
        <v>902</v>
      </c>
      <c r="M4526" t="s">
        <v>1829</v>
      </c>
      <c r="N4526" s="5">
        <v>2238505</v>
      </c>
    </row>
    <row r="4527" spans="1:14" x14ac:dyDescent="0.25">
      <c r="A4527" t="s">
        <v>68</v>
      </c>
      <c r="B4527" t="s">
        <v>2046</v>
      </c>
      <c r="C4527">
        <v>2987</v>
      </c>
      <c r="D4527" s="2">
        <v>46143</v>
      </c>
      <c r="E4527" t="s">
        <v>905</v>
      </c>
      <c r="F4527" t="s">
        <v>601</v>
      </c>
      <c r="G4527" t="s">
        <v>1894</v>
      </c>
      <c r="H4527" t="s">
        <v>860</v>
      </c>
      <c r="I4527" t="s">
        <v>11260</v>
      </c>
      <c r="J4527" t="s">
        <v>657</v>
      </c>
      <c r="K4527" t="s">
        <v>56</v>
      </c>
      <c r="L4527" t="s">
        <v>902</v>
      </c>
      <c r="M4527" t="s">
        <v>1829</v>
      </c>
      <c r="N4527" s="5">
        <v>198082</v>
      </c>
    </row>
    <row r="4528" spans="1:14" x14ac:dyDescent="0.25">
      <c r="A4528" t="s">
        <v>68</v>
      </c>
      <c r="B4528" t="s">
        <v>2046</v>
      </c>
      <c r="C4528">
        <v>2987</v>
      </c>
      <c r="D4528" s="2">
        <v>46143</v>
      </c>
      <c r="E4528" t="s">
        <v>905</v>
      </c>
      <c r="F4528" t="s">
        <v>174</v>
      </c>
      <c r="G4528" t="s">
        <v>1909</v>
      </c>
      <c r="H4528" t="s">
        <v>1434</v>
      </c>
      <c r="I4528" t="s">
        <v>11261</v>
      </c>
      <c r="J4528" t="s">
        <v>320</v>
      </c>
      <c r="K4528" t="s">
        <v>56</v>
      </c>
      <c r="L4528" t="s">
        <v>902</v>
      </c>
      <c r="M4528" t="s">
        <v>1829</v>
      </c>
      <c r="N4528" s="5">
        <v>99604</v>
      </c>
    </row>
    <row r="4529" spans="1:14" x14ac:dyDescent="0.25">
      <c r="A4529" t="s">
        <v>68</v>
      </c>
      <c r="B4529" t="s">
        <v>2046</v>
      </c>
      <c r="C4529">
        <v>2987</v>
      </c>
      <c r="D4529" s="2">
        <v>46143</v>
      </c>
      <c r="E4529" t="s">
        <v>905</v>
      </c>
      <c r="F4529" t="s">
        <v>174</v>
      </c>
      <c r="G4529" t="s">
        <v>1909</v>
      </c>
      <c r="H4529" t="s">
        <v>1434</v>
      </c>
      <c r="I4529" t="s">
        <v>11262</v>
      </c>
      <c r="J4529" t="s">
        <v>320</v>
      </c>
      <c r="K4529" t="s">
        <v>56</v>
      </c>
      <c r="L4529" t="s">
        <v>902</v>
      </c>
      <c r="M4529" t="s">
        <v>1829</v>
      </c>
      <c r="N4529" s="5">
        <v>709176</v>
      </c>
    </row>
    <row r="4530" spans="1:14" x14ac:dyDescent="0.25">
      <c r="A4530" t="s">
        <v>68</v>
      </c>
      <c r="B4530" t="s">
        <v>2046</v>
      </c>
      <c r="C4530">
        <v>2987</v>
      </c>
      <c r="D4530" s="2">
        <v>46143</v>
      </c>
      <c r="E4530" t="s">
        <v>905</v>
      </c>
      <c r="F4530" t="s">
        <v>174</v>
      </c>
      <c r="G4530" t="s">
        <v>1909</v>
      </c>
      <c r="H4530" t="s">
        <v>1434</v>
      </c>
      <c r="I4530" t="s">
        <v>11263</v>
      </c>
      <c r="J4530" t="s">
        <v>320</v>
      </c>
      <c r="K4530" t="s">
        <v>56</v>
      </c>
      <c r="L4530" t="s">
        <v>902</v>
      </c>
      <c r="M4530" t="s">
        <v>1829</v>
      </c>
      <c r="N4530" s="5">
        <v>2005795</v>
      </c>
    </row>
    <row r="4531" spans="1:14" x14ac:dyDescent="0.25">
      <c r="A4531" t="s">
        <v>68</v>
      </c>
      <c r="B4531" t="s">
        <v>2046</v>
      </c>
      <c r="C4531">
        <v>2987</v>
      </c>
      <c r="D4531" s="2">
        <v>46143</v>
      </c>
      <c r="E4531" t="s">
        <v>905</v>
      </c>
      <c r="F4531" t="s">
        <v>174</v>
      </c>
      <c r="G4531" t="s">
        <v>1909</v>
      </c>
      <c r="H4531" t="s">
        <v>1434</v>
      </c>
      <c r="I4531" t="s">
        <v>11264</v>
      </c>
      <c r="J4531" t="s">
        <v>320</v>
      </c>
      <c r="K4531" t="s">
        <v>56</v>
      </c>
      <c r="L4531" t="s">
        <v>902</v>
      </c>
      <c r="M4531" t="s">
        <v>1829</v>
      </c>
      <c r="N4531" s="5">
        <v>607420</v>
      </c>
    </row>
    <row r="4532" spans="1:14" x14ac:dyDescent="0.25">
      <c r="A4532" t="s">
        <v>68</v>
      </c>
      <c r="B4532" t="s">
        <v>2046</v>
      </c>
      <c r="C4532">
        <v>2987</v>
      </c>
      <c r="D4532" s="2">
        <v>46143</v>
      </c>
      <c r="E4532" t="s">
        <v>905</v>
      </c>
      <c r="F4532" t="s">
        <v>174</v>
      </c>
      <c r="G4532" t="s">
        <v>1909</v>
      </c>
      <c r="H4532" t="s">
        <v>1434</v>
      </c>
      <c r="I4532" t="s">
        <v>11265</v>
      </c>
      <c r="J4532" t="s">
        <v>320</v>
      </c>
      <c r="K4532" t="s">
        <v>56</v>
      </c>
      <c r="L4532" t="s">
        <v>902</v>
      </c>
      <c r="M4532" t="s">
        <v>1829</v>
      </c>
      <c r="N4532" s="5">
        <v>1695881</v>
      </c>
    </row>
    <row r="4533" spans="1:14" x14ac:dyDescent="0.25">
      <c r="A4533" t="s">
        <v>68</v>
      </c>
      <c r="B4533" t="s">
        <v>2046</v>
      </c>
      <c r="C4533">
        <v>2987</v>
      </c>
      <c r="D4533" s="2">
        <v>46143</v>
      </c>
      <c r="E4533" t="s">
        <v>905</v>
      </c>
      <c r="F4533" t="s">
        <v>924</v>
      </c>
      <c r="G4533" t="s">
        <v>901</v>
      </c>
      <c r="H4533" t="s">
        <v>887</v>
      </c>
      <c r="I4533" t="s">
        <v>11266</v>
      </c>
      <c r="J4533" t="s">
        <v>901</v>
      </c>
      <c r="K4533" t="s">
        <v>56</v>
      </c>
      <c r="L4533" t="s">
        <v>902</v>
      </c>
      <c r="M4533" t="s">
        <v>1829</v>
      </c>
      <c r="N4533" s="5">
        <v>2016842</v>
      </c>
    </row>
    <row r="4534" spans="1:14" x14ac:dyDescent="0.25">
      <c r="A4534" t="s">
        <v>68</v>
      </c>
      <c r="B4534" t="s">
        <v>2046</v>
      </c>
      <c r="C4534">
        <v>2987</v>
      </c>
      <c r="D4534" s="2">
        <v>46143</v>
      </c>
      <c r="E4534" t="s">
        <v>905</v>
      </c>
      <c r="F4534" t="s">
        <v>924</v>
      </c>
      <c r="G4534" t="s">
        <v>901</v>
      </c>
      <c r="H4534" t="s">
        <v>887</v>
      </c>
      <c r="I4534" t="s">
        <v>11267</v>
      </c>
      <c r="J4534" t="s">
        <v>901</v>
      </c>
      <c r="K4534" t="s">
        <v>56</v>
      </c>
      <c r="L4534" t="s">
        <v>902</v>
      </c>
      <c r="M4534" t="s">
        <v>1829</v>
      </c>
      <c r="N4534" s="5">
        <v>2635496</v>
      </c>
    </row>
    <row r="4535" spans="1:14" x14ac:dyDescent="0.25">
      <c r="A4535" t="s">
        <v>68</v>
      </c>
      <c r="B4535" t="s">
        <v>2046</v>
      </c>
      <c r="C4535">
        <v>2987</v>
      </c>
      <c r="D4535" s="2">
        <v>46143</v>
      </c>
      <c r="E4535" t="s">
        <v>905</v>
      </c>
      <c r="F4535" t="s">
        <v>924</v>
      </c>
      <c r="G4535" t="s">
        <v>901</v>
      </c>
      <c r="H4535" t="s">
        <v>887</v>
      </c>
      <c r="I4535" t="s">
        <v>11268</v>
      </c>
      <c r="J4535" t="s">
        <v>901</v>
      </c>
      <c r="K4535" t="s">
        <v>56</v>
      </c>
      <c r="L4535" t="s">
        <v>902</v>
      </c>
      <c r="M4535" t="s">
        <v>1829</v>
      </c>
      <c r="N4535" s="5">
        <v>4691255</v>
      </c>
    </row>
    <row r="4536" spans="1:14" x14ac:dyDescent="0.25">
      <c r="A4536" t="s">
        <v>68</v>
      </c>
      <c r="B4536" t="s">
        <v>2046</v>
      </c>
      <c r="C4536">
        <v>2987</v>
      </c>
      <c r="D4536" s="2">
        <v>46143</v>
      </c>
      <c r="E4536" t="s">
        <v>905</v>
      </c>
      <c r="F4536" t="s">
        <v>924</v>
      </c>
      <c r="G4536" t="s">
        <v>901</v>
      </c>
      <c r="H4536" t="s">
        <v>887</v>
      </c>
      <c r="I4536" t="s">
        <v>11269</v>
      </c>
      <c r="J4536" t="s">
        <v>901</v>
      </c>
      <c r="K4536" t="s">
        <v>56</v>
      </c>
      <c r="L4536" t="s">
        <v>902</v>
      </c>
      <c r="M4536" t="s">
        <v>1829</v>
      </c>
      <c r="N4536" s="5">
        <v>2357864</v>
      </c>
    </row>
    <row r="4537" spans="1:14" x14ac:dyDescent="0.25">
      <c r="A4537" t="s">
        <v>68</v>
      </c>
      <c r="B4537" t="s">
        <v>2046</v>
      </c>
      <c r="C4537">
        <v>2987</v>
      </c>
      <c r="D4537" s="2">
        <v>46143</v>
      </c>
      <c r="E4537" t="s">
        <v>905</v>
      </c>
      <c r="F4537" t="s">
        <v>924</v>
      </c>
      <c r="G4537" t="s">
        <v>901</v>
      </c>
      <c r="H4537" t="s">
        <v>887</v>
      </c>
      <c r="I4537" t="s">
        <v>11270</v>
      </c>
      <c r="J4537" t="s">
        <v>901</v>
      </c>
      <c r="K4537" t="s">
        <v>56</v>
      </c>
      <c r="L4537" t="s">
        <v>902</v>
      </c>
      <c r="M4537" t="s">
        <v>1829</v>
      </c>
      <c r="N4537" s="5">
        <v>6095863</v>
      </c>
    </row>
    <row r="4538" spans="1:14" x14ac:dyDescent="0.25">
      <c r="A4538" t="s">
        <v>68</v>
      </c>
      <c r="B4538" t="s">
        <v>2046</v>
      </c>
      <c r="C4538">
        <v>2987</v>
      </c>
      <c r="D4538" s="2">
        <v>46143</v>
      </c>
      <c r="E4538" t="s">
        <v>905</v>
      </c>
      <c r="F4538" t="s">
        <v>815</v>
      </c>
      <c r="G4538" t="s">
        <v>1900</v>
      </c>
      <c r="H4538" t="s">
        <v>833</v>
      </c>
      <c r="I4538" t="s">
        <v>11271</v>
      </c>
      <c r="J4538" t="s">
        <v>7274</v>
      </c>
      <c r="K4538" t="s">
        <v>56</v>
      </c>
      <c r="L4538" t="s">
        <v>902</v>
      </c>
      <c r="M4538" t="s">
        <v>1829</v>
      </c>
      <c r="N4538" s="5">
        <v>1323565</v>
      </c>
    </row>
    <row r="4539" spans="1:14" x14ac:dyDescent="0.25">
      <c r="A4539" t="s">
        <v>68</v>
      </c>
      <c r="B4539" t="s">
        <v>2046</v>
      </c>
      <c r="C4539">
        <v>2987</v>
      </c>
      <c r="D4539" s="2">
        <v>46143</v>
      </c>
      <c r="E4539" t="s">
        <v>905</v>
      </c>
      <c r="F4539" t="s">
        <v>815</v>
      </c>
      <c r="G4539" t="s">
        <v>1900</v>
      </c>
      <c r="H4539" t="s">
        <v>833</v>
      </c>
      <c r="I4539" t="s">
        <v>11272</v>
      </c>
      <c r="J4539" t="s">
        <v>7274</v>
      </c>
      <c r="K4539" t="s">
        <v>56</v>
      </c>
      <c r="L4539" t="s">
        <v>902</v>
      </c>
      <c r="M4539" t="s">
        <v>1829</v>
      </c>
      <c r="N4539" s="5">
        <v>2449739</v>
      </c>
    </row>
    <row r="4540" spans="1:14" x14ac:dyDescent="0.25">
      <c r="A4540" t="s">
        <v>68</v>
      </c>
      <c r="B4540" t="s">
        <v>2046</v>
      </c>
      <c r="C4540">
        <v>2987</v>
      </c>
      <c r="D4540" s="2">
        <v>46143</v>
      </c>
      <c r="E4540" t="s">
        <v>905</v>
      </c>
      <c r="F4540" t="s">
        <v>815</v>
      </c>
      <c r="G4540" t="s">
        <v>1900</v>
      </c>
      <c r="H4540" t="s">
        <v>833</v>
      </c>
      <c r="I4540" t="s">
        <v>11273</v>
      </c>
      <c r="J4540" t="s">
        <v>7274</v>
      </c>
      <c r="K4540" t="s">
        <v>56</v>
      </c>
      <c r="L4540" t="s">
        <v>902</v>
      </c>
      <c r="M4540" t="s">
        <v>1829</v>
      </c>
      <c r="N4540" s="5">
        <v>516347</v>
      </c>
    </row>
    <row r="4541" spans="1:14" x14ac:dyDescent="0.25">
      <c r="A4541" t="s">
        <v>68</v>
      </c>
      <c r="B4541" t="s">
        <v>2046</v>
      </c>
      <c r="C4541">
        <v>2987</v>
      </c>
      <c r="D4541" s="2">
        <v>46143</v>
      </c>
      <c r="E4541" t="s">
        <v>905</v>
      </c>
      <c r="F4541" t="s">
        <v>815</v>
      </c>
      <c r="G4541" t="s">
        <v>1900</v>
      </c>
      <c r="H4541" t="s">
        <v>833</v>
      </c>
      <c r="I4541" t="s">
        <v>11274</v>
      </c>
      <c r="J4541" t="s">
        <v>7274</v>
      </c>
      <c r="K4541" t="s">
        <v>56</v>
      </c>
      <c r="L4541" t="s">
        <v>902</v>
      </c>
      <c r="M4541" t="s">
        <v>1829</v>
      </c>
      <c r="N4541" s="5">
        <v>152958</v>
      </c>
    </row>
    <row r="4542" spans="1:14" x14ac:dyDescent="0.25">
      <c r="A4542" t="s">
        <v>68</v>
      </c>
      <c r="B4542" t="s">
        <v>2046</v>
      </c>
      <c r="C4542">
        <v>2987</v>
      </c>
      <c r="D4542" s="2">
        <v>46143</v>
      </c>
      <c r="E4542" t="s">
        <v>906</v>
      </c>
      <c r="F4542" t="s">
        <v>5420</v>
      </c>
      <c r="G4542" t="s">
        <v>5421</v>
      </c>
      <c r="H4542" t="s">
        <v>9471</v>
      </c>
      <c r="I4542" t="s">
        <v>11275</v>
      </c>
      <c r="J4542" t="s">
        <v>5422</v>
      </c>
      <c r="K4542" t="s">
        <v>56</v>
      </c>
      <c r="L4542" t="s">
        <v>903</v>
      </c>
      <c r="M4542" t="s">
        <v>1829</v>
      </c>
      <c r="N4542" s="5">
        <v>1672681</v>
      </c>
    </row>
    <row r="4543" spans="1:14" x14ac:dyDescent="0.25">
      <c r="A4543" t="s">
        <v>68</v>
      </c>
      <c r="B4543" t="s">
        <v>2046</v>
      </c>
      <c r="C4543">
        <v>2987</v>
      </c>
      <c r="D4543" s="2">
        <v>46143</v>
      </c>
      <c r="E4543" t="s">
        <v>906</v>
      </c>
      <c r="F4543" t="s">
        <v>174</v>
      </c>
      <c r="G4543" t="s">
        <v>1909</v>
      </c>
      <c r="H4543" t="s">
        <v>1434</v>
      </c>
      <c r="I4543" t="s">
        <v>14</v>
      </c>
      <c r="J4543" t="s">
        <v>1910</v>
      </c>
      <c r="K4543" t="s">
        <v>56</v>
      </c>
      <c r="L4543" t="s">
        <v>903</v>
      </c>
      <c r="M4543" t="s">
        <v>1829</v>
      </c>
      <c r="N4543" s="5">
        <v>4401290</v>
      </c>
    </row>
    <row r="4544" spans="1:14" x14ac:dyDescent="0.25">
      <c r="A4544" t="s">
        <v>68</v>
      </c>
      <c r="B4544" t="s">
        <v>2046</v>
      </c>
      <c r="C4544">
        <v>2987</v>
      </c>
      <c r="D4544" s="2">
        <v>46143</v>
      </c>
      <c r="E4544" t="s">
        <v>906</v>
      </c>
      <c r="F4544" t="s">
        <v>924</v>
      </c>
      <c r="G4544" t="s">
        <v>901</v>
      </c>
      <c r="H4544" t="s">
        <v>887</v>
      </c>
      <c r="I4544" t="s">
        <v>14</v>
      </c>
      <c r="J4544" t="s">
        <v>1926</v>
      </c>
      <c r="K4544" t="s">
        <v>56</v>
      </c>
      <c r="L4544" t="s">
        <v>903</v>
      </c>
      <c r="M4544" t="s">
        <v>1829</v>
      </c>
      <c r="N4544" s="5">
        <v>19854160</v>
      </c>
    </row>
    <row r="4545" spans="1:14" x14ac:dyDescent="0.25">
      <c r="A4545" t="s">
        <v>68</v>
      </c>
      <c r="B4545" t="s">
        <v>2046</v>
      </c>
      <c r="C4545">
        <v>2987</v>
      </c>
      <c r="D4545" s="2">
        <v>46143</v>
      </c>
      <c r="E4545" t="s">
        <v>906</v>
      </c>
      <c r="F4545" t="s">
        <v>1120</v>
      </c>
      <c r="G4545" t="s">
        <v>1105</v>
      </c>
      <c r="H4545" t="s">
        <v>1106</v>
      </c>
      <c r="I4545" t="s">
        <v>14</v>
      </c>
      <c r="J4545" t="s">
        <v>5427</v>
      </c>
      <c r="K4545" t="s">
        <v>56</v>
      </c>
      <c r="L4545" t="s">
        <v>903</v>
      </c>
      <c r="M4545" t="s">
        <v>1829</v>
      </c>
      <c r="N4545" s="5">
        <v>1073269</v>
      </c>
    </row>
    <row r="4546" spans="1:14" x14ac:dyDescent="0.25">
      <c r="A4546" t="s">
        <v>68</v>
      </c>
      <c r="B4546" t="s">
        <v>2046</v>
      </c>
      <c r="C4546">
        <v>2987</v>
      </c>
      <c r="D4546" s="2">
        <v>46143</v>
      </c>
      <c r="E4546" t="s">
        <v>906</v>
      </c>
      <c r="F4546" t="s">
        <v>815</v>
      </c>
      <c r="G4546" t="s">
        <v>1900</v>
      </c>
      <c r="H4546" t="s">
        <v>833</v>
      </c>
      <c r="I4546" t="s">
        <v>14</v>
      </c>
      <c r="J4546" t="s">
        <v>1904</v>
      </c>
      <c r="K4546" t="s">
        <v>56</v>
      </c>
      <c r="L4546" t="s">
        <v>903</v>
      </c>
      <c r="M4546" t="s">
        <v>1829</v>
      </c>
      <c r="N4546" s="5">
        <v>2231964</v>
      </c>
    </row>
    <row r="4547" spans="1:14" x14ac:dyDescent="0.25">
      <c r="A4547" t="s">
        <v>68</v>
      </c>
      <c r="B4547" t="s">
        <v>2046</v>
      </c>
      <c r="C4547">
        <v>2987</v>
      </c>
      <c r="D4547" s="2">
        <v>46143</v>
      </c>
      <c r="E4547" t="s">
        <v>907</v>
      </c>
      <c r="F4547" t="s">
        <v>174</v>
      </c>
      <c r="G4547" t="s">
        <v>1909</v>
      </c>
      <c r="H4547" t="s">
        <v>1434</v>
      </c>
      <c r="I4547" t="s">
        <v>11262</v>
      </c>
      <c r="J4547" t="s">
        <v>1911</v>
      </c>
      <c r="K4547" t="s">
        <v>56</v>
      </c>
      <c r="L4547" t="s">
        <v>904</v>
      </c>
      <c r="M4547" t="s">
        <v>1829</v>
      </c>
      <c r="N4547" s="5">
        <v>-709176</v>
      </c>
    </row>
    <row r="4548" spans="1:14" x14ac:dyDescent="0.25">
      <c r="A4548" t="s">
        <v>68</v>
      </c>
      <c r="B4548" t="s">
        <v>2046</v>
      </c>
      <c r="C4548">
        <v>2987</v>
      </c>
      <c r="D4548" s="2">
        <v>46143</v>
      </c>
      <c r="E4548" t="s">
        <v>907</v>
      </c>
      <c r="F4548" t="s">
        <v>174</v>
      </c>
      <c r="G4548" t="s">
        <v>1909</v>
      </c>
      <c r="H4548" t="s">
        <v>1434</v>
      </c>
      <c r="I4548" t="s">
        <v>11263</v>
      </c>
      <c r="J4548" t="s">
        <v>1911</v>
      </c>
      <c r="K4548" t="s">
        <v>56</v>
      </c>
      <c r="L4548" t="s">
        <v>904</v>
      </c>
      <c r="M4548" t="s">
        <v>1829</v>
      </c>
      <c r="N4548" s="5">
        <v>-2005795</v>
      </c>
    </row>
    <row r="4549" spans="1:14" x14ac:dyDescent="0.25">
      <c r="A4549" t="s">
        <v>68</v>
      </c>
      <c r="B4549" t="s">
        <v>2046</v>
      </c>
      <c r="C4549">
        <v>2987</v>
      </c>
      <c r="D4549" s="2">
        <v>46143</v>
      </c>
      <c r="E4549" t="s">
        <v>907</v>
      </c>
      <c r="F4549" t="s">
        <v>174</v>
      </c>
      <c r="G4549" t="s">
        <v>1909</v>
      </c>
      <c r="H4549" t="s">
        <v>1434</v>
      </c>
      <c r="I4549" t="s">
        <v>11264</v>
      </c>
      <c r="J4549" t="s">
        <v>1911</v>
      </c>
      <c r="K4549" t="s">
        <v>56</v>
      </c>
      <c r="L4549" t="s">
        <v>904</v>
      </c>
      <c r="M4549" t="s">
        <v>1829</v>
      </c>
      <c r="N4549" s="5">
        <v>-607420</v>
      </c>
    </row>
    <row r="4550" spans="1:14" x14ac:dyDescent="0.25">
      <c r="A4550" t="s">
        <v>68</v>
      </c>
      <c r="B4550" t="s">
        <v>2046</v>
      </c>
      <c r="C4550">
        <v>2987</v>
      </c>
      <c r="D4550" s="2">
        <v>46143</v>
      </c>
      <c r="E4550" t="s">
        <v>907</v>
      </c>
      <c r="F4550" t="s">
        <v>174</v>
      </c>
      <c r="G4550" t="s">
        <v>1909</v>
      </c>
      <c r="H4550" t="s">
        <v>1434</v>
      </c>
      <c r="I4550" t="s">
        <v>11265</v>
      </c>
      <c r="J4550" t="s">
        <v>1911</v>
      </c>
      <c r="K4550" t="s">
        <v>56</v>
      </c>
      <c r="L4550" t="s">
        <v>904</v>
      </c>
      <c r="M4550" t="s">
        <v>1829</v>
      </c>
      <c r="N4550" s="5">
        <v>-1492070</v>
      </c>
    </row>
    <row r="4551" spans="1:14" x14ac:dyDescent="0.25">
      <c r="A4551" t="s">
        <v>68</v>
      </c>
      <c r="B4551" t="s">
        <v>2046</v>
      </c>
      <c r="C4551">
        <v>2987</v>
      </c>
      <c r="D4551" s="2">
        <v>46143</v>
      </c>
      <c r="E4551" t="s">
        <v>907</v>
      </c>
      <c r="F4551" t="s">
        <v>924</v>
      </c>
      <c r="G4551" t="s">
        <v>901</v>
      </c>
      <c r="H4551" t="s">
        <v>887</v>
      </c>
      <c r="I4551" t="s">
        <v>11266</v>
      </c>
      <c r="J4551" t="s">
        <v>1929</v>
      </c>
      <c r="K4551" t="s">
        <v>56</v>
      </c>
      <c r="L4551" t="s">
        <v>904</v>
      </c>
      <c r="M4551" t="s">
        <v>1829</v>
      </c>
      <c r="N4551" s="5">
        <v>-1880434</v>
      </c>
    </row>
    <row r="4552" spans="1:14" x14ac:dyDescent="0.25">
      <c r="A4552" t="s">
        <v>68</v>
      </c>
      <c r="B4552" t="s">
        <v>2046</v>
      </c>
      <c r="C4552">
        <v>2987</v>
      </c>
      <c r="D4552" s="2">
        <v>46143</v>
      </c>
      <c r="E4552" t="s">
        <v>907</v>
      </c>
      <c r="F4552" t="s">
        <v>924</v>
      </c>
      <c r="G4552" t="s">
        <v>901</v>
      </c>
      <c r="H4552" t="s">
        <v>887</v>
      </c>
      <c r="I4552" t="s">
        <v>11267</v>
      </c>
      <c r="J4552" t="s">
        <v>1929</v>
      </c>
      <c r="K4552" t="s">
        <v>56</v>
      </c>
      <c r="L4552" t="s">
        <v>904</v>
      </c>
      <c r="M4552" t="s">
        <v>1829</v>
      </c>
      <c r="N4552" s="5">
        <v>-2420452</v>
      </c>
    </row>
    <row r="4553" spans="1:14" x14ac:dyDescent="0.25">
      <c r="A4553" t="s">
        <v>68</v>
      </c>
      <c r="B4553" t="s">
        <v>2046</v>
      </c>
      <c r="C4553">
        <v>2987</v>
      </c>
      <c r="D4553" s="2">
        <v>46143</v>
      </c>
      <c r="E4553" t="s">
        <v>907</v>
      </c>
      <c r="F4553" t="s">
        <v>924</v>
      </c>
      <c r="G4553" t="s">
        <v>901</v>
      </c>
      <c r="H4553" t="s">
        <v>887</v>
      </c>
      <c r="I4553" t="s">
        <v>11268</v>
      </c>
      <c r="J4553" t="s">
        <v>1929</v>
      </c>
      <c r="K4553" t="s">
        <v>56</v>
      </c>
      <c r="L4553" t="s">
        <v>904</v>
      </c>
      <c r="M4553" t="s">
        <v>1829</v>
      </c>
      <c r="N4553" s="5">
        <v>-4591356</v>
      </c>
    </row>
    <row r="4554" spans="1:14" x14ac:dyDescent="0.25">
      <c r="A4554" t="s">
        <v>68</v>
      </c>
      <c r="B4554" t="s">
        <v>2046</v>
      </c>
      <c r="C4554">
        <v>2987</v>
      </c>
      <c r="D4554" s="2">
        <v>46143</v>
      </c>
      <c r="E4554" t="s">
        <v>907</v>
      </c>
      <c r="F4554" t="s">
        <v>924</v>
      </c>
      <c r="G4554" t="s">
        <v>901</v>
      </c>
      <c r="H4554" t="s">
        <v>887</v>
      </c>
      <c r="I4554" t="s">
        <v>11269</v>
      </c>
      <c r="J4554" t="s">
        <v>1929</v>
      </c>
      <c r="K4554" t="s">
        <v>56</v>
      </c>
      <c r="L4554" t="s">
        <v>904</v>
      </c>
      <c r="M4554" t="s">
        <v>1829</v>
      </c>
      <c r="N4554" s="5">
        <v>-2316942</v>
      </c>
    </row>
    <row r="4555" spans="1:14" x14ac:dyDescent="0.25">
      <c r="A4555" t="s">
        <v>68</v>
      </c>
      <c r="B4555" t="s">
        <v>2046</v>
      </c>
      <c r="C4555">
        <v>2987</v>
      </c>
      <c r="D4555" s="2">
        <v>46143</v>
      </c>
      <c r="E4555" t="s">
        <v>907</v>
      </c>
      <c r="F4555" t="s">
        <v>924</v>
      </c>
      <c r="G4555" t="s">
        <v>901</v>
      </c>
      <c r="H4555" t="s">
        <v>887</v>
      </c>
      <c r="I4555" t="s">
        <v>11270</v>
      </c>
      <c r="J4555" t="s">
        <v>1929</v>
      </c>
      <c r="K4555" t="s">
        <v>56</v>
      </c>
      <c r="L4555" t="s">
        <v>904</v>
      </c>
      <c r="M4555" t="s">
        <v>1829</v>
      </c>
      <c r="N4555" s="5">
        <v>-5983928</v>
      </c>
    </row>
    <row r="4556" spans="1:14" x14ac:dyDescent="0.25">
      <c r="A4556" t="s">
        <v>68</v>
      </c>
      <c r="B4556" t="s">
        <v>2046</v>
      </c>
      <c r="C4556">
        <v>2987</v>
      </c>
      <c r="D4556" s="2">
        <v>46143</v>
      </c>
      <c r="E4556" t="s">
        <v>907</v>
      </c>
      <c r="F4556" t="s">
        <v>815</v>
      </c>
      <c r="G4556" t="s">
        <v>1900</v>
      </c>
      <c r="H4556" t="s">
        <v>833</v>
      </c>
      <c r="I4556" t="s">
        <v>11271</v>
      </c>
      <c r="J4556" t="s">
        <v>10910</v>
      </c>
      <c r="K4556" t="s">
        <v>56</v>
      </c>
      <c r="L4556" t="s">
        <v>904</v>
      </c>
      <c r="M4556" t="s">
        <v>1829</v>
      </c>
      <c r="N4556" s="5">
        <v>-888261</v>
      </c>
    </row>
    <row r="4557" spans="1:14" x14ac:dyDescent="0.25">
      <c r="A4557" t="s">
        <v>68</v>
      </c>
      <c r="B4557" t="s">
        <v>2046</v>
      </c>
      <c r="C4557">
        <v>2987</v>
      </c>
      <c r="D4557" s="2">
        <v>46143</v>
      </c>
      <c r="E4557" t="s">
        <v>907</v>
      </c>
      <c r="F4557" t="s">
        <v>815</v>
      </c>
      <c r="G4557" t="s">
        <v>1900</v>
      </c>
      <c r="H4557" t="s">
        <v>833</v>
      </c>
      <c r="I4557" t="s">
        <v>11272</v>
      </c>
      <c r="J4557" t="s">
        <v>10910</v>
      </c>
      <c r="K4557" t="s">
        <v>56</v>
      </c>
      <c r="L4557" t="s">
        <v>904</v>
      </c>
      <c r="M4557" t="s">
        <v>1829</v>
      </c>
      <c r="N4557" s="5">
        <v>-1470405</v>
      </c>
    </row>
    <row r="4558" spans="1:14" x14ac:dyDescent="0.25">
      <c r="A4558" t="s">
        <v>68</v>
      </c>
      <c r="B4558" t="s">
        <v>2046</v>
      </c>
      <c r="C4558">
        <v>2987</v>
      </c>
      <c r="D4558" s="2">
        <v>46174</v>
      </c>
      <c r="E4558" t="s">
        <v>905</v>
      </c>
      <c r="F4558" t="s">
        <v>5420</v>
      </c>
      <c r="G4558" t="s">
        <v>5421</v>
      </c>
      <c r="H4558" t="s">
        <v>9471</v>
      </c>
      <c r="I4558" t="s">
        <v>11275</v>
      </c>
      <c r="J4558" t="s">
        <v>5421</v>
      </c>
      <c r="K4558" t="s">
        <v>56</v>
      </c>
      <c r="L4558" t="s">
        <v>902</v>
      </c>
      <c r="M4558" t="s">
        <v>1829</v>
      </c>
      <c r="N4558" s="5">
        <v>1672681</v>
      </c>
    </row>
    <row r="4559" spans="1:14" x14ac:dyDescent="0.25">
      <c r="A4559" t="s">
        <v>68</v>
      </c>
      <c r="B4559" t="s">
        <v>2046</v>
      </c>
      <c r="C4559">
        <v>2987</v>
      </c>
      <c r="D4559" s="2">
        <v>46174</v>
      </c>
      <c r="E4559" t="s">
        <v>905</v>
      </c>
      <c r="F4559" t="s">
        <v>5420</v>
      </c>
      <c r="G4559" t="s">
        <v>5421</v>
      </c>
      <c r="H4559" t="s">
        <v>9471</v>
      </c>
      <c r="I4559" t="s">
        <v>12706</v>
      </c>
      <c r="J4559" t="s">
        <v>5421</v>
      </c>
      <c r="K4559" t="s">
        <v>56</v>
      </c>
      <c r="L4559" t="s">
        <v>902</v>
      </c>
      <c r="M4559" t="s">
        <v>1829</v>
      </c>
      <c r="N4559" s="5">
        <v>1096970</v>
      </c>
    </row>
    <row r="4560" spans="1:14" x14ac:dyDescent="0.25">
      <c r="A4560" t="s">
        <v>68</v>
      </c>
      <c r="B4560" t="s">
        <v>2046</v>
      </c>
      <c r="C4560">
        <v>2987</v>
      </c>
      <c r="D4560" s="2">
        <v>46174</v>
      </c>
      <c r="E4560" t="s">
        <v>905</v>
      </c>
      <c r="F4560" t="s">
        <v>174</v>
      </c>
      <c r="G4560" t="s">
        <v>1909</v>
      </c>
      <c r="H4560" t="s">
        <v>1434</v>
      </c>
      <c r="I4560" t="s">
        <v>12707</v>
      </c>
      <c r="J4560" t="s">
        <v>320</v>
      </c>
      <c r="K4560" t="s">
        <v>56</v>
      </c>
      <c r="L4560" t="s">
        <v>902</v>
      </c>
      <c r="M4560" t="s">
        <v>1829</v>
      </c>
      <c r="N4560" s="5">
        <v>1659042</v>
      </c>
    </row>
    <row r="4561" spans="1:14" x14ac:dyDescent="0.25">
      <c r="A4561" t="s">
        <v>68</v>
      </c>
      <c r="B4561" t="s">
        <v>2046</v>
      </c>
      <c r="C4561">
        <v>2987</v>
      </c>
      <c r="D4561" s="2">
        <v>46174</v>
      </c>
      <c r="E4561" t="s">
        <v>905</v>
      </c>
      <c r="F4561" t="s">
        <v>174</v>
      </c>
      <c r="G4561" t="s">
        <v>1909</v>
      </c>
      <c r="H4561" t="s">
        <v>1434</v>
      </c>
      <c r="I4561" t="s">
        <v>12708</v>
      </c>
      <c r="J4561" t="s">
        <v>320</v>
      </c>
      <c r="K4561" t="s">
        <v>56</v>
      </c>
      <c r="L4561" t="s">
        <v>902</v>
      </c>
      <c r="M4561" t="s">
        <v>1829</v>
      </c>
      <c r="N4561" s="5">
        <v>336471</v>
      </c>
    </row>
    <row r="4562" spans="1:14" x14ac:dyDescent="0.25">
      <c r="A4562" t="s">
        <v>68</v>
      </c>
      <c r="B4562" t="s">
        <v>2046</v>
      </c>
      <c r="C4562">
        <v>2987</v>
      </c>
      <c r="D4562" s="2">
        <v>46174</v>
      </c>
      <c r="E4562" t="s">
        <v>905</v>
      </c>
      <c r="F4562" t="s">
        <v>174</v>
      </c>
      <c r="G4562" t="s">
        <v>1909</v>
      </c>
      <c r="H4562" t="s">
        <v>1434</v>
      </c>
      <c r="I4562" t="s">
        <v>12709</v>
      </c>
      <c r="J4562" t="s">
        <v>320</v>
      </c>
      <c r="K4562" t="s">
        <v>56</v>
      </c>
      <c r="L4562" t="s">
        <v>902</v>
      </c>
      <c r="M4562" t="s">
        <v>1829</v>
      </c>
      <c r="N4562" s="5">
        <v>994556</v>
      </c>
    </row>
    <row r="4563" spans="1:14" x14ac:dyDescent="0.25">
      <c r="A4563" t="s">
        <v>68</v>
      </c>
      <c r="B4563" t="s">
        <v>2046</v>
      </c>
      <c r="C4563">
        <v>2987</v>
      </c>
      <c r="D4563" s="2">
        <v>46174</v>
      </c>
      <c r="E4563" t="s">
        <v>905</v>
      </c>
      <c r="F4563" t="s">
        <v>174</v>
      </c>
      <c r="G4563" t="s">
        <v>1909</v>
      </c>
      <c r="H4563" t="s">
        <v>1434</v>
      </c>
      <c r="I4563" t="s">
        <v>12710</v>
      </c>
      <c r="J4563" t="s">
        <v>320</v>
      </c>
      <c r="K4563" t="s">
        <v>56</v>
      </c>
      <c r="L4563" t="s">
        <v>902</v>
      </c>
      <c r="M4563" t="s">
        <v>1829</v>
      </c>
      <c r="N4563" s="5">
        <v>1411221</v>
      </c>
    </row>
    <row r="4564" spans="1:14" x14ac:dyDescent="0.25">
      <c r="A4564" t="s">
        <v>68</v>
      </c>
      <c r="B4564" t="s">
        <v>2046</v>
      </c>
      <c r="C4564">
        <v>2987</v>
      </c>
      <c r="D4564" s="2">
        <v>46174</v>
      </c>
      <c r="E4564" t="s">
        <v>905</v>
      </c>
      <c r="F4564" t="s">
        <v>924</v>
      </c>
      <c r="G4564" t="s">
        <v>901</v>
      </c>
      <c r="H4564" t="s">
        <v>887</v>
      </c>
      <c r="I4564" t="s">
        <v>12711</v>
      </c>
      <c r="J4564" t="s">
        <v>901</v>
      </c>
      <c r="K4564" t="s">
        <v>56</v>
      </c>
      <c r="L4564" t="s">
        <v>902</v>
      </c>
      <c r="M4564" t="s">
        <v>1829</v>
      </c>
      <c r="N4564" s="5">
        <v>1666257</v>
      </c>
    </row>
    <row r="4565" spans="1:14" x14ac:dyDescent="0.25">
      <c r="A4565" t="s">
        <v>68</v>
      </c>
      <c r="B4565" t="s">
        <v>2046</v>
      </c>
      <c r="C4565">
        <v>2987</v>
      </c>
      <c r="D4565" s="2">
        <v>46174</v>
      </c>
      <c r="E4565" t="s">
        <v>905</v>
      </c>
      <c r="F4565" t="s">
        <v>924</v>
      </c>
      <c r="G4565" t="s">
        <v>901</v>
      </c>
      <c r="H4565" t="s">
        <v>887</v>
      </c>
      <c r="I4565" t="s">
        <v>12712</v>
      </c>
      <c r="J4565" t="s">
        <v>901</v>
      </c>
      <c r="K4565" t="s">
        <v>56</v>
      </c>
      <c r="L4565" t="s">
        <v>902</v>
      </c>
      <c r="M4565" t="s">
        <v>1829</v>
      </c>
      <c r="N4565" s="5">
        <v>2400092</v>
      </c>
    </row>
    <row r="4566" spans="1:14" x14ac:dyDescent="0.25">
      <c r="A4566" t="s">
        <v>68</v>
      </c>
      <c r="B4566" t="s">
        <v>2046</v>
      </c>
      <c r="C4566">
        <v>2987</v>
      </c>
      <c r="D4566" s="2">
        <v>46174</v>
      </c>
      <c r="E4566" t="s">
        <v>905</v>
      </c>
      <c r="F4566" t="s">
        <v>924</v>
      </c>
      <c r="G4566" t="s">
        <v>901</v>
      </c>
      <c r="H4566" t="s">
        <v>887</v>
      </c>
      <c r="I4566" t="s">
        <v>12713</v>
      </c>
      <c r="J4566" t="s">
        <v>901</v>
      </c>
      <c r="K4566" t="s">
        <v>56</v>
      </c>
      <c r="L4566" t="s">
        <v>902</v>
      </c>
      <c r="M4566" t="s">
        <v>1829</v>
      </c>
      <c r="N4566" s="5">
        <v>10330547</v>
      </c>
    </row>
    <row r="4567" spans="1:14" x14ac:dyDescent="0.25">
      <c r="A4567" t="s">
        <v>68</v>
      </c>
      <c r="B4567" t="s">
        <v>2046</v>
      </c>
      <c r="C4567">
        <v>2987</v>
      </c>
      <c r="D4567" s="2">
        <v>46174</v>
      </c>
      <c r="E4567" t="s">
        <v>905</v>
      </c>
      <c r="F4567" t="s">
        <v>924</v>
      </c>
      <c r="G4567" t="s">
        <v>901</v>
      </c>
      <c r="H4567" t="s">
        <v>887</v>
      </c>
      <c r="I4567" t="s">
        <v>12714</v>
      </c>
      <c r="J4567" t="s">
        <v>901</v>
      </c>
      <c r="K4567" t="s">
        <v>56</v>
      </c>
      <c r="L4567" t="s">
        <v>902</v>
      </c>
      <c r="M4567" t="s">
        <v>1829</v>
      </c>
      <c r="N4567" s="5">
        <v>1349899</v>
      </c>
    </row>
    <row r="4568" spans="1:14" x14ac:dyDescent="0.25">
      <c r="A4568" t="s">
        <v>68</v>
      </c>
      <c r="B4568" t="s">
        <v>2046</v>
      </c>
      <c r="C4568">
        <v>2987</v>
      </c>
      <c r="D4568" s="2">
        <v>46174</v>
      </c>
      <c r="E4568" t="s">
        <v>905</v>
      </c>
      <c r="F4568" t="s">
        <v>924</v>
      </c>
      <c r="G4568" t="s">
        <v>901</v>
      </c>
      <c r="H4568" t="s">
        <v>887</v>
      </c>
      <c r="I4568" t="s">
        <v>12715</v>
      </c>
      <c r="J4568" t="s">
        <v>901</v>
      </c>
      <c r="K4568" t="s">
        <v>56</v>
      </c>
      <c r="L4568" t="s">
        <v>902</v>
      </c>
      <c r="M4568" t="s">
        <v>1829</v>
      </c>
      <c r="N4568" s="5">
        <v>4958971</v>
      </c>
    </row>
    <row r="4569" spans="1:14" x14ac:dyDescent="0.25">
      <c r="A4569" t="s">
        <v>68</v>
      </c>
      <c r="B4569" t="s">
        <v>2046</v>
      </c>
      <c r="C4569">
        <v>2987</v>
      </c>
      <c r="D4569" s="2">
        <v>46174</v>
      </c>
      <c r="E4569" t="s">
        <v>905</v>
      </c>
      <c r="F4569" t="s">
        <v>5423</v>
      </c>
      <c r="G4569" t="s">
        <v>5424</v>
      </c>
      <c r="H4569" t="s">
        <v>4737</v>
      </c>
      <c r="I4569" t="s">
        <v>12716</v>
      </c>
      <c r="J4569" t="s">
        <v>8147</v>
      </c>
      <c r="K4569" t="s">
        <v>56</v>
      </c>
      <c r="L4569" t="s">
        <v>902</v>
      </c>
      <c r="M4569" t="s">
        <v>1829</v>
      </c>
      <c r="N4569" s="5">
        <v>273223</v>
      </c>
    </row>
    <row r="4570" spans="1:14" x14ac:dyDescent="0.25">
      <c r="A4570" t="s">
        <v>68</v>
      </c>
      <c r="B4570" t="s">
        <v>2046</v>
      </c>
      <c r="C4570">
        <v>2987</v>
      </c>
      <c r="D4570" s="2">
        <v>46174</v>
      </c>
      <c r="E4570" t="s">
        <v>905</v>
      </c>
      <c r="F4570" t="s">
        <v>815</v>
      </c>
      <c r="G4570" t="s">
        <v>1900</v>
      </c>
      <c r="H4570" t="s">
        <v>833</v>
      </c>
      <c r="I4570" t="s">
        <v>12717</v>
      </c>
      <c r="J4570" t="s">
        <v>7274</v>
      </c>
      <c r="K4570" t="s">
        <v>56</v>
      </c>
      <c r="L4570" t="s">
        <v>902</v>
      </c>
      <c r="M4570" t="s">
        <v>1829</v>
      </c>
      <c r="N4570" s="5">
        <v>2179982</v>
      </c>
    </row>
    <row r="4571" spans="1:14" x14ac:dyDescent="0.25">
      <c r="A4571" t="s">
        <v>68</v>
      </c>
      <c r="B4571" t="s">
        <v>2046</v>
      </c>
      <c r="C4571">
        <v>2987</v>
      </c>
      <c r="D4571" s="2">
        <v>46174</v>
      </c>
      <c r="E4571" t="s">
        <v>905</v>
      </c>
      <c r="F4571" t="s">
        <v>815</v>
      </c>
      <c r="G4571" t="s">
        <v>1900</v>
      </c>
      <c r="H4571" t="s">
        <v>833</v>
      </c>
      <c r="I4571" t="s">
        <v>12718</v>
      </c>
      <c r="J4571" t="s">
        <v>7274</v>
      </c>
      <c r="K4571" t="s">
        <v>56</v>
      </c>
      <c r="L4571" t="s">
        <v>902</v>
      </c>
      <c r="M4571" t="s">
        <v>1829</v>
      </c>
      <c r="N4571" s="5">
        <v>1293450</v>
      </c>
    </row>
    <row r="4572" spans="1:14" x14ac:dyDescent="0.25">
      <c r="A4572" t="s">
        <v>68</v>
      </c>
      <c r="B4572" t="s">
        <v>2046</v>
      </c>
      <c r="C4572">
        <v>2987</v>
      </c>
      <c r="D4572" s="2">
        <v>46174</v>
      </c>
      <c r="E4572" t="s">
        <v>905</v>
      </c>
      <c r="F4572" t="s">
        <v>815</v>
      </c>
      <c r="G4572" t="s">
        <v>1900</v>
      </c>
      <c r="H4572" t="s">
        <v>833</v>
      </c>
      <c r="I4572" t="s">
        <v>12719</v>
      </c>
      <c r="J4572" t="s">
        <v>7274</v>
      </c>
      <c r="K4572" t="s">
        <v>56</v>
      </c>
      <c r="L4572" t="s">
        <v>902</v>
      </c>
      <c r="M4572" t="s">
        <v>1829</v>
      </c>
      <c r="N4572" s="5">
        <v>488953</v>
      </c>
    </row>
    <row r="4573" spans="1:14" x14ac:dyDescent="0.25">
      <c r="A4573" t="s">
        <v>68</v>
      </c>
      <c r="B4573" t="s">
        <v>2046</v>
      </c>
      <c r="C4573">
        <v>2987</v>
      </c>
      <c r="D4573" s="2">
        <v>46174</v>
      </c>
      <c r="E4573" t="s">
        <v>905</v>
      </c>
      <c r="F4573" t="s">
        <v>815</v>
      </c>
      <c r="G4573" t="s">
        <v>1900</v>
      </c>
      <c r="H4573" t="s">
        <v>833</v>
      </c>
      <c r="I4573" t="s">
        <v>12720</v>
      </c>
      <c r="J4573" t="s">
        <v>7274</v>
      </c>
      <c r="K4573" t="s">
        <v>56</v>
      </c>
      <c r="L4573" t="s">
        <v>902</v>
      </c>
      <c r="M4573" t="s">
        <v>1829</v>
      </c>
      <c r="N4573" s="5">
        <v>85282</v>
      </c>
    </row>
    <row r="4574" spans="1:14" x14ac:dyDescent="0.25">
      <c r="A4574" t="s">
        <v>68</v>
      </c>
      <c r="B4574" t="s">
        <v>2046</v>
      </c>
      <c r="C4574">
        <v>2987</v>
      </c>
      <c r="D4574" s="2">
        <v>46174</v>
      </c>
      <c r="E4574" t="s">
        <v>905</v>
      </c>
      <c r="F4574" t="s">
        <v>10196</v>
      </c>
      <c r="G4574" t="s">
        <v>10197</v>
      </c>
      <c r="H4574" t="s">
        <v>10198</v>
      </c>
      <c r="I4574" t="s">
        <v>12721</v>
      </c>
      <c r="J4574" t="s">
        <v>10197</v>
      </c>
      <c r="K4574" t="s">
        <v>56</v>
      </c>
      <c r="L4574" t="s">
        <v>902</v>
      </c>
      <c r="M4574" t="s">
        <v>1829</v>
      </c>
      <c r="N4574" s="5">
        <v>173466</v>
      </c>
    </row>
    <row r="4575" spans="1:14" x14ac:dyDescent="0.25">
      <c r="A4575" t="s">
        <v>68</v>
      </c>
      <c r="B4575" t="s">
        <v>2046</v>
      </c>
      <c r="C4575">
        <v>2987</v>
      </c>
      <c r="D4575" s="2">
        <v>46174</v>
      </c>
      <c r="E4575" t="s">
        <v>906</v>
      </c>
      <c r="F4575" t="s">
        <v>601</v>
      </c>
      <c r="G4575" t="s">
        <v>1894</v>
      </c>
      <c r="H4575" t="s">
        <v>860</v>
      </c>
      <c r="I4575" t="s">
        <v>14</v>
      </c>
      <c r="J4575" t="s">
        <v>1906</v>
      </c>
      <c r="K4575" t="s">
        <v>56</v>
      </c>
      <c r="L4575" t="s">
        <v>903</v>
      </c>
      <c r="M4575" t="s">
        <v>1829</v>
      </c>
      <c r="N4575" s="5">
        <v>6827773</v>
      </c>
    </row>
    <row r="4576" spans="1:14" x14ac:dyDescent="0.25">
      <c r="A4576" t="s">
        <v>68</v>
      </c>
      <c r="B4576" t="s">
        <v>2046</v>
      </c>
      <c r="C4576">
        <v>2987</v>
      </c>
      <c r="D4576" s="2">
        <v>46174</v>
      </c>
      <c r="E4576" t="s">
        <v>906</v>
      </c>
      <c r="F4576" t="s">
        <v>174</v>
      </c>
      <c r="G4576" t="s">
        <v>1909</v>
      </c>
      <c r="H4576" t="s">
        <v>1434</v>
      </c>
      <c r="I4576" t="s">
        <v>14</v>
      </c>
      <c r="J4576" t="s">
        <v>1910</v>
      </c>
      <c r="K4576" t="s">
        <v>56</v>
      </c>
      <c r="L4576" t="s">
        <v>903</v>
      </c>
      <c r="M4576" t="s">
        <v>1829</v>
      </c>
      <c r="N4576" s="5">
        <v>7922946</v>
      </c>
    </row>
    <row r="4577" spans="1:14" x14ac:dyDescent="0.25">
      <c r="A4577" t="s">
        <v>68</v>
      </c>
      <c r="B4577" t="s">
        <v>2046</v>
      </c>
      <c r="C4577">
        <v>2987</v>
      </c>
      <c r="D4577" s="2">
        <v>46174</v>
      </c>
      <c r="E4577" t="s">
        <v>906</v>
      </c>
      <c r="F4577" t="s">
        <v>924</v>
      </c>
      <c r="G4577" t="s">
        <v>901</v>
      </c>
      <c r="H4577" t="s">
        <v>887</v>
      </c>
      <c r="I4577" t="s">
        <v>14</v>
      </c>
      <c r="J4577" t="s">
        <v>1926</v>
      </c>
      <c r="K4577" t="s">
        <v>56</v>
      </c>
      <c r="L4577" t="s">
        <v>903</v>
      </c>
      <c r="M4577" t="s">
        <v>1829</v>
      </c>
      <c r="N4577" s="5">
        <v>22905909</v>
      </c>
    </row>
    <row r="4578" spans="1:14" x14ac:dyDescent="0.25">
      <c r="A4578" t="s">
        <v>68</v>
      </c>
      <c r="B4578" t="s">
        <v>2046</v>
      </c>
      <c r="C4578">
        <v>2987</v>
      </c>
      <c r="D4578" s="2">
        <v>46174</v>
      </c>
      <c r="E4578" t="s">
        <v>906</v>
      </c>
      <c r="F4578" t="s">
        <v>1120</v>
      </c>
      <c r="G4578" t="s">
        <v>1105</v>
      </c>
      <c r="H4578" t="s">
        <v>1106</v>
      </c>
      <c r="I4578" t="s">
        <v>14</v>
      </c>
      <c r="J4578" t="s">
        <v>5427</v>
      </c>
      <c r="K4578" t="s">
        <v>56</v>
      </c>
      <c r="L4578" t="s">
        <v>903</v>
      </c>
      <c r="M4578" t="s">
        <v>1829</v>
      </c>
      <c r="N4578" s="5">
        <v>1296994</v>
      </c>
    </row>
    <row r="4579" spans="1:14" x14ac:dyDescent="0.25">
      <c r="A4579" t="s">
        <v>68</v>
      </c>
      <c r="B4579" t="s">
        <v>2046</v>
      </c>
      <c r="C4579">
        <v>2987</v>
      </c>
      <c r="D4579" s="2">
        <v>46174</v>
      </c>
      <c r="E4579" t="s">
        <v>906</v>
      </c>
      <c r="F4579" t="s">
        <v>815</v>
      </c>
      <c r="G4579" t="s">
        <v>1900</v>
      </c>
      <c r="H4579" t="s">
        <v>833</v>
      </c>
      <c r="I4579" t="s">
        <v>14</v>
      </c>
      <c r="J4579" t="s">
        <v>1904</v>
      </c>
      <c r="K4579" t="s">
        <v>56</v>
      </c>
      <c r="L4579" t="s">
        <v>903</v>
      </c>
      <c r="M4579" t="s">
        <v>1829</v>
      </c>
      <c r="N4579" s="5">
        <v>3148063</v>
      </c>
    </row>
    <row r="4580" spans="1:14" x14ac:dyDescent="0.25">
      <c r="A4580" t="s">
        <v>68</v>
      </c>
      <c r="B4580" t="s">
        <v>2046</v>
      </c>
      <c r="C4580">
        <v>2987</v>
      </c>
      <c r="D4580" s="2">
        <v>46174</v>
      </c>
      <c r="E4580" t="s">
        <v>907</v>
      </c>
      <c r="F4580" t="s">
        <v>5420</v>
      </c>
      <c r="G4580" t="s">
        <v>5421</v>
      </c>
      <c r="H4580" t="s">
        <v>9471</v>
      </c>
      <c r="I4580" t="s">
        <v>11275</v>
      </c>
      <c r="J4580" t="s">
        <v>8152</v>
      </c>
      <c r="K4580" t="s">
        <v>56</v>
      </c>
      <c r="L4580" t="s">
        <v>904</v>
      </c>
      <c r="M4580" t="s">
        <v>1829</v>
      </c>
      <c r="N4580" s="5">
        <v>-1672681</v>
      </c>
    </row>
    <row r="4581" spans="1:14" x14ac:dyDescent="0.25">
      <c r="A4581" t="s">
        <v>68</v>
      </c>
      <c r="B4581" t="s">
        <v>2046</v>
      </c>
      <c r="C4581">
        <v>2987</v>
      </c>
      <c r="D4581" s="2">
        <v>46174</v>
      </c>
      <c r="E4581" t="s">
        <v>907</v>
      </c>
      <c r="F4581" t="s">
        <v>174</v>
      </c>
      <c r="G4581" t="s">
        <v>1909</v>
      </c>
      <c r="H4581" t="s">
        <v>1434</v>
      </c>
      <c r="I4581" t="s">
        <v>12707</v>
      </c>
      <c r="J4581" t="s">
        <v>1911</v>
      </c>
      <c r="K4581" t="s">
        <v>56</v>
      </c>
      <c r="L4581" t="s">
        <v>904</v>
      </c>
      <c r="M4581" t="s">
        <v>1829</v>
      </c>
      <c r="N4581" s="5">
        <v>-1659042</v>
      </c>
    </row>
    <row r="4582" spans="1:14" x14ac:dyDescent="0.25">
      <c r="A4582" t="s">
        <v>68</v>
      </c>
      <c r="B4582" t="s">
        <v>2046</v>
      </c>
      <c r="C4582">
        <v>2987</v>
      </c>
      <c r="D4582" s="2">
        <v>46174</v>
      </c>
      <c r="E4582" t="s">
        <v>907</v>
      </c>
      <c r="F4582" t="s">
        <v>174</v>
      </c>
      <c r="G4582" t="s">
        <v>1909</v>
      </c>
      <c r="H4582" t="s">
        <v>1434</v>
      </c>
      <c r="I4582" t="s">
        <v>12708</v>
      </c>
      <c r="J4582" t="s">
        <v>1911</v>
      </c>
      <c r="K4582" t="s">
        <v>56</v>
      </c>
      <c r="L4582" t="s">
        <v>904</v>
      </c>
      <c r="M4582" t="s">
        <v>1829</v>
      </c>
      <c r="N4582" s="5">
        <v>-336471</v>
      </c>
    </row>
    <row r="4583" spans="1:14" x14ac:dyDescent="0.25">
      <c r="A4583" t="s">
        <v>68</v>
      </c>
      <c r="B4583" t="s">
        <v>2046</v>
      </c>
      <c r="C4583">
        <v>2987</v>
      </c>
      <c r="D4583" s="2">
        <v>46174</v>
      </c>
      <c r="E4583" t="s">
        <v>907</v>
      </c>
      <c r="F4583" t="s">
        <v>174</v>
      </c>
      <c r="G4583" t="s">
        <v>1909</v>
      </c>
      <c r="H4583" t="s">
        <v>1434</v>
      </c>
      <c r="I4583" t="s">
        <v>12709</v>
      </c>
      <c r="J4583" t="s">
        <v>1911</v>
      </c>
      <c r="K4583" t="s">
        <v>56</v>
      </c>
      <c r="L4583" t="s">
        <v>904</v>
      </c>
      <c r="M4583" t="s">
        <v>1829</v>
      </c>
      <c r="N4583" s="5">
        <v>-994556</v>
      </c>
    </row>
    <row r="4584" spans="1:14" x14ac:dyDescent="0.25">
      <c r="A4584" t="s">
        <v>68</v>
      </c>
      <c r="B4584" t="s">
        <v>2046</v>
      </c>
      <c r="C4584">
        <v>2987</v>
      </c>
      <c r="D4584" s="2">
        <v>46174</v>
      </c>
      <c r="E4584" t="s">
        <v>907</v>
      </c>
      <c r="F4584" t="s">
        <v>174</v>
      </c>
      <c r="G4584" t="s">
        <v>1909</v>
      </c>
      <c r="H4584" t="s">
        <v>1434</v>
      </c>
      <c r="I4584" t="s">
        <v>12710</v>
      </c>
      <c r="J4584" t="s">
        <v>1911</v>
      </c>
      <c r="K4584" t="s">
        <v>56</v>
      </c>
      <c r="L4584" t="s">
        <v>904</v>
      </c>
      <c r="M4584" t="s">
        <v>1829</v>
      </c>
      <c r="N4584" s="5">
        <v>-1411221</v>
      </c>
    </row>
    <row r="4585" spans="1:14" x14ac:dyDescent="0.25">
      <c r="A4585" t="s">
        <v>68</v>
      </c>
      <c r="B4585" t="s">
        <v>2046</v>
      </c>
      <c r="C4585">
        <v>2987</v>
      </c>
      <c r="D4585" s="2">
        <v>46174</v>
      </c>
      <c r="E4585" t="s">
        <v>907</v>
      </c>
      <c r="F4585" t="s">
        <v>924</v>
      </c>
      <c r="G4585" t="s">
        <v>901</v>
      </c>
      <c r="H4585" t="s">
        <v>887</v>
      </c>
      <c r="I4585" t="s">
        <v>12711</v>
      </c>
      <c r="J4585" t="s">
        <v>1929</v>
      </c>
      <c r="K4585" t="s">
        <v>56</v>
      </c>
      <c r="L4585" t="s">
        <v>904</v>
      </c>
      <c r="M4585" t="s">
        <v>1829</v>
      </c>
      <c r="N4585" s="5">
        <v>-1721081</v>
      </c>
    </row>
    <row r="4586" spans="1:14" x14ac:dyDescent="0.25">
      <c r="A4586" t="s">
        <v>68</v>
      </c>
      <c r="B4586" t="s">
        <v>2046</v>
      </c>
      <c r="C4586">
        <v>2987</v>
      </c>
      <c r="D4586" s="2">
        <v>46174</v>
      </c>
      <c r="E4586" t="s">
        <v>907</v>
      </c>
      <c r="F4586" t="s">
        <v>924</v>
      </c>
      <c r="G4586" t="s">
        <v>901</v>
      </c>
      <c r="H4586" t="s">
        <v>887</v>
      </c>
      <c r="I4586" t="s">
        <v>12712</v>
      </c>
      <c r="J4586" t="s">
        <v>1929</v>
      </c>
      <c r="K4586" t="s">
        <v>56</v>
      </c>
      <c r="L4586" t="s">
        <v>904</v>
      </c>
      <c r="M4586" t="s">
        <v>1829</v>
      </c>
      <c r="N4586" s="5">
        <v>-2349328</v>
      </c>
    </row>
    <row r="4587" spans="1:14" x14ac:dyDescent="0.25">
      <c r="A4587" t="s">
        <v>68</v>
      </c>
      <c r="B4587" t="s">
        <v>2046</v>
      </c>
      <c r="C4587">
        <v>2987</v>
      </c>
      <c r="D4587" s="2">
        <v>46174</v>
      </c>
      <c r="E4587" t="s">
        <v>907</v>
      </c>
      <c r="F4587" t="s">
        <v>924</v>
      </c>
      <c r="G4587" t="s">
        <v>901</v>
      </c>
      <c r="H4587" t="s">
        <v>887</v>
      </c>
      <c r="I4587" t="s">
        <v>12713</v>
      </c>
      <c r="J4587" t="s">
        <v>1929</v>
      </c>
      <c r="K4587" t="s">
        <v>56</v>
      </c>
      <c r="L4587" t="s">
        <v>904</v>
      </c>
      <c r="M4587" t="s">
        <v>1829</v>
      </c>
      <c r="N4587" s="5">
        <v>-10291561</v>
      </c>
    </row>
    <row r="4588" spans="1:14" x14ac:dyDescent="0.25">
      <c r="A4588" t="s">
        <v>68</v>
      </c>
      <c r="B4588" t="s">
        <v>2046</v>
      </c>
      <c r="C4588">
        <v>2987</v>
      </c>
      <c r="D4588" s="2">
        <v>46174</v>
      </c>
      <c r="E4588" t="s">
        <v>907</v>
      </c>
      <c r="F4588" t="s">
        <v>924</v>
      </c>
      <c r="G4588" t="s">
        <v>901</v>
      </c>
      <c r="H4588" t="s">
        <v>887</v>
      </c>
      <c r="I4588" t="s">
        <v>12714</v>
      </c>
      <c r="J4588" t="s">
        <v>1929</v>
      </c>
      <c r="K4588" t="s">
        <v>56</v>
      </c>
      <c r="L4588" t="s">
        <v>904</v>
      </c>
      <c r="M4588" t="s">
        <v>1829</v>
      </c>
      <c r="N4588" s="5">
        <v>-1218727</v>
      </c>
    </row>
    <row r="4589" spans="1:14" x14ac:dyDescent="0.25">
      <c r="A4589" t="s">
        <v>68</v>
      </c>
      <c r="B4589" t="s">
        <v>2046</v>
      </c>
      <c r="C4589">
        <v>2987</v>
      </c>
      <c r="D4589" s="2">
        <v>46174</v>
      </c>
      <c r="E4589" t="s">
        <v>907</v>
      </c>
      <c r="F4589" t="s">
        <v>924</v>
      </c>
      <c r="G4589" t="s">
        <v>901</v>
      </c>
      <c r="H4589" t="s">
        <v>887</v>
      </c>
      <c r="I4589" t="s">
        <v>12715</v>
      </c>
      <c r="J4589" t="s">
        <v>1929</v>
      </c>
      <c r="K4589" t="s">
        <v>56</v>
      </c>
      <c r="L4589" t="s">
        <v>904</v>
      </c>
      <c r="M4589" t="s">
        <v>1829</v>
      </c>
      <c r="N4589" s="5">
        <v>-4273463</v>
      </c>
    </row>
    <row r="4590" spans="1:14" x14ac:dyDescent="0.25">
      <c r="A4590" t="s">
        <v>68</v>
      </c>
      <c r="B4590" t="s">
        <v>2046</v>
      </c>
      <c r="C4590">
        <v>2987</v>
      </c>
      <c r="D4590" s="2">
        <v>46174</v>
      </c>
      <c r="E4590" t="s">
        <v>907</v>
      </c>
      <c r="F4590" t="s">
        <v>1120</v>
      </c>
      <c r="G4590" t="s">
        <v>1105</v>
      </c>
      <c r="H4590" t="s">
        <v>1106</v>
      </c>
      <c r="I4590" t="s">
        <v>14</v>
      </c>
      <c r="J4590" t="s">
        <v>2055</v>
      </c>
      <c r="K4590" t="s">
        <v>56</v>
      </c>
      <c r="L4590" t="s">
        <v>904</v>
      </c>
      <c r="M4590" t="s">
        <v>1829</v>
      </c>
      <c r="N4590" s="5">
        <v>-1073269</v>
      </c>
    </row>
    <row r="4591" spans="1:14" x14ac:dyDescent="0.25">
      <c r="A4591" t="s">
        <v>68</v>
      </c>
      <c r="B4591" t="s">
        <v>2046</v>
      </c>
      <c r="C4591">
        <v>2987</v>
      </c>
      <c r="D4591" s="2">
        <v>46174</v>
      </c>
      <c r="E4591" t="s">
        <v>907</v>
      </c>
      <c r="F4591" t="s">
        <v>815</v>
      </c>
      <c r="G4591" t="s">
        <v>1900</v>
      </c>
      <c r="H4591" t="s">
        <v>833</v>
      </c>
      <c r="I4591" t="s">
        <v>12717</v>
      </c>
      <c r="J4591" t="s">
        <v>10910</v>
      </c>
      <c r="K4591" t="s">
        <v>56</v>
      </c>
      <c r="L4591" t="s">
        <v>904</v>
      </c>
      <c r="M4591" t="s">
        <v>1829</v>
      </c>
      <c r="N4591" s="5">
        <v>-1598437</v>
      </c>
    </row>
    <row r="4592" spans="1:14" x14ac:dyDescent="0.25">
      <c r="A4592" t="s">
        <v>68</v>
      </c>
      <c r="B4592" t="s">
        <v>2046</v>
      </c>
      <c r="C4592">
        <v>2987</v>
      </c>
      <c r="D4592" s="2">
        <v>46174</v>
      </c>
      <c r="E4592" t="s">
        <v>907</v>
      </c>
      <c r="F4592" t="s">
        <v>815</v>
      </c>
      <c r="G4592" t="s">
        <v>1900</v>
      </c>
      <c r="H4592" t="s">
        <v>833</v>
      </c>
      <c r="I4592" t="s">
        <v>12718</v>
      </c>
      <c r="J4592" t="s">
        <v>10910</v>
      </c>
      <c r="K4592" t="s">
        <v>56</v>
      </c>
      <c r="L4592" t="s">
        <v>904</v>
      </c>
      <c r="M4592" t="s">
        <v>1829</v>
      </c>
      <c r="N4592" s="5">
        <v>-633527</v>
      </c>
    </row>
    <row r="4593" spans="1:14" x14ac:dyDescent="0.25">
      <c r="A4593" t="s">
        <v>68</v>
      </c>
      <c r="B4593" t="s">
        <v>2056</v>
      </c>
      <c r="C4593">
        <v>1830</v>
      </c>
      <c r="D4593" s="2">
        <v>46023</v>
      </c>
      <c r="E4593" t="s">
        <v>905</v>
      </c>
      <c r="F4593" t="s">
        <v>3119</v>
      </c>
      <c r="G4593" t="s">
        <v>8176</v>
      </c>
      <c r="H4593" t="s">
        <v>3121</v>
      </c>
      <c r="I4593" t="s">
        <v>4210</v>
      </c>
      <c r="J4593" t="s">
        <v>3120</v>
      </c>
      <c r="K4593" t="s">
        <v>56</v>
      </c>
      <c r="L4593" t="s">
        <v>902</v>
      </c>
      <c r="M4593" t="s">
        <v>1829</v>
      </c>
      <c r="N4593" s="5">
        <v>119103</v>
      </c>
    </row>
    <row r="4594" spans="1:14" x14ac:dyDescent="0.25">
      <c r="A4594" t="s">
        <v>68</v>
      </c>
      <c r="B4594" t="s">
        <v>2056</v>
      </c>
      <c r="C4594">
        <v>1830</v>
      </c>
      <c r="D4594" s="2">
        <v>46023</v>
      </c>
      <c r="E4594" t="s">
        <v>905</v>
      </c>
      <c r="F4594" t="s">
        <v>1047</v>
      </c>
      <c r="G4594" t="s">
        <v>2066</v>
      </c>
      <c r="H4594" t="s">
        <v>1509</v>
      </c>
      <c r="I4594" t="s">
        <v>4211</v>
      </c>
      <c r="J4594" t="s">
        <v>2066</v>
      </c>
      <c r="K4594" t="s">
        <v>56</v>
      </c>
      <c r="L4594" t="s">
        <v>902</v>
      </c>
      <c r="M4594" t="s">
        <v>1829</v>
      </c>
      <c r="N4594" s="5">
        <v>786993</v>
      </c>
    </row>
    <row r="4595" spans="1:14" x14ac:dyDescent="0.25">
      <c r="A4595" t="s">
        <v>68</v>
      </c>
      <c r="B4595" t="s">
        <v>2056</v>
      </c>
      <c r="C4595">
        <v>1830</v>
      </c>
      <c r="D4595" s="2">
        <v>46023</v>
      </c>
      <c r="E4595" t="s">
        <v>905</v>
      </c>
      <c r="F4595" t="s">
        <v>601</v>
      </c>
      <c r="G4595" t="s">
        <v>1894</v>
      </c>
      <c r="H4595" t="s">
        <v>834</v>
      </c>
      <c r="I4595" t="s">
        <v>4212</v>
      </c>
      <c r="J4595" t="s">
        <v>657</v>
      </c>
      <c r="K4595" t="s">
        <v>56</v>
      </c>
      <c r="L4595" t="s">
        <v>902</v>
      </c>
      <c r="M4595" t="s">
        <v>1829</v>
      </c>
      <c r="N4595" s="5">
        <v>5152014</v>
      </c>
    </row>
    <row r="4596" spans="1:14" x14ac:dyDescent="0.25">
      <c r="A4596" t="s">
        <v>68</v>
      </c>
      <c r="B4596" t="s">
        <v>2056</v>
      </c>
      <c r="C4596">
        <v>1830</v>
      </c>
      <c r="D4596" s="2">
        <v>46023</v>
      </c>
      <c r="E4596" t="s">
        <v>905</v>
      </c>
      <c r="F4596" t="s">
        <v>601</v>
      </c>
      <c r="G4596" t="s">
        <v>1894</v>
      </c>
      <c r="H4596" t="s">
        <v>834</v>
      </c>
      <c r="I4596" t="s">
        <v>4213</v>
      </c>
      <c r="J4596" t="s">
        <v>657</v>
      </c>
      <c r="K4596" t="s">
        <v>56</v>
      </c>
      <c r="L4596" t="s">
        <v>902</v>
      </c>
      <c r="M4596" t="s">
        <v>1829</v>
      </c>
      <c r="N4596" s="5">
        <v>1768153</v>
      </c>
    </row>
    <row r="4597" spans="1:14" x14ac:dyDescent="0.25">
      <c r="A4597" t="s">
        <v>68</v>
      </c>
      <c r="B4597" t="s">
        <v>2056</v>
      </c>
      <c r="C4597">
        <v>1830</v>
      </c>
      <c r="D4597" s="2">
        <v>46023</v>
      </c>
      <c r="E4597" t="s">
        <v>905</v>
      </c>
      <c r="F4597" t="s">
        <v>601</v>
      </c>
      <c r="G4597" t="s">
        <v>1894</v>
      </c>
      <c r="H4597" t="s">
        <v>834</v>
      </c>
      <c r="I4597" t="s">
        <v>4214</v>
      </c>
      <c r="J4597" t="s">
        <v>657</v>
      </c>
      <c r="K4597" t="s">
        <v>56</v>
      </c>
      <c r="L4597" t="s">
        <v>902</v>
      </c>
      <c r="M4597" t="s">
        <v>1829</v>
      </c>
      <c r="N4597" s="5">
        <v>7712940</v>
      </c>
    </row>
    <row r="4598" spans="1:14" x14ac:dyDescent="0.25">
      <c r="A4598" t="s">
        <v>68</v>
      </c>
      <c r="B4598" t="s">
        <v>2056</v>
      </c>
      <c r="C4598">
        <v>1830</v>
      </c>
      <c r="D4598" s="2">
        <v>46023</v>
      </c>
      <c r="E4598" t="s">
        <v>905</v>
      </c>
      <c r="F4598" t="s">
        <v>601</v>
      </c>
      <c r="G4598" t="s">
        <v>1894</v>
      </c>
      <c r="H4598" t="s">
        <v>834</v>
      </c>
      <c r="I4598" t="s">
        <v>4215</v>
      </c>
      <c r="J4598" t="s">
        <v>657</v>
      </c>
      <c r="K4598" t="s">
        <v>56</v>
      </c>
      <c r="L4598" t="s">
        <v>902</v>
      </c>
      <c r="M4598" t="s">
        <v>1829</v>
      </c>
      <c r="N4598" s="5">
        <v>237611</v>
      </c>
    </row>
    <row r="4599" spans="1:14" x14ac:dyDescent="0.25">
      <c r="A4599" t="s">
        <v>68</v>
      </c>
      <c r="B4599" t="s">
        <v>2056</v>
      </c>
      <c r="C4599">
        <v>1830</v>
      </c>
      <c r="D4599" s="2">
        <v>46023</v>
      </c>
      <c r="E4599" t="s">
        <v>905</v>
      </c>
      <c r="F4599" t="s">
        <v>601</v>
      </c>
      <c r="G4599" t="s">
        <v>1894</v>
      </c>
      <c r="H4599" t="s">
        <v>834</v>
      </c>
      <c r="I4599" t="s">
        <v>4216</v>
      </c>
      <c r="J4599" t="s">
        <v>657</v>
      </c>
      <c r="K4599" t="s">
        <v>56</v>
      </c>
      <c r="L4599" t="s">
        <v>902</v>
      </c>
      <c r="M4599" t="s">
        <v>1829</v>
      </c>
      <c r="N4599" s="5">
        <v>3240331</v>
      </c>
    </row>
    <row r="4600" spans="1:14" x14ac:dyDescent="0.25">
      <c r="A4600" t="s">
        <v>68</v>
      </c>
      <c r="B4600" t="s">
        <v>2056</v>
      </c>
      <c r="C4600">
        <v>1830</v>
      </c>
      <c r="D4600" s="2">
        <v>46023</v>
      </c>
      <c r="E4600" t="s">
        <v>905</v>
      </c>
      <c r="F4600" t="s">
        <v>174</v>
      </c>
      <c r="G4600" t="s">
        <v>1909</v>
      </c>
      <c r="H4600" t="s">
        <v>1351</v>
      </c>
      <c r="I4600" t="s">
        <v>4217</v>
      </c>
      <c r="J4600" t="s">
        <v>320</v>
      </c>
      <c r="K4600" t="s">
        <v>56</v>
      </c>
      <c r="L4600" t="s">
        <v>902</v>
      </c>
      <c r="M4600" t="s">
        <v>1829</v>
      </c>
      <c r="N4600" s="5">
        <v>617372</v>
      </c>
    </row>
    <row r="4601" spans="1:14" x14ac:dyDescent="0.25">
      <c r="A4601" t="s">
        <v>68</v>
      </c>
      <c r="B4601" t="s">
        <v>2056</v>
      </c>
      <c r="C4601">
        <v>1830</v>
      </c>
      <c r="D4601" s="2">
        <v>46023</v>
      </c>
      <c r="E4601" t="s">
        <v>905</v>
      </c>
      <c r="F4601" t="s">
        <v>174</v>
      </c>
      <c r="G4601" t="s">
        <v>1909</v>
      </c>
      <c r="H4601" t="s">
        <v>1351</v>
      </c>
      <c r="I4601" t="s">
        <v>4218</v>
      </c>
      <c r="J4601" t="s">
        <v>320</v>
      </c>
      <c r="K4601" t="s">
        <v>56</v>
      </c>
      <c r="L4601" t="s">
        <v>902</v>
      </c>
      <c r="M4601" t="s">
        <v>1829</v>
      </c>
      <c r="N4601" s="5">
        <v>1142099</v>
      </c>
    </row>
    <row r="4602" spans="1:14" x14ac:dyDescent="0.25">
      <c r="A4602" t="s">
        <v>68</v>
      </c>
      <c r="B4602" t="s">
        <v>2056</v>
      </c>
      <c r="C4602">
        <v>1830</v>
      </c>
      <c r="D4602" s="2">
        <v>46023</v>
      </c>
      <c r="E4602" t="s">
        <v>905</v>
      </c>
      <c r="F4602" t="s">
        <v>3122</v>
      </c>
      <c r="G4602" t="s">
        <v>14</v>
      </c>
      <c r="H4602" t="s">
        <v>3124</v>
      </c>
      <c r="I4602" t="s">
        <v>4219</v>
      </c>
      <c r="J4602" t="s">
        <v>4220</v>
      </c>
      <c r="K4602" t="s">
        <v>56</v>
      </c>
      <c r="L4602" t="s">
        <v>902</v>
      </c>
      <c r="M4602" t="s">
        <v>1829</v>
      </c>
      <c r="N4602" s="5">
        <v>158988</v>
      </c>
    </row>
    <row r="4603" spans="1:14" x14ac:dyDescent="0.25">
      <c r="A4603" t="s">
        <v>68</v>
      </c>
      <c r="B4603" t="s">
        <v>2056</v>
      </c>
      <c r="C4603">
        <v>1830</v>
      </c>
      <c r="D4603" s="2">
        <v>46023</v>
      </c>
      <c r="E4603" t="s">
        <v>905</v>
      </c>
      <c r="F4603" t="s">
        <v>804</v>
      </c>
      <c r="G4603" t="s">
        <v>771</v>
      </c>
      <c r="H4603" t="s">
        <v>3151</v>
      </c>
      <c r="I4603" t="s">
        <v>4221</v>
      </c>
      <c r="J4603" t="s">
        <v>771</v>
      </c>
      <c r="K4603" t="s">
        <v>56</v>
      </c>
      <c r="L4603" t="s">
        <v>902</v>
      </c>
      <c r="M4603" t="s">
        <v>1829</v>
      </c>
      <c r="N4603" s="5">
        <v>166504</v>
      </c>
    </row>
    <row r="4604" spans="1:14" x14ac:dyDescent="0.25">
      <c r="A4604" t="s">
        <v>68</v>
      </c>
      <c r="B4604" t="s">
        <v>2056</v>
      </c>
      <c r="C4604">
        <v>1830</v>
      </c>
      <c r="D4604" s="2">
        <v>46023</v>
      </c>
      <c r="E4604" t="s">
        <v>905</v>
      </c>
      <c r="F4604" t="s">
        <v>1543</v>
      </c>
      <c r="G4604" t="s">
        <v>1544</v>
      </c>
      <c r="H4604" t="s">
        <v>1284</v>
      </c>
      <c r="I4604" t="s">
        <v>4222</v>
      </c>
      <c r="J4604" t="s">
        <v>1544</v>
      </c>
      <c r="K4604" t="s">
        <v>56</v>
      </c>
      <c r="L4604" t="s">
        <v>902</v>
      </c>
      <c r="M4604" t="s">
        <v>1829</v>
      </c>
      <c r="N4604" s="5">
        <v>528719</v>
      </c>
    </row>
    <row r="4605" spans="1:14" x14ac:dyDescent="0.25">
      <c r="A4605" t="s">
        <v>68</v>
      </c>
      <c r="B4605" t="s">
        <v>2056</v>
      </c>
      <c r="C4605">
        <v>1830</v>
      </c>
      <c r="D4605" s="2">
        <v>46023</v>
      </c>
      <c r="E4605" t="s">
        <v>905</v>
      </c>
      <c r="F4605" t="s">
        <v>945</v>
      </c>
      <c r="G4605" t="s">
        <v>900</v>
      </c>
      <c r="H4605" t="s">
        <v>1431</v>
      </c>
      <c r="I4605" t="s">
        <v>4223</v>
      </c>
      <c r="J4605" t="s">
        <v>900</v>
      </c>
      <c r="K4605" t="s">
        <v>56</v>
      </c>
      <c r="L4605" t="s">
        <v>902</v>
      </c>
      <c r="M4605" t="s">
        <v>1829</v>
      </c>
      <c r="N4605" s="5">
        <v>2699316</v>
      </c>
    </row>
    <row r="4606" spans="1:14" x14ac:dyDescent="0.25">
      <c r="A4606" t="s">
        <v>68</v>
      </c>
      <c r="B4606" t="s">
        <v>2056</v>
      </c>
      <c r="C4606">
        <v>1830</v>
      </c>
      <c r="D4606" s="2">
        <v>46023</v>
      </c>
      <c r="E4606" t="s">
        <v>905</v>
      </c>
      <c r="F4606" t="s">
        <v>945</v>
      </c>
      <c r="G4606" t="s">
        <v>900</v>
      </c>
      <c r="H4606" t="s">
        <v>1431</v>
      </c>
      <c r="I4606" t="s">
        <v>4224</v>
      </c>
      <c r="J4606" t="s">
        <v>900</v>
      </c>
      <c r="K4606" t="s">
        <v>56</v>
      </c>
      <c r="L4606" t="s">
        <v>902</v>
      </c>
      <c r="M4606" t="s">
        <v>1829</v>
      </c>
      <c r="N4606" s="5">
        <v>3111295</v>
      </c>
    </row>
    <row r="4607" spans="1:14" x14ac:dyDescent="0.25">
      <c r="A4607" t="s">
        <v>68</v>
      </c>
      <c r="B4607" t="s">
        <v>2056</v>
      </c>
      <c r="C4607">
        <v>1830</v>
      </c>
      <c r="D4607" s="2">
        <v>46023</v>
      </c>
      <c r="E4607" t="s">
        <v>905</v>
      </c>
      <c r="F4607" t="s">
        <v>981</v>
      </c>
      <c r="G4607" t="s">
        <v>1967</v>
      </c>
      <c r="H4607" t="s">
        <v>982</v>
      </c>
      <c r="I4607" t="s">
        <v>4225</v>
      </c>
      <c r="J4607" t="s">
        <v>1657</v>
      </c>
      <c r="K4607" t="s">
        <v>56</v>
      </c>
      <c r="L4607" t="s">
        <v>902</v>
      </c>
      <c r="M4607" t="s">
        <v>1829</v>
      </c>
      <c r="N4607" s="5">
        <v>556191</v>
      </c>
    </row>
    <row r="4608" spans="1:14" x14ac:dyDescent="0.25">
      <c r="A4608" t="s">
        <v>68</v>
      </c>
      <c r="B4608" t="s">
        <v>2056</v>
      </c>
      <c r="C4608">
        <v>1830</v>
      </c>
      <c r="D4608" s="2">
        <v>46023</v>
      </c>
      <c r="E4608" t="s">
        <v>905</v>
      </c>
      <c r="F4608" t="s">
        <v>981</v>
      </c>
      <c r="G4608" t="s">
        <v>1967</v>
      </c>
      <c r="H4608" t="s">
        <v>1432</v>
      </c>
      <c r="I4608" t="s">
        <v>4226</v>
      </c>
      <c r="J4608" t="s">
        <v>1657</v>
      </c>
      <c r="K4608" t="s">
        <v>56</v>
      </c>
      <c r="L4608" t="s">
        <v>902</v>
      </c>
      <c r="M4608" t="s">
        <v>1829</v>
      </c>
      <c r="N4608" s="5">
        <v>238498</v>
      </c>
    </row>
    <row r="4609" spans="1:14" x14ac:dyDescent="0.25">
      <c r="A4609" t="s">
        <v>68</v>
      </c>
      <c r="B4609" t="s">
        <v>2056</v>
      </c>
      <c r="C4609">
        <v>1830</v>
      </c>
      <c r="D4609" s="2">
        <v>46023</v>
      </c>
      <c r="E4609" t="s">
        <v>905</v>
      </c>
      <c r="F4609" t="s">
        <v>981</v>
      </c>
      <c r="G4609" t="s">
        <v>1967</v>
      </c>
      <c r="H4609" t="s">
        <v>1432</v>
      </c>
      <c r="I4609" t="s">
        <v>4227</v>
      </c>
      <c r="J4609" t="s">
        <v>1657</v>
      </c>
      <c r="K4609" t="s">
        <v>56</v>
      </c>
      <c r="L4609" t="s">
        <v>902</v>
      </c>
      <c r="M4609" t="s">
        <v>1829</v>
      </c>
      <c r="N4609" s="5">
        <v>396819</v>
      </c>
    </row>
    <row r="4610" spans="1:14" x14ac:dyDescent="0.25">
      <c r="A4610" t="s">
        <v>68</v>
      </c>
      <c r="B4610" t="s">
        <v>2056</v>
      </c>
      <c r="C4610">
        <v>1830</v>
      </c>
      <c r="D4610" s="2">
        <v>46023</v>
      </c>
      <c r="E4610" t="s">
        <v>905</v>
      </c>
      <c r="F4610" t="s">
        <v>924</v>
      </c>
      <c r="G4610" t="s">
        <v>901</v>
      </c>
      <c r="H4610" t="s">
        <v>885</v>
      </c>
      <c r="I4610" t="s">
        <v>4228</v>
      </c>
      <c r="J4610" t="s">
        <v>901</v>
      </c>
      <c r="K4610" t="s">
        <v>56</v>
      </c>
      <c r="L4610" t="s">
        <v>902</v>
      </c>
      <c r="M4610" t="s">
        <v>1829</v>
      </c>
      <c r="N4610" s="5">
        <v>2133231</v>
      </c>
    </row>
    <row r="4611" spans="1:14" x14ac:dyDescent="0.25">
      <c r="A4611" t="s">
        <v>68</v>
      </c>
      <c r="B4611" t="s">
        <v>2056</v>
      </c>
      <c r="C4611">
        <v>1830</v>
      </c>
      <c r="D4611" s="2">
        <v>46023</v>
      </c>
      <c r="E4611" t="s">
        <v>905</v>
      </c>
      <c r="F4611" t="s">
        <v>946</v>
      </c>
      <c r="G4611" t="s">
        <v>2058</v>
      </c>
      <c r="H4611" t="s">
        <v>2657</v>
      </c>
      <c r="I4611" t="s">
        <v>4229</v>
      </c>
      <c r="J4611" t="s">
        <v>4230</v>
      </c>
      <c r="K4611" t="s">
        <v>56</v>
      </c>
      <c r="L4611" t="s">
        <v>902</v>
      </c>
      <c r="M4611" t="s">
        <v>1829</v>
      </c>
      <c r="N4611" s="5">
        <v>117156</v>
      </c>
    </row>
    <row r="4612" spans="1:14" x14ac:dyDescent="0.25">
      <c r="A4612" t="s">
        <v>68</v>
      </c>
      <c r="B4612" t="s">
        <v>2056</v>
      </c>
      <c r="C4612">
        <v>1830</v>
      </c>
      <c r="D4612" s="2">
        <v>46023</v>
      </c>
      <c r="E4612" t="s">
        <v>905</v>
      </c>
      <c r="F4612" t="s">
        <v>1121</v>
      </c>
      <c r="G4612" t="s">
        <v>2068</v>
      </c>
      <c r="H4612" t="s">
        <v>2170</v>
      </c>
      <c r="I4612" t="s">
        <v>4231</v>
      </c>
      <c r="J4612" t="s">
        <v>1190</v>
      </c>
      <c r="K4612" t="s">
        <v>56</v>
      </c>
      <c r="L4612" t="s">
        <v>902</v>
      </c>
      <c r="M4612" t="s">
        <v>1829</v>
      </c>
      <c r="N4612" s="5">
        <v>516379</v>
      </c>
    </row>
    <row r="4613" spans="1:14" x14ac:dyDescent="0.25">
      <c r="A4613" t="s">
        <v>68</v>
      </c>
      <c r="B4613" t="s">
        <v>2056</v>
      </c>
      <c r="C4613">
        <v>1830</v>
      </c>
      <c r="D4613" s="2">
        <v>46023</v>
      </c>
      <c r="E4613" t="s">
        <v>905</v>
      </c>
      <c r="F4613" t="s">
        <v>3127</v>
      </c>
      <c r="G4613" t="s">
        <v>14</v>
      </c>
      <c r="H4613" t="s">
        <v>3129</v>
      </c>
      <c r="I4613" t="s">
        <v>4232</v>
      </c>
      <c r="J4613" t="s">
        <v>3128</v>
      </c>
      <c r="K4613" t="s">
        <v>56</v>
      </c>
      <c r="L4613" t="s">
        <v>902</v>
      </c>
      <c r="M4613" t="s">
        <v>1829</v>
      </c>
      <c r="N4613" s="5">
        <v>337676</v>
      </c>
    </row>
    <row r="4614" spans="1:14" x14ac:dyDescent="0.25">
      <c r="A4614" t="s">
        <v>68</v>
      </c>
      <c r="B4614" t="s">
        <v>2056</v>
      </c>
      <c r="C4614">
        <v>1830</v>
      </c>
      <c r="D4614" s="2">
        <v>46023</v>
      </c>
      <c r="E4614" t="s">
        <v>905</v>
      </c>
      <c r="F4614" t="s">
        <v>1658</v>
      </c>
      <c r="G4614" t="s">
        <v>1659</v>
      </c>
      <c r="H4614" t="s">
        <v>2344</v>
      </c>
      <c r="I4614" t="s">
        <v>4233</v>
      </c>
      <c r="J4614" t="s">
        <v>1659</v>
      </c>
      <c r="K4614" t="s">
        <v>56</v>
      </c>
      <c r="L4614" t="s">
        <v>902</v>
      </c>
      <c r="M4614" t="s">
        <v>1829</v>
      </c>
      <c r="N4614" s="5">
        <v>237862</v>
      </c>
    </row>
    <row r="4615" spans="1:14" x14ac:dyDescent="0.25">
      <c r="A4615" t="s">
        <v>68</v>
      </c>
      <c r="B4615" t="s">
        <v>2056</v>
      </c>
      <c r="C4615">
        <v>1830</v>
      </c>
      <c r="D4615" s="2">
        <v>46023</v>
      </c>
      <c r="E4615" t="s">
        <v>905</v>
      </c>
      <c r="F4615" t="s">
        <v>2379</v>
      </c>
      <c r="G4615" t="s">
        <v>2380</v>
      </c>
      <c r="H4615" t="s">
        <v>2340</v>
      </c>
      <c r="I4615" t="s">
        <v>4234</v>
      </c>
      <c r="J4615" t="s">
        <v>2381</v>
      </c>
      <c r="K4615" t="s">
        <v>56</v>
      </c>
      <c r="L4615" t="s">
        <v>902</v>
      </c>
      <c r="M4615" t="s">
        <v>1829</v>
      </c>
      <c r="N4615" s="5">
        <v>-6856485</v>
      </c>
    </row>
    <row r="4616" spans="1:14" x14ac:dyDescent="0.25">
      <c r="A4616" t="s">
        <v>68</v>
      </c>
      <c r="B4616" t="s">
        <v>2056</v>
      </c>
      <c r="C4616">
        <v>1830</v>
      </c>
      <c r="D4616" s="2">
        <v>46023</v>
      </c>
      <c r="E4616" t="s">
        <v>905</v>
      </c>
      <c r="F4616" t="s">
        <v>1367</v>
      </c>
      <c r="G4616" t="s">
        <v>2071</v>
      </c>
      <c r="H4616" t="s">
        <v>3082</v>
      </c>
      <c r="I4616" t="s">
        <v>4235</v>
      </c>
      <c r="J4616" t="s">
        <v>1368</v>
      </c>
      <c r="K4616" t="s">
        <v>56</v>
      </c>
      <c r="L4616" t="s">
        <v>902</v>
      </c>
      <c r="M4616" t="s">
        <v>1829</v>
      </c>
      <c r="N4616" s="5">
        <v>222649</v>
      </c>
    </row>
    <row r="4617" spans="1:14" x14ac:dyDescent="0.25">
      <c r="A4617" t="s">
        <v>68</v>
      </c>
      <c r="B4617" t="s">
        <v>2056</v>
      </c>
      <c r="C4617">
        <v>1830</v>
      </c>
      <c r="D4617" s="2">
        <v>46023</v>
      </c>
      <c r="E4617" t="s">
        <v>905</v>
      </c>
      <c r="F4617" t="s">
        <v>637</v>
      </c>
      <c r="G4617" t="s">
        <v>1961</v>
      </c>
      <c r="H4617" t="s">
        <v>1790</v>
      </c>
      <c r="I4617" t="s">
        <v>4236</v>
      </c>
      <c r="J4617" t="s">
        <v>612</v>
      </c>
      <c r="K4617" t="s">
        <v>56</v>
      </c>
      <c r="L4617" t="s">
        <v>902</v>
      </c>
      <c r="M4617" t="s">
        <v>1829</v>
      </c>
      <c r="N4617" s="5">
        <v>198505</v>
      </c>
    </row>
    <row r="4618" spans="1:14" x14ac:dyDescent="0.25">
      <c r="A4618" t="s">
        <v>68</v>
      </c>
      <c r="B4618" t="s">
        <v>2056</v>
      </c>
      <c r="C4618">
        <v>1830</v>
      </c>
      <c r="D4618" s="2">
        <v>46023</v>
      </c>
      <c r="E4618" t="s">
        <v>905</v>
      </c>
      <c r="F4618" t="s">
        <v>1089</v>
      </c>
      <c r="G4618" t="s">
        <v>2067</v>
      </c>
      <c r="H4618" t="s">
        <v>1079</v>
      </c>
      <c r="I4618" t="s">
        <v>4237</v>
      </c>
      <c r="J4618" t="s">
        <v>1090</v>
      </c>
      <c r="K4618" t="s">
        <v>56</v>
      </c>
      <c r="L4618" t="s">
        <v>902</v>
      </c>
      <c r="M4618" t="s">
        <v>1829</v>
      </c>
      <c r="N4618" s="5">
        <v>143016</v>
      </c>
    </row>
    <row r="4619" spans="1:14" x14ac:dyDescent="0.25">
      <c r="A4619" t="s">
        <v>68</v>
      </c>
      <c r="B4619" t="s">
        <v>2056</v>
      </c>
      <c r="C4619">
        <v>1830</v>
      </c>
      <c r="D4619" s="2">
        <v>46023</v>
      </c>
      <c r="E4619" t="s">
        <v>905</v>
      </c>
      <c r="F4619" t="s">
        <v>947</v>
      </c>
      <c r="G4619" t="s">
        <v>898</v>
      </c>
      <c r="H4619" t="s">
        <v>2340</v>
      </c>
      <c r="I4619" t="s">
        <v>4238</v>
      </c>
      <c r="J4619" t="s">
        <v>4239</v>
      </c>
      <c r="K4619" t="s">
        <v>56</v>
      </c>
      <c r="L4619" t="s">
        <v>902</v>
      </c>
      <c r="M4619" t="s">
        <v>1829</v>
      </c>
      <c r="N4619" s="5">
        <v>6856485</v>
      </c>
    </row>
    <row r="4620" spans="1:14" x14ac:dyDescent="0.25">
      <c r="A4620" t="s">
        <v>68</v>
      </c>
      <c r="B4620" t="s">
        <v>2056</v>
      </c>
      <c r="C4620">
        <v>1830</v>
      </c>
      <c r="D4620" s="2">
        <v>46023</v>
      </c>
      <c r="E4620" t="s">
        <v>905</v>
      </c>
      <c r="F4620" t="s">
        <v>592</v>
      </c>
      <c r="G4620" t="s">
        <v>549</v>
      </c>
      <c r="H4620" t="s">
        <v>1501</v>
      </c>
      <c r="I4620" t="s">
        <v>4240</v>
      </c>
      <c r="J4620" t="s">
        <v>549</v>
      </c>
      <c r="K4620" t="s">
        <v>56</v>
      </c>
      <c r="L4620" t="s">
        <v>902</v>
      </c>
      <c r="M4620" t="s">
        <v>1829</v>
      </c>
      <c r="N4620" s="5">
        <v>706270</v>
      </c>
    </row>
    <row r="4621" spans="1:14" x14ac:dyDescent="0.25">
      <c r="A4621" t="s">
        <v>68</v>
      </c>
      <c r="B4621" t="s">
        <v>2056</v>
      </c>
      <c r="C4621">
        <v>1830</v>
      </c>
      <c r="D4621" s="2">
        <v>46023</v>
      </c>
      <c r="E4621" t="s">
        <v>905</v>
      </c>
      <c r="F4621" t="s">
        <v>592</v>
      </c>
      <c r="G4621" t="s">
        <v>549</v>
      </c>
      <c r="H4621" t="s">
        <v>1323</v>
      </c>
      <c r="I4621" t="s">
        <v>4241</v>
      </c>
      <c r="J4621" t="s">
        <v>549</v>
      </c>
      <c r="K4621" t="s">
        <v>56</v>
      </c>
      <c r="L4621" t="s">
        <v>902</v>
      </c>
      <c r="M4621" t="s">
        <v>1829</v>
      </c>
      <c r="N4621" s="5">
        <v>3051107</v>
      </c>
    </row>
    <row r="4622" spans="1:14" x14ac:dyDescent="0.25">
      <c r="A4622" t="s">
        <v>68</v>
      </c>
      <c r="B4622" t="s">
        <v>2056</v>
      </c>
      <c r="C4622">
        <v>1830</v>
      </c>
      <c r="D4622" s="2">
        <v>46023</v>
      </c>
      <c r="E4622" t="s">
        <v>905</v>
      </c>
      <c r="F4622" t="s">
        <v>168</v>
      </c>
      <c r="G4622" t="s">
        <v>33</v>
      </c>
      <c r="H4622" t="s">
        <v>830</v>
      </c>
      <c r="I4622" t="s">
        <v>4242</v>
      </c>
      <c r="J4622" t="s">
        <v>4243</v>
      </c>
      <c r="K4622" t="s">
        <v>56</v>
      </c>
      <c r="L4622" t="s">
        <v>902</v>
      </c>
      <c r="M4622" t="s">
        <v>1829</v>
      </c>
      <c r="N4622" s="5">
        <v>-459834</v>
      </c>
    </row>
    <row r="4623" spans="1:14" x14ac:dyDescent="0.25">
      <c r="A4623" t="s">
        <v>68</v>
      </c>
      <c r="B4623" t="s">
        <v>2056</v>
      </c>
      <c r="C4623">
        <v>1830</v>
      </c>
      <c r="D4623" s="2">
        <v>46023</v>
      </c>
      <c r="E4623" t="s">
        <v>905</v>
      </c>
      <c r="F4623" t="s">
        <v>815</v>
      </c>
      <c r="G4623" t="s">
        <v>1900</v>
      </c>
      <c r="H4623" t="s">
        <v>719</v>
      </c>
      <c r="I4623" t="s">
        <v>4244</v>
      </c>
      <c r="J4623" t="s">
        <v>1123</v>
      </c>
      <c r="K4623" t="s">
        <v>56</v>
      </c>
      <c r="L4623" t="s">
        <v>902</v>
      </c>
      <c r="M4623" t="s">
        <v>1829</v>
      </c>
      <c r="N4623" s="5">
        <v>1116654</v>
      </c>
    </row>
    <row r="4624" spans="1:14" x14ac:dyDescent="0.25">
      <c r="A4624" t="s">
        <v>68</v>
      </c>
      <c r="B4624" t="s">
        <v>2056</v>
      </c>
      <c r="C4624">
        <v>1830</v>
      </c>
      <c r="D4624" s="2">
        <v>46023</v>
      </c>
      <c r="E4624" t="s">
        <v>905</v>
      </c>
      <c r="F4624" t="s">
        <v>815</v>
      </c>
      <c r="G4624" t="s">
        <v>1900</v>
      </c>
      <c r="H4624" t="s">
        <v>719</v>
      </c>
      <c r="I4624" t="s">
        <v>4245</v>
      </c>
      <c r="J4624" t="s">
        <v>1123</v>
      </c>
      <c r="K4624" t="s">
        <v>56</v>
      </c>
      <c r="L4624" t="s">
        <v>902</v>
      </c>
      <c r="M4624" t="s">
        <v>1829</v>
      </c>
      <c r="N4624" s="5">
        <v>237862</v>
      </c>
    </row>
    <row r="4625" spans="1:14" x14ac:dyDescent="0.25">
      <c r="A4625" t="s">
        <v>68</v>
      </c>
      <c r="B4625" t="s">
        <v>2056</v>
      </c>
      <c r="C4625">
        <v>1830</v>
      </c>
      <c r="D4625" s="2">
        <v>46023</v>
      </c>
      <c r="E4625" t="s">
        <v>905</v>
      </c>
      <c r="F4625" t="s">
        <v>815</v>
      </c>
      <c r="G4625" t="s">
        <v>1900</v>
      </c>
      <c r="H4625" t="s">
        <v>719</v>
      </c>
      <c r="I4625" t="s">
        <v>4246</v>
      </c>
      <c r="J4625" t="s">
        <v>1123</v>
      </c>
      <c r="K4625" t="s">
        <v>56</v>
      </c>
      <c r="L4625" t="s">
        <v>902</v>
      </c>
      <c r="M4625" t="s">
        <v>1829</v>
      </c>
      <c r="N4625" s="5">
        <v>134392</v>
      </c>
    </row>
    <row r="4626" spans="1:14" x14ac:dyDescent="0.25">
      <c r="A4626" t="s">
        <v>68</v>
      </c>
      <c r="B4626" t="s">
        <v>2056</v>
      </c>
      <c r="C4626">
        <v>1830</v>
      </c>
      <c r="D4626" s="2">
        <v>46023</v>
      </c>
      <c r="E4626" t="s">
        <v>905</v>
      </c>
      <c r="F4626" t="s">
        <v>815</v>
      </c>
      <c r="G4626" t="s">
        <v>1900</v>
      </c>
      <c r="H4626" t="s">
        <v>719</v>
      </c>
      <c r="I4626" t="s">
        <v>4247</v>
      </c>
      <c r="J4626" t="s">
        <v>1123</v>
      </c>
      <c r="K4626" t="s">
        <v>56</v>
      </c>
      <c r="L4626" t="s">
        <v>902</v>
      </c>
      <c r="M4626" t="s">
        <v>1829</v>
      </c>
      <c r="N4626" s="5">
        <v>1098920</v>
      </c>
    </row>
    <row r="4627" spans="1:14" x14ac:dyDescent="0.25">
      <c r="A4627" t="s">
        <v>68</v>
      </c>
      <c r="B4627" t="s">
        <v>2056</v>
      </c>
      <c r="C4627">
        <v>1830</v>
      </c>
      <c r="D4627" s="2">
        <v>46023</v>
      </c>
      <c r="E4627" t="s">
        <v>905</v>
      </c>
      <c r="F4627" t="s">
        <v>815</v>
      </c>
      <c r="G4627" t="s">
        <v>1900</v>
      </c>
      <c r="H4627" t="s">
        <v>719</v>
      </c>
      <c r="I4627" t="s">
        <v>4248</v>
      </c>
      <c r="J4627" t="s">
        <v>1123</v>
      </c>
      <c r="K4627" t="s">
        <v>56</v>
      </c>
      <c r="L4627" t="s">
        <v>902</v>
      </c>
      <c r="M4627" t="s">
        <v>1829</v>
      </c>
      <c r="N4627" s="5">
        <v>1853338</v>
      </c>
    </row>
    <row r="4628" spans="1:14" x14ac:dyDescent="0.25">
      <c r="A4628" t="s">
        <v>68</v>
      </c>
      <c r="B4628" t="s">
        <v>2056</v>
      </c>
      <c r="C4628">
        <v>1830</v>
      </c>
      <c r="D4628" s="2">
        <v>46023</v>
      </c>
      <c r="E4628" t="s">
        <v>905</v>
      </c>
      <c r="F4628" t="s">
        <v>815</v>
      </c>
      <c r="G4628" t="s">
        <v>1900</v>
      </c>
      <c r="H4628" t="s">
        <v>719</v>
      </c>
      <c r="I4628" t="s">
        <v>4249</v>
      </c>
      <c r="J4628" t="s">
        <v>1123</v>
      </c>
      <c r="K4628" t="s">
        <v>56</v>
      </c>
      <c r="L4628" t="s">
        <v>902</v>
      </c>
      <c r="M4628" t="s">
        <v>1829</v>
      </c>
      <c r="N4628" s="5">
        <v>1119535</v>
      </c>
    </row>
    <row r="4629" spans="1:14" x14ac:dyDescent="0.25">
      <c r="A4629" t="s">
        <v>68</v>
      </c>
      <c r="B4629" t="s">
        <v>2056</v>
      </c>
      <c r="C4629">
        <v>1830</v>
      </c>
      <c r="D4629" s="2">
        <v>46023</v>
      </c>
      <c r="E4629" t="s">
        <v>905</v>
      </c>
      <c r="F4629" t="s">
        <v>815</v>
      </c>
      <c r="G4629" t="s">
        <v>1900</v>
      </c>
      <c r="H4629" t="s">
        <v>719</v>
      </c>
      <c r="I4629" t="s">
        <v>4250</v>
      </c>
      <c r="J4629" t="s">
        <v>1123</v>
      </c>
      <c r="K4629" t="s">
        <v>56</v>
      </c>
      <c r="L4629" t="s">
        <v>902</v>
      </c>
      <c r="M4629" t="s">
        <v>1829</v>
      </c>
      <c r="N4629" s="5">
        <v>3159894</v>
      </c>
    </row>
    <row r="4630" spans="1:14" x14ac:dyDescent="0.25">
      <c r="A4630" t="s">
        <v>68</v>
      </c>
      <c r="B4630" t="s">
        <v>2056</v>
      </c>
      <c r="C4630">
        <v>1830</v>
      </c>
      <c r="D4630" s="2">
        <v>46023</v>
      </c>
      <c r="E4630" t="s">
        <v>905</v>
      </c>
      <c r="F4630" t="s">
        <v>815</v>
      </c>
      <c r="G4630" t="s">
        <v>1900</v>
      </c>
      <c r="H4630" t="s">
        <v>719</v>
      </c>
      <c r="I4630" t="s">
        <v>4251</v>
      </c>
      <c r="J4630" t="s">
        <v>1123</v>
      </c>
      <c r="K4630" t="s">
        <v>56</v>
      </c>
      <c r="L4630" t="s">
        <v>902</v>
      </c>
      <c r="M4630" t="s">
        <v>1829</v>
      </c>
      <c r="N4630" s="5">
        <v>1736786</v>
      </c>
    </row>
    <row r="4631" spans="1:14" x14ac:dyDescent="0.25">
      <c r="A4631" t="s">
        <v>68</v>
      </c>
      <c r="B4631" t="s">
        <v>2056</v>
      </c>
      <c r="C4631">
        <v>1830</v>
      </c>
      <c r="D4631" s="2">
        <v>46023</v>
      </c>
      <c r="E4631" t="s">
        <v>905</v>
      </c>
      <c r="F4631" t="s">
        <v>815</v>
      </c>
      <c r="G4631" t="s">
        <v>1900</v>
      </c>
      <c r="H4631" t="s">
        <v>719</v>
      </c>
      <c r="I4631" t="s">
        <v>4252</v>
      </c>
      <c r="J4631" t="s">
        <v>1123</v>
      </c>
      <c r="K4631" t="s">
        <v>56</v>
      </c>
      <c r="L4631" t="s">
        <v>902</v>
      </c>
      <c r="M4631" t="s">
        <v>1829</v>
      </c>
      <c r="N4631" s="5">
        <v>1550857</v>
      </c>
    </row>
    <row r="4632" spans="1:14" x14ac:dyDescent="0.25">
      <c r="A4632" t="s">
        <v>68</v>
      </c>
      <c r="B4632" t="s">
        <v>2056</v>
      </c>
      <c r="C4632">
        <v>1830</v>
      </c>
      <c r="D4632" s="2">
        <v>46023</v>
      </c>
      <c r="E4632" t="s">
        <v>905</v>
      </c>
      <c r="F4632" t="s">
        <v>815</v>
      </c>
      <c r="G4632" t="s">
        <v>1900</v>
      </c>
      <c r="H4632" t="s">
        <v>719</v>
      </c>
      <c r="I4632" t="s">
        <v>4253</v>
      </c>
      <c r="J4632" t="s">
        <v>1123</v>
      </c>
      <c r="K4632" t="s">
        <v>56</v>
      </c>
      <c r="L4632" t="s">
        <v>902</v>
      </c>
      <c r="M4632" t="s">
        <v>1829</v>
      </c>
      <c r="N4632" s="5">
        <v>6432965</v>
      </c>
    </row>
    <row r="4633" spans="1:14" x14ac:dyDescent="0.25">
      <c r="A4633" t="s">
        <v>68</v>
      </c>
      <c r="B4633" t="s">
        <v>2056</v>
      </c>
      <c r="C4633">
        <v>1830</v>
      </c>
      <c r="D4633" s="2">
        <v>46023</v>
      </c>
      <c r="E4633" t="s">
        <v>905</v>
      </c>
      <c r="F4633" t="s">
        <v>815</v>
      </c>
      <c r="G4633" t="s">
        <v>1900</v>
      </c>
      <c r="H4633" t="s">
        <v>719</v>
      </c>
      <c r="I4633" t="s">
        <v>4254</v>
      </c>
      <c r="J4633" t="s">
        <v>1123</v>
      </c>
      <c r="K4633" t="s">
        <v>56</v>
      </c>
      <c r="L4633" t="s">
        <v>902</v>
      </c>
      <c r="M4633" t="s">
        <v>1829</v>
      </c>
      <c r="N4633" s="5">
        <v>4164163</v>
      </c>
    </row>
    <row r="4634" spans="1:14" x14ac:dyDescent="0.25">
      <c r="A4634" t="s">
        <v>68</v>
      </c>
      <c r="B4634" t="s">
        <v>2056</v>
      </c>
      <c r="C4634">
        <v>1830</v>
      </c>
      <c r="D4634" s="2">
        <v>46023</v>
      </c>
      <c r="E4634" t="s">
        <v>905</v>
      </c>
      <c r="F4634" t="s">
        <v>815</v>
      </c>
      <c r="G4634" t="s">
        <v>1900</v>
      </c>
      <c r="H4634" t="s">
        <v>719</v>
      </c>
      <c r="I4634" t="s">
        <v>4255</v>
      </c>
      <c r="J4634" t="s">
        <v>1123</v>
      </c>
      <c r="K4634" t="s">
        <v>56</v>
      </c>
      <c r="L4634" t="s">
        <v>902</v>
      </c>
      <c r="M4634" t="s">
        <v>1829</v>
      </c>
      <c r="N4634" s="5">
        <v>3170291</v>
      </c>
    </row>
    <row r="4635" spans="1:14" x14ac:dyDescent="0.25">
      <c r="A4635" t="s">
        <v>68</v>
      </c>
      <c r="B4635" t="s">
        <v>2056</v>
      </c>
      <c r="C4635">
        <v>1830</v>
      </c>
      <c r="D4635" s="2">
        <v>46023</v>
      </c>
      <c r="E4635" t="s">
        <v>905</v>
      </c>
      <c r="F4635" t="s">
        <v>815</v>
      </c>
      <c r="G4635" t="s">
        <v>1900</v>
      </c>
      <c r="H4635" t="s">
        <v>719</v>
      </c>
      <c r="I4635" t="s">
        <v>4256</v>
      </c>
      <c r="J4635" t="s">
        <v>1123</v>
      </c>
      <c r="K4635" t="s">
        <v>56</v>
      </c>
      <c r="L4635" t="s">
        <v>902</v>
      </c>
      <c r="M4635" t="s">
        <v>1829</v>
      </c>
      <c r="N4635" s="5">
        <v>6352501</v>
      </c>
    </row>
    <row r="4636" spans="1:14" x14ac:dyDescent="0.25">
      <c r="A4636" t="s">
        <v>68</v>
      </c>
      <c r="B4636" t="s">
        <v>2056</v>
      </c>
      <c r="C4636">
        <v>1830</v>
      </c>
      <c r="D4636" s="2">
        <v>46023</v>
      </c>
      <c r="E4636" t="s">
        <v>905</v>
      </c>
      <c r="F4636" t="s">
        <v>815</v>
      </c>
      <c r="G4636" t="s">
        <v>1900</v>
      </c>
      <c r="H4636" t="s">
        <v>719</v>
      </c>
      <c r="I4636" t="s">
        <v>4257</v>
      </c>
      <c r="J4636" t="s">
        <v>1123</v>
      </c>
      <c r="K4636" t="s">
        <v>56</v>
      </c>
      <c r="L4636" t="s">
        <v>902</v>
      </c>
      <c r="M4636" t="s">
        <v>1829</v>
      </c>
      <c r="N4636" s="5">
        <v>1654670</v>
      </c>
    </row>
    <row r="4637" spans="1:14" x14ac:dyDescent="0.25">
      <c r="A4637" t="s">
        <v>68</v>
      </c>
      <c r="B4637" t="s">
        <v>2056</v>
      </c>
      <c r="C4637">
        <v>1830</v>
      </c>
      <c r="D4637" s="2">
        <v>46023</v>
      </c>
      <c r="E4637" t="s">
        <v>905</v>
      </c>
      <c r="F4637" t="s">
        <v>815</v>
      </c>
      <c r="G4637" t="s">
        <v>1900</v>
      </c>
      <c r="H4637" t="s">
        <v>719</v>
      </c>
      <c r="I4637" t="s">
        <v>4258</v>
      </c>
      <c r="J4637" t="s">
        <v>1123</v>
      </c>
      <c r="K4637" t="s">
        <v>56</v>
      </c>
      <c r="L4637" t="s">
        <v>902</v>
      </c>
      <c r="M4637" t="s">
        <v>1829</v>
      </c>
      <c r="N4637" s="5">
        <v>1076628</v>
      </c>
    </row>
    <row r="4638" spans="1:14" x14ac:dyDescent="0.25">
      <c r="A4638" t="s">
        <v>68</v>
      </c>
      <c r="B4638" t="s">
        <v>2056</v>
      </c>
      <c r="C4638">
        <v>1830</v>
      </c>
      <c r="D4638" s="2">
        <v>46023</v>
      </c>
      <c r="E4638" t="s">
        <v>905</v>
      </c>
      <c r="F4638" t="s">
        <v>815</v>
      </c>
      <c r="G4638" t="s">
        <v>1900</v>
      </c>
      <c r="H4638" t="s">
        <v>719</v>
      </c>
      <c r="I4638" t="s">
        <v>4259</v>
      </c>
      <c r="J4638" t="s">
        <v>1123</v>
      </c>
      <c r="K4638" t="s">
        <v>56</v>
      </c>
      <c r="L4638" t="s">
        <v>902</v>
      </c>
      <c r="M4638" t="s">
        <v>1829</v>
      </c>
      <c r="N4638" s="5">
        <v>844219</v>
      </c>
    </row>
    <row r="4639" spans="1:14" x14ac:dyDescent="0.25">
      <c r="A4639" t="s">
        <v>68</v>
      </c>
      <c r="B4639" t="s">
        <v>2056</v>
      </c>
      <c r="C4639">
        <v>1830</v>
      </c>
      <c r="D4639" s="2">
        <v>46023</v>
      </c>
      <c r="E4639" t="s">
        <v>905</v>
      </c>
      <c r="F4639" t="s">
        <v>815</v>
      </c>
      <c r="G4639" t="s">
        <v>1900</v>
      </c>
      <c r="H4639" t="s">
        <v>719</v>
      </c>
      <c r="I4639" t="s">
        <v>4260</v>
      </c>
      <c r="J4639" t="s">
        <v>1123</v>
      </c>
      <c r="K4639" t="s">
        <v>56</v>
      </c>
      <c r="L4639" t="s">
        <v>902</v>
      </c>
      <c r="M4639" t="s">
        <v>1829</v>
      </c>
      <c r="N4639" s="5">
        <v>1683671</v>
      </c>
    </row>
    <row r="4640" spans="1:14" x14ac:dyDescent="0.25">
      <c r="A4640" t="s">
        <v>68</v>
      </c>
      <c r="B4640" t="s">
        <v>2056</v>
      </c>
      <c r="C4640">
        <v>1830</v>
      </c>
      <c r="D4640" s="2">
        <v>46023</v>
      </c>
      <c r="E4640" t="s">
        <v>905</v>
      </c>
      <c r="F4640" t="s">
        <v>815</v>
      </c>
      <c r="G4640" t="s">
        <v>1900</v>
      </c>
      <c r="H4640" t="s">
        <v>719</v>
      </c>
      <c r="I4640" t="s">
        <v>4261</v>
      </c>
      <c r="J4640" t="s">
        <v>1123</v>
      </c>
      <c r="K4640" t="s">
        <v>56</v>
      </c>
      <c r="L4640" t="s">
        <v>902</v>
      </c>
      <c r="M4640" t="s">
        <v>1829</v>
      </c>
      <c r="N4640" s="5">
        <v>712720</v>
      </c>
    </row>
    <row r="4641" spans="1:14" x14ac:dyDescent="0.25">
      <c r="A4641" t="s">
        <v>68</v>
      </c>
      <c r="B4641" t="s">
        <v>2056</v>
      </c>
      <c r="C4641">
        <v>1830</v>
      </c>
      <c r="D4641" s="2">
        <v>46023</v>
      </c>
      <c r="E4641" t="s">
        <v>905</v>
      </c>
      <c r="F4641" t="s">
        <v>815</v>
      </c>
      <c r="G4641" t="s">
        <v>1900</v>
      </c>
      <c r="H4641" t="s">
        <v>719</v>
      </c>
      <c r="I4641" t="s">
        <v>4262</v>
      </c>
      <c r="J4641" t="s">
        <v>1123</v>
      </c>
      <c r="K4641" t="s">
        <v>56</v>
      </c>
      <c r="L4641" t="s">
        <v>902</v>
      </c>
      <c r="M4641" t="s">
        <v>1829</v>
      </c>
      <c r="N4641" s="5">
        <v>653525</v>
      </c>
    </row>
    <row r="4642" spans="1:14" x14ac:dyDescent="0.25">
      <c r="A4642" t="s">
        <v>68</v>
      </c>
      <c r="B4642" t="s">
        <v>2056</v>
      </c>
      <c r="C4642">
        <v>1830</v>
      </c>
      <c r="D4642" s="2">
        <v>46023</v>
      </c>
      <c r="E4642" t="s">
        <v>905</v>
      </c>
      <c r="F4642" t="s">
        <v>815</v>
      </c>
      <c r="G4642" t="s">
        <v>1900</v>
      </c>
      <c r="H4642" t="s">
        <v>719</v>
      </c>
      <c r="I4642" t="s">
        <v>4263</v>
      </c>
      <c r="J4642" t="s">
        <v>1123</v>
      </c>
      <c r="K4642" t="s">
        <v>56</v>
      </c>
      <c r="L4642" t="s">
        <v>902</v>
      </c>
      <c r="M4642" t="s">
        <v>1829</v>
      </c>
      <c r="N4642" s="5">
        <v>141034</v>
      </c>
    </row>
    <row r="4643" spans="1:14" x14ac:dyDescent="0.25">
      <c r="A4643" t="s">
        <v>68</v>
      </c>
      <c r="B4643" t="s">
        <v>2056</v>
      </c>
      <c r="C4643">
        <v>1830</v>
      </c>
      <c r="D4643" s="2">
        <v>46023</v>
      </c>
      <c r="E4643" t="s">
        <v>905</v>
      </c>
      <c r="F4643" t="s">
        <v>815</v>
      </c>
      <c r="G4643" t="s">
        <v>1900</v>
      </c>
      <c r="H4643" t="s">
        <v>719</v>
      </c>
      <c r="I4643" t="s">
        <v>4264</v>
      </c>
      <c r="J4643" t="s">
        <v>1123</v>
      </c>
      <c r="K4643" t="s">
        <v>56</v>
      </c>
      <c r="L4643" t="s">
        <v>902</v>
      </c>
      <c r="M4643" t="s">
        <v>1829</v>
      </c>
      <c r="N4643" s="5">
        <v>638031</v>
      </c>
    </row>
    <row r="4644" spans="1:14" x14ac:dyDescent="0.25">
      <c r="A4644" t="s">
        <v>68</v>
      </c>
      <c r="B4644" t="s">
        <v>2056</v>
      </c>
      <c r="C4644">
        <v>1830</v>
      </c>
      <c r="D4644" s="2">
        <v>46023</v>
      </c>
      <c r="E4644" t="s">
        <v>905</v>
      </c>
      <c r="F4644" t="s">
        <v>815</v>
      </c>
      <c r="G4644" t="s">
        <v>1900</v>
      </c>
      <c r="H4644" t="s">
        <v>719</v>
      </c>
      <c r="I4644" t="s">
        <v>4265</v>
      </c>
      <c r="J4644" t="s">
        <v>1123</v>
      </c>
      <c r="K4644" t="s">
        <v>56</v>
      </c>
      <c r="L4644" t="s">
        <v>902</v>
      </c>
      <c r="M4644" t="s">
        <v>1829</v>
      </c>
      <c r="N4644" s="5">
        <v>649949</v>
      </c>
    </row>
    <row r="4645" spans="1:14" x14ac:dyDescent="0.25">
      <c r="A4645" t="s">
        <v>68</v>
      </c>
      <c r="B4645" t="s">
        <v>2056</v>
      </c>
      <c r="C4645">
        <v>1830</v>
      </c>
      <c r="D4645" s="2">
        <v>46023</v>
      </c>
      <c r="E4645" t="s">
        <v>905</v>
      </c>
      <c r="F4645" t="s">
        <v>815</v>
      </c>
      <c r="G4645" t="s">
        <v>1900</v>
      </c>
      <c r="H4645" t="s">
        <v>719</v>
      </c>
      <c r="I4645" t="s">
        <v>4266</v>
      </c>
      <c r="J4645" t="s">
        <v>1123</v>
      </c>
      <c r="K4645" t="s">
        <v>56</v>
      </c>
      <c r="L4645" t="s">
        <v>902</v>
      </c>
      <c r="M4645" t="s">
        <v>1829</v>
      </c>
      <c r="N4645" s="5">
        <v>518847</v>
      </c>
    </row>
    <row r="4646" spans="1:14" x14ac:dyDescent="0.25">
      <c r="A4646" t="s">
        <v>68</v>
      </c>
      <c r="B4646" t="s">
        <v>2056</v>
      </c>
      <c r="C4646">
        <v>1830</v>
      </c>
      <c r="D4646" s="2">
        <v>46023</v>
      </c>
      <c r="E4646" t="s">
        <v>905</v>
      </c>
      <c r="F4646" t="s">
        <v>815</v>
      </c>
      <c r="G4646" t="s">
        <v>1900</v>
      </c>
      <c r="H4646" t="s">
        <v>719</v>
      </c>
      <c r="I4646" t="s">
        <v>4267</v>
      </c>
      <c r="J4646" t="s">
        <v>1123</v>
      </c>
      <c r="K4646" t="s">
        <v>56</v>
      </c>
      <c r="L4646" t="s">
        <v>902</v>
      </c>
      <c r="M4646" t="s">
        <v>1829</v>
      </c>
      <c r="N4646" s="5">
        <v>528779</v>
      </c>
    </row>
    <row r="4647" spans="1:14" x14ac:dyDescent="0.25">
      <c r="A4647" t="s">
        <v>68</v>
      </c>
      <c r="B4647" t="s">
        <v>2056</v>
      </c>
      <c r="C4647">
        <v>1830</v>
      </c>
      <c r="D4647" s="2">
        <v>46023</v>
      </c>
      <c r="E4647" t="s">
        <v>905</v>
      </c>
      <c r="F4647" t="s">
        <v>815</v>
      </c>
      <c r="G4647" t="s">
        <v>1900</v>
      </c>
      <c r="H4647" t="s">
        <v>719</v>
      </c>
      <c r="I4647" t="s">
        <v>4268</v>
      </c>
      <c r="J4647" t="s">
        <v>1123</v>
      </c>
      <c r="K4647" t="s">
        <v>56</v>
      </c>
      <c r="L4647" t="s">
        <v>902</v>
      </c>
      <c r="M4647" t="s">
        <v>1829</v>
      </c>
      <c r="N4647" s="5">
        <v>528779</v>
      </c>
    </row>
    <row r="4648" spans="1:14" x14ac:dyDescent="0.25">
      <c r="A4648" t="s">
        <v>68</v>
      </c>
      <c r="B4648" t="s">
        <v>2056</v>
      </c>
      <c r="C4648">
        <v>1830</v>
      </c>
      <c r="D4648" s="2">
        <v>46023</v>
      </c>
      <c r="E4648" t="s">
        <v>905</v>
      </c>
      <c r="F4648" t="s">
        <v>815</v>
      </c>
      <c r="G4648" t="s">
        <v>1900</v>
      </c>
      <c r="H4648" t="s">
        <v>719</v>
      </c>
      <c r="I4648" t="s">
        <v>4269</v>
      </c>
      <c r="J4648" t="s">
        <v>1123</v>
      </c>
      <c r="K4648" t="s">
        <v>56</v>
      </c>
      <c r="L4648" t="s">
        <v>902</v>
      </c>
      <c r="M4648" t="s">
        <v>1829</v>
      </c>
      <c r="N4648" s="5">
        <v>518847</v>
      </c>
    </row>
    <row r="4649" spans="1:14" x14ac:dyDescent="0.25">
      <c r="A4649" t="s">
        <v>68</v>
      </c>
      <c r="B4649" t="s">
        <v>2056</v>
      </c>
      <c r="C4649">
        <v>1830</v>
      </c>
      <c r="D4649" s="2">
        <v>46023</v>
      </c>
      <c r="E4649" t="s">
        <v>905</v>
      </c>
      <c r="F4649" t="s">
        <v>941</v>
      </c>
      <c r="G4649" t="s">
        <v>847</v>
      </c>
      <c r="H4649" t="s">
        <v>848</v>
      </c>
      <c r="I4649" t="s">
        <v>4270</v>
      </c>
      <c r="J4649" t="s">
        <v>847</v>
      </c>
      <c r="K4649" t="s">
        <v>56</v>
      </c>
      <c r="L4649" t="s">
        <v>902</v>
      </c>
      <c r="M4649" t="s">
        <v>1829</v>
      </c>
      <c r="N4649" s="5">
        <v>309399</v>
      </c>
    </row>
    <row r="4650" spans="1:14" x14ac:dyDescent="0.25">
      <c r="A4650" t="s">
        <v>68</v>
      </c>
      <c r="B4650" t="s">
        <v>2056</v>
      </c>
      <c r="C4650">
        <v>1830</v>
      </c>
      <c r="D4650" s="2">
        <v>46023</v>
      </c>
      <c r="E4650" t="s">
        <v>905</v>
      </c>
      <c r="F4650" t="s">
        <v>941</v>
      </c>
      <c r="G4650" t="s">
        <v>847</v>
      </c>
      <c r="H4650" t="s">
        <v>848</v>
      </c>
      <c r="I4650" t="s">
        <v>4271</v>
      </c>
      <c r="J4650" t="s">
        <v>847</v>
      </c>
      <c r="K4650" t="s">
        <v>56</v>
      </c>
      <c r="L4650" t="s">
        <v>902</v>
      </c>
      <c r="M4650" t="s">
        <v>1829</v>
      </c>
      <c r="N4650" s="5">
        <v>634665</v>
      </c>
    </row>
    <row r="4651" spans="1:14" x14ac:dyDescent="0.25">
      <c r="A4651" t="s">
        <v>68</v>
      </c>
      <c r="B4651" t="s">
        <v>2056</v>
      </c>
      <c r="C4651">
        <v>1830</v>
      </c>
      <c r="D4651" s="2">
        <v>46023</v>
      </c>
      <c r="E4651" t="s">
        <v>905</v>
      </c>
      <c r="F4651" t="s">
        <v>941</v>
      </c>
      <c r="G4651" t="s">
        <v>847</v>
      </c>
      <c r="H4651" t="s">
        <v>848</v>
      </c>
      <c r="I4651" t="s">
        <v>4272</v>
      </c>
      <c r="J4651" t="s">
        <v>847</v>
      </c>
      <c r="K4651" t="s">
        <v>56</v>
      </c>
      <c r="L4651" t="s">
        <v>902</v>
      </c>
      <c r="M4651" t="s">
        <v>1829</v>
      </c>
      <c r="N4651" s="5">
        <v>524409</v>
      </c>
    </row>
    <row r="4652" spans="1:14" x14ac:dyDescent="0.25">
      <c r="A4652" t="s">
        <v>68</v>
      </c>
      <c r="B4652" t="s">
        <v>2056</v>
      </c>
      <c r="C4652">
        <v>1830</v>
      </c>
      <c r="D4652" s="2">
        <v>46023</v>
      </c>
      <c r="E4652" t="s">
        <v>905</v>
      </c>
      <c r="F4652" t="s">
        <v>941</v>
      </c>
      <c r="G4652" t="s">
        <v>847</v>
      </c>
      <c r="H4652" t="s">
        <v>848</v>
      </c>
      <c r="I4652" t="s">
        <v>4273</v>
      </c>
      <c r="J4652" t="s">
        <v>847</v>
      </c>
      <c r="K4652" t="s">
        <v>56</v>
      </c>
      <c r="L4652" t="s">
        <v>902</v>
      </c>
      <c r="M4652" t="s">
        <v>1829</v>
      </c>
      <c r="N4652" s="5">
        <v>357552</v>
      </c>
    </row>
    <row r="4653" spans="1:14" x14ac:dyDescent="0.25">
      <c r="A4653" t="s">
        <v>68</v>
      </c>
      <c r="B4653" t="s">
        <v>2056</v>
      </c>
      <c r="C4653">
        <v>1830</v>
      </c>
      <c r="D4653" s="2">
        <v>46023</v>
      </c>
      <c r="E4653" t="s">
        <v>905</v>
      </c>
      <c r="F4653" t="s">
        <v>941</v>
      </c>
      <c r="G4653" t="s">
        <v>847</v>
      </c>
      <c r="H4653" t="s">
        <v>3081</v>
      </c>
      <c r="I4653" t="s">
        <v>4274</v>
      </c>
      <c r="J4653" t="s">
        <v>847</v>
      </c>
      <c r="K4653" t="s">
        <v>56</v>
      </c>
      <c r="L4653" t="s">
        <v>902</v>
      </c>
      <c r="M4653" t="s">
        <v>1829</v>
      </c>
      <c r="N4653" s="5">
        <v>595919</v>
      </c>
    </row>
    <row r="4654" spans="1:14" x14ac:dyDescent="0.25">
      <c r="A4654" t="s">
        <v>68</v>
      </c>
      <c r="B4654" t="s">
        <v>2056</v>
      </c>
      <c r="C4654">
        <v>1830</v>
      </c>
      <c r="D4654" s="2">
        <v>46023</v>
      </c>
      <c r="E4654" t="s">
        <v>905</v>
      </c>
      <c r="F4654" t="s">
        <v>149</v>
      </c>
      <c r="G4654" t="s">
        <v>19</v>
      </c>
      <c r="I4654" t="s">
        <v>4275</v>
      </c>
      <c r="J4654" t="s">
        <v>19</v>
      </c>
      <c r="K4654" t="s">
        <v>56</v>
      </c>
      <c r="L4654" t="s">
        <v>902</v>
      </c>
      <c r="M4654" t="s">
        <v>1829</v>
      </c>
      <c r="N4654" s="5">
        <v>79287</v>
      </c>
    </row>
    <row r="4655" spans="1:14" x14ac:dyDescent="0.25">
      <c r="A4655" t="s">
        <v>68</v>
      </c>
      <c r="B4655" t="s">
        <v>2056</v>
      </c>
      <c r="C4655">
        <v>1830</v>
      </c>
      <c r="D4655" s="2">
        <v>46023</v>
      </c>
      <c r="E4655" t="s">
        <v>905</v>
      </c>
      <c r="F4655" t="s">
        <v>149</v>
      </c>
      <c r="G4655" t="s">
        <v>19</v>
      </c>
      <c r="H4655" t="s">
        <v>2345</v>
      </c>
      <c r="I4655" t="s">
        <v>4276</v>
      </c>
      <c r="J4655" t="s">
        <v>19</v>
      </c>
      <c r="K4655" t="s">
        <v>56</v>
      </c>
      <c r="L4655" t="s">
        <v>902</v>
      </c>
      <c r="M4655" t="s">
        <v>1829</v>
      </c>
      <c r="N4655" s="5">
        <v>289818</v>
      </c>
    </row>
    <row r="4656" spans="1:14" x14ac:dyDescent="0.25">
      <c r="A4656" t="s">
        <v>68</v>
      </c>
      <c r="B4656" t="s">
        <v>2056</v>
      </c>
      <c r="C4656">
        <v>1830</v>
      </c>
      <c r="D4656" s="2">
        <v>46023</v>
      </c>
      <c r="E4656" t="s">
        <v>905</v>
      </c>
      <c r="F4656" t="s">
        <v>149</v>
      </c>
      <c r="G4656" t="s">
        <v>19</v>
      </c>
      <c r="H4656" t="s">
        <v>1249</v>
      </c>
      <c r="I4656" t="s">
        <v>4277</v>
      </c>
      <c r="J4656" t="s">
        <v>19</v>
      </c>
      <c r="K4656" t="s">
        <v>56</v>
      </c>
      <c r="L4656" t="s">
        <v>902</v>
      </c>
      <c r="M4656" t="s">
        <v>1829</v>
      </c>
      <c r="N4656" s="5">
        <v>-79287</v>
      </c>
    </row>
    <row r="4657" spans="1:14" x14ac:dyDescent="0.25">
      <c r="A4657" t="s">
        <v>68</v>
      </c>
      <c r="B4657" t="s">
        <v>2056</v>
      </c>
      <c r="C4657">
        <v>1830</v>
      </c>
      <c r="D4657" s="2">
        <v>46023</v>
      </c>
      <c r="E4657" t="s">
        <v>906</v>
      </c>
      <c r="F4657" t="s">
        <v>944</v>
      </c>
      <c r="G4657" t="s">
        <v>2057</v>
      </c>
      <c r="H4657" t="s">
        <v>861</v>
      </c>
      <c r="I4657" t="s">
        <v>4278</v>
      </c>
      <c r="J4657" t="s">
        <v>2063</v>
      </c>
      <c r="K4657" t="s">
        <v>56</v>
      </c>
      <c r="L4657" t="s">
        <v>903</v>
      </c>
      <c r="M4657" t="s">
        <v>1829</v>
      </c>
      <c r="N4657" s="5">
        <v>4801998</v>
      </c>
    </row>
    <row r="4658" spans="1:14" x14ac:dyDescent="0.25">
      <c r="A4658" t="s">
        <v>68</v>
      </c>
      <c r="B4658" t="s">
        <v>2056</v>
      </c>
      <c r="C4658">
        <v>1830</v>
      </c>
      <c r="D4658" s="2">
        <v>46023</v>
      </c>
      <c r="E4658" t="s">
        <v>906</v>
      </c>
      <c r="F4658" t="s">
        <v>3041</v>
      </c>
      <c r="G4658" t="s">
        <v>14</v>
      </c>
      <c r="H4658" t="s">
        <v>3043</v>
      </c>
      <c r="I4658" t="s">
        <v>4279</v>
      </c>
      <c r="J4658" t="s">
        <v>4280</v>
      </c>
      <c r="K4658" t="s">
        <v>56</v>
      </c>
      <c r="L4658" t="s">
        <v>903</v>
      </c>
      <c r="M4658" t="s">
        <v>1829</v>
      </c>
      <c r="N4658" s="5">
        <v>119184</v>
      </c>
    </row>
    <row r="4659" spans="1:14" x14ac:dyDescent="0.25">
      <c r="A4659" t="s">
        <v>68</v>
      </c>
      <c r="B4659" t="s">
        <v>2056</v>
      </c>
      <c r="C4659">
        <v>1830</v>
      </c>
      <c r="D4659" s="2">
        <v>46023</v>
      </c>
      <c r="E4659" t="s">
        <v>906</v>
      </c>
      <c r="F4659" t="s">
        <v>639</v>
      </c>
      <c r="G4659" t="s">
        <v>611</v>
      </c>
      <c r="H4659" t="s">
        <v>3508</v>
      </c>
      <c r="I4659" t="s">
        <v>4281</v>
      </c>
      <c r="J4659" t="s">
        <v>2059</v>
      </c>
      <c r="K4659" t="s">
        <v>56</v>
      </c>
      <c r="L4659" t="s">
        <v>903</v>
      </c>
      <c r="M4659" t="s">
        <v>1829</v>
      </c>
      <c r="N4659" s="5">
        <v>1056727</v>
      </c>
    </row>
    <row r="4660" spans="1:14" x14ac:dyDescent="0.25">
      <c r="A4660" t="s">
        <v>68</v>
      </c>
      <c r="B4660" t="s">
        <v>2056</v>
      </c>
      <c r="C4660">
        <v>1830</v>
      </c>
      <c r="D4660" s="2">
        <v>46023</v>
      </c>
      <c r="E4660" t="s">
        <v>906</v>
      </c>
      <c r="F4660" t="s">
        <v>156</v>
      </c>
      <c r="G4660" t="s">
        <v>3</v>
      </c>
      <c r="H4660" t="s">
        <v>3061</v>
      </c>
      <c r="I4660" t="s">
        <v>14</v>
      </c>
      <c r="J4660" t="s">
        <v>1852</v>
      </c>
      <c r="K4660" t="s">
        <v>56</v>
      </c>
      <c r="L4660" t="s">
        <v>903</v>
      </c>
      <c r="M4660" t="s">
        <v>1829</v>
      </c>
      <c r="N4660" s="5">
        <v>139129</v>
      </c>
    </row>
    <row r="4661" spans="1:14" x14ac:dyDescent="0.25">
      <c r="A4661" t="s">
        <v>68</v>
      </c>
      <c r="B4661" t="s">
        <v>2056</v>
      </c>
      <c r="C4661">
        <v>1830</v>
      </c>
      <c r="D4661" s="2">
        <v>46023</v>
      </c>
      <c r="E4661" t="s">
        <v>906</v>
      </c>
      <c r="F4661" t="s">
        <v>924</v>
      </c>
      <c r="G4661" t="s">
        <v>901</v>
      </c>
      <c r="H4661" t="s">
        <v>885</v>
      </c>
      <c r="I4661" t="s">
        <v>4282</v>
      </c>
      <c r="J4661" t="s">
        <v>1926</v>
      </c>
      <c r="K4661" t="s">
        <v>56</v>
      </c>
      <c r="L4661" t="s">
        <v>903</v>
      </c>
      <c r="M4661" t="s">
        <v>1829</v>
      </c>
      <c r="N4661" s="5">
        <v>1767812</v>
      </c>
    </row>
    <row r="4662" spans="1:14" x14ac:dyDescent="0.25">
      <c r="A4662" t="s">
        <v>68</v>
      </c>
      <c r="B4662" t="s">
        <v>2056</v>
      </c>
      <c r="C4662">
        <v>1830</v>
      </c>
      <c r="D4662" s="2">
        <v>46023</v>
      </c>
      <c r="E4662" t="s">
        <v>906</v>
      </c>
      <c r="F4662" t="s">
        <v>924</v>
      </c>
      <c r="G4662" t="s">
        <v>901</v>
      </c>
      <c r="H4662" t="s">
        <v>1557</v>
      </c>
      <c r="I4662" t="s">
        <v>4283</v>
      </c>
      <c r="J4662" t="s">
        <v>1926</v>
      </c>
      <c r="K4662" t="s">
        <v>56</v>
      </c>
      <c r="L4662" t="s">
        <v>903</v>
      </c>
      <c r="M4662" t="s">
        <v>1829</v>
      </c>
      <c r="N4662" s="5">
        <v>2210834</v>
      </c>
    </row>
    <row r="4663" spans="1:14" x14ac:dyDescent="0.25">
      <c r="A4663" t="s">
        <v>68</v>
      </c>
      <c r="B4663" t="s">
        <v>2056</v>
      </c>
      <c r="C4663">
        <v>1830</v>
      </c>
      <c r="D4663" s="2">
        <v>46023</v>
      </c>
      <c r="E4663" t="s">
        <v>906</v>
      </c>
      <c r="F4663" t="s">
        <v>1507</v>
      </c>
      <c r="G4663" t="s">
        <v>1508</v>
      </c>
      <c r="H4663" t="s">
        <v>3062</v>
      </c>
      <c r="I4663" t="s">
        <v>4284</v>
      </c>
      <c r="J4663" t="s">
        <v>4285</v>
      </c>
      <c r="K4663" t="s">
        <v>56</v>
      </c>
      <c r="L4663" t="s">
        <v>903</v>
      </c>
      <c r="M4663" t="s">
        <v>1829</v>
      </c>
      <c r="N4663" s="5">
        <v>136942</v>
      </c>
    </row>
    <row r="4664" spans="1:14" x14ac:dyDescent="0.25">
      <c r="A4664" t="s">
        <v>68</v>
      </c>
      <c r="B4664" t="s">
        <v>2056</v>
      </c>
      <c r="C4664">
        <v>1830</v>
      </c>
      <c r="D4664" s="2">
        <v>46023</v>
      </c>
      <c r="E4664" t="s">
        <v>906</v>
      </c>
      <c r="F4664" t="s">
        <v>3051</v>
      </c>
      <c r="G4664" t="s">
        <v>14</v>
      </c>
      <c r="H4664" t="s">
        <v>3053</v>
      </c>
      <c r="I4664" t="s">
        <v>4286</v>
      </c>
      <c r="J4664" t="s">
        <v>4287</v>
      </c>
      <c r="K4664" t="s">
        <v>56</v>
      </c>
      <c r="L4664" t="s">
        <v>903</v>
      </c>
      <c r="M4664" t="s">
        <v>1829</v>
      </c>
      <c r="N4664" s="5">
        <v>119180</v>
      </c>
    </row>
    <row r="4665" spans="1:14" x14ac:dyDescent="0.25">
      <c r="A4665" t="s">
        <v>68</v>
      </c>
      <c r="B4665" t="s">
        <v>2056</v>
      </c>
      <c r="C4665">
        <v>1830</v>
      </c>
      <c r="D4665" s="2">
        <v>46023</v>
      </c>
      <c r="E4665" t="s">
        <v>906</v>
      </c>
      <c r="F4665" t="s">
        <v>1185</v>
      </c>
      <c r="G4665" t="s">
        <v>1186</v>
      </c>
      <c r="H4665" t="s">
        <v>3064</v>
      </c>
      <c r="I4665" t="s">
        <v>4288</v>
      </c>
      <c r="J4665" t="s">
        <v>2070</v>
      </c>
      <c r="K4665" t="s">
        <v>56</v>
      </c>
      <c r="L4665" t="s">
        <v>903</v>
      </c>
      <c r="M4665" t="s">
        <v>1829</v>
      </c>
      <c r="N4665" s="5">
        <v>381449</v>
      </c>
    </row>
    <row r="4666" spans="1:14" x14ac:dyDescent="0.25">
      <c r="A4666" t="s">
        <v>68</v>
      </c>
      <c r="B4666" t="s">
        <v>2056</v>
      </c>
      <c r="C4666">
        <v>1830</v>
      </c>
      <c r="D4666" s="2">
        <v>46023</v>
      </c>
      <c r="E4666" t="s">
        <v>906</v>
      </c>
      <c r="F4666" t="s">
        <v>592</v>
      </c>
      <c r="G4666" t="s">
        <v>549</v>
      </c>
      <c r="H4666" t="s">
        <v>1501</v>
      </c>
      <c r="I4666" t="s">
        <v>14</v>
      </c>
      <c r="J4666" t="s">
        <v>2060</v>
      </c>
      <c r="K4666" t="s">
        <v>56</v>
      </c>
      <c r="L4666" t="s">
        <v>903</v>
      </c>
      <c r="M4666" t="s">
        <v>1829</v>
      </c>
      <c r="N4666" s="5">
        <v>194673</v>
      </c>
    </row>
    <row r="4667" spans="1:14" x14ac:dyDescent="0.25">
      <c r="A4667" t="s">
        <v>68</v>
      </c>
      <c r="B4667" t="s">
        <v>2056</v>
      </c>
      <c r="C4667">
        <v>1830</v>
      </c>
      <c r="D4667" s="2">
        <v>46023</v>
      </c>
      <c r="E4667" t="s">
        <v>906</v>
      </c>
      <c r="F4667" t="s">
        <v>169</v>
      </c>
      <c r="G4667" t="s">
        <v>4</v>
      </c>
      <c r="H4667" t="s">
        <v>862</v>
      </c>
      <c r="I4667" t="s">
        <v>14</v>
      </c>
      <c r="J4667" t="s">
        <v>1901</v>
      </c>
      <c r="K4667" t="s">
        <v>56</v>
      </c>
      <c r="L4667" t="s">
        <v>903</v>
      </c>
      <c r="M4667" t="s">
        <v>1829</v>
      </c>
      <c r="N4667" s="5">
        <v>4917990</v>
      </c>
    </row>
    <row r="4668" spans="1:14" x14ac:dyDescent="0.25">
      <c r="A4668" t="s">
        <v>68</v>
      </c>
      <c r="B4668" t="s">
        <v>2056</v>
      </c>
      <c r="C4668">
        <v>1830</v>
      </c>
      <c r="D4668" s="2">
        <v>46023</v>
      </c>
      <c r="E4668" t="s">
        <v>906</v>
      </c>
      <c r="F4668" t="s">
        <v>815</v>
      </c>
      <c r="G4668" t="s">
        <v>1900</v>
      </c>
      <c r="H4668" t="s">
        <v>719</v>
      </c>
      <c r="I4668" t="s">
        <v>14</v>
      </c>
      <c r="J4668" t="s">
        <v>1904</v>
      </c>
      <c r="K4668" t="s">
        <v>56</v>
      </c>
      <c r="L4668" t="s">
        <v>903</v>
      </c>
      <c r="M4668" t="s">
        <v>1829</v>
      </c>
      <c r="N4668" s="5">
        <v>16631681</v>
      </c>
    </row>
    <row r="4669" spans="1:14" x14ac:dyDescent="0.25">
      <c r="A4669" t="s">
        <v>68</v>
      </c>
      <c r="B4669" t="s">
        <v>2056</v>
      </c>
      <c r="C4669">
        <v>1830</v>
      </c>
      <c r="D4669" s="2">
        <v>46023</v>
      </c>
      <c r="E4669" t="s">
        <v>906</v>
      </c>
      <c r="F4669" t="s">
        <v>149</v>
      </c>
      <c r="G4669" t="s">
        <v>19</v>
      </c>
      <c r="H4669" t="s">
        <v>3063</v>
      </c>
      <c r="I4669" t="s">
        <v>4289</v>
      </c>
      <c r="J4669" t="s">
        <v>2061</v>
      </c>
      <c r="K4669" t="s">
        <v>56</v>
      </c>
      <c r="L4669" t="s">
        <v>903</v>
      </c>
      <c r="M4669" t="s">
        <v>1829</v>
      </c>
      <c r="N4669" s="5">
        <v>921657</v>
      </c>
    </row>
    <row r="4670" spans="1:14" x14ac:dyDescent="0.25">
      <c r="A4670" t="s">
        <v>68</v>
      </c>
      <c r="B4670" t="s">
        <v>2056</v>
      </c>
      <c r="C4670">
        <v>1830</v>
      </c>
      <c r="D4670" s="2">
        <v>46023</v>
      </c>
      <c r="E4670" t="s">
        <v>907</v>
      </c>
      <c r="F4670" t="s">
        <v>2382</v>
      </c>
      <c r="G4670" t="s">
        <v>2383</v>
      </c>
      <c r="H4670" t="s">
        <v>2342</v>
      </c>
      <c r="I4670" t="s">
        <v>3484</v>
      </c>
      <c r="J4670" t="s">
        <v>8003</v>
      </c>
      <c r="K4670" t="s">
        <v>56</v>
      </c>
      <c r="L4670" t="s">
        <v>904</v>
      </c>
      <c r="M4670" t="s">
        <v>1829</v>
      </c>
      <c r="N4670" s="5">
        <v>-87266</v>
      </c>
    </row>
    <row r="4671" spans="1:14" x14ac:dyDescent="0.25">
      <c r="A4671" t="s">
        <v>68</v>
      </c>
      <c r="B4671" t="s">
        <v>2056</v>
      </c>
      <c r="C4671">
        <v>1830</v>
      </c>
      <c r="D4671" s="2">
        <v>46023</v>
      </c>
      <c r="E4671" t="s">
        <v>907</v>
      </c>
      <c r="F4671" t="s">
        <v>1543</v>
      </c>
      <c r="G4671" t="s">
        <v>1544</v>
      </c>
      <c r="H4671" t="s">
        <v>1284</v>
      </c>
      <c r="I4671" t="s">
        <v>4222</v>
      </c>
      <c r="J4671" t="s">
        <v>2072</v>
      </c>
      <c r="K4671" t="s">
        <v>56</v>
      </c>
      <c r="L4671" t="s">
        <v>904</v>
      </c>
      <c r="M4671" t="s">
        <v>1829</v>
      </c>
      <c r="N4671" s="5">
        <v>-528719</v>
      </c>
    </row>
    <row r="4672" spans="1:14" x14ac:dyDescent="0.25">
      <c r="A4672" t="s">
        <v>68</v>
      </c>
      <c r="B4672" t="s">
        <v>2056</v>
      </c>
      <c r="C4672">
        <v>1830</v>
      </c>
      <c r="D4672" s="2">
        <v>46023</v>
      </c>
      <c r="E4672" t="s">
        <v>907</v>
      </c>
      <c r="F4672" t="s">
        <v>993</v>
      </c>
      <c r="G4672" t="s">
        <v>994</v>
      </c>
      <c r="H4672" t="s">
        <v>2343</v>
      </c>
      <c r="I4672" t="s">
        <v>4290</v>
      </c>
      <c r="J4672" t="s">
        <v>8177</v>
      </c>
      <c r="K4672" t="s">
        <v>56</v>
      </c>
      <c r="L4672" t="s">
        <v>904</v>
      </c>
      <c r="M4672" t="s">
        <v>1829</v>
      </c>
      <c r="N4672" s="5">
        <v>-190436</v>
      </c>
    </row>
    <row r="4673" spans="1:14" x14ac:dyDescent="0.25">
      <c r="A4673" t="s">
        <v>68</v>
      </c>
      <c r="B4673" t="s">
        <v>2056</v>
      </c>
      <c r="C4673">
        <v>1830</v>
      </c>
      <c r="D4673" s="2">
        <v>46023</v>
      </c>
      <c r="E4673" t="s">
        <v>907</v>
      </c>
      <c r="F4673" t="s">
        <v>993</v>
      </c>
      <c r="G4673" t="s">
        <v>994</v>
      </c>
      <c r="H4673" t="s">
        <v>2169</v>
      </c>
      <c r="I4673" t="s">
        <v>4291</v>
      </c>
      <c r="J4673" t="s">
        <v>8177</v>
      </c>
      <c r="K4673" t="s">
        <v>56</v>
      </c>
      <c r="L4673" t="s">
        <v>904</v>
      </c>
      <c r="M4673" t="s">
        <v>1829</v>
      </c>
      <c r="N4673" s="5">
        <v>-190436</v>
      </c>
    </row>
    <row r="4674" spans="1:14" x14ac:dyDescent="0.25">
      <c r="A4674" t="s">
        <v>68</v>
      </c>
      <c r="B4674" t="s">
        <v>2056</v>
      </c>
      <c r="C4674">
        <v>1830</v>
      </c>
      <c r="D4674" s="2">
        <v>46023</v>
      </c>
      <c r="E4674" t="s">
        <v>907</v>
      </c>
      <c r="F4674" t="s">
        <v>924</v>
      </c>
      <c r="G4674" t="s">
        <v>901</v>
      </c>
      <c r="H4674" t="s">
        <v>885</v>
      </c>
      <c r="I4674" t="s">
        <v>4228</v>
      </c>
      <c r="J4674" t="s">
        <v>1929</v>
      </c>
      <c r="K4674" t="s">
        <v>56</v>
      </c>
      <c r="L4674" t="s">
        <v>904</v>
      </c>
      <c r="M4674" t="s">
        <v>1829</v>
      </c>
      <c r="N4674" s="5">
        <v>-3004068</v>
      </c>
    </row>
    <row r="4675" spans="1:14" x14ac:dyDescent="0.25">
      <c r="A4675" t="s">
        <v>68</v>
      </c>
      <c r="B4675" t="s">
        <v>2056</v>
      </c>
      <c r="C4675">
        <v>1830</v>
      </c>
      <c r="D4675" s="2">
        <v>46023</v>
      </c>
      <c r="E4675" t="s">
        <v>907</v>
      </c>
      <c r="F4675" t="s">
        <v>1658</v>
      </c>
      <c r="G4675" t="s">
        <v>1659</v>
      </c>
      <c r="H4675" t="s">
        <v>2344</v>
      </c>
      <c r="I4675" t="s">
        <v>4233</v>
      </c>
      <c r="J4675" t="s">
        <v>4292</v>
      </c>
      <c r="K4675" t="s">
        <v>56</v>
      </c>
      <c r="L4675" t="s">
        <v>904</v>
      </c>
      <c r="M4675" t="s">
        <v>1829</v>
      </c>
      <c r="N4675" s="5">
        <v>-237862</v>
      </c>
    </row>
    <row r="4676" spans="1:14" x14ac:dyDescent="0.25">
      <c r="A4676" t="s">
        <v>68</v>
      </c>
      <c r="B4676" t="s">
        <v>2056</v>
      </c>
      <c r="C4676">
        <v>1830</v>
      </c>
      <c r="D4676" s="2">
        <v>46023</v>
      </c>
      <c r="E4676" t="s">
        <v>907</v>
      </c>
      <c r="F4676" t="s">
        <v>637</v>
      </c>
      <c r="G4676" t="s">
        <v>1961</v>
      </c>
      <c r="H4676" t="s">
        <v>1790</v>
      </c>
      <c r="I4676" t="s">
        <v>4236</v>
      </c>
      <c r="J4676" t="s">
        <v>2251</v>
      </c>
      <c r="K4676" t="s">
        <v>56</v>
      </c>
      <c r="L4676" t="s">
        <v>904</v>
      </c>
      <c r="M4676" t="s">
        <v>1829</v>
      </c>
      <c r="N4676" s="5">
        <v>-198505</v>
      </c>
    </row>
    <row r="4677" spans="1:14" x14ac:dyDescent="0.25">
      <c r="A4677" t="s">
        <v>68</v>
      </c>
      <c r="B4677" t="s">
        <v>2056</v>
      </c>
      <c r="C4677">
        <v>1830</v>
      </c>
      <c r="D4677" s="2">
        <v>46023</v>
      </c>
      <c r="E4677" t="s">
        <v>907</v>
      </c>
      <c r="F4677" t="s">
        <v>592</v>
      </c>
      <c r="G4677" t="s">
        <v>549</v>
      </c>
      <c r="H4677" t="s">
        <v>1501</v>
      </c>
      <c r="I4677" t="s">
        <v>4240</v>
      </c>
      <c r="J4677" t="s">
        <v>2062</v>
      </c>
      <c r="K4677" t="s">
        <v>56</v>
      </c>
      <c r="L4677" t="s">
        <v>904</v>
      </c>
      <c r="M4677" t="s">
        <v>1829</v>
      </c>
      <c r="N4677" s="5">
        <v>-706270</v>
      </c>
    </row>
    <row r="4678" spans="1:14" x14ac:dyDescent="0.25">
      <c r="A4678" t="s">
        <v>68</v>
      </c>
      <c r="B4678" t="s">
        <v>2056</v>
      </c>
      <c r="C4678">
        <v>1830</v>
      </c>
      <c r="D4678" s="2">
        <v>46023</v>
      </c>
      <c r="E4678" t="s">
        <v>907</v>
      </c>
      <c r="F4678" t="s">
        <v>815</v>
      </c>
      <c r="G4678" t="s">
        <v>1900</v>
      </c>
      <c r="H4678" t="s">
        <v>719</v>
      </c>
      <c r="I4678" t="s">
        <v>4248</v>
      </c>
      <c r="J4678" t="s">
        <v>1907</v>
      </c>
      <c r="K4678" t="s">
        <v>56</v>
      </c>
      <c r="L4678" t="s">
        <v>904</v>
      </c>
      <c r="M4678" t="s">
        <v>1829</v>
      </c>
      <c r="N4678" s="5">
        <v>-1853338</v>
      </c>
    </row>
    <row r="4679" spans="1:14" x14ac:dyDescent="0.25">
      <c r="A4679" t="s">
        <v>68</v>
      </c>
      <c r="B4679" t="s">
        <v>2056</v>
      </c>
      <c r="C4679">
        <v>1830</v>
      </c>
      <c r="D4679" s="2">
        <v>46023</v>
      </c>
      <c r="E4679" t="s">
        <v>907</v>
      </c>
      <c r="F4679" t="s">
        <v>815</v>
      </c>
      <c r="G4679" t="s">
        <v>1900</v>
      </c>
      <c r="H4679" t="s">
        <v>719</v>
      </c>
      <c r="I4679" t="s">
        <v>4249</v>
      </c>
      <c r="J4679" t="s">
        <v>1907</v>
      </c>
      <c r="K4679" t="s">
        <v>56</v>
      </c>
      <c r="L4679" t="s">
        <v>904</v>
      </c>
      <c r="M4679" t="s">
        <v>1829</v>
      </c>
      <c r="N4679" s="5">
        <v>-1119535</v>
      </c>
    </row>
    <row r="4680" spans="1:14" x14ac:dyDescent="0.25">
      <c r="A4680" t="s">
        <v>68</v>
      </c>
      <c r="B4680" t="s">
        <v>2056</v>
      </c>
      <c r="C4680">
        <v>1830</v>
      </c>
      <c r="D4680" s="2">
        <v>46023</v>
      </c>
      <c r="E4680" t="s">
        <v>907</v>
      </c>
      <c r="F4680" t="s">
        <v>815</v>
      </c>
      <c r="G4680" t="s">
        <v>1900</v>
      </c>
      <c r="H4680" t="s">
        <v>719</v>
      </c>
      <c r="I4680" t="s">
        <v>4250</v>
      </c>
      <c r="J4680" t="s">
        <v>1907</v>
      </c>
      <c r="K4680" t="s">
        <v>56</v>
      </c>
      <c r="L4680" t="s">
        <v>904</v>
      </c>
      <c r="M4680" t="s">
        <v>1829</v>
      </c>
      <c r="N4680" s="5">
        <v>-4276548</v>
      </c>
    </row>
    <row r="4681" spans="1:14" x14ac:dyDescent="0.25">
      <c r="A4681" t="s">
        <v>68</v>
      </c>
      <c r="B4681" t="s">
        <v>2056</v>
      </c>
      <c r="C4681">
        <v>1830</v>
      </c>
      <c r="D4681" s="2">
        <v>46023</v>
      </c>
      <c r="E4681" t="s">
        <v>907</v>
      </c>
      <c r="F4681" t="s">
        <v>815</v>
      </c>
      <c r="G4681" t="s">
        <v>1900</v>
      </c>
      <c r="H4681" t="s">
        <v>719</v>
      </c>
      <c r="I4681" t="s">
        <v>4251</v>
      </c>
      <c r="J4681" t="s">
        <v>1907</v>
      </c>
      <c r="K4681" t="s">
        <v>56</v>
      </c>
      <c r="L4681" t="s">
        <v>904</v>
      </c>
      <c r="M4681" t="s">
        <v>1829</v>
      </c>
      <c r="N4681" s="5">
        <v>-1736786</v>
      </c>
    </row>
    <row r="4682" spans="1:14" x14ac:dyDescent="0.25">
      <c r="A4682" t="s">
        <v>68</v>
      </c>
      <c r="B4682" t="s">
        <v>2056</v>
      </c>
      <c r="C4682">
        <v>1830</v>
      </c>
      <c r="D4682" s="2">
        <v>46023</v>
      </c>
      <c r="E4682" t="s">
        <v>907</v>
      </c>
      <c r="F4682" t="s">
        <v>815</v>
      </c>
      <c r="G4682" t="s">
        <v>1900</v>
      </c>
      <c r="H4682" t="s">
        <v>719</v>
      </c>
      <c r="I4682" t="s">
        <v>4252</v>
      </c>
      <c r="J4682" t="s">
        <v>1907</v>
      </c>
      <c r="K4682" t="s">
        <v>56</v>
      </c>
      <c r="L4682" t="s">
        <v>904</v>
      </c>
      <c r="M4682" t="s">
        <v>1829</v>
      </c>
      <c r="N4682" s="5">
        <v>-1550857</v>
      </c>
    </row>
    <row r="4683" spans="1:14" x14ac:dyDescent="0.25">
      <c r="A4683" t="s">
        <v>68</v>
      </c>
      <c r="B4683" t="s">
        <v>2056</v>
      </c>
      <c r="C4683">
        <v>1830</v>
      </c>
      <c r="D4683" s="2">
        <v>46023</v>
      </c>
      <c r="E4683" t="s">
        <v>907</v>
      </c>
      <c r="F4683" t="s">
        <v>815</v>
      </c>
      <c r="G4683" t="s">
        <v>1900</v>
      </c>
      <c r="H4683" t="s">
        <v>719</v>
      </c>
      <c r="I4683" t="s">
        <v>4253</v>
      </c>
      <c r="J4683" t="s">
        <v>1907</v>
      </c>
      <c r="K4683" t="s">
        <v>56</v>
      </c>
      <c r="L4683" t="s">
        <v>904</v>
      </c>
      <c r="M4683" t="s">
        <v>1829</v>
      </c>
      <c r="N4683" s="5">
        <v>-6432965</v>
      </c>
    </row>
    <row r="4684" spans="1:14" x14ac:dyDescent="0.25">
      <c r="A4684" t="s">
        <v>68</v>
      </c>
      <c r="B4684" t="s">
        <v>2056</v>
      </c>
      <c r="C4684">
        <v>1830</v>
      </c>
      <c r="D4684" s="2">
        <v>46023</v>
      </c>
      <c r="E4684" t="s">
        <v>907</v>
      </c>
      <c r="F4684" t="s">
        <v>815</v>
      </c>
      <c r="G4684" t="s">
        <v>1900</v>
      </c>
      <c r="H4684" t="s">
        <v>719</v>
      </c>
      <c r="I4684" t="s">
        <v>4254</v>
      </c>
      <c r="J4684" t="s">
        <v>1907</v>
      </c>
      <c r="K4684" t="s">
        <v>56</v>
      </c>
      <c r="L4684" t="s">
        <v>904</v>
      </c>
      <c r="M4684" t="s">
        <v>1829</v>
      </c>
      <c r="N4684" s="5">
        <v>-4164163</v>
      </c>
    </row>
    <row r="4685" spans="1:14" x14ac:dyDescent="0.25">
      <c r="A4685" t="s">
        <v>68</v>
      </c>
      <c r="B4685" t="s">
        <v>2056</v>
      </c>
      <c r="C4685">
        <v>1830</v>
      </c>
      <c r="D4685" s="2">
        <v>46023</v>
      </c>
      <c r="E4685" t="s">
        <v>907</v>
      </c>
      <c r="F4685" t="s">
        <v>941</v>
      </c>
      <c r="G4685" t="s">
        <v>847</v>
      </c>
      <c r="H4685" t="s">
        <v>848</v>
      </c>
      <c r="I4685" t="s">
        <v>4293</v>
      </c>
      <c r="J4685" t="s">
        <v>8005</v>
      </c>
      <c r="K4685" t="s">
        <v>56</v>
      </c>
      <c r="L4685" t="s">
        <v>904</v>
      </c>
      <c r="M4685" t="s">
        <v>1829</v>
      </c>
      <c r="N4685" s="5">
        <v>-333006</v>
      </c>
    </row>
    <row r="4686" spans="1:14" x14ac:dyDescent="0.25">
      <c r="A4686" t="s">
        <v>68</v>
      </c>
      <c r="B4686" t="s">
        <v>2056</v>
      </c>
      <c r="C4686">
        <v>1830</v>
      </c>
      <c r="D4686" s="2">
        <v>46023</v>
      </c>
      <c r="E4686" t="s">
        <v>907</v>
      </c>
      <c r="F4686" t="s">
        <v>941</v>
      </c>
      <c r="G4686" t="s">
        <v>847</v>
      </c>
      <c r="H4686" t="s">
        <v>848</v>
      </c>
      <c r="I4686" t="s">
        <v>4294</v>
      </c>
      <c r="J4686" t="s">
        <v>8005</v>
      </c>
      <c r="K4686" t="s">
        <v>56</v>
      </c>
      <c r="L4686" t="s">
        <v>904</v>
      </c>
      <c r="M4686" t="s">
        <v>1829</v>
      </c>
      <c r="N4686" s="5">
        <v>-237862</v>
      </c>
    </row>
    <row r="4687" spans="1:14" x14ac:dyDescent="0.25">
      <c r="A4687" t="s">
        <v>68</v>
      </c>
      <c r="B4687" t="s">
        <v>2056</v>
      </c>
      <c r="C4687">
        <v>1830</v>
      </c>
      <c r="D4687" s="2">
        <v>46023</v>
      </c>
      <c r="E4687" t="s">
        <v>907</v>
      </c>
      <c r="F4687" t="s">
        <v>941</v>
      </c>
      <c r="G4687" t="s">
        <v>847</v>
      </c>
      <c r="H4687" t="s">
        <v>848</v>
      </c>
      <c r="I4687" t="s">
        <v>4295</v>
      </c>
      <c r="J4687" t="s">
        <v>8005</v>
      </c>
      <c r="K4687" t="s">
        <v>56</v>
      </c>
      <c r="L4687" t="s">
        <v>904</v>
      </c>
      <c r="M4687" t="s">
        <v>1829</v>
      </c>
      <c r="N4687" s="5">
        <v>-594654</v>
      </c>
    </row>
    <row r="4688" spans="1:14" x14ac:dyDescent="0.25">
      <c r="A4688" t="s">
        <v>68</v>
      </c>
      <c r="B4688" t="s">
        <v>2056</v>
      </c>
      <c r="C4688">
        <v>1830</v>
      </c>
      <c r="D4688" s="2">
        <v>46023</v>
      </c>
      <c r="E4688" t="s">
        <v>907</v>
      </c>
      <c r="F4688" t="s">
        <v>149</v>
      </c>
      <c r="G4688" t="s">
        <v>19</v>
      </c>
      <c r="H4688" t="s">
        <v>2345</v>
      </c>
      <c r="I4688" t="s">
        <v>4276</v>
      </c>
      <c r="J4688" t="s">
        <v>2065</v>
      </c>
      <c r="K4688" t="s">
        <v>56</v>
      </c>
      <c r="L4688" t="s">
        <v>904</v>
      </c>
      <c r="M4688" t="s">
        <v>1829</v>
      </c>
      <c r="N4688" s="5">
        <v>-289818</v>
      </c>
    </row>
    <row r="4689" spans="1:14" x14ac:dyDescent="0.25">
      <c r="A4689" t="s">
        <v>68</v>
      </c>
      <c r="B4689" t="s">
        <v>2056</v>
      </c>
      <c r="C4689">
        <v>1830</v>
      </c>
      <c r="D4689" s="2">
        <v>46054</v>
      </c>
      <c r="E4689" t="s">
        <v>905</v>
      </c>
      <c r="F4689" t="s">
        <v>601</v>
      </c>
      <c r="G4689" t="s">
        <v>1894</v>
      </c>
      <c r="H4689" t="s">
        <v>834</v>
      </c>
      <c r="I4689" t="s">
        <v>5428</v>
      </c>
      <c r="J4689" t="s">
        <v>657</v>
      </c>
      <c r="K4689" t="s">
        <v>56</v>
      </c>
      <c r="L4689" t="s">
        <v>902</v>
      </c>
      <c r="M4689" t="s">
        <v>1829</v>
      </c>
      <c r="N4689" s="5">
        <v>5152014</v>
      </c>
    </row>
    <row r="4690" spans="1:14" x14ac:dyDescent="0.25">
      <c r="A4690" t="s">
        <v>68</v>
      </c>
      <c r="B4690" t="s">
        <v>2056</v>
      </c>
      <c r="C4690">
        <v>1830</v>
      </c>
      <c r="D4690" s="2">
        <v>46054</v>
      </c>
      <c r="E4690" t="s">
        <v>905</v>
      </c>
      <c r="F4690" t="s">
        <v>601</v>
      </c>
      <c r="G4690" t="s">
        <v>1894</v>
      </c>
      <c r="H4690" t="s">
        <v>834</v>
      </c>
      <c r="I4690" t="s">
        <v>5429</v>
      </c>
      <c r="J4690" t="s">
        <v>657</v>
      </c>
      <c r="K4690" t="s">
        <v>56</v>
      </c>
      <c r="L4690" t="s">
        <v>902</v>
      </c>
      <c r="M4690" t="s">
        <v>1829</v>
      </c>
      <c r="N4690" s="5">
        <v>1768153</v>
      </c>
    </row>
    <row r="4691" spans="1:14" x14ac:dyDescent="0.25">
      <c r="A4691" t="s">
        <v>68</v>
      </c>
      <c r="B4691" t="s">
        <v>2056</v>
      </c>
      <c r="C4691">
        <v>1830</v>
      </c>
      <c r="D4691" s="2">
        <v>46054</v>
      </c>
      <c r="E4691" t="s">
        <v>905</v>
      </c>
      <c r="F4691" t="s">
        <v>601</v>
      </c>
      <c r="G4691" t="s">
        <v>1894</v>
      </c>
      <c r="H4691" t="s">
        <v>834</v>
      </c>
      <c r="I4691" t="s">
        <v>5430</v>
      </c>
      <c r="J4691" t="s">
        <v>657</v>
      </c>
      <c r="K4691" t="s">
        <v>56</v>
      </c>
      <c r="L4691" t="s">
        <v>902</v>
      </c>
      <c r="M4691" t="s">
        <v>1829</v>
      </c>
      <c r="N4691" s="5">
        <v>7712940</v>
      </c>
    </row>
    <row r="4692" spans="1:14" x14ac:dyDescent="0.25">
      <c r="A4692" t="s">
        <v>68</v>
      </c>
      <c r="B4692" t="s">
        <v>2056</v>
      </c>
      <c r="C4692">
        <v>1830</v>
      </c>
      <c r="D4692" s="2">
        <v>46054</v>
      </c>
      <c r="E4692" t="s">
        <v>905</v>
      </c>
      <c r="F4692" t="s">
        <v>601</v>
      </c>
      <c r="G4692" t="s">
        <v>1894</v>
      </c>
      <c r="H4692" t="s">
        <v>834</v>
      </c>
      <c r="I4692" t="s">
        <v>5431</v>
      </c>
      <c r="J4692" t="s">
        <v>657</v>
      </c>
      <c r="K4692" t="s">
        <v>56</v>
      </c>
      <c r="L4692" t="s">
        <v>902</v>
      </c>
      <c r="M4692" t="s">
        <v>1829</v>
      </c>
      <c r="N4692" s="5">
        <v>237611</v>
      </c>
    </row>
    <row r="4693" spans="1:14" x14ac:dyDescent="0.25">
      <c r="A4693" t="s">
        <v>68</v>
      </c>
      <c r="B4693" t="s">
        <v>2056</v>
      </c>
      <c r="C4693">
        <v>1830</v>
      </c>
      <c r="D4693" s="2">
        <v>46054</v>
      </c>
      <c r="E4693" t="s">
        <v>905</v>
      </c>
      <c r="F4693" t="s">
        <v>601</v>
      </c>
      <c r="G4693" t="s">
        <v>1894</v>
      </c>
      <c r="H4693" t="s">
        <v>834</v>
      </c>
      <c r="I4693" t="s">
        <v>5432</v>
      </c>
      <c r="J4693" t="s">
        <v>657</v>
      </c>
      <c r="K4693" t="s">
        <v>56</v>
      </c>
      <c r="L4693" t="s">
        <v>902</v>
      </c>
      <c r="M4693" t="s">
        <v>1829</v>
      </c>
      <c r="N4693" s="5">
        <v>3240331</v>
      </c>
    </row>
    <row r="4694" spans="1:14" x14ac:dyDescent="0.25">
      <c r="A4694" t="s">
        <v>68</v>
      </c>
      <c r="B4694" t="s">
        <v>2056</v>
      </c>
      <c r="C4694">
        <v>1830</v>
      </c>
      <c r="D4694" s="2">
        <v>46054</v>
      </c>
      <c r="E4694" t="s">
        <v>905</v>
      </c>
      <c r="F4694" t="s">
        <v>601</v>
      </c>
      <c r="G4694" t="s">
        <v>1894</v>
      </c>
      <c r="H4694" t="s">
        <v>834</v>
      </c>
      <c r="I4694" t="s">
        <v>5433</v>
      </c>
      <c r="J4694" t="s">
        <v>657</v>
      </c>
      <c r="K4694" t="s">
        <v>56</v>
      </c>
      <c r="L4694" t="s">
        <v>902</v>
      </c>
      <c r="M4694" t="s">
        <v>1829</v>
      </c>
      <c r="N4694" s="5">
        <v>5152014</v>
      </c>
    </row>
    <row r="4695" spans="1:14" x14ac:dyDescent="0.25">
      <c r="A4695" t="s">
        <v>68</v>
      </c>
      <c r="B4695" t="s">
        <v>2056</v>
      </c>
      <c r="C4695">
        <v>1830</v>
      </c>
      <c r="D4695" s="2">
        <v>46054</v>
      </c>
      <c r="E4695" t="s">
        <v>905</v>
      </c>
      <c r="F4695" t="s">
        <v>601</v>
      </c>
      <c r="G4695" t="s">
        <v>1894</v>
      </c>
      <c r="H4695" t="s">
        <v>834</v>
      </c>
      <c r="I4695" t="s">
        <v>5434</v>
      </c>
      <c r="J4695" t="s">
        <v>657</v>
      </c>
      <c r="K4695" t="s">
        <v>56</v>
      </c>
      <c r="L4695" t="s">
        <v>902</v>
      </c>
      <c r="M4695" t="s">
        <v>1829</v>
      </c>
      <c r="N4695" s="5">
        <v>1768153</v>
      </c>
    </row>
    <row r="4696" spans="1:14" x14ac:dyDescent="0.25">
      <c r="A4696" t="s">
        <v>68</v>
      </c>
      <c r="B4696" t="s">
        <v>2056</v>
      </c>
      <c r="C4696">
        <v>1830</v>
      </c>
      <c r="D4696" s="2">
        <v>46054</v>
      </c>
      <c r="E4696" t="s">
        <v>905</v>
      </c>
      <c r="F4696" t="s">
        <v>601</v>
      </c>
      <c r="G4696" t="s">
        <v>1894</v>
      </c>
      <c r="H4696" t="s">
        <v>834</v>
      </c>
      <c r="I4696" t="s">
        <v>5435</v>
      </c>
      <c r="J4696" t="s">
        <v>657</v>
      </c>
      <c r="K4696" t="s">
        <v>56</v>
      </c>
      <c r="L4696" t="s">
        <v>902</v>
      </c>
      <c r="M4696" t="s">
        <v>1829</v>
      </c>
      <c r="N4696" s="5">
        <v>7712940</v>
      </c>
    </row>
    <row r="4697" spans="1:14" x14ac:dyDescent="0.25">
      <c r="A4697" t="s">
        <v>68</v>
      </c>
      <c r="B4697" t="s">
        <v>2056</v>
      </c>
      <c r="C4697">
        <v>1830</v>
      </c>
      <c r="D4697" s="2">
        <v>46054</v>
      </c>
      <c r="E4697" t="s">
        <v>905</v>
      </c>
      <c r="F4697" t="s">
        <v>601</v>
      </c>
      <c r="G4697" t="s">
        <v>1894</v>
      </c>
      <c r="H4697" t="s">
        <v>834</v>
      </c>
      <c r="I4697" t="s">
        <v>5436</v>
      </c>
      <c r="J4697" t="s">
        <v>657</v>
      </c>
      <c r="K4697" t="s">
        <v>56</v>
      </c>
      <c r="L4697" t="s">
        <v>902</v>
      </c>
      <c r="M4697" t="s">
        <v>1829</v>
      </c>
      <c r="N4697" s="5">
        <v>237611</v>
      </c>
    </row>
    <row r="4698" spans="1:14" x14ac:dyDescent="0.25">
      <c r="A4698" t="s">
        <v>68</v>
      </c>
      <c r="B4698" t="s">
        <v>2056</v>
      </c>
      <c r="C4698">
        <v>1830</v>
      </c>
      <c r="D4698" s="2">
        <v>46054</v>
      </c>
      <c r="E4698" t="s">
        <v>905</v>
      </c>
      <c r="F4698" t="s">
        <v>601</v>
      </c>
      <c r="G4698" t="s">
        <v>1894</v>
      </c>
      <c r="H4698" t="s">
        <v>834</v>
      </c>
      <c r="I4698" t="s">
        <v>5437</v>
      </c>
      <c r="J4698" t="s">
        <v>657</v>
      </c>
      <c r="K4698" t="s">
        <v>56</v>
      </c>
      <c r="L4698" t="s">
        <v>902</v>
      </c>
      <c r="M4698" t="s">
        <v>1829</v>
      </c>
      <c r="N4698" s="5">
        <v>3240331</v>
      </c>
    </row>
    <row r="4699" spans="1:14" x14ac:dyDescent="0.25">
      <c r="A4699" t="s">
        <v>68</v>
      </c>
      <c r="B4699" t="s">
        <v>2056</v>
      </c>
      <c r="C4699">
        <v>1830</v>
      </c>
      <c r="D4699" s="2">
        <v>46054</v>
      </c>
      <c r="E4699" t="s">
        <v>905</v>
      </c>
      <c r="F4699" t="s">
        <v>601</v>
      </c>
      <c r="G4699" t="s">
        <v>1894</v>
      </c>
      <c r="H4699" t="s">
        <v>834</v>
      </c>
      <c r="I4699" t="s">
        <v>5438</v>
      </c>
      <c r="J4699" t="s">
        <v>657</v>
      </c>
      <c r="K4699" t="s">
        <v>56</v>
      </c>
      <c r="L4699" t="s">
        <v>902</v>
      </c>
      <c r="M4699" t="s">
        <v>1829</v>
      </c>
      <c r="N4699" s="5">
        <v>9207878</v>
      </c>
    </row>
    <row r="4700" spans="1:14" x14ac:dyDescent="0.25">
      <c r="A4700" t="s">
        <v>68</v>
      </c>
      <c r="B4700" t="s">
        <v>2056</v>
      </c>
      <c r="C4700">
        <v>1830</v>
      </c>
      <c r="D4700" s="2">
        <v>46054</v>
      </c>
      <c r="E4700" t="s">
        <v>905</v>
      </c>
      <c r="F4700" t="s">
        <v>601</v>
      </c>
      <c r="G4700" t="s">
        <v>1894</v>
      </c>
      <c r="H4700" t="s">
        <v>834</v>
      </c>
      <c r="I4700" t="s">
        <v>5439</v>
      </c>
      <c r="J4700" t="s">
        <v>657</v>
      </c>
      <c r="K4700" t="s">
        <v>56</v>
      </c>
      <c r="L4700" t="s">
        <v>902</v>
      </c>
      <c r="M4700" t="s">
        <v>1829</v>
      </c>
      <c r="N4700" s="5">
        <v>4347647</v>
      </c>
    </row>
    <row r="4701" spans="1:14" x14ac:dyDescent="0.25">
      <c r="A4701" t="s">
        <v>68</v>
      </c>
      <c r="B4701" t="s">
        <v>2056</v>
      </c>
      <c r="C4701">
        <v>1830</v>
      </c>
      <c r="D4701" s="2">
        <v>46054</v>
      </c>
      <c r="E4701" t="s">
        <v>905</v>
      </c>
      <c r="F4701" t="s">
        <v>601</v>
      </c>
      <c r="G4701" t="s">
        <v>1894</v>
      </c>
      <c r="H4701" t="s">
        <v>834</v>
      </c>
      <c r="I4701" t="s">
        <v>5440</v>
      </c>
      <c r="J4701" t="s">
        <v>657</v>
      </c>
      <c r="K4701" t="s">
        <v>56</v>
      </c>
      <c r="L4701" t="s">
        <v>902</v>
      </c>
      <c r="M4701" t="s">
        <v>1829</v>
      </c>
      <c r="N4701" s="5">
        <v>11488688</v>
      </c>
    </row>
    <row r="4702" spans="1:14" x14ac:dyDescent="0.25">
      <c r="A4702" t="s">
        <v>68</v>
      </c>
      <c r="B4702" t="s">
        <v>2056</v>
      </c>
      <c r="C4702">
        <v>1830</v>
      </c>
      <c r="D4702" s="2">
        <v>46054</v>
      </c>
      <c r="E4702" t="s">
        <v>905</v>
      </c>
      <c r="F4702" t="s">
        <v>601</v>
      </c>
      <c r="G4702" t="s">
        <v>1894</v>
      </c>
      <c r="H4702" t="s">
        <v>834</v>
      </c>
      <c r="I4702" t="s">
        <v>5441</v>
      </c>
      <c r="J4702" t="s">
        <v>657</v>
      </c>
      <c r="K4702" t="s">
        <v>56</v>
      </c>
      <c r="L4702" t="s">
        <v>902</v>
      </c>
      <c r="M4702" t="s">
        <v>1829</v>
      </c>
      <c r="N4702" s="5">
        <v>118838</v>
      </c>
    </row>
    <row r="4703" spans="1:14" x14ac:dyDescent="0.25">
      <c r="A4703" t="s">
        <v>68</v>
      </c>
      <c r="B4703" t="s">
        <v>2056</v>
      </c>
      <c r="C4703">
        <v>1830</v>
      </c>
      <c r="D4703" s="2">
        <v>46054</v>
      </c>
      <c r="E4703" t="s">
        <v>905</v>
      </c>
      <c r="F4703" t="s">
        <v>601</v>
      </c>
      <c r="G4703" t="s">
        <v>1894</v>
      </c>
      <c r="H4703" t="s">
        <v>834</v>
      </c>
      <c r="I4703" t="s">
        <v>5442</v>
      </c>
      <c r="J4703" t="s">
        <v>657</v>
      </c>
      <c r="K4703" t="s">
        <v>56</v>
      </c>
      <c r="L4703" t="s">
        <v>902</v>
      </c>
      <c r="M4703" t="s">
        <v>1829</v>
      </c>
      <c r="N4703" s="5">
        <v>2209678</v>
      </c>
    </row>
    <row r="4704" spans="1:14" x14ac:dyDescent="0.25">
      <c r="A4704" t="s">
        <v>68</v>
      </c>
      <c r="B4704" t="s">
        <v>2056</v>
      </c>
      <c r="C4704">
        <v>1830</v>
      </c>
      <c r="D4704" s="2">
        <v>46054</v>
      </c>
      <c r="E4704" t="s">
        <v>905</v>
      </c>
      <c r="F4704" t="s">
        <v>601</v>
      </c>
      <c r="G4704" t="s">
        <v>1894</v>
      </c>
      <c r="H4704" t="s">
        <v>834</v>
      </c>
      <c r="I4704" t="s">
        <v>5443</v>
      </c>
      <c r="J4704" t="s">
        <v>657</v>
      </c>
      <c r="K4704" t="s">
        <v>56</v>
      </c>
      <c r="L4704" t="s">
        <v>902</v>
      </c>
      <c r="M4704" t="s">
        <v>1829</v>
      </c>
      <c r="N4704" s="5">
        <v>-5152014</v>
      </c>
    </row>
    <row r="4705" spans="1:14" x14ac:dyDescent="0.25">
      <c r="A4705" t="s">
        <v>68</v>
      </c>
      <c r="B4705" t="s">
        <v>2056</v>
      </c>
      <c r="C4705">
        <v>1830</v>
      </c>
      <c r="D4705" s="2">
        <v>46054</v>
      </c>
      <c r="E4705" t="s">
        <v>905</v>
      </c>
      <c r="F4705" t="s">
        <v>601</v>
      </c>
      <c r="G4705" t="s">
        <v>1894</v>
      </c>
      <c r="H4705" t="s">
        <v>834</v>
      </c>
      <c r="I4705" t="s">
        <v>5444</v>
      </c>
      <c r="J4705" t="s">
        <v>657</v>
      </c>
      <c r="K4705" t="s">
        <v>56</v>
      </c>
      <c r="L4705" t="s">
        <v>902</v>
      </c>
      <c r="M4705" t="s">
        <v>1829</v>
      </c>
      <c r="N4705" s="5">
        <v>-1768153</v>
      </c>
    </row>
    <row r="4706" spans="1:14" x14ac:dyDescent="0.25">
      <c r="A4706" t="s">
        <v>68</v>
      </c>
      <c r="B4706" t="s">
        <v>2056</v>
      </c>
      <c r="C4706">
        <v>1830</v>
      </c>
      <c r="D4706" s="2">
        <v>46054</v>
      </c>
      <c r="E4706" t="s">
        <v>905</v>
      </c>
      <c r="F4706" t="s">
        <v>601</v>
      </c>
      <c r="G4706" t="s">
        <v>1894</v>
      </c>
      <c r="H4706" t="s">
        <v>834</v>
      </c>
      <c r="I4706" t="s">
        <v>5445</v>
      </c>
      <c r="J4706" t="s">
        <v>657</v>
      </c>
      <c r="K4706" t="s">
        <v>56</v>
      </c>
      <c r="L4706" t="s">
        <v>902</v>
      </c>
      <c r="M4706" t="s">
        <v>1829</v>
      </c>
      <c r="N4706" s="5">
        <v>-7712940</v>
      </c>
    </row>
    <row r="4707" spans="1:14" x14ac:dyDescent="0.25">
      <c r="A4707" t="s">
        <v>68</v>
      </c>
      <c r="B4707" t="s">
        <v>2056</v>
      </c>
      <c r="C4707">
        <v>1830</v>
      </c>
      <c r="D4707" s="2">
        <v>46054</v>
      </c>
      <c r="E4707" t="s">
        <v>905</v>
      </c>
      <c r="F4707" t="s">
        <v>601</v>
      </c>
      <c r="G4707" t="s">
        <v>1894</v>
      </c>
      <c r="H4707" t="s">
        <v>834</v>
      </c>
      <c r="I4707" t="s">
        <v>5446</v>
      </c>
      <c r="J4707" t="s">
        <v>657</v>
      </c>
      <c r="K4707" t="s">
        <v>56</v>
      </c>
      <c r="L4707" t="s">
        <v>902</v>
      </c>
      <c r="M4707" t="s">
        <v>1829</v>
      </c>
      <c r="N4707" s="5">
        <v>-237611</v>
      </c>
    </row>
    <row r="4708" spans="1:14" x14ac:dyDescent="0.25">
      <c r="A4708" t="s">
        <v>68</v>
      </c>
      <c r="B4708" t="s">
        <v>2056</v>
      </c>
      <c r="C4708">
        <v>1830</v>
      </c>
      <c r="D4708" s="2">
        <v>46054</v>
      </c>
      <c r="E4708" t="s">
        <v>905</v>
      </c>
      <c r="F4708" t="s">
        <v>601</v>
      </c>
      <c r="G4708" t="s">
        <v>1894</v>
      </c>
      <c r="H4708" t="s">
        <v>834</v>
      </c>
      <c r="I4708" t="s">
        <v>5447</v>
      </c>
      <c r="J4708" t="s">
        <v>657</v>
      </c>
      <c r="K4708" t="s">
        <v>56</v>
      </c>
      <c r="L4708" t="s">
        <v>902</v>
      </c>
      <c r="M4708" t="s">
        <v>1829</v>
      </c>
      <c r="N4708" s="5">
        <v>-3240331</v>
      </c>
    </row>
    <row r="4709" spans="1:14" x14ac:dyDescent="0.25">
      <c r="A4709" t="s">
        <v>68</v>
      </c>
      <c r="B4709" t="s">
        <v>2056</v>
      </c>
      <c r="C4709">
        <v>1830</v>
      </c>
      <c r="D4709" s="2">
        <v>46054</v>
      </c>
      <c r="E4709" t="s">
        <v>905</v>
      </c>
      <c r="F4709" t="s">
        <v>601</v>
      </c>
      <c r="G4709" t="s">
        <v>1894</v>
      </c>
      <c r="H4709" t="s">
        <v>834</v>
      </c>
      <c r="I4709" t="s">
        <v>5448</v>
      </c>
      <c r="J4709" t="s">
        <v>657</v>
      </c>
      <c r="K4709" t="s">
        <v>56</v>
      </c>
      <c r="L4709" t="s">
        <v>902</v>
      </c>
      <c r="M4709" t="s">
        <v>1829</v>
      </c>
      <c r="N4709" s="5">
        <v>-3240331</v>
      </c>
    </row>
    <row r="4710" spans="1:14" x14ac:dyDescent="0.25">
      <c r="A4710" t="s">
        <v>68</v>
      </c>
      <c r="B4710" t="s">
        <v>2056</v>
      </c>
      <c r="C4710">
        <v>1830</v>
      </c>
      <c r="D4710" s="2">
        <v>46054</v>
      </c>
      <c r="E4710" t="s">
        <v>905</v>
      </c>
      <c r="F4710" t="s">
        <v>601</v>
      </c>
      <c r="G4710" t="s">
        <v>1894</v>
      </c>
      <c r="H4710" t="s">
        <v>834</v>
      </c>
      <c r="I4710" t="s">
        <v>5449</v>
      </c>
      <c r="J4710" t="s">
        <v>657</v>
      </c>
      <c r="K4710" t="s">
        <v>56</v>
      </c>
      <c r="L4710" t="s">
        <v>902</v>
      </c>
      <c r="M4710" t="s">
        <v>1829</v>
      </c>
      <c r="N4710" s="5">
        <v>-237611</v>
      </c>
    </row>
    <row r="4711" spans="1:14" x14ac:dyDescent="0.25">
      <c r="A4711" t="s">
        <v>68</v>
      </c>
      <c r="B4711" t="s">
        <v>2056</v>
      </c>
      <c r="C4711">
        <v>1830</v>
      </c>
      <c r="D4711" s="2">
        <v>46054</v>
      </c>
      <c r="E4711" t="s">
        <v>905</v>
      </c>
      <c r="F4711" t="s">
        <v>601</v>
      </c>
      <c r="G4711" t="s">
        <v>1894</v>
      </c>
      <c r="H4711" t="s">
        <v>834</v>
      </c>
      <c r="I4711" t="s">
        <v>5450</v>
      </c>
      <c r="J4711" t="s">
        <v>657</v>
      </c>
      <c r="K4711" t="s">
        <v>56</v>
      </c>
      <c r="L4711" t="s">
        <v>902</v>
      </c>
      <c r="M4711" t="s">
        <v>1829</v>
      </c>
      <c r="N4711" s="5">
        <v>-7712940</v>
      </c>
    </row>
    <row r="4712" spans="1:14" x14ac:dyDescent="0.25">
      <c r="A4712" t="s">
        <v>68</v>
      </c>
      <c r="B4712" t="s">
        <v>2056</v>
      </c>
      <c r="C4712">
        <v>1830</v>
      </c>
      <c r="D4712" s="2">
        <v>46054</v>
      </c>
      <c r="E4712" t="s">
        <v>905</v>
      </c>
      <c r="F4712" t="s">
        <v>601</v>
      </c>
      <c r="G4712" t="s">
        <v>1894</v>
      </c>
      <c r="H4712" t="s">
        <v>834</v>
      </c>
      <c r="I4712" t="s">
        <v>5451</v>
      </c>
      <c r="J4712" t="s">
        <v>657</v>
      </c>
      <c r="K4712" t="s">
        <v>56</v>
      </c>
      <c r="L4712" t="s">
        <v>902</v>
      </c>
      <c r="M4712" t="s">
        <v>1829</v>
      </c>
      <c r="N4712" s="5">
        <v>-1768153</v>
      </c>
    </row>
    <row r="4713" spans="1:14" x14ac:dyDescent="0.25">
      <c r="A4713" t="s">
        <v>68</v>
      </c>
      <c r="B4713" t="s">
        <v>2056</v>
      </c>
      <c r="C4713">
        <v>1830</v>
      </c>
      <c r="D4713" s="2">
        <v>46054</v>
      </c>
      <c r="E4713" t="s">
        <v>905</v>
      </c>
      <c r="F4713" t="s">
        <v>601</v>
      </c>
      <c r="G4713" t="s">
        <v>1894</v>
      </c>
      <c r="H4713" t="s">
        <v>834</v>
      </c>
      <c r="I4713" t="s">
        <v>5452</v>
      </c>
      <c r="J4713" t="s">
        <v>657</v>
      </c>
      <c r="K4713" t="s">
        <v>56</v>
      </c>
      <c r="L4713" t="s">
        <v>902</v>
      </c>
      <c r="M4713" t="s">
        <v>1829</v>
      </c>
      <c r="N4713" s="5">
        <v>-5152014</v>
      </c>
    </row>
    <row r="4714" spans="1:14" x14ac:dyDescent="0.25">
      <c r="A4714" t="s">
        <v>68</v>
      </c>
      <c r="B4714" t="s">
        <v>2056</v>
      </c>
      <c r="C4714">
        <v>1830</v>
      </c>
      <c r="D4714" s="2">
        <v>46054</v>
      </c>
      <c r="E4714" t="s">
        <v>905</v>
      </c>
      <c r="F4714" t="s">
        <v>174</v>
      </c>
      <c r="G4714" t="s">
        <v>1909</v>
      </c>
      <c r="H4714" t="s">
        <v>1351</v>
      </c>
      <c r="I4714" t="s">
        <v>5453</v>
      </c>
      <c r="J4714" t="s">
        <v>320</v>
      </c>
      <c r="K4714" t="s">
        <v>56</v>
      </c>
      <c r="L4714" t="s">
        <v>902</v>
      </c>
      <c r="M4714" t="s">
        <v>1829</v>
      </c>
      <c r="N4714" s="5">
        <v>1321815</v>
      </c>
    </row>
    <row r="4715" spans="1:14" x14ac:dyDescent="0.25">
      <c r="A4715" t="s">
        <v>68</v>
      </c>
      <c r="B4715" t="s">
        <v>2056</v>
      </c>
      <c r="C4715">
        <v>1830</v>
      </c>
      <c r="D4715" s="2">
        <v>46054</v>
      </c>
      <c r="E4715" t="s">
        <v>905</v>
      </c>
      <c r="F4715" t="s">
        <v>174</v>
      </c>
      <c r="G4715" t="s">
        <v>1909</v>
      </c>
      <c r="H4715" t="s">
        <v>1351</v>
      </c>
      <c r="I4715" t="s">
        <v>5454</v>
      </c>
      <c r="J4715" t="s">
        <v>320</v>
      </c>
      <c r="K4715" t="s">
        <v>56</v>
      </c>
      <c r="L4715" t="s">
        <v>902</v>
      </c>
      <c r="M4715" t="s">
        <v>1829</v>
      </c>
      <c r="N4715" s="5">
        <v>518164</v>
      </c>
    </row>
    <row r="4716" spans="1:14" x14ac:dyDescent="0.25">
      <c r="A4716" t="s">
        <v>68</v>
      </c>
      <c r="B4716" t="s">
        <v>2056</v>
      </c>
      <c r="C4716">
        <v>1830</v>
      </c>
      <c r="D4716" s="2">
        <v>46054</v>
      </c>
      <c r="E4716" t="s">
        <v>905</v>
      </c>
      <c r="F4716" t="s">
        <v>5455</v>
      </c>
      <c r="G4716" t="s">
        <v>5456</v>
      </c>
      <c r="H4716" t="s">
        <v>4725</v>
      </c>
      <c r="I4716" t="s">
        <v>5457</v>
      </c>
      <c r="J4716" t="s">
        <v>5456</v>
      </c>
      <c r="K4716" t="s">
        <v>56</v>
      </c>
      <c r="L4716" t="s">
        <v>902</v>
      </c>
      <c r="M4716" t="s">
        <v>1829</v>
      </c>
      <c r="N4716" s="5">
        <v>611355</v>
      </c>
    </row>
    <row r="4717" spans="1:14" x14ac:dyDescent="0.25">
      <c r="A4717" t="s">
        <v>68</v>
      </c>
      <c r="B4717" t="s">
        <v>2056</v>
      </c>
      <c r="C4717">
        <v>1830</v>
      </c>
      <c r="D4717" s="2">
        <v>46054</v>
      </c>
      <c r="E4717" t="s">
        <v>905</v>
      </c>
      <c r="F4717" t="s">
        <v>944</v>
      </c>
      <c r="G4717" t="s">
        <v>2057</v>
      </c>
      <c r="H4717" t="s">
        <v>861</v>
      </c>
      <c r="I4717" t="s">
        <v>4278</v>
      </c>
      <c r="J4717" t="s">
        <v>5458</v>
      </c>
      <c r="K4717" t="s">
        <v>56</v>
      </c>
      <c r="L4717" t="s">
        <v>902</v>
      </c>
      <c r="M4717" t="s">
        <v>1829</v>
      </c>
      <c r="N4717" s="5">
        <v>4801998</v>
      </c>
    </row>
    <row r="4718" spans="1:14" x14ac:dyDescent="0.25">
      <c r="A4718" t="s">
        <v>68</v>
      </c>
      <c r="B4718" t="s">
        <v>2056</v>
      </c>
      <c r="C4718">
        <v>1830</v>
      </c>
      <c r="D4718" s="2">
        <v>46054</v>
      </c>
      <c r="E4718" t="s">
        <v>905</v>
      </c>
      <c r="F4718" t="s">
        <v>3041</v>
      </c>
      <c r="G4718" t="s">
        <v>14</v>
      </c>
      <c r="H4718" t="s">
        <v>3043</v>
      </c>
      <c r="I4718" t="s">
        <v>4279</v>
      </c>
      <c r="J4718" t="s">
        <v>3042</v>
      </c>
      <c r="K4718" t="s">
        <v>56</v>
      </c>
      <c r="L4718" t="s">
        <v>902</v>
      </c>
      <c r="M4718" t="s">
        <v>1829</v>
      </c>
      <c r="N4718" s="5">
        <v>119184</v>
      </c>
    </row>
    <row r="4719" spans="1:14" x14ac:dyDescent="0.25">
      <c r="A4719" t="s">
        <v>68</v>
      </c>
      <c r="B4719" t="s">
        <v>2056</v>
      </c>
      <c r="C4719">
        <v>1830</v>
      </c>
      <c r="D4719" s="2">
        <v>46054</v>
      </c>
      <c r="E4719" t="s">
        <v>905</v>
      </c>
      <c r="F4719" t="s">
        <v>639</v>
      </c>
      <c r="G4719" t="s">
        <v>611</v>
      </c>
      <c r="H4719" t="s">
        <v>3508</v>
      </c>
      <c r="I4719" t="s">
        <v>4281</v>
      </c>
      <c r="J4719" t="s">
        <v>611</v>
      </c>
      <c r="K4719" t="s">
        <v>56</v>
      </c>
      <c r="L4719" t="s">
        <v>902</v>
      </c>
      <c r="M4719" t="s">
        <v>1829</v>
      </c>
      <c r="N4719" s="5">
        <v>1056727</v>
      </c>
    </row>
    <row r="4720" spans="1:14" x14ac:dyDescent="0.25">
      <c r="A4720" t="s">
        <v>68</v>
      </c>
      <c r="B4720" t="s">
        <v>2056</v>
      </c>
      <c r="C4720">
        <v>1830</v>
      </c>
      <c r="D4720" s="2">
        <v>46054</v>
      </c>
      <c r="E4720" t="s">
        <v>905</v>
      </c>
      <c r="F4720" t="s">
        <v>156</v>
      </c>
      <c r="G4720" t="s">
        <v>3</v>
      </c>
      <c r="H4720" t="s">
        <v>3061</v>
      </c>
      <c r="I4720" t="s">
        <v>5459</v>
      </c>
      <c r="J4720" t="s">
        <v>3</v>
      </c>
      <c r="K4720" t="s">
        <v>56</v>
      </c>
      <c r="L4720" t="s">
        <v>902</v>
      </c>
      <c r="M4720" t="s">
        <v>1829</v>
      </c>
      <c r="N4720" s="5">
        <v>139129</v>
      </c>
    </row>
    <row r="4721" spans="1:14" x14ac:dyDescent="0.25">
      <c r="A4721" t="s">
        <v>68</v>
      </c>
      <c r="B4721" t="s">
        <v>2056</v>
      </c>
      <c r="C4721">
        <v>1830</v>
      </c>
      <c r="D4721" s="2">
        <v>46054</v>
      </c>
      <c r="E4721" t="s">
        <v>905</v>
      </c>
      <c r="F4721" t="s">
        <v>945</v>
      </c>
      <c r="G4721" t="s">
        <v>900</v>
      </c>
      <c r="H4721" t="s">
        <v>1431</v>
      </c>
      <c r="I4721" t="s">
        <v>5460</v>
      </c>
      <c r="J4721" t="s">
        <v>900</v>
      </c>
      <c r="K4721" t="s">
        <v>56</v>
      </c>
      <c r="L4721" t="s">
        <v>902</v>
      </c>
      <c r="M4721" t="s">
        <v>1829</v>
      </c>
      <c r="N4721" s="5">
        <v>3244224</v>
      </c>
    </row>
    <row r="4722" spans="1:14" x14ac:dyDescent="0.25">
      <c r="A4722" t="s">
        <v>68</v>
      </c>
      <c r="B4722" t="s">
        <v>2056</v>
      </c>
      <c r="C4722">
        <v>1830</v>
      </c>
      <c r="D4722" s="2">
        <v>46054</v>
      </c>
      <c r="E4722" t="s">
        <v>905</v>
      </c>
      <c r="F4722" t="s">
        <v>945</v>
      </c>
      <c r="G4722" t="s">
        <v>900</v>
      </c>
      <c r="H4722" t="s">
        <v>1431</v>
      </c>
      <c r="I4722" t="s">
        <v>5461</v>
      </c>
      <c r="J4722" t="s">
        <v>900</v>
      </c>
      <c r="K4722" t="s">
        <v>56</v>
      </c>
      <c r="L4722" t="s">
        <v>902</v>
      </c>
      <c r="M4722" t="s">
        <v>1829</v>
      </c>
      <c r="N4722" s="5">
        <v>3657961</v>
      </c>
    </row>
    <row r="4723" spans="1:14" x14ac:dyDescent="0.25">
      <c r="A4723" t="s">
        <v>68</v>
      </c>
      <c r="B4723" t="s">
        <v>2056</v>
      </c>
      <c r="C4723">
        <v>1830</v>
      </c>
      <c r="D4723" s="2">
        <v>46054</v>
      </c>
      <c r="E4723" t="s">
        <v>905</v>
      </c>
      <c r="F4723" t="s">
        <v>981</v>
      </c>
      <c r="G4723" t="s">
        <v>1967</v>
      </c>
      <c r="H4723" t="s">
        <v>982</v>
      </c>
      <c r="I4723" t="s">
        <v>5462</v>
      </c>
      <c r="J4723" t="s">
        <v>1657</v>
      </c>
      <c r="K4723" t="s">
        <v>56</v>
      </c>
      <c r="L4723" t="s">
        <v>902</v>
      </c>
      <c r="M4723" t="s">
        <v>1829</v>
      </c>
      <c r="N4723" s="5">
        <v>158824</v>
      </c>
    </row>
    <row r="4724" spans="1:14" x14ac:dyDescent="0.25">
      <c r="A4724" t="s">
        <v>68</v>
      </c>
      <c r="B4724" t="s">
        <v>2056</v>
      </c>
      <c r="C4724">
        <v>1830</v>
      </c>
      <c r="D4724" s="2">
        <v>46054</v>
      </c>
      <c r="E4724" t="s">
        <v>905</v>
      </c>
      <c r="F4724" t="s">
        <v>5463</v>
      </c>
      <c r="G4724" t="s">
        <v>14</v>
      </c>
      <c r="H4724" t="s">
        <v>4724</v>
      </c>
      <c r="I4724" t="s">
        <v>5464</v>
      </c>
      <c r="J4724" t="s">
        <v>5465</v>
      </c>
      <c r="K4724" t="s">
        <v>56</v>
      </c>
      <c r="L4724" t="s">
        <v>902</v>
      </c>
      <c r="M4724" t="s">
        <v>1829</v>
      </c>
      <c r="N4724" s="5">
        <v>333531</v>
      </c>
    </row>
    <row r="4725" spans="1:14" x14ac:dyDescent="0.25">
      <c r="A4725" t="s">
        <v>68</v>
      </c>
      <c r="B4725" t="s">
        <v>2056</v>
      </c>
      <c r="C4725">
        <v>1830</v>
      </c>
      <c r="D4725" s="2">
        <v>46054</v>
      </c>
      <c r="E4725" t="s">
        <v>905</v>
      </c>
      <c r="F4725" t="s">
        <v>5466</v>
      </c>
      <c r="G4725" t="s">
        <v>14</v>
      </c>
      <c r="H4725" t="s">
        <v>4730</v>
      </c>
      <c r="I4725" t="s">
        <v>5467</v>
      </c>
      <c r="J4725" t="s">
        <v>5468</v>
      </c>
      <c r="K4725" t="s">
        <v>56</v>
      </c>
      <c r="L4725" t="s">
        <v>902</v>
      </c>
      <c r="M4725" t="s">
        <v>1829</v>
      </c>
      <c r="N4725" s="5">
        <v>190859</v>
      </c>
    </row>
    <row r="4726" spans="1:14" x14ac:dyDescent="0.25">
      <c r="A4726" t="s">
        <v>68</v>
      </c>
      <c r="B4726" t="s">
        <v>2056</v>
      </c>
      <c r="C4726">
        <v>1830</v>
      </c>
      <c r="D4726" s="2">
        <v>46054</v>
      </c>
      <c r="E4726" t="s">
        <v>905</v>
      </c>
      <c r="F4726" t="s">
        <v>924</v>
      </c>
      <c r="G4726" t="s">
        <v>901</v>
      </c>
      <c r="H4726" t="s">
        <v>885</v>
      </c>
      <c r="I4726" t="s">
        <v>4282</v>
      </c>
      <c r="J4726" t="s">
        <v>901</v>
      </c>
      <c r="K4726" t="s">
        <v>56</v>
      </c>
      <c r="L4726" t="s">
        <v>902</v>
      </c>
      <c r="M4726" t="s">
        <v>1829</v>
      </c>
      <c r="N4726" s="5">
        <v>1985444</v>
      </c>
    </row>
    <row r="4727" spans="1:14" x14ac:dyDescent="0.25">
      <c r="A4727" t="s">
        <v>68</v>
      </c>
      <c r="B4727" t="s">
        <v>2056</v>
      </c>
      <c r="C4727">
        <v>1830</v>
      </c>
      <c r="D4727" s="2">
        <v>46054</v>
      </c>
      <c r="E4727" t="s">
        <v>905</v>
      </c>
      <c r="F4727" t="s">
        <v>924</v>
      </c>
      <c r="G4727" t="s">
        <v>901</v>
      </c>
      <c r="H4727" t="s">
        <v>1557</v>
      </c>
      <c r="I4727" t="s">
        <v>4283</v>
      </c>
      <c r="J4727" t="s">
        <v>901</v>
      </c>
      <c r="K4727" t="s">
        <v>56</v>
      </c>
      <c r="L4727" t="s">
        <v>902</v>
      </c>
      <c r="M4727" t="s">
        <v>1829</v>
      </c>
      <c r="N4727" s="5">
        <v>2210945</v>
      </c>
    </row>
    <row r="4728" spans="1:14" x14ac:dyDescent="0.25">
      <c r="A4728" t="s">
        <v>68</v>
      </c>
      <c r="B4728" t="s">
        <v>2056</v>
      </c>
      <c r="C4728">
        <v>1830</v>
      </c>
      <c r="D4728" s="2">
        <v>46054</v>
      </c>
      <c r="E4728" t="s">
        <v>905</v>
      </c>
      <c r="F4728" t="s">
        <v>1507</v>
      </c>
      <c r="G4728" t="s">
        <v>1508</v>
      </c>
      <c r="H4728" t="s">
        <v>3062</v>
      </c>
      <c r="I4728" t="s">
        <v>4284</v>
      </c>
      <c r="J4728" t="s">
        <v>1508</v>
      </c>
      <c r="K4728" t="s">
        <v>56</v>
      </c>
      <c r="L4728" t="s">
        <v>902</v>
      </c>
      <c r="M4728" t="s">
        <v>1829</v>
      </c>
      <c r="N4728" s="5">
        <v>136942</v>
      </c>
    </row>
    <row r="4729" spans="1:14" x14ac:dyDescent="0.25">
      <c r="A4729" t="s">
        <v>68</v>
      </c>
      <c r="B4729" t="s">
        <v>2056</v>
      </c>
      <c r="C4729">
        <v>1830</v>
      </c>
      <c r="D4729" s="2">
        <v>46054</v>
      </c>
      <c r="E4729" t="s">
        <v>905</v>
      </c>
      <c r="F4729" t="s">
        <v>946</v>
      </c>
      <c r="G4729" t="s">
        <v>2058</v>
      </c>
      <c r="H4729" t="s">
        <v>2657</v>
      </c>
      <c r="I4729" t="s">
        <v>5469</v>
      </c>
      <c r="J4729" t="s">
        <v>4230</v>
      </c>
      <c r="K4729" t="s">
        <v>56</v>
      </c>
      <c r="L4729" t="s">
        <v>902</v>
      </c>
      <c r="M4729" t="s">
        <v>1829</v>
      </c>
      <c r="N4729" s="5">
        <v>117096</v>
      </c>
    </row>
    <row r="4730" spans="1:14" x14ac:dyDescent="0.25">
      <c r="A4730" t="s">
        <v>68</v>
      </c>
      <c r="B4730" t="s">
        <v>2056</v>
      </c>
      <c r="C4730">
        <v>1830</v>
      </c>
      <c r="D4730" s="2">
        <v>46054</v>
      </c>
      <c r="E4730" t="s">
        <v>905</v>
      </c>
      <c r="F4730" t="s">
        <v>946</v>
      </c>
      <c r="G4730" t="s">
        <v>2058</v>
      </c>
      <c r="H4730" t="s">
        <v>4728</v>
      </c>
      <c r="I4730" t="s">
        <v>5470</v>
      </c>
      <c r="J4730" t="s">
        <v>4230</v>
      </c>
      <c r="K4730" t="s">
        <v>56</v>
      </c>
      <c r="L4730" t="s">
        <v>902</v>
      </c>
      <c r="M4730" t="s">
        <v>1829</v>
      </c>
      <c r="N4730" s="5">
        <v>150000</v>
      </c>
    </row>
    <row r="4731" spans="1:14" x14ac:dyDescent="0.25">
      <c r="A4731" t="s">
        <v>68</v>
      </c>
      <c r="B4731" t="s">
        <v>2056</v>
      </c>
      <c r="C4731">
        <v>1830</v>
      </c>
      <c r="D4731" s="2">
        <v>46054</v>
      </c>
      <c r="E4731" t="s">
        <v>905</v>
      </c>
      <c r="F4731" t="s">
        <v>1121</v>
      </c>
      <c r="G4731" t="s">
        <v>2068</v>
      </c>
      <c r="H4731" t="s">
        <v>2170</v>
      </c>
      <c r="I4731" t="s">
        <v>5471</v>
      </c>
      <c r="J4731" t="s">
        <v>1190</v>
      </c>
      <c r="K4731" t="s">
        <v>56</v>
      </c>
      <c r="L4731" t="s">
        <v>902</v>
      </c>
      <c r="M4731" t="s">
        <v>1829</v>
      </c>
      <c r="N4731" s="5">
        <v>258056</v>
      </c>
    </row>
    <row r="4732" spans="1:14" x14ac:dyDescent="0.25">
      <c r="A4732" t="s">
        <v>68</v>
      </c>
      <c r="B4732" t="s">
        <v>2056</v>
      </c>
      <c r="C4732">
        <v>1830</v>
      </c>
      <c r="D4732" s="2">
        <v>46054</v>
      </c>
      <c r="E4732" t="s">
        <v>905</v>
      </c>
      <c r="F4732" t="s">
        <v>1121</v>
      </c>
      <c r="G4732" t="s">
        <v>2068</v>
      </c>
      <c r="H4732" t="s">
        <v>2908</v>
      </c>
      <c r="I4732" t="s">
        <v>5472</v>
      </c>
      <c r="J4732" t="s">
        <v>1190</v>
      </c>
      <c r="K4732" t="s">
        <v>56</v>
      </c>
      <c r="L4732" t="s">
        <v>902</v>
      </c>
      <c r="M4732" t="s">
        <v>1829</v>
      </c>
      <c r="N4732" s="5">
        <v>670902</v>
      </c>
    </row>
    <row r="4733" spans="1:14" x14ac:dyDescent="0.25">
      <c r="A4733" t="s">
        <v>68</v>
      </c>
      <c r="B4733" t="s">
        <v>2056</v>
      </c>
      <c r="C4733">
        <v>1830</v>
      </c>
      <c r="D4733" s="2">
        <v>46054</v>
      </c>
      <c r="E4733" t="s">
        <v>905</v>
      </c>
      <c r="F4733" t="s">
        <v>932</v>
      </c>
      <c r="G4733" t="s">
        <v>837</v>
      </c>
      <c r="H4733" t="s">
        <v>4723</v>
      </c>
      <c r="I4733" t="s">
        <v>5473</v>
      </c>
      <c r="J4733" t="s">
        <v>837</v>
      </c>
      <c r="K4733" t="s">
        <v>56</v>
      </c>
      <c r="L4733" t="s">
        <v>902</v>
      </c>
      <c r="M4733" t="s">
        <v>1829</v>
      </c>
      <c r="N4733" s="5">
        <v>309807</v>
      </c>
    </row>
    <row r="4734" spans="1:14" x14ac:dyDescent="0.25">
      <c r="A4734" t="s">
        <v>68</v>
      </c>
      <c r="B4734" t="s">
        <v>2056</v>
      </c>
      <c r="C4734">
        <v>1830</v>
      </c>
      <c r="D4734" s="2">
        <v>46054</v>
      </c>
      <c r="E4734" t="s">
        <v>905</v>
      </c>
      <c r="F4734" t="s">
        <v>5474</v>
      </c>
      <c r="G4734" t="s">
        <v>14</v>
      </c>
      <c r="H4734" t="s">
        <v>4726</v>
      </c>
      <c r="I4734" t="s">
        <v>5475</v>
      </c>
      <c r="J4734" t="s">
        <v>5476</v>
      </c>
      <c r="K4734" t="s">
        <v>56</v>
      </c>
      <c r="L4734" t="s">
        <v>902</v>
      </c>
      <c r="M4734" t="s">
        <v>1829</v>
      </c>
      <c r="N4734" s="5">
        <v>119118</v>
      </c>
    </row>
    <row r="4735" spans="1:14" x14ac:dyDescent="0.25">
      <c r="A4735" t="s">
        <v>68</v>
      </c>
      <c r="B4735" t="s">
        <v>2056</v>
      </c>
      <c r="C4735">
        <v>1830</v>
      </c>
      <c r="D4735" s="2">
        <v>46054</v>
      </c>
      <c r="E4735" t="s">
        <v>905</v>
      </c>
      <c r="F4735" t="s">
        <v>5477</v>
      </c>
      <c r="G4735" t="s">
        <v>14</v>
      </c>
      <c r="H4735" t="s">
        <v>4729</v>
      </c>
      <c r="I4735" t="s">
        <v>5478</v>
      </c>
      <c r="J4735" t="s">
        <v>5479</v>
      </c>
      <c r="K4735" t="s">
        <v>56</v>
      </c>
      <c r="L4735" t="s">
        <v>902</v>
      </c>
      <c r="M4735" t="s">
        <v>1829</v>
      </c>
      <c r="N4735" s="5">
        <v>134999</v>
      </c>
    </row>
    <row r="4736" spans="1:14" x14ac:dyDescent="0.25">
      <c r="A4736" t="s">
        <v>68</v>
      </c>
      <c r="B4736" t="s">
        <v>2056</v>
      </c>
      <c r="C4736">
        <v>1830</v>
      </c>
      <c r="D4736" s="2">
        <v>46054</v>
      </c>
      <c r="E4736" t="s">
        <v>905</v>
      </c>
      <c r="F4736" t="s">
        <v>3051</v>
      </c>
      <c r="G4736" t="s">
        <v>14</v>
      </c>
      <c r="H4736" t="s">
        <v>3053</v>
      </c>
      <c r="I4736" t="s">
        <v>4286</v>
      </c>
      <c r="J4736" t="s">
        <v>3052</v>
      </c>
      <c r="K4736" t="s">
        <v>56</v>
      </c>
      <c r="L4736" t="s">
        <v>902</v>
      </c>
      <c r="M4736" t="s">
        <v>1829</v>
      </c>
      <c r="N4736" s="5">
        <v>118931</v>
      </c>
    </row>
    <row r="4737" spans="1:14" x14ac:dyDescent="0.25">
      <c r="A4737" t="s">
        <v>68</v>
      </c>
      <c r="B4737" t="s">
        <v>2056</v>
      </c>
      <c r="C4737">
        <v>1830</v>
      </c>
      <c r="D4737" s="2">
        <v>46054</v>
      </c>
      <c r="E4737" t="s">
        <v>905</v>
      </c>
      <c r="F4737" t="s">
        <v>1367</v>
      </c>
      <c r="G4737" t="s">
        <v>2071</v>
      </c>
      <c r="H4737" t="s">
        <v>3082</v>
      </c>
      <c r="I4737" t="s">
        <v>5480</v>
      </c>
      <c r="J4737" t="s">
        <v>1368</v>
      </c>
      <c r="K4737" t="s">
        <v>56</v>
      </c>
      <c r="L4737" t="s">
        <v>902</v>
      </c>
      <c r="M4737" t="s">
        <v>1829</v>
      </c>
      <c r="N4737" s="5">
        <v>111177</v>
      </c>
    </row>
    <row r="4738" spans="1:14" x14ac:dyDescent="0.25">
      <c r="A4738" t="s">
        <v>68</v>
      </c>
      <c r="B4738" t="s">
        <v>2056</v>
      </c>
      <c r="C4738">
        <v>1830</v>
      </c>
      <c r="D4738" s="2">
        <v>46054</v>
      </c>
      <c r="E4738" t="s">
        <v>905</v>
      </c>
      <c r="F4738" t="s">
        <v>1185</v>
      </c>
      <c r="G4738" t="s">
        <v>1186</v>
      </c>
      <c r="H4738" t="s">
        <v>3064</v>
      </c>
      <c r="I4738" t="s">
        <v>4288</v>
      </c>
      <c r="J4738" t="s">
        <v>1186</v>
      </c>
      <c r="K4738" t="s">
        <v>56</v>
      </c>
      <c r="L4738" t="s">
        <v>902</v>
      </c>
      <c r="M4738" t="s">
        <v>1829</v>
      </c>
      <c r="N4738" s="5">
        <v>381449</v>
      </c>
    </row>
    <row r="4739" spans="1:14" x14ac:dyDescent="0.25">
      <c r="A4739" t="s">
        <v>68</v>
      </c>
      <c r="B4739" t="s">
        <v>2056</v>
      </c>
      <c r="C4739">
        <v>1830</v>
      </c>
      <c r="D4739" s="2">
        <v>46054</v>
      </c>
      <c r="E4739" t="s">
        <v>905</v>
      </c>
      <c r="F4739" t="s">
        <v>1089</v>
      </c>
      <c r="G4739" t="s">
        <v>2067</v>
      </c>
      <c r="H4739" t="s">
        <v>1079</v>
      </c>
      <c r="I4739" t="s">
        <v>5481</v>
      </c>
      <c r="J4739" t="s">
        <v>5482</v>
      </c>
      <c r="K4739" t="s">
        <v>56</v>
      </c>
      <c r="L4739" t="s">
        <v>902</v>
      </c>
      <c r="M4739" t="s">
        <v>1829</v>
      </c>
      <c r="N4739" s="5">
        <v>285884</v>
      </c>
    </row>
    <row r="4740" spans="1:14" x14ac:dyDescent="0.25">
      <c r="A4740" t="s">
        <v>68</v>
      </c>
      <c r="B4740" t="s">
        <v>2056</v>
      </c>
      <c r="C4740">
        <v>1830</v>
      </c>
      <c r="D4740" s="2">
        <v>46054</v>
      </c>
      <c r="E4740" t="s">
        <v>905</v>
      </c>
      <c r="F4740" t="s">
        <v>2892</v>
      </c>
      <c r="G4740" t="s">
        <v>14</v>
      </c>
      <c r="H4740" t="s">
        <v>2894</v>
      </c>
      <c r="I4740" t="s">
        <v>5483</v>
      </c>
      <c r="J4740" t="s">
        <v>2893</v>
      </c>
      <c r="K4740" t="s">
        <v>56</v>
      </c>
      <c r="L4740" t="s">
        <v>902</v>
      </c>
      <c r="M4740" t="s">
        <v>1829</v>
      </c>
      <c r="N4740" s="5">
        <v>119049</v>
      </c>
    </row>
    <row r="4741" spans="1:14" x14ac:dyDescent="0.25">
      <c r="A4741" t="s">
        <v>68</v>
      </c>
      <c r="B4741" t="s">
        <v>2056</v>
      </c>
      <c r="C4741">
        <v>1830</v>
      </c>
      <c r="D4741" s="2">
        <v>46054</v>
      </c>
      <c r="E4741" t="s">
        <v>905</v>
      </c>
      <c r="F4741" t="s">
        <v>592</v>
      </c>
      <c r="G4741" t="s">
        <v>549</v>
      </c>
      <c r="H4741" t="s">
        <v>1501</v>
      </c>
      <c r="I4741" t="s">
        <v>5484</v>
      </c>
      <c r="J4741" t="s">
        <v>549</v>
      </c>
      <c r="K4741" t="s">
        <v>56</v>
      </c>
      <c r="L4741" t="s">
        <v>902</v>
      </c>
      <c r="M4741" t="s">
        <v>1829</v>
      </c>
      <c r="N4741" s="5">
        <v>194673</v>
      </c>
    </row>
    <row r="4742" spans="1:14" x14ac:dyDescent="0.25">
      <c r="A4742" t="s">
        <v>68</v>
      </c>
      <c r="B4742" t="s">
        <v>2056</v>
      </c>
      <c r="C4742">
        <v>1830</v>
      </c>
      <c r="D4742" s="2">
        <v>46054</v>
      </c>
      <c r="E4742" t="s">
        <v>905</v>
      </c>
      <c r="F4742" t="s">
        <v>592</v>
      </c>
      <c r="G4742" t="s">
        <v>549</v>
      </c>
      <c r="H4742" t="s">
        <v>1323</v>
      </c>
      <c r="I4742" t="s">
        <v>5485</v>
      </c>
      <c r="J4742" t="s">
        <v>549</v>
      </c>
      <c r="K4742" t="s">
        <v>56</v>
      </c>
      <c r="L4742" t="s">
        <v>902</v>
      </c>
      <c r="M4742" t="s">
        <v>1829</v>
      </c>
      <c r="N4742" s="5">
        <v>2048833</v>
      </c>
    </row>
    <row r="4743" spans="1:14" x14ac:dyDescent="0.25">
      <c r="A4743" t="s">
        <v>68</v>
      </c>
      <c r="B4743" t="s">
        <v>2056</v>
      </c>
      <c r="C4743">
        <v>1830</v>
      </c>
      <c r="D4743" s="2">
        <v>46054</v>
      </c>
      <c r="E4743" t="s">
        <v>905</v>
      </c>
      <c r="F4743" t="s">
        <v>169</v>
      </c>
      <c r="G4743" t="s">
        <v>4</v>
      </c>
      <c r="H4743" t="s">
        <v>862</v>
      </c>
      <c r="I4743" t="s">
        <v>5486</v>
      </c>
      <c r="J4743" t="s">
        <v>4</v>
      </c>
      <c r="K4743" t="s">
        <v>56</v>
      </c>
      <c r="L4743" t="s">
        <v>902</v>
      </c>
      <c r="M4743" t="s">
        <v>1829</v>
      </c>
      <c r="N4743" s="5">
        <v>4917991</v>
      </c>
    </row>
    <row r="4744" spans="1:14" x14ac:dyDescent="0.25">
      <c r="A4744" t="s">
        <v>68</v>
      </c>
      <c r="B4744" t="s">
        <v>2056</v>
      </c>
      <c r="C4744">
        <v>1830</v>
      </c>
      <c r="D4744" s="2">
        <v>46054</v>
      </c>
      <c r="E4744" t="s">
        <v>905</v>
      </c>
      <c r="F4744" t="s">
        <v>815</v>
      </c>
      <c r="G4744" t="s">
        <v>1900</v>
      </c>
      <c r="H4744" t="s">
        <v>719</v>
      </c>
      <c r="I4744" t="s">
        <v>5487</v>
      </c>
      <c r="J4744" t="s">
        <v>1123</v>
      </c>
      <c r="K4744" t="s">
        <v>56</v>
      </c>
      <c r="L4744" t="s">
        <v>902</v>
      </c>
      <c r="M4744" t="s">
        <v>1829</v>
      </c>
      <c r="N4744" s="5">
        <v>1284491</v>
      </c>
    </row>
    <row r="4745" spans="1:14" x14ac:dyDescent="0.25">
      <c r="A4745" t="s">
        <v>68</v>
      </c>
      <c r="B4745" t="s">
        <v>2056</v>
      </c>
      <c r="C4745">
        <v>1830</v>
      </c>
      <c r="D4745" s="2">
        <v>46054</v>
      </c>
      <c r="E4745" t="s">
        <v>905</v>
      </c>
      <c r="F4745" t="s">
        <v>815</v>
      </c>
      <c r="G4745" t="s">
        <v>1900</v>
      </c>
      <c r="H4745" t="s">
        <v>719</v>
      </c>
      <c r="I4745" t="s">
        <v>5488</v>
      </c>
      <c r="J4745" t="s">
        <v>1123</v>
      </c>
      <c r="K4745" t="s">
        <v>56</v>
      </c>
      <c r="L4745" t="s">
        <v>902</v>
      </c>
      <c r="M4745" t="s">
        <v>1829</v>
      </c>
      <c r="N4745" s="5">
        <v>55589</v>
      </c>
    </row>
    <row r="4746" spans="1:14" x14ac:dyDescent="0.25">
      <c r="A4746" t="s">
        <v>68</v>
      </c>
      <c r="B4746" t="s">
        <v>2056</v>
      </c>
      <c r="C4746">
        <v>1830</v>
      </c>
      <c r="D4746" s="2">
        <v>46054</v>
      </c>
      <c r="E4746" t="s">
        <v>905</v>
      </c>
      <c r="F4746" t="s">
        <v>815</v>
      </c>
      <c r="G4746" t="s">
        <v>1900</v>
      </c>
      <c r="H4746" t="s">
        <v>719</v>
      </c>
      <c r="I4746" t="s">
        <v>5489</v>
      </c>
      <c r="J4746" t="s">
        <v>1123</v>
      </c>
      <c r="K4746" t="s">
        <v>56</v>
      </c>
      <c r="L4746" t="s">
        <v>902</v>
      </c>
      <c r="M4746" t="s">
        <v>1829</v>
      </c>
      <c r="N4746" s="5">
        <v>6581281</v>
      </c>
    </row>
    <row r="4747" spans="1:14" x14ac:dyDescent="0.25">
      <c r="A4747" t="s">
        <v>68</v>
      </c>
      <c r="B4747" t="s">
        <v>2056</v>
      </c>
      <c r="C4747">
        <v>1830</v>
      </c>
      <c r="D4747" s="2">
        <v>46054</v>
      </c>
      <c r="E4747" t="s">
        <v>905</v>
      </c>
      <c r="F4747" t="s">
        <v>815</v>
      </c>
      <c r="G4747" t="s">
        <v>1900</v>
      </c>
      <c r="H4747" t="s">
        <v>719</v>
      </c>
      <c r="I4747" t="s">
        <v>5490</v>
      </c>
      <c r="J4747" t="s">
        <v>1123</v>
      </c>
      <c r="K4747" t="s">
        <v>56</v>
      </c>
      <c r="L4747" t="s">
        <v>902</v>
      </c>
      <c r="M4747" t="s">
        <v>1829</v>
      </c>
      <c r="N4747" s="5">
        <v>124677</v>
      </c>
    </row>
    <row r="4748" spans="1:14" x14ac:dyDescent="0.25">
      <c r="A4748" t="s">
        <v>68</v>
      </c>
      <c r="B4748" t="s">
        <v>2056</v>
      </c>
      <c r="C4748">
        <v>1830</v>
      </c>
      <c r="D4748" s="2">
        <v>46054</v>
      </c>
      <c r="E4748" t="s">
        <v>905</v>
      </c>
      <c r="F4748" t="s">
        <v>815</v>
      </c>
      <c r="G4748" t="s">
        <v>1900</v>
      </c>
      <c r="H4748" t="s">
        <v>719</v>
      </c>
      <c r="I4748" t="s">
        <v>5491</v>
      </c>
      <c r="J4748" t="s">
        <v>1123</v>
      </c>
      <c r="K4748" t="s">
        <v>56</v>
      </c>
      <c r="L4748" t="s">
        <v>902</v>
      </c>
      <c r="M4748" t="s">
        <v>1829</v>
      </c>
      <c r="N4748" s="5">
        <v>88545</v>
      </c>
    </row>
    <row r="4749" spans="1:14" x14ac:dyDescent="0.25">
      <c r="A4749" t="s">
        <v>68</v>
      </c>
      <c r="B4749" t="s">
        <v>2056</v>
      </c>
      <c r="C4749">
        <v>1830</v>
      </c>
      <c r="D4749" s="2">
        <v>46054</v>
      </c>
      <c r="E4749" t="s">
        <v>905</v>
      </c>
      <c r="F4749" t="s">
        <v>815</v>
      </c>
      <c r="G4749" t="s">
        <v>1900</v>
      </c>
      <c r="H4749" t="s">
        <v>719</v>
      </c>
      <c r="I4749" t="s">
        <v>5492</v>
      </c>
      <c r="J4749" t="s">
        <v>1123</v>
      </c>
      <c r="K4749" t="s">
        <v>56</v>
      </c>
      <c r="L4749" t="s">
        <v>902</v>
      </c>
      <c r="M4749" t="s">
        <v>1829</v>
      </c>
      <c r="N4749" s="5">
        <v>895769</v>
      </c>
    </row>
    <row r="4750" spans="1:14" x14ac:dyDescent="0.25">
      <c r="A4750" t="s">
        <v>68</v>
      </c>
      <c r="B4750" t="s">
        <v>2056</v>
      </c>
      <c r="C4750">
        <v>1830</v>
      </c>
      <c r="D4750" s="2">
        <v>46054</v>
      </c>
      <c r="E4750" t="s">
        <v>905</v>
      </c>
      <c r="F4750" t="s">
        <v>815</v>
      </c>
      <c r="G4750" t="s">
        <v>1900</v>
      </c>
      <c r="H4750" t="s">
        <v>719</v>
      </c>
      <c r="I4750" t="s">
        <v>5493</v>
      </c>
      <c r="J4750" t="s">
        <v>1123</v>
      </c>
      <c r="K4750" t="s">
        <v>56</v>
      </c>
      <c r="L4750" t="s">
        <v>902</v>
      </c>
      <c r="M4750" t="s">
        <v>1829</v>
      </c>
      <c r="N4750" s="5">
        <v>851695</v>
      </c>
    </row>
    <row r="4751" spans="1:14" x14ac:dyDescent="0.25">
      <c r="A4751" t="s">
        <v>68</v>
      </c>
      <c r="B4751" t="s">
        <v>2056</v>
      </c>
      <c r="C4751">
        <v>1830</v>
      </c>
      <c r="D4751" s="2">
        <v>46054</v>
      </c>
      <c r="E4751" t="s">
        <v>905</v>
      </c>
      <c r="F4751" t="s">
        <v>815</v>
      </c>
      <c r="G4751" t="s">
        <v>1900</v>
      </c>
      <c r="H4751" t="s">
        <v>719</v>
      </c>
      <c r="I4751" t="s">
        <v>5494</v>
      </c>
      <c r="J4751" t="s">
        <v>1123</v>
      </c>
      <c r="K4751" t="s">
        <v>56</v>
      </c>
      <c r="L4751" t="s">
        <v>902</v>
      </c>
      <c r="M4751" t="s">
        <v>1829</v>
      </c>
      <c r="N4751" s="5">
        <v>2507438</v>
      </c>
    </row>
    <row r="4752" spans="1:14" x14ac:dyDescent="0.25">
      <c r="A4752" t="s">
        <v>68</v>
      </c>
      <c r="B4752" t="s">
        <v>2056</v>
      </c>
      <c r="C4752">
        <v>1830</v>
      </c>
      <c r="D4752" s="2">
        <v>46054</v>
      </c>
      <c r="E4752" t="s">
        <v>905</v>
      </c>
      <c r="F4752" t="s">
        <v>815</v>
      </c>
      <c r="G4752" t="s">
        <v>1900</v>
      </c>
      <c r="H4752" t="s">
        <v>719</v>
      </c>
      <c r="I4752" t="s">
        <v>5495</v>
      </c>
      <c r="J4752" t="s">
        <v>1123</v>
      </c>
      <c r="K4752" t="s">
        <v>56</v>
      </c>
      <c r="L4752" t="s">
        <v>902</v>
      </c>
      <c r="M4752" t="s">
        <v>1829</v>
      </c>
      <c r="N4752" s="5">
        <v>1035534</v>
      </c>
    </row>
    <row r="4753" spans="1:14" x14ac:dyDescent="0.25">
      <c r="A4753" t="s">
        <v>68</v>
      </c>
      <c r="B4753" t="s">
        <v>2056</v>
      </c>
      <c r="C4753">
        <v>1830</v>
      </c>
      <c r="D4753" s="2">
        <v>46054</v>
      </c>
      <c r="E4753" t="s">
        <v>905</v>
      </c>
      <c r="F4753" t="s">
        <v>815</v>
      </c>
      <c r="G4753" t="s">
        <v>1900</v>
      </c>
      <c r="H4753" t="s">
        <v>719</v>
      </c>
      <c r="I4753" t="s">
        <v>5496</v>
      </c>
      <c r="J4753" t="s">
        <v>1123</v>
      </c>
      <c r="K4753" t="s">
        <v>56</v>
      </c>
      <c r="L4753" t="s">
        <v>902</v>
      </c>
      <c r="M4753" t="s">
        <v>1829</v>
      </c>
      <c r="N4753" s="5">
        <v>2501482</v>
      </c>
    </row>
    <row r="4754" spans="1:14" x14ac:dyDescent="0.25">
      <c r="A4754" t="s">
        <v>68</v>
      </c>
      <c r="B4754" t="s">
        <v>2056</v>
      </c>
      <c r="C4754">
        <v>1830</v>
      </c>
      <c r="D4754" s="2">
        <v>46054</v>
      </c>
      <c r="E4754" t="s">
        <v>905</v>
      </c>
      <c r="F4754" t="s">
        <v>815</v>
      </c>
      <c r="G4754" t="s">
        <v>1900</v>
      </c>
      <c r="H4754" t="s">
        <v>719</v>
      </c>
      <c r="I4754" t="s">
        <v>5497</v>
      </c>
      <c r="J4754" t="s">
        <v>1123</v>
      </c>
      <c r="K4754" t="s">
        <v>56</v>
      </c>
      <c r="L4754" t="s">
        <v>902</v>
      </c>
      <c r="M4754" t="s">
        <v>1829</v>
      </c>
      <c r="N4754" s="5">
        <v>5334045</v>
      </c>
    </row>
    <row r="4755" spans="1:14" x14ac:dyDescent="0.25">
      <c r="A4755" t="s">
        <v>68</v>
      </c>
      <c r="B4755" t="s">
        <v>2056</v>
      </c>
      <c r="C4755">
        <v>1830</v>
      </c>
      <c r="D4755" s="2">
        <v>46054</v>
      </c>
      <c r="E4755" t="s">
        <v>905</v>
      </c>
      <c r="F4755" t="s">
        <v>815</v>
      </c>
      <c r="G4755" t="s">
        <v>1900</v>
      </c>
      <c r="H4755" t="s">
        <v>719</v>
      </c>
      <c r="I4755" t="s">
        <v>5498</v>
      </c>
      <c r="J4755" t="s">
        <v>1123</v>
      </c>
      <c r="K4755" t="s">
        <v>56</v>
      </c>
      <c r="L4755" t="s">
        <v>902</v>
      </c>
      <c r="M4755" t="s">
        <v>1829</v>
      </c>
      <c r="N4755" s="5">
        <v>3791909</v>
      </c>
    </row>
    <row r="4756" spans="1:14" x14ac:dyDescent="0.25">
      <c r="A4756" t="s">
        <v>68</v>
      </c>
      <c r="B4756" t="s">
        <v>2056</v>
      </c>
      <c r="C4756">
        <v>1830</v>
      </c>
      <c r="D4756" s="2">
        <v>46054</v>
      </c>
      <c r="E4756" t="s">
        <v>905</v>
      </c>
      <c r="F4756" t="s">
        <v>815</v>
      </c>
      <c r="G4756" t="s">
        <v>1900</v>
      </c>
      <c r="H4756" t="s">
        <v>719</v>
      </c>
      <c r="I4756" t="s">
        <v>5499</v>
      </c>
      <c r="J4756" t="s">
        <v>1123</v>
      </c>
      <c r="K4756" t="s">
        <v>56</v>
      </c>
      <c r="L4756" t="s">
        <v>902</v>
      </c>
      <c r="M4756" t="s">
        <v>1829</v>
      </c>
      <c r="N4756" s="5">
        <v>1350006</v>
      </c>
    </row>
    <row r="4757" spans="1:14" x14ac:dyDescent="0.25">
      <c r="A4757" t="s">
        <v>68</v>
      </c>
      <c r="B4757" t="s">
        <v>2056</v>
      </c>
      <c r="C4757">
        <v>1830</v>
      </c>
      <c r="D4757" s="2">
        <v>46054</v>
      </c>
      <c r="E4757" t="s">
        <v>905</v>
      </c>
      <c r="F4757" t="s">
        <v>815</v>
      </c>
      <c r="G4757" t="s">
        <v>1900</v>
      </c>
      <c r="H4757" t="s">
        <v>719</v>
      </c>
      <c r="I4757" t="s">
        <v>5500</v>
      </c>
      <c r="J4757" t="s">
        <v>1123</v>
      </c>
      <c r="K4757" t="s">
        <v>56</v>
      </c>
      <c r="L4757" t="s">
        <v>902</v>
      </c>
      <c r="M4757" t="s">
        <v>1829</v>
      </c>
      <c r="N4757" s="5">
        <v>33750</v>
      </c>
    </row>
    <row r="4758" spans="1:14" x14ac:dyDescent="0.25">
      <c r="A4758" t="s">
        <v>68</v>
      </c>
      <c r="B4758" t="s">
        <v>2056</v>
      </c>
      <c r="C4758">
        <v>1830</v>
      </c>
      <c r="D4758" s="2">
        <v>46054</v>
      </c>
      <c r="E4758" t="s">
        <v>905</v>
      </c>
      <c r="F4758" t="s">
        <v>815</v>
      </c>
      <c r="G4758" t="s">
        <v>1900</v>
      </c>
      <c r="H4758" t="s">
        <v>719</v>
      </c>
      <c r="I4758" t="s">
        <v>5501</v>
      </c>
      <c r="J4758" t="s">
        <v>1123</v>
      </c>
      <c r="K4758" t="s">
        <v>56</v>
      </c>
      <c r="L4758" t="s">
        <v>902</v>
      </c>
      <c r="M4758" t="s">
        <v>1829</v>
      </c>
      <c r="N4758" s="5">
        <v>1448477</v>
      </c>
    </row>
    <row r="4759" spans="1:14" x14ac:dyDescent="0.25">
      <c r="A4759" t="s">
        <v>68</v>
      </c>
      <c r="B4759" t="s">
        <v>2056</v>
      </c>
      <c r="C4759">
        <v>1830</v>
      </c>
      <c r="D4759" s="2">
        <v>46054</v>
      </c>
      <c r="E4759" t="s">
        <v>905</v>
      </c>
      <c r="F4759" t="s">
        <v>815</v>
      </c>
      <c r="G4759" t="s">
        <v>1900</v>
      </c>
      <c r="H4759" t="s">
        <v>719</v>
      </c>
      <c r="I4759" t="s">
        <v>5502</v>
      </c>
      <c r="J4759" t="s">
        <v>1123</v>
      </c>
      <c r="K4759" t="s">
        <v>56</v>
      </c>
      <c r="L4759" t="s">
        <v>902</v>
      </c>
      <c r="M4759" t="s">
        <v>1829</v>
      </c>
      <c r="N4759" s="5">
        <v>19853</v>
      </c>
    </row>
    <row r="4760" spans="1:14" x14ac:dyDescent="0.25">
      <c r="A4760" t="s">
        <v>68</v>
      </c>
      <c r="B4760" t="s">
        <v>2056</v>
      </c>
      <c r="C4760">
        <v>1830</v>
      </c>
      <c r="D4760" s="2">
        <v>46054</v>
      </c>
      <c r="E4760" t="s">
        <v>905</v>
      </c>
      <c r="F4760" t="s">
        <v>815</v>
      </c>
      <c r="G4760" t="s">
        <v>1900</v>
      </c>
      <c r="H4760" t="s">
        <v>719</v>
      </c>
      <c r="I4760" t="s">
        <v>5503</v>
      </c>
      <c r="J4760" t="s">
        <v>1123</v>
      </c>
      <c r="K4760" t="s">
        <v>56</v>
      </c>
      <c r="L4760" t="s">
        <v>902</v>
      </c>
      <c r="M4760" t="s">
        <v>1829</v>
      </c>
      <c r="N4760" s="5">
        <v>-6432965</v>
      </c>
    </row>
    <row r="4761" spans="1:14" x14ac:dyDescent="0.25">
      <c r="A4761" t="s">
        <v>68</v>
      </c>
      <c r="B4761" t="s">
        <v>2056</v>
      </c>
      <c r="C4761">
        <v>1830</v>
      </c>
      <c r="D4761" s="2">
        <v>46054</v>
      </c>
      <c r="E4761" t="s">
        <v>905</v>
      </c>
      <c r="F4761" t="s">
        <v>815</v>
      </c>
      <c r="G4761" t="s">
        <v>1900</v>
      </c>
      <c r="H4761" t="s">
        <v>719</v>
      </c>
      <c r="I4761" t="s">
        <v>5504</v>
      </c>
      <c r="J4761" t="s">
        <v>1123</v>
      </c>
      <c r="K4761" t="s">
        <v>56</v>
      </c>
      <c r="L4761" t="s">
        <v>902</v>
      </c>
      <c r="M4761" t="s">
        <v>1829</v>
      </c>
      <c r="N4761" s="5">
        <v>-4164163</v>
      </c>
    </row>
    <row r="4762" spans="1:14" x14ac:dyDescent="0.25">
      <c r="A4762" t="s">
        <v>68</v>
      </c>
      <c r="B4762" t="s">
        <v>2056</v>
      </c>
      <c r="C4762">
        <v>1830</v>
      </c>
      <c r="D4762" s="2">
        <v>46054</v>
      </c>
      <c r="E4762" t="s">
        <v>905</v>
      </c>
      <c r="F4762" t="s">
        <v>941</v>
      </c>
      <c r="G4762" t="s">
        <v>847</v>
      </c>
      <c r="H4762" t="s">
        <v>848</v>
      </c>
      <c r="I4762" t="s">
        <v>5505</v>
      </c>
      <c r="J4762" t="s">
        <v>847</v>
      </c>
      <c r="K4762" t="s">
        <v>56</v>
      </c>
      <c r="L4762" t="s">
        <v>902</v>
      </c>
      <c r="M4762" t="s">
        <v>1829</v>
      </c>
      <c r="N4762" s="5">
        <v>452649</v>
      </c>
    </row>
    <row r="4763" spans="1:14" x14ac:dyDescent="0.25">
      <c r="A4763" t="s">
        <v>68</v>
      </c>
      <c r="B4763" t="s">
        <v>2056</v>
      </c>
      <c r="C4763">
        <v>1830</v>
      </c>
      <c r="D4763" s="2">
        <v>46054</v>
      </c>
      <c r="E4763" t="s">
        <v>905</v>
      </c>
      <c r="F4763" t="s">
        <v>941</v>
      </c>
      <c r="G4763" t="s">
        <v>847</v>
      </c>
      <c r="H4763" t="s">
        <v>848</v>
      </c>
      <c r="I4763" t="s">
        <v>5506</v>
      </c>
      <c r="J4763" t="s">
        <v>847</v>
      </c>
      <c r="K4763" t="s">
        <v>56</v>
      </c>
      <c r="L4763" t="s">
        <v>902</v>
      </c>
      <c r="M4763" t="s">
        <v>1829</v>
      </c>
      <c r="N4763" s="5">
        <v>762357</v>
      </c>
    </row>
    <row r="4764" spans="1:14" x14ac:dyDescent="0.25">
      <c r="A4764" t="s">
        <v>68</v>
      </c>
      <c r="B4764" t="s">
        <v>2056</v>
      </c>
      <c r="C4764">
        <v>1830</v>
      </c>
      <c r="D4764" s="2">
        <v>46054</v>
      </c>
      <c r="E4764" t="s">
        <v>905</v>
      </c>
      <c r="F4764" t="s">
        <v>941</v>
      </c>
      <c r="G4764" t="s">
        <v>847</v>
      </c>
      <c r="H4764" t="s">
        <v>848</v>
      </c>
      <c r="I4764" t="s">
        <v>5507</v>
      </c>
      <c r="J4764" t="s">
        <v>847</v>
      </c>
      <c r="K4764" t="s">
        <v>56</v>
      </c>
      <c r="L4764" t="s">
        <v>902</v>
      </c>
      <c r="M4764" t="s">
        <v>1829</v>
      </c>
      <c r="N4764" s="5">
        <v>71491</v>
      </c>
    </row>
    <row r="4765" spans="1:14" x14ac:dyDescent="0.25">
      <c r="A4765" t="s">
        <v>68</v>
      </c>
      <c r="B4765" t="s">
        <v>2056</v>
      </c>
      <c r="C4765">
        <v>1830</v>
      </c>
      <c r="D4765" s="2">
        <v>46054</v>
      </c>
      <c r="E4765" t="s">
        <v>905</v>
      </c>
      <c r="F4765" t="s">
        <v>149</v>
      </c>
      <c r="G4765" t="s">
        <v>19</v>
      </c>
      <c r="H4765" t="s">
        <v>3063</v>
      </c>
      <c r="I4765" t="s">
        <v>4289</v>
      </c>
      <c r="J4765" t="s">
        <v>19</v>
      </c>
      <c r="K4765" t="s">
        <v>56</v>
      </c>
      <c r="L4765" t="s">
        <v>902</v>
      </c>
      <c r="M4765" t="s">
        <v>1829</v>
      </c>
      <c r="N4765" s="5">
        <v>921657</v>
      </c>
    </row>
    <row r="4766" spans="1:14" x14ac:dyDescent="0.25">
      <c r="A4766" t="s">
        <v>68</v>
      </c>
      <c r="B4766" t="s">
        <v>2056</v>
      </c>
      <c r="C4766">
        <v>1830</v>
      </c>
      <c r="D4766" s="2">
        <v>46054</v>
      </c>
      <c r="E4766" t="s">
        <v>905</v>
      </c>
      <c r="F4766" t="s">
        <v>149</v>
      </c>
      <c r="G4766" t="s">
        <v>19</v>
      </c>
      <c r="H4766" t="s">
        <v>4727</v>
      </c>
      <c r="I4766" t="s">
        <v>5508</v>
      </c>
      <c r="J4766" t="s">
        <v>19</v>
      </c>
      <c r="K4766" t="s">
        <v>56</v>
      </c>
      <c r="L4766" t="s">
        <v>902</v>
      </c>
      <c r="M4766" t="s">
        <v>1829</v>
      </c>
      <c r="N4766" s="5">
        <v>712540</v>
      </c>
    </row>
    <row r="4767" spans="1:14" x14ac:dyDescent="0.25">
      <c r="A4767" t="s">
        <v>68</v>
      </c>
      <c r="B4767" t="s">
        <v>2056</v>
      </c>
      <c r="C4767">
        <v>1830</v>
      </c>
      <c r="D4767" s="2">
        <v>46054</v>
      </c>
      <c r="E4767" t="s">
        <v>905</v>
      </c>
      <c r="F4767" t="s">
        <v>1191</v>
      </c>
      <c r="G4767" t="s">
        <v>2069</v>
      </c>
      <c r="H4767" t="s">
        <v>4731</v>
      </c>
      <c r="I4767" t="s">
        <v>5509</v>
      </c>
      <c r="J4767" t="s">
        <v>5168</v>
      </c>
      <c r="K4767" t="s">
        <v>56</v>
      </c>
      <c r="L4767" t="s">
        <v>902</v>
      </c>
      <c r="M4767" t="s">
        <v>1829</v>
      </c>
      <c r="N4767" s="5">
        <v>532055</v>
      </c>
    </row>
    <row r="4768" spans="1:14" x14ac:dyDescent="0.25">
      <c r="A4768" t="s">
        <v>68</v>
      </c>
      <c r="B4768" t="s">
        <v>2056</v>
      </c>
      <c r="C4768">
        <v>1830</v>
      </c>
      <c r="D4768" s="2">
        <v>46054</v>
      </c>
      <c r="E4768" t="s">
        <v>906</v>
      </c>
      <c r="F4768" t="s">
        <v>944</v>
      </c>
      <c r="G4768" t="s">
        <v>2057</v>
      </c>
      <c r="H4768" t="s">
        <v>861</v>
      </c>
      <c r="I4768" t="s">
        <v>5510</v>
      </c>
      <c r="J4768" t="s">
        <v>2063</v>
      </c>
      <c r="K4768" t="s">
        <v>56</v>
      </c>
      <c r="L4768" t="s">
        <v>903</v>
      </c>
      <c r="M4768" t="s">
        <v>1829</v>
      </c>
      <c r="N4768" s="5">
        <v>3807018</v>
      </c>
    </row>
    <row r="4769" spans="1:14" x14ac:dyDescent="0.25">
      <c r="A4769" t="s">
        <v>68</v>
      </c>
      <c r="B4769" t="s">
        <v>2056</v>
      </c>
      <c r="C4769">
        <v>1830</v>
      </c>
      <c r="D4769" s="2">
        <v>46054</v>
      </c>
      <c r="E4769" t="s">
        <v>906</v>
      </c>
      <c r="F4769" t="s">
        <v>924</v>
      </c>
      <c r="G4769" t="s">
        <v>901</v>
      </c>
      <c r="H4769" t="s">
        <v>885</v>
      </c>
      <c r="I4769" t="s">
        <v>14</v>
      </c>
      <c r="J4769" t="s">
        <v>1926</v>
      </c>
      <c r="K4769" t="s">
        <v>56</v>
      </c>
      <c r="L4769" t="s">
        <v>903</v>
      </c>
      <c r="M4769" t="s">
        <v>1829</v>
      </c>
      <c r="N4769" s="5">
        <v>2278539</v>
      </c>
    </row>
    <row r="4770" spans="1:14" x14ac:dyDescent="0.25">
      <c r="A4770" t="s">
        <v>68</v>
      </c>
      <c r="B4770" t="s">
        <v>2056</v>
      </c>
      <c r="C4770">
        <v>1830</v>
      </c>
      <c r="D4770" s="2">
        <v>46054</v>
      </c>
      <c r="E4770" t="s">
        <v>906</v>
      </c>
      <c r="F4770" t="s">
        <v>924</v>
      </c>
      <c r="G4770" t="s">
        <v>901</v>
      </c>
      <c r="H4770" t="s">
        <v>1557</v>
      </c>
      <c r="I4770" t="s">
        <v>14</v>
      </c>
      <c r="J4770" t="s">
        <v>1926</v>
      </c>
      <c r="K4770" t="s">
        <v>56</v>
      </c>
      <c r="L4770" t="s">
        <v>903</v>
      </c>
      <c r="M4770" t="s">
        <v>1829</v>
      </c>
      <c r="N4770" s="5">
        <v>7151283</v>
      </c>
    </row>
    <row r="4771" spans="1:14" x14ac:dyDescent="0.25">
      <c r="A4771" t="s">
        <v>68</v>
      </c>
      <c r="B4771" t="s">
        <v>2056</v>
      </c>
      <c r="C4771">
        <v>1830</v>
      </c>
      <c r="D4771" s="2">
        <v>46054</v>
      </c>
      <c r="E4771" t="s">
        <v>906</v>
      </c>
      <c r="F4771" t="s">
        <v>169</v>
      </c>
      <c r="G4771" t="s">
        <v>4</v>
      </c>
      <c r="H4771" t="s">
        <v>862</v>
      </c>
      <c r="I4771" t="s">
        <v>14</v>
      </c>
      <c r="J4771" t="s">
        <v>1901</v>
      </c>
      <c r="K4771" t="s">
        <v>56</v>
      </c>
      <c r="L4771" t="s">
        <v>903</v>
      </c>
      <c r="M4771" t="s">
        <v>1829</v>
      </c>
      <c r="N4771" s="5">
        <v>4592405</v>
      </c>
    </row>
    <row r="4772" spans="1:14" x14ac:dyDescent="0.25">
      <c r="A4772" t="s">
        <v>68</v>
      </c>
      <c r="B4772" t="s">
        <v>2056</v>
      </c>
      <c r="C4772">
        <v>1830</v>
      </c>
      <c r="D4772" s="2">
        <v>46054</v>
      </c>
      <c r="E4772" t="s">
        <v>906</v>
      </c>
      <c r="F4772" t="s">
        <v>815</v>
      </c>
      <c r="G4772" t="s">
        <v>1900</v>
      </c>
      <c r="H4772" t="s">
        <v>719</v>
      </c>
      <c r="I4772" t="s">
        <v>14</v>
      </c>
      <c r="J4772" t="s">
        <v>1904</v>
      </c>
      <c r="K4772" t="s">
        <v>56</v>
      </c>
      <c r="L4772" t="s">
        <v>903</v>
      </c>
      <c r="M4772" t="s">
        <v>1829</v>
      </c>
      <c r="N4772" s="5">
        <v>16322913</v>
      </c>
    </row>
    <row r="4773" spans="1:14" x14ac:dyDescent="0.25">
      <c r="A4773" t="s">
        <v>68</v>
      </c>
      <c r="B4773" t="s">
        <v>2056</v>
      </c>
      <c r="C4773">
        <v>1830</v>
      </c>
      <c r="D4773" s="2">
        <v>46054</v>
      </c>
      <c r="E4773" t="s">
        <v>907</v>
      </c>
      <c r="F4773" t="s">
        <v>944</v>
      </c>
      <c r="G4773" t="s">
        <v>2057</v>
      </c>
      <c r="H4773" t="s">
        <v>861</v>
      </c>
      <c r="I4773" t="s">
        <v>4278</v>
      </c>
      <c r="J4773" t="s">
        <v>5511</v>
      </c>
      <c r="K4773" t="s">
        <v>56</v>
      </c>
      <c r="L4773" t="s">
        <v>904</v>
      </c>
      <c r="M4773" t="s">
        <v>1829</v>
      </c>
      <c r="N4773" s="5">
        <v>-4801998</v>
      </c>
    </row>
    <row r="4774" spans="1:14" x14ac:dyDescent="0.25">
      <c r="A4774" t="s">
        <v>68</v>
      </c>
      <c r="B4774" t="s">
        <v>2056</v>
      </c>
      <c r="C4774">
        <v>1830</v>
      </c>
      <c r="D4774" s="2">
        <v>46054</v>
      </c>
      <c r="E4774" t="s">
        <v>907</v>
      </c>
      <c r="F4774" t="s">
        <v>3041</v>
      </c>
      <c r="G4774" t="s">
        <v>14</v>
      </c>
      <c r="H4774" t="s">
        <v>3043</v>
      </c>
      <c r="I4774" t="s">
        <v>4279</v>
      </c>
      <c r="J4774" t="s">
        <v>5512</v>
      </c>
      <c r="K4774" t="s">
        <v>56</v>
      </c>
      <c r="L4774" t="s">
        <v>904</v>
      </c>
      <c r="M4774" t="s">
        <v>1829</v>
      </c>
      <c r="N4774" s="5">
        <v>-119184</v>
      </c>
    </row>
    <row r="4775" spans="1:14" x14ac:dyDescent="0.25">
      <c r="A4775" t="s">
        <v>68</v>
      </c>
      <c r="B4775" t="s">
        <v>2056</v>
      </c>
      <c r="C4775">
        <v>1830</v>
      </c>
      <c r="D4775" s="2">
        <v>46054</v>
      </c>
      <c r="E4775" t="s">
        <v>907</v>
      </c>
      <c r="F4775" t="s">
        <v>639</v>
      </c>
      <c r="G4775" t="s">
        <v>611</v>
      </c>
      <c r="H4775" t="s">
        <v>3508</v>
      </c>
      <c r="I4775" t="s">
        <v>4281</v>
      </c>
      <c r="J4775" t="s">
        <v>5513</v>
      </c>
      <c r="K4775" t="s">
        <v>56</v>
      </c>
      <c r="L4775" t="s">
        <v>904</v>
      </c>
      <c r="M4775" t="s">
        <v>1829</v>
      </c>
      <c r="N4775" s="5">
        <v>-1056727</v>
      </c>
    </row>
    <row r="4776" spans="1:14" x14ac:dyDescent="0.25">
      <c r="A4776" t="s">
        <v>68</v>
      </c>
      <c r="B4776" t="s">
        <v>2056</v>
      </c>
      <c r="C4776">
        <v>1830</v>
      </c>
      <c r="D4776" s="2">
        <v>46054</v>
      </c>
      <c r="E4776" t="s">
        <v>907</v>
      </c>
      <c r="F4776" t="s">
        <v>156</v>
      </c>
      <c r="G4776" t="s">
        <v>3</v>
      </c>
      <c r="H4776" t="s">
        <v>3061</v>
      </c>
      <c r="I4776" t="s">
        <v>5459</v>
      </c>
      <c r="J4776" t="s">
        <v>5514</v>
      </c>
      <c r="K4776" t="s">
        <v>56</v>
      </c>
      <c r="L4776" t="s">
        <v>904</v>
      </c>
      <c r="M4776" t="s">
        <v>1829</v>
      </c>
      <c r="N4776" s="5">
        <v>-139129</v>
      </c>
    </row>
    <row r="4777" spans="1:14" x14ac:dyDescent="0.25">
      <c r="A4777" t="s">
        <v>68</v>
      </c>
      <c r="B4777" t="s">
        <v>2056</v>
      </c>
      <c r="C4777">
        <v>1830</v>
      </c>
      <c r="D4777" s="2">
        <v>46054</v>
      </c>
      <c r="E4777" t="s">
        <v>907</v>
      </c>
      <c r="F4777" t="s">
        <v>924</v>
      </c>
      <c r="G4777" t="s">
        <v>901</v>
      </c>
      <c r="H4777" t="s">
        <v>885</v>
      </c>
      <c r="I4777" t="s">
        <v>4282</v>
      </c>
      <c r="J4777" t="s">
        <v>1929</v>
      </c>
      <c r="K4777" t="s">
        <v>56</v>
      </c>
      <c r="L4777" t="s">
        <v>904</v>
      </c>
      <c r="M4777" t="s">
        <v>1829</v>
      </c>
      <c r="N4777" s="5">
        <v>-1767812</v>
      </c>
    </row>
    <row r="4778" spans="1:14" x14ac:dyDescent="0.25">
      <c r="A4778" t="s">
        <v>68</v>
      </c>
      <c r="B4778" t="s">
        <v>2056</v>
      </c>
      <c r="C4778">
        <v>1830</v>
      </c>
      <c r="D4778" s="2">
        <v>46054</v>
      </c>
      <c r="E4778" t="s">
        <v>907</v>
      </c>
      <c r="F4778" t="s">
        <v>924</v>
      </c>
      <c r="G4778" t="s">
        <v>901</v>
      </c>
      <c r="H4778" t="s">
        <v>1557</v>
      </c>
      <c r="I4778" t="s">
        <v>4283</v>
      </c>
      <c r="J4778" t="s">
        <v>1929</v>
      </c>
      <c r="K4778" t="s">
        <v>56</v>
      </c>
      <c r="L4778" t="s">
        <v>904</v>
      </c>
      <c r="M4778" t="s">
        <v>1829</v>
      </c>
      <c r="N4778" s="5">
        <v>-2210834</v>
      </c>
    </row>
    <row r="4779" spans="1:14" x14ac:dyDescent="0.25">
      <c r="A4779" t="s">
        <v>68</v>
      </c>
      <c r="B4779" t="s">
        <v>2056</v>
      </c>
      <c r="C4779">
        <v>1830</v>
      </c>
      <c r="D4779" s="2">
        <v>46054</v>
      </c>
      <c r="E4779" t="s">
        <v>907</v>
      </c>
      <c r="F4779" t="s">
        <v>1507</v>
      </c>
      <c r="G4779" t="s">
        <v>1508</v>
      </c>
      <c r="H4779" t="s">
        <v>3062</v>
      </c>
      <c r="I4779" t="s">
        <v>4284</v>
      </c>
      <c r="J4779" t="s">
        <v>5515</v>
      </c>
      <c r="K4779" t="s">
        <v>56</v>
      </c>
      <c r="L4779" t="s">
        <v>904</v>
      </c>
      <c r="M4779" t="s">
        <v>1829</v>
      </c>
      <c r="N4779" s="5">
        <v>-136942</v>
      </c>
    </row>
    <row r="4780" spans="1:14" x14ac:dyDescent="0.25">
      <c r="A4780" t="s">
        <v>68</v>
      </c>
      <c r="B4780" t="s">
        <v>2056</v>
      </c>
      <c r="C4780">
        <v>1830</v>
      </c>
      <c r="D4780" s="2">
        <v>46054</v>
      </c>
      <c r="E4780" t="s">
        <v>907</v>
      </c>
      <c r="F4780" t="s">
        <v>3051</v>
      </c>
      <c r="G4780" t="s">
        <v>14</v>
      </c>
      <c r="H4780" t="s">
        <v>3053</v>
      </c>
      <c r="I4780" t="s">
        <v>4286</v>
      </c>
      <c r="J4780" t="s">
        <v>5516</v>
      </c>
      <c r="K4780" t="s">
        <v>56</v>
      </c>
      <c r="L4780" t="s">
        <v>904</v>
      </c>
      <c r="M4780" t="s">
        <v>1829</v>
      </c>
      <c r="N4780" s="5">
        <v>-119180</v>
      </c>
    </row>
    <row r="4781" spans="1:14" x14ac:dyDescent="0.25">
      <c r="A4781" t="s">
        <v>68</v>
      </c>
      <c r="B4781" t="s">
        <v>2056</v>
      </c>
      <c r="C4781">
        <v>1830</v>
      </c>
      <c r="D4781" s="2">
        <v>46054</v>
      </c>
      <c r="E4781" t="s">
        <v>907</v>
      </c>
      <c r="F4781" t="s">
        <v>1185</v>
      </c>
      <c r="G4781" t="s">
        <v>1186</v>
      </c>
      <c r="H4781" t="s">
        <v>3064</v>
      </c>
      <c r="I4781" t="s">
        <v>4288</v>
      </c>
      <c r="J4781" t="s">
        <v>5517</v>
      </c>
      <c r="K4781" t="s">
        <v>56</v>
      </c>
      <c r="L4781" t="s">
        <v>904</v>
      </c>
      <c r="M4781" t="s">
        <v>1829</v>
      </c>
      <c r="N4781" s="5">
        <v>-381449</v>
      </c>
    </row>
    <row r="4782" spans="1:14" x14ac:dyDescent="0.25">
      <c r="A4782" t="s">
        <v>68</v>
      </c>
      <c r="B4782" t="s">
        <v>2056</v>
      </c>
      <c r="C4782">
        <v>1830</v>
      </c>
      <c r="D4782" s="2">
        <v>46054</v>
      </c>
      <c r="E4782" t="s">
        <v>907</v>
      </c>
      <c r="F4782" t="s">
        <v>592</v>
      </c>
      <c r="G4782" t="s">
        <v>549</v>
      </c>
      <c r="H4782" t="s">
        <v>1501</v>
      </c>
      <c r="I4782" t="s">
        <v>5484</v>
      </c>
      <c r="J4782" t="s">
        <v>2062</v>
      </c>
      <c r="K4782" t="s">
        <v>56</v>
      </c>
      <c r="L4782" t="s">
        <v>904</v>
      </c>
      <c r="M4782" t="s">
        <v>1829</v>
      </c>
      <c r="N4782" s="5">
        <v>-194673</v>
      </c>
    </row>
    <row r="4783" spans="1:14" x14ac:dyDescent="0.25">
      <c r="A4783" t="s">
        <v>68</v>
      </c>
      <c r="B4783" t="s">
        <v>2056</v>
      </c>
      <c r="C4783">
        <v>1830</v>
      </c>
      <c r="D4783" s="2">
        <v>46054</v>
      </c>
      <c r="E4783" t="s">
        <v>907</v>
      </c>
      <c r="F4783" t="s">
        <v>169</v>
      </c>
      <c r="G4783" t="s">
        <v>4</v>
      </c>
      <c r="H4783" t="s">
        <v>862</v>
      </c>
      <c r="I4783" t="s">
        <v>5486</v>
      </c>
      <c r="J4783" t="s">
        <v>5518</v>
      </c>
      <c r="K4783" t="s">
        <v>56</v>
      </c>
      <c r="L4783" t="s">
        <v>904</v>
      </c>
      <c r="M4783" t="s">
        <v>1829</v>
      </c>
      <c r="N4783" s="5">
        <v>-4917990</v>
      </c>
    </row>
    <row r="4784" spans="1:14" x14ac:dyDescent="0.25">
      <c r="A4784" t="s">
        <v>68</v>
      </c>
      <c r="B4784" t="s">
        <v>2056</v>
      </c>
      <c r="C4784">
        <v>1830</v>
      </c>
      <c r="D4784" s="2">
        <v>46054</v>
      </c>
      <c r="E4784" t="s">
        <v>907</v>
      </c>
      <c r="F4784" t="s">
        <v>815</v>
      </c>
      <c r="G4784" t="s">
        <v>1900</v>
      </c>
      <c r="H4784" t="s">
        <v>719</v>
      </c>
      <c r="I4784" t="s">
        <v>5489</v>
      </c>
      <c r="J4784" t="s">
        <v>1907</v>
      </c>
      <c r="K4784" t="s">
        <v>56</v>
      </c>
      <c r="L4784" t="s">
        <v>904</v>
      </c>
      <c r="M4784" t="s">
        <v>1829</v>
      </c>
      <c r="N4784" s="5">
        <v>-7478638</v>
      </c>
    </row>
    <row r="4785" spans="1:14" x14ac:dyDescent="0.25">
      <c r="A4785" t="s">
        <v>68</v>
      </c>
      <c r="B4785" t="s">
        <v>2056</v>
      </c>
      <c r="C4785">
        <v>1830</v>
      </c>
      <c r="D4785" s="2">
        <v>46054</v>
      </c>
      <c r="E4785" t="s">
        <v>907</v>
      </c>
      <c r="F4785" t="s">
        <v>815</v>
      </c>
      <c r="G4785" t="s">
        <v>1900</v>
      </c>
      <c r="H4785" t="s">
        <v>719</v>
      </c>
      <c r="I4785" t="s">
        <v>5492</v>
      </c>
      <c r="J4785" t="s">
        <v>1907</v>
      </c>
      <c r="K4785" t="s">
        <v>56</v>
      </c>
      <c r="L4785" t="s">
        <v>904</v>
      </c>
      <c r="M4785" t="s">
        <v>1829</v>
      </c>
      <c r="N4785" s="5">
        <v>-895769</v>
      </c>
    </row>
    <row r="4786" spans="1:14" x14ac:dyDescent="0.25">
      <c r="A4786" t="s">
        <v>68</v>
      </c>
      <c r="B4786" t="s">
        <v>2056</v>
      </c>
      <c r="C4786">
        <v>1830</v>
      </c>
      <c r="D4786" s="2">
        <v>46054</v>
      </c>
      <c r="E4786" t="s">
        <v>907</v>
      </c>
      <c r="F4786" t="s">
        <v>815</v>
      </c>
      <c r="G4786" t="s">
        <v>1900</v>
      </c>
      <c r="H4786" t="s">
        <v>719</v>
      </c>
      <c r="I4786" t="s">
        <v>5493</v>
      </c>
      <c r="J4786" t="s">
        <v>1907</v>
      </c>
      <c r="K4786" t="s">
        <v>56</v>
      </c>
      <c r="L4786" t="s">
        <v>904</v>
      </c>
      <c r="M4786" t="s">
        <v>1829</v>
      </c>
      <c r="N4786" s="5">
        <v>-744092</v>
      </c>
    </row>
    <row r="4787" spans="1:14" x14ac:dyDescent="0.25">
      <c r="A4787" t="s">
        <v>68</v>
      </c>
      <c r="B4787" t="s">
        <v>2056</v>
      </c>
      <c r="C4787">
        <v>1830</v>
      </c>
      <c r="D4787" s="2">
        <v>46054</v>
      </c>
      <c r="E4787" t="s">
        <v>907</v>
      </c>
      <c r="F4787" t="s">
        <v>815</v>
      </c>
      <c r="G4787" t="s">
        <v>1900</v>
      </c>
      <c r="H4787" t="s">
        <v>719</v>
      </c>
      <c r="I4787" t="s">
        <v>5494</v>
      </c>
      <c r="J4787" t="s">
        <v>1907</v>
      </c>
      <c r="K4787" t="s">
        <v>56</v>
      </c>
      <c r="L4787" t="s">
        <v>904</v>
      </c>
      <c r="M4787" t="s">
        <v>1829</v>
      </c>
      <c r="N4787" s="5">
        <v>-2507438</v>
      </c>
    </row>
    <row r="4788" spans="1:14" x14ac:dyDescent="0.25">
      <c r="A4788" t="s">
        <v>68</v>
      </c>
      <c r="B4788" t="s">
        <v>2056</v>
      </c>
      <c r="C4788">
        <v>1830</v>
      </c>
      <c r="D4788" s="2">
        <v>46054</v>
      </c>
      <c r="E4788" t="s">
        <v>907</v>
      </c>
      <c r="F4788" t="s">
        <v>815</v>
      </c>
      <c r="G4788" t="s">
        <v>1900</v>
      </c>
      <c r="H4788" t="s">
        <v>719</v>
      </c>
      <c r="I4788" t="s">
        <v>5495</v>
      </c>
      <c r="J4788" t="s">
        <v>1907</v>
      </c>
      <c r="K4788" t="s">
        <v>56</v>
      </c>
      <c r="L4788" t="s">
        <v>904</v>
      </c>
      <c r="M4788" t="s">
        <v>1829</v>
      </c>
      <c r="N4788" s="5">
        <v>-1035534</v>
      </c>
    </row>
    <row r="4789" spans="1:14" x14ac:dyDescent="0.25">
      <c r="A4789" t="s">
        <v>68</v>
      </c>
      <c r="B4789" t="s">
        <v>2056</v>
      </c>
      <c r="C4789">
        <v>1830</v>
      </c>
      <c r="D4789" s="2">
        <v>46054</v>
      </c>
      <c r="E4789" t="s">
        <v>907</v>
      </c>
      <c r="F4789" t="s">
        <v>815</v>
      </c>
      <c r="G4789" t="s">
        <v>1900</v>
      </c>
      <c r="H4789" t="s">
        <v>719</v>
      </c>
      <c r="I4789" t="s">
        <v>5496</v>
      </c>
      <c r="J4789" t="s">
        <v>1907</v>
      </c>
      <c r="K4789" t="s">
        <v>56</v>
      </c>
      <c r="L4789" t="s">
        <v>904</v>
      </c>
      <c r="M4789" t="s">
        <v>1829</v>
      </c>
      <c r="N4789" s="5">
        <v>-2501482</v>
      </c>
    </row>
    <row r="4790" spans="1:14" x14ac:dyDescent="0.25">
      <c r="A4790" t="s">
        <v>68</v>
      </c>
      <c r="B4790" t="s">
        <v>2056</v>
      </c>
      <c r="C4790">
        <v>1830</v>
      </c>
      <c r="D4790" s="2">
        <v>46054</v>
      </c>
      <c r="E4790" t="s">
        <v>907</v>
      </c>
      <c r="F4790" t="s">
        <v>815</v>
      </c>
      <c r="G4790" t="s">
        <v>1900</v>
      </c>
      <c r="H4790" t="s">
        <v>719</v>
      </c>
      <c r="I4790" t="s">
        <v>5499</v>
      </c>
      <c r="J4790" t="s">
        <v>1907</v>
      </c>
      <c r="K4790" t="s">
        <v>56</v>
      </c>
      <c r="L4790" t="s">
        <v>904</v>
      </c>
      <c r="M4790" t="s">
        <v>1829</v>
      </c>
      <c r="N4790" s="5">
        <v>-1468728</v>
      </c>
    </row>
    <row r="4791" spans="1:14" x14ac:dyDescent="0.25">
      <c r="A4791" t="s">
        <v>68</v>
      </c>
      <c r="B4791" t="s">
        <v>2056</v>
      </c>
      <c r="C4791">
        <v>1830</v>
      </c>
      <c r="D4791" s="2">
        <v>46054</v>
      </c>
      <c r="E4791" t="s">
        <v>907</v>
      </c>
      <c r="F4791" t="s">
        <v>149</v>
      </c>
      <c r="G4791" t="s">
        <v>19</v>
      </c>
      <c r="H4791" t="s">
        <v>3063</v>
      </c>
      <c r="I4791" t="s">
        <v>4289</v>
      </c>
      <c r="J4791" t="s">
        <v>2065</v>
      </c>
      <c r="K4791" t="s">
        <v>56</v>
      </c>
      <c r="L4791" t="s">
        <v>904</v>
      </c>
      <c r="M4791" t="s">
        <v>1829</v>
      </c>
      <c r="N4791" s="5">
        <v>-921657</v>
      </c>
    </row>
    <row r="4792" spans="1:14" x14ac:dyDescent="0.25">
      <c r="A4792" t="s">
        <v>68</v>
      </c>
      <c r="B4792" t="s">
        <v>2056</v>
      </c>
      <c r="C4792">
        <v>1830</v>
      </c>
      <c r="D4792" s="2">
        <v>46082</v>
      </c>
      <c r="E4792" t="s">
        <v>905</v>
      </c>
      <c r="F4792" t="s">
        <v>1047</v>
      </c>
      <c r="G4792" t="s">
        <v>2066</v>
      </c>
      <c r="H4792" t="s">
        <v>6499</v>
      </c>
      <c r="I4792" t="s">
        <v>8178</v>
      </c>
      <c r="J4792" t="s">
        <v>2066</v>
      </c>
      <c r="K4792" t="s">
        <v>56</v>
      </c>
      <c r="L4792" t="s">
        <v>902</v>
      </c>
      <c r="M4792" t="s">
        <v>1829</v>
      </c>
      <c r="N4792" s="5">
        <v>131475</v>
      </c>
    </row>
    <row r="4793" spans="1:14" x14ac:dyDescent="0.25">
      <c r="A4793" t="s">
        <v>68</v>
      </c>
      <c r="B4793" t="s">
        <v>2056</v>
      </c>
      <c r="C4793">
        <v>1830</v>
      </c>
      <c r="D4793" s="2">
        <v>46082</v>
      </c>
      <c r="E4793" t="s">
        <v>905</v>
      </c>
      <c r="F4793" t="s">
        <v>1047</v>
      </c>
      <c r="G4793" t="s">
        <v>2066</v>
      </c>
      <c r="H4793" t="s">
        <v>6503</v>
      </c>
      <c r="I4793" t="s">
        <v>8179</v>
      </c>
      <c r="J4793" t="s">
        <v>2066</v>
      </c>
      <c r="K4793" t="s">
        <v>56</v>
      </c>
      <c r="L4793" t="s">
        <v>902</v>
      </c>
      <c r="M4793" t="s">
        <v>1829</v>
      </c>
      <c r="N4793" s="5">
        <v>131745</v>
      </c>
    </row>
    <row r="4794" spans="1:14" x14ac:dyDescent="0.25">
      <c r="A4794" t="s">
        <v>68</v>
      </c>
      <c r="B4794" t="s">
        <v>2056</v>
      </c>
      <c r="C4794">
        <v>1830</v>
      </c>
      <c r="D4794" s="2">
        <v>46082</v>
      </c>
      <c r="E4794" t="s">
        <v>905</v>
      </c>
      <c r="F4794" t="s">
        <v>8180</v>
      </c>
      <c r="G4794" t="s">
        <v>8181</v>
      </c>
      <c r="H4794" t="s">
        <v>6494</v>
      </c>
      <c r="I4794" t="s">
        <v>8182</v>
      </c>
      <c r="J4794" t="s">
        <v>8181</v>
      </c>
      <c r="K4794" t="s">
        <v>56</v>
      </c>
      <c r="L4794" t="s">
        <v>902</v>
      </c>
      <c r="M4794" t="s">
        <v>1829</v>
      </c>
      <c r="N4794" s="5">
        <v>330474</v>
      </c>
    </row>
    <row r="4795" spans="1:14" x14ac:dyDescent="0.25">
      <c r="A4795" t="s">
        <v>68</v>
      </c>
      <c r="B4795" t="s">
        <v>2056</v>
      </c>
      <c r="C4795">
        <v>1830</v>
      </c>
      <c r="D4795" s="2">
        <v>46082</v>
      </c>
      <c r="E4795" t="s">
        <v>905</v>
      </c>
      <c r="F4795" t="s">
        <v>8180</v>
      </c>
      <c r="G4795" t="s">
        <v>8181</v>
      </c>
      <c r="H4795" t="s">
        <v>6494</v>
      </c>
      <c r="I4795" t="s">
        <v>8183</v>
      </c>
      <c r="J4795" t="s">
        <v>8181</v>
      </c>
      <c r="K4795" t="s">
        <v>56</v>
      </c>
      <c r="L4795" t="s">
        <v>902</v>
      </c>
      <c r="M4795" t="s">
        <v>1829</v>
      </c>
      <c r="N4795" s="5">
        <v>165343</v>
      </c>
    </row>
    <row r="4796" spans="1:14" x14ac:dyDescent="0.25">
      <c r="A4796" t="s">
        <v>68</v>
      </c>
      <c r="B4796" t="s">
        <v>2056</v>
      </c>
      <c r="C4796">
        <v>1830</v>
      </c>
      <c r="D4796" s="2">
        <v>46082</v>
      </c>
      <c r="E4796" t="s">
        <v>905</v>
      </c>
      <c r="F4796" t="s">
        <v>251</v>
      </c>
      <c r="G4796" t="s">
        <v>1966</v>
      </c>
      <c r="H4796" t="s">
        <v>6508</v>
      </c>
      <c r="I4796" t="s">
        <v>8184</v>
      </c>
      <c r="J4796" t="s">
        <v>5096</v>
      </c>
      <c r="K4796" t="s">
        <v>56</v>
      </c>
      <c r="L4796" t="s">
        <v>902</v>
      </c>
      <c r="M4796" t="s">
        <v>1829</v>
      </c>
      <c r="N4796" s="5">
        <v>237058</v>
      </c>
    </row>
    <row r="4797" spans="1:14" x14ac:dyDescent="0.25">
      <c r="A4797" t="s">
        <v>68</v>
      </c>
      <c r="B4797" t="s">
        <v>2056</v>
      </c>
      <c r="C4797">
        <v>1830</v>
      </c>
      <c r="D4797" s="2">
        <v>46082</v>
      </c>
      <c r="E4797" t="s">
        <v>905</v>
      </c>
      <c r="F4797" t="s">
        <v>6057</v>
      </c>
      <c r="G4797" t="s">
        <v>6058</v>
      </c>
      <c r="H4797" t="s">
        <v>6068</v>
      </c>
      <c r="I4797" t="s">
        <v>8185</v>
      </c>
      <c r="J4797" t="s">
        <v>6058</v>
      </c>
      <c r="K4797" t="s">
        <v>56</v>
      </c>
      <c r="L4797" t="s">
        <v>902</v>
      </c>
      <c r="M4797" t="s">
        <v>1829</v>
      </c>
      <c r="N4797" s="5">
        <v>324479</v>
      </c>
    </row>
    <row r="4798" spans="1:14" x14ac:dyDescent="0.25">
      <c r="A4798" t="s">
        <v>68</v>
      </c>
      <c r="B4798" t="s">
        <v>2056</v>
      </c>
      <c r="C4798">
        <v>1830</v>
      </c>
      <c r="D4798" s="2">
        <v>46082</v>
      </c>
      <c r="E4798" t="s">
        <v>905</v>
      </c>
      <c r="F4798" t="s">
        <v>6057</v>
      </c>
      <c r="G4798" t="s">
        <v>6058</v>
      </c>
      <c r="H4798" t="s">
        <v>6059</v>
      </c>
      <c r="I4798" t="s">
        <v>8186</v>
      </c>
      <c r="J4798" t="s">
        <v>6058</v>
      </c>
      <c r="K4798" t="s">
        <v>56</v>
      </c>
      <c r="L4798" t="s">
        <v>902</v>
      </c>
      <c r="M4798" t="s">
        <v>1829</v>
      </c>
      <c r="N4798" s="5">
        <v>119508</v>
      </c>
    </row>
    <row r="4799" spans="1:14" x14ac:dyDescent="0.25">
      <c r="A4799" t="s">
        <v>68</v>
      </c>
      <c r="B4799" t="s">
        <v>2056</v>
      </c>
      <c r="C4799">
        <v>1830</v>
      </c>
      <c r="D4799" s="2">
        <v>46082</v>
      </c>
      <c r="E4799" t="s">
        <v>905</v>
      </c>
      <c r="F4799" t="s">
        <v>6057</v>
      </c>
      <c r="G4799" t="s">
        <v>6058</v>
      </c>
      <c r="H4799" t="s">
        <v>6501</v>
      </c>
      <c r="I4799" t="s">
        <v>8187</v>
      </c>
      <c r="J4799" t="s">
        <v>6058</v>
      </c>
      <c r="K4799" t="s">
        <v>56</v>
      </c>
      <c r="L4799" t="s">
        <v>902</v>
      </c>
      <c r="M4799" t="s">
        <v>1829</v>
      </c>
      <c r="N4799" s="5">
        <v>324710</v>
      </c>
    </row>
    <row r="4800" spans="1:14" x14ac:dyDescent="0.25">
      <c r="A4800" t="s">
        <v>68</v>
      </c>
      <c r="B4800" t="s">
        <v>2056</v>
      </c>
      <c r="C4800">
        <v>1830</v>
      </c>
      <c r="D4800" s="2">
        <v>46082</v>
      </c>
      <c r="E4800" t="s">
        <v>905</v>
      </c>
      <c r="F4800" t="s">
        <v>601</v>
      </c>
      <c r="G4800" t="s">
        <v>1894</v>
      </c>
      <c r="H4800" t="s">
        <v>834</v>
      </c>
      <c r="I4800" t="s">
        <v>8188</v>
      </c>
      <c r="J4800" t="s">
        <v>657</v>
      </c>
      <c r="K4800" t="s">
        <v>56</v>
      </c>
      <c r="L4800" t="s">
        <v>902</v>
      </c>
      <c r="M4800" t="s">
        <v>1829</v>
      </c>
      <c r="N4800" s="5">
        <v>4347647</v>
      </c>
    </row>
    <row r="4801" spans="1:14" x14ac:dyDescent="0.25">
      <c r="A4801" t="s">
        <v>68</v>
      </c>
      <c r="B4801" t="s">
        <v>2056</v>
      </c>
      <c r="C4801">
        <v>1830</v>
      </c>
      <c r="D4801" s="2">
        <v>46082</v>
      </c>
      <c r="E4801" t="s">
        <v>905</v>
      </c>
      <c r="F4801" t="s">
        <v>601</v>
      </c>
      <c r="G4801" t="s">
        <v>1894</v>
      </c>
      <c r="H4801" t="s">
        <v>834</v>
      </c>
      <c r="I4801" t="s">
        <v>8189</v>
      </c>
      <c r="J4801" t="s">
        <v>657</v>
      </c>
      <c r="K4801" t="s">
        <v>56</v>
      </c>
      <c r="L4801" t="s">
        <v>902</v>
      </c>
      <c r="M4801" t="s">
        <v>1829</v>
      </c>
      <c r="N4801" s="5">
        <v>9207878</v>
      </c>
    </row>
    <row r="4802" spans="1:14" x14ac:dyDescent="0.25">
      <c r="A4802" t="s">
        <v>68</v>
      </c>
      <c r="B4802" t="s">
        <v>2056</v>
      </c>
      <c r="C4802">
        <v>1830</v>
      </c>
      <c r="D4802" s="2">
        <v>46082</v>
      </c>
      <c r="E4802" t="s">
        <v>905</v>
      </c>
      <c r="F4802" t="s">
        <v>601</v>
      </c>
      <c r="G4802" t="s">
        <v>1894</v>
      </c>
      <c r="H4802" t="s">
        <v>834</v>
      </c>
      <c r="I4802" t="s">
        <v>8190</v>
      </c>
      <c r="J4802" t="s">
        <v>657</v>
      </c>
      <c r="K4802" t="s">
        <v>56</v>
      </c>
      <c r="L4802" t="s">
        <v>902</v>
      </c>
      <c r="M4802" t="s">
        <v>1829</v>
      </c>
      <c r="N4802" s="5">
        <v>11488688</v>
      </c>
    </row>
    <row r="4803" spans="1:14" x14ac:dyDescent="0.25">
      <c r="A4803" t="s">
        <v>68</v>
      </c>
      <c r="B4803" t="s">
        <v>2056</v>
      </c>
      <c r="C4803">
        <v>1830</v>
      </c>
      <c r="D4803" s="2">
        <v>46082</v>
      </c>
      <c r="E4803" t="s">
        <v>905</v>
      </c>
      <c r="F4803" t="s">
        <v>601</v>
      </c>
      <c r="G4803" t="s">
        <v>1894</v>
      </c>
      <c r="H4803" t="s">
        <v>834</v>
      </c>
      <c r="I4803" t="s">
        <v>8191</v>
      </c>
      <c r="J4803" t="s">
        <v>657</v>
      </c>
      <c r="K4803" t="s">
        <v>56</v>
      </c>
      <c r="L4803" t="s">
        <v>902</v>
      </c>
      <c r="M4803" t="s">
        <v>1829</v>
      </c>
      <c r="N4803" s="5">
        <v>118838</v>
      </c>
    </row>
    <row r="4804" spans="1:14" x14ac:dyDescent="0.25">
      <c r="A4804" t="s">
        <v>68</v>
      </c>
      <c r="B4804" t="s">
        <v>2056</v>
      </c>
      <c r="C4804">
        <v>1830</v>
      </c>
      <c r="D4804" s="2">
        <v>46082</v>
      </c>
      <c r="E4804" t="s">
        <v>905</v>
      </c>
      <c r="F4804" t="s">
        <v>601</v>
      </c>
      <c r="G4804" t="s">
        <v>1894</v>
      </c>
      <c r="H4804" t="s">
        <v>834</v>
      </c>
      <c r="I4804" t="s">
        <v>8192</v>
      </c>
      <c r="J4804" t="s">
        <v>657</v>
      </c>
      <c r="K4804" t="s">
        <v>56</v>
      </c>
      <c r="L4804" t="s">
        <v>902</v>
      </c>
      <c r="M4804" t="s">
        <v>1829</v>
      </c>
      <c r="N4804" s="5">
        <v>2209678</v>
      </c>
    </row>
    <row r="4805" spans="1:14" x14ac:dyDescent="0.25">
      <c r="A4805" t="s">
        <v>68</v>
      </c>
      <c r="B4805" t="s">
        <v>2056</v>
      </c>
      <c r="C4805">
        <v>1830</v>
      </c>
      <c r="D4805" s="2">
        <v>46082</v>
      </c>
      <c r="E4805" t="s">
        <v>905</v>
      </c>
      <c r="F4805" t="s">
        <v>601</v>
      </c>
      <c r="G4805" t="s">
        <v>1894</v>
      </c>
      <c r="H4805" t="s">
        <v>834</v>
      </c>
      <c r="I4805" t="s">
        <v>8193</v>
      </c>
      <c r="J4805" t="s">
        <v>657</v>
      </c>
      <c r="K4805" t="s">
        <v>56</v>
      </c>
      <c r="L4805" t="s">
        <v>902</v>
      </c>
      <c r="M4805" t="s">
        <v>1829</v>
      </c>
      <c r="N4805" s="5">
        <v>5152014</v>
      </c>
    </row>
    <row r="4806" spans="1:14" x14ac:dyDescent="0.25">
      <c r="A4806" t="s">
        <v>68</v>
      </c>
      <c r="B4806" t="s">
        <v>2056</v>
      </c>
      <c r="C4806">
        <v>1830</v>
      </c>
      <c r="D4806" s="2">
        <v>46082</v>
      </c>
      <c r="E4806" t="s">
        <v>905</v>
      </c>
      <c r="F4806" t="s">
        <v>601</v>
      </c>
      <c r="G4806" t="s">
        <v>1894</v>
      </c>
      <c r="H4806" t="s">
        <v>834</v>
      </c>
      <c r="I4806" t="s">
        <v>8194</v>
      </c>
      <c r="J4806" t="s">
        <v>657</v>
      </c>
      <c r="K4806" t="s">
        <v>56</v>
      </c>
      <c r="L4806" t="s">
        <v>902</v>
      </c>
      <c r="M4806" t="s">
        <v>1829</v>
      </c>
      <c r="N4806" s="5">
        <v>1768153</v>
      </c>
    </row>
    <row r="4807" spans="1:14" x14ac:dyDescent="0.25">
      <c r="A4807" t="s">
        <v>68</v>
      </c>
      <c r="B4807" t="s">
        <v>2056</v>
      </c>
      <c r="C4807">
        <v>1830</v>
      </c>
      <c r="D4807" s="2">
        <v>46082</v>
      </c>
      <c r="E4807" t="s">
        <v>905</v>
      </c>
      <c r="F4807" t="s">
        <v>601</v>
      </c>
      <c r="G4807" t="s">
        <v>1894</v>
      </c>
      <c r="H4807" t="s">
        <v>834</v>
      </c>
      <c r="I4807" t="s">
        <v>8195</v>
      </c>
      <c r="J4807" t="s">
        <v>657</v>
      </c>
      <c r="K4807" t="s">
        <v>56</v>
      </c>
      <c r="L4807" t="s">
        <v>902</v>
      </c>
      <c r="M4807" t="s">
        <v>1829</v>
      </c>
      <c r="N4807" s="5">
        <v>7712940</v>
      </c>
    </row>
    <row r="4808" spans="1:14" x14ac:dyDescent="0.25">
      <c r="A4808" t="s">
        <v>68</v>
      </c>
      <c r="B4808" t="s">
        <v>2056</v>
      </c>
      <c r="C4808">
        <v>1830</v>
      </c>
      <c r="D4808" s="2">
        <v>46082</v>
      </c>
      <c r="E4808" t="s">
        <v>905</v>
      </c>
      <c r="F4808" t="s">
        <v>601</v>
      </c>
      <c r="G4808" t="s">
        <v>1894</v>
      </c>
      <c r="H4808" t="s">
        <v>834</v>
      </c>
      <c r="I4808" t="s">
        <v>8196</v>
      </c>
      <c r="J4808" t="s">
        <v>657</v>
      </c>
      <c r="K4808" t="s">
        <v>56</v>
      </c>
      <c r="L4808" t="s">
        <v>902</v>
      </c>
      <c r="M4808" t="s">
        <v>1829</v>
      </c>
      <c r="N4808" s="5">
        <v>237611</v>
      </c>
    </row>
    <row r="4809" spans="1:14" x14ac:dyDescent="0.25">
      <c r="A4809" t="s">
        <v>68</v>
      </c>
      <c r="B4809" t="s">
        <v>2056</v>
      </c>
      <c r="C4809">
        <v>1830</v>
      </c>
      <c r="D4809" s="2">
        <v>46082</v>
      </c>
      <c r="E4809" t="s">
        <v>905</v>
      </c>
      <c r="F4809" t="s">
        <v>601</v>
      </c>
      <c r="G4809" t="s">
        <v>1894</v>
      </c>
      <c r="H4809" t="s">
        <v>834</v>
      </c>
      <c r="I4809" t="s">
        <v>8197</v>
      </c>
      <c r="J4809" t="s">
        <v>657</v>
      </c>
      <c r="K4809" t="s">
        <v>56</v>
      </c>
      <c r="L4809" t="s">
        <v>902</v>
      </c>
      <c r="M4809" t="s">
        <v>1829</v>
      </c>
      <c r="N4809" s="5">
        <v>3240331</v>
      </c>
    </row>
    <row r="4810" spans="1:14" x14ac:dyDescent="0.25">
      <c r="A4810" t="s">
        <v>68</v>
      </c>
      <c r="B4810" t="s">
        <v>2056</v>
      </c>
      <c r="C4810">
        <v>1830</v>
      </c>
      <c r="D4810" s="2">
        <v>46082</v>
      </c>
      <c r="E4810" t="s">
        <v>905</v>
      </c>
      <c r="F4810" t="s">
        <v>601</v>
      </c>
      <c r="G4810" t="s">
        <v>1894</v>
      </c>
      <c r="H4810" t="s">
        <v>834</v>
      </c>
      <c r="I4810" t="s">
        <v>8198</v>
      </c>
      <c r="J4810" t="s">
        <v>657</v>
      </c>
      <c r="K4810" t="s">
        <v>56</v>
      </c>
      <c r="L4810" t="s">
        <v>902</v>
      </c>
      <c r="M4810" t="s">
        <v>1829</v>
      </c>
      <c r="N4810" s="5">
        <v>4321273</v>
      </c>
    </row>
    <row r="4811" spans="1:14" x14ac:dyDescent="0.25">
      <c r="A4811" t="s">
        <v>68</v>
      </c>
      <c r="B4811" t="s">
        <v>2056</v>
      </c>
      <c r="C4811">
        <v>1830</v>
      </c>
      <c r="D4811" s="2">
        <v>46082</v>
      </c>
      <c r="E4811" t="s">
        <v>905</v>
      </c>
      <c r="F4811" t="s">
        <v>601</v>
      </c>
      <c r="G4811" t="s">
        <v>1894</v>
      </c>
      <c r="H4811" t="s">
        <v>834</v>
      </c>
      <c r="I4811" t="s">
        <v>8199</v>
      </c>
      <c r="J4811" t="s">
        <v>657</v>
      </c>
      <c r="K4811" t="s">
        <v>56</v>
      </c>
      <c r="L4811" t="s">
        <v>902</v>
      </c>
      <c r="M4811" t="s">
        <v>1829</v>
      </c>
      <c r="N4811" s="5">
        <v>4107719</v>
      </c>
    </row>
    <row r="4812" spans="1:14" x14ac:dyDescent="0.25">
      <c r="A4812" t="s">
        <v>68</v>
      </c>
      <c r="B4812" t="s">
        <v>2056</v>
      </c>
      <c r="C4812">
        <v>1830</v>
      </c>
      <c r="D4812" s="2">
        <v>46082</v>
      </c>
      <c r="E4812" t="s">
        <v>905</v>
      </c>
      <c r="F4812" t="s">
        <v>601</v>
      </c>
      <c r="G4812" t="s">
        <v>1894</v>
      </c>
      <c r="H4812" t="s">
        <v>834</v>
      </c>
      <c r="I4812" t="s">
        <v>8200</v>
      </c>
      <c r="J4812" t="s">
        <v>657</v>
      </c>
      <c r="K4812" t="s">
        <v>56</v>
      </c>
      <c r="L4812" t="s">
        <v>902</v>
      </c>
      <c r="M4812" t="s">
        <v>1829</v>
      </c>
      <c r="N4812" s="5">
        <v>8395049</v>
      </c>
    </row>
    <row r="4813" spans="1:14" x14ac:dyDescent="0.25">
      <c r="A4813" t="s">
        <v>68</v>
      </c>
      <c r="B4813" t="s">
        <v>2056</v>
      </c>
      <c r="C4813">
        <v>1830</v>
      </c>
      <c r="D4813" s="2">
        <v>46082</v>
      </c>
      <c r="E4813" t="s">
        <v>905</v>
      </c>
      <c r="F4813" t="s">
        <v>601</v>
      </c>
      <c r="G4813" t="s">
        <v>1894</v>
      </c>
      <c r="H4813" t="s">
        <v>834</v>
      </c>
      <c r="I4813" t="s">
        <v>8201</v>
      </c>
      <c r="J4813" t="s">
        <v>657</v>
      </c>
      <c r="K4813" t="s">
        <v>56</v>
      </c>
      <c r="L4813" t="s">
        <v>902</v>
      </c>
      <c r="M4813" t="s">
        <v>1829</v>
      </c>
      <c r="N4813" s="5">
        <v>4116128</v>
      </c>
    </row>
    <row r="4814" spans="1:14" x14ac:dyDescent="0.25">
      <c r="A4814" t="s">
        <v>68</v>
      </c>
      <c r="B4814" t="s">
        <v>2056</v>
      </c>
      <c r="C4814">
        <v>1830</v>
      </c>
      <c r="D4814" s="2">
        <v>46082</v>
      </c>
      <c r="E4814" t="s">
        <v>905</v>
      </c>
      <c r="F4814" t="s">
        <v>601</v>
      </c>
      <c r="G4814" t="s">
        <v>1894</v>
      </c>
      <c r="H4814" t="s">
        <v>834</v>
      </c>
      <c r="I4814" t="s">
        <v>8202</v>
      </c>
      <c r="J4814" t="s">
        <v>657</v>
      </c>
      <c r="K4814" t="s">
        <v>56</v>
      </c>
      <c r="L4814" t="s">
        <v>902</v>
      </c>
      <c r="M4814" t="s">
        <v>1829</v>
      </c>
      <c r="N4814" s="5">
        <v>-9207878</v>
      </c>
    </row>
    <row r="4815" spans="1:14" x14ac:dyDescent="0.25">
      <c r="A4815" t="s">
        <v>68</v>
      </c>
      <c r="B4815" t="s">
        <v>2056</v>
      </c>
      <c r="C4815">
        <v>1830</v>
      </c>
      <c r="D4815" s="2">
        <v>46082</v>
      </c>
      <c r="E4815" t="s">
        <v>905</v>
      </c>
      <c r="F4815" t="s">
        <v>601</v>
      </c>
      <c r="G4815" t="s">
        <v>1894</v>
      </c>
      <c r="H4815" t="s">
        <v>834</v>
      </c>
      <c r="I4815" t="s">
        <v>8203</v>
      </c>
      <c r="J4815" t="s">
        <v>657</v>
      </c>
      <c r="K4815" t="s">
        <v>56</v>
      </c>
      <c r="L4815" t="s">
        <v>902</v>
      </c>
      <c r="M4815" t="s">
        <v>1829</v>
      </c>
      <c r="N4815" s="5">
        <v>-4347647</v>
      </c>
    </row>
    <row r="4816" spans="1:14" x14ac:dyDescent="0.25">
      <c r="A4816" t="s">
        <v>68</v>
      </c>
      <c r="B4816" t="s">
        <v>2056</v>
      </c>
      <c r="C4816">
        <v>1830</v>
      </c>
      <c r="D4816" s="2">
        <v>46082</v>
      </c>
      <c r="E4816" t="s">
        <v>905</v>
      </c>
      <c r="F4816" t="s">
        <v>601</v>
      </c>
      <c r="G4816" t="s">
        <v>1894</v>
      </c>
      <c r="H4816" t="s">
        <v>834</v>
      </c>
      <c r="I4816" t="s">
        <v>8204</v>
      </c>
      <c r="J4816" t="s">
        <v>657</v>
      </c>
      <c r="K4816" t="s">
        <v>56</v>
      </c>
      <c r="L4816" t="s">
        <v>902</v>
      </c>
      <c r="M4816" t="s">
        <v>1829</v>
      </c>
      <c r="N4816" s="5">
        <v>-11488688</v>
      </c>
    </row>
    <row r="4817" spans="1:14" x14ac:dyDescent="0.25">
      <c r="A4817" t="s">
        <v>68</v>
      </c>
      <c r="B4817" t="s">
        <v>2056</v>
      </c>
      <c r="C4817">
        <v>1830</v>
      </c>
      <c r="D4817" s="2">
        <v>46082</v>
      </c>
      <c r="E4817" t="s">
        <v>905</v>
      </c>
      <c r="F4817" t="s">
        <v>601</v>
      </c>
      <c r="G4817" t="s">
        <v>1894</v>
      </c>
      <c r="H4817" t="s">
        <v>834</v>
      </c>
      <c r="I4817" t="s">
        <v>8205</v>
      </c>
      <c r="J4817" t="s">
        <v>657</v>
      </c>
      <c r="K4817" t="s">
        <v>56</v>
      </c>
      <c r="L4817" t="s">
        <v>902</v>
      </c>
      <c r="M4817" t="s">
        <v>1829</v>
      </c>
      <c r="N4817" s="5">
        <v>-118838</v>
      </c>
    </row>
    <row r="4818" spans="1:14" x14ac:dyDescent="0.25">
      <c r="A4818" t="s">
        <v>68</v>
      </c>
      <c r="B4818" t="s">
        <v>2056</v>
      </c>
      <c r="C4818">
        <v>1830</v>
      </c>
      <c r="D4818" s="2">
        <v>46082</v>
      </c>
      <c r="E4818" t="s">
        <v>905</v>
      </c>
      <c r="F4818" t="s">
        <v>601</v>
      </c>
      <c r="G4818" t="s">
        <v>1894</v>
      </c>
      <c r="H4818" t="s">
        <v>834</v>
      </c>
      <c r="I4818" t="s">
        <v>8206</v>
      </c>
      <c r="J4818" t="s">
        <v>657</v>
      </c>
      <c r="K4818" t="s">
        <v>56</v>
      </c>
      <c r="L4818" t="s">
        <v>902</v>
      </c>
      <c r="M4818" t="s">
        <v>1829</v>
      </c>
      <c r="N4818" s="5">
        <v>-2209678</v>
      </c>
    </row>
    <row r="4819" spans="1:14" x14ac:dyDescent="0.25">
      <c r="A4819" t="s">
        <v>68</v>
      </c>
      <c r="B4819" t="s">
        <v>2056</v>
      </c>
      <c r="C4819">
        <v>1830</v>
      </c>
      <c r="D4819" s="2">
        <v>46082</v>
      </c>
      <c r="E4819" t="s">
        <v>905</v>
      </c>
      <c r="F4819" t="s">
        <v>601</v>
      </c>
      <c r="G4819" t="s">
        <v>1894</v>
      </c>
      <c r="H4819" t="s">
        <v>834</v>
      </c>
      <c r="I4819" t="s">
        <v>8207</v>
      </c>
      <c r="J4819" t="s">
        <v>657</v>
      </c>
      <c r="K4819" t="s">
        <v>56</v>
      </c>
      <c r="L4819" t="s">
        <v>902</v>
      </c>
      <c r="M4819" t="s">
        <v>1829</v>
      </c>
      <c r="N4819" s="5">
        <v>-5152014</v>
      </c>
    </row>
    <row r="4820" spans="1:14" x14ac:dyDescent="0.25">
      <c r="A4820" t="s">
        <v>68</v>
      </c>
      <c r="B4820" t="s">
        <v>2056</v>
      </c>
      <c r="C4820">
        <v>1830</v>
      </c>
      <c r="D4820" s="2">
        <v>46082</v>
      </c>
      <c r="E4820" t="s">
        <v>905</v>
      </c>
      <c r="F4820" t="s">
        <v>601</v>
      </c>
      <c r="G4820" t="s">
        <v>1894</v>
      </c>
      <c r="H4820" t="s">
        <v>834</v>
      </c>
      <c r="I4820" t="s">
        <v>8208</v>
      </c>
      <c r="J4820" t="s">
        <v>657</v>
      </c>
      <c r="K4820" t="s">
        <v>56</v>
      </c>
      <c r="L4820" t="s">
        <v>902</v>
      </c>
      <c r="M4820" t="s">
        <v>1829</v>
      </c>
      <c r="N4820" s="5">
        <v>-1768153</v>
      </c>
    </row>
    <row r="4821" spans="1:14" x14ac:dyDescent="0.25">
      <c r="A4821" t="s">
        <v>68</v>
      </c>
      <c r="B4821" t="s">
        <v>2056</v>
      </c>
      <c r="C4821">
        <v>1830</v>
      </c>
      <c r="D4821" s="2">
        <v>46082</v>
      </c>
      <c r="E4821" t="s">
        <v>905</v>
      </c>
      <c r="F4821" t="s">
        <v>601</v>
      </c>
      <c r="G4821" t="s">
        <v>1894</v>
      </c>
      <c r="H4821" t="s">
        <v>834</v>
      </c>
      <c r="I4821" t="s">
        <v>8209</v>
      </c>
      <c r="J4821" t="s">
        <v>657</v>
      </c>
      <c r="K4821" t="s">
        <v>56</v>
      </c>
      <c r="L4821" t="s">
        <v>902</v>
      </c>
      <c r="M4821" t="s">
        <v>1829</v>
      </c>
      <c r="N4821" s="5">
        <v>-7712940</v>
      </c>
    </row>
    <row r="4822" spans="1:14" x14ac:dyDescent="0.25">
      <c r="A4822" t="s">
        <v>68</v>
      </c>
      <c r="B4822" t="s">
        <v>2056</v>
      </c>
      <c r="C4822">
        <v>1830</v>
      </c>
      <c r="D4822" s="2">
        <v>46082</v>
      </c>
      <c r="E4822" t="s">
        <v>905</v>
      </c>
      <c r="F4822" t="s">
        <v>601</v>
      </c>
      <c r="G4822" t="s">
        <v>1894</v>
      </c>
      <c r="H4822" t="s">
        <v>834</v>
      </c>
      <c r="I4822" t="s">
        <v>8210</v>
      </c>
      <c r="J4822" t="s">
        <v>657</v>
      </c>
      <c r="K4822" t="s">
        <v>56</v>
      </c>
      <c r="L4822" t="s">
        <v>902</v>
      </c>
      <c r="M4822" t="s">
        <v>1829</v>
      </c>
      <c r="N4822" s="5">
        <v>-237611</v>
      </c>
    </row>
    <row r="4823" spans="1:14" x14ac:dyDescent="0.25">
      <c r="A4823" t="s">
        <v>68</v>
      </c>
      <c r="B4823" t="s">
        <v>2056</v>
      </c>
      <c r="C4823">
        <v>1830</v>
      </c>
      <c r="D4823" s="2">
        <v>46082</v>
      </c>
      <c r="E4823" t="s">
        <v>905</v>
      </c>
      <c r="F4823" t="s">
        <v>601</v>
      </c>
      <c r="G4823" t="s">
        <v>1894</v>
      </c>
      <c r="H4823" t="s">
        <v>834</v>
      </c>
      <c r="I4823" t="s">
        <v>8211</v>
      </c>
      <c r="J4823" t="s">
        <v>657</v>
      </c>
      <c r="K4823" t="s">
        <v>56</v>
      </c>
      <c r="L4823" t="s">
        <v>902</v>
      </c>
      <c r="M4823" t="s">
        <v>1829</v>
      </c>
      <c r="N4823" s="5">
        <v>-3240331</v>
      </c>
    </row>
    <row r="4824" spans="1:14" x14ac:dyDescent="0.25">
      <c r="A4824" t="s">
        <v>68</v>
      </c>
      <c r="B4824" t="s">
        <v>2056</v>
      </c>
      <c r="C4824">
        <v>1830</v>
      </c>
      <c r="D4824" s="2">
        <v>46082</v>
      </c>
      <c r="E4824" t="s">
        <v>905</v>
      </c>
      <c r="F4824" t="s">
        <v>174</v>
      </c>
      <c r="G4824" t="s">
        <v>1909</v>
      </c>
      <c r="H4824" t="s">
        <v>1351</v>
      </c>
      <c r="I4824" t="s">
        <v>8212</v>
      </c>
      <c r="J4824" t="s">
        <v>320</v>
      </c>
      <c r="K4824" t="s">
        <v>56</v>
      </c>
      <c r="L4824" t="s">
        <v>902</v>
      </c>
      <c r="M4824" t="s">
        <v>1829</v>
      </c>
      <c r="N4824" s="5">
        <v>622723</v>
      </c>
    </row>
    <row r="4825" spans="1:14" x14ac:dyDescent="0.25">
      <c r="A4825" t="s">
        <v>68</v>
      </c>
      <c r="B4825" t="s">
        <v>2056</v>
      </c>
      <c r="C4825">
        <v>1830</v>
      </c>
      <c r="D4825" s="2">
        <v>46082</v>
      </c>
      <c r="E4825" t="s">
        <v>905</v>
      </c>
      <c r="F4825" t="s">
        <v>174</v>
      </c>
      <c r="G4825" t="s">
        <v>1909</v>
      </c>
      <c r="H4825" t="s">
        <v>1351</v>
      </c>
      <c r="I4825" t="s">
        <v>8213</v>
      </c>
      <c r="J4825" t="s">
        <v>320</v>
      </c>
      <c r="K4825" t="s">
        <v>56</v>
      </c>
      <c r="L4825" t="s">
        <v>902</v>
      </c>
      <c r="M4825" t="s">
        <v>1829</v>
      </c>
      <c r="N4825" s="5">
        <v>311561</v>
      </c>
    </row>
    <row r="4826" spans="1:14" x14ac:dyDescent="0.25">
      <c r="A4826" t="s">
        <v>68</v>
      </c>
      <c r="B4826" t="s">
        <v>2056</v>
      </c>
      <c r="C4826">
        <v>1830</v>
      </c>
      <c r="D4826" s="2">
        <v>46082</v>
      </c>
      <c r="E4826" t="s">
        <v>905</v>
      </c>
      <c r="F4826" t="s">
        <v>185</v>
      </c>
      <c r="G4826" t="s">
        <v>44</v>
      </c>
      <c r="H4826" t="s">
        <v>6497</v>
      </c>
      <c r="I4826" t="s">
        <v>8214</v>
      </c>
      <c r="J4826" t="s">
        <v>7558</v>
      </c>
      <c r="K4826" t="s">
        <v>56</v>
      </c>
      <c r="L4826" t="s">
        <v>902</v>
      </c>
      <c r="M4826" t="s">
        <v>1829</v>
      </c>
      <c r="N4826" s="5">
        <v>342639</v>
      </c>
    </row>
    <row r="4827" spans="1:14" x14ac:dyDescent="0.25">
      <c r="A4827" t="s">
        <v>68</v>
      </c>
      <c r="B4827" t="s">
        <v>2056</v>
      </c>
      <c r="C4827">
        <v>1830</v>
      </c>
      <c r="D4827" s="2">
        <v>46082</v>
      </c>
      <c r="E4827" t="s">
        <v>905</v>
      </c>
      <c r="F4827" t="s">
        <v>944</v>
      </c>
      <c r="G4827" t="s">
        <v>2057</v>
      </c>
      <c r="H4827" t="s">
        <v>861</v>
      </c>
      <c r="I4827" t="s">
        <v>5510</v>
      </c>
      <c r="J4827" t="s">
        <v>5458</v>
      </c>
      <c r="K4827" t="s">
        <v>56</v>
      </c>
      <c r="L4827" t="s">
        <v>902</v>
      </c>
      <c r="M4827" t="s">
        <v>1829</v>
      </c>
      <c r="N4827" s="5">
        <v>3807018</v>
      </c>
    </row>
    <row r="4828" spans="1:14" x14ac:dyDescent="0.25">
      <c r="A4828" t="s">
        <v>68</v>
      </c>
      <c r="B4828" t="s">
        <v>2056</v>
      </c>
      <c r="C4828">
        <v>1830</v>
      </c>
      <c r="D4828" s="2">
        <v>46082</v>
      </c>
      <c r="E4828" t="s">
        <v>905</v>
      </c>
      <c r="F4828" t="s">
        <v>944</v>
      </c>
      <c r="G4828" t="s">
        <v>2057</v>
      </c>
      <c r="H4828" t="s">
        <v>861</v>
      </c>
      <c r="I4828" t="s">
        <v>8215</v>
      </c>
      <c r="J4828" t="s">
        <v>5458</v>
      </c>
      <c r="K4828" t="s">
        <v>56</v>
      </c>
      <c r="L4828" t="s">
        <v>902</v>
      </c>
      <c r="M4828" t="s">
        <v>1829</v>
      </c>
      <c r="N4828" s="5">
        <v>3965932</v>
      </c>
    </row>
    <row r="4829" spans="1:14" x14ac:dyDescent="0.25">
      <c r="A4829" t="s">
        <v>68</v>
      </c>
      <c r="B4829" t="s">
        <v>2056</v>
      </c>
      <c r="C4829">
        <v>1830</v>
      </c>
      <c r="D4829" s="2">
        <v>46082</v>
      </c>
      <c r="E4829" t="s">
        <v>905</v>
      </c>
      <c r="F4829" t="s">
        <v>8216</v>
      </c>
      <c r="G4829" t="s">
        <v>14</v>
      </c>
      <c r="H4829" t="s">
        <v>6492</v>
      </c>
      <c r="I4829" t="s">
        <v>8217</v>
      </c>
      <c r="J4829" t="s">
        <v>8218</v>
      </c>
      <c r="K4829" t="s">
        <v>56</v>
      </c>
      <c r="L4829" t="s">
        <v>902</v>
      </c>
      <c r="M4829" t="s">
        <v>1829</v>
      </c>
      <c r="N4829" s="5">
        <v>258966</v>
      </c>
    </row>
    <row r="4830" spans="1:14" x14ac:dyDescent="0.25">
      <c r="A4830" t="s">
        <v>68</v>
      </c>
      <c r="B4830" t="s">
        <v>2056</v>
      </c>
      <c r="C4830">
        <v>1830</v>
      </c>
      <c r="D4830" s="2">
        <v>46082</v>
      </c>
      <c r="E4830" t="s">
        <v>905</v>
      </c>
      <c r="F4830" t="s">
        <v>639</v>
      </c>
      <c r="G4830" t="s">
        <v>611</v>
      </c>
      <c r="H4830" t="s">
        <v>3508</v>
      </c>
      <c r="I4830" t="s">
        <v>8219</v>
      </c>
      <c r="J4830" t="s">
        <v>611</v>
      </c>
      <c r="K4830" t="s">
        <v>56</v>
      </c>
      <c r="L4830" t="s">
        <v>902</v>
      </c>
      <c r="M4830" t="s">
        <v>1829</v>
      </c>
      <c r="N4830" s="5">
        <v>2294883</v>
      </c>
    </row>
    <row r="4831" spans="1:14" x14ac:dyDescent="0.25">
      <c r="A4831" t="s">
        <v>68</v>
      </c>
      <c r="B4831" t="s">
        <v>2056</v>
      </c>
      <c r="C4831">
        <v>1830</v>
      </c>
      <c r="D4831" s="2">
        <v>46082</v>
      </c>
      <c r="E4831" t="s">
        <v>905</v>
      </c>
      <c r="F4831" t="s">
        <v>8220</v>
      </c>
      <c r="G4831" t="s">
        <v>14</v>
      </c>
      <c r="H4831" t="s">
        <v>6488</v>
      </c>
      <c r="I4831" t="s">
        <v>8221</v>
      </c>
      <c r="J4831" t="s">
        <v>8222</v>
      </c>
      <c r="K4831" t="s">
        <v>56</v>
      </c>
      <c r="L4831" t="s">
        <v>902</v>
      </c>
      <c r="M4831" t="s">
        <v>1829</v>
      </c>
      <c r="N4831" s="5">
        <v>211161</v>
      </c>
    </row>
    <row r="4832" spans="1:14" x14ac:dyDescent="0.25">
      <c r="A4832" t="s">
        <v>68</v>
      </c>
      <c r="B4832" t="s">
        <v>2056</v>
      </c>
      <c r="C4832">
        <v>1830</v>
      </c>
      <c r="D4832" s="2">
        <v>46082</v>
      </c>
      <c r="E4832" t="s">
        <v>905</v>
      </c>
      <c r="F4832" t="s">
        <v>945</v>
      </c>
      <c r="G4832" t="s">
        <v>900</v>
      </c>
      <c r="H4832" t="s">
        <v>1431</v>
      </c>
      <c r="I4832" t="s">
        <v>8223</v>
      </c>
      <c r="J4832" t="s">
        <v>900</v>
      </c>
      <c r="K4832" t="s">
        <v>56</v>
      </c>
      <c r="L4832" t="s">
        <v>902</v>
      </c>
      <c r="M4832" t="s">
        <v>1829</v>
      </c>
      <c r="N4832" s="5">
        <v>1818034</v>
      </c>
    </row>
    <row r="4833" spans="1:14" x14ac:dyDescent="0.25">
      <c r="A4833" t="s">
        <v>68</v>
      </c>
      <c r="B4833" t="s">
        <v>2056</v>
      </c>
      <c r="C4833">
        <v>1830</v>
      </c>
      <c r="D4833" s="2">
        <v>46082</v>
      </c>
      <c r="E4833" t="s">
        <v>905</v>
      </c>
      <c r="F4833" t="s">
        <v>945</v>
      </c>
      <c r="G4833" t="s">
        <v>900</v>
      </c>
      <c r="H4833" t="s">
        <v>1431</v>
      </c>
      <c r="I4833" t="s">
        <v>8224</v>
      </c>
      <c r="J4833" t="s">
        <v>900</v>
      </c>
      <c r="K4833" t="s">
        <v>56</v>
      </c>
      <c r="L4833" t="s">
        <v>902</v>
      </c>
      <c r="M4833" t="s">
        <v>1829</v>
      </c>
      <c r="N4833" s="5">
        <v>2908536</v>
      </c>
    </row>
    <row r="4834" spans="1:14" x14ac:dyDescent="0.25">
      <c r="A4834" t="s">
        <v>68</v>
      </c>
      <c r="B4834" t="s">
        <v>2056</v>
      </c>
      <c r="C4834">
        <v>1830</v>
      </c>
      <c r="D4834" s="2">
        <v>46082</v>
      </c>
      <c r="E4834" t="s">
        <v>905</v>
      </c>
      <c r="F4834" t="s">
        <v>924</v>
      </c>
      <c r="G4834" t="s">
        <v>901</v>
      </c>
      <c r="H4834" t="s">
        <v>885</v>
      </c>
      <c r="I4834" t="s">
        <v>8225</v>
      </c>
      <c r="J4834" t="s">
        <v>901</v>
      </c>
      <c r="K4834" t="s">
        <v>56</v>
      </c>
      <c r="L4834" t="s">
        <v>902</v>
      </c>
      <c r="M4834" t="s">
        <v>1829</v>
      </c>
      <c r="N4834" s="5">
        <v>2452899</v>
      </c>
    </row>
    <row r="4835" spans="1:14" x14ac:dyDescent="0.25">
      <c r="A4835" t="s">
        <v>68</v>
      </c>
      <c r="B4835" t="s">
        <v>2056</v>
      </c>
      <c r="C4835">
        <v>1830</v>
      </c>
      <c r="D4835" s="2">
        <v>46082</v>
      </c>
      <c r="E4835" t="s">
        <v>905</v>
      </c>
      <c r="F4835" t="s">
        <v>924</v>
      </c>
      <c r="G4835" t="s">
        <v>901</v>
      </c>
      <c r="H4835" t="s">
        <v>1557</v>
      </c>
      <c r="I4835" t="s">
        <v>8226</v>
      </c>
      <c r="J4835" t="s">
        <v>901</v>
      </c>
      <c r="K4835" t="s">
        <v>56</v>
      </c>
      <c r="L4835" t="s">
        <v>902</v>
      </c>
      <c r="M4835" t="s">
        <v>1829</v>
      </c>
      <c r="N4835" s="5">
        <v>7342521</v>
      </c>
    </row>
    <row r="4836" spans="1:14" x14ac:dyDescent="0.25">
      <c r="A4836" t="s">
        <v>68</v>
      </c>
      <c r="B4836" t="s">
        <v>2056</v>
      </c>
      <c r="C4836">
        <v>1830</v>
      </c>
      <c r="D4836" s="2">
        <v>46082</v>
      </c>
      <c r="E4836" t="s">
        <v>905</v>
      </c>
      <c r="F4836" t="s">
        <v>8227</v>
      </c>
      <c r="G4836" t="s">
        <v>14</v>
      </c>
      <c r="H4836" t="s">
        <v>6489</v>
      </c>
      <c r="I4836" t="s">
        <v>8228</v>
      </c>
      <c r="J4836" t="s">
        <v>8229</v>
      </c>
      <c r="K4836" t="s">
        <v>56</v>
      </c>
      <c r="L4836" t="s">
        <v>902</v>
      </c>
      <c r="M4836" t="s">
        <v>1829</v>
      </c>
      <c r="N4836" s="5">
        <v>119525</v>
      </c>
    </row>
    <row r="4837" spans="1:14" x14ac:dyDescent="0.25">
      <c r="A4837" t="s">
        <v>68</v>
      </c>
      <c r="B4837" t="s">
        <v>2056</v>
      </c>
      <c r="C4837">
        <v>1830</v>
      </c>
      <c r="D4837" s="2">
        <v>46082</v>
      </c>
      <c r="E4837" t="s">
        <v>905</v>
      </c>
      <c r="F4837" t="s">
        <v>946</v>
      </c>
      <c r="G4837" t="s">
        <v>2058</v>
      </c>
      <c r="H4837" t="s">
        <v>4728</v>
      </c>
      <c r="I4837" t="s">
        <v>8230</v>
      </c>
      <c r="J4837" t="s">
        <v>4230</v>
      </c>
      <c r="K4837" t="s">
        <v>56</v>
      </c>
      <c r="L4837" t="s">
        <v>902</v>
      </c>
      <c r="M4837" t="s">
        <v>1829</v>
      </c>
      <c r="N4837" s="5">
        <v>243703</v>
      </c>
    </row>
    <row r="4838" spans="1:14" x14ac:dyDescent="0.25">
      <c r="A4838" t="s">
        <v>68</v>
      </c>
      <c r="B4838" t="s">
        <v>2056</v>
      </c>
      <c r="C4838">
        <v>1830</v>
      </c>
      <c r="D4838" s="2">
        <v>46082</v>
      </c>
      <c r="E4838" t="s">
        <v>905</v>
      </c>
      <c r="F4838" t="s">
        <v>1121</v>
      </c>
      <c r="G4838" t="s">
        <v>2068</v>
      </c>
      <c r="H4838" t="s">
        <v>2170</v>
      </c>
      <c r="I4838" t="s">
        <v>8231</v>
      </c>
      <c r="J4838" t="s">
        <v>1190</v>
      </c>
      <c r="K4838" t="s">
        <v>56</v>
      </c>
      <c r="L4838" t="s">
        <v>902</v>
      </c>
      <c r="M4838" t="s">
        <v>1829</v>
      </c>
      <c r="N4838" s="5">
        <v>1293195</v>
      </c>
    </row>
    <row r="4839" spans="1:14" x14ac:dyDescent="0.25">
      <c r="A4839" t="s">
        <v>68</v>
      </c>
      <c r="B4839" t="s">
        <v>2056</v>
      </c>
      <c r="C4839">
        <v>1830</v>
      </c>
      <c r="D4839" s="2">
        <v>46082</v>
      </c>
      <c r="E4839" t="s">
        <v>905</v>
      </c>
      <c r="F4839" t="s">
        <v>1121</v>
      </c>
      <c r="G4839" t="s">
        <v>2068</v>
      </c>
      <c r="H4839" t="s">
        <v>2170</v>
      </c>
      <c r="I4839" t="s">
        <v>8232</v>
      </c>
      <c r="J4839" t="s">
        <v>1190</v>
      </c>
      <c r="K4839" t="s">
        <v>56</v>
      </c>
      <c r="L4839" t="s">
        <v>902</v>
      </c>
      <c r="M4839" t="s">
        <v>1829</v>
      </c>
      <c r="N4839" s="5">
        <v>258639</v>
      </c>
    </row>
    <row r="4840" spans="1:14" x14ac:dyDescent="0.25">
      <c r="A4840" t="s">
        <v>68</v>
      </c>
      <c r="B4840" t="s">
        <v>2056</v>
      </c>
      <c r="C4840">
        <v>1830</v>
      </c>
      <c r="D4840" s="2">
        <v>46082</v>
      </c>
      <c r="E4840" t="s">
        <v>905</v>
      </c>
      <c r="F4840" t="s">
        <v>932</v>
      </c>
      <c r="G4840" t="s">
        <v>837</v>
      </c>
      <c r="H4840" t="s">
        <v>4723</v>
      </c>
      <c r="I4840" t="s">
        <v>8233</v>
      </c>
      <c r="J4840" t="s">
        <v>837</v>
      </c>
      <c r="K4840" t="s">
        <v>56</v>
      </c>
      <c r="L4840" t="s">
        <v>902</v>
      </c>
      <c r="M4840" t="s">
        <v>1829</v>
      </c>
      <c r="N4840" s="5">
        <v>620734</v>
      </c>
    </row>
    <row r="4841" spans="1:14" x14ac:dyDescent="0.25">
      <c r="A4841" t="s">
        <v>68</v>
      </c>
      <c r="B4841" t="s">
        <v>2056</v>
      </c>
      <c r="C4841">
        <v>1830</v>
      </c>
      <c r="D4841" s="2">
        <v>46082</v>
      </c>
      <c r="E4841" t="s">
        <v>905</v>
      </c>
      <c r="F4841" t="s">
        <v>8234</v>
      </c>
      <c r="G4841" t="s">
        <v>14</v>
      </c>
      <c r="H4841" t="s">
        <v>6504</v>
      </c>
      <c r="I4841" t="s">
        <v>8235</v>
      </c>
      <c r="J4841" t="s">
        <v>8236</v>
      </c>
      <c r="K4841" t="s">
        <v>56</v>
      </c>
      <c r="L4841" t="s">
        <v>902</v>
      </c>
      <c r="M4841" t="s">
        <v>1829</v>
      </c>
      <c r="N4841" s="5">
        <v>119526</v>
      </c>
    </row>
    <row r="4842" spans="1:14" x14ac:dyDescent="0.25">
      <c r="A4842" t="s">
        <v>68</v>
      </c>
      <c r="B4842" t="s">
        <v>2056</v>
      </c>
      <c r="C4842">
        <v>1830</v>
      </c>
      <c r="D4842" s="2">
        <v>46082</v>
      </c>
      <c r="E4842" t="s">
        <v>905</v>
      </c>
      <c r="F4842" t="s">
        <v>8237</v>
      </c>
      <c r="G4842" t="s">
        <v>14</v>
      </c>
      <c r="H4842" t="s">
        <v>6490</v>
      </c>
      <c r="I4842" t="s">
        <v>8238</v>
      </c>
      <c r="J4842" t="s">
        <v>8239</v>
      </c>
      <c r="K4842" t="s">
        <v>56</v>
      </c>
      <c r="L4842" t="s">
        <v>902</v>
      </c>
      <c r="M4842" t="s">
        <v>1829</v>
      </c>
      <c r="N4842" s="5">
        <v>210890</v>
      </c>
    </row>
    <row r="4843" spans="1:14" x14ac:dyDescent="0.25">
      <c r="A4843" t="s">
        <v>68</v>
      </c>
      <c r="B4843" t="s">
        <v>2056</v>
      </c>
      <c r="C4843">
        <v>1830</v>
      </c>
      <c r="D4843" s="2">
        <v>46082</v>
      </c>
      <c r="E4843" t="s">
        <v>905</v>
      </c>
      <c r="F4843" t="s">
        <v>8240</v>
      </c>
      <c r="G4843" t="s">
        <v>14</v>
      </c>
      <c r="H4843" t="s">
        <v>6487</v>
      </c>
      <c r="I4843" t="s">
        <v>8241</v>
      </c>
      <c r="J4843" t="s">
        <v>8242</v>
      </c>
      <c r="K4843" t="s">
        <v>56</v>
      </c>
      <c r="L4843" t="s">
        <v>902</v>
      </c>
      <c r="M4843" t="s">
        <v>1829</v>
      </c>
      <c r="N4843" s="5">
        <v>2790514</v>
      </c>
    </row>
    <row r="4844" spans="1:14" x14ac:dyDescent="0.25">
      <c r="A4844" t="s">
        <v>68</v>
      </c>
      <c r="B4844" t="s">
        <v>2056</v>
      </c>
      <c r="C4844">
        <v>1830</v>
      </c>
      <c r="D4844" s="2">
        <v>46082</v>
      </c>
      <c r="E4844" t="s">
        <v>905</v>
      </c>
      <c r="F4844" t="s">
        <v>8243</v>
      </c>
      <c r="G4844" t="s">
        <v>8244</v>
      </c>
      <c r="H4844" t="s">
        <v>6483</v>
      </c>
      <c r="I4844" t="s">
        <v>8245</v>
      </c>
      <c r="J4844" t="s">
        <v>8244</v>
      </c>
      <c r="K4844" t="s">
        <v>56</v>
      </c>
      <c r="L4844" t="s">
        <v>902</v>
      </c>
      <c r="M4844" t="s">
        <v>1829</v>
      </c>
      <c r="N4844" s="5">
        <v>159276</v>
      </c>
    </row>
    <row r="4845" spans="1:14" x14ac:dyDescent="0.25">
      <c r="A4845" t="s">
        <v>68</v>
      </c>
      <c r="B4845" t="s">
        <v>2056</v>
      </c>
      <c r="C4845">
        <v>1830</v>
      </c>
      <c r="D4845" s="2">
        <v>46082</v>
      </c>
      <c r="E4845" t="s">
        <v>905</v>
      </c>
      <c r="F4845" t="s">
        <v>8243</v>
      </c>
      <c r="G4845" t="s">
        <v>8244</v>
      </c>
      <c r="H4845" t="s">
        <v>6495</v>
      </c>
      <c r="I4845" t="s">
        <v>8246</v>
      </c>
      <c r="J4845" t="s">
        <v>8244</v>
      </c>
      <c r="K4845" t="s">
        <v>56</v>
      </c>
      <c r="L4845" t="s">
        <v>902</v>
      </c>
      <c r="M4845" t="s">
        <v>1829</v>
      </c>
      <c r="N4845" s="5">
        <v>99548</v>
      </c>
    </row>
    <row r="4846" spans="1:14" x14ac:dyDescent="0.25">
      <c r="A4846" t="s">
        <v>68</v>
      </c>
      <c r="B4846" t="s">
        <v>2056</v>
      </c>
      <c r="C4846">
        <v>1830</v>
      </c>
      <c r="D4846" s="2">
        <v>46082</v>
      </c>
      <c r="E4846" t="s">
        <v>905</v>
      </c>
      <c r="F4846" t="s">
        <v>8247</v>
      </c>
      <c r="G4846" t="s">
        <v>8248</v>
      </c>
      <c r="H4846" t="s">
        <v>6505</v>
      </c>
      <c r="I4846" t="s">
        <v>8249</v>
      </c>
      <c r="J4846" t="s">
        <v>8248</v>
      </c>
      <c r="K4846" t="s">
        <v>56</v>
      </c>
      <c r="L4846" t="s">
        <v>902</v>
      </c>
      <c r="M4846" t="s">
        <v>1829</v>
      </c>
      <c r="N4846" s="5">
        <v>70621</v>
      </c>
    </row>
    <row r="4847" spans="1:14" x14ac:dyDescent="0.25">
      <c r="A4847" t="s">
        <v>68</v>
      </c>
      <c r="B4847" t="s">
        <v>2056</v>
      </c>
      <c r="C4847">
        <v>1830</v>
      </c>
      <c r="D4847" s="2">
        <v>46082</v>
      </c>
      <c r="E4847" t="s">
        <v>905</v>
      </c>
      <c r="F4847" t="s">
        <v>8250</v>
      </c>
      <c r="G4847" t="s">
        <v>8251</v>
      </c>
      <c r="H4847" t="s">
        <v>6498</v>
      </c>
      <c r="I4847" t="s">
        <v>8252</v>
      </c>
      <c r="J4847" t="s">
        <v>8251</v>
      </c>
      <c r="K4847" t="s">
        <v>56</v>
      </c>
      <c r="L4847" t="s">
        <v>902</v>
      </c>
      <c r="M4847" t="s">
        <v>1829</v>
      </c>
      <c r="N4847" s="5">
        <v>165343</v>
      </c>
    </row>
    <row r="4848" spans="1:14" x14ac:dyDescent="0.25">
      <c r="A4848" t="s">
        <v>68</v>
      </c>
      <c r="B4848" t="s">
        <v>2056</v>
      </c>
      <c r="C4848">
        <v>1830</v>
      </c>
      <c r="D4848" s="2">
        <v>46082</v>
      </c>
      <c r="E4848" t="s">
        <v>905</v>
      </c>
      <c r="F4848" t="s">
        <v>1367</v>
      </c>
      <c r="G4848" t="s">
        <v>2071</v>
      </c>
      <c r="H4848" t="s">
        <v>3082</v>
      </c>
      <c r="I4848" t="s">
        <v>8253</v>
      </c>
      <c r="J4848" t="s">
        <v>1368</v>
      </c>
      <c r="K4848" t="s">
        <v>56</v>
      </c>
      <c r="L4848" t="s">
        <v>902</v>
      </c>
      <c r="M4848" t="s">
        <v>1829</v>
      </c>
      <c r="N4848" s="5">
        <v>222828</v>
      </c>
    </row>
    <row r="4849" spans="1:14" x14ac:dyDescent="0.25">
      <c r="A4849" t="s">
        <v>68</v>
      </c>
      <c r="B4849" t="s">
        <v>2056</v>
      </c>
      <c r="C4849">
        <v>1830</v>
      </c>
      <c r="D4849" s="2">
        <v>46082</v>
      </c>
      <c r="E4849" t="s">
        <v>905</v>
      </c>
      <c r="F4849" t="s">
        <v>1089</v>
      </c>
      <c r="G4849" t="s">
        <v>2067</v>
      </c>
      <c r="H4849" t="s">
        <v>1079</v>
      </c>
      <c r="I4849" t="s">
        <v>8254</v>
      </c>
      <c r="J4849" t="s">
        <v>5482</v>
      </c>
      <c r="K4849" t="s">
        <v>56</v>
      </c>
      <c r="L4849" t="s">
        <v>902</v>
      </c>
      <c r="M4849" t="s">
        <v>1829</v>
      </c>
      <c r="N4849" s="5">
        <v>286493</v>
      </c>
    </row>
    <row r="4850" spans="1:14" x14ac:dyDescent="0.25">
      <c r="A4850" t="s">
        <v>68</v>
      </c>
      <c r="B4850" t="s">
        <v>2056</v>
      </c>
      <c r="C4850">
        <v>1830</v>
      </c>
      <c r="D4850" s="2">
        <v>46082</v>
      </c>
      <c r="E4850" t="s">
        <v>905</v>
      </c>
      <c r="F4850" t="s">
        <v>592</v>
      </c>
      <c r="G4850" t="s">
        <v>549</v>
      </c>
      <c r="H4850" t="s">
        <v>6486</v>
      </c>
      <c r="I4850" t="s">
        <v>8255</v>
      </c>
      <c r="J4850" t="s">
        <v>549</v>
      </c>
      <c r="K4850" t="s">
        <v>56</v>
      </c>
      <c r="L4850" t="s">
        <v>902</v>
      </c>
      <c r="M4850" t="s">
        <v>1829</v>
      </c>
      <c r="N4850" s="5">
        <v>1185761</v>
      </c>
    </row>
    <row r="4851" spans="1:14" x14ac:dyDescent="0.25">
      <c r="A4851" t="s">
        <v>68</v>
      </c>
      <c r="B4851" t="s">
        <v>2056</v>
      </c>
      <c r="C4851">
        <v>1830</v>
      </c>
      <c r="D4851" s="2">
        <v>46082</v>
      </c>
      <c r="E4851" t="s">
        <v>905</v>
      </c>
      <c r="F4851" t="s">
        <v>169</v>
      </c>
      <c r="G4851" t="s">
        <v>4</v>
      </c>
      <c r="H4851" t="s">
        <v>862</v>
      </c>
      <c r="I4851" t="s">
        <v>8256</v>
      </c>
      <c r="J4851" t="s">
        <v>4</v>
      </c>
      <c r="K4851" t="s">
        <v>56</v>
      </c>
      <c r="L4851" t="s">
        <v>902</v>
      </c>
      <c r="M4851" t="s">
        <v>1829</v>
      </c>
      <c r="N4851" s="5">
        <v>5418528</v>
      </c>
    </row>
    <row r="4852" spans="1:14" x14ac:dyDescent="0.25">
      <c r="A4852" t="s">
        <v>68</v>
      </c>
      <c r="B4852" t="s">
        <v>2056</v>
      </c>
      <c r="C4852">
        <v>1830</v>
      </c>
      <c r="D4852" s="2">
        <v>46082</v>
      </c>
      <c r="E4852" t="s">
        <v>905</v>
      </c>
      <c r="F4852" t="s">
        <v>169</v>
      </c>
      <c r="G4852" t="s">
        <v>4</v>
      </c>
      <c r="H4852" t="s">
        <v>862</v>
      </c>
      <c r="I4852" t="s">
        <v>8257</v>
      </c>
      <c r="J4852" t="s">
        <v>4</v>
      </c>
      <c r="K4852" t="s">
        <v>56</v>
      </c>
      <c r="L4852" t="s">
        <v>902</v>
      </c>
      <c r="M4852" t="s">
        <v>1829</v>
      </c>
      <c r="N4852" s="5">
        <v>4592404</v>
      </c>
    </row>
    <row r="4853" spans="1:14" x14ac:dyDescent="0.25">
      <c r="A4853" t="s">
        <v>68</v>
      </c>
      <c r="B4853" t="s">
        <v>2056</v>
      </c>
      <c r="C4853">
        <v>1830</v>
      </c>
      <c r="D4853" s="2">
        <v>46082</v>
      </c>
      <c r="E4853" t="s">
        <v>905</v>
      </c>
      <c r="F4853" t="s">
        <v>8258</v>
      </c>
      <c r="G4853" t="s">
        <v>8259</v>
      </c>
      <c r="H4853" t="s">
        <v>6496</v>
      </c>
      <c r="I4853" t="s">
        <v>8260</v>
      </c>
      <c r="J4853" t="s">
        <v>8261</v>
      </c>
      <c r="K4853" t="s">
        <v>56</v>
      </c>
      <c r="L4853" t="s">
        <v>902</v>
      </c>
      <c r="M4853" t="s">
        <v>1829</v>
      </c>
      <c r="N4853" s="5">
        <v>139446</v>
      </c>
    </row>
    <row r="4854" spans="1:14" x14ac:dyDescent="0.25">
      <c r="A4854" t="s">
        <v>68</v>
      </c>
      <c r="B4854" t="s">
        <v>2056</v>
      </c>
      <c r="C4854">
        <v>1830</v>
      </c>
      <c r="D4854" s="2">
        <v>46082</v>
      </c>
      <c r="E4854" t="s">
        <v>905</v>
      </c>
      <c r="F4854" t="s">
        <v>815</v>
      </c>
      <c r="G4854" t="s">
        <v>1900</v>
      </c>
      <c r="H4854" t="s">
        <v>719</v>
      </c>
      <c r="I4854" t="s">
        <v>8262</v>
      </c>
      <c r="J4854" t="s">
        <v>1123</v>
      </c>
      <c r="K4854" t="s">
        <v>56</v>
      </c>
      <c r="L4854" t="s">
        <v>902</v>
      </c>
      <c r="M4854" t="s">
        <v>1829</v>
      </c>
      <c r="N4854" s="5">
        <v>518870</v>
      </c>
    </row>
    <row r="4855" spans="1:14" x14ac:dyDescent="0.25">
      <c r="A4855" t="s">
        <v>68</v>
      </c>
      <c r="B4855" t="s">
        <v>2056</v>
      </c>
      <c r="C4855">
        <v>1830</v>
      </c>
      <c r="D4855" s="2">
        <v>46082</v>
      </c>
      <c r="E4855" t="s">
        <v>905</v>
      </c>
      <c r="F4855" t="s">
        <v>815</v>
      </c>
      <c r="G4855" t="s">
        <v>1900</v>
      </c>
      <c r="H4855" t="s">
        <v>719</v>
      </c>
      <c r="I4855" t="s">
        <v>8263</v>
      </c>
      <c r="J4855" t="s">
        <v>1123</v>
      </c>
      <c r="K4855" t="s">
        <v>56</v>
      </c>
      <c r="L4855" t="s">
        <v>902</v>
      </c>
      <c r="M4855" t="s">
        <v>1829</v>
      </c>
      <c r="N4855" s="5">
        <v>59686</v>
      </c>
    </row>
    <row r="4856" spans="1:14" x14ac:dyDescent="0.25">
      <c r="A4856" t="s">
        <v>68</v>
      </c>
      <c r="B4856" t="s">
        <v>2056</v>
      </c>
      <c r="C4856">
        <v>1830</v>
      </c>
      <c r="D4856" s="2">
        <v>46082</v>
      </c>
      <c r="E4856" t="s">
        <v>905</v>
      </c>
      <c r="F4856" t="s">
        <v>815</v>
      </c>
      <c r="G4856" t="s">
        <v>1900</v>
      </c>
      <c r="H4856" t="s">
        <v>719</v>
      </c>
      <c r="I4856" t="s">
        <v>8264</v>
      </c>
      <c r="J4856" t="s">
        <v>1123</v>
      </c>
      <c r="K4856" t="s">
        <v>56</v>
      </c>
      <c r="L4856" t="s">
        <v>902</v>
      </c>
      <c r="M4856" t="s">
        <v>1829</v>
      </c>
      <c r="N4856" s="5">
        <v>122953</v>
      </c>
    </row>
    <row r="4857" spans="1:14" x14ac:dyDescent="0.25">
      <c r="A4857" t="s">
        <v>68</v>
      </c>
      <c r="B4857" t="s">
        <v>2056</v>
      </c>
      <c r="C4857">
        <v>1830</v>
      </c>
      <c r="D4857" s="2">
        <v>46082</v>
      </c>
      <c r="E4857" t="s">
        <v>905</v>
      </c>
      <c r="F4857" t="s">
        <v>815</v>
      </c>
      <c r="G4857" t="s">
        <v>1900</v>
      </c>
      <c r="H4857" t="s">
        <v>719</v>
      </c>
      <c r="I4857" t="s">
        <v>8265</v>
      </c>
      <c r="J4857" t="s">
        <v>1123</v>
      </c>
      <c r="K4857" t="s">
        <v>56</v>
      </c>
      <c r="L4857" t="s">
        <v>902</v>
      </c>
      <c r="M4857" t="s">
        <v>1829</v>
      </c>
      <c r="N4857" s="5">
        <v>88733</v>
      </c>
    </row>
    <row r="4858" spans="1:14" x14ac:dyDescent="0.25">
      <c r="A4858" t="s">
        <v>68</v>
      </c>
      <c r="B4858" t="s">
        <v>2056</v>
      </c>
      <c r="C4858">
        <v>1830</v>
      </c>
      <c r="D4858" s="2">
        <v>46082</v>
      </c>
      <c r="E4858" t="s">
        <v>905</v>
      </c>
      <c r="F4858" t="s">
        <v>815</v>
      </c>
      <c r="G4858" t="s">
        <v>1900</v>
      </c>
      <c r="H4858" t="s">
        <v>719</v>
      </c>
      <c r="I4858" t="s">
        <v>8266</v>
      </c>
      <c r="J4858" t="s">
        <v>1123</v>
      </c>
      <c r="K4858" t="s">
        <v>56</v>
      </c>
      <c r="L4858" t="s">
        <v>902</v>
      </c>
      <c r="M4858" t="s">
        <v>1829</v>
      </c>
      <c r="N4858" s="5">
        <v>1795353</v>
      </c>
    </row>
    <row r="4859" spans="1:14" x14ac:dyDescent="0.25">
      <c r="A4859" t="s">
        <v>68</v>
      </c>
      <c r="B4859" t="s">
        <v>2056</v>
      </c>
      <c r="C4859">
        <v>1830</v>
      </c>
      <c r="D4859" s="2">
        <v>46082</v>
      </c>
      <c r="E4859" t="s">
        <v>905</v>
      </c>
      <c r="F4859" t="s">
        <v>815</v>
      </c>
      <c r="G4859" t="s">
        <v>1900</v>
      </c>
      <c r="H4859" t="s">
        <v>719</v>
      </c>
      <c r="I4859" t="s">
        <v>8267</v>
      </c>
      <c r="J4859" t="s">
        <v>1123</v>
      </c>
      <c r="K4859" t="s">
        <v>56</v>
      </c>
      <c r="L4859" t="s">
        <v>902</v>
      </c>
      <c r="M4859" t="s">
        <v>1829</v>
      </c>
      <c r="N4859" s="5">
        <v>1504086</v>
      </c>
    </row>
    <row r="4860" spans="1:14" x14ac:dyDescent="0.25">
      <c r="A4860" t="s">
        <v>68</v>
      </c>
      <c r="B4860" t="s">
        <v>2056</v>
      </c>
      <c r="C4860">
        <v>1830</v>
      </c>
      <c r="D4860" s="2">
        <v>46082</v>
      </c>
      <c r="E4860" t="s">
        <v>905</v>
      </c>
      <c r="F4860" t="s">
        <v>815</v>
      </c>
      <c r="G4860" t="s">
        <v>1900</v>
      </c>
      <c r="H4860" t="s">
        <v>719</v>
      </c>
      <c r="I4860" t="s">
        <v>8268</v>
      </c>
      <c r="J4860" t="s">
        <v>1123</v>
      </c>
      <c r="K4860" t="s">
        <v>56</v>
      </c>
      <c r="L4860" t="s">
        <v>902</v>
      </c>
      <c r="M4860" t="s">
        <v>1829</v>
      </c>
      <c r="N4860" s="5">
        <v>2096966</v>
      </c>
    </row>
    <row r="4861" spans="1:14" x14ac:dyDescent="0.25">
      <c r="A4861" t="s">
        <v>68</v>
      </c>
      <c r="B4861" t="s">
        <v>2056</v>
      </c>
      <c r="C4861">
        <v>1830</v>
      </c>
      <c r="D4861" s="2">
        <v>46082</v>
      </c>
      <c r="E4861" t="s">
        <v>905</v>
      </c>
      <c r="F4861" t="s">
        <v>815</v>
      </c>
      <c r="G4861" t="s">
        <v>1900</v>
      </c>
      <c r="H4861" t="s">
        <v>719</v>
      </c>
      <c r="I4861" t="s">
        <v>8269</v>
      </c>
      <c r="J4861" t="s">
        <v>1123</v>
      </c>
      <c r="K4861" t="s">
        <v>56</v>
      </c>
      <c r="L4861" t="s">
        <v>902</v>
      </c>
      <c r="M4861" t="s">
        <v>1829</v>
      </c>
      <c r="N4861" s="5">
        <v>288880</v>
      </c>
    </row>
    <row r="4862" spans="1:14" x14ac:dyDescent="0.25">
      <c r="A4862" t="s">
        <v>68</v>
      </c>
      <c r="B4862" t="s">
        <v>2056</v>
      </c>
      <c r="C4862">
        <v>1830</v>
      </c>
      <c r="D4862" s="2">
        <v>46082</v>
      </c>
      <c r="E4862" t="s">
        <v>905</v>
      </c>
      <c r="F4862" t="s">
        <v>815</v>
      </c>
      <c r="G4862" t="s">
        <v>1900</v>
      </c>
      <c r="H4862" t="s">
        <v>719</v>
      </c>
      <c r="I4862" t="s">
        <v>8270</v>
      </c>
      <c r="J4862" t="s">
        <v>1123</v>
      </c>
      <c r="K4862" t="s">
        <v>56</v>
      </c>
      <c r="L4862" t="s">
        <v>902</v>
      </c>
      <c r="M4862" t="s">
        <v>1829</v>
      </c>
      <c r="N4862" s="5">
        <v>3790058</v>
      </c>
    </row>
    <row r="4863" spans="1:14" x14ac:dyDescent="0.25">
      <c r="A4863" t="s">
        <v>68</v>
      </c>
      <c r="B4863" t="s">
        <v>2056</v>
      </c>
      <c r="C4863">
        <v>1830</v>
      </c>
      <c r="D4863" s="2">
        <v>46082</v>
      </c>
      <c r="E4863" t="s">
        <v>905</v>
      </c>
      <c r="F4863" t="s">
        <v>815</v>
      </c>
      <c r="G4863" t="s">
        <v>1900</v>
      </c>
      <c r="H4863" t="s">
        <v>719</v>
      </c>
      <c r="I4863" t="s">
        <v>8271</v>
      </c>
      <c r="J4863" t="s">
        <v>1123</v>
      </c>
      <c r="K4863" t="s">
        <v>56</v>
      </c>
      <c r="L4863" t="s">
        <v>902</v>
      </c>
      <c r="M4863" t="s">
        <v>1829</v>
      </c>
      <c r="N4863" s="5">
        <v>1521992</v>
      </c>
    </row>
    <row r="4864" spans="1:14" x14ac:dyDescent="0.25">
      <c r="A4864" t="s">
        <v>68</v>
      </c>
      <c r="B4864" t="s">
        <v>2056</v>
      </c>
      <c r="C4864">
        <v>1830</v>
      </c>
      <c r="D4864" s="2">
        <v>46082</v>
      </c>
      <c r="E4864" t="s">
        <v>905</v>
      </c>
      <c r="F4864" t="s">
        <v>815</v>
      </c>
      <c r="G4864" t="s">
        <v>1900</v>
      </c>
      <c r="H4864" t="s">
        <v>719</v>
      </c>
      <c r="I4864" t="s">
        <v>8272</v>
      </c>
      <c r="J4864" t="s">
        <v>1123</v>
      </c>
      <c r="K4864" t="s">
        <v>56</v>
      </c>
      <c r="L4864" t="s">
        <v>902</v>
      </c>
      <c r="M4864" t="s">
        <v>1829</v>
      </c>
      <c r="N4864" s="5">
        <v>1174221</v>
      </c>
    </row>
    <row r="4865" spans="1:14" x14ac:dyDescent="0.25">
      <c r="A4865" t="s">
        <v>68</v>
      </c>
      <c r="B4865" t="s">
        <v>2056</v>
      </c>
      <c r="C4865">
        <v>1830</v>
      </c>
      <c r="D4865" s="2">
        <v>46082</v>
      </c>
      <c r="E4865" t="s">
        <v>905</v>
      </c>
      <c r="F4865" t="s">
        <v>815</v>
      </c>
      <c r="G4865" t="s">
        <v>1900</v>
      </c>
      <c r="H4865" t="s">
        <v>719</v>
      </c>
      <c r="I4865" t="s">
        <v>8273</v>
      </c>
      <c r="J4865" t="s">
        <v>1123</v>
      </c>
      <c r="K4865" t="s">
        <v>56</v>
      </c>
      <c r="L4865" t="s">
        <v>902</v>
      </c>
      <c r="M4865" t="s">
        <v>1829</v>
      </c>
      <c r="N4865" s="5">
        <v>4500320</v>
      </c>
    </row>
    <row r="4866" spans="1:14" x14ac:dyDescent="0.25">
      <c r="A4866" t="s">
        <v>68</v>
      </c>
      <c r="B4866" t="s">
        <v>2056</v>
      </c>
      <c r="C4866">
        <v>1830</v>
      </c>
      <c r="D4866" s="2">
        <v>46082</v>
      </c>
      <c r="E4866" t="s">
        <v>905</v>
      </c>
      <c r="F4866" t="s">
        <v>941</v>
      </c>
      <c r="G4866" t="s">
        <v>847</v>
      </c>
      <c r="H4866" t="s">
        <v>848</v>
      </c>
      <c r="I4866" t="s">
        <v>8274</v>
      </c>
      <c r="J4866" t="s">
        <v>847</v>
      </c>
      <c r="K4866" t="s">
        <v>56</v>
      </c>
      <c r="L4866" t="s">
        <v>902</v>
      </c>
      <c r="M4866" t="s">
        <v>1829</v>
      </c>
      <c r="N4866" s="5">
        <v>43770</v>
      </c>
    </row>
    <row r="4867" spans="1:14" x14ac:dyDescent="0.25">
      <c r="A4867" t="s">
        <v>68</v>
      </c>
      <c r="B4867" t="s">
        <v>2056</v>
      </c>
      <c r="C4867">
        <v>1830</v>
      </c>
      <c r="D4867" s="2">
        <v>46082</v>
      </c>
      <c r="E4867" t="s">
        <v>905</v>
      </c>
      <c r="F4867" t="s">
        <v>941</v>
      </c>
      <c r="G4867" t="s">
        <v>847</v>
      </c>
      <c r="H4867" t="s">
        <v>848</v>
      </c>
      <c r="I4867" t="s">
        <v>8275</v>
      </c>
      <c r="J4867" t="s">
        <v>847</v>
      </c>
      <c r="K4867" t="s">
        <v>56</v>
      </c>
      <c r="L4867" t="s">
        <v>902</v>
      </c>
      <c r="M4867" t="s">
        <v>1829</v>
      </c>
      <c r="N4867" s="5">
        <v>692357</v>
      </c>
    </row>
    <row r="4868" spans="1:14" x14ac:dyDescent="0.25">
      <c r="A4868" t="s">
        <v>68</v>
      </c>
      <c r="B4868" t="s">
        <v>2056</v>
      </c>
      <c r="C4868">
        <v>1830</v>
      </c>
      <c r="D4868" s="2">
        <v>46082</v>
      </c>
      <c r="E4868" t="s">
        <v>905</v>
      </c>
      <c r="F4868" t="s">
        <v>941</v>
      </c>
      <c r="G4868" t="s">
        <v>847</v>
      </c>
      <c r="H4868" t="s">
        <v>848</v>
      </c>
      <c r="I4868" t="s">
        <v>8276</v>
      </c>
      <c r="J4868" t="s">
        <v>847</v>
      </c>
      <c r="K4868" t="s">
        <v>56</v>
      </c>
      <c r="L4868" t="s">
        <v>902</v>
      </c>
      <c r="M4868" t="s">
        <v>1829</v>
      </c>
      <c r="N4868" s="5">
        <v>119372</v>
      </c>
    </row>
    <row r="4869" spans="1:14" x14ac:dyDescent="0.25">
      <c r="A4869" t="s">
        <v>68</v>
      </c>
      <c r="B4869" t="s">
        <v>2056</v>
      </c>
      <c r="C4869">
        <v>1830</v>
      </c>
      <c r="D4869" s="2">
        <v>46082</v>
      </c>
      <c r="E4869" t="s">
        <v>905</v>
      </c>
      <c r="F4869" t="s">
        <v>941</v>
      </c>
      <c r="G4869" t="s">
        <v>847</v>
      </c>
      <c r="H4869" t="s">
        <v>6517</v>
      </c>
      <c r="I4869" t="s">
        <v>8277</v>
      </c>
      <c r="J4869" t="s">
        <v>847</v>
      </c>
      <c r="K4869" t="s">
        <v>56</v>
      </c>
      <c r="L4869" t="s">
        <v>902</v>
      </c>
      <c r="M4869" t="s">
        <v>1829</v>
      </c>
      <c r="N4869" s="5">
        <v>362560</v>
      </c>
    </row>
    <row r="4870" spans="1:14" x14ac:dyDescent="0.25">
      <c r="A4870" t="s">
        <v>68</v>
      </c>
      <c r="B4870" t="s">
        <v>2056</v>
      </c>
      <c r="C4870">
        <v>1830</v>
      </c>
      <c r="D4870" s="2">
        <v>46082</v>
      </c>
      <c r="E4870" t="s">
        <v>906</v>
      </c>
      <c r="F4870" t="s">
        <v>8278</v>
      </c>
      <c r="G4870" t="s">
        <v>8279</v>
      </c>
      <c r="H4870" t="s">
        <v>6516</v>
      </c>
      <c r="I4870" t="s">
        <v>14</v>
      </c>
      <c r="J4870" t="s">
        <v>8280</v>
      </c>
      <c r="K4870" t="s">
        <v>56</v>
      </c>
      <c r="L4870" t="s">
        <v>903</v>
      </c>
      <c r="M4870" t="s">
        <v>1829</v>
      </c>
      <c r="N4870" s="5">
        <v>278534</v>
      </c>
    </row>
    <row r="4871" spans="1:14" x14ac:dyDescent="0.25">
      <c r="A4871" t="s">
        <v>68</v>
      </c>
      <c r="B4871" t="s">
        <v>2056</v>
      </c>
      <c r="C4871">
        <v>1830</v>
      </c>
      <c r="D4871" s="2">
        <v>46082</v>
      </c>
      <c r="E4871" t="s">
        <v>906</v>
      </c>
      <c r="F4871" t="s">
        <v>981</v>
      </c>
      <c r="G4871" t="s">
        <v>1967</v>
      </c>
      <c r="H4871" t="s">
        <v>982</v>
      </c>
      <c r="I4871" t="s">
        <v>14</v>
      </c>
      <c r="J4871" t="s">
        <v>8281</v>
      </c>
      <c r="K4871" t="s">
        <v>56</v>
      </c>
      <c r="L4871" t="s">
        <v>903</v>
      </c>
      <c r="M4871" t="s">
        <v>1829</v>
      </c>
      <c r="N4871" s="5">
        <v>636650</v>
      </c>
    </row>
    <row r="4872" spans="1:14" x14ac:dyDescent="0.25">
      <c r="A4872" t="s">
        <v>68</v>
      </c>
      <c r="B4872" t="s">
        <v>2056</v>
      </c>
      <c r="C4872">
        <v>1830</v>
      </c>
      <c r="D4872" s="2">
        <v>46082</v>
      </c>
      <c r="E4872" t="s">
        <v>906</v>
      </c>
      <c r="F4872" t="s">
        <v>924</v>
      </c>
      <c r="G4872" t="s">
        <v>901</v>
      </c>
      <c r="H4872" t="s">
        <v>885</v>
      </c>
      <c r="I4872" t="s">
        <v>14</v>
      </c>
      <c r="J4872" t="s">
        <v>1926</v>
      </c>
      <c r="K4872" t="s">
        <v>56</v>
      </c>
      <c r="L4872" t="s">
        <v>903</v>
      </c>
      <c r="M4872" t="s">
        <v>1829</v>
      </c>
      <c r="N4872" s="5">
        <v>2036523</v>
      </c>
    </row>
    <row r="4873" spans="1:14" x14ac:dyDescent="0.25">
      <c r="A4873" t="s">
        <v>68</v>
      </c>
      <c r="B4873" t="s">
        <v>2056</v>
      </c>
      <c r="C4873">
        <v>1830</v>
      </c>
      <c r="D4873" s="2">
        <v>46082</v>
      </c>
      <c r="E4873" t="s">
        <v>906</v>
      </c>
      <c r="F4873" t="s">
        <v>8282</v>
      </c>
      <c r="G4873" t="s">
        <v>14</v>
      </c>
      <c r="H4873" t="s">
        <v>6491</v>
      </c>
      <c r="I4873" t="s">
        <v>14</v>
      </c>
      <c r="J4873" t="s">
        <v>8283</v>
      </c>
      <c r="K4873" t="s">
        <v>56</v>
      </c>
      <c r="L4873" t="s">
        <v>903</v>
      </c>
      <c r="M4873" t="s">
        <v>1829</v>
      </c>
      <c r="N4873" s="5">
        <v>290844</v>
      </c>
    </row>
    <row r="4874" spans="1:14" x14ac:dyDescent="0.25">
      <c r="A4874" t="s">
        <v>68</v>
      </c>
      <c r="B4874" t="s">
        <v>2056</v>
      </c>
      <c r="C4874">
        <v>1830</v>
      </c>
      <c r="D4874" s="2">
        <v>46082</v>
      </c>
      <c r="E4874" t="s">
        <v>906</v>
      </c>
      <c r="F4874" t="s">
        <v>8284</v>
      </c>
      <c r="G4874" t="s">
        <v>8285</v>
      </c>
      <c r="H4874" t="s">
        <v>6515</v>
      </c>
      <c r="I4874" t="s">
        <v>8286</v>
      </c>
      <c r="J4874" t="s">
        <v>8287</v>
      </c>
      <c r="K4874" t="s">
        <v>56</v>
      </c>
      <c r="L4874" t="s">
        <v>903</v>
      </c>
      <c r="M4874" t="s">
        <v>1829</v>
      </c>
      <c r="N4874" s="5">
        <v>258973</v>
      </c>
    </row>
    <row r="4875" spans="1:14" x14ac:dyDescent="0.25">
      <c r="A4875" t="s">
        <v>68</v>
      </c>
      <c r="B4875" t="s">
        <v>2056</v>
      </c>
      <c r="C4875">
        <v>1830</v>
      </c>
      <c r="D4875" s="2">
        <v>46082</v>
      </c>
      <c r="E4875" t="s">
        <v>906</v>
      </c>
      <c r="F4875" t="s">
        <v>815</v>
      </c>
      <c r="G4875" t="s">
        <v>1900</v>
      </c>
      <c r="H4875" t="s">
        <v>719</v>
      </c>
      <c r="I4875" t="s">
        <v>14</v>
      </c>
      <c r="J4875" t="s">
        <v>1904</v>
      </c>
      <c r="K4875" t="s">
        <v>56</v>
      </c>
      <c r="L4875" t="s">
        <v>903</v>
      </c>
      <c r="M4875" t="s">
        <v>1829</v>
      </c>
      <c r="N4875" s="5">
        <v>16391281</v>
      </c>
    </row>
    <row r="4876" spans="1:14" x14ac:dyDescent="0.25">
      <c r="A4876" t="s">
        <v>68</v>
      </c>
      <c r="B4876" t="s">
        <v>2056</v>
      </c>
      <c r="C4876">
        <v>1830</v>
      </c>
      <c r="D4876" s="2">
        <v>46082</v>
      </c>
      <c r="E4876" t="s">
        <v>907</v>
      </c>
      <c r="F4876" t="s">
        <v>944</v>
      </c>
      <c r="G4876" t="s">
        <v>2057</v>
      </c>
      <c r="H4876" t="s">
        <v>861</v>
      </c>
      <c r="I4876" t="s">
        <v>5510</v>
      </c>
      <c r="J4876" t="s">
        <v>5511</v>
      </c>
      <c r="K4876" t="s">
        <v>56</v>
      </c>
      <c r="L4876" t="s">
        <v>904</v>
      </c>
      <c r="M4876" t="s">
        <v>1829</v>
      </c>
      <c r="N4876" s="5">
        <v>-3807018</v>
      </c>
    </row>
    <row r="4877" spans="1:14" x14ac:dyDescent="0.25">
      <c r="A4877" t="s">
        <v>68</v>
      </c>
      <c r="B4877" t="s">
        <v>2056</v>
      </c>
      <c r="C4877">
        <v>1830</v>
      </c>
      <c r="D4877" s="2">
        <v>46082</v>
      </c>
      <c r="E4877" t="s">
        <v>907</v>
      </c>
      <c r="F4877" t="s">
        <v>924</v>
      </c>
      <c r="G4877" t="s">
        <v>901</v>
      </c>
      <c r="H4877" t="s">
        <v>885</v>
      </c>
      <c r="I4877" t="s">
        <v>8225</v>
      </c>
      <c r="J4877" t="s">
        <v>1929</v>
      </c>
      <c r="K4877" t="s">
        <v>56</v>
      </c>
      <c r="L4877" t="s">
        <v>904</v>
      </c>
      <c r="M4877" t="s">
        <v>1829</v>
      </c>
      <c r="N4877" s="5">
        <v>-2278539</v>
      </c>
    </row>
    <row r="4878" spans="1:14" x14ac:dyDescent="0.25">
      <c r="A4878" t="s">
        <v>68</v>
      </c>
      <c r="B4878" t="s">
        <v>2056</v>
      </c>
      <c r="C4878">
        <v>1830</v>
      </c>
      <c r="D4878" s="2">
        <v>46082</v>
      </c>
      <c r="E4878" t="s">
        <v>907</v>
      </c>
      <c r="F4878" t="s">
        <v>924</v>
      </c>
      <c r="G4878" t="s">
        <v>901</v>
      </c>
      <c r="H4878" t="s">
        <v>1557</v>
      </c>
      <c r="I4878" t="s">
        <v>8226</v>
      </c>
      <c r="J4878" t="s">
        <v>1929</v>
      </c>
      <c r="K4878" t="s">
        <v>56</v>
      </c>
      <c r="L4878" t="s">
        <v>904</v>
      </c>
      <c r="M4878" t="s">
        <v>1829</v>
      </c>
      <c r="N4878" s="5">
        <v>-7151283</v>
      </c>
    </row>
    <row r="4879" spans="1:14" x14ac:dyDescent="0.25">
      <c r="A4879" t="s">
        <v>68</v>
      </c>
      <c r="B4879" t="s">
        <v>2056</v>
      </c>
      <c r="C4879">
        <v>1830</v>
      </c>
      <c r="D4879" s="2">
        <v>46082</v>
      </c>
      <c r="E4879" t="s">
        <v>907</v>
      </c>
      <c r="F4879" t="s">
        <v>169</v>
      </c>
      <c r="G4879" t="s">
        <v>4</v>
      </c>
      <c r="H4879" t="s">
        <v>862</v>
      </c>
      <c r="I4879" t="s">
        <v>8257</v>
      </c>
      <c r="J4879" t="s">
        <v>5518</v>
      </c>
      <c r="K4879" t="s">
        <v>56</v>
      </c>
      <c r="L4879" t="s">
        <v>904</v>
      </c>
      <c r="M4879" t="s">
        <v>1829</v>
      </c>
      <c r="N4879" s="5">
        <v>-4592405</v>
      </c>
    </row>
    <row r="4880" spans="1:14" x14ac:dyDescent="0.25">
      <c r="A4880" t="s">
        <v>68</v>
      </c>
      <c r="B4880" t="s">
        <v>2056</v>
      </c>
      <c r="C4880">
        <v>1830</v>
      </c>
      <c r="D4880" s="2">
        <v>46082</v>
      </c>
      <c r="E4880" t="s">
        <v>907</v>
      </c>
      <c r="F4880" t="s">
        <v>815</v>
      </c>
      <c r="G4880" t="s">
        <v>1900</v>
      </c>
      <c r="H4880" t="s">
        <v>719</v>
      </c>
      <c r="I4880" t="s">
        <v>8262</v>
      </c>
      <c r="J4880" t="s">
        <v>1907</v>
      </c>
      <c r="K4880" t="s">
        <v>56</v>
      </c>
      <c r="L4880" t="s">
        <v>904</v>
      </c>
      <c r="M4880" t="s">
        <v>1829</v>
      </c>
      <c r="N4880" s="5">
        <v>-259435</v>
      </c>
    </row>
    <row r="4881" spans="1:14" x14ac:dyDescent="0.25">
      <c r="A4881" t="s">
        <v>68</v>
      </c>
      <c r="B4881" t="s">
        <v>2056</v>
      </c>
      <c r="C4881">
        <v>1830</v>
      </c>
      <c r="D4881" s="2">
        <v>46082</v>
      </c>
      <c r="E4881" t="s">
        <v>907</v>
      </c>
      <c r="F4881" t="s">
        <v>815</v>
      </c>
      <c r="G4881" t="s">
        <v>1900</v>
      </c>
      <c r="H4881" t="s">
        <v>719</v>
      </c>
      <c r="I4881" t="s">
        <v>8266</v>
      </c>
      <c r="J4881" t="s">
        <v>1907</v>
      </c>
      <c r="K4881" t="s">
        <v>56</v>
      </c>
      <c r="L4881" t="s">
        <v>904</v>
      </c>
      <c r="M4881" t="s">
        <v>1829</v>
      </c>
      <c r="N4881" s="5">
        <v>-1855039</v>
      </c>
    </row>
    <row r="4882" spans="1:14" x14ac:dyDescent="0.25">
      <c r="A4882" t="s">
        <v>68</v>
      </c>
      <c r="B4882" t="s">
        <v>2056</v>
      </c>
      <c r="C4882">
        <v>1830</v>
      </c>
      <c r="D4882" s="2">
        <v>46082</v>
      </c>
      <c r="E4882" t="s">
        <v>907</v>
      </c>
      <c r="F4882" t="s">
        <v>815</v>
      </c>
      <c r="G4882" t="s">
        <v>1900</v>
      </c>
      <c r="H4882" t="s">
        <v>719</v>
      </c>
      <c r="I4882" t="s">
        <v>8267</v>
      </c>
      <c r="J4882" t="s">
        <v>1907</v>
      </c>
      <c r="K4882" t="s">
        <v>56</v>
      </c>
      <c r="L4882" t="s">
        <v>904</v>
      </c>
      <c r="M4882" t="s">
        <v>1829</v>
      </c>
      <c r="N4882" s="5">
        <v>-1504086</v>
      </c>
    </row>
    <row r="4883" spans="1:14" x14ac:dyDescent="0.25">
      <c r="A4883" t="s">
        <v>68</v>
      </c>
      <c r="B4883" t="s">
        <v>2056</v>
      </c>
      <c r="C4883">
        <v>1830</v>
      </c>
      <c r="D4883" s="2">
        <v>46082</v>
      </c>
      <c r="E4883" t="s">
        <v>907</v>
      </c>
      <c r="F4883" t="s">
        <v>815</v>
      </c>
      <c r="G4883" t="s">
        <v>1900</v>
      </c>
      <c r="H4883" t="s">
        <v>719</v>
      </c>
      <c r="I4883" t="s">
        <v>8268</v>
      </c>
      <c r="J4883" t="s">
        <v>1907</v>
      </c>
      <c r="K4883" t="s">
        <v>56</v>
      </c>
      <c r="L4883" t="s">
        <v>904</v>
      </c>
      <c r="M4883" t="s">
        <v>1829</v>
      </c>
      <c r="N4883" s="5">
        <v>-1973615</v>
      </c>
    </row>
    <row r="4884" spans="1:14" x14ac:dyDescent="0.25">
      <c r="A4884" t="s">
        <v>68</v>
      </c>
      <c r="B4884" t="s">
        <v>2056</v>
      </c>
      <c r="C4884">
        <v>1830</v>
      </c>
      <c r="D4884" s="2">
        <v>46082</v>
      </c>
      <c r="E4884" t="s">
        <v>907</v>
      </c>
      <c r="F4884" t="s">
        <v>815</v>
      </c>
      <c r="G4884" t="s">
        <v>1900</v>
      </c>
      <c r="H4884" t="s">
        <v>719</v>
      </c>
      <c r="I4884" t="s">
        <v>8271</v>
      </c>
      <c r="J4884" t="s">
        <v>1907</v>
      </c>
      <c r="K4884" t="s">
        <v>56</v>
      </c>
      <c r="L4884" t="s">
        <v>904</v>
      </c>
      <c r="M4884" t="s">
        <v>1829</v>
      </c>
      <c r="N4884" s="5">
        <v>-1521992</v>
      </c>
    </row>
    <row r="4885" spans="1:14" x14ac:dyDescent="0.25">
      <c r="A4885" t="s">
        <v>68</v>
      </c>
      <c r="B4885" t="s">
        <v>2056</v>
      </c>
      <c r="C4885">
        <v>1830</v>
      </c>
      <c r="D4885" s="2">
        <v>46082</v>
      </c>
      <c r="E4885" t="s">
        <v>907</v>
      </c>
      <c r="F4885" t="s">
        <v>815</v>
      </c>
      <c r="G4885" t="s">
        <v>1900</v>
      </c>
      <c r="H4885" t="s">
        <v>719</v>
      </c>
      <c r="I4885" t="s">
        <v>8272</v>
      </c>
      <c r="J4885" t="s">
        <v>1907</v>
      </c>
      <c r="K4885" t="s">
        <v>56</v>
      </c>
      <c r="L4885" t="s">
        <v>904</v>
      </c>
      <c r="M4885" t="s">
        <v>1829</v>
      </c>
      <c r="N4885" s="5">
        <v>-1091457</v>
      </c>
    </row>
    <row r="4886" spans="1:14" x14ac:dyDescent="0.25">
      <c r="A4886" t="s">
        <v>68</v>
      </c>
      <c r="B4886" t="s">
        <v>2056</v>
      </c>
      <c r="C4886">
        <v>1830</v>
      </c>
      <c r="D4886" s="2">
        <v>46082</v>
      </c>
      <c r="E4886" t="s">
        <v>907</v>
      </c>
      <c r="F4886" t="s">
        <v>815</v>
      </c>
      <c r="G4886" t="s">
        <v>1900</v>
      </c>
      <c r="H4886" t="s">
        <v>719</v>
      </c>
      <c r="I4886" t="s">
        <v>8273</v>
      </c>
      <c r="J4886" t="s">
        <v>1907</v>
      </c>
      <c r="K4886" t="s">
        <v>56</v>
      </c>
      <c r="L4886" t="s">
        <v>904</v>
      </c>
      <c r="M4886" t="s">
        <v>1829</v>
      </c>
      <c r="N4886" s="5">
        <v>-8117289</v>
      </c>
    </row>
    <row r="4887" spans="1:14" x14ac:dyDescent="0.25">
      <c r="A4887" t="s">
        <v>68</v>
      </c>
      <c r="B4887" t="s">
        <v>2056</v>
      </c>
      <c r="C4887">
        <v>1830</v>
      </c>
      <c r="D4887" s="2">
        <v>46113</v>
      </c>
      <c r="E4887" t="s">
        <v>905</v>
      </c>
      <c r="F4887" t="s">
        <v>8278</v>
      </c>
      <c r="G4887" t="s">
        <v>8279</v>
      </c>
      <c r="H4887" t="s">
        <v>6516</v>
      </c>
      <c r="I4887" t="s">
        <v>8288</v>
      </c>
      <c r="J4887" t="s">
        <v>8289</v>
      </c>
      <c r="K4887" t="s">
        <v>56</v>
      </c>
      <c r="L4887" t="s">
        <v>902</v>
      </c>
      <c r="M4887" t="s">
        <v>1829</v>
      </c>
      <c r="N4887" s="5">
        <v>278534</v>
      </c>
    </row>
    <row r="4888" spans="1:14" x14ac:dyDescent="0.25">
      <c r="A4888" t="s">
        <v>68</v>
      </c>
      <c r="B4888" t="s">
        <v>2056</v>
      </c>
      <c r="C4888">
        <v>1830</v>
      </c>
      <c r="D4888" s="2">
        <v>46113</v>
      </c>
      <c r="E4888" t="s">
        <v>905</v>
      </c>
      <c r="F4888" t="s">
        <v>601</v>
      </c>
      <c r="G4888" t="s">
        <v>1894</v>
      </c>
      <c r="H4888" t="s">
        <v>834</v>
      </c>
      <c r="I4888" t="s">
        <v>8290</v>
      </c>
      <c r="J4888" t="s">
        <v>657</v>
      </c>
      <c r="K4888" t="s">
        <v>56</v>
      </c>
      <c r="L4888" t="s">
        <v>902</v>
      </c>
      <c r="M4888" t="s">
        <v>1829</v>
      </c>
      <c r="N4888" s="5">
        <v>6241797</v>
      </c>
    </row>
    <row r="4889" spans="1:14" x14ac:dyDescent="0.25">
      <c r="A4889" t="s">
        <v>68</v>
      </c>
      <c r="B4889" t="s">
        <v>2056</v>
      </c>
      <c r="C4889">
        <v>1830</v>
      </c>
      <c r="D4889" s="2">
        <v>46113</v>
      </c>
      <c r="E4889" t="s">
        <v>905</v>
      </c>
      <c r="F4889" t="s">
        <v>601</v>
      </c>
      <c r="G4889" t="s">
        <v>1894</v>
      </c>
      <c r="H4889" t="s">
        <v>834</v>
      </c>
      <c r="I4889" t="s">
        <v>8291</v>
      </c>
      <c r="J4889" t="s">
        <v>657</v>
      </c>
      <c r="K4889" t="s">
        <v>56</v>
      </c>
      <c r="L4889" t="s">
        <v>902</v>
      </c>
      <c r="M4889" t="s">
        <v>1829</v>
      </c>
      <c r="N4889" s="5">
        <v>5643930</v>
      </c>
    </row>
    <row r="4890" spans="1:14" x14ac:dyDescent="0.25">
      <c r="A4890" t="s">
        <v>68</v>
      </c>
      <c r="B4890" t="s">
        <v>2056</v>
      </c>
      <c r="C4890">
        <v>1830</v>
      </c>
      <c r="D4890" s="2">
        <v>46113</v>
      </c>
      <c r="E4890" t="s">
        <v>905</v>
      </c>
      <c r="F4890" t="s">
        <v>601</v>
      </c>
      <c r="G4890" t="s">
        <v>1894</v>
      </c>
      <c r="H4890" t="s">
        <v>834</v>
      </c>
      <c r="I4890" t="s">
        <v>8292</v>
      </c>
      <c r="J4890" t="s">
        <v>657</v>
      </c>
      <c r="K4890" t="s">
        <v>56</v>
      </c>
      <c r="L4890" t="s">
        <v>902</v>
      </c>
      <c r="M4890" t="s">
        <v>1829</v>
      </c>
      <c r="N4890" s="5">
        <v>2221857</v>
      </c>
    </row>
    <row r="4891" spans="1:14" x14ac:dyDescent="0.25">
      <c r="A4891" t="s">
        <v>68</v>
      </c>
      <c r="B4891" t="s">
        <v>2056</v>
      </c>
      <c r="C4891">
        <v>1830</v>
      </c>
      <c r="D4891" s="2">
        <v>46113</v>
      </c>
      <c r="E4891" t="s">
        <v>905</v>
      </c>
      <c r="F4891" t="s">
        <v>601</v>
      </c>
      <c r="G4891" t="s">
        <v>1894</v>
      </c>
      <c r="H4891" t="s">
        <v>834</v>
      </c>
      <c r="I4891" t="s">
        <v>8293</v>
      </c>
      <c r="J4891" t="s">
        <v>657</v>
      </c>
      <c r="K4891" t="s">
        <v>56</v>
      </c>
      <c r="L4891" t="s">
        <v>902</v>
      </c>
      <c r="M4891" t="s">
        <v>1829</v>
      </c>
      <c r="N4891" s="5">
        <v>8645265</v>
      </c>
    </row>
    <row r="4892" spans="1:14" x14ac:dyDescent="0.25">
      <c r="A4892" t="s">
        <v>68</v>
      </c>
      <c r="B4892" t="s">
        <v>2056</v>
      </c>
      <c r="C4892">
        <v>1830</v>
      </c>
      <c r="D4892" s="2">
        <v>46113</v>
      </c>
      <c r="E4892" t="s">
        <v>905</v>
      </c>
      <c r="F4892" t="s">
        <v>174</v>
      </c>
      <c r="G4892" t="s">
        <v>1909</v>
      </c>
      <c r="H4892" t="s">
        <v>1351</v>
      </c>
      <c r="I4892" t="s">
        <v>8294</v>
      </c>
      <c r="J4892" t="s">
        <v>1909</v>
      </c>
      <c r="K4892" t="s">
        <v>56</v>
      </c>
      <c r="L4892" t="s">
        <v>902</v>
      </c>
      <c r="M4892" t="s">
        <v>1829</v>
      </c>
      <c r="N4892" s="5">
        <v>1346053</v>
      </c>
    </row>
    <row r="4893" spans="1:14" x14ac:dyDescent="0.25">
      <c r="A4893" t="s">
        <v>68</v>
      </c>
      <c r="B4893" t="s">
        <v>2056</v>
      </c>
      <c r="C4893">
        <v>1830</v>
      </c>
      <c r="D4893" s="2">
        <v>46113</v>
      </c>
      <c r="E4893" t="s">
        <v>905</v>
      </c>
      <c r="F4893" t="s">
        <v>174</v>
      </c>
      <c r="G4893" t="s">
        <v>1909</v>
      </c>
      <c r="H4893" t="s">
        <v>1351</v>
      </c>
      <c r="I4893" t="s">
        <v>8295</v>
      </c>
      <c r="J4893" t="s">
        <v>1909</v>
      </c>
      <c r="K4893" t="s">
        <v>56</v>
      </c>
      <c r="L4893" t="s">
        <v>902</v>
      </c>
      <c r="M4893" t="s">
        <v>1829</v>
      </c>
      <c r="N4893" s="5">
        <v>415948</v>
      </c>
    </row>
    <row r="4894" spans="1:14" x14ac:dyDescent="0.25">
      <c r="A4894" t="s">
        <v>68</v>
      </c>
      <c r="B4894" t="s">
        <v>2056</v>
      </c>
      <c r="C4894">
        <v>1830</v>
      </c>
      <c r="D4894" s="2">
        <v>46113</v>
      </c>
      <c r="E4894" t="s">
        <v>905</v>
      </c>
      <c r="F4894" t="s">
        <v>944</v>
      </c>
      <c r="G4894" t="s">
        <v>2057</v>
      </c>
      <c r="H4894" t="s">
        <v>861</v>
      </c>
      <c r="I4894" t="s">
        <v>8296</v>
      </c>
      <c r="J4894" t="s">
        <v>2057</v>
      </c>
      <c r="K4894" t="s">
        <v>56</v>
      </c>
      <c r="L4894" t="s">
        <v>902</v>
      </c>
      <c r="M4894" t="s">
        <v>1829</v>
      </c>
      <c r="N4894" s="5">
        <v>1084093</v>
      </c>
    </row>
    <row r="4895" spans="1:14" x14ac:dyDescent="0.25">
      <c r="A4895" t="s">
        <v>68</v>
      </c>
      <c r="B4895" t="s">
        <v>2056</v>
      </c>
      <c r="C4895">
        <v>1830</v>
      </c>
      <c r="D4895" s="2">
        <v>46113</v>
      </c>
      <c r="E4895" t="s">
        <v>905</v>
      </c>
      <c r="F4895" t="s">
        <v>944</v>
      </c>
      <c r="G4895" t="s">
        <v>2057</v>
      </c>
      <c r="H4895" t="s">
        <v>861</v>
      </c>
      <c r="I4895" t="s">
        <v>8297</v>
      </c>
      <c r="J4895" t="s">
        <v>2057</v>
      </c>
      <c r="K4895" t="s">
        <v>56</v>
      </c>
      <c r="L4895" t="s">
        <v>902</v>
      </c>
      <c r="M4895" t="s">
        <v>1829</v>
      </c>
      <c r="N4895" s="5">
        <v>1830329</v>
      </c>
    </row>
    <row r="4896" spans="1:14" x14ac:dyDescent="0.25">
      <c r="A4896" t="s">
        <v>68</v>
      </c>
      <c r="B4896" t="s">
        <v>2056</v>
      </c>
      <c r="C4896">
        <v>1830</v>
      </c>
      <c r="D4896" s="2">
        <v>46113</v>
      </c>
      <c r="E4896" t="s">
        <v>905</v>
      </c>
      <c r="F4896" t="s">
        <v>944</v>
      </c>
      <c r="G4896" t="s">
        <v>2057</v>
      </c>
      <c r="H4896" t="s">
        <v>861</v>
      </c>
      <c r="I4896" t="s">
        <v>8298</v>
      </c>
      <c r="J4896" t="s">
        <v>2057</v>
      </c>
      <c r="K4896" t="s">
        <v>56</v>
      </c>
      <c r="L4896" t="s">
        <v>902</v>
      </c>
      <c r="M4896" t="s">
        <v>1829</v>
      </c>
      <c r="N4896" s="5">
        <v>982497</v>
      </c>
    </row>
    <row r="4897" spans="1:14" x14ac:dyDescent="0.25">
      <c r="A4897" t="s">
        <v>68</v>
      </c>
      <c r="B4897" t="s">
        <v>2056</v>
      </c>
      <c r="C4897">
        <v>1830</v>
      </c>
      <c r="D4897" s="2">
        <v>46113</v>
      </c>
      <c r="E4897" t="s">
        <v>905</v>
      </c>
      <c r="F4897" t="s">
        <v>944</v>
      </c>
      <c r="G4897" t="s">
        <v>2057</v>
      </c>
      <c r="H4897" t="s">
        <v>861</v>
      </c>
      <c r="I4897" t="s">
        <v>8299</v>
      </c>
      <c r="J4897" t="s">
        <v>2057</v>
      </c>
      <c r="K4897" t="s">
        <v>56</v>
      </c>
      <c r="L4897" t="s">
        <v>902</v>
      </c>
      <c r="M4897" t="s">
        <v>1829</v>
      </c>
      <c r="N4897" s="5">
        <v>602407</v>
      </c>
    </row>
    <row r="4898" spans="1:14" x14ac:dyDescent="0.25">
      <c r="A4898" t="s">
        <v>68</v>
      </c>
      <c r="B4898" t="s">
        <v>2056</v>
      </c>
      <c r="C4898">
        <v>1830</v>
      </c>
      <c r="D4898" s="2">
        <v>46113</v>
      </c>
      <c r="E4898" t="s">
        <v>905</v>
      </c>
      <c r="F4898" t="s">
        <v>8300</v>
      </c>
      <c r="G4898" t="s">
        <v>14</v>
      </c>
      <c r="H4898" t="s">
        <v>6511</v>
      </c>
      <c r="I4898" t="s">
        <v>8301</v>
      </c>
      <c r="J4898" t="s">
        <v>8302</v>
      </c>
      <c r="K4898" t="s">
        <v>56</v>
      </c>
      <c r="L4898" t="s">
        <v>902</v>
      </c>
      <c r="M4898" t="s">
        <v>1829</v>
      </c>
      <c r="N4898" s="5">
        <v>159578</v>
      </c>
    </row>
    <row r="4899" spans="1:14" x14ac:dyDescent="0.25">
      <c r="A4899" t="s">
        <v>68</v>
      </c>
      <c r="B4899" t="s">
        <v>2056</v>
      </c>
      <c r="C4899">
        <v>1830</v>
      </c>
      <c r="D4899" s="2">
        <v>46113</v>
      </c>
      <c r="E4899" t="s">
        <v>905</v>
      </c>
      <c r="F4899" t="s">
        <v>8300</v>
      </c>
      <c r="G4899" t="s">
        <v>14</v>
      </c>
      <c r="H4899" t="s">
        <v>6511</v>
      </c>
      <c r="I4899" t="s">
        <v>8303</v>
      </c>
      <c r="J4899" t="s">
        <v>8302</v>
      </c>
      <c r="K4899" t="s">
        <v>56</v>
      </c>
      <c r="L4899" t="s">
        <v>902</v>
      </c>
      <c r="M4899" t="s">
        <v>1829</v>
      </c>
      <c r="N4899" s="5">
        <v>31916</v>
      </c>
    </row>
    <row r="4900" spans="1:14" x14ac:dyDescent="0.25">
      <c r="A4900" t="s">
        <v>68</v>
      </c>
      <c r="B4900" t="s">
        <v>2056</v>
      </c>
      <c r="C4900">
        <v>1830</v>
      </c>
      <c r="D4900" s="2">
        <v>46113</v>
      </c>
      <c r="E4900" t="s">
        <v>905</v>
      </c>
      <c r="F4900" t="s">
        <v>804</v>
      </c>
      <c r="G4900" t="s">
        <v>771</v>
      </c>
      <c r="H4900" t="s">
        <v>3151</v>
      </c>
      <c r="I4900" t="s">
        <v>8304</v>
      </c>
      <c r="J4900" t="s">
        <v>771</v>
      </c>
      <c r="K4900" t="s">
        <v>56</v>
      </c>
      <c r="L4900" t="s">
        <v>902</v>
      </c>
      <c r="M4900" t="s">
        <v>1829</v>
      </c>
      <c r="N4900" s="5">
        <v>71715</v>
      </c>
    </row>
    <row r="4901" spans="1:14" x14ac:dyDescent="0.25">
      <c r="A4901" t="s">
        <v>68</v>
      </c>
      <c r="B4901" t="s">
        <v>2056</v>
      </c>
      <c r="C4901">
        <v>1830</v>
      </c>
      <c r="D4901" s="2">
        <v>46113</v>
      </c>
      <c r="E4901" t="s">
        <v>905</v>
      </c>
      <c r="F4901" t="s">
        <v>945</v>
      </c>
      <c r="G4901" t="s">
        <v>900</v>
      </c>
      <c r="H4901" t="s">
        <v>1431</v>
      </c>
      <c r="I4901" t="s">
        <v>8305</v>
      </c>
      <c r="J4901" t="s">
        <v>900</v>
      </c>
      <c r="K4901" t="s">
        <v>56</v>
      </c>
      <c r="L4901" t="s">
        <v>902</v>
      </c>
      <c r="M4901" t="s">
        <v>1829</v>
      </c>
      <c r="N4901" s="5">
        <v>2373371</v>
      </c>
    </row>
    <row r="4902" spans="1:14" x14ac:dyDescent="0.25">
      <c r="A4902" t="s">
        <v>68</v>
      </c>
      <c r="B4902" t="s">
        <v>2056</v>
      </c>
      <c r="C4902">
        <v>1830</v>
      </c>
      <c r="D4902" s="2">
        <v>46113</v>
      </c>
      <c r="E4902" t="s">
        <v>905</v>
      </c>
      <c r="F4902" t="s">
        <v>945</v>
      </c>
      <c r="G4902" t="s">
        <v>900</v>
      </c>
      <c r="H4902" t="s">
        <v>1431</v>
      </c>
      <c r="I4902" t="s">
        <v>8306</v>
      </c>
      <c r="J4902" t="s">
        <v>900</v>
      </c>
      <c r="K4902" t="s">
        <v>56</v>
      </c>
      <c r="L4902" t="s">
        <v>902</v>
      </c>
      <c r="M4902" t="s">
        <v>1829</v>
      </c>
      <c r="N4902" s="5">
        <v>3553483</v>
      </c>
    </row>
    <row r="4903" spans="1:14" x14ac:dyDescent="0.25">
      <c r="A4903" t="s">
        <v>68</v>
      </c>
      <c r="B4903" t="s">
        <v>2056</v>
      </c>
      <c r="C4903">
        <v>1830</v>
      </c>
      <c r="D4903" s="2">
        <v>46113</v>
      </c>
      <c r="E4903" t="s">
        <v>905</v>
      </c>
      <c r="F4903" t="s">
        <v>981</v>
      </c>
      <c r="G4903" t="s">
        <v>1967</v>
      </c>
      <c r="H4903" t="s">
        <v>982</v>
      </c>
      <c r="I4903" t="s">
        <v>8307</v>
      </c>
      <c r="J4903" t="s">
        <v>1657</v>
      </c>
      <c r="K4903" t="s">
        <v>56</v>
      </c>
      <c r="L4903" t="s">
        <v>902</v>
      </c>
      <c r="M4903" t="s">
        <v>1829</v>
      </c>
      <c r="N4903" s="5">
        <v>635297</v>
      </c>
    </row>
    <row r="4904" spans="1:14" x14ac:dyDescent="0.25">
      <c r="A4904" t="s">
        <v>68</v>
      </c>
      <c r="B4904" t="s">
        <v>2056</v>
      </c>
      <c r="C4904">
        <v>1830</v>
      </c>
      <c r="D4904" s="2">
        <v>46113</v>
      </c>
      <c r="E4904" t="s">
        <v>905</v>
      </c>
      <c r="F4904" t="s">
        <v>981</v>
      </c>
      <c r="G4904" t="s">
        <v>1967</v>
      </c>
      <c r="H4904" t="s">
        <v>1432</v>
      </c>
      <c r="I4904" t="s">
        <v>8308</v>
      </c>
      <c r="J4904" t="s">
        <v>1967</v>
      </c>
      <c r="K4904" t="s">
        <v>56</v>
      </c>
      <c r="L4904" t="s">
        <v>902</v>
      </c>
      <c r="M4904" t="s">
        <v>1829</v>
      </c>
      <c r="N4904" s="5">
        <v>359886</v>
      </c>
    </row>
    <row r="4905" spans="1:14" x14ac:dyDescent="0.25">
      <c r="A4905" t="s">
        <v>68</v>
      </c>
      <c r="B4905" t="s">
        <v>2056</v>
      </c>
      <c r="C4905">
        <v>1830</v>
      </c>
      <c r="D4905" s="2">
        <v>46113</v>
      </c>
      <c r="E4905" t="s">
        <v>905</v>
      </c>
      <c r="F4905" t="s">
        <v>8309</v>
      </c>
      <c r="G4905" t="s">
        <v>8310</v>
      </c>
      <c r="H4905" t="s">
        <v>6510</v>
      </c>
      <c r="I4905" t="s">
        <v>8311</v>
      </c>
      <c r="J4905" t="s">
        <v>8310</v>
      </c>
      <c r="K4905" t="s">
        <v>56</v>
      </c>
      <c r="L4905" t="s">
        <v>902</v>
      </c>
      <c r="M4905" t="s">
        <v>1829</v>
      </c>
      <c r="N4905" s="5">
        <v>143430</v>
      </c>
    </row>
    <row r="4906" spans="1:14" x14ac:dyDescent="0.25">
      <c r="A4906" t="s">
        <v>68</v>
      </c>
      <c r="B4906" t="s">
        <v>2056</v>
      </c>
      <c r="C4906">
        <v>1830</v>
      </c>
      <c r="D4906" s="2">
        <v>46113</v>
      </c>
      <c r="E4906" t="s">
        <v>905</v>
      </c>
      <c r="F4906" t="s">
        <v>924</v>
      </c>
      <c r="G4906" t="s">
        <v>901</v>
      </c>
      <c r="H4906" t="s">
        <v>885</v>
      </c>
      <c r="I4906" t="s">
        <v>8312</v>
      </c>
      <c r="J4906" t="s">
        <v>901</v>
      </c>
      <c r="K4906" t="s">
        <v>56</v>
      </c>
      <c r="L4906" t="s">
        <v>902</v>
      </c>
      <c r="M4906" t="s">
        <v>1829</v>
      </c>
      <c r="N4906" s="5">
        <v>2036709</v>
      </c>
    </row>
    <row r="4907" spans="1:14" x14ac:dyDescent="0.25">
      <c r="A4907" t="s">
        <v>68</v>
      </c>
      <c r="B4907" t="s">
        <v>2056</v>
      </c>
      <c r="C4907">
        <v>1830</v>
      </c>
      <c r="D4907" s="2">
        <v>46113</v>
      </c>
      <c r="E4907" t="s">
        <v>905</v>
      </c>
      <c r="F4907" t="s">
        <v>1507</v>
      </c>
      <c r="G4907" t="s">
        <v>1508</v>
      </c>
      <c r="H4907" t="s">
        <v>6513</v>
      </c>
      <c r="I4907" t="s">
        <v>8313</v>
      </c>
      <c r="J4907" t="s">
        <v>1508</v>
      </c>
      <c r="K4907" t="s">
        <v>56</v>
      </c>
      <c r="L4907" t="s">
        <v>902</v>
      </c>
      <c r="M4907" t="s">
        <v>1829</v>
      </c>
      <c r="N4907" s="5">
        <v>211161</v>
      </c>
    </row>
    <row r="4908" spans="1:14" x14ac:dyDescent="0.25">
      <c r="A4908" t="s">
        <v>68</v>
      </c>
      <c r="B4908" t="s">
        <v>2056</v>
      </c>
      <c r="C4908">
        <v>1830</v>
      </c>
      <c r="D4908" s="2">
        <v>46113</v>
      </c>
      <c r="E4908" t="s">
        <v>905</v>
      </c>
      <c r="F4908" t="s">
        <v>946</v>
      </c>
      <c r="G4908" t="s">
        <v>2058</v>
      </c>
      <c r="H4908" t="s">
        <v>4728</v>
      </c>
      <c r="I4908" t="s">
        <v>8314</v>
      </c>
      <c r="J4908" t="s">
        <v>4230</v>
      </c>
      <c r="K4908" t="s">
        <v>56</v>
      </c>
      <c r="L4908" t="s">
        <v>902</v>
      </c>
      <c r="M4908" t="s">
        <v>1829</v>
      </c>
      <c r="N4908" s="5">
        <v>591846</v>
      </c>
    </row>
    <row r="4909" spans="1:14" x14ac:dyDescent="0.25">
      <c r="A4909" t="s">
        <v>68</v>
      </c>
      <c r="B4909" t="s">
        <v>2056</v>
      </c>
      <c r="C4909">
        <v>1830</v>
      </c>
      <c r="D4909" s="2">
        <v>46113</v>
      </c>
      <c r="E4909" t="s">
        <v>905</v>
      </c>
      <c r="F4909" t="s">
        <v>1121</v>
      </c>
      <c r="G4909" t="s">
        <v>2068</v>
      </c>
      <c r="H4909" t="s">
        <v>6514</v>
      </c>
      <c r="I4909" t="s">
        <v>8315</v>
      </c>
      <c r="J4909" t="s">
        <v>1190</v>
      </c>
      <c r="K4909" t="s">
        <v>56</v>
      </c>
      <c r="L4909" t="s">
        <v>902</v>
      </c>
      <c r="M4909" t="s">
        <v>1829</v>
      </c>
      <c r="N4909" s="5">
        <v>401152</v>
      </c>
    </row>
    <row r="4910" spans="1:14" x14ac:dyDescent="0.25">
      <c r="A4910" t="s">
        <v>68</v>
      </c>
      <c r="B4910" t="s">
        <v>2056</v>
      </c>
      <c r="C4910">
        <v>1830</v>
      </c>
      <c r="D4910" s="2">
        <v>46113</v>
      </c>
      <c r="E4910" t="s">
        <v>905</v>
      </c>
      <c r="F4910" t="s">
        <v>1763</v>
      </c>
      <c r="G4910" t="s">
        <v>1764</v>
      </c>
      <c r="H4910" t="s">
        <v>6509</v>
      </c>
      <c r="I4910" t="s">
        <v>8316</v>
      </c>
      <c r="J4910" t="s">
        <v>1764</v>
      </c>
      <c r="K4910" t="s">
        <v>56</v>
      </c>
      <c r="L4910" t="s">
        <v>902</v>
      </c>
      <c r="M4910" t="s">
        <v>1829</v>
      </c>
      <c r="N4910" s="5">
        <v>185264</v>
      </c>
    </row>
    <row r="4911" spans="1:14" x14ac:dyDescent="0.25">
      <c r="A4911" t="s">
        <v>68</v>
      </c>
      <c r="B4911" t="s">
        <v>2056</v>
      </c>
      <c r="C4911">
        <v>1830</v>
      </c>
      <c r="D4911" s="2">
        <v>46113</v>
      </c>
      <c r="E4911" t="s">
        <v>905</v>
      </c>
      <c r="F4911" t="s">
        <v>1763</v>
      </c>
      <c r="G4911" t="s">
        <v>1764</v>
      </c>
      <c r="H4911" t="s">
        <v>6509</v>
      </c>
      <c r="I4911" t="s">
        <v>8317</v>
      </c>
      <c r="J4911" t="s">
        <v>1764</v>
      </c>
      <c r="K4911" t="s">
        <v>56</v>
      </c>
      <c r="L4911" t="s">
        <v>902</v>
      </c>
      <c r="M4911" t="s">
        <v>1829</v>
      </c>
      <c r="N4911" s="5">
        <v>146631</v>
      </c>
    </row>
    <row r="4912" spans="1:14" x14ac:dyDescent="0.25">
      <c r="A4912" t="s">
        <v>68</v>
      </c>
      <c r="B4912" t="s">
        <v>2056</v>
      </c>
      <c r="C4912">
        <v>1830</v>
      </c>
      <c r="D4912" s="2">
        <v>46113</v>
      </c>
      <c r="E4912" t="s">
        <v>905</v>
      </c>
      <c r="F4912" t="s">
        <v>932</v>
      </c>
      <c r="G4912" t="s">
        <v>837</v>
      </c>
      <c r="H4912" t="s">
        <v>4723</v>
      </c>
      <c r="I4912" t="s">
        <v>8318</v>
      </c>
      <c r="J4912" t="s">
        <v>837</v>
      </c>
      <c r="K4912" t="s">
        <v>56</v>
      </c>
      <c r="L4912" t="s">
        <v>902</v>
      </c>
      <c r="M4912" t="s">
        <v>1829</v>
      </c>
      <c r="N4912" s="5">
        <v>395875</v>
      </c>
    </row>
    <row r="4913" spans="1:14" x14ac:dyDescent="0.25">
      <c r="A4913" t="s">
        <v>68</v>
      </c>
      <c r="B4913" t="s">
        <v>2056</v>
      </c>
      <c r="C4913">
        <v>1830</v>
      </c>
      <c r="D4913" s="2">
        <v>46113</v>
      </c>
      <c r="E4913" t="s">
        <v>905</v>
      </c>
      <c r="F4913" t="s">
        <v>641</v>
      </c>
      <c r="G4913" t="s">
        <v>394</v>
      </c>
      <c r="H4913" t="s">
        <v>6485</v>
      </c>
      <c r="I4913" t="s">
        <v>8319</v>
      </c>
      <c r="J4913" t="s">
        <v>8320</v>
      </c>
      <c r="K4913" t="s">
        <v>56</v>
      </c>
      <c r="L4913" t="s">
        <v>902</v>
      </c>
      <c r="M4913" t="s">
        <v>1829</v>
      </c>
      <c r="N4913" s="5">
        <v>758586</v>
      </c>
    </row>
    <row r="4914" spans="1:14" x14ac:dyDescent="0.25">
      <c r="A4914" t="s">
        <v>68</v>
      </c>
      <c r="B4914" t="s">
        <v>2056</v>
      </c>
      <c r="C4914">
        <v>1830</v>
      </c>
      <c r="D4914" s="2">
        <v>46113</v>
      </c>
      <c r="E4914" t="s">
        <v>905</v>
      </c>
      <c r="F4914" t="s">
        <v>8243</v>
      </c>
      <c r="G4914" t="s">
        <v>8244</v>
      </c>
      <c r="H4914" t="s">
        <v>6495</v>
      </c>
      <c r="I4914" t="s">
        <v>8321</v>
      </c>
      <c r="J4914" t="s">
        <v>8244</v>
      </c>
      <c r="K4914" t="s">
        <v>56</v>
      </c>
      <c r="L4914" t="s">
        <v>902</v>
      </c>
      <c r="M4914" t="s">
        <v>1829</v>
      </c>
      <c r="N4914" s="5">
        <v>287909</v>
      </c>
    </row>
    <row r="4915" spans="1:14" x14ac:dyDescent="0.25">
      <c r="A4915" t="s">
        <v>68</v>
      </c>
      <c r="B4915" t="s">
        <v>2056</v>
      </c>
      <c r="C4915">
        <v>1830</v>
      </c>
      <c r="D4915" s="2">
        <v>46113</v>
      </c>
      <c r="E4915" t="s">
        <v>905</v>
      </c>
      <c r="F4915" t="s">
        <v>8247</v>
      </c>
      <c r="G4915" t="s">
        <v>8248</v>
      </c>
      <c r="H4915" t="s">
        <v>6505</v>
      </c>
      <c r="I4915" t="s">
        <v>8322</v>
      </c>
      <c r="J4915" t="s">
        <v>8248</v>
      </c>
      <c r="K4915" t="s">
        <v>56</v>
      </c>
      <c r="L4915" t="s">
        <v>902</v>
      </c>
      <c r="M4915" t="s">
        <v>1829</v>
      </c>
      <c r="N4915" s="5">
        <v>120619</v>
      </c>
    </row>
    <row r="4916" spans="1:14" x14ac:dyDescent="0.25">
      <c r="A4916" t="s">
        <v>68</v>
      </c>
      <c r="B4916" t="s">
        <v>2056</v>
      </c>
      <c r="C4916">
        <v>1830</v>
      </c>
      <c r="D4916" s="2">
        <v>46113</v>
      </c>
      <c r="E4916" t="s">
        <v>905</v>
      </c>
      <c r="F4916" t="s">
        <v>8250</v>
      </c>
      <c r="G4916" t="s">
        <v>8251</v>
      </c>
      <c r="H4916" t="s">
        <v>6498</v>
      </c>
      <c r="I4916" t="s">
        <v>8323</v>
      </c>
      <c r="J4916" t="s">
        <v>8251</v>
      </c>
      <c r="K4916" t="s">
        <v>56</v>
      </c>
      <c r="L4916" t="s">
        <v>902</v>
      </c>
      <c r="M4916" t="s">
        <v>1829</v>
      </c>
      <c r="N4916" s="5">
        <v>13945</v>
      </c>
    </row>
    <row r="4917" spans="1:14" x14ac:dyDescent="0.25">
      <c r="A4917" t="s">
        <v>68</v>
      </c>
      <c r="B4917" t="s">
        <v>2056</v>
      </c>
      <c r="C4917">
        <v>1830</v>
      </c>
      <c r="D4917" s="2">
        <v>46113</v>
      </c>
      <c r="E4917" t="s">
        <v>905</v>
      </c>
      <c r="F4917" t="s">
        <v>1367</v>
      </c>
      <c r="G4917" t="s">
        <v>2071</v>
      </c>
      <c r="H4917" t="s">
        <v>3082</v>
      </c>
      <c r="I4917" t="s">
        <v>8324</v>
      </c>
      <c r="J4917" t="s">
        <v>1368</v>
      </c>
      <c r="K4917" t="s">
        <v>56</v>
      </c>
      <c r="L4917" t="s">
        <v>902</v>
      </c>
      <c r="M4917" t="s">
        <v>1829</v>
      </c>
      <c r="N4917" s="5">
        <v>111557</v>
      </c>
    </row>
    <row r="4918" spans="1:14" x14ac:dyDescent="0.25">
      <c r="A4918" t="s">
        <v>68</v>
      </c>
      <c r="B4918" t="s">
        <v>2056</v>
      </c>
      <c r="C4918">
        <v>1830</v>
      </c>
      <c r="D4918" s="2">
        <v>46113</v>
      </c>
      <c r="E4918" t="s">
        <v>905</v>
      </c>
      <c r="F4918" t="s">
        <v>1185</v>
      </c>
      <c r="G4918" t="s">
        <v>1186</v>
      </c>
      <c r="H4918" t="s">
        <v>6506</v>
      </c>
      <c r="I4918" t="s">
        <v>8325</v>
      </c>
      <c r="J4918" t="s">
        <v>8326</v>
      </c>
      <c r="K4918" t="s">
        <v>56</v>
      </c>
      <c r="L4918" t="s">
        <v>902</v>
      </c>
      <c r="M4918" t="s">
        <v>1829</v>
      </c>
      <c r="N4918" s="5">
        <v>553800</v>
      </c>
    </row>
    <row r="4919" spans="1:14" x14ac:dyDescent="0.25">
      <c r="A4919" t="s">
        <v>68</v>
      </c>
      <c r="B4919" t="s">
        <v>2056</v>
      </c>
      <c r="C4919">
        <v>1830</v>
      </c>
      <c r="D4919" s="2">
        <v>46113</v>
      </c>
      <c r="E4919" t="s">
        <v>905</v>
      </c>
      <c r="F4919" t="s">
        <v>1185</v>
      </c>
      <c r="G4919" t="s">
        <v>1186</v>
      </c>
      <c r="H4919" t="s">
        <v>6512</v>
      </c>
      <c r="I4919" t="s">
        <v>8327</v>
      </c>
      <c r="J4919" t="s">
        <v>8326</v>
      </c>
      <c r="K4919" t="s">
        <v>56</v>
      </c>
      <c r="L4919" t="s">
        <v>902</v>
      </c>
      <c r="M4919" t="s">
        <v>1829</v>
      </c>
      <c r="N4919" s="5">
        <v>211512</v>
      </c>
    </row>
    <row r="4920" spans="1:14" x14ac:dyDescent="0.25">
      <c r="A4920" t="s">
        <v>68</v>
      </c>
      <c r="B4920" t="s">
        <v>2056</v>
      </c>
      <c r="C4920">
        <v>1830</v>
      </c>
      <c r="D4920" s="2">
        <v>46113</v>
      </c>
      <c r="E4920" t="s">
        <v>905</v>
      </c>
      <c r="F4920" t="s">
        <v>8282</v>
      </c>
      <c r="G4920" t="s">
        <v>14</v>
      </c>
      <c r="H4920" t="s">
        <v>6491</v>
      </c>
      <c r="I4920" t="s">
        <v>8328</v>
      </c>
      <c r="J4920" t="s">
        <v>8329</v>
      </c>
      <c r="K4920" t="s">
        <v>56</v>
      </c>
      <c r="L4920" t="s">
        <v>902</v>
      </c>
      <c r="M4920" t="s">
        <v>1829</v>
      </c>
      <c r="N4920" s="5">
        <v>99604</v>
      </c>
    </row>
    <row r="4921" spans="1:14" x14ac:dyDescent="0.25">
      <c r="A4921" t="s">
        <v>68</v>
      </c>
      <c r="B4921" t="s">
        <v>2056</v>
      </c>
      <c r="C4921">
        <v>1830</v>
      </c>
      <c r="D4921" s="2">
        <v>46113</v>
      </c>
      <c r="E4921" t="s">
        <v>905</v>
      </c>
      <c r="F4921" t="s">
        <v>8282</v>
      </c>
      <c r="G4921" t="s">
        <v>14</v>
      </c>
      <c r="H4921" t="s">
        <v>6491</v>
      </c>
      <c r="I4921" t="s">
        <v>8330</v>
      </c>
      <c r="J4921" t="s">
        <v>8329</v>
      </c>
      <c r="K4921" t="s">
        <v>56</v>
      </c>
      <c r="L4921" t="s">
        <v>902</v>
      </c>
      <c r="M4921" t="s">
        <v>1829</v>
      </c>
      <c r="N4921" s="5">
        <v>191240</v>
      </c>
    </row>
    <row r="4922" spans="1:14" x14ac:dyDescent="0.25">
      <c r="A4922" t="s">
        <v>68</v>
      </c>
      <c r="B4922" t="s">
        <v>2056</v>
      </c>
      <c r="C4922">
        <v>1830</v>
      </c>
      <c r="D4922" s="2">
        <v>46113</v>
      </c>
      <c r="E4922" t="s">
        <v>905</v>
      </c>
      <c r="F4922" t="s">
        <v>1089</v>
      </c>
      <c r="G4922" t="s">
        <v>2067</v>
      </c>
      <c r="H4922" t="s">
        <v>1079</v>
      </c>
      <c r="I4922" t="s">
        <v>8331</v>
      </c>
      <c r="J4922" t="s">
        <v>5482</v>
      </c>
      <c r="K4922" t="s">
        <v>56</v>
      </c>
      <c r="L4922" t="s">
        <v>902</v>
      </c>
      <c r="M4922" t="s">
        <v>1829</v>
      </c>
      <c r="N4922" s="5">
        <v>143430</v>
      </c>
    </row>
    <row r="4923" spans="1:14" x14ac:dyDescent="0.25">
      <c r="A4923" t="s">
        <v>68</v>
      </c>
      <c r="B4923" t="s">
        <v>2056</v>
      </c>
      <c r="C4923">
        <v>1830</v>
      </c>
      <c r="D4923" s="2">
        <v>46113</v>
      </c>
      <c r="E4923" t="s">
        <v>905</v>
      </c>
      <c r="F4923" t="s">
        <v>8284</v>
      </c>
      <c r="G4923" t="s">
        <v>8285</v>
      </c>
      <c r="H4923" t="s">
        <v>6515</v>
      </c>
      <c r="I4923" t="s">
        <v>8286</v>
      </c>
      <c r="J4923" t="s">
        <v>8285</v>
      </c>
      <c r="K4923" t="s">
        <v>56</v>
      </c>
      <c r="L4923" t="s">
        <v>902</v>
      </c>
      <c r="M4923" t="s">
        <v>1829</v>
      </c>
      <c r="N4923" s="5">
        <v>258973</v>
      </c>
    </row>
    <row r="4924" spans="1:14" x14ac:dyDescent="0.25">
      <c r="A4924" t="s">
        <v>68</v>
      </c>
      <c r="B4924" t="s">
        <v>2056</v>
      </c>
      <c r="C4924">
        <v>1830</v>
      </c>
      <c r="D4924" s="2">
        <v>46113</v>
      </c>
      <c r="E4924" t="s">
        <v>905</v>
      </c>
      <c r="F4924" t="s">
        <v>8284</v>
      </c>
      <c r="G4924" t="s">
        <v>8285</v>
      </c>
      <c r="H4924" t="s">
        <v>6515</v>
      </c>
      <c r="I4924" t="s">
        <v>8332</v>
      </c>
      <c r="J4924" t="s">
        <v>8285</v>
      </c>
      <c r="K4924" t="s">
        <v>56</v>
      </c>
      <c r="L4924" t="s">
        <v>902</v>
      </c>
      <c r="M4924" t="s">
        <v>1829</v>
      </c>
      <c r="N4924" s="5">
        <v>-258973</v>
      </c>
    </row>
    <row r="4925" spans="1:14" x14ac:dyDescent="0.25">
      <c r="A4925" t="s">
        <v>68</v>
      </c>
      <c r="B4925" t="s">
        <v>2056</v>
      </c>
      <c r="C4925">
        <v>1830</v>
      </c>
      <c r="D4925" s="2">
        <v>46113</v>
      </c>
      <c r="E4925" t="s">
        <v>905</v>
      </c>
      <c r="F4925" t="s">
        <v>8333</v>
      </c>
      <c r="G4925" t="s">
        <v>8334</v>
      </c>
      <c r="H4925" t="s">
        <v>6507</v>
      </c>
      <c r="I4925" t="s">
        <v>8335</v>
      </c>
      <c r="J4925" t="s">
        <v>8336</v>
      </c>
      <c r="K4925" t="s">
        <v>56</v>
      </c>
      <c r="L4925" t="s">
        <v>902</v>
      </c>
      <c r="M4925" t="s">
        <v>1829</v>
      </c>
      <c r="N4925" s="5">
        <v>603200</v>
      </c>
    </row>
    <row r="4926" spans="1:14" x14ac:dyDescent="0.25">
      <c r="A4926" t="s">
        <v>68</v>
      </c>
      <c r="B4926" t="s">
        <v>2056</v>
      </c>
      <c r="C4926">
        <v>1830</v>
      </c>
      <c r="D4926" s="2">
        <v>46113</v>
      </c>
      <c r="E4926" t="s">
        <v>905</v>
      </c>
      <c r="F4926" t="s">
        <v>592</v>
      </c>
      <c r="G4926" t="s">
        <v>549</v>
      </c>
      <c r="H4926" t="s">
        <v>1501</v>
      </c>
      <c r="I4926" t="s">
        <v>8337</v>
      </c>
      <c r="J4926" t="s">
        <v>549</v>
      </c>
      <c r="K4926" t="s">
        <v>56</v>
      </c>
      <c r="L4926" t="s">
        <v>902</v>
      </c>
      <c r="M4926" t="s">
        <v>1829</v>
      </c>
      <c r="N4926" s="5">
        <v>394433</v>
      </c>
    </row>
    <row r="4927" spans="1:14" x14ac:dyDescent="0.25">
      <c r="A4927" t="s">
        <v>68</v>
      </c>
      <c r="B4927" t="s">
        <v>2056</v>
      </c>
      <c r="C4927">
        <v>1830</v>
      </c>
      <c r="D4927" s="2">
        <v>46113</v>
      </c>
      <c r="E4927" t="s">
        <v>905</v>
      </c>
      <c r="F4927" t="s">
        <v>592</v>
      </c>
      <c r="G4927" t="s">
        <v>549</v>
      </c>
      <c r="H4927" t="s">
        <v>1323</v>
      </c>
      <c r="I4927" t="s">
        <v>8338</v>
      </c>
      <c r="J4927" t="s">
        <v>549</v>
      </c>
      <c r="K4927" t="s">
        <v>56</v>
      </c>
      <c r="L4927" t="s">
        <v>902</v>
      </c>
      <c r="M4927" t="s">
        <v>1829</v>
      </c>
      <c r="N4927" s="5">
        <v>382481</v>
      </c>
    </row>
    <row r="4928" spans="1:14" x14ac:dyDescent="0.25">
      <c r="A4928" t="s">
        <v>68</v>
      </c>
      <c r="B4928" t="s">
        <v>2056</v>
      </c>
      <c r="C4928">
        <v>1830</v>
      </c>
      <c r="D4928" s="2">
        <v>46113</v>
      </c>
      <c r="E4928" t="s">
        <v>905</v>
      </c>
      <c r="F4928" t="s">
        <v>592</v>
      </c>
      <c r="G4928" t="s">
        <v>549</v>
      </c>
      <c r="H4928" t="s">
        <v>6486</v>
      </c>
      <c r="I4928" t="s">
        <v>8339</v>
      </c>
      <c r="J4928" t="s">
        <v>549</v>
      </c>
      <c r="K4928" t="s">
        <v>56</v>
      </c>
      <c r="L4928" t="s">
        <v>902</v>
      </c>
      <c r="M4928" t="s">
        <v>1829</v>
      </c>
      <c r="N4928" s="5">
        <v>1147442</v>
      </c>
    </row>
    <row r="4929" spans="1:14" x14ac:dyDescent="0.25">
      <c r="A4929" t="s">
        <v>68</v>
      </c>
      <c r="B4929" t="s">
        <v>2056</v>
      </c>
      <c r="C4929">
        <v>1830</v>
      </c>
      <c r="D4929" s="2">
        <v>46113</v>
      </c>
      <c r="E4929" t="s">
        <v>905</v>
      </c>
      <c r="F4929" t="s">
        <v>592</v>
      </c>
      <c r="G4929" t="s">
        <v>549</v>
      </c>
      <c r="H4929" t="s">
        <v>6502</v>
      </c>
      <c r="I4929" t="s">
        <v>8340</v>
      </c>
      <c r="J4929" t="s">
        <v>549</v>
      </c>
      <c r="K4929" t="s">
        <v>56</v>
      </c>
      <c r="L4929" t="s">
        <v>902</v>
      </c>
      <c r="M4929" t="s">
        <v>1829</v>
      </c>
      <c r="N4929" s="5">
        <v>119962</v>
      </c>
    </row>
    <row r="4930" spans="1:14" x14ac:dyDescent="0.25">
      <c r="A4930" t="s">
        <v>68</v>
      </c>
      <c r="B4930" t="s">
        <v>2056</v>
      </c>
      <c r="C4930">
        <v>1830</v>
      </c>
      <c r="D4930" s="2">
        <v>46113</v>
      </c>
      <c r="E4930" t="s">
        <v>905</v>
      </c>
      <c r="F4930" t="s">
        <v>5566</v>
      </c>
      <c r="G4930" t="s">
        <v>5567</v>
      </c>
      <c r="H4930" t="s">
        <v>6481</v>
      </c>
      <c r="I4930" t="s">
        <v>8341</v>
      </c>
      <c r="J4930" t="s">
        <v>8342</v>
      </c>
      <c r="K4930" t="s">
        <v>56</v>
      </c>
      <c r="L4930" t="s">
        <v>902</v>
      </c>
      <c r="M4930" t="s">
        <v>1829</v>
      </c>
      <c r="N4930" s="5">
        <v>131478</v>
      </c>
    </row>
    <row r="4931" spans="1:14" x14ac:dyDescent="0.25">
      <c r="A4931" t="s">
        <v>68</v>
      </c>
      <c r="B4931" t="s">
        <v>2056</v>
      </c>
      <c r="C4931">
        <v>1830</v>
      </c>
      <c r="D4931" s="2">
        <v>46113</v>
      </c>
      <c r="E4931" t="s">
        <v>905</v>
      </c>
      <c r="F4931" t="s">
        <v>8343</v>
      </c>
      <c r="G4931" t="s">
        <v>8344</v>
      </c>
      <c r="H4931" t="s">
        <v>6482</v>
      </c>
      <c r="I4931" t="s">
        <v>8345</v>
      </c>
      <c r="J4931" t="s">
        <v>8344</v>
      </c>
      <c r="K4931" t="s">
        <v>56</v>
      </c>
      <c r="L4931" t="s">
        <v>902</v>
      </c>
      <c r="M4931" t="s">
        <v>1829</v>
      </c>
      <c r="N4931" s="5">
        <v>892455</v>
      </c>
    </row>
    <row r="4932" spans="1:14" x14ac:dyDescent="0.25">
      <c r="A4932" t="s">
        <v>68</v>
      </c>
      <c r="B4932" t="s">
        <v>2056</v>
      </c>
      <c r="C4932">
        <v>1830</v>
      </c>
      <c r="D4932" s="2">
        <v>46113</v>
      </c>
      <c r="E4932" t="s">
        <v>905</v>
      </c>
      <c r="F4932" t="s">
        <v>169</v>
      </c>
      <c r="G4932" t="s">
        <v>4</v>
      </c>
      <c r="H4932" t="s">
        <v>862</v>
      </c>
      <c r="I4932" t="s">
        <v>8346</v>
      </c>
      <c r="J4932" t="s">
        <v>7199</v>
      </c>
      <c r="K4932" t="s">
        <v>56</v>
      </c>
      <c r="L4932" t="s">
        <v>902</v>
      </c>
      <c r="M4932" t="s">
        <v>1829</v>
      </c>
      <c r="N4932" s="5">
        <v>3545135</v>
      </c>
    </row>
    <row r="4933" spans="1:14" x14ac:dyDescent="0.25">
      <c r="A4933" t="s">
        <v>68</v>
      </c>
      <c r="B4933" t="s">
        <v>2056</v>
      </c>
      <c r="C4933">
        <v>1830</v>
      </c>
      <c r="D4933" s="2">
        <v>46113</v>
      </c>
      <c r="E4933" t="s">
        <v>905</v>
      </c>
      <c r="F4933" t="s">
        <v>815</v>
      </c>
      <c r="G4933" t="s">
        <v>1900</v>
      </c>
      <c r="H4933" t="s">
        <v>719</v>
      </c>
      <c r="I4933" t="s">
        <v>8347</v>
      </c>
      <c r="J4933" t="s">
        <v>1123</v>
      </c>
      <c r="K4933" t="s">
        <v>56</v>
      </c>
      <c r="L4933" t="s">
        <v>902</v>
      </c>
      <c r="M4933" t="s">
        <v>1829</v>
      </c>
      <c r="N4933" s="5">
        <v>520333</v>
      </c>
    </row>
    <row r="4934" spans="1:14" x14ac:dyDescent="0.25">
      <c r="A4934" t="s">
        <v>68</v>
      </c>
      <c r="B4934" t="s">
        <v>2056</v>
      </c>
      <c r="C4934">
        <v>1830</v>
      </c>
      <c r="D4934" s="2">
        <v>46113</v>
      </c>
      <c r="E4934" t="s">
        <v>905</v>
      </c>
      <c r="F4934" t="s">
        <v>815</v>
      </c>
      <c r="G4934" t="s">
        <v>1900</v>
      </c>
      <c r="H4934" t="s">
        <v>719</v>
      </c>
      <c r="I4934" t="s">
        <v>8348</v>
      </c>
      <c r="J4934" t="s">
        <v>1123</v>
      </c>
      <c r="K4934" t="s">
        <v>56</v>
      </c>
      <c r="L4934" t="s">
        <v>902</v>
      </c>
      <c r="M4934" t="s">
        <v>1829</v>
      </c>
      <c r="N4934" s="5">
        <v>88847</v>
      </c>
    </row>
    <row r="4935" spans="1:14" x14ac:dyDescent="0.25">
      <c r="A4935" t="s">
        <v>68</v>
      </c>
      <c r="B4935" t="s">
        <v>2056</v>
      </c>
      <c r="C4935">
        <v>1830</v>
      </c>
      <c r="D4935" s="2">
        <v>46113</v>
      </c>
      <c r="E4935" t="s">
        <v>905</v>
      </c>
      <c r="F4935" t="s">
        <v>815</v>
      </c>
      <c r="G4935" t="s">
        <v>1900</v>
      </c>
      <c r="H4935" t="s">
        <v>719</v>
      </c>
      <c r="I4935" t="s">
        <v>8349</v>
      </c>
      <c r="J4935" t="s">
        <v>1123</v>
      </c>
      <c r="K4935" t="s">
        <v>56</v>
      </c>
      <c r="L4935" t="s">
        <v>902</v>
      </c>
      <c r="M4935" t="s">
        <v>1829</v>
      </c>
      <c r="N4935" s="5">
        <v>358974</v>
      </c>
    </row>
    <row r="4936" spans="1:14" x14ac:dyDescent="0.25">
      <c r="A4936" t="s">
        <v>68</v>
      </c>
      <c r="B4936" t="s">
        <v>2056</v>
      </c>
      <c r="C4936">
        <v>1830</v>
      </c>
      <c r="D4936" s="2">
        <v>46113</v>
      </c>
      <c r="E4936" t="s">
        <v>905</v>
      </c>
      <c r="F4936" t="s">
        <v>815</v>
      </c>
      <c r="G4936" t="s">
        <v>1900</v>
      </c>
      <c r="H4936" t="s">
        <v>719</v>
      </c>
      <c r="I4936" t="s">
        <v>8350</v>
      </c>
      <c r="J4936" t="s">
        <v>1123</v>
      </c>
      <c r="K4936" t="s">
        <v>56</v>
      </c>
      <c r="L4936" t="s">
        <v>902</v>
      </c>
      <c r="M4936" t="s">
        <v>1829</v>
      </c>
      <c r="N4936" s="5">
        <v>171319</v>
      </c>
    </row>
    <row r="4937" spans="1:14" x14ac:dyDescent="0.25">
      <c r="A4937" t="s">
        <v>68</v>
      </c>
      <c r="B4937" t="s">
        <v>2056</v>
      </c>
      <c r="C4937">
        <v>1830</v>
      </c>
      <c r="D4937" s="2">
        <v>46113</v>
      </c>
      <c r="E4937" t="s">
        <v>905</v>
      </c>
      <c r="F4937" t="s">
        <v>815</v>
      </c>
      <c r="G4937" t="s">
        <v>1900</v>
      </c>
      <c r="H4937" t="s">
        <v>719</v>
      </c>
      <c r="I4937" t="s">
        <v>8351</v>
      </c>
      <c r="J4937" t="s">
        <v>1123</v>
      </c>
      <c r="K4937" t="s">
        <v>56</v>
      </c>
      <c r="L4937" t="s">
        <v>902</v>
      </c>
      <c r="M4937" t="s">
        <v>1829</v>
      </c>
      <c r="N4937" s="5">
        <v>452602</v>
      </c>
    </row>
    <row r="4938" spans="1:14" x14ac:dyDescent="0.25">
      <c r="A4938" t="s">
        <v>68</v>
      </c>
      <c r="B4938" t="s">
        <v>2056</v>
      </c>
      <c r="C4938">
        <v>1830</v>
      </c>
      <c r="D4938" s="2">
        <v>46113</v>
      </c>
      <c r="E4938" t="s">
        <v>905</v>
      </c>
      <c r="F4938" t="s">
        <v>815</v>
      </c>
      <c r="G4938" t="s">
        <v>1900</v>
      </c>
      <c r="H4938" t="s">
        <v>719</v>
      </c>
      <c r="I4938" t="s">
        <v>8352</v>
      </c>
      <c r="J4938" t="s">
        <v>1123</v>
      </c>
      <c r="K4938" t="s">
        <v>56</v>
      </c>
      <c r="L4938" t="s">
        <v>902</v>
      </c>
      <c r="M4938" t="s">
        <v>1829</v>
      </c>
      <c r="N4938" s="5">
        <v>1673352</v>
      </c>
    </row>
    <row r="4939" spans="1:14" x14ac:dyDescent="0.25">
      <c r="A4939" t="s">
        <v>68</v>
      </c>
      <c r="B4939" t="s">
        <v>2056</v>
      </c>
      <c r="C4939">
        <v>1830</v>
      </c>
      <c r="D4939" s="2">
        <v>46113</v>
      </c>
      <c r="E4939" t="s">
        <v>905</v>
      </c>
      <c r="F4939" t="s">
        <v>815</v>
      </c>
      <c r="G4939" t="s">
        <v>1900</v>
      </c>
      <c r="H4939" t="s">
        <v>719</v>
      </c>
      <c r="I4939" t="s">
        <v>8353</v>
      </c>
      <c r="J4939" t="s">
        <v>1123</v>
      </c>
      <c r="K4939" t="s">
        <v>56</v>
      </c>
      <c r="L4939" t="s">
        <v>902</v>
      </c>
      <c r="M4939" t="s">
        <v>1829</v>
      </c>
      <c r="N4939" s="5">
        <v>1852640</v>
      </c>
    </row>
    <row r="4940" spans="1:14" x14ac:dyDescent="0.25">
      <c r="A4940" t="s">
        <v>68</v>
      </c>
      <c r="B4940" t="s">
        <v>2056</v>
      </c>
      <c r="C4940">
        <v>1830</v>
      </c>
      <c r="D4940" s="2">
        <v>46113</v>
      </c>
      <c r="E4940" t="s">
        <v>905</v>
      </c>
      <c r="F4940" t="s">
        <v>815</v>
      </c>
      <c r="G4940" t="s">
        <v>1900</v>
      </c>
      <c r="H4940" t="s">
        <v>719</v>
      </c>
      <c r="I4940" t="s">
        <v>8354</v>
      </c>
      <c r="J4940" t="s">
        <v>1123</v>
      </c>
      <c r="K4940" t="s">
        <v>56</v>
      </c>
      <c r="L4940" t="s">
        <v>902</v>
      </c>
      <c r="M4940" t="s">
        <v>1829</v>
      </c>
      <c r="N4940" s="5">
        <v>1168956</v>
      </c>
    </row>
    <row r="4941" spans="1:14" x14ac:dyDescent="0.25">
      <c r="A4941" t="s">
        <v>68</v>
      </c>
      <c r="B4941" t="s">
        <v>2056</v>
      </c>
      <c r="C4941">
        <v>1830</v>
      </c>
      <c r="D4941" s="2">
        <v>46113</v>
      </c>
      <c r="E4941" t="s">
        <v>905</v>
      </c>
      <c r="F4941" t="s">
        <v>815</v>
      </c>
      <c r="G4941" t="s">
        <v>1900</v>
      </c>
      <c r="H4941" t="s">
        <v>719</v>
      </c>
      <c r="I4941" t="s">
        <v>8355</v>
      </c>
      <c r="J4941" t="s">
        <v>7274</v>
      </c>
      <c r="K4941" t="s">
        <v>56</v>
      </c>
      <c r="L4941" t="s">
        <v>902</v>
      </c>
      <c r="M4941" t="s">
        <v>1829</v>
      </c>
      <c r="N4941" s="5">
        <v>63747</v>
      </c>
    </row>
    <row r="4942" spans="1:14" x14ac:dyDescent="0.25">
      <c r="A4942" t="s">
        <v>68</v>
      </c>
      <c r="B4942" t="s">
        <v>2056</v>
      </c>
      <c r="C4942">
        <v>1830</v>
      </c>
      <c r="D4942" s="2">
        <v>46113</v>
      </c>
      <c r="E4942" t="s">
        <v>905</v>
      </c>
      <c r="F4942" t="s">
        <v>815</v>
      </c>
      <c r="G4942" t="s">
        <v>1900</v>
      </c>
      <c r="H4942" t="s">
        <v>719</v>
      </c>
      <c r="I4942" t="s">
        <v>8356</v>
      </c>
      <c r="J4942" t="s">
        <v>1123</v>
      </c>
      <c r="K4942" t="s">
        <v>56</v>
      </c>
      <c r="L4942" t="s">
        <v>902</v>
      </c>
      <c r="M4942" t="s">
        <v>1829</v>
      </c>
      <c r="N4942" s="5">
        <v>6448382</v>
      </c>
    </row>
    <row r="4943" spans="1:14" x14ac:dyDescent="0.25">
      <c r="A4943" t="s">
        <v>68</v>
      </c>
      <c r="B4943" t="s">
        <v>2056</v>
      </c>
      <c r="C4943">
        <v>1830</v>
      </c>
      <c r="D4943" s="2">
        <v>46113</v>
      </c>
      <c r="E4943" t="s">
        <v>905</v>
      </c>
      <c r="F4943" t="s">
        <v>815</v>
      </c>
      <c r="G4943" t="s">
        <v>1900</v>
      </c>
      <c r="H4943" t="s">
        <v>719</v>
      </c>
      <c r="I4943" t="s">
        <v>8357</v>
      </c>
      <c r="J4943" t="s">
        <v>7274</v>
      </c>
      <c r="K4943" t="s">
        <v>56</v>
      </c>
      <c r="L4943" t="s">
        <v>902</v>
      </c>
      <c r="M4943" t="s">
        <v>1829</v>
      </c>
      <c r="N4943" s="5">
        <v>127494</v>
      </c>
    </row>
    <row r="4944" spans="1:14" x14ac:dyDescent="0.25">
      <c r="A4944" t="s">
        <v>68</v>
      </c>
      <c r="B4944" t="s">
        <v>2056</v>
      </c>
      <c r="C4944">
        <v>1830</v>
      </c>
      <c r="D4944" s="2">
        <v>46113</v>
      </c>
      <c r="E4944" t="s">
        <v>905</v>
      </c>
      <c r="F4944" t="s">
        <v>815</v>
      </c>
      <c r="G4944" t="s">
        <v>1900</v>
      </c>
      <c r="H4944" t="s">
        <v>719</v>
      </c>
      <c r="I4944" t="s">
        <v>8358</v>
      </c>
      <c r="J4944" t="s">
        <v>1123</v>
      </c>
      <c r="K4944" t="s">
        <v>56</v>
      </c>
      <c r="L4944" t="s">
        <v>902</v>
      </c>
      <c r="M4944" t="s">
        <v>1829</v>
      </c>
      <c r="N4944" s="5">
        <v>3047892</v>
      </c>
    </row>
    <row r="4945" spans="1:14" x14ac:dyDescent="0.25">
      <c r="A4945" t="s">
        <v>68</v>
      </c>
      <c r="B4945" t="s">
        <v>2056</v>
      </c>
      <c r="C4945">
        <v>1830</v>
      </c>
      <c r="D4945" s="2">
        <v>46113</v>
      </c>
      <c r="E4945" t="s">
        <v>905</v>
      </c>
      <c r="F4945" t="s">
        <v>815</v>
      </c>
      <c r="G4945" t="s">
        <v>1900</v>
      </c>
      <c r="H4945" t="s">
        <v>719</v>
      </c>
      <c r="I4945" t="s">
        <v>8359</v>
      </c>
      <c r="J4945" t="s">
        <v>1123</v>
      </c>
      <c r="K4945" t="s">
        <v>56</v>
      </c>
      <c r="L4945" t="s">
        <v>902</v>
      </c>
      <c r="M4945" t="s">
        <v>1829</v>
      </c>
      <c r="N4945" s="5">
        <v>1410397</v>
      </c>
    </row>
    <row r="4946" spans="1:14" x14ac:dyDescent="0.25">
      <c r="A4946" t="s">
        <v>68</v>
      </c>
      <c r="B4946" t="s">
        <v>2056</v>
      </c>
      <c r="C4946">
        <v>1830</v>
      </c>
      <c r="D4946" s="2">
        <v>46113</v>
      </c>
      <c r="E4946" t="s">
        <v>905</v>
      </c>
      <c r="F4946" t="s">
        <v>815</v>
      </c>
      <c r="G4946" t="s">
        <v>1900</v>
      </c>
      <c r="H4946" t="s">
        <v>719</v>
      </c>
      <c r="I4946" t="s">
        <v>8360</v>
      </c>
      <c r="J4946" t="s">
        <v>1123</v>
      </c>
      <c r="K4946" t="s">
        <v>56</v>
      </c>
      <c r="L4946" t="s">
        <v>902</v>
      </c>
      <c r="M4946" t="s">
        <v>1829</v>
      </c>
      <c r="N4946" s="5">
        <v>782890</v>
      </c>
    </row>
    <row r="4947" spans="1:14" x14ac:dyDescent="0.25">
      <c r="A4947" t="s">
        <v>68</v>
      </c>
      <c r="B4947" t="s">
        <v>2056</v>
      </c>
      <c r="C4947">
        <v>1830</v>
      </c>
      <c r="D4947" s="2">
        <v>46113</v>
      </c>
      <c r="E4947" t="s">
        <v>905</v>
      </c>
      <c r="F4947" t="s">
        <v>815</v>
      </c>
      <c r="G4947" t="s">
        <v>1900</v>
      </c>
      <c r="H4947" t="s">
        <v>719</v>
      </c>
      <c r="I4947" t="s">
        <v>8361</v>
      </c>
      <c r="J4947" t="s">
        <v>7274</v>
      </c>
      <c r="K4947" t="s">
        <v>56</v>
      </c>
      <c r="L4947" t="s">
        <v>902</v>
      </c>
      <c r="M4947" t="s">
        <v>1829</v>
      </c>
      <c r="N4947" s="5">
        <v>947038</v>
      </c>
    </row>
    <row r="4948" spans="1:14" x14ac:dyDescent="0.25">
      <c r="A4948" t="s">
        <v>68</v>
      </c>
      <c r="B4948" t="s">
        <v>2056</v>
      </c>
      <c r="C4948">
        <v>1830</v>
      </c>
      <c r="D4948" s="2">
        <v>46113</v>
      </c>
      <c r="E4948" t="s">
        <v>905</v>
      </c>
      <c r="F4948" t="s">
        <v>815</v>
      </c>
      <c r="G4948" t="s">
        <v>1900</v>
      </c>
      <c r="H4948" t="s">
        <v>719</v>
      </c>
      <c r="I4948" t="s">
        <v>8362</v>
      </c>
      <c r="J4948" t="s">
        <v>7274</v>
      </c>
      <c r="K4948" t="s">
        <v>56</v>
      </c>
      <c r="L4948" t="s">
        <v>902</v>
      </c>
      <c r="M4948" t="s">
        <v>1829</v>
      </c>
      <c r="N4948" s="5">
        <v>122713</v>
      </c>
    </row>
    <row r="4949" spans="1:14" x14ac:dyDescent="0.25">
      <c r="A4949" t="s">
        <v>68</v>
      </c>
      <c r="B4949" t="s">
        <v>2056</v>
      </c>
      <c r="C4949">
        <v>1830</v>
      </c>
      <c r="D4949" s="2">
        <v>46113</v>
      </c>
      <c r="E4949" t="s">
        <v>905</v>
      </c>
      <c r="F4949" t="s">
        <v>815</v>
      </c>
      <c r="G4949" t="s">
        <v>1900</v>
      </c>
      <c r="H4949" t="s">
        <v>719</v>
      </c>
      <c r="I4949" t="s">
        <v>8363</v>
      </c>
      <c r="J4949" t="s">
        <v>7274</v>
      </c>
      <c r="K4949" t="s">
        <v>56</v>
      </c>
      <c r="L4949" t="s">
        <v>902</v>
      </c>
      <c r="M4949" t="s">
        <v>1829</v>
      </c>
      <c r="N4949" s="5">
        <v>1056602</v>
      </c>
    </row>
    <row r="4950" spans="1:14" x14ac:dyDescent="0.25">
      <c r="A4950" t="s">
        <v>68</v>
      </c>
      <c r="B4950" t="s">
        <v>2056</v>
      </c>
      <c r="C4950">
        <v>1830</v>
      </c>
      <c r="D4950" s="2">
        <v>46113</v>
      </c>
      <c r="E4950" t="s">
        <v>905</v>
      </c>
      <c r="F4950" t="s">
        <v>941</v>
      </c>
      <c r="G4950" t="s">
        <v>847</v>
      </c>
      <c r="H4950" t="s">
        <v>6484</v>
      </c>
      <c r="I4950" t="s">
        <v>8364</v>
      </c>
      <c r="J4950" t="s">
        <v>847</v>
      </c>
      <c r="K4950" t="s">
        <v>56</v>
      </c>
      <c r="L4950" t="s">
        <v>902</v>
      </c>
      <c r="M4950" t="s">
        <v>1829</v>
      </c>
      <c r="N4950" s="5">
        <v>191240</v>
      </c>
    </row>
    <row r="4951" spans="1:14" x14ac:dyDescent="0.25">
      <c r="A4951" t="s">
        <v>68</v>
      </c>
      <c r="B4951" t="s">
        <v>2056</v>
      </c>
      <c r="C4951">
        <v>1830</v>
      </c>
      <c r="D4951" s="2">
        <v>46113</v>
      </c>
      <c r="E4951" t="s">
        <v>905</v>
      </c>
      <c r="F4951" t="s">
        <v>941</v>
      </c>
      <c r="G4951" t="s">
        <v>847</v>
      </c>
      <c r="H4951" t="s">
        <v>6500</v>
      </c>
      <c r="I4951" t="s">
        <v>8365</v>
      </c>
      <c r="J4951" t="s">
        <v>847</v>
      </c>
      <c r="K4951" t="s">
        <v>56</v>
      </c>
      <c r="L4951" t="s">
        <v>902</v>
      </c>
      <c r="M4951" t="s">
        <v>1829</v>
      </c>
      <c r="N4951" s="5">
        <v>362560</v>
      </c>
    </row>
    <row r="4952" spans="1:14" x14ac:dyDescent="0.25">
      <c r="A4952" t="s">
        <v>68</v>
      </c>
      <c r="B4952" t="s">
        <v>2056</v>
      </c>
      <c r="C4952">
        <v>1830</v>
      </c>
      <c r="D4952" s="2">
        <v>46113</v>
      </c>
      <c r="E4952" t="s">
        <v>906</v>
      </c>
      <c r="F4952" t="s">
        <v>6057</v>
      </c>
      <c r="G4952" t="s">
        <v>6058</v>
      </c>
      <c r="H4952" t="s">
        <v>6068</v>
      </c>
      <c r="I4952" t="s">
        <v>14</v>
      </c>
      <c r="J4952" t="s">
        <v>8366</v>
      </c>
      <c r="K4952" t="s">
        <v>56</v>
      </c>
      <c r="L4952" t="s">
        <v>903</v>
      </c>
      <c r="M4952" t="s">
        <v>1829</v>
      </c>
      <c r="N4952" s="5">
        <v>225106</v>
      </c>
    </row>
    <row r="4953" spans="1:14" x14ac:dyDescent="0.25">
      <c r="A4953" t="s">
        <v>68</v>
      </c>
      <c r="B4953" t="s">
        <v>2056</v>
      </c>
      <c r="C4953">
        <v>1830</v>
      </c>
      <c r="D4953" s="2">
        <v>46113</v>
      </c>
      <c r="E4953" t="s">
        <v>906</v>
      </c>
      <c r="F4953" t="s">
        <v>156</v>
      </c>
      <c r="G4953" t="s">
        <v>3</v>
      </c>
      <c r="H4953" t="s">
        <v>6533</v>
      </c>
      <c r="I4953" t="s">
        <v>8367</v>
      </c>
      <c r="J4953" t="s">
        <v>1852</v>
      </c>
      <c r="K4953" t="s">
        <v>56</v>
      </c>
      <c r="L4953" t="s">
        <v>903</v>
      </c>
      <c r="M4953" t="s">
        <v>1829</v>
      </c>
      <c r="N4953" s="5">
        <v>331895</v>
      </c>
    </row>
    <row r="4954" spans="1:14" x14ac:dyDescent="0.25">
      <c r="A4954" t="s">
        <v>68</v>
      </c>
      <c r="B4954" t="s">
        <v>2056</v>
      </c>
      <c r="C4954">
        <v>1830</v>
      </c>
      <c r="D4954" s="2">
        <v>46113</v>
      </c>
      <c r="E4954" t="s">
        <v>906</v>
      </c>
      <c r="F4954" t="s">
        <v>981</v>
      </c>
      <c r="G4954" t="s">
        <v>1967</v>
      </c>
      <c r="H4954" t="s">
        <v>982</v>
      </c>
      <c r="I4954" t="s">
        <v>14</v>
      </c>
      <c r="J4954" t="s">
        <v>8281</v>
      </c>
      <c r="K4954" t="s">
        <v>56</v>
      </c>
      <c r="L4954" t="s">
        <v>903</v>
      </c>
      <c r="M4954" t="s">
        <v>1829</v>
      </c>
      <c r="N4954" s="5">
        <v>399874</v>
      </c>
    </row>
    <row r="4955" spans="1:14" x14ac:dyDescent="0.25">
      <c r="A4955" t="s">
        <v>68</v>
      </c>
      <c r="B4955" t="s">
        <v>2056</v>
      </c>
      <c r="C4955">
        <v>1830</v>
      </c>
      <c r="D4955" s="2">
        <v>46113</v>
      </c>
      <c r="E4955" t="s">
        <v>906</v>
      </c>
      <c r="F4955" t="s">
        <v>924</v>
      </c>
      <c r="G4955" t="s">
        <v>901</v>
      </c>
      <c r="H4955" t="s">
        <v>885</v>
      </c>
      <c r="I4955" t="s">
        <v>14</v>
      </c>
      <c r="J4955" t="s">
        <v>1926</v>
      </c>
      <c r="K4955" t="s">
        <v>56</v>
      </c>
      <c r="L4955" t="s">
        <v>903</v>
      </c>
      <c r="M4955" t="s">
        <v>1829</v>
      </c>
      <c r="N4955" s="5">
        <v>2318526</v>
      </c>
    </row>
    <row r="4956" spans="1:14" x14ac:dyDescent="0.25">
      <c r="A4956" t="s">
        <v>68</v>
      </c>
      <c r="B4956" t="s">
        <v>2056</v>
      </c>
      <c r="C4956">
        <v>1830</v>
      </c>
      <c r="D4956" s="2">
        <v>46113</v>
      </c>
      <c r="E4956" t="s">
        <v>906</v>
      </c>
      <c r="F4956" t="s">
        <v>1185</v>
      </c>
      <c r="G4956" t="s">
        <v>1186</v>
      </c>
      <c r="H4956" t="s">
        <v>6512</v>
      </c>
      <c r="I4956" t="s">
        <v>14</v>
      </c>
      <c r="J4956" t="s">
        <v>2070</v>
      </c>
      <c r="K4956" t="s">
        <v>56</v>
      </c>
      <c r="L4956" t="s">
        <v>903</v>
      </c>
      <c r="M4956" t="s">
        <v>1829</v>
      </c>
      <c r="N4956" s="5">
        <v>482725</v>
      </c>
    </row>
    <row r="4957" spans="1:14" x14ac:dyDescent="0.25">
      <c r="A4957" t="s">
        <v>68</v>
      </c>
      <c r="B4957" t="s">
        <v>2056</v>
      </c>
      <c r="C4957">
        <v>1830</v>
      </c>
      <c r="D4957" s="2">
        <v>46113</v>
      </c>
      <c r="E4957" t="s">
        <v>906</v>
      </c>
      <c r="F4957" t="s">
        <v>815</v>
      </c>
      <c r="G4957" t="s">
        <v>1900</v>
      </c>
      <c r="H4957" t="s">
        <v>719</v>
      </c>
      <c r="I4957" t="s">
        <v>14</v>
      </c>
      <c r="J4957" t="s">
        <v>1904</v>
      </c>
      <c r="K4957" t="s">
        <v>56</v>
      </c>
      <c r="L4957" t="s">
        <v>903</v>
      </c>
      <c r="M4957" t="s">
        <v>1829</v>
      </c>
      <c r="N4957" s="5">
        <v>14425219</v>
      </c>
    </row>
    <row r="4958" spans="1:14" x14ac:dyDescent="0.25">
      <c r="A4958" t="s">
        <v>68</v>
      </c>
      <c r="B4958" t="s">
        <v>2056</v>
      </c>
      <c r="C4958">
        <v>1830</v>
      </c>
      <c r="D4958" s="2">
        <v>46113</v>
      </c>
      <c r="E4958" t="s">
        <v>906</v>
      </c>
      <c r="F4958" t="s">
        <v>815</v>
      </c>
      <c r="G4958" t="s">
        <v>1900</v>
      </c>
      <c r="H4958" t="s">
        <v>719</v>
      </c>
      <c r="I4958" t="s">
        <v>8368</v>
      </c>
      <c r="J4958" t="s">
        <v>8369</v>
      </c>
      <c r="K4958" t="s">
        <v>56</v>
      </c>
      <c r="L4958" t="s">
        <v>903</v>
      </c>
      <c r="M4958" t="s">
        <v>1829</v>
      </c>
      <c r="N4958" s="5">
        <v>67747</v>
      </c>
    </row>
    <row r="4959" spans="1:14" x14ac:dyDescent="0.25">
      <c r="A4959" t="s">
        <v>68</v>
      </c>
      <c r="B4959" t="s">
        <v>2056</v>
      </c>
      <c r="C4959">
        <v>1830</v>
      </c>
      <c r="D4959" s="2">
        <v>46113</v>
      </c>
      <c r="E4959" t="s">
        <v>906</v>
      </c>
      <c r="F4959" t="s">
        <v>941</v>
      </c>
      <c r="G4959" t="s">
        <v>847</v>
      </c>
      <c r="H4959" t="s">
        <v>848</v>
      </c>
      <c r="I4959" t="s">
        <v>14</v>
      </c>
      <c r="J4959" t="s">
        <v>2050</v>
      </c>
      <c r="K4959" t="s">
        <v>56</v>
      </c>
      <c r="L4959" t="s">
        <v>903</v>
      </c>
      <c r="M4959" t="s">
        <v>1829</v>
      </c>
      <c r="N4959" s="5">
        <v>430291</v>
      </c>
    </row>
    <row r="4960" spans="1:14" x14ac:dyDescent="0.25">
      <c r="A4960" t="s">
        <v>68</v>
      </c>
      <c r="B4960" t="s">
        <v>2056</v>
      </c>
      <c r="C4960">
        <v>1830</v>
      </c>
      <c r="D4960" s="2">
        <v>46113</v>
      </c>
      <c r="E4960" t="s">
        <v>906</v>
      </c>
      <c r="F4960" t="s">
        <v>941</v>
      </c>
      <c r="G4960" t="s">
        <v>847</v>
      </c>
      <c r="H4960" t="s">
        <v>848</v>
      </c>
      <c r="I4960" t="s">
        <v>8370</v>
      </c>
      <c r="J4960" t="s">
        <v>2050</v>
      </c>
      <c r="K4960" t="s">
        <v>56</v>
      </c>
      <c r="L4960" t="s">
        <v>903</v>
      </c>
      <c r="M4960" t="s">
        <v>1829</v>
      </c>
      <c r="N4960" s="5">
        <v>860581</v>
      </c>
    </row>
    <row r="4961" spans="1:14" x14ac:dyDescent="0.25">
      <c r="A4961" t="s">
        <v>68</v>
      </c>
      <c r="B4961" t="s">
        <v>2056</v>
      </c>
      <c r="C4961">
        <v>1830</v>
      </c>
      <c r="D4961" s="2">
        <v>46113</v>
      </c>
      <c r="E4961" t="s">
        <v>907</v>
      </c>
      <c r="F4961" t="s">
        <v>8278</v>
      </c>
      <c r="G4961" t="s">
        <v>8279</v>
      </c>
      <c r="H4961" t="s">
        <v>6516</v>
      </c>
      <c r="I4961" t="s">
        <v>8288</v>
      </c>
      <c r="J4961" t="s">
        <v>8371</v>
      </c>
      <c r="K4961" t="s">
        <v>56</v>
      </c>
      <c r="L4961" t="s">
        <v>904</v>
      </c>
      <c r="M4961" t="s">
        <v>1829</v>
      </c>
      <c r="N4961" s="5">
        <v>-278534</v>
      </c>
    </row>
    <row r="4962" spans="1:14" x14ac:dyDescent="0.25">
      <c r="A4962" t="s">
        <v>68</v>
      </c>
      <c r="B4962" t="s">
        <v>2056</v>
      </c>
      <c r="C4962">
        <v>1830</v>
      </c>
      <c r="D4962" s="2">
        <v>46113</v>
      </c>
      <c r="E4962" t="s">
        <v>907</v>
      </c>
      <c r="F4962" t="s">
        <v>981</v>
      </c>
      <c r="G4962" t="s">
        <v>1967</v>
      </c>
      <c r="H4962" t="s">
        <v>982</v>
      </c>
      <c r="I4962" t="s">
        <v>8307</v>
      </c>
      <c r="J4962" t="s">
        <v>8372</v>
      </c>
      <c r="K4962" t="s">
        <v>56</v>
      </c>
      <c r="L4962" t="s">
        <v>904</v>
      </c>
      <c r="M4962" t="s">
        <v>1829</v>
      </c>
      <c r="N4962" s="5">
        <v>-636650</v>
      </c>
    </row>
    <row r="4963" spans="1:14" x14ac:dyDescent="0.25">
      <c r="A4963" t="s">
        <v>68</v>
      </c>
      <c r="B4963" t="s">
        <v>2056</v>
      </c>
      <c r="C4963">
        <v>1830</v>
      </c>
      <c r="D4963" s="2">
        <v>46113</v>
      </c>
      <c r="E4963" t="s">
        <v>907</v>
      </c>
      <c r="F4963" t="s">
        <v>924</v>
      </c>
      <c r="G4963" t="s">
        <v>901</v>
      </c>
      <c r="H4963" t="s">
        <v>885</v>
      </c>
      <c r="I4963" t="s">
        <v>8312</v>
      </c>
      <c r="J4963" t="s">
        <v>1929</v>
      </c>
      <c r="K4963" t="s">
        <v>56</v>
      </c>
      <c r="L4963" t="s">
        <v>904</v>
      </c>
      <c r="M4963" t="s">
        <v>1829</v>
      </c>
      <c r="N4963" s="5">
        <v>-2036523</v>
      </c>
    </row>
    <row r="4964" spans="1:14" x14ac:dyDescent="0.25">
      <c r="A4964" t="s">
        <v>68</v>
      </c>
      <c r="B4964" t="s">
        <v>2056</v>
      </c>
      <c r="C4964">
        <v>1830</v>
      </c>
      <c r="D4964" s="2">
        <v>46113</v>
      </c>
      <c r="E4964" t="s">
        <v>907</v>
      </c>
      <c r="F4964" t="s">
        <v>8282</v>
      </c>
      <c r="G4964" t="s">
        <v>14</v>
      </c>
      <c r="H4964" t="s">
        <v>6491</v>
      </c>
      <c r="I4964" t="s">
        <v>8330</v>
      </c>
      <c r="J4964" t="s">
        <v>8373</v>
      </c>
      <c r="K4964" t="s">
        <v>56</v>
      </c>
      <c r="L4964" t="s">
        <v>904</v>
      </c>
      <c r="M4964" t="s">
        <v>1829</v>
      </c>
      <c r="N4964" s="5">
        <v>-290844</v>
      </c>
    </row>
    <row r="4965" spans="1:14" x14ac:dyDescent="0.25">
      <c r="A4965" t="s">
        <v>68</v>
      </c>
      <c r="B4965" t="s">
        <v>2056</v>
      </c>
      <c r="C4965">
        <v>1830</v>
      </c>
      <c r="D4965" s="2">
        <v>46113</v>
      </c>
      <c r="E4965" t="s">
        <v>907</v>
      </c>
      <c r="F4965" t="s">
        <v>8284</v>
      </c>
      <c r="G4965" t="s">
        <v>8285</v>
      </c>
      <c r="H4965" t="s">
        <v>6515</v>
      </c>
      <c r="I4965" t="s">
        <v>8286</v>
      </c>
      <c r="J4965" t="s">
        <v>8374</v>
      </c>
      <c r="K4965" t="s">
        <v>56</v>
      </c>
      <c r="L4965" t="s">
        <v>904</v>
      </c>
      <c r="M4965" t="s">
        <v>1829</v>
      </c>
      <c r="N4965" s="5">
        <v>-258973</v>
      </c>
    </row>
    <row r="4966" spans="1:14" x14ac:dyDescent="0.25">
      <c r="A4966" t="s">
        <v>68</v>
      </c>
      <c r="B4966" t="s">
        <v>2056</v>
      </c>
      <c r="C4966">
        <v>1830</v>
      </c>
      <c r="D4966" s="2">
        <v>46113</v>
      </c>
      <c r="E4966" t="s">
        <v>907</v>
      </c>
      <c r="F4966" t="s">
        <v>815</v>
      </c>
      <c r="G4966" t="s">
        <v>1900</v>
      </c>
      <c r="H4966" t="s">
        <v>719</v>
      </c>
      <c r="I4966" t="s">
        <v>8352</v>
      </c>
      <c r="J4966" t="s">
        <v>1907</v>
      </c>
      <c r="K4966" t="s">
        <v>56</v>
      </c>
      <c r="L4966" t="s">
        <v>904</v>
      </c>
      <c r="M4966" t="s">
        <v>1829</v>
      </c>
      <c r="N4966" s="5">
        <v>-1338682</v>
      </c>
    </row>
    <row r="4967" spans="1:14" x14ac:dyDescent="0.25">
      <c r="A4967" t="s">
        <v>68</v>
      </c>
      <c r="B4967" t="s">
        <v>2056</v>
      </c>
      <c r="C4967">
        <v>1830</v>
      </c>
      <c r="D4967" s="2">
        <v>46113</v>
      </c>
      <c r="E4967" t="s">
        <v>907</v>
      </c>
      <c r="F4967" t="s">
        <v>815</v>
      </c>
      <c r="G4967" t="s">
        <v>1900</v>
      </c>
      <c r="H4967" t="s">
        <v>719</v>
      </c>
      <c r="I4967" t="s">
        <v>8353</v>
      </c>
      <c r="J4967" t="s">
        <v>1907</v>
      </c>
      <c r="K4967" t="s">
        <v>56</v>
      </c>
      <c r="L4967" t="s">
        <v>904</v>
      </c>
      <c r="M4967" t="s">
        <v>1829</v>
      </c>
      <c r="N4967" s="5">
        <v>-2382933</v>
      </c>
    </row>
    <row r="4968" spans="1:14" x14ac:dyDescent="0.25">
      <c r="A4968" t="s">
        <v>68</v>
      </c>
      <c r="B4968" t="s">
        <v>2056</v>
      </c>
      <c r="C4968">
        <v>1830</v>
      </c>
      <c r="D4968" s="2">
        <v>46113</v>
      </c>
      <c r="E4968" t="s">
        <v>907</v>
      </c>
      <c r="F4968" t="s">
        <v>815</v>
      </c>
      <c r="G4968" t="s">
        <v>1900</v>
      </c>
      <c r="H4968" t="s">
        <v>719</v>
      </c>
      <c r="I4968" t="s">
        <v>8354</v>
      </c>
      <c r="J4968" t="s">
        <v>1907</v>
      </c>
      <c r="K4968" t="s">
        <v>56</v>
      </c>
      <c r="L4968" t="s">
        <v>904</v>
      </c>
      <c r="M4968" t="s">
        <v>1829</v>
      </c>
      <c r="N4968" s="5">
        <v>-1168956</v>
      </c>
    </row>
    <row r="4969" spans="1:14" x14ac:dyDescent="0.25">
      <c r="A4969" t="s">
        <v>68</v>
      </c>
      <c r="B4969" t="s">
        <v>2056</v>
      </c>
      <c r="C4969">
        <v>1830</v>
      </c>
      <c r="D4969" s="2">
        <v>46113</v>
      </c>
      <c r="E4969" t="s">
        <v>907</v>
      </c>
      <c r="F4969" t="s">
        <v>815</v>
      </c>
      <c r="G4969" t="s">
        <v>1900</v>
      </c>
      <c r="H4969" t="s">
        <v>719</v>
      </c>
      <c r="I4969" t="s">
        <v>8356</v>
      </c>
      <c r="J4969" t="s">
        <v>1907</v>
      </c>
      <c r="K4969" t="s">
        <v>56</v>
      </c>
      <c r="L4969" t="s">
        <v>904</v>
      </c>
      <c r="M4969" t="s">
        <v>1829</v>
      </c>
      <c r="N4969" s="5">
        <v>-6448382</v>
      </c>
    </row>
    <row r="4970" spans="1:14" x14ac:dyDescent="0.25">
      <c r="A4970" t="s">
        <v>68</v>
      </c>
      <c r="B4970" t="s">
        <v>2056</v>
      </c>
      <c r="C4970">
        <v>1830</v>
      </c>
      <c r="D4970" s="2">
        <v>46113</v>
      </c>
      <c r="E4970" t="s">
        <v>907</v>
      </c>
      <c r="F4970" t="s">
        <v>815</v>
      </c>
      <c r="G4970" t="s">
        <v>1900</v>
      </c>
      <c r="H4970" t="s">
        <v>719</v>
      </c>
      <c r="I4970" t="s">
        <v>8358</v>
      </c>
      <c r="J4970" t="s">
        <v>1907</v>
      </c>
      <c r="K4970" t="s">
        <v>56</v>
      </c>
      <c r="L4970" t="s">
        <v>904</v>
      </c>
      <c r="M4970" t="s">
        <v>1829</v>
      </c>
      <c r="N4970" s="5">
        <v>-2878564</v>
      </c>
    </row>
    <row r="4971" spans="1:14" x14ac:dyDescent="0.25">
      <c r="A4971" t="s">
        <v>68</v>
      </c>
      <c r="B4971" t="s">
        <v>2056</v>
      </c>
      <c r="C4971">
        <v>1830</v>
      </c>
      <c r="D4971" s="2">
        <v>46113</v>
      </c>
      <c r="E4971" t="s">
        <v>907</v>
      </c>
      <c r="F4971" t="s">
        <v>815</v>
      </c>
      <c r="G4971" t="s">
        <v>1900</v>
      </c>
      <c r="H4971" t="s">
        <v>719</v>
      </c>
      <c r="I4971" t="s">
        <v>8359</v>
      </c>
      <c r="J4971" t="s">
        <v>1907</v>
      </c>
      <c r="K4971" t="s">
        <v>56</v>
      </c>
      <c r="L4971" t="s">
        <v>904</v>
      </c>
      <c r="M4971" t="s">
        <v>1829</v>
      </c>
      <c r="N4971" s="5">
        <v>-1398444</v>
      </c>
    </row>
    <row r="4972" spans="1:14" x14ac:dyDescent="0.25">
      <c r="A4972" t="s">
        <v>68</v>
      </c>
      <c r="B4972" t="s">
        <v>2056</v>
      </c>
      <c r="C4972">
        <v>1830</v>
      </c>
      <c r="D4972" s="2">
        <v>46113</v>
      </c>
      <c r="E4972" t="s">
        <v>907</v>
      </c>
      <c r="F4972" t="s">
        <v>815</v>
      </c>
      <c r="G4972" t="s">
        <v>1900</v>
      </c>
      <c r="H4972" t="s">
        <v>719</v>
      </c>
      <c r="I4972" t="s">
        <v>8360</v>
      </c>
      <c r="J4972" t="s">
        <v>1907</v>
      </c>
      <c r="K4972" t="s">
        <v>56</v>
      </c>
      <c r="L4972" t="s">
        <v>904</v>
      </c>
      <c r="M4972" t="s">
        <v>1829</v>
      </c>
      <c r="N4972" s="5">
        <v>-775320</v>
      </c>
    </row>
    <row r="4973" spans="1:14" x14ac:dyDescent="0.25">
      <c r="A4973" t="s">
        <v>68</v>
      </c>
      <c r="B4973" t="s">
        <v>2056</v>
      </c>
      <c r="C4973">
        <v>1830</v>
      </c>
      <c r="D4973" s="2">
        <v>46143</v>
      </c>
      <c r="E4973" t="s">
        <v>905</v>
      </c>
      <c r="F4973" t="s">
        <v>1047</v>
      </c>
      <c r="G4973" t="s">
        <v>2066</v>
      </c>
      <c r="H4973" t="s">
        <v>6499</v>
      </c>
      <c r="I4973" t="s">
        <v>11276</v>
      </c>
      <c r="J4973" t="s">
        <v>2066</v>
      </c>
      <c r="K4973" t="s">
        <v>56</v>
      </c>
      <c r="L4973" t="s">
        <v>902</v>
      </c>
      <c r="M4973" t="s">
        <v>1829</v>
      </c>
      <c r="N4973" s="5">
        <v>133318</v>
      </c>
    </row>
    <row r="4974" spans="1:14" x14ac:dyDescent="0.25">
      <c r="A4974" t="s">
        <v>68</v>
      </c>
      <c r="B4974" t="s">
        <v>2056</v>
      </c>
      <c r="C4974">
        <v>1830</v>
      </c>
      <c r="D4974" s="2">
        <v>46143</v>
      </c>
      <c r="E4974" t="s">
        <v>905</v>
      </c>
      <c r="F4974" t="s">
        <v>1047</v>
      </c>
      <c r="G4974" t="s">
        <v>2066</v>
      </c>
      <c r="H4974" t="s">
        <v>6503</v>
      </c>
      <c r="I4974" t="s">
        <v>11277</v>
      </c>
      <c r="J4974" t="s">
        <v>2066</v>
      </c>
      <c r="K4974" t="s">
        <v>56</v>
      </c>
      <c r="L4974" t="s">
        <v>902</v>
      </c>
      <c r="M4974" t="s">
        <v>1829</v>
      </c>
      <c r="N4974" s="5">
        <v>133048</v>
      </c>
    </row>
    <row r="4975" spans="1:14" x14ac:dyDescent="0.25">
      <c r="A4975" t="s">
        <v>68</v>
      </c>
      <c r="B4975" t="s">
        <v>2056</v>
      </c>
      <c r="C4975">
        <v>1830</v>
      </c>
      <c r="D4975" s="2">
        <v>46143</v>
      </c>
      <c r="E4975" t="s">
        <v>905</v>
      </c>
      <c r="F4975" t="s">
        <v>1047</v>
      </c>
      <c r="G4975" t="s">
        <v>2066</v>
      </c>
      <c r="H4975" t="s">
        <v>10237</v>
      </c>
      <c r="I4975" t="s">
        <v>11278</v>
      </c>
      <c r="J4975" t="s">
        <v>2066</v>
      </c>
      <c r="K4975" t="s">
        <v>56</v>
      </c>
      <c r="L4975" t="s">
        <v>902</v>
      </c>
      <c r="M4975" t="s">
        <v>1829</v>
      </c>
      <c r="N4975" s="5">
        <v>798749</v>
      </c>
    </row>
    <row r="4976" spans="1:14" x14ac:dyDescent="0.25">
      <c r="A4976" t="s">
        <v>68</v>
      </c>
      <c r="B4976" t="s">
        <v>2056</v>
      </c>
      <c r="C4976">
        <v>1830</v>
      </c>
      <c r="D4976" s="2">
        <v>46143</v>
      </c>
      <c r="E4976" t="s">
        <v>905</v>
      </c>
      <c r="F4976" t="s">
        <v>11279</v>
      </c>
      <c r="G4976" t="s">
        <v>14</v>
      </c>
      <c r="H4976" t="s">
        <v>10566</v>
      </c>
      <c r="I4976" t="s">
        <v>11280</v>
      </c>
      <c r="J4976" t="s">
        <v>11281</v>
      </c>
      <c r="K4976" t="s">
        <v>56</v>
      </c>
      <c r="L4976" t="s">
        <v>902</v>
      </c>
      <c r="M4976" t="s">
        <v>1829</v>
      </c>
      <c r="N4976" s="5">
        <v>270000</v>
      </c>
    </row>
    <row r="4977" spans="1:14" x14ac:dyDescent="0.25">
      <c r="A4977" t="s">
        <v>68</v>
      </c>
      <c r="B4977" t="s">
        <v>2056</v>
      </c>
      <c r="C4977">
        <v>1830</v>
      </c>
      <c r="D4977" s="2">
        <v>46143</v>
      </c>
      <c r="E4977" t="s">
        <v>905</v>
      </c>
      <c r="F4977" t="s">
        <v>601</v>
      </c>
      <c r="G4977" t="s">
        <v>1894</v>
      </c>
      <c r="H4977" t="s">
        <v>834</v>
      </c>
      <c r="I4977" t="s">
        <v>11282</v>
      </c>
      <c r="J4977" t="s">
        <v>657</v>
      </c>
      <c r="K4977" t="s">
        <v>56</v>
      </c>
      <c r="L4977" t="s">
        <v>902</v>
      </c>
      <c r="M4977" t="s">
        <v>1829</v>
      </c>
      <c r="N4977" s="5">
        <v>8645265</v>
      </c>
    </row>
    <row r="4978" spans="1:14" x14ac:dyDescent="0.25">
      <c r="A4978" t="s">
        <v>68</v>
      </c>
      <c r="B4978" t="s">
        <v>2056</v>
      </c>
      <c r="C4978">
        <v>1830</v>
      </c>
      <c r="D4978" s="2">
        <v>46143</v>
      </c>
      <c r="E4978" t="s">
        <v>905</v>
      </c>
      <c r="F4978" t="s">
        <v>601</v>
      </c>
      <c r="G4978" t="s">
        <v>1894</v>
      </c>
      <c r="H4978" t="s">
        <v>834</v>
      </c>
      <c r="I4978" t="s">
        <v>11283</v>
      </c>
      <c r="J4978" t="s">
        <v>657</v>
      </c>
      <c r="K4978" t="s">
        <v>56</v>
      </c>
      <c r="L4978" t="s">
        <v>902</v>
      </c>
      <c r="M4978" t="s">
        <v>1829</v>
      </c>
      <c r="N4978" s="5">
        <v>5643930</v>
      </c>
    </row>
    <row r="4979" spans="1:14" x14ac:dyDescent="0.25">
      <c r="A4979" t="s">
        <v>68</v>
      </c>
      <c r="B4979" t="s">
        <v>2056</v>
      </c>
      <c r="C4979">
        <v>1830</v>
      </c>
      <c r="D4979" s="2">
        <v>46143</v>
      </c>
      <c r="E4979" t="s">
        <v>905</v>
      </c>
      <c r="F4979" t="s">
        <v>601</v>
      </c>
      <c r="G4979" t="s">
        <v>1894</v>
      </c>
      <c r="H4979" t="s">
        <v>834</v>
      </c>
      <c r="I4979" t="s">
        <v>11284</v>
      </c>
      <c r="J4979" t="s">
        <v>657</v>
      </c>
      <c r="K4979" t="s">
        <v>56</v>
      </c>
      <c r="L4979" t="s">
        <v>902</v>
      </c>
      <c r="M4979" t="s">
        <v>1829</v>
      </c>
      <c r="N4979" s="5">
        <v>6775441</v>
      </c>
    </row>
    <row r="4980" spans="1:14" x14ac:dyDescent="0.25">
      <c r="A4980" t="s">
        <v>68</v>
      </c>
      <c r="B4980" t="s">
        <v>2056</v>
      </c>
      <c r="C4980">
        <v>1830</v>
      </c>
      <c r="D4980" s="2">
        <v>46143</v>
      </c>
      <c r="E4980" t="s">
        <v>905</v>
      </c>
      <c r="F4980" t="s">
        <v>601</v>
      </c>
      <c r="G4980" t="s">
        <v>1894</v>
      </c>
      <c r="H4980" t="s">
        <v>834</v>
      </c>
      <c r="I4980" t="s">
        <v>11285</v>
      </c>
      <c r="J4980" t="s">
        <v>657</v>
      </c>
      <c r="K4980" t="s">
        <v>56</v>
      </c>
      <c r="L4980" t="s">
        <v>902</v>
      </c>
      <c r="M4980" t="s">
        <v>1829</v>
      </c>
      <c r="N4980" s="5">
        <v>9442188</v>
      </c>
    </row>
    <row r="4981" spans="1:14" x14ac:dyDescent="0.25">
      <c r="A4981" t="s">
        <v>68</v>
      </c>
      <c r="B4981" t="s">
        <v>2056</v>
      </c>
      <c r="C4981">
        <v>1830</v>
      </c>
      <c r="D4981" s="2">
        <v>46143</v>
      </c>
      <c r="E4981" t="s">
        <v>905</v>
      </c>
      <c r="F4981" t="s">
        <v>601</v>
      </c>
      <c r="G4981" t="s">
        <v>1894</v>
      </c>
      <c r="H4981" t="s">
        <v>834</v>
      </c>
      <c r="I4981" t="s">
        <v>11286</v>
      </c>
      <c r="J4981" t="s">
        <v>657</v>
      </c>
      <c r="K4981" t="s">
        <v>56</v>
      </c>
      <c r="L4981" t="s">
        <v>902</v>
      </c>
      <c r="M4981" t="s">
        <v>1829</v>
      </c>
      <c r="N4981" s="5">
        <v>6176130</v>
      </c>
    </row>
    <row r="4982" spans="1:14" x14ac:dyDescent="0.25">
      <c r="A4982" t="s">
        <v>68</v>
      </c>
      <c r="B4982" t="s">
        <v>2056</v>
      </c>
      <c r="C4982">
        <v>1830</v>
      </c>
      <c r="D4982" s="2">
        <v>46143</v>
      </c>
      <c r="E4982" t="s">
        <v>905</v>
      </c>
      <c r="F4982" t="s">
        <v>601</v>
      </c>
      <c r="G4982" t="s">
        <v>1894</v>
      </c>
      <c r="H4982" t="s">
        <v>834</v>
      </c>
      <c r="I4982" t="s">
        <v>11287</v>
      </c>
      <c r="J4982" t="s">
        <v>657</v>
      </c>
      <c r="K4982" t="s">
        <v>56</v>
      </c>
      <c r="L4982" t="s">
        <v>902</v>
      </c>
      <c r="M4982" t="s">
        <v>1829</v>
      </c>
      <c r="N4982" s="5">
        <v>10472498</v>
      </c>
    </row>
    <row r="4983" spans="1:14" x14ac:dyDescent="0.25">
      <c r="A4983" t="s">
        <v>68</v>
      </c>
      <c r="B4983" t="s">
        <v>2056</v>
      </c>
      <c r="C4983">
        <v>1830</v>
      </c>
      <c r="D4983" s="2">
        <v>46143</v>
      </c>
      <c r="E4983" t="s">
        <v>905</v>
      </c>
      <c r="F4983" t="s">
        <v>601</v>
      </c>
      <c r="G4983" t="s">
        <v>1894</v>
      </c>
      <c r="H4983" t="s">
        <v>834</v>
      </c>
      <c r="I4983" t="s">
        <v>11288</v>
      </c>
      <c r="J4983" t="s">
        <v>657</v>
      </c>
      <c r="K4983" t="s">
        <v>56</v>
      </c>
      <c r="L4983" t="s">
        <v>902</v>
      </c>
      <c r="M4983" t="s">
        <v>1829</v>
      </c>
      <c r="N4983" s="5">
        <v>-5643930</v>
      </c>
    </row>
    <row r="4984" spans="1:14" x14ac:dyDescent="0.25">
      <c r="A4984" t="s">
        <v>68</v>
      </c>
      <c r="B4984" t="s">
        <v>2056</v>
      </c>
      <c r="C4984">
        <v>1830</v>
      </c>
      <c r="D4984" s="2">
        <v>46143</v>
      </c>
      <c r="E4984" t="s">
        <v>905</v>
      </c>
      <c r="F4984" t="s">
        <v>601</v>
      </c>
      <c r="G4984" t="s">
        <v>1894</v>
      </c>
      <c r="H4984" t="s">
        <v>834</v>
      </c>
      <c r="I4984" t="s">
        <v>11289</v>
      </c>
      <c r="J4984" t="s">
        <v>657</v>
      </c>
      <c r="K4984" t="s">
        <v>56</v>
      </c>
      <c r="L4984" t="s">
        <v>902</v>
      </c>
      <c r="M4984" t="s">
        <v>1829</v>
      </c>
      <c r="N4984" s="5">
        <v>-8645265</v>
      </c>
    </row>
    <row r="4985" spans="1:14" x14ac:dyDescent="0.25">
      <c r="A4985" t="s">
        <v>68</v>
      </c>
      <c r="B4985" t="s">
        <v>2056</v>
      </c>
      <c r="C4985">
        <v>1830</v>
      </c>
      <c r="D4985" s="2">
        <v>46143</v>
      </c>
      <c r="E4985" t="s">
        <v>905</v>
      </c>
      <c r="F4985" t="s">
        <v>174</v>
      </c>
      <c r="G4985" t="s">
        <v>1909</v>
      </c>
      <c r="H4985" t="s">
        <v>1351</v>
      </c>
      <c r="I4985" t="s">
        <v>11290</v>
      </c>
      <c r="J4985" t="s">
        <v>320</v>
      </c>
      <c r="K4985" t="s">
        <v>56</v>
      </c>
      <c r="L4985" t="s">
        <v>902</v>
      </c>
      <c r="M4985" t="s">
        <v>1829</v>
      </c>
      <c r="N4985" s="5">
        <v>1155462</v>
      </c>
    </row>
    <row r="4986" spans="1:14" x14ac:dyDescent="0.25">
      <c r="A4986" t="s">
        <v>68</v>
      </c>
      <c r="B4986" t="s">
        <v>2056</v>
      </c>
      <c r="C4986">
        <v>1830</v>
      </c>
      <c r="D4986" s="2">
        <v>46143</v>
      </c>
      <c r="E4986" t="s">
        <v>905</v>
      </c>
      <c r="F4986" t="s">
        <v>174</v>
      </c>
      <c r="G4986" t="s">
        <v>1909</v>
      </c>
      <c r="H4986" t="s">
        <v>1351</v>
      </c>
      <c r="I4986" t="s">
        <v>11291</v>
      </c>
      <c r="J4986" t="s">
        <v>320</v>
      </c>
      <c r="K4986" t="s">
        <v>56</v>
      </c>
      <c r="L4986" t="s">
        <v>902</v>
      </c>
      <c r="M4986" t="s">
        <v>1829</v>
      </c>
      <c r="N4986" s="5">
        <v>628282</v>
      </c>
    </row>
    <row r="4987" spans="1:14" x14ac:dyDescent="0.25">
      <c r="A4987" t="s">
        <v>68</v>
      </c>
      <c r="B4987" t="s">
        <v>2056</v>
      </c>
      <c r="C4987">
        <v>1830</v>
      </c>
      <c r="D4987" s="2">
        <v>46143</v>
      </c>
      <c r="E4987" t="s">
        <v>905</v>
      </c>
      <c r="F4987" t="s">
        <v>10241</v>
      </c>
      <c r="G4987" t="s">
        <v>14</v>
      </c>
      <c r="H4987" t="s">
        <v>10243</v>
      </c>
      <c r="I4987" t="s">
        <v>11292</v>
      </c>
      <c r="J4987" t="s">
        <v>10242</v>
      </c>
      <c r="K4987" t="s">
        <v>56</v>
      </c>
      <c r="L4987" t="s">
        <v>902</v>
      </c>
      <c r="M4987" t="s">
        <v>1829</v>
      </c>
      <c r="N4987" s="5">
        <v>140421</v>
      </c>
    </row>
    <row r="4988" spans="1:14" x14ac:dyDescent="0.25">
      <c r="A4988" t="s">
        <v>68</v>
      </c>
      <c r="B4988" t="s">
        <v>2056</v>
      </c>
      <c r="C4988">
        <v>1830</v>
      </c>
      <c r="D4988" s="2">
        <v>46143</v>
      </c>
      <c r="E4988" t="s">
        <v>905</v>
      </c>
      <c r="F4988" t="s">
        <v>156</v>
      </c>
      <c r="G4988" t="s">
        <v>3</v>
      </c>
      <c r="H4988" t="s">
        <v>6533</v>
      </c>
      <c r="I4988" t="s">
        <v>8367</v>
      </c>
      <c r="J4988" t="s">
        <v>3</v>
      </c>
      <c r="K4988" t="s">
        <v>56</v>
      </c>
      <c r="L4988" t="s">
        <v>902</v>
      </c>
      <c r="M4988" t="s">
        <v>1829</v>
      </c>
      <c r="N4988" s="5">
        <v>324327</v>
      </c>
    </row>
    <row r="4989" spans="1:14" x14ac:dyDescent="0.25">
      <c r="A4989" t="s">
        <v>68</v>
      </c>
      <c r="B4989" t="s">
        <v>2056</v>
      </c>
      <c r="C4989">
        <v>1830</v>
      </c>
      <c r="D4989" s="2">
        <v>46143</v>
      </c>
      <c r="E4989" t="s">
        <v>905</v>
      </c>
      <c r="F4989" t="s">
        <v>945</v>
      </c>
      <c r="G4989" t="s">
        <v>900</v>
      </c>
      <c r="H4989" t="s">
        <v>1431</v>
      </c>
      <c r="I4989" t="s">
        <v>11293</v>
      </c>
      <c r="J4989" t="s">
        <v>900</v>
      </c>
      <c r="K4989" t="s">
        <v>56</v>
      </c>
      <c r="L4989" t="s">
        <v>902</v>
      </c>
      <c r="M4989" t="s">
        <v>1829</v>
      </c>
      <c r="N4989" s="5">
        <v>2801594</v>
      </c>
    </row>
    <row r="4990" spans="1:14" x14ac:dyDescent="0.25">
      <c r="A4990" t="s">
        <v>68</v>
      </c>
      <c r="B4990" t="s">
        <v>2056</v>
      </c>
      <c r="C4990">
        <v>1830</v>
      </c>
      <c r="D4990" s="2">
        <v>46143</v>
      </c>
      <c r="E4990" t="s">
        <v>905</v>
      </c>
      <c r="F4990" t="s">
        <v>945</v>
      </c>
      <c r="G4990" t="s">
        <v>900</v>
      </c>
      <c r="H4990" t="s">
        <v>1431</v>
      </c>
      <c r="I4990" t="s">
        <v>11294</v>
      </c>
      <c r="J4990" t="s">
        <v>900</v>
      </c>
      <c r="K4990" t="s">
        <v>56</v>
      </c>
      <c r="L4990" t="s">
        <v>902</v>
      </c>
      <c r="M4990" t="s">
        <v>1829</v>
      </c>
      <c r="N4990" s="5">
        <v>2903900</v>
      </c>
    </row>
    <row r="4991" spans="1:14" x14ac:dyDescent="0.25">
      <c r="A4991" t="s">
        <v>68</v>
      </c>
      <c r="B4991" t="s">
        <v>2056</v>
      </c>
      <c r="C4991">
        <v>1830</v>
      </c>
      <c r="D4991" s="2">
        <v>46143</v>
      </c>
      <c r="E4991" t="s">
        <v>905</v>
      </c>
      <c r="F4991" t="s">
        <v>981</v>
      </c>
      <c r="G4991" t="s">
        <v>1967</v>
      </c>
      <c r="H4991" t="s">
        <v>982</v>
      </c>
      <c r="I4991" t="s">
        <v>11295</v>
      </c>
      <c r="J4991" t="s">
        <v>1967</v>
      </c>
      <c r="K4991" t="s">
        <v>56</v>
      </c>
      <c r="L4991" t="s">
        <v>902</v>
      </c>
      <c r="M4991" t="s">
        <v>1829</v>
      </c>
      <c r="N4991" s="5">
        <v>399874</v>
      </c>
    </row>
    <row r="4992" spans="1:14" x14ac:dyDescent="0.25">
      <c r="A4992" t="s">
        <v>68</v>
      </c>
      <c r="B4992" t="s">
        <v>2056</v>
      </c>
      <c r="C4992">
        <v>1830</v>
      </c>
      <c r="D4992" s="2">
        <v>46143</v>
      </c>
      <c r="E4992" t="s">
        <v>905</v>
      </c>
      <c r="F4992" t="s">
        <v>924</v>
      </c>
      <c r="G4992" t="s">
        <v>901</v>
      </c>
      <c r="H4992" t="s">
        <v>885</v>
      </c>
      <c r="I4992" t="s">
        <v>11296</v>
      </c>
      <c r="J4992" t="s">
        <v>901</v>
      </c>
      <c r="K4992" t="s">
        <v>56</v>
      </c>
      <c r="L4992" t="s">
        <v>902</v>
      </c>
      <c r="M4992" t="s">
        <v>1829</v>
      </c>
      <c r="N4992" s="5">
        <v>2452590</v>
      </c>
    </row>
    <row r="4993" spans="1:14" x14ac:dyDescent="0.25">
      <c r="A4993" t="s">
        <v>68</v>
      </c>
      <c r="B4993" t="s">
        <v>2056</v>
      </c>
      <c r="C4993">
        <v>1830</v>
      </c>
      <c r="D4993" s="2">
        <v>46143</v>
      </c>
      <c r="E4993" t="s">
        <v>905</v>
      </c>
      <c r="F4993" t="s">
        <v>1507</v>
      </c>
      <c r="G4993" t="s">
        <v>1508</v>
      </c>
      <c r="H4993" t="s">
        <v>6513</v>
      </c>
      <c r="I4993" t="s">
        <v>11297</v>
      </c>
      <c r="J4993" t="s">
        <v>1508</v>
      </c>
      <c r="K4993" t="s">
        <v>56</v>
      </c>
      <c r="L4993" t="s">
        <v>902</v>
      </c>
      <c r="M4993" t="s">
        <v>1829</v>
      </c>
      <c r="N4993" s="5">
        <v>262902</v>
      </c>
    </row>
    <row r="4994" spans="1:14" x14ac:dyDescent="0.25">
      <c r="A4994" t="s">
        <v>68</v>
      </c>
      <c r="B4994" t="s">
        <v>2056</v>
      </c>
      <c r="C4994">
        <v>1830</v>
      </c>
      <c r="D4994" s="2">
        <v>46143</v>
      </c>
      <c r="E4994" t="s">
        <v>905</v>
      </c>
      <c r="F4994" t="s">
        <v>1121</v>
      </c>
      <c r="G4994" t="s">
        <v>2068</v>
      </c>
      <c r="H4994" t="s">
        <v>9503</v>
      </c>
      <c r="I4994" t="s">
        <v>11298</v>
      </c>
      <c r="J4994" t="s">
        <v>1190</v>
      </c>
      <c r="K4994" t="s">
        <v>56</v>
      </c>
      <c r="L4994" t="s">
        <v>902</v>
      </c>
      <c r="M4994" t="s">
        <v>1829</v>
      </c>
      <c r="N4994" s="5">
        <v>260781</v>
      </c>
    </row>
    <row r="4995" spans="1:14" x14ac:dyDescent="0.25">
      <c r="A4995" t="s">
        <v>68</v>
      </c>
      <c r="B4995" t="s">
        <v>2056</v>
      </c>
      <c r="C4995">
        <v>1830</v>
      </c>
      <c r="D4995" s="2">
        <v>46143</v>
      </c>
      <c r="E4995" t="s">
        <v>905</v>
      </c>
      <c r="F4995" t="s">
        <v>932</v>
      </c>
      <c r="G4995" t="s">
        <v>837</v>
      </c>
      <c r="H4995" t="s">
        <v>4723</v>
      </c>
      <c r="I4995" t="s">
        <v>11299</v>
      </c>
      <c r="J4995" t="s">
        <v>837</v>
      </c>
      <c r="K4995" t="s">
        <v>56</v>
      </c>
      <c r="L4995" t="s">
        <v>902</v>
      </c>
      <c r="M4995" t="s">
        <v>1829</v>
      </c>
      <c r="N4995" s="5">
        <v>157264</v>
      </c>
    </row>
    <row r="4996" spans="1:14" x14ac:dyDescent="0.25">
      <c r="A4996" t="s">
        <v>68</v>
      </c>
      <c r="B4996" t="s">
        <v>2056</v>
      </c>
      <c r="C4996">
        <v>1830</v>
      </c>
      <c r="D4996" s="2">
        <v>46143</v>
      </c>
      <c r="E4996" t="s">
        <v>905</v>
      </c>
      <c r="F4996" t="s">
        <v>8714</v>
      </c>
      <c r="G4996" t="s">
        <v>8715</v>
      </c>
      <c r="H4996" t="s">
        <v>10565</v>
      </c>
      <c r="I4996" t="s">
        <v>11300</v>
      </c>
      <c r="J4996" t="s">
        <v>9410</v>
      </c>
      <c r="K4996" t="s">
        <v>56</v>
      </c>
      <c r="L4996" t="s">
        <v>902</v>
      </c>
      <c r="M4996" t="s">
        <v>1829</v>
      </c>
      <c r="N4996" s="5">
        <v>121579</v>
      </c>
    </row>
    <row r="4997" spans="1:14" x14ac:dyDescent="0.25">
      <c r="A4997" t="s">
        <v>68</v>
      </c>
      <c r="B4997" t="s">
        <v>2056</v>
      </c>
      <c r="C4997">
        <v>1830</v>
      </c>
      <c r="D4997" s="2">
        <v>46143</v>
      </c>
      <c r="E4997" t="s">
        <v>905</v>
      </c>
      <c r="F4997" t="s">
        <v>5140</v>
      </c>
      <c r="G4997" t="s">
        <v>5141</v>
      </c>
      <c r="H4997" t="s">
        <v>10244</v>
      </c>
      <c r="I4997" t="s">
        <v>11301</v>
      </c>
      <c r="J4997" t="s">
        <v>5141</v>
      </c>
      <c r="K4997" t="s">
        <v>56</v>
      </c>
      <c r="L4997" t="s">
        <v>902</v>
      </c>
      <c r="M4997" t="s">
        <v>1829</v>
      </c>
      <c r="N4997" s="5">
        <v>1161817</v>
      </c>
    </row>
    <row r="4998" spans="1:14" x14ac:dyDescent="0.25">
      <c r="A4998" t="s">
        <v>68</v>
      </c>
      <c r="B4998" t="s">
        <v>2056</v>
      </c>
      <c r="C4998">
        <v>1830</v>
      </c>
      <c r="D4998" s="2">
        <v>46143</v>
      </c>
      <c r="E4998" t="s">
        <v>905</v>
      </c>
      <c r="F4998" t="s">
        <v>1089</v>
      </c>
      <c r="G4998" t="s">
        <v>2067</v>
      </c>
      <c r="H4998" t="s">
        <v>1079</v>
      </c>
      <c r="I4998" t="s">
        <v>11302</v>
      </c>
      <c r="J4998" t="s">
        <v>5482</v>
      </c>
      <c r="K4998" t="s">
        <v>56</v>
      </c>
      <c r="L4998" t="s">
        <v>902</v>
      </c>
      <c r="M4998" t="s">
        <v>1829</v>
      </c>
      <c r="N4998" s="5">
        <v>1299894</v>
      </c>
    </row>
    <row r="4999" spans="1:14" x14ac:dyDescent="0.25">
      <c r="A4999" t="s">
        <v>68</v>
      </c>
      <c r="B4999" t="s">
        <v>2056</v>
      </c>
      <c r="C4999">
        <v>1830</v>
      </c>
      <c r="D4999" s="2">
        <v>46143</v>
      </c>
      <c r="E4999" t="s">
        <v>905</v>
      </c>
      <c r="F4999" t="s">
        <v>10245</v>
      </c>
      <c r="G4999" t="s">
        <v>14</v>
      </c>
      <c r="H4999" t="s">
        <v>10247</v>
      </c>
      <c r="I4999" t="s">
        <v>11303</v>
      </c>
      <c r="J4999" t="s">
        <v>10246</v>
      </c>
      <c r="K4999" t="s">
        <v>56</v>
      </c>
      <c r="L4999" t="s">
        <v>902</v>
      </c>
      <c r="M4999" t="s">
        <v>1829</v>
      </c>
      <c r="N4999" s="5">
        <v>149200</v>
      </c>
    </row>
    <row r="5000" spans="1:14" x14ac:dyDescent="0.25">
      <c r="A5000" t="s">
        <v>68</v>
      </c>
      <c r="B5000" t="s">
        <v>2056</v>
      </c>
      <c r="C5000">
        <v>1830</v>
      </c>
      <c r="D5000" s="2">
        <v>46143</v>
      </c>
      <c r="E5000" t="s">
        <v>905</v>
      </c>
      <c r="F5000" t="s">
        <v>592</v>
      </c>
      <c r="G5000" t="s">
        <v>549</v>
      </c>
      <c r="H5000" t="s">
        <v>1323</v>
      </c>
      <c r="I5000" t="s">
        <v>11304</v>
      </c>
      <c r="J5000" t="s">
        <v>549</v>
      </c>
      <c r="K5000" t="s">
        <v>56</v>
      </c>
      <c r="L5000" t="s">
        <v>902</v>
      </c>
      <c r="M5000" t="s">
        <v>1829</v>
      </c>
      <c r="N5000" s="5">
        <v>641923</v>
      </c>
    </row>
    <row r="5001" spans="1:14" x14ac:dyDescent="0.25">
      <c r="A5001" t="s">
        <v>68</v>
      </c>
      <c r="B5001" t="s">
        <v>2056</v>
      </c>
      <c r="C5001">
        <v>1830</v>
      </c>
      <c r="D5001" s="2">
        <v>46143</v>
      </c>
      <c r="E5001" t="s">
        <v>905</v>
      </c>
      <c r="F5001" t="s">
        <v>592</v>
      </c>
      <c r="G5001" t="s">
        <v>549</v>
      </c>
      <c r="H5001" t="s">
        <v>6486</v>
      </c>
      <c r="I5001" t="s">
        <v>11305</v>
      </c>
      <c r="J5001" t="s">
        <v>549</v>
      </c>
      <c r="K5001" t="s">
        <v>56</v>
      </c>
      <c r="L5001" t="s">
        <v>902</v>
      </c>
      <c r="M5001" t="s">
        <v>1829</v>
      </c>
      <c r="N5001" s="5">
        <v>1027077</v>
      </c>
    </row>
    <row r="5002" spans="1:14" x14ac:dyDescent="0.25">
      <c r="A5002" t="s">
        <v>68</v>
      </c>
      <c r="B5002" t="s">
        <v>2056</v>
      </c>
      <c r="C5002">
        <v>1830</v>
      </c>
      <c r="D5002" s="2">
        <v>46143</v>
      </c>
      <c r="E5002" t="s">
        <v>905</v>
      </c>
      <c r="F5002" t="s">
        <v>8343</v>
      </c>
      <c r="G5002" t="s">
        <v>8344</v>
      </c>
      <c r="H5002" t="s">
        <v>6482</v>
      </c>
      <c r="I5002" t="s">
        <v>11306</v>
      </c>
      <c r="J5002" t="s">
        <v>8344</v>
      </c>
      <c r="K5002" t="s">
        <v>56</v>
      </c>
      <c r="L5002" t="s">
        <v>902</v>
      </c>
      <c r="M5002" t="s">
        <v>1829</v>
      </c>
      <c r="N5002" s="5">
        <v>1123366</v>
      </c>
    </row>
    <row r="5003" spans="1:14" x14ac:dyDescent="0.25">
      <c r="A5003" t="s">
        <v>68</v>
      </c>
      <c r="B5003" t="s">
        <v>2056</v>
      </c>
      <c r="C5003">
        <v>1830</v>
      </c>
      <c r="D5003" s="2">
        <v>46143</v>
      </c>
      <c r="E5003" t="s">
        <v>905</v>
      </c>
      <c r="F5003" t="s">
        <v>169</v>
      </c>
      <c r="G5003" t="s">
        <v>4</v>
      </c>
      <c r="H5003" t="s">
        <v>862</v>
      </c>
      <c r="I5003" t="s">
        <v>11307</v>
      </c>
      <c r="J5003" t="s">
        <v>7199</v>
      </c>
      <c r="K5003" t="s">
        <v>56</v>
      </c>
      <c r="L5003" t="s">
        <v>902</v>
      </c>
      <c r="M5003" t="s">
        <v>1829</v>
      </c>
      <c r="N5003" s="5">
        <v>5012053</v>
      </c>
    </row>
    <row r="5004" spans="1:14" x14ac:dyDescent="0.25">
      <c r="A5004" t="s">
        <v>68</v>
      </c>
      <c r="B5004" t="s">
        <v>2056</v>
      </c>
      <c r="C5004">
        <v>1830</v>
      </c>
      <c r="D5004" s="2">
        <v>46143</v>
      </c>
      <c r="E5004" t="s">
        <v>905</v>
      </c>
      <c r="F5004" t="s">
        <v>815</v>
      </c>
      <c r="G5004" t="s">
        <v>1900</v>
      </c>
      <c r="H5004" t="s">
        <v>10564</v>
      </c>
      <c r="I5004" t="s">
        <v>11308</v>
      </c>
      <c r="J5004" t="s">
        <v>7274</v>
      </c>
      <c r="K5004" t="s">
        <v>56</v>
      </c>
      <c r="L5004" t="s">
        <v>902</v>
      </c>
      <c r="M5004" t="s">
        <v>1829</v>
      </c>
      <c r="N5004" s="5">
        <v>523970</v>
      </c>
    </row>
    <row r="5005" spans="1:14" x14ac:dyDescent="0.25">
      <c r="A5005" t="s">
        <v>68</v>
      </c>
      <c r="B5005" t="s">
        <v>2056</v>
      </c>
      <c r="C5005">
        <v>1830</v>
      </c>
      <c r="D5005" s="2">
        <v>46143</v>
      </c>
      <c r="E5005" t="s">
        <v>905</v>
      </c>
      <c r="F5005" t="s">
        <v>815</v>
      </c>
      <c r="G5005" t="s">
        <v>1900</v>
      </c>
      <c r="H5005" t="s">
        <v>10564</v>
      </c>
      <c r="I5005" t="s">
        <v>11309</v>
      </c>
      <c r="J5005" t="s">
        <v>7274</v>
      </c>
      <c r="K5005" t="s">
        <v>56</v>
      </c>
      <c r="L5005" t="s">
        <v>902</v>
      </c>
      <c r="M5005" t="s">
        <v>1829</v>
      </c>
      <c r="N5005" s="5">
        <v>122367</v>
      </c>
    </row>
    <row r="5006" spans="1:14" x14ac:dyDescent="0.25">
      <c r="A5006" t="s">
        <v>68</v>
      </c>
      <c r="B5006" t="s">
        <v>2056</v>
      </c>
      <c r="C5006">
        <v>1830</v>
      </c>
      <c r="D5006" s="2">
        <v>46143</v>
      </c>
      <c r="E5006" t="s">
        <v>905</v>
      </c>
      <c r="F5006" t="s">
        <v>815</v>
      </c>
      <c r="G5006" t="s">
        <v>1900</v>
      </c>
      <c r="H5006" t="s">
        <v>719</v>
      </c>
      <c r="I5006" t="s">
        <v>8368</v>
      </c>
      <c r="J5006" t="s">
        <v>7274</v>
      </c>
      <c r="K5006" t="s">
        <v>56</v>
      </c>
      <c r="L5006" t="s">
        <v>902</v>
      </c>
      <c r="M5006" t="s">
        <v>1829</v>
      </c>
      <c r="N5006" s="5">
        <v>67747</v>
      </c>
    </row>
    <row r="5007" spans="1:14" x14ac:dyDescent="0.25">
      <c r="A5007" t="s">
        <v>68</v>
      </c>
      <c r="B5007" t="s">
        <v>2056</v>
      </c>
      <c r="C5007">
        <v>1830</v>
      </c>
      <c r="D5007" s="2">
        <v>46143</v>
      </c>
      <c r="E5007" t="s">
        <v>905</v>
      </c>
      <c r="F5007" t="s">
        <v>815</v>
      </c>
      <c r="G5007" t="s">
        <v>1900</v>
      </c>
      <c r="H5007" t="s">
        <v>719</v>
      </c>
      <c r="I5007" t="s">
        <v>11310</v>
      </c>
      <c r="J5007" t="s">
        <v>7274</v>
      </c>
      <c r="K5007" t="s">
        <v>56</v>
      </c>
      <c r="L5007" t="s">
        <v>902</v>
      </c>
      <c r="M5007" t="s">
        <v>1829</v>
      </c>
      <c r="N5007" s="5">
        <v>1307919</v>
      </c>
    </row>
    <row r="5008" spans="1:14" x14ac:dyDescent="0.25">
      <c r="A5008" t="s">
        <v>68</v>
      </c>
      <c r="B5008" t="s">
        <v>2056</v>
      </c>
      <c r="C5008">
        <v>1830</v>
      </c>
      <c r="D5008" s="2">
        <v>46143</v>
      </c>
      <c r="E5008" t="s">
        <v>905</v>
      </c>
      <c r="F5008" t="s">
        <v>815</v>
      </c>
      <c r="G5008" t="s">
        <v>1900</v>
      </c>
      <c r="H5008" t="s">
        <v>719</v>
      </c>
      <c r="I5008" t="s">
        <v>11311</v>
      </c>
      <c r="J5008" t="s">
        <v>7274</v>
      </c>
      <c r="K5008" t="s">
        <v>56</v>
      </c>
      <c r="L5008" t="s">
        <v>902</v>
      </c>
      <c r="M5008" t="s">
        <v>1829</v>
      </c>
      <c r="N5008" s="5">
        <v>1875619</v>
      </c>
    </row>
    <row r="5009" spans="1:14" x14ac:dyDescent="0.25">
      <c r="A5009" t="s">
        <v>68</v>
      </c>
      <c r="B5009" t="s">
        <v>2056</v>
      </c>
      <c r="C5009">
        <v>1830</v>
      </c>
      <c r="D5009" s="2">
        <v>46143</v>
      </c>
      <c r="E5009" t="s">
        <v>905</v>
      </c>
      <c r="F5009" t="s">
        <v>815</v>
      </c>
      <c r="G5009" t="s">
        <v>1900</v>
      </c>
      <c r="H5009" t="s">
        <v>719</v>
      </c>
      <c r="I5009" t="s">
        <v>11312</v>
      </c>
      <c r="J5009" t="s">
        <v>7274</v>
      </c>
      <c r="K5009" t="s">
        <v>56</v>
      </c>
      <c r="L5009" t="s">
        <v>902</v>
      </c>
      <c r="M5009" t="s">
        <v>1829</v>
      </c>
      <c r="N5009" s="5">
        <v>5039900</v>
      </c>
    </row>
    <row r="5010" spans="1:14" x14ac:dyDescent="0.25">
      <c r="A5010" t="s">
        <v>68</v>
      </c>
      <c r="B5010" t="s">
        <v>2056</v>
      </c>
      <c r="C5010">
        <v>1830</v>
      </c>
      <c r="D5010" s="2">
        <v>46143</v>
      </c>
      <c r="E5010" t="s">
        <v>905</v>
      </c>
      <c r="F5010" t="s">
        <v>815</v>
      </c>
      <c r="G5010" t="s">
        <v>1900</v>
      </c>
      <c r="H5010" t="s">
        <v>719</v>
      </c>
      <c r="I5010" t="s">
        <v>11313</v>
      </c>
      <c r="J5010" t="s">
        <v>7274</v>
      </c>
      <c r="K5010" t="s">
        <v>56</v>
      </c>
      <c r="L5010" t="s">
        <v>902</v>
      </c>
      <c r="M5010" t="s">
        <v>1829</v>
      </c>
      <c r="N5010" s="5">
        <v>3677016</v>
      </c>
    </row>
    <row r="5011" spans="1:14" x14ac:dyDescent="0.25">
      <c r="A5011" t="s">
        <v>68</v>
      </c>
      <c r="B5011" t="s">
        <v>2056</v>
      </c>
      <c r="C5011">
        <v>1830</v>
      </c>
      <c r="D5011" s="2">
        <v>46143</v>
      </c>
      <c r="E5011" t="s">
        <v>905</v>
      </c>
      <c r="F5011" t="s">
        <v>815</v>
      </c>
      <c r="G5011" t="s">
        <v>1900</v>
      </c>
      <c r="H5011" t="s">
        <v>719</v>
      </c>
      <c r="I5011" t="s">
        <v>11314</v>
      </c>
      <c r="J5011" t="s">
        <v>7274</v>
      </c>
      <c r="K5011" t="s">
        <v>56</v>
      </c>
      <c r="L5011" t="s">
        <v>902</v>
      </c>
      <c r="M5011" t="s">
        <v>1829</v>
      </c>
      <c r="N5011" s="5">
        <v>1100898</v>
      </c>
    </row>
    <row r="5012" spans="1:14" x14ac:dyDescent="0.25">
      <c r="A5012" t="s">
        <v>68</v>
      </c>
      <c r="B5012" t="s">
        <v>2056</v>
      </c>
      <c r="C5012">
        <v>1830</v>
      </c>
      <c r="D5012" s="2">
        <v>46143</v>
      </c>
      <c r="E5012" t="s">
        <v>905</v>
      </c>
      <c r="F5012" t="s">
        <v>815</v>
      </c>
      <c r="G5012" t="s">
        <v>1900</v>
      </c>
      <c r="H5012" t="s">
        <v>719</v>
      </c>
      <c r="I5012" t="s">
        <v>11315</v>
      </c>
      <c r="J5012" t="s">
        <v>7274</v>
      </c>
      <c r="K5012" t="s">
        <v>56</v>
      </c>
      <c r="L5012" t="s">
        <v>902</v>
      </c>
      <c r="M5012" t="s">
        <v>1829</v>
      </c>
      <c r="N5012" s="5">
        <v>1310326</v>
      </c>
    </row>
    <row r="5013" spans="1:14" x14ac:dyDescent="0.25">
      <c r="A5013" t="s">
        <v>68</v>
      </c>
      <c r="B5013" t="s">
        <v>2056</v>
      </c>
      <c r="C5013">
        <v>1830</v>
      </c>
      <c r="D5013" s="2">
        <v>46143</v>
      </c>
      <c r="E5013" t="s">
        <v>905</v>
      </c>
      <c r="F5013" t="s">
        <v>815</v>
      </c>
      <c r="G5013" t="s">
        <v>1900</v>
      </c>
      <c r="H5013" t="s">
        <v>719</v>
      </c>
      <c r="I5013" t="s">
        <v>11316</v>
      </c>
      <c r="J5013" t="s">
        <v>7274</v>
      </c>
      <c r="K5013" t="s">
        <v>56</v>
      </c>
      <c r="L5013" t="s">
        <v>902</v>
      </c>
      <c r="M5013" t="s">
        <v>1829</v>
      </c>
      <c r="N5013" s="5">
        <v>1709121</v>
      </c>
    </row>
    <row r="5014" spans="1:14" x14ac:dyDescent="0.25">
      <c r="A5014" t="s">
        <v>68</v>
      </c>
      <c r="B5014" t="s">
        <v>2056</v>
      </c>
      <c r="C5014">
        <v>1830</v>
      </c>
      <c r="D5014" s="2">
        <v>46143</v>
      </c>
      <c r="E5014" t="s">
        <v>905</v>
      </c>
      <c r="F5014" t="s">
        <v>815</v>
      </c>
      <c r="G5014" t="s">
        <v>1900</v>
      </c>
      <c r="H5014" t="s">
        <v>719</v>
      </c>
      <c r="I5014" t="s">
        <v>11317</v>
      </c>
      <c r="J5014" t="s">
        <v>7274</v>
      </c>
      <c r="K5014" t="s">
        <v>56</v>
      </c>
      <c r="L5014" t="s">
        <v>902</v>
      </c>
      <c r="M5014" t="s">
        <v>1829</v>
      </c>
      <c r="N5014" s="5">
        <v>1408219</v>
      </c>
    </row>
    <row r="5015" spans="1:14" x14ac:dyDescent="0.25">
      <c r="A5015" t="s">
        <v>68</v>
      </c>
      <c r="B5015" t="s">
        <v>2056</v>
      </c>
      <c r="C5015">
        <v>1830</v>
      </c>
      <c r="D5015" s="2">
        <v>46143</v>
      </c>
      <c r="E5015" t="s">
        <v>905</v>
      </c>
      <c r="F5015" t="s">
        <v>815</v>
      </c>
      <c r="G5015" t="s">
        <v>1900</v>
      </c>
      <c r="H5015" t="s">
        <v>719</v>
      </c>
      <c r="I5015" t="s">
        <v>11318</v>
      </c>
      <c r="J5015" t="s">
        <v>7274</v>
      </c>
      <c r="K5015" t="s">
        <v>56</v>
      </c>
      <c r="L5015" t="s">
        <v>902</v>
      </c>
      <c r="M5015" t="s">
        <v>1829</v>
      </c>
      <c r="N5015" s="5">
        <v>122367</v>
      </c>
    </row>
    <row r="5016" spans="1:14" x14ac:dyDescent="0.25">
      <c r="A5016" t="s">
        <v>68</v>
      </c>
      <c r="B5016" t="s">
        <v>2056</v>
      </c>
      <c r="C5016">
        <v>1830</v>
      </c>
      <c r="D5016" s="2">
        <v>46143</v>
      </c>
      <c r="E5016" t="s">
        <v>905</v>
      </c>
      <c r="F5016" t="s">
        <v>815</v>
      </c>
      <c r="G5016" t="s">
        <v>1900</v>
      </c>
      <c r="H5016" t="s">
        <v>719</v>
      </c>
      <c r="I5016" t="s">
        <v>11319</v>
      </c>
      <c r="J5016" t="s">
        <v>7274</v>
      </c>
      <c r="K5016" t="s">
        <v>56</v>
      </c>
      <c r="L5016" t="s">
        <v>902</v>
      </c>
      <c r="M5016" t="s">
        <v>1829</v>
      </c>
      <c r="N5016" s="5">
        <v>523970</v>
      </c>
    </row>
    <row r="5017" spans="1:14" x14ac:dyDescent="0.25">
      <c r="A5017" t="s">
        <v>68</v>
      </c>
      <c r="B5017" t="s">
        <v>2056</v>
      </c>
      <c r="C5017">
        <v>1830</v>
      </c>
      <c r="D5017" s="2">
        <v>46143</v>
      </c>
      <c r="E5017" t="s">
        <v>905</v>
      </c>
      <c r="F5017" t="s">
        <v>815</v>
      </c>
      <c r="G5017" t="s">
        <v>1900</v>
      </c>
      <c r="H5017" t="s">
        <v>719</v>
      </c>
      <c r="I5017" t="s">
        <v>11320</v>
      </c>
      <c r="J5017" t="s">
        <v>7274</v>
      </c>
      <c r="K5017" t="s">
        <v>56</v>
      </c>
      <c r="L5017" t="s">
        <v>902</v>
      </c>
      <c r="M5017" t="s">
        <v>1829</v>
      </c>
      <c r="N5017" s="5">
        <v>1041520</v>
      </c>
    </row>
    <row r="5018" spans="1:14" x14ac:dyDescent="0.25">
      <c r="A5018" t="s">
        <v>68</v>
      </c>
      <c r="B5018" t="s">
        <v>2056</v>
      </c>
      <c r="C5018">
        <v>1830</v>
      </c>
      <c r="D5018" s="2">
        <v>46143</v>
      </c>
      <c r="E5018" t="s">
        <v>905</v>
      </c>
      <c r="F5018" t="s">
        <v>815</v>
      </c>
      <c r="G5018" t="s">
        <v>1900</v>
      </c>
      <c r="H5018" t="s">
        <v>719</v>
      </c>
      <c r="I5018" t="s">
        <v>11321</v>
      </c>
      <c r="J5018" t="s">
        <v>7274</v>
      </c>
      <c r="K5018" t="s">
        <v>56</v>
      </c>
      <c r="L5018" t="s">
        <v>902</v>
      </c>
      <c r="M5018" t="s">
        <v>1829</v>
      </c>
      <c r="N5018" s="5">
        <v>112337</v>
      </c>
    </row>
    <row r="5019" spans="1:14" x14ac:dyDescent="0.25">
      <c r="A5019" t="s">
        <v>68</v>
      </c>
      <c r="B5019" t="s">
        <v>2056</v>
      </c>
      <c r="C5019">
        <v>1830</v>
      </c>
      <c r="D5019" s="2">
        <v>46143</v>
      </c>
      <c r="E5019" t="s">
        <v>905</v>
      </c>
      <c r="F5019" t="s">
        <v>815</v>
      </c>
      <c r="G5019" t="s">
        <v>1900</v>
      </c>
      <c r="H5019" t="s">
        <v>719</v>
      </c>
      <c r="I5019" t="s">
        <v>11322</v>
      </c>
      <c r="J5019" t="s">
        <v>7274</v>
      </c>
      <c r="K5019" t="s">
        <v>56</v>
      </c>
      <c r="L5019" t="s">
        <v>902</v>
      </c>
      <c r="M5019" t="s">
        <v>1829</v>
      </c>
      <c r="N5019" s="5">
        <v>523970</v>
      </c>
    </row>
    <row r="5020" spans="1:14" x14ac:dyDescent="0.25">
      <c r="A5020" t="s">
        <v>68</v>
      </c>
      <c r="B5020" t="s">
        <v>2056</v>
      </c>
      <c r="C5020">
        <v>1830</v>
      </c>
      <c r="D5020" s="2">
        <v>46143</v>
      </c>
      <c r="E5020" t="s">
        <v>905</v>
      </c>
      <c r="F5020" t="s">
        <v>815</v>
      </c>
      <c r="G5020" t="s">
        <v>1900</v>
      </c>
      <c r="H5020" t="s">
        <v>719</v>
      </c>
      <c r="I5020" t="s">
        <v>11323</v>
      </c>
      <c r="J5020" t="s">
        <v>7274</v>
      </c>
      <c r="K5020" t="s">
        <v>56</v>
      </c>
      <c r="L5020" t="s">
        <v>902</v>
      </c>
      <c r="M5020" t="s">
        <v>1829</v>
      </c>
      <c r="N5020" s="5">
        <v>178936</v>
      </c>
    </row>
    <row r="5021" spans="1:14" x14ac:dyDescent="0.25">
      <c r="A5021" t="s">
        <v>68</v>
      </c>
      <c r="B5021" t="s">
        <v>2056</v>
      </c>
      <c r="C5021">
        <v>1830</v>
      </c>
      <c r="D5021" s="2">
        <v>46143</v>
      </c>
      <c r="E5021" t="s">
        <v>905</v>
      </c>
      <c r="F5021" t="s">
        <v>815</v>
      </c>
      <c r="G5021" t="s">
        <v>1900</v>
      </c>
      <c r="H5021" t="s">
        <v>719</v>
      </c>
      <c r="I5021" t="s">
        <v>11324</v>
      </c>
      <c r="J5021" t="s">
        <v>7274</v>
      </c>
      <c r="K5021" t="s">
        <v>56</v>
      </c>
      <c r="L5021" t="s">
        <v>902</v>
      </c>
      <c r="M5021" t="s">
        <v>1829</v>
      </c>
      <c r="N5021" s="5">
        <v>740218</v>
      </c>
    </row>
    <row r="5022" spans="1:14" x14ac:dyDescent="0.25">
      <c r="A5022" t="s">
        <v>68</v>
      </c>
      <c r="B5022" t="s">
        <v>2056</v>
      </c>
      <c r="C5022">
        <v>1830</v>
      </c>
      <c r="D5022" s="2">
        <v>46143</v>
      </c>
      <c r="E5022" t="s">
        <v>905</v>
      </c>
      <c r="F5022" t="s">
        <v>941</v>
      </c>
      <c r="G5022" t="s">
        <v>847</v>
      </c>
      <c r="H5022" t="s">
        <v>848</v>
      </c>
      <c r="I5022" t="s">
        <v>8370</v>
      </c>
      <c r="J5022" t="s">
        <v>847</v>
      </c>
      <c r="K5022" t="s">
        <v>56</v>
      </c>
      <c r="L5022" t="s">
        <v>902</v>
      </c>
      <c r="M5022" t="s">
        <v>1829</v>
      </c>
      <c r="N5022" s="5">
        <v>860581</v>
      </c>
    </row>
    <row r="5023" spans="1:14" x14ac:dyDescent="0.25">
      <c r="A5023" t="s">
        <v>68</v>
      </c>
      <c r="B5023" t="s">
        <v>2056</v>
      </c>
      <c r="C5023">
        <v>1830</v>
      </c>
      <c r="D5023" s="2">
        <v>46143</v>
      </c>
      <c r="E5023" t="s">
        <v>905</v>
      </c>
      <c r="F5023" t="s">
        <v>941</v>
      </c>
      <c r="G5023" t="s">
        <v>847</v>
      </c>
      <c r="H5023" t="s">
        <v>6484</v>
      </c>
      <c r="I5023" t="s">
        <v>11325</v>
      </c>
      <c r="J5023" t="s">
        <v>847</v>
      </c>
      <c r="K5023" t="s">
        <v>56</v>
      </c>
      <c r="L5023" t="s">
        <v>902</v>
      </c>
      <c r="M5023" t="s">
        <v>1829</v>
      </c>
      <c r="N5023" s="5">
        <v>366491</v>
      </c>
    </row>
    <row r="5024" spans="1:14" x14ac:dyDescent="0.25">
      <c r="A5024" t="s">
        <v>68</v>
      </c>
      <c r="B5024" t="s">
        <v>2056</v>
      </c>
      <c r="C5024">
        <v>1830</v>
      </c>
      <c r="D5024" s="2">
        <v>46143</v>
      </c>
      <c r="E5024" t="s">
        <v>905</v>
      </c>
      <c r="F5024" t="s">
        <v>941</v>
      </c>
      <c r="G5024" t="s">
        <v>847</v>
      </c>
      <c r="H5024" t="s">
        <v>6484</v>
      </c>
      <c r="I5024" t="s">
        <v>11326</v>
      </c>
      <c r="J5024" t="s">
        <v>847</v>
      </c>
      <c r="K5024" t="s">
        <v>56</v>
      </c>
      <c r="L5024" t="s">
        <v>902</v>
      </c>
      <c r="M5024" t="s">
        <v>1829</v>
      </c>
      <c r="N5024" s="5">
        <v>366491</v>
      </c>
    </row>
    <row r="5025" spans="1:14" x14ac:dyDescent="0.25">
      <c r="A5025" t="s">
        <v>68</v>
      </c>
      <c r="B5025" t="s">
        <v>2056</v>
      </c>
      <c r="C5025">
        <v>1830</v>
      </c>
      <c r="D5025" s="2">
        <v>46143</v>
      </c>
      <c r="E5025" t="s">
        <v>906</v>
      </c>
      <c r="F5025" t="s">
        <v>8278</v>
      </c>
      <c r="G5025" t="s">
        <v>8279</v>
      </c>
      <c r="H5025" t="s">
        <v>6516</v>
      </c>
      <c r="I5025" t="s">
        <v>11327</v>
      </c>
      <c r="J5025" t="s">
        <v>11328</v>
      </c>
      <c r="K5025" t="s">
        <v>56</v>
      </c>
      <c r="L5025" t="s">
        <v>903</v>
      </c>
      <c r="M5025" t="s">
        <v>1829</v>
      </c>
      <c r="N5025" s="5">
        <v>120361</v>
      </c>
    </row>
    <row r="5026" spans="1:14" x14ac:dyDescent="0.25">
      <c r="A5026" t="s">
        <v>68</v>
      </c>
      <c r="B5026" t="s">
        <v>2056</v>
      </c>
      <c r="C5026">
        <v>1830</v>
      </c>
      <c r="D5026" s="2">
        <v>46143</v>
      </c>
      <c r="E5026" t="s">
        <v>906</v>
      </c>
      <c r="F5026" t="s">
        <v>944</v>
      </c>
      <c r="G5026" t="s">
        <v>2057</v>
      </c>
      <c r="H5026" t="s">
        <v>861</v>
      </c>
      <c r="I5026" t="s">
        <v>11329</v>
      </c>
      <c r="J5026" t="s">
        <v>11330</v>
      </c>
      <c r="K5026" t="s">
        <v>56</v>
      </c>
      <c r="L5026" t="s">
        <v>903</v>
      </c>
      <c r="M5026" t="s">
        <v>1829</v>
      </c>
      <c r="N5026" s="5">
        <v>5376909</v>
      </c>
    </row>
    <row r="5027" spans="1:14" x14ac:dyDescent="0.25">
      <c r="A5027" t="s">
        <v>68</v>
      </c>
      <c r="B5027" t="s">
        <v>2056</v>
      </c>
      <c r="C5027">
        <v>1830</v>
      </c>
      <c r="D5027" s="2">
        <v>46143</v>
      </c>
      <c r="E5027" t="s">
        <v>906</v>
      </c>
      <c r="F5027" t="s">
        <v>10238</v>
      </c>
      <c r="G5027" t="s">
        <v>10239</v>
      </c>
      <c r="H5027" t="s">
        <v>10240</v>
      </c>
      <c r="I5027" t="s">
        <v>14</v>
      </c>
      <c r="J5027" t="s">
        <v>11331</v>
      </c>
      <c r="K5027" t="s">
        <v>56</v>
      </c>
      <c r="L5027" t="s">
        <v>903</v>
      </c>
      <c r="M5027" t="s">
        <v>1829</v>
      </c>
      <c r="N5027" s="5">
        <v>750027</v>
      </c>
    </row>
    <row r="5028" spans="1:14" x14ac:dyDescent="0.25">
      <c r="A5028" t="s">
        <v>68</v>
      </c>
      <c r="B5028" t="s">
        <v>2056</v>
      </c>
      <c r="C5028">
        <v>1830</v>
      </c>
      <c r="D5028" s="2">
        <v>46143</v>
      </c>
      <c r="E5028" t="s">
        <v>906</v>
      </c>
      <c r="F5028" t="s">
        <v>156</v>
      </c>
      <c r="G5028" t="s">
        <v>3</v>
      </c>
      <c r="H5028" t="s">
        <v>6533</v>
      </c>
      <c r="I5028" t="s">
        <v>14</v>
      </c>
      <c r="J5028" t="s">
        <v>1852</v>
      </c>
      <c r="K5028" t="s">
        <v>56</v>
      </c>
      <c r="L5028" t="s">
        <v>903</v>
      </c>
      <c r="M5028" t="s">
        <v>1829</v>
      </c>
      <c r="N5028" s="5">
        <v>120361</v>
      </c>
    </row>
    <row r="5029" spans="1:14" x14ac:dyDescent="0.25">
      <c r="A5029" t="s">
        <v>68</v>
      </c>
      <c r="B5029" t="s">
        <v>2056</v>
      </c>
      <c r="C5029">
        <v>1830</v>
      </c>
      <c r="D5029" s="2">
        <v>46143</v>
      </c>
      <c r="E5029" t="s">
        <v>906</v>
      </c>
      <c r="F5029" t="s">
        <v>924</v>
      </c>
      <c r="G5029" t="s">
        <v>901</v>
      </c>
      <c r="H5029" t="s">
        <v>885</v>
      </c>
      <c r="I5029" t="s">
        <v>14</v>
      </c>
      <c r="J5029" t="s">
        <v>1926</v>
      </c>
      <c r="K5029" t="s">
        <v>56</v>
      </c>
      <c r="L5029" t="s">
        <v>903</v>
      </c>
      <c r="M5029" t="s">
        <v>1829</v>
      </c>
      <c r="N5029" s="5">
        <v>2222135</v>
      </c>
    </row>
    <row r="5030" spans="1:14" x14ac:dyDescent="0.25">
      <c r="A5030" t="s">
        <v>68</v>
      </c>
      <c r="B5030" t="s">
        <v>2056</v>
      </c>
      <c r="C5030">
        <v>1830</v>
      </c>
      <c r="D5030" s="2">
        <v>46143</v>
      </c>
      <c r="E5030" t="s">
        <v>906</v>
      </c>
      <c r="F5030" t="s">
        <v>8250</v>
      </c>
      <c r="G5030" t="s">
        <v>8251</v>
      </c>
      <c r="H5030" t="s">
        <v>10569</v>
      </c>
      <c r="I5030" t="s">
        <v>11332</v>
      </c>
      <c r="J5030" t="s">
        <v>11333</v>
      </c>
      <c r="K5030" t="s">
        <v>56</v>
      </c>
      <c r="L5030" t="s">
        <v>903</v>
      </c>
      <c r="M5030" t="s">
        <v>1829</v>
      </c>
      <c r="N5030" s="5">
        <v>401202</v>
      </c>
    </row>
    <row r="5031" spans="1:14" x14ac:dyDescent="0.25">
      <c r="A5031" t="s">
        <v>68</v>
      </c>
      <c r="B5031" t="s">
        <v>2056</v>
      </c>
      <c r="C5031">
        <v>1830</v>
      </c>
      <c r="D5031" s="2">
        <v>46143</v>
      </c>
      <c r="E5031" t="s">
        <v>906</v>
      </c>
      <c r="F5031" t="s">
        <v>1185</v>
      </c>
      <c r="G5031" t="s">
        <v>1186</v>
      </c>
      <c r="H5031" t="s">
        <v>10249</v>
      </c>
      <c r="I5031" t="s">
        <v>14</v>
      </c>
      <c r="J5031" t="s">
        <v>2070</v>
      </c>
      <c r="K5031" t="s">
        <v>56</v>
      </c>
      <c r="L5031" t="s">
        <v>903</v>
      </c>
      <c r="M5031" t="s">
        <v>1829</v>
      </c>
      <c r="N5031" s="5">
        <v>482725</v>
      </c>
    </row>
    <row r="5032" spans="1:14" x14ac:dyDescent="0.25">
      <c r="A5032" t="s">
        <v>68</v>
      </c>
      <c r="B5032" t="s">
        <v>2056</v>
      </c>
      <c r="C5032">
        <v>1830</v>
      </c>
      <c r="D5032" s="2">
        <v>46143</v>
      </c>
      <c r="E5032" t="s">
        <v>906</v>
      </c>
      <c r="F5032" t="s">
        <v>5566</v>
      </c>
      <c r="G5032" t="s">
        <v>5567</v>
      </c>
      <c r="H5032" t="s">
        <v>10248</v>
      </c>
      <c r="I5032" t="s">
        <v>14</v>
      </c>
      <c r="J5032" t="s">
        <v>11334</v>
      </c>
      <c r="K5032" t="s">
        <v>56</v>
      </c>
      <c r="L5032" t="s">
        <v>903</v>
      </c>
      <c r="M5032" t="s">
        <v>1829</v>
      </c>
      <c r="N5032" s="5">
        <v>365094</v>
      </c>
    </row>
    <row r="5033" spans="1:14" x14ac:dyDescent="0.25">
      <c r="A5033" t="s">
        <v>68</v>
      </c>
      <c r="B5033" t="s">
        <v>2056</v>
      </c>
      <c r="C5033">
        <v>1830</v>
      </c>
      <c r="D5033" s="2">
        <v>46143</v>
      </c>
      <c r="E5033" t="s">
        <v>906</v>
      </c>
      <c r="F5033" t="s">
        <v>815</v>
      </c>
      <c r="G5033" t="s">
        <v>1900</v>
      </c>
      <c r="H5033" t="s">
        <v>719</v>
      </c>
      <c r="I5033" t="s">
        <v>14</v>
      </c>
      <c r="J5033" t="s">
        <v>1904</v>
      </c>
      <c r="K5033" t="s">
        <v>56</v>
      </c>
      <c r="L5033" t="s">
        <v>903</v>
      </c>
      <c r="M5033" t="s">
        <v>1829</v>
      </c>
      <c r="N5033" s="5">
        <v>11434346</v>
      </c>
    </row>
    <row r="5034" spans="1:14" x14ac:dyDescent="0.25">
      <c r="A5034" t="s">
        <v>68</v>
      </c>
      <c r="B5034" t="s">
        <v>2056</v>
      </c>
      <c r="C5034">
        <v>1830</v>
      </c>
      <c r="D5034" s="2">
        <v>46143</v>
      </c>
      <c r="E5034" t="s">
        <v>907</v>
      </c>
      <c r="F5034" t="s">
        <v>6057</v>
      </c>
      <c r="G5034" t="s">
        <v>6058</v>
      </c>
      <c r="H5034" t="s">
        <v>6068</v>
      </c>
      <c r="I5034" t="s">
        <v>14</v>
      </c>
      <c r="J5034" t="s">
        <v>11335</v>
      </c>
      <c r="K5034" t="s">
        <v>56</v>
      </c>
      <c r="L5034" t="s">
        <v>904</v>
      </c>
      <c r="M5034" t="s">
        <v>1829</v>
      </c>
      <c r="N5034" s="5">
        <v>-225106</v>
      </c>
    </row>
    <row r="5035" spans="1:14" x14ac:dyDescent="0.25">
      <c r="A5035" t="s">
        <v>68</v>
      </c>
      <c r="B5035" t="s">
        <v>2056</v>
      </c>
      <c r="C5035">
        <v>1830</v>
      </c>
      <c r="D5035" s="2">
        <v>46143</v>
      </c>
      <c r="E5035" t="s">
        <v>907</v>
      </c>
      <c r="F5035" t="s">
        <v>156</v>
      </c>
      <c r="G5035" t="s">
        <v>3</v>
      </c>
      <c r="H5035" t="s">
        <v>6533</v>
      </c>
      <c r="I5035" t="s">
        <v>8367</v>
      </c>
      <c r="J5035" t="s">
        <v>5514</v>
      </c>
      <c r="K5035" t="s">
        <v>56</v>
      </c>
      <c r="L5035" t="s">
        <v>904</v>
      </c>
      <c r="M5035" t="s">
        <v>1829</v>
      </c>
      <c r="N5035" s="5">
        <v>-331895</v>
      </c>
    </row>
    <row r="5036" spans="1:14" x14ac:dyDescent="0.25">
      <c r="A5036" t="s">
        <v>68</v>
      </c>
      <c r="B5036" t="s">
        <v>2056</v>
      </c>
      <c r="C5036">
        <v>1830</v>
      </c>
      <c r="D5036" s="2">
        <v>46143</v>
      </c>
      <c r="E5036" t="s">
        <v>907</v>
      </c>
      <c r="F5036" t="s">
        <v>981</v>
      </c>
      <c r="G5036" t="s">
        <v>1967</v>
      </c>
      <c r="H5036" t="s">
        <v>982</v>
      </c>
      <c r="I5036" t="s">
        <v>11295</v>
      </c>
      <c r="J5036" t="s">
        <v>11336</v>
      </c>
      <c r="K5036" t="s">
        <v>56</v>
      </c>
      <c r="L5036" t="s">
        <v>904</v>
      </c>
      <c r="M5036" t="s">
        <v>1829</v>
      </c>
      <c r="N5036" s="5">
        <v>-399874</v>
      </c>
    </row>
    <row r="5037" spans="1:14" x14ac:dyDescent="0.25">
      <c r="A5037" t="s">
        <v>68</v>
      </c>
      <c r="B5037" t="s">
        <v>2056</v>
      </c>
      <c r="C5037">
        <v>1830</v>
      </c>
      <c r="D5037" s="2">
        <v>46143</v>
      </c>
      <c r="E5037" t="s">
        <v>907</v>
      </c>
      <c r="F5037" t="s">
        <v>924</v>
      </c>
      <c r="G5037" t="s">
        <v>901</v>
      </c>
      <c r="H5037" t="s">
        <v>885</v>
      </c>
      <c r="I5037" t="s">
        <v>11296</v>
      </c>
      <c r="J5037" t="s">
        <v>1929</v>
      </c>
      <c r="K5037" t="s">
        <v>56</v>
      </c>
      <c r="L5037" t="s">
        <v>904</v>
      </c>
      <c r="M5037" t="s">
        <v>1829</v>
      </c>
      <c r="N5037" s="5">
        <v>-2318526</v>
      </c>
    </row>
    <row r="5038" spans="1:14" x14ac:dyDescent="0.25">
      <c r="A5038" t="s">
        <v>68</v>
      </c>
      <c r="B5038" t="s">
        <v>2056</v>
      </c>
      <c r="C5038">
        <v>1830</v>
      </c>
      <c r="D5038" s="2">
        <v>46143</v>
      </c>
      <c r="E5038" t="s">
        <v>907</v>
      </c>
      <c r="F5038" t="s">
        <v>1185</v>
      </c>
      <c r="G5038" t="s">
        <v>1186</v>
      </c>
      <c r="H5038" t="s">
        <v>6512</v>
      </c>
      <c r="I5038" t="s">
        <v>14</v>
      </c>
      <c r="J5038" t="s">
        <v>5517</v>
      </c>
      <c r="K5038" t="s">
        <v>56</v>
      </c>
      <c r="L5038" t="s">
        <v>904</v>
      </c>
      <c r="M5038" t="s">
        <v>1829</v>
      </c>
      <c r="N5038" s="5">
        <v>-482725</v>
      </c>
    </row>
    <row r="5039" spans="1:14" x14ac:dyDescent="0.25">
      <c r="A5039" t="s">
        <v>68</v>
      </c>
      <c r="B5039" t="s">
        <v>2056</v>
      </c>
      <c r="C5039">
        <v>1830</v>
      </c>
      <c r="D5039" s="2">
        <v>46143</v>
      </c>
      <c r="E5039" t="s">
        <v>907</v>
      </c>
      <c r="F5039" t="s">
        <v>815</v>
      </c>
      <c r="G5039" t="s">
        <v>1900</v>
      </c>
      <c r="H5039" t="s">
        <v>719</v>
      </c>
      <c r="I5039" t="s">
        <v>8368</v>
      </c>
      <c r="J5039" t="s">
        <v>10910</v>
      </c>
      <c r="K5039" t="s">
        <v>56</v>
      </c>
      <c r="L5039" t="s">
        <v>904</v>
      </c>
      <c r="M5039" t="s">
        <v>1829</v>
      </c>
      <c r="N5039" s="5">
        <v>-67747</v>
      </c>
    </row>
    <row r="5040" spans="1:14" x14ac:dyDescent="0.25">
      <c r="A5040" t="s">
        <v>68</v>
      </c>
      <c r="B5040" t="s">
        <v>2056</v>
      </c>
      <c r="C5040">
        <v>1830</v>
      </c>
      <c r="D5040" s="2">
        <v>46143</v>
      </c>
      <c r="E5040" t="s">
        <v>907</v>
      </c>
      <c r="F5040" t="s">
        <v>815</v>
      </c>
      <c r="G5040" t="s">
        <v>1900</v>
      </c>
      <c r="H5040" t="s">
        <v>719</v>
      </c>
      <c r="I5040" t="s">
        <v>11310</v>
      </c>
      <c r="J5040" t="s">
        <v>10910</v>
      </c>
      <c r="K5040" t="s">
        <v>56</v>
      </c>
      <c r="L5040" t="s">
        <v>904</v>
      </c>
      <c r="M5040" t="s">
        <v>1829</v>
      </c>
      <c r="N5040" s="5">
        <v>-1763684</v>
      </c>
    </row>
    <row r="5041" spans="1:14" x14ac:dyDescent="0.25">
      <c r="A5041" t="s">
        <v>68</v>
      </c>
      <c r="B5041" t="s">
        <v>2056</v>
      </c>
      <c r="C5041">
        <v>1830</v>
      </c>
      <c r="D5041" s="2">
        <v>46143</v>
      </c>
      <c r="E5041" t="s">
        <v>907</v>
      </c>
      <c r="F5041" t="s">
        <v>815</v>
      </c>
      <c r="G5041" t="s">
        <v>1900</v>
      </c>
      <c r="H5041" t="s">
        <v>719</v>
      </c>
      <c r="I5041" t="s">
        <v>11311</v>
      </c>
      <c r="J5041" t="s">
        <v>10910</v>
      </c>
      <c r="K5041" t="s">
        <v>56</v>
      </c>
      <c r="L5041" t="s">
        <v>904</v>
      </c>
      <c r="M5041" t="s">
        <v>1829</v>
      </c>
      <c r="N5041" s="5">
        <v>-1875619</v>
      </c>
    </row>
    <row r="5042" spans="1:14" x14ac:dyDescent="0.25">
      <c r="A5042" t="s">
        <v>68</v>
      </c>
      <c r="B5042" t="s">
        <v>2056</v>
      </c>
      <c r="C5042">
        <v>1830</v>
      </c>
      <c r="D5042" s="2">
        <v>46143</v>
      </c>
      <c r="E5042" t="s">
        <v>907</v>
      </c>
      <c r="F5042" t="s">
        <v>815</v>
      </c>
      <c r="G5042" t="s">
        <v>1900</v>
      </c>
      <c r="H5042" t="s">
        <v>719</v>
      </c>
      <c r="I5042" t="s">
        <v>11313</v>
      </c>
      <c r="J5042" t="s">
        <v>10910</v>
      </c>
      <c r="K5042" t="s">
        <v>56</v>
      </c>
      <c r="L5042" t="s">
        <v>904</v>
      </c>
      <c r="M5042" t="s">
        <v>1829</v>
      </c>
      <c r="N5042" s="5">
        <v>-4336994</v>
      </c>
    </row>
    <row r="5043" spans="1:14" x14ac:dyDescent="0.25">
      <c r="A5043" t="s">
        <v>68</v>
      </c>
      <c r="B5043" t="s">
        <v>2056</v>
      </c>
      <c r="C5043">
        <v>1830</v>
      </c>
      <c r="D5043" s="2">
        <v>46143</v>
      </c>
      <c r="E5043" t="s">
        <v>907</v>
      </c>
      <c r="F5043" t="s">
        <v>815</v>
      </c>
      <c r="G5043" t="s">
        <v>1900</v>
      </c>
      <c r="H5043" t="s">
        <v>719</v>
      </c>
      <c r="I5043" t="s">
        <v>11314</v>
      </c>
      <c r="J5043" t="s">
        <v>10910</v>
      </c>
      <c r="K5043" t="s">
        <v>56</v>
      </c>
      <c r="L5043" t="s">
        <v>904</v>
      </c>
      <c r="M5043" t="s">
        <v>1829</v>
      </c>
      <c r="N5043" s="5">
        <v>-783146</v>
      </c>
    </row>
    <row r="5044" spans="1:14" x14ac:dyDescent="0.25">
      <c r="A5044" t="s">
        <v>68</v>
      </c>
      <c r="B5044" t="s">
        <v>2056</v>
      </c>
      <c r="C5044">
        <v>1830</v>
      </c>
      <c r="D5044" s="2">
        <v>46143</v>
      </c>
      <c r="E5044" t="s">
        <v>907</v>
      </c>
      <c r="F5044" t="s">
        <v>815</v>
      </c>
      <c r="G5044" t="s">
        <v>1900</v>
      </c>
      <c r="H5044" t="s">
        <v>719</v>
      </c>
      <c r="I5044" t="s">
        <v>11315</v>
      </c>
      <c r="J5044" t="s">
        <v>10910</v>
      </c>
      <c r="K5044" t="s">
        <v>56</v>
      </c>
      <c r="L5044" t="s">
        <v>904</v>
      </c>
      <c r="M5044" t="s">
        <v>1829</v>
      </c>
      <c r="N5044" s="5">
        <v>-1834296</v>
      </c>
    </row>
    <row r="5045" spans="1:14" x14ac:dyDescent="0.25">
      <c r="A5045" t="s">
        <v>68</v>
      </c>
      <c r="B5045" t="s">
        <v>2056</v>
      </c>
      <c r="C5045">
        <v>1830</v>
      </c>
      <c r="D5045" s="2">
        <v>46143</v>
      </c>
      <c r="E5045" t="s">
        <v>907</v>
      </c>
      <c r="F5045" t="s">
        <v>815</v>
      </c>
      <c r="G5045" t="s">
        <v>1900</v>
      </c>
      <c r="H5045" t="s">
        <v>719</v>
      </c>
      <c r="I5045" t="s">
        <v>11316</v>
      </c>
      <c r="J5045" t="s">
        <v>10910</v>
      </c>
      <c r="K5045" t="s">
        <v>56</v>
      </c>
      <c r="L5045" t="s">
        <v>904</v>
      </c>
      <c r="M5045" t="s">
        <v>1829</v>
      </c>
      <c r="N5045" s="5">
        <v>-1709121</v>
      </c>
    </row>
    <row r="5046" spans="1:14" x14ac:dyDescent="0.25">
      <c r="A5046" t="s">
        <v>68</v>
      </c>
      <c r="B5046" t="s">
        <v>2056</v>
      </c>
      <c r="C5046">
        <v>1830</v>
      </c>
      <c r="D5046" s="2">
        <v>46143</v>
      </c>
      <c r="E5046" t="s">
        <v>907</v>
      </c>
      <c r="F5046" t="s">
        <v>815</v>
      </c>
      <c r="G5046" t="s">
        <v>1900</v>
      </c>
      <c r="H5046" t="s">
        <v>719</v>
      </c>
      <c r="I5046" t="s">
        <v>11317</v>
      </c>
      <c r="J5046" t="s">
        <v>10910</v>
      </c>
      <c r="K5046" t="s">
        <v>56</v>
      </c>
      <c r="L5046" t="s">
        <v>904</v>
      </c>
      <c r="M5046" t="s">
        <v>1829</v>
      </c>
      <c r="N5046" s="5">
        <v>-2122359</v>
      </c>
    </row>
    <row r="5047" spans="1:14" x14ac:dyDescent="0.25">
      <c r="A5047" t="s">
        <v>68</v>
      </c>
      <c r="B5047" t="s">
        <v>2056</v>
      </c>
      <c r="C5047">
        <v>1830</v>
      </c>
      <c r="D5047" s="2">
        <v>46143</v>
      </c>
      <c r="E5047" t="s">
        <v>907</v>
      </c>
      <c r="F5047" t="s">
        <v>941</v>
      </c>
      <c r="G5047" t="s">
        <v>847</v>
      </c>
      <c r="H5047" t="s">
        <v>848</v>
      </c>
      <c r="I5047" t="s">
        <v>14</v>
      </c>
      <c r="J5047" t="s">
        <v>5382</v>
      </c>
      <c r="K5047" t="s">
        <v>56</v>
      </c>
      <c r="L5047" t="s">
        <v>904</v>
      </c>
      <c r="M5047" t="s">
        <v>1829</v>
      </c>
      <c r="N5047" s="5">
        <v>-430291</v>
      </c>
    </row>
    <row r="5048" spans="1:14" x14ac:dyDescent="0.25">
      <c r="A5048" t="s">
        <v>68</v>
      </c>
      <c r="B5048" t="s">
        <v>2056</v>
      </c>
      <c r="C5048">
        <v>1830</v>
      </c>
      <c r="D5048" s="2">
        <v>46143</v>
      </c>
      <c r="E5048" t="s">
        <v>907</v>
      </c>
      <c r="F5048" t="s">
        <v>941</v>
      </c>
      <c r="G5048" t="s">
        <v>847</v>
      </c>
      <c r="H5048" t="s">
        <v>848</v>
      </c>
      <c r="I5048" t="s">
        <v>8370</v>
      </c>
      <c r="J5048" t="s">
        <v>5382</v>
      </c>
      <c r="K5048" t="s">
        <v>56</v>
      </c>
      <c r="L5048" t="s">
        <v>904</v>
      </c>
      <c r="M5048" t="s">
        <v>1829</v>
      </c>
      <c r="N5048" s="5">
        <v>-860581</v>
      </c>
    </row>
    <row r="5049" spans="1:14" x14ac:dyDescent="0.25">
      <c r="A5049" t="s">
        <v>68</v>
      </c>
      <c r="B5049" t="s">
        <v>2056</v>
      </c>
      <c r="C5049">
        <v>1830</v>
      </c>
      <c r="D5049" s="2">
        <v>46174</v>
      </c>
      <c r="E5049" t="s">
        <v>905</v>
      </c>
      <c r="F5049" t="s">
        <v>12722</v>
      </c>
      <c r="G5049" t="s">
        <v>12723</v>
      </c>
      <c r="H5049" t="s">
        <v>12102</v>
      </c>
      <c r="I5049" t="s">
        <v>12724</v>
      </c>
      <c r="J5049" t="s">
        <v>12723</v>
      </c>
      <c r="K5049" t="s">
        <v>56</v>
      </c>
      <c r="L5049" t="s">
        <v>902</v>
      </c>
      <c r="M5049" t="s">
        <v>1829</v>
      </c>
      <c r="N5049" s="5">
        <v>1500000</v>
      </c>
    </row>
    <row r="5050" spans="1:14" x14ac:dyDescent="0.25">
      <c r="A5050" t="s">
        <v>68</v>
      </c>
      <c r="B5050" t="s">
        <v>2056</v>
      </c>
      <c r="C5050">
        <v>1830</v>
      </c>
      <c r="D5050" s="2">
        <v>46174</v>
      </c>
      <c r="E5050" t="s">
        <v>905</v>
      </c>
      <c r="F5050" t="s">
        <v>251</v>
      </c>
      <c r="G5050" t="s">
        <v>1966</v>
      </c>
      <c r="H5050" t="s">
        <v>11855</v>
      </c>
      <c r="I5050" t="s">
        <v>12725</v>
      </c>
      <c r="J5050" t="s">
        <v>5096</v>
      </c>
      <c r="K5050" t="s">
        <v>56</v>
      </c>
      <c r="L5050" t="s">
        <v>902</v>
      </c>
      <c r="M5050" t="s">
        <v>1829</v>
      </c>
      <c r="N5050" s="5">
        <v>242348</v>
      </c>
    </row>
    <row r="5051" spans="1:14" x14ac:dyDescent="0.25">
      <c r="A5051" t="s">
        <v>68</v>
      </c>
      <c r="B5051" t="s">
        <v>2056</v>
      </c>
      <c r="C5051">
        <v>1830</v>
      </c>
      <c r="D5051" s="2">
        <v>46174</v>
      </c>
      <c r="E5051" t="s">
        <v>905</v>
      </c>
      <c r="F5051" t="s">
        <v>11856</v>
      </c>
      <c r="G5051" t="s">
        <v>14</v>
      </c>
      <c r="H5051" t="s">
        <v>11858</v>
      </c>
      <c r="I5051" t="s">
        <v>12726</v>
      </c>
      <c r="J5051" t="s">
        <v>12727</v>
      </c>
      <c r="K5051" t="s">
        <v>56</v>
      </c>
      <c r="L5051" t="s">
        <v>902</v>
      </c>
      <c r="M5051" t="s">
        <v>1829</v>
      </c>
      <c r="N5051" s="5">
        <v>142250</v>
      </c>
    </row>
    <row r="5052" spans="1:14" x14ac:dyDescent="0.25">
      <c r="A5052" t="s">
        <v>68</v>
      </c>
      <c r="B5052" t="s">
        <v>2056</v>
      </c>
      <c r="C5052">
        <v>1830</v>
      </c>
      <c r="D5052" s="2">
        <v>46174</v>
      </c>
      <c r="E5052" t="s">
        <v>905</v>
      </c>
      <c r="F5052" t="s">
        <v>8278</v>
      </c>
      <c r="G5052" t="s">
        <v>8279</v>
      </c>
      <c r="H5052" t="s">
        <v>6516</v>
      </c>
      <c r="I5052" t="s">
        <v>11327</v>
      </c>
      <c r="J5052" t="s">
        <v>12728</v>
      </c>
      <c r="K5052" t="s">
        <v>56</v>
      </c>
      <c r="L5052" t="s">
        <v>902</v>
      </c>
      <c r="M5052" t="s">
        <v>1829</v>
      </c>
      <c r="N5052" s="5">
        <v>120361</v>
      </c>
    </row>
    <row r="5053" spans="1:14" x14ac:dyDescent="0.25">
      <c r="A5053" t="s">
        <v>68</v>
      </c>
      <c r="B5053" t="s">
        <v>2056</v>
      </c>
      <c r="C5053">
        <v>1830</v>
      </c>
      <c r="D5053" s="2">
        <v>46174</v>
      </c>
      <c r="E5053" t="s">
        <v>905</v>
      </c>
      <c r="F5053" t="s">
        <v>174</v>
      </c>
      <c r="G5053" t="s">
        <v>1909</v>
      </c>
      <c r="H5053" t="s">
        <v>1351</v>
      </c>
      <c r="I5053" t="s">
        <v>12729</v>
      </c>
      <c r="J5053" t="s">
        <v>320</v>
      </c>
      <c r="K5053" t="s">
        <v>56</v>
      </c>
      <c r="L5053" t="s">
        <v>902</v>
      </c>
      <c r="M5053" t="s">
        <v>1829</v>
      </c>
      <c r="N5053" s="5">
        <v>480831</v>
      </c>
    </row>
    <row r="5054" spans="1:14" x14ac:dyDescent="0.25">
      <c r="A5054" t="s">
        <v>68</v>
      </c>
      <c r="B5054" t="s">
        <v>2056</v>
      </c>
      <c r="C5054">
        <v>1830</v>
      </c>
      <c r="D5054" s="2">
        <v>46174</v>
      </c>
      <c r="E5054" t="s">
        <v>905</v>
      </c>
      <c r="F5054" t="s">
        <v>174</v>
      </c>
      <c r="G5054" t="s">
        <v>1909</v>
      </c>
      <c r="H5054" t="s">
        <v>1351</v>
      </c>
      <c r="I5054" t="s">
        <v>12730</v>
      </c>
      <c r="J5054" t="s">
        <v>320</v>
      </c>
      <c r="K5054" t="s">
        <v>56</v>
      </c>
      <c r="L5054" t="s">
        <v>902</v>
      </c>
      <c r="M5054" t="s">
        <v>1829</v>
      </c>
      <c r="N5054" s="5">
        <v>801249</v>
      </c>
    </row>
    <row r="5055" spans="1:14" x14ac:dyDescent="0.25">
      <c r="A5055" t="s">
        <v>68</v>
      </c>
      <c r="B5055" t="s">
        <v>2056</v>
      </c>
      <c r="C5055">
        <v>1830</v>
      </c>
      <c r="D5055" s="2">
        <v>46174</v>
      </c>
      <c r="E5055" t="s">
        <v>905</v>
      </c>
      <c r="F5055" t="s">
        <v>944</v>
      </c>
      <c r="G5055" t="s">
        <v>2057</v>
      </c>
      <c r="H5055" t="s">
        <v>861</v>
      </c>
      <c r="I5055" t="s">
        <v>11329</v>
      </c>
      <c r="J5055" t="s">
        <v>2057</v>
      </c>
      <c r="K5055" t="s">
        <v>56</v>
      </c>
      <c r="L5055" t="s">
        <v>902</v>
      </c>
      <c r="M5055" t="s">
        <v>1829</v>
      </c>
      <c r="N5055" s="5">
        <v>3134190</v>
      </c>
    </row>
    <row r="5056" spans="1:14" x14ac:dyDescent="0.25">
      <c r="A5056" t="s">
        <v>68</v>
      </c>
      <c r="B5056" t="s">
        <v>2056</v>
      </c>
      <c r="C5056">
        <v>1830</v>
      </c>
      <c r="D5056" s="2">
        <v>46174</v>
      </c>
      <c r="E5056" t="s">
        <v>905</v>
      </c>
      <c r="F5056" t="s">
        <v>944</v>
      </c>
      <c r="G5056" t="s">
        <v>2057</v>
      </c>
      <c r="H5056" t="s">
        <v>861</v>
      </c>
      <c r="I5056" t="s">
        <v>12731</v>
      </c>
      <c r="J5056" t="s">
        <v>2057</v>
      </c>
      <c r="K5056" t="s">
        <v>56</v>
      </c>
      <c r="L5056" t="s">
        <v>902</v>
      </c>
      <c r="M5056" t="s">
        <v>1829</v>
      </c>
      <c r="N5056" s="5">
        <v>1062383</v>
      </c>
    </row>
    <row r="5057" spans="1:14" x14ac:dyDescent="0.25">
      <c r="A5057" t="s">
        <v>68</v>
      </c>
      <c r="B5057" t="s">
        <v>2056</v>
      </c>
      <c r="C5057">
        <v>1830</v>
      </c>
      <c r="D5057" s="2">
        <v>46174</v>
      </c>
      <c r="E5057" t="s">
        <v>905</v>
      </c>
      <c r="F5057" t="s">
        <v>944</v>
      </c>
      <c r="G5057" t="s">
        <v>2057</v>
      </c>
      <c r="H5057" t="s">
        <v>861</v>
      </c>
      <c r="I5057" t="s">
        <v>12732</v>
      </c>
      <c r="J5057" t="s">
        <v>2057</v>
      </c>
      <c r="K5057" t="s">
        <v>56</v>
      </c>
      <c r="L5057" t="s">
        <v>902</v>
      </c>
      <c r="M5057" t="s">
        <v>1829</v>
      </c>
      <c r="N5057" s="5">
        <v>300902</v>
      </c>
    </row>
    <row r="5058" spans="1:14" x14ac:dyDescent="0.25">
      <c r="A5058" t="s">
        <v>68</v>
      </c>
      <c r="B5058" t="s">
        <v>2056</v>
      </c>
      <c r="C5058">
        <v>1830</v>
      </c>
      <c r="D5058" s="2">
        <v>46174</v>
      </c>
      <c r="E5058" t="s">
        <v>905</v>
      </c>
      <c r="F5058" t="s">
        <v>944</v>
      </c>
      <c r="G5058" t="s">
        <v>2057</v>
      </c>
      <c r="H5058" t="s">
        <v>861</v>
      </c>
      <c r="I5058" t="s">
        <v>12733</v>
      </c>
      <c r="J5058" t="s">
        <v>2057</v>
      </c>
      <c r="K5058" t="s">
        <v>56</v>
      </c>
      <c r="L5058" t="s">
        <v>902</v>
      </c>
      <c r="M5058" t="s">
        <v>1829</v>
      </c>
      <c r="N5058" s="5">
        <v>874345</v>
      </c>
    </row>
    <row r="5059" spans="1:14" x14ac:dyDescent="0.25">
      <c r="A5059" t="s">
        <v>68</v>
      </c>
      <c r="B5059" t="s">
        <v>2056</v>
      </c>
      <c r="C5059">
        <v>1830</v>
      </c>
      <c r="D5059" s="2">
        <v>46174</v>
      </c>
      <c r="E5059" t="s">
        <v>905</v>
      </c>
      <c r="F5059" t="s">
        <v>12734</v>
      </c>
      <c r="G5059" t="s">
        <v>12735</v>
      </c>
      <c r="H5059" t="s">
        <v>12098</v>
      </c>
      <c r="I5059" t="s">
        <v>12736</v>
      </c>
      <c r="J5059" t="s">
        <v>12735</v>
      </c>
      <c r="K5059" t="s">
        <v>56</v>
      </c>
      <c r="L5059" t="s">
        <v>902</v>
      </c>
      <c r="M5059" t="s">
        <v>1829</v>
      </c>
      <c r="N5059" s="5">
        <v>140607</v>
      </c>
    </row>
    <row r="5060" spans="1:14" x14ac:dyDescent="0.25">
      <c r="A5060" t="s">
        <v>68</v>
      </c>
      <c r="B5060" t="s">
        <v>2056</v>
      </c>
      <c r="C5060">
        <v>1830</v>
      </c>
      <c r="D5060" s="2">
        <v>46174</v>
      </c>
      <c r="E5060" t="s">
        <v>905</v>
      </c>
      <c r="F5060" t="s">
        <v>12734</v>
      </c>
      <c r="G5060" t="s">
        <v>12735</v>
      </c>
      <c r="H5060" t="s">
        <v>12098</v>
      </c>
      <c r="I5060" t="s">
        <v>12737</v>
      </c>
      <c r="J5060" t="s">
        <v>12735</v>
      </c>
      <c r="K5060" t="s">
        <v>56</v>
      </c>
      <c r="L5060" t="s">
        <v>902</v>
      </c>
      <c r="M5060" t="s">
        <v>1829</v>
      </c>
      <c r="N5060" s="5">
        <v>256159</v>
      </c>
    </row>
    <row r="5061" spans="1:14" x14ac:dyDescent="0.25">
      <c r="A5061" t="s">
        <v>68</v>
      </c>
      <c r="B5061" t="s">
        <v>2056</v>
      </c>
      <c r="C5061">
        <v>1830</v>
      </c>
      <c r="D5061" s="2">
        <v>46174</v>
      </c>
      <c r="E5061" t="s">
        <v>905</v>
      </c>
      <c r="F5061" t="s">
        <v>10238</v>
      </c>
      <c r="G5061" t="s">
        <v>10239</v>
      </c>
      <c r="H5061" t="s">
        <v>10240</v>
      </c>
      <c r="I5061" t="s">
        <v>12738</v>
      </c>
      <c r="J5061" t="s">
        <v>10239</v>
      </c>
      <c r="K5061" t="s">
        <v>56</v>
      </c>
      <c r="L5061" t="s">
        <v>902</v>
      </c>
      <c r="M5061" t="s">
        <v>1829</v>
      </c>
      <c r="N5061" s="5">
        <v>500018</v>
      </c>
    </row>
    <row r="5062" spans="1:14" x14ac:dyDescent="0.25">
      <c r="A5062" t="s">
        <v>68</v>
      </c>
      <c r="B5062" t="s">
        <v>2056</v>
      </c>
      <c r="C5062">
        <v>1830</v>
      </c>
      <c r="D5062" s="2">
        <v>46174</v>
      </c>
      <c r="E5062" t="s">
        <v>905</v>
      </c>
      <c r="F5062" t="s">
        <v>10238</v>
      </c>
      <c r="G5062" t="s">
        <v>10239</v>
      </c>
      <c r="H5062" t="s">
        <v>10240</v>
      </c>
      <c r="I5062" t="s">
        <v>12739</v>
      </c>
      <c r="J5062" t="s">
        <v>10239</v>
      </c>
      <c r="K5062" t="s">
        <v>56</v>
      </c>
      <c r="L5062" t="s">
        <v>902</v>
      </c>
      <c r="M5062" t="s">
        <v>1829</v>
      </c>
      <c r="N5062" s="5">
        <v>250009</v>
      </c>
    </row>
    <row r="5063" spans="1:14" x14ac:dyDescent="0.25">
      <c r="A5063" t="s">
        <v>68</v>
      </c>
      <c r="B5063" t="s">
        <v>2056</v>
      </c>
      <c r="C5063">
        <v>1830</v>
      </c>
      <c r="D5063" s="2">
        <v>46174</v>
      </c>
      <c r="E5063" t="s">
        <v>905</v>
      </c>
      <c r="F5063" t="s">
        <v>156</v>
      </c>
      <c r="G5063" t="s">
        <v>3</v>
      </c>
      <c r="H5063" t="s">
        <v>6533</v>
      </c>
      <c r="I5063" t="s">
        <v>12740</v>
      </c>
      <c r="J5063" t="s">
        <v>3</v>
      </c>
      <c r="K5063" t="s">
        <v>56</v>
      </c>
      <c r="L5063" t="s">
        <v>902</v>
      </c>
      <c r="M5063" t="s">
        <v>1829</v>
      </c>
      <c r="N5063" s="5">
        <v>121023</v>
      </c>
    </row>
    <row r="5064" spans="1:14" x14ac:dyDescent="0.25">
      <c r="A5064" t="s">
        <v>68</v>
      </c>
      <c r="B5064" t="s">
        <v>2056</v>
      </c>
      <c r="C5064">
        <v>1830</v>
      </c>
      <c r="D5064" s="2">
        <v>46174</v>
      </c>
      <c r="E5064" t="s">
        <v>905</v>
      </c>
      <c r="F5064" t="s">
        <v>156</v>
      </c>
      <c r="G5064" t="s">
        <v>3</v>
      </c>
      <c r="H5064" t="s">
        <v>6533</v>
      </c>
      <c r="I5064" t="s">
        <v>12741</v>
      </c>
      <c r="J5064" t="s">
        <v>3</v>
      </c>
      <c r="K5064" t="s">
        <v>56</v>
      </c>
      <c r="L5064" t="s">
        <v>902</v>
      </c>
      <c r="M5064" t="s">
        <v>1829</v>
      </c>
      <c r="N5064" s="5">
        <v>244628</v>
      </c>
    </row>
    <row r="5065" spans="1:14" x14ac:dyDescent="0.25">
      <c r="A5065" t="s">
        <v>68</v>
      </c>
      <c r="B5065" t="s">
        <v>2056</v>
      </c>
      <c r="C5065">
        <v>1830</v>
      </c>
      <c r="D5065" s="2">
        <v>46174</v>
      </c>
      <c r="E5065" t="s">
        <v>905</v>
      </c>
      <c r="F5065" t="s">
        <v>993</v>
      </c>
      <c r="G5065" t="s">
        <v>994</v>
      </c>
      <c r="H5065" t="s">
        <v>2343</v>
      </c>
      <c r="I5065" t="s">
        <v>12742</v>
      </c>
      <c r="J5065" t="s">
        <v>12445</v>
      </c>
      <c r="K5065" t="s">
        <v>56</v>
      </c>
      <c r="L5065" t="s">
        <v>902</v>
      </c>
      <c r="M5065" t="s">
        <v>1829</v>
      </c>
      <c r="N5065" s="5">
        <v>190436</v>
      </c>
    </row>
    <row r="5066" spans="1:14" x14ac:dyDescent="0.25">
      <c r="A5066" t="s">
        <v>68</v>
      </c>
      <c r="B5066" t="s">
        <v>2056</v>
      </c>
      <c r="C5066">
        <v>1830</v>
      </c>
      <c r="D5066" s="2">
        <v>46174</v>
      </c>
      <c r="E5066" t="s">
        <v>905</v>
      </c>
      <c r="F5066" t="s">
        <v>993</v>
      </c>
      <c r="G5066" t="s">
        <v>994</v>
      </c>
      <c r="H5066" t="s">
        <v>2169</v>
      </c>
      <c r="I5066" t="s">
        <v>12743</v>
      </c>
      <c r="J5066" t="s">
        <v>12445</v>
      </c>
      <c r="K5066" t="s">
        <v>56</v>
      </c>
      <c r="L5066" t="s">
        <v>902</v>
      </c>
      <c r="M5066" t="s">
        <v>1829</v>
      </c>
      <c r="N5066" s="5">
        <v>190436</v>
      </c>
    </row>
    <row r="5067" spans="1:14" x14ac:dyDescent="0.25">
      <c r="A5067" t="s">
        <v>68</v>
      </c>
      <c r="B5067" t="s">
        <v>2056</v>
      </c>
      <c r="C5067">
        <v>1830</v>
      </c>
      <c r="D5067" s="2">
        <v>46174</v>
      </c>
      <c r="E5067" t="s">
        <v>905</v>
      </c>
      <c r="F5067" t="s">
        <v>945</v>
      </c>
      <c r="G5067" t="s">
        <v>900</v>
      </c>
      <c r="H5067" t="s">
        <v>1431</v>
      </c>
      <c r="I5067" t="s">
        <v>12744</v>
      </c>
      <c r="J5067" t="s">
        <v>900</v>
      </c>
      <c r="K5067" t="s">
        <v>56</v>
      </c>
      <c r="L5067" t="s">
        <v>902</v>
      </c>
      <c r="M5067" t="s">
        <v>1829</v>
      </c>
      <c r="N5067" s="5">
        <v>2458977</v>
      </c>
    </row>
    <row r="5068" spans="1:14" x14ac:dyDescent="0.25">
      <c r="A5068" t="s">
        <v>68</v>
      </c>
      <c r="B5068" t="s">
        <v>2056</v>
      </c>
      <c r="C5068">
        <v>1830</v>
      </c>
      <c r="D5068" s="2">
        <v>46174</v>
      </c>
      <c r="E5068" t="s">
        <v>905</v>
      </c>
      <c r="F5068" t="s">
        <v>945</v>
      </c>
      <c r="G5068" t="s">
        <v>900</v>
      </c>
      <c r="H5068" t="s">
        <v>1431</v>
      </c>
      <c r="I5068" t="s">
        <v>12745</v>
      </c>
      <c r="J5068" t="s">
        <v>900</v>
      </c>
      <c r="K5068" t="s">
        <v>56</v>
      </c>
      <c r="L5068" t="s">
        <v>902</v>
      </c>
      <c r="M5068" t="s">
        <v>1829</v>
      </c>
      <c r="N5068" s="5">
        <v>2574515</v>
      </c>
    </row>
    <row r="5069" spans="1:14" x14ac:dyDescent="0.25">
      <c r="A5069" t="s">
        <v>68</v>
      </c>
      <c r="B5069" t="s">
        <v>2056</v>
      </c>
      <c r="C5069">
        <v>1830</v>
      </c>
      <c r="D5069" s="2">
        <v>46174</v>
      </c>
      <c r="E5069" t="s">
        <v>905</v>
      </c>
      <c r="F5069" t="s">
        <v>924</v>
      </c>
      <c r="G5069" t="s">
        <v>901</v>
      </c>
      <c r="H5069" t="s">
        <v>885</v>
      </c>
      <c r="I5069" t="s">
        <v>12746</v>
      </c>
      <c r="J5069" t="s">
        <v>901</v>
      </c>
      <c r="K5069" t="s">
        <v>56</v>
      </c>
      <c r="L5069" t="s">
        <v>902</v>
      </c>
      <c r="M5069" t="s">
        <v>1829</v>
      </c>
      <c r="N5069" s="5">
        <v>2867033</v>
      </c>
    </row>
    <row r="5070" spans="1:14" x14ac:dyDescent="0.25">
      <c r="A5070" t="s">
        <v>68</v>
      </c>
      <c r="B5070" t="s">
        <v>2056</v>
      </c>
      <c r="C5070">
        <v>1830</v>
      </c>
      <c r="D5070" s="2">
        <v>46174</v>
      </c>
      <c r="E5070" t="s">
        <v>905</v>
      </c>
      <c r="F5070" t="s">
        <v>1507</v>
      </c>
      <c r="G5070" t="s">
        <v>1508</v>
      </c>
      <c r="H5070" t="s">
        <v>11860</v>
      </c>
      <c r="I5070" t="s">
        <v>12747</v>
      </c>
      <c r="J5070" t="s">
        <v>1508</v>
      </c>
      <c r="K5070" t="s">
        <v>56</v>
      </c>
      <c r="L5070" t="s">
        <v>902</v>
      </c>
      <c r="M5070" t="s">
        <v>1829</v>
      </c>
      <c r="N5070" s="5">
        <v>563783</v>
      </c>
    </row>
    <row r="5071" spans="1:14" x14ac:dyDescent="0.25">
      <c r="A5071" t="s">
        <v>68</v>
      </c>
      <c r="B5071" t="s">
        <v>2056</v>
      </c>
      <c r="C5071">
        <v>1830</v>
      </c>
      <c r="D5071" s="2">
        <v>46174</v>
      </c>
      <c r="E5071" t="s">
        <v>905</v>
      </c>
      <c r="F5071" t="s">
        <v>946</v>
      </c>
      <c r="G5071" t="s">
        <v>2058</v>
      </c>
      <c r="H5071" t="s">
        <v>4728</v>
      </c>
      <c r="I5071" t="s">
        <v>12748</v>
      </c>
      <c r="J5071" t="s">
        <v>4230</v>
      </c>
      <c r="K5071" t="s">
        <v>56</v>
      </c>
      <c r="L5071" t="s">
        <v>902</v>
      </c>
      <c r="M5071" t="s">
        <v>1829</v>
      </c>
      <c r="N5071" s="5">
        <v>162985</v>
      </c>
    </row>
    <row r="5072" spans="1:14" x14ac:dyDescent="0.25">
      <c r="A5072" t="s">
        <v>68</v>
      </c>
      <c r="B5072" t="s">
        <v>2056</v>
      </c>
      <c r="C5072">
        <v>1830</v>
      </c>
      <c r="D5072" s="2">
        <v>46174</v>
      </c>
      <c r="E5072" t="s">
        <v>905</v>
      </c>
      <c r="F5072" t="s">
        <v>1121</v>
      </c>
      <c r="G5072" t="s">
        <v>2068</v>
      </c>
      <c r="H5072" t="s">
        <v>12100</v>
      </c>
      <c r="I5072" t="s">
        <v>12749</v>
      </c>
      <c r="J5072" t="s">
        <v>1190</v>
      </c>
      <c r="K5072" t="s">
        <v>56</v>
      </c>
      <c r="L5072" t="s">
        <v>902</v>
      </c>
      <c r="M5072" t="s">
        <v>1829</v>
      </c>
      <c r="N5072" s="5">
        <v>263969</v>
      </c>
    </row>
    <row r="5073" spans="1:14" x14ac:dyDescent="0.25">
      <c r="A5073" t="s">
        <v>68</v>
      </c>
      <c r="B5073" t="s">
        <v>2056</v>
      </c>
      <c r="C5073">
        <v>1830</v>
      </c>
      <c r="D5073" s="2">
        <v>46174</v>
      </c>
      <c r="E5073" t="s">
        <v>905</v>
      </c>
      <c r="F5073" t="s">
        <v>8243</v>
      </c>
      <c r="G5073" t="s">
        <v>8244</v>
      </c>
      <c r="H5073" t="s">
        <v>6483</v>
      </c>
      <c r="I5073" t="s">
        <v>12750</v>
      </c>
      <c r="J5073" t="s">
        <v>8244</v>
      </c>
      <c r="K5073" t="s">
        <v>56</v>
      </c>
      <c r="L5073" t="s">
        <v>902</v>
      </c>
      <c r="M5073" t="s">
        <v>1829</v>
      </c>
      <c r="N5073" s="5">
        <v>288866</v>
      </c>
    </row>
    <row r="5074" spans="1:14" x14ac:dyDescent="0.25">
      <c r="A5074" t="s">
        <v>68</v>
      </c>
      <c r="B5074" t="s">
        <v>2056</v>
      </c>
      <c r="C5074">
        <v>1830</v>
      </c>
      <c r="D5074" s="2">
        <v>46174</v>
      </c>
      <c r="E5074" t="s">
        <v>905</v>
      </c>
      <c r="F5074" t="s">
        <v>8243</v>
      </c>
      <c r="G5074" t="s">
        <v>8244</v>
      </c>
      <c r="H5074" t="s">
        <v>6483</v>
      </c>
      <c r="I5074" t="s">
        <v>12751</v>
      </c>
      <c r="J5074" t="s">
        <v>8244</v>
      </c>
      <c r="K5074" t="s">
        <v>56</v>
      </c>
      <c r="L5074" t="s">
        <v>902</v>
      </c>
      <c r="M5074" t="s">
        <v>1829</v>
      </c>
      <c r="N5074" s="5">
        <v>584794</v>
      </c>
    </row>
    <row r="5075" spans="1:14" x14ac:dyDescent="0.25">
      <c r="A5075" t="s">
        <v>68</v>
      </c>
      <c r="B5075" t="s">
        <v>2056</v>
      </c>
      <c r="C5075">
        <v>1830</v>
      </c>
      <c r="D5075" s="2">
        <v>46174</v>
      </c>
      <c r="E5075" t="s">
        <v>905</v>
      </c>
      <c r="F5075" t="s">
        <v>8250</v>
      </c>
      <c r="G5075" t="s">
        <v>8251</v>
      </c>
      <c r="H5075" t="s">
        <v>10569</v>
      </c>
      <c r="I5075" t="s">
        <v>11332</v>
      </c>
      <c r="J5075" t="s">
        <v>8251</v>
      </c>
      <c r="K5075" t="s">
        <v>56</v>
      </c>
      <c r="L5075" t="s">
        <v>902</v>
      </c>
      <c r="M5075" t="s">
        <v>1829</v>
      </c>
      <c r="N5075" s="5">
        <v>401202</v>
      </c>
    </row>
    <row r="5076" spans="1:14" x14ac:dyDescent="0.25">
      <c r="A5076" t="s">
        <v>68</v>
      </c>
      <c r="B5076" t="s">
        <v>2056</v>
      </c>
      <c r="C5076">
        <v>1830</v>
      </c>
      <c r="D5076" s="2">
        <v>46174</v>
      </c>
      <c r="E5076" t="s">
        <v>905</v>
      </c>
      <c r="F5076" t="s">
        <v>8250</v>
      </c>
      <c r="G5076" t="s">
        <v>8251</v>
      </c>
      <c r="H5076" t="s">
        <v>11859</v>
      </c>
      <c r="I5076" t="s">
        <v>12752</v>
      </c>
      <c r="J5076" t="s">
        <v>8251</v>
      </c>
      <c r="K5076" t="s">
        <v>56</v>
      </c>
      <c r="L5076" t="s">
        <v>902</v>
      </c>
      <c r="M5076" t="s">
        <v>1829</v>
      </c>
      <c r="N5076" s="5">
        <v>120361</v>
      </c>
    </row>
    <row r="5077" spans="1:14" x14ac:dyDescent="0.25">
      <c r="A5077" t="s">
        <v>68</v>
      </c>
      <c r="B5077" t="s">
        <v>2056</v>
      </c>
      <c r="C5077">
        <v>1830</v>
      </c>
      <c r="D5077" s="2">
        <v>46174</v>
      </c>
      <c r="E5077" t="s">
        <v>905</v>
      </c>
      <c r="F5077" t="s">
        <v>1185</v>
      </c>
      <c r="G5077" t="s">
        <v>1186</v>
      </c>
      <c r="H5077" t="s">
        <v>10249</v>
      </c>
      <c r="I5077" t="s">
        <v>12753</v>
      </c>
      <c r="J5077" t="s">
        <v>8326</v>
      </c>
      <c r="K5077" t="s">
        <v>56</v>
      </c>
      <c r="L5077" t="s">
        <v>902</v>
      </c>
      <c r="M5077" t="s">
        <v>1829</v>
      </c>
      <c r="N5077" s="5">
        <v>482725</v>
      </c>
    </row>
    <row r="5078" spans="1:14" x14ac:dyDescent="0.25">
      <c r="A5078" t="s">
        <v>68</v>
      </c>
      <c r="B5078" t="s">
        <v>2056</v>
      </c>
      <c r="C5078">
        <v>1830</v>
      </c>
      <c r="D5078" s="2">
        <v>46174</v>
      </c>
      <c r="E5078" t="s">
        <v>905</v>
      </c>
      <c r="F5078" t="s">
        <v>183</v>
      </c>
      <c r="G5078" t="s">
        <v>1860</v>
      </c>
      <c r="H5078" t="s">
        <v>12097</v>
      </c>
      <c r="I5078" t="s">
        <v>12754</v>
      </c>
      <c r="J5078" t="s">
        <v>1860</v>
      </c>
      <c r="K5078" t="s">
        <v>56</v>
      </c>
      <c r="L5078" t="s">
        <v>902</v>
      </c>
      <c r="M5078" t="s">
        <v>1829</v>
      </c>
      <c r="N5078" s="5">
        <v>410168</v>
      </c>
    </row>
    <row r="5079" spans="1:14" x14ac:dyDescent="0.25">
      <c r="A5079" t="s">
        <v>68</v>
      </c>
      <c r="B5079" t="s">
        <v>2056</v>
      </c>
      <c r="C5079">
        <v>1830</v>
      </c>
      <c r="D5079" s="2">
        <v>46174</v>
      </c>
      <c r="E5079" t="s">
        <v>905</v>
      </c>
      <c r="F5079" t="s">
        <v>1089</v>
      </c>
      <c r="G5079" t="s">
        <v>2067</v>
      </c>
      <c r="H5079" t="s">
        <v>1079</v>
      </c>
      <c r="I5079" t="s">
        <v>12755</v>
      </c>
      <c r="J5079" t="s">
        <v>5482</v>
      </c>
      <c r="K5079" t="s">
        <v>56</v>
      </c>
      <c r="L5079" t="s">
        <v>902</v>
      </c>
      <c r="M5079" t="s">
        <v>1829</v>
      </c>
      <c r="N5079" s="5">
        <v>146198</v>
      </c>
    </row>
    <row r="5080" spans="1:14" x14ac:dyDescent="0.25">
      <c r="A5080" t="s">
        <v>68</v>
      </c>
      <c r="B5080" t="s">
        <v>2056</v>
      </c>
      <c r="C5080">
        <v>1830</v>
      </c>
      <c r="D5080" s="2">
        <v>46174</v>
      </c>
      <c r="E5080" t="s">
        <v>905</v>
      </c>
      <c r="F5080" t="s">
        <v>12756</v>
      </c>
      <c r="G5080" t="s">
        <v>14</v>
      </c>
      <c r="H5080" t="s">
        <v>12099</v>
      </c>
      <c r="I5080" t="s">
        <v>12757</v>
      </c>
      <c r="J5080" t="s">
        <v>12758</v>
      </c>
      <c r="K5080" t="s">
        <v>56</v>
      </c>
      <c r="L5080" t="s">
        <v>902</v>
      </c>
      <c r="M5080" t="s">
        <v>1829</v>
      </c>
      <c r="N5080" s="5">
        <v>651126</v>
      </c>
    </row>
    <row r="5081" spans="1:14" x14ac:dyDescent="0.25">
      <c r="A5081" t="s">
        <v>68</v>
      </c>
      <c r="B5081" t="s">
        <v>2056</v>
      </c>
      <c r="C5081">
        <v>1830</v>
      </c>
      <c r="D5081" s="2">
        <v>46174</v>
      </c>
      <c r="E5081" t="s">
        <v>905</v>
      </c>
      <c r="F5081" t="s">
        <v>592</v>
      </c>
      <c r="G5081" t="s">
        <v>549</v>
      </c>
      <c r="H5081" t="s">
        <v>12101</v>
      </c>
      <c r="I5081" t="s">
        <v>12759</v>
      </c>
      <c r="J5081" t="s">
        <v>549</v>
      </c>
      <c r="K5081" t="s">
        <v>56</v>
      </c>
      <c r="L5081" t="s">
        <v>902</v>
      </c>
      <c r="M5081" t="s">
        <v>1829</v>
      </c>
      <c r="N5081" s="5">
        <v>2639695</v>
      </c>
    </row>
    <row r="5082" spans="1:14" x14ac:dyDescent="0.25">
      <c r="A5082" t="s">
        <v>68</v>
      </c>
      <c r="B5082" t="s">
        <v>2056</v>
      </c>
      <c r="C5082">
        <v>1830</v>
      </c>
      <c r="D5082" s="2">
        <v>46174</v>
      </c>
      <c r="E5082" t="s">
        <v>905</v>
      </c>
      <c r="F5082" t="s">
        <v>5566</v>
      </c>
      <c r="G5082" t="s">
        <v>5567</v>
      </c>
      <c r="H5082" t="s">
        <v>6481</v>
      </c>
      <c r="I5082" t="s">
        <v>12760</v>
      </c>
      <c r="J5082" t="s">
        <v>8342</v>
      </c>
      <c r="K5082" t="s">
        <v>56</v>
      </c>
      <c r="L5082" t="s">
        <v>902</v>
      </c>
      <c r="M5082" t="s">
        <v>1829</v>
      </c>
      <c r="N5082" s="5">
        <v>89334</v>
      </c>
    </row>
    <row r="5083" spans="1:14" x14ac:dyDescent="0.25">
      <c r="A5083" t="s">
        <v>68</v>
      </c>
      <c r="B5083" t="s">
        <v>2056</v>
      </c>
      <c r="C5083">
        <v>1830</v>
      </c>
      <c r="D5083" s="2">
        <v>46174</v>
      </c>
      <c r="E5083" t="s">
        <v>905</v>
      </c>
      <c r="F5083" t="s">
        <v>5566</v>
      </c>
      <c r="G5083" t="s">
        <v>5567</v>
      </c>
      <c r="H5083" t="s">
        <v>10248</v>
      </c>
      <c r="I5083" t="s">
        <v>12761</v>
      </c>
      <c r="J5083" t="s">
        <v>8342</v>
      </c>
      <c r="K5083" t="s">
        <v>56</v>
      </c>
      <c r="L5083" t="s">
        <v>902</v>
      </c>
      <c r="M5083" t="s">
        <v>1829</v>
      </c>
      <c r="N5083" s="5">
        <v>365094</v>
      </c>
    </row>
    <row r="5084" spans="1:14" x14ac:dyDescent="0.25">
      <c r="A5084" t="s">
        <v>68</v>
      </c>
      <c r="B5084" t="s">
        <v>2056</v>
      </c>
      <c r="C5084">
        <v>1830</v>
      </c>
      <c r="D5084" s="2">
        <v>46174</v>
      </c>
      <c r="E5084" t="s">
        <v>905</v>
      </c>
      <c r="F5084" t="s">
        <v>8343</v>
      </c>
      <c r="G5084" t="s">
        <v>8344</v>
      </c>
      <c r="H5084" t="s">
        <v>6482</v>
      </c>
      <c r="I5084" t="s">
        <v>12762</v>
      </c>
      <c r="J5084" t="s">
        <v>8344</v>
      </c>
      <c r="K5084" t="s">
        <v>56</v>
      </c>
      <c r="L5084" t="s">
        <v>902</v>
      </c>
      <c r="M5084" t="s">
        <v>1829</v>
      </c>
      <c r="N5084" s="5">
        <v>1023389</v>
      </c>
    </row>
    <row r="5085" spans="1:14" x14ac:dyDescent="0.25">
      <c r="A5085" t="s">
        <v>68</v>
      </c>
      <c r="B5085" t="s">
        <v>2056</v>
      </c>
      <c r="C5085">
        <v>1830</v>
      </c>
      <c r="D5085" s="2">
        <v>46174</v>
      </c>
      <c r="E5085" t="s">
        <v>905</v>
      </c>
      <c r="F5085" t="s">
        <v>169</v>
      </c>
      <c r="G5085" t="s">
        <v>4</v>
      </c>
      <c r="H5085" t="s">
        <v>862</v>
      </c>
      <c r="I5085" t="s">
        <v>12763</v>
      </c>
      <c r="J5085" t="s">
        <v>7199</v>
      </c>
      <c r="K5085" t="s">
        <v>56</v>
      </c>
      <c r="L5085" t="s">
        <v>902</v>
      </c>
      <c r="M5085" t="s">
        <v>1829</v>
      </c>
      <c r="N5085" s="5">
        <v>3692324</v>
      </c>
    </row>
    <row r="5086" spans="1:14" x14ac:dyDescent="0.25">
      <c r="A5086" t="s">
        <v>68</v>
      </c>
      <c r="B5086" t="s">
        <v>2056</v>
      </c>
      <c r="C5086">
        <v>1830</v>
      </c>
      <c r="D5086" s="2">
        <v>46174</v>
      </c>
      <c r="E5086" t="s">
        <v>905</v>
      </c>
      <c r="F5086" t="s">
        <v>815</v>
      </c>
      <c r="G5086" t="s">
        <v>1900</v>
      </c>
      <c r="H5086" t="s">
        <v>719</v>
      </c>
      <c r="I5086" t="s">
        <v>12764</v>
      </c>
      <c r="J5086" t="s">
        <v>7274</v>
      </c>
      <c r="K5086" t="s">
        <v>56</v>
      </c>
      <c r="L5086" t="s">
        <v>902</v>
      </c>
      <c r="M5086" t="s">
        <v>1829</v>
      </c>
      <c r="N5086" s="5">
        <v>1208168</v>
      </c>
    </row>
    <row r="5087" spans="1:14" x14ac:dyDescent="0.25">
      <c r="A5087" t="s">
        <v>68</v>
      </c>
      <c r="B5087" t="s">
        <v>2056</v>
      </c>
      <c r="C5087">
        <v>1830</v>
      </c>
      <c r="D5087" s="2">
        <v>46174</v>
      </c>
      <c r="E5087" t="s">
        <v>905</v>
      </c>
      <c r="F5087" t="s">
        <v>815</v>
      </c>
      <c r="G5087" t="s">
        <v>1900</v>
      </c>
      <c r="H5087" t="s">
        <v>719</v>
      </c>
      <c r="I5087" t="s">
        <v>12765</v>
      </c>
      <c r="J5087" t="s">
        <v>7274</v>
      </c>
      <c r="K5087" t="s">
        <v>56</v>
      </c>
      <c r="L5087" t="s">
        <v>902</v>
      </c>
      <c r="M5087" t="s">
        <v>1829</v>
      </c>
      <c r="N5087" s="5">
        <v>986028</v>
      </c>
    </row>
    <row r="5088" spans="1:14" x14ac:dyDescent="0.25">
      <c r="A5088" t="s">
        <v>68</v>
      </c>
      <c r="B5088" t="s">
        <v>2056</v>
      </c>
      <c r="C5088">
        <v>1830</v>
      </c>
      <c r="D5088" s="2">
        <v>46174</v>
      </c>
      <c r="E5088" t="s">
        <v>905</v>
      </c>
      <c r="F5088" t="s">
        <v>815</v>
      </c>
      <c r="G5088" t="s">
        <v>1900</v>
      </c>
      <c r="H5088" t="s">
        <v>719</v>
      </c>
      <c r="I5088" t="s">
        <v>12766</v>
      </c>
      <c r="J5088" t="s">
        <v>7274</v>
      </c>
      <c r="K5088" t="s">
        <v>56</v>
      </c>
      <c r="L5088" t="s">
        <v>902</v>
      </c>
      <c r="M5088" t="s">
        <v>1829</v>
      </c>
      <c r="N5088" s="5">
        <v>2186886</v>
      </c>
    </row>
    <row r="5089" spans="1:14" x14ac:dyDescent="0.25">
      <c r="A5089" t="s">
        <v>68</v>
      </c>
      <c r="B5089" t="s">
        <v>2056</v>
      </c>
      <c r="C5089">
        <v>1830</v>
      </c>
      <c r="D5089" s="2">
        <v>46174</v>
      </c>
      <c r="E5089" t="s">
        <v>905</v>
      </c>
      <c r="F5089" t="s">
        <v>815</v>
      </c>
      <c r="G5089" t="s">
        <v>1900</v>
      </c>
      <c r="H5089" t="s">
        <v>719</v>
      </c>
      <c r="I5089" t="s">
        <v>12767</v>
      </c>
      <c r="J5089" t="s">
        <v>7274</v>
      </c>
      <c r="K5089" t="s">
        <v>56</v>
      </c>
      <c r="L5089" t="s">
        <v>902</v>
      </c>
      <c r="M5089" t="s">
        <v>1829</v>
      </c>
      <c r="N5089" s="5">
        <v>1191518</v>
      </c>
    </row>
    <row r="5090" spans="1:14" x14ac:dyDescent="0.25">
      <c r="A5090" t="s">
        <v>68</v>
      </c>
      <c r="B5090" t="s">
        <v>2056</v>
      </c>
      <c r="C5090">
        <v>1830</v>
      </c>
      <c r="D5090" s="2">
        <v>46174</v>
      </c>
      <c r="E5090" t="s">
        <v>905</v>
      </c>
      <c r="F5090" t="s">
        <v>815</v>
      </c>
      <c r="G5090" t="s">
        <v>1900</v>
      </c>
      <c r="H5090" t="s">
        <v>719</v>
      </c>
      <c r="I5090" t="s">
        <v>12768</v>
      </c>
      <c r="J5090" t="s">
        <v>7274</v>
      </c>
      <c r="K5090" t="s">
        <v>56</v>
      </c>
      <c r="L5090" t="s">
        <v>902</v>
      </c>
      <c r="M5090" t="s">
        <v>1829</v>
      </c>
      <c r="N5090" s="5">
        <v>1193954</v>
      </c>
    </row>
    <row r="5091" spans="1:14" x14ac:dyDescent="0.25">
      <c r="A5091" t="s">
        <v>68</v>
      </c>
      <c r="B5091" t="s">
        <v>2056</v>
      </c>
      <c r="C5091">
        <v>1830</v>
      </c>
      <c r="D5091" s="2">
        <v>46174</v>
      </c>
      <c r="E5091" t="s">
        <v>905</v>
      </c>
      <c r="F5091" t="s">
        <v>815</v>
      </c>
      <c r="G5091" t="s">
        <v>1900</v>
      </c>
      <c r="H5091" t="s">
        <v>719</v>
      </c>
      <c r="I5091" t="s">
        <v>12769</v>
      </c>
      <c r="J5091" t="s">
        <v>7274</v>
      </c>
      <c r="K5091" t="s">
        <v>56</v>
      </c>
      <c r="L5091" t="s">
        <v>902</v>
      </c>
      <c r="M5091" t="s">
        <v>1829</v>
      </c>
      <c r="N5091" s="5">
        <v>1070092</v>
      </c>
    </row>
    <row r="5092" spans="1:14" x14ac:dyDescent="0.25">
      <c r="A5092" t="s">
        <v>68</v>
      </c>
      <c r="B5092" t="s">
        <v>2056</v>
      </c>
      <c r="C5092">
        <v>1830</v>
      </c>
      <c r="D5092" s="2">
        <v>46174</v>
      </c>
      <c r="E5092" t="s">
        <v>905</v>
      </c>
      <c r="F5092" t="s">
        <v>815</v>
      </c>
      <c r="G5092" t="s">
        <v>1900</v>
      </c>
      <c r="H5092" t="s">
        <v>719</v>
      </c>
      <c r="I5092" t="s">
        <v>12770</v>
      </c>
      <c r="J5092" t="s">
        <v>7274</v>
      </c>
      <c r="K5092" t="s">
        <v>56</v>
      </c>
      <c r="L5092" t="s">
        <v>902</v>
      </c>
      <c r="M5092" t="s">
        <v>1829</v>
      </c>
      <c r="N5092" s="5">
        <v>599008</v>
      </c>
    </row>
    <row r="5093" spans="1:14" x14ac:dyDescent="0.25">
      <c r="A5093" t="s">
        <v>68</v>
      </c>
      <c r="B5093" t="s">
        <v>2056</v>
      </c>
      <c r="C5093">
        <v>1830</v>
      </c>
      <c r="D5093" s="2">
        <v>46174</v>
      </c>
      <c r="E5093" t="s">
        <v>905</v>
      </c>
      <c r="F5093" t="s">
        <v>815</v>
      </c>
      <c r="G5093" t="s">
        <v>1900</v>
      </c>
      <c r="H5093" t="s">
        <v>719</v>
      </c>
      <c r="I5093" t="s">
        <v>12771</v>
      </c>
      <c r="J5093" t="s">
        <v>7274</v>
      </c>
      <c r="K5093" t="s">
        <v>56</v>
      </c>
      <c r="L5093" t="s">
        <v>902</v>
      </c>
      <c r="M5093" t="s">
        <v>1829</v>
      </c>
      <c r="N5093" s="5">
        <v>125487</v>
      </c>
    </row>
    <row r="5094" spans="1:14" x14ac:dyDescent="0.25">
      <c r="A5094" t="s">
        <v>68</v>
      </c>
      <c r="B5094" t="s">
        <v>2056</v>
      </c>
      <c r="C5094">
        <v>1830</v>
      </c>
      <c r="D5094" s="2">
        <v>46174</v>
      </c>
      <c r="E5094" t="s">
        <v>905</v>
      </c>
      <c r="F5094" t="s">
        <v>815</v>
      </c>
      <c r="G5094" t="s">
        <v>1900</v>
      </c>
      <c r="H5094" t="s">
        <v>719</v>
      </c>
      <c r="I5094" t="s">
        <v>12772</v>
      </c>
      <c r="J5094" t="s">
        <v>7274</v>
      </c>
      <c r="K5094" t="s">
        <v>56</v>
      </c>
      <c r="L5094" t="s">
        <v>902</v>
      </c>
      <c r="M5094" t="s">
        <v>1829</v>
      </c>
      <c r="N5094" s="5">
        <v>506009</v>
      </c>
    </row>
    <row r="5095" spans="1:14" x14ac:dyDescent="0.25">
      <c r="A5095" t="s">
        <v>68</v>
      </c>
      <c r="B5095" t="s">
        <v>2056</v>
      </c>
      <c r="C5095">
        <v>1830</v>
      </c>
      <c r="D5095" s="2">
        <v>46174</v>
      </c>
      <c r="E5095" t="s">
        <v>905</v>
      </c>
      <c r="F5095" t="s">
        <v>815</v>
      </c>
      <c r="G5095" t="s">
        <v>1900</v>
      </c>
      <c r="H5095" t="s">
        <v>719</v>
      </c>
      <c r="I5095" t="s">
        <v>12773</v>
      </c>
      <c r="J5095" t="s">
        <v>7274</v>
      </c>
      <c r="K5095" t="s">
        <v>56</v>
      </c>
      <c r="L5095" t="s">
        <v>902</v>
      </c>
      <c r="M5095" t="s">
        <v>1829</v>
      </c>
      <c r="N5095" s="5">
        <v>1208168</v>
      </c>
    </row>
    <row r="5096" spans="1:14" x14ac:dyDescent="0.25">
      <c r="A5096" t="s">
        <v>68</v>
      </c>
      <c r="B5096" t="s">
        <v>2056</v>
      </c>
      <c r="C5096">
        <v>1830</v>
      </c>
      <c r="D5096" s="2">
        <v>46174</v>
      </c>
      <c r="E5096" t="s">
        <v>905</v>
      </c>
      <c r="F5096" t="s">
        <v>815</v>
      </c>
      <c r="G5096" t="s">
        <v>1900</v>
      </c>
      <c r="H5096" t="s">
        <v>719</v>
      </c>
      <c r="I5096" t="s">
        <v>12774</v>
      </c>
      <c r="J5096" t="s">
        <v>7274</v>
      </c>
      <c r="K5096" t="s">
        <v>56</v>
      </c>
      <c r="L5096" t="s">
        <v>902</v>
      </c>
      <c r="M5096" t="s">
        <v>1829</v>
      </c>
      <c r="N5096" s="5">
        <v>506009</v>
      </c>
    </row>
    <row r="5097" spans="1:14" x14ac:dyDescent="0.25">
      <c r="A5097" t="s">
        <v>68</v>
      </c>
      <c r="B5097" t="s">
        <v>2056</v>
      </c>
      <c r="C5097">
        <v>1830</v>
      </c>
      <c r="D5097" s="2">
        <v>46174</v>
      </c>
      <c r="E5097" t="s">
        <v>905</v>
      </c>
      <c r="F5097" t="s">
        <v>815</v>
      </c>
      <c r="G5097" t="s">
        <v>1900</v>
      </c>
      <c r="H5097" t="s">
        <v>719</v>
      </c>
      <c r="I5097" t="s">
        <v>12775</v>
      </c>
      <c r="J5097" t="s">
        <v>7274</v>
      </c>
      <c r="K5097" t="s">
        <v>56</v>
      </c>
      <c r="L5097" t="s">
        <v>902</v>
      </c>
      <c r="M5097" t="s">
        <v>1829</v>
      </c>
      <c r="N5097" s="5">
        <v>4197115</v>
      </c>
    </row>
    <row r="5098" spans="1:14" x14ac:dyDescent="0.25">
      <c r="A5098" t="s">
        <v>68</v>
      </c>
      <c r="B5098" t="s">
        <v>2056</v>
      </c>
      <c r="C5098">
        <v>1830</v>
      </c>
      <c r="D5098" s="2">
        <v>46174</v>
      </c>
      <c r="E5098" t="s">
        <v>905</v>
      </c>
      <c r="F5098" t="s">
        <v>815</v>
      </c>
      <c r="G5098" t="s">
        <v>1900</v>
      </c>
      <c r="H5098" t="s">
        <v>719</v>
      </c>
      <c r="I5098" t="s">
        <v>12776</v>
      </c>
      <c r="J5098" t="s">
        <v>7274</v>
      </c>
      <c r="K5098" t="s">
        <v>56</v>
      </c>
      <c r="L5098" t="s">
        <v>902</v>
      </c>
      <c r="M5098" t="s">
        <v>1829</v>
      </c>
      <c r="N5098" s="5">
        <v>56855</v>
      </c>
    </row>
    <row r="5099" spans="1:14" x14ac:dyDescent="0.25">
      <c r="A5099" t="s">
        <v>68</v>
      </c>
      <c r="B5099" t="s">
        <v>2056</v>
      </c>
      <c r="C5099">
        <v>1830</v>
      </c>
      <c r="D5099" s="2">
        <v>46174</v>
      </c>
      <c r="E5099" t="s">
        <v>905</v>
      </c>
      <c r="F5099" t="s">
        <v>815</v>
      </c>
      <c r="G5099" t="s">
        <v>1900</v>
      </c>
      <c r="H5099" t="s">
        <v>719</v>
      </c>
      <c r="I5099" t="s">
        <v>12777</v>
      </c>
      <c r="J5099" t="s">
        <v>7274</v>
      </c>
      <c r="K5099" t="s">
        <v>56</v>
      </c>
      <c r="L5099" t="s">
        <v>902</v>
      </c>
      <c r="M5099" t="s">
        <v>1829</v>
      </c>
      <c r="N5099" s="5">
        <v>3059609</v>
      </c>
    </row>
    <row r="5100" spans="1:14" x14ac:dyDescent="0.25">
      <c r="A5100" t="s">
        <v>68</v>
      </c>
      <c r="B5100" t="s">
        <v>2056</v>
      </c>
      <c r="C5100">
        <v>1830</v>
      </c>
      <c r="D5100" s="2">
        <v>46174</v>
      </c>
      <c r="E5100" t="s">
        <v>905</v>
      </c>
      <c r="F5100" t="s">
        <v>815</v>
      </c>
      <c r="G5100" t="s">
        <v>1900</v>
      </c>
      <c r="H5100" t="s">
        <v>719</v>
      </c>
      <c r="I5100" t="s">
        <v>12778</v>
      </c>
      <c r="J5100" t="s">
        <v>7274</v>
      </c>
      <c r="K5100" t="s">
        <v>56</v>
      </c>
      <c r="L5100" t="s">
        <v>902</v>
      </c>
      <c r="M5100" t="s">
        <v>1829</v>
      </c>
      <c r="N5100" s="5">
        <v>-1208168</v>
      </c>
    </row>
    <row r="5101" spans="1:14" x14ac:dyDescent="0.25">
      <c r="A5101" t="s">
        <v>68</v>
      </c>
      <c r="B5101" t="s">
        <v>2056</v>
      </c>
      <c r="C5101">
        <v>1830</v>
      </c>
      <c r="D5101" s="2">
        <v>46174</v>
      </c>
      <c r="E5101" t="s">
        <v>905</v>
      </c>
      <c r="F5101" t="s">
        <v>941</v>
      </c>
      <c r="G5101" t="s">
        <v>847</v>
      </c>
      <c r="H5101" t="s">
        <v>848</v>
      </c>
      <c r="I5101" t="s">
        <v>12779</v>
      </c>
      <c r="J5101" t="s">
        <v>847</v>
      </c>
      <c r="K5101" t="s">
        <v>56</v>
      </c>
      <c r="L5101" t="s">
        <v>902</v>
      </c>
      <c r="M5101" t="s">
        <v>1829</v>
      </c>
      <c r="N5101" s="5">
        <v>430291</v>
      </c>
    </row>
    <row r="5102" spans="1:14" x14ac:dyDescent="0.25">
      <c r="A5102" t="s">
        <v>68</v>
      </c>
      <c r="B5102" t="s">
        <v>2056</v>
      </c>
      <c r="C5102">
        <v>1830</v>
      </c>
      <c r="D5102" s="2">
        <v>46174</v>
      </c>
      <c r="E5102" t="s">
        <v>905</v>
      </c>
      <c r="F5102" t="s">
        <v>941</v>
      </c>
      <c r="G5102" t="s">
        <v>847</v>
      </c>
      <c r="H5102" t="s">
        <v>848</v>
      </c>
      <c r="I5102" t="s">
        <v>12780</v>
      </c>
      <c r="J5102" t="s">
        <v>847</v>
      </c>
      <c r="K5102" t="s">
        <v>56</v>
      </c>
      <c r="L5102" t="s">
        <v>902</v>
      </c>
      <c r="M5102" t="s">
        <v>1829</v>
      </c>
      <c r="N5102" s="5">
        <v>1754382</v>
      </c>
    </row>
    <row r="5103" spans="1:14" x14ac:dyDescent="0.25">
      <c r="A5103" t="s">
        <v>68</v>
      </c>
      <c r="B5103" t="s">
        <v>2056</v>
      </c>
      <c r="C5103">
        <v>1830</v>
      </c>
      <c r="D5103" s="2">
        <v>46174</v>
      </c>
      <c r="E5103" t="s">
        <v>905</v>
      </c>
      <c r="F5103" t="s">
        <v>941</v>
      </c>
      <c r="G5103" t="s">
        <v>847</v>
      </c>
      <c r="H5103" t="s">
        <v>6484</v>
      </c>
      <c r="I5103" t="s">
        <v>12781</v>
      </c>
      <c r="J5103" t="s">
        <v>847</v>
      </c>
      <c r="K5103" t="s">
        <v>56</v>
      </c>
      <c r="L5103" t="s">
        <v>902</v>
      </c>
      <c r="M5103" t="s">
        <v>1829</v>
      </c>
      <c r="N5103" s="5">
        <v>546228</v>
      </c>
    </row>
    <row r="5104" spans="1:14" x14ac:dyDescent="0.25">
      <c r="A5104" t="s">
        <v>68</v>
      </c>
      <c r="B5104" t="s">
        <v>2056</v>
      </c>
      <c r="C5104">
        <v>1830</v>
      </c>
      <c r="D5104" s="2">
        <v>46174</v>
      </c>
      <c r="E5104" t="s">
        <v>906</v>
      </c>
      <c r="F5104" t="s">
        <v>601</v>
      </c>
      <c r="G5104" t="s">
        <v>1894</v>
      </c>
      <c r="H5104" t="s">
        <v>834</v>
      </c>
      <c r="I5104" t="s">
        <v>14</v>
      </c>
      <c r="J5104" t="s">
        <v>1906</v>
      </c>
      <c r="K5104" t="s">
        <v>56</v>
      </c>
      <c r="L5104" t="s">
        <v>903</v>
      </c>
      <c r="M5104" t="s">
        <v>1829</v>
      </c>
      <c r="N5104" s="5">
        <v>26471918</v>
      </c>
    </row>
    <row r="5105" spans="1:14" x14ac:dyDescent="0.25">
      <c r="A5105" t="s">
        <v>68</v>
      </c>
      <c r="B5105" t="s">
        <v>2056</v>
      </c>
      <c r="C5105">
        <v>1830</v>
      </c>
      <c r="D5105" s="2">
        <v>46174</v>
      </c>
      <c r="E5105" t="s">
        <v>906</v>
      </c>
      <c r="F5105" t="s">
        <v>944</v>
      </c>
      <c r="G5105" t="s">
        <v>2057</v>
      </c>
      <c r="H5105" t="s">
        <v>861</v>
      </c>
      <c r="I5105" t="s">
        <v>14</v>
      </c>
      <c r="J5105" t="s">
        <v>12782</v>
      </c>
      <c r="K5105" t="s">
        <v>56</v>
      </c>
      <c r="L5105" t="s">
        <v>903</v>
      </c>
      <c r="M5105" t="s">
        <v>1829</v>
      </c>
      <c r="N5105" s="5">
        <v>7542217</v>
      </c>
    </row>
    <row r="5106" spans="1:14" x14ac:dyDescent="0.25">
      <c r="A5106" t="s">
        <v>68</v>
      </c>
      <c r="B5106" t="s">
        <v>2056</v>
      </c>
      <c r="C5106">
        <v>1830</v>
      </c>
      <c r="D5106" s="2">
        <v>46174</v>
      </c>
      <c r="E5106" t="s">
        <v>906</v>
      </c>
      <c r="F5106" t="s">
        <v>924</v>
      </c>
      <c r="G5106" t="s">
        <v>901</v>
      </c>
      <c r="H5106" t="s">
        <v>885</v>
      </c>
      <c r="I5106" t="s">
        <v>14</v>
      </c>
      <c r="J5106" t="s">
        <v>1926</v>
      </c>
      <c r="K5106" t="s">
        <v>56</v>
      </c>
      <c r="L5106" t="s">
        <v>903</v>
      </c>
      <c r="M5106" t="s">
        <v>1829</v>
      </c>
      <c r="N5106" s="5">
        <v>3617841</v>
      </c>
    </row>
    <row r="5107" spans="1:14" x14ac:dyDescent="0.25">
      <c r="A5107" t="s">
        <v>68</v>
      </c>
      <c r="B5107" t="s">
        <v>2056</v>
      </c>
      <c r="C5107">
        <v>1830</v>
      </c>
      <c r="D5107" s="2">
        <v>46174</v>
      </c>
      <c r="E5107" t="s">
        <v>906</v>
      </c>
      <c r="F5107" t="s">
        <v>592</v>
      </c>
      <c r="G5107" t="s">
        <v>549</v>
      </c>
      <c r="H5107" t="s">
        <v>6502</v>
      </c>
      <c r="I5107" t="s">
        <v>14</v>
      </c>
      <c r="J5107" t="s">
        <v>2060</v>
      </c>
      <c r="K5107" t="s">
        <v>56</v>
      </c>
      <c r="L5107" t="s">
        <v>903</v>
      </c>
      <c r="M5107" t="s">
        <v>1829</v>
      </c>
      <c r="N5107" s="5">
        <v>224243</v>
      </c>
    </row>
    <row r="5108" spans="1:14" x14ac:dyDescent="0.25">
      <c r="A5108" t="s">
        <v>68</v>
      </c>
      <c r="B5108" t="s">
        <v>2056</v>
      </c>
      <c r="C5108">
        <v>1830</v>
      </c>
      <c r="D5108" s="2">
        <v>46174</v>
      </c>
      <c r="E5108" t="s">
        <v>906</v>
      </c>
      <c r="F5108" t="s">
        <v>919</v>
      </c>
      <c r="G5108" t="s">
        <v>920</v>
      </c>
      <c r="H5108" t="s">
        <v>11854</v>
      </c>
      <c r="I5108" t="s">
        <v>14</v>
      </c>
      <c r="J5108" t="s">
        <v>4987</v>
      </c>
      <c r="K5108" t="s">
        <v>56</v>
      </c>
      <c r="L5108" t="s">
        <v>903</v>
      </c>
      <c r="M5108" t="s">
        <v>1829</v>
      </c>
      <c r="N5108" s="5">
        <v>45759568</v>
      </c>
    </row>
    <row r="5109" spans="1:14" x14ac:dyDescent="0.25">
      <c r="A5109" t="s">
        <v>68</v>
      </c>
      <c r="B5109" t="s">
        <v>2056</v>
      </c>
      <c r="C5109">
        <v>1830</v>
      </c>
      <c r="D5109" s="2">
        <v>46174</v>
      </c>
      <c r="E5109" t="s">
        <v>906</v>
      </c>
      <c r="F5109" t="s">
        <v>815</v>
      </c>
      <c r="G5109" t="s">
        <v>1900</v>
      </c>
      <c r="H5109" t="s">
        <v>719</v>
      </c>
      <c r="I5109" t="s">
        <v>14</v>
      </c>
      <c r="J5109" t="s">
        <v>1904</v>
      </c>
      <c r="K5109" t="s">
        <v>56</v>
      </c>
      <c r="L5109" t="s">
        <v>903</v>
      </c>
      <c r="M5109" t="s">
        <v>1829</v>
      </c>
      <c r="N5109" s="5">
        <v>14591626</v>
      </c>
    </row>
    <row r="5110" spans="1:14" x14ac:dyDescent="0.25">
      <c r="A5110" t="s">
        <v>68</v>
      </c>
      <c r="B5110" t="s">
        <v>2056</v>
      </c>
      <c r="C5110">
        <v>1830</v>
      </c>
      <c r="D5110" s="2">
        <v>46174</v>
      </c>
      <c r="E5110" t="s">
        <v>906</v>
      </c>
      <c r="F5110" t="s">
        <v>941</v>
      </c>
      <c r="G5110" t="s">
        <v>847</v>
      </c>
      <c r="H5110" t="s">
        <v>848</v>
      </c>
      <c r="I5110" t="s">
        <v>12783</v>
      </c>
      <c r="J5110" t="s">
        <v>2050</v>
      </c>
      <c r="K5110" t="s">
        <v>56</v>
      </c>
      <c r="L5110" t="s">
        <v>903</v>
      </c>
      <c r="M5110" t="s">
        <v>1829</v>
      </c>
      <c r="N5110" s="5">
        <v>1803115</v>
      </c>
    </row>
    <row r="5111" spans="1:14" x14ac:dyDescent="0.25">
      <c r="A5111" t="s">
        <v>68</v>
      </c>
      <c r="B5111" t="s">
        <v>2056</v>
      </c>
      <c r="C5111">
        <v>1830</v>
      </c>
      <c r="D5111" s="2">
        <v>46174</v>
      </c>
      <c r="E5111" t="s">
        <v>907</v>
      </c>
      <c r="F5111" t="s">
        <v>8278</v>
      </c>
      <c r="G5111" t="s">
        <v>8279</v>
      </c>
      <c r="H5111" t="s">
        <v>6516</v>
      </c>
      <c r="I5111" t="s">
        <v>11327</v>
      </c>
      <c r="J5111" t="s">
        <v>12784</v>
      </c>
      <c r="K5111" t="s">
        <v>56</v>
      </c>
      <c r="L5111" t="s">
        <v>904</v>
      </c>
      <c r="M5111" t="s">
        <v>1829</v>
      </c>
      <c r="N5111" s="5">
        <v>-120361</v>
      </c>
    </row>
    <row r="5112" spans="1:14" x14ac:dyDescent="0.25">
      <c r="A5112" t="s">
        <v>68</v>
      </c>
      <c r="B5112" t="s">
        <v>2056</v>
      </c>
      <c r="C5112">
        <v>1830</v>
      </c>
      <c r="D5112" s="2">
        <v>46174</v>
      </c>
      <c r="E5112" t="s">
        <v>907</v>
      </c>
      <c r="F5112" t="s">
        <v>944</v>
      </c>
      <c r="G5112" t="s">
        <v>2057</v>
      </c>
      <c r="H5112" t="s">
        <v>861</v>
      </c>
      <c r="I5112" t="s">
        <v>11329</v>
      </c>
      <c r="J5112" t="s">
        <v>12785</v>
      </c>
      <c r="K5112" t="s">
        <v>56</v>
      </c>
      <c r="L5112" t="s">
        <v>904</v>
      </c>
      <c r="M5112" t="s">
        <v>1829</v>
      </c>
      <c r="N5112" s="5">
        <v>-5376909</v>
      </c>
    </row>
    <row r="5113" spans="1:14" x14ac:dyDescent="0.25">
      <c r="A5113" t="s">
        <v>68</v>
      </c>
      <c r="B5113" t="s">
        <v>2056</v>
      </c>
      <c r="C5113">
        <v>1830</v>
      </c>
      <c r="D5113" s="2">
        <v>46174</v>
      </c>
      <c r="E5113" t="s">
        <v>907</v>
      </c>
      <c r="F5113" t="s">
        <v>10238</v>
      </c>
      <c r="G5113" t="s">
        <v>10239</v>
      </c>
      <c r="H5113" t="s">
        <v>10240</v>
      </c>
      <c r="I5113" t="s">
        <v>12738</v>
      </c>
      <c r="J5113" t="s">
        <v>12786</v>
      </c>
      <c r="K5113" t="s">
        <v>56</v>
      </c>
      <c r="L5113" t="s">
        <v>904</v>
      </c>
      <c r="M5113" t="s">
        <v>1829</v>
      </c>
      <c r="N5113" s="5">
        <v>-500018</v>
      </c>
    </row>
    <row r="5114" spans="1:14" x14ac:dyDescent="0.25">
      <c r="A5114" t="s">
        <v>68</v>
      </c>
      <c r="B5114" t="s">
        <v>2056</v>
      </c>
      <c r="C5114">
        <v>1830</v>
      </c>
      <c r="D5114" s="2">
        <v>46174</v>
      </c>
      <c r="E5114" t="s">
        <v>907</v>
      </c>
      <c r="F5114" t="s">
        <v>10238</v>
      </c>
      <c r="G5114" t="s">
        <v>10239</v>
      </c>
      <c r="H5114" t="s">
        <v>10240</v>
      </c>
      <c r="I5114" t="s">
        <v>12739</v>
      </c>
      <c r="J5114" t="s">
        <v>12786</v>
      </c>
      <c r="K5114" t="s">
        <v>56</v>
      </c>
      <c r="L5114" t="s">
        <v>904</v>
      </c>
      <c r="M5114" t="s">
        <v>1829</v>
      </c>
      <c r="N5114" s="5">
        <v>-250009</v>
      </c>
    </row>
    <row r="5115" spans="1:14" x14ac:dyDescent="0.25">
      <c r="A5115" t="s">
        <v>68</v>
      </c>
      <c r="B5115" t="s">
        <v>2056</v>
      </c>
      <c r="C5115">
        <v>1830</v>
      </c>
      <c r="D5115" s="2">
        <v>46174</v>
      </c>
      <c r="E5115" t="s">
        <v>907</v>
      </c>
      <c r="F5115" t="s">
        <v>156</v>
      </c>
      <c r="G5115" t="s">
        <v>3</v>
      </c>
      <c r="H5115" t="s">
        <v>6533</v>
      </c>
      <c r="I5115" t="s">
        <v>12740</v>
      </c>
      <c r="J5115" t="s">
        <v>5514</v>
      </c>
      <c r="K5115" t="s">
        <v>56</v>
      </c>
      <c r="L5115" t="s">
        <v>904</v>
      </c>
      <c r="M5115" t="s">
        <v>1829</v>
      </c>
      <c r="N5115" s="5">
        <v>-120361</v>
      </c>
    </row>
    <row r="5116" spans="1:14" x14ac:dyDescent="0.25">
      <c r="A5116" t="s">
        <v>68</v>
      </c>
      <c r="B5116" t="s">
        <v>2056</v>
      </c>
      <c r="C5116">
        <v>1830</v>
      </c>
      <c r="D5116" s="2">
        <v>46174</v>
      </c>
      <c r="E5116" t="s">
        <v>907</v>
      </c>
      <c r="F5116" t="s">
        <v>924</v>
      </c>
      <c r="G5116" t="s">
        <v>901</v>
      </c>
      <c r="H5116" t="s">
        <v>885</v>
      </c>
      <c r="I5116" t="s">
        <v>12746</v>
      </c>
      <c r="J5116" t="s">
        <v>1929</v>
      </c>
      <c r="K5116" t="s">
        <v>56</v>
      </c>
      <c r="L5116" t="s">
        <v>904</v>
      </c>
      <c r="M5116" t="s">
        <v>1829</v>
      </c>
      <c r="N5116" s="5">
        <v>-2222135</v>
      </c>
    </row>
    <row r="5117" spans="1:14" x14ac:dyDescent="0.25">
      <c r="A5117" t="s">
        <v>68</v>
      </c>
      <c r="B5117" t="s">
        <v>2056</v>
      </c>
      <c r="C5117">
        <v>1830</v>
      </c>
      <c r="D5117" s="2">
        <v>46174</v>
      </c>
      <c r="E5117" t="s">
        <v>907</v>
      </c>
      <c r="F5117" t="s">
        <v>8250</v>
      </c>
      <c r="G5117" t="s">
        <v>8251</v>
      </c>
      <c r="H5117" t="s">
        <v>10569</v>
      </c>
      <c r="I5117" t="s">
        <v>11332</v>
      </c>
      <c r="J5117" t="s">
        <v>12787</v>
      </c>
      <c r="K5117" t="s">
        <v>56</v>
      </c>
      <c r="L5117" t="s">
        <v>904</v>
      </c>
      <c r="M5117" t="s">
        <v>1829</v>
      </c>
      <c r="N5117" s="5">
        <v>-401202</v>
      </c>
    </row>
    <row r="5118" spans="1:14" x14ac:dyDescent="0.25">
      <c r="A5118" t="s">
        <v>68</v>
      </c>
      <c r="B5118" t="s">
        <v>2056</v>
      </c>
      <c r="C5118">
        <v>1830</v>
      </c>
      <c r="D5118" s="2">
        <v>46174</v>
      </c>
      <c r="E5118" t="s">
        <v>907</v>
      </c>
      <c r="F5118" t="s">
        <v>1185</v>
      </c>
      <c r="G5118" t="s">
        <v>1186</v>
      </c>
      <c r="H5118" t="s">
        <v>10249</v>
      </c>
      <c r="I5118" t="s">
        <v>12753</v>
      </c>
      <c r="J5118" t="s">
        <v>12788</v>
      </c>
      <c r="K5118" t="s">
        <v>56</v>
      </c>
      <c r="L5118" t="s">
        <v>904</v>
      </c>
      <c r="M5118" t="s">
        <v>1829</v>
      </c>
      <c r="N5118" s="5">
        <v>-482725</v>
      </c>
    </row>
    <row r="5119" spans="1:14" x14ac:dyDescent="0.25">
      <c r="A5119" t="s">
        <v>68</v>
      </c>
      <c r="B5119" t="s">
        <v>2056</v>
      </c>
      <c r="C5119">
        <v>1830</v>
      </c>
      <c r="D5119" s="2">
        <v>46174</v>
      </c>
      <c r="E5119" t="s">
        <v>907</v>
      </c>
      <c r="F5119" t="s">
        <v>5566</v>
      </c>
      <c r="G5119" t="s">
        <v>5567</v>
      </c>
      <c r="H5119" t="s">
        <v>10248</v>
      </c>
      <c r="I5119" t="s">
        <v>12761</v>
      </c>
      <c r="J5119" t="s">
        <v>12789</v>
      </c>
      <c r="K5119" t="s">
        <v>56</v>
      </c>
      <c r="L5119" t="s">
        <v>904</v>
      </c>
      <c r="M5119" t="s">
        <v>1829</v>
      </c>
      <c r="N5119" s="5">
        <v>-365094</v>
      </c>
    </row>
    <row r="5120" spans="1:14" x14ac:dyDescent="0.25">
      <c r="A5120" t="s">
        <v>68</v>
      </c>
      <c r="B5120" t="s">
        <v>2056</v>
      </c>
      <c r="C5120">
        <v>1830</v>
      </c>
      <c r="D5120" s="2">
        <v>46174</v>
      </c>
      <c r="E5120" t="s">
        <v>907</v>
      </c>
      <c r="F5120" t="s">
        <v>815</v>
      </c>
      <c r="G5120" t="s">
        <v>1900</v>
      </c>
      <c r="H5120" t="s">
        <v>719</v>
      </c>
      <c r="I5120" t="s">
        <v>12764</v>
      </c>
      <c r="J5120" t="s">
        <v>10910</v>
      </c>
      <c r="K5120" t="s">
        <v>56</v>
      </c>
      <c r="L5120" t="s">
        <v>904</v>
      </c>
      <c r="M5120" t="s">
        <v>1829</v>
      </c>
      <c r="N5120" s="5">
        <v>-936889</v>
      </c>
    </row>
    <row r="5121" spans="1:14" x14ac:dyDescent="0.25">
      <c r="A5121" t="s">
        <v>68</v>
      </c>
      <c r="B5121" t="s">
        <v>2056</v>
      </c>
      <c r="C5121">
        <v>1830</v>
      </c>
      <c r="D5121" s="2">
        <v>46174</v>
      </c>
      <c r="E5121" t="s">
        <v>907</v>
      </c>
      <c r="F5121" t="s">
        <v>815</v>
      </c>
      <c r="G5121" t="s">
        <v>1900</v>
      </c>
      <c r="H5121" t="s">
        <v>719</v>
      </c>
      <c r="I5121" t="s">
        <v>12765</v>
      </c>
      <c r="J5121" t="s">
        <v>10910</v>
      </c>
      <c r="K5121" t="s">
        <v>56</v>
      </c>
      <c r="L5121" t="s">
        <v>904</v>
      </c>
      <c r="M5121" t="s">
        <v>1829</v>
      </c>
      <c r="N5121" s="5">
        <v>-1158623</v>
      </c>
    </row>
    <row r="5122" spans="1:14" x14ac:dyDescent="0.25">
      <c r="A5122" t="s">
        <v>68</v>
      </c>
      <c r="B5122" t="s">
        <v>2056</v>
      </c>
      <c r="C5122">
        <v>1830</v>
      </c>
      <c r="D5122" s="2">
        <v>46174</v>
      </c>
      <c r="E5122" t="s">
        <v>907</v>
      </c>
      <c r="F5122" t="s">
        <v>815</v>
      </c>
      <c r="G5122" t="s">
        <v>1900</v>
      </c>
      <c r="H5122" t="s">
        <v>719</v>
      </c>
      <c r="I5122" t="s">
        <v>12766</v>
      </c>
      <c r="J5122" t="s">
        <v>10910</v>
      </c>
      <c r="K5122" t="s">
        <v>56</v>
      </c>
      <c r="L5122" t="s">
        <v>904</v>
      </c>
      <c r="M5122" t="s">
        <v>1829</v>
      </c>
      <c r="N5122" s="5">
        <v>-2373695</v>
      </c>
    </row>
    <row r="5123" spans="1:14" x14ac:dyDescent="0.25">
      <c r="A5123" t="s">
        <v>68</v>
      </c>
      <c r="B5123" t="s">
        <v>2056</v>
      </c>
      <c r="C5123">
        <v>1830</v>
      </c>
      <c r="D5123" s="2">
        <v>46174</v>
      </c>
      <c r="E5123" t="s">
        <v>907</v>
      </c>
      <c r="F5123" t="s">
        <v>815</v>
      </c>
      <c r="G5123" t="s">
        <v>1900</v>
      </c>
      <c r="H5123" t="s">
        <v>719</v>
      </c>
      <c r="I5123" t="s">
        <v>12767</v>
      </c>
      <c r="J5123" t="s">
        <v>10910</v>
      </c>
      <c r="K5123" t="s">
        <v>56</v>
      </c>
      <c r="L5123" t="s">
        <v>904</v>
      </c>
      <c r="M5123" t="s">
        <v>1829</v>
      </c>
      <c r="N5123" s="5">
        <v>-794345</v>
      </c>
    </row>
    <row r="5124" spans="1:14" x14ac:dyDescent="0.25">
      <c r="A5124" t="s">
        <v>68</v>
      </c>
      <c r="B5124" t="s">
        <v>2056</v>
      </c>
      <c r="C5124">
        <v>1830</v>
      </c>
      <c r="D5124" s="2">
        <v>46174</v>
      </c>
      <c r="E5124" t="s">
        <v>907</v>
      </c>
      <c r="F5124" t="s">
        <v>815</v>
      </c>
      <c r="G5124" t="s">
        <v>1900</v>
      </c>
      <c r="H5124" t="s">
        <v>719</v>
      </c>
      <c r="I5124" t="s">
        <v>12768</v>
      </c>
      <c r="J5124" t="s">
        <v>10910</v>
      </c>
      <c r="K5124" t="s">
        <v>56</v>
      </c>
      <c r="L5124" t="s">
        <v>904</v>
      </c>
      <c r="M5124" t="s">
        <v>1829</v>
      </c>
      <c r="N5124" s="5">
        <v>-1023389</v>
      </c>
    </row>
    <row r="5125" spans="1:14" x14ac:dyDescent="0.25">
      <c r="A5125" t="s">
        <v>68</v>
      </c>
      <c r="B5125" t="s">
        <v>2056</v>
      </c>
      <c r="C5125">
        <v>1830</v>
      </c>
      <c r="D5125" s="2">
        <v>46174</v>
      </c>
      <c r="E5125" t="s">
        <v>907</v>
      </c>
      <c r="F5125" t="s">
        <v>815</v>
      </c>
      <c r="G5125" t="s">
        <v>1900</v>
      </c>
      <c r="H5125" t="s">
        <v>719</v>
      </c>
      <c r="I5125" t="s">
        <v>12769</v>
      </c>
      <c r="J5125" t="s">
        <v>10910</v>
      </c>
      <c r="K5125" t="s">
        <v>56</v>
      </c>
      <c r="L5125" t="s">
        <v>904</v>
      </c>
      <c r="M5125" t="s">
        <v>1829</v>
      </c>
      <c r="N5125" s="5">
        <v>-1108672</v>
      </c>
    </row>
    <row r="5126" spans="1:14" x14ac:dyDescent="0.25">
      <c r="A5126" t="s">
        <v>68</v>
      </c>
      <c r="B5126" t="s">
        <v>2056</v>
      </c>
      <c r="C5126">
        <v>1830</v>
      </c>
      <c r="D5126" s="2">
        <v>46174</v>
      </c>
      <c r="E5126" t="s">
        <v>907</v>
      </c>
      <c r="F5126" t="s">
        <v>815</v>
      </c>
      <c r="G5126" t="s">
        <v>1900</v>
      </c>
      <c r="H5126" t="s">
        <v>719</v>
      </c>
      <c r="I5126" t="s">
        <v>12775</v>
      </c>
      <c r="J5126" t="s">
        <v>10910</v>
      </c>
      <c r="K5126" t="s">
        <v>56</v>
      </c>
      <c r="L5126" t="s">
        <v>904</v>
      </c>
      <c r="M5126" t="s">
        <v>1829</v>
      </c>
      <c r="N5126" s="5">
        <v>-4038733</v>
      </c>
    </row>
    <row r="5127" spans="1:14" x14ac:dyDescent="0.25">
      <c r="A5127" t="s">
        <v>68</v>
      </c>
      <c r="B5127" t="s">
        <v>2056</v>
      </c>
      <c r="C5127">
        <v>2321</v>
      </c>
      <c r="D5127" s="2">
        <v>46023</v>
      </c>
      <c r="E5127" t="s">
        <v>905</v>
      </c>
      <c r="F5127" t="s">
        <v>1504</v>
      </c>
      <c r="G5127" t="s">
        <v>2074</v>
      </c>
      <c r="H5127" t="s">
        <v>3132</v>
      </c>
      <c r="I5127" t="s">
        <v>4296</v>
      </c>
      <c r="J5127" t="s">
        <v>2075</v>
      </c>
      <c r="K5127" t="s">
        <v>56</v>
      </c>
      <c r="L5127" t="s">
        <v>902</v>
      </c>
      <c r="M5127" t="s">
        <v>1829</v>
      </c>
      <c r="N5127" s="5">
        <v>214537</v>
      </c>
    </row>
    <row r="5128" spans="1:14" x14ac:dyDescent="0.25">
      <c r="A5128" t="s">
        <v>68</v>
      </c>
      <c r="B5128" t="s">
        <v>2056</v>
      </c>
      <c r="C5128">
        <v>2321</v>
      </c>
      <c r="D5128" s="2">
        <v>46023</v>
      </c>
      <c r="E5128" t="s">
        <v>905</v>
      </c>
      <c r="F5128" t="s">
        <v>601</v>
      </c>
      <c r="G5128" t="s">
        <v>1894</v>
      </c>
      <c r="H5128" t="s">
        <v>1018</v>
      </c>
      <c r="I5128" t="s">
        <v>4297</v>
      </c>
      <c r="J5128" t="s">
        <v>657</v>
      </c>
      <c r="K5128" t="s">
        <v>56</v>
      </c>
      <c r="L5128" t="s">
        <v>902</v>
      </c>
      <c r="M5128" t="s">
        <v>1829</v>
      </c>
      <c r="N5128" s="5">
        <v>3900527</v>
      </c>
    </row>
    <row r="5129" spans="1:14" x14ac:dyDescent="0.25">
      <c r="A5129" t="s">
        <v>68</v>
      </c>
      <c r="B5129" t="s">
        <v>2056</v>
      </c>
      <c r="C5129">
        <v>2321</v>
      </c>
      <c r="D5129" s="2">
        <v>46023</v>
      </c>
      <c r="E5129" t="s">
        <v>905</v>
      </c>
      <c r="F5129" t="s">
        <v>601</v>
      </c>
      <c r="G5129" t="s">
        <v>1894</v>
      </c>
      <c r="H5129" t="s">
        <v>1018</v>
      </c>
      <c r="I5129" t="s">
        <v>4298</v>
      </c>
      <c r="J5129" t="s">
        <v>657</v>
      </c>
      <c r="K5129" t="s">
        <v>56</v>
      </c>
      <c r="L5129" t="s">
        <v>902</v>
      </c>
      <c r="M5129" t="s">
        <v>1829</v>
      </c>
      <c r="N5129" s="5">
        <v>260806</v>
      </c>
    </row>
    <row r="5130" spans="1:14" x14ac:dyDescent="0.25">
      <c r="A5130" t="s">
        <v>68</v>
      </c>
      <c r="B5130" t="s">
        <v>2056</v>
      </c>
      <c r="C5130">
        <v>2321</v>
      </c>
      <c r="D5130" s="2">
        <v>46023</v>
      </c>
      <c r="E5130" t="s">
        <v>905</v>
      </c>
      <c r="F5130" t="s">
        <v>174</v>
      </c>
      <c r="G5130" t="s">
        <v>1909</v>
      </c>
      <c r="H5130" t="s">
        <v>1352</v>
      </c>
      <c r="I5130" t="s">
        <v>4299</v>
      </c>
      <c r="J5130" t="s">
        <v>320</v>
      </c>
      <c r="K5130" t="s">
        <v>56</v>
      </c>
      <c r="L5130" t="s">
        <v>902</v>
      </c>
      <c r="M5130" t="s">
        <v>1829</v>
      </c>
      <c r="N5130" s="5">
        <v>3131859</v>
      </c>
    </row>
    <row r="5131" spans="1:14" x14ac:dyDescent="0.25">
      <c r="A5131" t="s">
        <v>68</v>
      </c>
      <c r="B5131" t="s">
        <v>2056</v>
      </c>
      <c r="C5131">
        <v>2321</v>
      </c>
      <c r="D5131" s="2">
        <v>46023</v>
      </c>
      <c r="E5131" t="s">
        <v>905</v>
      </c>
      <c r="F5131" t="s">
        <v>174</v>
      </c>
      <c r="G5131" t="s">
        <v>1909</v>
      </c>
      <c r="H5131" t="s">
        <v>1352</v>
      </c>
      <c r="I5131" t="s">
        <v>4300</v>
      </c>
      <c r="J5131" t="s">
        <v>320</v>
      </c>
      <c r="K5131" t="s">
        <v>56</v>
      </c>
      <c r="L5131" t="s">
        <v>902</v>
      </c>
      <c r="M5131" t="s">
        <v>1829</v>
      </c>
      <c r="N5131" s="5">
        <v>587633</v>
      </c>
    </row>
    <row r="5132" spans="1:14" x14ac:dyDescent="0.25">
      <c r="A5132" t="s">
        <v>68</v>
      </c>
      <c r="B5132" t="s">
        <v>2056</v>
      </c>
      <c r="C5132">
        <v>2321</v>
      </c>
      <c r="D5132" s="2">
        <v>46023</v>
      </c>
      <c r="E5132" t="s">
        <v>905</v>
      </c>
      <c r="F5132" t="s">
        <v>174</v>
      </c>
      <c r="G5132" t="s">
        <v>1909</v>
      </c>
      <c r="H5132" t="s">
        <v>1352</v>
      </c>
      <c r="I5132" t="s">
        <v>4301</v>
      </c>
      <c r="J5132" t="s">
        <v>320</v>
      </c>
      <c r="K5132" t="s">
        <v>56</v>
      </c>
      <c r="L5132" t="s">
        <v>902</v>
      </c>
      <c r="M5132" t="s">
        <v>1829</v>
      </c>
      <c r="N5132" s="5">
        <v>579693</v>
      </c>
    </row>
    <row r="5133" spans="1:14" x14ac:dyDescent="0.25">
      <c r="A5133" t="s">
        <v>68</v>
      </c>
      <c r="B5133" t="s">
        <v>2056</v>
      </c>
      <c r="C5133">
        <v>2321</v>
      </c>
      <c r="D5133" s="2">
        <v>46023</v>
      </c>
      <c r="E5133" t="s">
        <v>905</v>
      </c>
      <c r="F5133" t="s">
        <v>174</v>
      </c>
      <c r="G5133" t="s">
        <v>1909</v>
      </c>
      <c r="H5133" t="s">
        <v>1352</v>
      </c>
      <c r="I5133" t="s">
        <v>4302</v>
      </c>
      <c r="J5133" t="s">
        <v>320</v>
      </c>
      <c r="K5133" t="s">
        <v>56</v>
      </c>
      <c r="L5133" t="s">
        <v>902</v>
      </c>
      <c r="M5133" t="s">
        <v>1829</v>
      </c>
      <c r="N5133" s="5">
        <v>1395230</v>
      </c>
    </row>
    <row r="5134" spans="1:14" x14ac:dyDescent="0.25">
      <c r="A5134" t="s">
        <v>68</v>
      </c>
      <c r="B5134" t="s">
        <v>2056</v>
      </c>
      <c r="C5134">
        <v>2321</v>
      </c>
      <c r="D5134" s="2">
        <v>46023</v>
      </c>
      <c r="E5134" t="s">
        <v>905</v>
      </c>
      <c r="F5134" t="s">
        <v>174</v>
      </c>
      <c r="G5134" t="s">
        <v>1909</v>
      </c>
      <c r="H5134" t="s">
        <v>1352</v>
      </c>
      <c r="I5134" t="s">
        <v>4303</v>
      </c>
      <c r="J5134" t="s">
        <v>320</v>
      </c>
      <c r="K5134" t="s">
        <v>56</v>
      </c>
      <c r="L5134" t="s">
        <v>902</v>
      </c>
      <c r="M5134" t="s">
        <v>1829</v>
      </c>
      <c r="N5134" s="5">
        <v>105784</v>
      </c>
    </row>
    <row r="5135" spans="1:14" x14ac:dyDescent="0.25">
      <c r="A5135" t="s">
        <v>68</v>
      </c>
      <c r="B5135" t="s">
        <v>2056</v>
      </c>
      <c r="C5135">
        <v>2321</v>
      </c>
      <c r="D5135" s="2">
        <v>46023</v>
      </c>
      <c r="E5135" t="s">
        <v>905</v>
      </c>
      <c r="F5135" t="s">
        <v>174</v>
      </c>
      <c r="G5135" t="s">
        <v>1909</v>
      </c>
      <c r="H5135" t="s">
        <v>1352</v>
      </c>
      <c r="I5135" t="s">
        <v>4304</v>
      </c>
      <c r="J5135" t="s">
        <v>320</v>
      </c>
      <c r="K5135" t="s">
        <v>56</v>
      </c>
      <c r="L5135" t="s">
        <v>902</v>
      </c>
      <c r="M5135" t="s">
        <v>1829</v>
      </c>
      <c r="N5135" s="5">
        <v>178052</v>
      </c>
    </row>
    <row r="5136" spans="1:14" x14ac:dyDescent="0.25">
      <c r="A5136" t="s">
        <v>68</v>
      </c>
      <c r="B5136" t="s">
        <v>2056</v>
      </c>
      <c r="C5136">
        <v>2321</v>
      </c>
      <c r="D5136" s="2">
        <v>46023</v>
      </c>
      <c r="E5136" t="s">
        <v>905</v>
      </c>
      <c r="F5136" t="s">
        <v>174</v>
      </c>
      <c r="G5136" t="s">
        <v>1909</v>
      </c>
      <c r="H5136" t="s">
        <v>1352</v>
      </c>
      <c r="I5136" t="s">
        <v>4305</v>
      </c>
      <c r="J5136" t="s">
        <v>320</v>
      </c>
      <c r="K5136" t="s">
        <v>56</v>
      </c>
      <c r="L5136" t="s">
        <v>902</v>
      </c>
      <c r="M5136" t="s">
        <v>1829</v>
      </c>
      <c r="N5136" s="5">
        <v>626702</v>
      </c>
    </row>
    <row r="5137" spans="1:14" x14ac:dyDescent="0.25">
      <c r="A5137" t="s">
        <v>68</v>
      </c>
      <c r="B5137" t="s">
        <v>2056</v>
      </c>
      <c r="C5137">
        <v>2321</v>
      </c>
      <c r="D5137" s="2">
        <v>46023</v>
      </c>
      <c r="E5137" t="s">
        <v>905</v>
      </c>
      <c r="F5137" t="s">
        <v>174</v>
      </c>
      <c r="G5137" t="s">
        <v>1909</v>
      </c>
      <c r="H5137" t="s">
        <v>1352</v>
      </c>
      <c r="I5137" t="s">
        <v>4306</v>
      </c>
      <c r="J5137" t="s">
        <v>320</v>
      </c>
      <c r="K5137" t="s">
        <v>56</v>
      </c>
      <c r="L5137" t="s">
        <v>902</v>
      </c>
      <c r="M5137" t="s">
        <v>1829</v>
      </c>
      <c r="N5137" s="5">
        <v>399107</v>
      </c>
    </row>
    <row r="5138" spans="1:14" x14ac:dyDescent="0.25">
      <c r="A5138" t="s">
        <v>68</v>
      </c>
      <c r="B5138" t="s">
        <v>2056</v>
      </c>
      <c r="C5138">
        <v>2321</v>
      </c>
      <c r="D5138" s="2">
        <v>46023</v>
      </c>
      <c r="E5138" t="s">
        <v>905</v>
      </c>
      <c r="F5138" t="s">
        <v>174</v>
      </c>
      <c r="G5138" t="s">
        <v>1909</v>
      </c>
      <c r="H5138" t="s">
        <v>1352</v>
      </c>
      <c r="I5138" t="s">
        <v>4307</v>
      </c>
      <c r="J5138" t="s">
        <v>320</v>
      </c>
      <c r="K5138" t="s">
        <v>56</v>
      </c>
      <c r="L5138" t="s">
        <v>902</v>
      </c>
      <c r="M5138" t="s">
        <v>1829</v>
      </c>
      <c r="N5138" s="5">
        <v>848373</v>
      </c>
    </row>
    <row r="5139" spans="1:14" x14ac:dyDescent="0.25">
      <c r="A5139" t="s">
        <v>68</v>
      </c>
      <c r="B5139" t="s">
        <v>2056</v>
      </c>
      <c r="C5139">
        <v>2321</v>
      </c>
      <c r="D5139" s="2">
        <v>46023</v>
      </c>
      <c r="E5139" t="s">
        <v>905</v>
      </c>
      <c r="F5139" t="s">
        <v>1502</v>
      </c>
      <c r="G5139" t="s">
        <v>1503</v>
      </c>
      <c r="H5139" t="s">
        <v>1580</v>
      </c>
      <c r="I5139" t="s">
        <v>4308</v>
      </c>
      <c r="J5139" t="s">
        <v>1503</v>
      </c>
      <c r="K5139" t="s">
        <v>56</v>
      </c>
      <c r="L5139" t="s">
        <v>902</v>
      </c>
      <c r="M5139" t="s">
        <v>1829</v>
      </c>
      <c r="N5139" s="5">
        <v>1771668</v>
      </c>
    </row>
    <row r="5140" spans="1:14" x14ac:dyDescent="0.25">
      <c r="A5140" t="s">
        <v>68</v>
      </c>
      <c r="B5140" t="s">
        <v>2056</v>
      </c>
      <c r="C5140">
        <v>2321</v>
      </c>
      <c r="D5140" s="2">
        <v>46023</v>
      </c>
      <c r="E5140" t="s">
        <v>905</v>
      </c>
      <c r="F5140" t="s">
        <v>815</v>
      </c>
      <c r="G5140" t="s">
        <v>1900</v>
      </c>
      <c r="H5140" t="s">
        <v>831</v>
      </c>
      <c r="I5140" t="s">
        <v>4309</v>
      </c>
      <c r="J5140" t="s">
        <v>1123</v>
      </c>
      <c r="K5140" t="s">
        <v>56</v>
      </c>
      <c r="L5140" t="s">
        <v>902</v>
      </c>
      <c r="M5140" t="s">
        <v>1829</v>
      </c>
      <c r="N5140" s="5">
        <v>901825</v>
      </c>
    </row>
    <row r="5141" spans="1:14" x14ac:dyDescent="0.25">
      <c r="A5141" t="s">
        <v>68</v>
      </c>
      <c r="B5141" t="s">
        <v>2056</v>
      </c>
      <c r="C5141">
        <v>2321</v>
      </c>
      <c r="D5141" s="2">
        <v>46023</v>
      </c>
      <c r="E5141" t="s">
        <v>905</v>
      </c>
      <c r="F5141" t="s">
        <v>815</v>
      </c>
      <c r="G5141" t="s">
        <v>1900</v>
      </c>
      <c r="H5141" t="s">
        <v>831</v>
      </c>
      <c r="I5141" t="s">
        <v>4310</v>
      </c>
      <c r="J5141" t="s">
        <v>1123</v>
      </c>
      <c r="K5141" t="s">
        <v>56</v>
      </c>
      <c r="L5141" t="s">
        <v>902</v>
      </c>
      <c r="M5141" t="s">
        <v>1829</v>
      </c>
      <c r="N5141" s="5">
        <v>495010</v>
      </c>
    </row>
    <row r="5142" spans="1:14" x14ac:dyDescent="0.25">
      <c r="A5142" t="s">
        <v>68</v>
      </c>
      <c r="B5142" t="s">
        <v>2056</v>
      </c>
      <c r="C5142">
        <v>2321</v>
      </c>
      <c r="D5142" s="2">
        <v>46023</v>
      </c>
      <c r="E5142" t="s">
        <v>905</v>
      </c>
      <c r="F5142" t="s">
        <v>815</v>
      </c>
      <c r="G5142" t="s">
        <v>1900</v>
      </c>
      <c r="H5142" t="s">
        <v>831</v>
      </c>
      <c r="I5142" t="s">
        <v>4311</v>
      </c>
      <c r="J5142" t="s">
        <v>1123</v>
      </c>
      <c r="K5142" t="s">
        <v>56</v>
      </c>
      <c r="L5142" t="s">
        <v>902</v>
      </c>
      <c r="M5142" t="s">
        <v>1829</v>
      </c>
      <c r="N5142" s="5">
        <v>2459955</v>
      </c>
    </row>
    <row r="5143" spans="1:14" x14ac:dyDescent="0.25">
      <c r="A5143" t="s">
        <v>68</v>
      </c>
      <c r="B5143" t="s">
        <v>2056</v>
      </c>
      <c r="C5143">
        <v>2321</v>
      </c>
      <c r="D5143" s="2">
        <v>46023</v>
      </c>
      <c r="E5143" t="s">
        <v>905</v>
      </c>
      <c r="F5143" t="s">
        <v>815</v>
      </c>
      <c r="G5143" t="s">
        <v>1900</v>
      </c>
      <c r="H5143" t="s">
        <v>831</v>
      </c>
      <c r="I5143" t="s">
        <v>4312</v>
      </c>
      <c r="J5143" t="s">
        <v>1123</v>
      </c>
      <c r="K5143" t="s">
        <v>56</v>
      </c>
      <c r="L5143" t="s">
        <v>902</v>
      </c>
      <c r="M5143" t="s">
        <v>1829</v>
      </c>
      <c r="N5143" s="5">
        <v>518847</v>
      </c>
    </row>
    <row r="5144" spans="1:14" x14ac:dyDescent="0.25">
      <c r="A5144" t="s">
        <v>68</v>
      </c>
      <c r="B5144" t="s">
        <v>2056</v>
      </c>
      <c r="C5144">
        <v>2321</v>
      </c>
      <c r="D5144" s="2">
        <v>46023</v>
      </c>
      <c r="E5144" t="s">
        <v>906</v>
      </c>
      <c r="F5144" t="s">
        <v>174</v>
      </c>
      <c r="G5144" t="s">
        <v>1909</v>
      </c>
      <c r="H5144" t="s">
        <v>1352</v>
      </c>
      <c r="I5144" t="s">
        <v>14</v>
      </c>
      <c r="J5144" t="s">
        <v>1910</v>
      </c>
      <c r="K5144" t="s">
        <v>56</v>
      </c>
      <c r="L5144" t="s">
        <v>903</v>
      </c>
      <c r="M5144" t="s">
        <v>1829</v>
      </c>
      <c r="N5144" s="5">
        <v>13170944</v>
      </c>
    </row>
    <row r="5145" spans="1:14" x14ac:dyDescent="0.25">
      <c r="A5145" t="s">
        <v>68</v>
      </c>
      <c r="B5145" t="s">
        <v>2056</v>
      </c>
      <c r="C5145">
        <v>2321</v>
      </c>
      <c r="D5145" s="2">
        <v>46023</v>
      </c>
      <c r="E5145" t="s">
        <v>906</v>
      </c>
      <c r="F5145" t="s">
        <v>950</v>
      </c>
      <c r="G5145" t="s">
        <v>2079</v>
      </c>
      <c r="H5145" t="s">
        <v>1811</v>
      </c>
      <c r="I5145" t="s">
        <v>14</v>
      </c>
      <c r="J5145" t="s">
        <v>2080</v>
      </c>
      <c r="K5145" t="s">
        <v>56</v>
      </c>
      <c r="L5145" t="s">
        <v>903</v>
      </c>
      <c r="M5145" t="s">
        <v>1829</v>
      </c>
      <c r="N5145" s="5">
        <v>1045662</v>
      </c>
    </row>
    <row r="5146" spans="1:14" x14ac:dyDescent="0.25">
      <c r="A5146" t="s">
        <v>68</v>
      </c>
      <c r="B5146" t="s">
        <v>2056</v>
      </c>
      <c r="C5146">
        <v>2321</v>
      </c>
      <c r="D5146" s="2">
        <v>46023</v>
      </c>
      <c r="E5146" t="s">
        <v>906</v>
      </c>
      <c r="F5146" t="s">
        <v>815</v>
      </c>
      <c r="G5146" t="s">
        <v>1900</v>
      </c>
      <c r="H5146" t="s">
        <v>831</v>
      </c>
      <c r="I5146" t="s">
        <v>14</v>
      </c>
      <c r="J5146" t="s">
        <v>1904</v>
      </c>
      <c r="K5146" t="s">
        <v>56</v>
      </c>
      <c r="L5146" t="s">
        <v>903</v>
      </c>
      <c r="M5146" t="s">
        <v>1829</v>
      </c>
      <c r="N5146" s="5">
        <v>4207255</v>
      </c>
    </row>
    <row r="5147" spans="1:14" x14ac:dyDescent="0.25">
      <c r="A5147" t="s">
        <v>68</v>
      </c>
      <c r="B5147" t="s">
        <v>2056</v>
      </c>
      <c r="C5147">
        <v>2321</v>
      </c>
      <c r="D5147" s="2">
        <v>46023</v>
      </c>
      <c r="E5147" t="s">
        <v>907</v>
      </c>
      <c r="F5147" t="s">
        <v>174</v>
      </c>
      <c r="G5147" t="s">
        <v>1909</v>
      </c>
      <c r="H5147" t="s">
        <v>1352</v>
      </c>
      <c r="I5147" t="s">
        <v>4299</v>
      </c>
      <c r="J5147" t="s">
        <v>1911</v>
      </c>
      <c r="K5147" t="s">
        <v>56</v>
      </c>
      <c r="L5147" t="s">
        <v>904</v>
      </c>
      <c r="M5147" t="s">
        <v>1829</v>
      </c>
      <c r="N5147" s="5">
        <v>-3131859</v>
      </c>
    </row>
    <row r="5148" spans="1:14" x14ac:dyDescent="0.25">
      <c r="A5148" t="s">
        <v>68</v>
      </c>
      <c r="B5148" t="s">
        <v>2056</v>
      </c>
      <c r="C5148">
        <v>2321</v>
      </c>
      <c r="D5148" s="2">
        <v>46023</v>
      </c>
      <c r="E5148" t="s">
        <v>907</v>
      </c>
      <c r="F5148" t="s">
        <v>174</v>
      </c>
      <c r="G5148" t="s">
        <v>1909</v>
      </c>
      <c r="H5148" t="s">
        <v>1352</v>
      </c>
      <c r="I5148" t="s">
        <v>4300</v>
      </c>
      <c r="J5148" t="s">
        <v>1911</v>
      </c>
      <c r="K5148" t="s">
        <v>56</v>
      </c>
      <c r="L5148" t="s">
        <v>904</v>
      </c>
      <c r="M5148" t="s">
        <v>1829</v>
      </c>
      <c r="N5148" s="5">
        <v>-587633</v>
      </c>
    </row>
    <row r="5149" spans="1:14" x14ac:dyDescent="0.25">
      <c r="A5149" t="s">
        <v>68</v>
      </c>
      <c r="B5149" t="s">
        <v>2056</v>
      </c>
      <c r="C5149">
        <v>2321</v>
      </c>
      <c r="D5149" s="2">
        <v>46023</v>
      </c>
      <c r="E5149" t="s">
        <v>907</v>
      </c>
      <c r="F5149" t="s">
        <v>174</v>
      </c>
      <c r="G5149" t="s">
        <v>1909</v>
      </c>
      <c r="H5149" t="s">
        <v>1352</v>
      </c>
      <c r="I5149" t="s">
        <v>4301</v>
      </c>
      <c r="J5149" t="s">
        <v>1911</v>
      </c>
      <c r="K5149" t="s">
        <v>56</v>
      </c>
      <c r="L5149" t="s">
        <v>904</v>
      </c>
      <c r="M5149" t="s">
        <v>1829</v>
      </c>
      <c r="N5149" s="5">
        <v>-579693</v>
      </c>
    </row>
    <row r="5150" spans="1:14" x14ac:dyDescent="0.25">
      <c r="A5150" t="s">
        <v>68</v>
      </c>
      <c r="B5150" t="s">
        <v>2056</v>
      </c>
      <c r="C5150">
        <v>2321</v>
      </c>
      <c r="D5150" s="2">
        <v>46023</v>
      </c>
      <c r="E5150" t="s">
        <v>907</v>
      </c>
      <c r="F5150" t="s">
        <v>174</v>
      </c>
      <c r="G5150" t="s">
        <v>1909</v>
      </c>
      <c r="H5150" t="s">
        <v>1352</v>
      </c>
      <c r="I5150" t="s">
        <v>4302</v>
      </c>
      <c r="J5150" t="s">
        <v>1911</v>
      </c>
      <c r="K5150" t="s">
        <v>56</v>
      </c>
      <c r="L5150" t="s">
        <v>904</v>
      </c>
      <c r="M5150" t="s">
        <v>1829</v>
      </c>
      <c r="N5150" s="5">
        <v>-1395231</v>
      </c>
    </row>
    <row r="5151" spans="1:14" x14ac:dyDescent="0.25">
      <c r="A5151" t="s">
        <v>68</v>
      </c>
      <c r="B5151" t="s">
        <v>2056</v>
      </c>
      <c r="C5151">
        <v>2321</v>
      </c>
      <c r="D5151" s="2">
        <v>46023</v>
      </c>
      <c r="E5151" t="s">
        <v>907</v>
      </c>
      <c r="F5151" t="s">
        <v>174</v>
      </c>
      <c r="G5151" t="s">
        <v>1909</v>
      </c>
      <c r="H5151" t="s">
        <v>1352</v>
      </c>
      <c r="I5151" t="s">
        <v>4303</v>
      </c>
      <c r="J5151" t="s">
        <v>1911</v>
      </c>
      <c r="K5151" t="s">
        <v>56</v>
      </c>
      <c r="L5151" t="s">
        <v>904</v>
      </c>
      <c r="M5151" t="s">
        <v>1829</v>
      </c>
      <c r="N5151" s="5">
        <v>-105784</v>
      </c>
    </row>
    <row r="5152" spans="1:14" x14ac:dyDescent="0.25">
      <c r="A5152" t="s">
        <v>68</v>
      </c>
      <c r="B5152" t="s">
        <v>2056</v>
      </c>
      <c r="C5152">
        <v>2321</v>
      </c>
      <c r="D5152" s="2">
        <v>46023</v>
      </c>
      <c r="E5152" t="s">
        <v>907</v>
      </c>
      <c r="F5152" t="s">
        <v>174</v>
      </c>
      <c r="G5152" t="s">
        <v>1909</v>
      </c>
      <c r="H5152" t="s">
        <v>1352</v>
      </c>
      <c r="I5152" t="s">
        <v>4304</v>
      </c>
      <c r="J5152" t="s">
        <v>1911</v>
      </c>
      <c r="K5152" t="s">
        <v>56</v>
      </c>
      <c r="L5152" t="s">
        <v>904</v>
      </c>
      <c r="M5152" t="s">
        <v>1829</v>
      </c>
      <c r="N5152" s="5">
        <v>-178052</v>
      </c>
    </row>
    <row r="5153" spans="1:14" x14ac:dyDescent="0.25">
      <c r="A5153" t="s">
        <v>68</v>
      </c>
      <c r="B5153" t="s">
        <v>2056</v>
      </c>
      <c r="C5153">
        <v>2321</v>
      </c>
      <c r="D5153" s="2">
        <v>46023</v>
      </c>
      <c r="E5153" t="s">
        <v>907</v>
      </c>
      <c r="F5153" t="s">
        <v>174</v>
      </c>
      <c r="G5153" t="s">
        <v>1909</v>
      </c>
      <c r="H5153" t="s">
        <v>1352</v>
      </c>
      <c r="I5153" t="s">
        <v>4305</v>
      </c>
      <c r="J5153" t="s">
        <v>1911</v>
      </c>
      <c r="K5153" t="s">
        <v>56</v>
      </c>
      <c r="L5153" t="s">
        <v>904</v>
      </c>
      <c r="M5153" t="s">
        <v>1829</v>
      </c>
      <c r="N5153" s="5">
        <v>-626702</v>
      </c>
    </row>
    <row r="5154" spans="1:14" x14ac:dyDescent="0.25">
      <c r="A5154" t="s">
        <v>68</v>
      </c>
      <c r="B5154" t="s">
        <v>2056</v>
      </c>
      <c r="C5154">
        <v>2321</v>
      </c>
      <c r="D5154" s="2">
        <v>46023</v>
      </c>
      <c r="E5154" t="s">
        <v>907</v>
      </c>
      <c r="F5154" t="s">
        <v>174</v>
      </c>
      <c r="G5154" t="s">
        <v>1909</v>
      </c>
      <c r="H5154" t="s">
        <v>1352</v>
      </c>
      <c r="I5154" t="s">
        <v>4306</v>
      </c>
      <c r="J5154" t="s">
        <v>1911</v>
      </c>
      <c r="K5154" t="s">
        <v>56</v>
      </c>
      <c r="L5154" t="s">
        <v>904</v>
      </c>
      <c r="M5154" t="s">
        <v>1829</v>
      </c>
      <c r="N5154" s="5">
        <v>-399107</v>
      </c>
    </row>
    <row r="5155" spans="1:14" x14ac:dyDescent="0.25">
      <c r="A5155" t="s">
        <v>68</v>
      </c>
      <c r="B5155" t="s">
        <v>2056</v>
      </c>
      <c r="C5155">
        <v>2321</v>
      </c>
      <c r="D5155" s="2">
        <v>46023</v>
      </c>
      <c r="E5155" t="s">
        <v>907</v>
      </c>
      <c r="F5155" t="s">
        <v>174</v>
      </c>
      <c r="G5155" t="s">
        <v>1909</v>
      </c>
      <c r="H5155" t="s">
        <v>1352</v>
      </c>
      <c r="I5155" t="s">
        <v>4307</v>
      </c>
      <c r="J5155" t="s">
        <v>1911</v>
      </c>
      <c r="K5155" t="s">
        <v>56</v>
      </c>
      <c r="L5155" t="s">
        <v>904</v>
      </c>
      <c r="M5155" t="s">
        <v>1829</v>
      </c>
      <c r="N5155" s="5">
        <v>-848373</v>
      </c>
    </row>
    <row r="5156" spans="1:14" x14ac:dyDescent="0.25">
      <c r="A5156" t="s">
        <v>68</v>
      </c>
      <c r="B5156" t="s">
        <v>2056</v>
      </c>
      <c r="C5156">
        <v>2321</v>
      </c>
      <c r="D5156" s="2">
        <v>46023</v>
      </c>
      <c r="E5156" t="s">
        <v>907</v>
      </c>
      <c r="F5156" t="s">
        <v>174</v>
      </c>
      <c r="G5156" t="s">
        <v>1909</v>
      </c>
      <c r="H5156" t="s">
        <v>1352</v>
      </c>
      <c r="I5156" t="s">
        <v>4313</v>
      </c>
      <c r="J5156" t="s">
        <v>7348</v>
      </c>
      <c r="K5156" t="s">
        <v>56</v>
      </c>
      <c r="L5156" t="s">
        <v>904</v>
      </c>
      <c r="M5156" t="s">
        <v>1829</v>
      </c>
      <c r="N5156" s="5">
        <v>-778217</v>
      </c>
    </row>
    <row r="5157" spans="1:14" x14ac:dyDescent="0.25">
      <c r="A5157" t="s">
        <v>68</v>
      </c>
      <c r="B5157" t="s">
        <v>2056</v>
      </c>
      <c r="C5157">
        <v>2321</v>
      </c>
      <c r="D5157" s="2">
        <v>46023</v>
      </c>
      <c r="E5157" t="s">
        <v>907</v>
      </c>
      <c r="F5157" t="s">
        <v>174</v>
      </c>
      <c r="G5157" t="s">
        <v>1909</v>
      </c>
      <c r="H5157" t="s">
        <v>1352</v>
      </c>
      <c r="I5157" t="s">
        <v>1585</v>
      </c>
      <c r="J5157" t="s">
        <v>7348</v>
      </c>
      <c r="K5157" t="s">
        <v>56</v>
      </c>
      <c r="L5157" t="s">
        <v>904</v>
      </c>
      <c r="M5157" t="s">
        <v>1829</v>
      </c>
      <c r="N5157" s="5">
        <v>-1817295</v>
      </c>
    </row>
    <row r="5158" spans="1:14" x14ac:dyDescent="0.25">
      <c r="A5158" t="s">
        <v>68</v>
      </c>
      <c r="B5158" t="s">
        <v>2056</v>
      </c>
      <c r="C5158">
        <v>2321</v>
      </c>
      <c r="D5158" s="2">
        <v>46023</v>
      </c>
      <c r="E5158" t="s">
        <v>907</v>
      </c>
      <c r="F5158" t="s">
        <v>174</v>
      </c>
      <c r="G5158" t="s">
        <v>1909</v>
      </c>
      <c r="H5158" t="s">
        <v>1352</v>
      </c>
      <c r="I5158" t="s">
        <v>1587</v>
      </c>
      <c r="J5158" t="s">
        <v>7348</v>
      </c>
      <c r="K5158" t="s">
        <v>56</v>
      </c>
      <c r="L5158" t="s">
        <v>904</v>
      </c>
      <c r="M5158" t="s">
        <v>1829</v>
      </c>
      <c r="N5158" s="5">
        <v>-2318933</v>
      </c>
    </row>
    <row r="5159" spans="1:14" x14ac:dyDescent="0.25">
      <c r="A5159" t="s">
        <v>68</v>
      </c>
      <c r="B5159" t="s">
        <v>2056</v>
      </c>
      <c r="C5159">
        <v>2321</v>
      </c>
      <c r="D5159" s="2">
        <v>46054</v>
      </c>
      <c r="E5159" t="s">
        <v>905</v>
      </c>
      <c r="F5159" t="s">
        <v>601</v>
      </c>
      <c r="G5159" t="s">
        <v>1894</v>
      </c>
      <c r="H5159" t="s">
        <v>1018</v>
      </c>
      <c r="I5159" t="s">
        <v>5519</v>
      </c>
      <c r="J5159" t="s">
        <v>657</v>
      </c>
      <c r="K5159" t="s">
        <v>56</v>
      </c>
      <c r="L5159" t="s">
        <v>902</v>
      </c>
      <c r="M5159" t="s">
        <v>1829</v>
      </c>
      <c r="N5159" s="5">
        <v>3900527</v>
      </c>
    </row>
    <row r="5160" spans="1:14" x14ac:dyDescent="0.25">
      <c r="A5160" t="s">
        <v>68</v>
      </c>
      <c r="B5160" t="s">
        <v>2056</v>
      </c>
      <c r="C5160">
        <v>2321</v>
      </c>
      <c r="D5160" s="2">
        <v>46054</v>
      </c>
      <c r="E5160" t="s">
        <v>905</v>
      </c>
      <c r="F5160" t="s">
        <v>601</v>
      </c>
      <c r="G5160" t="s">
        <v>1894</v>
      </c>
      <c r="H5160" t="s">
        <v>1018</v>
      </c>
      <c r="I5160" t="s">
        <v>5520</v>
      </c>
      <c r="J5160" t="s">
        <v>657</v>
      </c>
      <c r="K5160" t="s">
        <v>56</v>
      </c>
      <c r="L5160" t="s">
        <v>902</v>
      </c>
      <c r="M5160" t="s">
        <v>1829</v>
      </c>
      <c r="N5160" s="5">
        <v>260806</v>
      </c>
    </row>
    <row r="5161" spans="1:14" x14ac:dyDescent="0.25">
      <c r="A5161" t="s">
        <v>68</v>
      </c>
      <c r="B5161" t="s">
        <v>2056</v>
      </c>
      <c r="C5161">
        <v>2321</v>
      </c>
      <c r="D5161" s="2">
        <v>46054</v>
      </c>
      <c r="E5161" t="s">
        <v>905</v>
      </c>
      <c r="F5161" t="s">
        <v>601</v>
      </c>
      <c r="G5161" t="s">
        <v>1894</v>
      </c>
      <c r="H5161" t="s">
        <v>1018</v>
      </c>
      <c r="I5161" t="s">
        <v>5521</v>
      </c>
      <c r="J5161" t="s">
        <v>657</v>
      </c>
      <c r="K5161" t="s">
        <v>56</v>
      </c>
      <c r="L5161" t="s">
        <v>902</v>
      </c>
      <c r="M5161" t="s">
        <v>1829</v>
      </c>
      <c r="N5161" s="5">
        <v>3900527</v>
      </c>
    </row>
    <row r="5162" spans="1:14" x14ac:dyDescent="0.25">
      <c r="A5162" t="s">
        <v>68</v>
      </c>
      <c r="B5162" t="s">
        <v>2056</v>
      </c>
      <c r="C5162">
        <v>2321</v>
      </c>
      <c r="D5162" s="2">
        <v>46054</v>
      </c>
      <c r="E5162" t="s">
        <v>905</v>
      </c>
      <c r="F5162" t="s">
        <v>601</v>
      </c>
      <c r="G5162" t="s">
        <v>1894</v>
      </c>
      <c r="H5162" t="s">
        <v>1018</v>
      </c>
      <c r="I5162" t="s">
        <v>5522</v>
      </c>
      <c r="J5162" t="s">
        <v>657</v>
      </c>
      <c r="K5162" t="s">
        <v>56</v>
      </c>
      <c r="L5162" t="s">
        <v>902</v>
      </c>
      <c r="M5162" t="s">
        <v>1829</v>
      </c>
      <c r="N5162" s="5">
        <v>260806</v>
      </c>
    </row>
    <row r="5163" spans="1:14" x14ac:dyDescent="0.25">
      <c r="A5163" t="s">
        <v>68</v>
      </c>
      <c r="B5163" t="s">
        <v>2056</v>
      </c>
      <c r="C5163">
        <v>2321</v>
      </c>
      <c r="D5163" s="2">
        <v>46054</v>
      </c>
      <c r="E5163" t="s">
        <v>905</v>
      </c>
      <c r="F5163" t="s">
        <v>601</v>
      </c>
      <c r="G5163" t="s">
        <v>1894</v>
      </c>
      <c r="H5163" t="s">
        <v>1018</v>
      </c>
      <c r="I5163" t="s">
        <v>5523</v>
      </c>
      <c r="J5163" t="s">
        <v>657</v>
      </c>
      <c r="K5163" t="s">
        <v>56</v>
      </c>
      <c r="L5163" t="s">
        <v>902</v>
      </c>
      <c r="M5163" t="s">
        <v>1829</v>
      </c>
      <c r="N5163" s="5">
        <v>7915967</v>
      </c>
    </row>
    <row r="5164" spans="1:14" x14ac:dyDescent="0.25">
      <c r="A5164" t="s">
        <v>68</v>
      </c>
      <c r="B5164" t="s">
        <v>2056</v>
      </c>
      <c r="C5164">
        <v>2321</v>
      </c>
      <c r="D5164" s="2">
        <v>46054</v>
      </c>
      <c r="E5164" t="s">
        <v>905</v>
      </c>
      <c r="F5164" t="s">
        <v>601</v>
      </c>
      <c r="G5164" t="s">
        <v>1894</v>
      </c>
      <c r="H5164" t="s">
        <v>1018</v>
      </c>
      <c r="I5164" t="s">
        <v>5524</v>
      </c>
      <c r="J5164" t="s">
        <v>657</v>
      </c>
      <c r="K5164" t="s">
        <v>56</v>
      </c>
      <c r="L5164" t="s">
        <v>902</v>
      </c>
      <c r="M5164" t="s">
        <v>1829</v>
      </c>
      <c r="N5164" s="5">
        <v>1112306</v>
      </c>
    </row>
    <row r="5165" spans="1:14" x14ac:dyDescent="0.25">
      <c r="A5165" t="s">
        <v>68</v>
      </c>
      <c r="B5165" t="s">
        <v>2056</v>
      </c>
      <c r="C5165">
        <v>2321</v>
      </c>
      <c r="D5165" s="2">
        <v>46054</v>
      </c>
      <c r="E5165" t="s">
        <v>905</v>
      </c>
      <c r="F5165" t="s">
        <v>601</v>
      </c>
      <c r="G5165" t="s">
        <v>1894</v>
      </c>
      <c r="H5165" t="s">
        <v>1018</v>
      </c>
      <c r="I5165" t="s">
        <v>5525</v>
      </c>
      <c r="J5165" t="s">
        <v>657</v>
      </c>
      <c r="K5165" t="s">
        <v>56</v>
      </c>
      <c r="L5165" t="s">
        <v>902</v>
      </c>
      <c r="M5165" t="s">
        <v>1829</v>
      </c>
      <c r="N5165" s="5">
        <v>-3900527</v>
      </c>
    </row>
    <row r="5166" spans="1:14" x14ac:dyDescent="0.25">
      <c r="A5166" t="s">
        <v>68</v>
      </c>
      <c r="B5166" t="s">
        <v>2056</v>
      </c>
      <c r="C5166">
        <v>2321</v>
      </c>
      <c r="D5166" s="2">
        <v>46054</v>
      </c>
      <c r="E5166" t="s">
        <v>905</v>
      </c>
      <c r="F5166" t="s">
        <v>601</v>
      </c>
      <c r="G5166" t="s">
        <v>1894</v>
      </c>
      <c r="H5166" t="s">
        <v>1018</v>
      </c>
      <c r="I5166" t="s">
        <v>5526</v>
      </c>
      <c r="J5166" t="s">
        <v>657</v>
      </c>
      <c r="K5166" t="s">
        <v>56</v>
      </c>
      <c r="L5166" t="s">
        <v>902</v>
      </c>
      <c r="M5166" t="s">
        <v>1829</v>
      </c>
      <c r="N5166" s="5">
        <v>-260806</v>
      </c>
    </row>
    <row r="5167" spans="1:14" x14ac:dyDescent="0.25">
      <c r="A5167" t="s">
        <v>68</v>
      </c>
      <c r="B5167" t="s">
        <v>2056</v>
      </c>
      <c r="C5167">
        <v>2321</v>
      </c>
      <c r="D5167" s="2">
        <v>46054</v>
      </c>
      <c r="E5167" t="s">
        <v>905</v>
      </c>
      <c r="F5167" t="s">
        <v>601</v>
      </c>
      <c r="G5167" t="s">
        <v>1894</v>
      </c>
      <c r="H5167" t="s">
        <v>1018</v>
      </c>
      <c r="I5167" t="s">
        <v>5527</v>
      </c>
      <c r="J5167" t="s">
        <v>657</v>
      </c>
      <c r="K5167" t="s">
        <v>56</v>
      </c>
      <c r="L5167" t="s">
        <v>902</v>
      </c>
      <c r="M5167" t="s">
        <v>1829</v>
      </c>
      <c r="N5167" s="5">
        <v>-260806</v>
      </c>
    </row>
    <row r="5168" spans="1:14" x14ac:dyDescent="0.25">
      <c r="A5168" t="s">
        <v>68</v>
      </c>
      <c r="B5168" t="s">
        <v>2056</v>
      </c>
      <c r="C5168">
        <v>2321</v>
      </c>
      <c r="D5168" s="2">
        <v>46054</v>
      </c>
      <c r="E5168" t="s">
        <v>905</v>
      </c>
      <c r="F5168" t="s">
        <v>601</v>
      </c>
      <c r="G5168" t="s">
        <v>1894</v>
      </c>
      <c r="H5168" t="s">
        <v>1018</v>
      </c>
      <c r="I5168" t="s">
        <v>5528</v>
      </c>
      <c r="J5168" t="s">
        <v>657</v>
      </c>
      <c r="K5168" t="s">
        <v>56</v>
      </c>
      <c r="L5168" t="s">
        <v>902</v>
      </c>
      <c r="M5168" t="s">
        <v>1829</v>
      </c>
      <c r="N5168" s="5">
        <v>-3900527</v>
      </c>
    </row>
    <row r="5169" spans="1:14" x14ac:dyDescent="0.25">
      <c r="A5169" t="s">
        <v>68</v>
      </c>
      <c r="B5169" t="s">
        <v>2056</v>
      </c>
      <c r="C5169">
        <v>2321</v>
      </c>
      <c r="D5169" s="2">
        <v>46054</v>
      </c>
      <c r="E5169" t="s">
        <v>905</v>
      </c>
      <c r="F5169" t="s">
        <v>174</v>
      </c>
      <c r="G5169" t="s">
        <v>1909</v>
      </c>
      <c r="H5169" t="s">
        <v>1352</v>
      </c>
      <c r="I5169" t="s">
        <v>5529</v>
      </c>
      <c r="J5169" t="s">
        <v>320</v>
      </c>
      <c r="K5169" t="s">
        <v>56</v>
      </c>
      <c r="L5169" t="s">
        <v>902</v>
      </c>
      <c r="M5169" t="s">
        <v>1829</v>
      </c>
      <c r="N5169" s="5">
        <v>461563</v>
      </c>
    </row>
    <row r="5170" spans="1:14" x14ac:dyDescent="0.25">
      <c r="A5170" t="s">
        <v>68</v>
      </c>
      <c r="B5170" t="s">
        <v>2056</v>
      </c>
      <c r="C5170">
        <v>2321</v>
      </c>
      <c r="D5170" s="2">
        <v>46054</v>
      </c>
      <c r="E5170" t="s">
        <v>905</v>
      </c>
      <c r="F5170" t="s">
        <v>174</v>
      </c>
      <c r="G5170" t="s">
        <v>1909</v>
      </c>
      <c r="H5170" t="s">
        <v>1352</v>
      </c>
      <c r="I5170" t="s">
        <v>5530</v>
      </c>
      <c r="J5170" t="s">
        <v>320</v>
      </c>
      <c r="K5170" t="s">
        <v>56</v>
      </c>
      <c r="L5170" t="s">
        <v>902</v>
      </c>
      <c r="M5170" t="s">
        <v>1829</v>
      </c>
      <c r="N5170" s="5">
        <v>1041496</v>
      </c>
    </row>
    <row r="5171" spans="1:14" x14ac:dyDescent="0.25">
      <c r="A5171" t="s">
        <v>68</v>
      </c>
      <c r="B5171" t="s">
        <v>2056</v>
      </c>
      <c r="C5171">
        <v>2321</v>
      </c>
      <c r="D5171" s="2">
        <v>46054</v>
      </c>
      <c r="E5171" t="s">
        <v>905</v>
      </c>
      <c r="F5171" t="s">
        <v>174</v>
      </c>
      <c r="G5171" t="s">
        <v>1909</v>
      </c>
      <c r="H5171" t="s">
        <v>1352</v>
      </c>
      <c r="I5171" t="s">
        <v>5531</v>
      </c>
      <c r="J5171" t="s">
        <v>320</v>
      </c>
      <c r="K5171" t="s">
        <v>56</v>
      </c>
      <c r="L5171" t="s">
        <v>902</v>
      </c>
      <c r="M5171" t="s">
        <v>1829</v>
      </c>
      <c r="N5171" s="5">
        <v>1817295</v>
      </c>
    </row>
    <row r="5172" spans="1:14" x14ac:dyDescent="0.25">
      <c r="A5172" t="s">
        <v>68</v>
      </c>
      <c r="B5172" t="s">
        <v>2056</v>
      </c>
      <c r="C5172">
        <v>2321</v>
      </c>
      <c r="D5172" s="2">
        <v>46054</v>
      </c>
      <c r="E5172" t="s">
        <v>905</v>
      </c>
      <c r="F5172" t="s">
        <v>174</v>
      </c>
      <c r="G5172" t="s">
        <v>1909</v>
      </c>
      <c r="H5172" t="s">
        <v>1352</v>
      </c>
      <c r="I5172" t="s">
        <v>5532</v>
      </c>
      <c r="J5172" t="s">
        <v>320</v>
      </c>
      <c r="K5172" t="s">
        <v>56</v>
      </c>
      <c r="L5172" t="s">
        <v>902</v>
      </c>
      <c r="M5172" t="s">
        <v>1829</v>
      </c>
      <c r="N5172" s="5">
        <v>778217</v>
      </c>
    </row>
    <row r="5173" spans="1:14" x14ac:dyDescent="0.25">
      <c r="A5173" t="s">
        <v>68</v>
      </c>
      <c r="B5173" t="s">
        <v>2056</v>
      </c>
      <c r="C5173">
        <v>2321</v>
      </c>
      <c r="D5173" s="2">
        <v>46054</v>
      </c>
      <c r="E5173" t="s">
        <v>905</v>
      </c>
      <c r="F5173" t="s">
        <v>174</v>
      </c>
      <c r="G5173" t="s">
        <v>1909</v>
      </c>
      <c r="H5173" t="s">
        <v>1352</v>
      </c>
      <c r="I5173" t="s">
        <v>5533</v>
      </c>
      <c r="J5173" t="s">
        <v>320</v>
      </c>
      <c r="K5173" t="s">
        <v>56</v>
      </c>
      <c r="L5173" t="s">
        <v>902</v>
      </c>
      <c r="M5173" t="s">
        <v>1829</v>
      </c>
      <c r="N5173" s="5">
        <v>2722508</v>
      </c>
    </row>
    <row r="5174" spans="1:14" x14ac:dyDescent="0.25">
      <c r="A5174" t="s">
        <v>68</v>
      </c>
      <c r="B5174" t="s">
        <v>2056</v>
      </c>
      <c r="C5174">
        <v>2321</v>
      </c>
      <c r="D5174" s="2">
        <v>46054</v>
      </c>
      <c r="E5174" t="s">
        <v>905</v>
      </c>
      <c r="F5174" t="s">
        <v>174</v>
      </c>
      <c r="G5174" t="s">
        <v>1909</v>
      </c>
      <c r="H5174" t="s">
        <v>1352</v>
      </c>
      <c r="I5174" t="s">
        <v>5534</v>
      </c>
      <c r="J5174" t="s">
        <v>320</v>
      </c>
      <c r="K5174" t="s">
        <v>56</v>
      </c>
      <c r="L5174" t="s">
        <v>902</v>
      </c>
      <c r="M5174" t="s">
        <v>1829</v>
      </c>
      <c r="N5174" s="5">
        <v>1299686</v>
      </c>
    </row>
    <row r="5175" spans="1:14" x14ac:dyDescent="0.25">
      <c r="A5175" t="s">
        <v>68</v>
      </c>
      <c r="B5175" t="s">
        <v>2056</v>
      </c>
      <c r="C5175">
        <v>2321</v>
      </c>
      <c r="D5175" s="2">
        <v>46054</v>
      </c>
      <c r="E5175" t="s">
        <v>905</v>
      </c>
      <c r="F5175" t="s">
        <v>174</v>
      </c>
      <c r="G5175" t="s">
        <v>1909</v>
      </c>
      <c r="H5175" t="s">
        <v>1352</v>
      </c>
      <c r="I5175" t="s">
        <v>5535</v>
      </c>
      <c r="J5175" t="s">
        <v>320</v>
      </c>
      <c r="K5175" t="s">
        <v>56</v>
      </c>
      <c r="L5175" t="s">
        <v>902</v>
      </c>
      <c r="M5175" t="s">
        <v>1829</v>
      </c>
      <c r="N5175" s="5">
        <v>2143369</v>
      </c>
    </row>
    <row r="5176" spans="1:14" x14ac:dyDescent="0.25">
      <c r="A5176" t="s">
        <v>68</v>
      </c>
      <c r="B5176" t="s">
        <v>2056</v>
      </c>
      <c r="C5176">
        <v>2321</v>
      </c>
      <c r="D5176" s="2">
        <v>46054</v>
      </c>
      <c r="E5176" t="s">
        <v>905</v>
      </c>
      <c r="F5176" t="s">
        <v>174</v>
      </c>
      <c r="G5176" t="s">
        <v>1909</v>
      </c>
      <c r="H5176" t="s">
        <v>1352</v>
      </c>
      <c r="I5176" t="s">
        <v>5536</v>
      </c>
      <c r="J5176" t="s">
        <v>320</v>
      </c>
      <c r="K5176" t="s">
        <v>56</v>
      </c>
      <c r="L5176" t="s">
        <v>902</v>
      </c>
      <c r="M5176" t="s">
        <v>1829</v>
      </c>
      <c r="N5176" s="5">
        <v>587877</v>
      </c>
    </row>
    <row r="5177" spans="1:14" x14ac:dyDescent="0.25">
      <c r="A5177" t="s">
        <v>68</v>
      </c>
      <c r="B5177" t="s">
        <v>2056</v>
      </c>
      <c r="C5177">
        <v>2321</v>
      </c>
      <c r="D5177" s="2">
        <v>46054</v>
      </c>
      <c r="E5177" t="s">
        <v>905</v>
      </c>
      <c r="F5177" t="s">
        <v>950</v>
      </c>
      <c r="G5177" t="s">
        <v>2079</v>
      </c>
      <c r="H5177" t="s">
        <v>1811</v>
      </c>
      <c r="I5177" t="s">
        <v>5537</v>
      </c>
      <c r="J5177" t="s">
        <v>5538</v>
      </c>
      <c r="K5177" t="s">
        <v>56</v>
      </c>
      <c r="L5177" t="s">
        <v>902</v>
      </c>
      <c r="M5177" t="s">
        <v>1829</v>
      </c>
      <c r="N5177" s="5">
        <v>1045662</v>
      </c>
    </row>
    <row r="5178" spans="1:14" x14ac:dyDescent="0.25">
      <c r="A5178" t="s">
        <v>68</v>
      </c>
      <c r="B5178" t="s">
        <v>2056</v>
      </c>
      <c r="C5178">
        <v>2321</v>
      </c>
      <c r="D5178" s="2">
        <v>46054</v>
      </c>
      <c r="E5178" t="s">
        <v>905</v>
      </c>
      <c r="F5178" t="s">
        <v>815</v>
      </c>
      <c r="G5178" t="s">
        <v>1900</v>
      </c>
      <c r="H5178" t="s">
        <v>831</v>
      </c>
      <c r="I5178" t="s">
        <v>5539</v>
      </c>
      <c r="J5178" t="s">
        <v>1123</v>
      </c>
      <c r="K5178" t="s">
        <v>56</v>
      </c>
      <c r="L5178" t="s">
        <v>902</v>
      </c>
      <c r="M5178" t="s">
        <v>1829</v>
      </c>
      <c r="N5178" s="5">
        <v>64721</v>
      </c>
    </row>
    <row r="5179" spans="1:14" x14ac:dyDescent="0.25">
      <c r="A5179" t="s">
        <v>68</v>
      </c>
      <c r="B5179" t="s">
        <v>2056</v>
      </c>
      <c r="C5179">
        <v>2321</v>
      </c>
      <c r="D5179" s="2">
        <v>46054</v>
      </c>
      <c r="E5179" t="s">
        <v>905</v>
      </c>
      <c r="F5179" t="s">
        <v>815</v>
      </c>
      <c r="G5179" t="s">
        <v>1900</v>
      </c>
      <c r="H5179" t="s">
        <v>831</v>
      </c>
      <c r="I5179" t="s">
        <v>5540</v>
      </c>
      <c r="J5179" t="s">
        <v>1123</v>
      </c>
      <c r="K5179" t="s">
        <v>56</v>
      </c>
      <c r="L5179" t="s">
        <v>902</v>
      </c>
      <c r="M5179" t="s">
        <v>1829</v>
      </c>
      <c r="N5179" s="5">
        <v>102839</v>
      </c>
    </row>
    <row r="5180" spans="1:14" x14ac:dyDescent="0.25">
      <c r="A5180" t="s">
        <v>68</v>
      </c>
      <c r="B5180" t="s">
        <v>2056</v>
      </c>
      <c r="C5180">
        <v>2321</v>
      </c>
      <c r="D5180" s="2">
        <v>46054</v>
      </c>
      <c r="E5180" t="s">
        <v>905</v>
      </c>
      <c r="F5180" t="s">
        <v>815</v>
      </c>
      <c r="G5180" t="s">
        <v>1900</v>
      </c>
      <c r="H5180" t="s">
        <v>831</v>
      </c>
      <c r="I5180" t="s">
        <v>5541</v>
      </c>
      <c r="J5180" t="s">
        <v>1123</v>
      </c>
      <c r="K5180" t="s">
        <v>56</v>
      </c>
      <c r="L5180" t="s">
        <v>902</v>
      </c>
      <c r="M5180" t="s">
        <v>1829</v>
      </c>
      <c r="N5180" s="5">
        <v>901328</v>
      </c>
    </row>
    <row r="5181" spans="1:14" x14ac:dyDescent="0.25">
      <c r="A5181" t="s">
        <v>68</v>
      </c>
      <c r="B5181" t="s">
        <v>2056</v>
      </c>
      <c r="C5181">
        <v>2321</v>
      </c>
      <c r="D5181" s="2">
        <v>46054</v>
      </c>
      <c r="E5181" t="s">
        <v>905</v>
      </c>
      <c r="F5181" t="s">
        <v>815</v>
      </c>
      <c r="G5181" t="s">
        <v>1900</v>
      </c>
      <c r="H5181" t="s">
        <v>831</v>
      </c>
      <c r="I5181" t="s">
        <v>5542</v>
      </c>
      <c r="J5181" t="s">
        <v>1123</v>
      </c>
      <c r="K5181" t="s">
        <v>56</v>
      </c>
      <c r="L5181" t="s">
        <v>902</v>
      </c>
      <c r="M5181" t="s">
        <v>1829</v>
      </c>
      <c r="N5181" s="5">
        <v>3282133</v>
      </c>
    </row>
    <row r="5182" spans="1:14" x14ac:dyDescent="0.25">
      <c r="A5182" t="s">
        <v>68</v>
      </c>
      <c r="B5182" t="s">
        <v>2056</v>
      </c>
      <c r="C5182">
        <v>2321</v>
      </c>
      <c r="D5182" s="2">
        <v>46054</v>
      </c>
      <c r="E5182" t="s">
        <v>905</v>
      </c>
      <c r="F5182" t="s">
        <v>815</v>
      </c>
      <c r="G5182" t="s">
        <v>1900</v>
      </c>
      <c r="H5182" t="s">
        <v>831</v>
      </c>
      <c r="I5182" t="s">
        <v>5543</v>
      </c>
      <c r="J5182" t="s">
        <v>1123</v>
      </c>
      <c r="K5182" t="s">
        <v>56</v>
      </c>
      <c r="L5182" t="s">
        <v>902</v>
      </c>
      <c r="M5182" t="s">
        <v>1829</v>
      </c>
      <c r="N5182" s="5">
        <v>352987</v>
      </c>
    </row>
    <row r="5183" spans="1:14" x14ac:dyDescent="0.25">
      <c r="A5183" t="s">
        <v>68</v>
      </c>
      <c r="B5183" t="s">
        <v>2056</v>
      </c>
      <c r="C5183">
        <v>2321</v>
      </c>
      <c r="D5183" s="2">
        <v>46054</v>
      </c>
      <c r="E5183" t="s">
        <v>906</v>
      </c>
      <c r="F5183" t="s">
        <v>174</v>
      </c>
      <c r="G5183" t="s">
        <v>1909</v>
      </c>
      <c r="H5183" t="s">
        <v>1352</v>
      </c>
      <c r="I5183" t="s">
        <v>14</v>
      </c>
      <c r="J5183" t="s">
        <v>1910</v>
      </c>
      <c r="K5183" t="s">
        <v>56</v>
      </c>
      <c r="L5183" t="s">
        <v>903</v>
      </c>
      <c r="M5183" t="s">
        <v>1829</v>
      </c>
      <c r="N5183" s="5">
        <v>12274590</v>
      </c>
    </row>
    <row r="5184" spans="1:14" x14ac:dyDescent="0.25">
      <c r="A5184" t="s">
        <v>68</v>
      </c>
      <c r="B5184" t="s">
        <v>2056</v>
      </c>
      <c r="C5184">
        <v>2321</v>
      </c>
      <c r="D5184" s="2">
        <v>46054</v>
      </c>
      <c r="E5184" t="s">
        <v>906</v>
      </c>
      <c r="F5184" t="s">
        <v>1502</v>
      </c>
      <c r="G5184" t="s">
        <v>1503</v>
      </c>
      <c r="H5184" t="s">
        <v>1580</v>
      </c>
      <c r="I5184" t="s">
        <v>14</v>
      </c>
      <c r="J5184" t="s">
        <v>5544</v>
      </c>
      <c r="K5184" t="s">
        <v>56</v>
      </c>
      <c r="L5184" t="s">
        <v>903</v>
      </c>
      <c r="M5184" t="s">
        <v>1829</v>
      </c>
      <c r="N5184" s="5">
        <v>1125667</v>
      </c>
    </row>
    <row r="5185" spans="1:14" x14ac:dyDescent="0.25">
      <c r="A5185" t="s">
        <v>68</v>
      </c>
      <c r="B5185" t="s">
        <v>2056</v>
      </c>
      <c r="C5185">
        <v>2321</v>
      </c>
      <c r="D5185" s="2">
        <v>46054</v>
      </c>
      <c r="E5185" t="s">
        <v>906</v>
      </c>
      <c r="F5185" t="s">
        <v>950</v>
      </c>
      <c r="G5185" t="s">
        <v>2079</v>
      </c>
      <c r="H5185" t="s">
        <v>1811</v>
      </c>
      <c r="I5185" t="s">
        <v>14</v>
      </c>
      <c r="J5185" t="s">
        <v>2080</v>
      </c>
      <c r="K5185" t="s">
        <v>56</v>
      </c>
      <c r="L5185" t="s">
        <v>903</v>
      </c>
      <c r="M5185" t="s">
        <v>1829</v>
      </c>
      <c r="N5185" s="5">
        <v>991699</v>
      </c>
    </row>
    <row r="5186" spans="1:14" x14ac:dyDescent="0.25">
      <c r="A5186" t="s">
        <v>68</v>
      </c>
      <c r="B5186" t="s">
        <v>2056</v>
      </c>
      <c r="C5186">
        <v>2321</v>
      </c>
      <c r="D5186" s="2">
        <v>46054</v>
      </c>
      <c r="E5186" t="s">
        <v>906</v>
      </c>
      <c r="F5186" t="s">
        <v>815</v>
      </c>
      <c r="G5186" t="s">
        <v>1900</v>
      </c>
      <c r="H5186" t="s">
        <v>831</v>
      </c>
      <c r="I5186" t="s">
        <v>14</v>
      </c>
      <c r="J5186" t="s">
        <v>1904</v>
      </c>
      <c r="K5186" t="s">
        <v>56</v>
      </c>
      <c r="L5186" t="s">
        <v>903</v>
      </c>
      <c r="M5186" t="s">
        <v>1829</v>
      </c>
      <c r="N5186" s="5">
        <v>4006909</v>
      </c>
    </row>
    <row r="5187" spans="1:14" x14ac:dyDescent="0.25">
      <c r="A5187" t="s">
        <v>68</v>
      </c>
      <c r="B5187" t="s">
        <v>2056</v>
      </c>
      <c r="C5187">
        <v>2321</v>
      </c>
      <c r="D5187" s="2">
        <v>46054</v>
      </c>
      <c r="E5187" t="s">
        <v>907</v>
      </c>
      <c r="F5187" t="s">
        <v>174</v>
      </c>
      <c r="G5187" t="s">
        <v>1909</v>
      </c>
      <c r="H5187" t="s">
        <v>1352</v>
      </c>
      <c r="I5187" t="s">
        <v>14</v>
      </c>
      <c r="J5187" t="s">
        <v>1911</v>
      </c>
      <c r="K5187" t="s">
        <v>56</v>
      </c>
      <c r="L5187" t="s">
        <v>904</v>
      </c>
      <c r="M5187" t="s">
        <v>1829</v>
      </c>
      <c r="N5187" s="5">
        <v>-11667885</v>
      </c>
    </row>
    <row r="5188" spans="1:14" x14ac:dyDescent="0.25">
      <c r="A5188" t="s">
        <v>68</v>
      </c>
      <c r="B5188" t="s">
        <v>2056</v>
      </c>
      <c r="C5188">
        <v>2321</v>
      </c>
      <c r="D5188" s="2">
        <v>46054</v>
      </c>
      <c r="E5188" t="s">
        <v>907</v>
      </c>
      <c r="F5188" t="s">
        <v>174</v>
      </c>
      <c r="G5188" t="s">
        <v>1909</v>
      </c>
      <c r="H5188" t="s">
        <v>1352</v>
      </c>
      <c r="I5188" t="s">
        <v>5529</v>
      </c>
      <c r="J5188" t="s">
        <v>1911</v>
      </c>
      <c r="K5188" t="s">
        <v>56</v>
      </c>
      <c r="L5188" t="s">
        <v>904</v>
      </c>
      <c r="M5188" t="s">
        <v>1829</v>
      </c>
      <c r="N5188" s="5">
        <v>-461563</v>
      </c>
    </row>
    <row r="5189" spans="1:14" x14ac:dyDescent="0.25">
      <c r="A5189" t="s">
        <v>68</v>
      </c>
      <c r="B5189" t="s">
        <v>2056</v>
      </c>
      <c r="C5189">
        <v>2321</v>
      </c>
      <c r="D5189" s="2">
        <v>46054</v>
      </c>
      <c r="E5189" t="s">
        <v>907</v>
      </c>
      <c r="F5189" t="s">
        <v>174</v>
      </c>
      <c r="G5189" t="s">
        <v>1909</v>
      </c>
      <c r="H5189" t="s">
        <v>1352</v>
      </c>
      <c r="I5189" t="s">
        <v>5530</v>
      </c>
      <c r="J5189" t="s">
        <v>1911</v>
      </c>
      <c r="K5189" t="s">
        <v>56</v>
      </c>
      <c r="L5189" t="s">
        <v>904</v>
      </c>
      <c r="M5189" t="s">
        <v>1829</v>
      </c>
      <c r="N5189" s="5">
        <v>-1041496</v>
      </c>
    </row>
    <row r="5190" spans="1:14" x14ac:dyDescent="0.25">
      <c r="A5190" t="s">
        <v>68</v>
      </c>
      <c r="B5190" t="s">
        <v>2056</v>
      </c>
      <c r="C5190">
        <v>2321</v>
      </c>
      <c r="D5190" s="2">
        <v>46054</v>
      </c>
      <c r="E5190" t="s">
        <v>907</v>
      </c>
      <c r="F5190" t="s">
        <v>950</v>
      </c>
      <c r="G5190" t="s">
        <v>2079</v>
      </c>
      <c r="H5190" t="s">
        <v>1811</v>
      </c>
      <c r="I5190" t="s">
        <v>5537</v>
      </c>
      <c r="J5190" t="s">
        <v>5545</v>
      </c>
      <c r="K5190" t="s">
        <v>56</v>
      </c>
      <c r="L5190" t="s">
        <v>904</v>
      </c>
      <c r="M5190" t="s">
        <v>1829</v>
      </c>
      <c r="N5190" s="5">
        <v>-1045662</v>
      </c>
    </row>
    <row r="5191" spans="1:14" x14ac:dyDescent="0.25">
      <c r="A5191" t="s">
        <v>68</v>
      </c>
      <c r="B5191" t="s">
        <v>2056</v>
      </c>
      <c r="C5191">
        <v>2321</v>
      </c>
      <c r="D5191" s="2">
        <v>46054</v>
      </c>
      <c r="E5191" t="s">
        <v>907</v>
      </c>
      <c r="F5191" t="s">
        <v>815</v>
      </c>
      <c r="G5191" t="s">
        <v>1900</v>
      </c>
      <c r="H5191" t="s">
        <v>831</v>
      </c>
      <c r="I5191" t="s">
        <v>5541</v>
      </c>
      <c r="J5191" t="s">
        <v>1907</v>
      </c>
      <c r="K5191" t="s">
        <v>56</v>
      </c>
      <c r="L5191" t="s">
        <v>904</v>
      </c>
      <c r="M5191" t="s">
        <v>1829</v>
      </c>
      <c r="N5191" s="5">
        <v>-1065711</v>
      </c>
    </row>
    <row r="5192" spans="1:14" x14ac:dyDescent="0.25">
      <c r="A5192" t="s">
        <v>68</v>
      </c>
      <c r="B5192" t="s">
        <v>2056</v>
      </c>
      <c r="C5192">
        <v>2321</v>
      </c>
      <c r="D5192" s="2">
        <v>46054</v>
      </c>
      <c r="E5192" t="s">
        <v>907</v>
      </c>
      <c r="F5192" t="s">
        <v>815</v>
      </c>
      <c r="G5192" t="s">
        <v>1900</v>
      </c>
      <c r="H5192" t="s">
        <v>831</v>
      </c>
      <c r="I5192" t="s">
        <v>5542</v>
      </c>
      <c r="J5192" t="s">
        <v>1907</v>
      </c>
      <c r="K5192" t="s">
        <v>56</v>
      </c>
      <c r="L5192" t="s">
        <v>904</v>
      </c>
      <c r="M5192" t="s">
        <v>1829</v>
      </c>
      <c r="N5192" s="5">
        <v>-3141544</v>
      </c>
    </row>
    <row r="5193" spans="1:14" x14ac:dyDescent="0.25">
      <c r="A5193" t="s">
        <v>68</v>
      </c>
      <c r="B5193" t="s">
        <v>2056</v>
      </c>
      <c r="C5193">
        <v>2321</v>
      </c>
      <c r="D5193" s="2">
        <v>46082</v>
      </c>
      <c r="E5193" t="s">
        <v>905</v>
      </c>
      <c r="F5193" t="s">
        <v>601</v>
      </c>
      <c r="G5193" t="s">
        <v>1894</v>
      </c>
      <c r="H5193" t="s">
        <v>1018</v>
      </c>
      <c r="I5193" t="s">
        <v>8375</v>
      </c>
      <c r="J5193" t="s">
        <v>657</v>
      </c>
      <c r="K5193" t="s">
        <v>56</v>
      </c>
      <c r="L5193" t="s">
        <v>902</v>
      </c>
      <c r="M5193" t="s">
        <v>1829</v>
      </c>
      <c r="N5193" s="5">
        <v>7915967</v>
      </c>
    </row>
    <row r="5194" spans="1:14" x14ac:dyDescent="0.25">
      <c r="A5194" t="s">
        <v>68</v>
      </c>
      <c r="B5194" t="s">
        <v>2056</v>
      </c>
      <c r="C5194">
        <v>2321</v>
      </c>
      <c r="D5194" s="2">
        <v>46082</v>
      </c>
      <c r="E5194" t="s">
        <v>905</v>
      </c>
      <c r="F5194" t="s">
        <v>601</v>
      </c>
      <c r="G5194" t="s">
        <v>1894</v>
      </c>
      <c r="H5194" t="s">
        <v>1018</v>
      </c>
      <c r="I5194" t="s">
        <v>8376</v>
      </c>
      <c r="J5194" t="s">
        <v>657</v>
      </c>
      <c r="K5194" t="s">
        <v>56</v>
      </c>
      <c r="L5194" t="s">
        <v>902</v>
      </c>
      <c r="M5194" t="s">
        <v>1829</v>
      </c>
      <c r="N5194" s="5">
        <v>3900527</v>
      </c>
    </row>
    <row r="5195" spans="1:14" x14ac:dyDescent="0.25">
      <c r="A5195" t="s">
        <v>68</v>
      </c>
      <c r="B5195" t="s">
        <v>2056</v>
      </c>
      <c r="C5195">
        <v>2321</v>
      </c>
      <c r="D5195" s="2">
        <v>46082</v>
      </c>
      <c r="E5195" t="s">
        <v>905</v>
      </c>
      <c r="F5195" t="s">
        <v>601</v>
      </c>
      <c r="G5195" t="s">
        <v>1894</v>
      </c>
      <c r="H5195" t="s">
        <v>1018</v>
      </c>
      <c r="I5195" t="s">
        <v>8377</v>
      </c>
      <c r="J5195" t="s">
        <v>657</v>
      </c>
      <c r="K5195" t="s">
        <v>56</v>
      </c>
      <c r="L5195" t="s">
        <v>902</v>
      </c>
      <c r="M5195" t="s">
        <v>1829</v>
      </c>
      <c r="N5195" s="5">
        <v>260806</v>
      </c>
    </row>
    <row r="5196" spans="1:14" x14ac:dyDescent="0.25">
      <c r="A5196" t="s">
        <v>68</v>
      </c>
      <c r="B5196" t="s">
        <v>2056</v>
      </c>
      <c r="C5196">
        <v>2321</v>
      </c>
      <c r="D5196" s="2">
        <v>46082</v>
      </c>
      <c r="E5196" t="s">
        <v>905</v>
      </c>
      <c r="F5196" t="s">
        <v>601</v>
      </c>
      <c r="G5196" t="s">
        <v>1894</v>
      </c>
      <c r="H5196" t="s">
        <v>1018</v>
      </c>
      <c r="I5196" t="s">
        <v>8378</v>
      </c>
      <c r="J5196" t="s">
        <v>657</v>
      </c>
      <c r="K5196" t="s">
        <v>56</v>
      </c>
      <c r="L5196" t="s">
        <v>902</v>
      </c>
      <c r="M5196" t="s">
        <v>1829</v>
      </c>
      <c r="N5196" s="5">
        <v>1112306</v>
      </c>
    </row>
    <row r="5197" spans="1:14" x14ac:dyDescent="0.25">
      <c r="A5197" t="s">
        <v>68</v>
      </c>
      <c r="B5197" t="s">
        <v>2056</v>
      </c>
      <c r="C5197">
        <v>2321</v>
      </c>
      <c r="D5197" s="2">
        <v>46082</v>
      </c>
      <c r="E5197" t="s">
        <v>905</v>
      </c>
      <c r="F5197" t="s">
        <v>601</v>
      </c>
      <c r="G5197" t="s">
        <v>1894</v>
      </c>
      <c r="H5197" t="s">
        <v>1018</v>
      </c>
      <c r="I5197" t="s">
        <v>8379</v>
      </c>
      <c r="J5197" t="s">
        <v>657</v>
      </c>
      <c r="K5197" t="s">
        <v>56</v>
      </c>
      <c r="L5197" t="s">
        <v>902</v>
      </c>
      <c r="M5197" t="s">
        <v>1829</v>
      </c>
      <c r="N5197" s="5">
        <v>1488186</v>
      </c>
    </row>
    <row r="5198" spans="1:14" x14ac:dyDescent="0.25">
      <c r="A5198" t="s">
        <v>68</v>
      </c>
      <c r="B5198" t="s">
        <v>2056</v>
      </c>
      <c r="C5198">
        <v>2321</v>
      </c>
      <c r="D5198" s="2">
        <v>46082</v>
      </c>
      <c r="E5198" t="s">
        <v>905</v>
      </c>
      <c r="F5198" t="s">
        <v>601</v>
      </c>
      <c r="G5198" t="s">
        <v>1894</v>
      </c>
      <c r="H5198" t="s">
        <v>1018</v>
      </c>
      <c r="I5198" t="s">
        <v>8380</v>
      </c>
      <c r="J5198" t="s">
        <v>657</v>
      </c>
      <c r="K5198" t="s">
        <v>56</v>
      </c>
      <c r="L5198" t="s">
        <v>902</v>
      </c>
      <c r="M5198" t="s">
        <v>1829</v>
      </c>
      <c r="N5198" s="5">
        <v>5022849</v>
      </c>
    </row>
    <row r="5199" spans="1:14" x14ac:dyDescent="0.25">
      <c r="A5199" t="s">
        <v>68</v>
      </c>
      <c r="B5199" t="s">
        <v>2056</v>
      </c>
      <c r="C5199">
        <v>2321</v>
      </c>
      <c r="D5199" s="2">
        <v>46082</v>
      </c>
      <c r="E5199" t="s">
        <v>905</v>
      </c>
      <c r="F5199" t="s">
        <v>601</v>
      </c>
      <c r="G5199" t="s">
        <v>1894</v>
      </c>
      <c r="H5199" t="s">
        <v>1018</v>
      </c>
      <c r="I5199" t="s">
        <v>8381</v>
      </c>
      <c r="J5199" t="s">
        <v>657</v>
      </c>
      <c r="K5199" t="s">
        <v>56</v>
      </c>
      <c r="L5199" t="s">
        <v>902</v>
      </c>
      <c r="M5199" t="s">
        <v>1829</v>
      </c>
      <c r="N5199" s="5">
        <v>-7915967</v>
      </c>
    </row>
    <row r="5200" spans="1:14" x14ac:dyDescent="0.25">
      <c r="A5200" t="s">
        <v>68</v>
      </c>
      <c r="B5200" t="s">
        <v>2056</v>
      </c>
      <c r="C5200">
        <v>2321</v>
      </c>
      <c r="D5200" s="2">
        <v>46082</v>
      </c>
      <c r="E5200" t="s">
        <v>905</v>
      </c>
      <c r="F5200" t="s">
        <v>601</v>
      </c>
      <c r="G5200" t="s">
        <v>1894</v>
      </c>
      <c r="H5200" t="s">
        <v>1018</v>
      </c>
      <c r="I5200" t="s">
        <v>8382</v>
      </c>
      <c r="J5200" t="s">
        <v>657</v>
      </c>
      <c r="K5200" t="s">
        <v>56</v>
      </c>
      <c r="L5200" t="s">
        <v>902</v>
      </c>
      <c r="M5200" t="s">
        <v>1829</v>
      </c>
      <c r="N5200" s="5">
        <v>-1112306</v>
      </c>
    </row>
    <row r="5201" spans="1:14" x14ac:dyDescent="0.25">
      <c r="A5201" t="s">
        <v>68</v>
      </c>
      <c r="B5201" t="s">
        <v>2056</v>
      </c>
      <c r="C5201">
        <v>2321</v>
      </c>
      <c r="D5201" s="2">
        <v>46082</v>
      </c>
      <c r="E5201" t="s">
        <v>905</v>
      </c>
      <c r="F5201" t="s">
        <v>601</v>
      </c>
      <c r="G5201" t="s">
        <v>1894</v>
      </c>
      <c r="H5201" t="s">
        <v>1018</v>
      </c>
      <c r="I5201" t="s">
        <v>8383</v>
      </c>
      <c r="J5201" t="s">
        <v>657</v>
      </c>
      <c r="K5201" t="s">
        <v>56</v>
      </c>
      <c r="L5201" t="s">
        <v>902</v>
      </c>
      <c r="M5201" t="s">
        <v>1829</v>
      </c>
      <c r="N5201" s="5">
        <v>-3900527</v>
      </c>
    </row>
    <row r="5202" spans="1:14" x14ac:dyDescent="0.25">
      <c r="A5202" t="s">
        <v>68</v>
      </c>
      <c r="B5202" t="s">
        <v>2056</v>
      </c>
      <c r="C5202">
        <v>2321</v>
      </c>
      <c r="D5202" s="2">
        <v>46082</v>
      </c>
      <c r="E5202" t="s">
        <v>905</v>
      </c>
      <c r="F5202" t="s">
        <v>601</v>
      </c>
      <c r="G5202" t="s">
        <v>1894</v>
      </c>
      <c r="H5202" t="s">
        <v>1018</v>
      </c>
      <c r="I5202" t="s">
        <v>8384</v>
      </c>
      <c r="J5202" t="s">
        <v>657</v>
      </c>
      <c r="K5202" t="s">
        <v>56</v>
      </c>
      <c r="L5202" t="s">
        <v>902</v>
      </c>
      <c r="M5202" t="s">
        <v>1829</v>
      </c>
      <c r="N5202" s="5">
        <v>-260806</v>
      </c>
    </row>
    <row r="5203" spans="1:14" x14ac:dyDescent="0.25">
      <c r="A5203" t="s">
        <v>68</v>
      </c>
      <c r="B5203" t="s">
        <v>2056</v>
      </c>
      <c r="C5203">
        <v>2321</v>
      </c>
      <c r="D5203" s="2">
        <v>46082</v>
      </c>
      <c r="E5203" t="s">
        <v>905</v>
      </c>
      <c r="F5203" t="s">
        <v>174</v>
      </c>
      <c r="G5203" t="s">
        <v>1909</v>
      </c>
      <c r="H5203" t="s">
        <v>1352</v>
      </c>
      <c r="I5203" t="s">
        <v>8385</v>
      </c>
      <c r="J5203" t="s">
        <v>320</v>
      </c>
      <c r="K5203" t="s">
        <v>56</v>
      </c>
      <c r="L5203" t="s">
        <v>902</v>
      </c>
      <c r="M5203" t="s">
        <v>1829</v>
      </c>
      <c r="N5203" s="5">
        <v>413646</v>
      </c>
    </row>
    <row r="5204" spans="1:14" x14ac:dyDescent="0.25">
      <c r="A5204" t="s">
        <v>68</v>
      </c>
      <c r="B5204" t="s">
        <v>2056</v>
      </c>
      <c r="C5204">
        <v>2321</v>
      </c>
      <c r="D5204" s="2">
        <v>46082</v>
      </c>
      <c r="E5204" t="s">
        <v>905</v>
      </c>
      <c r="F5204" t="s">
        <v>174</v>
      </c>
      <c r="G5204" t="s">
        <v>1909</v>
      </c>
      <c r="H5204" t="s">
        <v>1352</v>
      </c>
      <c r="I5204" t="s">
        <v>8386</v>
      </c>
      <c r="J5204" t="s">
        <v>320</v>
      </c>
      <c r="K5204" t="s">
        <v>56</v>
      </c>
      <c r="L5204" t="s">
        <v>902</v>
      </c>
      <c r="M5204" t="s">
        <v>1829</v>
      </c>
      <c r="N5204" s="5">
        <v>954567</v>
      </c>
    </row>
    <row r="5205" spans="1:14" x14ac:dyDescent="0.25">
      <c r="A5205" t="s">
        <v>68</v>
      </c>
      <c r="B5205" t="s">
        <v>2056</v>
      </c>
      <c r="C5205">
        <v>2321</v>
      </c>
      <c r="D5205" s="2">
        <v>46082</v>
      </c>
      <c r="E5205" t="s">
        <v>905</v>
      </c>
      <c r="F5205" t="s">
        <v>174</v>
      </c>
      <c r="G5205" t="s">
        <v>1909</v>
      </c>
      <c r="H5205" t="s">
        <v>1352</v>
      </c>
      <c r="I5205" t="s">
        <v>8387</v>
      </c>
      <c r="J5205" t="s">
        <v>320</v>
      </c>
      <c r="K5205" t="s">
        <v>56</v>
      </c>
      <c r="L5205" t="s">
        <v>902</v>
      </c>
      <c r="M5205" t="s">
        <v>1829</v>
      </c>
      <c r="N5205" s="5">
        <v>4921270</v>
      </c>
    </row>
    <row r="5206" spans="1:14" x14ac:dyDescent="0.25">
      <c r="A5206" t="s">
        <v>68</v>
      </c>
      <c r="B5206" t="s">
        <v>2056</v>
      </c>
      <c r="C5206">
        <v>2321</v>
      </c>
      <c r="D5206" s="2">
        <v>46082</v>
      </c>
      <c r="E5206" t="s">
        <v>905</v>
      </c>
      <c r="F5206" t="s">
        <v>174</v>
      </c>
      <c r="G5206" t="s">
        <v>1909</v>
      </c>
      <c r="H5206" t="s">
        <v>1352</v>
      </c>
      <c r="I5206" t="s">
        <v>8388</v>
      </c>
      <c r="J5206" t="s">
        <v>320</v>
      </c>
      <c r="K5206" t="s">
        <v>56</v>
      </c>
      <c r="L5206" t="s">
        <v>902</v>
      </c>
      <c r="M5206" t="s">
        <v>1829</v>
      </c>
      <c r="N5206" s="5">
        <v>1093775</v>
      </c>
    </row>
    <row r="5207" spans="1:14" x14ac:dyDescent="0.25">
      <c r="A5207" t="s">
        <v>68</v>
      </c>
      <c r="B5207" t="s">
        <v>2056</v>
      </c>
      <c r="C5207">
        <v>2321</v>
      </c>
      <c r="D5207" s="2">
        <v>46082</v>
      </c>
      <c r="E5207" t="s">
        <v>905</v>
      </c>
      <c r="F5207" t="s">
        <v>174</v>
      </c>
      <c r="G5207" t="s">
        <v>1909</v>
      </c>
      <c r="H5207" t="s">
        <v>1352</v>
      </c>
      <c r="I5207" t="s">
        <v>8389</v>
      </c>
      <c r="J5207" t="s">
        <v>320</v>
      </c>
      <c r="K5207" t="s">
        <v>56</v>
      </c>
      <c r="L5207" t="s">
        <v>902</v>
      </c>
      <c r="M5207" t="s">
        <v>1829</v>
      </c>
      <c r="N5207" s="5">
        <v>2572399</v>
      </c>
    </row>
    <row r="5208" spans="1:14" x14ac:dyDescent="0.25">
      <c r="A5208" t="s">
        <v>68</v>
      </c>
      <c r="B5208" t="s">
        <v>2056</v>
      </c>
      <c r="C5208">
        <v>2321</v>
      </c>
      <c r="D5208" s="2">
        <v>46082</v>
      </c>
      <c r="E5208" t="s">
        <v>905</v>
      </c>
      <c r="F5208" t="s">
        <v>8390</v>
      </c>
      <c r="G5208" t="s">
        <v>14</v>
      </c>
      <c r="H5208" t="s">
        <v>6523</v>
      </c>
      <c r="I5208" t="s">
        <v>8391</v>
      </c>
      <c r="J5208" t="s">
        <v>8392</v>
      </c>
      <c r="K5208" t="s">
        <v>56</v>
      </c>
      <c r="L5208" t="s">
        <v>902</v>
      </c>
      <c r="M5208" t="s">
        <v>1829</v>
      </c>
      <c r="N5208" s="5">
        <v>127421</v>
      </c>
    </row>
    <row r="5209" spans="1:14" x14ac:dyDescent="0.25">
      <c r="A5209" t="s">
        <v>68</v>
      </c>
      <c r="B5209" t="s">
        <v>2056</v>
      </c>
      <c r="C5209">
        <v>2321</v>
      </c>
      <c r="D5209" s="2">
        <v>46082</v>
      </c>
      <c r="E5209" t="s">
        <v>905</v>
      </c>
      <c r="F5209" t="s">
        <v>1507</v>
      </c>
      <c r="G5209" t="s">
        <v>1508</v>
      </c>
      <c r="H5209" t="s">
        <v>6069</v>
      </c>
      <c r="I5209" t="s">
        <v>8393</v>
      </c>
      <c r="J5209" t="s">
        <v>1508</v>
      </c>
      <c r="K5209" t="s">
        <v>56</v>
      </c>
      <c r="L5209" t="s">
        <v>902</v>
      </c>
      <c r="M5209" t="s">
        <v>1829</v>
      </c>
      <c r="N5209" s="5">
        <v>250471</v>
      </c>
    </row>
    <row r="5210" spans="1:14" x14ac:dyDescent="0.25">
      <c r="A5210" t="s">
        <v>68</v>
      </c>
      <c r="B5210" t="s">
        <v>2056</v>
      </c>
      <c r="C5210">
        <v>2321</v>
      </c>
      <c r="D5210" s="2">
        <v>46082</v>
      </c>
      <c r="E5210" t="s">
        <v>905</v>
      </c>
      <c r="F5210" t="s">
        <v>1507</v>
      </c>
      <c r="G5210" t="s">
        <v>1508</v>
      </c>
      <c r="H5210" t="s">
        <v>6069</v>
      </c>
      <c r="I5210" t="s">
        <v>8394</v>
      </c>
      <c r="J5210" t="s">
        <v>1508</v>
      </c>
      <c r="K5210" t="s">
        <v>56</v>
      </c>
      <c r="L5210" t="s">
        <v>902</v>
      </c>
      <c r="M5210" t="s">
        <v>1829</v>
      </c>
      <c r="N5210" s="5">
        <v>251079</v>
      </c>
    </row>
    <row r="5211" spans="1:14" x14ac:dyDescent="0.25">
      <c r="A5211" t="s">
        <v>68</v>
      </c>
      <c r="B5211" t="s">
        <v>2056</v>
      </c>
      <c r="C5211">
        <v>2321</v>
      </c>
      <c r="D5211" s="2">
        <v>46082</v>
      </c>
      <c r="E5211" t="s">
        <v>905</v>
      </c>
      <c r="F5211" t="s">
        <v>1507</v>
      </c>
      <c r="G5211" t="s">
        <v>1508</v>
      </c>
      <c r="H5211" t="s">
        <v>6524</v>
      </c>
      <c r="I5211" t="s">
        <v>8395</v>
      </c>
      <c r="J5211" t="s">
        <v>1508</v>
      </c>
      <c r="K5211" t="s">
        <v>56</v>
      </c>
      <c r="L5211" t="s">
        <v>902</v>
      </c>
      <c r="M5211" t="s">
        <v>1829</v>
      </c>
      <c r="N5211" s="5">
        <v>541847</v>
      </c>
    </row>
    <row r="5212" spans="1:14" x14ac:dyDescent="0.25">
      <c r="A5212" t="s">
        <v>68</v>
      </c>
      <c r="B5212" t="s">
        <v>2056</v>
      </c>
      <c r="C5212">
        <v>2321</v>
      </c>
      <c r="D5212" s="2">
        <v>46082</v>
      </c>
      <c r="E5212" t="s">
        <v>905</v>
      </c>
      <c r="F5212" t="s">
        <v>8396</v>
      </c>
      <c r="G5212" t="s">
        <v>14</v>
      </c>
      <c r="H5212" t="s">
        <v>6519</v>
      </c>
      <c r="I5212" t="s">
        <v>8397</v>
      </c>
      <c r="J5212" t="s">
        <v>8398</v>
      </c>
      <c r="K5212" t="s">
        <v>56</v>
      </c>
      <c r="L5212" t="s">
        <v>902</v>
      </c>
      <c r="M5212" t="s">
        <v>1829</v>
      </c>
      <c r="N5212" s="5">
        <v>826053</v>
      </c>
    </row>
    <row r="5213" spans="1:14" x14ac:dyDescent="0.25">
      <c r="A5213" t="s">
        <v>68</v>
      </c>
      <c r="B5213" t="s">
        <v>2056</v>
      </c>
      <c r="C5213">
        <v>2321</v>
      </c>
      <c r="D5213" s="2">
        <v>46082</v>
      </c>
      <c r="E5213" t="s">
        <v>905</v>
      </c>
      <c r="F5213" t="s">
        <v>1502</v>
      </c>
      <c r="G5213" t="s">
        <v>1503</v>
      </c>
      <c r="H5213" t="s">
        <v>1580</v>
      </c>
      <c r="I5213" t="s">
        <v>8399</v>
      </c>
      <c r="J5213" t="s">
        <v>1503</v>
      </c>
      <c r="K5213" t="s">
        <v>56</v>
      </c>
      <c r="L5213" t="s">
        <v>902</v>
      </c>
      <c r="M5213" t="s">
        <v>1829</v>
      </c>
      <c r="N5213" s="5">
        <v>477488</v>
      </c>
    </row>
    <row r="5214" spans="1:14" x14ac:dyDescent="0.25">
      <c r="A5214" t="s">
        <v>68</v>
      </c>
      <c r="B5214" t="s">
        <v>2056</v>
      </c>
      <c r="C5214">
        <v>2321</v>
      </c>
      <c r="D5214" s="2">
        <v>46082</v>
      </c>
      <c r="E5214" t="s">
        <v>905</v>
      </c>
      <c r="F5214" t="s">
        <v>1502</v>
      </c>
      <c r="G5214" t="s">
        <v>1503</v>
      </c>
      <c r="H5214" t="s">
        <v>1580</v>
      </c>
      <c r="I5214" t="s">
        <v>8400</v>
      </c>
      <c r="J5214" t="s">
        <v>1503</v>
      </c>
      <c r="K5214" t="s">
        <v>56</v>
      </c>
      <c r="L5214" t="s">
        <v>902</v>
      </c>
      <c r="M5214" t="s">
        <v>1829</v>
      </c>
      <c r="N5214" s="5">
        <v>1125667</v>
      </c>
    </row>
    <row r="5215" spans="1:14" x14ac:dyDescent="0.25">
      <c r="A5215" t="s">
        <v>68</v>
      </c>
      <c r="B5215" t="s">
        <v>2056</v>
      </c>
      <c r="C5215">
        <v>2321</v>
      </c>
      <c r="D5215" s="2">
        <v>46082</v>
      </c>
      <c r="E5215" t="s">
        <v>905</v>
      </c>
      <c r="F5215" t="s">
        <v>8401</v>
      </c>
      <c r="G5215" t="s">
        <v>8402</v>
      </c>
      <c r="H5215" t="s">
        <v>6522</v>
      </c>
      <c r="I5215" t="s">
        <v>8403</v>
      </c>
      <c r="J5215" t="s">
        <v>8402</v>
      </c>
      <c r="K5215" t="s">
        <v>56</v>
      </c>
      <c r="L5215" t="s">
        <v>902</v>
      </c>
      <c r="M5215" t="s">
        <v>1829</v>
      </c>
      <c r="N5215" s="5">
        <v>169231</v>
      </c>
    </row>
    <row r="5216" spans="1:14" x14ac:dyDescent="0.25">
      <c r="A5216" t="s">
        <v>68</v>
      </c>
      <c r="B5216" t="s">
        <v>2056</v>
      </c>
      <c r="C5216">
        <v>2321</v>
      </c>
      <c r="D5216" s="2">
        <v>46082</v>
      </c>
      <c r="E5216" t="s">
        <v>905</v>
      </c>
      <c r="F5216" t="s">
        <v>950</v>
      </c>
      <c r="G5216" t="s">
        <v>2079</v>
      </c>
      <c r="H5216" t="s">
        <v>1811</v>
      </c>
      <c r="I5216" t="s">
        <v>8404</v>
      </c>
      <c r="J5216" t="s">
        <v>5538</v>
      </c>
      <c r="K5216" t="s">
        <v>56</v>
      </c>
      <c r="L5216" t="s">
        <v>902</v>
      </c>
      <c r="M5216" t="s">
        <v>1829</v>
      </c>
      <c r="N5216" s="5">
        <v>991699</v>
      </c>
    </row>
    <row r="5217" spans="1:14" x14ac:dyDescent="0.25">
      <c r="A5217" t="s">
        <v>68</v>
      </c>
      <c r="B5217" t="s">
        <v>2056</v>
      </c>
      <c r="C5217">
        <v>2321</v>
      </c>
      <c r="D5217" s="2">
        <v>46082</v>
      </c>
      <c r="E5217" t="s">
        <v>905</v>
      </c>
      <c r="F5217" t="s">
        <v>815</v>
      </c>
      <c r="G5217" t="s">
        <v>1900</v>
      </c>
      <c r="H5217" t="s">
        <v>831</v>
      </c>
      <c r="I5217" t="s">
        <v>8405</v>
      </c>
      <c r="J5217" t="s">
        <v>1123</v>
      </c>
      <c r="K5217" t="s">
        <v>56</v>
      </c>
      <c r="L5217" t="s">
        <v>902</v>
      </c>
      <c r="M5217" t="s">
        <v>1829</v>
      </c>
      <c r="N5217" s="5">
        <v>2077469</v>
      </c>
    </row>
    <row r="5218" spans="1:14" x14ac:dyDescent="0.25">
      <c r="A5218" t="s">
        <v>68</v>
      </c>
      <c r="B5218" t="s">
        <v>2056</v>
      </c>
      <c r="C5218">
        <v>2321</v>
      </c>
      <c r="D5218" s="2">
        <v>46082</v>
      </c>
      <c r="E5218" t="s">
        <v>905</v>
      </c>
      <c r="F5218" t="s">
        <v>815</v>
      </c>
      <c r="G5218" t="s">
        <v>1900</v>
      </c>
      <c r="H5218" t="s">
        <v>831</v>
      </c>
      <c r="I5218" t="s">
        <v>8406</v>
      </c>
      <c r="J5218" t="s">
        <v>1123</v>
      </c>
      <c r="K5218" t="s">
        <v>56</v>
      </c>
      <c r="L5218" t="s">
        <v>902</v>
      </c>
      <c r="M5218" t="s">
        <v>1829</v>
      </c>
      <c r="N5218" s="5">
        <v>1916317</v>
      </c>
    </row>
    <row r="5219" spans="1:14" x14ac:dyDescent="0.25">
      <c r="A5219" t="s">
        <v>68</v>
      </c>
      <c r="B5219" t="s">
        <v>2056</v>
      </c>
      <c r="C5219">
        <v>2321</v>
      </c>
      <c r="D5219" s="2">
        <v>46082</v>
      </c>
      <c r="E5219" t="s">
        <v>905</v>
      </c>
      <c r="F5219" t="s">
        <v>815</v>
      </c>
      <c r="G5219" t="s">
        <v>1900</v>
      </c>
      <c r="H5219" t="s">
        <v>831</v>
      </c>
      <c r="I5219" t="s">
        <v>8407</v>
      </c>
      <c r="J5219" t="s">
        <v>1123</v>
      </c>
      <c r="K5219" t="s">
        <v>56</v>
      </c>
      <c r="L5219" t="s">
        <v>902</v>
      </c>
      <c r="M5219" t="s">
        <v>1829</v>
      </c>
      <c r="N5219" s="5">
        <v>3942448</v>
      </c>
    </row>
    <row r="5220" spans="1:14" x14ac:dyDescent="0.25">
      <c r="A5220" t="s">
        <v>68</v>
      </c>
      <c r="B5220" t="s">
        <v>2056</v>
      </c>
      <c r="C5220">
        <v>2321</v>
      </c>
      <c r="D5220" s="2">
        <v>46082</v>
      </c>
      <c r="E5220" t="s">
        <v>905</v>
      </c>
      <c r="F5220" t="s">
        <v>815</v>
      </c>
      <c r="G5220" t="s">
        <v>1900</v>
      </c>
      <c r="H5220" t="s">
        <v>831</v>
      </c>
      <c r="I5220" t="s">
        <v>8408</v>
      </c>
      <c r="J5220" t="s">
        <v>1123</v>
      </c>
      <c r="K5220" t="s">
        <v>56</v>
      </c>
      <c r="L5220" t="s">
        <v>902</v>
      </c>
      <c r="M5220" t="s">
        <v>1829</v>
      </c>
      <c r="N5220" s="5">
        <v>-2077469</v>
      </c>
    </row>
    <row r="5221" spans="1:14" x14ac:dyDescent="0.25">
      <c r="A5221" t="s">
        <v>68</v>
      </c>
      <c r="B5221" t="s">
        <v>2056</v>
      </c>
      <c r="C5221">
        <v>2321</v>
      </c>
      <c r="D5221" s="2">
        <v>46082</v>
      </c>
      <c r="E5221" t="s">
        <v>906</v>
      </c>
      <c r="F5221" t="s">
        <v>174</v>
      </c>
      <c r="G5221" t="s">
        <v>1909</v>
      </c>
      <c r="H5221" t="s">
        <v>1352</v>
      </c>
      <c r="I5221" t="s">
        <v>14</v>
      </c>
      <c r="J5221" t="s">
        <v>1910</v>
      </c>
      <c r="K5221" t="s">
        <v>56</v>
      </c>
      <c r="L5221" t="s">
        <v>903</v>
      </c>
      <c r="M5221" t="s">
        <v>1829</v>
      </c>
      <c r="N5221" s="5">
        <v>13721634</v>
      </c>
    </row>
    <row r="5222" spans="1:14" x14ac:dyDescent="0.25">
      <c r="A5222" t="s">
        <v>68</v>
      </c>
      <c r="B5222" t="s">
        <v>2056</v>
      </c>
      <c r="C5222">
        <v>2321</v>
      </c>
      <c r="D5222" s="2">
        <v>46082</v>
      </c>
      <c r="E5222" t="s">
        <v>906</v>
      </c>
      <c r="F5222" t="s">
        <v>8409</v>
      </c>
      <c r="G5222" t="s">
        <v>14</v>
      </c>
      <c r="H5222" t="s">
        <v>6521</v>
      </c>
      <c r="I5222" t="s">
        <v>14</v>
      </c>
      <c r="J5222" t="s">
        <v>8410</v>
      </c>
      <c r="K5222" t="s">
        <v>56</v>
      </c>
      <c r="L5222" t="s">
        <v>903</v>
      </c>
      <c r="M5222" t="s">
        <v>1829</v>
      </c>
      <c r="N5222" s="5">
        <v>422322</v>
      </c>
    </row>
    <row r="5223" spans="1:14" x14ac:dyDescent="0.25">
      <c r="A5223" t="s">
        <v>68</v>
      </c>
      <c r="B5223" t="s">
        <v>2056</v>
      </c>
      <c r="C5223">
        <v>2321</v>
      </c>
      <c r="D5223" s="2">
        <v>46082</v>
      </c>
      <c r="E5223" t="s">
        <v>906</v>
      </c>
      <c r="F5223" t="s">
        <v>815</v>
      </c>
      <c r="G5223" t="s">
        <v>1900</v>
      </c>
      <c r="H5223" t="s">
        <v>831</v>
      </c>
      <c r="I5223" t="s">
        <v>14</v>
      </c>
      <c r="J5223" t="s">
        <v>1904</v>
      </c>
      <c r="K5223" t="s">
        <v>56</v>
      </c>
      <c r="L5223" t="s">
        <v>903</v>
      </c>
      <c r="M5223" t="s">
        <v>1829</v>
      </c>
      <c r="N5223" s="5">
        <v>25490910</v>
      </c>
    </row>
    <row r="5224" spans="1:14" x14ac:dyDescent="0.25">
      <c r="A5224" t="s">
        <v>68</v>
      </c>
      <c r="B5224" t="s">
        <v>2056</v>
      </c>
      <c r="C5224">
        <v>2321</v>
      </c>
      <c r="D5224" s="2">
        <v>46082</v>
      </c>
      <c r="E5224" t="s">
        <v>907</v>
      </c>
      <c r="F5224" t="s">
        <v>174</v>
      </c>
      <c r="G5224" t="s">
        <v>1909</v>
      </c>
      <c r="H5224" t="s">
        <v>1352</v>
      </c>
      <c r="I5224" t="s">
        <v>14</v>
      </c>
      <c r="J5224" t="s">
        <v>1911</v>
      </c>
      <c r="K5224" t="s">
        <v>56</v>
      </c>
      <c r="L5224" t="s">
        <v>904</v>
      </c>
      <c r="M5224" t="s">
        <v>1829</v>
      </c>
      <c r="N5224" s="5">
        <v>-2318933</v>
      </c>
    </row>
    <row r="5225" spans="1:14" x14ac:dyDescent="0.25">
      <c r="A5225" t="s">
        <v>68</v>
      </c>
      <c r="B5225" t="s">
        <v>2056</v>
      </c>
      <c r="C5225">
        <v>2321</v>
      </c>
      <c r="D5225" s="2">
        <v>46082</v>
      </c>
      <c r="E5225" t="s">
        <v>907</v>
      </c>
      <c r="F5225" t="s">
        <v>174</v>
      </c>
      <c r="G5225" t="s">
        <v>1909</v>
      </c>
      <c r="H5225" t="s">
        <v>1352</v>
      </c>
      <c r="I5225" t="s">
        <v>8385</v>
      </c>
      <c r="J5225" t="s">
        <v>1911</v>
      </c>
      <c r="K5225" t="s">
        <v>56</v>
      </c>
      <c r="L5225" t="s">
        <v>904</v>
      </c>
      <c r="M5225" t="s">
        <v>1829</v>
      </c>
      <c r="N5225" s="5">
        <v>-413646</v>
      </c>
    </row>
    <row r="5226" spans="1:14" x14ac:dyDescent="0.25">
      <c r="A5226" t="s">
        <v>68</v>
      </c>
      <c r="B5226" t="s">
        <v>2056</v>
      </c>
      <c r="C5226">
        <v>2321</v>
      </c>
      <c r="D5226" s="2">
        <v>46082</v>
      </c>
      <c r="E5226" t="s">
        <v>907</v>
      </c>
      <c r="F5226" t="s">
        <v>174</v>
      </c>
      <c r="G5226" t="s">
        <v>1909</v>
      </c>
      <c r="H5226" t="s">
        <v>1352</v>
      </c>
      <c r="I5226" t="s">
        <v>8386</v>
      </c>
      <c r="J5226" t="s">
        <v>1911</v>
      </c>
      <c r="K5226" t="s">
        <v>56</v>
      </c>
      <c r="L5226" t="s">
        <v>904</v>
      </c>
      <c r="M5226" t="s">
        <v>1829</v>
      </c>
      <c r="N5226" s="5">
        <v>-954567</v>
      </c>
    </row>
    <row r="5227" spans="1:14" x14ac:dyDescent="0.25">
      <c r="A5227" t="s">
        <v>68</v>
      </c>
      <c r="B5227" t="s">
        <v>2056</v>
      </c>
      <c r="C5227">
        <v>2321</v>
      </c>
      <c r="D5227" s="2">
        <v>46082</v>
      </c>
      <c r="E5227" t="s">
        <v>907</v>
      </c>
      <c r="F5227" t="s">
        <v>174</v>
      </c>
      <c r="G5227" t="s">
        <v>1909</v>
      </c>
      <c r="H5227" t="s">
        <v>1352</v>
      </c>
      <c r="I5227" t="s">
        <v>8387</v>
      </c>
      <c r="J5227" t="s">
        <v>1911</v>
      </c>
      <c r="K5227" t="s">
        <v>56</v>
      </c>
      <c r="L5227" t="s">
        <v>904</v>
      </c>
      <c r="M5227" t="s">
        <v>1829</v>
      </c>
      <c r="N5227" s="5">
        <v>-4921270</v>
      </c>
    </row>
    <row r="5228" spans="1:14" x14ac:dyDescent="0.25">
      <c r="A5228" t="s">
        <v>68</v>
      </c>
      <c r="B5228" t="s">
        <v>2056</v>
      </c>
      <c r="C5228">
        <v>2321</v>
      </c>
      <c r="D5228" s="2">
        <v>46082</v>
      </c>
      <c r="E5228" t="s">
        <v>907</v>
      </c>
      <c r="F5228" t="s">
        <v>174</v>
      </c>
      <c r="G5228" t="s">
        <v>1909</v>
      </c>
      <c r="H5228" t="s">
        <v>1352</v>
      </c>
      <c r="I5228" t="s">
        <v>8388</v>
      </c>
      <c r="J5228" t="s">
        <v>1911</v>
      </c>
      <c r="K5228" t="s">
        <v>56</v>
      </c>
      <c r="L5228" t="s">
        <v>904</v>
      </c>
      <c r="M5228" t="s">
        <v>1829</v>
      </c>
      <c r="N5228" s="5">
        <v>-1093775</v>
      </c>
    </row>
    <row r="5229" spans="1:14" x14ac:dyDescent="0.25">
      <c r="A5229" t="s">
        <v>68</v>
      </c>
      <c r="B5229" t="s">
        <v>2056</v>
      </c>
      <c r="C5229">
        <v>2321</v>
      </c>
      <c r="D5229" s="2">
        <v>46082</v>
      </c>
      <c r="E5229" t="s">
        <v>907</v>
      </c>
      <c r="F5229" t="s">
        <v>174</v>
      </c>
      <c r="G5229" t="s">
        <v>1909</v>
      </c>
      <c r="H5229" t="s">
        <v>1352</v>
      </c>
      <c r="I5229" t="s">
        <v>8389</v>
      </c>
      <c r="J5229" t="s">
        <v>1911</v>
      </c>
      <c r="K5229" t="s">
        <v>56</v>
      </c>
      <c r="L5229" t="s">
        <v>904</v>
      </c>
      <c r="M5229" t="s">
        <v>1829</v>
      </c>
      <c r="N5229" s="5">
        <v>-2572399</v>
      </c>
    </row>
    <row r="5230" spans="1:14" x14ac:dyDescent="0.25">
      <c r="A5230" t="s">
        <v>68</v>
      </c>
      <c r="B5230" t="s">
        <v>2056</v>
      </c>
      <c r="C5230">
        <v>2321</v>
      </c>
      <c r="D5230" s="2">
        <v>46082</v>
      </c>
      <c r="E5230" t="s">
        <v>907</v>
      </c>
      <c r="F5230" t="s">
        <v>1502</v>
      </c>
      <c r="G5230" t="s">
        <v>1503</v>
      </c>
      <c r="H5230" t="s">
        <v>1580</v>
      </c>
      <c r="I5230" t="s">
        <v>8400</v>
      </c>
      <c r="J5230" t="s">
        <v>8411</v>
      </c>
      <c r="K5230" t="s">
        <v>56</v>
      </c>
      <c r="L5230" t="s">
        <v>904</v>
      </c>
      <c r="M5230" t="s">
        <v>1829</v>
      </c>
      <c r="N5230" s="5">
        <v>-1125667</v>
      </c>
    </row>
    <row r="5231" spans="1:14" x14ac:dyDescent="0.25">
      <c r="A5231" t="s">
        <v>68</v>
      </c>
      <c r="B5231" t="s">
        <v>2056</v>
      </c>
      <c r="C5231">
        <v>2321</v>
      </c>
      <c r="D5231" s="2">
        <v>46082</v>
      </c>
      <c r="E5231" t="s">
        <v>907</v>
      </c>
      <c r="F5231" t="s">
        <v>950</v>
      </c>
      <c r="G5231" t="s">
        <v>2079</v>
      </c>
      <c r="H5231" t="s">
        <v>1811</v>
      </c>
      <c r="I5231" t="s">
        <v>8404</v>
      </c>
      <c r="J5231" t="s">
        <v>5545</v>
      </c>
      <c r="K5231" t="s">
        <v>56</v>
      </c>
      <c r="L5231" t="s">
        <v>904</v>
      </c>
      <c r="M5231" t="s">
        <v>1829</v>
      </c>
      <c r="N5231" s="5">
        <v>-991699</v>
      </c>
    </row>
    <row r="5232" spans="1:14" x14ac:dyDescent="0.25">
      <c r="A5232" t="s">
        <v>68</v>
      </c>
      <c r="B5232" t="s">
        <v>2056</v>
      </c>
      <c r="C5232">
        <v>2321</v>
      </c>
      <c r="D5232" s="2">
        <v>46082</v>
      </c>
      <c r="E5232" t="s">
        <v>907</v>
      </c>
      <c r="F5232" t="s">
        <v>815</v>
      </c>
      <c r="G5232" t="s">
        <v>1900</v>
      </c>
      <c r="H5232" t="s">
        <v>831</v>
      </c>
      <c r="I5232" t="s">
        <v>8405</v>
      </c>
      <c r="J5232" t="s">
        <v>1907</v>
      </c>
      <c r="K5232" t="s">
        <v>56</v>
      </c>
      <c r="L5232" t="s">
        <v>904</v>
      </c>
      <c r="M5232" t="s">
        <v>1829</v>
      </c>
      <c r="N5232" s="5">
        <v>-1987144</v>
      </c>
    </row>
    <row r="5233" spans="1:14" x14ac:dyDescent="0.25">
      <c r="A5233" t="s">
        <v>68</v>
      </c>
      <c r="B5233" t="s">
        <v>2056</v>
      </c>
      <c r="C5233">
        <v>2321</v>
      </c>
      <c r="D5233" s="2">
        <v>46082</v>
      </c>
      <c r="E5233" t="s">
        <v>907</v>
      </c>
      <c r="F5233" t="s">
        <v>815</v>
      </c>
      <c r="G5233" t="s">
        <v>1900</v>
      </c>
      <c r="H5233" t="s">
        <v>831</v>
      </c>
      <c r="I5233" t="s">
        <v>8406</v>
      </c>
      <c r="J5233" t="s">
        <v>1907</v>
      </c>
      <c r="K5233" t="s">
        <v>56</v>
      </c>
      <c r="L5233" t="s">
        <v>904</v>
      </c>
      <c r="M5233" t="s">
        <v>1829</v>
      </c>
      <c r="N5233" s="5">
        <v>-1642557</v>
      </c>
    </row>
    <row r="5234" spans="1:14" x14ac:dyDescent="0.25">
      <c r="A5234" t="s">
        <v>68</v>
      </c>
      <c r="B5234" t="s">
        <v>2056</v>
      </c>
      <c r="C5234">
        <v>2321</v>
      </c>
      <c r="D5234" s="2">
        <v>46082</v>
      </c>
      <c r="E5234" t="s">
        <v>907</v>
      </c>
      <c r="F5234" t="s">
        <v>815</v>
      </c>
      <c r="G5234" t="s">
        <v>1900</v>
      </c>
      <c r="H5234" t="s">
        <v>831</v>
      </c>
      <c r="I5234" t="s">
        <v>8407</v>
      </c>
      <c r="J5234" t="s">
        <v>1907</v>
      </c>
      <c r="K5234" t="s">
        <v>56</v>
      </c>
      <c r="L5234" t="s">
        <v>904</v>
      </c>
      <c r="M5234" t="s">
        <v>1829</v>
      </c>
      <c r="N5234" s="5">
        <v>-377208</v>
      </c>
    </row>
    <row r="5235" spans="1:14" x14ac:dyDescent="0.25">
      <c r="A5235" t="s">
        <v>68</v>
      </c>
      <c r="B5235" t="s">
        <v>2056</v>
      </c>
      <c r="C5235">
        <v>2321</v>
      </c>
      <c r="D5235" s="2">
        <v>46113</v>
      </c>
      <c r="E5235" t="s">
        <v>905</v>
      </c>
      <c r="F5235" t="s">
        <v>601</v>
      </c>
      <c r="G5235" t="s">
        <v>1894</v>
      </c>
      <c r="H5235" t="s">
        <v>1018</v>
      </c>
      <c r="I5235" t="s">
        <v>8412</v>
      </c>
      <c r="J5235" t="s">
        <v>657</v>
      </c>
      <c r="K5235" t="s">
        <v>56</v>
      </c>
      <c r="L5235" t="s">
        <v>902</v>
      </c>
      <c r="M5235" t="s">
        <v>1829</v>
      </c>
      <c r="N5235" s="5">
        <v>1537623</v>
      </c>
    </row>
    <row r="5236" spans="1:14" x14ac:dyDescent="0.25">
      <c r="A5236" t="s">
        <v>68</v>
      </c>
      <c r="B5236" t="s">
        <v>2056</v>
      </c>
      <c r="C5236">
        <v>2321</v>
      </c>
      <c r="D5236" s="2">
        <v>46113</v>
      </c>
      <c r="E5236" t="s">
        <v>905</v>
      </c>
      <c r="F5236" t="s">
        <v>601</v>
      </c>
      <c r="G5236" t="s">
        <v>1894</v>
      </c>
      <c r="H5236" t="s">
        <v>1018</v>
      </c>
      <c r="I5236" t="s">
        <v>8413</v>
      </c>
      <c r="J5236" t="s">
        <v>657</v>
      </c>
      <c r="K5236" t="s">
        <v>56</v>
      </c>
      <c r="L5236" t="s">
        <v>902</v>
      </c>
      <c r="M5236" t="s">
        <v>1829</v>
      </c>
      <c r="N5236" s="5">
        <v>5881859</v>
      </c>
    </row>
    <row r="5237" spans="1:14" x14ac:dyDescent="0.25">
      <c r="A5237" t="s">
        <v>68</v>
      </c>
      <c r="B5237" t="s">
        <v>2056</v>
      </c>
      <c r="C5237">
        <v>2321</v>
      </c>
      <c r="D5237" s="2">
        <v>46113</v>
      </c>
      <c r="E5237" t="s">
        <v>905</v>
      </c>
      <c r="F5237" t="s">
        <v>174</v>
      </c>
      <c r="G5237" t="s">
        <v>1909</v>
      </c>
      <c r="H5237" t="s">
        <v>1352</v>
      </c>
      <c r="I5237" t="s">
        <v>8414</v>
      </c>
      <c r="J5237" t="s">
        <v>320</v>
      </c>
      <c r="K5237" t="s">
        <v>56</v>
      </c>
      <c r="L5237" t="s">
        <v>902</v>
      </c>
      <c r="M5237" t="s">
        <v>1829</v>
      </c>
      <c r="N5237" s="5">
        <v>590454</v>
      </c>
    </row>
    <row r="5238" spans="1:14" x14ac:dyDescent="0.25">
      <c r="A5238" t="s">
        <v>68</v>
      </c>
      <c r="B5238" t="s">
        <v>2056</v>
      </c>
      <c r="C5238">
        <v>2321</v>
      </c>
      <c r="D5238" s="2">
        <v>46113</v>
      </c>
      <c r="E5238" t="s">
        <v>905</v>
      </c>
      <c r="F5238" t="s">
        <v>174</v>
      </c>
      <c r="G5238" t="s">
        <v>1909</v>
      </c>
      <c r="H5238" t="s">
        <v>1352</v>
      </c>
      <c r="I5238" t="s">
        <v>8415</v>
      </c>
      <c r="J5238" t="s">
        <v>320</v>
      </c>
      <c r="K5238" t="s">
        <v>56</v>
      </c>
      <c r="L5238" t="s">
        <v>902</v>
      </c>
      <c r="M5238" t="s">
        <v>1829</v>
      </c>
      <c r="N5238" s="5">
        <v>1526734</v>
      </c>
    </row>
    <row r="5239" spans="1:14" x14ac:dyDescent="0.25">
      <c r="A5239" t="s">
        <v>68</v>
      </c>
      <c r="B5239" t="s">
        <v>2056</v>
      </c>
      <c r="C5239">
        <v>2321</v>
      </c>
      <c r="D5239" s="2">
        <v>46113</v>
      </c>
      <c r="E5239" t="s">
        <v>905</v>
      </c>
      <c r="F5239" t="s">
        <v>174</v>
      </c>
      <c r="G5239" t="s">
        <v>1909</v>
      </c>
      <c r="H5239" t="s">
        <v>1352</v>
      </c>
      <c r="I5239" t="s">
        <v>8416</v>
      </c>
      <c r="J5239" t="s">
        <v>320</v>
      </c>
      <c r="K5239" t="s">
        <v>56</v>
      </c>
      <c r="L5239" t="s">
        <v>902</v>
      </c>
      <c r="M5239" t="s">
        <v>1829</v>
      </c>
      <c r="N5239" s="5">
        <v>1393867</v>
      </c>
    </row>
    <row r="5240" spans="1:14" x14ac:dyDescent="0.25">
      <c r="A5240" t="s">
        <v>68</v>
      </c>
      <c r="B5240" t="s">
        <v>2056</v>
      </c>
      <c r="C5240">
        <v>2321</v>
      </c>
      <c r="D5240" s="2">
        <v>46113</v>
      </c>
      <c r="E5240" t="s">
        <v>905</v>
      </c>
      <c r="F5240" t="s">
        <v>174</v>
      </c>
      <c r="G5240" t="s">
        <v>1909</v>
      </c>
      <c r="H5240" t="s">
        <v>1352</v>
      </c>
      <c r="I5240" t="s">
        <v>8417</v>
      </c>
      <c r="J5240" t="s">
        <v>320</v>
      </c>
      <c r="K5240" t="s">
        <v>56</v>
      </c>
      <c r="L5240" t="s">
        <v>902</v>
      </c>
      <c r="M5240" t="s">
        <v>1829</v>
      </c>
      <c r="N5240" s="5">
        <v>2711388</v>
      </c>
    </row>
    <row r="5241" spans="1:14" x14ac:dyDescent="0.25">
      <c r="A5241" t="s">
        <v>68</v>
      </c>
      <c r="B5241" t="s">
        <v>2056</v>
      </c>
      <c r="C5241">
        <v>2321</v>
      </c>
      <c r="D5241" s="2">
        <v>46113</v>
      </c>
      <c r="E5241" t="s">
        <v>905</v>
      </c>
      <c r="F5241" t="s">
        <v>174</v>
      </c>
      <c r="G5241" t="s">
        <v>1909</v>
      </c>
      <c r="H5241" t="s">
        <v>1352</v>
      </c>
      <c r="I5241" t="s">
        <v>8418</v>
      </c>
      <c r="J5241" t="s">
        <v>320</v>
      </c>
      <c r="K5241" t="s">
        <v>56</v>
      </c>
      <c r="L5241" t="s">
        <v>902</v>
      </c>
      <c r="M5241" t="s">
        <v>1829</v>
      </c>
      <c r="N5241" s="5">
        <v>3277221</v>
      </c>
    </row>
    <row r="5242" spans="1:14" x14ac:dyDescent="0.25">
      <c r="A5242" t="s">
        <v>68</v>
      </c>
      <c r="B5242" t="s">
        <v>2056</v>
      </c>
      <c r="C5242">
        <v>2321</v>
      </c>
      <c r="D5242" s="2">
        <v>46113</v>
      </c>
      <c r="E5242" t="s">
        <v>905</v>
      </c>
      <c r="F5242" t="s">
        <v>174</v>
      </c>
      <c r="G5242" t="s">
        <v>1909</v>
      </c>
      <c r="H5242" t="s">
        <v>1352</v>
      </c>
      <c r="I5242" t="s">
        <v>8419</v>
      </c>
      <c r="J5242" t="s">
        <v>320</v>
      </c>
      <c r="K5242" t="s">
        <v>56</v>
      </c>
      <c r="L5242" t="s">
        <v>902</v>
      </c>
      <c r="M5242" t="s">
        <v>1829</v>
      </c>
      <c r="N5242" s="5">
        <v>756996</v>
      </c>
    </row>
    <row r="5243" spans="1:14" x14ac:dyDescent="0.25">
      <c r="A5243" t="s">
        <v>68</v>
      </c>
      <c r="B5243" t="s">
        <v>2056</v>
      </c>
      <c r="C5243">
        <v>2321</v>
      </c>
      <c r="D5243" s="2">
        <v>46113</v>
      </c>
      <c r="E5243" t="s">
        <v>905</v>
      </c>
      <c r="F5243" t="s">
        <v>174</v>
      </c>
      <c r="G5243" t="s">
        <v>1909</v>
      </c>
      <c r="H5243" t="s">
        <v>1352</v>
      </c>
      <c r="I5243" t="s">
        <v>8420</v>
      </c>
      <c r="J5243" t="s">
        <v>320</v>
      </c>
      <c r="K5243" t="s">
        <v>56</v>
      </c>
      <c r="L5243" t="s">
        <v>902</v>
      </c>
      <c r="M5243" t="s">
        <v>1829</v>
      </c>
      <c r="N5243" s="5">
        <v>1147043</v>
      </c>
    </row>
    <row r="5244" spans="1:14" x14ac:dyDescent="0.25">
      <c r="A5244" t="s">
        <v>68</v>
      </c>
      <c r="B5244" t="s">
        <v>2056</v>
      </c>
      <c r="C5244">
        <v>2321</v>
      </c>
      <c r="D5244" s="2">
        <v>46113</v>
      </c>
      <c r="E5244" t="s">
        <v>905</v>
      </c>
      <c r="F5244" t="s">
        <v>804</v>
      </c>
      <c r="G5244" t="s">
        <v>771</v>
      </c>
      <c r="H5244" t="s">
        <v>6520</v>
      </c>
      <c r="I5244" t="s">
        <v>8421</v>
      </c>
      <c r="J5244" t="s">
        <v>8078</v>
      </c>
      <c r="K5244" t="s">
        <v>56</v>
      </c>
      <c r="L5244" t="s">
        <v>902</v>
      </c>
      <c r="M5244" t="s">
        <v>1829</v>
      </c>
      <c r="N5244" s="5">
        <v>119962</v>
      </c>
    </row>
    <row r="5245" spans="1:14" x14ac:dyDescent="0.25">
      <c r="A5245" t="s">
        <v>68</v>
      </c>
      <c r="B5245" t="s">
        <v>2056</v>
      </c>
      <c r="C5245">
        <v>2321</v>
      </c>
      <c r="D5245" s="2">
        <v>46113</v>
      </c>
      <c r="E5245" t="s">
        <v>905</v>
      </c>
      <c r="F5245" t="s">
        <v>8422</v>
      </c>
      <c r="G5245" t="s">
        <v>14</v>
      </c>
      <c r="H5245" t="s">
        <v>6526</v>
      </c>
      <c r="I5245" t="s">
        <v>8423</v>
      </c>
      <c r="J5245" t="s">
        <v>8424</v>
      </c>
      <c r="K5245" t="s">
        <v>56</v>
      </c>
      <c r="L5245" t="s">
        <v>902</v>
      </c>
      <c r="M5245" t="s">
        <v>1829</v>
      </c>
      <c r="N5245" s="5">
        <v>219639</v>
      </c>
    </row>
    <row r="5246" spans="1:14" x14ac:dyDescent="0.25">
      <c r="A5246" t="s">
        <v>68</v>
      </c>
      <c r="B5246" t="s">
        <v>2056</v>
      </c>
      <c r="C5246">
        <v>2321</v>
      </c>
      <c r="D5246" s="2">
        <v>46113</v>
      </c>
      <c r="E5246" t="s">
        <v>905</v>
      </c>
      <c r="F5246" t="s">
        <v>1502</v>
      </c>
      <c r="G5246" t="s">
        <v>1503</v>
      </c>
      <c r="H5246" t="s">
        <v>1580</v>
      </c>
      <c r="I5246" t="s">
        <v>8425</v>
      </c>
      <c r="J5246" t="s">
        <v>1503</v>
      </c>
      <c r="K5246" t="s">
        <v>56</v>
      </c>
      <c r="L5246" t="s">
        <v>902</v>
      </c>
      <c r="M5246" t="s">
        <v>1829</v>
      </c>
      <c r="N5246" s="5">
        <v>729103</v>
      </c>
    </row>
    <row r="5247" spans="1:14" x14ac:dyDescent="0.25">
      <c r="A5247" t="s">
        <v>68</v>
      </c>
      <c r="B5247" t="s">
        <v>2056</v>
      </c>
      <c r="C5247">
        <v>2321</v>
      </c>
      <c r="D5247" s="2">
        <v>46113</v>
      </c>
      <c r="E5247" t="s">
        <v>905</v>
      </c>
      <c r="F5247" t="s">
        <v>950</v>
      </c>
      <c r="G5247" t="s">
        <v>2079</v>
      </c>
      <c r="H5247" t="s">
        <v>6525</v>
      </c>
      <c r="I5247" t="s">
        <v>8426</v>
      </c>
      <c r="J5247" t="s">
        <v>2079</v>
      </c>
      <c r="K5247" t="s">
        <v>56</v>
      </c>
      <c r="L5247" t="s">
        <v>902</v>
      </c>
      <c r="M5247" t="s">
        <v>1829</v>
      </c>
      <c r="N5247" s="5">
        <v>299507</v>
      </c>
    </row>
    <row r="5248" spans="1:14" x14ac:dyDescent="0.25">
      <c r="A5248" t="s">
        <v>68</v>
      </c>
      <c r="B5248" t="s">
        <v>2056</v>
      </c>
      <c r="C5248">
        <v>2321</v>
      </c>
      <c r="D5248" s="2">
        <v>46113</v>
      </c>
      <c r="E5248" t="s">
        <v>905</v>
      </c>
      <c r="F5248" t="s">
        <v>8409</v>
      </c>
      <c r="G5248" t="s">
        <v>14</v>
      </c>
      <c r="H5248" t="s">
        <v>6521</v>
      </c>
      <c r="I5248" t="s">
        <v>8427</v>
      </c>
      <c r="J5248" t="s">
        <v>8428</v>
      </c>
      <c r="K5248" t="s">
        <v>56</v>
      </c>
      <c r="L5248" t="s">
        <v>902</v>
      </c>
      <c r="M5248" t="s">
        <v>1829</v>
      </c>
      <c r="N5248" s="5">
        <v>350607</v>
      </c>
    </row>
    <row r="5249" spans="1:14" x14ac:dyDescent="0.25">
      <c r="A5249" t="s">
        <v>68</v>
      </c>
      <c r="B5249" t="s">
        <v>2056</v>
      </c>
      <c r="C5249">
        <v>2321</v>
      </c>
      <c r="D5249" s="2">
        <v>46113</v>
      </c>
      <c r="E5249" t="s">
        <v>905</v>
      </c>
      <c r="F5249" t="s">
        <v>815</v>
      </c>
      <c r="G5249" t="s">
        <v>1900</v>
      </c>
      <c r="H5249" t="s">
        <v>831</v>
      </c>
      <c r="I5249" t="s">
        <v>8429</v>
      </c>
      <c r="J5249" t="s">
        <v>1123</v>
      </c>
      <c r="K5249" t="s">
        <v>56</v>
      </c>
      <c r="L5249" t="s">
        <v>902</v>
      </c>
      <c r="M5249" t="s">
        <v>1829</v>
      </c>
      <c r="N5249" s="5">
        <v>2077469</v>
      </c>
    </row>
    <row r="5250" spans="1:14" x14ac:dyDescent="0.25">
      <c r="A5250" t="s">
        <v>68</v>
      </c>
      <c r="B5250" t="s">
        <v>2056</v>
      </c>
      <c r="C5250">
        <v>2321</v>
      </c>
      <c r="D5250" s="2">
        <v>46113</v>
      </c>
      <c r="E5250" t="s">
        <v>905</v>
      </c>
      <c r="F5250" t="s">
        <v>815</v>
      </c>
      <c r="G5250" t="s">
        <v>1900</v>
      </c>
      <c r="H5250" t="s">
        <v>831</v>
      </c>
      <c r="I5250" t="s">
        <v>8430</v>
      </c>
      <c r="J5250" t="s">
        <v>7274</v>
      </c>
      <c r="K5250" t="s">
        <v>56</v>
      </c>
      <c r="L5250" t="s">
        <v>902</v>
      </c>
      <c r="M5250" t="s">
        <v>1829</v>
      </c>
      <c r="N5250" s="5">
        <v>530293</v>
      </c>
    </row>
    <row r="5251" spans="1:14" x14ac:dyDescent="0.25">
      <c r="A5251" t="s">
        <v>68</v>
      </c>
      <c r="B5251" t="s">
        <v>2056</v>
      </c>
      <c r="C5251">
        <v>2321</v>
      </c>
      <c r="D5251" s="2">
        <v>46113</v>
      </c>
      <c r="E5251" t="s">
        <v>905</v>
      </c>
      <c r="F5251" t="s">
        <v>815</v>
      </c>
      <c r="G5251" t="s">
        <v>1900</v>
      </c>
      <c r="H5251" t="s">
        <v>831</v>
      </c>
      <c r="I5251" t="s">
        <v>8431</v>
      </c>
      <c r="J5251" t="s">
        <v>7274</v>
      </c>
      <c r="K5251" t="s">
        <v>56</v>
      </c>
      <c r="L5251" t="s">
        <v>902</v>
      </c>
      <c r="M5251" t="s">
        <v>1829</v>
      </c>
      <c r="N5251" s="5">
        <v>520333</v>
      </c>
    </row>
    <row r="5252" spans="1:14" x14ac:dyDescent="0.25">
      <c r="A5252" t="s">
        <v>68</v>
      </c>
      <c r="B5252" t="s">
        <v>2056</v>
      </c>
      <c r="C5252">
        <v>2321</v>
      </c>
      <c r="D5252" s="2">
        <v>46113</v>
      </c>
      <c r="E5252" t="s">
        <v>905</v>
      </c>
      <c r="F5252" t="s">
        <v>815</v>
      </c>
      <c r="G5252" t="s">
        <v>1900</v>
      </c>
      <c r="H5252" t="s">
        <v>831</v>
      </c>
      <c r="I5252" t="s">
        <v>8432</v>
      </c>
      <c r="J5252" t="s">
        <v>1123</v>
      </c>
      <c r="K5252" t="s">
        <v>56</v>
      </c>
      <c r="L5252" t="s">
        <v>902</v>
      </c>
      <c r="M5252" t="s">
        <v>1829</v>
      </c>
      <c r="N5252" s="5">
        <v>1718373</v>
      </c>
    </row>
    <row r="5253" spans="1:14" x14ac:dyDescent="0.25">
      <c r="A5253" t="s">
        <v>68</v>
      </c>
      <c r="B5253" t="s">
        <v>2056</v>
      </c>
      <c r="C5253">
        <v>2321</v>
      </c>
      <c r="D5253" s="2">
        <v>46113</v>
      </c>
      <c r="E5253" t="s">
        <v>905</v>
      </c>
      <c r="F5253" t="s">
        <v>815</v>
      </c>
      <c r="G5253" t="s">
        <v>1900</v>
      </c>
      <c r="H5253" t="s">
        <v>831</v>
      </c>
      <c r="I5253" t="s">
        <v>8433</v>
      </c>
      <c r="J5253" t="s">
        <v>1123</v>
      </c>
      <c r="K5253" t="s">
        <v>56</v>
      </c>
      <c r="L5253" t="s">
        <v>902</v>
      </c>
      <c r="M5253" t="s">
        <v>1829</v>
      </c>
      <c r="N5253" s="5">
        <v>2604055</v>
      </c>
    </row>
    <row r="5254" spans="1:14" x14ac:dyDescent="0.25">
      <c r="A5254" t="s">
        <v>68</v>
      </c>
      <c r="B5254" t="s">
        <v>2056</v>
      </c>
      <c r="C5254">
        <v>2321</v>
      </c>
      <c r="D5254" s="2">
        <v>46113</v>
      </c>
      <c r="E5254" t="s">
        <v>906</v>
      </c>
      <c r="F5254" t="s">
        <v>174</v>
      </c>
      <c r="G5254" t="s">
        <v>1909</v>
      </c>
      <c r="H5254" t="s">
        <v>1352</v>
      </c>
      <c r="I5254" t="s">
        <v>14</v>
      </c>
      <c r="J5254" t="s">
        <v>1910</v>
      </c>
      <c r="K5254" t="s">
        <v>56</v>
      </c>
      <c r="L5254" t="s">
        <v>903</v>
      </c>
      <c r="M5254" t="s">
        <v>1829</v>
      </c>
      <c r="N5254" s="5">
        <v>9045705</v>
      </c>
    </row>
    <row r="5255" spans="1:14" x14ac:dyDescent="0.25">
      <c r="A5255" t="s">
        <v>68</v>
      </c>
      <c r="B5255" t="s">
        <v>2056</v>
      </c>
      <c r="C5255">
        <v>2321</v>
      </c>
      <c r="D5255" s="2">
        <v>46113</v>
      </c>
      <c r="E5255" t="s">
        <v>906</v>
      </c>
      <c r="F5255" t="s">
        <v>8422</v>
      </c>
      <c r="G5255" t="s">
        <v>14</v>
      </c>
      <c r="H5255" t="s">
        <v>6526</v>
      </c>
      <c r="I5255" t="s">
        <v>8434</v>
      </c>
      <c r="J5255" t="s">
        <v>8435</v>
      </c>
      <c r="K5255" t="s">
        <v>56</v>
      </c>
      <c r="L5255" t="s">
        <v>903</v>
      </c>
      <c r="M5255" t="s">
        <v>1829</v>
      </c>
      <c r="N5255" s="5">
        <v>219639</v>
      </c>
    </row>
    <row r="5256" spans="1:14" x14ac:dyDescent="0.25">
      <c r="A5256" t="s">
        <v>68</v>
      </c>
      <c r="B5256" t="s">
        <v>2056</v>
      </c>
      <c r="C5256">
        <v>2321</v>
      </c>
      <c r="D5256" s="2">
        <v>46113</v>
      </c>
      <c r="E5256" t="s">
        <v>906</v>
      </c>
      <c r="F5256" t="s">
        <v>815</v>
      </c>
      <c r="G5256" t="s">
        <v>1900</v>
      </c>
      <c r="H5256" t="s">
        <v>831</v>
      </c>
      <c r="I5256" t="s">
        <v>14</v>
      </c>
      <c r="J5256" t="s">
        <v>1904</v>
      </c>
      <c r="K5256" t="s">
        <v>56</v>
      </c>
      <c r="L5256" t="s">
        <v>903</v>
      </c>
      <c r="M5256" t="s">
        <v>1829</v>
      </c>
      <c r="N5256" s="5">
        <v>52917644</v>
      </c>
    </row>
    <row r="5257" spans="1:14" x14ac:dyDescent="0.25">
      <c r="A5257" t="s">
        <v>68</v>
      </c>
      <c r="B5257" t="s">
        <v>2056</v>
      </c>
      <c r="C5257">
        <v>2321</v>
      </c>
      <c r="D5257" s="2">
        <v>46113</v>
      </c>
      <c r="E5257" t="s">
        <v>907</v>
      </c>
      <c r="F5257" t="s">
        <v>174</v>
      </c>
      <c r="G5257" t="s">
        <v>1909</v>
      </c>
      <c r="H5257" t="s">
        <v>1352</v>
      </c>
      <c r="I5257" t="s">
        <v>14</v>
      </c>
      <c r="J5257" t="s">
        <v>1911</v>
      </c>
      <c r="K5257" t="s">
        <v>56</v>
      </c>
      <c r="L5257" t="s">
        <v>904</v>
      </c>
      <c r="M5257" t="s">
        <v>1829</v>
      </c>
      <c r="N5257" s="5">
        <v>-2318933</v>
      </c>
    </row>
    <row r="5258" spans="1:14" x14ac:dyDescent="0.25">
      <c r="A5258" t="s">
        <v>68</v>
      </c>
      <c r="B5258" t="s">
        <v>2056</v>
      </c>
      <c r="C5258">
        <v>2321</v>
      </c>
      <c r="D5258" s="2">
        <v>46113</v>
      </c>
      <c r="E5258" t="s">
        <v>907</v>
      </c>
      <c r="F5258" t="s">
        <v>174</v>
      </c>
      <c r="G5258" t="s">
        <v>1909</v>
      </c>
      <c r="H5258" t="s">
        <v>1352</v>
      </c>
      <c r="I5258" t="s">
        <v>8414</v>
      </c>
      <c r="J5258" t="s">
        <v>1911</v>
      </c>
      <c r="K5258" t="s">
        <v>56</v>
      </c>
      <c r="L5258" t="s">
        <v>904</v>
      </c>
      <c r="M5258" t="s">
        <v>1829</v>
      </c>
      <c r="N5258" s="5">
        <v>-590454</v>
      </c>
    </row>
    <row r="5259" spans="1:14" x14ac:dyDescent="0.25">
      <c r="A5259" t="s">
        <v>68</v>
      </c>
      <c r="B5259" t="s">
        <v>2056</v>
      </c>
      <c r="C5259">
        <v>2321</v>
      </c>
      <c r="D5259" s="2">
        <v>46113</v>
      </c>
      <c r="E5259" t="s">
        <v>907</v>
      </c>
      <c r="F5259" t="s">
        <v>174</v>
      </c>
      <c r="G5259" t="s">
        <v>1909</v>
      </c>
      <c r="H5259" t="s">
        <v>1352</v>
      </c>
      <c r="I5259" t="s">
        <v>8415</v>
      </c>
      <c r="J5259" t="s">
        <v>1911</v>
      </c>
      <c r="K5259" t="s">
        <v>56</v>
      </c>
      <c r="L5259" t="s">
        <v>904</v>
      </c>
      <c r="M5259" t="s">
        <v>1829</v>
      </c>
      <c r="N5259" s="5">
        <v>-1526735</v>
      </c>
    </row>
    <row r="5260" spans="1:14" x14ac:dyDescent="0.25">
      <c r="A5260" t="s">
        <v>68</v>
      </c>
      <c r="B5260" t="s">
        <v>2056</v>
      </c>
      <c r="C5260">
        <v>2321</v>
      </c>
      <c r="D5260" s="2">
        <v>46113</v>
      </c>
      <c r="E5260" t="s">
        <v>907</v>
      </c>
      <c r="F5260" t="s">
        <v>174</v>
      </c>
      <c r="G5260" t="s">
        <v>1909</v>
      </c>
      <c r="H5260" t="s">
        <v>1352</v>
      </c>
      <c r="I5260" t="s">
        <v>8416</v>
      </c>
      <c r="J5260" t="s">
        <v>1911</v>
      </c>
      <c r="K5260" t="s">
        <v>56</v>
      </c>
      <c r="L5260" t="s">
        <v>904</v>
      </c>
      <c r="M5260" t="s">
        <v>1829</v>
      </c>
      <c r="N5260" s="5">
        <v>-1392867</v>
      </c>
    </row>
    <row r="5261" spans="1:14" x14ac:dyDescent="0.25">
      <c r="A5261" t="s">
        <v>68</v>
      </c>
      <c r="B5261" t="s">
        <v>2056</v>
      </c>
      <c r="C5261">
        <v>2321</v>
      </c>
      <c r="D5261" s="2">
        <v>46113</v>
      </c>
      <c r="E5261" t="s">
        <v>907</v>
      </c>
      <c r="F5261" t="s">
        <v>174</v>
      </c>
      <c r="G5261" t="s">
        <v>1909</v>
      </c>
      <c r="H5261" t="s">
        <v>1352</v>
      </c>
      <c r="I5261" t="s">
        <v>8417</v>
      </c>
      <c r="J5261" t="s">
        <v>1911</v>
      </c>
      <c r="K5261" t="s">
        <v>56</v>
      </c>
      <c r="L5261" t="s">
        <v>904</v>
      </c>
      <c r="M5261" t="s">
        <v>1829</v>
      </c>
      <c r="N5261" s="5">
        <v>-2711388</v>
      </c>
    </row>
    <row r="5262" spans="1:14" x14ac:dyDescent="0.25">
      <c r="A5262" t="s">
        <v>68</v>
      </c>
      <c r="B5262" t="s">
        <v>2056</v>
      </c>
      <c r="C5262">
        <v>2321</v>
      </c>
      <c r="D5262" s="2">
        <v>46113</v>
      </c>
      <c r="E5262" t="s">
        <v>907</v>
      </c>
      <c r="F5262" t="s">
        <v>174</v>
      </c>
      <c r="G5262" t="s">
        <v>1909</v>
      </c>
      <c r="H5262" t="s">
        <v>1352</v>
      </c>
      <c r="I5262" t="s">
        <v>8418</v>
      </c>
      <c r="J5262" t="s">
        <v>1911</v>
      </c>
      <c r="K5262" t="s">
        <v>56</v>
      </c>
      <c r="L5262" t="s">
        <v>904</v>
      </c>
      <c r="M5262" t="s">
        <v>1829</v>
      </c>
      <c r="N5262" s="5">
        <v>-3277221</v>
      </c>
    </row>
    <row r="5263" spans="1:14" x14ac:dyDescent="0.25">
      <c r="A5263" t="s">
        <v>68</v>
      </c>
      <c r="B5263" t="s">
        <v>2056</v>
      </c>
      <c r="C5263">
        <v>2321</v>
      </c>
      <c r="D5263" s="2">
        <v>46113</v>
      </c>
      <c r="E5263" t="s">
        <v>907</v>
      </c>
      <c r="F5263" t="s">
        <v>174</v>
      </c>
      <c r="G5263" t="s">
        <v>1909</v>
      </c>
      <c r="H5263" t="s">
        <v>1352</v>
      </c>
      <c r="I5263" t="s">
        <v>8419</v>
      </c>
      <c r="J5263" t="s">
        <v>1911</v>
      </c>
      <c r="K5263" t="s">
        <v>56</v>
      </c>
      <c r="L5263" t="s">
        <v>904</v>
      </c>
      <c r="M5263" t="s">
        <v>1829</v>
      </c>
      <c r="N5263" s="5">
        <v>-756993</v>
      </c>
    </row>
    <row r="5264" spans="1:14" x14ac:dyDescent="0.25">
      <c r="A5264" t="s">
        <v>68</v>
      </c>
      <c r="B5264" t="s">
        <v>2056</v>
      </c>
      <c r="C5264">
        <v>2321</v>
      </c>
      <c r="D5264" s="2">
        <v>46113</v>
      </c>
      <c r="E5264" t="s">
        <v>907</v>
      </c>
      <c r="F5264" t="s">
        <v>174</v>
      </c>
      <c r="G5264" t="s">
        <v>1909</v>
      </c>
      <c r="H5264" t="s">
        <v>1352</v>
      </c>
      <c r="I5264" t="s">
        <v>8420</v>
      </c>
      <c r="J5264" t="s">
        <v>1911</v>
      </c>
      <c r="K5264" t="s">
        <v>56</v>
      </c>
      <c r="L5264" t="s">
        <v>904</v>
      </c>
      <c r="M5264" t="s">
        <v>1829</v>
      </c>
      <c r="N5264" s="5">
        <v>-1147043</v>
      </c>
    </row>
    <row r="5265" spans="1:14" x14ac:dyDescent="0.25">
      <c r="A5265" t="s">
        <v>68</v>
      </c>
      <c r="B5265" t="s">
        <v>2056</v>
      </c>
      <c r="C5265">
        <v>2321</v>
      </c>
      <c r="D5265" s="2">
        <v>46113</v>
      </c>
      <c r="E5265" t="s">
        <v>907</v>
      </c>
      <c r="F5265" t="s">
        <v>8409</v>
      </c>
      <c r="G5265" t="s">
        <v>14</v>
      </c>
      <c r="H5265" t="s">
        <v>6521</v>
      </c>
      <c r="I5265" t="s">
        <v>8427</v>
      </c>
      <c r="J5265" t="s">
        <v>8436</v>
      </c>
      <c r="K5265" t="s">
        <v>56</v>
      </c>
      <c r="L5265" t="s">
        <v>904</v>
      </c>
      <c r="M5265" t="s">
        <v>1829</v>
      </c>
      <c r="N5265" s="5">
        <v>-422322</v>
      </c>
    </row>
    <row r="5266" spans="1:14" x14ac:dyDescent="0.25">
      <c r="A5266" t="s">
        <v>68</v>
      </c>
      <c r="B5266" t="s">
        <v>2056</v>
      </c>
      <c r="C5266">
        <v>2321</v>
      </c>
      <c r="D5266" s="2">
        <v>46113</v>
      </c>
      <c r="E5266" t="s">
        <v>907</v>
      </c>
      <c r="F5266" t="s">
        <v>815</v>
      </c>
      <c r="G5266" t="s">
        <v>1900</v>
      </c>
      <c r="H5266" t="s">
        <v>831</v>
      </c>
      <c r="I5266" t="s">
        <v>14</v>
      </c>
      <c r="J5266" t="s">
        <v>1907</v>
      </c>
      <c r="K5266" t="s">
        <v>56</v>
      </c>
      <c r="L5266" t="s">
        <v>904</v>
      </c>
      <c r="M5266" t="s">
        <v>1829</v>
      </c>
      <c r="N5266" s="5">
        <v>-18112102</v>
      </c>
    </row>
    <row r="5267" spans="1:14" x14ac:dyDescent="0.25">
      <c r="A5267" t="s">
        <v>68</v>
      </c>
      <c r="B5267" t="s">
        <v>2056</v>
      </c>
      <c r="C5267">
        <v>2321</v>
      </c>
      <c r="D5267" s="2">
        <v>46113</v>
      </c>
      <c r="E5267" t="s">
        <v>907</v>
      </c>
      <c r="F5267" t="s">
        <v>815</v>
      </c>
      <c r="G5267" t="s">
        <v>1900</v>
      </c>
      <c r="H5267" t="s">
        <v>831</v>
      </c>
      <c r="I5267" t="s">
        <v>8429</v>
      </c>
      <c r="J5267" t="s">
        <v>1907</v>
      </c>
      <c r="K5267" t="s">
        <v>56</v>
      </c>
      <c r="L5267" t="s">
        <v>904</v>
      </c>
      <c r="M5267" t="s">
        <v>1829</v>
      </c>
      <c r="N5267" s="5">
        <v>-2077469</v>
      </c>
    </row>
    <row r="5268" spans="1:14" x14ac:dyDescent="0.25">
      <c r="A5268" t="s">
        <v>68</v>
      </c>
      <c r="B5268" t="s">
        <v>2056</v>
      </c>
      <c r="C5268">
        <v>2321</v>
      </c>
      <c r="D5268" s="2">
        <v>46113</v>
      </c>
      <c r="E5268" t="s">
        <v>907</v>
      </c>
      <c r="F5268" t="s">
        <v>815</v>
      </c>
      <c r="G5268" t="s">
        <v>1900</v>
      </c>
      <c r="H5268" t="s">
        <v>831</v>
      </c>
      <c r="I5268" t="s">
        <v>8432</v>
      </c>
      <c r="J5268" t="s">
        <v>1907</v>
      </c>
      <c r="K5268" t="s">
        <v>56</v>
      </c>
      <c r="L5268" t="s">
        <v>904</v>
      </c>
      <c r="M5268" t="s">
        <v>1829</v>
      </c>
      <c r="N5268" s="5">
        <v>-2314007</v>
      </c>
    </row>
    <row r="5269" spans="1:14" x14ac:dyDescent="0.25">
      <c r="A5269" t="s">
        <v>68</v>
      </c>
      <c r="B5269" t="s">
        <v>2056</v>
      </c>
      <c r="C5269">
        <v>2321</v>
      </c>
      <c r="D5269" s="2">
        <v>46113</v>
      </c>
      <c r="E5269" t="s">
        <v>907</v>
      </c>
      <c r="F5269" t="s">
        <v>815</v>
      </c>
      <c r="G5269" t="s">
        <v>1900</v>
      </c>
      <c r="H5269" t="s">
        <v>831</v>
      </c>
      <c r="I5269" t="s">
        <v>8433</v>
      </c>
      <c r="J5269" t="s">
        <v>1907</v>
      </c>
      <c r="K5269" t="s">
        <v>56</v>
      </c>
      <c r="L5269" t="s">
        <v>904</v>
      </c>
      <c r="M5269" t="s">
        <v>1829</v>
      </c>
      <c r="N5269" s="5">
        <v>-2987332</v>
      </c>
    </row>
    <row r="5270" spans="1:14" x14ac:dyDescent="0.25">
      <c r="A5270" t="s">
        <v>68</v>
      </c>
      <c r="B5270" t="s">
        <v>2056</v>
      </c>
      <c r="C5270">
        <v>2321</v>
      </c>
      <c r="D5270" s="2">
        <v>46143</v>
      </c>
      <c r="E5270" t="s">
        <v>905</v>
      </c>
      <c r="F5270" t="s">
        <v>601</v>
      </c>
      <c r="G5270" t="s">
        <v>1894</v>
      </c>
      <c r="H5270" t="s">
        <v>1018</v>
      </c>
      <c r="I5270" t="s">
        <v>11337</v>
      </c>
      <c r="J5270" t="s">
        <v>657</v>
      </c>
      <c r="K5270" t="s">
        <v>56</v>
      </c>
      <c r="L5270" t="s">
        <v>902</v>
      </c>
      <c r="M5270" t="s">
        <v>1829</v>
      </c>
      <c r="N5270" s="5">
        <v>7563147</v>
      </c>
    </row>
    <row r="5271" spans="1:14" x14ac:dyDescent="0.25">
      <c r="A5271" t="s">
        <v>68</v>
      </c>
      <c r="B5271" t="s">
        <v>2056</v>
      </c>
      <c r="C5271">
        <v>2321</v>
      </c>
      <c r="D5271" s="2">
        <v>46143</v>
      </c>
      <c r="E5271" t="s">
        <v>905</v>
      </c>
      <c r="F5271" t="s">
        <v>601</v>
      </c>
      <c r="G5271" t="s">
        <v>1894</v>
      </c>
      <c r="H5271" t="s">
        <v>1018</v>
      </c>
      <c r="I5271" t="s">
        <v>11338</v>
      </c>
      <c r="J5271" t="s">
        <v>657</v>
      </c>
      <c r="K5271" t="s">
        <v>56</v>
      </c>
      <c r="L5271" t="s">
        <v>902</v>
      </c>
      <c r="M5271" t="s">
        <v>1829</v>
      </c>
      <c r="N5271" s="5">
        <v>1774502</v>
      </c>
    </row>
    <row r="5272" spans="1:14" x14ac:dyDescent="0.25">
      <c r="A5272" t="s">
        <v>68</v>
      </c>
      <c r="B5272" t="s">
        <v>2056</v>
      </c>
      <c r="C5272">
        <v>2321</v>
      </c>
      <c r="D5272" s="2">
        <v>46143</v>
      </c>
      <c r="E5272" t="s">
        <v>905</v>
      </c>
      <c r="F5272" t="s">
        <v>174</v>
      </c>
      <c r="G5272" t="s">
        <v>1909</v>
      </c>
      <c r="H5272" t="s">
        <v>1352</v>
      </c>
      <c r="I5272" t="s">
        <v>11339</v>
      </c>
      <c r="J5272" t="s">
        <v>320</v>
      </c>
      <c r="K5272" t="s">
        <v>56</v>
      </c>
      <c r="L5272" t="s">
        <v>902</v>
      </c>
      <c r="M5272" t="s">
        <v>1829</v>
      </c>
      <c r="N5272" s="5">
        <v>692929</v>
      </c>
    </row>
    <row r="5273" spans="1:14" x14ac:dyDescent="0.25">
      <c r="A5273" t="s">
        <v>68</v>
      </c>
      <c r="B5273" t="s">
        <v>2056</v>
      </c>
      <c r="C5273">
        <v>2321</v>
      </c>
      <c r="D5273" s="2">
        <v>46143</v>
      </c>
      <c r="E5273" t="s">
        <v>905</v>
      </c>
      <c r="F5273" t="s">
        <v>174</v>
      </c>
      <c r="G5273" t="s">
        <v>1909</v>
      </c>
      <c r="H5273" t="s">
        <v>1352</v>
      </c>
      <c r="I5273" t="s">
        <v>11340</v>
      </c>
      <c r="J5273" t="s">
        <v>320</v>
      </c>
      <c r="K5273" t="s">
        <v>56</v>
      </c>
      <c r="L5273" t="s">
        <v>902</v>
      </c>
      <c r="M5273" t="s">
        <v>1829</v>
      </c>
      <c r="N5273" s="5">
        <v>3076593</v>
      </c>
    </row>
    <row r="5274" spans="1:14" x14ac:dyDescent="0.25">
      <c r="A5274" t="s">
        <v>68</v>
      </c>
      <c r="B5274" t="s">
        <v>2056</v>
      </c>
      <c r="C5274">
        <v>2321</v>
      </c>
      <c r="D5274" s="2">
        <v>46143</v>
      </c>
      <c r="E5274" t="s">
        <v>905</v>
      </c>
      <c r="F5274" t="s">
        <v>174</v>
      </c>
      <c r="G5274" t="s">
        <v>1909</v>
      </c>
      <c r="H5274" t="s">
        <v>1352</v>
      </c>
      <c r="I5274" t="s">
        <v>11341</v>
      </c>
      <c r="J5274" t="s">
        <v>320</v>
      </c>
      <c r="K5274" t="s">
        <v>56</v>
      </c>
      <c r="L5274" t="s">
        <v>902</v>
      </c>
      <c r="M5274" t="s">
        <v>1829</v>
      </c>
      <c r="N5274" s="5">
        <v>1185590</v>
      </c>
    </row>
    <row r="5275" spans="1:14" x14ac:dyDescent="0.25">
      <c r="A5275" t="s">
        <v>68</v>
      </c>
      <c r="B5275" t="s">
        <v>2056</v>
      </c>
      <c r="C5275">
        <v>2321</v>
      </c>
      <c r="D5275" s="2">
        <v>46143</v>
      </c>
      <c r="E5275" t="s">
        <v>905</v>
      </c>
      <c r="F5275" t="s">
        <v>174</v>
      </c>
      <c r="G5275" t="s">
        <v>1909</v>
      </c>
      <c r="H5275" t="s">
        <v>1352</v>
      </c>
      <c r="I5275" t="s">
        <v>11342</v>
      </c>
      <c r="J5275" t="s">
        <v>320</v>
      </c>
      <c r="K5275" t="s">
        <v>56</v>
      </c>
      <c r="L5275" t="s">
        <v>902</v>
      </c>
      <c r="M5275" t="s">
        <v>1829</v>
      </c>
      <c r="N5275" s="5">
        <v>592795</v>
      </c>
    </row>
    <row r="5276" spans="1:14" x14ac:dyDescent="0.25">
      <c r="A5276" t="s">
        <v>68</v>
      </c>
      <c r="B5276" t="s">
        <v>2056</v>
      </c>
      <c r="C5276">
        <v>2321</v>
      </c>
      <c r="D5276" s="2">
        <v>46143</v>
      </c>
      <c r="E5276" t="s">
        <v>905</v>
      </c>
      <c r="F5276" t="s">
        <v>174</v>
      </c>
      <c r="G5276" t="s">
        <v>1909</v>
      </c>
      <c r="H5276" t="s">
        <v>1352</v>
      </c>
      <c r="I5276" t="s">
        <v>11343</v>
      </c>
      <c r="J5276" t="s">
        <v>320</v>
      </c>
      <c r="K5276" t="s">
        <v>56</v>
      </c>
      <c r="L5276" t="s">
        <v>902</v>
      </c>
      <c r="M5276" t="s">
        <v>1829</v>
      </c>
      <c r="N5276" s="5">
        <v>1763472</v>
      </c>
    </row>
    <row r="5277" spans="1:14" x14ac:dyDescent="0.25">
      <c r="A5277" t="s">
        <v>68</v>
      </c>
      <c r="B5277" t="s">
        <v>2056</v>
      </c>
      <c r="C5277">
        <v>2321</v>
      </c>
      <c r="D5277" s="2">
        <v>46143</v>
      </c>
      <c r="E5277" t="s">
        <v>905</v>
      </c>
      <c r="F5277" t="s">
        <v>174</v>
      </c>
      <c r="G5277" t="s">
        <v>1909</v>
      </c>
      <c r="H5277" t="s">
        <v>1352</v>
      </c>
      <c r="I5277" t="s">
        <v>11344</v>
      </c>
      <c r="J5277" t="s">
        <v>320</v>
      </c>
      <c r="K5277" t="s">
        <v>56</v>
      </c>
      <c r="L5277" t="s">
        <v>902</v>
      </c>
      <c r="M5277" t="s">
        <v>1829</v>
      </c>
      <c r="N5277" s="5">
        <v>1942605</v>
      </c>
    </row>
    <row r="5278" spans="1:14" x14ac:dyDescent="0.25">
      <c r="A5278" t="s">
        <v>68</v>
      </c>
      <c r="B5278" t="s">
        <v>2056</v>
      </c>
      <c r="C5278">
        <v>2321</v>
      </c>
      <c r="D5278" s="2">
        <v>46143</v>
      </c>
      <c r="E5278" t="s">
        <v>905</v>
      </c>
      <c r="F5278" t="s">
        <v>174</v>
      </c>
      <c r="G5278" t="s">
        <v>1909</v>
      </c>
      <c r="H5278" t="s">
        <v>1352</v>
      </c>
      <c r="I5278" t="s">
        <v>11345</v>
      </c>
      <c r="J5278" t="s">
        <v>320</v>
      </c>
      <c r="K5278" t="s">
        <v>56</v>
      </c>
      <c r="L5278" t="s">
        <v>902</v>
      </c>
      <c r="M5278" t="s">
        <v>1829</v>
      </c>
      <c r="N5278" s="5">
        <v>484650</v>
      </c>
    </row>
    <row r="5279" spans="1:14" x14ac:dyDescent="0.25">
      <c r="A5279" t="s">
        <v>68</v>
      </c>
      <c r="B5279" t="s">
        <v>2056</v>
      </c>
      <c r="C5279">
        <v>2321</v>
      </c>
      <c r="D5279" s="2">
        <v>46143</v>
      </c>
      <c r="E5279" t="s">
        <v>905</v>
      </c>
      <c r="F5279" t="s">
        <v>1507</v>
      </c>
      <c r="G5279" t="s">
        <v>1508</v>
      </c>
      <c r="H5279" t="s">
        <v>10231</v>
      </c>
      <c r="I5279" t="s">
        <v>11346</v>
      </c>
      <c r="J5279" t="s">
        <v>1508</v>
      </c>
      <c r="K5279" t="s">
        <v>56</v>
      </c>
      <c r="L5279" t="s">
        <v>902</v>
      </c>
      <c r="M5279" t="s">
        <v>1829</v>
      </c>
      <c r="N5279" s="5">
        <v>199438</v>
      </c>
    </row>
    <row r="5280" spans="1:14" x14ac:dyDescent="0.25">
      <c r="A5280" t="s">
        <v>68</v>
      </c>
      <c r="B5280" t="s">
        <v>2056</v>
      </c>
      <c r="C5280">
        <v>2321</v>
      </c>
      <c r="D5280" s="2">
        <v>46143</v>
      </c>
      <c r="E5280" t="s">
        <v>905</v>
      </c>
      <c r="F5280" t="s">
        <v>8396</v>
      </c>
      <c r="G5280" t="s">
        <v>14</v>
      </c>
      <c r="H5280" t="s">
        <v>10222</v>
      </c>
      <c r="I5280" t="s">
        <v>11347</v>
      </c>
      <c r="J5280" t="s">
        <v>8398</v>
      </c>
      <c r="K5280" t="s">
        <v>56</v>
      </c>
      <c r="L5280" t="s">
        <v>902</v>
      </c>
      <c r="M5280" t="s">
        <v>1829</v>
      </c>
      <c r="N5280" s="5">
        <v>120361</v>
      </c>
    </row>
    <row r="5281" spans="1:14" x14ac:dyDescent="0.25">
      <c r="A5281" t="s">
        <v>68</v>
      </c>
      <c r="B5281" t="s">
        <v>2056</v>
      </c>
      <c r="C5281">
        <v>2321</v>
      </c>
      <c r="D5281" s="2">
        <v>46143</v>
      </c>
      <c r="E5281" t="s">
        <v>905</v>
      </c>
      <c r="F5281" t="s">
        <v>8422</v>
      </c>
      <c r="G5281" t="s">
        <v>14</v>
      </c>
      <c r="H5281" t="s">
        <v>6526</v>
      </c>
      <c r="I5281" t="s">
        <v>8434</v>
      </c>
      <c r="J5281" t="s">
        <v>8424</v>
      </c>
      <c r="K5281" t="s">
        <v>56</v>
      </c>
      <c r="L5281" t="s">
        <v>902</v>
      </c>
      <c r="M5281" t="s">
        <v>1829</v>
      </c>
      <c r="N5281" s="5">
        <v>219639</v>
      </c>
    </row>
    <row r="5282" spans="1:14" x14ac:dyDescent="0.25">
      <c r="A5282" t="s">
        <v>68</v>
      </c>
      <c r="B5282" t="s">
        <v>2056</v>
      </c>
      <c r="C5282">
        <v>2321</v>
      </c>
      <c r="D5282" s="2">
        <v>46143</v>
      </c>
      <c r="E5282" t="s">
        <v>905</v>
      </c>
      <c r="F5282" t="s">
        <v>1502</v>
      </c>
      <c r="G5282" t="s">
        <v>1503</v>
      </c>
      <c r="H5282" t="s">
        <v>1580</v>
      </c>
      <c r="I5282" t="s">
        <v>11348</v>
      </c>
      <c r="J5282" t="s">
        <v>1503</v>
      </c>
      <c r="K5282" t="s">
        <v>56</v>
      </c>
      <c r="L5282" t="s">
        <v>902</v>
      </c>
      <c r="M5282" t="s">
        <v>1829</v>
      </c>
      <c r="N5282" s="5">
        <v>330992</v>
      </c>
    </row>
    <row r="5283" spans="1:14" x14ac:dyDescent="0.25">
      <c r="A5283" t="s">
        <v>68</v>
      </c>
      <c r="B5283" t="s">
        <v>2056</v>
      </c>
      <c r="C5283">
        <v>2321</v>
      </c>
      <c r="D5283" s="2">
        <v>46143</v>
      </c>
      <c r="E5283" t="s">
        <v>905</v>
      </c>
      <c r="F5283" t="s">
        <v>815</v>
      </c>
      <c r="G5283" t="s">
        <v>1900</v>
      </c>
      <c r="H5283" t="s">
        <v>831</v>
      </c>
      <c r="I5283" t="s">
        <v>11349</v>
      </c>
      <c r="J5283" t="s">
        <v>7274</v>
      </c>
      <c r="K5283" t="s">
        <v>56</v>
      </c>
      <c r="L5283" t="s">
        <v>902</v>
      </c>
      <c r="M5283" t="s">
        <v>1829</v>
      </c>
      <c r="N5283" s="5">
        <v>1932189</v>
      </c>
    </row>
    <row r="5284" spans="1:14" x14ac:dyDescent="0.25">
      <c r="A5284" t="s">
        <v>68</v>
      </c>
      <c r="B5284" t="s">
        <v>2056</v>
      </c>
      <c r="C5284">
        <v>2321</v>
      </c>
      <c r="D5284" s="2">
        <v>46143</v>
      </c>
      <c r="E5284" t="s">
        <v>905</v>
      </c>
      <c r="F5284" t="s">
        <v>815</v>
      </c>
      <c r="G5284" t="s">
        <v>1900</v>
      </c>
      <c r="H5284" t="s">
        <v>831</v>
      </c>
      <c r="I5284" t="s">
        <v>11350</v>
      </c>
      <c r="J5284" t="s">
        <v>7274</v>
      </c>
      <c r="K5284" t="s">
        <v>56</v>
      </c>
      <c r="L5284" t="s">
        <v>902</v>
      </c>
      <c r="M5284" t="s">
        <v>1829</v>
      </c>
      <c r="N5284" s="5">
        <v>1366093</v>
      </c>
    </row>
    <row r="5285" spans="1:14" x14ac:dyDescent="0.25">
      <c r="A5285" t="s">
        <v>68</v>
      </c>
      <c r="B5285" t="s">
        <v>2056</v>
      </c>
      <c r="C5285">
        <v>2321</v>
      </c>
      <c r="D5285" s="2">
        <v>46143</v>
      </c>
      <c r="E5285" t="s">
        <v>905</v>
      </c>
      <c r="F5285" t="s">
        <v>815</v>
      </c>
      <c r="G5285" t="s">
        <v>1900</v>
      </c>
      <c r="H5285" t="s">
        <v>831</v>
      </c>
      <c r="I5285" t="s">
        <v>11351</v>
      </c>
      <c r="J5285" t="s">
        <v>7274</v>
      </c>
      <c r="K5285" t="s">
        <v>56</v>
      </c>
      <c r="L5285" t="s">
        <v>902</v>
      </c>
      <c r="M5285" t="s">
        <v>1829</v>
      </c>
      <c r="N5285" s="5">
        <v>558473</v>
      </c>
    </row>
    <row r="5286" spans="1:14" x14ac:dyDescent="0.25">
      <c r="A5286" t="s">
        <v>68</v>
      </c>
      <c r="B5286" t="s">
        <v>2056</v>
      </c>
      <c r="C5286">
        <v>2321</v>
      </c>
      <c r="D5286" s="2">
        <v>46143</v>
      </c>
      <c r="E5286" t="s">
        <v>905</v>
      </c>
      <c r="F5286" t="s">
        <v>815</v>
      </c>
      <c r="G5286" t="s">
        <v>1900</v>
      </c>
      <c r="H5286" t="s">
        <v>831</v>
      </c>
      <c r="I5286" t="s">
        <v>11352</v>
      </c>
      <c r="J5286" t="s">
        <v>7274</v>
      </c>
      <c r="K5286" t="s">
        <v>56</v>
      </c>
      <c r="L5286" t="s">
        <v>902</v>
      </c>
      <c r="M5286" t="s">
        <v>1829</v>
      </c>
      <c r="N5286" s="5">
        <v>397992</v>
      </c>
    </row>
    <row r="5287" spans="1:14" x14ac:dyDescent="0.25">
      <c r="A5287" t="s">
        <v>68</v>
      </c>
      <c r="B5287" t="s">
        <v>2056</v>
      </c>
      <c r="C5287">
        <v>2321</v>
      </c>
      <c r="D5287" s="2">
        <v>46143</v>
      </c>
      <c r="E5287" t="s">
        <v>906</v>
      </c>
      <c r="F5287" t="s">
        <v>174</v>
      </c>
      <c r="G5287" t="s">
        <v>1909</v>
      </c>
      <c r="H5287" t="s">
        <v>1352</v>
      </c>
      <c r="I5287" t="s">
        <v>14</v>
      </c>
      <c r="J5287" t="s">
        <v>1910</v>
      </c>
      <c r="K5287" t="s">
        <v>56</v>
      </c>
      <c r="L5287" t="s">
        <v>903</v>
      </c>
      <c r="M5287" t="s">
        <v>1829</v>
      </c>
      <c r="N5287" s="5">
        <v>8365483</v>
      </c>
    </row>
    <row r="5288" spans="1:14" x14ac:dyDescent="0.25">
      <c r="A5288" t="s">
        <v>68</v>
      </c>
      <c r="B5288" t="s">
        <v>2056</v>
      </c>
      <c r="C5288">
        <v>2321</v>
      </c>
      <c r="D5288" s="2">
        <v>46143</v>
      </c>
      <c r="E5288" t="s">
        <v>906</v>
      </c>
      <c r="F5288" t="s">
        <v>815</v>
      </c>
      <c r="G5288" t="s">
        <v>1900</v>
      </c>
      <c r="H5288" t="s">
        <v>831</v>
      </c>
      <c r="I5288" t="s">
        <v>14</v>
      </c>
      <c r="J5288" t="s">
        <v>1904</v>
      </c>
      <c r="K5288" t="s">
        <v>56</v>
      </c>
      <c r="L5288" t="s">
        <v>903</v>
      </c>
      <c r="M5288" t="s">
        <v>1829</v>
      </c>
      <c r="N5288" s="5">
        <v>45336963</v>
      </c>
    </row>
    <row r="5289" spans="1:14" x14ac:dyDescent="0.25">
      <c r="A5289" t="s">
        <v>68</v>
      </c>
      <c r="B5289" t="s">
        <v>2056</v>
      </c>
      <c r="C5289">
        <v>2321</v>
      </c>
      <c r="D5289" s="2">
        <v>46143</v>
      </c>
      <c r="E5289" t="s">
        <v>906</v>
      </c>
      <c r="F5289" t="s">
        <v>180</v>
      </c>
      <c r="G5289" t="s">
        <v>23</v>
      </c>
      <c r="H5289" t="s">
        <v>10568</v>
      </c>
      <c r="I5289" t="s">
        <v>14</v>
      </c>
      <c r="J5289" t="s">
        <v>7345</v>
      </c>
      <c r="K5289" t="s">
        <v>56</v>
      </c>
      <c r="L5289" t="s">
        <v>903</v>
      </c>
      <c r="M5289" t="s">
        <v>1829</v>
      </c>
      <c r="N5289" s="5">
        <v>5360058</v>
      </c>
    </row>
    <row r="5290" spans="1:14" x14ac:dyDescent="0.25">
      <c r="A5290" t="s">
        <v>68</v>
      </c>
      <c r="B5290" t="s">
        <v>2056</v>
      </c>
      <c r="C5290">
        <v>2321</v>
      </c>
      <c r="D5290" s="2">
        <v>46143</v>
      </c>
      <c r="E5290" t="s">
        <v>907</v>
      </c>
      <c r="F5290" t="s">
        <v>174</v>
      </c>
      <c r="G5290" t="s">
        <v>1909</v>
      </c>
      <c r="H5290" t="s">
        <v>1352</v>
      </c>
      <c r="I5290" t="s">
        <v>11340</v>
      </c>
      <c r="J5290" t="s">
        <v>1911</v>
      </c>
      <c r="K5290" t="s">
        <v>56</v>
      </c>
      <c r="L5290" t="s">
        <v>904</v>
      </c>
      <c r="M5290" t="s">
        <v>1829</v>
      </c>
      <c r="N5290" s="5">
        <v>-3076593</v>
      </c>
    </row>
    <row r="5291" spans="1:14" x14ac:dyDescent="0.25">
      <c r="A5291" t="s">
        <v>68</v>
      </c>
      <c r="B5291" t="s">
        <v>2056</v>
      </c>
      <c r="C5291">
        <v>2321</v>
      </c>
      <c r="D5291" s="2">
        <v>46143</v>
      </c>
      <c r="E5291" t="s">
        <v>907</v>
      </c>
      <c r="F5291" t="s">
        <v>174</v>
      </c>
      <c r="G5291" t="s">
        <v>1909</v>
      </c>
      <c r="H5291" t="s">
        <v>1352</v>
      </c>
      <c r="I5291" t="s">
        <v>11341</v>
      </c>
      <c r="J5291" t="s">
        <v>1911</v>
      </c>
      <c r="K5291" t="s">
        <v>56</v>
      </c>
      <c r="L5291" t="s">
        <v>904</v>
      </c>
      <c r="M5291" t="s">
        <v>1829</v>
      </c>
      <c r="N5291" s="5">
        <v>-1185590</v>
      </c>
    </row>
    <row r="5292" spans="1:14" x14ac:dyDescent="0.25">
      <c r="A5292" t="s">
        <v>68</v>
      </c>
      <c r="B5292" t="s">
        <v>2056</v>
      </c>
      <c r="C5292">
        <v>2321</v>
      </c>
      <c r="D5292" s="2">
        <v>46143</v>
      </c>
      <c r="E5292" t="s">
        <v>907</v>
      </c>
      <c r="F5292" t="s">
        <v>174</v>
      </c>
      <c r="G5292" t="s">
        <v>1909</v>
      </c>
      <c r="H5292" t="s">
        <v>1352</v>
      </c>
      <c r="I5292" t="s">
        <v>11342</v>
      </c>
      <c r="J5292" t="s">
        <v>1911</v>
      </c>
      <c r="K5292" t="s">
        <v>56</v>
      </c>
      <c r="L5292" t="s">
        <v>904</v>
      </c>
      <c r="M5292" t="s">
        <v>1829</v>
      </c>
      <c r="N5292" s="5">
        <v>-592795</v>
      </c>
    </row>
    <row r="5293" spans="1:14" x14ac:dyDescent="0.25">
      <c r="A5293" t="s">
        <v>68</v>
      </c>
      <c r="B5293" t="s">
        <v>2056</v>
      </c>
      <c r="C5293">
        <v>2321</v>
      </c>
      <c r="D5293" s="2">
        <v>46143</v>
      </c>
      <c r="E5293" t="s">
        <v>907</v>
      </c>
      <c r="F5293" t="s">
        <v>174</v>
      </c>
      <c r="G5293" t="s">
        <v>1909</v>
      </c>
      <c r="H5293" t="s">
        <v>1352</v>
      </c>
      <c r="I5293" t="s">
        <v>11343</v>
      </c>
      <c r="J5293" t="s">
        <v>1911</v>
      </c>
      <c r="K5293" t="s">
        <v>56</v>
      </c>
      <c r="L5293" t="s">
        <v>904</v>
      </c>
      <c r="M5293" t="s">
        <v>1829</v>
      </c>
      <c r="N5293" s="5">
        <v>-1763472</v>
      </c>
    </row>
    <row r="5294" spans="1:14" x14ac:dyDescent="0.25">
      <c r="A5294" t="s">
        <v>68</v>
      </c>
      <c r="B5294" t="s">
        <v>2056</v>
      </c>
      <c r="C5294">
        <v>2321</v>
      </c>
      <c r="D5294" s="2">
        <v>46143</v>
      </c>
      <c r="E5294" t="s">
        <v>907</v>
      </c>
      <c r="F5294" t="s">
        <v>174</v>
      </c>
      <c r="G5294" t="s">
        <v>1909</v>
      </c>
      <c r="H5294" t="s">
        <v>1352</v>
      </c>
      <c r="I5294" t="s">
        <v>11344</v>
      </c>
      <c r="J5294" t="s">
        <v>1911</v>
      </c>
      <c r="K5294" t="s">
        <v>56</v>
      </c>
      <c r="L5294" t="s">
        <v>904</v>
      </c>
      <c r="M5294" t="s">
        <v>1829</v>
      </c>
      <c r="N5294" s="5">
        <v>-1942605</v>
      </c>
    </row>
    <row r="5295" spans="1:14" x14ac:dyDescent="0.25">
      <c r="A5295" t="s">
        <v>68</v>
      </c>
      <c r="B5295" t="s">
        <v>2056</v>
      </c>
      <c r="C5295">
        <v>2321</v>
      </c>
      <c r="D5295" s="2">
        <v>46143</v>
      </c>
      <c r="E5295" t="s">
        <v>907</v>
      </c>
      <c r="F5295" t="s">
        <v>174</v>
      </c>
      <c r="G5295" t="s">
        <v>1909</v>
      </c>
      <c r="H5295" t="s">
        <v>1352</v>
      </c>
      <c r="I5295" t="s">
        <v>11345</v>
      </c>
      <c r="J5295" t="s">
        <v>1911</v>
      </c>
      <c r="K5295" t="s">
        <v>56</v>
      </c>
      <c r="L5295" t="s">
        <v>904</v>
      </c>
      <c r="M5295" t="s">
        <v>1829</v>
      </c>
      <c r="N5295" s="5">
        <v>-484650</v>
      </c>
    </row>
    <row r="5296" spans="1:14" x14ac:dyDescent="0.25">
      <c r="A5296" t="s">
        <v>68</v>
      </c>
      <c r="B5296" t="s">
        <v>2056</v>
      </c>
      <c r="C5296">
        <v>2321</v>
      </c>
      <c r="D5296" s="2">
        <v>46143</v>
      </c>
      <c r="E5296" t="s">
        <v>907</v>
      </c>
      <c r="F5296" t="s">
        <v>8422</v>
      </c>
      <c r="G5296" t="s">
        <v>14</v>
      </c>
      <c r="H5296" t="s">
        <v>6526</v>
      </c>
      <c r="I5296" t="s">
        <v>8434</v>
      </c>
      <c r="J5296" t="s">
        <v>11353</v>
      </c>
      <c r="K5296" t="s">
        <v>56</v>
      </c>
      <c r="L5296" t="s">
        <v>904</v>
      </c>
      <c r="M5296" t="s">
        <v>1829</v>
      </c>
      <c r="N5296" s="5">
        <v>-219639</v>
      </c>
    </row>
    <row r="5297" spans="1:14" x14ac:dyDescent="0.25">
      <c r="A5297" t="s">
        <v>68</v>
      </c>
      <c r="B5297" t="s">
        <v>2056</v>
      </c>
      <c r="C5297">
        <v>2321</v>
      </c>
      <c r="D5297" s="2">
        <v>46143</v>
      </c>
      <c r="E5297" t="s">
        <v>907</v>
      </c>
      <c r="F5297" t="s">
        <v>815</v>
      </c>
      <c r="G5297" t="s">
        <v>1900</v>
      </c>
      <c r="H5297" t="s">
        <v>831</v>
      </c>
      <c r="I5297" t="s">
        <v>14</v>
      </c>
      <c r="J5297" t="s">
        <v>1907</v>
      </c>
      <c r="K5297" t="s">
        <v>56</v>
      </c>
      <c r="L5297" t="s">
        <v>904</v>
      </c>
      <c r="M5297" t="s">
        <v>1829</v>
      </c>
      <c r="N5297" s="5">
        <v>-48652465</v>
      </c>
    </row>
    <row r="5298" spans="1:14" x14ac:dyDescent="0.25">
      <c r="A5298" t="s">
        <v>68</v>
      </c>
      <c r="B5298" t="s">
        <v>2056</v>
      </c>
      <c r="C5298">
        <v>2321</v>
      </c>
      <c r="D5298" s="2">
        <v>46143</v>
      </c>
      <c r="E5298" t="s">
        <v>907</v>
      </c>
      <c r="F5298" t="s">
        <v>815</v>
      </c>
      <c r="G5298" t="s">
        <v>1900</v>
      </c>
      <c r="H5298" t="s">
        <v>831</v>
      </c>
      <c r="I5298" t="s">
        <v>11349</v>
      </c>
      <c r="J5298" t="s">
        <v>10910</v>
      </c>
      <c r="K5298" t="s">
        <v>56</v>
      </c>
      <c r="L5298" t="s">
        <v>904</v>
      </c>
      <c r="M5298" t="s">
        <v>1829</v>
      </c>
      <c r="N5298" s="5">
        <v>-2456159</v>
      </c>
    </row>
    <row r="5299" spans="1:14" x14ac:dyDescent="0.25">
      <c r="A5299" t="s">
        <v>68</v>
      </c>
      <c r="B5299" t="s">
        <v>2056</v>
      </c>
      <c r="C5299">
        <v>2321</v>
      </c>
      <c r="D5299" s="2">
        <v>46143</v>
      </c>
      <c r="E5299" t="s">
        <v>907</v>
      </c>
      <c r="F5299" t="s">
        <v>815</v>
      </c>
      <c r="G5299" t="s">
        <v>1900</v>
      </c>
      <c r="H5299" t="s">
        <v>831</v>
      </c>
      <c r="I5299" t="s">
        <v>11350</v>
      </c>
      <c r="J5299" t="s">
        <v>10910</v>
      </c>
      <c r="K5299" t="s">
        <v>56</v>
      </c>
      <c r="L5299" t="s">
        <v>904</v>
      </c>
      <c r="M5299" t="s">
        <v>1829</v>
      </c>
      <c r="N5299" s="5">
        <v>-1809020</v>
      </c>
    </row>
    <row r="5300" spans="1:14" x14ac:dyDescent="0.25">
      <c r="A5300" t="s">
        <v>68</v>
      </c>
      <c r="B5300" t="s">
        <v>2056</v>
      </c>
      <c r="C5300">
        <v>2321</v>
      </c>
      <c r="D5300" s="2">
        <v>46174</v>
      </c>
      <c r="E5300" t="s">
        <v>905</v>
      </c>
      <c r="F5300" t="s">
        <v>174</v>
      </c>
      <c r="G5300" t="s">
        <v>1909</v>
      </c>
      <c r="H5300" t="s">
        <v>1352</v>
      </c>
      <c r="I5300" t="s">
        <v>12790</v>
      </c>
      <c r="J5300" t="s">
        <v>320</v>
      </c>
      <c r="K5300" t="s">
        <v>56</v>
      </c>
      <c r="L5300" t="s">
        <v>902</v>
      </c>
      <c r="M5300" t="s">
        <v>1829</v>
      </c>
      <c r="N5300" s="5">
        <v>1249676</v>
      </c>
    </row>
    <row r="5301" spans="1:14" x14ac:dyDescent="0.25">
      <c r="A5301" t="s">
        <v>68</v>
      </c>
      <c r="B5301" t="s">
        <v>2056</v>
      </c>
      <c r="C5301">
        <v>2321</v>
      </c>
      <c r="D5301" s="2">
        <v>46174</v>
      </c>
      <c r="E5301" t="s">
        <v>905</v>
      </c>
      <c r="F5301" t="s">
        <v>174</v>
      </c>
      <c r="G5301" t="s">
        <v>1909</v>
      </c>
      <c r="H5301" t="s">
        <v>1352</v>
      </c>
      <c r="I5301" t="s">
        <v>12791</v>
      </c>
      <c r="J5301" t="s">
        <v>320</v>
      </c>
      <c r="K5301" t="s">
        <v>56</v>
      </c>
      <c r="L5301" t="s">
        <v>902</v>
      </c>
      <c r="M5301" t="s">
        <v>1829</v>
      </c>
      <c r="N5301" s="5">
        <v>1404151</v>
      </c>
    </row>
    <row r="5302" spans="1:14" x14ac:dyDescent="0.25">
      <c r="A5302" t="s">
        <v>68</v>
      </c>
      <c r="B5302" t="s">
        <v>2056</v>
      </c>
      <c r="C5302">
        <v>2321</v>
      </c>
      <c r="D5302" s="2">
        <v>46174</v>
      </c>
      <c r="E5302" t="s">
        <v>905</v>
      </c>
      <c r="F5302" t="s">
        <v>174</v>
      </c>
      <c r="G5302" t="s">
        <v>1909</v>
      </c>
      <c r="H5302" t="s">
        <v>1352</v>
      </c>
      <c r="I5302" t="s">
        <v>12792</v>
      </c>
      <c r="J5302" t="s">
        <v>320</v>
      </c>
      <c r="K5302" t="s">
        <v>56</v>
      </c>
      <c r="L5302" t="s">
        <v>902</v>
      </c>
      <c r="M5302" t="s">
        <v>1829</v>
      </c>
      <c r="N5302" s="5">
        <v>769997</v>
      </c>
    </row>
    <row r="5303" spans="1:14" x14ac:dyDescent="0.25">
      <c r="A5303" t="s">
        <v>68</v>
      </c>
      <c r="B5303" t="s">
        <v>2056</v>
      </c>
      <c r="C5303">
        <v>2321</v>
      </c>
      <c r="D5303" s="2">
        <v>46174</v>
      </c>
      <c r="E5303" t="s">
        <v>905</v>
      </c>
      <c r="F5303" t="s">
        <v>174</v>
      </c>
      <c r="G5303" t="s">
        <v>1909</v>
      </c>
      <c r="H5303" t="s">
        <v>1352</v>
      </c>
      <c r="I5303" t="s">
        <v>12793</v>
      </c>
      <c r="J5303" t="s">
        <v>320</v>
      </c>
      <c r="K5303" t="s">
        <v>56</v>
      </c>
      <c r="L5303" t="s">
        <v>902</v>
      </c>
      <c r="M5303" t="s">
        <v>1829</v>
      </c>
      <c r="N5303" s="5">
        <v>4371709</v>
      </c>
    </row>
    <row r="5304" spans="1:14" x14ac:dyDescent="0.25">
      <c r="A5304" t="s">
        <v>68</v>
      </c>
      <c r="B5304" t="s">
        <v>2056</v>
      </c>
      <c r="C5304">
        <v>2321</v>
      </c>
      <c r="D5304" s="2">
        <v>46174</v>
      </c>
      <c r="E5304" t="s">
        <v>905</v>
      </c>
      <c r="F5304" t="s">
        <v>174</v>
      </c>
      <c r="G5304" t="s">
        <v>1909</v>
      </c>
      <c r="H5304" t="s">
        <v>1352</v>
      </c>
      <c r="I5304" t="s">
        <v>12794</v>
      </c>
      <c r="J5304" t="s">
        <v>320</v>
      </c>
      <c r="K5304" t="s">
        <v>56</v>
      </c>
      <c r="L5304" t="s">
        <v>902</v>
      </c>
      <c r="M5304" t="s">
        <v>1829</v>
      </c>
      <c r="N5304" s="5">
        <v>640314</v>
      </c>
    </row>
    <row r="5305" spans="1:14" x14ac:dyDescent="0.25">
      <c r="A5305" t="s">
        <v>68</v>
      </c>
      <c r="B5305" t="s">
        <v>2056</v>
      </c>
      <c r="C5305">
        <v>2321</v>
      </c>
      <c r="D5305" s="2">
        <v>46174</v>
      </c>
      <c r="E5305" t="s">
        <v>905</v>
      </c>
      <c r="F5305" t="s">
        <v>174</v>
      </c>
      <c r="G5305" t="s">
        <v>1909</v>
      </c>
      <c r="H5305" t="s">
        <v>1352</v>
      </c>
      <c r="I5305" t="s">
        <v>12795</v>
      </c>
      <c r="J5305" t="s">
        <v>320</v>
      </c>
      <c r="K5305" t="s">
        <v>56</v>
      </c>
      <c r="L5305" t="s">
        <v>902</v>
      </c>
      <c r="M5305" t="s">
        <v>1829</v>
      </c>
      <c r="N5305" s="5">
        <v>-1942605</v>
      </c>
    </row>
    <row r="5306" spans="1:14" x14ac:dyDescent="0.25">
      <c r="A5306" t="s">
        <v>68</v>
      </c>
      <c r="B5306" t="s">
        <v>2056</v>
      </c>
      <c r="C5306">
        <v>2321</v>
      </c>
      <c r="D5306" s="2">
        <v>46174</v>
      </c>
      <c r="E5306" t="s">
        <v>905</v>
      </c>
      <c r="F5306" t="s">
        <v>1507</v>
      </c>
      <c r="G5306" t="s">
        <v>1508</v>
      </c>
      <c r="H5306" t="s">
        <v>11849</v>
      </c>
      <c r="I5306" t="s">
        <v>12796</v>
      </c>
      <c r="J5306" t="s">
        <v>1508</v>
      </c>
      <c r="K5306" t="s">
        <v>56</v>
      </c>
      <c r="L5306" t="s">
        <v>902</v>
      </c>
      <c r="M5306" t="s">
        <v>1829</v>
      </c>
      <c r="N5306" s="5">
        <v>200521</v>
      </c>
    </row>
    <row r="5307" spans="1:14" x14ac:dyDescent="0.25">
      <c r="A5307" t="s">
        <v>68</v>
      </c>
      <c r="B5307" t="s">
        <v>2056</v>
      </c>
      <c r="C5307">
        <v>2321</v>
      </c>
      <c r="D5307" s="2">
        <v>46174</v>
      </c>
      <c r="E5307" t="s">
        <v>905</v>
      </c>
      <c r="F5307" t="s">
        <v>8396</v>
      </c>
      <c r="G5307" t="s">
        <v>14</v>
      </c>
      <c r="H5307" t="s">
        <v>10222</v>
      </c>
      <c r="I5307" t="s">
        <v>12797</v>
      </c>
      <c r="J5307" t="s">
        <v>8398</v>
      </c>
      <c r="K5307" t="s">
        <v>56</v>
      </c>
      <c r="L5307" t="s">
        <v>902</v>
      </c>
      <c r="M5307" t="s">
        <v>1829</v>
      </c>
      <c r="N5307" s="5">
        <v>243664</v>
      </c>
    </row>
    <row r="5308" spans="1:14" x14ac:dyDescent="0.25">
      <c r="A5308" t="s">
        <v>68</v>
      </c>
      <c r="B5308" t="s">
        <v>2056</v>
      </c>
      <c r="C5308">
        <v>2321</v>
      </c>
      <c r="D5308" s="2">
        <v>46174</v>
      </c>
      <c r="E5308" t="s">
        <v>905</v>
      </c>
      <c r="F5308" t="s">
        <v>8396</v>
      </c>
      <c r="G5308" t="s">
        <v>14</v>
      </c>
      <c r="H5308" t="s">
        <v>10222</v>
      </c>
      <c r="I5308" t="s">
        <v>12798</v>
      </c>
      <c r="J5308" t="s">
        <v>8398</v>
      </c>
      <c r="K5308" t="s">
        <v>56</v>
      </c>
      <c r="L5308" t="s">
        <v>902</v>
      </c>
      <c r="M5308" t="s">
        <v>1829</v>
      </c>
      <c r="N5308" s="5">
        <v>120361</v>
      </c>
    </row>
    <row r="5309" spans="1:14" x14ac:dyDescent="0.25">
      <c r="A5309" t="s">
        <v>68</v>
      </c>
      <c r="B5309" t="s">
        <v>2056</v>
      </c>
      <c r="C5309">
        <v>2321</v>
      </c>
      <c r="D5309" s="2">
        <v>46174</v>
      </c>
      <c r="E5309" t="s">
        <v>905</v>
      </c>
      <c r="F5309" t="s">
        <v>1502</v>
      </c>
      <c r="G5309" t="s">
        <v>1503</v>
      </c>
      <c r="H5309" t="s">
        <v>1580</v>
      </c>
      <c r="I5309" t="s">
        <v>12799</v>
      </c>
      <c r="J5309" t="s">
        <v>1503</v>
      </c>
      <c r="K5309" t="s">
        <v>56</v>
      </c>
      <c r="L5309" t="s">
        <v>902</v>
      </c>
      <c r="M5309" t="s">
        <v>1829</v>
      </c>
      <c r="N5309" s="5">
        <v>359405</v>
      </c>
    </row>
    <row r="5310" spans="1:14" x14ac:dyDescent="0.25">
      <c r="A5310" t="s">
        <v>68</v>
      </c>
      <c r="B5310" t="s">
        <v>2056</v>
      </c>
      <c r="C5310">
        <v>2321</v>
      </c>
      <c r="D5310" s="2">
        <v>46174</v>
      </c>
      <c r="E5310" t="s">
        <v>905</v>
      </c>
      <c r="F5310" t="s">
        <v>1502</v>
      </c>
      <c r="G5310" t="s">
        <v>1503</v>
      </c>
      <c r="H5310" t="s">
        <v>12103</v>
      </c>
      <c r="I5310" t="s">
        <v>12800</v>
      </c>
      <c r="J5310" t="s">
        <v>1503</v>
      </c>
      <c r="K5310" t="s">
        <v>56</v>
      </c>
      <c r="L5310" t="s">
        <v>902</v>
      </c>
      <c r="M5310" t="s">
        <v>1829</v>
      </c>
      <c r="N5310" s="5">
        <v>718809</v>
      </c>
    </row>
    <row r="5311" spans="1:14" x14ac:dyDescent="0.25">
      <c r="A5311" t="s">
        <v>68</v>
      </c>
      <c r="B5311" t="s">
        <v>2056</v>
      </c>
      <c r="C5311">
        <v>2321</v>
      </c>
      <c r="D5311" s="2">
        <v>46174</v>
      </c>
      <c r="E5311" t="s">
        <v>905</v>
      </c>
      <c r="F5311" t="s">
        <v>8250</v>
      </c>
      <c r="G5311" t="s">
        <v>8251</v>
      </c>
      <c r="H5311" t="s">
        <v>11832</v>
      </c>
      <c r="I5311" t="s">
        <v>12801</v>
      </c>
      <c r="J5311" t="s">
        <v>8251</v>
      </c>
      <c r="K5311" t="s">
        <v>56</v>
      </c>
      <c r="L5311" t="s">
        <v>902</v>
      </c>
      <c r="M5311" t="s">
        <v>1829</v>
      </c>
      <c r="N5311" s="5">
        <v>128385</v>
      </c>
    </row>
    <row r="5312" spans="1:14" x14ac:dyDescent="0.25">
      <c r="A5312" t="s">
        <v>68</v>
      </c>
      <c r="B5312" t="s">
        <v>2056</v>
      </c>
      <c r="C5312">
        <v>2321</v>
      </c>
      <c r="D5312" s="2">
        <v>46174</v>
      </c>
      <c r="E5312" t="s">
        <v>905</v>
      </c>
      <c r="F5312" t="s">
        <v>11821</v>
      </c>
      <c r="G5312" t="s">
        <v>14</v>
      </c>
      <c r="H5312" t="s">
        <v>11823</v>
      </c>
      <c r="I5312" t="s">
        <v>12802</v>
      </c>
      <c r="J5312" t="s">
        <v>12803</v>
      </c>
      <c r="K5312" t="s">
        <v>56</v>
      </c>
      <c r="L5312" t="s">
        <v>902</v>
      </c>
      <c r="M5312" t="s">
        <v>1829</v>
      </c>
      <c r="N5312" s="5">
        <v>120361</v>
      </c>
    </row>
    <row r="5313" spans="1:14" x14ac:dyDescent="0.25">
      <c r="A5313" t="s">
        <v>68</v>
      </c>
      <c r="B5313" t="s">
        <v>2056</v>
      </c>
      <c r="C5313">
        <v>2321</v>
      </c>
      <c r="D5313" s="2">
        <v>46174</v>
      </c>
      <c r="E5313" t="s">
        <v>905</v>
      </c>
      <c r="F5313" t="s">
        <v>11828</v>
      </c>
      <c r="G5313" t="s">
        <v>14</v>
      </c>
      <c r="H5313" t="s">
        <v>11830</v>
      </c>
      <c r="I5313" t="s">
        <v>12804</v>
      </c>
      <c r="J5313" t="s">
        <v>11829</v>
      </c>
      <c r="K5313" t="s">
        <v>56</v>
      </c>
      <c r="L5313" t="s">
        <v>902</v>
      </c>
      <c r="M5313" t="s">
        <v>1829</v>
      </c>
      <c r="N5313" s="5">
        <v>350000</v>
      </c>
    </row>
    <row r="5314" spans="1:14" x14ac:dyDescent="0.25">
      <c r="A5314" t="s">
        <v>68</v>
      </c>
      <c r="B5314" t="s">
        <v>2056</v>
      </c>
      <c r="C5314">
        <v>2321</v>
      </c>
      <c r="D5314" s="2">
        <v>46174</v>
      </c>
      <c r="E5314" t="s">
        <v>905</v>
      </c>
      <c r="F5314" t="s">
        <v>11828</v>
      </c>
      <c r="G5314" t="s">
        <v>14</v>
      </c>
      <c r="H5314" t="s">
        <v>11830</v>
      </c>
      <c r="I5314" t="s">
        <v>12805</v>
      </c>
      <c r="J5314" t="s">
        <v>11829</v>
      </c>
      <c r="K5314" t="s">
        <v>56</v>
      </c>
      <c r="L5314" t="s">
        <v>902</v>
      </c>
      <c r="M5314" t="s">
        <v>1829</v>
      </c>
      <c r="N5314" s="5">
        <v>39538</v>
      </c>
    </row>
    <row r="5315" spans="1:14" x14ac:dyDescent="0.25">
      <c r="A5315" t="s">
        <v>68</v>
      </c>
      <c r="B5315" t="s">
        <v>2056</v>
      </c>
      <c r="C5315">
        <v>2321</v>
      </c>
      <c r="D5315" s="2">
        <v>46174</v>
      </c>
      <c r="E5315" t="s">
        <v>905</v>
      </c>
      <c r="F5315" t="s">
        <v>815</v>
      </c>
      <c r="G5315" t="s">
        <v>1900</v>
      </c>
      <c r="H5315" t="s">
        <v>831</v>
      </c>
      <c r="I5315" t="s">
        <v>12806</v>
      </c>
      <c r="J5315" t="s">
        <v>7274</v>
      </c>
      <c r="K5315" t="s">
        <v>56</v>
      </c>
      <c r="L5315" t="s">
        <v>902</v>
      </c>
      <c r="M5315" t="s">
        <v>1829</v>
      </c>
      <c r="N5315" s="5">
        <v>4665067</v>
      </c>
    </row>
    <row r="5316" spans="1:14" x14ac:dyDescent="0.25">
      <c r="A5316" t="s">
        <v>68</v>
      </c>
      <c r="B5316" t="s">
        <v>2056</v>
      </c>
      <c r="C5316">
        <v>2321</v>
      </c>
      <c r="D5316" s="2">
        <v>46174</v>
      </c>
      <c r="E5316" t="s">
        <v>905</v>
      </c>
      <c r="F5316" t="s">
        <v>815</v>
      </c>
      <c r="G5316" t="s">
        <v>1900</v>
      </c>
      <c r="H5316" t="s">
        <v>831</v>
      </c>
      <c r="I5316" t="s">
        <v>12807</v>
      </c>
      <c r="J5316" t="s">
        <v>7274</v>
      </c>
      <c r="K5316" t="s">
        <v>56</v>
      </c>
      <c r="L5316" t="s">
        <v>902</v>
      </c>
      <c r="M5316" t="s">
        <v>1829</v>
      </c>
      <c r="N5316" s="5">
        <v>10111486</v>
      </c>
    </row>
    <row r="5317" spans="1:14" x14ac:dyDescent="0.25">
      <c r="A5317" t="s">
        <v>68</v>
      </c>
      <c r="B5317" t="s">
        <v>2056</v>
      </c>
      <c r="C5317">
        <v>2321</v>
      </c>
      <c r="D5317" s="2">
        <v>46174</v>
      </c>
      <c r="E5317" t="s">
        <v>905</v>
      </c>
      <c r="F5317" t="s">
        <v>815</v>
      </c>
      <c r="G5317" t="s">
        <v>1900</v>
      </c>
      <c r="H5317" t="s">
        <v>831</v>
      </c>
      <c r="I5317" t="s">
        <v>12808</v>
      </c>
      <c r="J5317" t="s">
        <v>7274</v>
      </c>
      <c r="K5317" t="s">
        <v>56</v>
      </c>
      <c r="L5317" t="s">
        <v>902</v>
      </c>
      <c r="M5317" t="s">
        <v>1829</v>
      </c>
      <c r="N5317" s="5">
        <v>2185749</v>
      </c>
    </row>
    <row r="5318" spans="1:14" x14ac:dyDescent="0.25">
      <c r="A5318" t="s">
        <v>68</v>
      </c>
      <c r="B5318" t="s">
        <v>2056</v>
      </c>
      <c r="C5318">
        <v>2321</v>
      </c>
      <c r="D5318" s="2">
        <v>46174</v>
      </c>
      <c r="E5318" t="s">
        <v>905</v>
      </c>
      <c r="F5318" t="s">
        <v>815</v>
      </c>
      <c r="G5318" t="s">
        <v>1900</v>
      </c>
      <c r="H5318" t="s">
        <v>831</v>
      </c>
      <c r="I5318" t="s">
        <v>12809</v>
      </c>
      <c r="J5318" t="s">
        <v>7274</v>
      </c>
      <c r="K5318" t="s">
        <v>56</v>
      </c>
      <c r="L5318" t="s">
        <v>902</v>
      </c>
      <c r="M5318" t="s">
        <v>1829</v>
      </c>
      <c r="N5318" s="5">
        <v>72216</v>
      </c>
    </row>
    <row r="5319" spans="1:14" x14ac:dyDescent="0.25">
      <c r="A5319" t="s">
        <v>68</v>
      </c>
      <c r="B5319" t="s">
        <v>2056</v>
      </c>
      <c r="C5319">
        <v>2321</v>
      </c>
      <c r="D5319" s="2">
        <v>46174</v>
      </c>
      <c r="E5319" t="s">
        <v>905</v>
      </c>
      <c r="F5319" t="s">
        <v>815</v>
      </c>
      <c r="G5319" t="s">
        <v>1900</v>
      </c>
      <c r="H5319" t="s">
        <v>831</v>
      </c>
      <c r="I5319" t="s">
        <v>12810</v>
      </c>
      <c r="J5319" t="s">
        <v>7274</v>
      </c>
      <c r="K5319" t="s">
        <v>56</v>
      </c>
      <c r="L5319" t="s">
        <v>902</v>
      </c>
      <c r="M5319" t="s">
        <v>1829</v>
      </c>
      <c r="N5319" s="5">
        <v>682043</v>
      </c>
    </row>
    <row r="5320" spans="1:14" x14ac:dyDescent="0.25">
      <c r="A5320" t="s">
        <v>68</v>
      </c>
      <c r="B5320" t="s">
        <v>2056</v>
      </c>
      <c r="C5320">
        <v>2321</v>
      </c>
      <c r="D5320" s="2">
        <v>46174</v>
      </c>
      <c r="E5320" t="s">
        <v>905</v>
      </c>
      <c r="F5320" t="s">
        <v>815</v>
      </c>
      <c r="G5320" t="s">
        <v>1900</v>
      </c>
      <c r="H5320" t="s">
        <v>831</v>
      </c>
      <c r="I5320" t="s">
        <v>12811</v>
      </c>
      <c r="J5320" t="s">
        <v>7274</v>
      </c>
      <c r="K5320" t="s">
        <v>56</v>
      </c>
      <c r="L5320" t="s">
        <v>902</v>
      </c>
      <c r="M5320" t="s">
        <v>1829</v>
      </c>
      <c r="N5320" s="5">
        <v>35601061</v>
      </c>
    </row>
    <row r="5321" spans="1:14" x14ac:dyDescent="0.25">
      <c r="A5321" t="s">
        <v>68</v>
      </c>
      <c r="B5321" t="s">
        <v>2056</v>
      </c>
      <c r="C5321">
        <v>2321</v>
      </c>
      <c r="D5321" s="2">
        <v>46174</v>
      </c>
      <c r="E5321" t="s">
        <v>905</v>
      </c>
      <c r="F5321" t="s">
        <v>180</v>
      </c>
      <c r="G5321" t="s">
        <v>23</v>
      </c>
      <c r="H5321" t="s">
        <v>10568</v>
      </c>
      <c r="I5321" t="s">
        <v>12812</v>
      </c>
      <c r="J5321" t="s">
        <v>7336</v>
      </c>
      <c r="K5321" t="s">
        <v>56</v>
      </c>
      <c r="L5321" t="s">
        <v>902</v>
      </c>
      <c r="M5321" t="s">
        <v>1829</v>
      </c>
      <c r="N5321" s="5">
        <v>3105303</v>
      </c>
    </row>
    <row r="5322" spans="1:14" x14ac:dyDescent="0.25">
      <c r="A5322" t="s">
        <v>68</v>
      </c>
      <c r="B5322" t="s">
        <v>2056</v>
      </c>
      <c r="C5322">
        <v>2321</v>
      </c>
      <c r="D5322" s="2">
        <v>46174</v>
      </c>
      <c r="E5322" t="s">
        <v>906</v>
      </c>
      <c r="F5322" t="s">
        <v>601</v>
      </c>
      <c r="G5322" t="s">
        <v>1894</v>
      </c>
      <c r="H5322" t="s">
        <v>1018</v>
      </c>
      <c r="I5322" t="s">
        <v>14</v>
      </c>
      <c r="J5322" t="s">
        <v>1906</v>
      </c>
      <c r="K5322" t="s">
        <v>56</v>
      </c>
      <c r="L5322" t="s">
        <v>903</v>
      </c>
      <c r="M5322" t="s">
        <v>1829</v>
      </c>
      <c r="N5322" s="5">
        <v>10657070</v>
      </c>
    </row>
    <row r="5323" spans="1:14" x14ac:dyDescent="0.25">
      <c r="A5323" t="s">
        <v>68</v>
      </c>
      <c r="B5323" t="s">
        <v>2056</v>
      </c>
      <c r="C5323">
        <v>2321</v>
      </c>
      <c r="D5323" s="2">
        <v>46174</v>
      </c>
      <c r="E5323" t="s">
        <v>906</v>
      </c>
      <c r="F5323" t="s">
        <v>174</v>
      </c>
      <c r="G5323" t="s">
        <v>1909</v>
      </c>
      <c r="H5323" t="s">
        <v>1352</v>
      </c>
      <c r="I5323" t="s">
        <v>14</v>
      </c>
      <c r="J5323" t="s">
        <v>1910</v>
      </c>
      <c r="K5323" t="s">
        <v>56</v>
      </c>
      <c r="L5323" t="s">
        <v>903</v>
      </c>
      <c r="M5323" t="s">
        <v>1829</v>
      </c>
      <c r="N5323" s="5">
        <v>9139619</v>
      </c>
    </row>
    <row r="5324" spans="1:14" x14ac:dyDescent="0.25">
      <c r="A5324" t="s">
        <v>68</v>
      </c>
      <c r="B5324" t="s">
        <v>2056</v>
      </c>
      <c r="C5324">
        <v>2321</v>
      </c>
      <c r="D5324" s="2">
        <v>46174</v>
      </c>
      <c r="E5324" t="s">
        <v>906</v>
      </c>
      <c r="F5324" t="s">
        <v>815</v>
      </c>
      <c r="G5324" t="s">
        <v>1900</v>
      </c>
      <c r="H5324" t="s">
        <v>831</v>
      </c>
      <c r="I5324" t="s">
        <v>14</v>
      </c>
      <c r="J5324" t="s">
        <v>1904</v>
      </c>
      <c r="K5324" t="s">
        <v>56</v>
      </c>
      <c r="L5324" t="s">
        <v>903</v>
      </c>
      <c r="M5324" t="s">
        <v>1829</v>
      </c>
      <c r="N5324" s="5">
        <v>10837812</v>
      </c>
    </row>
    <row r="5325" spans="1:14" x14ac:dyDescent="0.25">
      <c r="A5325" t="s">
        <v>68</v>
      </c>
      <c r="B5325" t="s">
        <v>2056</v>
      </c>
      <c r="C5325">
        <v>2321</v>
      </c>
      <c r="D5325" s="2">
        <v>46174</v>
      </c>
      <c r="E5325" t="s">
        <v>907</v>
      </c>
      <c r="F5325" t="s">
        <v>174</v>
      </c>
      <c r="G5325" t="s">
        <v>1909</v>
      </c>
      <c r="H5325" t="s">
        <v>1352</v>
      </c>
      <c r="I5325" t="s">
        <v>14</v>
      </c>
      <c r="J5325" t="s">
        <v>1911</v>
      </c>
      <c r="K5325" t="s">
        <v>56</v>
      </c>
      <c r="L5325" t="s">
        <v>904</v>
      </c>
      <c r="M5325" t="s">
        <v>1829</v>
      </c>
      <c r="N5325" s="5">
        <v>-1179312</v>
      </c>
    </row>
    <row r="5326" spans="1:14" x14ac:dyDescent="0.25">
      <c r="A5326" t="s">
        <v>68</v>
      </c>
      <c r="B5326" t="s">
        <v>2056</v>
      </c>
      <c r="C5326">
        <v>2321</v>
      </c>
      <c r="D5326" s="2">
        <v>46174</v>
      </c>
      <c r="E5326" t="s">
        <v>907</v>
      </c>
      <c r="F5326" t="s">
        <v>174</v>
      </c>
      <c r="G5326" t="s">
        <v>1909</v>
      </c>
      <c r="H5326" t="s">
        <v>1352</v>
      </c>
      <c r="I5326" t="s">
        <v>12791</v>
      </c>
      <c r="J5326" t="s">
        <v>1911</v>
      </c>
      <c r="K5326" t="s">
        <v>56</v>
      </c>
      <c r="L5326" t="s">
        <v>904</v>
      </c>
      <c r="M5326" t="s">
        <v>1829</v>
      </c>
      <c r="N5326" s="5">
        <v>-1404151</v>
      </c>
    </row>
    <row r="5327" spans="1:14" x14ac:dyDescent="0.25">
      <c r="A5327" t="s">
        <v>68</v>
      </c>
      <c r="B5327" t="s">
        <v>2056</v>
      </c>
      <c r="C5327">
        <v>2321</v>
      </c>
      <c r="D5327" s="2">
        <v>46174</v>
      </c>
      <c r="E5327" t="s">
        <v>907</v>
      </c>
      <c r="F5327" t="s">
        <v>174</v>
      </c>
      <c r="G5327" t="s">
        <v>1909</v>
      </c>
      <c r="H5327" t="s">
        <v>1352</v>
      </c>
      <c r="I5327" t="s">
        <v>12792</v>
      </c>
      <c r="J5327" t="s">
        <v>1911</v>
      </c>
      <c r="K5327" t="s">
        <v>56</v>
      </c>
      <c r="L5327" t="s">
        <v>904</v>
      </c>
      <c r="M5327" t="s">
        <v>1829</v>
      </c>
      <c r="N5327" s="5">
        <v>-769997</v>
      </c>
    </row>
    <row r="5328" spans="1:14" x14ac:dyDescent="0.25">
      <c r="A5328" t="s">
        <v>68</v>
      </c>
      <c r="B5328" t="s">
        <v>2056</v>
      </c>
      <c r="C5328">
        <v>2321</v>
      </c>
      <c r="D5328" s="2">
        <v>46174</v>
      </c>
      <c r="E5328" t="s">
        <v>907</v>
      </c>
      <c r="F5328" t="s">
        <v>174</v>
      </c>
      <c r="G5328" t="s">
        <v>1909</v>
      </c>
      <c r="H5328" t="s">
        <v>1352</v>
      </c>
      <c r="I5328" t="s">
        <v>12793</v>
      </c>
      <c r="J5328" t="s">
        <v>1911</v>
      </c>
      <c r="K5328" t="s">
        <v>56</v>
      </c>
      <c r="L5328" t="s">
        <v>904</v>
      </c>
      <c r="M5328" t="s">
        <v>1829</v>
      </c>
      <c r="N5328" s="5">
        <v>-4371709</v>
      </c>
    </row>
    <row r="5329" spans="1:14" x14ac:dyDescent="0.25">
      <c r="A5329" t="s">
        <v>68</v>
      </c>
      <c r="B5329" t="s">
        <v>2056</v>
      </c>
      <c r="C5329">
        <v>2321</v>
      </c>
      <c r="D5329" s="2">
        <v>46174</v>
      </c>
      <c r="E5329" t="s">
        <v>907</v>
      </c>
      <c r="F5329" t="s">
        <v>174</v>
      </c>
      <c r="G5329" t="s">
        <v>1909</v>
      </c>
      <c r="H5329" t="s">
        <v>1352</v>
      </c>
      <c r="I5329" t="s">
        <v>12794</v>
      </c>
      <c r="J5329" t="s">
        <v>1911</v>
      </c>
      <c r="K5329" t="s">
        <v>56</v>
      </c>
      <c r="L5329" t="s">
        <v>904</v>
      </c>
      <c r="M5329" t="s">
        <v>1829</v>
      </c>
      <c r="N5329" s="5">
        <v>-640314</v>
      </c>
    </row>
    <row r="5330" spans="1:14" x14ac:dyDescent="0.25">
      <c r="A5330" t="s">
        <v>68</v>
      </c>
      <c r="B5330" t="s">
        <v>2056</v>
      </c>
      <c r="C5330">
        <v>2321</v>
      </c>
      <c r="D5330" s="2">
        <v>46174</v>
      </c>
      <c r="E5330" t="s">
        <v>907</v>
      </c>
      <c r="F5330" t="s">
        <v>815</v>
      </c>
      <c r="G5330" t="s">
        <v>1900</v>
      </c>
      <c r="H5330" t="s">
        <v>831</v>
      </c>
      <c r="I5330" t="s">
        <v>14</v>
      </c>
      <c r="J5330" t="s">
        <v>1907</v>
      </c>
      <c r="K5330" t="s">
        <v>56</v>
      </c>
      <c r="L5330" t="s">
        <v>904</v>
      </c>
      <c r="M5330" t="s">
        <v>1829</v>
      </c>
      <c r="N5330" s="5">
        <v>-43060142</v>
      </c>
    </row>
    <row r="5331" spans="1:14" x14ac:dyDescent="0.25">
      <c r="A5331" t="s">
        <v>68</v>
      </c>
      <c r="B5331" t="s">
        <v>2056</v>
      </c>
      <c r="C5331">
        <v>2321</v>
      </c>
      <c r="D5331" s="2">
        <v>46174</v>
      </c>
      <c r="E5331" t="s">
        <v>907</v>
      </c>
      <c r="F5331" t="s">
        <v>815</v>
      </c>
      <c r="G5331" t="s">
        <v>1900</v>
      </c>
      <c r="H5331" t="s">
        <v>831</v>
      </c>
      <c r="I5331" t="s">
        <v>12808</v>
      </c>
      <c r="J5331" t="s">
        <v>10910</v>
      </c>
      <c r="K5331" t="s">
        <v>56</v>
      </c>
      <c r="L5331" t="s">
        <v>904</v>
      </c>
      <c r="M5331" t="s">
        <v>1829</v>
      </c>
      <c r="N5331" s="5">
        <v>-2276821</v>
      </c>
    </row>
    <row r="5332" spans="1:14" x14ac:dyDescent="0.25">
      <c r="A5332" t="s">
        <v>68</v>
      </c>
      <c r="B5332" t="s">
        <v>2056</v>
      </c>
      <c r="C5332">
        <v>2321</v>
      </c>
      <c r="D5332" s="2">
        <v>46174</v>
      </c>
      <c r="E5332" t="s">
        <v>907</v>
      </c>
      <c r="F5332" t="s">
        <v>180</v>
      </c>
      <c r="G5332" t="s">
        <v>23</v>
      </c>
      <c r="H5332" t="s">
        <v>10568</v>
      </c>
      <c r="I5332" t="s">
        <v>14</v>
      </c>
      <c r="J5332" t="s">
        <v>10902</v>
      </c>
      <c r="K5332" t="s">
        <v>56</v>
      </c>
      <c r="L5332" t="s">
        <v>904</v>
      </c>
      <c r="M5332" t="s">
        <v>1829</v>
      </c>
      <c r="N5332" s="5">
        <v>-2254755</v>
      </c>
    </row>
    <row r="5333" spans="1:14" x14ac:dyDescent="0.25">
      <c r="A5333" t="s">
        <v>68</v>
      </c>
      <c r="B5333" t="s">
        <v>2056</v>
      </c>
      <c r="C5333">
        <v>2321</v>
      </c>
      <c r="D5333" s="2">
        <v>46174</v>
      </c>
      <c r="E5333" t="s">
        <v>907</v>
      </c>
      <c r="F5333" t="s">
        <v>180</v>
      </c>
      <c r="G5333" t="s">
        <v>23</v>
      </c>
      <c r="H5333" t="s">
        <v>10568</v>
      </c>
      <c r="I5333" t="s">
        <v>12812</v>
      </c>
      <c r="J5333" t="s">
        <v>12813</v>
      </c>
      <c r="K5333" t="s">
        <v>56</v>
      </c>
      <c r="L5333" t="s">
        <v>904</v>
      </c>
      <c r="M5333" t="s">
        <v>1829</v>
      </c>
      <c r="N5333" s="5">
        <v>-3105303</v>
      </c>
    </row>
    <row r="5334" spans="1:14" x14ac:dyDescent="0.25">
      <c r="A5334" t="s">
        <v>68</v>
      </c>
      <c r="B5334" t="s">
        <v>2056</v>
      </c>
      <c r="C5334">
        <v>3866</v>
      </c>
      <c r="D5334" s="2">
        <v>46023</v>
      </c>
      <c r="E5334" t="s">
        <v>905</v>
      </c>
      <c r="F5334" t="s">
        <v>601</v>
      </c>
      <c r="G5334" t="s">
        <v>1894</v>
      </c>
      <c r="H5334" t="s">
        <v>1553</v>
      </c>
      <c r="I5334" t="s">
        <v>4314</v>
      </c>
      <c r="J5334" t="s">
        <v>657</v>
      </c>
      <c r="K5334" t="s">
        <v>56</v>
      </c>
      <c r="L5334" t="s">
        <v>902</v>
      </c>
      <c r="M5334" t="s">
        <v>1829</v>
      </c>
      <c r="N5334" s="5">
        <v>1193302</v>
      </c>
    </row>
    <row r="5335" spans="1:14" x14ac:dyDescent="0.25">
      <c r="A5335" t="s">
        <v>68</v>
      </c>
      <c r="B5335" t="s">
        <v>2056</v>
      </c>
      <c r="C5335">
        <v>3866</v>
      </c>
      <c r="D5335" s="2">
        <v>46023</v>
      </c>
      <c r="E5335" t="s">
        <v>905</v>
      </c>
      <c r="F5335" t="s">
        <v>601</v>
      </c>
      <c r="G5335" t="s">
        <v>1894</v>
      </c>
      <c r="H5335" t="s">
        <v>1553</v>
      </c>
      <c r="I5335" t="s">
        <v>4315</v>
      </c>
      <c r="J5335" t="s">
        <v>657</v>
      </c>
      <c r="K5335" t="s">
        <v>56</v>
      </c>
      <c r="L5335" t="s">
        <v>902</v>
      </c>
      <c r="M5335" t="s">
        <v>1829</v>
      </c>
      <c r="N5335" s="5">
        <v>2573577</v>
      </c>
    </row>
    <row r="5336" spans="1:14" x14ac:dyDescent="0.25">
      <c r="A5336" t="s">
        <v>68</v>
      </c>
      <c r="B5336" t="s">
        <v>2056</v>
      </c>
      <c r="C5336">
        <v>3866</v>
      </c>
      <c r="D5336" s="2">
        <v>46023</v>
      </c>
      <c r="E5336" t="s">
        <v>905</v>
      </c>
      <c r="F5336" t="s">
        <v>601</v>
      </c>
      <c r="G5336" t="s">
        <v>1894</v>
      </c>
      <c r="H5336" t="s">
        <v>1553</v>
      </c>
      <c r="I5336" t="s">
        <v>4316</v>
      </c>
      <c r="J5336" t="s">
        <v>657</v>
      </c>
      <c r="K5336" t="s">
        <v>56</v>
      </c>
      <c r="L5336" t="s">
        <v>902</v>
      </c>
      <c r="M5336" t="s">
        <v>1829</v>
      </c>
      <c r="N5336" s="5">
        <v>2488359</v>
      </c>
    </row>
    <row r="5337" spans="1:14" x14ac:dyDescent="0.25">
      <c r="A5337" t="s">
        <v>68</v>
      </c>
      <c r="B5337" t="s">
        <v>2056</v>
      </c>
      <c r="C5337">
        <v>3866</v>
      </c>
      <c r="D5337" s="2">
        <v>46023</v>
      </c>
      <c r="E5337" t="s">
        <v>905</v>
      </c>
      <c r="F5337" t="s">
        <v>174</v>
      </c>
      <c r="G5337" t="s">
        <v>1909</v>
      </c>
      <c r="H5337" t="s">
        <v>1556</v>
      </c>
      <c r="I5337" t="s">
        <v>4317</v>
      </c>
      <c r="J5337" t="s">
        <v>320</v>
      </c>
      <c r="K5337" t="s">
        <v>56</v>
      </c>
      <c r="L5337" t="s">
        <v>902</v>
      </c>
      <c r="M5337" t="s">
        <v>1829</v>
      </c>
      <c r="N5337" s="5">
        <v>1350626</v>
      </c>
    </row>
    <row r="5338" spans="1:14" x14ac:dyDescent="0.25">
      <c r="A5338" t="s">
        <v>68</v>
      </c>
      <c r="B5338" t="s">
        <v>2056</v>
      </c>
      <c r="C5338">
        <v>3866</v>
      </c>
      <c r="D5338" s="2">
        <v>46023</v>
      </c>
      <c r="E5338" t="s">
        <v>905</v>
      </c>
      <c r="F5338" t="s">
        <v>174</v>
      </c>
      <c r="G5338" t="s">
        <v>1909</v>
      </c>
      <c r="H5338" t="s">
        <v>1556</v>
      </c>
      <c r="I5338" t="s">
        <v>4318</v>
      </c>
      <c r="J5338" t="s">
        <v>320</v>
      </c>
      <c r="K5338" t="s">
        <v>56</v>
      </c>
      <c r="L5338" t="s">
        <v>902</v>
      </c>
      <c r="M5338" t="s">
        <v>1829</v>
      </c>
      <c r="N5338" s="5">
        <v>1838035</v>
      </c>
    </row>
    <row r="5339" spans="1:14" x14ac:dyDescent="0.25">
      <c r="A5339" t="s">
        <v>68</v>
      </c>
      <c r="B5339" t="s">
        <v>2056</v>
      </c>
      <c r="C5339">
        <v>3866</v>
      </c>
      <c r="D5339" s="2">
        <v>46023</v>
      </c>
      <c r="E5339" t="s">
        <v>905</v>
      </c>
      <c r="F5339" t="s">
        <v>2384</v>
      </c>
      <c r="G5339" t="s">
        <v>14</v>
      </c>
      <c r="H5339" t="s">
        <v>2341</v>
      </c>
      <c r="I5339" t="s">
        <v>4319</v>
      </c>
      <c r="J5339" t="s">
        <v>2385</v>
      </c>
      <c r="K5339" t="s">
        <v>56</v>
      </c>
      <c r="L5339" t="s">
        <v>902</v>
      </c>
      <c r="M5339" t="s">
        <v>1829</v>
      </c>
      <c r="N5339" s="5">
        <v>476736</v>
      </c>
    </row>
    <row r="5340" spans="1:14" x14ac:dyDescent="0.25">
      <c r="A5340" t="s">
        <v>68</v>
      </c>
      <c r="B5340" t="s">
        <v>2056</v>
      </c>
      <c r="C5340">
        <v>3866</v>
      </c>
      <c r="D5340" s="2">
        <v>46023</v>
      </c>
      <c r="E5340" t="s">
        <v>905</v>
      </c>
      <c r="F5340" t="s">
        <v>924</v>
      </c>
      <c r="G5340" t="s">
        <v>901</v>
      </c>
      <c r="H5340" t="s">
        <v>1554</v>
      </c>
      <c r="I5340" t="s">
        <v>4320</v>
      </c>
      <c r="J5340" t="s">
        <v>901</v>
      </c>
      <c r="K5340" t="s">
        <v>56</v>
      </c>
      <c r="L5340" t="s">
        <v>902</v>
      </c>
      <c r="M5340" t="s">
        <v>1829</v>
      </c>
      <c r="N5340" s="5">
        <v>1620901</v>
      </c>
    </row>
    <row r="5341" spans="1:14" x14ac:dyDescent="0.25">
      <c r="A5341" t="s">
        <v>68</v>
      </c>
      <c r="B5341" t="s">
        <v>2056</v>
      </c>
      <c r="C5341">
        <v>3866</v>
      </c>
      <c r="D5341" s="2">
        <v>46023</v>
      </c>
      <c r="E5341" t="s">
        <v>905</v>
      </c>
      <c r="F5341" t="s">
        <v>924</v>
      </c>
      <c r="G5341" t="s">
        <v>901</v>
      </c>
      <c r="H5341" t="s">
        <v>1554</v>
      </c>
      <c r="I5341" t="s">
        <v>4321</v>
      </c>
      <c r="J5341" t="s">
        <v>901</v>
      </c>
      <c r="K5341" t="s">
        <v>56</v>
      </c>
      <c r="L5341" t="s">
        <v>902</v>
      </c>
      <c r="M5341" t="s">
        <v>1829</v>
      </c>
      <c r="N5341" s="5">
        <v>460844</v>
      </c>
    </row>
    <row r="5342" spans="1:14" x14ac:dyDescent="0.25">
      <c r="A5342" t="s">
        <v>68</v>
      </c>
      <c r="B5342" t="s">
        <v>2056</v>
      </c>
      <c r="C5342">
        <v>3866</v>
      </c>
      <c r="D5342" s="2">
        <v>46023</v>
      </c>
      <c r="E5342" t="s">
        <v>905</v>
      </c>
      <c r="F5342" t="s">
        <v>1641</v>
      </c>
      <c r="G5342" t="s">
        <v>2081</v>
      </c>
      <c r="H5342" t="s">
        <v>1618</v>
      </c>
      <c r="I5342" t="s">
        <v>4322</v>
      </c>
      <c r="J5342" t="s">
        <v>1642</v>
      </c>
      <c r="K5342" t="s">
        <v>56</v>
      </c>
      <c r="L5342" t="s">
        <v>902</v>
      </c>
      <c r="M5342" t="s">
        <v>1829</v>
      </c>
      <c r="N5342" s="5">
        <v>111238</v>
      </c>
    </row>
    <row r="5343" spans="1:14" x14ac:dyDescent="0.25">
      <c r="A5343" t="s">
        <v>68</v>
      </c>
      <c r="B5343" t="s">
        <v>2056</v>
      </c>
      <c r="C5343">
        <v>3866</v>
      </c>
      <c r="D5343" s="2">
        <v>46023</v>
      </c>
      <c r="E5343" t="s">
        <v>905</v>
      </c>
      <c r="F5343" t="s">
        <v>948</v>
      </c>
      <c r="G5343" t="s">
        <v>949</v>
      </c>
      <c r="H5343" t="s">
        <v>1282</v>
      </c>
      <c r="I5343" t="s">
        <v>4323</v>
      </c>
      <c r="J5343" t="s">
        <v>949</v>
      </c>
      <c r="K5343" t="s">
        <v>56</v>
      </c>
      <c r="L5343" t="s">
        <v>902</v>
      </c>
      <c r="M5343" t="s">
        <v>1829</v>
      </c>
      <c r="N5343" s="5">
        <v>83230</v>
      </c>
    </row>
    <row r="5344" spans="1:14" x14ac:dyDescent="0.25">
      <c r="A5344" t="s">
        <v>68</v>
      </c>
      <c r="B5344" t="s">
        <v>2056</v>
      </c>
      <c r="C5344">
        <v>3866</v>
      </c>
      <c r="D5344" s="2">
        <v>46023</v>
      </c>
      <c r="E5344" t="s">
        <v>905</v>
      </c>
      <c r="F5344" t="s">
        <v>948</v>
      </c>
      <c r="G5344" t="s">
        <v>949</v>
      </c>
      <c r="H5344" t="s">
        <v>1282</v>
      </c>
      <c r="I5344" t="s">
        <v>4324</v>
      </c>
      <c r="J5344" t="s">
        <v>949</v>
      </c>
      <c r="K5344" t="s">
        <v>56</v>
      </c>
      <c r="L5344" t="s">
        <v>902</v>
      </c>
      <c r="M5344" t="s">
        <v>1829</v>
      </c>
      <c r="N5344" s="5">
        <v>83005</v>
      </c>
    </row>
    <row r="5345" spans="1:14" x14ac:dyDescent="0.25">
      <c r="A5345" t="s">
        <v>68</v>
      </c>
      <c r="B5345" t="s">
        <v>2056</v>
      </c>
      <c r="C5345">
        <v>3866</v>
      </c>
      <c r="D5345" s="2">
        <v>46023</v>
      </c>
      <c r="E5345" t="s">
        <v>905</v>
      </c>
      <c r="F5345" t="s">
        <v>948</v>
      </c>
      <c r="G5345" t="s">
        <v>949</v>
      </c>
      <c r="H5345" t="s">
        <v>1282</v>
      </c>
      <c r="I5345" t="s">
        <v>4325</v>
      </c>
      <c r="J5345" t="s">
        <v>949</v>
      </c>
      <c r="K5345" t="s">
        <v>56</v>
      </c>
      <c r="L5345" t="s">
        <v>902</v>
      </c>
      <c r="M5345" t="s">
        <v>1829</v>
      </c>
      <c r="N5345" s="5">
        <v>83307</v>
      </c>
    </row>
    <row r="5346" spans="1:14" x14ac:dyDescent="0.25">
      <c r="A5346" t="s">
        <v>68</v>
      </c>
      <c r="B5346" t="s">
        <v>2056</v>
      </c>
      <c r="C5346">
        <v>3866</v>
      </c>
      <c r="D5346" s="2">
        <v>46023</v>
      </c>
      <c r="E5346" t="s">
        <v>905</v>
      </c>
      <c r="F5346" t="s">
        <v>948</v>
      </c>
      <c r="G5346" t="s">
        <v>949</v>
      </c>
      <c r="H5346" t="s">
        <v>1282</v>
      </c>
      <c r="I5346" t="s">
        <v>4326</v>
      </c>
      <c r="J5346" t="s">
        <v>949</v>
      </c>
      <c r="K5346" t="s">
        <v>56</v>
      </c>
      <c r="L5346" t="s">
        <v>902</v>
      </c>
      <c r="M5346" t="s">
        <v>1829</v>
      </c>
      <c r="N5346" s="5">
        <v>83477</v>
      </c>
    </row>
    <row r="5347" spans="1:14" x14ac:dyDescent="0.25">
      <c r="A5347" t="s">
        <v>68</v>
      </c>
      <c r="B5347" t="s">
        <v>2056</v>
      </c>
      <c r="C5347">
        <v>3866</v>
      </c>
      <c r="D5347" s="2">
        <v>46023</v>
      </c>
      <c r="E5347" t="s">
        <v>905</v>
      </c>
      <c r="F5347" t="s">
        <v>948</v>
      </c>
      <c r="G5347" t="s">
        <v>949</v>
      </c>
      <c r="H5347" t="s">
        <v>1282</v>
      </c>
      <c r="I5347" t="s">
        <v>4327</v>
      </c>
      <c r="J5347" t="s">
        <v>949</v>
      </c>
      <c r="K5347" t="s">
        <v>56</v>
      </c>
      <c r="L5347" t="s">
        <v>902</v>
      </c>
      <c r="M5347" t="s">
        <v>1829</v>
      </c>
      <c r="N5347" s="5">
        <v>166852</v>
      </c>
    </row>
    <row r="5348" spans="1:14" x14ac:dyDescent="0.25">
      <c r="A5348" t="s">
        <v>68</v>
      </c>
      <c r="B5348" t="s">
        <v>2056</v>
      </c>
      <c r="C5348">
        <v>3866</v>
      </c>
      <c r="D5348" s="2">
        <v>46023</v>
      </c>
      <c r="E5348" t="s">
        <v>905</v>
      </c>
      <c r="F5348" t="s">
        <v>815</v>
      </c>
      <c r="G5348" t="s">
        <v>1900</v>
      </c>
      <c r="H5348" t="s">
        <v>1555</v>
      </c>
      <c r="I5348" t="s">
        <v>4328</v>
      </c>
      <c r="J5348" t="s">
        <v>1123</v>
      </c>
      <c r="K5348" t="s">
        <v>56</v>
      </c>
      <c r="L5348" t="s">
        <v>902</v>
      </c>
      <c r="M5348" t="s">
        <v>1829</v>
      </c>
      <c r="N5348" s="5">
        <v>659087</v>
      </c>
    </row>
    <row r="5349" spans="1:14" x14ac:dyDescent="0.25">
      <c r="A5349" t="s">
        <v>68</v>
      </c>
      <c r="B5349" t="s">
        <v>2056</v>
      </c>
      <c r="C5349">
        <v>3866</v>
      </c>
      <c r="D5349" s="2">
        <v>46023</v>
      </c>
      <c r="E5349" t="s">
        <v>905</v>
      </c>
      <c r="F5349" t="s">
        <v>815</v>
      </c>
      <c r="G5349" t="s">
        <v>1900</v>
      </c>
      <c r="H5349" t="s">
        <v>1555</v>
      </c>
      <c r="I5349" t="s">
        <v>4329</v>
      </c>
      <c r="J5349" t="s">
        <v>1123</v>
      </c>
      <c r="K5349" t="s">
        <v>56</v>
      </c>
      <c r="L5349" t="s">
        <v>902</v>
      </c>
      <c r="M5349" t="s">
        <v>1829</v>
      </c>
      <c r="N5349" s="5">
        <v>481106</v>
      </c>
    </row>
    <row r="5350" spans="1:14" x14ac:dyDescent="0.25">
      <c r="A5350" t="s">
        <v>68</v>
      </c>
      <c r="B5350" t="s">
        <v>2056</v>
      </c>
      <c r="C5350">
        <v>3866</v>
      </c>
      <c r="D5350" s="2">
        <v>46023</v>
      </c>
      <c r="E5350" t="s">
        <v>905</v>
      </c>
      <c r="F5350" t="s">
        <v>815</v>
      </c>
      <c r="G5350" t="s">
        <v>1900</v>
      </c>
      <c r="H5350" t="s">
        <v>1555</v>
      </c>
      <c r="I5350" t="s">
        <v>4330</v>
      </c>
      <c r="J5350" t="s">
        <v>1123</v>
      </c>
      <c r="K5350" t="s">
        <v>56</v>
      </c>
      <c r="L5350" t="s">
        <v>902</v>
      </c>
      <c r="M5350" t="s">
        <v>1829</v>
      </c>
      <c r="N5350" s="5">
        <v>2459488</v>
      </c>
    </row>
    <row r="5351" spans="1:14" x14ac:dyDescent="0.25">
      <c r="A5351" t="s">
        <v>68</v>
      </c>
      <c r="B5351" t="s">
        <v>2056</v>
      </c>
      <c r="C5351">
        <v>3866</v>
      </c>
      <c r="D5351" s="2">
        <v>46023</v>
      </c>
      <c r="E5351" t="s">
        <v>905</v>
      </c>
      <c r="F5351" t="s">
        <v>815</v>
      </c>
      <c r="G5351" t="s">
        <v>1900</v>
      </c>
      <c r="H5351" t="s">
        <v>1555</v>
      </c>
      <c r="I5351" t="s">
        <v>4331</v>
      </c>
      <c r="J5351" t="s">
        <v>1123</v>
      </c>
      <c r="K5351" t="s">
        <v>56</v>
      </c>
      <c r="L5351" t="s">
        <v>902</v>
      </c>
      <c r="M5351" t="s">
        <v>1829</v>
      </c>
      <c r="N5351" s="5">
        <v>51041</v>
      </c>
    </row>
    <row r="5352" spans="1:14" x14ac:dyDescent="0.25">
      <c r="A5352" t="s">
        <v>68</v>
      </c>
      <c r="B5352" t="s">
        <v>2056</v>
      </c>
      <c r="C5352">
        <v>3866</v>
      </c>
      <c r="D5352" s="2">
        <v>46023</v>
      </c>
      <c r="E5352" t="s">
        <v>905</v>
      </c>
      <c r="F5352" t="s">
        <v>815</v>
      </c>
      <c r="G5352" t="s">
        <v>1900</v>
      </c>
      <c r="H5352" t="s">
        <v>1555</v>
      </c>
      <c r="I5352" t="s">
        <v>4332</v>
      </c>
      <c r="J5352" t="s">
        <v>1123</v>
      </c>
      <c r="K5352" t="s">
        <v>56</v>
      </c>
      <c r="L5352" t="s">
        <v>902</v>
      </c>
      <c r="M5352" t="s">
        <v>1829</v>
      </c>
      <c r="N5352" s="5">
        <v>1941903</v>
      </c>
    </row>
    <row r="5353" spans="1:14" x14ac:dyDescent="0.25">
      <c r="A5353" t="s">
        <v>68</v>
      </c>
      <c r="B5353" t="s">
        <v>2056</v>
      </c>
      <c r="C5353">
        <v>3866</v>
      </c>
      <c r="D5353" s="2">
        <v>46023</v>
      </c>
      <c r="E5353" t="s">
        <v>905</v>
      </c>
      <c r="F5353" t="s">
        <v>815</v>
      </c>
      <c r="G5353" t="s">
        <v>1900</v>
      </c>
      <c r="H5353" t="s">
        <v>1555</v>
      </c>
      <c r="I5353" t="s">
        <v>4333</v>
      </c>
      <c r="J5353" t="s">
        <v>1123</v>
      </c>
      <c r="K5353" t="s">
        <v>56</v>
      </c>
      <c r="L5353" t="s">
        <v>902</v>
      </c>
      <c r="M5353" t="s">
        <v>1829</v>
      </c>
      <c r="N5353" s="5">
        <v>59195</v>
      </c>
    </row>
    <row r="5354" spans="1:14" x14ac:dyDescent="0.25">
      <c r="A5354" t="s">
        <v>68</v>
      </c>
      <c r="B5354" t="s">
        <v>2056</v>
      </c>
      <c r="C5354">
        <v>3866</v>
      </c>
      <c r="D5354" s="2">
        <v>46023</v>
      </c>
      <c r="E5354" t="s">
        <v>905</v>
      </c>
      <c r="F5354" t="s">
        <v>815</v>
      </c>
      <c r="G5354" t="s">
        <v>1900</v>
      </c>
      <c r="H5354" t="s">
        <v>1555</v>
      </c>
      <c r="I5354" t="s">
        <v>4334</v>
      </c>
      <c r="J5354" t="s">
        <v>1123</v>
      </c>
      <c r="K5354" t="s">
        <v>56</v>
      </c>
      <c r="L5354" t="s">
        <v>902</v>
      </c>
      <c r="M5354" t="s">
        <v>1829</v>
      </c>
      <c r="N5354" s="5">
        <v>481106</v>
      </c>
    </row>
    <row r="5355" spans="1:14" x14ac:dyDescent="0.25">
      <c r="A5355" t="s">
        <v>68</v>
      </c>
      <c r="B5355" t="s">
        <v>2056</v>
      </c>
      <c r="C5355">
        <v>3866</v>
      </c>
      <c r="D5355" s="2">
        <v>46023</v>
      </c>
      <c r="E5355" t="s">
        <v>906</v>
      </c>
      <c r="F5355" t="s">
        <v>174</v>
      </c>
      <c r="G5355" t="s">
        <v>1909</v>
      </c>
      <c r="H5355" t="s">
        <v>1556</v>
      </c>
      <c r="I5355" t="s">
        <v>14</v>
      </c>
      <c r="J5355" t="s">
        <v>1910</v>
      </c>
      <c r="K5355" t="s">
        <v>56</v>
      </c>
      <c r="L5355" t="s">
        <v>903</v>
      </c>
      <c r="M5355" t="s">
        <v>1829</v>
      </c>
      <c r="N5355" s="5">
        <v>1977935</v>
      </c>
    </row>
    <row r="5356" spans="1:14" x14ac:dyDescent="0.25">
      <c r="A5356" t="s">
        <v>68</v>
      </c>
      <c r="B5356" t="s">
        <v>2056</v>
      </c>
      <c r="C5356">
        <v>3866</v>
      </c>
      <c r="D5356" s="2">
        <v>46023</v>
      </c>
      <c r="E5356" t="s">
        <v>906</v>
      </c>
      <c r="F5356" t="s">
        <v>924</v>
      </c>
      <c r="G5356" t="s">
        <v>901</v>
      </c>
      <c r="H5356" t="s">
        <v>1554</v>
      </c>
      <c r="I5356" t="s">
        <v>4335</v>
      </c>
      <c r="J5356" t="s">
        <v>1926</v>
      </c>
      <c r="K5356" t="s">
        <v>56</v>
      </c>
      <c r="L5356" t="s">
        <v>903</v>
      </c>
      <c r="M5356" t="s">
        <v>1829</v>
      </c>
      <c r="N5356" s="5">
        <v>3087941</v>
      </c>
    </row>
    <row r="5357" spans="1:14" x14ac:dyDescent="0.25">
      <c r="A5357" t="s">
        <v>68</v>
      </c>
      <c r="B5357" t="s">
        <v>2056</v>
      </c>
      <c r="C5357">
        <v>3866</v>
      </c>
      <c r="D5357" s="2">
        <v>46023</v>
      </c>
      <c r="E5357" t="s">
        <v>906</v>
      </c>
      <c r="F5357" t="s">
        <v>924</v>
      </c>
      <c r="G5357" t="s">
        <v>901</v>
      </c>
      <c r="H5357" t="s">
        <v>1554</v>
      </c>
      <c r="I5357" t="s">
        <v>4336</v>
      </c>
      <c r="J5357" t="s">
        <v>1926</v>
      </c>
      <c r="K5357" t="s">
        <v>56</v>
      </c>
      <c r="L5357" t="s">
        <v>903</v>
      </c>
      <c r="M5357" t="s">
        <v>1829</v>
      </c>
      <c r="N5357" s="5">
        <v>690886</v>
      </c>
    </row>
    <row r="5358" spans="1:14" x14ac:dyDescent="0.25">
      <c r="A5358" t="s">
        <v>68</v>
      </c>
      <c r="B5358" t="s">
        <v>2056</v>
      </c>
      <c r="C5358">
        <v>3866</v>
      </c>
      <c r="D5358" s="2">
        <v>46023</v>
      </c>
      <c r="E5358" t="s">
        <v>906</v>
      </c>
      <c r="F5358" t="s">
        <v>815</v>
      </c>
      <c r="G5358" t="s">
        <v>1900</v>
      </c>
      <c r="H5358" t="s">
        <v>1555</v>
      </c>
      <c r="I5358" t="s">
        <v>14</v>
      </c>
      <c r="J5358" t="s">
        <v>1904</v>
      </c>
      <c r="K5358" t="s">
        <v>56</v>
      </c>
      <c r="L5358" t="s">
        <v>903</v>
      </c>
      <c r="M5358" t="s">
        <v>1829</v>
      </c>
      <c r="N5358" s="5">
        <v>2524909</v>
      </c>
    </row>
    <row r="5359" spans="1:14" x14ac:dyDescent="0.25">
      <c r="A5359" t="s">
        <v>68</v>
      </c>
      <c r="B5359" t="s">
        <v>2056</v>
      </c>
      <c r="C5359">
        <v>3866</v>
      </c>
      <c r="D5359" s="2">
        <v>46023</v>
      </c>
      <c r="E5359" t="s">
        <v>907</v>
      </c>
      <c r="F5359" t="s">
        <v>174</v>
      </c>
      <c r="G5359" t="s">
        <v>1909</v>
      </c>
      <c r="H5359" t="s">
        <v>1556</v>
      </c>
      <c r="I5359" t="s">
        <v>4317</v>
      </c>
      <c r="J5359" t="s">
        <v>1911</v>
      </c>
      <c r="K5359" t="s">
        <v>56</v>
      </c>
      <c r="L5359" t="s">
        <v>904</v>
      </c>
      <c r="M5359" t="s">
        <v>1829</v>
      </c>
      <c r="N5359" s="5">
        <v>-1350626</v>
      </c>
    </row>
    <row r="5360" spans="1:14" x14ac:dyDescent="0.25">
      <c r="A5360" t="s">
        <v>68</v>
      </c>
      <c r="B5360" t="s">
        <v>2056</v>
      </c>
      <c r="C5360">
        <v>3866</v>
      </c>
      <c r="D5360" s="2">
        <v>46023</v>
      </c>
      <c r="E5360" t="s">
        <v>907</v>
      </c>
      <c r="F5360" t="s">
        <v>174</v>
      </c>
      <c r="G5360" t="s">
        <v>1909</v>
      </c>
      <c r="H5360" t="s">
        <v>1556</v>
      </c>
      <c r="I5360" t="s">
        <v>4318</v>
      </c>
      <c r="J5360" t="s">
        <v>1911</v>
      </c>
      <c r="K5360" t="s">
        <v>56</v>
      </c>
      <c r="L5360" t="s">
        <v>904</v>
      </c>
      <c r="M5360" t="s">
        <v>1829</v>
      </c>
      <c r="N5360" s="5">
        <v>-1838035</v>
      </c>
    </row>
    <row r="5361" spans="1:14" x14ac:dyDescent="0.25">
      <c r="A5361" t="s">
        <v>68</v>
      </c>
      <c r="B5361" t="s">
        <v>2056</v>
      </c>
      <c r="C5361">
        <v>3866</v>
      </c>
      <c r="D5361" s="2">
        <v>46023</v>
      </c>
      <c r="E5361" t="s">
        <v>907</v>
      </c>
      <c r="F5361" t="s">
        <v>924</v>
      </c>
      <c r="G5361" t="s">
        <v>901</v>
      </c>
      <c r="H5361" t="s">
        <v>1554</v>
      </c>
      <c r="I5361" t="s">
        <v>4320</v>
      </c>
      <c r="J5361" t="s">
        <v>1929</v>
      </c>
      <c r="K5361" t="s">
        <v>56</v>
      </c>
      <c r="L5361" t="s">
        <v>904</v>
      </c>
      <c r="M5361" t="s">
        <v>1829</v>
      </c>
      <c r="N5361" s="5">
        <v>-2383678</v>
      </c>
    </row>
    <row r="5362" spans="1:14" x14ac:dyDescent="0.25">
      <c r="A5362" t="s">
        <v>68</v>
      </c>
      <c r="B5362" t="s">
        <v>2056</v>
      </c>
      <c r="C5362">
        <v>3866</v>
      </c>
      <c r="D5362" s="2">
        <v>46023</v>
      </c>
      <c r="E5362" t="s">
        <v>907</v>
      </c>
      <c r="F5362" t="s">
        <v>924</v>
      </c>
      <c r="G5362" t="s">
        <v>901</v>
      </c>
      <c r="H5362" t="s">
        <v>1554</v>
      </c>
      <c r="I5362" t="s">
        <v>4321</v>
      </c>
      <c r="J5362" t="s">
        <v>1929</v>
      </c>
      <c r="K5362" t="s">
        <v>56</v>
      </c>
      <c r="L5362" t="s">
        <v>904</v>
      </c>
      <c r="M5362" t="s">
        <v>1829</v>
      </c>
      <c r="N5362" s="5">
        <v>-345633</v>
      </c>
    </row>
    <row r="5363" spans="1:14" x14ac:dyDescent="0.25">
      <c r="A5363" t="s">
        <v>68</v>
      </c>
      <c r="B5363" t="s">
        <v>2056</v>
      </c>
      <c r="C5363">
        <v>3866</v>
      </c>
      <c r="D5363" s="2">
        <v>46023</v>
      </c>
      <c r="E5363" t="s">
        <v>907</v>
      </c>
      <c r="F5363" t="s">
        <v>948</v>
      </c>
      <c r="G5363" t="s">
        <v>949</v>
      </c>
      <c r="H5363" t="s">
        <v>1282</v>
      </c>
      <c r="I5363" t="s">
        <v>4323</v>
      </c>
      <c r="J5363" t="s">
        <v>2064</v>
      </c>
      <c r="K5363" t="s">
        <v>56</v>
      </c>
      <c r="L5363" t="s">
        <v>904</v>
      </c>
      <c r="M5363" t="s">
        <v>1829</v>
      </c>
      <c r="N5363" s="5">
        <v>-83230</v>
      </c>
    </row>
    <row r="5364" spans="1:14" x14ac:dyDescent="0.25">
      <c r="A5364" t="s">
        <v>68</v>
      </c>
      <c r="B5364" t="s">
        <v>2056</v>
      </c>
      <c r="C5364">
        <v>3866</v>
      </c>
      <c r="D5364" s="2">
        <v>46023</v>
      </c>
      <c r="E5364" t="s">
        <v>907</v>
      </c>
      <c r="F5364" t="s">
        <v>815</v>
      </c>
      <c r="G5364" t="s">
        <v>1900</v>
      </c>
      <c r="H5364" t="s">
        <v>1555</v>
      </c>
      <c r="I5364" t="s">
        <v>4330</v>
      </c>
      <c r="J5364" t="s">
        <v>1907</v>
      </c>
      <c r="K5364" t="s">
        <v>56</v>
      </c>
      <c r="L5364" t="s">
        <v>904</v>
      </c>
      <c r="M5364" t="s">
        <v>1829</v>
      </c>
      <c r="N5364" s="5">
        <v>-2510529</v>
      </c>
    </row>
    <row r="5365" spans="1:14" x14ac:dyDescent="0.25">
      <c r="A5365" t="s">
        <v>68</v>
      </c>
      <c r="B5365" t="s">
        <v>2056</v>
      </c>
      <c r="C5365">
        <v>3866</v>
      </c>
      <c r="D5365" s="2">
        <v>46054</v>
      </c>
      <c r="E5365" t="s">
        <v>905</v>
      </c>
      <c r="F5365" t="s">
        <v>601</v>
      </c>
      <c r="G5365" t="s">
        <v>1894</v>
      </c>
      <c r="H5365" t="s">
        <v>1553</v>
      </c>
      <c r="I5365" t="s">
        <v>5546</v>
      </c>
      <c r="J5365" t="s">
        <v>657</v>
      </c>
      <c r="K5365" t="s">
        <v>56</v>
      </c>
      <c r="L5365" t="s">
        <v>902</v>
      </c>
      <c r="M5365" t="s">
        <v>1829</v>
      </c>
      <c r="N5365" s="5">
        <v>1193302</v>
      </c>
    </row>
    <row r="5366" spans="1:14" x14ac:dyDescent="0.25">
      <c r="A5366" t="s">
        <v>68</v>
      </c>
      <c r="B5366" t="s">
        <v>2056</v>
      </c>
      <c r="C5366">
        <v>3866</v>
      </c>
      <c r="D5366" s="2">
        <v>46054</v>
      </c>
      <c r="E5366" t="s">
        <v>905</v>
      </c>
      <c r="F5366" t="s">
        <v>601</v>
      </c>
      <c r="G5366" t="s">
        <v>1894</v>
      </c>
      <c r="H5366" t="s">
        <v>1553</v>
      </c>
      <c r="I5366" t="s">
        <v>5547</v>
      </c>
      <c r="J5366" t="s">
        <v>657</v>
      </c>
      <c r="K5366" t="s">
        <v>56</v>
      </c>
      <c r="L5366" t="s">
        <v>902</v>
      </c>
      <c r="M5366" t="s">
        <v>1829</v>
      </c>
      <c r="N5366" s="5">
        <v>2573577</v>
      </c>
    </row>
    <row r="5367" spans="1:14" x14ac:dyDescent="0.25">
      <c r="A5367" t="s">
        <v>68</v>
      </c>
      <c r="B5367" t="s">
        <v>2056</v>
      </c>
      <c r="C5367">
        <v>3866</v>
      </c>
      <c r="D5367" s="2">
        <v>46054</v>
      </c>
      <c r="E5367" t="s">
        <v>905</v>
      </c>
      <c r="F5367" t="s">
        <v>601</v>
      </c>
      <c r="G5367" t="s">
        <v>1894</v>
      </c>
      <c r="H5367" t="s">
        <v>1553</v>
      </c>
      <c r="I5367" t="s">
        <v>5548</v>
      </c>
      <c r="J5367" t="s">
        <v>657</v>
      </c>
      <c r="K5367" t="s">
        <v>56</v>
      </c>
      <c r="L5367" t="s">
        <v>902</v>
      </c>
      <c r="M5367" t="s">
        <v>1829</v>
      </c>
      <c r="N5367" s="5">
        <v>2488359</v>
      </c>
    </row>
    <row r="5368" spans="1:14" x14ac:dyDescent="0.25">
      <c r="A5368" t="s">
        <v>68</v>
      </c>
      <c r="B5368" t="s">
        <v>2056</v>
      </c>
      <c r="C5368">
        <v>3866</v>
      </c>
      <c r="D5368" s="2">
        <v>46054</v>
      </c>
      <c r="E5368" t="s">
        <v>905</v>
      </c>
      <c r="F5368" t="s">
        <v>601</v>
      </c>
      <c r="G5368" t="s">
        <v>1894</v>
      </c>
      <c r="H5368" t="s">
        <v>1553</v>
      </c>
      <c r="I5368" t="s">
        <v>5549</v>
      </c>
      <c r="J5368" t="s">
        <v>657</v>
      </c>
      <c r="K5368" t="s">
        <v>56</v>
      </c>
      <c r="L5368" t="s">
        <v>902</v>
      </c>
      <c r="M5368" t="s">
        <v>1829</v>
      </c>
      <c r="N5368" s="5">
        <v>1193302</v>
      </c>
    </row>
    <row r="5369" spans="1:14" x14ac:dyDescent="0.25">
      <c r="A5369" t="s">
        <v>68</v>
      </c>
      <c r="B5369" t="s">
        <v>2056</v>
      </c>
      <c r="C5369">
        <v>3866</v>
      </c>
      <c r="D5369" s="2">
        <v>46054</v>
      </c>
      <c r="E5369" t="s">
        <v>905</v>
      </c>
      <c r="F5369" t="s">
        <v>601</v>
      </c>
      <c r="G5369" t="s">
        <v>1894</v>
      </c>
      <c r="H5369" t="s">
        <v>1553</v>
      </c>
      <c r="I5369" t="s">
        <v>5550</v>
      </c>
      <c r="J5369" t="s">
        <v>657</v>
      </c>
      <c r="K5369" t="s">
        <v>56</v>
      </c>
      <c r="L5369" t="s">
        <v>902</v>
      </c>
      <c r="M5369" t="s">
        <v>1829</v>
      </c>
      <c r="N5369" s="5">
        <v>2573577</v>
      </c>
    </row>
    <row r="5370" spans="1:14" x14ac:dyDescent="0.25">
      <c r="A5370" t="s">
        <v>68</v>
      </c>
      <c r="B5370" t="s">
        <v>2056</v>
      </c>
      <c r="C5370">
        <v>3866</v>
      </c>
      <c r="D5370" s="2">
        <v>46054</v>
      </c>
      <c r="E5370" t="s">
        <v>905</v>
      </c>
      <c r="F5370" t="s">
        <v>601</v>
      </c>
      <c r="G5370" t="s">
        <v>1894</v>
      </c>
      <c r="H5370" t="s">
        <v>1553</v>
      </c>
      <c r="I5370" t="s">
        <v>5551</v>
      </c>
      <c r="J5370" t="s">
        <v>657</v>
      </c>
      <c r="K5370" t="s">
        <v>56</v>
      </c>
      <c r="L5370" t="s">
        <v>902</v>
      </c>
      <c r="M5370" t="s">
        <v>1829</v>
      </c>
      <c r="N5370" s="5">
        <v>2488359</v>
      </c>
    </row>
    <row r="5371" spans="1:14" x14ac:dyDescent="0.25">
      <c r="A5371" t="s">
        <v>68</v>
      </c>
      <c r="B5371" t="s">
        <v>2056</v>
      </c>
      <c r="C5371">
        <v>3866</v>
      </c>
      <c r="D5371" s="2">
        <v>46054</v>
      </c>
      <c r="E5371" t="s">
        <v>905</v>
      </c>
      <c r="F5371" t="s">
        <v>601</v>
      </c>
      <c r="G5371" t="s">
        <v>1894</v>
      </c>
      <c r="H5371" t="s">
        <v>1553</v>
      </c>
      <c r="I5371" t="s">
        <v>5552</v>
      </c>
      <c r="J5371" t="s">
        <v>657</v>
      </c>
      <c r="K5371" t="s">
        <v>56</v>
      </c>
      <c r="L5371" t="s">
        <v>902</v>
      </c>
      <c r="M5371" t="s">
        <v>1829</v>
      </c>
      <c r="N5371" s="5">
        <v>4316720</v>
      </c>
    </row>
    <row r="5372" spans="1:14" x14ac:dyDescent="0.25">
      <c r="A5372" t="s">
        <v>68</v>
      </c>
      <c r="B5372" t="s">
        <v>2056</v>
      </c>
      <c r="C5372">
        <v>3866</v>
      </c>
      <c r="D5372" s="2">
        <v>46054</v>
      </c>
      <c r="E5372" t="s">
        <v>905</v>
      </c>
      <c r="F5372" t="s">
        <v>601</v>
      </c>
      <c r="G5372" t="s">
        <v>1894</v>
      </c>
      <c r="H5372" t="s">
        <v>1553</v>
      </c>
      <c r="I5372" t="s">
        <v>5553</v>
      </c>
      <c r="J5372" t="s">
        <v>657</v>
      </c>
      <c r="K5372" t="s">
        <v>56</v>
      </c>
      <c r="L5372" t="s">
        <v>902</v>
      </c>
      <c r="M5372" t="s">
        <v>1829</v>
      </c>
      <c r="N5372" s="5">
        <v>2643621</v>
      </c>
    </row>
    <row r="5373" spans="1:14" x14ac:dyDescent="0.25">
      <c r="A5373" t="s">
        <v>68</v>
      </c>
      <c r="B5373" t="s">
        <v>2056</v>
      </c>
      <c r="C5373">
        <v>3866</v>
      </c>
      <c r="D5373" s="2">
        <v>46054</v>
      </c>
      <c r="E5373" t="s">
        <v>905</v>
      </c>
      <c r="F5373" t="s">
        <v>601</v>
      </c>
      <c r="G5373" t="s">
        <v>1894</v>
      </c>
      <c r="H5373" t="s">
        <v>1553</v>
      </c>
      <c r="I5373" t="s">
        <v>5554</v>
      </c>
      <c r="J5373" t="s">
        <v>657</v>
      </c>
      <c r="K5373" t="s">
        <v>56</v>
      </c>
      <c r="L5373" t="s">
        <v>902</v>
      </c>
      <c r="M5373" t="s">
        <v>1829</v>
      </c>
      <c r="N5373" s="5">
        <v>9973511</v>
      </c>
    </row>
    <row r="5374" spans="1:14" x14ac:dyDescent="0.25">
      <c r="A5374" t="s">
        <v>68</v>
      </c>
      <c r="B5374" t="s">
        <v>2056</v>
      </c>
      <c r="C5374">
        <v>3866</v>
      </c>
      <c r="D5374" s="2">
        <v>46054</v>
      </c>
      <c r="E5374" t="s">
        <v>905</v>
      </c>
      <c r="F5374" t="s">
        <v>601</v>
      </c>
      <c r="G5374" t="s">
        <v>1894</v>
      </c>
      <c r="H5374" t="s">
        <v>1553</v>
      </c>
      <c r="I5374" t="s">
        <v>5555</v>
      </c>
      <c r="J5374" t="s">
        <v>657</v>
      </c>
      <c r="K5374" t="s">
        <v>56</v>
      </c>
      <c r="L5374" t="s">
        <v>902</v>
      </c>
      <c r="M5374" t="s">
        <v>1829</v>
      </c>
      <c r="N5374" s="5">
        <v>-1193302</v>
      </c>
    </row>
    <row r="5375" spans="1:14" x14ac:dyDescent="0.25">
      <c r="A5375" t="s">
        <v>68</v>
      </c>
      <c r="B5375" t="s">
        <v>2056</v>
      </c>
      <c r="C5375">
        <v>3866</v>
      </c>
      <c r="D5375" s="2">
        <v>46054</v>
      </c>
      <c r="E5375" t="s">
        <v>905</v>
      </c>
      <c r="F5375" t="s">
        <v>601</v>
      </c>
      <c r="G5375" t="s">
        <v>1894</v>
      </c>
      <c r="H5375" t="s">
        <v>1553</v>
      </c>
      <c r="I5375" t="s">
        <v>5556</v>
      </c>
      <c r="J5375" t="s">
        <v>657</v>
      </c>
      <c r="K5375" t="s">
        <v>56</v>
      </c>
      <c r="L5375" t="s">
        <v>902</v>
      </c>
      <c r="M5375" t="s">
        <v>1829</v>
      </c>
      <c r="N5375" s="5">
        <v>-2573577</v>
      </c>
    </row>
    <row r="5376" spans="1:14" x14ac:dyDescent="0.25">
      <c r="A5376" t="s">
        <v>68</v>
      </c>
      <c r="B5376" t="s">
        <v>2056</v>
      </c>
      <c r="C5376">
        <v>3866</v>
      </c>
      <c r="D5376" s="2">
        <v>46054</v>
      </c>
      <c r="E5376" t="s">
        <v>905</v>
      </c>
      <c r="F5376" t="s">
        <v>601</v>
      </c>
      <c r="G5376" t="s">
        <v>1894</v>
      </c>
      <c r="H5376" t="s">
        <v>1553</v>
      </c>
      <c r="I5376" t="s">
        <v>5557</v>
      </c>
      <c r="J5376" t="s">
        <v>657</v>
      </c>
      <c r="K5376" t="s">
        <v>56</v>
      </c>
      <c r="L5376" t="s">
        <v>902</v>
      </c>
      <c r="M5376" t="s">
        <v>1829</v>
      </c>
      <c r="N5376" s="5">
        <v>-2488359</v>
      </c>
    </row>
    <row r="5377" spans="1:14" x14ac:dyDescent="0.25">
      <c r="A5377" t="s">
        <v>68</v>
      </c>
      <c r="B5377" t="s">
        <v>2056</v>
      </c>
      <c r="C5377">
        <v>3866</v>
      </c>
      <c r="D5377" s="2">
        <v>46054</v>
      </c>
      <c r="E5377" t="s">
        <v>905</v>
      </c>
      <c r="F5377" t="s">
        <v>601</v>
      </c>
      <c r="G5377" t="s">
        <v>1894</v>
      </c>
      <c r="H5377" t="s">
        <v>1553</v>
      </c>
      <c r="I5377" t="s">
        <v>5558</v>
      </c>
      <c r="J5377" t="s">
        <v>657</v>
      </c>
      <c r="K5377" t="s">
        <v>56</v>
      </c>
      <c r="L5377" t="s">
        <v>902</v>
      </c>
      <c r="M5377" t="s">
        <v>1829</v>
      </c>
      <c r="N5377" s="5">
        <v>-2488359</v>
      </c>
    </row>
    <row r="5378" spans="1:14" x14ac:dyDescent="0.25">
      <c r="A5378" t="s">
        <v>68</v>
      </c>
      <c r="B5378" t="s">
        <v>2056</v>
      </c>
      <c r="C5378">
        <v>3866</v>
      </c>
      <c r="D5378" s="2">
        <v>46054</v>
      </c>
      <c r="E5378" t="s">
        <v>905</v>
      </c>
      <c r="F5378" t="s">
        <v>601</v>
      </c>
      <c r="G5378" t="s">
        <v>1894</v>
      </c>
      <c r="H5378" t="s">
        <v>1553</v>
      </c>
      <c r="I5378" t="s">
        <v>5559</v>
      </c>
      <c r="J5378" t="s">
        <v>657</v>
      </c>
      <c r="K5378" t="s">
        <v>56</v>
      </c>
      <c r="L5378" t="s">
        <v>902</v>
      </c>
      <c r="M5378" t="s">
        <v>1829</v>
      </c>
      <c r="N5378" s="5">
        <v>-2573577</v>
      </c>
    </row>
    <row r="5379" spans="1:14" x14ac:dyDescent="0.25">
      <c r="A5379" t="s">
        <v>68</v>
      </c>
      <c r="B5379" t="s">
        <v>2056</v>
      </c>
      <c r="C5379">
        <v>3866</v>
      </c>
      <c r="D5379" s="2">
        <v>46054</v>
      </c>
      <c r="E5379" t="s">
        <v>905</v>
      </c>
      <c r="F5379" t="s">
        <v>601</v>
      </c>
      <c r="G5379" t="s">
        <v>1894</v>
      </c>
      <c r="H5379" t="s">
        <v>1553</v>
      </c>
      <c r="I5379" t="s">
        <v>5560</v>
      </c>
      <c r="J5379" t="s">
        <v>657</v>
      </c>
      <c r="K5379" t="s">
        <v>56</v>
      </c>
      <c r="L5379" t="s">
        <v>902</v>
      </c>
      <c r="M5379" t="s">
        <v>1829</v>
      </c>
      <c r="N5379" s="5">
        <v>-1193302</v>
      </c>
    </row>
    <row r="5380" spans="1:14" x14ac:dyDescent="0.25">
      <c r="A5380" t="s">
        <v>68</v>
      </c>
      <c r="B5380" t="s">
        <v>2056</v>
      </c>
      <c r="C5380">
        <v>3866</v>
      </c>
      <c r="D5380" s="2">
        <v>46054</v>
      </c>
      <c r="E5380" t="s">
        <v>905</v>
      </c>
      <c r="F5380" t="s">
        <v>174</v>
      </c>
      <c r="G5380" t="s">
        <v>1909</v>
      </c>
      <c r="H5380" t="s">
        <v>1556</v>
      </c>
      <c r="I5380" t="s">
        <v>5561</v>
      </c>
      <c r="J5380" t="s">
        <v>320</v>
      </c>
      <c r="K5380" t="s">
        <v>56</v>
      </c>
      <c r="L5380" t="s">
        <v>902</v>
      </c>
      <c r="M5380" t="s">
        <v>1829</v>
      </c>
      <c r="N5380" s="5">
        <v>1383409</v>
      </c>
    </row>
    <row r="5381" spans="1:14" x14ac:dyDescent="0.25">
      <c r="A5381" t="s">
        <v>68</v>
      </c>
      <c r="B5381" t="s">
        <v>2056</v>
      </c>
      <c r="C5381">
        <v>3866</v>
      </c>
      <c r="D5381" s="2">
        <v>46054</v>
      </c>
      <c r="E5381" t="s">
        <v>905</v>
      </c>
      <c r="F5381" t="s">
        <v>174</v>
      </c>
      <c r="G5381" t="s">
        <v>1909</v>
      </c>
      <c r="H5381" t="s">
        <v>1556</v>
      </c>
      <c r="I5381" t="s">
        <v>5562</v>
      </c>
      <c r="J5381" t="s">
        <v>320</v>
      </c>
      <c r="K5381" t="s">
        <v>56</v>
      </c>
      <c r="L5381" t="s">
        <v>902</v>
      </c>
      <c r="M5381" t="s">
        <v>1829</v>
      </c>
      <c r="N5381" s="5">
        <v>1119610</v>
      </c>
    </row>
    <row r="5382" spans="1:14" x14ac:dyDescent="0.25">
      <c r="A5382" t="s">
        <v>68</v>
      </c>
      <c r="B5382" t="s">
        <v>2056</v>
      </c>
      <c r="C5382">
        <v>3866</v>
      </c>
      <c r="D5382" s="2">
        <v>46054</v>
      </c>
      <c r="E5382" t="s">
        <v>905</v>
      </c>
      <c r="F5382" t="s">
        <v>924</v>
      </c>
      <c r="G5382" t="s">
        <v>901</v>
      </c>
      <c r="H5382" t="s">
        <v>1554</v>
      </c>
      <c r="I5382" t="s">
        <v>4335</v>
      </c>
      <c r="J5382" t="s">
        <v>901</v>
      </c>
      <c r="K5382" t="s">
        <v>56</v>
      </c>
      <c r="L5382" t="s">
        <v>902</v>
      </c>
      <c r="M5382" t="s">
        <v>1829</v>
      </c>
      <c r="N5382" s="5">
        <v>3119706</v>
      </c>
    </row>
    <row r="5383" spans="1:14" x14ac:dyDescent="0.25">
      <c r="A5383" t="s">
        <v>68</v>
      </c>
      <c r="B5383" t="s">
        <v>2056</v>
      </c>
      <c r="C5383">
        <v>3866</v>
      </c>
      <c r="D5383" s="2">
        <v>46054</v>
      </c>
      <c r="E5383" t="s">
        <v>905</v>
      </c>
      <c r="F5383" t="s">
        <v>924</v>
      </c>
      <c r="G5383" t="s">
        <v>901</v>
      </c>
      <c r="H5383" t="s">
        <v>1554</v>
      </c>
      <c r="I5383" t="s">
        <v>4336</v>
      </c>
      <c r="J5383" t="s">
        <v>901</v>
      </c>
      <c r="K5383" t="s">
        <v>56</v>
      </c>
      <c r="L5383" t="s">
        <v>902</v>
      </c>
      <c r="M5383" t="s">
        <v>1829</v>
      </c>
      <c r="N5383" s="5">
        <v>806033</v>
      </c>
    </row>
    <row r="5384" spans="1:14" x14ac:dyDescent="0.25">
      <c r="A5384" t="s">
        <v>68</v>
      </c>
      <c r="B5384" t="s">
        <v>2056</v>
      </c>
      <c r="C5384">
        <v>3866</v>
      </c>
      <c r="D5384" s="2">
        <v>46054</v>
      </c>
      <c r="E5384" t="s">
        <v>905</v>
      </c>
      <c r="F5384" t="s">
        <v>1641</v>
      </c>
      <c r="G5384" t="s">
        <v>2081</v>
      </c>
      <c r="H5384" t="s">
        <v>1618</v>
      </c>
      <c r="I5384" t="s">
        <v>5563</v>
      </c>
      <c r="J5384" t="s">
        <v>5564</v>
      </c>
      <c r="K5384" t="s">
        <v>56</v>
      </c>
      <c r="L5384" t="s">
        <v>902</v>
      </c>
      <c r="M5384" t="s">
        <v>1829</v>
      </c>
      <c r="N5384" s="5">
        <v>111177</v>
      </c>
    </row>
    <row r="5385" spans="1:14" x14ac:dyDescent="0.25">
      <c r="A5385" t="s">
        <v>68</v>
      </c>
      <c r="B5385" t="s">
        <v>2056</v>
      </c>
      <c r="C5385">
        <v>3866</v>
      </c>
      <c r="D5385" s="2">
        <v>46054</v>
      </c>
      <c r="E5385" t="s">
        <v>905</v>
      </c>
      <c r="F5385" t="s">
        <v>948</v>
      </c>
      <c r="G5385" t="s">
        <v>949</v>
      </c>
      <c r="H5385" t="s">
        <v>1282</v>
      </c>
      <c r="I5385" t="s">
        <v>5565</v>
      </c>
      <c r="J5385" t="s">
        <v>949</v>
      </c>
      <c r="K5385" t="s">
        <v>56</v>
      </c>
      <c r="L5385" t="s">
        <v>902</v>
      </c>
      <c r="M5385" t="s">
        <v>1829</v>
      </c>
      <c r="N5385" s="5">
        <v>83551</v>
      </c>
    </row>
    <row r="5386" spans="1:14" x14ac:dyDescent="0.25">
      <c r="A5386" t="s">
        <v>68</v>
      </c>
      <c r="B5386" t="s">
        <v>2056</v>
      </c>
      <c r="C5386">
        <v>3866</v>
      </c>
      <c r="D5386" s="2">
        <v>46054</v>
      </c>
      <c r="E5386" t="s">
        <v>905</v>
      </c>
      <c r="F5386" t="s">
        <v>5566</v>
      </c>
      <c r="G5386" t="s">
        <v>5567</v>
      </c>
      <c r="H5386" t="s">
        <v>4732</v>
      </c>
      <c r="I5386" t="s">
        <v>5568</v>
      </c>
      <c r="J5386" t="s">
        <v>5567</v>
      </c>
      <c r="K5386" t="s">
        <v>56</v>
      </c>
      <c r="L5386" t="s">
        <v>902</v>
      </c>
      <c r="M5386" t="s">
        <v>1829</v>
      </c>
      <c r="N5386" s="5">
        <v>87353</v>
      </c>
    </row>
    <row r="5387" spans="1:14" x14ac:dyDescent="0.25">
      <c r="A5387" t="s">
        <v>68</v>
      </c>
      <c r="B5387" t="s">
        <v>2056</v>
      </c>
      <c r="C5387">
        <v>3866</v>
      </c>
      <c r="D5387" s="2">
        <v>46054</v>
      </c>
      <c r="E5387" t="s">
        <v>905</v>
      </c>
      <c r="F5387" t="s">
        <v>815</v>
      </c>
      <c r="G5387" t="s">
        <v>1900</v>
      </c>
      <c r="H5387" t="s">
        <v>1555</v>
      </c>
      <c r="I5387" t="s">
        <v>5569</v>
      </c>
      <c r="J5387" t="s">
        <v>1123</v>
      </c>
      <c r="K5387" t="s">
        <v>56</v>
      </c>
      <c r="L5387" t="s">
        <v>902</v>
      </c>
      <c r="M5387" t="s">
        <v>1829</v>
      </c>
      <c r="N5387" s="5">
        <v>1940833</v>
      </c>
    </row>
    <row r="5388" spans="1:14" x14ac:dyDescent="0.25">
      <c r="A5388" t="s">
        <v>68</v>
      </c>
      <c r="B5388" t="s">
        <v>2056</v>
      </c>
      <c r="C5388">
        <v>3866</v>
      </c>
      <c r="D5388" s="2">
        <v>46054</v>
      </c>
      <c r="E5388" t="s">
        <v>905</v>
      </c>
      <c r="F5388" t="s">
        <v>815</v>
      </c>
      <c r="G5388" t="s">
        <v>1900</v>
      </c>
      <c r="H5388" t="s">
        <v>1555</v>
      </c>
      <c r="I5388" t="s">
        <v>5570</v>
      </c>
      <c r="J5388" t="s">
        <v>1123</v>
      </c>
      <c r="K5388" t="s">
        <v>56</v>
      </c>
      <c r="L5388" t="s">
        <v>902</v>
      </c>
      <c r="M5388" t="s">
        <v>1829</v>
      </c>
      <c r="N5388" s="5">
        <v>61544</v>
      </c>
    </row>
    <row r="5389" spans="1:14" x14ac:dyDescent="0.25">
      <c r="A5389" t="s">
        <v>68</v>
      </c>
      <c r="B5389" t="s">
        <v>2056</v>
      </c>
      <c r="C5389">
        <v>3866</v>
      </c>
      <c r="D5389" s="2">
        <v>46054</v>
      </c>
      <c r="E5389" t="s">
        <v>905</v>
      </c>
      <c r="F5389" t="s">
        <v>815</v>
      </c>
      <c r="G5389" t="s">
        <v>1900</v>
      </c>
      <c r="H5389" t="s">
        <v>1555</v>
      </c>
      <c r="I5389" t="s">
        <v>5571</v>
      </c>
      <c r="J5389" t="s">
        <v>1123</v>
      </c>
      <c r="K5389" t="s">
        <v>56</v>
      </c>
      <c r="L5389" t="s">
        <v>902</v>
      </c>
      <c r="M5389" t="s">
        <v>1829</v>
      </c>
      <c r="N5389" s="5">
        <v>846930</v>
      </c>
    </row>
    <row r="5390" spans="1:14" x14ac:dyDescent="0.25">
      <c r="A5390" t="s">
        <v>68</v>
      </c>
      <c r="B5390" t="s">
        <v>2056</v>
      </c>
      <c r="C5390">
        <v>3866</v>
      </c>
      <c r="D5390" s="2">
        <v>46054</v>
      </c>
      <c r="E5390" t="s">
        <v>906</v>
      </c>
      <c r="F5390" t="s">
        <v>174</v>
      </c>
      <c r="G5390" t="s">
        <v>1909</v>
      </c>
      <c r="H5390" t="s">
        <v>1556</v>
      </c>
      <c r="I5390" t="s">
        <v>14</v>
      </c>
      <c r="J5390" t="s">
        <v>1910</v>
      </c>
      <c r="K5390" t="s">
        <v>56</v>
      </c>
      <c r="L5390" t="s">
        <v>903</v>
      </c>
      <c r="M5390" t="s">
        <v>1829</v>
      </c>
      <c r="N5390" s="5">
        <v>2557059</v>
      </c>
    </row>
    <row r="5391" spans="1:14" x14ac:dyDescent="0.25">
      <c r="A5391" t="s">
        <v>68</v>
      </c>
      <c r="B5391" t="s">
        <v>2056</v>
      </c>
      <c r="C5391">
        <v>3866</v>
      </c>
      <c r="D5391" s="2">
        <v>46054</v>
      </c>
      <c r="E5391" t="s">
        <v>906</v>
      </c>
      <c r="F5391" t="s">
        <v>924</v>
      </c>
      <c r="G5391" t="s">
        <v>901</v>
      </c>
      <c r="H5391" t="s">
        <v>1554</v>
      </c>
      <c r="I5391" t="s">
        <v>14</v>
      </c>
      <c r="J5391" t="s">
        <v>1926</v>
      </c>
      <c r="K5391" t="s">
        <v>56</v>
      </c>
      <c r="L5391" t="s">
        <v>903</v>
      </c>
      <c r="M5391" t="s">
        <v>1829</v>
      </c>
      <c r="N5391" s="5">
        <v>2703044</v>
      </c>
    </row>
    <row r="5392" spans="1:14" x14ac:dyDescent="0.25">
      <c r="A5392" t="s">
        <v>68</v>
      </c>
      <c r="B5392" t="s">
        <v>2056</v>
      </c>
      <c r="C5392">
        <v>3866</v>
      </c>
      <c r="D5392" s="2">
        <v>46054</v>
      </c>
      <c r="E5392" t="s">
        <v>906</v>
      </c>
      <c r="F5392" t="s">
        <v>815</v>
      </c>
      <c r="G5392" t="s">
        <v>1900</v>
      </c>
      <c r="H5392" t="s">
        <v>1555</v>
      </c>
      <c r="I5392" t="s">
        <v>14</v>
      </c>
      <c r="J5392" t="s">
        <v>1904</v>
      </c>
      <c r="K5392" t="s">
        <v>56</v>
      </c>
      <c r="L5392" t="s">
        <v>903</v>
      </c>
      <c r="M5392" t="s">
        <v>1829</v>
      </c>
      <c r="N5392" s="5">
        <v>2608276</v>
      </c>
    </row>
    <row r="5393" spans="1:14" x14ac:dyDescent="0.25">
      <c r="A5393" t="s">
        <v>68</v>
      </c>
      <c r="B5393" t="s">
        <v>2056</v>
      </c>
      <c r="C5393">
        <v>3866</v>
      </c>
      <c r="D5393" s="2">
        <v>46054</v>
      </c>
      <c r="E5393" t="s">
        <v>907</v>
      </c>
      <c r="F5393" t="s">
        <v>174</v>
      </c>
      <c r="G5393" t="s">
        <v>1909</v>
      </c>
      <c r="H5393" t="s">
        <v>1556</v>
      </c>
      <c r="I5393" t="s">
        <v>5561</v>
      </c>
      <c r="J5393" t="s">
        <v>1911</v>
      </c>
      <c r="K5393" t="s">
        <v>56</v>
      </c>
      <c r="L5393" t="s">
        <v>904</v>
      </c>
      <c r="M5393" t="s">
        <v>1829</v>
      </c>
      <c r="N5393" s="5">
        <v>-1383409</v>
      </c>
    </row>
    <row r="5394" spans="1:14" x14ac:dyDescent="0.25">
      <c r="A5394" t="s">
        <v>68</v>
      </c>
      <c r="B5394" t="s">
        <v>2056</v>
      </c>
      <c r="C5394">
        <v>3866</v>
      </c>
      <c r="D5394" s="2">
        <v>46054</v>
      </c>
      <c r="E5394" t="s">
        <v>907</v>
      </c>
      <c r="F5394" t="s">
        <v>174</v>
      </c>
      <c r="G5394" t="s">
        <v>1909</v>
      </c>
      <c r="H5394" t="s">
        <v>1556</v>
      </c>
      <c r="I5394" t="s">
        <v>5562</v>
      </c>
      <c r="J5394" t="s">
        <v>1911</v>
      </c>
      <c r="K5394" t="s">
        <v>56</v>
      </c>
      <c r="L5394" t="s">
        <v>904</v>
      </c>
      <c r="M5394" t="s">
        <v>1829</v>
      </c>
      <c r="N5394" s="5">
        <v>-594526</v>
      </c>
    </row>
    <row r="5395" spans="1:14" x14ac:dyDescent="0.25">
      <c r="A5395" t="s">
        <v>68</v>
      </c>
      <c r="B5395" t="s">
        <v>2056</v>
      </c>
      <c r="C5395">
        <v>3866</v>
      </c>
      <c r="D5395" s="2">
        <v>46054</v>
      </c>
      <c r="E5395" t="s">
        <v>907</v>
      </c>
      <c r="F5395" t="s">
        <v>924</v>
      </c>
      <c r="G5395" t="s">
        <v>901</v>
      </c>
      <c r="H5395" t="s">
        <v>1554</v>
      </c>
      <c r="I5395" t="s">
        <v>4335</v>
      </c>
      <c r="J5395" t="s">
        <v>1929</v>
      </c>
      <c r="K5395" t="s">
        <v>56</v>
      </c>
      <c r="L5395" t="s">
        <v>904</v>
      </c>
      <c r="M5395" t="s">
        <v>1829</v>
      </c>
      <c r="N5395" s="5">
        <v>-3087941</v>
      </c>
    </row>
    <row r="5396" spans="1:14" x14ac:dyDescent="0.25">
      <c r="A5396" t="s">
        <v>68</v>
      </c>
      <c r="B5396" t="s">
        <v>2056</v>
      </c>
      <c r="C5396">
        <v>3866</v>
      </c>
      <c r="D5396" s="2">
        <v>46054</v>
      </c>
      <c r="E5396" t="s">
        <v>907</v>
      </c>
      <c r="F5396" t="s">
        <v>924</v>
      </c>
      <c r="G5396" t="s">
        <v>901</v>
      </c>
      <c r="H5396" t="s">
        <v>1554</v>
      </c>
      <c r="I5396" t="s">
        <v>4336</v>
      </c>
      <c r="J5396" t="s">
        <v>1929</v>
      </c>
      <c r="K5396" t="s">
        <v>56</v>
      </c>
      <c r="L5396" t="s">
        <v>904</v>
      </c>
      <c r="M5396" t="s">
        <v>1829</v>
      </c>
      <c r="N5396" s="5">
        <v>-690886</v>
      </c>
    </row>
    <row r="5397" spans="1:14" x14ac:dyDescent="0.25">
      <c r="A5397" t="s">
        <v>68</v>
      </c>
      <c r="B5397" t="s">
        <v>2056</v>
      </c>
      <c r="C5397">
        <v>3866</v>
      </c>
      <c r="D5397" s="2">
        <v>46054</v>
      </c>
      <c r="E5397" t="s">
        <v>907</v>
      </c>
      <c r="F5397" t="s">
        <v>815</v>
      </c>
      <c r="G5397" t="s">
        <v>1900</v>
      </c>
      <c r="H5397" t="s">
        <v>1555</v>
      </c>
      <c r="I5397" t="s">
        <v>5569</v>
      </c>
      <c r="J5397" t="s">
        <v>1907</v>
      </c>
      <c r="K5397" t="s">
        <v>56</v>
      </c>
      <c r="L5397" t="s">
        <v>904</v>
      </c>
      <c r="M5397" t="s">
        <v>1829</v>
      </c>
      <c r="N5397" s="5">
        <v>-1866185</v>
      </c>
    </row>
    <row r="5398" spans="1:14" x14ac:dyDescent="0.25">
      <c r="A5398" t="s">
        <v>68</v>
      </c>
      <c r="B5398" t="s">
        <v>2056</v>
      </c>
      <c r="C5398">
        <v>3866</v>
      </c>
      <c r="D5398" s="2">
        <v>46054</v>
      </c>
      <c r="E5398" t="s">
        <v>907</v>
      </c>
      <c r="F5398" t="s">
        <v>815</v>
      </c>
      <c r="G5398" t="s">
        <v>1900</v>
      </c>
      <c r="H5398" t="s">
        <v>1555</v>
      </c>
      <c r="I5398" t="s">
        <v>5571</v>
      </c>
      <c r="J5398" t="s">
        <v>1907</v>
      </c>
      <c r="K5398" t="s">
        <v>56</v>
      </c>
      <c r="L5398" t="s">
        <v>904</v>
      </c>
      <c r="M5398" t="s">
        <v>1829</v>
      </c>
      <c r="N5398" s="5">
        <v>-658724</v>
      </c>
    </row>
    <row r="5399" spans="1:14" x14ac:dyDescent="0.25">
      <c r="A5399" t="s">
        <v>68</v>
      </c>
      <c r="B5399" t="s">
        <v>2056</v>
      </c>
      <c r="C5399">
        <v>3866</v>
      </c>
      <c r="D5399" s="2">
        <v>46082</v>
      </c>
      <c r="E5399" t="s">
        <v>905</v>
      </c>
      <c r="F5399" t="s">
        <v>601</v>
      </c>
      <c r="G5399" t="s">
        <v>1894</v>
      </c>
      <c r="H5399" t="s">
        <v>1553</v>
      </c>
      <c r="I5399" t="s">
        <v>8437</v>
      </c>
      <c r="J5399" t="s">
        <v>657</v>
      </c>
      <c r="K5399" t="s">
        <v>56</v>
      </c>
      <c r="L5399" t="s">
        <v>902</v>
      </c>
      <c r="M5399" t="s">
        <v>1829</v>
      </c>
      <c r="N5399" s="5">
        <v>4316720</v>
      </c>
    </row>
    <row r="5400" spans="1:14" x14ac:dyDescent="0.25">
      <c r="A5400" t="s">
        <v>68</v>
      </c>
      <c r="B5400" t="s">
        <v>2056</v>
      </c>
      <c r="C5400">
        <v>3866</v>
      </c>
      <c r="D5400" s="2">
        <v>46082</v>
      </c>
      <c r="E5400" t="s">
        <v>905</v>
      </c>
      <c r="F5400" t="s">
        <v>601</v>
      </c>
      <c r="G5400" t="s">
        <v>1894</v>
      </c>
      <c r="H5400" t="s">
        <v>1553</v>
      </c>
      <c r="I5400" t="s">
        <v>8438</v>
      </c>
      <c r="J5400" t="s">
        <v>657</v>
      </c>
      <c r="K5400" t="s">
        <v>56</v>
      </c>
      <c r="L5400" t="s">
        <v>902</v>
      </c>
      <c r="M5400" t="s">
        <v>1829</v>
      </c>
      <c r="N5400" s="5">
        <v>2643621</v>
      </c>
    </row>
    <row r="5401" spans="1:14" x14ac:dyDescent="0.25">
      <c r="A5401" t="s">
        <v>68</v>
      </c>
      <c r="B5401" t="s">
        <v>2056</v>
      </c>
      <c r="C5401">
        <v>3866</v>
      </c>
      <c r="D5401" s="2">
        <v>46082</v>
      </c>
      <c r="E5401" t="s">
        <v>905</v>
      </c>
      <c r="F5401" t="s">
        <v>601</v>
      </c>
      <c r="G5401" t="s">
        <v>1894</v>
      </c>
      <c r="H5401" t="s">
        <v>1553</v>
      </c>
      <c r="I5401" t="s">
        <v>8439</v>
      </c>
      <c r="J5401" t="s">
        <v>657</v>
      </c>
      <c r="K5401" t="s">
        <v>56</v>
      </c>
      <c r="L5401" t="s">
        <v>902</v>
      </c>
      <c r="M5401" t="s">
        <v>1829</v>
      </c>
      <c r="N5401" s="5">
        <v>1193302</v>
      </c>
    </row>
    <row r="5402" spans="1:14" x14ac:dyDescent="0.25">
      <c r="A5402" t="s">
        <v>68</v>
      </c>
      <c r="B5402" t="s">
        <v>2056</v>
      </c>
      <c r="C5402">
        <v>3866</v>
      </c>
      <c r="D5402" s="2">
        <v>46082</v>
      </c>
      <c r="E5402" t="s">
        <v>905</v>
      </c>
      <c r="F5402" t="s">
        <v>601</v>
      </c>
      <c r="G5402" t="s">
        <v>1894</v>
      </c>
      <c r="H5402" t="s">
        <v>1553</v>
      </c>
      <c r="I5402" t="s">
        <v>8440</v>
      </c>
      <c r="J5402" t="s">
        <v>657</v>
      </c>
      <c r="K5402" t="s">
        <v>56</v>
      </c>
      <c r="L5402" t="s">
        <v>902</v>
      </c>
      <c r="M5402" t="s">
        <v>1829</v>
      </c>
      <c r="N5402" s="5">
        <v>2573577</v>
      </c>
    </row>
    <row r="5403" spans="1:14" x14ac:dyDescent="0.25">
      <c r="A5403" t="s">
        <v>68</v>
      </c>
      <c r="B5403" t="s">
        <v>2056</v>
      </c>
      <c r="C5403">
        <v>3866</v>
      </c>
      <c r="D5403" s="2">
        <v>46082</v>
      </c>
      <c r="E5403" t="s">
        <v>905</v>
      </c>
      <c r="F5403" t="s">
        <v>601</v>
      </c>
      <c r="G5403" t="s">
        <v>1894</v>
      </c>
      <c r="H5403" t="s">
        <v>1553</v>
      </c>
      <c r="I5403" t="s">
        <v>8441</v>
      </c>
      <c r="J5403" t="s">
        <v>657</v>
      </c>
      <c r="K5403" t="s">
        <v>56</v>
      </c>
      <c r="L5403" t="s">
        <v>902</v>
      </c>
      <c r="M5403" t="s">
        <v>1829</v>
      </c>
      <c r="N5403" s="5">
        <v>2488359</v>
      </c>
    </row>
    <row r="5404" spans="1:14" x14ac:dyDescent="0.25">
      <c r="A5404" t="s">
        <v>68</v>
      </c>
      <c r="B5404" t="s">
        <v>2056</v>
      </c>
      <c r="C5404">
        <v>3866</v>
      </c>
      <c r="D5404" s="2">
        <v>46082</v>
      </c>
      <c r="E5404" t="s">
        <v>905</v>
      </c>
      <c r="F5404" t="s">
        <v>601</v>
      </c>
      <c r="G5404" t="s">
        <v>1894</v>
      </c>
      <c r="H5404" t="s">
        <v>1553</v>
      </c>
      <c r="I5404" t="s">
        <v>8442</v>
      </c>
      <c r="J5404" t="s">
        <v>657</v>
      </c>
      <c r="K5404" t="s">
        <v>56</v>
      </c>
      <c r="L5404" t="s">
        <v>902</v>
      </c>
      <c r="M5404" t="s">
        <v>1829</v>
      </c>
      <c r="N5404" s="5">
        <v>3475045</v>
      </c>
    </row>
    <row r="5405" spans="1:14" x14ac:dyDescent="0.25">
      <c r="A5405" t="s">
        <v>68</v>
      </c>
      <c r="B5405" t="s">
        <v>2056</v>
      </c>
      <c r="C5405">
        <v>3866</v>
      </c>
      <c r="D5405" s="2">
        <v>46082</v>
      </c>
      <c r="E5405" t="s">
        <v>905</v>
      </c>
      <c r="F5405" t="s">
        <v>601</v>
      </c>
      <c r="G5405" t="s">
        <v>1894</v>
      </c>
      <c r="H5405" t="s">
        <v>1553</v>
      </c>
      <c r="I5405" t="s">
        <v>8443</v>
      </c>
      <c r="J5405" t="s">
        <v>657</v>
      </c>
      <c r="K5405" t="s">
        <v>56</v>
      </c>
      <c r="L5405" t="s">
        <v>902</v>
      </c>
      <c r="M5405" t="s">
        <v>1829</v>
      </c>
      <c r="N5405" s="5">
        <v>2701269</v>
      </c>
    </row>
    <row r="5406" spans="1:14" x14ac:dyDescent="0.25">
      <c r="A5406" t="s">
        <v>68</v>
      </c>
      <c r="B5406" t="s">
        <v>2056</v>
      </c>
      <c r="C5406">
        <v>3866</v>
      </c>
      <c r="D5406" s="2">
        <v>46082</v>
      </c>
      <c r="E5406" t="s">
        <v>905</v>
      </c>
      <c r="F5406" t="s">
        <v>601</v>
      </c>
      <c r="G5406" t="s">
        <v>1894</v>
      </c>
      <c r="H5406" t="s">
        <v>1553</v>
      </c>
      <c r="I5406" t="s">
        <v>8444</v>
      </c>
      <c r="J5406" t="s">
        <v>657</v>
      </c>
      <c r="K5406" t="s">
        <v>56</v>
      </c>
      <c r="L5406" t="s">
        <v>902</v>
      </c>
      <c r="M5406" t="s">
        <v>1829</v>
      </c>
      <c r="N5406" s="5">
        <v>2993520</v>
      </c>
    </row>
    <row r="5407" spans="1:14" x14ac:dyDescent="0.25">
      <c r="A5407" t="s">
        <v>68</v>
      </c>
      <c r="B5407" t="s">
        <v>2056</v>
      </c>
      <c r="C5407">
        <v>3866</v>
      </c>
      <c r="D5407" s="2">
        <v>46082</v>
      </c>
      <c r="E5407" t="s">
        <v>905</v>
      </c>
      <c r="F5407" t="s">
        <v>601</v>
      </c>
      <c r="G5407" t="s">
        <v>1894</v>
      </c>
      <c r="H5407" t="s">
        <v>1553</v>
      </c>
      <c r="I5407" t="s">
        <v>8445</v>
      </c>
      <c r="J5407" t="s">
        <v>657</v>
      </c>
      <c r="K5407" t="s">
        <v>56</v>
      </c>
      <c r="L5407" t="s">
        <v>902</v>
      </c>
      <c r="M5407" t="s">
        <v>1829</v>
      </c>
      <c r="N5407" s="5">
        <v>-4316720</v>
      </c>
    </row>
    <row r="5408" spans="1:14" x14ac:dyDescent="0.25">
      <c r="A5408" t="s">
        <v>68</v>
      </c>
      <c r="B5408" t="s">
        <v>2056</v>
      </c>
      <c r="C5408">
        <v>3866</v>
      </c>
      <c r="D5408" s="2">
        <v>46082</v>
      </c>
      <c r="E5408" t="s">
        <v>905</v>
      </c>
      <c r="F5408" t="s">
        <v>601</v>
      </c>
      <c r="G5408" t="s">
        <v>1894</v>
      </c>
      <c r="H5408" t="s">
        <v>1553</v>
      </c>
      <c r="I5408" t="s">
        <v>8446</v>
      </c>
      <c r="J5408" t="s">
        <v>657</v>
      </c>
      <c r="K5408" t="s">
        <v>56</v>
      </c>
      <c r="L5408" t="s">
        <v>902</v>
      </c>
      <c r="M5408" t="s">
        <v>1829</v>
      </c>
      <c r="N5408" s="5">
        <v>-2643621</v>
      </c>
    </row>
    <row r="5409" spans="1:14" x14ac:dyDescent="0.25">
      <c r="A5409" t="s">
        <v>68</v>
      </c>
      <c r="B5409" t="s">
        <v>2056</v>
      </c>
      <c r="C5409">
        <v>3866</v>
      </c>
      <c r="D5409" s="2">
        <v>46082</v>
      </c>
      <c r="E5409" t="s">
        <v>905</v>
      </c>
      <c r="F5409" t="s">
        <v>601</v>
      </c>
      <c r="G5409" t="s">
        <v>1894</v>
      </c>
      <c r="H5409" t="s">
        <v>1553</v>
      </c>
      <c r="I5409" t="s">
        <v>8447</v>
      </c>
      <c r="J5409" t="s">
        <v>657</v>
      </c>
      <c r="K5409" t="s">
        <v>56</v>
      </c>
      <c r="L5409" t="s">
        <v>902</v>
      </c>
      <c r="M5409" t="s">
        <v>1829</v>
      </c>
      <c r="N5409" s="5">
        <v>-1193302</v>
      </c>
    </row>
    <row r="5410" spans="1:14" x14ac:dyDescent="0.25">
      <c r="A5410" t="s">
        <v>68</v>
      </c>
      <c r="B5410" t="s">
        <v>2056</v>
      </c>
      <c r="C5410">
        <v>3866</v>
      </c>
      <c r="D5410" s="2">
        <v>46082</v>
      </c>
      <c r="E5410" t="s">
        <v>905</v>
      </c>
      <c r="F5410" t="s">
        <v>601</v>
      </c>
      <c r="G5410" t="s">
        <v>1894</v>
      </c>
      <c r="H5410" t="s">
        <v>1553</v>
      </c>
      <c r="I5410" t="s">
        <v>8448</v>
      </c>
      <c r="J5410" t="s">
        <v>657</v>
      </c>
      <c r="K5410" t="s">
        <v>56</v>
      </c>
      <c r="L5410" t="s">
        <v>902</v>
      </c>
      <c r="M5410" t="s">
        <v>1829</v>
      </c>
      <c r="N5410" s="5">
        <v>-2573577</v>
      </c>
    </row>
    <row r="5411" spans="1:14" x14ac:dyDescent="0.25">
      <c r="A5411" t="s">
        <v>68</v>
      </c>
      <c r="B5411" t="s">
        <v>2056</v>
      </c>
      <c r="C5411">
        <v>3866</v>
      </c>
      <c r="D5411" s="2">
        <v>46082</v>
      </c>
      <c r="E5411" t="s">
        <v>905</v>
      </c>
      <c r="F5411" t="s">
        <v>601</v>
      </c>
      <c r="G5411" t="s">
        <v>1894</v>
      </c>
      <c r="H5411" t="s">
        <v>1553</v>
      </c>
      <c r="I5411" t="s">
        <v>8449</v>
      </c>
      <c r="J5411" t="s">
        <v>657</v>
      </c>
      <c r="K5411" t="s">
        <v>56</v>
      </c>
      <c r="L5411" t="s">
        <v>902</v>
      </c>
      <c r="M5411" t="s">
        <v>1829</v>
      </c>
      <c r="N5411" s="5">
        <v>-2488359</v>
      </c>
    </row>
    <row r="5412" spans="1:14" x14ac:dyDescent="0.25">
      <c r="A5412" t="s">
        <v>68</v>
      </c>
      <c r="B5412" t="s">
        <v>2056</v>
      </c>
      <c r="C5412">
        <v>3866</v>
      </c>
      <c r="D5412" s="2">
        <v>46082</v>
      </c>
      <c r="E5412" t="s">
        <v>905</v>
      </c>
      <c r="F5412" t="s">
        <v>174</v>
      </c>
      <c r="G5412" t="s">
        <v>1909</v>
      </c>
      <c r="H5412" t="s">
        <v>1556</v>
      </c>
      <c r="I5412" t="s">
        <v>8450</v>
      </c>
      <c r="J5412" t="s">
        <v>320</v>
      </c>
      <c r="K5412" t="s">
        <v>56</v>
      </c>
      <c r="L5412" t="s">
        <v>902</v>
      </c>
      <c r="M5412" t="s">
        <v>1829</v>
      </c>
      <c r="N5412" s="5">
        <v>650789</v>
      </c>
    </row>
    <row r="5413" spans="1:14" x14ac:dyDescent="0.25">
      <c r="A5413" t="s">
        <v>68</v>
      </c>
      <c r="B5413" t="s">
        <v>2056</v>
      </c>
      <c r="C5413">
        <v>3866</v>
      </c>
      <c r="D5413" s="2">
        <v>46082</v>
      </c>
      <c r="E5413" t="s">
        <v>905</v>
      </c>
      <c r="F5413" t="s">
        <v>174</v>
      </c>
      <c r="G5413" t="s">
        <v>1909</v>
      </c>
      <c r="H5413" t="s">
        <v>1556</v>
      </c>
      <c r="I5413" t="s">
        <v>8451</v>
      </c>
      <c r="J5413" t="s">
        <v>320</v>
      </c>
      <c r="K5413" t="s">
        <v>56</v>
      </c>
      <c r="L5413" t="s">
        <v>902</v>
      </c>
      <c r="M5413" t="s">
        <v>1829</v>
      </c>
      <c r="N5413" s="5">
        <v>1906270</v>
      </c>
    </row>
    <row r="5414" spans="1:14" x14ac:dyDescent="0.25">
      <c r="A5414" t="s">
        <v>68</v>
      </c>
      <c r="B5414" t="s">
        <v>2056</v>
      </c>
      <c r="C5414">
        <v>3866</v>
      </c>
      <c r="D5414" s="2">
        <v>46082</v>
      </c>
      <c r="E5414" t="s">
        <v>905</v>
      </c>
      <c r="F5414" t="s">
        <v>924</v>
      </c>
      <c r="G5414" t="s">
        <v>901</v>
      </c>
      <c r="H5414" t="s">
        <v>1554</v>
      </c>
      <c r="I5414" t="s">
        <v>8452</v>
      </c>
      <c r="J5414" t="s">
        <v>901</v>
      </c>
      <c r="K5414" t="s">
        <v>56</v>
      </c>
      <c r="L5414" t="s">
        <v>902</v>
      </c>
      <c r="M5414" t="s">
        <v>1829</v>
      </c>
      <c r="N5414" s="5">
        <v>769949</v>
      </c>
    </row>
    <row r="5415" spans="1:14" x14ac:dyDescent="0.25">
      <c r="A5415" t="s">
        <v>68</v>
      </c>
      <c r="B5415" t="s">
        <v>2056</v>
      </c>
      <c r="C5415">
        <v>3866</v>
      </c>
      <c r="D5415" s="2">
        <v>46082</v>
      </c>
      <c r="E5415" t="s">
        <v>905</v>
      </c>
      <c r="F5415" t="s">
        <v>924</v>
      </c>
      <c r="G5415" t="s">
        <v>901</v>
      </c>
      <c r="H5415" t="s">
        <v>1554</v>
      </c>
      <c r="I5415" t="s">
        <v>8453</v>
      </c>
      <c r="J5415" t="s">
        <v>901</v>
      </c>
      <c r="K5415" t="s">
        <v>56</v>
      </c>
      <c r="L5415" t="s">
        <v>902</v>
      </c>
      <c r="M5415" t="s">
        <v>1829</v>
      </c>
      <c r="N5415" s="5">
        <v>2217598</v>
      </c>
    </row>
    <row r="5416" spans="1:14" x14ac:dyDescent="0.25">
      <c r="A5416" t="s">
        <v>68</v>
      </c>
      <c r="B5416" t="s">
        <v>2056</v>
      </c>
      <c r="C5416">
        <v>3866</v>
      </c>
      <c r="D5416" s="2">
        <v>46082</v>
      </c>
      <c r="E5416" t="s">
        <v>905</v>
      </c>
      <c r="F5416" t="s">
        <v>924</v>
      </c>
      <c r="G5416" t="s">
        <v>901</v>
      </c>
      <c r="H5416" t="s">
        <v>1554</v>
      </c>
      <c r="I5416" t="s">
        <v>8454</v>
      </c>
      <c r="J5416" t="s">
        <v>901</v>
      </c>
      <c r="K5416" t="s">
        <v>56</v>
      </c>
      <c r="L5416" t="s">
        <v>902</v>
      </c>
      <c r="M5416" t="s">
        <v>1829</v>
      </c>
      <c r="N5416" s="5">
        <v>2614510</v>
      </c>
    </row>
    <row r="5417" spans="1:14" x14ac:dyDescent="0.25">
      <c r="A5417" t="s">
        <v>68</v>
      </c>
      <c r="B5417" t="s">
        <v>2056</v>
      </c>
      <c r="C5417">
        <v>3866</v>
      </c>
      <c r="D5417" s="2">
        <v>46082</v>
      </c>
      <c r="E5417" t="s">
        <v>905</v>
      </c>
      <c r="F5417" t="s">
        <v>924</v>
      </c>
      <c r="G5417" t="s">
        <v>901</v>
      </c>
      <c r="H5417" t="s">
        <v>1554</v>
      </c>
      <c r="I5417" t="s">
        <v>8455</v>
      </c>
      <c r="J5417" t="s">
        <v>901</v>
      </c>
      <c r="K5417" t="s">
        <v>56</v>
      </c>
      <c r="L5417" t="s">
        <v>902</v>
      </c>
      <c r="M5417" t="s">
        <v>1829</v>
      </c>
      <c r="N5417" s="5">
        <v>-2217598</v>
      </c>
    </row>
    <row r="5418" spans="1:14" x14ac:dyDescent="0.25">
      <c r="A5418" t="s">
        <v>68</v>
      </c>
      <c r="B5418" t="s">
        <v>2056</v>
      </c>
      <c r="C5418">
        <v>3866</v>
      </c>
      <c r="D5418" s="2">
        <v>46082</v>
      </c>
      <c r="E5418" t="s">
        <v>905</v>
      </c>
      <c r="F5418" t="s">
        <v>8456</v>
      </c>
      <c r="G5418" t="s">
        <v>14</v>
      </c>
      <c r="H5418" t="s">
        <v>6493</v>
      </c>
      <c r="I5418" t="s">
        <v>8457</v>
      </c>
      <c r="J5418" t="s">
        <v>8458</v>
      </c>
      <c r="K5418" t="s">
        <v>56</v>
      </c>
      <c r="L5418" t="s">
        <v>902</v>
      </c>
      <c r="M5418" t="s">
        <v>1829</v>
      </c>
      <c r="N5418" s="5">
        <v>388368</v>
      </c>
    </row>
    <row r="5419" spans="1:14" x14ac:dyDescent="0.25">
      <c r="A5419" t="s">
        <v>68</v>
      </c>
      <c r="B5419" t="s">
        <v>2056</v>
      </c>
      <c r="C5419">
        <v>3866</v>
      </c>
      <c r="D5419" s="2">
        <v>46082</v>
      </c>
      <c r="E5419" t="s">
        <v>905</v>
      </c>
      <c r="F5419" t="s">
        <v>1641</v>
      </c>
      <c r="G5419" t="s">
        <v>2081</v>
      </c>
      <c r="H5419" t="s">
        <v>1618</v>
      </c>
      <c r="I5419" t="s">
        <v>8459</v>
      </c>
      <c r="J5419" t="s">
        <v>1642</v>
      </c>
      <c r="K5419" t="s">
        <v>56</v>
      </c>
      <c r="L5419" t="s">
        <v>902</v>
      </c>
      <c r="M5419" t="s">
        <v>1829</v>
      </c>
      <c r="N5419" s="5">
        <v>222828</v>
      </c>
    </row>
    <row r="5420" spans="1:14" x14ac:dyDescent="0.25">
      <c r="A5420" t="s">
        <v>68</v>
      </c>
      <c r="B5420" t="s">
        <v>2056</v>
      </c>
      <c r="C5420">
        <v>3866</v>
      </c>
      <c r="D5420" s="2">
        <v>46082</v>
      </c>
      <c r="E5420" t="s">
        <v>905</v>
      </c>
      <c r="F5420" t="s">
        <v>948</v>
      </c>
      <c r="G5420" t="s">
        <v>949</v>
      </c>
      <c r="H5420" t="s">
        <v>1282</v>
      </c>
      <c r="I5420" t="s">
        <v>8460</v>
      </c>
      <c r="J5420" t="s">
        <v>949</v>
      </c>
      <c r="K5420" t="s">
        <v>56</v>
      </c>
      <c r="L5420" t="s">
        <v>902</v>
      </c>
      <c r="M5420" t="s">
        <v>1829</v>
      </c>
      <c r="N5420" s="5">
        <v>83334</v>
      </c>
    </row>
    <row r="5421" spans="1:14" x14ac:dyDescent="0.25">
      <c r="A5421" t="s">
        <v>68</v>
      </c>
      <c r="B5421" t="s">
        <v>2056</v>
      </c>
      <c r="C5421">
        <v>3866</v>
      </c>
      <c r="D5421" s="2">
        <v>46082</v>
      </c>
      <c r="E5421" t="s">
        <v>905</v>
      </c>
      <c r="F5421" t="s">
        <v>948</v>
      </c>
      <c r="G5421" t="s">
        <v>949</v>
      </c>
      <c r="H5421" t="s">
        <v>1282</v>
      </c>
      <c r="I5421" t="s">
        <v>8461</v>
      </c>
      <c r="J5421" t="s">
        <v>949</v>
      </c>
      <c r="K5421" t="s">
        <v>56</v>
      </c>
      <c r="L5421" t="s">
        <v>902</v>
      </c>
      <c r="M5421" t="s">
        <v>1829</v>
      </c>
      <c r="N5421" s="5">
        <v>83454</v>
      </c>
    </row>
    <row r="5422" spans="1:14" x14ac:dyDescent="0.25">
      <c r="A5422" t="s">
        <v>68</v>
      </c>
      <c r="B5422" t="s">
        <v>2056</v>
      </c>
      <c r="C5422">
        <v>3866</v>
      </c>
      <c r="D5422" s="2">
        <v>46082</v>
      </c>
      <c r="E5422" t="s">
        <v>905</v>
      </c>
      <c r="F5422" t="s">
        <v>948</v>
      </c>
      <c r="G5422" t="s">
        <v>949</v>
      </c>
      <c r="H5422" t="s">
        <v>1282</v>
      </c>
      <c r="I5422" t="s">
        <v>8462</v>
      </c>
      <c r="J5422" t="s">
        <v>949</v>
      </c>
      <c r="K5422" t="s">
        <v>56</v>
      </c>
      <c r="L5422" t="s">
        <v>902</v>
      </c>
      <c r="M5422" t="s">
        <v>1829</v>
      </c>
      <c r="N5422" s="5">
        <v>83549</v>
      </c>
    </row>
    <row r="5423" spans="1:14" x14ac:dyDescent="0.25">
      <c r="A5423" t="s">
        <v>68</v>
      </c>
      <c r="B5423" t="s">
        <v>2056</v>
      </c>
      <c r="C5423">
        <v>3866</v>
      </c>
      <c r="D5423" s="2">
        <v>46082</v>
      </c>
      <c r="E5423" t="s">
        <v>905</v>
      </c>
      <c r="F5423" t="s">
        <v>948</v>
      </c>
      <c r="G5423" t="s">
        <v>949</v>
      </c>
      <c r="H5423" t="s">
        <v>1282</v>
      </c>
      <c r="I5423" t="s">
        <v>8463</v>
      </c>
      <c r="J5423" t="s">
        <v>949</v>
      </c>
      <c r="K5423" t="s">
        <v>56</v>
      </c>
      <c r="L5423" t="s">
        <v>902</v>
      </c>
      <c r="M5423" t="s">
        <v>1829</v>
      </c>
      <c r="N5423" s="5">
        <v>83667</v>
      </c>
    </row>
    <row r="5424" spans="1:14" x14ac:dyDescent="0.25">
      <c r="A5424" t="s">
        <v>68</v>
      </c>
      <c r="B5424" t="s">
        <v>2056</v>
      </c>
      <c r="C5424">
        <v>3866</v>
      </c>
      <c r="D5424" s="2">
        <v>46082</v>
      </c>
      <c r="E5424" t="s">
        <v>905</v>
      </c>
      <c r="F5424" t="s">
        <v>5566</v>
      </c>
      <c r="G5424" t="s">
        <v>5567</v>
      </c>
      <c r="H5424" t="s">
        <v>4732</v>
      </c>
      <c r="I5424" t="s">
        <v>8464</v>
      </c>
      <c r="J5424" t="s">
        <v>5567</v>
      </c>
      <c r="K5424" t="s">
        <v>56</v>
      </c>
      <c r="L5424" t="s">
        <v>902</v>
      </c>
      <c r="M5424" t="s">
        <v>1829</v>
      </c>
      <c r="N5424" s="5">
        <v>43770</v>
      </c>
    </row>
    <row r="5425" spans="1:14" x14ac:dyDescent="0.25">
      <c r="A5425" t="s">
        <v>68</v>
      </c>
      <c r="B5425" t="s">
        <v>2056</v>
      </c>
      <c r="C5425">
        <v>3866</v>
      </c>
      <c r="D5425" s="2">
        <v>46082</v>
      </c>
      <c r="E5425" t="s">
        <v>905</v>
      </c>
      <c r="F5425" t="s">
        <v>815</v>
      </c>
      <c r="G5425" t="s">
        <v>1900</v>
      </c>
      <c r="H5425" t="s">
        <v>1555</v>
      </c>
      <c r="I5425" t="s">
        <v>8465</v>
      </c>
      <c r="J5425" t="s">
        <v>1123</v>
      </c>
      <c r="K5425" t="s">
        <v>56</v>
      </c>
      <c r="L5425" t="s">
        <v>902</v>
      </c>
      <c r="M5425" t="s">
        <v>1829</v>
      </c>
      <c r="N5425" s="5">
        <v>1570934</v>
      </c>
    </row>
    <row r="5426" spans="1:14" x14ac:dyDescent="0.25">
      <c r="A5426" t="s">
        <v>68</v>
      </c>
      <c r="B5426" t="s">
        <v>2056</v>
      </c>
      <c r="C5426">
        <v>3866</v>
      </c>
      <c r="D5426" s="2">
        <v>46082</v>
      </c>
      <c r="E5426" t="s">
        <v>905</v>
      </c>
      <c r="F5426" t="s">
        <v>815</v>
      </c>
      <c r="G5426" t="s">
        <v>1900</v>
      </c>
      <c r="H5426" t="s">
        <v>1555</v>
      </c>
      <c r="I5426" t="s">
        <v>8466</v>
      </c>
      <c r="J5426" t="s">
        <v>1123</v>
      </c>
      <c r="K5426" t="s">
        <v>56</v>
      </c>
      <c r="L5426" t="s">
        <v>902</v>
      </c>
      <c r="M5426" t="s">
        <v>1829</v>
      </c>
      <c r="N5426" s="5">
        <v>1131646</v>
      </c>
    </row>
    <row r="5427" spans="1:14" x14ac:dyDescent="0.25">
      <c r="A5427" t="s">
        <v>68</v>
      </c>
      <c r="B5427" t="s">
        <v>2056</v>
      </c>
      <c r="C5427">
        <v>3866</v>
      </c>
      <c r="D5427" s="2">
        <v>46082</v>
      </c>
      <c r="E5427" t="s">
        <v>906</v>
      </c>
      <c r="F5427" t="s">
        <v>174</v>
      </c>
      <c r="G5427" t="s">
        <v>1909</v>
      </c>
      <c r="H5427" t="s">
        <v>1556</v>
      </c>
      <c r="I5427" t="s">
        <v>14</v>
      </c>
      <c r="J5427" t="s">
        <v>1910</v>
      </c>
      <c r="K5427" t="s">
        <v>56</v>
      </c>
      <c r="L5427" t="s">
        <v>903</v>
      </c>
      <c r="M5427" t="s">
        <v>1829</v>
      </c>
      <c r="N5427" s="5">
        <v>2392960</v>
      </c>
    </row>
    <row r="5428" spans="1:14" x14ac:dyDescent="0.25">
      <c r="A5428" t="s">
        <v>68</v>
      </c>
      <c r="B5428" t="s">
        <v>2056</v>
      </c>
      <c r="C5428">
        <v>3866</v>
      </c>
      <c r="D5428" s="2">
        <v>46082</v>
      </c>
      <c r="E5428" t="s">
        <v>906</v>
      </c>
      <c r="F5428" t="s">
        <v>924</v>
      </c>
      <c r="G5428" t="s">
        <v>901</v>
      </c>
      <c r="H5428" t="s">
        <v>1554</v>
      </c>
      <c r="I5428" t="s">
        <v>14</v>
      </c>
      <c r="J5428" t="s">
        <v>1926</v>
      </c>
      <c r="K5428" t="s">
        <v>56</v>
      </c>
      <c r="L5428" t="s">
        <v>903</v>
      </c>
      <c r="M5428" t="s">
        <v>1829</v>
      </c>
      <c r="N5428" s="5">
        <v>4854050</v>
      </c>
    </row>
    <row r="5429" spans="1:14" x14ac:dyDescent="0.25">
      <c r="A5429" t="s">
        <v>68</v>
      </c>
      <c r="B5429" t="s">
        <v>2056</v>
      </c>
      <c r="C5429">
        <v>3866</v>
      </c>
      <c r="D5429" s="2">
        <v>46082</v>
      </c>
      <c r="E5429" t="s">
        <v>906</v>
      </c>
      <c r="F5429" t="s">
        <v>815</v>
      </c>
      <c r="G5429" t="s">
        <v>1900</v>
      </c>
      <c r="H5429" t="s">
        <v>1555</v>
      </c>
      <c r="I5429" t="s">
        <v>14</v>
      </c>
      <c r="J5429" t="s">
        <v>1904</v>
      </c>
      <c r="K5429" t="s">
        <v>56</v>
      </c>
      <c r="L5429" t="s">
        <v>903</v>
      </c>
      <c r="M5429" t="s">
        <v>1829</v>
      </c>
      <c r="N5429" s="5">
        <v>4015647</v>
      </c>
    </row>
    <row r="5430" spans="1:14" x14ac:dyDescent="0.25">
      <c r="A5430" t="s">
        <v>68</v>
      </c>
      <c r="B5430" t="s">
        <v>2056</v>
      </c>
      <c r="C5430">
        <v>3866</v>
      </c>
      <c r="D5430" s="2">
        <v>46082</v>
      </c>
      <c r="E5430" t="s">
        <v>907</v>
      </c>
      <c r="F5430" t="s">
        <v>174</v>
      </c>
      <c r="G5430" t="s">
        <v>1909</v>
      </c>
      <c r="H5430" t="s">
        <v>1556</v>
      </c>
      <c r="I5430" t="s">
        <v>8450</v>
      </c>
      <c r="J5430" t="s">
        <v>1911</v>
      </c>
      <c r="K5430" t="s">
        <v>56</v>
      </c>
      <c r="L5430" t="s">
        <v>904</v>
      </c>
      <c r="M5430" t="s">
        <v>1829</v>
      </c>
      <c r="N5430" s="5">
        <v>-650789</v>
      </c>
    </row>
    <row r="5431" spans="1:14" x14ac:dyDescent="0.25">
      <c r="A5431" t="s">
        <v>68</v>
      </c>
      <c r="B5431" t="s">
        <v>2056</v>
      </c>
      <c r="C5431">
        <v>3866</v>
      </c>
      <c r="D5431" s="2">
        <v>46082</v>
      </c>
      <c r="E5431" t="s">
        <v>907</v>
      </c>
      <c r="F5431" t="s">
        <v>174</v>
      </c>
      <c r="G5431" t="s">
        <v>1909</v>
      </c>
      <c r="H5431" t="s">
        <v>1556</v>
      </c>
      <c r="I5431" t="s">
        <v>8451</v>
      </c>
      <c r="J5431" t="s">
        <v>1911</v>
      </c>
      <c r="K5431" t="s">
        <v>56</v>
      </c>
      <c r="L5431" t="s">
        <v>904</v>
      </c>
      <c r="M5431" t="s">
        <v>1829</v>
      </c>
      <c r="N5431" s="5">
        <v>-1906270</v>
      </c>
    </row>
    <row r="5432" spans="1:14" x14ac:dyDescent="0.25">
      <c r="A5432" t="s">
        <v>68</v>
      </c>
      <c r="B5432" t="s">
        <v>2056</v>
      </c>
      <c r="C5432">
        <v>3866</v>
      </c>
      <c r="D5432" s="2">
        <v>46082</v>
      </c>
      <c r="E5432" t="s">
        <v>907</v>
      </c>
      <c r="F5432" t="s">
        <v>924</v>
      </c>
      <c r="G5432" t="s">
        <v>901</v>
      </c>
      <c r="H5432" t="s">
        <v>1554</v>
      </c>
      <c r="I5432" t="s">
        <v>8452</v>
      </c>
      <c r="J5432" t="s">
        <v>1929</v>
      </c>
      <c r="K5432" t="s">
        <v>56</v>
      </c>
      <c r="L5432" t="s">
        <v>904</v>
      </c>
      <c r="M5432" t="s">
        <v>1829</v>
      </c>
      <c r="N5432" s="5">
        <v>-485446</v>
      </c>
    </row>
    <row r="5433" spans="1:14" x14ac:dyDescent="0.25">
      <c r="A5433" t="s">
        <v>68</v>
      </c>
      <c r="B5433" t="s">
        <v>2056</v>
      </c>
      <c r="C5433">
        <v>3866</v>
      </c>
      <c r="D5433" s="2">
        <v>46082</v>
      </c>
      <c r="E5433" t="s">
        <v>907</v>
      </c>
      <c r="F5433" t="s">
        <v>924</v>
      </c>
      <c r="G5433" t="s">
        <v>901</v>
      </c>
      <c r="H5433" t="s">
        <v>1554</v>
      </c>
      <c r="I5433" t="s">
        <v>8453</v>
      </c>
      <c r="J5433" t="s">
        <v>1929</v>
      </c>
      <c r="K5433" t="s">
        <v>56</v>
      </c>
      <c r="L5433" t="s">
        <v>904</v>
      </c>
      <c r="M5433" t="s">
        <v>1829</v>
      </c>
      <c r="N5433" s="5">
        <v>-2217598</v>
      </c>
    </row>
    <row r="5434" spans="1:14" x14ac:dyDescent="0.25">
      <c r="A5434" t="s">
        <v>68</v>
      </c>
      <c r="B5434" t="s">
        <v>2056</v>
      </c>
      <c r="C5434">
        <v>3866</v>
      </c>
      <c r="D5434" s="2">
        <v>46082</v>
      </c>
      <c r="E5434" t="s">
        <v>907</v>
      </c>
      <c r="F5434" t="s">
        <v>815</v>
      </c>
      <c r="G5434" t="s">
        <v>1900</v>
      </c>
      <c r="H5434" t="s">
        <v>1555</v>
      </c>
      <c r="I5434" t="s">
        <v>8465</v>
      </c>
      <c r="J5434" t="s">
        <v>1907</v>
      </c>
      <c r="K5434" t="s">
        <v>56</v>
      </c>
      <c r="L5434" t="s">
        <v>904</v>
      </c>
      <c r="M5434" t="s">
        <v>1829</v>
      </c>
      <c r="N5434" s="5">
        <v>-1570934</v>
      </c>
    </row>
    <row r="5435" spans="1:14" x14ac:dyDescent="0.25">
      <c r="A5435" t="s">
        <v>68</v>
      </c>
      <c r="B5435" t="s">
        <v>2056</v>
      </c>
      <c r="C5435">
        <v>3866</v>
      </c>
      <c r="D5435" s="2">
        <v>46082</v>
      </c>
      <c r="E5435" t="s">
        <v>907</v>
      </c>
      <c r="F5435" t="s">
        <v>815</v>
      </c>
      <c r="G5435" t="s">
        <v>1900</v>
      </c>
      <c r="H5435" t="s">
        <v>1555</v>
      </c>
      <c r="I5435" t="s">
        <v>8466</v>
      </c>
      <c r="J5435" t="s">
        <v>1907</v>
      </c>
      <c r="K5435" t="s">
        <v>56</v>
      </c>
      <c r="L5435" t="s">
        <v>904</v>
      </c>
      <c r="M5435" t="s">
        <v>1829</v>
      </c>
      <c r="N5435" s="5">
        <v>-1037342</v>
      </c>
    </row>
    <row r="5436" spans="1:14" x14ac:dyDescent="0.25">
      <c r="A5436" t="s">
        <v>68</v>
      </c>
      <c r="B5436" t="s">
        <v>2056</v>
      </c>
      <c r="C5436">
        <v>3866</v>
      </c>
      <c r="D5436" s="2">
        <v>46113</v>
      </c>
      <c r="E5436" t="s">
        <v>905</v>
      </c>
      <c r="F5436" t="s">
        <v>601</v>
      </c>
      <c r="G5436" t="s">
        <v>1894</v>
      </c>
      <c r="H5436" t="s">
        <v>1553</v>
      </c>
      <c r="I5436" t="s">
        <v>8467</v>
      </c>
      <c r="J5436" t="s">
        <v>657</v>
      </c>
      <c r="K5436" t="s">
        <v>56</v>
      </c>
      <c r="L5436" t="s">
        <v>902</v>
      </c>
      <c r="M5436" t="s">
        <v>1829</v>
      </c>
      <c r="N5436" s="5">
        <v>2714754</v>
      </c>
    </row>
    <row r="5437" spans="1:14" x14ac:dyDescent="0.25">
      <c r="A5437" t="s">
        <v>68</v>
      </c>
      <c r="B5437" t="s">
        <v>2056</v>
      </c>
      <c r="C5437">
        <v>3866</v>
      </c>
      <c r="D5437" s="2">
        <v>46113</v>
      </c>
      <c r="E5437" t="s">
        <v>905</v>
      </c>
      <c r="F5437" t="s">
        <v>601</v>
      </c>
      <c r="G5437" t="s">
        <v>1894</v>
      </c>
      <c r="H5437" t="s">
        <v>1553</v>
      </c>
      <c r="I5437" t="s">
        <v>8468</v>
      </c>
      <c r="J5437" t="s">
        <v>657</v>
      </c>
      <c r="K5437" t="s">
        <v>56</v>
      </c>
      <c r="L5437" t="s">
        <v>902</v>
      </c>
      <c r="M5437" t="s">
        <v>1829</v>
      </c>
      <c r="N5437" s="5">
        <v>4943878</v>
      </c>
    </row>
    <row r="5438" spans="1:14" x14ac:dyDescent="0.25">
      <c r="A5438" t="s">
        <v>68</v>
      </c>
      <c r="B5438" t="s">
        <v>2056</v>
      </c>
      <c r="C5438">
        <v>3866</v>
      </c>
      <c r="D5438" s="2">
        <v>46113</v>
      </c>
      <c r="E5438" t="s">
        <v>905</v>
      </c>
      <c r="F5438" t="s">
        <v>601</v>
      </c>
      <c r="G5438" t="s">
        <v>1894</v>
      </c>
      <c r="H5438" t="s">
        <v>1553</v>
      </c>
      <c r="I5438" t="s">
        <v>8469</v>
      </c>
      <c r="J5438" t="s">
        <v>657</v>
      </c>
      <c r="K5438" t="s">
        <v>56</v>
      </c>
      <c r="L5438" t="s">
        <v>902</v>
      </c>
      <c r="M5438" t="s">
        <v>1829</v>
      </c>
      <c r="N5438" s="5">
        <v>794749</v>
      </c>
    </row>
    <row r="5439" spans="1:14" x14ac:dyDescent="0.25">
      <c r="A5439" t="s">
        <v>68</v>
      </c>
      <c r="B5439" t="s">
        <v>2056</v>
      </c>
      <c r="C5439">
        <v>3866</v>
      </c>
      <c r="D5439" s="2">
        <v>46113</v>
      </c>
      <c r="E5439" t="s">
        <v>905</v>
      </c>
      <c r="F5439" t="s">
        <v>174</v>
      </c>
      <c r="G5439" t="s">
        <v>1909</v>
      </c>
      <c r="H5439" t="s">
        <v>1556</v>
      </c>
      <c r="I5439" t="s">
        <v>8470</v>
      </c>
      <c r="J5439" t="s">
        <v>320</v>
      </c>
      <c r="K5439" t="s">
        <v>56</v>
      </c>
      <c r="L5439" t="s">
        <v>902</v>
      </c>
      <c r="M5439" t="s">
        <v>1829</v>
      </c>
      <c r="N5439" s="5">
        <v>986880</v>
      </c>
    </row>
    <row r="5440" spans="1:14" x14ac:dyDescent="0.25">
      <c r="A5440" t="s">
        <v>68</v>
      </c>
      <c r="B5440" t="s">
        <v>2056</v>
      </c>
      <c r="C5440">
        <v>3866</v>
      </c>
      <c r="D5440" s="2">
        <v>46113</v>
      </c>
      <c r="E5440" t="s">
        <v>905</v>
      </c>
      <c r="F5440" t="s">
        <v>174</v>
      </c>
      <c r="G5440" t="s">
        <v>1909</v>
      </c>
      <c r="H5440" t="s">
        <v>1556</v>
      </c>
      <c r="I5440" t="s">
        <v>8471</v>
      </c>
      <c r="J5440" t="s">
        <v>320</v>
      </c>
      <c r="K5440" t="s">
        <v>56</v>
      </c>
      <c r="L5440" t="s">
        <v>902</v>
      </c>
      <c r="M5440" t="s">
        <v>1829</v>
      </c>
      <c r="N5440" s="5">
        <v>1406081</v>
      </c>
    </row>
    <row r="5441" spans="1:14" x14ac:dyDescent="0.25">
      <c r="A5441" t="s">
        <v>68</v>
      </c>
      <c r="B5441" t="s">
        <v>2056</v>
      </c>
      <c r="C5441">
        <v>3866</v>
      </c>
      <c r="D5441" s="2">
        <v>46113</v>
      </c>
      <c r="E5441" t="s">
        <v>905</v>
      </c>
      <c r="F5441" t="s">
        <v>924</v>
      </c>
      <c r="G5441" t="s">
        <v>901</v>
      </c>
      <c r="H5441" t="s">
        <v>1554</v>
      </c>
      <c r="I5441" t="s">
        <v>8472</v>
      </c>
      <c r="J5441" t="s">
        <v>901</v>
      </c>
      <c r="K5441" t="s">
        <v>56</v>
      </c>
      <c r="L5441" t="s">
        <v>902</v>
      </c>
      <c r="M5441" t="s">
        <v>1829</v>
      </c>
      <c r="N5441" s="5">
        <v>4161800</v>
      </c>
    </row>
    <row r="5442" spans="1:14" x14ac:dyDescent="0.25">
      <c r="A5442" t="s">
        <v>68</v>
      </c>
      <c r="B5442" t="s">
        <v>2056</v>
      </c>
      <c r="C5442">
        <v>3866</v>
      </c>
      <c r="D5442" s="2">
        <v>46113</v>
      </c>
      <c r="E5442" t="s">
        <v>905</v>
      </c>
      <c r="F5442" t="s">
        <v>924</v>
      </c>
      <c r="G5442" t="s">
        <v>901</v>
      </c>
      <c r="H5442" t="s">
        <v>1554</v>
      </c>
      <c r="I5442" t="s">
        <v>8473</v>
      </c>
      <c r="J5442" t="s">
        <v>901</v>
      </c>
      <c r="K5442" t="s">
        <v>56</v>
      </c>
      <c r="L5442" t="s">
        <v>902</v>
      </c>
      <c r="M5442" t="s">
        <v>1829</v>
      </c>
      <c r="N5442" s="5">
        <v>876518</v>
      </c>
    </row>
    <row r="5443" spans="1:14" x14ac:dyDescent="0.25">
      <c r="A5443" t="s">
        <v>68</v>
      </c>
      <c r="B5443" t="s">
        <v>2056</v>
      </c>
      <c r="C5443">
        <v>3866</v>
      </c>
      <c r="D5443" s="2">
        <v>46113</v>
      </c>
      <c r="E5443" t="s">
        <v>905</v>
      </c>
      <c r="F5443" t="s">
        <v>8456</v>
      </c>
      <c r="G5443" t="s">
        <v>14</v>
      </c>
      <c r="H5443" t="s">
        <v>6493</v>
      </c>
      <c r="I5443" t="s">
        <v>8474</v>
      </c>
      <c r="J5443" t="s">
        <v>8458</v>
      </c>
      <c r="K5443" t="s">
        <v>56</v>
      </c>
      <c r="L5443" t="s">
        <v>902</v>
      </c>
      <c r="M5443" t="s">
        <v>1829</v>
      </c>
      <c r="N5443" s="5">
        <v>265268</v>
      </c>
    </row>
    <row r="5444" spans="1:14" x14ac:dyDescent="0.25">
      <c r="A5444" t="s">
        <v>68</v>
      </c>
      <c r="B5444" t="s">
        <v>2056</v>
      </c>
      <c r="C5444">
        <v>3866</v>
      </c>
      <c r="D5444" s="2">
        <v>46113</v>
      </c>
      <c r="E5444" t="s">
        <v>905</v>
      </c>
      <c r="F5444" t="s">
        <v>1641</v>
      </c>
      <c r="G5444" t="s">
        <v>2081</v>
      </c>
      <c r="H5444" t="s">
        <v>1618</v>
      </c>
      <c r="I5444" t="s">
        <v>8475</v>
      </c>
      <c r="J5444" t="s">
        <v>5564</v>
      </c>
      <c r="K5444" t="s">
        <v>56</v>
      </c>
      <c r="L5444" t="s">
        <v>902</v>
      </c>
      <c r="M5444" t="s">
        <v>1829</v>
      </c>
      <c r="N5444" s="5">
        <v>334670</v>
      </c>
    </row>
    <row r="5445" spans="1:14" x14ac:dyDescent="0.25">
      <c r="A5445" t="s">
        <v>68</v>
      </c>
      <c r="B5445" t="s">
        <v>2056</v>
      </c>
      <c r="C5445">
        <v>3866</v>
      </c>
      <c r="D5445" s="2">
        <v>46113</v>
      </c>
      <c r="E5445" t="s">
        <v>905</v>
      </c>
      <c r="F5445" t="s">
        <v>948</v>
      </c>
      <c r="G5445" t="s">
        <v>949</v>
      </c>
      <c r="H5445" t="s">
        <v>1282</v>
      </c>
      <c r="I5445" t="s">
        <v>8476</v>
      </c>
      <c r="J5445" t="s">
        <v>949</v>
      </c>
      <c r="K5445" t="s">
        <v>56</v>
      </c>
      <c r="L5445" t="s">
        <v>902</v>
      </c>
      <c r="M5445" t="s">
        <v>1829</v>
      </c>
      <c r="N5445" s="5">
        <v>83668</v>
      </c>
    </row>
    <row r="5446" spans="1:14" x14ac:dyDescent="0.25">
      <c r="A5446" t="s">
        <v>68</v>
      </c>
      <c r="B5446" t="s">
        <v>2056</v>
      </c>
      <c r="C5446">
        <v>3866</v>
      </c>
      <c r="D5446" s="2">
        <v>46113</v>
      </c>
      <c r="E5446" t="s">
        <v>905</v>
      </c>
      <c r="F5446" t="s">
        <v>948</v>
      </c>
      <c r="G5446" t="s">
        <v>949</v>
      </c>
      <c r="H5446" t="s">
        <v>1282</v>
      </c>
      <c r="I5446" t="s">
        <v>8477</v>
      </c>
      <c r="J5446" t="s">
        <v>949</v>
      </c>
      <c r="K5446" t="s">
        <v>56</v>
      </c>
      <c r="L5446" t="s">
        <v>902</v>
      </c>
      <c r="M5446" t="s">
        <v>1829</v>
      </c>
      <c r="N5446" s="5">
        <v>83730</v>
      </c>
    </row>
    <row r="5447" spans="1:14" x14ac:dyDescent="0.25">
      <c r="A5447" t="s">
        <v>68</v>
      </c>
      <c r="B5447" t="s">
        <v>2056</v>
      </c>
      <c r="C5447">
        <v>3866</v>
      </c>
      <c r="D5447" s="2">
        <v>46113</v>
      </c>
      <c r="E5447" t="s">
        <v>905</v>
      </c>
      <c r="F5447" t="s">
        <v>948</v>
      </c>
      <c r="G5447" t="s">
        <v>949</v>
      </c>
      <c r="H5447" t="s">
        <v>1282</v>
      </c>
      <c r="I5447" t="s">
        <v>8478</v>
      </c>
      <c r="J5447" t="s">
        <v>949</v>
      </c>
      <c r="K5447" t="s">
        <v>56</v>
      </c>
      <c r="L5447" t="s">
        <v>902</v>
      </c>
      <c r="M5447" t="s">
        <v>1829</v>
      </c>
      <c r="N5447" s="5">
        <v>83371</v>
      </c>
    </row>
    <row r="5448" spans="1:14" x14ac:dyDescent="0.25">
      <c r="A5448" t="s">
        <v>68</v>
      </c>
      <c r="B5448" t="s">
        <v>2056</v>
      </c>
      <c r="C5448">
        <v>3866</v>
      </c>
      <c r="D5448" s="2">
        <v>46113</v>
      </c>
      <c r="E5448" t="s">
        <v>905</v>
      </c>
      <c r="F5448" t="s">
        <v>948</v>
      </c>
      <c r="G5448" t="s">
        <v>949</v>
      </c>
      <c r="H5448" t="s">
        <v>1282</v>
      </c>
      <c r="I5448" t="s">
        <v>8479</v>
      </c>
      <c r="J5448" t="s">
        <v>949</v>
      </c>
      <c r="K5448" t="s">
        <v>56</v>
      </c>
      <c r="L5448" t="s">
        <v>902</v>
      </c>
      <c r="M5448" t="s">
        <v>1829</v>
      </c>
      <c r="N5448" s="5">
        <v>83890</v>
      </c>
    </row>
    <row r="5449" spans="1:14" x14ac:dyDescent="0.25">
      <c r="A5449" t="s">
        <v>68</v>
      </c>
      <c r="B5449" t="s">
        <v>2056</v>
      </c>
      <c r="C5449">
        <v>3866</v>
      </c>
      <c r="D5449" s="2">
        <v>46113</v>
      </c>
      <c r="E5449" t="s">
        <v>905</v>
      </c>
      <c r="F5449" t="s">
        <v>948</v>
      </c>
      <c r="G5449" t="s">
        <v>949</v>
      </c>
      <c r="H5449" t="s">
        <v>1282</v>
      </c>
      <c r="I5449" t="s">
        <v>8480</v>
      </c>
      <c r="J5449" t="s">
        <v>949</v>
      </c>
      <c r="K5449" t="s">
        <v>56</v>
      </c>
      <c r="L5449" t="s">
        <v>902</v>
      </c>
      <c r="M5449" t="s">
        <v>1829</v>
      </c>
      <c r="N5449" s="5">
        <v>83890</v>
      </c>
    </row>
    <row r="5450" spans="1:14" x14ac:dyDescent="0.25">
      <c r="A5450" t="s">
        <v>68</v>
      </c>
      <c r="B5450" t="s">
        <v>2056</v>
      </c>
      <c r="C5450">
        <v>3866</v>
      </c>
      <c r="D5450" s="2">
        <v>46113</v>
      </c>
      <c r="E5450" t="s">
        <v>905</v>
      </c>
      <c r="F5450" t="s">
        <v>815</v>
      </c>
      <c r="G5450" t="s">
        <v>1900</v>
      </c>
      <c r="H5450" t="s">
        <v>1555</v>
      </c>
      <c r="I5450" t="s">
        <v>8481</v>
      </c>
      <c r="J5450" t="s">
        <v>1123</v>
      </c>
      <c r="K5450" t="s">
        <v>56</v>
      </c>
      <c r="L5450" t="s">
        <v>902</v>
      </c>
      <c r="M5450" t="s">
        <v>1829</v>
      </c>
      <c r="N5450" s="5">
        <v>625913</v>
      </c>
    </row>
    <row r="5451" spans="1:14" x14ac:dyDescent="0.25">
      <c r="A5451" t="s">
        <v>68</v>
      </c>
      <c r="B5451" t="s">
        <v>2056</v>
      </c>
      <c r="C5451">
        <v>3866</v>
      </c>
      <c r="D5451" s="2">
        <v>46113</v>
      </c>
      <c r="E5451" t="s">
        <v>905</v>
      </c>
      <c r="F5451" t="s">
        <v>815</v>
      </c>
      <c r="G5451" t="s">
        <v>1900</v>
      </c>
      <c r="H5451" t="s">
        <v>1555</v>
      </c>
      <c r="I5451" t="s">
        <v>8482</v>
      </c>
      <c r="J5451" t="s">
        <v>1123</v>
      </c>
      <c r="K5451" t="s">
        <v>56</v>
      </c>
      <c r="L5451" t="s">
        <v>902</v>
      </c>
      <c r="M5451" t="s">
        <v>1829</v>
      </c>
      <c r="N5451" s="5">
        <v>361364</v>
      </c>
    </row>
    <row r="5452" spans="1:14" x14ac:dyDescent="0.25">
      <c r="A5452" t="s">
        <v>68</v>
      </c>
      <c r="B5452" t="s">
        <v>2056</v>
      </c>
      <c r="C5452">
        <v>3866</v>
      </c>
      <c r="D5452" s="2">
        <v>46113</v>
      </c>
      <c r="E5452" t="s">
        <v>905</v>
      </c>
      <c r="F5452" t="s">
        <v>815</v>
      </c>
      <c r="G5452" t="s">
        <v>1900</v>
      </c>
      <c r="H5452" t="s">
        <v>1555</v>
      </c>
      <c r="I5452" t="s">
        <v>8483</v>
      </c>
      <c r="J5452" t="s">
        <v>1123</v>
      </c>
      <c r="K5452" t="s">
        <v>56</v>
      </c>
      <c r="L5452" t="s">
        <v>902</v>
      </c>
      <c r="M5452" t="s">
        <v>1829</v>
      </c>
      <c r="N5452" s="5">
        <v>1498049</v>
      </c>
    </row>
    <row r="5453" spans="1:14" x14ac:dyDescent="0.25">
      <c r="A5453" t="s">
        <v>68</v>
      </c>
      <c r="B5453" t="s">
        <v>2056</v>
      </c>
      <c r="C5453">
        <v>3866</v>
      </c>
      <c r="D5453" s="2">
        <v>46113</v>
      </c>
      <c r="E5453" t="s">
        <v>905</v>
      </c>
      <c r="F5453" t="s">
        <v>815</v>
      </c>
      <c r="G5453" t="s">
        <v>1900</v>
      </c>
      <c r="H5453" t="s">
        <v>1555</v>
      </c>
      <c r="I5453" t="s">
        <v>8484</v>
      </c>
      <c r="J5453" t="s">
        <v>1123</v>
      </c>
      <c r="K5453" t="s">
        <v>56</v>
      </c>
      <c r="L5453" t="s">
        <v>902</v>
      </c>
      <c r="M5453" t="s">
        <v>1829</v>
      </c>
      <c r="N5453" s="5">
        <v>1794073</v>
      </c>
    </row>
    <row r="5454" spans="1:14" x14ac:dyDescent="0.25">
      <c r="A5454" t="s">
        <v>68</v>
      </c>
      <c r="B5454" t="s">
        <v>2056</v>
      </c>
      <c r="C5454">
        <v>3866</v>
      </c>
      <c r="D5454" s="2">
        <v>46113</v>
      </c>
      <c r="E5454" t="s">
        <v>905</v>
      </c>
      <c r="F5454" t="s">
        <v>180</v>
      </c>
      <c r="G5454" t="s">
        <v>23</v>
      </c>
      <c r="H5454" t="s">
        <v>6518</v>
      </c>
      <c r="I5454" t="s">
        <v>8485</v>
      </c>
      <c r="J5454" t="s">
        <v>7336</v>
      </c>
      <c r="K5454" t="s">
        <v>56</v>
      </c>
      <c r="L5454" t="s">
        <v>902</v>
      </c>
      <c r="M5454" t="s">
        <v>1829</v>
      </c>
      <c r="N5454" s="5">
        <v>2239105</v>
      </c>
    </row>
    <row r="5455" spans="1:14" x14ac:dyDescent="0.25">
      <c r="A5455" t="s">
        <v>68</v>
      </c>
      <c r="B5455" t="s">
        <v>2056</v>
      </c>
      <c r="C5455">
        <v>3866</v>
      </c>
      <c r="D5455" s="2">
        <v>46113</v>
      </c>
      <c r="E5455" t="s">
        <v>906</v>
      </c>
      <c r="F5455" t="s">
        <v>174</v>
      </c>
      <c r="G5455" t="s">
        <v>1909</v>
      </c>
      <c r="H5455" t="s">
        <v>1556</v>
      </c>
      <c r="I5455" t="s">
        <v>14</v>
      </c>
      <c r="J5455" t="s">
        <v>1910</v>
      </c>
      <c r="K5455" t="s">
        <v>56</v>
      </c>
      <c r="L5455" t="s">
        <v>903</v>
      </c>
      <c r="M5455" t="s">
        <v>1829</v>
      </c>
      <c r="N5455" s="5">
        <v>2607286</v>
      </c>
    </row>
    <row r="5456" spans="1:14" x14ac:dyDescent="0.25">
      <c r="A5456" t="s">
        <v>68</v>
      </c>
      <c r="B5456" t="s">
        <v>2056</v>
      </c>
      <c r="C5456">
        <v>3866</v>
      </c>
      <c r="D5456" s="2">
        <v>46113</v>
      </c>
      <c r="E5456" t="s">
        <v>906</v>
      </c>
      <c r="F5456" t="s">
        <v>924</v>
      </c>
      <c r="G5456" t="s">
        <v>901</v>
      </c>
      <c r="H5456" t="s">
        <v>1554</v>
      </c>
      <c r="I5456" t="s">
        <v>14</v>
      </c>
      <c r="J5456" t="s">
        <v>1926</v>
      </c>
      <c r="K5456" t="s">
        <v>56</v>
      </c>
      <c r="L5456" t="s">
        <v>903</v>
      </c>
      <c r="M5456" t="s">
        <v>1829</v>
      </c>
      <c r="N5456" s="5">
        <v>7080881</v>
      </c>
    </row>
    <row r="5457" spans="1:14" x14ac:dyDescent="0.25">
      <c r="A5457" t="s">
        <v>68</v>
      </c>
      <c r="B5457" t="s">
        <v>2056</v>
      </c>
      <c r="C5457">
        <v>3866</v>
      </c>
      <c r="D5457" s="2">
        <v>46113</v>
      </c>
      <c r="E5457" t="s">
        <v>906</v>
      </c>
      <c r="F5457" t="s">
        <v>815</v>
      </c>
      <c r="G5457" t="s">
        <v>1900</v>
      </c>
      <c r="H5457" t="s">
        <v>1555</v>
      </c>
      <c r="I5457" t="s">
        <v>14</v>
      </c>
      <c r="J5457" t="s">
        <v>1904</v>
      </c>
      <c r="K5457" t="s">
        <v>56</v>
      </c>
      <c r="L5457" t="s">
        <v>903</v>
      </c>
      <c r="M5457" t="s">
        <v>1829</v>
      </c>
      <c r="N5457" s="5">
        <v>3085644</v>
      </c>
    </row>
    <row r="5458" spans="1:14" x14ac:dyDescent="0.25">
      <c r="A5458" t="s">
        <v>68</v>
      </c>
      <c r="B5458" t="s">
        <v>2056</v>
      </c>
      <c r="C5458">
        <v>3866</v>
      </c>
      <c r="D5458" s="2">
        <v>46113</v>
      </c>
      <c r="E5458" t="s">
        <v>907</v>
      </c>
      <c r="F5458" t="s">
        <v>174</v>
      </c>
      <c r="G5458" t="s">
        <v>1909</v>
      </c>
      <c r="H5458" t="s">
        <v>1556</v>
      </c>
      <c r="I5458" t="s">
        <v>8470</v>
      </c>
      <c r="J5458" t="s">
        <v>1911</v>
      </c>
      <c r="K5458" t="s">
        <v>56</v>
      </c>
      <c r="L5458" t="s">
        <v>904</v>
      </c>
      <c r="M5458" t="s">
        <v>1829</v>
      </c>
      <c r="N5458" s="5">
        <v>-986879</v>
      </c>
    </row>
    <row r="5459" spans="1:14" x14ac:dyDescent="0.25">
      <c r="A5459" t="s">
        <v>68</v>
      </c>
      <c r="B5459" t="s">
        <v>2056</v>
      </c>
      <c r="C5459">
        <v>3866</v>
      </c>
      <c r="D5459" s="2">
        <v>46113</v>
      </c>
      <c r="E5459" t="s">
        <v>907</v>
      </c>
      <c r="F5459" t="s">
        <v>174</v>
      </c>
      <c r="G5459" t="s">
        <v>1909</v>
      </c>
      <c r="H5459" t="s">
        <v>1556</v>
      </c>
      <c r="I5459" t="s">
        <v>8471</v>
      </c>
      <c r="J5459" t="s">
        <v>1911</v>
      </c>
      <c r="K5459" t="s">
        <v>56</v>
      </c>
      <c r="L5459" t="s">
        <v>904</v>
      </c>
      <c r="M5459" t="s">
        <v>1829</v>
      </c>
      <c r="N5459" s="5">
        <v>-1406081</v>
      </c>
    </row>
    <row r="5460" spans="1:14" x14ac:dyDescent="0.25">
      <c r="A5460" t="s">
        <v>68</v>
      </c>
      <c r="B5460" t="s">
        <v>2056</v>
      </c>
      <c r="C5460">
        <v>3866</v>
      </c>
      <c r="D5460" s="2">
        <v>46113</v>
      </c>
      <c r="E5460" t="s">
        <v>907</v>
      </c>
      <c r="F5460" t="s">
        <v>924</v>
      </c>
      <c r="G5460" t="s">
        <v>901</v>
      </c>
      <c r="H5460" t="s">
        <v>1554</v>
      </c>
      <c r="I5460" t="s">
        <v>8472</v>
      </c>
      <c r="J5460" t="s">
        <v>1929</v>
      </c>
      <c r="K5460" t="s">
        <v>56</v>
      </c>
      <c r="L5460" t="s">
        <v>904</v>
      </c>
      <c r="M5460" t="s">
        <v>1829</v>
      </c>
      <c r="N5460" s="5">
        <v>-3977532</v>
      </c>
    </row>
    <row r="5461" spans="1:14" x14ac:dyDescent="0.25">
      <c r="A5461" t="s">
        <v>68</v>
      </c>
      <c r="B5461" t="s">
        <v>2056</v>
      </c>
      <c r="C5461">
        <v>3866</v>
      </c>
      <c r="D5461" s="2">
        <v>46113</v>
      </c>
      <c r="E5461" t="s">
        <v>907</v>
      </c>
      <c r="F5461" t="s">
        <v>924</v>
      </c>
      <c r="G5461" t="s">
        <v>901</v>
      </c>
      <c r="H5461" t="s">
        <v>1554</v>
      </c>
      <c r="I5461" t="s">
        <v>8473</v>
      </c>
      <c r="J5461" t="s">
        <v>1929</v>
      </c>
      <c r="K5461" t="s">
        <v>56</v>
      </c>
      <c r="L5461" t="s">
        <v>904</v>
      </c>
      <c r="M5461" t="s">
        <v>1829</v>
      </c>
      <c r="N5461" s="5">
        <v>-876518</v>
      </c>
    </row>
    <row r="5462" spans="1:14" x14ac:dyDescent="0.25">
      <c r="A5462" t="s">
        <v>68</v>
      </c>
      <c r="B5462" t="s">
        <v>2056</v>
      </c>
      <c r="C5462">
        <v>3866</v>
      </c>
      <c r="D5462" s="2">
        <v>46113</v>
      </c>
      <c r="E5462" t="s">
        <v>907</v>
      </c>
      <c r="F5462" t="s">
        <v>815</v>
      </c>
      <c r="G5462" t="s">
        <v>1900</v>
      </c>
      <c r="H5462" t="s">
        <v>1555</v>
      </c>
      <c r="I5462" t="s">
        <v>8483</v>
      </c>
      <c r="J5462" t="s">
        <v>1907</v>
      </c>
      <c r="K5462" t="s">
        <v>56</v>
      </c>
      <c r="L5462" t="s">
        <v>904</v>
      </c>
      <c r="M5462" t="s">
        <v>1829</v>
      </c>
      <c r="N5462" s="5">
        <v>-2049060</v>
      </c>
    </row>
    <row r="5463" spans="1:14" x14ac:dyDescent="0.25">
      <c r="A5463" t="s">
        <v>68</v>
      </c>
      <c r="B5463" t="s">
        <v>2056</v>
      </c>
      <c r="C5463">
        <v>3866</v>
      </c>
      <c r="D5463" s="2">
        <v>46113</v>
      </c>
      <c r="E5463" t="s">
        <v>907</v>
      </c>
      <c r="F5463" t="s">
        <v>815</v>
      </c>
      <c r="G5463" t="s">
        <v>1900</v>
      </c>
      <c r="H5463" t="s">
        <v>1555</v>
      </c>
      <c r="I5463" t="s">
        <v>8484</v>
      </c>
      <c r="J5463" t="s">
        <v>1907</v>
      </c>
      <c r="K5463" t="s">
        <v>56</v>
      </c>
      <c r="L5463" t="s">
        <v>904</v>
      </c>
      <c r="M5463" t="s">
        <v>1829</v>
      </c>
      <c r="N5463" s="5">
        <v>-1966587</v>
      </c>
    </row>
    <row r="5464" spans="1:14" x14ac:dyDescent="0.25">
      <c r="A5464" t="s">
        <v>68</v>
      </c>
      <c r="B5464" t="s">
        <v>2056</v>
      </c>
      <c r="C5464">
        <v>3866</v>
      </c>
      <c r="D5464" s="2">
        <v>46143</v>
      </c>
      <c r="E5464" t="s">
        <v>905</v>
      </c>
      <c r="F5464" t="s">
        <v>601</v>
      </c>
      <c r="G5464" t="s">
        <v>1894</v>
      </c>
      <c r="H5464" t="s">
        <v>1553</v>
      </c>
      <c r="I5464" t="s">
        <v>11354</v>
      </c>
      <c r="J5464" t="s">
        <v>657</v>
      </c>
      <c r="K5464" t="s">
        <v>56</v>
      </c>
      <c r="L5464" t="s">
        <v>902</v>
      </c>
      <c r="M5464" t="s">
        <v>1829</v>
      </c>
      <c r="N5464" s="5">
        <v>2351993</v>
      </c>
    </row>
    <row r="5465" spans="1:14" x14ac:dyDescent="0.25">
      <c r="A5465" t="s">
        <v>68</v>
      </c>
      <c r="B5465" t="s">
        <v>2056</v>
      </c>
      <c r="C5465">
        <v>3866</v>
      </c>
      <c r="D5465" s="2">
        <v>46143</v>
      </c>
      <c r="E5465" t="s">
        <v>905</v>
      </c>
      <c r="F5465" t="s">
        <v>601</v>
      </c>
      <c r="G5465" t="s">
        <v>1894</v>
      </c>
      <c r="H5465" t="s">
        <v>1553</v>
      </c>
      <c r="I5465" t="s">
        <v>11355</v>
      </c>
      <c r="J5465" t="s">
        <v>657</v>
      </c>
      <c r="K5465" t="s">
        <v>56</v>
      </c>
      <c r="L5465" t="s">
        <v>902</v>
      </c>
      <c r="M5465" t="s">
        <v>1829</v>
      </c>
      <c r="N5465" s="5">
        <v>2422894</v>
      </c>
    </row>
    <row r="5466" spans="1:14" x14ac:dyDescent="0.25">
      <c r="A5466" t="s">
        <v>68</v>
      </c>
      <c r="B5466" t="s">
        <v>2056</v>
      </c>
      <c r="C5466">
        <v>3866</v>
      </c>
      <c r="D5466" s="2">
        <v>46143</v>
      </c>
      <c r="E5466" t="s">
        <v>905</v>
      </c>
      <c r="F5466" t="s">
        <v>601</v>
      </c>
      <c r="G5466" t="s">
        <v>1894</v>
      </c>
      <c r="H5466" t="s">
        <v>1553</v>
      </c>
      <c r="I5466" t="s">
        <v>11356</v>
      </c>
      <c r="J5466" t="s">
        <v>657</v>
      </c>
      <c r="K5466" t="s">
        <v>56</v>
      </c>
      <c r="L5466" t="s">
        <v>902</v>
      </c>
      <c r="M5466" t="s">
        <v>1829</v>
      </c>
      <c r="N5466" s="5">
        <v>5384536</v>
      </c>
    </row>
    <row r="5467" spans="1:14" x14ac:dyDescent="0.25">
      <c r="A5467" t="s">
        <v>68</v>
      </c>
      <c r="B5467" t="s">
        <v>2056</v>
      </c>
      <c r="C5467">
        <v>3866</v>
      </c>
      <c r="D5467" s="2">
        <v>46143</v>
      </c>
      <c r="E5467" t="s">
        <v>905</v>
      </c>
      <c r="F5467" t="s">
        <v>174</v>
      </c>
      <c r="G5467" t="s">
        <v>1909</v>
      </c>
      <c r="H5467" t="s">
        <v>1556</v>
      </c>
      <c r="I5467" t="s">
        <v>11357</v>
      </c>
      <c r="J5467" t="s">
        <v>320</v>
      </c>
      <c r="K5467" t="s">
        <v>56</v>
      </c>
      <c r="L5467" t="s">
        <v>902</v>
      </c>
      <c r="M5467" t="s">
        <v>1829</v>
      </c>
      <c r="N5467" s="5">
        <v>1751689</v>
      </c>
    </row>
    <row r="5468" spans="1:14" x14ac:dyDescent="0.25">
      <c r="A5468" t="s">
        <v>68</v>
      </c>
      <c r="B5468" t="s">
        <v>2056</v>
      </c>
      <c r="C5468">
        <v>3866</v>
      </c>
      <c r="D5468" s="2">
        <v>46143</v>
      </c>
      <c r="E5468" t="s">
        <v>905</v>
      </c>
      <c r="F5468" t="s">
        <v>174</v>
      </c>
      <c r="G5468" t="s">
        <v>1909</v>
      </c>
      <c r="H5468" t="s">
        <v>1556</v>
      </c>
      <c r="I5468" t="s">
        <v>11358</v>
      </c>
      <c r="J5468" t="s">
        <v>320</v>
      </c>
      <c r="K5468" t="s">
        <v>56</v>
      </c>
      <c r="L5468" t="s">
        <v>902</v>
      </c>
      <c r="M5468" t="s">
        <v>1829</v>
      </c>
      <c r="N5468" s="5">
        <v>855597</v>
      </c>
    </row>
    <row r="5469" spans="1:14" x14ac:dyDescent="0.25">
      <c r="A5469" t="s">
        <v>68</v>
      </c>
      <c r="B5469" t="s">
        <v>2056</v>
      </c>
      <c r="C5469">
        <v>3866</v>
      </c>
      <c r="D5469" s="2">
        <v>46143</v>
      </c>
      <c r="E5469" t="s">
        <v>905</v>
      </c>
      <c r="F5469" t="s">
        <v>924</v>
      </c>
      <c r="G5469" t="s">
        <v>901</v>
      </c>
      <c r="H5469" t="s">
        <v>1554</v>
      </c>
      <c r="I5469" t="s">
        <v>11359</v>
      </c>
      <c r="J5469" t="s">
        <v>901</v>
      </c>
      <c r="K5469" t="s">
        <v>56</v>
      </c>
      <c r="L5469" t="s">
        <v>902</v>
      </c>
      <c r="M5469" t="s">
        <v>1829</v>
      </c>
      <c r="N5469" s="5">
        <v>6875599</v>
      </c>
    </row>
    <row r="5470" spans="1:14" x14ac:dyDescent="0.25">
      <c r="A5470" t="s">
        <v>68</v>
      </c>
      <c r="B5470" t="s">
        <v>2056</v>
      </c>
      <c r="C5470">
        <v>3866</v>
      </c>
      <c r="D5470" s="2">
        <v>46143</v>
      </c>
      <c r="E5470" t="s">
        <v>905</v>
      </c>
      <c r="F5470" t="s">
        <v>924</v>
      </c>
      <c r="G5470" t="s">
        <v>901</v>
      </c>
      <c r="H5470" t="s">
        <v>1554</v>
      </c>
      <c r="I5470" t="s">
        <v>11360</v>
      </c>
      <c r="J5470" t="s">
        <v>901</v>
      </c>
      <c r="K5470" t="s">
        <v>56</v>
      </c>
      <c r="L5470" t="s">
        <v>902</v>
      </c>
      <c r="M5470" t="s">
        <v>1829</v>
      </c>
      <c r="N5470" s="5">
        <v>680372</v>
      </c>
    </row>
    <row r="5471" spans="1:14" x14ac:dyDescent="0.25">
      <c r="A5471" t="s">
        <v>68</v>
      </c>
      <c r="B5471" t="s">
        <v>2056</v>
      </c>
      <c r="C5471">
        <v>3866</v>
      </c>
      <c r="D5471" s="2">
        <v>46143</v>
      </c>
      <c r="E5471" t="s">
        <v>905</v>
      </c>
      <c r="F5471" t="s">
        <v>8456</v>
      </c>
      <c r="G5471" t="s">
        <v>14</v>
      </c>
      <c r="H5471" t="s">
        <v>6493</v>
      </c>
      <c r="I5471" t="s">
        <v>11361</v>
      </c>
      <c r="J5471" t="s">
        <v>8458</v>
      </c>
      <c r="K5471" t="s">
        <v>56</v>
      </c>
      <c r="L5471" t="s">
        <v>902</v>
      </c>
      <c r="M5471" t="s">
        <v>1829</v>
      </c>
      <c r="N5471" s="5">
        <v>330657</v>
      </c>
    </row>
    <row r="5472" spans="1:14" x14ac:dyDescent="0.25">
      <c r="A5472" t="s">
        <v>68</v>
      </c>
      <c r="B5472" t="s">
        <v>2056</v>
      </c>
      <c r="C5472">
        <v>3866</v>
      </c>
      <c r="D5472" s="2">
        <v>46143</v>
      </c>
      <c r="E5472" t="s">
        <v>905</v>
      </c>
      <c r="F5472" t="s">
        <v>948</v>
      </c>
      <c r="G5472" t="s">
        <v>949</v>
      </c>
      <c r="H5472" t="s">
        <v>1282</v>
      </c>
      <c r="I5472" t="s">
        <v>11362</v>
      </c>
      <c r="J5472" t="s">
        <v>949</v>
      </c>
      <c r="K5472" t="s">
        <v>56</v>
      </c>
      <c r="L5472" t="s">
        <v>902</v>
      </c>
      <c r="M5472" t="s">
        <v>1829</v>
      </c>
      <c r="N5472" s="5">
        <v>84404</v>
      </c>
    </row>
    <row r="5473" spans="1:14" x14ac:dyDescent="0.25">
      <c r="A5473" t="s">
        <v>68</v>
      </c>
      <c r="B5473" t="s">
        <v>2056</v>
      </c>
      <c r="C5473">
        <v>3866</v>
      </c>
      <c r="D5473" s="2">
        <v>46143</v>
      </c>
      <c r="E5473" t="s">
        <v>905</v>
      </c>
      <c r="F5473" t="s">
        <v>815</v>
      </c>
      <c r="G5473" t="s">
        <v>1900</v>
      </c>
      <c r="H5473" t="s">
        <v>1555</v>
      </c>
      <c r="I5473" t="s">
        <v>11363</v>
      </c>
      <c r="J5473" t="s">
        <v>7274</v>
      </c>
      <c r="K5473" t="s">
        <v>56</v>
      </c>
      <c r="L5473" t="s">
        <v>902</v>
      </c>
      <c r="M5473" t="s">
        <v>1829</v>
      </c>
      <c r="N5473" s="5">
        <v>2567292</v>
      </c>
    </row>
    <row r="5474" spans="1:14" x14ac:dyDescent="0.25">
      <c r="A5474" t="s">
        <v>68</v>
      </c>
      <c r="B5474" t="s">
        <v>2056</v>
      </c>
      <c r="C5474">
        <v>3866</v>
      </c>
      <c r="D5474" s="2">
        <v>46143</v>
      </c>
      <c r="E5474" t="s">
        <v>905</v>
      </c>
      <c r="F5474" t="s">
        <v>815</v>
      </c>
      <c r="G5474" t="s">
        <v>1900</v>
      </c>
      <c r="H5474" t="s">
        <v>1555</v>
      </c>
      <c r="I5474" t="s">
        <v>11364</v>
      </c>
      <c r="J5474" t="s">
        <v>7274</v>
      </c>
      <c r="K5474" t="s">
        <v>56</v>
      </c>
      <c r="L5474" t="s">
        <v>902</v>
      </c>
      <c r="M5474" t="s">
        <v>1829</v>
      </c>
      <c r="N5474" s="5">
        <v>363890</v>
      </c>
    </row>
    <row r="5475" spans="1:14" x14ac:dyDescent="0.25">
      <c r="A5475" t="s">
        <v>68</v>
      </c>
      <c r="B5475" t="s">
        <v>2056</v>
      </c>
      <c r="C5475">
        <v>3866</v>
      </c>
      <c r="D5475" s="2">
        <v>46143</v>
      </c>
      <c r="E5475" t="s">
        <v>906</v>
      </c>
      <c r="F5475" t="s">
        <v>174</v>
      </c>
      <c r="G5475" t="s">
        <v>1909</v>
      </c>
      <c r="H5475" t="s">
        <v>1556</v>
      </c>
      <c r="I5475" t="s">
        <v>14</v>
      </c>
      <c r="J5475" t="s">
        <v>1910</v>
      </c>
      <c r="K5475" t="s">
        <v>56</v>
      </c>
      <c r="L5475" t="s">
        <v>903</v>
      </c>
      <c r="M5475" t="s">
        <v>1829</v>
      </c>
      <c r="N5475" s="5">
        <v>2374209</v>
      </c>
    </row>
    <row r="5476" spans="1:14" x14ac:dyDescent="0.25">
      <c r="A5476" t="s">
        <v>68</v>
      </c>
      <c r="B5476" t="s">
        <v>2056</v>
      </c>
      <c r="C5476">
        <v>3866</v>
      </c>
      <c r="D5476" s="2">
        <v>46143</v>
      </c>
      <c r="E5476" t="s">
        <v>906</v>
      </c>
      <c r="F5476" t="s">
        <v>924</v>
      </c>
      <c r="G5476" t="s">
        <v>901</v>
      </c>
      <c r="H5476" t="s">
        <v>1554</v>
      </c>
      <c r="I5476" t="s">
        <v>14</v>
      </c>
      <c r="J5476" t="s">
        <v>1926</v>
      </c>
      <c r="K5476" t="s">
        <v>56</v>
      </c>
      <c r="L5476" t="s">
        <v>903</v>
      </c>
      <c r="M5476" t="s">
        <v>1829</v>
      </c>
      <c r="N5476" s="5">
        <v>5048924</v>
      </c>
    </row>
    <row r="5477" spans="1:14" x14ac:dyDescent="0.25">
      <c r="A5477" t="s">
        <v>68</v>
      </c>
      <c r="B5477" t="s">
        <v>2056</v>
      </c>
      <c r="C5477">
        <v>3866</v>
      </c>
      <c r="D5477" s="2">
        <v>46143</v>
      </c>
      <c r="E5477" t="s">
        <v>906</v>
      </c>
      <c r="F5477" t="s">
        <v>1641</v>
      </c>
      <c r="G5477" t="s">
        <v>2081</v>
      </c>
      <c r="H5477" t="s">
        <v>1618</v>
      </c>
      <c r="I5477" t="s">
        <v>14</v>
      </c>
      <c r="J5477" t="s">
        <v>11365</v>
      </c>
      <c r="K5477" t="s">
        <v>56</v>
      </c>
      <c r="L5477" t="s">
        <v>903</v>
      </c>
      <c r="M5477" t="s">
        <v>1829</v>
      </c>
      <c r="N5477" s="5">
        <v>224673</v>
      </c>
    </row>
    <row r="5478" spans="1:14" x14ac:dyDescent="0.25">
      <c r="A5478" t="s">
        <v>68</v>
      </c>
      <c r="B5478" t="s">
        <v>2056</v>
      </c>
      <c r="C5478">
        <v>3866</v>
      </c>
      <c r="D5478" s="2">
        <v>46143</v>
      </c>
      <c r="E5478" t="s">
        <v>906</v>
      </c>
      <c r="F5478" t="s">
        <v>5566</v>
      </c>
      <c r="G5478" t="s">
        <v>5567</v>
      </c>
      <c r="H5478" t="s">
        <v>4732</v>
      </c>
      <c r="I5478" t="s">
        <v>11366</v>
      </c>
      <c r="J5478" t="s">
        <v>11367</v>
      </c>
      <c r="K5478" t="s">
        <v>56</v>
      </c>
      <c r="L5478" t="s">
        <v>903</v>
      </c>
      <c r="M5478" t="s">
        <v>1829</v>
      </c>
      <c r="N5478" s="5">
        <v>44132</v>
      </c>
    </row>
    <row r="5479" spans="1:14" x14ac:dyDescent="0.25">
      <c r="A5479" t="s">
        <v>68</v>
      </c>
      <c r="B5479" t="s">
        <v>2056</v>
      </c>
      <c r="C5479">
        <v>3866</v>
      </c>
      <c r="D5479" s="2">
        <v>46143</v>
      </c>
      <c r="E5479" t="s">
        <v>906</v>
      </c>
      <c r="F5479" t="s">
        <v>815</v>
      </c>
      <c r="G5479" t="s">
        <v>1900</v>
      </c>
      <c r="H5479" t="s">
        <v>1555</v>
      </c>
      <c r="I5479" t="s">
        <v>14</v>
      </c>
      <c r="J5479" t="s">
        <v>1904</v>
      </c>
      <c r="K5479" t="s">
        <v>56</v>
      </c>
      <c r="L5479" t="s">
        <v>903</v>
      </c>
      <c r="M5479" t="s">
        <v>1829</v>
      </c>
      <c r="N5479" s="5">
        <v>5944592</v>
      </c>
    </row>
    <row r="5480" spans="1:14" x14ac:dyDescent="0.25">
      <c r="A5480" t="s">
        <v>68</v>
      </c>
      <c r="B5480" t="s">
        <v>2056</v>
      </c>
      <c r="C5480">
        <v>3866</v>
      </c>
      <c r="D5480" s="2">
        <v>46143</v>
      </c>
      <c r="E5480" t="s">
        <v>906</v>
      </c>
      <c r="F5480" t="s">
        <v>815</v>
      </c>
      <c r="G5480" t="s">
        <v>1900</v>
      </c>
      <c r="H5480" t="s">
        <v>1555</v>
      </c>
      <c r="I5480" t="s">
        <v>11368</v>
      </c>
      <c r="J5480" t="s">
        <v>8369</v>
      </c>
      <c r="K5480" t="s">
        <v>56</v>
      </c>
      <c r="L5480" t="s">
        <v>903</v>
      </c>
      <c r="M5480" t="s">
        <v>1829</v>
      </c>
      <c r="N5480" s="5">
        <v>59779</v>
      </c>
    </row>
    <row r="5481" spans="1:14" x14ac:dyDescent="0.25">
      <c r="A5481" t="s">
        <v>68</v>
      </c>
      <c r="B5481" t="s">
        <v>2056</v>
      </c>
      <c r="C5481">
        <v>3866</v>
      </c>
      <c r="D5481" s="2">
        <v>46143</v>
      </c>
      <c r="E5481" t="s">
        <v>906</v>
      </c>
      <c r="F5481" t="s">
        <v>815</v>
      </c>
      <c r="G5481" t="s">
        <v>1900</v>
      </c>
      <c r="H5481" t="s">
        <v>1555</v>
      </c>
      <c r="I5481" t="s">
        <v>11369</v>
      </c>
      <c r="J5481" t="s">
        <v>8369</v>
      </c>
      <c r="K5481" t="s">
        <v>56</v>
      </c>
      <c r="L5481" t="s">
        <v>903</v>
      </c>
      <c r="M5481" t="s">
        <v>1829</v>
      </c>
      <c r="N5481" s="5">
        <v>1583946</v>
      </c>
    </row>
    <row r="5482" spans="1:14" x14ac:dyDescent="0.25">
      <c r="A5482" t="s">
        <v>68</v>
      </c>
      <c r="B5482" t="s">
        <v>2056</v>
      </c>
      <c r="C5482">
        <v>3866</v>
      </c>
      <c r="D5482" s="2">
        <v>46143</v>
      </c>
      <c r="E5482" t="s">
        <v>906</v>
      </c>
      <c r="F5482" t="s">
        <v>815</v>
      </c>
      <c r="G5482" t="s">
        <v>1900</v>
      </c>
      <c r="H5482" t="s">
        <v>1555</v>
      </c>
      <c r="I5482" t="s">
        <v>11370</v>
      </c>
      <c r="J5482" t="s">
        <v>8369</v>
      </c>
      <c r="K5482" t="s">
        <v>56</v>
      </c>
      <c r="L5482" t="s">
        <v>903</v>
      </c>
      <c r="M5482" t="s">
        <v>1829</v>
      </c>
      <c r="N5482" s="5">
        <v>485856</v>
      </c>
    </row>
    <row r="5483" spans="1:14" x14ac:dyDescent="0.25">
      <c r="A5483" t="s">
        <v>68</v>
      </c>
      <c r="B5483" t="s">
        <v>2056</v>
      </c>
      <c r="C5483">
        <v>3866</v>
      </c>
      <c r="D5483" s="2">
        <v>46143</v>
      </c>
      <c r="E5483" t="s">
        <v>907</v>
      </c>
      <c r="F5483" t="s">
        <v>174</v>
      </c>
      <c r="G5483" t="s">
        <v>1909</v>
      </c>
      <c r="H5483" t="s">
        <v>1556</v>
      </c>
      <c r="I5483" t="s">
        <v>11357</v>
      </c>
      <c r="J5483" t="s">
        <v>1911</v>
      </c>
      <c r="K5483" t="s">
        <v>56</v>
      </c>
      <c r="L5483" t="s">
        <v>904</v>
      </c>
      <c r="M5483" t="s">
        <v>1829</v>
      </c>
      <c r="N5483" s="5">
        <v>-1751689</v>
      </c>
    </row>
    <row r="5484" spans="1:14" x14ac:dyDescent="0.25">
      <c r="A5484" t="s">
        <v>68</v>
      </c>
      <c r="B5484" t="s">
        <v>2056</v>
      </c>
      <c r="C5484">
        <v>3866</v>
      </c>
      <c r="D5484" s="2">
        <v>46143</v>
      </c>
      <c r="E5484" t="s">
        <v>907</v>
      </c>
      <c r="F5484" t="s">
        <v>174</v>
      </c>
      <c r="G5484" t="s">
        <v>1909</v>
      </c>
      <c r="H5484" t="s">
        <v>1556</v>
      </c>
      <c r="I5484" t="s">
        <v>11358</v>
      </c>
      <c r="J5484" t="s">
        <v>1911</v>
      </c>
      <c r="K5484" t="s">
        <v>56</v>
      </c>
      <c r="L5484" t="s">
        <v>904</v>
      </c>
      <c r="M5484" t="s">
        <v>1829</v>
      </c>
      <c r="N5484" s="5">
        <v>-855597</v>
      </c>
    </row>
    <row r="5485" spans="1:14" x14ac:dyDescent="0.25">
      <c r="A5485" t="s">
        <v>68</v>
      </c>
      <c r="B5485" t="s">
        <v>2056</v>
      </c>
      <c r="C5485">
        <v>3866</v>
      </c>
      <c r="D5485" s="2">
        <v>46143</v>
      </c>
      <c r="E5485" t="s">
        <v>907</v>
      </c>
      <c r="F5485" t="s">
        <v>924</v>
      </c>
      <c r="G5485" t="s">
        <v>901</v>
      </c>
      <c r="H5485" t="s">
        <v>1554</v>
      </c>
      <c r="I5485" t="s">
        <v>11359</v>
      </c>
      <c r="J5485" t="s">
        <v>1929</v>
      </c>
      <c r="K5485" t="s">
        <v>56</v>
      </c>
      <c r="L5485" t="s">
        <v>904</v>
      </c>
      <c r="M5485" t="s">
        <v>1829</v>
      </c>
      <c r="N5485" s="5">
        <v>-6406527</v>
      </c>
    </row>
    <row r="5486" spans="1:14" x14ac:dyDescent="0.25">
      <c r="A5486" t="s">
        <v>68</v>
      </c>
      <c r="B5486" t="s">
        <v>2056</v>
      </c>
      <c r="C5486">
        <v>3866</v>
      </c>
      <c r="D5486" s="2">
        <v>46143</v>
      </c>
      <c r="E5486" t="s">
        <v>907</v>
      </c>
      <c r="F5486" t="s">
        <v>924</v>
      </c>
      <c r="G5486" t="s">
        <v>901</v>
      </c>
      <c r="H5486" t="s">
        <v>1554</v>
      </c>
      <c r="I5486" t="s">
        <v>11360</v>
      </c>
      <c r="J5486" t="s">
        <v>1929</v>
      </c>
      <c r="K5486" t="s">
        <v>56</v>
      </c>
      <c r="L5486" t="s">
        <v>904</v>
      </c>
      <c r="M5486" t="s">
        <v>1829</v>
      </c>
      <c r="N5486" s="5">
        <v>-674354</v>
      </c>
    </row>
    <row r="5487" spans="1:14" x14ac:dyDescent="0.25">
      <c r="A5487" t="s">
        <v>68</v>
      </c>
      <c r="B5487" t="s">
        <v>2056</v>
      </c>
      <c r="C5487">
        <v>3866</v>
      </c>
      <c r="D5487" s="2">
        <v>46143</v>
      </c>
      <c r="E5487" t="s">
        <v>907</v>
      </c>
      <c r="F5487" t="s">
        <v>815</v>
      </c>
      <c r="G5487" t="s">
        <v>1900</v>
      </c>
      <c r="H5487" t="s">
        <v>1555</v>
      </c>
      <c r="I5487" t="s">
        <v>14</v>
      </c>
      <c r="J5487" t="s">
        <v>1907</v>
      </c>
      <c r="K5487" t="s">
        <v>56</v>
      </c>
      <c r="L5487" t="s">
        <v>904</v>
      </c>
      <c r="M5487" t="s">
        <v>1829</v>
      </c>
      <c r="N5487" s="5">
        <v>-1659371</v>
      </c>
    </row>
    <row r="5488" spans="1:14" x14ac:dyDescent="0.25">
      <c r="A5488" t="s">
        <v>68</v>
      </c>
      <c r="B5488" t="s">
        <v>2056</v>
      </c>
      <c r="C5488">
        <v>3866</v>
      </c>
      <c r="D5488" s="2">
        <v>46143</v>
      </c>
      <c r="E5488" t="s">
        <v>907</v>
      </c>
      <c r="F5488" t="s">
        <v>815</v>
      </c>
      <c r="G5488" t="s">
        <v>1900</v>
      </c>
      <c r="H5488" t="s">
        <v>1555</v>
      </c>
      <c r="I5488" t="s">
        <v>11363</v>
      </c>
      <c r="J5488" t="s">
        <v>10910</v>
      </c>
      <c r="K5488" t="s">
        <v>56</v>
      </c>
      <c r="L5488" t="s">
        <v>904</v>
      </c>
      <c r="M5488" t="s">
        <v>1829</v>
      </c>
      <c r="N5488" s="5">
        <v>-1426273</v>
      </c>
    </row>
    <row r="5489" spans="1:14" x14ac:dyDescent="0.25">
      <c r="A5489" t="s">
        <v>68</v>
      </c>
      <c r="B5489" t="s">
        <v>2056</v>
      </c>
      <c r="C5489">
        <v>3866</v>
      </c>
      <c r="D5489" s="2">
        <v>46174</v>
      </c>
      <c r="E5489" t="s">
        <v>905</v>
      </c>
      <c r="F5489" t="s">
        <v>174</v>
      </c>
      <c r="G5489" t="s">
        <v>1909</v>
      </c>
      <c r="H5489" t="s">
        <v>1556</v>
      </c>
      <c r="I5489" t="s">
        <v>12814</v>
      </c>
      <c r="J5489" t="s">
        <v>320</v>
      </c>
      <c r="K5489" t="s">
        <v>56</v>
      </c>
      <c r="L5489" t="s">
        <v>902</v>
      </c>
      <c r="M5489" t="s">
        <v>1829</v>
      </c>
      <c r="N5489" s="5">
        <v>2150724</v>
      </c>
    </row>
    <row r="5490" spans="1:14" x14ac:dyDescent="0.25">
      <c r="A5490" t="s">
        <v>68</v>
      </c>
      <c r="B5490" t="s">
        <v>2056</v>
      </c>
      <c r="C5490">
        <v>3866</v>
      </c>
      <c r="D5490" s="2">
        <v>46174</v>
      </c>
      <c r="E5490" t="s">
        <v>905</v>
      </c>
      <c r="F5490" t="s">
        <v>174</v>
      </c>
      <c r="G5490" t="s">
        <v>1909</v>
      </c>
      <c r="H5490" t="s">
        <v>1556</v>
      </c>
      <c r="I5490" t="s">
        <v>12815</v>
      </c>
      <c r="J5490" t="s">
        <v>320</v>
      </c>
      <c r="K5490" t="s">
        <v>56</v>
      </c>
      <c r="L5490" t="s">
        <v>902</v>
      </c>
      <c r="M5490" t="s">
        <v>1829</v>
      </c>
      <c r="N5490" s="5">
        <v>223485</v>
      </c>
    </row>
    <row r="5491" spans="1:14" x14ac:dyDescent="0.25">
      <c r="A5491" t="s">
        <v>68</v>
      </c>
      <c r="B5491" t="s">
        <v>2056</v>
      </c>
      <c r="C5491">
        <v>3866</v>
      </c>
      <c r="D5491" s="2">
        <v>46174</v>
      </c>
      <c r="E5491" t="s">
        <v>905</v>
      </c>
      <c r="F5491" t="s">
        <v>924</v>
      </c>
      <c r="G5491" t="s">
        <v>901</v>
      </c>
      <c r="H5491" t="s">
        <v>1554</v>
      </c>
      <c r="I5491" t="s">
        <v>12816</v>
      </c>
      <c r="J5491" t="s">
        <v>901</v>
      </c>
      <c r="K5491" t="s">
        <v>56</v>
      </c>
      <c r="L5491" t="s">
        <v>902</v>
      </c>
      <c r="M5491" t="s">
        <v>1829</v>
      </c>
      <c r="N5491" s="5">
        <v>4147367</v>
      </c>
    </row>
    <row r="5492" spans="1:14" x14ac:dyDescent="0.25">
      <c r="A5492" t="s">
        <v>68</v>
      </c>
      <c r="B5492" t="s">
        <v>2056</v>
      </c>
      <c r="C5492">
        <v>3866</v>
      </c>
      <c r="D5492" s="2">
        <v>46174</v>
      </c>
      <c r="E5492" t="s">
        <v>905</v>
      </c>
      <c r="F5492" t="s">
        <v>924</v>
      </c>
      <c r="G5492" t="s">
        <v>901</v>
      </c>
      <c r="H5492" t="s">
        <v>1554</v>
      </c>
      <c r="I5492" t="s">
        <v>12817</v>
      </c>
      <c r="J5492" t="s">
        <v>901</v>
      </c>
      <c r="K5492" t="s">
        <v>56</v>
      </c>
      <c r="L5492" t="s">
        <v>902</v>
      </c>
      <c r="M5492" t="s">
        <v>1829</v>
      </c>
      <c r="N5492" s="5">
        <v>763819</v>
      </c>
    </row>
    <row r="5493" spans="1:14" x14ac:dyDescent="0.25">
      <c r="A5493" t="s">
        <v>68</v>
      </c>
      <c r="B5493" t="s">
        <v>2056</v>
      </c>
      <c r="C5493">
        <v>3866</v>
      </c>
      <c r="D5493" s="2">
        <v>46174</v>
      </c>
      <c r="E5493" t="s">
        <v>905</v>
      </c>
      <c r="F5493" t="s">
        <v>8456</v>
      </c>
      <c r="G5493" t="s">
        <v>14</v>
      </c>
      <c r="H5493" t="s">
        <v>6493</v>
      </c>
      <c r="I5493" t="s">
        <v>12818</v>
      </c>
      <c r="J5493" t="s">
        <v>8458</v>
      </c>
      <c r="K5493" t="s">
        <v>56</v>
      </c>
      <c r="L5493" t="s">
        <v>902</v>
      </c>
      <c r="M5493" t="s">
        <v>1829</v>
      </c>
      <c r="N5493" s="5">
        <v>166504</v>
      </c>
    </row>
    <row r="5494" spans="1:14" x14ac:dyDescent="0.25">
      <c r="A5494" t="s">
        <v>68</v>
      </c>
      <c r="B5494" t="s">
        <v>2056</v>
      </c>
      <c r="C5494">
        <v>3866</v>
      </c>
      <c r="D5494" s="2">
        <v>46174</v>
      </c>
      <c r="E5494" t="s">
        <v>905</v>
      </c>
      <c r="F5494" t="s">
        <v>1641</v>
      </c>
      <c r="G5494" t="s">
        <v>2081</v>
      </c>
      <c r="H5494" t="s">
        <v>1618</v>
      </c>
      <c r="I5494" t="s">
        <v>12819</v>
      </c>
      <c r="J5494" t="s">
        <v>5564</v>
      </c>
      <c r="K5494" t="s">
        <v>56</v>
      </c>
      <c r="L5494" t="s">
        <v>902</v>
      </c>
      <c r="M5494" t="s">
        <v>1829</v>
      </c>
      <c r="N5494" s="5">
        <v>224673</v>
      </c>
    </row>
    <row r="5495" spans="1:14" x14ac:dyDescent="0.25">
      <c r="A5495" t="s">
        <v>68</v>
      </c>
      <c r="B5495" t="s">
        <v>2056</v>
      </c>
      <c r="C5495">
        <v>3866</v>
      </c>
      <c r="D5495" s="2">
        <v>46174</v>
      </c>
      <c r="E5495" t="s">
        <v>905</v>
      </c>
      <c r="F5495" t="s">
        <v>1641</v>
      </c>
      <c r="G5495" t="s">
        <v>2081</v>
      </c>
      <c r="H5495" t="s">
        <v>1618</v>
      </c>
      <c r="I5495" t="s">
        <v>12820</v>
      </c>
      <c r="J5495" t="s">
        <v>5564</v>
      </c>
      <c r="K5495" t="s">
        <v>56</v>
      </c>
      <c r="L5495" t="s">
        <v>902</v>
      </c>
      <c r="M5495" t="s">
        <v>1829</v>
      </c>
      <c r="N5495" s="5">
        <v>113710</v>
      </c>
    </row>
    <row r="5496" spans="1:14" x14ac:dyDescent="0.25">
      <c r="A5496" t="s">
        <v>68</v>
      </c>
      <c r="B5496" t="s">
        <v>2056</v>
      </c>
      <c r="C5496">
        <v>3866</v>
      </c>
      <c r="D5496" s="2">
        <v>46174</v>
      </c>
      <c r="E5496" t="s">
        <v>905</v>
      </c>
      <c r="F5496" t="s">
        <v>948</v>
      </c>
      <c r="G5496" t="s">
        <v>949</v>
      </c>
      <c r="H5496" t="s">
        <v>1282</v>
      </c>
      <c r="I5496" t="s">
        <v>12821</v>
      </c>
      <c r="J5496" t="s">
        <v>949</v>
      </c>
      <c r="K5496" t="s">
        <v>56</v>
      </c>
      <c r="L5496" t="s">
        <v>902</v>
      </c>
      <c r="M5496" t="s">
        <v>1829</v>
      </c>
      <c r="N5496" s="5">
        <v>84364</v>
      </c>
    </row>
    <row r="5497" spans="1:14" x14ac:dyDescent="0.25">
      <c r="A5497" t="s">
        <v>68</v>
      </c>
      <c r="B5497" t="s">
        <v>2056</v>
      </c>
      <c r="C5497">
        <v>3866</v>
      </c>
      <c r="D5497" s="2">
        <v>46174</v>
      </c>
      <c r="E5497" t="s">
        <v>905</v>
      </c>
      <c r="F5497" t="s">
        <v>5566</v>
      </c>
      <c r="G5497" t="s">
        <v>5567</v>
      </c>
      <c r="H5497" t="s">
        <v>4732</v>
      </c>
      <c r="I5497" t="s">
        <v>11366</v>
      </c>
      <c r="J5497" t="s">
        <v>8342</v>
      </c>
      <c r="K5497" t="s">
        <v>56</v>
      </c>
      <c r="L5497" t="s">
        <v>902</v>
      </c>
      <c r="M5497" t="s">
        <v>1829</v>
      </c>
      <c r="N5497" s="5">
        <v>44132</v>
      </c>
    </row>
    <row r="5498" spans="1:14" x14ac:dyDescent="0.25">
      <c r="A5498" t="s">
        <v>68</v>
      </c>
      <c r="B5498" t="s">
        <v>2056</v>
      </c>
      <c r="C5498">
        <v>3866</v>
      </c>
      <c r="D5498" s="2">
        <v>46174</v>
      </c>
      <c r="E5498" t="s">
        <v>905</v>
      </c>
      <c r="F5498" t="s">
        <v>815</v>
      </c>
      <c r="G5498" t="s">
        <v>1900</v>
      </c>
      <c r="H5498" t="s">
        <v>1555</v>
      </c>
      <c r="I5498" t="s">
        <v>11368</v>
      </c>
      <c r="J5498" t="s">
        <v>7274</v>
      </c>
      <c r="K5498" t="s">
        <v>56</v>
      </c>
      <c r="L5498" t="s">
        <v>902</v>
      </c>
      <c r="M5498" t="s">
        <v>1829</v>
      </c>
      <c r="N5498" s="5">
        <v>59779</v>
      </c>
    </row>
    <row r="5499" spans="1:14" x14ac:dyDescent="0.25">
      <c r="A5499" t="s">
        <v>68</v>
      </c>
      <c r="B5499" t="s">
        <v>2056</v>
      </c>
      <c r="C5499">
        <v>3866</v>
      </c>
      <c r="D5499" s="2">
        <v>46174</v>
      </c>
      <c r="E5499" t="s">
        <v>905</v>
      </c>
      <c r="F5499" t="s">
        <v>815</v>
      </c>
      <c r="G5499" t="s">
        <v>1900</v>
      </c>
      <c r="H5499" t="s">
        <v>1555</v>
      </c>
      <c r="I5499" t="s">
        <v>11369</v>
      </c>
      <c r="J5499" t="s">
        <v>7274</v>
      </c>
      <c r="K5499" t="s">
        <v>56</v>
      </c>
      <c r="L5499" t="s">
        <v>902</v>
      </c>
      <c r="M5499" t="s">
        <v>1829</v>
      </c>
      <c r="N5499" s="5">
        <v>1583946</v>
      </c>
    </row>
    <row r="5500" spans="1:14" x14ac:dyDescent="0.25">
      <c r="A5500" t="s">
        <v>68</v>
      </c>
      <c r="B5500" t="s">
        <v>2056</v>
      </c>
      <c r="C5500">
        <v>3866</v>
      </c>
      <c r="D5500" s="2">
        <v>46174</v>
      </c>
      <c r="E5500" t="s">
        <v>905</v>
      </c>
      <c r="F5500" t="s">
        <v>815</v>
      </c>
      <c r="G5500" t="s">
        <v>1900</v>
      </c>
      <c r="H5500" t="s">
        <v>1555</v>
      </c>
      <c r="I5500" t="s">
        <v>11370</v>
      </c>
      <c r="J5500" t="s">
        <v>7274</v>
      </c>
      <c r="K5500" t="s">
        <v>56</v>
      </c>
      <c r="L5500" t="s">
        <v>902</v>
      </c>
      <c r="M5500" t="s">
        <v>1829</v>
      </c>
      <c r="N5500" s="5">
        <v>485856</v>
      </c>
    </row>
    <row r="5501" spans="1:14" x14ac:dyDescent="0.25">
      <c r="A5501" t="s">
        <v>68</v>
      </c>
      <c r="B5501" t="s">
        <v>2056</v>
      </c>
      <c r="C5501">
        <v>3866</v>
      </c>
      <c r="D5501" s="2">
        <v>46174</v>
      </c>
      <c r="E5501" t="s">
        <v>905</v>
      </c>
      <c r="F5501" t="s">
        <v>815</v>
      </c>
      <c r="G5501" t="s">
        <v>1900</v>
      </c>
      <c r="H5501" t="s">
        <v>1555</v>
      </c>
      <c r="I5501" t="s">
        <v>12822</v>
      </c>
      <c r="J5501" t="s">
        <v>7274</v>
      </c>
      <c r="K5501" t="s">
        <v>56</v>
      </c>
      <c r="L5501" t="s">
        <v>902</v>
      </c>
      <c r="M5501" t="s">
        <v>1829</v>
      </c>
      <c r="N5501" s="5">
        <v>2672183</v>
      </c>
    </row>
    <row r="5502" spans="1:14" x14ac:dyDescent="0.25">
      <c r="A5502" t="s">
        <v>68</v>
      </c>
      <c r="B5502" t="s">
        <v>2056</v>
      </c>
      <c r="C5502">
        <v>3866</v>
      </c>
      <c r="D5502" s="2">
        <v>46174</v>
      </c>
      <c r="E5502" t="s">
        <v>905</v>
      </c>
      <c r="F5502" t="s">
        <v>815</v>
      </c>
      <c r="G5502" t="s">
        <v>1900</v>
      </c>
      <c r="H5502" t="s">
        <v>1555</v>
      </c>
      <c r="I5502" t="s">
        <v>12823</v>
      </c>
      <c r="J5502" t="s">
        <v>7274</v>
      </c>
      <c r="K5502" t="s">
        <v>56</v>
      </c>
      <c r="L5502" t="s">
        <v>902</v>
      </c>
      <c r="M5502" t="s">
        <v>1829</v>
      </c>
      <c r="N5502" s="5">
        <v>3272409</v>
      </c>
    </row>
    <row r="5503" spans="1:14" x14ac:dyDescent="0.25">
      <c r="A5503" t="s">
        <v>68</v>
      </c>
      <c r="B5503" t="s">
        <v>2056</v>
      </c>
      <c r="C5503">
        <v>3866</v>
      </c>
      <c r="D5503" s="2">
        <v>46174</v>
      </c>
      <c r="E5503" t="s">
        <v>905</v>
      </c>
      <c r="F5503" t="s">
        <v>815</v>
      </c>
      <c r="G5503" t="s">
        <v>1900</v>
      </c>
      <c r="H5503" t="s">
        <v>1555</v>
      </c>
      <c r="I5503" t="s">
        <v>12824</v>
      </c>
      <c r="J5503" t="s">
        <v>7274</v>
      </c>
      <c r="K5503" t="s">
        <v>56</v>
      </c>
      <c r="L5503" t="s">
        <v>902</v>
      </c>
      <c r="M5503" t="s">
        <v>1829</v>
      </c>
      <c r="N5503" s="5">
        <v>60510</v>
      </c>
    </row>
    <row r="5504" spans="1:14" x14ac:dyDescent="0.25">
      <c r="A5504" t="s">
        <v>68</v>
      </c>
      <c r="B5504" t="s">
        <v>2056</v>
      </c>
      <c r="C5504">
        <v>3866</v>
      </c>
      <c r="D5504" s="2">
        <v>46174</v>
      </c>
      <c r="E5504" t="s">
        <v>906</v>
      </c>
      <c r="F5504" t="s">
        <v>601</v>
      </c>
      <c r="G5504" t="s">
        <v>1894</v>
      </c>
      <c r="H5504" t="s">
        <v>1553</v>
      </c>
      <c r="I5504" t="s">
        <v>14</v>
      </c>
      <c r="J5504" t="s">
        <v>1906</v>
      </c>
      <c r="K5504" t="s">
        <v>56</v>
      </c>
      <c r="L5504" t="s">
        <v>903</v>
      </c>
      <c r="M5504" t="s">
        <v>1829</v>
      </c>
      <c r="N5504" s="5">
        <v>8510197</v>
      </c>
    </row>
    <row r="5505" spans="1:14" x14ac:dyDescent="0.25">
      <c r="A5505" t="s">
        <v>68</v>
      </c>
      <c r="B5505" t="s">
        <v>2056</v>
      </c>
      <c r="C5505">
        <v>3866</v>
      </c>
      <c r="D5505" s="2">
        <v>46174</v>
      </c>
      <c r="E5505" t="s">
        <v>906</v>
      </c>
      <c r="F5505" t="s">
        <v>174</v>
      </c>
      <c r="G5505" t="s">
        <v>1909</v>
      </c>
      <c r="H5505" t="s">
        <v>1556</v>
      </c>
      <c r="I5505" t="s">
        <v>14</v>
      </c>
      <c r="J5505" t="s">
        <v>1910</v>
      </c>
      <c r="K5505" t="s">
        <v>56</v>
      </c>
      <c r="L5505" t="s">
        <v>903</v>
      </c>
      <c r="M5505" t="s">
        <v>1829</v>
      </c>
      <c r="N5505" s="5">
        <v>3171090</v>
      </c>
    </row>
    <row r="5506" spans="1:14" x14ac:dyDescent="0.25">
      <c r="A5506" t="s">
        <v>68</v>
      </c>
      <c r="B5506" t="s">
        <v>2056</v>
      </c>
      <c r="C5506">
        <v>3866</v>
      </c>
      <c r="D5506" s="2">
        <v>46174</v>
      </c>
      <c r="E5506" t="s">
        <v>906</v>
      </c>
      <c r="F5506" t="s">
        <v>924</v>
      </c>
      <c r="G5506" t="s">
        <v>901</v>
      </c>
      <c r="H5506" t="s">
        <v>1554</v>
      </c>
      <c r="I5506" t="s">
        <v>14</v>
      </c>
      <c r="J5506" t="s">
        <v>1926</v>
      </c>
      <c r="K5506" t="s">
        <v>56</v>
      </c>
      <c r="L5506" t="s">
        <v>903</v>
      </c>
      <c r="M5506" t="s">
        <v>1829</v>
      </c>
      <c r="N5506" s="5">
        <v>3202013</v>
      </c>
    </row>
    <row r="5507" spans="1:14" x14ac:dyDescent="0.25">
      <c r="A5507" t="s">
        <v>68</v>
      </c>
      <c r="B5507" t="s">
        <v>2056</v>
      </c>
      <c r="C5507">
        <v>3866</v>
      </c>
      <c r="D5507" s="2">
        <v>46174</v>
      </c>
      <c r="E5507" t="s">
        <v>906</v>
      </c>
      <c r="F5507" t="s">
        <v>815</v>
      </c>
      <c r="G5507" t="s">
        <v>1900</v>
      </c>
      <c r="H5507" t="s">
        <v>1555</v>
      </c>
      <c r="I5507" t="s">
        <v>14</v>
      </c>
      <c r="J5507" t="s">
        <v>1904</v>
      </c>
      <c r="K5507" t="s">
        <v>56</v>
      </c>
      <c r="L5507" t="s">
        <v>903</v>
      </c>
      <c r="M5507" t="s">
        <v>1829</v>
      </c>
      <c r="N5507" s="5">
        <v>5926293</v>
      </c>
    </row>
    <row r="5508" spans="1:14" x14ac:dyDescent="0.25">
      <c r="A5508" t="s">
        <v>68</v>
      </c>
      <c r="B5508" t="s">
        <v>2056</v>
      </c>
      <c r="C5508">
        <v>3866</v>
      </c>
      <c r="D5508" s="2">
        <v>46174</v>
      </c>
      <c r="E5508" t="s">
        <v>906</v>
      </c>
      <c r="F5508" t="s">
        <v>180</v>
      </c>
      <c r="G5508" t="s">
        <v>23</v>
      </c>
      <c r="H5508" t="s">
        <v>6518</v>
      </c>
      <c r="I5508" t="s">
        <v>14</v>
      </c>
      <c r="J5508" t="s">
        <v>7345</v>
      </c>
      <c r="K5508" t="s">
        <v>56</v>
      </c>
      <c r="L5508" t="s">
        <v>903</v>
      </c>
      <c r="M5508" t="s">
        <v>1829</v>
      </c>
      <c r="N5508" s="5">
        <v>4354328</v>
      </c>
    </row>
    <row r="5509" spans="1:14" x14ac:dyDescent="0.25">
      <c r="A5509" t="s">
        <v>68</v>
      </c>
      <c r="B5509" t="s">
        <v>2056</v>
      </c>
      <c r="C5509">
        <v>3866</v>
      </c>
      <c r="D5509" s="2">
        <v>46174</v>
      </c>
      <c r="E5509" t="s">
        <v>906</v>
      </c>
      <c r="F5509" t="s">
        <v>180</v>
      </c>
      <c r="G5509" t="s">
        <v>23</v>
      </c>
      <c r="H5509" t="s">
        <v>10568</v>
      </c>
      <c r="I5509" t="s">
        <v>14</v>
      </c>
      <c r="J5509" t="s">
        <v>7345</v>
      </c>
      <c r="K5509" t="s">
        <v>56</v>
      </c>
      <c r="L5509" t="s">
        <v>903</v>
      </c>
      <c r="M5509" t="s">
        <v>1829</v>
      </c>
      <c r="N5509" s="5">
        <v>6635787</v>
      </c>
    </row>
    <row r="5510" spans="1:14" x14ac:dyDescent="0.25">
      <c r="A5510" t="s">
        <v>68</v>
      </c>
      <c r="B5510" t="s">
        <v>2056</v>
      </c>
      <c r="C5510">
        <v>3866</v>
      </c>
      <c r="D5510" s="2">
        <v>46174</v>
      </c>
      <c r="E5510" t="s">
        <v>907</v>
      </c>
      <c r="F5510" t="s">
        <v>174</v>
      </c>
      <c r="G5510" t="s">
        <v>1909</v>
      </c>
      <c r="H5510" t="s">
        <v>1556</v>
      </c>
      <c r="I5510" t="s">
        <v>12814</v>
      </c>
      <c r="J5510" t="s">
        <v>1911</v>
      </c>
      <c r="K5510" t="s">
        <v>56</v>
      </c>
      <c r="L5510" t="s">
        <v>904</v>
      </c>
      <c r="M5510" t="s">
        <v>1829</v>
      </c>
      <c r="N5510" s="5">
        <v>-2150724</v>
      </c>
    </row>
    <row r="5511" spans="1:14" x14ac:dyDescent="0.25">
      <c r="A5511" t="s">
        <v>68</v>
      </c>
      <c r="B5511" t="s">
        <v>2056</v>
      </c>
      <c r="C5511">
        <v>3866</v>
      </c>
      <c r="D5511" s="2">
        <v>46174</v>
      </c>
      <c r="E5511" t="s">
        <v>907</v>
      </c>
      <c r="F5511" t="s">
        <v>174</v>
      </c>
      <c r="G5511" t="s">
        <v>1909</v>
      </c>
      <c r="H5511" t="s">
        <v>1556</v>
      </c>
      <c r="I5511" t="s">
        <v>12815</v>
      </c>
      <c r="J5511" t="s">
        <v>1911</v>
      </c>
      <c r="K5511" t="s">
        <v>56</v>
      </c>
      <c r="L5511" t="s">
        <v>904</v>
      </c>
      <c r="M5511" t="s">
        <v>1829</v>
      </c>
      <c r="N5511" s="5">
        <v>-223485</v>
      </c>
    </row>
    <row r="5512" spans="1:14" x14ac:dyDescent="0.25">
      <c r="A5512" t="s">
        <v>68</v>
      </c>
      <c r="B5512" t="s">
        <v>2056</v>
      </c>
      <c r="C5512">
        <v>3866</v>
      </c>
      <c r="D5512" s="2">
        <v>46174</v>
      </c>
      <c r="E5512" t="s">
        <v>907</v>
      </c>
      <c r="F5512" t="s">
        <v>924</v>
      </c>
      <c r="G5512" t="s">
        <v>901</v>
      </c>
      <c r="H5512" t="s">
        <v>1554</v>
      </c>
      <c r="I5512" t="s">
        <v>12816</v>
      </c>
      <c r="J5512" t="s">
        <v>1929</v>
      </c>
      <c r="K5512" t="s">
        <v>56</v>
      </c>
      <c r="L5512" t="s">
        <v>904</v>
      </c>
      <c r="M5512" t="s">
        <v>1829</v>
      </c>
      <c r="N5512" s="5">
        <v>-4285105</v>
      </c>
    </row>
    <row r="5513" spans="1:14" x14ac:dyDescent="0.25">
      <c r="A5513" t="s">
        <v>68</v>
      </c>
      <c r="B5513" t="s">
        <v>2056</v>
      </c>
      <c r="C5513">
        <v>3866</v>
      </c>
      <c r="D5513" s="2">
        <v>46174</v>
      </c>
      <c r="E5513" t="s">
        <v>907</v>
      </c>
      <c r="F5513" t="s">
        <v>924</v>
      </c>
      <c r="G5513" t="s">
        <v>901</v>
      </c>
      <c r="H5513" t="s">
        <v>1554</v>
      </c>
      <c r="I5513" t="s">
        <v>12817</v>
      </c>
      <c r="J5513" t="s">
        <v>1929</v>
      </c>
      <c r="K5513" t="s">
        <v>56</v>
      </c>
      <c r="L5513" t="s">
        <v>904</v>
      </c>
      <c r="M5513" t="s">
        <v>1829</v>
      </c>
      <c r="N5513" s="5">
        <v>-763819</v>
      </c>
    </row>
    <row r="5514" spans="1:14" x14ac:dyDescent="0.25">
      <c r="A5514" t="s">
        <v>68</v>
      </c>
      <c r="B5514" t="s">
        <v>2056</v>
      </c>
      <c r="C5514">
        <v>3866</v>
      </c>
      <c r="D5514" s="2">
        <v>46174</v>
      </c>
      <c r="E5514" t="s">
        <v>907</v>
      </c>
      <c r="F5514" t="s">
        <v>1641</v>
      </c>
      <c r="G5514" t="s">
        <v>2081</v>
      </c>
      <c r="H5514" t="s">
        <v>1618</v>
      </c>
      <c r="I5514" t="s">
        <v>12819</v>
      </c>
      <c r="J5514" t="s">
        <v>12825</v>
      </c>
      <c r="K5514" t="s">
        <v>56</v>
      </c>
      <c r="L5514" t="s">
        <v>904</v>
      </c>
      <c r="M5514" t="s">
        <v>1829</v>
      </c>
      <c r="N5514" s="5">
        <v>-224673</v>
      </c>
    </row>
    <row r="5515" spans="1:14" x14ac:dyDescent="0.25">
      <c r="A5515" t="s">
        <v>68</v>
      </c>
      <c r="B5515" t="s">
        <v>2056</v>
      </c>
      <c r="C5515">
        <v>3866</v>
      </c>
      <c r="D5515" s="2">
        <v>46174</v>
      </c>
      <c r="E5515" t="s">
        <v>907</v>
      </c>
      <c r="F5515" t="s">
        <v>5566</v>
      </c>
      <c r="G5515" t="s">
        <v>5567</v>
      </c>
      <c r="H5515" t="s">
        <v>4732</v>
      </c>
      <c r="I5515" t="s">
        <v>11366</v>
      </c>
      <c r="J5515" t="s">
        <v>12789</v>
      </c>
      <c r="K5515" t="s">
        <v>56</v>
      </c>
      <c r="L5515" t="s">
        <v>904</v>
      </c>
      <c r="M5515" t="s">
        <v>1829</v>
      </c>
      <c r="N5515" s="5">
        <v>-44132</v>
      </c>
    </row>
    <row r="5516" spans="1:14" x14ac:dyDescent="0.25">
      <c r="A5516" t="s">
        <v>68</v>
      </c>
      <c r="B5516" t="s">
        <v>2056</v>
      </c>
      <c r="C5516">
        <v>3866</v>
      </c>
      <c r="D5516" s="2">
        <v>46174</v>
      </c>
      <c r="E5516" t="s">
        <v>907</v>
      </c>
      <c r="F5516" t="s">
        <v>815</v>
      </c>
      <c r="G5516" t="s">
        <v>1900</v>
      </c>
      <c r="H5516" t="s">
        <v>1555</v>
      </c>
      <c r="I5516" t="s">
        <v>11368</v>
      </c>
      <c r="J5516" t="s">
        <v>10910</v>
      </c>
      <c r="K5516" t="s">
        <v>56</v>
      </c>
      <c r="L5516" t="s">
        <v>904</v>
      </c>
      <c r="M5516" t="s">
        <v>1829</v>
      </c>
      <c r="N5516" s="5">
        <v>-59779</v>
      </c>
    </row>
    <row r="5517" spans="1:14" x14ac:dyDescent="0.25">
      <c r="A5517" t="s">
        <v>68</v>
      </c>
      <c r="B5517" t="s">
        <v>2056</v>
      </c>
      <c r="C5517">
        <v>3866</v>
      </c>
      <c r="D5517" s="2">
        <v>46174</v>
      </c>
      <c r="E5517" t="s">
        <v>907</v>
      </c>
      <c r="F5517" t="s">
        <v>815</v>
      </c>
      <c r="G5517" t="s">
        <v>1900</v>
      </c>
      <c r="H5517" t="s">
        <v>1555</v>
      </c>
      <c r="I5517" t="s">
        <v>11369</v>
      </c>
      <c r="J5517" t="s">
        <v>10910</v>
      </c>
      <c r="K5517" t="s">
        <v>56</v>
      </c>
      <c r="L5517" t="s">
        <v>904</v>
      </c>
      <c r="M5517" t="s">
        <v>1829</v>
      </c>
      <c r="N5517" s="5">
        <v>-1583946</v>
      </c>
    </row>
    <row r="5518" spans="1:14" x14ac:dyDescent="0.25">
      <c r="A5518" t="s">
        <v>68</v>
      </c>
      <c r="B5518" t="s">
        <v>2056</v>
      </c>
      <c r="C5518">
        <v>3866</v>
      </c>
      <c r="D5518" s="2">
        <v>46174</v>
      </c>
      <c r="E5518" t="s">
        <v>907</v>
      </c>
      <c r="F5518" t="s">
        <v>815</v>
      </c>
      <c r="G5518" t="s">
        <v>1900</v>
      </c>
      <c r="H5518" t="s">
        <v>1555</v>
      </c>
      <c r="I5518" t="s">
        <v>11370</v>
      </c>
      <c r="J5518" t="s">
        <v>10910</v>
      </c>
      <c r="K5518" t="s">
        <v>56</v>
      </c>
      <c r="L5518" t="s">
        <v>904</v>
      </c>
      <c r="M5518" t="s">
        <v>1829</v>
      </c>
      <c r="N5518" s="5">
        <v>-485856</v>
      </c>
    </row>
    <row r="5519" spans="1:14" x14ac:dyDescent="0.25">
      <c r="A5519" t="s">
        <v>68</v>
      </c>
      <c r="B5519" t="s">
        <v>2056</v>
      </c>
      <c r="C5519">
        <v>3866</v>
      </c>
      <c r="D5519" s="2">
        <v>46174</v>
      </c>
      <c r="E5519" t="s">
        <v>907</v>
      </c>
      <c r="F5519" t="s">
        <v>815</v>
      </c>
      <c r="G5519" t="s">
        <v>1900</v>
      </c>
      <c r="H5519" t="s">
        <v>1555</v>
      </c>
      <c r="I5519" t="s">
        <v>12822</v>
      </c>
      <c r="J5519" t="s">
        <v>10910</v>
      </c>
      <c r="K5519" t="s">
        <v>56</v>
      </c>
      <c r="L5519" t="s">
        <v>904</v>
      </c>
      <c r="M5519" t="s">
        <v>1829</v>
      </c>
      <c r="N5519" s="5">
        <v>-2672183</v>
      </c>
    </row>
    <row r="5520" spans="1:14" x14ac:dyDescent="0.25">
      <c r="A5520" t="s">
        <v>68</v>
      </c>
      <c r="B5520" t="s">
        <v>2056</v>
      </c>
      <c r="C5520">
        <v>3866</v>
      </c>
      <c r="D5520" s="2">
        <v>46174</v>
      </c>
      <c r="E5520" t="s">
        <v>907</v>
      </c>
      <c r="F5520" t="s">
        <v>815</v>
      </c>
      <c r="G5520" t="s">
        <v>1900</v>
      </c>
      <c r="H5520" t="s">
        <v>1555</v>
      </c>
      <c r="I5520" t="s">
        <v>12823</v>
      </c>
      <c r="J5520" t="s">
        <v>10910</v>
      </c>
      <c r="K5520" t="s">
        <v>56</v>
      </c>
      <c r="L5520" t="s">
        <v>904</v>
      </c>
      <c r="M5520" t="s">
        <v>1829</v>
      </c>
      <c r="N5520" s="5">
        <v>-3272409</v>
      </c>
    </row>
    <row r="5521" spans="1:14" x14ac:dyDescent="0.25">
      <c r="A5521" t="s">
        <v>69</v>
      </c>
      <c r="B5521" t="s">
        <v>2082</v>
      </c>
      <c r="C5521">
        <v>1818</v>
      </c>
      <c r="D5521" s="2">
        <v>46143</v>
      </c>
      <c r="E5521" t="s">
        <v>905</v>
      </c>
      <c r="F5521" t="s">
        <v>147</v>
      </c>
      <c r="G5521" t="s">
        <v>9</v>
      </c>
      <c r="H5521" t="s">
        <v>10202</v>
      </c>
      <c r="I5521" t="s">
        <v>11371</v>
      </c>
      <c r="J5521" t="s">
        <v>9</v>
      </c>
      <c r="K5521" t="s">
        <v>56</v>
      </c>
      <c r="L5521" t="s">
        <v>902</v>
      </c>
      <c r="M5521" t="s">
        <v>1829</v>
      </c>
      <c r="N5521" s="5">
        <v>454377</v>
      </c>
    </row>
    <row r="5522" spans="1:14" x14ac:dyDescent="0.25">
      <c r="A5522" t="s">
        <v>69</v>
      </c>
      <c r="B5522" t="s">
        <v>2082</v>
      </c>
      <c r="C5522">
        <v>1820</v>
      </c>
      <c r="D5522" s="2">
        <v>46023</v>
      </c>
      <c r="E5522" t="s">
        <v>905</v>
      </c>
      <c r="F5522" t="s">
        <v>174</v>
      </c>
      <c r="G5522" t="s">
        <v>1909</v>
      </c>
      <c r="H5522" t="s">
        <v>722</v>
      </c>
      <c r="I5522" t="s">
        <v>4337</v>
      </c>
      <c r="J5522" t="s">
        <v>320</v>
      </c>
      <c r="K5522" t="s">
        <v>56</v>
      </c>
      <c r="L5522" t="s">
        <v>902</v>
      </c>
      <c r="M5522" t="s">
        <v>1829</v>
      </c>
      <c r="N5522" s="5">
        <v>12098367</v>
      </c>
    </row>
    <row r="5523" spans="1:14" x14ac:dyDescent="0.25">
      <c r="A5523" t="s">
        <v>69</v>
      </c>
      <c r="B5523" t="s">
        <v>2082</v>
      </c>
      <c r="C5523">
        <v>1820</v>
      </c>
      <c r="D5523" s="2">
        <v>46023</v>
      </c>
      <c r="E5523" t="s">
        <v>905</v>
      </c>
      <c r="F5523" t="s">
        <v>174</v>
      </c>
      <c r="G5523" t="s">
        <v>1909</v>
      </c>
      <c r="H5523" t="s">
        <v>3104</v>
      </c>
      <c r="I5523" t="s">
        <v>4338</v>
      </c>
      <c r="J5523" t="s">
        <v>320</v>
      </c>
      <c r="K5523" t="s">
        <v>56</v>
      </c>
      <c r="L5523" t="s">
        <v>902</v>
      </c>
      <c r="M5523" t="s">
        <v>1829</v>
      </c>
      <c r="N5523" s="5">
        <v>11522920</v>
      </c>
    </row>
    <row r="5524" spans="1:14" x14ac:dyDescent="0.25">
      <c r="A5524" t="s">
        <v>69</v>
      </c>
      <c r="B5524" t="s">
        <v>2082</v>
      </c>
      <c r="C5524">
        <v>1820</v>
      </c>
      <c r="D5524" s="2">
        <v>46023</v>
      </c>
      <c r="E5524" t="s">
        <v>905</v>
      </c>
      <c r="F5524" t="s">
        <v>174</v>
      </c>
      <c r="G5524" t="s">
        <v>1909</v>
      </c>
      <c r="H5524" t="s">
        <v>865</v>
      </c>
      <c r="I5524" t="s">
        <v>4339</v>
      </c>
      <c r="J5524" t="s">
        <v>320</v>
      </c>
      <c r="K5524" t="s">
        <v>56</v>
      </c>
      <c r="L5524" t="s">
        <v>902</v>
      </c>
      <c r="M5524" t="s">
        <v>1829</v>
      </c>
      <c r="N5524" s="5">
        <v>6085135</v>
      </c>
    </row>
    <row r="5525" spans="1:14" x14ac:dyDescent="0.25">
      <c r="A5525" t="s">
        <v>69</v>
      </c>
      <c r="B5525" t="s">
        <v>2082</v>
      </c>
      <c r="C5525">
        <v>1820</v>
      </c>
      <c r="D5525" s="2">
        <v>46023</v>
      </c>
      <c r="E5525" t="s">
        <v>905</v>
      </c>
      <c r="F5525" t="s">
        <v>1194</v>
      </c>
      <c r="G5525" t="s">
        <v>1195</v>
      </c>
      <c r="H5525" t="s">
        <v>3098</v>
      </c>
      <c r="I5525" t="s">
        <v>4340</v>
      </c>
      <c r="J5525" t="s">
        <v>1195</v>
      </c>
      <c r="K5525" t="s">
        <v>56</v>
      </c>
      <c r="L5525" t="s">
        <v>902</v>
      </c>
      <c r="M5525" t="s">
        <v>1829</v>
      </c>
      <c r="N5525" s="5">
        <v>1190918</v>
      </c>
    </row>
    <row r="5526" spans="1:14" x14ac:dyDescent="0.25">
      <c r="A5526" t="s">
        <v>69</v>
      </c>
      <c r="B5526" t="s">
        <v>2082</v>
      </c>
      <c r="C5526">
        <v>1820</v>
      </c>
      <c r="D5526" s="2">
        <v>46023</v>
      </c>
      <c r="E5526" t="s">
        <v>905</v>
      </c>
      <c r="F5526" t="s">
        <v>2086</v>
      </c>
      <c r="G5526" t="s">
        <v>2087</v>
      </c>
      <c r="H5526" t="s">
        <v>3101</v>
      </c>
      <c r="I5526" t="s">
        <v>4341</v>
      </c>
      <c r="J5526" t="s">
        <v>3100</v>
      </c>
      <c r="K5526" t="s">
        <v>56</v>
      </c>
      <c r="L5526" t="s">
        <v>902</v>
      </c>
      <c r="M5526" t="s">
        <v>1829</v>
      </c>
      <c r="N5526" s="5">
        <v>3336171</v>
      </c>
    </row>
    <row r="5527" spans="1:14" x14ac:dyDescent="0.25">
      <c r="A5527" t="s">
        <v>69</v>
      </c>
      <c r="B5527" t="s">
        <v>2082</v>
      </c>
      <c r="C5527">
        <v>1820</v>
      </c>
      <c r="D5527" s="2">
        <v>46023</v>
      </c>
      <c r="E5527" t="s">
        <v>905</v>
      </c>
      <c r="F5527" t="s">
        <v>1192</v>
      </c>
      <c r="G5527" t="s">
        <v>2088</v>
      </c>
      <c r="H5527" t="s">
        <v>1181</v>
      </c>
      <c r="I5527" t="s">
        <v>4342</v>
      </c>
      <c r="J5527" t="s">
        <v>1193</v>
      </c>
      <c r="K5527" t="s">
        <v>56</v>
      </c>
      <c r="L5527" t="s">
        <v>902</v>
      </c>
      <c r="M5527" t="s">
        <v>1829</v>
      </c>
      <c r="N5527" s="5">
        <v>516312</v>
      </c>
    </row>
    <row r="5528" spans="1:14" x14ac:dyDescent="0.25">
      <c r="A5528" t="s">
        <v>69</v>
      </c>
      <c r="B5528" t="s">
        <v>2082</v>
      </c>
      <c r="C5528">
        <v>1820</v>
      </c>
      <c r="D5528" s="2">
        <v>46023</v>
      </c>
      <c r="E5528" t="s">
        <v>905</v>
      </c>
      <c r="F5528" t="s">
        <v>205</v>
      </c>
      <c r="G5528" t="s">
        <v>2084</v>
      </c>
      <c r="H5528" t="s">
        <v>3221</v>
      </c>
      <c r="I5528" t="s">
        <v>4343</v>
      </c>
      <c r="J5528" t="s">
        <v>1512</v>
      </c>
      <c r="K5528" t="s">
        <v>56</v>
      </c>
      <c r="L5528" t="s">
        <v>902</v>
      </c>
      <c r="M5528" t="s">
        <v>1829</v>
      </c>
      <c r="N5528" s="5">
        <v>1474618</v>
      </c>
    </row>
    <row r="5529" spans="1:14" x14ac:dyDescent="0.25">
      <c r="A5529" t="s">
        <v>69</v>
      </c>
      <c r="B5529" t="s">
        <v>2082</v>
      </c>
      <c r="C5529">
        <v>1820</v>
      </c>
      <c r="D5529" s="2">
        <v>46023</v>
      </c>
      <c r="E5529" t="s">
        <v>905</v>
      </c>
      <c r="F5529" t="s">
        <v>206</v>
      </c>
      <c r="G5529" t="s">
        <v>1928</v>
      </c>
      <c r="H5529" t="s">
        <v>529</v>
      </c>
      <c r="I5529" t="s">
        <v>4344</v>
      </c>
      <c r="J5529" t="s">
        <v>624</v>
      </c>
      <c r="K5529" t="s">
        <v>56</v>
      </c>
      <c r="L5529" t="s">
        <v>902</v>
      </c>
      <c r="M5529" t="s">
        <v>1829</v>
      </c>
      <c r="N5529" s="5">
        <v>12919481</v>
      </c>
    </row>
    <row r="5530" spans="1:14" x14ac:dyDescent="0.25">
      <c r="A5530" t="s">
        <v>69</v>
      </c>
      <c r="B5530" t="s">
        <v>2082</v>
      </c>
      <c r="C5530">
        <v>1820</v>
      </c>
      <c r="D5530" s="2">
        <v>46023</v>
      </c>
      <c r="E5530" t="s">
        <v>905</v>
      </c>
      <c r="F5530" t="s">
        <v>206</v>
      </c>
      <c r="G5530" t="s">
        <v>1928</v>
      </c>
      <c r="H5530" t="s">
        <v>3097</v>
      </c>
      <c r="I5530" t="s">
        <v>4345</v>
      </c>
      <c r="J5530" t="s">
        <v>624</v>
      </c>
      <c r="K5530" t="s">
        <v>56</v>
      </c>
      <c r="L5530" t="s">
        <v>902</v>
      </c>
      <c r="M5530" t="s">
        <v>1829</v>
      </c>
      <c r="N5530" s="5">
        <v>4173986</v>
      </c>
    </row>
    <row r="5531" spans="1:14" x14ac:dyDescent="0.25">
      <c r="A5531" t="s">
        <v>69</v>
      </c>
      <c r="B5531" t="s">
        <v>2082</v>
      </c>
      <c r="C5531">
        <v>1820</v>
      </c>
      <c r="D5531" s="2">
        <v>46023</v>
      </c>
      <c r="E5531" t="s">
        <v>905</v>
      </c>
      <c r="F5531" t="s">
        <v>951</v>
      </c>
      <c r="G5531" t="s">
        <v>2085</v>
      </c>
      <c r="H5531" t="s">
        <v>3225</v>
      </c>
      <c r="I5531" t="s">
        <v>4346</v>
      </c>
      <c r="J5531" t="s">
        <v>1496</v>
      </c>
      <c r="K5531" t="s">
        <v>56</v>
      </c>
      <c r="L5531" t="s">
        <v>902</v>
      </c>
      <c r="M5531" t="s">
        <v>1829</v>
      </c>
      <c r="N5531" s="5">
        <v>1192414</v>
      </c>
    </row>
    <row r="5532" spans="1:14" x14ac:dyDescent="0.25">
      <c r="A5532" t="s">
        <v>69</v>
      </c>
      <c r="B5532" t="s">
        <v>2082</v>
      </c>
      <c r="C5532">
        <v>1820</v>
      </c>
      <c r="D5532" s="2">
        <v>46023</v>
      </c>
      <c r="E5532" t="s">
        <v>905</v>
      </c>
      <c r="F5532" t="s">
        <v>207</v>
      </c>
      <c r="G5532" t="s">
        <v>1627</v>
      </c>
      <c r="H5532" t="s">
        <v>3229</v>
      </c>
      <c r="I5532" t="s">
        <v>4347</v>
      </c>
      <c r="J5532" t="s">
        <v>1627</v>
      </c>
      <c r="K5532" t="s">
        <v>56</v>
      </c>
      <c r="L5532" t="s">
        <v>902</v>
      </c>
      <c r="M5532" t="s">
        <v>1829</v>
      </c>
      <c r="N5532" s="5">
        <v>20447285</v>
      </c>
    </row>
    <row r="5533" spans="1:14" x14ac:dyDescent="0.25">
      <c r="A5533" t="s">
        <v>69</v>
      </c>
      <c r="B5533" t="s">
        <v>2082</v>
      </c>
      <c r="C5533">
        <v>1820</v>
      </c>
      <c r="D5533" s="2">
        <v>46023</v>
      </c>
      <c r="E5533" t="s">
        <v>905</v>
      </c>
      <c r="F5533" t="s">
        <v>1510</v>
      </c>
      <c r="G5533" t="s">
        <v>1511</v>
      </c>
      <c r="H5533" t="s">
        <v>2173</v>
      </c>
      <c r="I5533" t="s">
        <v>4348</v>
      </c>
      <c r="J5533" t="s">
        <v>1511</v>
      </c>
      <c r="K5533" t="s">
        <v>56</v>
      </c>
      <c r="L5533" t="s">
        <v>902</v>
      </c>
      <c r="M5533" t="s">
        <v>1829</v>
      </c>
      <c r="N5533" s="5">
        <v>298218</v>
      </c>
    </row>
    <row r="5534" spans="1:14" x14ac:dyDescent="0.25">
      <c r="A5534" t="s">
        <v>69</v>
      </c>
      <c r="B5534" t="s">
        <v>2082</v>
      </c>
      <c r="C5534">
        <v>1820</v>
      </c>
      <c r="D5534" s="2">
        <v>46023</v>
      </c>
      <c r="E5534" t="s">
        <v>905</v>
      </c>
      <c r="F5534" t="s">
        <v>208</v>
      </c>
      <c r="G5534" t="s">
        <v>41</v>
      </c>
      <c r="H5534" t="s">
        <v>3231</v>
      </c>
      <c r="I5534" t="s">
        <v>4349</v>
      </c>
      <c r="J5534" t="s">
        <v>41</v>
      </c>
      <c r="K5534" t="s">
        <v>56</v>
      </c>
      <c r="L5534" t="s">
        <v>902</v>
      </c>
      <c r="M5534" t="s">
        <v>1829</v>
      </c>
      <c r="N5534" s="5">
        <v>4332995</v>
      </c>
    </row>
    <row r="5535" spans="1:14" x14ac:dyDescent="0.25">
      <c r="A5535" t="s">
        <v>69</v>
      </c>
      <c r="B5535" t="s">
        <v>2082</v>
      </c>
      <c r="C5535">
        <v>1820</v>
      </c>
      <c r="D5535" s="2">
        <v>46023</v>
      </c>
      <c r="E5535" t="s">
        <v>905</v>
      </c>
      <c r="F5535" t="s">
        <v>208</v>
      </c>
      <c r="G5535" t="s">
        <v>41</v>
      </c>
      <c r="H5535" t="s">
        <v>54</v>
      </c>
      <c r="I5535" t="s">
        <v>4350</v>
      </c>
      <c r="J5535" t="s">
        <v>41</v>
      </c>
      <c r="K5535" t="s">
        <v>56</v>
      </c>
      <c r="L5535" t="s">
        <v>902</v>
      </c>
      <c r="M5535" t="s">
        <v>1829</v>
      </c>
      <c r="N5535" s="5">
        <v>4770270</v>
      </c>
    </row>
    <row r="5536" spans="1:14" x14ac:dyDescent="0.25">
      <c r="A5536" t="s">
        <v>69</v>
      </c>
      <c r="B5536" t="s">
        <v>2082</v>
      </c>
      <c r="C5536">
        <v>1820</v>
      </c>
      <c r="D5536" s="2">
        <v>46023</v>
      </c>
      <c r="E5536" t="s">
        <v>906</v>
      </c>
      <c r="F5536" t="s">
        <v>2171</v>
      </c>
      <c r="G5536" t="s">
        <v>14</v>
      </c>
      <c r="H5536" t="s">
        <v>3209</v>
      </c>
      <c r="I5536" t="s">
        <v>4351</v>
      </c>
      <c r="J5536" t="s">
        <v>4352</v>
      </c>
      <c r="K5536" t="s">
        <v>56</v>
      </c>
      <c r="L5536" t="s">
        <v>903</v>
      </c>
      <c r="M5536" t="s">
        <v>1829</v>
      </c>
      <c r="N5536" s="5">
        <v>11344441</v>
      </c>
    </row>
    <row r="5537" spans="1:14" x14ac:dyDescent="0.25">
      <c r="A5537" t="s">
        <v>69</v>
      </c>
      <c r="B5537" t="s">
        <v>2082</v>
      </c>
      <c r="C5537">
        <v>1820</v>
      </c>
      <c r="D5537" s="2">
        <v>46023</v>
      </c>
      <c r="E5537" t="s">
        <v>906</v>
      </c>
      <c r="F5537" t="s">
        <v>204</v>
      </c>
      <c r="G5537" t="s">
        <v>2083</v>
      </c>
      <c r="H5537" t="s">
        <v>3219</v>
      </c>
      <c r="I5537" t="s">
        <v>4353</v>
      </c>
      <c r="J5537" t="s">
        <v>4354</v>
      </c>
      <c r="K5537" t="s">
        <v>56</v>
      </c>
      <c r="L5537" t="s">
        <v>903</v>
      </c>
      <c r="M5537" t="s">
        <v>1829</v>
      </c>
      <c r="N5537" s="5">
        <v>3970863</v>
      </c>
    </row>
    <row r="5538" spans="1:14" x14ac:dyDescent="0.25">
      <c r="A5538" t="s">
        <v>69</v>
      </c>
      <c r="B5538" t="s">
        <v>2082</v>
      </c>
      <c r="C5538">
        <v>1820</v>
      </c>
      <c r="D5538" s="2">
        <v>46023</v>
      </c>
      <c r="E5538" t="s">
        <v>906</v>
      </c>
      <c r="F5538" t="s">
        <v>815</v>
      </c>
      <c r="G5538" t="s">
        <v>1900</v>
      </c>
      <c r="H5538" t="s">
        <v>1011</v>
      </c>
      <c r="I5538" t="s">
        <v>14</v>
      </c>
      <c r="J5538" t="s">
        <v>1904</v>
      </c>
      <c r="K5538" t="s">
        <v>56</v>
      </c>
      <c r="L5538" t="s">
        <v>903</v>
      </c>
      <c r="M5538" t="s">
        <v>1829</v>
      </c>
      <c r="N5538" s="5">
        <v>5764076</v>
      </c>
    </row>
    <row r="5539" spans="1:14" x14ac:dyDescent="0.25">
      <c r="A5539" t="s">
        <v>69</v>
      </c>
      <c r="B5539" t="s">
        <v>2082</v>
      </c>
      <c r="C5539">
        <v>1820</v>
      </c>
      <c r="D5539" s="2">
        <v>46023</v>
      </c>
      <c r="E5539" t="s">
        <v>906</v>
      </c>
      <c r="F5539" t="s">
        <v>815</v>
      </c>
      <c r="G5539" t="s">
        <v>1900</v>
      </c>
      <c r="H5539" t="s">
        <v>114</v>
      </c>
      <c r="I5539" t="s">
        <v>14</v>
      </c>
      <c r="J5539" t="s">
        <v>1904</v>
      </c>
      <c r="K5539" t="s">
        <v>56</v>
      </c>
      <c r="L5539" t="s">
        <v>903</v>
      </c>
      <c r="M5539" t="s">
        <v>1829</v>
      </c>
      <c r="N5539" s="5">
        <v>15864877</v>
      </c>
    </row>
    <row r="5540" spans="1:14" x14ac:dyDescent="0.25">
      <c r="A5540" t="s">
        <v>69</v>
      </c>
      <c r="B5540" t="s">
        <v>2082</v>
      </c>
      <c r="C5540">
        <v>1820</v>
      </c>
      <c r="D5540" s="2">
        <v>46023</v>
      </c>
      <c r="E5540" t="s">
        <v>906</v>
      </c>
      <c r="F5540" t="s">
        <v>1510</v>
      </c>
      <c r="G5540" t="s">
        <v>1511</v>
      </c>
      <c r="H5540" t="s">
        <v>2173</v>
      </c>
      <c r="I5540" t="s">
        <v>4348</v>
      </c>
      <c r="J5540" t="s">
        <v>4355</v>
      </c>
      <c r="K5540" t="s">
        <v>56</v>
      </c>
      <c r="L5540" t="s">
        <v>903</v>
      </c>
      <c r="M5540" t="s">
        <v>1829</v>
      </c>
      <c r="N5540" s="5">
        <v>298218</v>
      </c>
    </row>
    <row r="5541" spans="1:14" x14ac:dyDescent="0.25">
      <c r="A5541" t="s">
        <v>69</v>
      </c>
      <c r="B5541" t="s">
        <v>2082</v>
      </c>
      <c r="C5541">
        <v>1820</v>
      </c>
      <c r="D5541" s="2">
        <v>46023</v>
      </c>
      <c r="E5541" t="s">
        <v>907</v>
      </c>
      <c r="F5541" t="s">
        <v>1510</v>
      </c>
      <c r="G5541" t="s">
        <v>1511</v>
      </c>
      <c r="H5541" t="s">
        <v>2173</v>
      </c>
      <c r="I5541" t="s">
        <v>4348</v>
      </c>
      <c r="J5541" t="s">
        <v>4356</v>
      </c>
      <c r="K5541" t="s">
        <v>56</v>
      </c>
      <c r="L5541" t="s">
        <v>904</v>
      </c>
      <c r="M5541" t="s">
        <v>1829</v>
      </c>
      <c r="N5541" s="5">
        <v>-298218</v>
      </c>
    </row>
    <row r="5542" spans="1:14" x14ac:dyDescent="0.25">
      <c r="A5542" t="s">
        <v>69</v>
      </c>
      <c r="B5542" t="s">
        <v>2082</v>
      </c>
      <c r="C5542">
        <v>1820</v>
      </c>
      <c r="D5542" s="2">
        <v>46054</v>
      </c>
      <c r="E5542" t="s">
        <v>905</v>
      </c>
      <c r="F5542" t="s">
        <v>174</v>
      </c>
      <c r="G5542" t="s">
        <v>1909</v>
      </c>
      <c r="H5542" t="s">
        <v>3095</v>
      </c>
      <c r="I5542" t="s">
        <v>5572</v>
      </c>
      <c r="J5542" t="s">
        <v>320</v>
      </c>
      <c r="K5542" t="s">
        <v>56</v>
      </c>
      <c r="L5542" t="s">
        <v>902</v>
      </c>
      <c r="M5542" t="s">
        <v>1829</v>
      </c>
      <c r="N5542" s="5">
        <v>12978676</v>
      </c>
    </row>
    <row r="5543" spans="1:14" x14ac:dyDescent="0.25">
      <c r="A5543" t="s">
        <v>69</v>
      </c>
      <c r="B5543" t="s">
        <v>2082</v>
      </c>
      <c r="C5543">
        <v>1820</v>
      </c>
      <c r="D5543" s="2">
        <v>46054</v>
      </c>
      <c r="E5543" t="s">
        <v>905</v>
      </c>
      <c r="F5543" t="s">
        <v>174</v>
      </c>
      <c r="G5543" t="s">
        <v>1909</v>
      </c>
      <c r="H5543" t="s">
        <v>865</v>
      </c>
      <c r="I5543" t="s">
        <v>5573</v>
      </c>
      <c r="J5543" t="s">
        <v>320</v>
      </c>
      <c r="K5543" t="s">
        <v>56</v>
      </c>
      <c r="L5543" t="s">
        <v>902</v>
      </c>
      <c r="M5543" t="s">
        <v>1829</v>
      </c>
      <c r="N5543" s="5">
        <v>5457961</v>
      </c>
    </row>
    <row r="5544" spans="1:14" x14ac:dyDescent="0.25">
      <c r="A5544" t="s">
        <v>69</v>
      </c>
      <c r="B5544" t="s">
        <v>2082</v>
      </c>
      <c r="C5544">
        <v>1820</v>
      </c>
      <c r="D5544" s="2">
        <v>46054</v>
      </c>
      <c r="E5544" t="s">
        <v>905</v>
      </c>
      <c r="F5544" t="s">
        <v>2171</v>
      </c>
      <c r="G5544" t="s">
        <v>14</v>
      </c>
      <c r="H5544" t="s">
        <v>3209</v>
      </c>
      <c r="I5544" t="s">
        <v>4351</v>
      </c>
      <c r="J5544" t="s">
        <v>2172</v>
      </c>
      <c r="K5544" t="s">
        <v>56</v>
      </c>
      <c r="L5544" t="s">
        <v>902</v>
      </c>
      <c r="M5544" t="s">
        <v>1829</v>
      </c>
      <c r="N5544" s="5">
        <v>11344441</v>
      </c>
    </row>
    <row r="5545" spans="1:14" x14ac:dyDescent="0.25">
      <c r="A5545" t="s">
        <v>69</v>
      </c>
      <c r="B5545" t="s">
        <v>2082</v>
      </c>
      <c r="C5545">
        <v>1820</v>
      </c>
      <c r="D5545" s="2">
        <v>46054</v>
      </c>
      <c r="E5545" t="s">
        <v>905</v>
      </c>
      <c r="F5545" t="s">
        <v>2171</v>
      </c>
      <c r="G5545" t="s">
        <v>14</v>
      </c>
      <c r="H5545" t="s">
        <v>3209</v>
      </c>
      <c r="I5545" t="s">
        <v>5574</v>
      </c>
      <c r="J5545" t="s">
        <v>2172</v>
      </c>
      <c r="K5545" t="s">
        <v>56</v>
      </c>
      <c r="L5545" t="s">
        <v>902</v>
      </c>
      <c r="M5545" t="s">
        <v>1829</v>
      </c>
      <c r="N5545" s="5">
        <v>14927268</v>
      </c>
    </row>
    <row r="5546" spans="1:14" x14ac:dyDescent="0.25">
      <c r="A5546" t="s">
        <v>69</v>
      </c>
      <c r="B5546" t="s">
        <v>2082</v>
      </c>
      <c r="C5546">
        <v>1820</v>
      </c>
      <c r="D5546" s="2">
        <v>46054</v>
      </c>
      <c r="E5546" t="s">
        <v>905</v>
      </c>
      <c r="F5546" t="s">
        <v>204</v>
      </c>
      <c r="G5546" t="s">
        <v>2083</v>
      </c>
      <c r="H5546" t="s">
        <v>3219</v>
      </c>
      <c r="I5546" t="s">
        <v>4353</v>
      </c>
      <c r="J5546" t="s">
        <v>5575</v>
      </c>
      <c r="K5546" t="s">
        <v>56</v>
      </c>
      <c r="L5546" t="s">
        <v>902</v>
      </c>
      <c r="M5546" t="s">
        <v>1829</v>
      </c>
      <c r="N5546" s="5">
        <v>3970863</v>
      </c>
    </row>
    <row r="5547" spans="1:14" x14ac:dyDescent="0.25">
      <c r="A5547" t="s">
        <v>69</v>
      </c>
      <c r="B5547" t="s">
        <v>2082</v>
      </c>
      <c r="C5547">
        <v>1820</v>
      </c>
      <c r="D5547" s="2">
        <v>46054</v>
      </c>
      <c r="E5547" t="s">
        <v>905</v>
      </c>
      <c r="F5547" t="s">
        <v>204</v>
      </c>
      <c r="G5547" t="s">
        <v>2083</v>
      </c>
      <c r="H5547" t="s">
        <v>3219</v>
      </c>
      <c r="I5547" t="s">
        <v>5576</v>
      </c>
      <c r="J5547" t="s">
        <v>3218</v>
      </c>
      <c r="K5547" t="s">
        <v>56</v>
      </c>
      <c r="L5547" t="s">
        <v>902</v>
      </c>
      <c r="M5547" t="s">
        <v>1829</v>
      </c>
      <c r="N5547" s="5">
        <v>3970863</v>
      </c>
    </row>
    <row r="5548" spans="1:14" x14ac:dyDescent="0.25">
      <c r="A5548" t="s">
        <v>69</v>
      </c>
      <c r="B5548" t="s">
        <v>2082</v>
      </c>
      <c r="C5548">
        <v>1820</v>
      </c>
      <c r="D5548" s="2">
        <v>46054</v>
      </c>
      <c r="E5548" t="s">
        <v>905</v>
      </c>
      <c r="F5548" t="s">
        <v>204</v>
      </c>
      <c r="G5548" t="s">
        <v>2083</v>
      </c>
      <c r="H5548" t="s">
        <v>3219</v>
      </c>
      <c r="I5548" t="s">
        <v>5577</v>
      </c>
      <c r="J5548" t="s">
        <v>5575</v>
      </c>
      <c r="K5548" t="s">
        <v>56</v>
      </c>
      <c r="L5548" t="s">
        <v>902</v>
      </c>
      <c r="M5548" t="s">
        <v>1829</v>
      </c>
      <c r="N5548" s="5">
        <v>-3970863</v>
      </c>
    </row>
    <row r="5549" spans="1:14" x14ac:dyDescent="0.25">
      <c r="A5549" t="s">
        <v>69</v>
      </c>
      <c r="B5549" t="s">
        <v>2082</v>
      </c>
      <c r="C5549">
        <v>1820</v>
      </c>
      <c r="D5549" s="2">
        <v>46054</v>
      </c>
      <c r="E5549" t="s">
        <v>905</v>
      </c>
      <c r="F5549" t="s">
        <v>204</v>
      </c>
      <c r="G5549" t="s">
        <v>2083</v>
      </c>
      <c r="H5549" t="s">
        <v>4740</v>
      </c>
      <c r="I5549" t="s">
        <v>5578</v>
      </c>
      <c r="J5549" t="s">
        <v>3218</v>
      </c>
      <c r="K5549" t="s">
        <v>56</v>
      </c>
      <c r="L5549" t="s">
        <v>902</v>
      </c>
      <c r="M5549" t="s">
        <v>1829</v>
      </c>
      <c r="N5549" s="5">
        <v>3976228</v>
      </c>
    </row>
    <row r="5550" spans="1:14" x14ac:dyDescent="0.25">
      <c r="A5550" t="s">
        <v>69</v>
      </c>
      <c r="B5550" t="s">
        <v>2082</v>
      </c>
      <c r="C5550">
        <v>1820</v>
      </c>
      <c r="D5550" s="2">
        <v>46054</v>
      </c>
      <c r="E5550" t="s">
        <v>905</v>
      </c>
      <c r="F5550" t="s">
        <v>166</v>
      </c>
      <c r="G5550" t="s">
        <v>2043</v>
      </c>
      <c r="H5550" t="s">
        <v>4746</v>
      </c>
      <c r="I5550" t="s">
        <v>5579</v>
      </c>
      <c r="J5550" t="s">
        <v>391</v>
      </c>
      <c r="K5550" t="s">
        <v>56</v>
      </c>
      <c r="L5550" t="s">
        <v>902</v>
      </c>
      <c r="M5550" t="s">
        <v>1829</v>
      </c>
      <c r="N5550" s="5">
        <v>1079656</v>
      </c>
    </row>
    <row r="5551" spans="1:14" x14ac:dyDescent="0.25">
      <c r="A5551" t="s">
        <v>69</v>
      </c>
      <c r="B5551" t="s">
        <v>2082</v>
      </c>
      <c r="C5551">
        <v>1820</v>
      </c>
      <c r="D5551" s="2">
        <v>46054</v>
      </c>
      <c r="E5551" t="s">
        <v>905</v>
      </c>
      <c r="F5551" t="s">
        <v>166</v>
      </c>
      <c r="G5551" t="s">
        <v>2043</v>
      </c>
      <c r="H5551" t="s">
        <v>4756</v>
      </c>
      <c r="I5551" t="s">
        <v>5580</v>
      </c>
      <c r="J5551" t="s">
        <v>391</v>
      </c>
      <c r="K5551" t="s">
        <v>56</v>
      </c>
      <c r="L5551" t="s">
        <v>902</v>
      </c>
      <c r="M5551" t="s">
        <v>1829</v>
      </c>
      <c r="N5551" s="5">
        <v>1012178</v>
      </c>
    </row>
    <row r="5552" spans="1:14" x14ac:dyDescent="0.25">
      <c r="A5552" t="s">
        <v>69</v>
      </c>
      <c r="B5552" t="s">
        <v>2082</v>
      </c>
      <c r="C5552">
        <v>1820</v>
      </c>
      <c r="D5552" s="2">
        <v>46054</v>
      </c>
      <c r="E5552" t="s">
        <v>905</v>
      </c>
      <c r="F5552" t="s">
        <v>206</v>
      </c>
      <c r="G5552" t="s">
        <v>1928</v>
      </c>
      <c r="H5552" t="s">
        <v>529</v>
      </c>
      <c r="I5552" t="s">
        <v>5581</v>
      </c>
      <c r="J5552" t="s">
        <v>624</v>
      </c>
      <c r="K5552" t="s">
        <v>56</v>
      </c>
      <c r="L5552" t="s">
        <v>902</v>
      </c>
      <c r="M5552" t="s">
        <v>1829</v>
      </c>
      <c r="N5552" s="5">
        <v>12919481</v>
      </c>
    </row>
    <row r="5553" spans="1:14" x14ac:dyDescent="0.25">
      <c r="A5553" t="s">
        <v>69</v>
      </c>
      <c r="B5553" t="s">
        <v>2082</v>
      </c>
      <c r="C5553">
        <v>1820</v>
      </c>
      <c r="D5553" s="2">
        <v>46054</v>
      </c>
      <c r="E5553" t="s">
        <v>905</v>
      </c>
      <c r="F5553" t="s">
        <v>206</v>
      </c>
      <c r="G5553" t="s">
        <v>1928</v>
      </c>
      <c r="H5553" t="s">
        <v>529</v>
      </c>
      <c r="I5553" t="s">
        <v>5582</v>
      </c>
      <c r="J5553" t="s">
        <v>624</v>
      </c>
      <c r="K5553" t="s">
        <v>56</v>
      </c>
      <c r="L5553" t="s">
        <v>902</v>
      </c>
      <c r="M5553" t="s">
        <v>1829</v>
      </c>
      <c r="N5553" s="5">
        <v>12901970</v>
      </c>
    </row>
    <row r="5554" spans="1:14" x14ac:dyDescent="0.25">
      <c r="A5554" t="s">
        <v>69</v>
      </c>
      <c r="B5554" t="s">
        <v>2082</v>
      </c>
      <c r="C5554">
        <v>1820</v>
      </c>
      <c r="D5554" s="2">
        <v>46054</v>
      </c>
      <c r="E5554" t="s">
        <v>905</v>
      </c>
      <c r="F5554" t="s">
        <v>206</v>
      </c>
      <c r="G5554" t="s">
        <v>1928</v>
      </c>
      <c r="H5554" t="s">
        <v>529</v>
      </c>
      <c r="I5554" t="s">
        <v>5583</v>
      </c>
      <c r="J5554" t="s">
        <v>624</v>
      </c>
      <c r="K5554" t="s">
        <v>56</v>
      </c>
      <c r="L5554" t="s">
        <v>902</v>
      </c>
      <c r="M5554" t="s">
        <v>1829</v>
      </c>
      <c r="N5554" s="5">
        <v>-12919481</v>
      </c>
    </row>
    <row r="5555" spans="1:14" x14ac:dyDescent="0.25">
      <c r="A5555" t="s">
        <v>69</v>
      </c>
      <c r="B5555" t="s">
        <v>2082</v>
      </c>
      <c r="C5555">
        <v>1820</v>
      </c>
      <c r="D5555" s="2">
        <v>46054</v>
      </c>
      <c r="E5555" t="s">
        <v>905</v>
      </c>
      <c r="F5555" t="s">
        <v>206</v>
      </c>
      <c r="G5555" t="s">
        <v>1928</v>
      </c>
      <c r="H5555" t="s">
        <v>3097</v>
      </c>
      <c r="I5555" t="s">
        <v>5584</v>
      </c>
      <c r="J5555" t="s">
        <v>624</v>
      </c>
      <c r="K5555" t="s">
        <v>56</v>
      </c>
      <c r="L5555" t="s">
        <v>902</v>
      </c>
      <c r="M5555" t="s">
        <v>1829</v>
      </c>
      <c r="N5555" s="5">
        <v>4173986</v>
      </c>
    </row>
    <row r="5556" spans="1:14" x14ac:dyDescent="0.25">
      <c r="A5556" t="s">
        <v>69</v>
      </c>
      <c r="B5556" t="s">
        <v>2082</v>
      </c>
      <c r="C5556">
        <v>1820</v>
      </c>
      <c r="D5556" s="2">
        <v>46054</v>
      </c>
      <c r="E5556" t="s">
        <v>905</v>
      </c>
      <c r="F5556" t="s">
        <v>206</v>
      </c>
      <c r="G5556" t="s">
        <v>1928</v>
      </c>
      <c r="H5556" t="s">
        <v>3097</v>
      </c>
      <c r="I5556" t="s">
        <v>5585</v>
      </c>
      <c r="J5556" t="s">
        <v>624</v>
      </c>
      <c r="K5556" t="s">
        <v>56</v>
      </c>
      <c r="L5556" t="s">
        <v>902</v>
      </c>
      <c r="M5556" t="s">
        <v>1829</v>
      </c>
      <c r="N5556" s="5">
        <v>4168329</v>
      </c>
    </row>
    <row r="5557" spans="1:14" x14ac:dyDescent="0.25">
      <c r="A5557" t="s">
        <v>69</v>
      </c>
      <c r="B5557" t="s">
        <v>2082</v>
      </c>
      <c r="C5557">
        <v>1820</v>
      </c>
      <c r="D5557" s="2">
        <v>46054</v>
      </c>
      <c r="E5557" t="s">
        <v>905</v>
      </c>
      <c r="F5557" t="s">
        <v>206</v>
      </c>
      <c r="G5557" t="s">
        <v>1928</v>
      </c>
      <c r="H5557" t="s">
        <v>3097</v>
      </c>
      <c r="I5557" t="s">
        <v>5586</v>
      </c>
      <c r="J5557" t="s">
        <v>624</v>
      </c>
      <c r="K5557" t="s">
        <v>56</v>
      </c>
      <c r="L5557" t="s">
        <v>902</v>
      </c>
      <c r="M5557" t="s">
        <v>1829</v>
      </c>
      <c r="N5557" s="5">
        <v>-4173986</v>
      </c>
    </row>
    <row r="5558" spans="1:14" x14ac:dyDescent="0.25">
      <c r="A5558" t="s">
        <v>69</v>
      </c>
      <c r="B5558" t="s">
        <v>2082</v>
      </c>
      <c r="C5558">
        <v>1820</v>
      </c>
      <c r="D5558" s="2">
        <v>46054</v>
      </c>
      <c r="E5558" t="s">
        <v>905</v>
      </c>
      <c r="F5558" t="s">
        <v>951</v>
      </c>
      <c r="G5558" t="s">
        <v>2085</v>
      </c>
      <c r="H5558" t="s">
        <v>4742</v>
      </c>
      <c r="I5558" t="s">
        <v>5587</v>
      </c>
      <c r="J5558" t="s">
        <v>1496</v>
      </c>
      <c r="K5558" t="s">
        <v>56</v>
      </c>
      <c r="L5558" t="s">
        <v>902</v>
      </c>
      <c r="M5558" t="s">
        <v>1829</v>
      </c>
      <c r="N5558" s="5">
        <v>1190951</v>
      </c>
    </row>
    <row r="5559" spans="1:14" x14ac:dyDescent="0.25">
      <c r="A5559" t="s">
        <v>69</v>
      </c>
      <c r="B5559" t="s">
        <v>2082</v>
      </c>
      <c r="C5559">
        <v>1820</v>
      </c>
      <c r="D5559" s="2">
        <v>46054</v>
      </c>
      <c r="E5559" t="s">
        <v>905</v>
      </c>
      <c r="F5559" t="s">
        <v>951</v>
      </c>
      <c r="G5559" t="s">
        <v>2085</v>
      </c>
      <c r="H5559" t="s">
        <v>4743</v>
      </c>
      <c r="I5559" t="s">
        <v>5588</v>
      </c>
      <c r="J5559" t="s">
        <v>1496</v>
      </c>
      <c r="K5559" t="s">
        <v>56</v>
      </c>
      <c r="L5559" t="s">
        <v>902</v>
      </c>
      <c r="M5559" t="s">
        <v>1829</v>
      </c>
      <c r="N5559" s="5">
        <v>1190951</v>
      </c>
    </row>
    <row r="5560" spans="1:14" x14ac:dyDescent="0.25">
      <c r="A5560" t="s">
        <v>69</v>
      </c>
      <c r="B5560" t="s">
        <v>2082</v>
      </c>
      <c r="C5560">
        <v>1820</v>
      </c>
      <c r="D5560" s="2">
        <v>46054</v>
      </c>
      <c r="E5560" t="s">
        <v>905</v>
      </c>
      <c r="F5560" t="s">
        <v>815</v>
      </c>
      <c r="G5560" t="s">
        <v>1900</v>
      </c>
      <c r="H5560" t="s">
        <v>3093</v>
      </c>
      <c r="I5560" t="s">
        <v>5589</v>
      </c>
      <c r="J5560" t="s">
        <v>1123</v>
      </c>
      <c r="K5560" t="s">
        <v>56</v>
      </c>
      <c r="L5560" t="s">
        <v>902</v>
      </c>
      <c r="M5560" t="s">
        <v>1829</v>
      </c>
      <c r="N5560" s="5">
        <v>5524283</v>
      </c>
    </row>
    <row r="5561" spans="1:14" x14ac:dyDescent="0.25">
      <c r="A5561" t="s">
        <v>69</v>
      </c>
      <c r="B5561" t="s">
        <v>2082</v>
      </c>
      <c r="C5561">
        <v>1820</v>
      </c>
      <c r="D5561" s="2">
        <v>46054</v>
      </c>
      <c r="E5561" t="s">
        <v>905</v>
      </c>
      <c r="F5561" t="s">
        <v>815</v>
      </c>
      <c r="G5561" t="s">
        <v>1900</v>
      </c>
      <c r="H5561" t="s">
        <v>3093</v>
      </c>
      <c r="I5561" t="s">
        <v>5590</v>
      </c>
      <c r="J5561" t="s">
        <v>1123</v>
      </c>
      <c r="K5561" t="s">
        <v>56</v>
      </c>
      <c r="L5561" t="s">
        <v>902</v>
      </c>
      <c r="M5561" t="s">
        <v>1829</v>
      </c>
      <c r="N5561" s="5">
        <v>2806389</v>
      </c>
    </row>
    <row r="5562" spans="1:14" x14ac:dyDescent="0.25">
      <c r="A5562" t="s">
        <v>69</v>
      </c>
      <c r="B5562" t="s">
        <v>2082</v>
      </c>
      <c r="C5562">
        <v>1820</v>
      </c>
      <c r="D5562" s="2">
        <v>46054</v>
      </c>
      <c r="E5562" t="s">
        <v>905</v>
      </c>
      <c r="F5562" t="s">
        <v>815</v>
      </c>
      <c r="G5562" t="s">
        <v>1900</v>
      </c>
      <c r="H5562" t="s">
        <v>3093</v>
      </c>
      <c r="I5562" t="s">
        <v>5591</v>
      </c>
      <c r="J5562" t="s">
        <v>1123</v>
      </c>
      <c r="K5562" t="s">
        <v>56</v>
      </c>
      <c r="L5562" t="s">
        <v>902</v>
      </c>
      <c r="M5562" t="s">
        <v>1829</v>
      </c>
      <c r="N5562" s="5">
        <v>8218339</v>
      </c>
    </row>
    <row r="5563" spans="1:14" x14ac:dyDescent="0.25">
      <c r="A5563" t="s">
        <v>69</v>
      </c>
      <c r="B5563" t="s">
        <v>2082</v>
      </c>
      <c r="C5563">
        <v>1820</v>
      </c>
      <c r="D5563" s="2">
        <v>46054</v>
      </c>
      <c r="E5563" t="s">
        <v>905</v>
      </c>
      <c r="F5563" t="s">
        <v>815</v>
      </c>
      <c r="G5563" t="s">
        <v>1900</v>
      </c>
      <c r="H5563" t="s">
        <v>1011</v>
      </c>
      <c r="I5563" t="s">
        <v>5592</v>
      </c>
      <c r="J5563" t="s">
        <v>1123</v>
      </c>
      <c r="K5563" t="s">
        <v>56</v>
      </c>
      <c r="L5563" t="s">
        <v>902</v>
      </c>
      <c r="M5563" t="s">
        <v>1829</v>
      </c>
      <c r="N5563" s="5">
        <v>5764076</v>
      </c>
    </row>
    <row r="5564" spans="1:14" x14ac:dyDescent="0.25">
      <c r="A5564" t="s">
        <v>69</v>
      </c>
      <c r="B5564" t="s">
        <v>2082</v>
      </c>
      <c r="C5564">
        <v>1820</v>
      </c>
      <c r="D5564" s="2">
        <v>46054</v>
      </c>
      <c r="E5564" t="s">
        <v>905</v>
      </c>
      <c r="F5564" t="s">
        <v>815</v>
      </c>
      <c r="G5564" t="s">
        <v>1900</v>
      </c>
      <c r="H5564" t="s">
        <v>1011</v>
      </c>
      <c r="I5564" t="s">
        <v>5593</v>
      </c>
      <c r="J5564" t="s">
        <v>1123</v>
      </c>
      <c r="K5564" t="s">
        <v>56</v>
      </c>
      <c r="L5564" t="s">
        <v>902</v>
      </c>
      <c r="M5564" t="s">
        <v>1829</v>
      </c>
      <c r="N5564" s="5">
        <v>5756264</v>
      </c>
    </row>
    <row r="5565" spans="1:14" x14ac:dyDescent="0.25">
      <c r="A5565" t="s">
        <v>69</v>
      </c>
      <c r="B5565" t="s">
        <v>2082</v>
      </c>
      <c r="C5565">
        <v>1820</v>
      </c>
      <c r="D5565" s="2">
        <v>46054</v>
      </c>
      <c r="E5565" t="s">
        <v>905</v>
      </c>
      <c r="F5565" t="s">
        <v>815</v>
      </c>
      <c r="G5565" t="s">
        <v>1900</v>
      </c>
      <c r="H5565" t="s">
        <v>114</v>
      </c>
      <c r="I5565" t="s">
        <v>5594</v>
      </c>
      <c r="J5565" t="s">
        <v>1123</v>
      </c>
      <c r="K5565" t="s">
        <v>56</v>
      </c>
      <c r="L5565" t="s">
        <v>902</v>
      </c>
      <c r="M5565" t="s">
        <v>1829</v>
      </c>
      <c r="N5565" s="5">
        <v>6406838</v>
      </c>
    </row>
    <row r="5566" spans="1:14" x14ac:dyDescent="0.25">
      <c r="A5566" t="s">
        <v>69</v>
      </c>
      <c r="B5566" t="s">
        <v>2082</v>
      </c>
      <c r="C5566">
        <v>1820</v>
      </c>
      <c r="D5566" s="2">
        <v>46054</v>
      </c>
      <c r="E5566" t="s">
        <v>905</v>
      </c>
      <c r="F5566" t="s">
        <v>815</v>
      </c>
      <c r="G5566" t="s">
        <v>1900</v>
      </c>
      <c r="H5566" t="s">
        <v>114</v>
      </c>
      <c r="I5566" t="s">
        <v>5595</v>
      </c>
      <c r="J5566" t="s">
        <v>1123</v>
      </c>
      <c r="K5566" t="s">
        <v>56</v>
      </c>
      <c r="L5566" t="s">
        <v>902</v>
      </c>
      <c r="M5566" t="s">
        <v>1829</v>
      </c>
      <c r="N5566" s="5">
        <v>7110478</v>
      </c>
    </row>
    <row r="5567" spans="1:14" x14ac:dyDescent="0.25">
      <c r="A5567" t="s">
        <v>69</v>
      </c>
      <c r="B5567" t="s">
        <v>2082</v>
      </c>
      <c r="C5567">
        <v>1820</v>
      </c>
      <c r="D5567" s="2">
        <v>46054</v>
      </c>
      <c r="E5567" t="s">
        <v>905</v>
      </c>
      <c r="F5567" t="s">
        <v>815</v>
      </c>
      <c r="G5567" t="s">
        <v>1900</v>
      </c>
      <c r="H5567" t="s">
        <v>114</v>
      </c>
      <c r="I5567" t="s">
        <v>5596</v>
      </c>
      <c r="J5567" t="s">
        <v>1123</v>
      </c>
      <c r="K5567" t="s">
        <v>56</v>
      </c>
      <c r="L5567" t="s">
        <v>902</v>
      </c>
      <c r="M5567" t="s">
        <v>1829</v>
      </c>
      <c r="N5567" s="5">
        <v>2347561</v>
      </c>
    </row>
    <row r="5568" spans="1:14" x14ac:dyDescent="0.25">
      <c r="A5568" t="s">
        <v>69</v>
      </c>
      <c r="B5568" t="s">
        <v>2082</v>
      </c>
      <c r="C5568">
        <v>1820</v>
      </c>
      <c r="D5568" s="2">
        <v>46054</v>
      </c>
      <c r="E5568" t="s">
        <v>905</v>
      </c>
      <c r="F5568" t="s">
        <v>207</v>
      </c>
      <c r="G5568" t="s">
        <v>1627</v>
      </c>
      <c r="H5568" t="s">
        <v>4739</v>
      </c>
      <c r="I5568" t="s">
        <v>5597</v>
      </c>
      <c r="J5568" t="s">
        <v>1627</v>
      </c>
      <c r="K5568" t="s">
        <v>56</v>
      </c>
      <c r="L5568" t="s">
        <v>902</v>
      </c>
      <c r="M5568" t="s">
        <v>1829</v>
      </c>
      <c r="N5568" s="5">
        <v>20469622</v>
      </c>
    </row>
    <row r="5569" spans="1:14" x14ac:dyDescent="0.25">
      <c r="A5569" t="s">
        <v>69</v>
      </c>
      <c r="B5569" t="s">
        <v>2082</v>
      </c>
      <c r="C5569">
        <v>1820</v>
      </c>
      <c r="D5569" s="2">
        <v>46054</v>
      </c>
      <c r="E5569" t="s">
        <v>905</v>
      </c>
      <c r="F5569" t="s">
        <v>208</v>
      </c>
      <c r="G5569" t="s">
        <v>41</v>
      </c>
      <c r="H5569" t="s">
        <v>4741</v>
      </c>
      <c r="I5569" t="s">
        <v>5598</v>
      </c>
      <c r="J5569" t="s">
        <v>41</v>
      </c>
      <c r="K5569" t="s">
        <v>56</v>
      </c>
      <c r="L5569" t="s">
        <v>902</v>
      </c>
      <c r="M5569" t="s">
        <v>1829</v>
      </c>
      <c r="N5569" s="5">
        <v>4327122</v>
      </c>
    </row>
    <row r="5570" spans="1:14" x14ac:dyDescent="0.25">
      <c r="A5570" t="s">
        <v>69</v>
      </c>
      <c r="B5570" t="s">
        <v>2082</v>
      </c>
      <c r="C5570">
        <v>1820</v>
      </c>
      <c r="D5570" s="2">
        <v>46054</v>
      </c>
      <c r="E5570" t="s">
        <v>905</v>
      </c>
      <c r="F5570" t="s">
        <v>208</v>
      </c>
      <c r="G5570" t="s">
        <v>41</v>
      </c>
      <c r="H5570" t="s">
        <v>54</v>
      </c>
      <c r="I5570" t="s">
        <v>5599</v>
      </c>
      <c r="J5570" t="s">
        <v>41</v>
      </c>
      <c r="K5570" t="s">
        <v>56</v>
      </c>
      <c r="L5570" t="s">
        <v>902</v>
      </c>
      <c r="M5570" t="s">
        <v>1829</v>
      </c>
      <c r="N5570" s="5">
        <v>4763804</v>
      </c>
    </row>
    <row r="5571" spans="1:14" x14ac:dyDescent="0.25">
      <c r="A5571" t="s">
        <v>69</v>
      </c>
      <c r="B5571" t="s">
        <v>2082</v>
      </c>
      <c r="C5571">
        <v>1820</v>
      </c>
      <c r="D5571" s="2">
        <v>46054</v>
      </c>
      <c r="E5571" t="s">
        <v>907</v>
      </c>
      <c r="F5571" t="s">
        <v>2171</v>
      </c>
      <c r="G5571" t="s">
        <v>14</v>
      </c>
      <c r="H5571" t="s">
        <v>3209</v>
      </c>
      <c r="I5571" t="s">
        <v>4351</v>
      </c>
      <c r="J5571" t="s">
        <v>5600</v>
      </c>
      <c r="K5571" t="s">
        <v>56</v>
      </c>
      <c r="L5571" t="s">
        <v>904</v>
      </c>
      <c r="M5571" t="s">
        <v>1829</v>
      </c>
      <c r="N5571" s="5">
        <v>-11344441</v>
      </c>
    </row>
    <row r="5572" spans="1:14" x14ac:dyDescent="0.25">
      <c r="A5572" t="s">
        <v>69</v>
      </c>
      <c r="B5572" t="s">
        <v>2082</v>
      </c>
      <c r="C5572">
        <v>1820</v>
      </c>
      <c r="D5572" s="2">
        <v>46054</v>
      </c>
      <c r="E5572" t="s">
        <v>907</v>
      </c>
      <c r="F5572" t="s">
        <v>204</v>
      </c>
      <c r="G5572" t="s">
        <v>2083</v>
      </c>
      <c r="H5572" t="s">
        <v>3219</v>
      </c>
      <c r="I5572" t="s">
        <v>4353</v>
      </c>
      <c r="J5572" t="s">
        <v>5601</v>
      </c>
      <c r="K5572" t="s">
        <v>56</v>
      </c>
      <c r="L5572" t="s">
        <v>904</v>
      </c>
      <c r="M5572" t="s">
        <v>1829</v>
      </c>
      <c r="N5572" s="5">
        <v>-3970863</v>
      </c>
    </row>
    <row r="5573" spans="1:14" x14ac:dyDescent="0.25">
      <c r="A5573" t="s">
        <v>69</v>
      </c>
      <c r="B5573" t="s">
        <v>2082</v>
      </c>
      <c r="C5573">
        <v>1820</v>
      </c>
      <c r="D5573" s="2">
        <v>46054</v>
      </c>
      <c r="E5573" t="s">
        <v>907</v>
      </c>
      <c r="F5573" t="s">
        <v>815</v>
      </c>
      <c r="G5573" t="s">
        <v>1900</v>
      </c>
      <c r="H5573" t="s">
        <v>1011</v>
      </c>
      <c r="I5573" t="s">
        <v>14</v>
      </c>
      <c r="J5573" t="s">
        <v>1907</v>
      </c>
      <c r="K5573" t="s">
        <v>56</v>
      </c>
      <c r="L5573" t="s">
        <v>904</v>
      </c>
      <c r="M5573" t="s">
        <v>1829</v>
      </c>
      <c r="N5573" s="5">
        <v>-5764076</v>
      </c>
    </row>
    <row r="5574" spans="1:14" x14ac:dyDescent="0.25">
      <c r="A5574" t="s">
        <v>69</v>
      </c>
      <c r="B5574" t="s">
        <v>2082</v>
      </c>
      <c r="C5574">
        <v>1820</v>
      </c>
      <c r="D5574" s="2">
        <v>46054</v>
      </c>
      <c r="E5574" t="s">
        <v>907</v>
      </c>
      <c r="F5574" t="s">
        <v>815</v>
      </c>
      <c r="G5574" t="s">
        <v>1900</v>
      </c>
      <c r="H5574" t="s">
        <v>114</v>
      </c>
      <c r="I5574" t="s">
        <v>14</v>
      </c>
      <c r="J5574" t="s">
        <v>1907</v>
      </c>
      <c r="K5574" t="s">
        <v>56</v>
      </c>
      <c r="L5574" t="s">
        <v>904</v>
      </c>
      <c r="M5574" t="s">
        <v>1829</v>
      </c>
      <c r="N5574" s="5">
        <v>-15864877</v>
      </c>
    </row>
    <row r="5575" spans="1:14" x14ac:dyDescent="0.25">
      <c r="A5575" t="s">
        <v>69</v>
      </c>
      <c r="B5575" t="s">
        <v>2082</v>
      </c>
      <c r="C5575">
        <v>1820</v>
      </c>
      <c r="D5575" s="2">
        <v>46082</v>
      </c>
      <c r="E5575" t="s">
        <v>905</v>
      </c>
      <c r="F5575" t="s">
        <v>174</v>
      </c>
      <c r="G5575" t="s">
        <v>1909</v>
      </c>
      <c r="H5575" t="s">
        <v>3095</v>
      </c>
      <c r="I5575" t="s">
        <v>8486</v>
      </c>
      <c r="J5575" t="s">
        <v>320</v>
      </c>
      <c r="K5575" t="s">
        <v>56</v>
      </c>
      <c r="L5575" t="s">
        <v>902</v>
      </c>
      <c r="M5575" t="s">
        <v>1829</v>
      </c>
      <c r="N5575" s="5">
        <v>12047814</v>
      </c>
    </row>
    <row r="5576" spans="1:14" x14ac:dyDescent="0.25">
      <c r="A5576" t="s">
        <v>69</v>
      </c>
      <c r="B5576" t="s">
        <v>2082</v>
      </c>
      <c r="C5576">
        <v>1820</v>
      </c>
      <c r="D5576" s="2">
        <v>46082</v>
      </c>
      <c r="E5576" t="s">
        <v>905</v>
      </c>
      <c r="F5576" t="s">
        <v>174</v>
      </c>
      <c r="G5576" t="s">
        <v>1909</v>
      </c>
      <c r="H5576" t="s">
        <v>865</v>
      </c>
      <c r="I5576" t="s">
        <v>8487</v>
      </c>
      <c r="J5576" t="s">
        <v>320</v>
      </c>
      <c r="K5576" t="s">
        <v>56</v>
      </c>
      <c r="L5576" t="s">
        <v>902</v>
      </c>
      <c r="M5576" t="s">
        <v>1829</v>
      </c>
      <c r="N5576" s="5">
        <v>5457961</v>
      </c>
    </row>
    <row r="5577" spans="1:14" x14ac:dyDescent="0.25">
      <c r="A5577" t="s">
        <v>69</v>
      </c>
      <c r="B5577" t="s">
        <v>2082</v>
      </c>
      <c r="C5577">
        <v>1820</v>
      </c>
      <c r="D5577" s="2">
        <v>46082</v>
      </c>
      <c r="E5577" t="s">
        <v>905</v>
      </c>
      <c r="F5577" t="s">
        <v>8488</v>
      </c>
      <c r="G5577" t="s">
        <v>14</v>
      </c>
      <c r="H5577" t="s">
        <v>6547</v>
      </c>
      <c r="I5577" t="s">
        <v>8489</v>
      </c>
      <c r="J5577" t="s">
        <v>8490</v>
      </c>
      <c r="K5577" t="s">
        <v>56</v>
      </c>
      <c r="L5577" t="s">
        <v>902</v>
      </c>
      <c r="M5577" t="s">
        <v>1829</v>
      </c>
      <c r="N5577" s="5">
        <v>5782936</v>
      </c>
    </row>
    <row r="5578" spans="1:14" x14ac:dyDescent="0.25">
      <c r="A5578" t="s">
        <v>69</v>
      </c>
      <c r="B5578" t="s">
        <v>2082</v>
      </c>
      <c r="C5578">
        <v>1820</v>
      </c>
      <c r="D5578" s="2">
        <v>46082</v>
      </c>
      <c r="E5578" t="s">
        <v>905</v>
      </c>
      <c r="F5578" t="s">
        <v>2171</v>
      </c>
      <c r="G5578" t="s">
        <v>14</v>
      </c>
      <c r="H5578" t="s">
        <v>3209</v>
      </c>
      <c r="I5578" t="s">
        <v>8491</v>
      </c>
      <c r="J5578" t="s">
        <v>2172</v>
      </c>
      <c r="K5578" t="s">
        <v>56</v>
      </c>
      <c r="L5578" t="s">
        <v>902</v>
      </c>
      <c r="M5578" t="s">
        <v>1829</v>
      </c>
      <c r="N5578" s="5">
        <v>21929892</v>
      </c>
    </row>
    <row r="5579" spans="1:14" x14ac:dyDescent="0.25">
      <c r="A5579" t="s">
        <v>69</v>
      </c>
      <c r="B5579" t="s">
        <v>2082</v>
      </c>
      <c r="C5579">
        <v>1820</v>
      </c>
      <c r="D5579" s="2">
        <v>46082</v>
      </c>
      <c r="E5579" t="s">
        <v>905</v>
      </c>
      <c r="F5579" t="s">
        <v>204</v>
      </c>
      <c r="G5579" t="s">
        <v>2083</v>
      </c>
      <c r="H5579" t="s">
        <v>6544</v>
      </c>
      <c r="I5579" t="s">
        <v>8492</v>
      </c>
      <c r="J5579" t="s">
        <v>3218</v>
      </c>
      <c r="K5579" t="s">
        <v>56</v>
      </c>
      <c r="L5579" t="s">
        <v>902</v>
      </c>
      <c r="M5579" t="s">
        <v>1829</v>
      </c>
      <c r="N5579" s="5">
        <v>3984172</v>
      </c>
    </row>
    <row r="5580" spans="1:14" x14ac:dyDescent="0.25">
      <c r="A5580" t="s">
        <v>69</v>
      </c>
      <c r="B5580" t="s">
        <v>2082</v>
      </c>
      <c r="C5580">
        <v>1820</v>
      </c>
      <c r="D5580" s="2">
        <v>46082</v>
      </c>
      <c r="E5580" t="s">
        <v>905</v>
      </c>
      <c r="F5580" t="s">
        <v>1192</v>
      </c>
      <c r="G5580" t="s">
        <v>2088</v>
      </c>
      <c r="H5580" t="s">
        <v>1181</v>
      </c>
      <c r="I5580" t="s">
        <v>8493</v>
      </c>
      <c r="J5580" t="s">
        <v>1193</v>
      </c>
      <c r="K5580" t="s">
        <v>56</v>
      </c>
      <c r="L5580" t="s">
        <v>902</v>
      </c>
      <c r="M5580" t="s">
        <v>1829</v>
      </c>
      <c r="N5580" s="5">
        <v>776139</v>
      </c>
    </row>
    <row r="5581" spans="1:14" x14ac:dyDescent="0.25">
      <c r="A5581" t="s">
        <v>69</v>
      </c>
      <c r="B5581" t="s">
        <v>2082</v>
      </c>
      <c r="C5581">
        <v>1820</v>
      </c>
      <c r="D5581" s="2">
        <v>46082</v>
      </c>
      <c r="E5581" t="s">
        <v>905</v>
      </c>
      <c r="F5581" t="s">
        <v>205</v>
      </c>
      <c r="G5581" t="s">
        <v>2084</v>
      </c>
      <c r="H5581" t="s">
        <v>6546</v>
      </c>
      <c r="I5581" t="s">
        <v>8494</v>
      </c>
      <c r="J5581" t="s">
        <v>1512</v>
      </c>
      <c r="K5581" t="s">
        <v>56</v>
      </c>
      <c r="L5581" t="s">
        <v>902</v>
      </c>
      <c r="M5581" t="s">
        <v>1829</v>
      </c>
      <c r="N5581" s="5">
        <v>1478128</v>
      </c>
    </row>
    <row r="5582" spans="1:14" x14ac:dyDescent="0.25">
      <c r="A5582" t="s">
        <v>69</v>
      </c>
      <c r="B5582" t="s">
        <v>2082</v>
      </c>
      <c r="C5582">
        <v>1820</v>
      </c>
      <c r="D5582" s="2">
        <v>46082</v>
      </c>
      <c r="E5582" t="s">
        <v>905</v>
      </c>
      <c r="F5582" t="s">
        <v>206</v>
      </c>
      <c r="G5582" t="s">
        <v>1928</v>
      </c>
      <c r="H5582" t="s">
        <v>529</v>
      </c>
      <c r="I5582" t="s">
        <v>8495</v>
      </c>
      <c r="J5582" t="s">
        <v>624</v>
      </c>
      <c r="K5582" t="s">
        <v>56</v>
      </c>
      <c r="L5582" t="s">
        <v>902</v>
      </c>
      <c r="M5582" t="s">
        <v>1829</v>
      </c>
      <c r="N5582" s="5">
        <v>12948559</v>
      </c>
    </row>
    <row r="5583" spans="1:14" x14ac:dyDescent="0.25">
      <c r="A5583" t="s">
        <v>69</v>
      </c>
      <c r="B5583" t="s">
        <v>2082</v>
      </c>
      <c r="C5583">
        <v>1820</v>
      </c>
      <c r="D5583" s="2">
        <v>46082</v>
      </c>
      <c r="E5583" t="s">
        <v>905</v>
      </c>
      <c r="F5583" t="s">
        <v>206</v>
      </c>
      <c r="G5583" t="s">
        <v>1928</v>
      </c>
      <c r="H5583" t="s">
        <v>6542</v>
      </c>
      <c r="I5583" t="s">
        <v>8496</v>
      </c>
      <c r="J5583" t="s">
        <v>624</v>
      </c>
      <c r="K5583" t="s">
        <v>56</v>
      </c>
      <c r="L5583" t="s">
        <v>902</v>
      </c>
      <c r="M5583" t="s">
        <v>1829</v>
      </c>
      <c r="N5583" s="5">
        <v>964170</v>
      </c>
    </row>
    <row r="5584" spans="1:14" x14ac:dyDescent="0.25">
      <c r="A5584" t="s">
        <v>69</v>
      </c>
      <c r="B5584" t="s">
        <v>2082</v>
      </c>
      <c r="C5584">
        <v>1820</v>
      </c>
      <c r="D5584" s="2">
        <v>46082</v>
      </c>
      <c r="E5584" t="s">
        <v>905</v>
      </c>
      <c r="F5584" t="s">
        <v>206</v>
      </c>
      <c r="G5584" t="s">
        <v>1928</v>
      </c>
      <c r="H5584" t="s">
        <v>3097</v>
      </c>
      <c r="I5584" t="s">
        <v>8497</v>
      </c>
      <c r="J5584" t="s">
        <v>624</v>
      </c>
      <c r="K5584" t="s">
        <v>56</v>
      </c>
      <c r="L5584" t="s">
        <v>902</v>
      </c>
      <c r="M5584" t="s">
        <v>1829</v>
      </c>
      <c r="N5584" s="5">
        <v>4183381</v>
      </c>
    </row>
    <row r="5585" spans="1:14" x14ac:dyDescent="0.25">
      <c r="A5585" t="s">
        <v>69</v>
      </c>
      <c r="B5585" t="s">
        <v>2082</v>
      </c>
      <c r="C5585">
        <v>1820</v>
      </c>
      <c r="D5585" s="2">
        <v>46082</v>
      </c>
      <c r="E5585" t="s">
        <v>905</v>
      </c>
      <c r="F5585" t="s">
        <v>951</v>
      </c>
      <c r="G5585" t="s">
        <v>2085</v>
      </c>
      <c r="H5585" t="s">
        <v>6545</v>
      </c>
      <c r="I5585" t="s">
        <v>8498</v>
      </c>
      <c r="J5585" t="s">
        <v>1496</v>
      </c>
      <c r="K5585" t="s">
        <v>56</v>
      </c>
      <c r="L5585" t="s">
        <v>902</v>
      </c>
      <c r="M5585" t="s">
        <v>1829</v>
      </c>
      <c r="N5585" s="5">
        <v>1195252</v>
      </c>
    </row>
    <row r="5586" spans="1:14" x14ac:dyDescent="0.25">
      <c r="A5586" t="s">
        <v>69</v>
      </c>
      <c r="B5586" t="s">
        <v>2082</v>
      </c>
      <c r="C5586">
        <v>1820</v>
      </c>
      <c r="D5586" s="2">
        <v>46082</v>
      </c>
      <c r="E5586" t="s">
        <v>905</v>
      </c>
      <c r="F5586" t="s">
        <v>815</v>
      </c>
      <c r="G5586" t="s">
        <v>1900</v>
      </c>
      <c r="H5586" t="s">
        <v>3093</v>
      </c>
      <c r="I5586" t="s">
        <v>8499</v>
      </c>
      <c r="J5586" t="s">
        <v>1123</v>
      </c>
      <c r="K5586" t="s">
        <v>56</v>
      </c>
      <c r="L5586" t="s">
        <v>902</v>
      </c>
      <c r="M5586" t="s">
        <v>1829</v>
      </c>
      <c r="N5586" s="5">
        <v>2816523</v>
      </c>
    </row>
    <row r="5587" spans="1:14" x14ac:dyDescent="0.25">
      <c r="A5587" t="s">
        <v>69</v>
      </c>
      <c r="B5587" t="s">
        <v>2082</v>
      </c>
      <c r="C5587">
        <v>1820</v>
      </c>
      <c r="D5587" s="2">
        <v>46082</v>
      </c>
      <c r="E5587" t="s">
        <v>905</v>
      </c>
      <c r="F5587" t="s">
        <v>815</v>
      </c>
      <c r="G5587" t="s">
        <v>1900</v>
      </c>
      <c r="H5587" t="s">
        <v>3093</v>
      </c>
      <c r="I5587" t="s">
        <v>8500</v>
      </c>
      <c r="J5587" t="s">
        <v>1123</v>
      </c>
      <c r="K5587" t="s">
        <v>56</v>
      </c>
      <c r="L5587" t="s">
        <v>902</v>
      </c>
      <c r="M5587" t="s">
        <v>1829</v>
      </c>
      <c r="N5587" s="5">
        <v>6457586</v>
      </c>
    </row>
    <row r="5588" spans="1:14" x14ac:dyDescent="0.25">
      <c r="A5588" t="s">
        <v>69</v>
      </c>
      <c r="B5588" t="s">
        <v>2082</v>
      </c>
      <c r="C5588">
        <v>1820</v>
      </c>
      <c r="D5588" s="2">
        <v>46082</v>
      </c>
      <c r="E5588" t="s">
        <v>905</v>
      </c>
      <c r="F5588" t="s">
        <v>815</v>
      </c>
      <c r="G5588" t="s">
        <v>1900</v>
      </c>
      <c r="H5588" t="s">
        <v>3093</v>
      </c>
      <c r="I5588" t="s">
        <v>8501</v>
      </c>
      <c r="J5588" t="s">
        <v>1123</v>
      </c>
      <c r="K5588" t="s">
        <v>56</v>
      </c>
      <c r="L5588" t="s">
        <v>902</v>
      </c>
      <c r="M5588" t="s">
        <v>1829</v>
      </c>
      <c r="N5588" s="5">
        <v>6698378</v>
      </c>
    </row>
    <row r="5589" spans="1:14" x14ac:dyDescent="0.25">
      <c r="A5589" t="s">
        <v>69</v>
      </c>
      <c r="B5589" t="s">
        <v>2082</v>
      </c>
      <c r="C5589">
        <v>1820</v>
      </c>
      <c r="D5589" s="2">
        <v>46082</v>
      </c>
      <c r="E5589" t="s">
        <v>905</v>
      </c>
      <c r="F5589" t="s">
        <v>815</v>
      </c>
      <c r="G5589" t="s">
        <v>1900</v>
      </c>
      <c r="H5589" t="s">
        <v>3093</v>
      </c>
      <c r="I5589" t="s">
        <v>8502</v>
      </c>
      <c r="J5589" t="s">
        <v>1123</v>
      </c>
      <c r="K5589" t="s">
        <v>56</v>
      </c>
      <c r="L5589" t="s">
        <v>902</v>
      </c>
      <c r="M5589" t="s">
        <v>1829</v>
      </c>
      <c r="N5589" s="5">
        <v>2583034</v>
      </c>
    </row>
    <row r="5590" spans="1:14" x14ac:dyDescent="0.25">
      <c r="A5590" t="s">
        <v>69</v>
      </c>
      <c r="B5590" t="s">
        <v>2082</v>
      </c>
      <c r="C5590">
        <v>1820</v>
      </c>
      <c r="D5590" s="2">
        <v>46082</v>
      </c>
      <c r="E5590" t="s">
        <v>905</v>
      </c>
      <c r="F5590" t="s">
        <v>815</v>
      </c>
      <c r="G5590" t="s">
        <v>1900</v>
      </c>
      <c r="H5590" t="s">
        <v>3093</v>
      </c>
      <c r="I5590" t="s">
        <v>8503</v>
      </c>
      <c r="J5590" t="s">
        <v>1123</v>
      </c>
      <c r="K5590" t="s">
        <v>56</v>
      </c>
      <c r="L5590" t="s">
        <v>902</v>
      </c>
      <c r="M5590" t="s">
        <v>1829</v>
      </c>
      <c r="N5590" s="5">
        <v>-2816523</v>
      </c>
    </row>
    <row r="5591" spans="1:14" x14ac:dyDescent="0.25">
      <c r="A5591" t="s">
        <v>69</v>
      </c>
      <c r="B5591" t="s">
        <v>2082</v>
      </c>
      <c r="C5591">
        <v>1820</v>
      </c>
      <c r="D5591" s="2">
        <v>46082</v>
      </c>
      <c r="E5591" t="s">
        <v>905</v>
      </c>
      <c r="F5591" t="s">
        <v>815</v>
      </c>
      <c r="G5591" t="s">
        <v>1900</v>
      </c>
      <c r="H5591" t="s">
        <v>1011</v>
      </c>
      <c r="I5591" t="s">
        <v>8504</v>
      </c>
      <c r="J5591" t="s">
        <v>1123</v>
      </c>
      <c r="K5591" t="s">
        <v>56</v>
      </c>
      <c r="L5591" t="s">
        <v>902</v>
      </c>
      <c r="M5591" t="s">
        <v>1829</v>
      </c>
      <c r="N5591" s="5">
        <v>5777049</v>
      </c>
    </row>
    <row r="5592" spans="1:14" x14ac:dyDescent="0.25">
      <c r="A5592" t="s">
        <v>69</v>
      </c>
      <c r="B5592" t="s">
        <v>2082</v>
      </c>
      <c r="C5592">
        <v>1820</v>
      </c>
      <c r="D5592" s="2">
        <v>46082</v>
      </c>
      <c r="E5592" t="s">
        <v>905</v>
      </c>
      <c r="F5592" t="s">
        <v>207</v>
      </c>
      <c r="G5592" t="s">
        <v>1627</v>
      </c>
      <c r="H5592" t="s">
        <v>6543</v>
      </c>
      <c r="I5592" t="s">
        <v>8505</v>
      </c>
      <c r="J5592" t="s">
        <v>1627</v>
      </c>
      <c r="K5592" t="s">
        <v>56</v>
      </c>
      <c r="L5592" t="s">
        <v>902</v>
      </c>
      <c r="M5592" t="s">
        <v>1829</v>
      </c>
      <c r="N5592" s="5">
        <v>17355053</v>
      </c>
    </row>
    <row r="5593" spans="1:14" x14ac:dyDescent="0.25">
      <c r="A5593" t="s">
        <v>69</v>
      </c>
      <c r="B5593" t="s">
        <v>2082</v>
      </c>
      <c r="C5593">
        <v>1820</v>
      </c>
      <c r="D5593" s="2">
        <v>46082</v>
      </c>
      <c r="E5593" t="s">
        <v>905</v>
      </c>
      <c r="F5593" t="s">
        <v>208</v>
      </c>
      <c r="G5593" t="s">
        <v>41</v>
      </c>
      <c r="H5593" t="s">
        <v>4741</v>
      </c>
      <c r="I5593" t="s">
        <v>8506</v>
      </c>
      <c r="J5593" t="s">
        <v>41</v>
      </c>
      <c r="K5593" t="s">
        <v>56</v>
      </c>
      <c r="L5593" t="s">
        <v>902</v>
      </c>
      <c r="M5593" t="s">
        <v>1829</v>
      </c>
      <c r="N5593" s="5">
        <v>4342747</v>
      </c>
    </row>
    <row r="5594" spans="1:14" x14ac:dyDescent="0.25">
      <c r="A5594" t="s">
        <v>69</v>
      </c>
      <c r="B5594" t="s">
        <v>2082</v>
      </c>
      <c r="C5594">
        <v>1820</v>
      </c>
      <c r="D5594" s="2">
        <v>46082</v>
      </c>
      <c r="E5594" t="s">
        <v>905</v>
      </c>
      <c r="F5594" t="s">
        <v>208</v>
      </c>
      <c r="G5594" t="s">
        <v>41</v>
      </c>
      <c r="H5594" t="s">
        <v>54</v>
      </c>
      <c r="I5594" t="s">
        <v>8507</v>
      </c>
      <c r="J5594" t="s">
        <v>41</v>
      </c>
      <c r="K5594" t="s">
        <v>56</v>
      </c>
      <c r="L5594" t="s">
        <v>902</v>
      </c>
      <c r="M5594" t="s">
        <v>1829</v>
      </c>
      <c r="N5594" s="5">
        <v>4781006</v>
      </c>
    </row>
    <row r="5595" spans="1:14" x14ac:dyDescent="0.25">
      <c r="A5595" t="s">
        <v>69</v>
      </c>
      <c r="B5595" t="s">
        <v>2082</v>
      </c>
      <c r="C5595">
        <v>1820</v>
      </c>
      <c r="D5595" s="2">
        <v>46113</v>
      </c>
      <c r="E5595" t="s">
        <v>905</v>
      </c>
      <c r="F5595" t="s">
        <v>174</v>
      </c>
      <c r="G5595" t="s">
        <v>1909</v>
      </c>
      <c r="H5595" t="s">
        <v>3095</v>
      </c>
      <c r="I5595" t="s">
        <v>8508</v>
      </c>
      <c r="J5595" t="s">
        <v>320</v>
      </c>
      <c r="K5595" t="s">
        <v>56</v>
      </c>
      <c r="L5595" t="s">
        <v>902</v>
      </c>
      <c r="M5595" t="s">
        <v>1829</v>
      </c>
      <c r="N5595" s="5">
        <v>14468780</v>
      </c>
    </row>
    <row r="5596" spans="1:14" x14ac:dyDescent="0.25">
      <c r="A5596" t="s">
        <v>69</v>
      </c>
      <c r="B5596" t="s">
        <v>2082</v>
      </c>
      <c r="C5596">
        <v>1820</v>
      </c>
      <c r="D5596" s="2">
        <v>46113</v>
      </c>
      <c r="E5596" t="s">
        <v>905</v>
      </c>
      <c r="F5596" t="s">
        <v>174</v>
      </c>
      <c r="G5596" t="s">
        <v>1909</v>
      </c>
      <c r="H5596" t="s">
        <v>865</v>
      </c>
      <c r="I5596" t="s">
        <v>8509</v>
      </c>
      <c r="J5596" t="s">
        <v>320</v>
      </c>
      <c r="K5596" t="s">
        <v>56</v>
      </c>
      <c r="L5596" t="s">
        <v>902</v>
      </c>
      <c r="M5596" t="s">
        <v>1829</v>
      </c>
      <c r="N5596" s="5">
        <v>5202811</v>
      </c>
    </row>
    <row r="5597" spans="1:14" x14ac:dyDescent="0.25">
      <c r="A5597" t="s">
        <v>69</v>
      </c>
      <c r="B5597" t="s">
        <v>2082</v>
      </c>
      <c r="C5597">
        <v>1820</v>
      </c>
      <c r="D5597" s="2">
        <v>46113</v>
      </c>
      <c r="E5597" t="s">
        <v>905</v>
      </c>
      <c r="F5597" t="s">
        <v>2171</v>
      </c>
      <c r="G5597" t="s">
        <v>14</v>
      </c>
      <c r="H5597" t="s">
        <v>3209</v>
      </c>
      <c r="I5597" t="s">
        <v>8510</v>
      </c>
      <c r="J5597" t="s">
        <v>2172</v>
      </c>
      <c r="K5597" t="s">
        <v>56</v>
      </c>
      <c r="L5597" t="s">
        <v>902</v>
      </c>
      <c r="M5597" t="s">
        <v>1829</v>
      </c>
      <c r="N5597" s="5">
        <v>8556408</v>
      </c>
    </row>
    <row r="5598" spans="1:14" x14ac:dyDescent="0.25">
      <c r="A5598" t="s">
        <v>69</v>
      </c>
      <c r="B5598" t="s">
        <v>2082</v>
      </c>
      <c r="C5598">
        <v>1820</v>
      </c>
      <c r="D5598" s="2">
        <v>46113</v>
      </c>
      <c r="E5598" t="s">
        <v>905</v>
      </c>
      <c r="F5598" t="s">
        <v>204</v>
      </c>
      <c r="G5598" t="s">
        <v>2083</v>
      </c>
      <c r="H5598" t="s">
        <v>6549</v>
      </c>
      <c r="I5598" t="s">
        <v>8511</v>
      </c>
      <c r="J5598" t="s">
        <v>2083</v>
      </c>
      <c r="K5598" t="s">
        <v>56</v>
      </c>
      <c r="L5598" t="s">
        <v>902</v>
      </c>
      <c r="M5598" t="s">
        <v>1829</v>
      </c>
      <c r="N5598" s="5">
        <v>4002715</v>
      </c>
    </row>
    <row r="5599" spans="1:14" x14ac:dyDescent="0.25">
      <c r="A5599" t="s">
        <v>69</v>
      </c>
      <c r="B5599" t="s">
        <v>2082</v>
      </c>
      <c r="C5599">
        <v>1820</v>
      </c>
      <c r="D5599" s="2">
        <v>46113</v>
      </c>
      <c r="E5599" t="s">
        <v>905</v>
      </c>
      <c r="F5599" t="s">
        <v>1194</v>
      </c>
      <c r="G5599" t="s">
        <v>1195</v>
      </c>
      <c r="H5599" t="s">
        <v>6552</v>
      </c>
      <c r="I5599" t="s">
        <v>8512</v>
      </c>
      <c r="J5599" t="s">
        <v>1195</v>
      </c>
      <c r="K5599" t="s">
        <v>56</v>
      </c>
      <c r="L5599" t="s">
        <v>902</v>
      </c>
      <c r="M5599" t="s">
        <v>1829</v>
      </c>
      <c r="N5599" s="5">
        <v>1190951</v>
      </c>
    </row>
    <row r="5600" spans="1:14" x14ac:dyDescent="0.25">
      <c r="A5600" t="s">
        <v>69</v>
      </c>
      <c r="B5600" t="s">
        <v>2082</v>
      </c>
      <c r="C5600">
        <v>1820</v>
      </c>
      <c r="D5600" s="2">
        <v>46113</v>
      </c>
      <c r="E5600" t="s">
        <v>905</v>
      </c>
      <c r="F5600" t="s">
        <v>1192</v>
      </c>
      <c r="G5600" t="s">
        <v>2088</v>
      </c>
      <c r="H5600" t="s">
        <v>1181</v>
      </c>
      <c r="I5600" t="s">
        <v>8513</v>
      </c>
      <c r="J5600" t="s">
        <v>1193</v>
      </c>
      <c r="K5600" t="s">
        <v>56</v>
      </c>
      <c r="L5600" t="s">
        <v>902</v>
      </c>
      <c r="M5600" t="s">
        <v>1829</v>
      </c>
      <c r="N5600" s="5">
        <v>520180</v>
      </c>
    </row>
    <row r="5601" spans="1:14" x14ac:dyDescent="0.25">
      <c r="A5601" t="s">
        <v>69</v>
      </c>
      <c r="B5601" t="s">
        <v>2082</v>
      </c>
      <c r="C5601">
        <v>1820</v>
      </c>
      <c r="D5601" s="2">
        <v>46113</v>
      </c>
      <c r="E5601" t="s">
        <v>905</v>
      </c>
      <c r="F5601" t="s">
        <v>205</v>
      </c>
      <c r="G5601" t="s">
        <v>2084</v>
      </c>
      <c r="H5601" t="s">
        <v>6551</v>
      </c>
      <c r="I5601" t="s">
        <v>8514</v>
      </c>
      <c r="J5601" t="s">
        <v>2084</v>
      </c>
      <c r="K5601" t="s">
        <v>56</v>
      </c>
      <c r="L5601" t="s">
        <v>902</v>
      </c>
      <c r="M5601" t="s">
        <v>1829</v>
      </c>
      <c r="N5601" s="5">
        <v>1485500</v>
      </c>
    </row>
    <row r="5602" spans="1:14" x14ac:dyDescent="0.25">
      <c r="A5602" t="s">
        <v>69</v>
      </c>
      <c r="B5602" t="s">
        <v>2082</v>
      </c>
      <c r="C5602">
        <v>1820</v>
      </c>
      <c r="D5602" s="2">
        <v>46113</v>
      </c>
      <c r="E5602" t="s">
        <v>905</v>
      </c>
      <c r="F5602" t="s">
        <v>205</v>
      </c>
      <c r="G5602" t="s">
        <v>2084</v>
      </c>
      <c r="H5602" t="s">
        <v>6551</v>
      </c>
      <c r="I5602" t="s">
        <v>8515</v>
      </c>
      <c r="J5602" t="s">
        <v>2084</v>
      </c>
      <c r="K5602" t="s">
        <v>56</v>
      </c>
      <c r="L5602" t="s">
        <v>902</v>
      </c>
      <c r="M5602" t="s">
        <v>1829</v>
      </c>
      <c r="N5602" s="5">
        <v>1485500</v>
      </c>
    </row>
    <row r="5603" spans="1:14" x14ac:dyDescent="0.25">
      <c r="A5603" t="s">
        <v>69</v>
      </c>
      <c r="B5603" t="s">
        <v>2082</v>
      </c>
      <c r="C5603">
        <v>1820</v>
      </c>
      <c r="D5603" s="2">
        <v>46113</v>
      </c>
      <c r="E5603" t="s">
        <v>905</v>
      </c>
      <c r="F5603" t="s">
        <v>206</v>
      </c>
      <c r="G5603" t="s">
        <v>1928</v>
      </c>
      <c r="H5603" t="s">
        <v>529</v>
      </c>
      <c r="I5603" t="s">
        <v>8516</v>
      </c>
      <c r="J5603" t="s">
        <v>8517</v>
      </c>
      <c r="K5603" t="s">
        <v>56</v>
      </c>
      <c r="L5603" t="s">
        <v>902</v>
      </c>
      <c r="M5603" t="s">
        <v>1829</v>
      </c>
      <c r="N5603" s="5">
        <v>12948559</v>
      </c>
    </row>
    <row r="5604" spans="1:14" x14ac:dyDescent="0.25">
      <c r="A5604" t="s">
        <v>69</v>
      </c>
      <c r="B5604" t="s">
        <v>2082</v>
      </c>
      <c r="C5604">
        <v>1820</v>
      </c>
      <c r="D5604" s="2">
        <v>46113</v>
      </c>
      <c r="E5604" t="s">
        <v>905</v>
      </c>
      <c r="F5604" t="s">
        <v>206</v>
      </c>
      <c r="G5604" t="s">
        <v>1928</v>
      </c>
      <c r="H5604" t="s">
        <v>3097</v>
      </c>
      <c r="I5604" t="s">
        <v>8518</v>
      </c>
      <c r="J5604" t="s">
        <v>8517</v>
      </c>
      <c r="K5604" t="s">
        <v>56</v>
      </c>
      <c r="L5604" t="s">
        <v>902</v>
      </c>
      <c r="M5604" t="s">
        <v>1829</v>
      </c>
      <c r="N5604" s="5">
        <v>4183381</v>
      </c>
    </row>
    <row r="5605" spans="1:14" x14ac:dyDescent="0.25">
      <c r="A5605" t="s">
        <v>69</v>
      </c>
      <c r="B5605" t="s">
        <v>2082</v>
      </c>
      <c r="C5605">
        <v>1820</v>
      </c>
      <c r="D5605" s="2">
        <v>46113</v>
      </c>
      <c r="E5605" t="s">
        <v>905</v>
      </c>
      <c r="F5605" t="s">
        <v>815</v>
      </c>
      <c r="G5605" t="s">
        <v>1900</v>
      </c>
      <c r="H5605" t="s">
        <v>6541</v>
      </c>
      <c r="I5605" t="s">
        <v>8519</v>
      </c>
      <c r="J5605" t="s">
        <v>7274</v>
      </c>
      <c r="K5605" t="s">
        <v>56</v>
      </c>
      <c r="L5605" t="s">
        <v>902</v>
      </c>
      <c r="M5605" t="s">
        <v>1829</v>
      </c>
      <c r="N5605" s="5">
        <v>1933874</v>
      </c>
    </row>
    <row r="5606" spans="1:14" x14ac:dyDescent="0.25">
      <c r="A5606" t="s">
        <v>69</v>
      </c>
      <c r="B5606" t="s">
        <v>2082</v>
      </c>
      <c r="C5606">
        <v>1820</v>
      </c>
      <c r="D5606" s="2">
        <v>46113</v>
      </c>
      <c r="E5606" t="s">
        <v>905</v>
      </c>
      <c r="F5606" t="s">
        <v>815</v>
      </c>
      <c r="G5606" t="s">
        <v>1900</v>
      </c>
      <c r="H5606" t="s">
        <v>3093</v>
      </c>
      <c r="I5606" t="s">
        <v>8520</v>
      </c>
      <c r="J5606" t="s">
        <v>7274</v>
      </c>
      <c r="K5606" t="s">
        <v>56</v>
      </c>
      <c r="L5606" t="s">
        <v>902</v>
      </c>
      <c r="M5606" t="s">
        <v>1829</v>
      </c>
      <c r="N5606" s="5">
        <v>6483097</v>
      </c>
    </row>
    <row r="5607" spans="1:14" x14ac:dyDescent="0.25">
      <c r="A5607" t="s">
        <v>69</v>
      </c>
      <c r="B5607" t="s">
        <v>2082</v>
      </c>
      <c r="C5607">
        <v>1820</v>
      </c>
      <c r="D5607" s="2">
        <v>46113</v>
      </c>
      <c r="E5607" t="s">
        <v>905</v>
      </c>
      <c r="F5607" t="s">
        <v>815</v>
      </c>
      <c r="G5607" t="s">
        <v>1900</v>
      </c>
      <c r="H5607" t="s">
        <v>3093</v>
      </c>
      <c r="I5607" t="s">
        <v>8521</v>
      </c>
      <c r="J5607" t="s">
        <v>7274</v>
      </c>
      <c r="K5607" t="s">
        <v>56</v>
      </c>
      <c r="L5607" t="s">
        <v>902</v>
      </c>
      <c r="M5607" t="s">
        <v>1829</v>
      </c>
      <c r="N5607" s="5">
        <v>8140877</v>
      </c>
    </row>
    <row r="5608" spans="1:14" x14ac:dyDescent="0.25">
      <c r="A5608" t="s">
        <v>69</v>
      </c>
      <c r="B5608" t="s">
        <v>2082</v>
      </c>
      <c r="C5608">
        <v>1820</v>
      </c>
      <c r="D5608" s="2">
        <v>46113</v>
      </c>
      <c r="E5608" t="s">
        <v>905</v>
      </c>
      <c r="F5608" t="s">
        <v>815</v>
      </c>
      <c r="G5608" t="s">
        <v>1900</v>
      </c>
      <c r="H5608" t="s">
        <v>3093</v>
      </c>
      <c r="I5608" t="s">
        <v>8522</v>
      </c>
      <c r="J5608" t="s">
        <v>7274</v>
      </c>
      <c r="K5608" t="s">
        <v>56</v>
      </c>
      <c r="L5608" t="s">
        <v>902</v>
      </c>
      <c r="M5608" t="s">
        <v>1829</v>
      </c>
      <c r="N5608" s="5">
        <v>3013381</v>
      </c>
    </row>
    <row r="5609" spans="1:14" x14ac:dyDescent="0.25">
      <c r="A5609" t="s">
        <v>69</v>
      </c>
      <c r="B5609" t="s">
        <v>2082</v>
      </c>
      <c r="C5609">
        <v>1820</v>
      </c>
      <c r="D5609" s="2">
        <v>46113</v>
      </c>
      <c r="E5609" t="s">
        <v>905</v>
      </c>
      <c r="F5609" t="s">
        <v>815</v>
      </c>
      <c r="G5609" t="s">
        <v>1900</v>
      </c>
      <c r="H5609" t="s">
        <v>1011</v>
      </c>
      <c r="I5609" t="s">
        <v>8523</v>
      </c>
      <c r="J5609" t="s">
        <v>7274</v>
      </c>
      <c r="K5609" t="s">
        <v>56</v>
      </c>
      <c r="L5609" t="s">
        <v>902</v>
      </c>
      <c r="M5609" t="s">
        <v>1829</v>
      </c>
      <c r="N5609" s="5">
        <v>5790478</v>
      </c>
    </row>
    <row r="5610" spans="1:14" x14ac:dyDescent="0.25">
      <c r="A5610" t="s">
        <v>69</v>
      </c>
      <c r="B5610" t="s">
        <v>2082</v>
      </c>
      <c r="C5610">
        <v>1820</v>
      </c>
      <c r="D5610" s="2">
        <v>46113</v>
      </c>
      <c r="E5610" t="s">
        <v>905</v>
      </c>
      <c r="F5610" t="s">
        <v>207</v>
      </c>
      <c r="G5610" t="s">
        <v>1627</v>
      </c>
      <c r="H5610" t="s">
        <v>6548</v>
      </c>
      <c r="I5610" t="s">
        <v>8524</v>
      </c>
      <c r="J5610" t="s">
        <v>1627</v>
      </c>
      <c r="K5610" t="s">
        <v>56</v>
      </c>
      <c r="L5610" t="s">
        <v>902</v>
      </c>
      <c r="M5610" t="s">
        <v>1829</v>
      </c>
      <c r="N5610" s="5">
        <v>17458974</v>
      </c>
    </row>
    <row r="5611" spans="1:14" x14ac:dyDescent="0.25">
      <c r="A5611" t="s">
        <v>69</v>
      </c>
      <c r="B5611" t="s">
        <v>2082</v>
      </c>
      <c r="C5611">
        <v>1820</v>
      </c>
      <c r="D5611" s="2">
        <v>46113</v>
      </c>
      <c r="E5611" t="s">
        <v>905</v>
      </c>
      <c r="F5611" t="s">
        <v>208</v>
      </c>
      <c r="G5611" t="s">
        <v>41</v>
      </c>
      <c r="H5611" t="s">
        <v>6550</v>
      </c>
      <c r="I5611" t="s">
        <v>8525</v>
      </c>
      <c r="J5611" t="s">
        <v>41</v>
      </c>
      <c r="K5611" t="s">
        <v>56</v>
      </c>
      <c r="L5611" t="s">
        <v>902</v>
      </c>
      <c r="M5611" t="s">
        <v>1829</v>
      </c>
      <c r="N5611" s="5">
        <v>4352842</v>
      </c>
    </row>
    <row r="5612" spans="1:14" x14ac:dyDescent="0.25">
      <c r="A5612" t="s">
        <v>69</v>
      </c>
      <c r="B5612" t="s">
        <v>2082</v>
      </c>
      <c r="C5612">
        <v>1820</v>
      </c>
      <c r="D5612" s="2">
        <v>46113</v>
      </c>
      <c r="E5612" t="s">
        <v>905</v>
      </c>
      <c r="F5612" t="s">
        <v>208</v>
      </c>
      <c r="G5612" t="s">
        <v>41</v>
      </c>
      <c r="H5612" t="s">
        <v>54</v>
      </c>
      <c r="I5612" t="s">
        <v>8526</v>
      </c>
      <c r="J5612" t="s">
        <v>41</v>
      </c>
      <c r="K5612" t="s">
        <v>56</v>
      </c>
      <c r="L5612" t="s">
        <v>902</v>
      </c>
      <c r="M5612" t="s">
        <v>1829</v>
      </c>
      <c r="N5612" s="5">
        <v>4792120</v>
      </c>
    </row>
    <row r="5613" spans="1:14" x14ac:dyDescent="0.25">
      <c r="A5613" t="s">
        <v>69</v>
      </c>
      <c r="B5613" t="s">
        <v>2082</v>
      </c>
      <c r="C5613">
        <v>1820</v>
      </c>
      <c r="D5613" s="2">
        <v>46113</v>
      </c>
      <c r="E5613" t="s">
        <v>1792</v>
      </c>
      <c r="F5613" t="s">
        <v>14</v>
      </c>
      <c r="G5613" t="s">
        <v>14</v>
      </c>
      <c r="H5613" t="s">
        <v>6692</v>
      </c>
      <c r="I5613" t="s">
        <v>14</v>
      </c>
      <c r="J5613" t="s">
        <v>8527</v>
      </c>
      <c r="K5613" t="s">
        <v>57</v>
      </c>
      <c r="L5613" t="s">
        <v>109</v>
      </c>
      <c r="M5613" t="s">
        <v>1829</v>
      </c>
      <c r="N5613" s="5">
        <v>832294</v>
      </c>
    </row>
    <row r="5614" spans="1:14" x14ac:dyDescent="0.25">
      <c r="A5614" t="s">
        <v>69</v>
      </c>
      <c r="B5614" t="s">
        <v>2082</v>
      </c>
      <c r="C5614">
        <v>1820</v>
      </c>
      <c r="D5614" s="2">
        <v>46113</v>
      </c>
      <c r="E5614" t="s">
        <v>1792</v>
      </c>
      <c r="F5614" t="s">
        <v>14</v>
      </c>
      <c r="G5614" t="s">
        <v>14</v>
      </c>
      <c r="H5614" t="s">
        <v>6693</v>
      </c>
      <c r="I5614" t="s">
        <v>14</v>
      </c>
      <c r="J5614" t="s">
        <v>8528</v>
      </c>
      <c r="K5614" t="s">
        <v>57</v>
      </c>
      <c r="L5614" t="s">
        <v>109</v>
      </c>
      <c r="M5614" t="s">
        <v>1829</v>
      </c>
      <c r="N5614" s="5">
        <v>376106</v>
      </c>
    </row>
    <row r="5615" spans="1:14" x14ac:dyDescent="0.25">
      <c r="A5615" t="s">
        <v>69</v>
      </c>
      <c r="B5615" t="s">
        <v>2082</v>
      </c>
      <c r="C5615">
        <v>1820</v>
      </c>
      <c r="D5615" s="2">
        <v>46113</v>
      </c>
      <c r="E5615" t="s">
        <v>1792</v>
      </c>
      <c r="F5615" t="s">
        <v>14</v>
      </c>
      <c r="G5615" t="s">
        <v>14</v>
      </c>
      <c r="H5615" t="s">
        <v>6694</v>
      </c>
      <c r="I5615" t="s">
        <v>14</v>
      </c>
      <c r="J5615" t="s">
        <v>8529</v>
      </c>
      <c r="K5615" t="s">
        <v>57</v>
      </c>
      <c r="L5615" t="s">
        <v>109</v>
      </c>
      <c r="M5615" t="s">
        <v>1829</v>
      </c>
      <c r="N5615" s="5">
        <v>138649</v>
      </c>
    </row>
    <row r="5616" spans="1:14" x14ac:dyDescent="0.25">
      <c r="A5616" t="s">
        <v>69</v>
      </c>
      <c r="B5616" t="s">
        <v>2082</v>
      </c>
      <c r="C5616">
        <v>1820</v>
      </c>
      <c r="D5616" s="2">
        <v>46113</v>
      </c>
      <c r="E5616" t="s">
        <v>1792</v>
      </c>
      <c r="F5616" t="s">
        <v>14</v>
      </c>
      <c r="G5616" t="s">
        <v>14</v>
      </c>
      <c r="H5616" t="s">
        <v>6695</v>
      </c>
      <c r="I5616" t="s">
        <v>14</v>
      </c>
      <c r="J5616" t="s">
        <v>8530</v>
      </c>
      <c r="K5616" t="s">
        <v>57</v>
      </c>
      <c r="L5616" t="s">
        <v>109</v>
      </c>
      <c r="M5616" t="s">
        <v>1829</v>
      </c>
      <c r="N5616" s="5">
        <v>55778</v>
      </c>
    </row>
    <row r="5617" spans="1:14" x14ac:dyDescent="0.25">
      <c r="A5617" t="s">
        <v>69</v>
      </c>
      <c r="B5617" t="s">
        <v>2082</v>
      </c>
      <c r="C5617">
        <v>1820</v>
      </c>
      <c r="D5617" s="2">
        <v>46113</v>
      </c>
      <c r="E5617" t="s">
        <v>1792</v>
      </c>
      <c r="F5617" t="s">
        <v>14</v>
      </c>
      <c r="G5617" t="s">
        <v>14</v>
      </c>
      <c r="H5617" t="s">
        <v>6696</v>
      </c>
      <c r="I5617" t="s">
        <v>14</v>
      </c>
      <c r="J5617" t="s">
        <v>8531</v>
      </c>
      <c r="K5617" t="s">
        <v>57</v>
      </c>
      <c r="L5617" t="s">
        <v>109</v>
      </c>
      <c r="M5617" t="s">
        <v>1829</v>
      </c>
      <c r="N5617" s="5">
        <v>80480</v>
      </c>
    </row>
    <row r="5618" spans="1:14" x14ac:dyDescent="0.25">
      <c r="A5618" t="s">
        <v>69</v>
      </c>
      <c r="B5618" t="s">
        <v>2082</v>
      </c>
      <c r="C5618">
        <v>1820</v>
      </c>
      <c r="D5618" s="2">
        <v>46113</v>
      </c>
      <c r="E5618" t="s">
        <v>906</v>
      </c>
      <c r="F5618" t="s">
        <v>815</v>
      </c>
      <c r="G5618" t="s">
        <v>1900</v>
      </c>
      <c r="H5618" t="s">
        <v>6683</v>
      </c>
      <c r="I5618" t="s">
        <v>14</v>
      </c>
      <c r="J5618" t="s">
        <v>1904</v>
      </c>
      <c r="K5618" t="s">
        <v>56</v>
      </c>
      <c r="L5618" t="s">
        <v>903</v>
      </c>
      <c r="M5618" t="s">
        <v>1829</v>
      </c>
      <c r="N5618" s="5">
        <v>4044379</v>
      </c>
    </row>
    <row r="5619" spans="1:14" x14ac:dyDescent="0.25">
      <c r="A5619" t="s">
        <v>69</v>
      </c>
      <c r="B5619" t="s">
        <v>2082</v>
      </c>
      <c r="C5619">
        <v>1820</v>
      </c>
      <c r="D5619" s="2">
        <v>46143</v>
      </c>
      <c r="E5619" t="s">
        <v>905</v>
      </c>
      <c r="F5619" t="s">
        <v>174</v>
      </c>
      <c r="G5619" t="s">
        <v>1909</v>
      </c>
      <c r="H5619" t="s">
        <v>3095</v>
      </c>
      <c r="I5619" t="s">
        <v>11372</v>
      </c>
      <c r="J5619" t="s">
        <v>320</v>
      </c>
      <c r="K5619" t="s">
        <v>56</v>
      </c>
      <c r="L5619" t="s">
        <v>902</v>
      </c>
      <c r="M5619" t="s">
        <v>1829</v>
      </c>
      <c r="N5619" s="5">
        <v>12791953</v>
      </c>
    </row>
    <row r="5620" spans="1:14" x14ac:dyDescent="0.25">
      <c r="A5620" t="s">
        <v>69</v>
      </c>
      <c r="B5620" t="s">
        <v>2082</v>
      </c>
      <c r="C5620">
        <v>1820</v>
      </c>
      <c r="D5620" s="2">
        <v>46143</v>
      </c>
      <c r="E5620" t="s">
        <v>905</v>
      </c>
      <c r="F5620" t="s">
        <v>174</v>
      </c>
      <c r="G5620" t="s">
        <v>1909</v>
      </c>
      <c r="H5620" t="s">
        <v>865</v>
      </c>
      <c r="I5620" t="s">
        <v>11373</v>
      </c>
      <c r="J5620" t="s">
        <v>320</v>
      </c>
      <c r="K5620" t="s">
        <v>56</v>
      </c>
      <c r="L5620" t="s">
        <v>902</v>
      </c>
      <c r="M5620" t="s">
        <v>1829</v>
      </c>
      <c r="N5620" s="5">
        <v>6301597</v>
      </c>
    </row>
    <row r="5621" spans="1:14" x14ac:dyDescent="0.25">
      <c r="A5621" t="s">
        <v>69</v>
      </c>
      <c r="B5621" t="s">
        <v>2082</v>
      </c>
      <c r="C5621">
        <v>1820</v>
      </c>
      <c r="D5621" s="2">
        <v>46143</v>
      </c>
      <c r="E5621" t="s">
        <v>905</v>
      </c>
      <c r="F5621" t="s">
        <v>2171</v>
      </c>
      <c r="G5621" t="s">
        <v>14</v>
      </c>
      <c r="H5621" t="s">
        <v>3209</v>
      </c>
      <c r="I5621" t="s">
        <v>11374</v>
      </c>
      <c r="J5621" t="s">
        <v>2172</v>
      </c>
      <c r="K5621" t="s">
        <v>56</v>
      </c>
      <c r="L5621" t="s">
        <v>902</v>
      </c>
      <c r="M5621" t="s">
        <v>1829</v>
      </c>
      <c r="N5621" s="5">
        <v>16436702</v>
      </c>
    </row>
    <row r="5622" spans="1:14" x14ac:dyDescent="0.25">
      <c r="A5622" t="s">
        <v>69</v>
      </c>
      <c r="B5622" t="s">
        <v>2082</v>
      </c>
      <c r="C5622">
        <v>1820</v>
      </c>
      <c r="D5622" s="2">
        <v>46143</v>
      </c>
      <c r="E5622" t="s">
        <v>905</v>
      </c>
      <c r="F5622" t="s">
        <v>204</v>
      </c>
      <c r="G5622" t="s">
        <v>2083</v>
      </c>
      <c r="H5622" t="s">
        <v>6549</v>
      </c>
      <c r="I5622" t="s">
        <v>11375</v>
      </c>
      <c r="J5622" t="s">
        <v>3218</v>
      </c>
      <c r="K5622" t="s">
        <v>56</v>
      </c>
      <c r="L5622" t="s">
        <v>902</v>
      </c>
      <c r="M5622" t="s">
        <v>1829</v>
      </c>
      <c r="N5622" s="5">
        <v>4002715</v>
      </c>
    </row>
    <row r="5623" spans="1:14" x14ac:dyDescent="0.25">
      <c r="A5623" t="s">
        <v>69</v>
      </c>
      <c r="B5623" t="s">
        <v>2082</v>
      </c>
      <c r="C5623">
        <v>1820</v>
      </c>
      <c r="D5623" s="2">
        <v>46143</v>
      </c>
      <c r="E5623" t="s">
        <v>905</v>
      </c>
      <c r="F5623" t="s">
        <v>204</v>
      </c>
      <c r="G5623" t="s">
        <v>2083</v>
      </c>
      <c r="H5623" t="s">
        <v>6549</v>
      </c>
      <c r="I5623" t="s">
        <v>11376</v>
      </c>
      <c r="J5623" t="s">
        <v>2083</v>
      </c>
      <c r="K5623" t="s">
        <v>56</v>
      </c>
      <c r="L5623" t="s">
        <v>902</v>
      </c>
      <c r="M5623" t="s">
        <v>1829</v>
      </c>
      <c r="N5623" s="5">
        <v>-4002715</v>
      </c>
    </row>
    <row r="5624" spans="1:14" x14ac:dyDescent="0.25">
      <c r="A5624" t="s">
        <v>69</v>
      </c>
      <c r="B5624" t="s">
        <v>2082</v>
      </c>
      <c r="C5624">
        <v>1820</v>
      </c>
      <c r="D5624" s="2">
        <v>46143</v>
      </c>
      <c r="E5624" t="s">
        <v>905</v>
      </c>
      <c r="F5624" t="s">
        <v>166</v>
      </c>
      <c r="G5624" t="s">
        <v>2043</v>
      </c>
      <c r="H5624" t="s">
        <v>4746</v>
      </c>
      <c r="I5624" t="s">
        <v>11377</v>
      </c>
      <c r="J5624" t="s">
        <v>11378</v>
      </c>
      <c r="K5624" t="s">
        <v>56</v>
      </c>
      <c r="L5624" t="s">
        <v>902</v>
      </c>
      <c r="M5624" t="s">
        <v>1829</v>
      </c>
      <c r="N5624" s="5">
        <v>6597358</v>
      </c>
    </row>
    <row r="5625" spans="1:14" x14ac:dyDescent="0.25">
      <c r="A5625" t="s">
        <v>69</v>
      </c>
      <c r="B5625" t="s">
        <v>2082</v>
      </c>
      <c r="C5625">
        <v>1820</v>
      </c>
      <c r="D5625" s="2">
        <v>46143</v>
      </c>
      <c r="E5625" t="s">
        <v>905</v>
      </c>
      <c r="F5625" t="s">
        <v>205</v>
      </c>
      <c r="G5625" t="s">
        <v>2084</v>
      </c>
      <c r="H5625" t="s">
        <v>10205</v>
      </c>
      <c r="I5625" t="s">
        <v>11379</v>
      </c>
      <c r="J5625" t="s">
        <v>2084</v>
      </c>
      <c r="K5625" t="s">
        <v>56</v>
      </c>
      <c r="L5625" t="s">
        <v>902</v>
      </c>
      <c r="M5625" t="s">
        <v>1829</v>
      </c>
      <c r="N5625" s="5">
        <v>1498518</v>
      </c>
    </row>
    <row r="5626" spans="1:14" x14ac:dyDescent="0.25">
      <c r="A5626" t="s">
        <v>69</v>
      </c>
      <c r="B5626" t="s">
        <v>2082</v>
      </c>
      <c r="C5626">
        <v>1820</v>
      </c>
      <c r="D5626" s="2">
        <v>46143</v>
      </c>
      <c r="E5626" t="s">
        <v>905</v>
      </c>
      <c r="F5626" t="s">
        <v>206</v>
      </c>
      <c r="G5626" t="s">
        <v>1928</v>
      </c>
      <c r="H5626" t="s">
        <v>529</v>
      </c>
      <c r="I5626" t="s">
        <v>11380</v>
      </c>
      <c r="J5626" t="s">
        <v>8517</v>
      </c>
      <c r="K5626" t="s">
        <v>56</v>
      </c>
      <c r="L5626" t="s">
        <v>902</v>
      </c>
      <c r="M5626" t="s">
        <v>1829</v>
      </c>
      <c r="N5626" s="5">
        <v>13099860</v>
      </c>
    </row>
    <row r="5627" spans="1:14" x14ac:dyDescent="0.25">
      <c r="A5627" t="s">
        <v>69</v>
      </c>
      <c r="B5627" t="s">
        <v>2082</v>
      </c>
      <c r="C5627">
        <v>1820</v>
      </c>
      <c r="D5627" s="2">
        <v>46143</v>
      </c>
      <c r="E5627" t="s">
        <v>905</v>
      </c>
      <c r="F5627" t="s">
        <v>206</v>
      </c>
      <c r="G5627" t="s">
        <v>1928</v>
      </c>
      <c r="H5627" t="s">
        <v>3097</v>
      </c>
      <c r="I5627" t="s">
        <v>11381</v>
      </c>
      <c r="J5627" t="s">
        <v>8517</v>
      </c>
      <c r="K5627" t="s">
        <v>56</v>
      </c>
      <c r="L5627" t="s">
        <v>902</v>
      </c>
      <c r="M5627" t="s">
        <v>1829</v>
      </c>
      <c r="N5627" s="5">
        <v>4232262</v>
      </c>
    </row>
    <row r="5628" spans="1:14" x14ac:dyDescent="0.25">
      <c r="A5628" t="s">
        <v>69</v>
      </c>
      <c r="B5628" t="s">
        <v>2082</v>
      </c>
      <c r="C5628">
        <v>1820</v>
      </c>
      <c r="D5628" s="2">
        <v>46143</v>
      </c>
      <c r="E5628" t="s">
        <v>905</v>
      </c>
      <c r="F5628" t="s">
        <v>951</v>
      </c>
      <c r="G5628" t="s">
        <v>2085</v>
      </c>
      <c r="H5628" t="s">
        <v>10211</v>
      </c>
      <c r="I5628" t="s">
        <v>11382</v>
      </c>
      <c r="J5628" t="s">
        <v>2085</v>
      </c>
      <c r="K5628" t="s">
        <v>56</v>
      </c>
      <c r="L5628" t="s">
        <v>902</v>
      </c>
      <c r="M5628" t="s">
        <v>1829</v>
      </c>
      <c r="N5628" s="5">
        <v>1211740</v>
      </c>
    </row>
    <row r="5629" spans="1:14" x14ac:dyDescent="0.25">
      <c r="A5629" t="s">
        <v>69</v>
      </c>
      <c r="B5629" t="s">
        <v>2082</v>
      </c>
      <c r="C5629">
        <v>1820</v>
      </c>
      <c r="D5629" s="2">
        <v>46143</v>
      </c>
      <c r="E5629" t="s">
        <v>905</v>
      </c>
      <c r="F5629" t="s">
        <v>815</v>
      </c>
      <c r="G5629" t="s">
        <v>1900</v>
      </c>
      <c r="H5629" t="s">
        <v>6683</v>
      </c>
      <c r="I5629" t="s">
        <v>11383</v>
      </c>
      <c r="J5629" t="s">
        <v>7274</v>
      </c>
      <c r="K5629" t="s">
        <v>56</v>
      </c>
      <c r="L5629" t="s">
        <v>902</v>
      </c>
      <c r="M5629" t="s">
        <v>1829</v>
      </c>
      <c r="N5629" s="5">
        <v>4044379</v>
      </c>
    </row>
    <row r="5630" spans="1:14" x14ac:dyDescent="0.25">
      <c r="A5630" t="s">
        <v>69</v>
      </c>
      <c r="B5630" t="s">
        <v>2082</v>
      </c>
      <c r="C5630">
        <v>1820</v>
      </c>
      <c r="D5630" s="2">
        <v>46143</v>
      </c>
      <c r="E5630" t="s">
        <v>905</v>
      </c>
      <c r="F5630" t="s">
        <v>815</v>
      </c>
      <c r="G5630" t="s">
        <v>1900</v>
      </c>
      <c r="H5630" t="s">
        <v>3093</v>
      </c>
      <c r="I5630" t="s">
        <v>11384</v>
      </c>
      <c r="J5630" t="s">
        <v>7274</v>
      </c>
      <c r="K5630" t="s">
        <v>56</v>
      </c>
      <c r="L5630" t="s">
        <v>902</v>
      </c>
      <c r="M5630" t="s">
        <v>1829</v>
      </c>
      <c r="N5630" s="5">
        <v>5092747</v>
      </c>
    </row>
    <row r="5631" spans="1:14" x14ac:dyDescent="0.25">
      <c r="A5631" t="s">
        <v>69</v>
      </c>
      <c r="B5631" t="s">
        <v>2082</v>
      </c>
      <c r="C5631">
        <v>1820</v>
      </c>
      <c r="D5631" s="2">
        <v>46143</v>
      </c>
      <c r="E5631" t="s">
        <v>905</v>
      </c>
      <c r="F5631" t="s">
        <v>815</v>
      </c>
      <c r="G5631" t="s">
        <v>1900</v>
      </c>
      <c r="H5631" t="s">
        <v>3093</v>
      </c>
      <c r="I5631" t="s">
        <v>11385</v>
      </c>
      <c r="J5631" t="s">
        <v>7274</v>
      </c>
      <c r="K5631" t="s">
        <v>56</v>
      </c>
      <c r="L5631" t="s">
        <v>902</v>
      </c>
      <c r="M5631" t="s">
        <v>1829</v>
      </c>
      <c r="N5631" s="5">
        <v>7881366</v>
      </c>
    </row>
    <row r="5632" spans="1:14" x14ac:dyDescent="0.25">
      <c r="A5632" t="s">
        <v>69</v>
      </c>
      <c r="B5632" t="s">
        <v>2082</v>
      </c>
      <c r="C5632">
        <v>1820</v>
      </c>
      <c r="D5632" s="2">
        <v>46143</v>
      </c>
      <c r="E5632" t="s">
        <v>905</v>
      </c>
      <c r="F5632" t="s">
        <v>815</v>
      </c>
      <c r="G5632" t="s">
        <v>1900</v>
      </c>
      <c r="H5632" t="s">
        <v>10209</v>
      </c>
      <c r="I5632" t="s">
        <v>11386</v>
      </c>
      <c r="J5632" t="s">
        <v>7274</v>
      </c>
      <c r="K5632" t="s">
        <v>56</v>
      </c>
      <c r="L5632" t="s">
        <v>902</v>
      </c>
      <c r="M5632" t="s">
        <v>1829</v>
      </c>
      <c r="N5632" s="5">
        <v>6063749</v>
      </c>
    </row>
    <row r="5633" spans="1:14" x14ac:dyDescent="0.25">
      <c r="A5633" t="s">
        <v>69</v>
      </c>
      <c r="B5633" t="s">
        <v>2082</v>
      </c>
      <c r="C5633">
        <v>1820</v>
      </c>
      <c r="D5633" s="2">
        <v>46143</v>
      </c>
      <c r="E5633" t="s">
        <v>905</v>
      </c>
      <c r="F5633" t="s">
        <v>815</v>
      </c>
      <c r="G5633" t="s">
        <v>1900</v>
      </c>
      <c r="H5633" t="s">
        <v>1011</v>
      </c>
      <c r="I5633" t="s">
        <v>11387</v>
      </c>
      <c r="J5633" t="s">
        <v>7274</v>
      </c>
      <c r="K5633" t="s">
        <v>56</v>
      </c>
      <c r="L5633" t="s">
        <v>902</v>
      </c>
      <c r="M5633" t="s">
        <v>1829</v>
      </c>
      <c r="N5633" s="5">
        <v>5844553</v>
      </c>
    </row>
    <row r="5634" spans="1:14" x14ac:dyDescent="0.25">
      <c r="A5634" t="s">
        <v>69</v>
      </c>
      <c r="B5634" t="s">
        <v>2082</v>
      </c>
      <c r="C5634">
        <v>1820</v>
      </c>
      <c r="D5634" s="2">
        <v>46143</v>
      </c>
      <c r="E5634" t="s">
        <v>905</v>
      </c>
      <c r="F5634" t="s">
        <v>207</v>
      </c>
      <c r="G5634" t="s">
        <v>1627</v>
      </c>
      <c r="H5634" t="s">
        <v>10213</v>
      </c>
      <c r="I5634" t="s">
        <v>11388</v>
      </c>
      <c r="J5634" t="s">
        <v>1627</v>
      </c>
      <c r="K5634" t="s">
        <v>56</v>
      </c>
      <c r="L5634" t="s">
        <v>902</v>
      </c>
      <c r="M5634" t="s">
        <v>1829</v>
      </c>
      <c r="N5634" s="5">
        <v>17645847</v>
      </c>
    </row>
    <row r="5635" spans="1:14" x14ac:dyDescent="0.25">
      <c r="A5635" t="s">
        <v>69</v>
      </c>
      <c r="B5635" t="s">
        <v>2082</v>
      </c>
      <c r="C5635">
        <v>1820</v>
      </c>
      <c r="D5635" s="2">
        <v>46143</v>
      </c>
      <c r="E5635" t="s">
        <v>905</v>
      </c>
      <c r="F5635" t="s">
        <v>208</v>
      </c>
      <c r="G5635" t="s">
        <v>41</v>
      </c>
      <c r="H5635" t="s">
        <v>10207</v>
      </c>
      <c r="I5635" t="s">
        <v>11389</v>
      </c>
      <c r="J5635" t="s">
        <v>41</v>
      </c>
      <c r="K5635" t="s">
        <v>56</v>
      </c>
      <c r="L5635" t="s">
        <v>902</v>
      </c>
      <c r="M5635" t="s">
        <v>1829</v>
      </c>
      <c r="N5635" s="5">
        <v>4042499</v>
      </c>
    </row>
    <row r="5636" spans="1:14" x14ac:dyDescent="0.25">
      <c r="A5636" t="s">
        <v>69</v>
      </c>
      <c r="B5636" t="s">
        <v>2082</v>
      </c>
      <c r="C5636">
        <v>1820</v>
      </c>
      <c r="D5636" s="2">
        <v>46143</v>
      </c>
      <c r="E5636" t="s">
        <v>905</v>
      </c>
      <c r="F5636" t="s">
        <v>208</v>
      </c>
      <c r="G5636" t="s">
        <v>41</v>
      </c>
      <c r="H5636" t="s">
        <v>10207</v>
      </c>
      <c r="I5636" t="s">
        <v>11390</v>
      </c>
      <c r="J5636" t="s">
        <v>41</v>
      </c>
      <c r="K5636" t="s">
        <v>56</v>
      </c>
      <c r="L5636" t="s">
        <v>902</v>
      </c>
      <c r="M5636" t="s">
        <v>1829</v>
      </c>
      <c r="N5636" s="5">
        <v>4042499</v>
      </c>
    </row>
    <row r="5637" spans="1:14" x14ac:dyDescent="0.25">
      <c r="A5637" t="s">
        <v>69</v>
      </c>
      <c r="B5637" t="s">
        <v>2082</v>
      </c>
      <c r="C5637">
        <v>1820</v>
      </c>
      <c r="D5637" s="2">
        <v>46143</v>
      </c>
      <c r="E5637" t="s">
        <v>905</v>
      </c>
      <c r="F5637" t="s">
        <v>208</v>
      </c>
      <c r="G5637" t="s">
        <v>41</v>
      </c>
      <c r="H5637" t="s">
        <v>10215</v>
      </c>
      <c r="I5637" t="s">
        <v>11391</v>
      </c>
      <c r="J5637" t="s">
        <v>41</v>
      </c>
      <c r="K5637" t="s">
        <v>56</v>
      </c>
      <c r="L5637" t="s">
        <v>902</v>
      </c>
      <c r="M5637" t="s">
        <v>1829</v>
      </c>
      <c r="N5637" s="5">
        <v>4393491</v>
      </c>
    </row>
    <row r="5638" spans="1:14" x14ac:dyDescent="0.25">
      <c r="A5638" t="s">
        <v>69</v>
      </c>
      <c r="B5638" t="s">
        <v>2082</v>
      </c>
      <c r="C5638">
        <v>1820</v>
      </c>
      <c r="D5638" s="2">
        <v>46143</v>
      </c>
      <c r="E5638" t="s">
        <v>905</v>
      </c>
      <c r="F5638" t="s">
        <v>208</v>
      </c>
      <c r="G5638" t="s">
        <v>41</v>
      </c>
      <c r="H5638" t="s">
        <v>10571</v>
      </c>
      <c r="I5638" t="s">
        <v>11392</v>
      </c>
      <c r="J5638" t="s">
        <v>41</v>
      </c>
      <c r="K5638" t="s">
        <v>56</v>
      </c>
      <c r="L5638" t="s">
        <v>902</v>
      </c>
      <c r="M5638" t="s">
        <v>1829</v>
      </c>
      <c r="N5638" s="5">
        <v>2119258</v>
      </c>
    </row>
    <row r="5639" spans="1:14" x14ac:dyDescent="0.25">
      <c r="A5639" t="s">
        <v>69</v>
      </c>
      <c r="B5639" t="s">
        <v>2082</v>
      </c>
      <c r="C5639">
        <v>1820</v>
      </c>
      <c r="D5639" s="2">
        <v>46143</v>
      </c>
      <c r="E5639" t="s">
        <v>905</v>
      </c>
      <c r="F5639" t="s">
        <v>208</v>
      </c>
      <c r="G5639" t="s">
        <v>41</v>
      </c>
      <c r="H5639" t="s">
        <v>54</v>
      </c>
      <c r="I5639" t="s">
        <v>11393</v>
      </c>
      <c r="J5639" t="s">
        <v>41</v>
      </c>
      <c r="K5639" t="s">
        <v>56</v>
      </c>
      <c r="L5639" t="s">
        <v>902</v>
      </c>
      <c r="M5639" t="s">
        <v>1829</v>
      </c>
      <c r="N5639" s="5">
        <v>4836871</v>
      </c>
    </row>
    <row r="5640" spans="1:14" x14ac:dyDescent="0.25">
      <c r="A5640" t="s">
        <v>69</v>
      </c>
      <c r="B5640" t="s">
        <v>2082</v>
      </c>
      <c r="C5640">
        <v>1820</v>
      </c>
      <c r="D5640" s="2">
        <v>46143</v>
      </c>
      <c r="E5640" t="s">
        <v>907</v>
      </c>
      <c r="F5640" t="s">
        <v>815</v>
      </c>
      <c r="G5640" t="s">
        <v>1900</v>
      </c>
      <c r="H5640" t="s">
        <v>6683</v>
      </c>
      <c r="I5640" t="s">
        <v>14</v>
      </c>
      <c r="J5640" t="s">
        <v>1907</v>
      </c>
      <c r="K5640" t="s">
        <v>56</v>
      </c>
      <c r="L5640" t="s">
        <v>904</v>
      </c>
      <c r="M5640" t="s">
        <v>1829</v>
      </c>
      <c r="N5640" s="5">
        <v>-4044379</v>
      </c>
    </row>
    <row r="5641" spans="1:14" x14ac:dyDescent="0.25">
      <c r="A5641" t="s">
        <v>69</v>
      </c>
      <c r="B5641" t="s">
        <v>2082</v>
      </c>
      <c r="C5641">
        <v>1820</v>
      </c>
      <c r="D5641" s="2">
        <v>46174</v>
      </c>
      <c r="E5641" t="s">
        <v>905</v>
      </c>
      <c r="F5641" t="s">
        <v>174</v>
      </c>
      <c r="G5641" t="s">
        <v>1909</v>
      </c>
      <c r="H5641" t="s">
        <v>3095</v>
      </c>
      <c r="I5641" t="s">
        <v>12826</v>
      </c>
      <c r="J5641" t="s">
        <v>320</v>
      </c>
      <c r="K5641" t="s">
        <v>56</v>
      </c>
      <c r="L5641" t="s">
        <v>902</v>
      </c>
      <c r="M5641" t="s">
        <v>1829</v>
      </c>
      <c r="N5641" s="5">
        <v>11032519</v>
      </c>
    </row>
    <row r="5642" spans="1:14" x14ac:dyDescent="0.25">
      <c r="A5642" t="s">
        <v>69</v>
      </c>
      <c r="B5642" t="s">
        <v>2082</v>
      </c>
      <c r="C5642">
        <v>1820</v>
      </c>
      <c r="D5642" s="2">
        <v>46174</v>
      </c>
      <c r="E5642" t="s">
        <v>905</v>
      </c>
      <c r="F5642" t="s">
        <v>174</v>
      </c>
      <c r="G5642" t="s">
        <v>1909</v>
      </c>
      <c r="H5642" t="s">
        <v>865</v>
      </c>
      <c r="I5642" t="s">
        <v>12827</v>
      </c>
      <c r="J5642" t="s">
        <v>320</v>
      </c>
      <c r="K5642" t="s">
        <v>56</v>
      </c>
      <c r="L5642" t="s">
        <v>902</v>
      </c>
      <c r="M5642" t="s">
        <v>1829</v>
      </c>
      <c r="N5642" s="5">
        <v>4344344</v>
      </c>
    </row>
    <row r="5643" spans="1:14" x14ac:dyDescent="0.25">
      <c r="A5643" t="s">
        <v>69</v>
      </c>
      <c r="B5643" t="s">
        <v>2082</v>
      </c>
      <c r="C5643">
        <v>1820</v>
      </c>
      <c r="D5643" s="2">
        <v>46174</v>
      </c>
      <c r="E5643" t="s">
        <v>905</v>
      </c>
      <c r="F5643" t="s">
        <v>2171</v>
      </c>
      <c r="G5643" t="s">
        <v>14</v>
      </c>
      <c r="H5643" t="s">
        <v>3209</v>
      </c>
      <c r="I5643" t="s">
        <v>12828</v>
      </c>
      <c r="J5643" t="s">
        <v>2172</v>
      </c>
      <c r="K5643" t="s">
        <v>56</v>
      </c>
      <c r="L5643" t="s">
        <v>902</v>
      </c>
      <c r="M5643" t="s">
        <v>1829</v>
      </c>
      <c r="N5643" s="5">
        <v>18187890</v>
      </c>
    </row>
    <row r="5644" spans="1:14" x14ac:dyDescent="0.25">
      <c r="A5644" t="s">
        <v>69</v>
      </c>
      <c r="B5644" t="s">
        <v>2082</v>
      </c>
      <c r="C5644">
        <v>1820</v>
      </c>
      <c r="D5644" s="2">
        <v>46174</v>
      </c>
      <c r="E5644" t="s">
        <v>905</v>
      </c>
      <c r="F5644" t="s">
        <v>206</v>
      </c>
      <c r="G5644" t="s">
        <v>1928</v>
      </c>
      <c r="H5644" t="s">
        <v>529</v>
      </c>
      <c r="I5644" t="s">
        <v>12829</v>
      </c>
      <c r="J5644" t="s">
        <v>8517</v>
      </c>
      <c r="K5644" t="s">
        <v>56</v>
      </c>
      <c r="L5644" t="s">
        <v>902</v>
      </c>
      <c r="M5644" t="s">
        <v>1829</v>
      </c>
      <c r="N5644" s="5">
        <v>13225999</v>
      </c>
    </row>
    <row r="5645" spans="1:14" x14ac:dyDescent="0.25">
      <c r="A5645" t="s">
        <v>69</v>
      </c>
      <c r="B5645" t="s">
        <v>2082</v>
      </c>
      <c r="C5645">
        <v>1820</v>
      </c>
      <c r="D5645" s="2">
        <v>46174</v>
      </c>
      <c r="E5645" t="s">
        <v>905</v>
      </c>
      <c r="F5645" t="s">
        <v>206</v>
      </c>
      <c r="G5645" t="s">
        <v>1928</v>
      </c>
      <c r="H5645" t="s">
        <v>3097</v>
      </c>
      <c r="I5645" t="s">
        <v>12830</v>
      </c>
      <c r="J5645" t="s">
        <v>8517</v>
      </c>
      <c r="K5645" t="s">
        <v>56</v>
      </c>
      <c r="L5645" t="s">
        <v>902</v>
      </c>
      <c r="M5645" t="s">
        <v>1829</v>
      </c>
      <c r="N5645" s="5">
        <v>4273015</v>
      </c>
    </row>
    <row r="5646" spans="1:14" x14ac:dyDescent="0.25">
      <c r="A5646" t="s">
        <v>69</v>
      </c>
      <c r="B5646" t="s">
        <v>2082</v>
      </c>
      <c r="C5646">
        <v>1820</v>
      </c>
      <c r="D5646" s="2">
        <v>46174</v>
      </c>
      <c r="E5646" t="s">
        <v>905</v>
      </c>
      <c r="F5646" t="s">
        <v>815</v>
      </c>
      <c r="G5646" t="s">
        <v>1900</v>
      </c>
      <c r="H5646" t="s">
        <v>6683</v>
      </c>
      <c r="I5646" t="s">
        <v>12831</v>
      </c>
      <c r="J5646" t="s">
        <v>7274</v>
      </c>
      <c r="K5646" t="s">
        <v>56</v>
      </c>
      <c r="L5646" t="s">
        <v>902</v>
      </c>
      <c r="M5646" t="s">
        <v>1829</v>
      </c>
      <c r="N5646" s="5">
        <v>4101606</v>
      </c>
    </row>
    <row r="5647" spans="1:14" x14ac:dyDescent="0.25">
      <c r="A5647" t="s">
        <v>69</v>
      </c>
      <c r="B5647" t="s">
        <v>2082</v>
      </c>
      <c r="C5647">
        <v>1820</v>
      </c>
      <c r="D5647" s="2">
        <v>46174</v>
      </c>
      <c r="E5647" t="s">
        <v>905</v>
      </c>
      <c r="F5647" t="s">
        <v>815</v>
      </c>
      <c r="G5647" t="s">
        <v>1900</v>
      </c>
      <c r="H5647" t="s">
        <v>3093</v>
      </c>
      <c r="I5647" t="s">
        <v>12832</v>
      </c>
      <c r="J5647" t="s">
        <v>7274</v>
      </c>
      <c r="K5647" t="s">
        <v>56</v>
      </c>
      <c r="L5647" t="s">
        <v>902</v>
      </c>
      <c r="M5647" t="s">
        <v>1829</v>
      </c>
      <c r="N5647" s="5">
        <v>3219481</v>
      </c>
    </row>
    <row r="5648" spans="1:14" x14ac:dyDescent="0.25">
      <c r="A5648" t="s">
        <v>69</v>
      </c>
      <c r="B5648" t="s">
        <v>2082</v>
      </c>
      <c r="C5648">
        <v>1820</v>
      </c>
      <c r="D5648" s="2">
        <v>46174</v>
      </c>
      <c r="E5648" t="s">
        <v>905</v>
      </c>
      <c r="F5648" t="s">
        <v>815</v>
      </c>
      <c r="G5648" t="s">
        <v>1900</v>
      </c>
      <c r="H5648" t="s">
        <v>3093</v>
      </c>
      <c r="I5648" t="s">
        <v>12833</v>
      </c>
      <c r="J5648" t="s">
        <v>7274</v>
      </c>
      <c r="K5648" t="s">
        <v>56</v>
      </c>
      <c r="L5648" t="s">
        <v>902</v>
      </c>
      <c r="M5648" t="s">
        <v>1829</v>
      </c>
      <c r="N5648" s="5">
        <v>4527118</v>
      </c>
    </row>
    <row r="5649" spans="1:14" x14ac:dyDescent="0.25">
      <c r="A5649" t="s">
        <v>69</v>
      </c>
      <c r="B5649" t="s">
        <v>2082</v>
      </c>
      <c r="C5649">
        <v>1820</v>
      </c>
      <c r="D5649" s="2">
        <v>46174</v>
      </c>
      <c r="E5649" t="s">
        <v>905</v>
      </c>
      <c r="F5649" t="s">
        <v>815</v>
      </c>
      <c r="G5649" t="s">
        <v>1900</v>
      </c>
      <c r="H5649" t="s">
        <v>3093</v>
      </c>
      <c r="I5649" t="s">
        <v>12834</v>
      </c>
      <c r="J5649" t="s">
        <v>7274</v>
      </c>
      <c r="K5649" t="s">
        <v>56</v>
      </c>
      <c r="L5649" t="s">
        <v>902</v>
      </c>
      <c r="M5649" t="s">
        <v>1829</v>
      </c>
      <c r="N5649" s="5">
        <v>8684727</v>
      </c>
    </row>
    <row r="5650" spans="1:14" x14ac:dyDescent="0.25">
      <c r="A5650" t="s">
        <v>69</v>
      </c>
      <c r="B5650" t="s">
        <v>2082</v>
      </c>
      <c r="C5650">
        <v>1820</v>
      </c>
      <c r="D5650" s="2">
        <v>46174</v>
      </c>
      <c r="E5650" t="s">
        <v>905</v>
      </c>
      <c r="F5650" t="s">
        <v>815</v>
      </c>
      <c r="G5650" t="s">
        <v>1900</v>
      </c>
      <c r="H5650" t="s">
        <v>11826</v>
      </c>
      <c r="I5650" t="s">
        <v>12835</v>
      </c>
      <c r="J5650" t="s">
        <v>7274</v>
      </c>
      <c r="K5650" t="s">
        <v>56</v>
      </c>
      <c r="L5650" t="s">
        <v>902</v>
      </c>
      <c r="M5650" t="s">
        <v>1829</v>
      </c>
      <c r="N5650" s="5">
        <v>1976702</v>
      </c>
    </row>
    <row r="5651" spans="1:14" x14ac:dyDescent="0.25">
      <c r="A5651" t="s">
        <v>69</v>
      </c>
      <c r="B5651" t="s">
        <v>2082</v>
      </c>
      <c r="C5651">
        <v>1820</v>
      </c>
      <c r="D5651" s="2">
        <v>46174</v>
      </c>
      <c r="E5651" t="s">
        <v>905</v>
      </c>
      <c r="F5651" t="s">
        <v>815</v>
      </c>
      <c r="G5651" t="s">
        <v>1900</v>
      </c>
      <c r="H5651" t="s">
        <v>11826</v>
      </c>
      <c r="I5651" t="s">
        <v>12836</v>
      </c>
      <c r="J5651" t="s">
        <v>7274</v>
      </c>
      <c r="K5651" t="s">
        <v>56</v>
      </c>
      <c r="L5651" t="s">
        <v>902</v>
      </c>
      <c r="M5651" t="s">
        <v>1829</v>
      </c>
      <c r="N5651" s="5">
        <v>2906085</v>
      </c>
    </row>
    <row r="5652" spans="1:14" x14ac:dyDescent="0.25">
      <c r="A5652" t="s">
        <v>69</v>
      </c>
      <c r="B5652" t="s">
        <v>2082</v>
      </c>
      <c r="C5652">
        <v>1820</v>
      </c>
      <c r="D5652" s="2">
        <v>46174</v>
      </c>
      <c r="E5652" t="s">
        <v>905</v>
      </c>
      <c r="F5652" t="s">
        <v>815</v>
      </c>
      <c r="G5652" t="s">
        <v>1900</v>
      </c>
      <c r="H5652" t="s">
        <v>10209</v>
      </c>
      <c r="I5652" t="s">
        <v>12837</v>
      </c>
      <c r="J5652" t="s">
        <v>7274</v>
      </c>
      <c r="K5652" t="s">
        <v>56</v>
      </c>
      <c r="L5652" t="s">
        <v>902</v>
      </c>
      <c r="M5652" t="s">
        <v>1829</v>
      </c>
      <c r="N5652" s="5">
        <v>6101765</v>
      </c>
    </row>
    <row r="5653" spans="1:14" x14ac:dyDescent="0.25">
      <c r="A5653" t="s">
        <v>69</v>
      </c>
      <c r="B5653" t="s">
        <v>2082</v>
      </c>
      <c r="C5653">
        <v>1820</v>
      </c>
      <c r="D5653" s="2">
        <v>46174</v>
      </c>
      <c r="E5653" t="s">
        <v>905</v>
      </c>
      <c r="F5653" t="s">
        <v>815</v>
      </c>
      <c r="G5653" t="s">
        <v>1900</v>
      </c>
      <c r="H5653" t="s">
        <v>1011</v>
      </c>
      <c r="I5653" t="s">
        <v>12838</v>
      </c>
      <c r="J5653" t="s">
        <v>7274</v>
      </c>
      <c r="K5653" t="s">
        <v>56</v>
      </c>
      <c r="L5653" t="s">
        <v>902</v>
      </c>
      <c r="M5653" t="s">
        <v>1829</v>
      </c>
      <c r="N5653" s="5">
        <v>5900830</v>
      </c>
    </row>
    <row r="5654" spans="1:14" x14ac:dyDescent="0.25">
      <c r="A5654" t="s">
        <v>69</v>
      </c>
      <c r="B5654" t="s">
        <v>2082</v>
      </c>
      <c r="C5654">
        <v>1820</v>
      </c>
      <c r="D5654" s="2">
        <v>46174</v>
      </c>
      <c r="E5654" t="s">
        <v>905</v>
      </c>
      <c r="F5654" t="s">
        <v>207</v>
      </c>
      <c r="G5654" t="s">
        <v>1627</v>
      </c>
      <c r="H5654" t="s">
        <v>12110</v>
      </c>
      <c r="I5654" t="s">
        <v>12839</v>
      </c>
      <c r="J5654" t="s">
        <v>1627</v>
      </c>
      <c r="K5654" t="s">
        <v>56</v>
      </c>
      <c r="L5654" t="s">
        <v>902</v>
      </c>
      <c r="M5654" t="s">
        <v>1829</v>
      </c>
      <c r="N5654" s="5">
        <v>20994713</v>
      </c>
    </row>
    <row r="5655" spans="1:14" x14ac:dyDescent="0.25">
      <c r="A5655" t="s">
        <v>69</v>
      </c>
      <c r="B5655" t="s">
        <v>2082</v>
      </c>
      <c r="C5655">
        <v>1820</v>
      </c>
      <c r="D5655" s="2">
        <v>46174</v>
      </c>
      <c r="E5655" t="s">
        <v>905</v>
      </c>
      <c r="F5655" t="s">
        <v>208</v>
      </c>
      <c r="G5655" t="s">
        <v>41</v>
      </c>
      <c r="H5655" t="s">
        <v>10207</v>
      </c>
      <c r="I5655" t="s">
        <v>12840</v>
      </c>
      <c r="J5655" t="s">
        <v>41</v>
      </c>
      <c r="K5655" t="s">
        <v>56</v>
      </c>
      <c r="L5655" t="s">
        <v>902</v>
      </c>
      <c r="M5655" t="s">
        <v>1829</v>
      </c>
      <c r="N5655" s="5">
        <v>4077141</v>
      </c>
    </row>
    <row r="5656" spans="1:14" x14ac:dyDescent="0.25">
      <c r="A5656" t="s">
        <v>69</v>
      </c>
      <c r="B5656" t="s">
        <v>2082</v>
      </c>
      <c r="C5656">
        <v>1820</v>
      </c>
      <c r="D5656" s="2">
        <v>46174</v>
      </c>
      <c r="E5656" t="s">
        <v>905</v>
      </c>
      <c r="F5656" t="s">
        <v>208</v>
      </c>
      <c r="G5656" t="s">
        <v>41</v>
      </c>
      <c r="H5656" t="s">
        <v>12111</v>
      </c>
      <c r="I5656" t="s">
        <v>12841</v>
      </c>
      <c r="J5656" t="s">
        <v>41</v>
      </c>
      <c r="K5656" t="s">
        <v>56</v>
      </c>
      <c r="L5656" t="s">
        <v>902</v>
      </c>
      <c r="M5656" t="s">
        <v>1829</v>
      </c>
      <c r="N5656" s="5">
        <v>4435796</v>
      </c>
    </row>
    <row r="5657" spans="1:14" x14ac:dyDescent="0.25">
      <c r="A5657" t="s">
        <v>69</v>
      </c>
      <c r="B5657" t="s">
        <v>2082</v>
      </c>
      <c r="C5657">
        <v>1820</v>
      </c>
      <c r="D5657" s="2">
        <v>46174</v>
      </c>
      <c r="E5657" t="s">
        <v>905</v>
      </c>
      <c r="F5657" t="s">
        <v>208</v>
      </c>
      <c r="G5657" t="s">
        <v>41</v>
      </c>
      <c r="H5657" t="s">
        <v>54</v>
      </c>
      <c r="I5657" t="s">
        <v>12842</v>
      </c>
      <c r="J5657" t="s">
        <v>41</v>
      </c>
      <c r="K5657" t="s">
        <v>56</v>
      </c>
      <c r="L5657" t="s">
        <v>902</v>
      </c>
      <c r="M5657" t="s">
        <v>1829</v>
      </c>
      <c r="N5657" s="5">
        <v>4883446</v>
      </c>
    </row>
    <row r="5658" spans="1:14" x14ac:dyDescent="0.25">
      <c r="A5658" t="s">
        <v>69</v>
      </c>
      <c r="B5658" t="s">
        <v>2082</v>
      </c>
      <c r="C5658">
        <v>1820</v>
      </c>
      <c r="D5658" s="2">
        <v>46174</v>
      </c>
      <c r="E5658" t="s">
        <v>906</v>
      </c>
      <c r="F5658" t="s">
        <v>815</v>
      </c>
      <c r="G5658" t="s">
        <v>1900</v>
      </c>
      <c r="H5658" t="s">
        <v>3093</v>
      </c>
      <c r="I5658" t="s">
        <v>12843</v>
      </c>
      <c r="J5658" t="s">
        <v>8369</v>
      </c>
      <c r="K5658" t="s">
        <v>56</v>
      </c>
      <c r="L5658" t="s">
        <v>903</v>
      </c>
      <c r="M5658" t="s">
        <v>1829</v>
      </c>
      <c r="N5658" s="5">
        <v>2134561</v>
      </c>
    </row>
    <row r="5659" spans="1:14" x14ac:dyDescent="0.25">
      <c r="A5659" t="s">
        <v>69</v>
      </c>
      <c r="B5659" t="s">
        <v>2082</v>
      </c>
      <c r="C5659">
        <v>1831</v>
      </c>
      <c r="D5659" s="2">
        <v>46113</v>
      </c>
      <c r="E5659" t="s">
        <v>1792</v>
      </c>
      <c r="F5659" t="s">
        <v>14</v>
      </c>
      <c r="G5659" t="s">
        <v>14</v>
      </c>
      <c r="H5659" t="s">
        <v>6691</v>
      </c>
      <c r="I5659" t="s">
        <v>14</v>
      </c>
      <c r="J5659" t="s">
        <v>8532</v>
      </c>
      <c r="K5659" t="s">
        <v>57</v>
      </c>
      <c r="L5659" t="s">
        <v>109</v>
      </c>
      <c r="M5659" t="s">
        <v>1829</v>
      </c>
      <c r="N5659" s="5">
        <v>223114</v>
      </c>
    </row>
    <row r="5660" spans="1:14" x14ac:dyDescent="0.25">
      <c r="A5660" t="s">
        <v>69</v>
      </c>
      <c r="B5660" t="s">
        <v>2082</v>
      </c>
      <c r="C5660">
        <v>3583</v>
      </c>
      <c r="D5660" s="2">
        <v>46023</v>
      </c>
      <c r="E5660" t="s">
        <v>905</v>
      </c>
      <c r="F5660" t="s">
        <v>174</v>
      </c>
      <c r="G5660" t="s">
        <v>1909</v>
      </c>
      <c r="H5660" t="s">
        <v>3103</v>
      </c>
      <c r="I5660" t="s">
        <v>4357</v>
      </c>
      <c r="J5660" t="s">
        <v>320</v>
      </c>
      <c r="K5660" t="s">
        <v>829</v>
      </c>
      <c r="L5660" t="s">
        <v>902</v>
      </c>
      <c r="M5660" t="s">
        <v>1829</v>
      </c>
      <c r="N5660" s="5">
        <v>761304</v>
      </c>
    </row>
    <row r="5661" spans="1:14" x14ac:dyDescent="0.25">
      <c r="A5661" t="s">
        <v>69</v>
      </c>
      <c r="B5661" t="s">
        <v>2082</v>
      </c>
      <c r="C5661">
        <v>3583</v>
      </c>
      <c r="D5661" s="2">
        <v>46023</v>
      </c>
      <c r="E5661" t="s">
        <v>905</v>
      </c>
      <c r="F5661" t="s">
        <v>206</v>
      </c>
      <c r="G5661" t="s">
        <v>1928</v>
      </c>
      <c r="H5661" t="s">
        <v>835</v>
      </c>
      <c r="I5661" t="s">
        <v>4358</v>
      </c>
      <c r="J5661" t="s">
        <v>624</v>
      </c>
      <c r="K5661" t="s">
        <v>829</v>
      </c>
      <c r="L5661" t="s">
        <v>902</v>
      </c>
      <c r="M5661" t="s">
        <v>1829</v>
      </c>
      <c r="N5661" s="5">
        <v>3044628</v>
      </c>
    </row>
    <row r="5662" spans="1:14" x14ac:dyDescent="0.25">
      <c r="A5662" t="s">
        <v>69</v>
      </c>
      <c r="B5662" t="s">
        <v>2082</v>
      </c>
      <c r="C5662">
        <v>3583</v>
      </c>
      <c r="D5662" s="2">
        <v>46023</v>
      </c>
      <c r="E5662" t="s">
        <v>905</v>
      </c>
      <c r="F5662" t="s">
        <v>206</v>
      </c>
      <c r="G5662" t="s">
        <v>1928</v>
      </c>
      <c r="H5662" t="s">
        <v>835</v>
      </c>
      <c r="I5662" t="s">
        <v>4359</v>
      </c>
      <c r="J5662" t="s">
        <v>624</v>
      </c>
      <c r="K5662" t="s">
        <v>56</v>
      </c>
      <c r="L5662" t="s">
        <v>902</v>
      </c>
      <c r="M5662" t="s">
        <v>1829</v>
      </c>
      <c r="N5662" s="5">
        <v>3805785</v>
      </c>
    </row>
    <row r="5663" spans="1:14" x14ac:dyDescent="0.25">
      <c r="A5663" t="s">
        <v>69</v>
      </c>
      <c r="B5663" t="s">
        <v>2082</v>
      </c>
      <c r="C5663">
        <v>3583</v>
      </c>
      <c r="D5663" s="2">
        <v>46023</v>
      </c>
      <c r="E5663" t="s">
        <v>905</v>
      </c>
      <c r="F5663" t="s">
        <v>206</v>
      </c>
      <c r="G5663" t="s">
        <v>1928</v>
      </c>
      <c r="H5663" t="s">
        <v>835</v>
      </c>
      <c r="I5663" t="s">
        <v>4360</v>
      </c>
      <c r="J5663" t="s">
        <v>624</v>
      </c>
      <c r="K5663" t="s">
        <v>829</v>
      </c>
      <c r="L5663" t="s">
        <v>902</v>
      </c>
      <c r="M5663" t="s">
        <v>1829</v>
      </c>
      <c r="N5663" s="5">
        <v>-2989762</v>
      </c>
    </row>
    <row r="5664" spans="1:14" x14ac:dyDescent="0.25">
      <c r="A5664" t="s">
        <v>69</v>
      </c>
      <c r="B5664" t="s">
        <v>2082</v>
      </c>
      <c r="C5664">
        <v>3583</v>
      </c>
      <c r="D5664" s="2">
        <v>46023</v>
      </c>
      <c r="E5664" t="s">
        <v>905</v>
      </c>
      <c r="F5664" t="s">
        <v>815</v>
      </c>
      <c r="G5664" t="s">
        <v>1900</v>
      </c>
      <c r="H5664" t="s">
        <v>116</v>
      </c>
      <c r="I5664" t="s">
        <v>4361</v>
      </c>
      <c r="J5664" t="s">
        <v>1123</v>
      </c>
      <c r="K5664" t="s">
        <v>829</v>
      </c>
      <c r="L5664" t="s">
        <v>902</v>
      </c>
      <c r="M5664" t="s">
        <v>1829</v>
      </c>
      <c r="N5664" s="5">
        <v>4566942</v>
      </c>
    </row>
    <row r="5665" spans="1:14" x14ac:dyDescent="0.25">
      <c r="A5665" t="s">
        <v>69</v>
      </c>
      <c r="B5665" t="s">
        <v>2082</v>
      </c>
      <c r="C5665">
        <v>3583</v>
      </c>
      <c r="D5665" s="2">
        <v>46023</v>
      </c>
      <c r="E5665" t="s">
        <v>907</v>
      </c>
      <c r="F5665" t="s">
        <v>206</v>
      </c>
      <c r="G5665" t="s">
        <v>1928</v>
      </c>
      <c r="H5665" t="s">
        <v>835</v>
      </c>
      <c r="I5665" t="s">
        <v>2089</v>
      </c>
      <c r="J5665" t="s">
        <v>2044</v>
      </c>
      <c r="K5665" t="s">
        <v>56</v>
      </c>
      <c r="L5665" t="s">
        <v>904</v>
      </c>
      <c r="M5665" t="s">
        <v>1829</v>
      </c>
      <c r="N5665" s="5">
        <v>2989762</v>
      </c>
    </row>
    <row r="5666" spans="1:14" x14ac:dyDescent="0.25">
      <c r="A5666" t="s">
        <v>69</v>
      </c>
      <c r="B5666" t="s">
        <v>2082</v>
      </c>
      <c r="C5666">
        <v>3583</v>
      </c>
      <c r="D5666" s="2">
        <v>46054</v>
      </c>
      <c r="E5666" t="s">
        <v>905</v>
      </c>
      <c r="F5666" t="s">
        <v>5602</v>
      </c>
      <c r="G5666" t="s">
        <v>5603</v>
      </c>
      <c r="H5666" t="s">
        <v>4795</v>
      </c>
      <c r="I5666" t="s">
        <v>5604</v>
      </c>
      <c r="J5666" t="s">
        <v>5603</v>
      </c>
      <c r="K5666" t="s">
        <v>829</v>
      </c>
      <c r="L5666" t="s">
        <v>902</v>
      </c>
      <c r="M5666" t="s">
        <v>1829</v>
      </c>
      <c r="N5666" s="5">
        <v>257439</v>
      </c>
    </row>
    <row r="5667" spans="1:14" x14ac:dyDescent="0.25">
      <c r="A5667" t="s">
        <v>69</v>
      </c>
      <c r="B5667" t="s">
        <v>2082</v>
      </c>
      <c r="C5667">
        <v>3583</v>
      </c>
      <c r="D5667" s="2">
        <v>46054</v>
      </c>
      <c r="E5667" t="s">
        <v>905</v>
      </c>
      <c r="F5667" t="s">
        <v>206</v>
      </c>
      <c r="G5667" t="s">
        <v>1928</v>
      </c>
      <c r="H5667" t="s">
        <v>835</v>
      </c>
      <c r="I5667" t="s">
        <v>5605</v>
      </c>
      <c r="J5667" t="s">
        <v>624</v>
      </c>
      <c r="K5667" t="s">
        <v>829</v>
      </c>
      <c r="L5667" t="s">
        <v>902</v>
      </c>
      <c r="M5667" t="s">
        <v>1829</v>
      </c>
      <c r="N5667" s="5">
        <v>3044628</v>
      </c>
    </row>
    <row r="5668" spans="1:14" x14ac:dyDescent="0.25">
      <c r="A5668" t="s">
        <v>69</v>
      </c>
      <c r="B5668" t="s">
        <v>2082</v>
      </c>
      <c r="C5668">
        <v>3583</v>
      </c>
      <c r="D5668" s="2">
        <v>46054</v>
      </c>
      <c r="E5668" t="s">
        <v>905</v>
      </c>
      <c r="F5668" t="s">
        <v>206</v>
      </c>
      <c r="G5668" t="s">
        <v>1928</v>
      </c>
      <c r="H5668" t="s">
        <v>835</v>
      </c>
      <c r="I5668" t="s">
        <v>5606</v>
      </c>
      <c r="J5668" t="s">
        <v>624</v>
      </c>
      <c r="K5668" t="s">
        <v>829</v>
      </c>
      <c r="L5668" t="s">
        <v>902</v>
      </c>
      <c r="M5668" t="s">
        <v>1829</v>
      </c>
      <c r="N5668" s="5">
        <v>3805785</v>
      </c>
    </row>
    <row r="5669" spans="1:14" x14ac:dyDescent="0.25">
      <c r="A5669" t="s">
        <v>69</v>
      </c>
      <c r="B5669" t="s">
        <v>2082</v>
      </c>
      <c r="C5669">
        <v>3583</v>
      </c>
      <c r="D5669" s="2">
        <v>46054</v>
      </c>
      <c r="E5669" t="s">
        <v>905</v>
      </c>
      <c r="F5669" t="s">
        <v>206</v>
      </c>
      <c r="G5669" t="s">
        <v>1928</v>
      </c>
      <c r="H5669" t="s">
        <v>835</v>
      </c>
      <c r="I5669" t="s">
        <v>5607</v>
      </c>
      <c r="J5669" t="s">
        <v>624</v>
      </c>
      <c r="K5669" t="s">
        <v>829</v>
      </c>
      <c r="L5669" t="s">
        <v>902</v>
      </c>
      <c r="M5669" t="s">
        <v>1829</v>
      </c>
      <c r="N5669" s="5">
        <v>3053467</v>
      </c>
    </row>
    <row r="5670" spans="1:14" x14ac:dyDescent="0.25">
      <c r="A5670" t="s">
        <v>69</v>
      </c>
      <c r="B5670" t="s">
        <v>2082</v>
      </c>
      <c r="C5670">
        <v>3583</v>
      </c>
      <c r="D5670" s="2">
        <v>46054</v>
      </c>
      <c r="E5670" t="s">
        <v>905</v>
      </c>
      <c r="F5670" t="s">
        <v>206</v>
      </c>
      <c r="G5670" t="s">
        <v>1928</v>
      </c>
      <c r="H5670" t="s">
        <v>835</v>
      </c>
      <c r="I5670" t="s">
        <v>5608</v>
      </c>
      <c r="J5670" t="s">
        <v>624</v>
      </c>
      <c r="K5670" t="s">
        <v>829</v>
      </c>
      <c r="L5670" t="s">
        <v>902</v>
      </c>
      <c r="M5670" t="s">
        <v>1829</v>
      </c>
      <c r="N5670" s="5">
        <v>3816833</v>
      </c>
    </row>
    <row r="5671" spans="1:14" x14ac:dyDescent="0.25">
      <c r="A5671" t="s">
        <v>69</v>
      </c>
      <c r="B5671" t="s">
        <v>2082</v>
      </c>
      <c r="C5671">
        <v>3583</v>
      </c>
      <c r="D5671" s="2">
        <v>46054</v>
      </c>
      <c r="E5671" t="s">
        <v>905</v>
      </c>
      <c r="F5671" t="s">
        <v>206</v>
      </c>
      <c r="G5671" t="s">
        <v>1928</v>
      </c>
      <c r="H5671" t="s">
        <v>835</v>
      </c>
      <c r="I5671" t="s">
        <v>5609</v>
      </c>
      <c r="J5671" t="s">
        <v>624</v>
      </c>
      <c r="K5671" t="s">
        <v>829</v>
      </c>
      <c r="L5671" t="s">
        <v>902</v>
      </c>
      <c r="M5671" t="s">
        <v>1829</v>
      </c>
      <c r="N5671" s="5">
        <v>-3044628</v>
      </c>
    </row>
    <row r="5672" spans="1:14" x14ac:dyDescent="0.25">
      <c r="A5672" t="s">
        <v>69</v>
      </c>
      <c r="B5672" t="s">
        <v>2082</v>
      </c>
      <c r="C5672">
        <v>3583</v>
      </c>
      <c r="D5672" s="2">
        <v>46054</v>
      </c>
      <c r="E5672" t="s">
        <v>905</v>
      </c>
      <c r="F5672" t="s">
        <v>206</v>
      </c>
      <c r="G5672" t="s">
        <v>1928</v>
      </c>
      <c r="H5672" t="s">
        <v>835</v>
      </c>
      <c r="I5672" t="s">
        <v>5610</v>
      </c>
      <c r="J5672" t="s">
        <v>624</v>
      </c>
      <c r="K5672" t="s">
        <v>56</v>
      </c>
      <c r="L5672" t="s">
        <v>902</v>
      </c>
      <c r="M5672" t="s">
        <v>1829</v>
      </c>
      <c r="N5672" s="5">
        <v>-3805785</v>
      </c>
    </row>
    <row r="5673" spans="1:14" x14ac:dyDescent="0.25">
      <c r="A5673" t="s">
        <v>69</v>
      </c>
      <c r="B5673" t="s">
        <v>2082</v>
      </c>
      <c r="C5673">
        <v>3583</v>
      </c>
      <c r="D5673" s="2">
        <v>46054</v>
      </c>
      <c r="E5673" t="s">
        <v>905</v>
      </c>
      <c r="F5673" t="s">
        <v>1133</v>
      </c>
      <c r="G5673" t="s">
        <v>1134</v>
      </c>
      <c r="H5673" t="s">
        <v>4738</v>
      </c>
      <c r="I5673" t="s">
        <v>5611</v>
      </c>
      <c r="J5673" t="s">
        <v>1134</v>
      </c>
      <c r="K5673" t="s">
        <v>56</v>
      </c>
      <c r="L5673" t="s">
        <v>902</v>
      </c>
      <c r="M5673" t="s">
        <v>1829</v>
      </c>
      <c r="N5673" s="5">
        <v>85923</v>
      </c>
    </row>
    <row r="5674" spans="1:14" x14ac:dyDescent="0.25">
      <c r="A5674" t="s">
        <v>69</v>
      </c>
      <c r="B5674" t="s">
        <v>2082</v>
      </c>
      <c r="C5674">
        <v>3583</v>
      </c>
      <c r="D5674" s="2">
        <v>46054</v>
      </c>
      <c r="E5674" t="s">
        <v>905</v>
      </c>
      <c r="F5674" t="s">
        <v>815</v>
      </c>
      <c r="G5674" t="s">
        <v>1900</v>
      </c>
      <c r="H5674" t="s">
        <v>2921</v>
      </c>
      <c r="I5674" t="s">
        <v>5612</v>
      </c>
      <c r="J5674" t="s">
        <v>1123</v>
      </c>
      <c r="K5674" t="s">
        <v>829</v>
      </c>
      <c r="L5674" t="s">
        <v>902</v>
      </c>
      <c r="M5674" t="s">
        <v>1829</v>
      </c>
      <c r="N5674" s="5">
        <v>4580200</v>
      </c>
    </row>
    <row r="5675" spans="1:14" x14ac:dyDescent="0.25">
      <c r="A5675" t="s">
        <v>69</v>
      </c>
      <c r="B5675" t="s">
        <v>2082</v>
      </c>
      <c r="C5675">
        <v>3583</v>
      </c>
      <c r="D5675" s="2">
        <v>46054</v>
      </c>
      <c r="E5675" t="s">
        <v>905</v>
      </c>
      <c r="F5675" t="s">
        <v>208</v>
      </c>
      <c r="G5675" t="s">
        <v>41</v>
      </c>
      <c r="H5675" t="s">
        <v>4794</v>
      </c>
      <c r="I5675" t="s">
        <v>5613</v>
      </c>
      <c r="J5675" t="s">
        <v>41</v>
      </c>
      <c r="K5675" t="s">
        <v>829</v>
      </c>
      <c r="L5675" t="s">
        <v>902</v>
      </c>
      <c r="M5675" t="s">
        <v>1829</v>
      </c>
      <c r="N5675" s="5">
        <v>1524713</v>
      </c>
    </row>
    <row r="5676" spans="1:14" x14ac:dyDescent="0.25">
      <c r="A5676" t="s">
        <v>69</v>
      </c>
      <c r="B5676" t="s">
        <v>2082</v>
      </c>
      <c r="C5676">
        <v>3583</v>
      </c>
      <c r="D5676" s="2">
        <v>46082</v>
      </c>
      <c r="E5676" t="s">
        <v>905</v>
      </c>
      <c r="F5676" t="s">
        <v>206</v>
      </c>
      <c r="G5676" t="s">
        <v>1928</v>
      </c>
      <c r="H5676" t="s">
        <v>835</v>
      </c>
      <c r="I5676" t="s">
        <v>8533</v>
      </c>
      <c r="J5676" t="s">
        <v>624</v>
      </c>
      <c r="K5676" t="s">
        <v>56</v>
      </c>
      <c r="L5676" t="s">
        <v>902</v>
      </c>
      <c r="M5676" t="s">
        <v>1829</v>
      </c>
      <c r="N5676" s="5">
        <v>3816833</v>
      </c>
    </row>
    <row r="5677" spans="1:14" x14ac:dyDescent="0.25">
      <c r="A5677" t="s">
        <v>69</v>
      </c>
      <c r="B5677" t="s">
        <v>2082</v>
      </c>
      <c r="C5677">
        <v>3583</v>
      </c>
      <c r="D5677" s="2">
        <v>46082</v>
      </c>
      <c r="E5677" t="s">
        <v>905</v>
      </c>
      <c r="F5677" t="s">
        <v>206</v>
      </c>
      <c r="G5677" t="s">
        <v>1928</v>
      </c>
      <c r="H5677" t="s">
        <v>835</v>
      </c>
      <c r="I5677" t="s">
        <v>8534</v>
      </c>
      <c r="J5677" t="s">
        <v>624</v>
      </c>
      <c r="K5677" t="s">
        <v>56</v>
      </c>
      <c r="L5677" t="s">
        <v>902</v>
      </c>
      <c r="M5677" t="s">
        <v>1829</v>
      </c>
      <c r="N5677" s="5">
        <v>3053467</v>
      </c>
    </row>
    <row r="5678" spans="1:14" x14ac:dyDescent="0.25">
      <c r="A5678" t="s">
        <v>69</v>
      </c>
      <c r="B5678" t="s">
        <v>2082</v>
      </c>
      <c r="C5678">
        <v>3583</v>
      </c>
      <c r="D5678" s="2">
        <v>46082</v>
      </c>
      <c r="E5678" t="s">
        <v>905</v>
      </c>
      <c r="F5678" t="s">
        <v>206</v>
      </c>
      <c r="G5678" t="s">
        <v>1928</v>
      </c>
      <c r="H5678" t="s">
        <v>835</v>
      </c>
      <c r="I5678" t="s">
        <v>8535</v>
      </c>
      <c r="J5678" t="s">
        <v>624</v>
      </c>
      <c r="K5678" t="s">
        <v>56</v>
      </c>
      <c r="L5678" t="s">
        <v>902</v>
      </c>
      <c r="M5678" t="s">
        <v>1829</v>
      </c>
      <c r="N5678" s="5">
        <v>1524696</v>
      </c>
    </row>
    <row r="5679" spans="1:14" x14ac:dyDescent="0.25">
      <c r="A5679" t="s">
        <v>69</v>
      </c>
      <c r="B5679" t="s">
        <v>2082</v>
      </c>
      <c r="C5679">
        <v>3583</v>
      </c>
      <c r="D5679" s="2">
        <v>46082</v>
      </c>
      <c r="E5679" t="s">
        <v>905</v>
      </c>
      <c r="F5679" t="s">
        <v>206</v>
      </c>
      <c r="G5679" t="s">
        <v>1928</v>
      </c>
      <c r="H5679" t="s">
        <v>835</v>
      </c>
      <c r="I5679" t="s">
        <v>8536</v>
      </c>
      <c r="J5679" t="s">
        <v>624</v>
      </c>
      <c r="K5679" t="s">
        <v>829</v>
      </c>
      <c r="L5679" t="s">
        <v>902</v>
      </c>
      <c r="M5679" t="s">
        <v>1829</v>
      </c>
      <c r="N5679" s="5">
        <v>3052002</v>
      </c>
    </row>
    <row r="5680" spans="1:14" x14ac:dyDescent="0.25">
      <c r="A5680" t="s">
        <v>69</v>
      </c>
      <c r="B5680" t="s">
        <v>2082</v>
      </c>
      <c r="C5680">
        <v>3583</v>
      </c>
      <c r="D5680" s="2">
        <v>46082</v>
      </c>
      <c r="E5680" t="s">
        <v>905</v>
      </c>
      <c r="F5680" t="s">
        <v>206</v>
      </c>
      <c r="G5680" t="s">
        <v>1928</v>
      </c>
      <c r="H5680" t="s">
        <v>835</v>
      </c>
      <c r="I5680" t="s">
        <v>8537</v>
      </c>
      <c r="J5680" t="s">
        <v>624</v>
      </c>
      <c r="K5680" t="s">
        <v>829</v>
      </c>
      <c r="L5680" t="s">
        <v>902</v>
      </c>
      <c r="M5680" t="s">
        <v>1829</v>
      </c>
      <c r="N5680" s="5">
        <v>-3053467</v>
      </c>
    </row>
    <row r="5681" spans="1:14" x14ac:dyDescent="0.25">
      <c r="A5681" t="s">
        <v>69</v>
      </c>
      <c r="B5681" t="s">
        <v>2082</v>
      </c>
      <c r="C5681">
        <v>3583</v>
      </c>
      <c r="D5681" s="2">
        <v>46082</v>
      </c>
      <c r="E5681" t="s">
        <v>905</v>
      </c>
      <c r="F5681" t="s">
        <v>206</v>
      </c>
      <c r="G5681" t="s">
        <v>1928</v>
      </c>
      <c r="H5681" t="s">
        <v>835</v>
      </c>
      <c r="I5681" t="s">
        <v>8538</v>
      </c>
      <c r="J5681" t="s">
        <v>624</v>
      </c>
      <c r="K5681" t="s">
        <v>829</v>
      </c>
      <c r="L5681" t="s">
        <v>902</v>
      </c>
      <c r="M5681" t="s">
        <v>1829</v>
      </c>
      <c r="N5681" s="5">
        <v>-3816833</v>
      </c>
    </row>
    <row r="5682" spans="1:14" x14ac:dyDescent="0.25">
      <c r="A5682" t="s">
        <v>69</v>
      </c>
      <c r="B5682" t="s">
        <v>2082</v>
      </c>
      <c r="C5682">
        <v>3583</v>
      </c>
      <c r="D5682" s="2">
        <v>46082</v>
      </c>
      <c r="E5682" t="s">
        <v>905</v>
      </c>
      <c r="F5682" t="s">
        <v>8539</v>
      </c>
      <c r="G5682" t="s">
        <v>8540</v>
      </c>
      <c r="H5682" t="s">
        <v>6674</v>
      </c>
      <c r="I5682" t="s">
        <v>8541</v>
      </c>
      <c r="J5682" t="s">
        <v>8540</v>
      </c>
      <c r="K5682" t="s">
        <v>829</v>
      </c>
      <c r="L5682" t="s">
        <v>902</v>
      </c>
      <c r="M5682" t="s">
        <v>1829</v>
      </c>
      <c r="N5682" s="5">
        <v>857374</v>
      </c>
    </row>
    <row r="5683" spans="1:14" x14ac:dyDescent="0.25">
      <c r="A5683" t="s">
        <v>69</v>
      </c>
      <c r="B5683" t="s">
        <v>2082</v>
      </c>
      <c r="C5683">
        <v>3583</v>
      </c>
      <c r="D5683" s="2">
        <v>46082</v>
      </c>
      <c r="E5683" t="s">
        <v>905</v>
      </c>
      <c r="F5683" t="s">
        <v>815</v>
      </c>
      <c r="G5683" t="s">
        <v>1900</v>
      </c>
      <c r="H5683" t="s">
        <v>2921</v>
      </c>
      <c r="I5683" t="s">
        <v>8542</v>
      </c>
      <c r="J5683" t="s">
        <v>1123</v>
      </c>
      <c r="K5683" t="s">
        <v>829</v>
      </c>
      <c r="L5683" t="s">
        <v>902</v>
      </c>
      <c r="M5683" t="s">
        <v>1829</v>
      </c>
      <c r="N5683" s="5">
        <v>1524319</v>
      </c>
    </row>
    <row r="5684" spans="1:14" x14ac:dyDescent="0.25">
      <c r="A5684" t="s">
        <v>69</v>
      </c>
      <c r="B5684" t="s">
        <v>2082</v>
      </c>
      <c r="C5684">
        <v>3583</v>
      </c>
      <c r="D5684" s="2">
        <v>46082</v>
      </c>
      <c r="E5684" t="s">
        <v>905</v>
      </c>
      <c r="F5684" t="s">
        <v>815</v>
      </c>
      <c r="G5684" t="s">
        <v>1900</v>
      </c>
      <c r="H5684" t="s">
        <v>2921</v>
      </c>
      <c r="I5684" t="s">
        <v>8543</v>
      </c>
      <c r="J5684" t="s">
        <v>1123</v>
      </c>
      <c r="K5684" t="s">
        <v>829</v>
      </c>
      <c r="L5684" t="s">
        <v>902</v>
      </c>
      <c r="M5684" t="s">
        <v>1829</v>
      </c>
      <c r="N5684" s="5">
        <v>3048638</v>
      </c>
    </row>
    <row r="5685" spans="1:14" x14ac:dyDescent="0.25">
      <c r="A5685" t="s">
        <v>69</v>
      </c>
      <c r="B5685" t="s">
        <v>2082</v>
      </c>
      <c r="C5685">
        <v>3583</v>
      </c>
      <c r="D5685" s="2">
        <v>46082</v>
      </c>
      <c r="E5685" t="s">
        <v>905</v>
      </c>
      <c r="F5685" t="s">
        <v>208</v>
      </c>
      <c r="G5685" t="s">
        <v>41</v>
      </c>
      <c r="H5685" t="s">
        <v>6675</v>
      </c>
      <c r="I5685" t="s">
        <v>8544</v>
      </c>
      <c r="J5685" t="s">
        <v>41</v>
      </c>
      <c r="K5685" t="s">
        <v>829</v>
      </c>
      <c r="L5685" t="s">
        <v>902</v>
      </c>
      <c r="M5685" t="s">
        <v>1829</v>
      </c>
      <c r="N5685" s="5">
        <v>1524262</v>
      </c>
    </row>
    <row r="5686" spans="1:14" x14ac:dyDescent="0.25">
      <c r="A5686" t="s">
        <v>69</v>
      </c>
      <c r="B5686" t="s">
        <v>2082</v>
      </c>
      <c r="C5686">
        <v>3583</v>
      </c>
      <c r="D5686" s="2">
        <v>46113</v>
      </c>
      <c r="E5686" t="s">
        <v>905</v>
      </c>
      <c r="F5686" t="s">
        <v>174</v>
      </c>
      <c r="G5686" t="s">
        <v>1909</v>
      </c>
      <c r="H5686" t="s">
        <v>6677</v>
      </c>
      <c r="I5686" t="s">
        <v>8545</v>
      </c>
      <c r="J5686" t="s">
        <v>320</v>
      </c>
      <c r="K5686" t="s">
        <v>829</v>
      </c>
      <c r="L5686" t="s">
        <v>902</v>
      </c>
      <c r="M5686" t="s">
        <v>1829</v>
      </c>
      <c r="N5686" s="5">
        <v>1070487</v>
      </c>
    </row>
    <row r="5687" spans="1:14" x14ac:dyDescent="0.25">
      <c r="A5687" t="s">
        <v>69</v>
      </c>
      <c r="B5687" t="s">
        <v>2082</v>
      </c>
      <c r="C5687">
        <v>3583</v>
      </c>
      <c r="D5687" s="2">
        <v>46113</v>
      </c>
      <c r="E5687" t="s">
        <v>905</v>
      </c>
      <c r="F5687" t="s">
        <v>174</v>
      </c>
      <c r="G5687" t="s">
        <v>1909</v>
      </c>
      <c r="H5687" t="s">
        <v>6678</v>
      </c>
      <c r="I5687" t="s">
        <v>8546</v>
      </c>
      <c r="J5687" t="s">
        <v>320</v>
      </c>
      <c r="K5687" t="s">
        <v>829</v>
      </c>
      <c r="L5687" t="s">
        <v>902</v>
      </c>
      <c r="M5687" t="s">
        <v>1829</v>
      </c>
      <c r="N5687" s="5">
        <v>763762</v>
      </c>
    </row>
    <row r="5688" spans="1:14" x14ac:dyDescent="0.25">
      <c r="A5688" t="s">
        <v>69</v>
      </c>
      <c r="B5688" t="s">
        <v>2082</v>
      </c>
      <c r="C5688">
        <v>3583</v>
      </c>
      <c r="D5688" s="2">
        <v>46113</v>
      </c>
      <c r="E5688" t="s">
        <v>905</v>
      </c>
      <c r="F5688" t="s">
        <v>5602</v>
      </c>
      <c r="G5688" t="s">
        <v>5603</v>
      </c>
      <c r="H5688" t="s">
        <v>6676</v>
      </c>
      <c r="I5688" t="s">
        <v>8547</v>
      </c>
      <c r="J5688" t="s">
        <v>5603</v>
      </c>
      <c r="K5688" t="s">
        <v>829</v>
      </c>
      <c r="L5688" t="s">
        <v>902</v>
      </c>
      <c r="M5688" t="s">
        <v>1829</v>
      </c>
      <c r="N5688" s="5">
        <v>430291</v>
      </c>
    </row>
    <row r="5689" spans="1:14" x14ac:dyDescent="0.25">
      <c r="A5689" t="s">
        <v>69</v>
      </c>
      <c r="B5689" t="s">
        <v>2082</v>
      </c>
      <c r="C5689">
        <v>3583</v>
      </c>
      <c r="D5689" s="2">
        <v>46113</v>
      </c>
      <c r="E5689" t="s">
        <v>905</v>
      </c>
      <c r="F5689" t="s">
        <v>206</v>
      </c>
      <c r="G5689" t="s">
        <v>1928</v>
      </c>
      <c r="H5689" t="s">
        <v>835</v>
      </c>
      <c r="I5689" t="s">
        <v>8548</v>
      </c>
      <c r="J5689" t="s">
        <v>8517</v>
      </c>
      <c r="K5689" t="s">
        <v>829</v>
      </c>
      <c r="L5689" t="s">
        <v>902</v>
      </c>
      <c r="M5689" t="s">
        <v>1829</v>
      </c>
      <c r="N5689" s="5">
        <v>3059844</v>
      </c>
    </row>
    <row r="5690" spans="1:14" x14ac:dyDescent="0.25">
      <c r="A5690" t="s">
        <v>69</v>
      </c>
      <c r="B5690" t="s">
        <v>2082</v>
      </c>
      <c r="C5690">
        <v>3583</v>
      </c>
      <c r="D5690" s="2">
        <v>46113</v>
      </c>
      <c r="E5690" t="s">
        <v>905</v>
      </c>
      <c r="F5690" t="s">
        <v>206</v>
      </c>
      <c r="G5690" t="s">
        <v>1928</v>
      </c>
      <c r="H5690" t="s">
        <v>835</v>
      </c>
      <c r="I5690" t="s">
        <v>8549</v>
      </c>
      <c r="J5690" t="s">
        <v>8517</v>
      </c>
      <c r="K5690" t="s">
        <v>829</v>
      </c>
      <c r="L5690" t="s">
        <v>902</v>
      </c>
      <c r="M5690" t="s">
        <v>1829</v>
      </c>
      <c r="N5690" s="5">
        <v>3053467</v>
      </c>
    </row>
    <row r="5691" spans="1:14" x14ac:dyDescent="0.25">
      <c r="A5691" t="s">
        <v>69</v>
      </c>
      <c r="B5691" t="s">
        <v>2082</v>
      </c>
      <c r="C5691">
        <v>3583</v>
      </c>
      <c r="D5691" s="2">
        <v>46113</v>
      </c>
      <c r="E5691" t="s">
        <v>905</v>
      </c>
      <c r="F5691" t="s">
        <v>206</v>
      </c>
      <c r="G5691" t="s">
        <v>1928</v>
      </c>
      <c r="H5691" t="s">
        <v>835</v>
      </c>
      <c r="I5691" t="s">
        <v>8550</v>
      </c>
      <c r="J5691" t="s">
        <v>624</v>
      </c>
      <c r="K5691" t="s">
        <v>56</v>
      </c>
      <c r="L5691" t="s">
        <v>902</v>
      </c>
      <c r="M5691" t="s">
        <v>1829</v>
      </c>
      <c r="N5691" s="5">
        <v>-3053467</v>
      </c>
    </row>
    <row r="5692" spans="1:14" x14ac:dyDescent="0.25">
      <c r="A5692" t="s">
        <v>69</v>
      </c>
      <c r="B5692" t="s">
        <v>2082</v>
      </c>
      <c r="C5692">
        <v>3583</v>
      </c>
      <c r="D5692" s="2">
        <v>46113</v>
      </c>
      <c r="E5692" t="s">
        <v>905</v>
      </c>
      <c r="F5692" t="s">
        <v>206</v>
      </c>
      <c r="G5692" t="s">
        <v>1928</v>
      </c>
      <c r="H5692" t="s">
        <v>835</v>
      </c>
      <c r="I5692" t="s">
        <v>8551</v>
      </c>
      <c r="J5692" t="s">
        <v>624</v>
      </c>
      <c r="K5692" t="s">
        <v>829</v>
      </c>
      <c r="L5692" t="s">
        <v>902</v>
      </c>
      <c r="M5692" t="s">
        <v>1829</v>
      </c>
      <c r="N5692" s="5">
        <v>-4145795</v>
      </c>
    </row>
    <row r="5693" spans="1:14" x14ac:dyDescent="0.25">
      <c r="A5693" t="s">
        <v>69</v>
      </c>
      <c r="B5693" t="s">
        <v>2082</v>
      </c>
      <c r="C5693">
        <v>3583</v>
      </c>
      <c r="D5693" s="2">
        <v>46113</v>
      </c>
      <c r="E5693" t="s">
        <v>905</v>
      </c>
      <c r="F5693" t="s">
        <v>206</v>
      </c>
      <c r="G5693" t="s">
        <v>1928</v>
      </c>
      <c r="H5693" t="s">
        <v>6681</v>
      </c>
      <c r="I5693" t="s">
        <v>8552</v>
      </c>
      <c r="J5693" t="s">
        <v>8517</v>
      </c>
      <c r="K5693" t="s">
        <v>829</v>
      </c>
      <c r="L5693" t="s">
        <v>902</v>
      </c>
      <c r="M5693" t="s">
        <v>1829</v>
      </c>
      <c r="N5693" s="5">
        <v>131478</v>
      </c>
    </row>
    <row r="5694" spans="1:14" x14ac:dyDescent="0.25">
      <c r="A5694" t="s">
        <v>69</v>
      </c>
      <c r="B5694" t="s">
        <v>2082</v>
      </c>
      <c r="C5694">
        <v>3583</v>
      </c>
      <c r="D5694" s="2">
        <v>46113</v>
      </c>
      <c r="E5694" t="s">
        <v>905</v>
      </c>
      <c r="F5694" t="s">
        <v>206</v>
      </c>
      <c r="G5694" t="s">
        <v>1928</v>
      </c>
      <c r="H5694" t="s">
        <v>6681</v>
      </c>
      <c r="I5694" t="s">
        <v>8553</v>
      </c>
      <c r="J5694" t="s">
        <v>8517</v>
      </c>
      <c r="K5694" t="s">
        <v>829</v>
      </c>
      <c r="L5694" t="s">
        <v>902</v>
      </c>
      <c r="M5694" t="s">
        <v>1829</v>
      </c>
      <c r="N5694" s="5">
        <v>922789</v>
      </c>
    </row>
    <row r="5695" spans="1:14" x14ac:dyDescent="0.25">
      <c r="A5695" t="s">
        <v>69</v>
      </c>
      <c r="B5695" t="s">
        <v>2082</v>
      </c>
      <c r="C5695">
        <v>3583</v>
      </c>
      <c r="D5695" s="2">
        <v>46113</v>
      </c>
      <c r="E5695" t="s">
        <v>905</v>
      </c>
      <c r="F5695" t="s">
        <v>1133</v>
      </c>
      <c r="G5695" t="s">
        <v>1134</v>
      </c>
      <c r="H5695" t="s">
        <v>6680</v>
      </c>
      <c r="I5695" t="s">
        <v>8554</v>
      </c>
      <c r="J5695" t="s">
        <v>1134</v>
      </c>
      <c r="K5695" t="s">
        <v>829</v>
      </c>
      <c r="L5695" t="s">
        <v>902</v>
      </c>
      <c r="M5695" t="s">
        <v>1829</v>
      </c>
      <c r="N5695" s="5">
        <v>774522</v>
      </c>
    </row>
    <row r="5696" spans="1:14" x14ac:dyDescent="0.25">
      <c r="A5696" t="s">
        <v>69</v>
      </c>
      <c r="B5696" t="s">
        <v>2082</v>
      </c>
      <c r="C5696">
        <v>3583</v>
      </c>
      <c r="D5696" s="2">
        <v>46113</v>
      </c>
      <c r="E5696" t="s">
        <v>905</v>
      </c>
      <c r="F5696" t="s">
        <v>815</v>
      </c>
      <c r="G5696" t="s">
        <v>1900</v>
      </c>
      <c r="H5696" t="s">
        <v>2921</v>
      </c>
      <c r="I5696" t="s">
        <v>8555</v>
      </c>
      <c r="J5696" t="s">
        <v>7274</v>
      </c>
      <c r="K5696" t="s">
        <v>829</v>
      </c>
      <c r="L5696" t="s">
        <v>902</v>
      </c>
      <c r="M5696" t="s">
        <v>1829</v>
      </c>
      <c r="N5696" s="5">
        <v>4587150</v>
      </c>
    </row>
    <row r="5697" spans="1:14" x14ac:dyDescent="0.25">
      <c r="A5697" t="s">
        <v>69</v>
      </c>
      <c r="B5697" t="s">
        <v>2082</v>
      </c>
      <c r="C5697">
        <v>3583</v>
      </c>
      <c r="D5697" s="2">
        <v>46113</v>
      </c>
      <c r="E5697" t="s">
        <v>905</v>
      </c>
      <c r="F5697" t="s">
        <v>815</v>
      </c>
      <c r="G5697" t="s">
        <v>1900</v>
      </c>
      <c r="H5697" t="s">
        <v>2921</v>
      </c>
      <c r="I5697" t="s">
        <v>8556</v>
      </c>
      <c r="J5697" t="s">
        <v>7274</v>
      </c>
      <c r="K5697" t="s">
        <v>56</v>
      </c>
      <c r="L5697" t="s">
        <v>902</v>
      </c>
      <c r="M5697" t="s">
        <v>1829</v>
      </c>
      <c r="N5697" s="5">
        <v>83620</v>
      </c>
    </row>
    <row r="5698" spans="1:14" x14ac:dyDescent="0.25">
      <c r="A5698" t="s">
        <v>69</v>
      </c>
      <c r="B5698" t="s">
        <v>2082</v>
      </c>
      <c r="C5698">
        <v>3583</v>
      </c>
      <c r="D5698" s="2">
        <v>46113</v>
      </c>
      <c r="E5698" t="s">
        <v>905</v>
      </c>
      <c r="F5698" t="s">
        <v>8557</v>
      </c>
      <c r="G5698" t="s">
        <v>8558</v>
      </c>
      <c r="H5698" t="s">
        <v>6679</v>
      </c>
      <c r="I5698" t="s">
        <v>8559</v>
      </c>
      <c r="J5698" t="s">
        <v>8560</v>
      </c>
      <c r="K5698" t="s">
        <v>829</v>
      </c>
      <c r="L5698" t="s">
        <v>902</v>
      </c>
      <c r="M5698" t="s">
        <v>1829</v>
      </c>
      <c r="N5698" s="5">
        <v>86058</v>
      </c>
    </row>
    <row r="5699" spans="1:14" x14ac:dyDescent="0.25">
      <c r="A5699" t="s">
        <v>69</v>
      </c>
      <c r="B5699" t="s">
        <v>2082</v>
      </c>
      <c r="C5699">
        <v>3583</v>
      </c>
      <c r="D5699" s="2">
        <v>46113</v>
      </c>
      <c r="E5699" t="s">
        <v>906</v>
      </c>
      <c r="F5699" t="s">
        <v>815</v>
      </c>
      <c r="G5699" t="s">
        <v>1900</v>
      </c>
      <c r="H5699" t="s">
        <v>2921</v>
      </c>
      <c r="I5699" t="s">
        <v>14</v>
      </c>
      <c r="J5699" t="s">
        <v>1904</v>
      </c>
      <c r="K5699" t="s">
        <v>56</v>
      </c>
      <c r="L5699" t="s">
        <v>903</v>
      </c>
      <c r="M5699" t="s">
        <v>1829</v>
      </c>
      <c r="N5699" s="5">
        <v>4589766</v>
      </c>
    </row>
    <row r="5700" spans="1:14" x14ac:dyDescent="0.25">
      <c r="A5700" t="s">
        <v>69</v>
      </c>
      <c r="B5700" t="s">
        <v>2082</v>
      </c>
      <c r="C5700">
        <v>3583</v>
      </c>
      <c r="D5700" s="2">
        <v>46143</v>
      </c>
      <c r="E5700" t="s">
        <v>905</v>
      </c>
      <c r="F5700" t="s">
        <v>174</v>
      </c>
      <c r="G5700" t="s">
        <v>1909</v>
      </c>
      <c r="H5700" t="s">
        <v>10224</v>
      </c>
      <c r="I5700" t="s">
        <v>11394</v>
      </c>
      <c r="J5700" t="s">
        <v>320</v>
      </c>
      <c r="K5700" t="s">
        <v>829</v>
      </c>
      <c r="L5700" t="s">
        <v>902</v>
      </c>
      <c r="M5700" t="s">
        <v>1829</v>
      </c>
      <c r="N5700" s="5">
        <v>1912403</v>
      </c>
    </row>
    <row r="5701" spans="1:14" x14ac:dyDescent="0.25">
      <c r="A5701" t="s">
        <v>69</v>
      </c>
      <c r="B5701" t="s">
        <v>2082</v>
      </c>
      <c r="C5701">
        <v>3583</v>
      </c>
      <c r="D5701" s="2">
        <v>46143</v>
      </c>
      <c r="E5701" t="s">
        <v>905</v>
      </c>
      <c r="F5701" t="s">
        <v>206</v>
      </c>
      <c r="G5701" t="s">
        <v>1928</v>
      </c>
      <c r="H5701" t="s">
        <v>835</v>
      </c>
      <c r="I5701" t="s">
        <v>11395</v>
      </c>
      <c r="J5701" t="s">
        <v>8517</v>
      </c>
      <c r="K5701" t="s">
        <v>829</v>
      </c>
      <c r="L5701" t="s">
        <v>902</v>
      </c>
      <c r="M5701" t="s">
        <v>1829</v>
      </c>
      <c r="N5701" s="5">
        <v>3059844</v>
      </c>
    </row>
    <row r="5702" spans="1:14" x14ac:dyDescent="0.25">
      <c r="A5702" t="s">
        <v>69</v>
      </c>
      <c r="B5702" t="s">
        <v>2082</v>
      </c>
      <c r="C5702">
        <v>3583</v>
      </c>
      <c r="D5702" s="2">
        <v>46143</v>
      </c>
      <c r="E5702" t="s">
        <v>905</v>
      </c>
      <c r="F5702" t="s">
        <v>206</v>
      </c>
      <c r="G5702" t="s">
        <v>1928</v>
      </c>
      <c r="H5702" t="s">
        <v>835</v>
      </c>
      <c r="I5702" t="s">
        <v>11396</v>
      </c>
      <c r="J5702" t="s">
        <v>8517</v>
      </c>
      <c r="K5702" t="s">
        <v>829</v>
      </c>
      <c r="L5702" t="s">
        <v>902</v>
      </c>
      <c r="M5702" t="s">
        <v>1829</v>
      </c>
      <c r="N5702" s="5">
        <v>3053467</v>
      </c>
    </row>
    <row r="5703" spans="1:14" x14ac:dyDescent="0.25">
      <c r="A5703" t="s">
        <v>69</v>
      </c>
      <c r="B5703" t="s">
        <v>2082</v>
      </c>
      <c r="C5703">
        <v>3583</v>
      </c>
      <c r="D5703" s="2">
        <v>46143</v>
      </c>
      <c r="E5703" t="s">
        <v>905</v>
      </c>
      <c r="F5703" t="s">
        <v>206</v>
      </c>
      <c r="G5703" t="s">
        <v>1928</v>
      </c>
      <c r="H5703" t="s">
        <v>835</v>
      </c>
      <c r="I5703" t="s">
        <v>11397</v>
      </c>
      <c r="J5703" t="s">
        <v>8517</v>
      </c>
      <c r="K5703" t="s">
        <v>829</v>
      </c>
      <c r="L5703" t="s">
        <v>902</v>
      </c>
      <c r="M5703" t="s">
        <v>1829</v>
      </c>
      <c r="N5703" s="5">
        <v>1917484</v>
      </c>
    </row>
    <row r="5704" spans="1:14" x14ac:dyDescent="0.25">
      <c r="A5704" t="s">
        <v>69</v>
      </c>
      <c r="B5704" t="s">
        <v>2082</v>
      </c>
      <c r="C5704">
        <v>3583</v>
      </c>
      <c r="D5704" s="2">
        <v>46143</v>
      </c>
      <c r="E5704" t="s">
        <v>905</v>
      </c>
      <c r="F5704" t="s">
        <v>206</v>
      </c>
      <c r="G5704" t="s">
        <v>1928</v>
      </c>
      <c r="H5704" t="s">
        <v>835</v>
      </c>
      <c r="I5704" t="s">
        <v>11398</v>
      </c>
      <c r="J5704" t="s">
        <v>8517</v>
      </c>
      <c r="K5704" t="s">
        <v>829</v>
      </c>
      <c r="L5704" t="s">
        <v>902</v>
      </c>
      <c r="M5704" t="s">
        <v>1829</v>
      </c>
      <c r="N5704" s="5">
        <v>1920029</v>
      </c>
    </row>
    <row r="5705" spans="1:14" x14ac:dyDescent="0.25">
      <c r="A5705" t="s">
        <v>69</v>
      </c>
      <c r="B5705" t="s">
        <v>2082</v>
      </c>
      <c r="C5705">
        <v>3583</v>
      </c>
      <c r="D5705" s="2">
        <v>46143</v>
      </c>
      <c r="E5705" t="s">
        <v>905</v>
      </c>
      <c r="F5705" t="s">
        <v>206</v>
      </c>
      <c r="G5705" t="s">
        <v>1928</v>
      </c>
      <c r="H5705" t="s">
        <v>835</v>
      </c>
      <c r="I5705" t="s">
        <v>11399</v>
      </c>
      <c r="J5705" t="s">
        <v>8517</v>
      </c>
      <c r="K5705" t="s">
        <v>829</v>
      </c>
      <c r="L5705" t="s">
        <v>902</v>
      </c>
      <c r="M5705" t="s">
        <v>1829</v>
      </c>
      <c r="N5705" s="5">
        <v>-3059844</v>
      </c>
    </row>
    <row r="5706" spans="1:14" x14ac:dyDescent="0.25">
      <c r="A5706" t="s">
        <v>69</v>
      </c>
      <c r="B5706" t="s">
        <v>2082</v>
      </c>
      <c r="C5706">
        <v>3583</v>
      </c>
      <c r="D5706" s="2">
        <v>46143</v>
      </c>
      <c r="E5706" t="s">
        <v>905</v>
      </c>
      <c r="F5706" t="s">
        <v>206</v>
      </c>
      <c r="G5706" t="s">
        <v>1928</v>
      </c>
      <c r="H5706" t="s">
        <v>835</v>
      </c>
      <c r="I5706" t="s">
        <v>11400</v>
      </c>
      <c r="J5706" t="s">
        <v>8517</v>
      </c>
      <c r="K5706" t="s">
        <v>829</v>
      </c>
      <c r="L5706" t="s">
        <v>902</v>
      </c>
      <c r="M5706" t="s">
        <v>1829</v>
      </c>
      <c r="N5706" s="5">
        <v>-3053467</v>
      </c>
    </row>
    <row r="5707" spans="1:14" x14ac:dyDescent="0.25">
      <c r="A5707" t="s">
        <v>69</v>
      </c>
      <c r="B5707" t="s">
        <v>2082</v>
      </c>
      <c r="C5707">
        <v>3583</v>
      </c>
      <c r="D5707" s="2">
        <v>46143</v>
      </c>
      <c r="E5707" t="s">
        <v>905</v>
      </c>
      <c r="F5707" t="s">
        <v>206</v>
      </c>
      <c r="G5707" t="s">
        <v>1928</v>
      </c>
      <c r="H5707" t="s">
        <v>6681</v>
      </c>
      <c r="I5707" t="s">
        <v>11401</v>
      </c>
      <c r="J5707" t="s">
        <v>8517</v>
      </c>
      <c r="K5707" t="s">
        <v>829</v>
      </c>
      <c r="L5707" t="s">
        <v>902</v>
      </c>
      <c r="M5707" t="s">
        <v>1829</v>
      </c>
      <c r="N5707" s="5">
        <v>131478</v>
      </c>
    </row>
    <row r="5708" spans="1:14" x14ac:dyDescent="0.25">
      <c r="A5708" t="s">
        <v>69</v>
      </c>
      <c r="B5708" t="s">
        <v>2082</v>
      </c>
      <c r="C5708">
        <v>3583</v>
      </c>
      <c r="D5708" s="2">
        <v>46143</v>
      </c>
      <c r="E5708" t="s">
        <v>905</v>
      </c>
      <c r="F5708" t="s">
        <v>206</v>
      </c>
      <c r="G5708" t="s">
        <v>1928</v>
      </c>
      <c r="H5708" t="s">
        <v>6681</v>
      </c>
      <c r="I5708" t="s">
        <v>11402</v>
      </c>
      <c r="J5708" t="s">
        <v>8517</v>
      </c>
      <c r="K5708" t="s">
        <v>829</v>
      </c>
      <c r="L5708" t="s">
        <v>902</v>
      </c>
      <c r="M5708" t="s">
        <v>1829</v>
      </c>
      <c r="N5708" s="5">
        <v>922789</v>
      </c>
    </row>
    <row r="5709" spans="1:14" x14ac:dyDescent="0.25">
      <c r="A5709" t="s">
        <v>69</v>
      </c>
      <c r="B5709" t="s">
        <v>2082</v>
      </c>
      <c r="C5709">
        <v>3583</v>
      </c>
      <c r="D5709" s="2">
        <v>46143</v>
      </c>
      <c r="E5709" t="s">
        <v>905</v>
      </c>
      <c r="F5709" t="s">
        <v>206</v>
      </c>
      <c r="G5709" t="s">
        <v>1928</v>
      </c>
      <c r="H5709" t="s">
        <v>6681</v>
      </c>
      <c r="I5709" t="s">
        <v>11403</v>
      </c>
      <c r="J5709" t="s">
        <v>8517</v>
      </c>
      <c r="K5709" t="s">
        <v>829</v>
      </c>
      <c r="L5709" t="s">
        <v>902</v>
      </c>
      <c r="M5709" t="s">
        <v>1829</v>
      </c>
      <c r="N5709" s="5">
        <v>-131478</v>
      </c>
    </row>
    <row r="5710" spans="1:14" x14ac:dyDescent="0.25">
      <c r="A5710" t="s">
        <v>69</v>
      </c>
      <c r="B5710" t="s">
        <v>2082</v>
      </c>
      <c r="C5710">
        <v>3583</v>
      </c>
      <c r="D5710" s="2">
        <v>46143</v>
      </c>
      <c r="E5710" t="s">
        <v>905</v>
      </c>
      <c r="F5710" t="s">
        <v>206</v>
      </c>
      <c r="G5710" t="s">
        <v>1928</v>
      </c>
      <c r="H5710" t="s">
        <v>6681</v>
      </c>
      <c r="I5710" t="s">
        <v>11404</v>
      </c>
      <c r="J5710" t="s">
        <v>8517</v>
      </c>
      <c r="K5710" t="s">
        <v>829</v>
      </c>
      <c r="L5710" t="s">
        <v>902</v>
      </c>
      <c r="M5710" t="s">
        <v>1829</v>
      </c>
      <c r="N5710" s="5">
        <v>-922789</v>
      </c>
    </row>
    <row r="5711" spans="1:14" x14ac:dyDescent="0.25">
      <c r="A5711" t="s">
        <v>69</v>
      </c>
      <c r="B5711" t="s">
        <v>2082</v>
      </c>
      <c r="C5711">
        <v>3583</v>
      </c>
      <c r="D5711" s="2">
        <v>46143</v>
      </c>
      <c r="E5711" t="s">
        <v>905</v>
      </c>
      <c r="F5711" t="s">
        <v>815</v>
      </c>
      <c r="G5711" t="s">
        <v>1900</v>
      </c>
      <c r="H5711" t="s">
        <v>2921</v>
      </c>
      <c r="I5711" t="s">
        <v>11405</v>
      </c>
      <c r="J5711" t="s">
        <v>7274</v>
      </c>
      <c r="K5711" t="s">
        <v>56</v>
      </c>
      <c r="L5711" t="s">
        <v>902</v>
      </c>
      <c r="M5711" t="s">
        <v>1829</v>
      </c>
      <c r="N5711" s="5">
        <v>4589766</v>
      </c>
    </row>
    <row r="5712" spans="1:14" x14ac:dyDescent="0.25">
      <c r="A5712" t="s">
        <v>69</v>
      </c>
      <c r="B5712" t="s">
        <v>2082</v>
      </c>
      <c r="C5712">
        <v>3583</v>
      </c>
      <c r="D5712" s="2">
        <v>46143</v>
      </c>
      <c r="E5712" t="s">
        <v>905</v>
      </c>
      <c r="F5712" t="s">
        <v>208</v>
      </c>
      <c r="G5712" t="s">
        <v>41</v>
      </c>
      <c r="H5712" t="s">
        <v>10223</v>
      </c>
      <c r="I5712" t="s">
        <v>11406</v>
      </c>
      <c r="J5712" t="s">
        <v>41</v>
      </c>
      <c r="K5712" t="s">
        <v>829</v>
      </c>
      <c r="L5712" t="s">
        <v>902</v>
      </c>
      <c r="M5712" t="s">
        <v>1829</v>
      </c>
      <c r="N5712" s="5">
        <v>1540616</v>
      </c>
    </row>
    <row r="5713" spans="1:14" x14ac:dyDescent="0.25">
      <c r="A5713" t="s">
        <v>69</v>
      </c>
      <c r="B5713" t="s">
        <v>2082</v>
      </c>
      <c r="C5713">
        <v>3583</v>
      </c>
      <c r="D5713" s="2">
        <v>46143</v>
      </c>
      <c r="E5713" t="s">
        <v>905</v>
      </c>
      <c r="F5713" t="s">
        <v>208</v>
      </c>
      <c r="G5713" t="s">
        <v>41</v>
      </c>
      <c r="H5713" t="s">
        <v>10217</v>
      </c>
      <c r="I5713" t="s">
        <v>11407</v>
      </c>
      <c r="J5713" t="s">
        <v>41</v>
      </c>
      <c r="K5713" t="s">
        <v>829</v>
      </c>
      <c r="L5713" t="s">
        <v>902</v>
      </c>
      <c r="M5713" t="s">
        <v>1829</v>
      </c>
      <c r="N5713" s="5">
        <v>1540616</v>
      </c>
    </row>
    <row r="5714" spans="1:14" x14ac:dyDescent="0.25">
      <c r="A5714" t="s">
        <v>69</v>
      </c>
      <c r="B5714" t="s">
        <v>2082</v>
      </c>
      <c r="C5714">
        <v>3583</v>
      </c>
      <c r="D5714" s="2">
        <v>46143</v>
      </c>
      <c r="E5714" t="s">
        <v>907</v>
      </c>
      <c r="F5714" t="s">
        <v>815</v>
      </c>
      <c r="G5714" t="s">
        <v>1900</v>
      </c>
      <c r="H5714" t="s">
        <v>2921</v>
      </c>
      <c r="I5714" t="s">
        <v>14</v>
      </c>
      <c r="J5714" t="s">
        <v>1907</v>
      </c>
      <c r="K5714" t="s">
        <v>56</v>
      </c>
      <c r="L5714" t="s">
        <v>904</v>
      </c>
      <c r="M5714" t="s">
        <v>1829</v>
      </c>
      <c r="N5714" s="5">
        <v>-4589766</v>
      </c>
    </row>
    <row r="5715" spans="1:14" x14ac:dyDescent="0.25">
      <c r="A5715" t="s">
        <v>69</v>
      </c>
      <c r="B5715" t="s">
        <v>2082</v>
      </c>
      <c r="C5715">
        <v>3583</v>
      </c>
      <c r="D5715" s="2">
        <v>46174</v>
      </c>
      <c r="E5715" t="s">
        <v>905</v>
      </c>
      <c r="F5715" t="s">
        <v>5602</v>
      </c>
      <c r="G5715" t="s">
        <v>5603</v>
      </c>
      <c r="H5715" t="s">
        <v>12145</v>
      </c>
      <c r="I5715" t="s">
        <v>12844</v>
      </c>
      <c r="J5715" t="s">
        <v>5603</v>
      </c>
      <c r="K5715" t="s">
        <v>829</v>
      </c>
      <c r="L5715" t="s">
        <v>902</v>
      </c>
      <c r="M5715" t="s">
        <v>1829</v>
      </c>
      <c r="N5715" s="5">
        <v>878654</v>
      </c>
    </row>
    <row r="5716" spans="1:14" x14ac:dyDescent="0.25">
      <c r="A5716" t="s">
        <v>69</v>
      </c>
      <c r="B5716" t="s">
        <v>2082</v>
      </c>
      <c r="C5716">
        <v>3583</v>
      </c>
      <c r="D5716" s="2">
        <v>46174</v>
      </c>
      <c r="E5716" t="s">
        <v>905</v>
      </c>
      <c r="F5716" t="s">
        <v>206</v>
      </c>
      <c r="G5716" t="s">
        <v>1928</v>
      </c>
      <c r="H5716" t="s">
        <v>835</v>
      </c>
      <c r="I5716" t="s">
        <v>12845</v>
      </c>
      <c r="J5716" t="s">
        <v>8517</v>
      </c>
      <c r="K5716" t="s">
        <v>56</v>
      </c>
      <c r="L5716" t="s">
        <v>902</v>
      </c>
      <c r="M5716" t="s">
        <v>1829</v>
      </c>
      <c r="N5716" s="5">
        <v>3867885</v>
      </c>
    </row>
    <row r="5717" spans="1:14" x14ac:dyDescent="0.25">
      <c r="A5717" t="s">
        <v>69</v>
      </c>
      <c r="B5717" t="s">
        <v>2082</v>
      </c>
      <c r="C5717">
        <v>3583</v>
      </c>
      <c r="D5717" s="2">
        <v>46174</v>
      </c>
      <c r="E5717" t="s">
        <v>905</v>
      </c>
      <c r="F5717" t="s">
        <v>815</v>
      </c>
      <c r="G5717" t="s">
        <v>1900</v>
      </c>
      <c r="H5717" t="s">
        <v>2921</v>
      </c>
      <c r="I5717" t="s">
        <v>12846</v>
      </c>
      <c r="J5717" t="s">
        <v>7274</v>
      </c>
      <c r="K5717" t="s">
        <v>829</v>
      </c>
      <c r="L5717" t="s">
        <v>902</v>
      </c>
      <c r="M5717" t="s">
        <v>1829</v>
      </c>
      <c r="N5717" s="5">
        <v>1555557</v>
      </c>
    </row>
    <row r="5718" spans="1:14" x14ac:dyDescent="0.25">
      <c r="A5718" t="s">
        <v>69</v>
      </c>
      <c r="B5718" t="s">
        <v>2082</v>
      </c>
      <c r="C5718">
        <v>3583</v>
      </c>
      <c r="D5718" s="2">
        <v>46174</v>
      </c>
      <c r="E5718" t="s">
        <v>905</v>
      </c>
      <c r="F5718" t="s">
        <v>815</v>
      </c>
      <c r="G5718" t="s">
        <v>1900</v>
      </c>
      <c r="H5718" t="s">
        <v>2921</v>
      </c>
      <c r="I5718" t="s">
        <v>12847</v>
      </c>
      <c r="J5718" t="s">
        <v>7274</v>
      </c>
      <c r="K5718" t="s">
        <v>829</v>
      </c>
      <c r="L5718" t="s">
        <v>902</v>
      </c>
      <c r="M5718" t="s">
        <v>1829</v>
      </c>
      <c r="N5718" s="5">
        <v>85070</v>
      </c>
    </row>
    <row r="5719" spans="1:14" x14ac:dyDescent="0.25">
      <c r="A5719" t="s">
        <v>69</v>
      </c>
      <c r="B5719" t="s">
        <v>2082</v>
      </c>
      <c r="C5719">
        <v>3583</v>
      </c>
      <c r="D5719" s="2">
        <v>46174</v>
      </c>
      <c r="E5719" t="s">
        <v>905</v>
      </c>
      <c r="F5719" t="s">
        <v>815</v>
      </c>
      <c r="G5719" t="s">
        <v>1900</v>
      </c>
      <c r="H5719" t="s">
        <v>2921</v>
      </c>
      <c r="I5719" t="s">
        <v>12848</v>
      </c>
      <c r="J5719" t="s">
        <v>7274</v>
      </c>
      <c r="K5719" t="s">
        <v>829</v>
      </c>
      <c r="L5719" t="s">
        <v>902</v>
      </c>
      <c r="M5719" t="s">
        <v>1829</v>
      </c>
      <c r="N5719" s="5">
        <v>3111113</v>
      </c>
    </row>
    <row r="5720" spans="1:14" x14ac:dyDescent="0.25">
      <c r="A5720" t="s">
        <v>69</v>
      </c>
      <c r="B5720" t="s">
        <v>2090</v>
      </c>
      <c r="C5720">
        <v>1815</v>
      </c>
      <c r="D5720" s="2">
        <v>46023</v>
      </c>
      <c r="E5720" t="s">
        <v>905</v>
      </c>
      <c r="F5720" t="s">
        <v>601</v>
      </c>
      <c r="G5720" t="s">
        <v>1894</v>
      </c>
      <c r="H5720" t="s">
        <v>3068</v>
      </c>
      <c r="I5720" t="s">
        <v>4362</v>
      </c>
      <c r="J5720" t="s">
        <v>657</v>
      </c>
      <c r="K5720" t="s">
        <v>56</v>
      </c>
      <c r="L5720" t="s">
        <v>902</v>
      </c>
      <c r="M5720" t="s">
        <v>1829</v>
      </c>
      <c r="N5720" s="5">
        <v>6604779</v>
      </c>
    </row>
    <row r="5721" spans="1:14" x14ac:dyDescent="0.25">
      <c r="A5721" t="s">
        <v>69</v>
      </c>
      <c r="B5721" t="s">
        <v>2090</v>
      </c>
      <c r="C5721">
        <v>1815</v>
      </c>
      <c r="D5721" s="2">
        <v>46023</v>
      </c>
      <c r="E5721" t="s">
        <v>905</v>
      </c>
      <c r="F5721" t="s">
        <v>174</v>
      </c>
      <c r="G5721" t="s">
        <v>1909</v>
      </c>
      <c r="H5721" t="s">
        <v>3076</v>
      </c>
      <c r="I5721" t="s">
        <v>4363</v>
      </c>
      <c r="J5721" t="s">
        <v>320</v>
      </c>
      <c r="K5721" t="s">
        <v>56</v>
      </c>
      <c r="L5721" t="s">
        <v>902</v>
      </c>
      <c r="M5721" t="s">
        <v>1829</v>
      </c>
      <c r="N5721" s="5">
        <v>5041298</v>
      </c>
    </row>
    <row r="5722" spans="1:14" x14ac:dyDescent="0.25">
      <c r="A5722" t="s">
        <v>69</v>
      </c>
      <c r="B5722" t="s">
        <v>2090</v>
      </c>
      <c r="C5722">
        <v>1815</v>
      </c>
      <c r="D5722" s="2">
        <v>46023</v>
      </c>
      <c r="E5722" t="s">
        <v>905</v>
      </c>
      <c r="F5722" t="s">
        <v>1124</v>
      </c>
      <c r="G5722" t="s">
        <v>1125</v>
      </c>
      <c r="H5722" t="s">
        <v>3275</v>
      </c>
      <c r="I5722" t="s">
        <v>4364</v>
      </c>
      <c r="J5722" t="s">
        <v>1125</v>
      </c>
      <c r="K5722" t="s">
        <v>56</v>
      </c>
      <c r="L5722" t="s">
        <v>902</v>
      </c>
      <c r="M5722" t="s">
        <v>1829</v>
      </c>
      <c r="N5722" s="5">
        <v>591261</v>
      </c>
    </row>
    <row r="5723" spans="1:14" x14ac:dyDescent="0.25">
      <c r="A5723" t="s">
        <v>69</v>
      </c>
      <c r="B5723" t="s">
        <v>2090</v>
      </c>
      <c r="C5723">
        <v>1815</v>
      </c>
      <c r="D5723" s="2">
        <v>46023</v>
      </c>
      <c r="E5723" t="s">
        <v>905</v>
      </c>
      <c r="F5723" t="s">
        <v>952</v>
      </c>
      <c r="G5723" t="s">
        <v>2091</v>
      </c>
      <c r="H5723" t="s">
        <v>853</v>
      </c>
      <c r="I5723" t="s">
        <v>4365</v>
      </c>
      <c r="J5723" t="s">
        <v>1088</v>
      </c>
      <c r="K5723" t="s">
        <v>56</v>
      </c>
      <c r="L5723" t="s">
        <v>902</v>
      </c>
      <c r="M5723" t="s">
        <v>1829</v>
      </c>
      <c r="N5723" s="5">
        <v>495757</v>
      </c>
    </row>
    <row r="5724" spans="1:14" x14ac:dyDescent="0.25">
      <c r="A5724" t="s">
        <v>69</v>
      </c>
      <c r="B5724" t="s">
        <v>2090</v>
      </c>
      <c r="C5724">
        <v>1815</v>
      </c>
      <c r="D5724" s="2">
        <v>46023</v>
      </c>
      <c r="E5724" t="s">
        <v>905</v>
      </c>
      <c r="F5724" t="s">
        <v>952</v>
      </c>
      <c r="G5724" t="s">
        <v>2091</v>
      </c>
      <c r="H5724" t="s">
        <v>3089</v>
      </c>
      <c r="I5724" t="s">
        <v>4366</v>
      </c>
      <c r="J5724" t="s">
        <v>1088</v>
      </c>
      <c r="K5724" t="s">
        <v>56</v>
      </c>
      <c r="L5724" t="s">
        <v>902</v>
      </c>
      <c r="M5724" t="s">
        <v>1829</v>
      </c>
      <c r="N5724" s="5">
        <v>123907</v>
      </c>
    </row>
    <row r="5725" spans="1:14" x14ac:dyDescent="0.25">
      <c r="A5725" t="s">
        <v>69</v>
      </c>
      <c r="B5725" t="s">
        <v>2090</v>
      </c>
      <c r="C5725">
        <v>1815</v>
      </c>
      <c r="D5725" s="2">
        <v>46023</v>
      </c>
      <c r="E5725" t="s">
        <v>905</v>
      </c>
      <c r="F5725" t="s">
        <v>998</v>
      </c>
      <c r="G5725" t="s">
        <v>999</v>
      </c>
      <c r="H5725" t="s">
        <v>3073</v>
      </c>
      <c r="I5725" t="s">
        <v>4367</v>
      </c>
      <c r="J5725" t="s">
        <v>999</v>
      </c>
      <c r="K5725" t="s">
        <v>56</v>
      </c>
      <c r="L5725" t="s">
        <v>902</v>
      </c>
      <c r="M5725" t="s">
        <v>1829</v>
      </c>
      <c r="N5725" s="5">
        <v>4249994</v>
      </c>
    </row>
    <row r="5726" spans="1:14" x14ac:dyDescent="0.25">
      <c r="A5726" t="s">
        <v>69</v>
      </c>
      <c r="B5726" t="s">
        <v>2090</v>
      </c>
      <c r="C5726">
        <v>1815</v>
      </c>
      <c r="D5726" s="2">
        <v>46023</v>
      </c>
      <c r="E5726" t="s">
        <v>905</v>
      </c>
      <c r="F5726" t="s">
        <v>169</v>
      </c>
      <c r="G5726" t="s">
        <v>4</v>
      </c>
      <c r="H5726" t="s">
        <v>3071</v>
      </c>
      <c r="I5726" t="s">
        <v>4368</v>
      </c>
      <c r="J5726" t="s">
        <v>4</v>
      </c>
      <c r="K5726" t="s">
        <v>56</v>
      </c>
      <c r="L5726" t="s">
        <v>902</v>
      </c>
      <c r="M5726" t="s">
        <v>1829</v>
      </c>
      <c r="N5726" s="5">
        <v>1492827</v>
      </c>
    </row>
    <row r="5727" spans="1:14" x14ac:dyDescent="0.25">
      <c r="A5727" t="s">
        <v>69</v>
      </c>
      <c r="B5727" t="s">
        <v>2090</v>
      </c>
      <c r="C5727">
        <v>1815</v>
      </c>
      <c r="D5727" s="2">
        <v>46023</v>
      </c>
      <c r="E5727" t="s">
        <v>905</v>
      </c>
      <c r="F5727" t="s">
        <v>815</v>
      </c>
      <c r="G5727" t="s">
        <v>1900</v>
      </c>
      <c r="H5727" t="s">
        <v>3205</v>
      </c>
      <c r="I5727" t="s">
        <v>4369</v>
      </c>
      <c r="J5727" t="s">
        <v>1123</v>
      </c>
      <c r="K5727" t="s">
        <v>56</v>
      </c>
      <c r="L5727" t="s">
        <v>902</v>
      </c>
      <c r="M5727" t="s">
        <v>1829</v>
      </c>
      <c r="N5727" s="5">
        <v>1318968</v>
      </c>
    </row>
    <row r="5728" spans="1:14" x14ac:dyDescent="0.25">
      <c r="A5728" t="s">
        <v>69</v>
      </c>
      <c r="B5728" t="s">
        <v>2090</v>
      </c>
      <c r="C5728">
        <v>1815</v>
      </c>
      <c r="D5728" s="2">
        <v>46023</v>
      </c>
      <c r="E5728" t="s">
        <v>905</v>
      </c>
      <c r="F5728" t="s">
        <v>815</v>
      </c>
      <c r="G5728" t="s">
        <v>1900</v>
      </c>
      <c r="H5728" t="s">
        <v>3207</v>
      </c>
      <c r="I5728" t="s">
        <v>4370</v>
      </c>
      <c r="J5728" t="s">
        <v>1123</v>
      </c>
      <c r="K5728" t="s">
        <v>56</v>
      </c>
      <c r="L5728" t="s">
        <v>902</v>
      </c>
      <c r="M5728" t="s">
        <v>1829</v>
      </c>
      <c r="N5728" s="5">
        <v>1033324</v>
      </c>
    </row>
    <row r="5729" spans="1:14" x14ac:dyDescent="0.25">
      <c r="A5729" t="s">
        <v>69</v>
      </c>
      <c r="B5729" t="s">
        <v>2090</v>
      </c>
      <c r="C5729">
        <v>1815</v>
      </c>
      <c r="D5729" s="2">
        <v>46023</v>
      </c>
      <c r="E5729" t="s">
        <v>905</v>
      </c>
      <c r="F5729" t="s">
        <v>815</v>
      </c>
      <c r="G5729" t="s">
        <v>1900</v>
      </c>
      <c r="H5729" t="s">
        <v>3203</v>
      </c>
      <c r="I5729" t="s">
        <v>4371</v>
      </c>
      <c r="J5729" t="s">
        <v>1123</v>
      </c>
      <c r="K5729" t="s">
        <v>56</v>
      </c>
      <c r="L5729" t="s">
        <v>902</v>
      </c>
      <c r="M5729" t="s">
        <v>1829</v>
      </c>
      <c r="N5729" s="5">
        <v>1375779</v>
      </c>
    </row>
    <row r="5730" spans="1:14" x14ac:dyDescent="0.25">
      <c r="A5730" t="s">
        <v>69</v>
      </c>
      <c r="B5730" t="s">
        <v>2090</v>
      </c>
      <c r="C5730">
        <v>1815</v>
      </c>
      <c r="D5730" s="2">
        <v>46023</v>
      </c>
      <c r="E5730" t="s">
        <v>905</v>
      </c>
      <c r="F5730" t="s">
        <v>3166</v>
      </c>
      <c r="G5730" t="s">
        <v>3167</v>
      </c>
      <c r="H5730" t="s">
        <v>3168</v>
      </c>
      <c r="I5730" t="s">
        <v>4372</v>
      </c>
      <c r="J5730" t="s">
        <v>3167</v>
      </c>
      <c r="K5730" t="s">
        <v>56</v>
      </c>
      <c r="L5730" t="s">
        <v>902</v>
      </c>
      <c r="M5730" t="s">
        <v>1829</v>
      </c>
      <c r="N5730" s="5">
        <v>538678</v>
      </c>
    </row>
    <row r="5731" spans="1:14" x14ac:dyDescent="0.25">
      <c r="A5731" t="s">
        <v>69</v>
      </c>
      <c r="B5731" t="s">
        <v>2090</v>
      </c>
      <c r="C5731">
        <v>1815</v>
      </c>
      <c r="D5731" s="2">
        <v>46054</v>
      </c>
      <c r="E5731" t="s">
        <v>905</v>
      </c>
      <c r="F5731" t="s">
        <v>1000</v>
      </c>
      <c r="G5731" t="s">
        <v>1839</v>
      </c>
      <c r="H5731" t="s">
        <v>4789</v>
      </c>
      <c r="I5731" t="s">
        <v>5614</v>
      </c>
      <c r="J5731" t="s">
        <v>1001</v>
      </c>
      <c r="K5731" t="s">
        <v>56</v>
      </c>
      <c r="L5731" t="s">
        <v>902</v>
      </c>
      <c r="M5731" t="s">
        <v>1829</v>
      </c>
      <c r="N5731" s="5">
        <v>419811</v>
      </c>
    </row>
    <row r="5732" spans="1:14" x14ac:dyDescent="0.25">
      <c r="A5732" t="s">
        <v>69</v>
      </c>
      <c r="B5732" t="s">
        <v>2090</v>
      </c>
      <c r="C5732">
        <v>1815</v>
      </c>
      <c r="D5732" s="2">
        <v>46054</v>
      </c>
      <c r="E5732" t="s">
        <v>905</v>
      </c>
      <c r="F5732" t="s">
        <v>601</v>
      </c>
      <c r="G5732" t="s">
        <v>1894</v>
      </c>
      <c r="H5732" t="s">
        <v>3068</v>
      </c>
      <c r="I5732" t="s">
        <v>5615</v>
      </c>
      <c r="J5732" t="s">
        <v>657</v>
      </c>
      <c r="K5732" t="s">
        <v>56</v>
      </c>
      <c r="L5732" t="s">
        <v>902</v>
      </c>
      <c r="M5732" t="s">
        <v>1829</v>
      </c>
      <c r="N5732" s="5">
        <v>6604779</v>
      </c>
    </row>
    <row r="5733" spans="1:14" x14ac:dyDescent="0.25">
      <c r="A5733" t="s">
        <v>69</v>
      </c>
      <c r="B5733" t="s">
        <v>2090</v>
      </c>
      <c r="C5733">
        <v>1815</v>
      </c>
      <c r="D5733" s="2">
        <v>46054</v>
      </c>
      <c r="E5733" t="s">
        <v>905</v>
      </c>
      <c r="F5733" t="s">
        <v>601</v>
      </c>
      <c r="G5733" t="s">
        <v>1894</v>
      </c>
      <c r="H5733" t="s">
        <v>3068</v>
      </c>
      <c r="I5733" t="s">
        <v>5616</v>
      </c>
      <c r="J5733" t="s">
        <v>657</v>
      </c>
      <c r="K5733" t="s">
        <v>56</v>
      </c>
      <c r="L5733" t="s">
        <v>902</v>
      </c>
      <c r="M5733" t="s">
        <v>1829</v>
      </c>
      <c r="N5733" s="5">
        <v>6604779</v>
      </c>
    </row>
    <row r="5734" spans="1:14" x14ac:dyDescent="0.25">
      <c r="A5734" t="s">
        <v>69</v>
      </c>
      <c r="B5734" t="s">
        <v>2090</v>
      </c>
      <c r="C5734">
        <v>1815</v>
      </c>
      <c r="D5734" s="2">
        <v>46054</v>
      </c>
      <c r="E5734" t="s">
        <v>905</v>
      </c>
      <c r="F5734" t="s">
        <v>601</v>
      </c>
      <c r="G5734" t="s">
        <v>1894</v>
      </c>
      <c r="H5734" t="s">
        <v>3068</v>
      </c>
      <c r="I5734" t="s">
        <v>5617</v>
      </c>
      <c r="J5734" t="s">
        <v>657</v>
      </c>
      <c r="K5734" t="s">
        <v>56</v>
      </c>
      <c r="L5734" t="s">
        <v>902</v>
      </c>
      <c r="M5734" t="s">
        <v>1829</v>
      </c>
      <c r="N5734" s="5">
        <v>-6604779</v>
      </c>
    </row>
    <row r="5735" spans="1:14" x14ac:dyDescent="0.25">
      <c r="A5735" t="s">
        <v>69</v>
      </c>
      <c r="B5735" t="s">
        <v>2090</v>
      </c>
      <c r="C5735">
        <v>1815</v>
      </c>
      <c r="D5735" s="2">
        <v>46054</v>
      </c>
      <c r="E5735" t="s">
        <v>905</v>
      </c>
      <c r="F5735" t="s">
        <v>601</v>
      </c>
      <c r="G5735" t="s">
        <v>1894</v>
      </c>
      <c r="H5735" t="s">
        <v>3068</v>
      </c>
      <c r="I5735" t="s">
        <v>5618</v>
      </c>
      <c r="J5735" t="s">
        <v>657</v>
      </c>
      <c r="K5735" t="s">
        <v>56</v>
      </c>
      <c r="L5735" t="s">
        <v>902</v>
      </c>
      <c r="M5735" t="s">
        <v>1829</v>
      </c>
      <c r="N5735" s="5">
        <v>-6604779</v>
      </c>
    </row>
    <row r="5736" spans="1:14" x14ac:dyDescent="0.25">
      <c r="A5736" t="s">
        <v>69</v>
      </c>
      <c r="B5736" t="s">
        <v>2090</v>
      </c>
      <c r="C5736">
        <v>1815</v>
      </c>
      <c r="D5736" s="2">
        <v>46054</v>
      </c>
      <c r="E5736" t="s">
        <v>905</v>
      </c>
      <c r="F5736" t="s">
        <v>174</v>
      </c>
      <c r="G5736" t="s">
        <v>1909</v>
      </c>
      <c r="H5736" t="s">
        <v>3076</v>
      </c>
      <c r="I5736" t="s">
        <v>5619</v>
      </c>
      <c r="J5736" t="s">
        <v>320</v>
      </c>
      <c r="K5736" t="s">
        <v>56</v>
      </c>
      <c r="L5736" t="s">
        <v>902</v>
      </c>
      <c r="M5736" t="s">
        <v>1829</v>
      </c>
      <c r="N5736" s="5">
        <v>5041298</v>
      </c>
    </row>
    <row r="5737" spans="1:14" x14ac:dyDescent="0.25">
      <c r="A5737" t="s">
        <v>69</v>
      </c>
      <c r="B5737" t="s">
        <v>2090</v>
      </c>
      <c r="C5737">
        <v>1815</v>
      </c>
      <c r="D5737" s="2">
        <v>46054</v>
      </c>
      <c r="E5737" t="s">
        <v>905</v>
      </c>
      <c r="F5737" t="s">
        <v>174</v>
      </c>
      <c r="G5737" t="s">
        <v>1909</v>
      </c>
      <c r="H5737" t="s">
        <v>3076</v>
      </c>
      <c r="I5737" t="s">
        <v>5620</v>
      </c>
      <c r="J5737" t="s">
        <v>320</v>
      </c>
      <c r="K5737" t="s">
        <v>56</v>
      </c>
      <c r="L5737" t="s">
        <v>902</v>
      </c>
      <c r="M5737" t="s">
        <v>1829</v>
      </c>
      <c r="N5737" s="5">
        <v>-5041298</v>
      </c>
    </row>
    <row r="5738" spans="1:14" x14ac:dyDescent="0.25">
      <c r="A5738" t="s">
        <v>69</v>
      </c>
      <c r="B5738" t="s">
        <v>2090</v>
      </c>
      <c r="C5738">
        <v>1815</v>
      </c>
      <c r="D5738" s="2">
        <v>46054</v>
      </c>
      <c r="E5738" t="s">
        <v>905</v>
      </c>
      <c r="F5738" t="s">
        <v>174</v>
      </c>
      <c r="G5738" t="s">
        <v>1909</v>
      </c>
      <c r="H5738" t="s">
        <v>4784</v>
      </c>
      <c r="I5738" t="s">
        <v>5621</v>
      </c>
      <c r="J5738" t="s">
        <v>320</v>
      </c>
      <c r="K5738" t="s">
        <v>56</v>
      </c>
      <c r="L5738" t="s">
        <v>902</v>
      </c>
      <c r="M5738" t="s">
        <v>1829</v>
      </c>
      <c r="N5738" s="5">
        <v>587536</v>
      </c>
    </row>
    <row r="5739" spans="1:14" x14ac:dyDescent="0.25">
      <c r="A5739" t="s">
        <v>69</v>
      </c>
      <c r="B5739" t="s">
        <v>2090</v>
      </c>
      <c r="C5739">
        <v>1815</v>
      </c>
      <c r="D5739" s="2">
        <v>46054</v>
      </c>
      <c r="E5739" t="s">
        <v>905</v>
      </c>
      <c r="F5739" t="s">
        <v>174</v>
      </c>
      <c r="G5739" t="s">
        <v>1909</v>
      </c>
      <c r="H5739" t="s">
        <v>4787</v>
      </c>
      <c r="I5739" t="s">
        <v>5622</v>
      </c>
      <c r="J5739" t="s">
        <v>320</v>
      </c>
      <c r="K5739" t="s">
        <v>56</v>
      </c>
      <c r="L5739" t="s">
        <v>902</v>
      </c>
      <c r="M5739" t="s">
        <v>1829</v>
      </c>
      <c r="N5739" s="5">
        <v>4046504</v>
      </c>
    </row>
    <row r="5740" spans="1:14" x14ac:dyDescent="0.25">
      <c r="A5740" t="s">
        <v>69</v>
      </c>
      <c r="B5740" t="s">
        <v>2090</v>
      </c>
      <c r="C5740">
        <v>1815</v>
      </c>
      <c r="D5740" s="2">
        <v>46054</v>
      </c>
      <c r="E5740" t="s">
        <v>905</v>
      </c>
      <c r="F5740" t="s">
        <v>174</v>
      </c>
      <c r="G5740" t="s">
        <v>1909</v>
      </c>
      <c r="H5740" t="s">
        <v>4788</v>
      </c>
      <c r="I5740" t="s">
        <v>5623</v>
      </c>
      <c r="J5740" t="s">
        <v>320</v>
      </c>
      <c r="K5740" t="s">
        <v>56</v>
      </c>
      <c r="L5740" t="s">
        <v>902</v>
      </c>
      <c r="M5740" t="s">
        <v>1829</v>
      </c>
      <c r="N5740" s="5">
        <v>817996</v>
      </c>
    </row>
    <row r="5741" spans="1:14" x14ac:dyDescent="0.25">
      <c r="A5741" t="s">
        <v>69</v>
      </c>
      <c r="B5741" t="s">
        <v>2090</v>
      </c>
      <c r="C5741">
        <v>1815</v>
      </c>
      <c r="D5741" s="2">
        <v>46054</v>
      </c>
      <c r="E5741" t="s">
        <v>905</v>
      </c>
      <c r="F5741" t="s">
        <v>2255</v>
      </c>
      <c r="G5741" t="s">
        <v>14</v>
      </c>
      <c r="H5741" t="s">
        <v>2898</v>
      </c>
      <c r="I5741" t="s">
        <v>5624</v>
      </c>
      <c r="J5741" t="s">
        <v>2256</v>
      </c>
      <c r="K5741" t="s">
        <v>56</v>
      </c>
      <c r="L5741" t="s">
        <v>902</v>
      </c>
      <c r="M5741" t="s">
        <v>1829</v>
      </c>
      <c r="N5741" s="5">
        <v>220661</v>
      </c>
    </row>
    <row r="5742" spans="1:14" x14ac:dyDescent="0.25">
      <c r="A5742" t="s">
        <v>69</v>
      </c>
      <c r="B5742" t="s">
        <v>2090</v>
      </c>
      <c r="C5742">
        <v>1815</v>
      </c>
      <c r="D5742" s="2">
        <v>46054</v>
      </c>
      <c r="E5742" t="s">
        <v>905</v>
      </c>
      <c r="F5742" t="s">
        <v>2255</v>
      </c>
      <c r="G5742" t="s">
        <v>14</v>
      </c>
      <c r="H5742" t="s">
        <v>2896</v>
      </c>
      <c r="I5742" t="s">
        <v>5625</v>
      </c>
      <c r="J5742" t="s">
        <v>2256</v>
      </c>
      <c r="K5742" t="s">
        <v>56</v>
      </c>
      <c r="L5742" t="s">
        <v>902</v>
      </c>
      <c r="M5742" t="s">
        <v>1829</v>
      </c>
      <c r="N5742" s="5">
        <v>220661</v>
      </c>
    </row>
    <row r="5743" spans="1:14" x14ac:dyDescent="0.25">
      <c r="A5743" t="s">
        <v>69</v>
      </c>
      <c r="B5743" t="s">
        <v>2090</v>
      </c>
      <c r="C5743">
        <v>1815</v>
      </c>
      <c r="D5743" s="2">
        <v>46054</v>
      </c>
      <c r="E5743" t="s">
        <v>905</v>
      </c>
      <c r="F5743" t="s">
        <v>1124</v>
      </c>
      <c r="G5743" t="s">
        <v>1125</v>
      </c>
      <c r="H5743" t="s">
        <v>2900</v>
      </c>
      <c r="I5743" t="s">
        <v>5626</v>
      </c>
      <c r="J5743" t="s">
        <v>1125</v>
      </c>
      <c r="K5743" t="s">
        <v>56</v>
      </c>
      <c r="L5743" t="s">
        <v>902</v>
      </c>
      <c r="M5743" t="s">
        <v>1829</v>
      </c>
      <c r="N5743" s="5">
        <v>1036395</v>
      </c>
    </row>
    <row r="5744" spans="1:14" x14ac:dyDescent="0.25">
      <c r="A5744" t="s">
        <v>69</v>
      </c>
      <c r="B5744" t="s">
        <v>2090</v>
      </c>
      <c r="C5744">
        <v>1815</v>
      </c>
      <c r="D5744" s="2">
        <v>46054</v>
      </c>
      <c r="E5744" t="s">
        <v>905</v>
      </c>
      <c r="F5744" t="s">
        <v>534</v>
      </c>
      <c r="G5744" t="s">
        <v>2042</v>
      </c>
      <c r="H5744" t="s">
        <v>4763</v>
      </c>
      <c r="I5744" t="s">
        <v>5627</v>
      </c>
      <c r="J5744" t="s">
        <v>634</v>
      </c>
      <c r="K5744" t="s">
        <v>56</v>
      </c>
      <c r="L5744" t="s">
        <v>902</v>
      </c>
      <c r="M5744" t="s">
        <v>1829</v>
      </c>
      <c r="N5744" s="5">
        <v>2755277</v>
      </c>
    </row>
    <row r="5745" spans="1:14" x14ac:dyDescent="0.25">
      <c r="A5745" t="s">
        <v>69</v>
      </c>
      <c r="B5745" t="s">
        <v>2090</v>
      </c>
      <c r="C5745">
        <v>1815</v>
      </c>
      <c r="D5745" s="2">
        <v>46054</v>
      </c>
      <c r="E5745" t="s">
        <v>905</v>
      </c>
      <c r="F5745" t="s">
        <v>534</v>
      </c>
      <c r="G5745" t="s">
        <v>2042</v>
      </c>
      <c r="H5745" t="s">
        <v>4769</v>
      </c>
      <c r="I5745" t="s">
        <v>5628</v>
      </c>
      <c r="J5745" t="s">
        <v>634</v>
      </c>
      <c r="K5745" t="s">
        <v>56</v>
      </c>
      <c r="L5745" t="s">
        <v>902</v>
      </c>
      <c r="M5745" t="s">
        <v>1829</v>
      </c>
      <c r="N5745" s="5">
        <v>3960344</v>
      </c>
    </row>
    <row r="5746" spans="1:14" x14ac:dyDescent="0.25">
      <c r="A5746" t="s">
        <v>69</v>
      </c>
      <c r="B5746" t="s">
        <v>2090</v>
      </c>
      <c r="C5746">
        <v>1815</v>
      </c>
      <c r="D5746" s="2">
        <v>46054</v>
      </c>
      <c r="E5746" t="s">
        <v>905</v>
      </c>
      <c r="F5746" t="s">
        <v>1127</v>
      </c>
      <c r="G5746" t="s">
        <v>2092</v>
      </c>
      <c r="H5746" t="s">
        <v>4753</v>
      </c>
      <c r="I5746" t="s">
        <v>5629</v>
      </c>
      <c r="J5746" t="s">
        <v>1128</v>
      </c>
      <c r="K5746" t="s">
        <v>56</v>
      </c>
      <c r="L5746" t="s">
        <v>902</v>
      </c>
      <c r="M5746" t="s">
        <v>1829</v>
      </c>
      <c r="N5746" s="5">
        <v>884912</v>
      </c>
    </row>
    <row r="5747" spans="1:14" x14ac:dyDescent="0.25">
      <c r="A5747" t="s">
        <v>69</v>
      </c>
      <c r="B5747" t="s">
        <v>2090</v>
      </c>
      <c r="C5747">
        <v>1815</v>
      </c>
      <c r="D5747" s="2">
        <v>46054</v>
      </c>
      <c r="E5747" t="s">
        <v>905</v>
      </c>
      <c r="F5747" t="s">
        <v>1127</v>
      </c>
      <c r="G5747" t="s">
        <v>2092</v>
      </c>
      <c r="H5747" t="s">
        <v>4754</v>
      </c>
      <c r="I5747" t="s">
        <v>5630</v>
      </c>
      <c r="J5747" t="s">
        <v>1128</v>
      </c>
      <c r="K5747" t="s">
        <v>56</v>
      </c>
      <c r="L5747" t="s">
        <v>902</v>
      </c>
      <c r="M5747" t="s">
        <v>1829</v>
      </c>
      <c r="N5747" s="5">
        <v>822186</v>
      </c>
    </row>
    <row r="5748" spans="1:14" x14ac:dyDescent="0.25">
      <c r="A5748" t="s">
        <v>69</v>
      </c>
      <c r="B5748" t="s">
        <v>2090</v>
      </c>
      <c r="C5748">
        <v>1815</v>
      </c>
      <c r="D5748" s="2">
        <v>46054</v>
      </c>
      <c r="E5748" t="s">
        <v>905</v>
      </c>
      <c r="F5748" t="s">
        <v>1127</v>
      </c>
      <c r="G5748" t="s">
        <v>2092</v>
      </c>
      <c r="H5748" t="s">
        <v>4755</v>
      </c>
      <c r="I5748" t="s">
        <v>5631</v>
      </c>
      <c r="J5748" t="s">
        <v>1128</v>
      </c>
      <c r="K5748" t="s">
        <v>56</v>
      </c>
      <c r="L5748" t="s">
        <v>902</v>
      </c>
      <c r="M5748" t="s">
        <v>1829</v>
      </c>
      <c r="N5748" s="5">
        <v>822186</v>
      </c>
    </row>
    <row r="5749" spans="1:14" x14ac:dyDescent="0.25">
      <c r="A5749" t="s">
        <v>69</v>
      </c>
      <c r="B5749" t="s">
        <v>2090</v>
      </c>
      <c r="C5749">
        <v>1815</v>
      </c>
      <c r="D5749" s="2">
        <v>46054</v>
      </c>
      <c r="E5749" t="s">
        <v>905</v>
      </c>
      <c r="F5749" t="s">
        <v>1127</v>
      </c>
      <c r="G5749" t="s">
        <v>2092</v>
      </c>
      <c r="H5749" t="s">
        <v>4761</v>
      </c>
      <c r="I5749" t="s">
        <v>5632</v>
      </c>
      <c r="J5749" t="s">
        <v>1128</v>
      </c>
      <c r="K5749" t="s">
        <v>56</v>
      </c>
      <c r="L5749" t="s">
        <v>902</v>
      </c>
      <c r="M5749" t="s">
        <v>1829</v>
      </c>
      <c r="N5749" s="5">
        <v>7147815</v>
      </c>
    </row>
    <row r="5750" spans="1:14" x14ac:dyDescent="0.25">
      <c r="A5750" t="s">
        <v>69</v>
      </c>
      <c r="B5750" t="s">
        <v>2090</v>
      </c>
      <c r="C5750">
        <v>1815</v>
      </c>
      <c r="D5750" s="2">
        <v>46054</v>
      </c>
      <c r="E5750" t="s">
        <v>905</v>
      </c>
      <c r="F5750" t="s">
        <v>1127</v>
      </c>
      <c r="G5750" t="s">
        <v>2092</v>
      </c>
      <c r="H5750" t="s">
        <v>4762</v>
      </c>
      <c r="I5750" t="s">
        <v>5633</v>
      </c>
      <c r="J5750" t="s">
        <v>1128</v>
      </c>
      <c r="K5750" t="s">
        <v>56</v>
      </c>
      <c r="L5750" t="s">
        <v>902</v>
      </c>
      <c r="M5750" t="s">
        <v>1829</v>
      </c>
      <c r="N5750" s="5">
        <v>6018520</v>
      </c>
    </row>
    <row r="5751" spans="1:14" x14ac:dyDescent="0.25">
      <c r="A5751" t="s">
        <v>69</v>
      </c>
      <c r="B5751" t="s">
        <v>2090</v>
      </c>
      <c r="C5751">
        <v>1815</v>
      </c>
      <c r="D5751" s="2">
        <v>46082</v>
      </c>
      <c r="E5751" t="s">
        <v>905</v>
      </c>
      <c r="F5751" t="s">
        <v>218</v>
      </c>
      <c r="G5751" t="s">
        <v>133</v>
      </c>
      <c r="H5751" t="s">
        <v>6566</v>
      </c>
      <c r="I5751" t="s">
        <v>8561</v>
      </c>
      <c r="J5751" t="s">
        <v>133</v>
      </c>
      <c r="K5751" t="s">
        <v>56</v>
      </c>
      <c r="L5751" t="s">
        <v>902</v>
      </c>
      <c r="M5751" t="s">
        <v>1829</v>
      </c>
      <c r="N5751" s="5">
        <v>2163580</v>
      </c>
    </row>
    <row r="5752" spans="1:14" x14ac:dyDescent="0.25">
      <c r="A5752" t="s">
        <v>69</v>
      </c>
      <c r="B5752" t="s">
        <v>2090</v>
      </c>
      <c r="C5752">
        <v>1815</v>
      </c>
      <c r="D5752" s="2">
        <v>46082</v>
      </c>
      <c r="E5752" t="s">
        <v>905</v>
      </c>
      <c r="F5752" t="s">
        <v>601</v>
      </c>
      <c r="G5752" t="s">
        <v>1894</v>
      </c>
      <c r="H5752" t="s">
        <v>3068</v>
      </c>
      <c r="I5752" t="s">
        <v>8562</v>
      </c>
      <c r="J5752" t="s">
        <v>657</v>
      </c>
      <c r="K5752" t="s">
        <v>56</v>
      </c>
      <c r="L5752" t="s">
        <v>902</v>
      </c>
      <c r="M5752" t="s">
        <v>1829</v>
      </c>
      <c r="N5752" s="5">
        <v>6604779</v>
      </c>
    </row>
    <row r="5753" spans="1:14" x14ac:dyDescent="0.25">
      <c r="A5753" t="s">
        <v>69</v>
      </c>
      <c r="B5753" t="s">
        <v>2090</v>
      </c>
      <c r="C5753">
        <v>1815</v>
      </c>
      <c r="D5753" s="2">
        <v>46082</v>
      </c>
      <c r="E5753" t="s">
        <v>905</v>
      </c>
      <c r="F5753" t="s">
        <v>601</v>
      </c>
      <c r="G5753" t="s">
        <v>1894</v>
      </c>
      <c r="H5753" t="s">
        <v>3068</v>
      </c>
      <c r="I5753" t="s">
        <v>8563</v>
      </c>
      <c r="J5753" t="s">
        <v>657</v>
      </c>
      <c r="K5753" t="s">
        <v>56</v>
      </c>
      <c r="L5753" t="s">
        <v>902</v>
      </c>
      <c r="M5753" t="s">
        <v>1829</v>
      </c>
      <c r="N5753" s="5">
        <v>-6604779</v>
      </c>
    </row>
    <row r="5754" spans="1:14" x14ac:dyDescent="0.25">
      <c r="A5754" t="s">
        <v>69</v>
      </c>
      <c r="B5754" t="s">
        <v>2090</v>
      </c>
      <c r="C5754">
        <v>1815</v>
      </c>
      <c r="D5754" s="2">
        <v>46082</v>
      </c>
      <c r="E5754" t="s">
        <v>905</v>
      </c>
      <c r="F5754" t="s">
        <v>601</v>
      </c>
      <c r="G5754" t="s">
        <v>1894</v>
      </c>
      <c r="H5754" t="s">
        <v>6219</v>
      </c>
      <c r="I5754" t="s">
        <v>8564</v>
      </c>
      <c r="J5754" t="s">
        <v>657</v>
      </c>
      <c r="K5754" t="s">
        <v>56</v>
      </c>
      <c r="L5754" t="s">
        <v>902</v>
      </c>
      <c r="M5754" t="s">
        <v>1829</v>
      </c>
      <c r="N5754" s="5">
        <v>698962</v>
      </c>
    </row>
    <row r="5755" spans="1:14" x14ac:dyDescent="0.25">
      <c r="A5755" t="s">
        <v>69</v>
      </c>
      <c r="B5755" t="s">
        <v>2090</v>
      </c>
      <c r="C5755">
        <v>1815</v>
      </c>
      <c r="D5755" s="2">
        <v>46082</v>
      </c>
      <c r="E5755" t="s">
        <v>905</v>
      </c>
      <c r="F5755" t="s">
        <v>601</v>
      </c>
      <c r="G5755" t="s">
        <v>1894</v>
      </c>
      <c r="H5755" t="s">
        <v>6221</v>
      </c>
      <c r="I5755" t="s">
        <v>8565</v>
      </c>
      <c r="J5755" t="s">
        <v>657</v>
      </c>
      <c r="K5755" t="s">
        <v>56</v>
      </c>
      <c r="L5755" t="s">
        <v>902</v>
      </c>
      <c r="M5755" t="s">
        <v>1829</v>
      </c>
      <c r="N5755" s="5">
        <v>1984162</v>
      </c>
    </row>
    <row r="5756" spans="1:14" x14ac:dyDescent="0.25">
      <c r="A5756" t="s">
        <v>69</v>
      </c>
      <c r="B5756" t="s">
        <v>2090</v>
      </c>
      <c r="C5756">
        <v>1815</v>
      </c>
      <c r="D5756" s="2">
        <v>46082</v>
      </c>
      <c r="E5756" t="s">
        <v>905</v>
      </c>
      <c r="F5756" t="s">
        <v>601</v>
      </c>
      <c r="G5756" t="s">
        <v>1894</v>
      </c>
      <c r="H5756" t="s">
        <v>6634</v>
      </c>
      <c r="I5756" t="s">
        <v>8566</v>
      </c>
      <c r="J5756" t="s">
        <v>657</v>
      </c>
      <c r="K5756" t="s">
        <v>56</v>
      </c>
      <c r="L5756" t="s">
        <v>902</v>
      </c>
      <c r="M5756" t="s">
        <v>1829</v>
      </c>
      <c r="N5756" s="5">
        <v>175304</v>
      </c>
    </row>
    <row r="5757" spans="1:14" x14ac:dyDescent="0.25">
      <c r="A5757" t="s">
        <v>69</v>
      </c>
      <c r="B5757" t="s">
        <v>2090</v>
      </c>
      <c r="C5757">
        <v>1815</v>
      </c>
      <c r="D5757" s="2">
        <v>46082</v>
      </c>
      <c r="E5757" t="s">
        <v>905</v>
      </c>
      <c r="F5757" t="s">
        <v>174</v>
      </c>
      <c r="G5757" t="s">
        <v>1909</v>
      </c>
      <c r="H5757" t="s">
        <v>6217</v>
      </c>
      <c r="I5757" t="s">
        <v>8567</v>
      </c>
      <c r="J5757" t="s">
        <v>320</v>
      </c>
      <c r="K5757" t="s">
        <v>56</v>
      </c>
      <c r="L5757" t="s">
        <v>902</v>
      </c>
      <c r="M5757" t="s">
        <v>1829</v>
      </c>
      <c r="N5757" s="5">
        <v>5043583</v>
      </c>
    </row>
    <row r="5758" spans="1:14" x14ac:dyDescent="0.25">
      <c r="A5758" t="s">
        <v>69</v>
      </c>
      <c r="B5758" t="s">
        <v>2090</v>
      </c>
      <c r="C5758">
        <v>1815</v>
      </c>
      <c r="D5758" s="2">
        <v>46082</v>
      </c>
      <c r="E5758" t="s">
        <v>905</v>
      </c>
      <c r="F5758" t="s">
        <v>174</v>
      </c>
      <c r="G5758" t="s">
        <v>1909</v>
      </c>
      <c r="H5758" t="s">
        <v>6215</v>
      </c>
      <c r="I5758" t="s">
        <v>8568</v>
      </c>
      <c r="J5758" t="s">
        <v>320</v>
      </c>
      <c r="K5758" t="s">
        <v>56</v>
      </c>
      <c r="L5758" t="s">
        <v>902</v>
      </c>
      <c r="M5758" t="s">
        <v>1829</v>
      </c>
      <c r="N5758" s="5">
        <v>1259107</v>
      </c>
    </row>
    <row r="5759" spans="1:14" x14ac:dyDescent="0.25">
      <c r="A5759" t="s">
        <v>69</v>
      </c>
      <c r="B5759" t="s">
        <v>2090</v>
      </c>
      <c r="C5759">
        <v>1815</v>
      </c>
      <c r="D5759" s="2">
        <v>46082</v>
      </c>
      <c r="E5759" t="s">
        <v>905</v>
      </c>
      <c r="F5759" t="s">
        <v>174</v>
      </c>
      <c r="G5759" t="s">
        <v>1909</v>
      </c>
      <c r="H5759" t="s">
        <v>6609</v>
      </c>
      <c r="I5759" t="s">
        <v>8569</v>
      </c>
      <c r="J5759" t="s">
        <v>320</v>
      </c>
      <c r="K5759" t="s">
        <v>56</v>
      </c>
      <c r="L5759" t="s">
        <v>902</v>
      </c>
      <c r="M5759" t="s">
        <v>1829</v>
      </c>
      <c r="N5759" s="5">
        <v>149406</v>
      </c>
    </row>
    <row r="5760" spans="1:14" x14ac:dyDescent="0.25">
      <c r="A5760" t="s">
        <v>69</v>
      </c>
      <c r="B5760" t="s">
        <v>2090</v>
      </c>
      <c r="C5760">
        <v>1815</v>
      </c>
      <c r="D5760" s="2">
        <v>46082</v>
      </c>
      <c r="E5760" t="s">
        <v>905</v>
      </c>
      <c r="F5760" t="s">
        <v>174</v>
      </c>
      <c r="G5760" t="s">
        <v>1909</v>
      </c>
      <c r="H5760" t="s">
        <v>6633</v>
      </c>
      <c r="I5760" t="s">
        <v>8570</v>
      </c>
      <c r="J5760" t="s">
        <v>320</v>
      </c>
      <c r="K5760" t="s">
        <v>56</v>
      </c>
      <c r="L5760" t="s">
        <v>902</v>
      </c>
      <c r="M5760" t="s">
        <v>1829</v>
      </c>
      <c r="N5760" s="5">
        <v>588146</v>
      </c>
    </row>
    <row r="5761" spans="1:14" x14ac:dyDescent="0.25">
      <c r="A5761" t="s">
        <v>69</v>
      </c>
      <c r="B5761" t="s">
        <v>2090</v>
      </c>
      <c r="C5761">
        <v>1815</v>
      </c>
      <c r="D5761" s="2">
        <v>46082</v>
      </c>
      <c r="E5761" t="s">
        <v>905</v>
      </c>
      <c r="F5761" t="s">
        <v>1124</v>
      </c>
      <c r="G5761" t="s">
        <v>1125</v>
      </c>
      <c r="H5761" t="s">
        <v>6623</v>
      </c>
      <c r="I5761" t="s">
        <v>8571</v>
      </c>
      <c r="J5761" t="s">
        <v>1125</v>
      </c>
      <c r="K5761" t="s">
        <v>56</v>
      </c>
      <c r="L5761" t="s">
        <v>902</v>
      </c>
      <c r="M5761" t="s">
        <v>1829</v>
      </c>
      <c r="N5761" s="5">
        <v>1208893</v>
      </c>
    </row>
    <row r="5762" spans="1:14" x14ac:dyDescent="0.25">
      <c r="A5762" t="s">
        <v>69</v>
      </c>
      <c r="B5762" t="s">
        <v>2090</v>
      </c>
      <c r="C5762">
        <v>1815</v>
      </c>
      <c r="D5762" s="2">
        <v>46082</v>
      </c>
      <c r="E5762" t="s">
        <v>905</v>
      </c>
      <c r="F5762" t="s">
        <v>8572</v>
      </c>
      <c r="G5762" t="s">
        <v>8573</v>
      </c>
      <c r="H5762" t="s">
        <v>6619</v>
      </c>
      <c r="I5762" t="s">
        <v>8574</v>
      </c>
      <c r="J5762" t="s">
        <v>8575</v>
      </c>
      <c r="K5762" t="s">
        <v>56</v>
      </c>
      <c r="L5762" t="s">
        <v>902</v>
      </c>
      <c r="M5762" t="s">
        <v>1829</v>
      </c>
      <c r="N5762" s="5">
        <v>157773</v>
      </c>
    </row>
    <row r="5763" spans="1:14" x14ac:dyDescent="0.25">
      <c r="A5763" t="s">
        <v>69</v>
      </c>
      <c r="B5763" t="s">
        <v>2090</v>
      </c>
      <c r="C5763">
        <v>1815</v>
      </c>
      <c r="D5763" s="2">
        <v>46082</v>
      </c>
      <c r="E5763" t="s">
        <v>905</v>
      </c>
      <c r="F5763" t="s">
        <v>952</v>
      </c>
      <c r="G5763" t="s">
        <v>2091</v>
      </c>
      <c r="H5763" t="s">
        <v>3089</v>
      </c>
      <c r="I5763" t="s">
        <v>8576</v>
      </c>
      <c r="J5763" t="s">
        <v>1088</v>
      </c>
      <c r="K5763" t="s">
        <v>56</v>
      </c>
      <c r="L5763" t="s">
        <v>902</v>
      </c>
      <c r="M5763" t="s">
        <v>1829</v>
      </c>
      <c r="N5763" s="5">
        <v>124058</v>
      </c>
    </row>
    <row r="5764" spans="1:14" x14ac:dyDescent="0.25">
      <c r="A5764" t="s">
        <v>69</v>
      </c>
      <c r="B5764" t="s">
        <v>2090</v>
      </c>
      <c r="C5764">
        <v>1815</v>
      </c>
      <c r="D5764" s="2">
        <v>46082</v>
      </c>
      <c r="E5764" t="s">
        <v>905</v>
      </c>
      <c r="F5764" t="s">
        <v>1127</v>
      </c>
      <c r="G5764" t="s">
        <v>2092</v>
      </c>
      <c r="H5764" t="s">
        <v>6244</v>
      </c>
      <c r="I5764" t="s">
        <v>8577</v>
      </c>
      <c r="J5764" t="s">
        <v>1128</v>
      </c>
      <c r="K5764" t="s">
        <v>56</v>
      </c>
      <c r="L5764" t="s">
        <v>902</v>
      </c>
      <c r="M5764" t="s">
        <v>1829</v>
      </c>
      <c r="N5764" s="5">
        <v>6026834</v>
      </c>
    </row>
    <row r="5765" spans="1:14" x14ac:dyDescent="0.25">
      <c r="A5765" t="s">
        <v>69</v>
      </c>
      <c r="B5765" t="s">
        <v>2090</v>
      </c>
      <c r="C5765">
        <v>1815</v>
      </c>
      <c r="D5765" s="2">
        <v>46082</v>
      </c>
      <c r="E5765" t="s">
        <v>905</v>
      </c>
      <c r="F5765" t="s">
        <v>1127</v>
      </c>
      <c r="G5765" t="s">
        <v>2092</v>
      </c>
      <c r="H5765" t="s">
        <v>6635</v>
      </c>
      <c r="I5765" t="s">
        <v>8578</v>
      </c>
      <c r="J5765" t="s">
        <v>1128</v>
      </c>
      <c r="K5765" t="s">
        <v>56</v>
      </c>
      <c r="L5765" t="s">
        <v>902</v>
      </c>
      <c r="M5765" t="s">
        <v>1829</v>
      </c>
      <c r="N5765" s="5">
        <v>887313</v>
      </c>
    </row>
    <row r="5766" spans="1:14" x14ac:dyDescent="0.25">
      <c r="A5766" t="s">
        <v>69</v>
      </c>
      <c r="B5766" t="s">
        <v>2090</v>
      </c>
      <c r="C5766">
        <v>1815</v>
      </c>
      <c r="D5766" s="2">
        <v>46082</v>
      </c>
      <c r="E5766" t="s">
        <v>905</v>
      </c>
      <c r="F5766" t="s">
        <v>1127</v>
      </c>
      <c r="G5766" t="s">
        <v>2092</v>
      </c>
      <c r="H5766" t="s">
        <v>6636</v>
      </c>
      <c r="I5766" t="s">
        <v>8579</v>
      </c>
      <c r="J5766" t="s">
        <v>1128</v>
      </c>
      <c r="K5766" t="s">
        <v>56</v>
      </c>
      <c r="L5766" t="s">
        <v>902</v>
      </c>
      <c r="M5766" t="s">
        <v>1829</v>
      </c>
      <c r="N5766" s="5">
        <v>824416</v>
      </c>
    </row>
    <row r="5767" spans="1:14" x14ac:dyDescent="0.25">
      <c r="A5767" t="s">
        <v>69</v>
      </c>
      <c r="B5767" t="s">
        <v>2090</v>
      </c>
      <c r="C5767">
        <v>1815</v>
      </c>
      <c r="D5767" s="2">
        <v>46082</v>
      </c>
      <c r="E5767" t="s">
        <v>905</v>
      </c>
      <c r="F5767" t="s">
        <v>1127</v>
      </c>
      <c r="G5767" t="s">
        <v>2092</v>
      </c>
      <c r="H5767" t="s">
        <v>6637</v>
      </c>
      <c r="I5767" t="s">
        <v>8580</v>
      </c>
      <c r="J5767" t="s">
        <v>1128</v>
      </c>
      <c r="K5767" t="s">
        <v>56</v>
      </c>
      <c r="L5767" t="s">
        <v>902</v>
      </c>
      <c r="M5767" t="s">
        <v>1829</v>
      </c>
      <c r="N5767" s="5">
        <v>824416</v>
      </c>
    </row>
    <row r="5768" spans="1:14" x14ac:dyDescent="0.25">
      <c r="A5768" t="s">
        <v>69</v>
      </c>
      <c r="B5768" t="s">
        <v>2090</v>
      </c>
      <c r="C5768">
        <v>1815</v>
      </c>
      <c r="D5768" s="2">
        <v>46082</v>
      </c>
      <c r="E5768" t="s">
        <v>905</v>
      </c>
      <c r="F5768" t="s">
        <v>206</v>
      </c>
      <c r="G5768" t="s">
        <v>1928</v>
      </c>
      <c r="H5768" t="s">
        <v>6591</v>
      </c>
      <c r="I5768" t="s">
        <v>8581</v>
      </c>
      <c r="J5768" t="s">
        <v>624</v>
      </c>
      <c r="K5768" t="s">
        <v>56</v>
      </c>
      <c r="L5768" t="s">
        <v>902</v>
      </c>
      <c r="M5768" t="s">
        <v>1829</v>
      </c>
      <c r="N5768" s="5">
        <v>1173489</v>
      </c>
    </row>
    <row r="5769" spans="1:14" x14ac:dyDescent="0.25">
      <c r="A5769" t="s">
        <v>69</v>
      </c>
      <c r="B5769" t="s">
        <v>2090</v>
      </c>
      <c r="C5769">
        <v>1815</v>
      </c>
      <c r="D5769" s="2">
        <v>46082</v>
      </c>
      <c r="E5769" t="s">
        <v>905</v>
      </c>
      <c r="F5769" t="s">
        <v>291</v>
      </c>
      <c r="G5769" t="s">
        <v>273</v>
      </c>
      <c r="H5769" t="s">
        <v>6614</v>
      </c>
      <c r="I5769" t="s">
        <v>8582</v>
      </c>
      <c r="J5769" t="s">
        <v>273</v>
      </c>
      <c r="K5769" t="s">
        <v>56</v>
      </c>
      <c r="L5769" t="s">
        <v>902</v>
      </c>
      <c r="M5769" t="s">
        <v>1829</v>
      </c>
      <c r="N5769" s="5">
        <v>2698574</v>
      </c>
    </row>
    <row r="5770" spans="1:14" x14ac:dyDescent="0.25">
      <c r="A5770" t="s">
        <v>69</v>
      </c>
      <c r="B5770" t="s">
        <v>2090</v>
      </c>
      <c r="C5770">
        <v>1815</v>
      </c>
      <c r="D5770" s="2">
        <v>46113</v>
      </c>
      <c r="E5770" t="s">
        <v>905</v>
      </c>
      <c r="F5770" t="s">
        <v>218</v>
      </c>
      <c r="G5770" t="s">
        <v>133</v>
      </c>
      <c r="H5770" t="s">
        <v>6566</v>
      </c>
      <c r="I5770" t="s">
        <v>8583</v>
      </c>
      <c r="J5770" t="s">
        <v>133</v>
      </c>
      <c r="K5770" t="s">
        <v>56</v>
      </c>
      <c r="L5770" t="s">
        <v>902</v>
      </c>
      <c r="M5770" t="s">
        <v>1829</v>
      </c>
      <c r="N5770" s="5">
        <v>1302251</v>
      </c>
    </row>
    <row r="5771" spans="1:14" x14ac:dyDescent="0.25">
      <c r="A5771" t="s">
        <v>69</v>
      </c>
      <c r="B5771" t="s">
        <v>2090</v>
      </c>
      <c r="C5771">
        <v>1815</v>
      </c>
      <c r="D5771" s="2">
        <v>46113</v>
      </c>
      <c r="E5771" t="s">
        <v>905</v>
      </c>
      <c r="F5771" t="s">
        <v>1000</v>
      </c>
      <c r="G5771" t="s">
        <v>1839</v>
      </c>
      <c r="H5771" t="s">
        <v>6651</v>
      </c>
      <c r="I5771" t="s">
        <v>8584</v>
      </c>
      <c r="J5771" t="s">
        <v>1839</v>
      </c>
      <c r="K5771" t="s">
        <v>56</v>
      </c>
      <c r="L5771" t="s">
        <v>902</v>
      </c>
      <c r="M5771" t="s">
        <v>1829</v>
      </c>
      <c r="N5771" s="5">
        <v>421426</v>
      </c>
    </row>
    <row r="5772" spans="1:14" x14ac:dyDescent="0.25">
      <c r="A5772" t="s">
        <v>69</v>
      </c>
      <c r="B5772" t="s">
        <v>2090</v>
      </c>
      <c r="C5772">
        <v>1815</v>
      </c>
      <c r="D5772" s="2">
        <v>46113</v>
      </c>
      <c r="E5772" t="s">
        <v>905</v>
      </c>
      <c r="F5772" t="s">
        <v>1000</v>
      </c>
      <c r="G5772" t="s">
        <v>1839</v>
      </c>
      <c r="H5772" t="s">
        <v>6653</v>
      </c>
      <c r="I5772" t="s">
        <v>8585</v>
      </c>
      <c r="J5772" t="s">
        <v>1839</v>
      </c>
      <c r="K5772" t="s">
        <v>56</v>
      </c>
      <c r="L5772" t="s">
        <v>902</v>
      </c>
      <c r="M5772" t="s">
        <v>1829</v>
      </c>
      <c r="N5772" s="5">
        <v>984053</v>
      </c>
    </row>
    <row r="5773" spans="1:14" x14ac:dyDescent="0.25">
      <c r="A5773" t="s">
        <v>69</v>
      </c>
      <c r="B5773" t="s">
        <v>2090</v>
      </c>
      <c r="C5773">
        <v>1815</v>
      </c>
      <c r="D5773" s="2">
        <v>46113</v>
      </c>
      <c r="E5773" t="s">
        <v>905</v>
      </c>
      <c r="F5773" t="s">
        <v>174</v>
      </c>
      <c r="G5773" t="s">
        <v>1909</v>
      </c>
      <c r="H5773" t="s">
        <v>6654</v>
      </c>
      <c r="I5773" t="s">
        <v>8586</v>
      </c>
      <c r="J5773" t="s">
        <v>1909</v>
      </c>
      <c r="K5773" t="s">
        <v>56</v>
      </c>
      <c r="L5773" t="s">
        <v>902</v>
      </c>
      <c r="M5773" t="s">
        <v>1829</v>
      </c>
      <c r="N5773" s="5">
        <v>3906082</v>
      </c>
    </row>
    <row r="5774" spans="1:14" x14ac:dyDescent="0.25">
      <c r="A5774" t="s">
        <v>69</v>
      </c>
      <c r="B5774" t="s">
        <v>2090</v>
      </c>
      <c r="C5774">
        <v>1815</v>
      </c>
      <c r="D5774" s="2">
        <v>46113</v>
      </c>
      <c r="E5774" t="s">
        <v>905</v>
      </c>
      <c r="F5774" t="s">
        <v>174</v>
      </c>
      <c r="G5774" t="s">
        <v>1909</v>
      </c>
      <c r="H5774" t="s">
        <v>6658</v>
      </c>
      <c r="I5774" t="s">
        <v>8587</v>
      </c>
      <c r="J5774" t="s">
        <v>1909</v>
      </c>
      <c r="K5774" t="s">
        <v>56</v>
      </c>
      <c r="L5774" t="s">
        <v>902</v>
      </c>
      <c r="M5774" t="s">
        <v>1829</v>
      </c>
      <c r="N5774" s="5">
        <v>794045</v>
      </c>
    </row>
    <row r="5775" spans="1:14" x14ac:dyDescent="0.25">
      <c r="A5775" t="s">
        <v>69</v>
      </c>
      <c r="B5775" t="s">
        <v>2090</v>
      </c>
      <c r="C5775">
        <v>1815</v>
      </c>
      <c r="D5775" s="2">
        <v>46113</v>
      </c>
      <c r="E5775" t="s">
        <v>905</v>
      </c>
      <c r="F5775" t="s">
        <v>174</v>
      </c>
      <c r="G5775" t="s">
        <v>1909</v>
      </c>
      <c r="H5775" t="s">
        <v>6663</v>
      </c>
      <c r="I5775" t="s">
        <v>8588</v>
      </c>
      <c r="J5775" t="s">
        <v>1909</v>
      </c>
      <c r="K5775" t="s">
        <v>56</v>
      </c>
      <c r="L5775" t="s">
        <v>902</v>
      </c>
      <c r="M5775" t="s">
        <v>1829</v>
      </c>
      <c r="N5775" s="5">
        <v>589657</v>
      </c>
    </row>
    <row r="5776" spans="1:14" x14ac:dyDescent="0.25">
      <c r="A5776" t="s">
        <v>69</v>
      </c>
      <c r="B5776" t="s">
        <v>2090</v>
      </c>
      <c r="C5776">
        <v>1815</v>
      </c>
      <c r="D5776" s="2">
        <v>46113</v>
      </c>
      <c r="E5776" t="s">
        <v>905</v>
      </c>
      <c r="F5776" t="s">
        <v>996</v>
      </c>
      <c r="G5776" t="s">
        <v>997</v>
      </c>
      <c r="H5776" t="s">
        <v>6578</v>
      </c>
      <c r="I5776" t="s">
        <v>8589</v>
      </c>
      <c r="J5776" t="s">
        <v>997</v>
      </c>
      <c r="K5776" t="s">
        <v>56</v>
      </c>
      <c r="L5776" t="s">
        <v>902</v>
      </c>
      <c r="M5776" t="s">
        <v>1829</v>
      </c>
      <c r="N5776" s="5">
        <v>3025546</v>
      </c>
    </row>
    <row r="5777" spans="1:14" x14ac:dyDescent="0.25">
      <c r="A5777" t="s">
        <v>69</v>
      </c>
      <c r="B5777" t="s">
        <v>2090</v>
      </c>
      <c r="C5777">
        <v>1815</v>
      </c>
      <c r="D5777" s="2">
        <v>46113</v>
      </c>
      <c r="E5777" t="s">
        <v>905</v>
      </c>
      <c r="F5777" t="s">
        <v>996</v>
      </c>
      <c r="G5777" t="s">
        <v>997</v>
      </c>
      <c r="H5777" t="s">
        <v>6579</v>
      </c>
      <c r="I5777" t="s">
        <v>8590</v>
      </c>
      <c r="J5777" t="s">
        <v>997</v>
      </c>
      <c r="K5777" t="s">
        <v>56</v>
      </c>
      <c r="L5777" t="s">
        <v>902</v>
      </c>
      <c r="M5777" t="s">
        <v>1829</v>
      </c>
      <c r="N5777" s="5">
        <v>3028566</v>
      </c>
    </row>
    <row r="5778" spans="1:14" x14ac:dyDescent="0.25">
      <c r="A5778" t="s">
        <v>69</v>
      </c>
      <c r="B5778" t="s">
        <v>2090</v>
      </c>
      <c r="C5778">
        <v>1815</v>
      </c>
      <c r="D5778" s="2">
        <v>46113</v>
      </c>
      <c r="E5778" t="s">
        <v>905</v>
      </c>
      <c r="F5778" t="s">
        <v>8591</v>
      </c>
      <c r="G5778" t="s">
        <v>8592</v>
      </c>
      <c r="H5778" t="s">
        <v>6540</v>
      </c>
      <c r="I5778" t="s">
        <v>8593</v>
      </c>
      <c r="J5778" t="s">
        <v>8592</v>
      </c>
      <c r="K5778" t="s">
        <v>56</v>
      </c>
      <c r="L5778" t="s">
        <v>902</v>
      </c>
      <c r="M5778" t="s">
        <v>1829</v>
      </c>
      <c r="N5778" s="5">
        <v>1406497</v>
      </c>
    </row>
    <row r="5779" spans="1:14" x14ac:dyDescent="0.25">
      <c r="A5779" t="s">
        <v>69</v>
      </c>
      <c r="B5779" t="s">
        <v>2090</v>
      </c>
      <c r="C5779">
        <v>1815</v>
      </c>
      <c r="D5779" s="2">
        <v>46113</v>
      </c>
      <c r="E5779" t="s">
        <v>905</v>
      </c>
      <c r="F5779" t="s">
        <v>8591</v>
      </c>
      <c r="G5779" t="s">
        <v>8592</v>
      </c>
      <c r="H5779" t="s">
        <v>6540</v>
      </c>
      <c r="I5779" t="s">
        <v>8594</v>
      </c>
      <c r="J5779" t="s">
        <v>8592</v>
      </c>
      <c r="K5779" t="s">
        <v>56</v>
      </c>
      <c r="L5779" t="s">
        <v>902</v>
      </c>
      <c r="M5779" t="s">
        <v>1829</v>
      </c>
      <c r="N5779" s="5">
        <v>801319</v>
      </c>
    </row>
    <row r="5780" spans="1:14" x14ac:dyDescent="0.25">
      <c r="A5780" t="s">
        <v>69</v>
      </c>
      <c r="B5780" t="s">
        <v>2090</v>
      </c>
      <c r="C5780">
        <v>1815</v>
      </c>
      <c r="D5780" s="2">
        <v>46113</v>
      </c>
      <c r="E5780" t="s">
        <v>905</v>
      </c>
      <c r="F5780" t="s">
        <v>952</v>
      </c>
      <c r="G5780" t="s">
        <v>2091</v>
      </c>
      <c r="H5780" t="s">
        <v>3089</v>
      </c>
      <c r="I5780" t="s">
        <v>8595</v>
      </c>
      <c r="J5780" t="s">
        <v>1088</v>
      </c>
      <c r="K5780" t="s">
        <v>56</v>
      </c>
      <c r="L5780" t="s">
        <v>902</v>
      </c>
      <c r="M5780" t="s">
        <v>1829</v>
      </c>
      <c r="N5780" s="5">
        <v>124306</v>
      </c>
    </row>
    <row r="5781" spans="1:14" x14ac:dyDescent="0.25">
      <c r="A5781" t="s">
        <v>69</v>
      </c>
      <c r="B5781" t="s">
        <v>2090</v>
      </c>
      <c r="C5781">
        <v>1815</v>
      </c>
      <c r="D5781" s="2">
        <v>46113</v>
      </c>
      <c r="E5781" t="s">
        <v>905</v>
      </c>
      <c r="F5781" t="s">
        <v>998</v>
      </c>
      <c r="G5781" t="s">
        <v>999</v>
      </c>
      <c r="H5781" t="s">
        <v>6581</v>
      </c>
      <c r="I5781" t="s">
        <v>8596</v>
      </c>
      <c r="J5781" t="s">
        <v>999</v>
      </c>
      <c r="K5781" t="s">
        <v>56</v>
      </c>
      <c r="L5781" t="s">
        <v>902</v>
      </c>
      <c r="M5781" t="s">
        <v>1829</v>
      </c>
      <c r="N5781" s="5">
        <v>4994618</v>
      </c>
    </row>
    <row r="5782" spans="1:14" x14ac:dyDescent="0.25">
      <c r="A5782" t="s">
        <v>69</v>
      </c>
      <c r="B5782" t="s">
        <v>2090</v>
      </c>
      <c r="C5782">
        <v>1815</v>
      </c>
      <c r="D5782" s="2">
        <v>46113</v>
      </c>
      <c r="E5782" t="s">
        <v>905</v>
      </c>
      <c r="F5782" t="s">
        <v>998</v>
      </c>
      <c r="G5782" t="s">
        <v>999</v>
      </c>
      <c r="H5782" t="s">
        <v>6588</v>
      </c>
      <c r="I5782" t="s">
        <v>8597</v>
      </c>
      <c r="J5782" t="s">
        <v>999</v>
      </c>
      <c r="K5782" t="s">
        <v>56</v>
      </c>
      <c r="L5782" t="s">
        <v>902</v>
      </c>
      <c r="M5782" t="s">
        <v>1829</v>
      </c>
      <c r="N5782" s="5">
        <v>2896343</v>
      </c>
    </row>
    <row r="5783" spans="1:14" x14ac:dyDescent="0.25">
      <c r="A5783" t="s">
        <v>69</v>
      </c>
      <c r="B5783" t="s">
        <v>2090</v>
      </c>
      <c r="C5783">
        <v>1815</v>
      </c>
      <c r="D5783" s="2">
        <v>46113</v>
      </c>
      <c r="E5783" t="s">
        <v>905</v>
      </c>
      <c r="F5783" t="s">
        <v>998</v>
      </c>
      <c r="G5783" t="s">
        <v>999</v>
      </c>
      <c r="H5783" t="s">
        <v>6664</v>
      </c>
      <c r="I5783" t="s">
        <v>8598</v>
      </c>
      <c r="J5783" t="s">
        <v>999</v>
      </c>
      <c r="K5783" t="s">
        <v>56</v>
      </c>
      <c r="L5783" t="s">
        <v>902</v>
      </c>
      <c r="M5783" t="s">
        <v>1829</v>
      </c>
      <c r="N5783" s="5">
        <v>699318</v>
      </c>
    </row>
    <row r="5784" spans="1:14" x14ac:dyDescent="0.25">
      <c r="A5784" t="s">
        <v>69</v>
      </c>
      <c r="B5784" t="s">
        <v>2090</v>
      </c>
      <c r="C5784">
        <v>1815</v>
      </c>
      <c r="D5784" s="2">
        <v>46113</v>
      </c>
      <c r="E5784" t="s">
        <v>905</v>
      </c>
      <c r="F5784" t="s">
        <v>1127</v>
      </c>
      <c r="G5784" t="s">
        <v>2092</v>
      </c>
      <c r="H5784" t="s">
        <v>6655</v>
      </c>
      <c r="I5784" t="s">
        <v>8599</v>
      </c>
      <c r="J5784" t="s">
        <v>2092</v>
      </c>
      <c r="K5784" t="s">
        <v>56</v>
      </c>
      <c r="L5784" t="s">
        <v>902</v>
      </c>
      <c r="M5784" t="s">
        <v>1829</v>
      </c>
      <c r="N5784" s="5">
        <v>888072</v>
      </c>
    </row>
    <row r="5785" spans="1:14" x14ac:dyDescent="0.25">
      <c r="A5785" t="s">
        <v>69</v>
      </c>
      <c r="B5785" t="s">
        <v>2090</v>
      </c>
      <c r="C5785">
        <v>1815</v>
      </c>
      <c r="D5785" s="2">
        <v>46113</v>
      </c>
      <c r="E5785" t="s">
        <v>905</v>
      </c>
      <c r="F5785" t="s">
        <v>1127</v>
      </c>
      <c r="G5785" t="s">
        <v>2092</v>
      </c>
      <c r="H5785" t="s">
        <v>6656</v>
      </c>
      <c r="I5785" t="s">
        <v>8600</v>
      </c>
      <c r="J5785" t="s">
        <v>2092</v>
      </c>
      <c r="K5785" t="s">
        <v>56</v>
      </c>
      <c r="L5785" t="s">
        <v>902</v>
      </c>
      <c r="M5785" t="s">
        <v>1829</v>
      </c>
      <c r="N5785" s="5">
        <v>825122</v>
      </c>
    </row>
    <row r="5786" spans="1:14" x14ac:dyDescent="0.25">
      <c r="A5786" t="s">
        <v>69</v>
      </c>
      <c r="B5786" t="s">
        <v>2090</v>
      </c>
      <c r="C5786">
        <v>1815</v>
      </c>
      <c r="D5786" s="2">
        <v>46113</v>
      </c>
      <c r="E5786" t="s">
        <v>905</v>
      </c>
      <c r="F5786" t="s">
        <v>1127</v>
      </c>
      <c r="G5786" t="s">
        <v>2092</v>
      </c>
      <c r="H5786" t="s">
        <v>6657</v>
      </c>
      <c r="I5786" t="s">
        <v>8601</v>
      </c>
      <c r="J5786" t="s">
        <v>2092</v>
      </c>
      <c r="K5786" t="s">
        <v>56</v>
      </c>
      <c r="L5786" t="s">
        <v>902</v>
      </c>
      <c r="M5786" t="s">
        <v>1829</v>
      </c>
      <c r="N5786" s="5">
        <v>825122</v>
      </c>
    </row>
    <row r="5787" spans="1:14" x14ac:dyDescent="0.25">
      <c r="A5787" t="s">
        <v>69</v>
      </c>
      <c r="B5787" t="s">
        <v>2090</v>
      </c>
      <c r="C5787">
        <v>1815</v>
      </c>
      <c r="D5787" s="2">
        <v>46113</v>
      </c>
      <c r="E5787" t="s">
        <v>905</v>
      </c>
      <c r="F5787" t="s">
        <v>206</v>
      </c>
      <c r="G5787" t="s">
        <v>1928</v>
      </c>
      <c r="H5787" t="s">
        <v>6591</v>
      </c>
      <c r="I5787" t="s">
        <v>8602</v>
      </c>
      <c r="J5787" t="s">
        <v>624</v>
      </c>
      <c r="K5787" t="s">
        <v>56</v>
      </c>
      <c r="L5787" t="s">
        <v>902</v>
      </c>
      <c r="M5787" t="s">
        <v>1829</v>
      </c>
      <c r="N5787" s="5">
        <v>1173489</v>
      </c>
    </row>
    <row r="5788" spans="1:14" x14ac:dyDescent="0.25">
      <c r="A5788" t="s">
        <v>69</v>
      </c>
      <c r="B5788" t="s">
        <v>2090</v>
      </c>
      <c r="C5788">
        <v>1815</v>
      </c>
      <c r="D5788" s="2">
        <v>46113</v>
      </c>
      <c r="E5788" t="s">
        <v>905</v>
      </c>
      <c r="F5788" t="s">
        <v>206</v>
      </c>
      <c r="G5788" t="s">
        <v>1928</v>
      </c>
      <c r="H5788" t="s">
        <v>6591</v>
      </c>
      <c r="I5788" t="s">
        <v>8603</v>
      </c>
      <c r="J5788" t="s">
        <v>624</v>
      </c>
      <c r="K5788" t="s">
        <v>56</v>
      </c>
      <c r="L5788" t="s">
        <v>902</v>
      </c>
      <c r="M5788" t="s">
        <v>1829</v>
      </c>
      <c r="N5788" s="5">
        <v>-1173489</v>
      </c>
    </row>
    <row r="5789" spans="1:14" x14ac:dyDescent="0.25">
      <c r="A5789" t="s">
        <v>69</v>
      </c>
      <c r="B5789" t="s">
        <v>2090</v>
      </c>
      <c r="C5789">
        <v>1815</v>
      </c>
      <c r="D5789" s="2">
        <v>46143</v>
      </c>
      <c r="E5789" t="s">
        <v>905</v>
      </c>
      <c r="F5789" t="s">
        <v>1000</v>
      </c>
      <c r="G5789" t="s">
        <v>1839</v>
      </c>
      <c r="H5789" t="s">
        <v>10587</v>
      </c>
      <c r="I5789" t="s">
        <v>11408</v>
      </c>
      <c r="J5789" t="s">
        <v>1001</v>
      </c>
      <c r="K5789" t="s">
        <v>56</v>
      </c>
      <c r="L5789" t="s">
        <v>902</v>
      </c>
      <c r="M5789" t="s">
        <v>1829</v>
      </c>
      <c r="N5789" s="5">
        <v>1990709</v>
      </c>
    </row>
    <row r="5790" spans="1:14" x14ac:dyDescent="0.25">
      <c r="A5790" t="s">
        <v>69</v>
      </c>
      <c r="B5790" t="s">
        <v>2090</v>
      </c>
      <c r="C5790">
        <v>1815</v>
      </c>
      <c r="D5790" s="2">
        <v>46143</v>
      </c>
      <c r="E5790" t="s">
        <v>905</v>
      </c>
      <c r="F5790" t="s">
        <v>601</v>
      </c>
      <c r="G5790" t="s">
        <v>1894</v>
      </c>
      <c r="H5790" t="s">
        <v>10595</v>
      </c>
      <c r="I5790" t="s">
        <v>11409</v>
      </c>
      <c r="J5790" t="s">
        <v>657</v>
      </c>
      <c r="K5790" t="s">
        <v>56</v>
      </c>
      <c r="L5790" t="s">
        <v>902</v>
      </c>
      <c r="M5790" t="s">
        <v>1829</v>
      </c>
      <c r="N5790" s="5">
        <v>1190869</v>
      </c>
    </row>
    <row r="5791" spans="1:14" x14ac:dyDescent="0.25">
      <c r="A5791" t="s">
        <v>69</v>
      </c>
      <c r="B5791" t="s">
        <v>2090</v>
      </c>
      <c r="C5791">
        <v>1815</v>
      </c>
      <c r="D5791" s="2">
        <v>46143</v>
      </c>
      <c r="E5791" t="s">
        <v>905</v>
      </c>
      <c r="F5791" t="s">
        <v>174</v>
      </c>
      <c r="G5791" t="s">
        <v>1909</v>
      </c>
      <c r="H5791" t="s">
        <v>10111</v>
      </c>
      <c r="I5791" t="s">
        <v>11410</v>
      </c>
      <c r="J5791" t="s">
        <v>320</v>
      </c>
      <c r="K5791" t="s">
        <v>56</v>
      </c>
      <c r="L5791" t="s">
        <v>902</v>
      </c>
      <c r="M5791" t="s">
        <v>1829</v>
      </c>
      <c r="N5791" s="5">
        <v>952962</v>
      </c>
    </row>
    <row r="5792" spans="1:14" x14ac:dyDescent="0.25">
      <c r="A5792" t="s">
        <v>69</v>
      </c>
      <c r="B5792" t="s">
        <v>2090</v>
      </c>
      <c r="C5792">
        <v>1815</v>
      </c>
      <c r="D5792" s="2">
        <v>46143</v>
      </c>
      <c r="E5792" t="s">
        <v>905</v>
      </c>
      <c r="F5792" t="s">
        <v>174</v>
      </c>
      <c r="G5792" t="s">
        <v>1909</v>
      </c>
      <c r="H5792" t="s">
        <v>10113</v>
      </c>
      <c r="I5792" t="s">
        <v>11411</v>
      </c>
      <c r="J5792" t="s">
        <v>320</v>
      </c>
      <c r="K5792" t="s">
        <v>56</v>
      </c>
      <c r="L5792" t="s">
        <v>902</v>
      </c>
      <c r="M5792" t="s">
        <v>1829</v>
      </c>
      <c r="N5792" s="5">
        <v>592598</v>
      </c>
    </row>
    <row r="5793" spans="1:14" x14ac:dyDescent="0.25">
      <c r="A5793" t="s">
        <v>69</v>
      </c>
      <c r="B5793" t="s">
        <v>2090</v>
      </c>
      <c r="C5793">
        <v>1815</v>
      </c>
      <c r="D5793" s="2">
        <v>46143</v>
      </c>
      <c r="E5793" t="s">
        <v>905</v>
      </c>
      <c r="F5793" t="s">
        <v>2255</v>
      </c>
      <c r="G5793" t="s">
        <v>14</v>
      </c>
      <c r="H5793" t="s">
        <v>9319</v>
      </c>
      <c r="I5793" t="s">
        <v>11412</v>
      </c>
      <c r="J5793" t="s">
        <v>2256</v>
      </c>
      <c r="K5793" t="s">
        <v>56</v>
      </c>
      <c r="L5793" t="s">
        <v>902</v>
      </c>
      <c r="M5793" t="s">
        <v>1829</v>
      </c>
      <c r="N5793" s="5">
        <v>788866</v>
      </c>
    </row>
    <row r="5794" spans="1:14" x14ac:dyDescent="0.25">
      <c r="A5794" t="s">
        <v>69</v>
      </c>
      <c r="B5794" t="s">
        <v>2090</v>
      </c>
      <c r="C5794">
        <v>1815</v>
      </c>
      <c r="D5794" s="2">
        <v>46143</v>
      </c>
      <c r="E5794" t="s">
        <v>905</v>
      </c>
      <c r="F5794" t="s">
        <v>1124</v>
      </c>
      <c r="G5794" t="s">
        <v>1125</v>
      </c>
      <c r="H5794" t="s">
        <v>9321</v>
      </c>
      <c r="I5794" t="s">
        <v>11413</v>
      </c>
      <c r="J5794" t="s">
        <v>1125</v>
      </c>
      <c r="K5794" t="s">
        <v>56</v>
      </c>
      <c r="L5794" t="s">
        <v>902</v>
      </c>
      <c r="M5794" t="s">
        <v>1829</v>
      </c>
      <c r="N5794" s="5">
        <v>2377964</v>
      </c>
    </row>
    <row r="5795" spans="1:14" x14ac:dyDescent="0.25">
      <c r="A5795" t="s">
        <v>69</v>
      </c>
      <c r="B5795" t="s">
        <v>2090</v>
      </c>
      <c r="C5795">
        <v>1815</v>
      </c>
      <c r="D5795" s="2">
        <v>46143</v>
      </c>
      <c r="E5795" t="s">
        <v>905</v>
      </c>
      <c r="F5795" t="s">
        <v>952</v>
      </c>
      <c r="G5795" t="s">
        <v>2091</v>
      </c>
      <c r="H5795" t="s">
        <v>3089</v>
      </c>
      <c r="I5795" t="s">
        <v>11414</v>
      </c>
      <c r="J5795" t="s">
        <v>1088</v>
      </c>
      <c r="K5795" t="s">
        <v>56</v>
      </c>
      <c r="L5795" t="s">
        <v>902</v>
      </c>
      <c r="M5795" t="s">
        <v>1829</v>
      </c>
      <c r="N5795" s="5">
        <v>124926</v>
      </c>
    </row>
    <row r="5796" spans="1:14" x14ac:dyDescent="0.25">
      <c r="A5796" t="s">
        <v>69</v>
      </c>
      <c r="B5796" t="s">
        <v>2090</v>
      </c>
      <c r="C5796">
        <v>1815</v>
      </c>
      <c r="D5796" s="2">
        <v>46143</v>
      </c>
      <c r="E5796" t="s">
        <v>905</v>
      </c>
      <c r="F5796" t="s">
        <v>952</v>
      </c>
      <c r="G5796" t="s">
        <v>2091</v>
      </c>
      <c r="H5796" t="s">
        <v>3089</v>
      </c>
      <c r="I5796" t="s">
        <v>11415</v>
      </c>
      <c r="J5796" t="s">
        <v>1088</v>
      </c>
      <c r="K5796" t="s">
        <v>56</v>
      </c>
      <c r="L5796" t="s">
        <v>902</v>
      </c>
      <c r="M5796" t="s">
        <v>1829</v>
      </c>
      <c r="N5796" s="5">
        <v>125811</v>
      </c>
    </row>
    <row r="5797" spans="1:14" x14ac:dyDescent="0.25">
      <c r="A5797" t="s">
        <v>69</v>
      </c>
      <c r="B5797" t="s">
        <v>2090</v>
      </c>
      <c r="C5797">
        <v>1815</v>
      </c>
      <c r="D5797" s="2">
        <v>46143</v>
      </c>
      <c r="E5797" t="s">
        <v>905</v>
      </c>
      <c r="F5797" t="s">
        <v>1127</v>
      </c>
      <c r="G5797" t="s">
        <v>2092</v>
      </c>
      <c r="H5797" t="s">
        <v>10123</v>
      </c>
      <c r="I5797" t="s">
        <v>11416</v>
      </c>
      <c r="J5797" t="s">
        <v>1128</v>
      </c>
      <c r="K5797" t="s">
        <v>56</v>
      </c>
      <c r="L5797" t="s">
        <v>902</v>
      </c>
      <c r="M5797" t="s">
        <v>1829</v>
      </c>
      <c r="N5797" s="5">
        <v>895764</v>
      </c>
    </row>
    <row r="5798" spans="1:14" x14ac:dyDescent="0.25">
      <c r="A5798" t="s">
        <v>69</v>
      </c>
      <c r="B5798" t="s">
        <v>2090</v>
      </c>
      <c r="C5798">
        <v>1815</v>
      </c>
      <c r="D5798" s="2">
        <v>46143</v>
      </c>
      <c r="E5798" t="s">
        <v>905</v>
      </c>
      <c r="F5798" t="s">
        <v>1127</v>
      </c>
      <c r="G5798" t="s">
        <v>2092</v>
      </c>
      <c r="H5798" t="s">
        <v>10117</v>
      </c>
      <c r="I5798" t="s">
        <v>11417</v>
      </c>
      <c r="J5798" t="s">
        <v>1128</v>
      </c>
      <c r="K5798" t="s">
        <v>56</v>
      </c>
      <c r="L5798" t="s">
        <v>902</v>
      </c>
      <c r="M5798" t="s">
        <v>1829</v>
      </c>
      <c r="N5798" s="5">
        <v>832268</v>
      </c>
    </row>
    <row r="5799" spans="1:14" x14ac:dyDescent="0.25">
      <c r="A5799" t="s">
        <v>69</v>
      </c>
      <c r="B5799" t="s">
        <v>2090</v>
      </c>
      <c r="C5799">
        <v>1815</v>
      </c>
      <c r="D5799" s="2">
        <v>46143</v>
      </c>
      <c r="E5799" t="s">
        <v>905</v>
      </c>
      <c r="F5799" t="s">
        <v>1127</v>
      </c>
      <c r="G5799" t="s">
        <v>2092</v>
      </c>
      <c r="H5799" t="s">
        <v>10119</v>
      </c>
      <c r="I5799" t="s">
        <v>11418</v>
      </c>
      <c r="J5799" t="s">
        <v>1128</v>
      </c>
      <c r="K5799" t="s">
        <v>56</v>
      </c>
      <c r="L5799" t="s">
        <v>902</v>
      </c>
      <c r="M5799" t="s">
        <v>1829</v>
      </c>
      <c r="N5799" s="5">
        <v>832268</v>
      </c>
    </row>
    <row r="5800" spans="1:14" x14ac:dyDescent="0.25">
      <c r="A5800" t="s">
        <v>69</v>
      </c>
      <c r="B5800" t="s">
        <v>2090</v>
      </c>
      <c r="C5800">
        <v>1815</v>
      </c>
      <c r="D5800" s="2">
        <v>46143</v>
      </c>
      <c r="E5800" t="s">
        <v>905</v>
      </c>
      <c r="F5800" t="s">
        <v>815</v>
      </c>
      <c r="G5800" t="s">
        <v>1900</v>
      </c>
      <c r="H5800" t="s">
        <v>10121</v>
      </c>
      <c r="I5800" t="s">
        <v>11419</v>
      </c>
      <c r="J5800" t="s">
        <v>7274</v>
      </c>
      <c r="K5800" t="s">
        <v>56</v>
      </c>
      <c r="L5800" t="s">
        <v>902</v>
      </c>
      <c r="M5800" t="s">
        <v>1829</v>
      </c>
      <c r="N5800" s="5">
        <v>1508009</v>
      </c>
    </row>
    <row r="5801" spans="1:14" x14ac:dyDescent="0.25">
      <c r="A5801" t="s">
        <v>69</v>
      </c>
      <c r="B5801" t="s">
        <v>2090</v>
      </c>
      <c r="C5801">
        <v>1815</v>
      </c>
      <c r="D5801" s="2">
        <v>46143</v>
      </c>
      <c r="E5801" t="s">
        <v>905</v>
      </c>
      <c r="F5801" t="s">
        <v>815</v>
      </c>
      <c r="G5801" t="s">
        <v>1900</v>
      </c>
      <c r="H5801" t="s">
        <v>10115</v>
      </c>
      <c r="I5801" t="s">
        <v>11420</v>
      </c>
      <c r="J5801" t="s">
        <v>7274</v>
      </c>
      <c r="K5801" t="s">
        <v>56</v>
      </c>
      <c r="L5801" t="s">
        <v>902</v>
      </c>
      <c r="M5801" t="s">
        <v>1829</v>
      </c>
      <c r="N5801" s="5">
        <v>1285050</v>
      </c>
    </row>
    <row r="5802" spans="1:14" x14ac:dyDescent="0.25">
      <c r="A5802" t="s">
        <v>69</v>
      </c>
      <c r="B5802" t="s">
        <v>2090</v>
      </c>
      <c r="C5802">
        <v>1815</v>
      </c>
      <c r="D5802" s="2">
        <v>46143</v>
      </c>
      <c r="E5802" t="s">
        <v>905</v>
      </c>
      <c r="F5802" t="s">
        <v>815</v>
      </c>
      <c r="G5802" t="s">
        <v>1900</v>
      </c>
      <c r="H5802" t="s">
        <v>10593</v>
      </c>
      <c r="I5802" t="s">
        <v>11421</v>
      </c>
      <c r="J5802" t="s">
        <v>7274</v>
      </c>
      <c r="K5802" t="s">
        <v>56</v>
      </c>
      <c r="L5802" t="s">
        <v>902</v>
      </c>
      <c r="M5802" t="s">
        <v>1829</v>
      </c>
      <c r="N5802" s="5">
        <v>1297888</v>
      </c>
    </row>
    <row r="5803" spans="1:14" x14ac:dyDescent="0.25">
      <c r="A5803" t="s">
        <v>69</v>
      </c>
      <c r="B5803" t="s">
        <v>2090</v>
      </c>
      <c r="C5803">
        <v>1815</v>
      </c>
      <c r="D5803" s="2">
        <v>46143</v>
      </c>
      <c r="E5803" t="s">
        <v>905</v>
      </c>
      <c r="F5803" t="s">
        <v>815</v>
      </c>
      <c r="G5803" t="s">
        <v>1900</v>
      </c>
      <c r="H5803" t="s">
        <v>10594</v>
      </c>
      <c r="I5803" t="s">
        <v>11422</v>
      </c>
      <c r="J5803" t="s">
        <v>7274</v>
      </c>
      <c r="K5803" t="s">
        <v>56</v>
      </c>
      <c r="L5803" t="s">
        <v>902</v>
      </c>
      <c r="M5803" t="s">
        <v>1829</v>
      </c>
      <c r="N5803" s="5">
        <v>1206013</v>
      </c>
    </row>
    <row r="5804" spans="1:14" x14ac:dyDescent="0.25">
      <c r="A5804" t="s">
        <v>69</v>
      </c>
      <c r="B5804" t="s">
        <v>2090</v>
      </c>
      <c r="C5804">
        <v>1815</v>
      </c>
      <c r="D5804" s="2">
        <v>46174</v>
      </c>
      <c r="E5804" t="s">
        <v>905</v>
      </c>
      <c r="F5804" t="s">
        <v>1000</v>
      </c>
      <c r="G5804" t="s">
        <v>1839</v>
      </c>
      <c r="H5804" t="s">
        <v>12117</v>
      </c>
      <c r="I5804" t="s">
        <v>12849</v>
      </c>
      <c r="J5804" t="s">
        <v>1001</v>
      </c>
      <c r="K5804" t="s">
        <v>56</v>
      </c>
      <c r="L5804" t="s">
        <v>902</v>
      </c>
      <c r="M5804" t="s">
        <v>1829</v>
      </c>
      <c r="N5804" s="5">
        <v>1217226</v>
      </c>
    </row>
    <row r="5805" spans="1:14" x14ac:dyDescent="0.25">
      <c r="A5805" t="s">
        <v>69</v>
      </c>
      <c r="B5805" t="s">
        <v>2090</v>
      </c>
      <c r="C5805">
        <v>1815</v>
      </c>
      <c r="D5805" s="2">
        <v>46174</v>
      </c>
      <c r="E5805" t="s">
        <v>905</v>
      </c>
      <c r="F5805" t="s">
        <v>174</v>
      </c>
      <c r="G5805" t="s">
        <v>1909</v>
      </c>
      <c r="H5805" t="s">
        <v>11733</v>
      </c>
      <c r="I5805" t="s">
        <v>12850</v>
      </c>
      <c r="J5805" t="s">
        <v>320</v>
      </c>
      <c r="K5805" t="s">
        <v>56</v>
      </c>
      <c r="L5805" t="s">
        <v>902</v>
      </c>
      <c r="M5805" t="s">
        <v>1829</v>
      </c>
      <c r="N5805" s="5">
        <v>2634801</v>
      </c>
    </row>
    <row r="5806" spans="1:14" x14ac:dyDescent="0.25">
      <c r="A5806" t="s">
        <v>69</v>
      </c>
      <c r="B5806" t="s">
        <v>2090</v>
      </c>
      <c r="C5806">
        <v>1815</v>
      </c>
      <c r="D5806" s="2">
        <v>46174</v>
      </c>
      <c r="E5806" t="s">
        <v>905</v>
      </c>
      <c r="F5806" t="s">
        <v>174</v>
      </c>
      <c r="G5806" t="s">
        <v>1909</v>
      </c>
      <c r="H5806" t="s">
        <v>12132</v>
      </c>
      <c r="I5806" t="s">
        <v>12851</v>
      </c>
      <c r="J5806" t="s">
        <v>320</v>
      </c>
      <c r="K5806" t="s">
        <v>56</v>
      </c>
      <c r="L5806" t="s">
        <v>902</v>
      </c>
      <c r="M5806" t="s">
        <v>1829</v>
      </c>
      <c r="N5806" s="5">
        <v>208306</v>
      </c>
    </row>
    <row r="5807" spans="1:14" x14ac:dyDescent="0.25">
      <c r="A5807" t="s">
        <v>69</v>
      </c>
      <c r="B5807" t="s">
        <v>2090</v>
      </c>
      <c r="C5807">
        <v>1815</v>
      </c>
      <c r="D5807" s="2">
        <v>46174</v>
      </c>
      <c r="E5807" t="s">
        <v>905</v>
      </c>
      <c r="F5807" t="s">
        <v>174</v>
      </c>
      <c r="G5807" t="s">
        <v>1909</v>
      </c>
      <c r="H5807" t="s">
        <v>12133</v>
      </c>
      <c r="I5807" t="s">
        <v>12852</v>
      </c>
      <c r="J5807" t="s">
        <v>320</v>
      </c>
      <c r="K5807" t="s">
        <v>56</v>
      </c>
      <c r="L5807" t="s">
        <v>902</v>
      </c>
      <c r="M5807" t="s">
        <v>1829</v>
      </c>
      <c r="N5807" s="5">
        <v>5191376</v>
      </c>
    </row>
    <row r="5808" spans="1:14" x14ac:dyDescent="0.25">
      <c r="A5808" t="s">
        <v>69</v>
      </c>
      <c r="B5808" t="s">
        <v>2090</v>
      </c>
      <c r="C5808">
        <v>1815</v>
      </c>
      <c r="D5808" s="2">
        <v>46174</v>
      </c>
      <c r="E5808" t="s">
        <v>905</v>
      </c>
      <c r="F5808" t="s">
        <v>174</v>
      </c>
      <c r="G5808" t="s">
        <v>1909</v>
      </c>
      <c r="H5808" t="s">
        <v>12140</v>
      </c>
      <c r="I5808" t="s">
        <v>12853</v>
      </c>
      <c r="J5808" t="s">
        <v>320</v>
      </c>
      <c r="K5808" t="s">
        <v>56</v>
      </c>
      <c r="L5808" t="s">
        <v>902</v>
      </c>
      <c r="M5808" t="s">
        <v>1829</v>
      </c>
      <c r="N5808" s="5">
        <v>4055745</v>
      </c>
    </row>
    <row r="5809" spans="1:14" x14ac:dyDescent="0.25">
      <c r="A5809" t="s">
        <v>69</v>
      </c>
      <c r="B5809" t="s">
        <v>2090</v>
      </c>
      <c r="C5809">
        <v>1815</v>
      </c>
      <c r="D5809" s="2">
        <v>46174</v>
      </c>
      <c r="E5809" t="s">
        <v>905</v>
      </c>
      <c r="F5809" t="s">
        <v>174</v>
      </c>
      <c r="G5809" t="s">
        <v>1909</v>
      </c>
      <c r="H5809" t="s">
        <v>12141</v>
      </c>
      <c r="I5809" t="s">
        <v>12854</v>
      </c>
      <c r="J5809" t="s">
        <v>320</v>
      </c>
      <c r="K5809" t="s">
        <v>56</v>
      </c>
      <c r="L5809" t="s">
        <v>902</v>
      </c>
      <c r="M5809" t="s">
        <v>1829</v>
      </c>
      <c r="N5809" s="5">
        <v>4065449</v>
      </c>
    </row>
    <row r="5810" spans="1:14" x14ac:dyDescent="0.25">
      <c r="A5810" t="s">
        <v>69</v>
      </c>
      <c r="B5810" t="s">
        <v>2090</v>
      </c>
      <c r="C5810">
        <v>1815</v>
      </c>
      <c r="D5810" s="2">
        <v>46174</v>
      </c>
      <c r="E5810" t="s">
        <v>905</v>
      </c>
      <c r="F5810" t="s">
        <v>174</v>
      </c>
      <c r="G5810" t="s">
        <v>1909</v>
      </c>
      <c r="H5810" t="s">
        <v>12144</v>
      </c>
      <c r="I5810" t="s">
        <v>12855</v>
      </c>
      <c r="J5810" t="s">
        <v>320</v>
      </c>
      <c r="K5810" t="s">
        <v>56</v>
      </c>
      <c r="L5810" t="s">
        <v>902</v>
      </c>
      <c r="M5810" t="s">
        <v>1829</v>
      </c>
      <c r="N5810" s="5">
        <v>1309996</v>
      </c>
    </row>
    <row r="5811" spans="1:14" x14ac:dyDescent="0.25">
      <c r="A5811" t="s">
        <v>69</v>
      </c>
      <c r="B5811" t="s">
        <v>2090</v>
      </c>
      <c r="C5811">
        <v>1815</v>
      </c>
      <c r="D5811" s="2">
        <v>46174</v>
      </c>
      <c r="E5811" t="s">
        <v>905</v>
      </c>
      <c r="F5811" t="s">
        <v>1124</v>
      </c>
      <c r="G5811" t="s">
        <v>1125</v>
      </c>
      <c r="H5811" t="s">
        <v>11735</v>
      </c>
      <c r="I5811" t="s">
        <v>12856</v>
      </c>
      <c r="J5811" t="s">
        <v>1125</v>
      </c>
      <c r="K5811" t="s">
        <v>56</v>
      </c>
      <c r="L5811" t="s">
        <v>902</v>
      </c>
      <c r="M5811" t="s">
        <v>1829</v>
      </c>
      <c r="N5811" s="5">
        <v>940326</v>
      </c>
    </row>
    <row r="5812" spans="1:14" x14ac:dyDescent="0.25">
      <c r="A5812" t="s">
        <v>69</v>
      </c>
      <c r="B5812" t="s">
        <v>2090</v>
      </c>
      <c r="C5812">
        <v>1815</v>
      </c>
      <c r="D5812" s="2">
        <v>46174</v>
      </c>
      <c r="E5812" t="s">
        <v>905</v>
      </c>
      <c r="F5812" t="s">
        <v>1124</v>
      </c>
      <c r="G5812" t="s">
        <v>1125</v>
      </c>
      <c r="H5812" t="s">
        <v>11731</v>
      </c>
      <c r="I5812" t="s">
        <v>12857</v>
      </c>
      <c r="J5812" t="s">
        <v>1125</v>
      </c>
      <c r="K5812" t="s">
        <v>56</v>
      </c>
      <c r="L5812" t="s">
        <v>902</v>
      </c>
      <c r="M5812" t="s">
        <v>1829</v>
      </c>
      <c r="N5812" s="5">
        <v>602081</v>
      </c>
    </row>
    <row r="5813" spans="1:14" x14ac:dyDescent="0.25">
      <c r="A5813" t="s">
        <v>69</v>
      </c>
      <c r="B5813" t="s">
        <v>2090</v>
      </c>
      <c r="C5813">
        <v>1815</v>
      </c>
      <c r="D5813" s="2">
        <v>46174</v>
      </c>
      <c r="E5813" t="s">
        <v>905</v>
      </c>
      <c r="F5813" t="s">
        <v>1127</v>
      </c>
      <c r="G5813" t="s">
        <v>2092</v>
      </c>
      <c r="H5813" t="s">
        <v>12137</v>
      </c>
      <c r="I5813" t="s">
        <v>12858</v>
      </c>
      <c r="J5813" t="s">
        <v>1128</v>
      </c>
      <c r="K5813" t="s">
        <v>56</v>
      </c>
      <c r="L5813" t="s">
        <v>902</v>
      </c>
      <c r="M5813" t="s">
        <v>1829</v>
      </c>
      <c r="N5813" s="5">
        <v>906344</v>
      </c>
    </row>
    <row r="5814" spans="1:14" x14ac:dyDescent="0.25">
      <c r="A5814" t="s">
        <v>69</v>
      </c>
      <c r="B5814" t="s">
        <v>2090</v>
      </c>
      <c r="C5814">
        <v>1815</v>
      </c>
      <c r="D5814" s="2">
        <v>46174</v>
      </c>
      <c r="E5814" t="s">
        <v>905</v>
      </c>
      <c r="F5814" t="s">
        <v>1127</v>
      </c>
      <c r="G5814" t="s">
        <v>2092</v>
      </c>
      <c r="H5814" t="s">
        <v>12138</v>
      </c>
      <c r="I5814" t="s">
        <v>12859</v>
      </c>
      <c r="J5814" t="s">
        <v>1128</v>
      </c>
      <c r="K5814" t="s">
        <v>56</v>
      </c>
      <c r="L5814" t="s">
        <v>902</v>
      </c>
      <c r="M5814" t="s">
        <v>1829</v>
      </c>
      <c r="N5814" s="5">
        <v>842099</v>
      </c>
    </row>
    <row r="5815" spans="1:14" x14ac:dyDescent="0.25">
      <c r="A5815" t="s">
        <v>69</v>
      </c>
      <c r="B5815" t="s">
        <v>2090</v>
      </c>
      <c r="C5815">
        <v>1815</v>
      </c>
      <c r="D5815" s="2">
        <v>46174</v>
      </c>
      <c r="E5815" t="s">
        <v>905</v>
      </c>
      <c r="F5815" t="s">
        <v>1127</v>
      </c>
      <c r="G5815" t="s">
        <v>2092</v>
      </c>
      <c r="H5815" t="s">
        <v>12139</v>
      </c>
      <c r="I5815" t="s">
        <v>12860</v>
      </c>
      <c r="J5815" t="s">
        <v>1128</v>
      </c>
      <c r="K5815" t="s">
        <v>56</v>
      </c>
      <c r="L5815" t="s">
        <v>902</v>
      </c>
      <c r="M5815" t="s">
        <v>1829</v>
      </c>
      <c r="N5815" s="5">
        <v>842099</v>
      </c>
    </row>
    <row r="5816" spans="1:14" x14ac:dyDescent="0.25">
      <c r="A5816" t="s">
        <v>69</v>
      </c>
      <c r="B5816" t="s">
        <v>2090</v>
      </c>
      <c r="C5816">
        <v>1815</v>
      </c>
      <c r="D5816" s="2">
        <v>46174</v>
      </c>
      <c r="E5816" t="s">
        <v>905</v>
      </c>
      <c r="F5816" t="s">
        <v>815</v>
      </c>
      <c r="G5816" t="s">
        <v>1900</v>
      </c>
      <c r="H5816" t="s">
        <v>12134</v>
      </c>
      <c r="I5816" t="s">
        <v>12861</v>
      </c>
      <c r="J5816" t="s">
        <v>7274</v>
      </c>
      <c r="K5816" t="s">
        <v>56</v>
      </c>
      <c r="L5816" t="s">
        <v>902</v>
      </c>
      <c r="M5816" t="s">
        <v>1829</v>
      </c>
      <c r="N5816" s="5">
        <v>1313756</v>
      </c>
    </row>
    <row r="5817" spans="1:14" x14ac:dyDescent="0.25">
      <c r="A5817" t="s">
        <v>69</v>
      </c>
      <c r="B5817" t="s">
        <v>2090</v>
      </c>
      <c r="C5817">
        <v>1815</v>
      </c>
      <c r="D5817" s="2">
        <v>46174</v>
      </c>
      <c r="E5817" t="s">
        <v>905</v>
      </c>
      <c r="F5817" t="s">
        <v>815</v>
      </c>
      <c r="G5817" t="s">
        <v>1900</v>
      </c>
      <c r="H5817" t="s">
        <v>12135</v>
      </c>
      <c r="I5817" t="s">
        <v>12862</v>
      </c>
      <c r="J5817" t="s">
        <v>7274</v>
      </c>
      <c r="K5817" t="s">
        <v>56</v>
      </c>
      <c r="L5817" t="s">
        <v>902</v>
      </c>
      <c r="M5817" t="s">
        <v>1829</v>
      </c>
      <c r="N5817" s="5">
        <v>1300760</v>
      </c>
    </row>
    <row r="5818" spans="1:14" x14ac:dyDescent="0.25">
      <c r="A5818" t="s">
        <v>69</v>
      </c>
      <c r="B5818" t="s">
        <v>2090</v>
      </c>
      <c r="C5818">
        <v>1815</v>
      </c>
      <c r="D5818" s="2">
        <v>46174</v>
      </c>
      <c r="E5818" t="s">
        <v>905</v>
      </c>
      <c r="F5818" t="s">
        <v>815</v>
      </c>
      <c r="G5818" t="s">
        <v>1900</v>
      </c>
      <c r="H5818" t="s">
        <v>12136</v>
      </c>
      <c r="I5818" t="s">
        <v>12863</v>
      </c>
      <c r="J5818" t="s">
        <v>7274</v>
      </c>
      <c r="K5818" t="s">
        <v>56</v>
      </c>
      <c r="L5818" t="s">
        <v>902</v>
      </c>
      <c r="M5818" t="s">
        <v>1829</v>
      </c>
      <c r="N5818" s="5">
        <v>1220757</v>
      </c>
    </row>
    <row r="5819" spans="1:14" x14ac:dyDescent="0.25">
      <c r="A5819" t="s">
        <v>69</v>
      </c>
      <c r="B5819" t="s">
        <v>2090</v>
      </c>
      <c r="C5819">
        <v>1815</v>
      </c>
      <c r="D5819" s="2">
        <v>46174</v>
      </c>
      <c r="E5819" t="s">
        <v>905</v>
      </c>
      <c r="F5819" t="s">
        <v>291</v>
      </c>
      <c r="G5819" t="s">
        <v>273</v>
      </c>
      <c r="H5819" t="s">
        <v>11729</v>
      </c>
      <c r="I5819" t="s">
        <v>12864</v>
      </c>
      <c r="J5819" t="s">
        <v>273</v>
      </c>
      <c r="K5819" t="s">
        <v>56</v>
      </c>
      <c r="L5819" t="s">
        <v>902</v>
      </c>
      <c r="M5819" t="s">
        <v>1829</v>
      </c>
      <c r="N5819" s="5">
        <v>2807675</v>
      </c>
    </row>
    <row r="5820" spans="1:14" x14ac:dyDescent="0.25">
      <c r="A5820" t="s">
        <v>69</v>
      </c>
      <c r="B5820" t="s">
        <v>2090</v>
      </c>
      <c r="C5820">
        <v>1819</v>
      </c>
      <c r="D5820" s="2">
        <v>46023</v>
      </c>
      <c r="E5820" t="s">
        <v>905</v>
      </c>
      <c r="F5820" t="s">
        <v>1000</v>
      </c>
      <c r="G5820" t="s">
        <v>1839</v>
      </c>
      <c r="H5820" t="s">
        <v>3153</v>
      </c>
      <c r="I5820" t="s">
        <v>4373</v>
      </c>
      <c r="J5820" t="s">
        <v>1001</v>
      </c>
      <c r="K5820" t="s">
        <v>56</v>
      </c>
      <c r="L5820" t="s">
        <v>902</v>
      </c>
      <c r="M5820" t="s">
        <v>1829</v>
      </c>
      <c r="N5820" s="5">
        <v>527260</v>
      </c>
    </row>
    <row r="5821" spans="1:14" x14ac:dyDescent="0.25">
      <c r="A5821" t="s">
        <v>69</v>
      </c>
      <c r="B5821" t="s">
        <v>2090</v>
      </c>
      <c r="C5821">
        <v>1819</v>
      </c>
      <c r="D5821" s="2">
        <v>46023</v>
      </c>
      <c r="E5821" t="s">
        <v>905</v>
      </c>
      <c r="F5821" t="s">
        <v>1000</v>
      </c>
      <c r="G5821" t="s">
        <v>1839</v>
      </c>
      <c r="H5821" t="s">
        <v>3152</v>
      </c>
      <c r="I5821" t="s">
        <v>4374</v>
      </c>
      <c r="J5821" t="s">
        <v>1001</v>
      </c>
      <c r="K5821" t="s">
        <v>56</v>
      </c>
      <c r="L5821" t="s">
        <v>902</v>
      </c>
      <c r="M5821" t="s">
        <v>1829</v>
      </c>
      <c r="N5821" s="5">
        <v>285037</v>
      </c>
    </row>
    <row r="5822" spans="1:14" x14ac:dyDescent="0.25">
      <c r="A5822" t="s">
        <v>69</v>
      </c>
      <c r="B5822" t="s">
        <v>2090</v>
      </c>
      <c r="C5822">
        <v>1819</v>
      </c>
      <c r="D5822" s="2">
        <v>46023</v>
      </c>
      <c r="E5822" t="s">
        <v>905</v>
      </c>
      <c r="F5822" t="s">
        <v>174</v>
      </c>
      <c r="G5822" t="s">
        <v>1909</v>
      </c>
      <c r="H5822" t="s">
        <v>3154</v>
      </c>
      <c r="I5822" t="s">
        <v>4375</v>
      </c>
      <c r="J5822" t="s">
        <v>320</v>
      </c>
      <c r="K5822" t="s">
        <v>56</v>
      </c>
      <c r="L5822" t="s">
        <v>902</v>
      </c>
      <c r="M5822" t="s">
        <v>1829</v>
      </c>
      <c r="N5822" s="5">
        <v>356396</v>
      </c>
    </row>
    <row r="5823" spans="1:14" x14ac:dyDescent="0.25">
      <c r="A5823" t="s">
        <v>69</v>
      </c>
      <c r="B5823" t="s">
        <v>2090</v>
      </c>
      <c r="C5823">
        <v>1819</v>
      </c>
      <c r="D5823" s="2">
        <v>46023</v>
      </c>
      <c r="E5823" t="s">
        <v>905</v>
      </c>
      <c r="F5823" t="s">
        <v>2255</v>
      </c>
      <c r="G5823" t="s">
        <v>14</v>
      </c>
      <c r="H5823" t="s">
        <v>3196</v>
      </c>
      <c r="I5823" t="s">
        <v>4376</v>
      </c>
      <c r="J5823" t="s">
        <v>2256</v>
      </c>
      <c r="K5823" t="s">
        <v>56</v>
      </c>
      <c r="L5823" t="s">
        <v>902</v>
      </c>
      <c r="M5823" t="s">
        <v>1829</v>
      </c>
      <c r="N5823" s="5">
        <v>143145</v>
      </c>
    </row>
    <row r="5824" spans="1:14" x14ac:dyDescent="0.25">
      <c r="A5824" t="s">
        <v>69</v>
      </c>
      <c r="B5824" t="s">
        <v>2090</v>
      </c>
      <c r="C5824">
        <v>1819</v>
      </c>
      <c r="D5824" s="2">
        <v>46023</v>
      </c>
      <c r="E5824" t="s">
        <v>905</v>
      </c>
      <c r="F5824" t="s">
        <v>996</v>
      </c>
      <c r="G5824" t="s">
        <v>997</v>
      </c>
      <c r="H5824" t="s">
        <v>3133</v>
      </c>
      <c r="I5824" t="s">
        <v>4377</v>
      </c>
      <c r="J5824" t="s">
        <v>997</v>
      </c>
      <c r="K5824" t="s">
        <v>56</v>
      </c>
      <c r="L5824" t="s">
        <v>902</v>
      </c>
      <c r="M5824" t="s">
        <v>1829</v>
      </c>
      <c r="N5824" s="5">
        <v>831723</v>
      </c>
    </row>
    <row r="5825" spans="1:14" x14ac:dyDescent="0.25">
      <c r="A5825" t="s">
        <v>69</v>
      </c>
      <c r="B5825" t="s">
        <v>2090</v>
      </c>
      <c r="C5825">
        <v>1819</v>
      </c>
      <c r="D5825" s="2">
        <v>46023</v>
      </c>
      <c r="E5825" t="s">
        <v>905</v>
      </c>
      <c r="F5825" t="s">
        <v>534</v>
      </c>
      <c r="G5825" t="s">
        <v>2042</v>
      </c>
      <c r="H5825" t="s">
        <v>2409</v>
      </c>
      <c r="I5825" t="s">
        <v>4378</v>
      </c>
      <c r="J5825" t="s">
        <v>634</v>
      </c>
      <c r="K5825" t="s">
        <v>56</v>
      </c>
      <c r="L5825" t="s">
        <v>902</v>
      </c>
      <c r="M5825" t="s">
        <v>1829</v>
      </c>
      <c r="N5825" s="5">
        <v>363043</v>
      </c>
    </row>
    <row r="5826" spans="1:14" x14ac:dyDescent="0.25">
      <c r="A5826" t="s">
        <v>69</v>
      </c>
      <c r="B5826" t="s">
        <v>2090</v>
      </c>
      <c r="C5826">
        <v>1819</v>
      </c>
      <c r="D5826" s="2">
        <v>46023</v>
      </c>
      <c r="E5826" t="s">
        <v>905</v>
      </c>
      <c r="F5826" t="s">
        <v>952</v>
      </c>
      <c r="G5826" t="s">
        <v>2091</v>
      </c>
      <c r="H5826" t="s">
        <v>852</v>
      </c>
      <c r="I5826" t="s">
        <v>4379</v>
      </c>
      <c r="J5826" t="s">
        <v>1088</v>
      </c>
      <c r="K5826" t="s">
        <v>56</v>
      </c>
      <c r="L5826" t="s">
        <v>902</v>
      </c>
      <c r="M5826" t="s">
        <v>1829</v>
      </c>
      <c r="N5826" s="5">
        <v>644208</v>
      </c>
    </row>
    <row r="5827" spans="1:14" x14ac:dyDescent="0.25">
      <c r="A5827" t="s">
        <v>69</v>
      </c>
      <c r="B5827" t="s">
        <v>2090</v>
      </c>
      <c r="C5827">
        <v>1819</v>
      </c>
      <c r="D5827" s="2">
        <v>46023</v>
      </c>
      <c r="E5827" t="s">
        <v>905</v>
      </c>
      <c r="F5827" t="s">
        <v>3253</v>
      </c>
      <c r="G5827" t="s">
        <v>14</v>
      </c>
      <c r="H5827" t="s">
        <v>3255</v>
      </c>
      <c r="I5827" t="s">
        <v>4380</v>
      </c>
      <c r="J5827" t="s">
        <v>3254</v>
      </c>
      <c r="K5827" t="s">
        <v>56</v>
      </c>
      <c r="L5827" t="s">
        <v>902</v>
      </c>
      <c r="M5827" t="s">
        <v>1829</v>
      </c>
      <c r="N5827" s="5">
        <v>1624198</v>
      </c>
    </row>
    <row r="5828" spans="1:14" x14ac:dyDescent="0.25">
      <c r="A5828" t="s">
        <v>69</v>
      </c>
      <c r="B5828" t="s">
        <v>2090</v>
      </c>
      <c r="C5828">
        <v>1819</v>
      </c>
      <c r="D5828" s="2">
        <v>46023</v>
      </c>
      <c r="E5828" t="s">
        <v>906</v>
      </c>
      <c r="F5828" t="s">
        <v>2662</v>
      </c>
      <c r="G5828" t="s">
        <v>14</v>
      </c>
      <c r="H5828" t="s">
        <v>2664</v>
      </c>
      <c r="I5828" t="s">
        <v>4381</v>
      </c>
      <c r="J5828" t="s">
        <v>4382</v>
      </c>
      <c r="K5828" t="s">
        <v>56</v>
      </c>
      <c r="L5828" t="s">
        <v>903</v>
      </c>
      <c r="M5828" t="s">
        <v>1829</v>
      </c>
      <c r="N5828" s="5">
        <v>277997</v>
      </c>
    </row>
    <row r="5829" spans="1:14" x14ac:dyDescent="0.25">
      <c r="A5829" t="s">
        <v>69</v>
      </c>
      <c r="B5829" t="s">
        <v>2090</v>
      </c>
      <c r="C5829">
        <v>1819</v>
      </c>
      <c r="D5829" s="2">
        <v>46023</v>
      </c>
      <c r="E5829" t="s">
        <v>906</v>
      </c>
      <c r="F5829" t="s">
        <v>2662</v>
      </c>
      <c r="G5829" t="s">
        <v>14</v>
      </c>
      <c r="H5829" t="s">
        <v>2664</v>
      </c>
      <c r="I5829" t="s">
        <v>4383</v>
      </c>
      <c r="J5829" t="s">
        <v>4382</v>
      </c>
      <c r="K5829" t="s">
        <v>56</v>
      </c>
      <c r="L5829" t="s">
        <v>903</v>
      </c>
      <c r="M5829" t="s">
        <v>1829</v>
      </c>
      <c r="N5829" s="5">
        <v>277997</v>
      </c>
    </row>
    <row r="5830" spans="1:14" x14ac:dyDescent="0.25">
      <c r="A5830" t="s">
        <v>69</v>
      </c>
      <c r="B5830" t="s">
        <v>2090</v>
      </c>
      <c r="C5830">
        <v>1819</v>
      </c>
      <c r="D5830" s="2">
        <v>46054</v>
      </c>
      <c r="E5830" t="s">
        <v>905</v>
      </c>
      <c r="F5830" t="s">
        <v>1000</v>
      </c>
      <c r="G5830" t="s">
        <v>1839</v>
      </c>
      <c r="H5830" t="s">
        <v>4783</v>
      </c>
      <c r="I5830" t="s">
        <v>5634</v>
      </c>
      <c r="J5830" t="s">
        <v>1001</v>
      </c>
      <c r="K5830" t="s">
        <v>56</v>
      </c>
      <c r="L5830" t="s">
        <v>902</v>
      </c>
      <c r="M5830" t="s">
        <v>1829</v>
      </c>
      <c r="N5830" s="5">
        <v>943141</v>
      </c>
    </row>
    <row r="5831" spans="1:14" x14ac:dyDescent="0.25">
      <c r="A5831" t="s">
        <v>69</v>
      </c>
      <c r="B5831" t="s">
        <v>2090</v>
      </c>
      <c r="C5831">
        <v>1819</v>
      </c>
      <c r="D5831" s="2">
        <v>46054</v>
      </c>
      <c r="E5831" t="s">
        <v>905</v>
      </c>
      <c r="F5831" t="s">
        <v>2255</v>
      </c>
      <c r="G5831" t="s">
        <v>14</v>
      </c>
      <c r="H5831" t="s">
        <v>3196</v>
      </c>
      <c r="I5831" t="s">
        <v>5635</v>
      </c>
      <c r="J5831" t="s">
        <v>2256</v>
      </c>
      <c r="K5831" t="s">
        <v>56</v>
      </c>
      <c r="L5831" t="s">
        <v>902</v>
      </c>
      <c r="M5831" t="s">
        <v>1829</v>
      </c>
      <c r="N5831" s="5">
        <v>143145</v>
      </c>
    </row>
    <row r="5832" spans="1:14" x14ac:dyDescent="0.25">
      <c r="A5832" t="s">
        <v>69</v>
      </c>
      <c r="B5832" t="s">
        <v>2090</v>
      </c>
      <c r="C5832">
        <v>1819</v>
      </c>
      <c r="D5832" s="2">
        <v>46054</v>
      </c>
      <c r="E5832" t="s">
        <v>905</v>
      </c>
      <c r="F5832" t="s">
        <v>2255</v>
      </c>
      <c r="G5832" t="s">
        <v>14</v>
      </c>
      <c r="H5832" t="s">
        <v>3196</v>
      </c>
      <c r="I5832" t="s">
        <v>5636</v>
      </c>
      <c r="J5832" t="s">
        <v>2256</v>
      </c>
      <c r="K5832" t="s">
        <v>56</v>
      </c>
      <c r="L5832" t="s">
        <v>902</v>
      </c>
      <c r="M5832" t="s">
        <v>1829</v>
      </c>
      <c r="N5832" s="5">
        <v>143145</v>
      </c>
    </row>
    <row r="5833" spans="1:14" x14ac:dyDescent="0.25">
      <c r="A5833" t="s">
        <v>69</v>
      </c>
      <c r="B5833" t="s">
        <v>2090</v>
      </c>
      <c r="C5833">
        <v>1819</v>
      </c>
      <c r="D5833" s="2">
        <v>46054</v>
      </c>
      <c r="E5833" t="s">
        <v>905</v>
      </c>
      <c r="F5833" t="s">
        <v>1124</v>
      </c>
      <c r="G5833" t="s">
        <v>1125</v>
      </c>
      <c r="H5833" t="s">
        <v>4750</v>
      </c>
      <c r="I5833" t="s">
        <v>5637</v>
      </c>
      <c r="J5833" t="s">
        <v>1125</v>
      </c>
      <c r="K5833" t="s">
        <v>56</v>
      </c>
      <c r="L5833" t="s">
        <v>902</v>
      </c>
      <c r="M5833" t="s">
        <v>1829</v>
      </c>
      <c r="N5833" s="5">
        <v>416988</v>
      </c>
    </row>
    <row r="5834" spans="1:14" x14ac:dyDescent="0.25">
      <c r="A5834" t="s">
        <v>69</v>
      </c>
      <c r="B5834" t="s">
        <v>2090</v>
      </c>
      <c r="C5834">
        <v>1819</v>
      </c>
      <c r="D5834" s="2">
        <v>46054</v>
      </c>
      <c r="E5834" t="s">
        <v>905</v>
      </c>
      <c r="F5834" t="s">
        <v>166</v>
      </c>
      <c r="G5834" t="s">
        <v>2043</v>
      </c>
      <c r="H5834" t="s">
        <v>4770</v>
      </c>
      <c r="I5834" t="s">
        <v>5638</v>
      </c>
      <c r="J5834" t="s">
        <v>391</v>
      </c>
      <c r="K5834" t="s">
        <v>56</v>
      </c>
      <c r="L5834" t="s">
        <v>902</v>
      </c>
      <c r="M5834" t="s">
        <v>1829</v>
      </c>
      <c r="N5834" s="5">
        <v>277617</v>
      </c>
    </row>
    <row r="5835" spans="1:14" x14ac:dyDescent="0.25">
      <c r="A5835" t="s">
        <v>69</v>
      </c>
      <c r="B5835" t="s">
        <v>2090</v>
      </c>
      <c r="C5835">
        <v>1819</v>
      </c>
      <c r="D5835" s="2">
        <v>46054</v>
      </c>
      <c r="E5835" t="s">
        <v>905</v>
      </c>
      <c r="F5835" t="s">
        <v>5639</v>
      </c>
      <c r="G5835" t="s">
        <v>5640</v>
      </c>
      <c r="H5835" t="s">
        <v>4747</v>
      </c>
      <c r="I5835" t="s">
        <v>5641</v>
      </c>
      <c r="J5835" t="s">
        <v>5642</v>
      </c>
      <c r="K5835" t="s">
        <v>56</v>
      </c>
      <c r="L5835" t="s">
        <v>902</v>
      </c>
      <c r="M5835" t="s">
        <v>1829</v>
      </c>
      <c r="N5835" s="5">
        <v>691459</v>
      </c>
    </row>
    <row r="5836" spans="1:14" x14ac:dyDescent="0.25">
      <c r="A5836" t="s">
        <v>69</v>
      </c>
      <c r="B5836" t="s">
        <v>2090</v>
      </c>
      <c r="C5836">
        <v>1819</v>
      </c>
      <c r="D5836" s="2">
        <v>46054</v>
      </c>
      <c r="E5836" t="s">
        <v>905</v>
      </c>
      <c r="F5836" t="s">
        <v>2662</v>
      </c>
      <c r="G5836" t="s">
        <v>14</v>
      </c>
      <c r="H5836" t="s">
        <v>2664</v>
      </c>
      <c r="I5836" t="s">
        <v>4381</v>
      </c>
      <c r="J5836" t="s">
        <v>2663</v>
      </c>
      <c r="K5836" t="s">
        <v>56</v>
      </c>
      <c r="L5836" t="s">
        <v>902</v>
      </c>
      <c r="M5836" t="s">
        <v>1829</v>
      </c>
      <c r="N5836" s="5">
        <v>277997</v>
      </c>
    </row>
    <row r="5837" spans="1:14" x14ac:dyDescent="0.25">
      <c r="A5837" t="s">
        <v>69</v>
      </c>
      <c r="B5837" t="s">
        <v>2090</v>
      </c>
      <c r="C5837">
        <v>1819</v>
      </c>
      <c r="D5837" s="2">
        <v>46054</v>
      </c>
      <c r="E5837" t="s">
        <v>905</v>
      </c>
      <c r="F5837" t="s">
        <v>2662</v>
      </c>
      <c r="G5837" t="s">
        <v>14</v>
      </c>
      <c r="H5837" t="s">
        <v>2664</v>
      </c>
      <c r="I5837" t="s">
        <v>4383</v>
      </c>
      <c r="J5837" t="s">
        <v>2663</v>
      </c>
      <c r="K5837" t="s">
        <v>56</v>
      </c>
      <c r="L5837" t="s">
        <v>902</v>
      </c>
      <c r="M5837" t="s">
        <v>1829</v>
      </c>
      <c r="N5837" s="5">
        <v>277997</v>
      </c>
    </row>
    <row r="5838" spans="1:14" x14ac:dyDescent="0.25">
      <c r="A5838" t="s">
        <v>69</v>
      </c>
      <c r="B5838" t="s">
        <v>2090</v>
      </c>
      <c r="C5838">
        <v>1819</v>
      </c>
      <c r="D5838" s="2">
        <v>46054</v>
      </c>
      <c r="E5838" t="s">
        <v>905</v>
      </c>
      <c r="F5838" t="s">
        <v>952</v>
      </c>
      <c r="G5838" t="s">
        <v>2091</v>
      </c>
      <c r="H5838" t="s">
        <v>4748</v>
      </c>
      <c r="I5838" t="s">
        <v>5643</v>
      </c>
      <c r="J5838" t="s">
        <v>1088</v>
      </c>
      <c r="K5838" t="s">
        <v>56</v>
      </c>
      <c r="L5838" t="s">
        <v>902</v>
      </c>
      <c r="M5838" t="s">
        <v>1829</v>
      </c>
      <c r="N5838" s="5">
        <v>606046</v>
      </c>
    </row>
    <row r="5839" spans="1:14" x14ac:dyDescent="0.25">
      <c r="A5839" t="s">
        <v>69</v>
      </c>
      <c r="B5839" t="s">
        <v>2090</v>
      </c>
      <c r="C5839">
        <v>1819</v>
      </c>
      <c r="D5839" s="2">
        <v>46054</v>
      </c>
      <c r="E5839" t="s">
        <v>905</v>
      </c>
      <c r="F5839" t="s">
        <v>5644</v>
      </c>
      <c r="G5839" t="s">
        <v>14</v>
      </c>
      <c r="H5839" t="s">
        <v>4786</v>
      </c>
      <c r="I5839" t="s">
        <v>5645</v>
      </c>
      <c r="J5839" t="s">
        <v>5646</v>
      </c>
      <c r="K5839" t="s">
        <v>56</v>
      </c>
      <c r="L5839" t="s">
        <v>902</v>
      </c>
      <c r="M5839" t="s">
        <v>1829</v>
      </c>
      <c r="N5839" s="5">
        <v>238176</v>
      </c>
    </row>
    <row r="5840" spans="1:14" x14ac:dyDescent="0.25">
      <c r="A5840" t="s">
        <v>69</v>
      </c>
      <c r="B5840" t="s">
        <v>2090</v>
      </c>
      <c r="C5840">
        <v>1819</v>
      </c>
      <c r="D5840" s="2">
        <v>46054</v>
      </c>
      <c r="E5840" t="s">
        <v>905</v>
      </c>
      <c r="F5840" t="s">
        <v>998</v>
      </c>
      <c r="G5840" t="s">
        <v>999</v>
      </c>
      <c r="H5840" t="s">
        <v>4749</v>
      </c>
      <c r="I5840" t="s">
        <v>5647</v>
      </c>
      <c r="J5840" t="s">
        <v>999</v>
      </c>
      <c r="K5840" t="s">
        <v>56</v>
      </c>
      <c r="L5840" t="s">
        <v>902</v>
      </c>
      <c r="M5840" t="s">
        <v>1829</v>
      </c>
      <c r="N5840" s="5">
        <v>559458</v>
      </c>
    </row>
    <row r="5841" spans="1:14" x14ac:dyDescent="0.25">
      <c r="A5841" t="s">
        <v>69</v>
      </c>
      <c r="B5841" t="s">
        <v>2090</v>
      </c>
      <c r="C5841">
        <v>1819</v>
      </c>
      <c r="D5841" s="2">
        <v>46054</v>
      </c>
      <c r="E5841" t="s">
        <v>905</v>
      </c>
      <c r="F5841" t="s">
        <v>3057</v>
      </c>
      <c r="G5841" t="s">
        <v>14</v>
      </c>
      <c r="H5841" t="s">
        <v>3059</v>
      </c>
      <c r="I5841" t="s">
        <v>5648</v>
      </c>
      <c r="J5841" t="s">
        <v>3058</v>
      </c>
      <c r="K5841" t="s">
        <v>56</v>
      </c>
      <c r="L5841" t="s">
        <v>902</v>
      </c>
      <c r="M5841" t="s">
        <v>1829</v>
      </c>
      <c r="N5841" s="5">
        <v>2663999</v>
      </c>
    </row>
    <row r="5842" spans="1:14" x14ac:dyDescent="0.25">
      <c r="A5842" t="s">
        <v>69</v>
      </c>
      <c r="B5842" t="s">
        <v>2090</v>
      </c>
      <c r="C5842">
        <v>1819</v>
      </c>
      <c r="D5842" s="2">
        <v>46054</v>
      </c>
      <c r="E5842" t="s">
        <v>905</v>
      </c>
      <c r="F5842" t="s">
        <v>209</v>
      </c>
      <c r="G5842" t="s">
        <v>46</v>
      </c>
      <c r="H5842" t="s">
        <v>4758</v>
      </c>
      <c r="I5842" t="s">
        <v>5649</v>
      </c>
      <c r="J5842" t="s">
        <v>46</v>
      </c>
      <c r="K5842" t="s">
        <v>56</v>
      </c>
      <c r="L5842" t="s">
        <v>902</v>
      </c>
      <c r="M5842" t="s">
        <v>1829</v>
      </c>
      <c r="N5842" s="5">
        <v>1809099</v>
      </c>
    </row>
    <row r="5843" spans="1:14" x14ac:dyDescent="0.25">
      <c r="A5843" t="s">
        <v>69</v>
      </c>
      <c r="B5843" t="s">
        <v>2090</v>
      </c>
      <c r="C5843">
        <v>1819</v>
      </c>
      <c r="D5843" s="2">
        <v>46054</v>
      </c>
      <c r="E5843" t="s">
        <v>907</v>
      </c>
      <c r="F5843" t="s">
        <v>2662</v>
      </c>
      <c r="G5843" t="s">
        <v>14</v>
      </c>
      <c r="H5843" t="s">
        <v>2664</v>
      </c>
      <c r="I5843" t="s">
        <v>4381</v>
      </c>
      <c r="J5843" t="s">
        <v>5650</v>
      </c>
      <c r="K5843" t="s">
        <v>56</v>
      </c>
      <c r="L5843" t="s">
        <v>904</v>
      </c>
      <c r="M5843" t="s">
        <v>1829</v>
      </c>
      <c r="N5843" s="5">
        <v>-277997</v>
      </c>
    </row>
    <row r="5844" spans="1:14" x14ac:dyDescent="0.25">
      <c r="A5844" t="s">
        <v>69</v>
      </c>
      <c r="B5844" t="s">
        <v>2090</v>
      </c>
      <c r="C5844">
        <v>1819</v>
      </c>
      <c r="D5844" s="2">
        <v>46054</v>
      </c>
      <c r="E5844" t="s">
        <v>907</v>
      </c>
      <c r="F5844" t="s">
        <v>2662</v>
      </c>
      <c r="G5844" t="s">
        <v>14</v>
      </c>
      <c r="H5844" t="s">
        <v>2664</v>
      </c>
      <c r="I5844" t="s">
        <v>4383</v>
      </c>
      <c r="J5844" t="s">
        <v>5650</v>
      </c>
      <c r="K5844" t="s">
        <v>56</v>
      </c>
      <c r="L5844" t="s">
        <v>904</v>
      </c>
      <c r="M5844" t="s">
        <v>1829</v>
      </c>
      <c r="N5844" s="5">
        <v>-277997</v>
      </c>
    </row>
    <row r="5845" spans="1:14" x14ac:dyDescent="0.25">
      <c r="A5845" t="s">
        <v>69</v>
      </c>
      <c r="B5845" t="s">
        <v>2090</v>
      </c>
      <c r="C5845">
        <v>1819</v>
      </c>
      <c r="D5845" s="2">
        <v>46082</v>
      </c>
      <c r="E5845" t="s">
        <v>905</v>
      </c>
      <c r="F5845" t="s">
        <v>8604</v>
      </c>
      <c r="G5845" t="s">
        <v>14</v>
      </c>
      <c r="H5845" t="s">
        <v>6580</v>
      </c>
      <c r="I5845" t="s">
        <v>8605</v>
      </c>
      <c r="J5845" t="s">
        <v>8606</v>
      </c>
      <c r="K5845" t="s">
        <v>56</v>
      </c>
      <c r="L5845" t="s">
        <v>902</v>
      </c>
      <c r="M5845" t="s">
        <v>1829</v>
      </c>
      <c r="N5845" s="5">
        <v>337353</v>
      </c>
    </row>
    <row r="5846" spans="1:14" x14ac:dyDescent="0.25">
      <c r="A5846" t="s">
        <v>69</v>
      </c>
      <c r="B5846" t="s">
        <v>2090</v>
      </c>
      <c r="C5846">
        <v>1819</v>
      </c>
      <c r="D5846" s="2">
        <v>46082</v>
      </c>
      <c r="E5846" t="s">
        <v>905</v>
      </c>
      <c r="F5846" t="s">
        <v>1000</v>
      </c>
      <c r="G5846" t="s">
        <v>1839</v>
      </c>
      <c r="H5846" t="s">
        <v>6568</v>
      </c>
      <c r="I5846" t="s">
        <v>8607</v>
      </c>
      <c r="J5846" t="s">
        <v>1001</v>
      </c>
      <c r="K5846" t="s">
        <v>56</v>
      </c>
      <c r="L5846" t="s">
        <v>902</v>
      </c>
      <c r="M5846" t="s">
        <v>1829</v>
      </c>
      <c r="N5846" s="5">
        <v>2498616</v>
      </c>
    </row>
    <row r="5847" spans="1:14" x14ac:dyDescent="0.25">
      <c r="A5847" t="s">
        <v>69</v>
      </c>
      <c r="B5847" t="s">
        <v>2090</v>
      </c>
      <c r="C5847">
        <v>1819</v>
      </c>
      <c r="D5847" s="2">
        <v>46082</v>
      </c>
      <c r="E5847" t="s">
        <v>905</v>
      </c>
      <c r="F5847" t="s">
        <v>1000</v>
      </c>
      <c r="G5847" t="s">
        <v>1839</v>
      </c>
      <c r="H5847" t="s">
        <v>6596</v>
      </c>
      <c r="I5847" t="s">
        <v>8608</v>
      </c>
      <c r="J5847" t="s">
        <v>1001</v>
      </c>
      <c r="K5847" t="s">
        <v>56</v>
      </c>
      <c r="L5847" t="s">
        <v>902</v>
      </c>
      <c r="M5847" t="s">
        <v>1829</v>
      </c>
      <c r="N5847" s="5">
        <v>945695</v>
      </c>
    </row>
    <row r="5848" spans="1:14" x14ac:dyDescent="0.25">
      <c r="A5848" t="s">
        <v>69</v>
      </c>
      <c r="B5848" t="s">
        <v>2090</v>
      </c>
      <c r="C5848">
        <v>1819</v>
      </c>
      <c r="D5848" s="2">
        <v>46082</v>
      </c>
      <c r="E5848" t="s">
        <v>905</v>
      </c>
      <c r="F5848" t="s">
        <v>601</v>
      </c>
      <c r="G5848" t="s">
        <v>1894</v>
      </c>
      <c r="H5848" t="s">
        <v>6250</v>
      </c>
      <c r="I5848" t="s">
        <v>8609</v>
      </c>
      <c r="J5848" t="s">
        <v>657</v>
      </c>
      <c r="K5848" t="s">
        <v>56</v>
      </c>
      <c r="L5848" t="s">
        <v>902</v>
      </c>
      <c r="M5848" t="s">
        <v>1829</v>
      </c>
      <c r="N5848" s="5">
        <v>1114333</v>
      </c>
    </row>
    <row r="5849" spans="1:14" x14ac:dyDescent="0.25">
      <c r="A5849" t="s">
        <v>69</v>
      </c>
      <c r="B5849" t="s">
        <v>2090</v>
      </c>
      <c r="C5849">
        <v>1819</v>
      </c>
      <c r="D5849" s="2">
        <v>46082</v>
      </c>
      <c r="E5849" t="s">
        <v>905</v>
      </c>
      <c r="F5849" t="s">
        <v>601</v>
      </c>
      <c r="G5849" t="s">
        <v>1894</v>
      </c>
      <c r="H5849" t="s">
        <v>6249</v>
      </c>
      <c r="I5849" t="s">
        <v>8610</v>
      </c>
      <c r="J5849" t="s">
        <v>657</v>
      </c>
      <c r="K5849" t="s">
        <v>56</v>
      </c>
      <c r="L5849" t="s">
        <v>902</v>
      </c>
      <c r="M5849" t="s">
        <v>1829</v>
      </c>
      <c r="N5849" s="5">
        <v>328306</v>
      </c>
    </row>
    <row r="5850" spans="1:14" x14ac:dyDescent="0.25">
      <c r="A5850" t="s">
        <v>69</v>
      </c>
      <c r="B5850" t="s">
        <v>2090</v>
      </c>
      <c r="C5850">
        <v>1819</v>
      </c>
      <c r="D5850" s="2">
        <v>46082</v>
      </c>
      <c r="E5850" t="s">
        <v>905</v>
      </c>
      <c r="F5850" t="s">
        <v>174</v>
      </c>
      <c r="G5850" t="s">
        <v>1909</v>
      </c>
      <c r="H5850" t="s">
        <v>6569</v>
      </c>
      <c r="I5850" t="s">
        <v>8611</v>
      </c>
      <c r="J5850" t="s">
        <v>320</v>
      </c>
      <c r="K5850" t="s">
        <v>56</v>
      </c>
      <c r="L5850" t="s">
        <v>902</v>
      </c>
      <c r="M5850" t="s">
        <v>1829</v>
      </c>
      <c r="N5850" s="5">
        <v>714210</v>
      </c>
    </row>
    <row r="5851" spans="1:14" x14ac:dyDescent="0.25">
      <c r="A5851" t="s">
        <v>69</v>
      </c>
      <c r="B5851" t="s">
        <v>2090</v>
      </c>
      <c r="C5851">
        <v>1819</v>
      </c>
      <c r="D5851" s="2">
        <v>46082</v>
      </c>
      <c r="E5851" t="s">
        <v>905</v>
      </c>
      <c r="F5851" t="s">
        <v>174</v>
      </c>
      <c r="G5851" t="s">
        <v>1909</v>
      </c>
      <c r="H5851" t="s">
        <v>6574</v>
      </c>
      <c r="I5851" t="s">
        <v>8612</v>
      </c>
      <c r="J5851" t="s">
        <v>320</v>
      </c>
      <c r="K5851" t="s">
        <v>56</v>
      </c>
      <c r="L5851" t="s">
        <v>902</v>
      </c>
      <c r="M5851" t="s">
        <v>1829</v>
      </c>
      <c r="N5851" s="5">
        <v>277438</v>
      </c>
    </row>
    <row r="5852" spans="1:14" x14ac:dyDescent="0.25">
      <c r="A5852" t="s">
        <v>69</v>
      </c>
      <c r="B5852" t="s">
        <v>2090</v>
      </c>
      <c r="C5852">
        <v>1819</v>
      </c>
      <c r="D5852" s="2">
        <v>46082</v>
      </c>
      <c r="E5852" t="s">
        <v>905</v>
      </c>
      <c r="F5852" t="s">
        <v>174</v>
      </c>
      <c r="G5852" t="s">
        <v>1909</v>
      </c>
      <c r="H5852" t="s">
        <v>6575</v>
      </c>
      <c r="I5852" t="s">
        <v>8613</v>
      </c>
      <c r="J5852" t="s">
        <v>320</v>
      </c>
      <c r="K5852" t="s">
        <v>56</v>
      </c>
      <c r="L5852" t="s">
        <v>902</v>
      </c>
      <c r="M5852" t="s">
        <v>1829</v>
      </c>
      <c r="N5852" s="5">
        <v>277438</v>
      </c>
    </row>
    <row r="5853" spans="1:14" x14ac:dyDescent="0.25">
      <c r="A5853" t="s">
        <v>69</v>
      </c>
      <c r="B5853" t="s">
        <v>2090</v>
      </c>
      <c r="C5853">
        <v>1819</v>
      </c>
      <c r="D5853" s="2">
        <v>46082</v>
      </c>
      <c r="E5853" t="s">
        <v>905</v>
      </c>
      <c r="F5853" t="s">
        <v>8614</v>
      </c>
      <c r="G5853" t="s">
        <v>14</v>
      </c>
      <c r="H5853" t="s">
        <v>6592</v>
      </c>
      <c r="I5853" t="s">
        <v>8615</v>
      </c>
      <c r="J5853" t="s">
        <v>8616</v>
      </c>
      <c r="K5853" t="s">
        <v>56</v>
      </c>
      <c r="L5853" t="s">
        <v>902</v>
      </c>
      <c r="M5853" t="s">
        <v>1829</v>
      </c>
      <c r="N5853" s="5">
        <v>496305</v>
      </c>
    </row>
    <row r="5854" spans="1:14" x14ac:dyDescent="0.25">
      <c r="A5854" t="s">
        <v>69</v>
      </c>
      <c r="B5854" t="s">
        <v>2090</v>
      </c>
      <c r="C5854">
        <v>1819</v>
      </c>
      <c r="D5854" s="2">
        <v>46082</v>
      </c>
      <c r="E5854" t="s">
        <v>905</v>
      </c>
      <c r="F5854" t="s">
        <v>996</v>
      </c>
      <c r="G5854" t="s">
        <v>997</v>
      </c>
      <c r="H5854" t="s">
        <v>6567</v>
      </c>
      <c r="I5854" t="s">
        <v>8617</v>
      </c>
      <c r="J5854" t="s">
        <v>997</v>
      </c>
      <c r="K5854" t="s">
        <v>56</v>
      </c>
      <c r="L5854" t="s">
        <v>902</v>
      </c>
      <c r="M5854" t="s">
        <v>1829</v>
      </c>
      <c r="N5854" s="5">
        <v>1666497</v>
      </c>
    </row>
    <row r="5855" spans="1:14" x14ac:dyDescent="0.25">
      <c r="A5855" t="s">
        <v>69</v>
      </c>
      <c r="B5855" t="s">
        <v>2090</v>
      </c>
      <c r="C5855">
        <v>1819</v>
      </c>
      <c r="D5855" s="2">
        <v>46082</v>
      </c>
      <c r="E5855" t="s">
        <v>905</v>
      </c>
      <c r="F5855" t="s">
        <v>952</v>
      </c>
      <c r="G5855" t="s">
        <v>2091</v>
      </c>
      <c r="H5855" t="s">
        <v>4748</v>
      </c>
      <c r="I5855" t="s">
        <v>8618</v>
      </c>
      <c r="J5855" t="s">
        <v>1088</v>
      </c>
      <c r="K5855" t="s">
        <v>56</v>
      </c>
      <c r="L5855" t="s">
        <v>902</v>
      </c>
      <c r="M5855" t="s">
        <v>1829</v>
      </c>
      <c r="N5855" s="5">
        <v>606046</v>
      </c>
    </row>
    <row r="5856" spans="1:14" x14ac:dyDescent="0.25">
      <c r="A5856" t="s">
        <v>69</v>
      </c>
      <c r="B5856" t="s">
        <v>2090</v>
      </c>
      <c r="C5856">
        <v>1819</v>
      </c>
      <c r="D5856" s="2">
        <v>46082</v>
      </c>
      <c r="E5856" t="s">
        <v>905</v>
      </c>
      <c r="F5856" t="s">
        <v>998</v>
      </c>
      <c r="G5856" t="s">
        <v>999</v>
      </c>
      <c r="H5856" t="s">
        <v>6586</v>
      </c>
      <c r="I5856" t="s">
        <v>8619</v>
      </c>
      <c r="J5856" t="s">
        <v>999</v>
      </c>
      <c r="K5856" t="s">
        <v>56</v>
      </c>
      <c r="L5856" t="s">
        <v>902</v>
      </c>
      <c r="M5856" t="s">
        <v>1829</v>
      </c>
      <c r="N5856" s="5">
        <v>237972</v>
      </c>
    </row>
    <row r="5857" spans="1:14" x14ac:dyDescent="0.25">
      <c r="A5857" t="s">
        <v>69</v>
      </c>
      <c r="B5857" t="s">
        <v>2090</v>
      </c>
      <c r="C5857">
        <v>1819</v>
      </c>
      <c r="D5857" s="2">
        <v>46082</v>
      </c>
      <c r="E5857" t="s">
        <v>905</v>
      </c>
      <c r="F5857" t="s">
        <v>1127</v>
      </c>
      <c r="G5857" t="s">
        <v>2092</v>
      </c>
      <c r="H5857" t="s">
        <v>6555</v>
      </c>
      <c r="I5857" t="s">
        <v>8620</v>
      </c>
      <c r="J5857" t="s">
        <v>1128</v>
      </c>
      <c r="K5857" t="s">
        <v>56</v>
      </c>
      <c r="L5857" t="s">
        <v>902</v>
      </c>
      <c r="M5857" t="s">
        <v>1829</v>
      </c>
      <c r="N5857" s="5">
        <v>119321</v>
      </c>
    </row>
    <row r="5858" spans="1:14" x14ac:dyDescent="0.25">
      <c r="A5858" t="s">
        <v>69</v>
      </c>
      <c r="B5858" t="s">
        <v>2090</v>
      </c>
      <c r="C5858">
        <v>1819</v>
      </c>
      <c r="D5858" s="2">
        <v>46082</v>
      </c>
      <c r="E5858" t="s">
        <v>905</v>
      </c>
      <c r="F5858" t="s">
        <v>1127</v>
      </c>
      <c r="G5858" t="s">
        <v>2092</v>
      </c>
      <c r="H5858" t="s">
        <v>6556</v>
      </c>
      <c r="I5858" t="s">
        <v>8621</v>
      </c>
      <c r="J5858" t="s">
        <v>1128</v>
      </c>
      <c r="K5858" t="s">
        <v>56</v>
      </c>
      <c r="L5858" t="s">
        <v>902</v>
      </c>
      <c r="M5858" t="s">
        <v>1829</v>
      </c>
      <c r="N5858" s="5">
        <v>119321</v>
      </c>
    </row>
    <row r="5859" spans="1:14" x14ac:dyDescent="0.25">
      <c r="A5859" t="s">
        <v>69</v>
      </c>
      <c r="B5859" t="s">
        <v>2090</v>
      </c>
      <c r="C5859">
        <v>1819</v>
      </c>
      <c r="D5859" s="2">
        <v>46082</v>
      </c>
      <c r="E5859" t="s">
        <v>905</v>
      </c>
      <c r="F5859" t="s">
        <v>922</v>
      </c>
      <c r="G5859" t="s">
        <v>899</v>
      </c>
      <c r="H5859" t="s">
        <v>6571</v>
      </c>
      <c r="I5859" t="s">
        <v>8622</v>
      </c>
      <c r="J5859" t="s">
        <v>899</v>
      </c>
      <c r="K5859" t="s">
        <v>56</v>
      </c>
      <c r="L5859" t="s">
        <v>902</v>
      </c>
      <c r="M5859" t="s">
        <v>1829</v>
      </c>
      <c r="N5859" s="5">
        <v>238298</v>
      </c>
    </row>
    <row r="5860" spans="1:14" x14ac:dyDescent="0.25">
      <c r="A5860" t="s">
        <v>69</v>
      </c>
      <c r="B5860" t="s">
        <v>2090</v>
      </c>
      <c r="C5860">
        <v>1819</v>
      </c>
      <c r="D5860" s="2">
        <v>46082</v>
      </c>
      <c r="E5860" t="s">
        <v>905</v>
      </c>
      <c r="F5860" t="s">
        <v>209</v>
      </c>
      <c r="G5860" t="s">
        <v>46</v>
      </c>
      <c r="H5860" t="s">
        <v>6583</v>
      </c>
      <c r="I5860" t="s">
        <v>8623</v>
      </c>
      <c r="J5860" t="s">
        <v>46</v>
      </c>
      <c r="K5860" t="s">
        <v>56</v>
      </c>
      <c r="L5860" t="s">
        <v>902</v>
      </c>
      <c r="M5860" t="s">
        <v>1829</v>
      </c>
      <c r="N5860" s="5">
        <v>429009</v>
      </c>
    </row>
    <row r="5861" spans="1:14" x14ac:dyDescent="0.25">
      <c r="A5861" t="s">
        <v>69</v>
      </c>
      <c r="B5861" t="s">
        <v>2090</v>
      </c>
      <c r="C5861">
        <v>1819</v>
      </c>
      <c r="D5861" s="2">
        <v>46082</v>
      </c>
      <c r="E5861" t="s">
        <v>905</v>
      </c>
      <c r="F5861" t="s">
        <v>291</v>
      </c>
      <c r="G5861" t="s">
        <v>273</v>
      </c>
      <c r="H5861" t="s">
        <v>6629</v>
      </c>
      <c r="I5861" t="s">
        <v>8624</v>
      </c>
      <c r="J5861" t="s">
        <v>273</v>
      </c>
      <c r="K5861" t="s">
        <v>56</v>
      </c>
      <c r="L5861" t="s">
        <v>902</v>
      </c>
      <c r="M5861" t="s">
        <v>1829</v>
      </c>
      <c r="N5861" s="5">
        <v>1662256</v>
      </c>
    </row>
    <row r="5862" spans="1:14" x14ac:dyDescent="0.25">
      <c r="A5862" t="s">
        <v>69</v>
      </c>
      <c r="B5862" t="s">
        <v>2090</v>
      </c>
      <c r="C5862">
        <v>1819</v>
      </c>
      <c r="D5862" s="2">
        <v>46082</v>
      </c>
      <c r="E5862" t="s">
        <v>906</v>
      </c>
      <c r="F5862" t="s">
        <v>924</v>
      </c>
      <c r="G5862" t="s">
        <v>901</v>
      </c>
      <c r="H5862" t="s">
        <v>6640</v>
      </c>
      <c r="I5862" t="s">
        <v>8625</v>
      </c>
      <c r="J5862" t="s">
        <v>1926</v>
      </c>
      <c r="K5862" t="s">
        <v>56</v>
      </c>
      <c r="L5862" t="s">
        <v>903</v>
      </c>
      <c r="M5862" t="s">
        <v>1829</v>
      </c>
      <c r="N5862" s="5">
        <v>1070545</v>
      </c>
    </row>
    <row r="5863" spans="1:14" x14ac:dyDescent="0.25">
      <c r="A5863" t="s">
        <v>69</v>
      </c>
      <c r="B5863" t="s">
        <v>2090</v>
      </c>
      <c r="C5863">
        <v>1819</v>
      </c>
      <c r="D5863" s="2">
        <v>46113</v>
      </c>
      <c r="E5863" t="s">
        <v>905</v>
      </c>
      <c r="F5863" t="s">
        <v>1000</v>
      </c>
      <c r="G5863" t="s">
        <v>1839</v>
      </c>
      <c r="H5863" t="s">
        <v>6598</v>
      </c>
      <c r="I5863" t="s">
        <v>8626</v>
      </c>
      <c r="J5863" t="s">
        <v>1839</v>
      </c>
      <c r="K5863" t="s">
        <v>56</v>
      </c>
      <c r="L5863" t="s">
        <v>902</v>
      </c>
      <c r="M5863" t="s">
        <v>1829</v>
      </c>
      <c r="N5863" s="5">
        <v>2417892</v>
      </c>
    </row>
    <row r="5864" spans="1:14" x14ac:dyDescent="0.25">
      <c r="A5864" t="s">
        <v>69</v>
      </c>
      <c r="B5864" t="s">
        <v>2090</v>
      </c>
      <c r="C5864">
        <v>1819</v>
      </c>
      <c r="D5864" s="2">
        <v>46113</v>
      </c>
      <c r="E5864" t="s">
        <v>905</v>
      </c>
      <c r="F5864" t="s">
        <v>1000</v>
      </c>
      <c r="G5864" t="s">
        <v>1839</v>
      </c>
      <c r="H5864" t="s">
        <v>6608</v>
      </c>
      <c r="I5864" t="s">
        <v>8627</v>
      </c>
      <c r="J5864" t="s">
        <v>1001</v>
      </c>
      <c r="K5864" t="s">
        <v>56</v>
      </c>
      <c r="L5864" t="s">
        <v>902</v>
      </c>
      <c r="M5864" t="s">
        <v>1829</v>
      </c>
      <c r="N5864" s="5">
        <v>4283941</v>
      </c>
    </row>
    <row r="5865" spans="1:14" x14ac:dyDescent="0.25">
      <c r="A5865" t="s">
        <v>69</v>
      </c>
      <c r="B5865" t="s">
        <v>2090</v>
      </c>
      <c r="C5865">
        <v>1819</v>
      </c>
      <c r="D5865" s="2">
        <v>46113</v>
      </c>
      <c r="E5865" t="s">
        <v>905</v>
      </c>
      <c r="F5865" t="s">
        <v>1000</v>
      </c>
      <c r="G5865" t="s">
        <v>1839</v>
      </c>
      <c r="H5865" t="s">
        <v>6618</v>
      </c>
      <c r="I5865" t="s">
        <v>8628</v>
      </c>
      <c r="J5865" t="s">
        <v>1001</v>
      </c>
      <c r="K5865" t="s">
        <v>56</v>
      </c>
      <c r="L5865" t="s">
        <v>902</v>
      </c>
      <c r="M5865" t="s">
        <v>1829</v>
      </c>
      <c r="N5865" s="5">
        <v>1972962</v>
      </c>
    </row>
    <row r="5866" spans="1:14" x14ac:dyDescent="0.25">
      <c r="A5866" t="s">
        <v>69</v>
      </c>
      <c r="B5866" t="s">
        <v>2090</v>
      </c>
      <c r="C5866">
        <v>1819</v>
      </c>
      <c r="D5866" s="2">
        <v>46113</v>
      </c>
      <c r="E5866" t="s">
        <v>905</v>
      </c>
      <c r="F5866" t="s">
        <v>1000</v>
      </c>
      <c r="G5866" t="s">
        <v>1839</v>
      </c>
      <c r="H5866" t="s">
        <v>6622</v>
      </c>
      <c r="I5866" t="s">
        <v>8629</v>
      </c>
      <c r="J5866" t="s">
        <v>1001</v>
      </c>
      <c r="K5866" t="s">
        <v>56</v>
      </c>
      <c r="L5866" t="s">
        <v>902</v>
      </c>
      <c r="M5866" t="s">
        <v>1829</v>
      </c>
      <c r="N5866" s="5">
        <v>24702</v>
      </c>
    </row>
    <row r="5867" spans="1:14" x14ac:dyDescent="0.25">
      <c r="A5867" t="s">
        <v>69</v>
      </c>
      <c r="B5867" t="s">
        <v>2090</v>
      </c>
      <c r="C5867">
        <v>1819</v>
      </c>
      <c r="D5867" s="2">
        <v>46113</v>
      </c>
      <c r="E5867" t="s">
        <v>905</v>
      </c>
      <c r="F5867" t="s">
        <v>1000</v>
      </c>
      <c r="G5867" t="s">
        <v>1839</v>
      </c>
      <c r="H5867" t="s">
        <v>6668</v>
      </c>
      <c r="I5867" t="s">
        <v>8630</v>
      </c>
      <c r="J5867" t="s">
        <v>1839</v>
      </c>
      <c r="K5867" t="s">
        <v>56</v>
      </c>
      <c r="L5867" t="s">
        <v>902</v>
      </c>
      <c r="M5867" t="s">
        <v>1829</v>
      </c>
      <c r="N5867" s="5">
        <v>155221</v>
      </c>
    </row>
    <row r="5868" spans="1:14" x14ac:dyDescent="0.25">
      <c r="A5868" t="s">
        <v>69</v>
      </c>
      <c r="B5868" t="s">
        <v>2090</v>
      </c>
      <c r="C5868">
        <v>1819</v>
      </c>
      <c r="D5868" s="2">
        <v>46113</v>
      </c>
      <c r="E5868" t="s">
        <v>905</v>
      </c>
      <c r="F5868" t="s">
        <v>924</v>
      </c>
      <c r="G5868" t="s">
        <v>901</v>
      </c>
      <c r="H5868" t="s">
        <v>6640</v>
      </c>
      <c r="I5868" t="s">
        <v>8625</v>
      </c>
      <c r="J5868" t="s">
        <v>901</v>
      </c>
      <c r="K5868" t="s">
        <v>56</v>
      </c>
      <c r="L5868" t="s">
        <v>902</v>
      </c>
      <c r="M5868" t="s">
        <v>1829</v>
      </c>
      <c r="N5868" s="5">
        <v>1070545</v>
      </c>
    </row>
    <row r="5869" spans="1:14" x14ac:dyDescent="0.25">
      <c r="A5869" t="s">
        <v>69</v>
      </c>
      <c r="B5869" t="s">
        <v>2090</v>
      </c>
      <c r="C5869">
        <v>1819</v>
      </c>
      <c r="D5869" s="2">
        <v>46113</v>
      </c>
      <c r="E5869" t="s">
        <v>905</v>
      </c>
      <c r="F5869" t="s">
        <v>924</v>
      </c>
      <c r="G5869" t="s">
        <v>901</v>
      </c>
      <c r="H5869" t="s">
        <v>6640</v>
      </c>
      <c r="I5869" t="s">
        <v>8631</v>
      </c>
      <c r="J5869" t="s">
        <v>901</v>
      </c>
      <c r="K5869" t="s">
        <v>56</v>
      </c>
      <c r="L5869" t="s">
        <v>902</v>
      </c>
      <c r="M5869" t="s">
        <v>1829</v>
      </c>
      <c r="N5869" s="5">
        <v>237787</v>
      </c>
    </row>
    <row r="5870" spans="1:14" x14ac:dyDescent="0.25">
      <c r="A5870" t="s">
        <v>69</v>
      </c>
      <c r="B5870" t="s">
        <v>2090</v>
      </c>
      <c r="C5870">
        <v>1819</v>
      </c>
      <c r="D5870" s="2">
        <v>46113</v>
      </c>
      <c r="E5870" t="s">
        <v>905</v>
      </c>
      <c r="F5870" t="s">
        <v>924</v>
      </c>
      <c r="G5870" t="s">
        <v>901</v>
      </c>
      <c r="H5870" t="s">
        <v>6640</v>
      </c>
      <c r="I5870" t="s">
        <v>8632</v>
      </c>
      <c r="J5870" t="s">
        <v>901</v>
      </c>
      <c r="K5870" t="s">
        <v>56</v>
      </c>
      <c r="L5870" t="s">
        <v>902</v>
      </c>
      <c r="M5870" t="s">
        <v>1829</v>
      </c>
      <c r="N5870" s="5">
        <v>237787</v>
      </c>
    </row>
    <row r="5871" spans="1:14" x14ac:dyDescent="0.25">
      <c r="A5871" t="s">
        <v>69</v>
      </c>
      <c r="B5871" t="s">
        <v>2090</v>
      </c>
      <c r="C5871">
        <v>1819</v>
      </c>
      <c r="D5871" s="2">
        <v>46113</v>
      </c>
      <c r="E5871" t="s">
        <v>905</v>
      </c>
      <c r="F5871" t="s">
        <v>924</v>
      </c>
      <c r="G5871" t="s">
        <v>901</v>
      </c>
      <c r="H5871" t="s">
        <v>6640</v>
      </c>
      <c r="I5871" t="s">
        <v>8633</v>
      </c>
      <c r="J5871" t="s">
        <v>901</v>
      </c>
      <c r="K5871" t="s">
        <v>56</v>
      </c>
      <c r="L5871" t="s">
        <v>902</v>
      </c>
      <c r="M5871" t="s">
        <v>1829</v>
      </c>
      <c r="N5871" s="5">
        <v>356981</v>
      </c>
    </row>
    <row r="5872" spans="1:14" x14ac:dyDescent="0.25">
      <c r="A5872" t="s">
        <v>69</v>
      </c>
      <c r="B5872" t="s">
        <v>2090</v>
      </c>
      <c r="C5872">
        <v>1819</v>
      </c>
      <c r="D5872" s="2">
        <v>46113</v>
      </c>
      <c r="E5872" t="s">
        <v>905</v>
      </c>
      <c r="F5872" t="s">
        <v>924</v>
      </c>
      <c r="G5872" t="s">
        <v>901</v>
      </c>
      <c r="H5872" t="s">
        <v>6640</v>
      </c>
      <c r="I5872" t="s">
        <v>8634</v>
      </c>
      <c r="J5872" t="s">
        <v>901</v>
      </c>
      <c r="K5872" t="s">
        <v>56</v>
      </c>
      <c r="L5872" t="s">
        <v>902</v>
      </c>
      <c r="M5872" t="s">
        <v>1829</v>
      </c>
      <c r="N5872" s="5">
        <v>237787</v>
      </c>
    </row>
    <row r="5873" spans="1:14" x14ac:dyDescent="0.25">
      <c r="A5873" t="s">
        <v>69</v>
      </c>
      <c r="B5873" t="s">
        <v>2090</v>
      </c>
      <c r="C5873">
        <v>1819</v>
      </c>
      <c r="D5873" s="2">
        <v>46113</v>
      </c>
      <c r="E5873" t="s">
        <v>905</v>
      </c>
      <c r="F5873" t="s">
        <v>924</v>
      </c>
      <c r="G5873" t="s">
        <v>901</v>
      </c>
      <c r="H5873" t="s">
        <v>6640</v>
      </c>
      <c r="I5873" t="s">
        <v>8635</v>
      </c>
      <c r="J5873" t="s">
        <v>901</v>
      </c>
      <c r="K5873" t="s">
        <v>56</v>
      </c>
      <c r="L5873" t="s">
        <v>902</v>
      </c>
      <c r="M5873" t="s">
        <v>1829</v>
      </c>
      <c r="N5873" s="5">
        <v>-1070545</v>
      </c>
    </row>
    <row r="5874" spans="1:14" x14ac:dyDescent="0.25">
      <c r="A5874" t="s">
        <v>69</v>
      </c>
      <c r="B5874" t="s">
        <v>2090</v>
      </c>
      <c r="C5874">
        <v>1819</v>
      </c>
      <c r="D5874" s="2">
        <v>46113</v>
      </c>
      <c r="E5874" t="s">
        <v>905</v>
      </c>
      <c r="F5874" t="s">
        <v>952</v>
      </c>
      <c r="G5874" t="s">
        <v>2091</v>
      </c>
      <c r="H5874" t="s">
        <v>4748</v>
      </c>
      <c r="I5874" t="s">
        <v>8636</v>
      </c>
      <c r="J5874" t="s">
        <v>1088</v>
      </c>
      <c r="K5874" t="s">
        <v>56</v>
      </c>
      <c r="L5874" t="s">
        <v>902</v>
      </c>
      <c r="M5874" t="s">
        <v>1829</v>
      </c>
      <c r="N5874" s="5">
        <v>645974</v>
      </c>
    </row>
    <row r="5875" spans="1:14" x14ac:dyDescent="0.25">
      <c r="A5875" t="s">
        <v>69</v>
      </c>
      <c r="B5875" t="s">
        <v>2090</v>
      </c>
      <c r="C5875">
        <v>1819</v>
      </c>
      <c r="D5875" s="2">
        <v>46113</v>
      </c>
      <c r="E5875" t="s">
        <v>905</v>
      </c>
      <c r="F5875" t="s">
        <v>952</v>
      </c>
      <c r="G5875" t="s">
        <v>2091</v>
      </c>
      <c r="H5875" t="s">
        <v>6558</v>
      </c>
      <c r="I5875" t="s">
        <v>8637</v>
      </c>
      <c r="J5875" t="s">
        <v>1088</v>
      </c>
      <c r="K5875" t="s">
        <v>56</v>
      </c>
      <c r="L5875" t="s">
        <v>902</v>
      </c>
      <c r="M5875" t="s">
        <v>1829</v>
      </c>
      <c r="N5875" s="5">
        <v>1913907</v>
      </c>
    </row>
    <row r="5876" spans="1:14" x14ac:dyDescent="0.25">
      <c r="A5876" t="s">
        <v>69</v>
      </c>
      <c r="B5876" t="s">
        <v>2090</v>
      </c>
      <c r="C5876">
        <v>1819</v>
      </c>
      <c r="D5876" s="2">
        <v>46113</v>
      </c>
      <c r="E5876" t="s">
        <v>905</v>
      </c>
      <c r="F5876" t="s">
        <v>8638</v>
      </c>
      <c r="G5876" t="s">
        <v>14</v>
      </c>
      <c r="H5876" t="s">
        <v>6645</v>
      </c>
      <c r="I5876" t="s">
        <v>8639</v>
      </c>
      <c r="J5876" t="s">
        <v>8640</v>
      </c>
      <c r="K5876" t="s">
        <v>56</v>
      </c>
      <c r="L5876" t="s">
        <v>902</v>
      </c>
      <c r="M5876" t="s">
        <v>1829</v>
      </c>
      <c r="N5876" s="5">
        <v>4018461</v>
      </c>
    </row>
    <row r="5877" spans="1:14" x14ac:dyDescent="0.25">
      <c r="A5877" t="s">
        <v>69</v>
      </c>
      <c r="B5877" t="s">
        <v>2090</v>
      </c>
      <c r="C5877">
        <v>1819</v>
      </c>
      <c r="D5877" s="2">
        <v>46113</v>
      </c>
      <c r="E5877" t="s">
        <v>905</v>
      </c>
      <c r="F5877" t="s">
        <v>8641</v>
      </c>
      <c r="G5877" t="s">
        <v>8642</v>
      </c>
      <c r="H5877" t="s">
        <v>6620</v>
      </c>
      <c r="I5877" t="s">
        <v>8643</v>
      </c>
      <c r="J5877" t="s">
        <v>8642</v>
      </c>
      <c r="K5877" t="s">
        <v>56</v>
      </c>
      <c r="L5877" t="s">
        <v>902</v>
      </c>
      <c r="M5877" t="s">
        <v>1829</v>
      </c>
      <c r="N5877" s="5">
        <v>358974</v>
      </c>
    </row>
    <row r="5878" spans="1:14" x14ac:dyDescent="0.25">
      <c r="A5878" t="s">
        <v>69</v>
      </c>
      <c r="B5878" t="s">
        <v>2090</v>
      </c>
      <c r="C5878">
        <v>1819</v>
      </c>
      <c r="D5878" s="2">
        <v>46113</v>
      </c>
      <c r="E5878" t="s">
        <v>905</v>
      </c>
      <c r="F5878" t="s">
        <v>1127</v>
      </c>
      <c r="G5878" t="s">
        <v>2092</v>
      </c>
      <c r="H5878" t="s">
        <v>6593</v>
      </c>
      <c r="I5878" t="s">
        <v>8644</v>
      </c>
      <c r="J5878" t="s">
        <v>2092</v>
      </c>
      <c r="K5878" t="s">
        <v>56</v>
      </c>
      <c r="L5878" t="s">
        <v>902</v>
      </c>
      <c r="M5878" t="s">
        <v>1829</v>
      </c>
      <c r="N5878" s="5">
        <v>238642</v>
      </c>
    </row>
    <row r="5879" spans="1:14" x14ac:dyDescent="0.25">
      <c r="A5879" t="s">
        <v>69</v>
      </c>
      <c r="B5879" t="s">
        <v>2090</v>
      </c>
      <c r="C5879">
        <v>1819</v>
      </c>
      <c r="D5879" s="2">
        <v>46113</v>
      </c>
      <c r="E5879" t="s">
        <v>907</v>
      </c>
      <c r="F5879" t="s">
        <v>924</v>
      </c>
      <c r="G5879" t="s">
        <v>901</v>
      </c>
      <c r="H5879" t="s">
        <v>6640</v>
      </c>
      <c r="I5879" t="s">
        <v>8625</v>
      </c>
      <c r="J5879" t="s">
        <v>1929</v>
      </c>
      <c r="K5879" t="s">
        <v>56</v>
      </c>
      <c r="L5879" t="s">
        <v>904</v>
      </c>
      <c r="M5879" t="s">
        <v>1829</v>
      </c>
      <c r="N5879" s="5">
        <v>-1070545</v>
      </c>
    </row>
    <row r="5880" spans="1:14" x14ac:dyDescent="0.25">
      <c r="A5880" t="s">
        <v>69</v>
      </c>
      <c r="B5880" t="s">
        <v>2090</v>
      </c>
      <c r="C5880">
        <v>1819</v>
      </c>
      <c r="D5880" s="2">
        <v>46143</v>
      </c>
      <c r="E5880" t="s">
        <v>905</v>
      </c>
      <c r="F5880" t="s">
        <v>1000</v>
      </c>
      <c r="G5880" t="s">
        <v>1839</v>
      </c>
      <c r="H5880" t="s">
        <v>9401</v>
      </c>
      <c r="I5880" t="s">
        <v>11423</v>
      </c>
      <c r="J5880" t="s">
        <v>1001</v>
      </c>
      <c r="K5880" t="s">
        <v>56</v>
      </c>
      <c r="L5880" t="s">
        <v>902</v>
      </c>
      <c r="M5880" t="s">
        <v>1829</v>
      </c>
      <c r="N5880" s="5">
        <v>156402</v>
      </c>
    </row>
    <row r="5881" spans="1:14" x14ac:dyDescent="0.25">
      <c r="A5881" t="s">
        <v>69</v>
      </c>
      <c r="B5881" t="s">
        <v>2090</v>
      </c>
      <c r="C5881">
        <v>1819</v>
      </c>
      <c r="D5881" s="2">
        <v>46143</v>
      </c>
      <c r="E5881" t="s">
        <v>905</v>
      </c>
      <c r="F5881" t="s">
        <v>1000</v>
      </c>
      <c r="G5881" t="s">
        <v>1839</v>
      </c>
      <c r="H5881" t="s">
        <v>10582</v>
      </c>
      <c r="I5881" t="s">
        <v>11424</v>
      </c>
      <c r="J5881" t="s">
        <v>1001</v>
      </c>
      <c r="K5881" t="s">
        <v>56</v>
      </c>
      <c r="L5881" t="s">
        <v>902</v>
      </c>
      <c r="M5881" t="s">
        <v>1829</v>
      </c>
      <c r="N5881" s="5">
        <v>109590</v>
      </c>
    </row>
    <row r="5882" spans="1:14" x14ac:dyDescent="0.25">
      <c r="A5882" t="s">
        <v>69</v>
      </c>
      <c r="B5882" t="s">
        <v>2090</v>
      </c>
      <c r="C5882">
        <v>1819</v>
      </c>
      <c r="D5882" s="2">
        <v>46143</v>
      </c>
      <c r="E5882" t="s">
        <v>905</v>
      </c>
      <c r="F5882" t="s">
        <v>1000</v>
      </c>
      <c r="G5882" t="s">
        <v>1839</v>
      </c>
      <c r="H5882" t="s">
        <v>10582</v>
      </c>
      <c r="I5882" t="s">
        <v>11425</v>
      </c>
      <c r="J5882" t="s">
        <v>1001</v>
      </c>
      <c r="K5882" t="s">
        <v>56</v>
      </c>
      <c r="L5882" t="s">
        <v>902</v>
      </c>
      <c r="M5882" t="s">
        <v>1829</v>
      </c>
      <c r="N5882" s="5">
        <v>174054</v>
      </c>
    </row>
    <row r="5883" spans="1:14" x14ac:dyDescent="0.25">
      <c r="A5883" t="s">
        <v>69</v>
      </c>
      <c r="B5883" t="s">
        <v>2090</v>
      </c>
      <c r="C5883">
        <v>1819</v>
      </c>
      <c r="D5883" s="2">
        <v>46143</v>
      </c>
      <c r="E5883" t="s">
        <v>905</v>
      </c>
      <c r="F5883" t="s">
        <v>1000</v>
      </c>
      <c r="G5883" t="s">
        <v>1839</v>
      </c>
      <c r="H5883" t="s">
        <v>10583</v>
      </c>
      <c r="I5883" t="s">
        <v>11426</v>
      </c>
      <c r="J5883" t="s">
        <v>1001</v>
      </c>
      <c r="K5883" t="s">
        <v>56</v>
      </c>
      <c r="L5883" t="s">
        <v>902</v>
      </c>
      <c r="M5883" t="s">
        <v>1829</v>
      </c>
      <c r="N5883" s="5">
        <v>173146</v>
      </c>
    </row>
    <row r="5884" spans="1:14" x14ac:dyDescent="0.25">
      <c r="A5884" t="s">
        <v>69</v>
      </c>
      <c r="B5884" t="s">
        <v>2090</v>
      </c>
      <c r="C5884">
        <v>1819</v>
      </c>
      <c r="D5884" s="2">
        <v>46143</v>
      </c>
      <c r="E5884" t="s">
        <v>905</v>
      </c>
      <c r="F5884" t="s">
        <v>174</v>
      </c>
      <c r="G5884" t="s">
        <v>1909</v>
      </c>
      <c r="H5884" t="s">
        <v>10154</v>
      </c>
      <c r="I5884" t="s">
        <v>11427</v>
      </c>
      <c r="J5884" t="s">
        <v>320</v>
      </c>
      <c r="K5884" t="s">
        <v>56</v>
      </c>
      <c r="L5884" t="s">
        <v>902</v>
      </c>
      <c r="M5884" t="s">
        <v>1829</v>
      </c>
      <c r="N5884" s="5">
        <v>990871</v>
      </c>
    </row>
    <row r="5885" spans="1:14" x14ac:dyDescent="0.25">
      <c r="A5885" t="s">
        <v>69</v>
      </c>
      <c r="B5885" t="s">
        <v>2090</v>
      </c>
      <c r="C5885">
        <v>1819</v>
      </c>
      <c r="D5885" s="2">
        <v>46143</v>
      </c>
      <c r="E5885" t="s">
        <v>905</v>
      </c>
      <c r="F5885" t="s">
        <v>11428</v>
      </c>
      <c r="G5885" t="s">
        <v>14</v>
      </c>
      <c r="H5885" t="s">
        <v>10591</v>
      </c>
      <c r="I5885" t="s">
        <v>11429</v>
      </c>
      <c r="J5885" t="s">
        <v>11430</v>
      </c>
      <c r="K5885" t="s">
        <v>56</v>
      </c>
      <c r="L5885" t="s">
        <v>902</v>
      </c>
      <c r="M5885" t="s">
        <v>1829</v>
      </c>
      <c r="N5885" s="5">
        <v>282975</v>
      </c>
    </row>
    <row r="5886" spans="1:14" x14ac:dyDescent="0.25">
      <c r="A5886" t="s">
        <v>69</v>
      </c>
      <c r="B5886" t="s">
        <v>2090</v>
      </c>
      <c r="C5886">
        <v>1819</v>
      </c>
      <c r="D5886" s="2">
        <v>46143</v>
      </c>
      <c r="E5886" t="s">
        <v>905</v>
      </c>
      <c r="F5886" t="s">
        <v>5315</v>
      </c>
      <c r="G5886" t="s">
        <v>5316</v>
      </c>
      <c r="H5886" t="s">
        <v>10576</v>
      </c>
      <c r="I5886" t="s">
        <v>11431</v>
      </c>
      <c r="J5886" t="s">
        <v>6112</v>
      </c>
      <c r="K5886" t="s">
        <v>56</v>
      </c>
      <c r="L5886" t="s">
        <v>902</v>
      </c>
      <c r="M5886" t="s">
        <v>1829</v>
      </c>
      <c r="N5886" s="5">
        <v>344232</v>
      </c>
    </row>
    <row r="5887" spans="1:14" x14ac:dyDescent="0.25">
      <c r="A5887" t="s">
        <v>69</v>
      </c>
      <c r="B5887" t="s">
        <v>2090</v>
      </c>
      <c r="C5887">
        <v>1819</v>
      </c>
      <c r="D5887" s="2">
        <v>46143</v>
      </c>
      <c r="E5887" t="s">
        <v>905</v>
      </c>
      <c r="F5887" t="s">
        <v>9241</v>
      </c>
      <c r="G5887" t="s">
        <v>9242</v>
      </c>
      <c r="H5887" t="s">
        <v>10584</v>
      </c>
      <c r="I5887" t="s">
        <v>11432</v>
      </c>
      <c r="J5887" t="s">
        <v>11433</v>
      </c>
      <c r="K5887" t="s">
        <v>56</v>
      </c>
      <c r="L5887" t="s">
        <v>902</v>
      </c>
      <c r="M5887" t="s">
        <v>1829</v>
      </c>
      <c r="N5887" s="5">
        <v>173549</v>
      </c>
    </row>
    <row r="5888" spans="1:14" x14ac:dyDescent="0.25">
      <c r="A5888" t="s">
        <v>69</v>
      </c>
      <c r="B5888" t="s">
        <v>2090</v>
      </c>
      <c r="C5888">
        <v>1819</v>
      </c>
      <c r="D5888" s="2">
        <v>46143</v>
      </c>
      <c r="E5888" t="s">
        <v>905</v>
      </c>
      <c r="F5888" t="s">
        <v>952</v>
      </c>
      <c r="G5888" t="s">
        <v>2091</v>
      </c>
      <c r="H5888" t="s">
        <v>4748</v>
      </c>
      <c r="I5888" t="s">
        <v>11434</v>
      </c>
      <c r="J5888" t="s">
        <v>1088</v>
      </c>
      <c r="K5888" t="s">
        <v>56</v>
      </c>
      <c r="L5888" t="s">
        <v>902</v>
      </c>
      <c r="M5888" t="s">
        <v>1829</v>
      </c>
      <c r="N5888" s="5">
        <v>684533</v>
      </c>
    </row>
    <row r="5889" spans="1:14" x14ac:dyDescent="0.25">
      <c r="A5889" t="s">
        <v>69</v>
      </c>
      <c r="B5889" t="s">
        <v>2090</v>
      </c>
      <c r="C5889">
        <v>1819</v>
      </c>
      <c r="D5889" s="2">
        <v>46143</v>
      </c>
      <c r="E5889" t="s">
        <v>905</v>
      </c>
      <c r="F5889" t="s">
        <v>5602</v>
      </c>
      <c r="G5889" t="s">
        <v>5603</v>
      </c>
      <c r="H5889" t="s">
        <v>10158</v>
      </c>
      <c r="I5889" t="s">
        <v>11435</v>
      </c>
      <c r="J5889" t="s">
        <v>5603</v>
      </c>
      <c r="K5889" t="s">
        <v>56</v>
      </c>
      <c r="L5889" t="s">
        <v>902</v>
      </c>
      <c r="M5889" t="s">
        <v>1829</v>
      </c>
      <c r="N5889" s="5">
        <v>323515</v>
      </c>
    </row>
    <row r="5890" spans="1:14" x14ac:dyDescent="0.25">
      <c r="A5890" t="s">
        <v>69</v>
      </c>
      <c r="B5890" t="s">
        <v>2090</v>
      </c>
      <c r="C5890">
        <v>1819</v>
      </c>
      <c r="D5890" s="2">
        <v>46143</v>
      </c>
      <c r="E5890" t="s">
        <v>905</v>
      </c>
      <c r="F5890" t="s">
        <v>4930</v>
      </c>
      <c r="G5890" t="s">
        <v>14</v>
      </c>
      <c r="H5890" t="s">
        <v>10148</v>
      </c>
      <c r="I5890" t="s">
        <v>11436</v>
      </c>
      <c r="J5890" t="s">
        <v>6002</v>
      </c>
      <c r="K5890" t="s">
        <v>56</v>
      </c>
      <c r="L5890" t="s">
        <v>902</v>
      </c>
      <c r="M5890" t="s">
        <v>1829</v>
      </c>
      <c r="N5890" s="5">
        <v>1457725</v>
      </c>
    </row>
    <row r="5891" spans="1:14" x14ac:dyDescent="0.25">
      <c r="A5891" t="s">
        <v>69</v>
      </c>
      <c r="B5891" t="s">
        <v>2090</v>
      </c>
      <c r="C5891">
        <v>1819</v>
      </c>
      <c r="D5891" s="2">
        <v>46143</v>
      </c>
      <c r="E5891" t="s">
        <v>905</v>
      </c>
      <c r="F5891" t="s">
        <v>3057</v>
      </c>
      <c r="G5891" t="s">
        <v>14</v>
      </c>
      <c r="H5891" t="s">
        <v>3059</v>
      </c>
      <c r="I5891" t="s">
        <v>11437</v>
      </c>
      <c r="J5891" t="s">
        <v>3058</v>
      </c>
      <c r="K5891" t="s">
        <v>56</v>
      </c>
      <c r="L5891" t="s">
        <v>902</v>
      </c>
      <c r="M5891" t="s">
        <v>1829</v>
      </c>
      <c r="N5891" s="5">
        <v>1671759</v>
      </c>
    </row>
    <row r="5892" spans="1:14" x14ac:dyDescent="0.25">
      <c r="A5892" t="s">
        <v>69</v>
      </c>
      <c r="B5892" t="s">
        <v>2090</v>
      </c>
      <c r="C5892">
        <v>1819</v>
      </c>
      <c r="D5892" s="2">
        <v>46143</v>
      </c>
      <c r="E5892" t="s">
        <v>905</v>
      </c>
      <c r="F5892" t="s">
        <v>10254</v>
      </c>
      <c r="G5892" t="s">
        <v>14</v>
      </c>
      <c r="H5892" t="s">
        <v>10578</v>
      </c>
      <c r="I5892" t="s">
        <v>11438</v>
      </c>
      <c r="J5892" t="s">
        <v>10255</v>
      </c>
      <c r="K5892" t="s">
        <v>56</v>
      </c>
      <c r="L5892" t="s">
        <v>902</v>
      </c>
      <c r="M5892" t="s">
        <v>1829</v>
      </c>
      <c r="N5892" s="5">
        <v>301401</v>
      </c>
    </row>
    <row r="5893" spans="1:14" x14ac:dyDescent="0.25">
      <c r="A5893" t="s">
        <v>69</v>
      </c>
      <c r="B5893" t="s">
        <v>2090</v>
      </c>
      <c r="C5893">
        <v>1819</v>
      </c>
      <c r="D5893" s="2">
        <v>46143</v>
      </c>
      <c r="E5893" t="s">
        <v>905</v>
      </c>
      <c r="F5893" t="s">
        <v>1127</v>
      </c>
      <c r="G5893" t="s">
        <v>2092</v>
      </c>
      <c r="H5893" t="s">
        <v>10579</v>
      </c>
      <c r="I5893" t="s">
        <v>11439</v>
      </c>
      <c r="J5893" t="s">
        <v>1128</v>
      </c>
      <c r="K5893" t="s">
        <v>56</v>
      </c>
      <c r="L5893" t="s">
        <v>902</v>
      </c>
      <c r="M5893" t="s">
        <v>1829</v>
      </c>
      <c r="N5893" s="5">
        <v>287624</v>
      </c>
    </row>
    <row r="5894" spans="1:14" x14ac:dyDescent="0.25">
      <c r="A5894" t="s">
        <v>69</v>
      </c>
      <c r="B5894" t="s">
        <v>2090</v>
      </c>
      <c r="C5894">
        <v>1819</v>
      </c>
      <c r="D5894" s="2">
        <v>46143</v>
      </c>
      <c r="E5894" t="s">
        <v>905</v>
      </c>
      <c r="F5894" t="s">
        <v>11440</v>
      </c>
      <c r="G5894" t="s">
        <v>14</v>
      </c>
      <c r="H5894" t="s">
        <v>10588</v>
      </c>
      <c r="I5894" t="s">
        <v>11441</v>
      </c>
      <c r="J5894" t="s">
        <v>11442</v>
      </c>
      <c r="K5894" t="s">
        <v>56</v>
      </c>
      <c r="L5894" t="s">
        <v>902</v>
      </c>
      <c r="M5894" t="s">
        <v>1829</v>
      </c>
      <c r="N5894" s="5">
        <v>264231</v>
      </c>
    </row>
    <row r="5895" spans="1:14" x14ac:dyDescent="0.25">
      <c r="A5895" t="s">
        <v>69</v>
      </c>
      <c r="B5895" t="s">
        <v>2090</v>
      </c>
      <c r="C5895">
        <v>1819</v>
      </c>
      <c r="D5895" s="2">
        <v>46143</v>
      </c>
      <c r="E5895" t="s">
        <v>905</v>
      </c>
      <c r="F5895" t="s">
        <v>209</v>
      </c>
      <c r="G5895" t="s">
        <v>46</v>
      </c>
      <c r="H5895" t="s">
        <v>10144</v>
      </c>
      <c r="I5895" t="s">
        <v>11443</v>
      </c>
      <c r="J5895" t="s">
        <v>46</v>
      </c>
      <c r="K5895" t="s">
        <v>56</v>
      </c>
      <c r="L5895" t="s">
        <v>902</v>
      </c>
      <c r="M5895" t="s">
        <v>1829</v>
      </c>
      <c r="N5895" s="5">
        <v>25897</v>
      </c>
    </row>
    <row r="5896" spans="1:14" x14ac:dyDescent="0.25">
      <c r="A5896" t="s">
        <v>69</v>
      </c>
      <c r="B5896" t="s">
        <v>2090</v>
      </c>
      <c r="C5896">
        <v>1819</v>
      </c>
      <c r="D5896" s="2">
        <v>46143</v>
      </c>
      <c r="E5896" t="s">
        <v>905</v>
      </c>
      <c r="F5896" t="s">
        <v>8557</v>
      </c>
      <c r="G5896" t="s">
        <v>8558</v>
      </c>
      <c r="H5896" t="s">
        <v>10149</v>
      </c>
      <c r="I5896" t="s">
        <v>11444</v>
      </c>
      <c r="J5896" t="s">
        <v>8560</v>
      </c>
      <c r="K5896" t="s">
        <v>56</v>
      </c>
      <c r="L5896" t="s">
        <v>902</v>
      </c>
      <c r="M5896" t="s">
        <v>1829</v>
      </c>
      <c r="N5896" s="5">
        <v>159367</v>
      </c>
    </row>
    <row r="5897" spans="1:14" x14ac:dyDescent="0.25">
      <c r="A5897" t="s">
        <v>69</v>
      </c>
      <c r="B5897" t="s">
        <v>2090</v>
      </c>
      <c r="C5897">
        <v>1819</v>
      </c>
      <c r="D5897" s="2">
        <v>46143</v>
      </c>
      <c r="E5897" t="s">
        <v>906</v>
      </c>
      <c r="F5897" t="s">
        <v>4930</v>
      </c>
      <c r="G5897" t="s">
        <v>14</v>
      </c>
      <c r="H5897" t="s">
        <v>10148</v>
      </c>
      <c r="I5897" t="s">
        <v>11436</v>
      </c>
      <c r="J5897" t="s">
        <v>4931</v>
      </c>
      <c r="K5897" t="s">
        <v>56</v>
      </c>
      <c r="L5897" t="s">
        <v>903</v>
      </c>
      <c r="M5897" t="s">
        <v>1829</v>
      </c>
      <c r="N5897" s="5">
        <v>1431911</v>
      </c>
    </row>
    <row r="5898" spans="1:14" x14ac:dyDescent="0.25">
      <c r="A5898" t="s">
        <v>69</v>
      </c>
      <c r="B5898" t="s">
        <v>2090</v>
      </c>
      <c r="C5898">
        <v>1819</v>
      </c>
      <c r="D5898" s="2">
        <v>46143</v>
      </c>
      <c r="E5898" t="s">
        <v>907</v>
      </c>
      <c r="F5898" t="s">
        <v>4930</v>
      </c>
      <c r="G5898" t="s">
        <v>14</v>
      </c>
      <c r="H5898" t="s">
        <v>10148</v>
      </c>
      <c r="I5898" t="s">
        <v>11436</v>
      </c>
      <c r="J5898" t="s">
        <v>7060</v>
      </c>
      <c r="K5898" t="s">
        <v>56</v>
      </c>
      <c r="L5898" t="s">
        <v>904</v>
      </c>
      <c r="M5898" t="s">
        <v>1829</v>
      </c>
      <c r="N5898" s="5">
        <v>-1431911</v>
      </c>
    </row>
    <row r="5899" spans="1:14" x14ac:dyDescent="0.25">
      <c r="A5899" t="s">
        <v>69</v>
      </c>
      <c r="B5899" t="s">
        <v>2090</v>
      </c>
      <c r="C5899">
        <v>1819</v>
      </c>
      <c r="D5899" s="2">
        <v>46174</v>
      </c>
      <c r="E5899" t="s">
        <v>905</v>
      </c>
      <c r="F5899" t="s">
        <v>1000</v>
      </c>
      <c r="G5899" t="s">
        <v>1839</v>
      </c>
      <c r="H5899" t="s">
        <v>11771</v>
      </c>
      <c r="I5899" t="s">
        <v>12865</v>
      </c>
      <c r="J5899" t="s">
        <v>1001</v>
      </c>
      <c r="K5899" t="s">
        <v>56</v>
      </c>
      <c r="L5899" t="s">
        <v>902</v>
      </c>
      <c r="M5899" t="s">
        <v>1829</v>
      </c>
      <c r="N5899" s="5">
        <v>86067</v>
      </c>
    </row>
    <row r="5900" spans="1:14" x14ac:dyDescent="0.25">
      <c r="A5900" t="s">
        <v>69</v>
      </c>
      <c r="B5900" t="s">
        <v>2090</v>
      </c>
      <c r="C5900">
        <v>1819</v>
      </c>
      <c r="D5900" s="2">
        <v>46174</v>
      </c>
      <c r="E5900" t="s">
        <v>905</v>
      </c>
      <c r="F5900" t="s">
        <v>1000</v>
      </c>
      <c r="G5900" t="s">
        <v>1839</v>
      </c>
      <c r="H5900" t="s">
        <v>11767</v>
      </c>
      <c r="I5900" t="s">
        <v>12866</v>
      </c>
      <c r="J5900" t="s">
        <v>1001</v>
      </c>
      <c r="K5900" t="s">
        <v>56</v>
      </c>
      <c r="L5900" t="s">
        <v>902</v>
      </c>
      <c r="M5900" t="s">
        <v>1829</v>
      </c>
      <c r="N5900" s="5">
        <v>402187</v>
      </c>
    </row>
    <row r="5901" spans="1:14" x14ac:dyDescent="0.25">
      <c r="A5901" t="s">
        <v>69</v>
      </c>
      <c r="B5901" t="s">
        <v>2090</v>
      </c>
      <c r="C5901">
        <v>1819</v>
      </c>
      <c r="D5901" s="2">
        <v>46174</v>
      </c>
      <c r="E5901" t="s">
        <v>905</v>
      </c>
      <c r="F5901" t="s">
        <v>174</v>
      </c>
      <c r="G5901" t="s">
        <v>1909</v>
      </c>
      <c r="H5901" t="s">
        <v>12113</v>
      </c>
      <c r="I5901" t="s">
        <v>12867</v>
      </c>
      <c r="J5901" t="s">
        <v>320</v>
      </c>
      <c r="K5901" t="s">
        <v>56</v>
      </c>
      <c r="L5901" t="s">
        <v>902</v>
      </c>
      <c r="M5901" t="s">
        <v>1829</v>
      </c>
      <c r="N5901" s="5">
        <v>1123131</v>
      </c>
    </row>
    <row r="5902" spans="1:14" x14ac:dyDescent="0.25">
      <c r="A5902" t="s">
        <v>69</v>
      </c>
      <c r="B5902" t="s">
        <v>2090</v>
      </c>
      <c r="C5902">
        <v>1819</v>
      </c>
      <c r="D5902" s="2">
        <v>46174</v>
      </c>
      <c r="E5902" t="s">
        <v>905</v>
      </c>
      <c r="F5902" t="s">
        <v>996</v>
      </c>
      <c r="G5902" t="s">
        <v>997</v>
      </c>
      <c r="H5902" t="s">
        <v>11772</v>
      </c>
      <c r="I5902" t="s">
        <v>12868</v>
      </c>
      <c r="J5902" t="s">
        <v>997</v>
      </c>
      <c r="K5902" t="s">
        <v>56</v>
      </c>
      <c r="L5902" t="s">
        <v>902</v>
      </c>
      <c r="M5902" t="s">
        <v>1829</v>
      </c>
      <c r="N5902" s="5">
        <v>238210</v>
      </c>
    </row>
    <row r="5903" spans="1:14" x14ac:dyDescent="0.25">
      <c r="A5903" t="s">
        <v>69</v>
      </c>
      <c r="B5903" t="s">
        <v>2090</v>
      </c>
      <c r="C5903">
        <v>1819</v>
      </c>
      <c r="D5903" s="2">
        <v>46174</v>
      </c>
      <c r="E5903" t="s">
        <v>905</v>
      </c>
      <c r="F5903" t="s">
        <v>1290</v>
      </c>
      <c r="G5903" t="s">
        <v>2053</v>
      </c>
      <c r="H5903" t="s">
        <v>12142</v>
      </c>
      <c r="I5903" t="s">
        <v>12869</v>
      </c>
      <c r="J5903" t="s">
        <v>2053</v>
      </c>
      <c r="K5903" t="s">
        <v>56</v>
      </c>
      <c r="L5903" t="s">
        <v>902</v>
      </c>
      <c r="M5903" t="s">
        <v>1829</v>
      </c>
      <c r="N5903" s="5">
        <v>125584</v>
      </c>
    </row>
    <row r="5904" spans="1:14" x14ac:dyDescent="0.25">
      <c r="A5904" t="s">
        <v>69</v>
      </c>
      <c r="B5904" t="s">
        <v>2090</v>
      </c>
      <c r="C5904">
        <v>1819</v>
      </c>
      <c r="D5904" s="2">
        <v>46174</v>
      </c>
      <c r="E5904" t="s">
        <v>905</v>
      </c>
      <c r="F5904" t="s">
        <v>952</v>
      </c>
      <c r="G5904" t="s">
        <v>2091</v>
      </c>
      <c r="H5904" t="s">
        <v>4748</v>
      </c>
      <c r="I5904" t="s">
        <v>12870</v>
      </c>
      <c r="J5904" t="s">
        <v>1088</v>
      </c>
      <c r="K5904" t="s">
        <v>56</v>
      </c>
      <c r="L5904" t="s">
        <v>902</v>
      </c>
      <c r="M5904" t="s">
        <v>1829</v>
      </c>
      <c r="N5904" s="5">
        <v>607017</v>
      </c>
    </row>
    <row r="5905" spans="1:14" x14ac:dyDescent="0.25">
      <c r="A5905" t="s">
        <v>69</v>
      </c>
      <c r="B5905" t="s">
        <v>2090</v>
      </c>
      <c r="C5905">
        <v>1819</v>
      </c>
      <c r="D5905" s="2">
        <v>46174</v>
      </c>
      <c r="E5905" t="s">
        <v>905</v>
      </c>
      <c r="F5905" t="s">
        <v>952</v>
      </c>
      <c r="G5905" t="s">
        <v>2091</v>
      </c>
      <c r="H5905" t="s">
        <v>10146</v>
      </c>
      <c r="I5905" t="s">
        <v>12871</v>
      </c>
      <c r="J5905" t="s">
        <v>1088</v>
      </c>
      <c r="K5905" t="s">
        <v>56</v>
      </c>
      <c r="L5905" t="s">
        <v>902</v>
      </c>
      <c r="M5905" t="s">
        <v>1829</v>
      </c>
      <c r="N5905" s="5">
        <v>1656036</v>
      </c>
    </row>
    <row r="5906" spans="1:14" x14ac:dyDescent="0.25">
      <c r="A5906" t="s">
        <v>69</v>
      </c>
      <c r="B5906" t="s">
        <v>2090</v>
      </c>
      <c r="C5906">
        <v>1819</v>
      </c>
      <c r="D5906" s="2">
        <v>46174</v>
      </c>
      <c r="E5906" t="s">
        <v>905</v>
      </c>
      <c r="F5906" t="s">
        <v>4930</v>
      </c>
      <c r="G5906" t="s">
        <v>14</v>
      </c>
      <c r="H5906" t="s">
        <v>11768</v>
      </c>
      <c r="I5906" t="s">
        <v>12872</v>
      </c>
      <c r="J5906" t="s">
        <v>6002</v>
      </c>
      <c r="K5906" t="s">
        <v>56</v>
      </c>
      <c r="L5906" t="s">
        <v>902</v>
      </c>
      <c r="M5906" t="s">
        <v>1829</v>
      </c>
      <c r="N5906" s="5">
        <v>1702605</v>
      </c>
    </row>
    <row r="5907" spans="1:14" x14ac:dyDescent="0.25">
      <c r="A5907" t="s">
        <v>69</v>
      </c>
      <c r="B5907" t="s">
        <v>2090</v>
      </c>
      <c r="C5907">
        <v>1819</v>
      </c>
      <c r="D5907" s="2">
        <v>46174</v>
      </c>
      <c r="E5907" t="s">
        <v>905</v>
      </c>
      <c r="F5907" t="s">
        <v>998</v>
      </c>
      <c r="G5907" t="s">
        <v>999</v>
      </c>
      <c r="H5907" t="s">
        <v>11766</v>
      </c>
      <c r="I5907" t="s">
        <v>12873</v>
      </c>
      <c r="J5907" t="s">
        <v>999</v>
      </c>
      <c r="K5907" t="s">
        <v>56</v>
      </c>
      <c r="L5907" t="s">
        <v>902</v>
      </c>
      <c r="M5907" t="s">
        <v>1829</v>
      </c>
      <c r="N5907" s="5">
        <v>478255</v>
      </c>
    </row>
    <row r="5908" spans="1:14" x14ac:dyDescent="0.25">
      <c r="A5908" t="s">
        <v>69</v>
      </c>
      <c r="B5908" t="s">
        <v>2090</v>
      </c>
      <c r="C5908">
        <v>1819</v>
      </c>
      <c r="D5908" s="2">
        <v>46174</v>
      </c>
      <c r="E5908" t="s">
        <v>905</v>
      </c>
      <c r="F5908" t="s">
        <v>998</v>
      </c>
      <c r="G5908" t="s">
        <v>999</v>
      </c>
      <c r="H5908" t="s">
        <v>11770</v>
      </c>
      <c r="I5908" t="s">
        <v>12874</v>
      </c>
      <c r="J5908" t="s">
        <v>999</v>
      </c>
      <c r="K5908" t="s">
        <v>56</v>
      </c>
      <c r="L5908" t="s">
        <v>902</v>
      </c>
      <c r="M5908" t="s">
        <v>1829</v>
      </c>
      <c r="N5908" s="5">
        <v>239763</v>
      </c>
    </row>
    <row r="5909" spans="1:14" x14ac:dyDescent="0.25">
      <c r="A5909" t="s">
        <v>69</v>
      </c>
      <c r="B5909" t="s">
        <v>2090</v>
      </c>
      <c r="C5909">
        <v>1819</v>
      </c>
      <c r="D5909" s="2">
        <v>46174</v>
      </c>
      <c r="E5909" t="s">
        <v>905</v>
      </c>
      <c r="F5909" t="s">
        <v>9396</v>
      </c>
      <c r="G5909" t="s">
        <v>9397</v>
      </c>
      <c r="H5909" t="s">
        <v>9398</v>
      </c>
      <c r="I5909" t="s">
        <v>12875</v>
      </c>
      <c r="J5909" t="s">
        <v>12876</v>
      </c>
      <c r="K5909" t="s">
        <v>56</v>
      </c>
      <c r="L5909" t="s">
        <v>902</v>
      </c>
      <c r="M5909" t="s">
        <v>1829</v>
      </c>
      <c r="N5909" s="5">
        <v>287223</v>
      </c>
    </row>
    <row r="5910" spans="1:14" x14ac:dyDescent="0.25">
      <c r="A5910" t="s">
        <v>69</v>
      </c>
      <c r="B5910" t="s">
        <v>2090</v>
      </c>
      <c r="C5910">
        <v>1819</v>
      </c>
      <c r="D5910" s="2">
        <v>46174</v>
      </c>
      <c r="E5910" t="s">
        <v>905</v>
      </c>
      <c r="F5910" t="s">
        <v>291</v>
      </c>
      <c r="G5910" t="s">
        <v>273</v>
      </c>
      <c r="H5910" t="s">
        <v>11773</v>
      </c>
      <c r="I5910" t="s">
        <v>12877</v>
      </c>
      <c r="J5910" t="s">
        <v>273</v>
      </c>
      <c r="K5910" t="s">
        <v>56</v>
      </c>
      <c r="L5910" t="s">
        <v>902</v>
      </c>
      <c r="M5910" t="s">
        <v>1829</v>
      </c>
      <c r="N5910" s="5">
        <v>1699263</v>
      </c>
    </row>
    <row r="5911" spans="1:14" x14ac:dyDescent="0.25">
      <c r="A5911" t="s">
        <v>69</v>
      </c>
      <c r="B5911" t="s">
        <v>2090</v>
      </c>
      <c r="C5911">
        <v>1819</v>
      </c>
      <c r="D5911" s="2">
        <v>46174</v>
      </c>
      <c r="E5911" t="s">
        <v>905</v>
      </c>
      <c r="F5911" t="s">
        <v>8557</v>
      </c>
      <c r="G5911" t="s">
        <v>8558</v>
      </c>
      <c r="H5911" t="s">
        <v>11747</v>
      </c>
      <c r="I5911" t="s">
        <v>12878</v>
      </c>
      <c r="J5911" t="s">
        <v>8560</v>
      </c>
      <c r="K5911" t="s">
        <v>56</v>
      </c>
      <c r="L5911" t="s">
        <v>902</v>
      </c>
      <c r="M5911" t="s">
        <v>1829</v>
      </c>
      <c r="N5911" s="5">
        <v>159367</v>
      </c>
    </row>
    <row r="5912" spans="1:14" x14ac:dyDescent="0.25">
      <c r="A5912" t="s">
        <v>69</v>
      </c>
      <c r="B5912" t="s">
        <v>2090</v>
      </c>
      <c r="C5912">
        <v>2318</v>
      </c>
      <c r="D5912" s="2">
        <v>46023</v>
      </c>
      <c r="E5912" t="s">
        <v>905</v>
      </c>
      <c r="F5912" t="s">
        <v>2407</v>
      </c>
      <c r="G5912" t="s">
        <v>14</v>
      </c>
      <c r="H5912" t="s">
        <v>2408</v>
      </c>
      <c r="I5912" t="s">
        <v>4384</v>
      </c>
      <c r="J5912" t="s">
        <v>4385</v>
      </c>
      <c r="K5912" t="s">
        <v>56</v>
      </c>
      <c r="L5912" t="s">
        <v>902</v>
      </c>
      <c r="M5912" t="s">
        <v>1837</v>
      </c>
      <c r="N5912" s="5">
        <v>5763336</v>
      </c>
    </row>
    <row r="5913" spans="1:14" x14ac:dyDescent="0.25">
      <c r="A5913" t="s">
        <v>69</v>
      </c>
      <c r="B5913" t="s">
        <v>2090</v>
      </c>
      <c r="C5913">
        <v>2318</v>
      </c>
      <c r="D5913" s="2">
        <v>46023</v>
      </c>
      <c r="E5913" t="s">
        <v>905</v>
      </c>
      <c r="F5913" t="s">
        <v>203</v>
      </c>
      <c r="G5913" t="s">
        <v>35</v>
      </c>
      <c r="H5913" t="s">
        <v>3114</v>
      </c>
      <c r="I5913" t="s">
        <v>4386</v>
      </c>
      <c r="J5913" t="s">
        <v>35</v>
      </c>
      <c r="K5913" t="s">
        <v>56</v>
      </c>
      <c r="L5913" t="s">
        <v>902</v>
      </c>
      <c r="M5913" t="s">
        <v>1837</v>
      </c>
      <c r="N5913" s="5">
        <v>975811</v>
      </c>
    </row>
    <row r="5914" spans="1:14" x14ac:dyDescent="0.25">
      <c r="A5914" t="s">
        <v>69</v>
      </c>
      <c r="B5914" t="s">
        <v>2090</v>
      </c>
      <c r="C5914">
        <v>2318</v>
      </c>
      <c r="D5914" s="2">
        <v>46023</v>
      </c>
      <c r="E5914" t="s">
        <v>905</v>
      </c>
      <c r="F5914" t="s">
        <v>203</v>
      </c>
      <c r="G5914" t="s">
        <v>35</v>
      </c>
      <c r="H5914" t="s">
        <v>3118</v>
      </c>
      <c r="I5914" t="s">
        <v>4387</v>
      </c>
      <c r="J5914" t="s">
        <v>35</v>
      </c>
      <c r="K5914" t="s">
        <v>56</v>
      </c>
      <c r="L5914" t="s">
        <v>902</v>
      </c>
      <c r="M5914" t="s">
        <v>1837</v>
      </c>
      <c r="N5914" s="5">
        <v>838339</v>
      </c>
    </row>
    <row r="5915" spans="1:14" x14ac:dyDescent="0.25">
      <c r="A5915" t="s">
        <v>69</v>
      </c>
      <c r="B5915" t="s">
        <v>2090</v>
      </c>
      <c r="C5915">
        <v>2318</v>
      </c>
      <c r="D5915" s="2">
        <v>46023</v>
      </c>
      <c r="E5915" t="s">
        <v>905</v>
      </c>
      <c r="F5915" t="s">
        <v>166</v>
      </c>
      <c r="G5915" t="s">
        <v>2043</v>
      </c>
      <c r="H5915" t="s">
        <v>3300</v>
      </c>
      <c r="I5915" t="s">
        <v>4388</v>
      </c>
      <c r="J5915" t="s">
        <v>391</v>
      </c>
      <c r="K5915" t="s">
        <v>56</v>
      </c>
      <c r="L5915" t="s">
        <v>902</v>
      </c>
      <c r="M5915" t="s">
        <v>1837</v>
      </c>
      <c r="N5915" s="5">
        <v>1904180</v>
      </c>
    </row>
    <row r="5916" spans="1:14" x14ac:dyDescent="0.25">
      <c r="A5916" t="s">
        <v>69</v>
      </c>
      <c r="B5916" t="s">
        <v>2090</v>
      </c>
      <c r="C5916">
        <v>2318</v>
      </c>
      <c r="D5916" s="2">
        <v>46023</v>
      </c>
      <c r="E5916" t="s">
        <v>905</v>
      </c>
      <c r="F5916" t="s">
        <v>1796</v>
      </c>
      <c r="G5916" t="s">
        <v>1797</v>
      </c>
      <c r="H5916" t="s">
        <v>3266</v>
      </c>
      <c r="I5916" t="s">
        <v>4389</v>
      </c>
      <c r="J5916" t="s">
        <v>2252</v>
      </c>
      <c r="K5916" t="s">
        <v>56</v>
      </c>
      <c r="L5916" t="s">
        <v>902</v>
      </c>
      <c r="M5916" t="s">
        <v>1837</v>
      </c>
      <c r="N5916" s="5">
        <v>6798074</v>
      </c>
    </row>
    <row r="5917" spans="1:14" x14ac:dyDescent="0.25">
      <c r="A5917" t="s">
        <v>69</v>
      </c>
      <c r="B5917" t="s">
        <v>2090</v>
      </c>
      <c r="C5917">
        <v>2318</v>
      </c>
      <c r="D5917" s="2">
        <v>46023</v>
      </c>
      <c r="E5917" t="s">
        <v>905</v>
      </c>
      <c r="F5917" t="s">
        <v>1740</v>
      </c>
      <c r="G5917" t="s">
        <v>1834</v>
      </c>
      <c r="H5917" t="s">
        <v>3066</v>
      </c>
      <c r="I5917" t="s">
        <v>4390</v>
      </c>
      <c r="J5917" t="s">
        <v>1741</v>
      </c>
      <c r="K5917" t="s">
        <v>56</v>
      </c>
      <c r="L5917" t="s">
        <v>902</v>
      </c>
      <c r="M5917" t="s">
        <v>1837</v>
      </c>
      <c r="N5917" s="5">
        <v>397317</v>
      </c>
    </row>
    <row r="5918" spans="1:14" x14ac:dyDescent="0.25">
      <c r="A5918" t="s">
        <v>69</v>
      </c>
      <c r="B5918" t="s">
        <v>2090</v>
      </c>
      <c r="C5918">
        <v>2318</v>
      </c>
      <c r="D5918" s="2">
        <v>46023</v>
      </c>
      <c r="E5918" t="s">
        <v>905</v>
      </c>
      <c r="F5918" t="s">
        <v>201</v>
      </c>
      <c r="G5918" t="s">
        <v>131</v>
      </c>
      <c r="H5918" t="s">
        <v>3160</v>
      </c>
      <c r="I5918" t="s">
        <v>4391</v>
      </c>
      <c r="J5918" t="s">
        <v>4392</v>
      </c>
      <c r="K5918" t="s">
        <v>56</v>
      </c>
      <c r="L5918" t="s">
        <v>902</v>
      </c>
      <c r="M5918" t="s">
        <v>1837</v>
      </c>
      <c r="N5918" s="5">
        <v>6352744</v>
      </c>
    </row>
    <row r="5919" spans="1:14" x14ac:dyDescent="0.25">
      <c r="A5919" t="s">
        <v>69</v>
      </c>
      <c r="B5919" t="s">
        <v>2090</v>
      </c>
      <c r="C5919">
        <v>2318</v>
      </c>
      <c r="D5919" s="2">
        <v>46023</v>
      </c>
      <c r="E5919" t="s">
        <v>905</v>
      </c>
      <c r="F5919" t="s">
        <v>1983</v>
      </c>
      <c r="G5919" t="s">
        <v>1984</v>
      </c>
      <c r="H5919" t="s">
        <v>3293</v>
      </c>
      <c r="I5919" t="s">
        <v>4393</v>
      </c>
      <c r="J5919" t="s">
        <v>3292</v>
      </c>
      <c r="K5919" t="s">
        <v>56</v>
      </c>
      <c r="L5919" t="s">
        <v>902</v>
      </c>
      <c r="M5919" t="s">
        <v>1837</v>
      </c>
      <c r="N5919" s="5">
        <v>1946294</v>
      </c>
    </row>
    <row r="5920" spans="1:14" x14ac:dyDescent="0.25">
      <c r="A5920" t="s">
        <v>69</v>
      </c>
      <c r="B5920" t="s">
        <v>2090</v>
      </c>
      <c r="C5920">
        <v>2318</v>
      </c>
      <c r="D5920" s="2">
        <v>46023</v>
      </c>
      <c r="E5920" t="s">
        <v>905</v>
      </c>
      <c r="F5920" t="s">
        <v>3085</v>
      </c>
      <c r="G5920" t="s">
        <v>3086</v>
      </c>
      <c r="H5920" t="s">
        <v>3087</v>
      </c>
      <c r="I5920" t="s">
        <v>4394</v>
      </c>
      <c r="J5920" t="s">
        <v>3086</v>
      </c>
      <c r="K5920" t="s">
        <v>56</v>
      </c>
      <c r="L5920" t="s">
        <v>902</v>
      </c>
      <c r="M5920" t="s">
        <v>1837</v>
      </c>
      <c r="N5920" s="5">
        <v>12405824</v>
      </c>
    </row>
    <row r="5921" spans="1:14" x14ac:dyDescent="0.25">
      <c r="A5921" t="s">
        <v>69</v>
      </c>
      <c r="B5921" t="s">
        <v>2090</v>
      </c>
      <c r="C5921">
        <v>2318</v>
      </c>
      <c r="D5921" s="2">
        <v>46054</v>
      </c>
      <c r="E5921" t="s">
        <v>905</v>
      </c>
      <c r="F5921" t="s">
        <v>5651</v>
      </c>
      <c r="G5921" t="s">
        <v>14</v>
      </c>
      <c r="H5921" t="s">
        <v>4745</v>
      </c>
      <c r="I5921" t="s">
        <v>5652</v>
      </c>
      <c r="J5921" t="s">
        <v>5653</v>
      </c>
      <c r="K5921" t="s">
        <v>56</v>
      </c>
      <c r="L5921" t="s">
        <v>902</v>
      </c>
      <c r="M5921" t="s">
        <v>1837</v>
      </c>
      <c r="N5921" s="5">
        <v>8465589</v>
      </c>
    </row>
    <row r="5922" spans="1:14" x14ac:dyDescent="0.25">
      <c r="A5922" t="s">
        <v>69</v>
      </c>
      <c r="B5922" t="s">
        <v>2090</v>
      </c>
      <c r="C5922">
        <v>2318</v>
      </c>
      <c r="D5922" s="2">
        <v>46054</v>
      </c>
      <c r="E5922" t="s">
        <v>905</v>
      </c>
      <c r="F5922" t="s">
        <v>1085</v>
      </c>
      <c r="G5922" t="s">
        <v>1855</v>
      </c>
      <c r="H5922" t="s">
        <v>2927</v>
      </c>
      <c r="I5922" t="s">
        <v>5654</v>
      </c>
      <c r="J5922" t="s">
        <v>1086</v>
      </c>
      <c r="K5922" t="s">
        <v>56</v>
      </c>
      <c r="L5922" t="s">
        <v>902</v>
      </c>
      <c r="M5922" t="s">
        <v>1837</v>
      </c>
      <c r="N5922" s="5">
        <v>4271545</v>
      </c>
    </row>
    <row r="5923" spans="1:14" x14ac:dyDescent="0.25">
      <c r="A5923" t="s">
        <v>69</v>
      </c>
      <c r="B5923" t="s">
        <v>2090</v>
      </c>
      <c r="C5923">
        <v>2318</v>
      </c>
      <c r="D5923" s="2">
        <v>46054</v>
      </c>
      <c r="E5923" t="s">
        <v>905</v>
      </c>
      <c r="F5923" t="s">
        <v>283</v>
      </c>
      <c r="G5923" t="s">
        <v>77</v>
      </c>
      <c r="H5923" t="s">
        <v>2936</v>
      </c>
      <c r="I5923" t="s">
        <v>5655</v>
      </c>
      <c r="J5923" t="s">
        <v>77</v>
      </c>
      <c r="K5923" t="s">
        <v>56</v>
      </c>
      <c r="L5923" t="s">
        <v>902</v>
      </c>
      <c r="M5923" t="s">
        <v>1837</v>
      </c>
      <c r="N5923" s="5">
        <v>793967</v>
      </c>
    </row>
    <row r="5924" spans="1:14" x14ac:dyDescent="0.25">
      <c r="A5924" t="s">
        <v>69</v>
      </c>
      <c r="B5924" t="s">
        <v>2090</v>
      </c>
      <c r="C5924">
        <v>2318</v>
      </c>
      <c r="D5924" s="2">
        <v>46054</v>
      </c>
      <c r="E5924" t="s">
        <v>905</v>
      </c>
      <c r="F5924" t="s">
        <v>166</v>
      </c>
      <c r="G5924" t="s">
        <v>2043</v>
      </c>
      <c r="H5924" t="s">
        <v>2932</v>
      </c>
      <c r="I5924" t="s">
        <v>5656</v>
      </c>
      <c r="J5924" t="s">
        <v>391</v>
      </c>
      <c r="K5924" t="s">
        <v>56</v>
      </c>
      <c r="L5924" t="s">
        <v>902</v>
      </c>
      <c r="M5924" t="s">
        <v>1837</v>
      </c>
      <c r="N5924" s="5">
        <v>714571</v>
      </c>
    </row>
    <row r="5925" spans="1:14" x14ac:dyDescent="0.25">
      <c r="A5925" t="s">
        <v>69</v>
      </c>
      <c r="B5925" t="s">
        <v>2090</v>
      </c>
      <c r="C5925">
        <v>2318</v>
      </c>
      <c r="D5925" s="2">
        <v>46054</v>
      </c>
      <c r="E5925" t="s">
        <v>905</v>
      </c>
      <c r="F5925" t="s">
        <v>5657</v>
      </c>
      <c r="G5925" t="s">
        <v>14</v>
      </c>
      <c r="H5925" t="s">
        <v>4744</v>
      </c>
      <c r="I5925" t="s">
        <v>5658</v>
      </c>
      <c r="J5925" t="s">
        <v>5659</v>
      </c>
      <c r="K5925" t="s">
        <v>56</v>
      </c>
      <c r="L5925" t="s">
        <v>902</v>
      </c>
      <c r="M5925" t="s">
        <v>1837</v>
      </c>
      <c r="N5925" s="5">
        <v>8766698</v>
      </c>
    </row>
    <row r="5926" spans="1:14" x14ac:dyDescent="0.25">
      <c r="A5926" t="s">
        <v>69</v>
      </c>
      <c r="B5926" t="s">
        <v>2090</v>
      </c>
      <c r="C5926">
        <v>2318</v>
      </c>
      <c r="D5926" s="2">
        <v>46054</v>
      </c>
      <c r="E5926" t="s">
        <v>905</v>
      </c>
      <c r="F5926" t="s">
        <v>1796</v>
      </c>
      <c r="G5926" t="s">
        <v>1797</v>
      </c>
      <c r="H5926" t="s">
        <v>2929</v>
      </c>
      <c r="I5926" t="s">
        <v>5660</v>
      </c>
      <c r="J5926" t="s">
        <v>1797</v>
      </c>
      <c r="K5926" t="s">
        <v>56</v>
      </c>
      <c r="L5926" t="s">
        <v>902</v>
      </c>
      <c r="M5926" t="s">
        <v>1837</v>
      </c>
      <c r="N5926" s="5">
        <v>3885029</v>
      </c>
    </row>
    <row r="5927" spans="1:14" x14ac:dyDescent="0.25">
      <c r="A5927" t="s">
        <v>69</v>
      </c>
      <c r="B5927" t="s">
        <v>2090</v>
      </c>
      <c r="C5927">
        <v>2318</v>
      </c>
      <c r="D5927" s="2">
        <v>46054</v>
      </c>
      <c r="E5927" t="s">
        <v>905</v>
      </c>
      <c r="F5927" t="s">
        <v>952</v>
      </c>
      <c r="G5927" t="s">
        <v>2091</v>
      </c>
      <c r="H5927" t="s">
        <v>4760</v>
      </c>
      <c r="I5927" t="s">
        <v>5661</v>
      </c>
      <c r="J5927" t="s">
        <v>1088</v>
      </c>
      <c r="K5927" t="s">
        <v>56</v>
      </c>
      <c r="L5927" t="s">
        <v>902</v>
      </c>
      <c r="M5927" t="s">
        <v>1837</v>
      </c>
      <c r="N5927" s="5">
        <v>4191334</v>
      </c>
    </row>
    <row r="5928" spans="1:14" x14ac:dyDescent="0.25">
      <c r="A5928" t="s">
        <v>69</v>
      </c>
      <c r="B5928" t="s">
        <v>2090</v>
      </c>
      <c r="C5928">
        <v>2318</v>
      </c>
      <c r="D5928" s="2">
        <v>46054</v>
      </c>
      <c r="E5928" t="s">
        <v>905</v>
      </c>
      <c r="F5928" t="s">
        <v>919</v>
      </c>
      <c r="G5928" t="s">
        <v>920</v>
      </c>
      <c r="H5928" t="s">
        <v>2934</v>
      </c>
      <c r="I5928" t="s">
        <v>5662</v>
      </c>
      <c r="J5928" t="s">
        <v>920</v>
      </c>
      <c r="K5928" t="s">
        <v>56</v>
      </c>
      <c r="L5928" t="s">
        <v>902</v>
      </c>
      <c r="M5928" t="s">
        <v>1837</v>
      </c>
      <c r="N5928" s="5">
        <v>3438101</v>
      </c>
    </row>
    <row r="5929" spans="1:14" x14ac:dyDescent="0.25">
      <c r="A5929" t="s">
        <v>69</v>
      </c>
      <c r="B5929" t="s">
        <v>2090</v>
      </c>
      <c r="C5929">
        <v>2318</v>
      </c>
      <c r="D5929" s="2">
        <v>46054</v>
      </c>
      <c r="E5929" t="s">
        <v>905</v>
      </c>
      <c r="F5929" t="s">
        <v>919</v>
      </c>
      <c r="G5929" t="s">
        <v>920</v>
      </c>
      <c r="H5929" t="s">
        <v>2938</v>
      </c>
      <c r="I5929" t="s">
        <v>5663</v>
      </c>
      <c r="J5929" t="s">
        <v>920</v>
      </c>
      <c r="K5929" t="s">
        <v>56</v>
      </c>
      <c r="L5929" t="s">
        <v>902</v>
      </c>
      <c r="M5929" t="s">
        <v>1837</v>
      </c>
      <c r="N5929" s="5">
        <v>952761</v>
      </c>
    </row>
    <row r="5930" spans="1:14" x14ac:dyDescent="0.25">
      <c r="A5930" t="s">
        <v>69</v>
      </c>
      <c r="B5930" t="s">
        <v>2090</v>
      </c>
      <c r="C5930">
        <v>2318</v>
      </c>
      <c r="D5930" s="2">
        <v>46082</v>
      </c>
      <c r="E5930" t="s">
        <v>905</v>
      </c>
      <c r="F5930" t="s">
        <v>111</v>
      </c>
      <c r="G5930" t="s">
        <v>1978</v>
      </c>
      <c r="H5930" t="s">
        <v>6553</v>
      </c>
      <c r="I5930" t="s">
        <v>8645</v>
      </c>
      <c r="J5930" t="s">
        <v>377</v>
      </c>
      <c r="K5930" t="s">
        <v>56</v>
      </c>
      <c r="L5930" t="s">
        <v>902</v>
      </c>
      <c r="M5930" t="s">
        <v>1837</v>
      </c>
      <c r="N5930" s="5">
        <v>22525352</v>
      </c>
    </row>
    <row r="5931" spans="1:14" x14ac:dyDescent="0.25">
      <c r="A5931" t="s">
        <v>69</v>
      </c>
      <c r="B5931" t="s">
        <v>2090</v>
      </c>
      <c r="C5931">
        <v>2318</v>
      </c>
      <c r="D5931" s="2">
        <v>46082</v>
      </c>
      <c r="E5931" t="s">
        <v>905</v>
      </c>
      <c r="F5931" t="s">
        <v>1085</v>
      </c>
      <c r="G5931" t="s">
        <v>1855</v>
      </c>
      <c r="H5931" t="s">
        <v>6223</v>
      </c>
      <c r="I5931" t="s">
        <v>8646</v>
      </c>
      <c r="J5931" t="s">
        <v>1086</v>
      </c>
      <c r="K5931" t="s">
        <v>56</v>
      </c>
      <c r="L5931" t="s">
        <v>902</v>
      </c>
      <c r="M5931" t="s">
        <v>1837</v>
      </c>
      <c r="N5931" s="5">
        <v>4900110</v>
      </c>
    </row>
    <row r="5932" spans="1:14" x14ac:dyDescent="0.25">
      <c r="A5932" t="s">
        <v>69</v>
      </c>
      <c r="B5932" t="s">
        <v>2090</v>
      </c>
      <c r="C5932">
        <v>2318</v>
      </c>
      <c r="D5932" s="2">
        <v>46082</v>
      </c>
      <c r="E5932" t="s">
        <v>905</v>
      </c>
      <c r="F5932" t="s">
        <v>203</v>
      </c>
      <c r="G5932" t="s">
        <v>35</v>
      </c>
      <c r="H5932" t="s">
        <v>6565</v>
      </c>
      <c r="I5932" t="s">
        <v>8647</v>
      </c>
      <c r="J5932" t="s">
        <v>35</v>
      </c>
      <c r="K5932" t="s">
        <v>56</v>
      </c>
      <c r="L5932" t="s">
        <v>902</v>
      </c>
      <c r="M5932" t="s">
        <v>1837</v>
      </c>
      <c r="N5932" s="5">
        <v>868549</v>
      </c>
    </row>
    <row r="5933" spans="1:14" x14ac:dyDescent="0.25">
      <c r="A5933" t="s">
        <v>69</v>
      </c>
      <c r="B5933" t="s">
        <v>2090</v>
      </c>
      <c r="C5933">
        <v>2318</v>
      </c>
      <c r="D5933" s="2">
        <v>46082</v>
      </c>
      <c r="E5933" t="s">
        <v>905</v>
      </c>
      <c r="F5933" t="s">
        <v>203</v>
      </c>
      <c r="G5933" t="s">
        <v>35</v>
      </c>
      <c r="H5933" t="s">
        <v>6572</v>
      </c>
      <c r="I5933" t="s">
        <v>8648</v>
      </c>
      <c r="J5933" t="s">
        <v>35</v>
      </c>
      <c r="K5933" t="s">
        <v>56</v>
      </c>
      <c r="L5933" t="s">
        <v>902</v>
      </c>
      <c r="M5933" t="s">
        <v>1837</v>
      </c>
      <c r="N5933" s="5">
        <v>1026323</v>
      </c>
    </row>
    <row r="5934" spans="1:14" x14ac:dyDescent="0.25">
      <c r="A5934" t="s">
        <v>69</v>
      </c>
      <c r="B5934" t="s">
        <v>2090</v>
      </c>
      <c r="C5934">
        <v>2318</v>
      </c>
      <c r="D5934" s="2">
        <v>46082</v>
      </c>
      <c r="E5934" t="s">
        <v>905</v>
      </c>
      <c r="F5934" t="s">
        <v>5657</v>
      </c>
      <c r="G5934" t="s">
        <v>14</v>
      </c>
      <c r="H5934" t="s">
        <v>6573</v>
      </c>
      <c r="I5934" t="s">
        <v>8649</v>
      </c>
      <c r="J5934" t="s">
        <v>5659</v>
      </c>
      <c r="K5934" t="s">
        <v>56</v>
      </c>
      <c r="L5934" t="s">
        <v>902</v>
      </c>
      <c r="M5934" t="s">
        <v>1837</v>
      </c>
      <c r="N5934" s="5">
        <v>8764910</v>
      </c>
    </row>
    <row r="5935" spans="1:14" x14ac:dyDescent="0.25">
      <c r="A5935" t="s">
        <v>69</v>
      </c>
      <c r="B5935" t="s">
        <v>2090</v>
      </c>
      <c r="C5935">
        <v>2318</v>
      </c>
      <c r="D5935" s="2">
        <v>46082</v>
      </c>
      <c r="E5935" t="s">
        <v>905</v>
      </c>
      <c r="F5935" t="s">
        <v>8650</v>
      </c>
      <c r="G5935" t="s">
        <v>8651</v>
      </c>
      <c r="H5935" t="s">
        <v>6621</v>
      </c>
      <c r="I5935" t="s">
        <v>8652</v>
      </c>
      <c r="J5935" t="s">
        <v>8653</v>
      </c>
      <c r="K5935" t="s">
        <v>56</v>
      </c>
      <c r="L5935" t="s">
        <v>902</v>
      </c>
      <c r="M5935" t="s">
        <v>1837</v>
      </c>
      <c r="N5935" s="5">
        <v>10115016</v>
      </c>
    </row>
    <row r="5936" spans="1:14" x14ac:dyDescent="0.25">
      <c r="A5936" t="s">
        <v>69</v>
      </c>
      <c r="B5936" t="s">
        <v>2090</v>
      </c>
      <c r="C5936">
        <v>2318</v>
      </c>
      <c r="D5936" s="2">
        <v>46082</v>
      </c>
      <c r="E5936" t="s">
        <v>905</v>
      </c>
      <c r="F5936" t="s">
        <v>8118</v>
      </c>
      <c r="G5936" t="s">
        <v>8119</v>
      </c>
      <c r="H5936" t="s">
        <v>6564</v>
      </c>
      <c r="I5936" t="s">
        <v>8654</v>
      </c>
      <c r="J5936" t="s">
        <v>8119</v>
      </c>
      <c r="K5936" t="s">
        <v>56</v>
      </c>
      <c r="L5936" t="s">
        <v>902</v>
      </c>
      <c r="M5936" t="s">
        <v>1837</v>
      </c>
      <c r="N5936" s="5">
        <v>908391</v>
      </c>
    </row>
    <row r="5937" spans="1:14" x14ac:dyDescent="0.25">
      <c r="A5937" t="s">
        <v>69</v>
      </c>
      <c r="B5937" t="s">
        <v>2090</v>
      </c>
      <c r="C5937">
        <v>2318</v>
      </c>
      <c r="D5937" s="2">
        <v>46113</v>
      </c>
      <c r="E5937" t="s">
        <v>905</v>
      </c>
      <c r="F5937" t="s">
        <v>8655</v>
      </c>
      <c r="G5937" t="s">
        <v>14</v>
      </c>
      <c r="H5937" t="s">
        <v>6576</v>
      </c>
      <c r="I5937" t="s">
        <v>8656</v>
      </c>
      <c r="J5937" t="s">
        <v>8657</v>
      </c>
      <c r="K5937" t="s">
        <v>56</v>
      </c>
      <c r="L5937" t="s">
        <v>902</v>
      </c>
      <c r="M5937" t="s">
        <v>1837</v>
      </c>
      <c r="N5937" s="5">
        <v>1862719</v>
      </c>
    </row>
    <row r="5938" spans="1:14" x14ac:dyDescent="0.25">
      <c r="A5938" t="s">
        <v>69</v>
      </c>
      <c r="B5938" t="s">
        <v>2090</v>
      </c>
      <c r="C5938">
        <v>2318</v>
      </c>
      <c r="D5938" s="2">
        <v>46113</v>
      </c>
      <c r="E5938" t="s">
        <v>905</v>
      </c>
      <c r="F5938" t="s">
        <v>5081</v>
      </c>
      <c r="G5938" t="s">
        <v>5082</v>
      </c>
      <c r="H5938" t="s">
        <v>6224</v>
      </c>
      <c r="I5938" t="s">
        <v>8658</v>
      </c>
      <c r="J5938" t="s">
        <v>5084</v>
      </c>
      <c r="K5938" t="s">
        <v>56</v>
      </c>
      <c r="L5938" t="s">
        <v>902</v>
      </c>
      <c r="M5938" t="s">
        <v>1837</v>
      </c>
      <c r="N5938" s="5">
        <v>1504944</v>
      </c>
    </row>
    <row r="5939" spans="1:14" x14ac:dyDescent="0.25">
      <c r="A5939" t="s">
        <v>69</v>
      </c>
      <c r="B5939" t="s">
        <v>2090</v>
      </c>
      <c r="C5939">
        <v>2318</v>
      </c>
      <c r="D5939" s="2">
        <v>46113</v>
      </c>
      <c r="E5939" t="s">
        <v>905</v>
      </c>
      <c r="F5939" t="s">
        <v>5081</v>
      </c>
      <c r="G5939" t="s">
        <v>5082</v>
      </c>
      <c r="H5939" t="s">
        <v>6224</v>
      </c>
      <c r="I5939" t="s">
        <v>8659</v>
      </c>
      <c r="J5939" t="s">
        <v>5084</v>
      </c>
      <c r="K5939" t="s">
        <v>56</v>
      </c>
      <c r="L5939" t="s">
        <v>902</v>
      </c>
      <c r="M5939" t="s">
        <v>1837</v>
      </c>
      <c r="N5939" s="5">
        <v>1504944</v>
      </c>
    </row>
    <row r="5940" spans="1:14" x14ac:dyDescent="0.25">
      <c r="A5940" t="s">
        <v>69</v>
      </c>
      <c r="B5940" t="s">
        <v>2090</v>
      </c>
      <c r="C5940">
        <v>2318</v>
      </c>
      <c r="D5940" s="2">
        <v>46113</v>
      </c>
      <c r="E5940" t="s">
        <v>905</v>
      </c>
      <c r="F5940" t="s">
        <v>5081</v>
      </c>
      <c r="G5940" t="s">
        <v>5082</v>
      </c>
      <c r="H5940" t="s">
        <v>6224</v>
      </c>
      <c r="I5940" t="s">
        <v>8660</v>
      </c>
      <c r="J5940" t="s">
        <v>5084</v>
      </c>
      <c r="K5940" t="s">
        <v>56</v>
      </c>
      <c r="L5940" t="s">
        <v>902</v>
      </c>
      <c r="M5940" t="s">
        <v>1837</v>
      </c>
      <c r="N5940" s="5">
        <v>-1504944</v>
      </c>
    </row>
    <row r="5941" spans="1:14" x14ac:dyDescent="0.25">
      <c r="A5941" t="s">
        <v>69</v>
      </c>
      <c r="B5941" t="s">
        <v>2090</v>
      </c>
      <c r="C5941">
        <v>2318</v>
      </c>
      <c r="D5941" s="2">
        <v>46113</v>
      </c>
      <c r="E5941" t="s">
        <v>905</v>
      </c>
      <c r="F5941" t="s">
        <v>601</v>
      </c>
      <c r="G5941" t="s">
        <v>1894</v>
      </c>
      <c r="H5941" t="s">
        <v>6562</v>
      </c>
      <c r="I5941" t="s">
        <v>8661</v>
      </c>
      <c r="J5941" t="s">
        <v>657</v>
      </c>
      <c r="K5941" t="s">
        <v>56</v>
      </c>
      <c r="L5941" t="s">
        <v>902</v>
      </c>
      <c r="M5941" t="s">
        <v>1837</v>
      </c>
      <c r="N5941" s="5">
        <v>870280</v>
      </c>
    </row>
    <row r="5942" spans="1:14" x14ac:dyDescent="0.25">
      <c r="A5942" t="s">
        <v>69</v>
      </c>
      <c r="B5942" t="s">
        <v>2090</v>
      </c>
      <c r="C5942">
        <v>2318</v>
      </c>
      <c r="D5942" s="2">
        <v>46113</v>
      </c>
      <c r="E5942" t="s">
        <v>905</v>
      </c>
      <c r="F5942" t="s">
        <v>952</v>
      </c>
      <c r="G5942" t="s">
        <v>2091</v>
      </c>
      <c r="H5942" t="s">
        <v>6557</v>
      </c>
      <c r="I5942" t="s">
        <v>8662</v>
      </c>
      <c r="J5942" t="s">
        <v>1088</v>
      </c>
      <c r="K5942" t="s">
        <v>56</v>
      </c>
      <c r="L5942" t="s">
        <v>902</v>
      </c>
      <c r="M5942" t="s">
        <v>1837</v>
      </c>
      <c r="N5942" s="5">
        <v>4124164</v>
      </c>
    </row>
    <row r="5943" spans="1:14" x14ac:dyDescent="0.25">
      <c r="A5943" t="s">
        <v>69</v>
      </c>
      <c r="B5943" t="s">
        <v>2090</v>
      </c>
      <c r="C5943">
        <v>2318</v>
      </c>
      <c r="D5943" s="2">
        <v>46113</v>
      </c>
      <c r="E5943" t="s">
        <v>905</v>
      </c>
      <c r="F5943" t="s">
        <v>8663</v>
      </c>
      <c r="G5943" t="s">
        <v>8664</v>
      </c>
      <c r="H5943" t="s">
        <v>6563</v>
      </c>
      <c r="I5943" t="s">
        <v>8665</v>
      </c>
      <c r="J5943" t="s">
        <v>8666</v>
      </c>
      <c r="K5943" t="s">
        <v>56</v>
      </c>
      <c r="L5943" t="s">
        <v>902</v>
      </c>
      <c r="M5943" t="s">
        <v>1837</v>
      </c>
      <c r="N5943" s="5">
        <v>4014854</v>
      </c>
    </row>
    <row r="5944" spans="1:14" x14ac:dyDescent="0.25">
      <c r="A5944" t="s">
        <v>69</v>
      </c>
      <c r="B5944" t="s">
        <v>2090</v>
      </c>
      <c r="C5944">
        <v>2318</v>
      </c>
      <c r="D5944" s="2">
        <v>46113</v>
      </c>
      <c r="E5944" t="s">
        <v>905</v>
      </c>
      <c r="F5944" t="s">
        <v>2740</v>
      </c>
      <c r="G5944" t="s">
        <v>14</v>
      </c>
      <c r="H5944" t="s">
        <v>6561</v>
      </c>
      <c r="I5944" t="s">
        <v>8667</v>
      </c>
      <c r="J5944" t="s">
        <v>2741</v>
      </c>
      <c r="K5944" t="s">
        <v>56</v>
      </c>
      <c r="L5944" t="s">
        <v>902</v>
      </c>
      <c r="M5944" t="s">
        <v>1837</v>
      </c>
      <c r="N5944" s="5">
        <v>2687324</v>
      </c>
    </row>
    <row r="5945" spans="1:14" x14ac:dyDescent="0.25">
      <c r="A5945" t="s">
        <v>69</v>
      </c>
      <c r="B5945" t="s">
        <v>2090</v>
      </c>
      <c r="C5945">
        <v>2318</v>
      </c>
      <c r="D5945" s="2">
        <v>46113</v>
      </c>
      <c r="E5945" t="s">
        <v>905</v>
      </c>
      <c r="F5945" t="s">
        <v>164</v>
      </c>
      <c r="G5945" t="s">
        <v>2</v>
      </c>
      <c r="H5945" t="s">
        <v>6570</v>
      </c>
      <c r="I5945" t="s">
        <v>8668</v>
      </c>
      <c r="J5945" t="s">
        <v>2</v>
      </c>
      <c r="K5945" t="s">
        <v>56</v>
      </c>
      <c r="L5945" t="s">
        <v>902</v>
      </c>
      <c r="M5945" t="s">
        <v>1837</v>
      </c>
      <c r="N5945" s="5">
        <v>5969086</v>
      </c>
    </row>
    <row r="5946" spans="1:14" x14ac:dyDescent="0.25">
      <c r="A5946" t="s">
        <v>69</v>
      </c>
      <c r="B5946" t="s">
        <v>2090</v>
      </c>
      <c r="C5946">
        <v>2318</v>
      </c>
      <c r="D5946" s="2">
        <v>46113</v>
      </c>
      <c r="E5946" t="s">
        <v>905</v>
      </c>
      <c r="F5946" t="s">
        <v>164</v>
      </c>
      <c r="G5946" t="s">
        <v>2</v>
      </c>
      <c r="H5946" t="s">
        <v>6603</v>
      </c>
      <c r="I5946" t="s">
        <v>8669</v>
      </c>
      <c r="J5946" t="s">
        <v>2</v>
      </c>
      <c r="K5946" t="s">
        <v>56</v>
      </c>
      <c r="L5946" t="s">
        <v>902</v>
      </c>
      <c r="M5946" t="s">
        <v>1837</v>
      </c>
      <c r="N5946" s="5">
        <v>5948112</v>
      </c>
    </row>
    <row r="5947" spans="1:14" x14ac:dyDescent="0.25">
      <c r="A5947" t="s">
        <v>69</v>
      </c>
      <c r="B5947" t="s">
        <v>2090</v>
      </c>
      <c r="C5947">
        <v>2318</v>
      </c>
      <c r="D5947" s="2">
        <v>46113</v>
      </c>
      <c r="E5947" t="s">
        <v>905</v>
      </c>
      <c r="F5947" t="s">
        <v>8118</v>
      </c>
      <c r="G5947" t="s">
        <v>8119</v>
      </c>
      <c r="H5947" t="s">
        <v>6599</v>
      </c>
      <c r="I5947" t="s">
        <v>8670</v>
      </c>
      <c r="J5947" t="s">
        <v>8119</v>
      </c>
      <c r="K5947" t="s">
        <v>56</v>
      </c>
      <c r="L5947" t="s">
        <v>902</v>
      </c>
      <c r="M5947" t="s">
        <v>1837</v>
      </c>
      <c r="N5947" s="5">
        <v>909899</v>
      </c>
    </row>
    <row r="5948" spans="1:14" x14ac:dyDescent="0.25">
      <c r="A5948" t="s">
        <v>69</v>
      </c>
      <c r="B5948" t="s">
        <v>2090</v>
      </c>
      <c r="C5948">
        <v>2318</v>
      </c>
      <c r="D5948" s="2">
        <v>46113</v>
      </c>
      <c r="E5948" t="s">
        <v>906</v>
      </c>
      <c r="F5948" t="s">
        <v>8671</v>
      </c>
      <c r="G5948" t="s">
        <v>8672</v>
      </c>
      <c r="H5948" t="s">
        <v>6682</v>
      </c>
      <c r="I5948" t="s">
        <v>14</v>
      </c>
      <c r="J5948" t="s">
        <v>8673</v>
      </c>
      <c r="K5948" t="s">
        <v>838</v>
      </c>
      <c r="L5948" t="s">
        <v>903</v>
      </c>
      <c r="M5948" t="s">
        <v>1837</v>
      </c>
      <c r="N5948" s="5">
        <v>11891627</v>
      </c>
    </row>
    <row r="5949" spans="1:14" x14ac:dyDescent="0.25">
      <c r="A5949" t="s">
        <v>69</v>
      </c>
      <c r="B5949" t="s">
        <v>2090</v>
      </c>
      <c r="C5949">
        <v>2318</v>
      </c>
      <c r="D5949" s="2">
        <v>46113</v>
      </c>
      <c r="E5949" t="s">
        <v>906</v>
      </c>
      <c r="F5949" t="s">
        <v>533</v>
      </c>
      <c r="G5949" t="s">
        <v>407</v>
      </c>
      <c r="H5949" t="s">
        <v>6687</v>
      </c>
      <c r="I5949" t="s">
        <v>8674</v>
      </c>
      <c r="J5949" t="s">
        <v>7952</v>
      </c>
      <c r="K5949" t="s">
        <v>56</v>
      </c>
      <c r="L5949" t="s">
        <v>903</v>
      </c>
      <c r="M5949" t="s">
        <v>1837</v>
      </c>
      <c r="N5949" s="5">
        <v>580586</v>
      </c>
    </row>
    <row r="5950" spans="1:14" x14ac:dyDescent="0.25">
      <c r="A5950" t="s">
        <v>69</v>
      </c>
      <c r="B5950" t="s">
        <v>2090</v>
      </c>
      <c r="C5950">
        <v>2318</v>
      </c>
      <c r="D5950" s="2">
        <v>46143</v>
      </c>
      <c r="E5950" t="s">
        <v>905</v>
      </c>
      <c r="F5950" t="s">
        <v>2407</v>
      </c>
      <c r="G5950" t="s">
        <v>14</v>
      </c>
      <c r="H5950" t="s">
        <v>2408</v>
      </c>
      <c r="I5950" t="s">
        <v>11445</v>
      </c>
      <c r="J5950" t="s">
        <v>4385</v>
      </c>
      <c r="K5950" t="s">
        <v>56</v>
      </c>
      <c r="L5950" t="s">
        <v>902</v>
      </c>
      <c r="M5950" t="s">
        <v>1837</v>
      </c>
      <c r="N5950" s="5">
        <v>-675310</v>
      </c>
    </row>
    <row r="5951" spans="1:14" x14ac:dyDescent="0.25">
      <c r="A5951" t="s">
        <v>69</v>
      </c>
      <c r="B5951" t="s">
        <v>2090</v>
      </c>
      <c r="C5951">
        <v>2318</v>
      </c>
      <c r="D5951" s="2">
        <v>46143</v>
      </c>
      <c r="E5951" t="s">
        <v>905</v>
      </c>
      <c r="F5951" t="s">
        <v>5081</v>
      </c>
      <c r="G5951" t="s">
        <v>5082</v>
      </c>
      <c r="H5951" t="s">
        <v>6224</v>
      </c>
      <c r="I5951" t="s">
        <v>11446</v>
      </c>
      <c r="J5951" t="s">
        <v>5084</v>
      </c>
      <c r="K5951" t="s">
        <v>56</v>
      </c>
      <c r="L5951" t="s">
        <v>902</v>
      </c>
      <c r="M5951" t="s">
        <v>1837</v>
      </c>
      <c r="N5951" s="5">
        <v>-1504944</v>
      </c>
    </row>
    <row r="5952" spans="1:14" x14ac:dyDescent="0.25">
      <c r="A5952" t="s">
        <v>69</v>
      </c>
      <c r="B5952" t="s">
        <v>2090</v>
      </c>
      <c r="C5952">
        <v>2318</v>
      </c>
      <c r="D5952" s="2">
        <v>46143</v>
      </c>
      <c r="E5952" t="s">
        <v>905</v>
      </c>
      <c r="F5952" t="s">
        <v>174</v>
      </c>
      <c r="G5952" t="s">
        <v>1909</v>
      </c>
      <c r="H5952" t="s">
        <v>10157</v>
      </c>
      <c r="I5952" t="s">
        <v>11447</v>
      </c>
      <c r="J5952" t="s">
        <v>320</v>
      </c>
      <c r="K5952" t="s">
        <v>56</v>
      </c>
      <c r="L5952" t="s">
        <v>902</v>
      </c>
      <c r="M5952" t="s">
        <v>1837</v>
      </c>
      <c r="N5952" s="5">
        <v>872881</v>
      </c>
    </row>
    <row r="5953" spans="1:14" x14ac:dyDescent="0.25">
      <c r="A5953" t="s">
        <v>69</v>
      </c>
      <c r="B5953" t="s">
        <v>2090</v>
      </c>
      <c r="C5953">
        <v>2318</v>
      </c>
      <c r="D5953" s="2">
        <v>46143</v>
      </c>
      <c r="E5953" t="s">
        <v>905</v>
      </c>
      <c r="F5953" t="s">
        <v>202</v>
      </c>
      <c r="G5953" t="s">
        <v>83</v>
      </c>
      <c r="H5953" t="s">
        <v>9367</v>
      </c>
      <c r="I5953" t="s">
        <v>11448</v>
      </c>
      <c r="J5953" t="s">
        <v>83</v>
      </c>
      <c r="K5953" t="s">
        <v>56</v>
      </c>
      <c r="L5953" t="s">
        <v>902</v>
      </c>
      <c r="M5953" t="s">
        <v>1837</v>
      </c>
      <c r="N5953" s="5">
        <v>480006</v>
      </c>
    </row>
    <row r="5954" spans="1:14" x14ac:dyDescent="0.25">
      <c r="A5954" t="s">
        <v>69</v>
      </c>
      <c r="B5954" t="s">
        <v>2090</v>
      </c>
      <c r="C5954">
        <v>2318</v>
      </c>
      <c r="D5954" s="2">
        <v>46143</v>
      </c>
      <c r="E5954" t="s">
        <v>905</v>
      </c>
      <c r="F5954" t="s">
        <v>9363</v>
      </c>
      <c r="G5954" t="s">
        <v>14</v>
      </c>
      <c r="H5954" t="s">
        <v>9365</v>
      </c>
      <c r="I5954" t="s">
        <v>11449</v>
      </c>
      <c r="J5954" t="s">
        <v>9364</v>
      </c>
      <c r="K5954" t="s">
        <v>56</v>
      </c>
      <c r="L5954" t="s">
        <v>902</v>
      </c>
      <c r="M5954" t="s">
        <v>1837</v>
      </c>
      <c r="N5954" s="5">
        <v>3392407</v>
      </c>
    </row>
    <row r="5955" spans="1:14" x14ac:dyDescent="0.25">
      <c r="A5955" t="s">
        <v>69</v>
      </c>
      <c r="B5955" t="s">
        <v>2090</v>
      </c>
      <c r="C5955">
        <v>2318</v>
      </c>
      <c r="D5955" s="2">
        <v>46143</v>
      </c>
      <c r="E5955" t="s">
        <v>905</v>
      </c>
      <c r="F5955" t="s">
        <v>11450</v>
      </c>
      <c r="G5955" t="s">
        <v>11451</v>
      </c>
      <c r="H5955" t="s">
        <v>10585</v>
      </c>
      <c r="I5955" t="s">
        <v>11452</v>
      </c>
      <c r="J5955" t="s">
        <v>11451</v>
      </c>
      <c r="K5955" t="s">
        <v>56</v>
      </c>
      <c r="L5955" t="s">
        <v>902</v>
      </c>
      <c r="M5955" t="s">
        <v>1837</v>
      </c>
      <c r="N5955" s="5">
        <v>3466432</v>
      </c>
    </row>
    <row r="5956" spans="1:14" x14ac:dyDescent="0.25">
      <c r="A5956" t="s">
        <v>69</v>
      </c>
      <c r="B5956" t="s">
        <v>2090</v>
      </c>
      <c r="C5956">
        <v>2318</v>
      </c>
      <c r="D5956" s="2">
        <v>46143</v>
      </c>
      <c r="E5956" t="s">
        <v>905</v>
      </c>
      <c r="F5956" t="s">
        <v>10150</v>
      </c>
      <c r="G5956" t="s">
        <v>14</v>
      </c>
      <c r="H5956" t="s">
        <v>10152</v>
      </c>
      <c r="I5956" t="s">
        <v>11453</v>
      </c>
      <c r="J5956" t="s">
        <v>10151</v>
      </c>
      <c r="K5956" t="s">
        <v>56</v>
      </c>
      <c r="L5956" t="s">
        <v>902</v>
      </c>
      <c r="M5956" t="s">
        <v>1837</v>
      </c>
      <c r="N5956" s="5">
        <v>1597191</v>
      </c>
    </row>
    <row r="5957" spans="1:14" x14ac:dyDescent="0.25">
      <c r="A5957" t="s">
        <v>69</v>
      </c>
      <c r="B5957" t="s">
        <v>2090</v>
      </c>
      <c r="C5957">
        <v>2318</v>
      </c>
      <c r="D5957" s="2">
        <v>46143</v>
      </c>
      <c r="E5957" t="s">
        <v>905</v>
      </c>
      <c r="F5957" t="s">
        <v>9369</v>
      </c>
      <c r="G5957" t="s">
        <v>14</v>
      </c>
      <c r="H5957" t="s">
        <v>9371</v>
      </c>
      <c r="I5957" t="s">
        <v>11454</v>
      </c>
      <c r="J5957" t="s">
        <v>11455</v>
      </c>
      <c r="K5957" t="s">
        <v>56</v>
      </c>
      <c r="L5957" t="s">
        <v>902</v>
      </c>
      <c r="M5957" t="s">
        <v>1837</v>
      </c>
      <c r="N5957" s="5">
        <v>1479142</v>
      </c>
    </row>
    <row r="5958" spans="1:14" x14ac:dyDescent="0.25">
      <c r="A5958" t="s">
        <v>69</v>
      </c>
      <c r="B5958" t="s">
        <v>2090</v>
      </c>
      <c r="C5958">
        <v>2318</v>
      </c>
      <c r="D5958" s="2">
        <v>46143</v>
      </c>
      <c r="E5958" t="s">
        <v>905</v>
      </c>
      <c r="F5958" t="s">
        <v>9369</v>
      </c>
      <c r="G5958" t="s">
        <v>14</v>
      </c>
      <c r="H5958" t="s">
        <v>10147</v>
      </c>
      <c r="I5958" t="s">
        <v>11456</v>
      </c>
      <c r="J5958" t="s">
        <v>11455</v>
      </c>
      <c r="K5958" t="s">
        <v>56</v>
      </c>
      <c r="L5958" t="s">
        <v>902</v>
      </c>
      <c r="M5958" t="s">
        <v>1837</v>
      </c>
      <c r="N5958" s="5">
        <v>603949</v>
      </c>
    </row>
    <row r="5959" spans="1:14" x14ac:dyDescent="0.25">
      <c r="A5959" t="s">
        <v>69</v>
      </c>
      <c r="B5959" t="s">
        <v>2090</v>
      </c>
      <c r="C5959">
        <v>2318</v>
      </c>
      <c r="D5959" s="2">
        <v>46143</v>
      </c>
      <c r="E5959" t="s">
        <v>905</v>
      </c>
      <c r="F5959" t="s">
        <v>169</v>
      </c>
      <c r="G5959" t="s">
        <v>4</v>
      </c>
      <c r="H5959" t="s">
        <v>10577</v>
      </c>
      <c r="I5959" t="s">
        <v>11457</v>
      </c>
      <c r="J5959" t="s">
        <v>7199</v>
      </c>
      <c r="K5959" t="s">
        <v>56</v>
      </c>
      <c r="L5959" t="s">
        <v>902</v>
      </c>
      <c r="M5959" t="s">
        <v>1837</v>
      </c>
      <c r="N5959" s="5">
        <v>661592</v>
      </c>
    </row>
    <row r="5960" spans="1:14" x14ac:dyDescent="0.25">
      <c r="A5960" t="s">
        <v>69</v>
      </c>
      <c r="B5960" t="s">
        <v>2090</v>
      </c>
      <c r="C5960">
        <v>2318</v>
      </c>
      <c r="D5960" s="2">
        <v>46143</v>
      </c>
      <c r="E5960" t="s">
        <v>905</v>
      </c>
      <c r="F5960" t="s">
        <v>533</v>
      </c>
      <c r="G5960" t="s">
        <v>407</v>
      </c>
      <c r="H5960" t="s">
        <v>6687</v>
      </c>
      <c r="I5960" t="s">
        <v>8674</v>
      </c>
      <c r="J5960" t="s">
        <v>11185</v>
      </c>
      <c r="K5960" t="s">
        <v>56</v>
      </c>
      <c r="L5960" t="s">
        <v>902</v>
      </c>
      <c r="M5960" t="s">
        <v>1837</v>
      </c>
      <c r="N5960" s="5">
        <v>580586</v>
      </c>
    </row>
    <row r="5961" spans="1:14" x14ac:dyDescent="0.25">
      <c r="A5961" t="s">
        <v>69</v>
      </c>
      <c r="B5961" t="s">
        <v>2090</v>
      </c>
      <c r="C5961">
        <v>2318</v>
      </c>
      <c r="D5961" s="2">
        <v>46143</v>
      </c>
      <c r="E5961" t="s">
        <v>906</v>
      </c>
      <c r="F5961" t="s">
        <v>111</v>
      </c>
      <c r="G5961" t="s">
        <v>1978</v>
      </c>
      <c r="H5961" t="s">
        <v>10597</v>
      </c>
      <c r="I5961" t="s">
        <v>14</v>
      </c>
      <c r="J5961" t="s">
        <v>1989</v>
      </c>
      <c r="K5961" t="s">
        <v>56</v>
      </c>
      <c r="L5961" t="s">
        <v>903</v>
      </c>
      <c r="M5961" t="s">
        <v>1837</v>
      </c>
      <c r="N5961" s="5">
        <v>2432584</v>
      </c>
    </row>
    <row r="5962" spans="1:14" x14ac:dyDescent="0.25">
      <c r="A5962" t="s">
        <v>69</v>
      </c>
      <c r="B5962" t="s">
        <v>2090</v>
      </c>
      <c r="C5962">
        <v>2318</v>
      </c>
      <c r="D5962" s="2">
        <v>46143</v>
      </c>
      <c r="E5962" t="s">
        <v>906</v>
      </c>
      <c r="F5962" t="s">
        <v>11458</v>
      </c>
      <c r="G5962" t="s">
        <v>11459</v>
      </c>
      <c r="H5962" t="s">
        <v>10598</v>
      </c>
      <c r="I5962" t="s">
        <v>14</v>
      </c>
      <c r="J5962" t="s">
        <v>11460</v>
      </c>
      <c r="K5962" t="s">
        <v>56</v>
      </c>
      <c r="L5962" t="s">
        <v>903</v>
      </c>
      <c r="M5962" t="s">
        <v>1837</v>
      </c>
      <c r="N5962" s="5">
        <v>6075257</v>
      </c>
    </row>
    <row r="5963" spans="1:14" x14ac:dyDescent="0.25">
      <c r="A5963" t="s">
        <v>69</v>
      </c>
      <c r="B5963" t="s">
        <v>2090</v>
      </c>
      <c r="C5963">
        <v>2318</v>
      </c>
      <c r="D5963" s="2">
        <v>46143</v>
      </c>
      <c r="E5963" t="s">
        <v>906</v>
      </c>
      <c r="F5963" t="s">
        <v>11461</v>
      </c>
      <c r="G5963" t="s">
        <v>11462</v>
      </c>
      <c r="H5963" t="s">
        <v>10596</v>
      </c>
      <c r="I5963" t="s">
        <v>14</v>
      </c>
      <c r="J5963" t="s">
        <v>11463</v>
      </c>
      <c r="K5963" t="s">
        <v>56</v>
      </c>
      <c r="L5963" t="s">
        <v>903</v>
      </c>
      <c r="M5963" t="s">
        <v>1837</v>
      </c>
      <c r="N5963" s="5">
        <v>14428904</v>
      </c>
    </row>
    <row r="5964" spans="1:14" x14ac:dyDescent="0.25">
      <c r="A5964" t="s">
        <v>69</v>
      </c>
      <c r="B5964" t="s">
        <v>2090</v>
      </c>
      <c r="C5964">
        <v>2318</v>
      </c>
      <c r="D5964" s="2">
        <v>46143</v>
      </c>
      <c r="E5964" t="s">
        <v>906</v>
      </c>
      <c r="F5964" t="s">
        <v>164</v>
      </c>
      <c r="G5964" t="s">
        <v>2</v>
      </c>
      <c r="H5964" t="s">
        <v>9407</v>
      </c>
      <c r="I5964" t="s">
        <v>11464</v>
      </c>
      <c r="J5964" t="s">
        <v>1850</v>
      </c>
      <c r="K5964" t="s">
        <v>56</v>
      </c>
      <c r="L5964" t="s">
        <v>903</v>
      </c>
      <c r="M5964" t="s">
        <v>1837</v>
      </c>
      <c r="N5964" s="5">
        <v>1789857</v>
      </c>
    </row>
    <row r="5965" spans="1:14" x14ac:dyDescent="0.25">
      <c r="A5965" t="s">
        <v>69</v>
      </c>
      <c r="B5965" t="s">
        <v>2090</v>
      </c>
      <c r="C5965">
        <v>2318</v>
      </c>
      <c r="D5965" s="2">
        <v>46143</v>
      </c>
      <c r="E5965" t="s">
        <v>907</v>
      </c>
      <c r="F5965" t="s">
        <v>8671</v>
      </c>
      <c r="G5965" t="s">
        <v>8672</v>
      </c>
      <c r="H5965" t="s">
        <v>6682</v>
      </c>
      <c r="I5965" t="s">
        <v>14</v>
      </c>
      <c r="J5965" t="s">
        <v>11465</v>
      </c>
      <c r="K5965" t="s">
        <v>838</v>
      </c>
      <c r="L5965" t="s">
        <v>904</v>
      </c>
      <c r="M5965" t="s">
        <v>1837</v>
      </c>
      <c r="N5965" s="5">
        <v>-11891627</v>
      </c>
    </row>
    <row r="5966" spans="1:14" x14ac:dyDescent="0.25">
      <c r="A5966" t="s">
        <v>69</v>
      </c>
      <c r="B5966" t="s">
        <v>2090</v>
      </c>
      <c r="C5966">
        <v>2318</v>
      </c>
      <c r="D5966" s="2">
        <v>46143</v>
      </c>
      <c r="E5966" t="s">
        <v>907</v>
      </c>
      <c r="F5966" t="s">
        <v>533</v>
      </c>
      <c r="G5966" t="s">
        <v>407</v>
      </c>
      <c r="H5966" t="s">
        <v>6687</v>
      </c>
      <c r="I5966" t="s">
        <v>8674</v>
      </c>
      <c r="J5966" t="s">
        <v>11190</v>
      </c>
      <c r="K5966" t="s">
        <v>56</v>
      </c>
      <c r="L5966" t="s">
        <v>904</v>
      </c>
      <c r="M5966" t="s">
        <v>1837</v>
      </c>
      <c r="N5966" s="5">
        <v>-580586</v>
      </c>
    </row>
    <row r="5967" spans="1:14" x14ac:dyDescent="0.25">
      <c r="A5967" t="s">
        <v>69</v>
      </c>
      <c r="B5967" t="s">
        <v>2090</v>
      </c>
      <c r="C5967">
        <v>2318</v>
      </c>
      <c r="D5967" s="2">
        <v>46174</v>
      </c>
      <c r="E5967" t="s">
        <v>905</v>
      </c>
      <c r="F5967" t="s">
        <v>111</v>
      </c>
      <c r="G5967" t="s">
        <v>1978</v>
      </c>
      <c r="H5967" t="s">
        <v>10597</v>
      </c>
      <c r="I5967" t="s">
        <v>12879</v>
      </c>
      <c r="J5967" t="s">
        <v>377</v>
      </c>
      <c r="K5967" t="s">
        <v>56</v>
      </c>
      <c r="L5967" t="s">
        <v>902</v>
      </c>
      <c r="M5967" t="s">
        <v>1837</v>
      </c>
      <c r="N5967" s="5">
        <v>2432584</v>
      </c>
    </row>
    <row r="5968" spans="1:14" x14ac:dyDescent="0.25">
      <c r="A5968" t="s">
        <v>69</v>
      </c>
      <c r="B5968" t="s">
        <v>2090</v>
      </c>
      <c r="C5968">
        <v>2318</v>
      </c>
      <c r="D5968" s="2">
        <v>46174</v>
      </c>
      <c r="E5968" t="s">
        <v>905</v>
      </c>
      <c r="F5968" t="s">
        <v>601</v>
      </c>
      <c r="G5968" t="s">
        <v>1894</v>
      </c>
      <c r="H5968" t="s">
        <v>11781</v>
      </c>
      <c r="I5968" t="s">
        <v>12880</v>
      </c>
      <c r="J5968" t="s">
        <v>657</v>
      </c>
      <c r="K5968" t="s">
        <v>56</v>
      </c>
      <c r="L5968" t="s">
        <v>902</v>
      </c>
      <c r="M5968" t="s">
        <v>1837</v>
      </c>
      <c r="N5968" s="5">
        <v>1982018</v>
      </c>
    </row>
    <row r="5969" spans="1:14" x14ac:dyDescent="0.25">
      <c r="A5969" t="s">
        <v>69</v>
      </c>
      <c r="B5969" t="s">
        <v>2090</v>
      </c>
      <c r="C5969">
        <v>2318</v>
      </c>
      <c r="D5969" s="2">
        <v>46174</v>
      </c>
      <c r="E5969" t="s">
        <v>905</v>
      </c>
      <c r="F5969" t="s">
        <v>174</v>
      </c>
      <c r="G5969" t="s">
        <v>1909</v>
      </c>
      <c r="H5969" t="s">
        <v>10155</v>
      </c>
      <c r="I5969" t="s">
        <v>12881</v>
      </c>
      <c r="J5969" t="s">
        <v>320</v>
      </c>
      <c r="K5969" t="s">
        <v>56</v>
      </c>
      <c r="L5969" t="s">
        <v>902</v>
      </c>
      <c r="M5969" t="s">
        <v>1837</v>
      </c>
      <c r="N5969" s="5">
        <v>2622991</v>
      </c>
    </row>
    <row r="5970" spans="1:14" x14ac:dyDescent="0.25">
      <c r="A5970" t="s">
        <v>69</v>
      </c>
      <c r="B5970" t="s">
        <v>2090</v>
      </c>
      <c r="C5970">
        <v>2318</v>
      </c>
      <c r="D5970" s="2">
        <v>46174</v>
      </c>
      <c r="E5970" t="s">
        <v>905</v>
      </c>
      <c r="F5970" t="s">
        <v>11461</v>
      </c>
      <c r="G5970" t="s">
        <v>11462</v>
      </c>
      <c r="H5970" t="s">
        <v>10596</v>
      </c>
      <c r="I5970" t="s">
        <v>12882</v>
      </c>
      <c r="J5970" t="s">
        <v>11787</v>
      </c>
      <c r="K5970" t="s">
        <v>56</v>
      </c>
      <c r="L5970" t="s">
        <v>902</v>
      </c>
      <c r="M5970" t="s">
        <v>1837</v>
      </c>
      <c r="N5970" s="5">
        <v>14428904</v>
      </c>
    </row>
    <row r="5971" spans="1:14" x14ac:dyDescent="0.25">
      <c r="A5971" t="s">
        <v>69</v>
      </c>
      <c r="B5971" t="s">
        <v>2090</v>
      </c>
      <c r="C5971">
        <v>2318</v>
      </c>
      <c r="D5971" s="2">
        <v>46174</v>
      </c>
      <c r="E5971" t="s">
        <v>905</v>
      </c>
      <c r="F5971" t="s">
        <v>12883</v>
      </c>
      <c r="G5971" t="s">
        <v>12884</v>
      </c>
      <c r="H5971" t="s">
        <v>12129</v>
      </c>
      <c r="I5971" t="s">
        <v>12885</v>
      </c>
      <c r="J5971" t="s">
        <v>12886</v>
      </c>
      <c r="K5971" t="s">
        <v>56</v>
      </c>
      <c r="L5971" t="s">
        <v>902</v>
      </c>
      <c r="M5971" t="s">
        <v>1837</v>
      </c>
      <c r="N5971" s="5">
        <v>8099594</v>
      </c>
    </row>
    <row r="5972" spans="1:14" x14ac:dyDescent="0.25">
      <c r="A5972" t="s">
        <v>69</v>
      </c>
      <c r="B5972" t="s">
        <v>2090</v>
      </c>
      <c r="C5972">
        <v>2318</v>
      </c>
      <c r="D5972" s="2">
        <v>46174</v>
      </c>
      <c r="E5972" t="s">
        <v>905</v>
      </c>
      <c r="F5972" t="s">
        <v>8671</v>
      </c>
      <c r="G5972" t="s">
        <v>8672</v>
      </c>
      <c r="H5972" t="s">
        <v>12126</v>
      </c>
      <c r="I5972" t="s">
        <v>12887</v>
      </c>
      <c r="J5972" t="s">
        <v>8672</v>
      </c>
      <c r="K5972" t="s">
        <v>56</v>
      </c>
      <c r="L5972" t="s">
        <v>902</v>
      </c>
      <c r="M5972" t="s">
        <v>1837</v>
      </c>
      <c r="N5972" s="5">
        <v>13804395</v>
      </c>
    </row>
    <row r="5973" spans="1:14" x14ac:dyDescent="0.25">
      <c r="A5973" t="s">
        <v>69</v>
      </c>
      <c r="B5973" t="s">
        <v>2090</v>
      </c>
      <c r="C5973">
        <v>2318</v>
      </c>
      <c r="D5973" s="2">
        <v>46174</v>
      </c>
      <c r="E5973" t="s">
        <v>905</v>
      </c>
      <c r="F5973" t="s">
        <v>947</v>
      </c>
      <c r="G5973" t="s">
        <v>898</v>
      </c>
      <c r="H5973" t="s">
        <v>11774</v>
      </c>
      <c r="I5973" t="s">
        <v>12888</v>
      </c>
      <c r="J5973" t="s">
        <v>898</v>
      </c>
      <c r="K5973" t="s">
        <v>56</v>
      </c>
      <c r="L5973" t="s">
        <v>902</v>
      </c>
      <c r="M5973" t="s">
        <v>1837</v>
      </c>
      <c r="N5973" s="5">
        <v>782344</v>
      </c>
    </row>
    <row r="5974" spans="1:14" x14ac:dyDescent="0.25">
      <c r="A5974" t="s">
        <v>69</v>
      </c>
      <c r="B5974" t="s">
        <v>2090</v>
      </c>
      <c r="C5974">
        <v>2318</v>
      </c>
      <c r="D5974" s="2">
        <v>46174</v>
      </c>
      <c r="E5974" t="s">
        <v>905</v>
      </c>
      <c r="F5974" t="s">
        <v>164</v>
      </c>
      <c r="G5974" t="s">
        <v>2</v>
      </c>
      <c r="H5974" t="s">
        <v>9407</v>
      </c>
      <c r="I5974" t="s">
        <v>11464</v>
      </c>
      <c r="J5974" t="s">
        <v>2</v>
      </c>
      <c r="K5974" t="s">
        <v>56</v>
      </c>
      <c r="L5974" t="s">
        <v>902</v>
      </c>
      <c r="M5974" t="s">
        <v>1837</v>
      </c>
      <c r="N5974" s="5">
        <v>1785705</v>
      </c>
    </row>
    <row r="5975" spans="1:14" x14ac:dyDescent="0.25">
      <c r="A5975" t="s">
        <v>69</v>
      </c>
      <c r="B5975" t="s">
        <v>2090</v>
      </c>
      <c r="C5975">
        <v>2318</v>
      </c>
      <c r="D5975" s="2">
        <v>46174</v>
      </c>
      <c r="E5975" t="s">
        <v>905</v>
      </c>
      <c r="F5975" t="s">
        <v>8118</v>
      </c>
      <c r="G5975" t="s">
        <v>8119</v>
      </c>
      <c r="H5975" t="s">
        <v>12127</v>
      </c>
      <c r="I5975" t="s">
        <v>12889</v>
      </c>
      <c r="J5975" t="s">
        <v>8119</v>
      </c>
      <c r="K5975" t="s">
        <v>56</v>
      </c>
      <c r="L5975" t="s">
        <v>902</v>
      </c>
      <c r="M5975" t="s">
        <v>1837</v>
      </c>
      <c r="N5975" s="5">
        <v>718103</v>
      </c>
    </row>
    <row r="5976" spans="1:14" x14ac:dyDescent="0.25">
      <c r="A5976" t="s">
        <v>69</v>
      </c>
      <c r="B5976" t="s">
        <v>2090</v>
      </c>
      <c r="C5976">
        <v>2318</v>
      </c>
      <c r="D5976" s="2">
        <v>46174</v>
      </c>
      <c r="E5976" t="s">
        <v>905</v>
      </c>
      <c r="F5976" t="s">
        <v>11778</v>
      </c>
      <c r="G5976" t="s">
        <v>11779</v>
      </c>
      <c r="H5976" t="s">
        <v>10598</v>
      </c>
      <c r="I5976" t="s">
        <v>12890</v>
      </c>
      <c r="J5976" t="s">
        <v>12891</v>
      </c>
      <c r="K5976" t="s">
        <v>56</v>
      </c>
      <c r="L5976" t="s">
        <v>902</v>
      </c>
      <c r="M5976" t="s">
        <v>1837</v>
      </c>
      <c r="N5976" s="5">
        <v>4384733</v>
      </c>
    </row>
    <row r="5977" spans="1:14" x14ac:dyDescent="0.25">
      <c r="A5977" t="s">
        <v>69</v>
      </c>
      <c r="B5977" t="s">
        <v>2090</v>
      </c>
      <c r="C5977">
        <v>2318</v>
      </c>
      <c r="D5977" s="2">
        <v>46174</v>
      </c>
      <c r="E5977" t="s">
        <v>906</v>
      </c>
      <c r="F5977" t="s">
        <v>111</v>
      </c>
      <c r="G5977" t="s">
        <v>1978</v>
      </c>
      <c r="H5977" t="s">
        <v>10597</v>
      </c>
      <c r="I5977" t="s">
        <v>14</v>
      </c>
      <c r="J5977" t="s">
        <v>1989</v>
      </c>
      <c r="K5977" t="s">
        <v>56</v>
      </c>
      <c r="L5977" t="s">
        <v>903</v>
      </c>
      <c r="M5977" t="s">
        <v>1837</v>
      </c>
      <c r="N5977" s="5">
        <v>2432584</v>
      </c>
    </row>
    <row r="5978" spans="1:14" x14ac:dyDescent="0.25">
      <c r="A5978" t="s">
        <v>69</v>
      </c>
      <c r="B5978" t="s">
        <v>2090</v>
      </c>
      <c r="C5978">
        <v>2318</v>
      </c>
      <c r="D5978" s="2">
        <v>46174</v>
      </c>
      <c r="E5978" t="s">
        <v>906</v>
      </c>
      <c r="F5978" t="s">
        <v>11450</v>
      </c>
      <c r="G5978" t="s">
        <v>11451</v>
      </c>
      <c r="H5978" t="s">
        <v>10585</v>
      </c>
      <c r="I5978" t="s">
        <v>12892</v>
      </c>
      <c r="J5978" t="s">
        <v>12893</v>
      </c>
      <c r="K5978" t="s">
        <v>56</v>
      </c>
      <c r="L5978" t="s">
        <v>903</v>
      </c>
      <c r="M5978" t="s">
        <v>1837</v>
      </c>
      <c r="N5978" s="5">
        <v>4242204</v>
      </c>
    </row>
    <row r="5979" spans="1:14" x14ac:dyDescent="0.25">
      <c r="A5979" t="s">
        <v>69</v>
      </c>
      <c r="B5979" t="s">
        <v>2090</v>
      </c>
      <c r="C5979">
        <v>2318</v>
      </c>
      <c r="D5979" s="2">
        <v>46174</v>
      </c>
      <c r="E5979" t="s">
        <v>906</v>
      </c>
      <c r="F5979" t="s">
        <v>8671</v>
      </c>
      <c r="G5979" t="s">
        <v>8672</v>
      </c>
      <c r="H5979" t="s">
        <v>12126</v>
      </c>
      <c r="I5979" t="s">
        <v>12887</v>
      </c>
      <c r="J5979" t="s">
        <v>12894</v>
      </c>
      <c r="K5979" t="s">
        <v>56</v>
      </c>
      <c r="L5979" t="s">
        <v>903</v>
      </c>
      <c r="M5979" t="s">
        <v>1837</v>
      </c>
      <c r="N5979" s="5">
        <v>13804395</v>
      </c>
    </row>
    <row r="5980" spans="1:14" x14ac:dyDescent="0.25">
      <c r="A5980" t="s">
        <v>69</v>
      </c>
      <c r="B5980" t="s">
        <v>2090</v>
      </c>
      <c r="C5980">
        <v>2318</v>
      </c>
      <c r="D5980" s="2">
        <v>46174</v>
      </c>
      <c r="E5980" t="s">
        <v>906</v>
      </c>
      <c r="F5980" t="s">
        <v>11778</v>
      </c>
      <c r="G5980" t="s">
        <v>11779</v>
      </c>
      <c r="H5980" t="s">
        <v>10598</v>
      </c>
      <c r="I5980" t="s">
        <v>14</v>
      </c>
      <c r="J5980" t="s">
        <v>12895</v>
      </c>
      <c r="K5980" t="s">
        <v>56</v>
      </c>
      <c r="L5980" t="s">
        <v>903</v>
      </c>
      <c r="M5980" t="s">
        <v>1837</v>
      </c>
      <c r="N5980" s="5">
        <v>4414717</v>
      </c>
    </row>
    <row r="5981" spans="1:14" x14ac:dyDescent="0.25">
      <c r="A5981" t="s">
        <v>69</v>
      </c>
      <c r="B5981" t="s">
        <v>2090</v>
      </c>
      <c r="C5981">
        <v>2318</v>
      </c>
      <c r="D5981" s="2">
        <v>46174</v>
      </c>
      <c r="E5981" t="s">
        <v>906</v>
      </c>
      <c r="F5981" t="s">
        <v>11778</v>
      </c>
      <c r="G5981" t="s">
        <v>11779</v>
      </c>
      <c r="H5981" t="s">
        <v>12149</v>
      </c>
      <c r="I5981" t="s">
        <v>14</v>
      </c>
      <c r="J5981" t="s">
        <v>12895</v>
      </c>
      <c r="K5981" t="s">
        <v>56</v>
      </c>
      <c r="L5981" t="s">
        <v>903</v>
      </c>
      <c r="M5981" t="s">
        <v>1837</v>
      </c>
      <c r="N5981" s="5">
        <v>1926719</v>
      </c>
    </row>
    <row r="5982" spans="1:14" x14ac:dyDescent="0.25">
      <c r="A5982" t="s">
        <v>69</v>
      </c>
      <c r="B5982" t="s">
        <v>2090</v>
      </c>
      <c r="C5982">
        <v>2318</v>
      </c>
      <c r="D5982" s="2">
        <v>46174</v>
      </c>
      <c r="E5982" t="s">
        <v>907</v>
      </c>
      <c r="F5982" t="s">
        <v>111</v>
      </c>
      <c r="G5982" t="s">
        <v>1978</v>
      </c>
      <c r="H5982" t="s">
        <v>10597</v>
      </c>
      <c r="I5982" t="s">
        <v>14</v>
      </c>
      <c r="J5982" t="s">
        <v>1981</v>
      </c>
      <c r="K5982" t="s">
        <v>56</v>
      </c>
      <c r="L5982" t="s">
        <v>904</v>
      </c>
      <c r="M5982" t="s">
        <v>1837</v>
      </c>
      <c r="N5982" s="5">
        <v>-2432584</v>
      </c>
    </row>
    <row r="5983" spans="1:14" x14ac:dyDescent="0.25">
      <c r="A5983" t="s">
        <v>69</v>
      </c>
      <c r="B5983" t="s">
        <v>2090</v>
      </c>
      <c r="C5983">
        <v>2318</v>
      </c>
      <c r="D5983" s="2">
        <v>46174</v>
      </c>
      <c r="E5983" t="s">
        <v>907</v>
      </c>
      <c r="F5983" t="s">
        <v>11461</v>
      </c>
      <c r="G5983" t="s">
        <v>11462</v>
      </c>
      <c r="H5983" t="s">
        <v>10596</v>
      </c>
      <c r="I5983" t="s">
        <v>12882</v>
      </c>
      <c r="J5983" t="s">
        <v>12896</v>
      </c>
      <c r="K5983" t="s">
        <v>56</v>
      </c>
      <c r="L5983" t="s">
        <v>904</v>
      </c>
      <c r="M5983" t="s">
        <v>1837</v>
      </c>
      <c r="N5983" s="5">
        <v>-14428904</v>
      </c>
    </row>
    <row r="5984" spans="1:14" x14ac:dyDescent="0.25">
      <c r="A5984" t="s">
        <v>69</v>
      </c>
      <c r="B5984" t="s">
        <v>2090</v>
      </c>
      <c r="C5984">
        <v>2318</v>
      </c>
      <c r="D5984" s="2">
        <v>46174</v>
      </c>
      <c r="E5984" t="s">
        <v>907</v>
      </c>
      <c r="F5984" t="s">
        <v>8671</v>
      </c>
      <c r="G5984" t="s">
        <v>8672</v>
      </c>
      <c r="H5984" t="s">
        <v>12126</v>
      </c>
      <c r="I5984" t="s">
        <v>12887</v>
      </c>
      <c r="J5984" t="s">
        <v>12897</v>
      </c>
      <c r="K5984" t="s">
        <v>56</v>
      </c>
      <c r="L5984" t="s">
        <v>904</v>
      </c>
      <c r="M5984" t="s">
        <v>1837</v>
      </c>
      <c r="N5984" s="5">
        <v>-13804395</v>
      </c>
    </row>
    <row r="5985" spans="1:14" x14ac:dyDescent="0.25">
      <c r="A5985" t="s">
        <v>69</v>
      </c>
      <c r="B5985" t="s">
        <v>2090</v>
      </c>
      <c r="C5985">
        <v>2318</v>
      </c>
      <c r="D5985" s="2">
        <v>46174</v>
      </c>
      <c r="E5985" t="s">
        <v>907</v>
      </c>
      <c r="F5985" t="s">
        <v>164</v>
      </c>
      <c r="G5985" t="s">
        <v>2</v>
      </c>
      <c r="H5985" t="s">
        <v>9407</v>
      </c>
      <c r="I5985" t="s">
        <v>11464</v>
      </c>
      <c r="J5985" t="s">
        <v>1853</v>
      </c>
      <c r="K5985" t="s">
        <v>56</v>
      </c>
      <c r="L5985" t="s">
        <v>904</v>
      </c>
      <c r="M5985" t="s">
        <v>1837</v>
      </c>
      <c r="N5985" s="5">
        <v>-1789857</v>
      </c>
    </row>
    <row r="5986" spans="1:14" x14ac:dyDescent="0.25">
      <c r="A5986" t="s">
        <v>69</v>
      </c>
      <c r="B5986" t="s">
        <v>2090</v>
      </c>
      <c r="C5986">
        <v>2318</v>
      </c>
      <c r="D5986" s="2">
        <v>46174</v>
      </c>
      <c r="E5986" t="s">
        <v>907</v>
      </c>
      <c r="F5986" t="s">
        <v>11778</v>
      </c>
      <c r="G5986" t="s">
        <v>11779</v>
      </c>
      <c r="H5986" t="s">
        <v>10598</v>
      </c>
      <c r="I5986" t="s">
        <v>12890</v>
      </c>
      <c r="J5986" t="s">
        <v>12898</v>
      </c>
      <c r="K5986" t="s">
        <v>56</v>
      </c>
      <c r="L5986" t="s">
        <v>904</v>
      </c>
      <c r="M5986" t="s">
        <v>1837</v>
      </c>
      <c r="N5986" s="5">
        <v>-6075257</v>
      </c>
    </row>
    <row r="5987" spans="1:14" x14ac:dyDescent="0.25">
      <c r="A5987" t="s">
        <v>69</v>
      </c>
      <c r="B5987" t="s">
        <v>2090</v>
      </c>
      <c r="C5987">
        <v>2323</v>
      </c>
      <c r="D5987" s="2">
        <v>46023</v>
      </c>
      <c r="E5987" t="s">
        <v>905</v>
      </c>
      <c r="F5987" t="s">
        <v>174</v>
      </c>
      <c r="G5987" t="s">
        <v>1909</v>
      </c>
      <c r="H5987" t="s">
        <v>3191</v>
      </c>
      <c r="I5987" t="s">
        <v>4395</v>
      </c>
      <c r="J5987" t="s">
        <v>320</v>
      </c>
      <c r="K5987" t="s">
        <v>56</v>
      </c>
      <c r="L5987" t="s">
        <v>902</v>
      </c>
      <c r="M5987" t="s">
        <v>1829</v>
      </c>
      <c r="N5987" s="5">
        <v>3287885</v>
      </c>
    </row>
    <row r="5988" spans="1:14" x14ac:dyDescent="0.25">
      <c r="A5988" t="s">
        <v>69</v>
      </c>
      <c r="B5988" t="s">
        <v>2090</v>
      </c>
      <c r="C5988">
        <v>2323</v>
      </c>
      <c r="D5988" s="2">
        <v>46023</v>
      </c>
      <c r="E5988" t="s">
        <v>905</v>
      </c>
      <c r="F5988" t="s">
        <v>174</v>
      </c>
      <c r="G5988" t="s">
        <v>1909</v>
      </c>
      <c r="H5988" t="s">
        <v>3182</v>
      </c>
      <c r="I5988" t="s">
        <v>4396</v>
      </c>
      <c r="J5988" t="s">
        <v>320</v>
      </c>
      <c r="K5988" t="s">
        <v>56</v>
      </c>
      <c r="L5988" t="s">
        <v>902</v>
      </c>
      <c r="M5988" t="s">
        <v>1829</v>
      </c>
      <c r="N5988" s="5">
        <v>111829</v>
      </c>
    </row>
    <row r="5989" spans="1:14" x14ac:dyDescent="0.25">
      <c r="A5989" t="s">
        <v>69</v>
      </c>
      <c r="B5989" t="s">
        <v>2090</v>
      </c>
      <c r="C5989">
        <v>2323</v>
      </c>
      <c r="D5989" s="2">
        <v>46023</v>
      </c>
      <c r="E5989" t="s">
        <v>905</v>
      </c>
      <c r="F5989" t="s">
        <v>174</v>
      </c>
      <c r="G5989" t="s">
        <v>1909</v>
      </c>
      <c r="H5989" t="s">
        <v>3194</v>
      </c>
      <c r="I5989" t="s">
        <v>4397</v>
      </c>
      <c r="J5989" t="s">
        <v>320</v>
      </c>
      <c r="K5989" t="s">
        <v>56</v>
      </c>
      <c r="L5989" t="s">
        <v>902</v>
      </c>
      <c r="M5989" t="s">
        <v>1829</v>
      </c>
      <c r="N5989" s="5">
        <v>3595835</v>
      </c>
    </row>
    <row r="5990" spans="1:14" x14ac:dyDescent="0.25">
      <c r="A5990" t="s">
        <v>69</v>
      </c>
      <c r="B5990" t="s">
        <v>2090</v>
      </c>
      <c r="C5990">
        <v>2323</v>
      </c>
      <c r="D5990" s="2">
        <v>46023</v>
      </c>
      <c r="E5990" t="s">
        <v>905</v>
      </c>
      <c r="F5990" t="s">
        <v>174</v>
      </c>
      <c r="G5990" t="s">
        <v>1909</v>
      </c>
      <c r="H5990" t="s">
        <v>3178</v>
      </c>
      <c r="I5990" t="s">
        <v>4398</v>
      </c>
      <c r="J5990" t="s">
        <v>320</v>
      </c>
      <c r="K5990" t="s">
        <v>56</v>
      </c>
      <c r="L5990" t="s">
        <v>902</v>
      </c>
      <c r="M5990" t="s">
        <v>1829</v>
      </c>
      <c r="N5990" s="5">
        <v>3027298</v>
      </c>
    </row>
    <row r="5991" spans="1:14" x14ac:dyDescent="0.25">
      <c r="A5991" t="s">
        <v>69</v>
      </c>
      <c r="B5991" t="s">
        <v>2090</v>
      </c>
      <c r="C5991">
        <v>2323</v>
      </c>
      <c r="D5991" s="2">
        <v>46023</v>
      </c>
      <c r="E5991" t="s">
        <v>905</v>
      </c>
      <c r="F5991" t="s">
        <v>174</v>
      </c>
      <c r="G5991" t="s">
        <v>1909</v>
      </c>
      <c r="H5991" t="s">
        <v>3190</v>
      </c>
      <c r="I5991" t="s">
        <v>4399</v>
      </c>
      <c r="J5991" t="s">
        <v>320</v>
      </c>
      <c r="K5991" t="s">
        <v>56</v>
      </c>
      <c r="L5991" t="s">
        <v>902</v>
      </c>
      <c r="M5991" t="s">
        <v>1829</v>
      </c>
      <c r="N5991" s="5">
        <v>111553</v>
      </c>
    </row>
    <row r="5992" spans="1:14" x14ac:dyDescent="0.25">
      <c r="A5992" t="s">
        <v>69</v>
      </c>
      <c r="B5992" t="s">
        <v>2090</v>
      </c>
      <c r="C5992">
        <v>2323</v>
      </c>
      <c r="D5992" s="2">
        <v>46023</v>
      </c>
      <c r="E5992" t="s">
        <v>905</v>
      </c>
      <c r="F5992" t="s">
        <v>174</v>
      </c>
      <c r="G5992" t="s">
        <v>1909</v>
      </c>
      <c r="H5992" t="s">
        <v>3183</v>
      </c>
      <c r="I5992" t="s">
        <v>4400</v>
      </c>
      <c r="J5992" t="s">
        <v>320</v>
      </c>
      <c r="K5992" t="s">
        <v>56</v>
      </c>
      <c r="L5992" t="s">
        <v>902</v>
      </c>
      <c r="M5992" t="s">
        <v>1829</v>
      </c>
      <c r="N5992" s="5">
        <v>110995</v>
      </c>
    </row>
    <row r="5993" spans="1:14" x14ac:dyDescent="0.25">
      <c r="A5993" t="s">
        <v>69</v>
      </c>
      <c r="B5993" t="s">
        <v>2090</v>
      </c>
      <c r="C5993">
        <v>2323</v>
      </c>
      <c r="D5993" s="2">
        <v>46023</v>
      </c>
      <c r="E5993" t="s">
        <v>905</v>
      </c>
      <c r="F5993" t="s">
        <v>174</v>
      </c>
      <c r="G5993" t="s">
        <v>1909</v>
      </c>
      <c r="H5993" t="s">
        <v>3176</v>
      </c>
      <c r="I5993" t="s">
        <v>4401</v>
      </c>
      <c r="J5993" t="s">
        <v>320</v>
      </c>
      <c r="K5993" t="s">
        <v>56</v>
      </c>
      <c r="L5993" t="s">
        <v>902</v>
      </c>
      <c r="M5993" t="s">
        <v>1829</v>
      </c>
      <c r="N5993" s="5">
        <v>223580</v>
      </c>
    </row>
    <row r="5994" spans="1:14" x14ac:dyDescent="0.25">
      <c r="A5994" t="s">
        <v>69</v>
      </c>
      <c r="B5994" t="s">
        <v>2090</v>
      </c>
      <c r="C5994">
        <v>2323</v>
      </c>
      <c r="D5994" s="2">
        <v>46023</v>
      </c>
      <c r="E5994" t="s">
        <v>905</v>
      </c>
      <c r="F5994" t="s">
        <v>174</v>
      </c>
      <c r="G5994" t="s">
        <v>1909</v>
      </c>
      <c r="H5994" t="s">
        <v>3180</v>
      </c>
      <c r="I5994" t="s">
        <v>4402</v>
      </c>
      <c r="J5994" t="s">
        <v>320</v>
      </c>
      <c r="K5994" t="s">
        <v>56</v>
      </c>
      <c r="L5994" t="s">
        <v>902</v>
      </c>
      <c r="M5994" t="s">
        <v>1829</v>
      </c>
      <c r="N5994" s="5">
        <v>218905</v>
      </c>
    </row>
    <row r="5995" spans="1:14" x14ac:dyDescent="0.25">
      <c r="A5995" t="s">
        <v>69</v>
      </c>
      <c r="B5995" t="s">
        <v>2090</v>
      </c>
      <c r="C5995">
        <v>2323</v>
      </c>
      <c r="D5995" s="2">
        <v>46023</v>
      </c>
      <c r="E5995" t="s">
        <v>905</v>
      </c>
      <c r="F5995" t="s">
        <v>174</v>
      </c>
      <c r="G5995" t="s">
        <v>1909</v>
      </c>
      <c r="H5995" t="s">
        <v>3193</v>
      </c>
      <c r="I5995" t="s">
        <v>4403</v>
      </c>
      <c r="J5995" t="s">
        <v>320</v>
      </c>
      <c r="K5995" t="s">
        <v>56</v>
      </c>
      <c r="L5995" t="s">
        <v>902</v>
      </c>
      <c r="M5995" t="s">
        <v>1829</v>
      </c>
      <c r="N5995" s="5">
        <v>221411</v>
      </c>
    </row>
    <row r="5996" spans="1:14" x14ac:dyDescent="0.25">
      <c r="A5996" t="s">
        <v>69</v>
      </c>
      <c r="B5996" t="s">
        <v>2090</v>
      </c>
      <c r="C5996">
        <v>2323</v>
      </c>
      <c r="D5996" s="2">
        <v>46023</v>
      </c>
      <c r="E5996" t="s">
        <v>905</v>
      </c>
      <c r="F5996" t="s">
        <v>174</v>
      </c>
      <c r="G5996" t="s">
        <v>1909</v>
      </c>
      <c r="H5996" t="s">
        <v>3188</v>
      </c>
      <c r="I5996" t="s">
        <v>4404</v>
      </c>
      <c r="J5996" t="s">
        <v>320</v>
      </c>
      <c r="K5996" t="s">
        <v>56</v>
      </c>
      <c r="L5996" t="s">
        <v>902</v>
      </c>
      <c r="M5996" t="s">
        <v>1829</v>
      </c>
      <c r="N5996" s="5">
        <v>184509</v>
      </c>
    </row>
    <row r="5997" spans="1:14" x14ac:dyDescent="0.25">
      <c r="A5997" t="s">
        <v>69</v>
      </c>
      <c r="B5997" t="s">
        <v>2090</v>
      </c>
      <c r="C5997">
        <v>2323</v>
      </c>
      <c r="D5997" s="2">
        <v>46023</v>
      </c>
      <c r="E5997" t="s">
        <v>905</v>
      </c>
      <c r="F5997" t="s">
        <v>3271</v>
      </c>
      <c r="G5997" t="s">
        <v>3272</v>
      </c>
      <c r="H5997" t="s">
        <v>3273</v>
      </c>
      <c r="I5997" t="s">
        <v>4405</v>
      </c>
      <c r="J5997" t="s">
        <v>3272</v>
      </c>
      <c r="K5997" t="s">
        <v>56</v>
      </c>
      <c r="L5997" t="s">
        <v>902</v>
      </c>
      <c r="M5997" t="s">
        <v>1829</v>
      </c>
      <c r="N5997" s="5">
        <v>198813</v>
      </c>
    </row>
    <row r="5998" spans="1:14" x14ac:dyDescent="0.25">
      <c r="A5998" t="s">
        <v>69</v>
      </c>
      <c r="B5998" t="s">
        <v>2090</v>
      </c>
      <c r="C5998">
        <v>2323</v>
      </c>
      <c r="D5998" s="2">
        <v>46023</v>
      </c>
      <c r="E5998" t="s">
        <v>905</v>
      </c>
      <c r="F5998" t="s">
        <v>1058</v>
      </c>
      <c r="G5998" t="s">
        <v>2045</v>
      </c>
      <c r="H5998" t="s">
        <v>1353</v>
      </c>
      <c r="I5998" t="s">
        <v>4406</v>
      </c>
      <c r="J5998" t="s">
        <v>2045</v>
      </c>
      <c r="K5998" t="s">
        <v>56</v>
      </c>
      <c r="L5998" t="s">
        <v>902</v>
      </c>
      <c r="M5998" t="s">
        <v>1829</v>
      </c>
      <c r="N5998" s="5">
        <v>8032482</v>
      </c>
    </row>
    <row r="5999" spans="1:14" x14ac:dyDescent="0.25">
      <c r="A5999" t="s">
        <v>69</v>
      </c>
      <c r="B5999" t="s">
        <v>2090</v>
      </c>
      <c r="C5999">
        <v>2323</v>
      </c>
      <c r="D5999" s="2">
        <v>46023</v>
      </c>
      <c r="E5999" t="s">
        <v>905</v>
      </c>
      <c r="F5999" t="s">
        <v>3138</v>
      </c>
      <c r="G5999" t="s">
        <v>14</v>
      </c>
      <c r="H5999" t="s">
        <v>3140</v>
      </c>
      <c r="I5999" t="s">
        <v>4407</v>
      </c>
      <c r="J5999" t="s">
        <v>4408</v>
      </c>
      <c r="K5999" t="s">
        <v>56</v>
      </c>
      <c r="L5999" t="s">
        <v>902</v>
      </c>
      <c r="M5999" t="s">
        <v>1829</v>
      </c>
      <c r="N5999" s="5">
        <v>593630</v>
      </c>
    </row>
    <row r="6000" spans="1:14" x14ac:dyDescent="0.25">
      <c r="A6000" t="s">
        <v>69</v>
      </c>
      <c r="B6000" t="s">
        <v>2090</v>
      </c>
      <c r="C6000">
        <v>2323</v>
      </c>
      <c r="D6000" s="2">
        <v>46023</v>
      </c>
      <c r="E6000" t="s">
        <v>905</v>
      </c>
      <c r="F6000" t="s">
        <v>3263</v>
      </c>
      <c r="G6000" t="s">
        <v>14</v>
      </c>
      <c r="H6000" t="s">
        <v>3265</v>
      </c>
      <c r="I6000" t="s">
        <v>4409</v>
      </c>
      <c r="J6000" t="s">
        <v>3264</v>
      </c>
      <c r="K6000" t="s">
        <v>56</v>
      </c>
      <c r="L6000" t="s">
        <v>902</v>
      </c>
      <c r="M6000" t="s">
        <v>1829</v>
      </c>
      <c r="N6000" s="5">
        <v>236566</v>
      </c>
    </row>
    <row r="6001" spans="1:14" x14ac:dyDescent="0.25">
      <c r="A6001" t="s">
        <v>69</v>
      </c>
      <c r="B6001" t="s">
        <v>2090</v>
      </c>
      <c r="C6001">
        <v>2323</v>
      </c>
      <c r="D6001" s="2">
        <v>46023</v>
      </c>
      <c r="E6001" t="s">
        <v>905</v>
      </c>
      <c r="F6001" t="s">
        <v>3314</v>
      </c>
      <c r="G6001" t="s">
        <v>14</v>
      </c>
      <c r="H6001" t="s">
        <v>3316</v>
      </c>
      <c r="I6001" t="s">
        <v>4410</v>
      </c>
      <c r="J6001" t="s">
        <v>3315</v>
      </c>
      <c r="K6001" t="s">
        <v>56</v>
      </c>
      <c r="L6001" t="s">
        <v>902</v>
      </c>
      <c r="M6001" t="s">
        <v>1829</v>
      </c>
      <c r="N6001" s="5">
        <v>198755</v>
      </c>
    </row>
    <row r="6002" spans="1:14" x14ac:dyDescent="0.25">
      <c r="A6002" t="s">
        <v>69</v>
      </c>
      <c r="B6002" t="s">
        <v>2090</v>
      </c>
      <c r="C6002">
        <v>2323</v>
      </c>
      <c r="D6002" s="2">
        <v>46023</v>
      </c>
      <c r="E6002" t="s">
        <v>905</v>
      </c>
      <c r="F6002" t="s">
        <v>3311</v>
      </c>
      <c r="G6002" t="s">
        <v>14</v>
      </c>
      <c r="H6002" t="s">
        <v>3313</v>
      </c>
      <c r="I6002" t="s">
        <v>4411</v>
      </c>
      <c r="J6002" t="s">
        <v>4412</v>
      </c>
      <c r="K6002" t="s">
        <v>56</v>
      </c>
      <c r="L6002" t="s">
        <v>902</v>
      </c>
      <c r="M6002" t="s">
        <v>1829</v>
      </c>
      <c r="N6002" s="5">
        <v>395882</v>
      </c>
    </row>
    <row r="6003" spans="1:14" x14ac:dyDescent="0.25">
      <c r="A6003" t="s">
        <v>69</v>
      </c>
      <c r="B6003" t="s">
        <v>2090</v>
      </c>
      <c r="C6003">
        <v>2323</v>
      </c>
      <c r="D6003" s="2">
        <v>46023</v>
      </c>
      <c r="E6003" t="s">
        <v>905</v>
      </c>
      <c r="F6003" t="s">
        <v>2143</v>
      </c>
      <c r="G6003" t="s">
        <v>14</v>
      </c>
      <c r="H6003" t="s">
        <v>2145</v>
      </c>
      <c r="I6003" t="s">
        <v>4413</v>
      </c>
      <c r="J6003" t="s">
        <v>2144</v>
      </c>
      <c r="K6003" t="s">
        <v>56</v>
      </c>
      <c r="L6003" t="s">
        <v>902</v>
      </c>
      <c r="M6003" t="s">
        <v>1829</v>
      </c>
      <c r="N6003" s="5">
        <v>238514</v>
      </c>
    </row>
    <row r="6004" spans="1:14" x14ac:dyDescent="0.25">
      <c r="A6004" t="s">
        <v>69</v>
      </c>
      <c r="B6004" t="s">
        <v>2090</v>
      </c>
      <c r="C6004">
        <v>2323</v>
      </c>
      <c r="D6004" s="2">
        <v>46023</v>
      </c>
      <c r="E6004" t="s">
        <v>905</v>
      </c>
      <c r="F6004" t="s">
        <v>1129</v>
      </c>
      <c r="G6004" t="s">
        <v>1130</v>
      </c>
      <c r="H6004" t="s">
        <v>3165</v>
      </c>
      <c r="I6004" t="s">
        <v>4414</v>
      </c>
      <c r="J6004" t="s">
        <v>1130</v>
      </c>
      <c r="K6004" t="s">
        <v>56</v>
      </c>
      <c r="L6004" t="s">
        <v>902</v>
      </c>
      <c r="M6004" t="s">
        <v>1829</v>
      </c>
      <c r="N6004" s="5">
        <v>593669</v>
      </c>
    </row>
    <row r="6005" spans="1:14" x14ac:dyDescent="0.25">
      <c r="A6005" t="s">
        <v>69</v>
      </c>
      <c r="B6005" t="s">
        <v>2090</v>
      </c>
      <c r="C6005">
        <v>2323</v>
      </c>
      <c r="D6005" s="2">
        <v>46023</v>
      </c>
      <c r="E6005" t="s">
        <v>905</v>
      </c>
      <c r="F6005" t="s">
        <v>940</v>
      </c>
      <c r="G6005" t="s">
        <v>867</v>
      </c>
      <c r="H6005" t="s">
        <v>3252</v>
      </c>
      <c r="I6005" t="s">
        <v>4415</v>
      </c>
      <c r="J6005" t="s">
        <v>867</v>
      </c>
      <c r="K6005" t="s">
        <v>56</v>
      </c>
      <c r="L6005" t="s">
        <v>902</v>
      </c>
      <c r="M6005" t="s">
        <v>1829</v>
      </c>
      <c r="N6005" s="5">
        <v>593995</v>
      </c>
    </row>
    <row r="6006" spans="1:14" x14ac:dyDescent="0.25">
      <c r="A6006" t="s">
        <v>69</v>
      </c>
      <c r="B6006" t="s">
        <v>2090</v>
      </c>
      <c r="C6006">
        <v>2323</v>
      </c>
      <c r="D6006" s="2">
        <v>46023</v>
      </c>
      <c r="E6006" t="s">
        <v>905</v>
      </c>
      <c r="F6006" t="s">
        <v>164</v>
      </c>
      <c r="G6006" t="s">
        <v>2</v>
      </c>
      <c r="H6006" t="s">
        <v>3116</v>
      </c>
      <c r="I6006" t="s">
        <v>4416</v>
      </c>
      <c r="J6006" t="s">
        <v>2</v>
      </c>
      <c r="K6006" t="s">
        <v>56</v>
      </c>
      <c r="L6006" t="s">
        <v>902</v>
      </c>
      <c r="M6006" t="s">
        <v>1829</v>
      </c>
      <c r="N6006" s="5">
        <v>2878935</v>
      </c>
    </row>
    <row r="6007" spans="1:14" x14ac:dyDescent="0.25">
      <c r="A6007" t="s">
        <v>69</v>
      </c>
      <c r="B6007" t="s">
        <v>2090</v>
      </c>
      <c r="C6007">
        <v>2323</v>
      </c>
      <c r="D6007" s="2">
        <v>46023</v>
      </c>
      <c r="E6007" t="s">
        <v>905</v>
      </c>
      <c r="F6007" t="s">
        <v>929</v>
      </c>
      <c r="G6007" t="s">
        <v>1936</v>
      </c>
      <c r="H6007" t="s">
        <v>1669</v>
      </c>
      <c r="I6007" t="s">
        <v>4417</v>
      </c>
      <c r="J6007" t="s">
        <v>856</v>
      </c>
      <c r="K6007" t="s">
        <v>56</v>
      </c>
      <c r="L6007" t="s">
        <v>902</v>
      </c>
      <c r="M6007" t="s">
        <v>1829</v>
      </c>
      <c r="N6007" s="5">
        <v>786554</v>
      </c>
    </row>
    <row r="6008" spans="1:14" x14ac:dyDescent="0.25">
      <c r="A6008" t="s">
        <v>69</v>
      </c>
      <c r="B6008" t="s">
        <v>2090</v>
      </c>
      <c r="C6008">
        <v>2323</v>
      </c>
      <c r="D6008" s="2">
        <v>46023</v>
      </c>
      <c r="E6008" t="s">
        <v>905</v>
      </c>
      <c r="F6008" t="s">
        <v>929</v>
      </c>
      <c r="G6008" t="s">
        <v>1936</v>
      </c>
      <c r="H6008" t="s">
        <v>3110</v>
      </c>
      <c r="I6008" t="s">
        <v>4418</v>
      </c>
      <c r="J6008" t="s">
        <v>856</v>
      </c>
      <c r="K6008" t="s">
        <v>56</v>
      </c>
      <c r="L6008" t="s">
        <v>902</v>
      </c>
      <c r="M6008" t="s">
        <v>1829</v>
      </c>
      <c r="N6008" s="5">
        <v>2371162</v>
      </c>
    </row>
    <row r="6009" spans="1:14" x14ac:dyDescent="0.25">
      <c r="A6009" t="s">
        <v>69</v>
      </c>
      <c r="B6009" t="s">
        <v>2090</v>
      </c>
      <c r="C6009">
        <v>2323</v>
      </c>
      <c r="D6009" s="2">
        <v>46023</v>
      </c>
      <c r="E6009" t="s">
        <v>905</v>
      </c>
      <c r="F6009" t="s">
        <v>2377</v>
      </c>
      <c r="G6009" t="s">
        <v>2378</v>
      </c>
      <c r="H6009" t="s">
        <v>3107</v>
      </c>
      <c r="I6009" t="s">
        <v>4419</v>
      </c>
      <c r="J6009" t="s">
        <v>2378</v>
      </c>
      <c r="K6009" t="s">
        <v>56</v>
      </c>
      <c r="L6009" t="s">
        <v>902</v>
      </c>
      <c r="M6009" t="s">
        <v>1829</v>
      </c>
      <c r="N6009" s="5">
        <v>590524</v>
      </c>
    </row>
    <row r="6010" spans="1:14" x14ac:dyDescent="0.25">
      <c r="A6010" t="s">
        <v>69</v>
      </c>
      <c r="B6010" t="s">
        <v>2090</v>
      </c>
      <c r="C6010">
        <v>2323</v>
      </c>
      <c r="D6010" s="2">
        <v>46023</v>
      </c>
      <c r="E6010" t="s">
        <v>906</v>
      </c>
      <c r="F6010" t="s">
        <v>1494</v>
      </c>
      <c r="G6010" t="s">
        <v>1495</v>
      </c>
      <c r="H6010" t="s">
        <v>3354</v>
      </c>
      <c r="I6010" t="s">
        <v>14</v>
      </c>
      <c r="J6010" t="s">
        <v>3488</v>
      </c>
      <c r="K6010" t="s">
        <v>56</v>
      </c>
      <c r="L6010" t="s">
        <v>903</v>
      </c>
      <c r="M6010" t="s">
        <v>1829</v>
      </c>
      <c r="N6010" s="5">
        <v>3943710</v>
      </c>
    </row>
    <row r="6011" spans="1:14" x14ac:dyDescent="0.25">
      <c r="A6011" t="s">
        <v>69</v>
      </c>
      <c r="B6011" t="s">
        <v>2090</v>
      </c>
      <c r="C6011">
        <v>2323</v>
      </c>
      <c r="D6011" s="2">
        <v>46054</v>
      </c>
      <c r="E6011" t="s">
        <v>905</v>
      </c>
      <c r="F6011" t="s">
        <v>5664</v>
      </c>
      <c r="G6011" t="s">
        <v>5665</v>
      </c>
      <c r="H6011" t="s">
        <v>4765</v>
      </c>
      <c r="I6011" t="s">
        <v>5666</v>
      </c>
      <c r="J6011" t="s">
        <v>5665</v>
      </c>
      <c r="K6011" t="s">
        <v>56</v>
      </c>
      <c r="L6011" t="s">
        <v>902</v>
      </c>
      <c r="M6011" t="s">
        <v>1829</v>
      </c>
      <c r="N6011" s="5">
        <v>318144</v>
      </c>
    </row>
    <row r="6012" spans="1:14" x14ac:dyDescent="0.25">
      <c r="A6012" t="s">
        <v>69</v>
      </c>
      <c r="B6012" t="s">
        <v>2090</v>
      </c>
      <c r="C6012">
        <v>2323</v>
      </c>
      <c r="D6012" s="2">
        <v>46054</v>
      </c>
      <c r="E6012" t="s">
        <v>905</v>
      </c>
      <c r="F6012" t="s">
        <v>5667</v>
      </c>
      <c r="G6012" t="s">
        <v>8675</v>
      </c>
      <c r="H6012" t="s">
        <v>4780</v>
      </c>
      <c r="I6012" t="s">
        <v>5668</v>
      </c>
      <c r="J6012" t="s">
        <v>5669</v>
      </c>
      <c r="K6012" t="s">
        <v>56</v>
      </c>
      <c r="L6012" t="s">
        <v>902</v>
      </c>
      <c r="M6012" t="s">
        <v>1829</v>
      </c>
      <c r="N6012" s="5">
        <v>238368</v>
      </c>
    </row>
    <row r="6013" spans="1:14" x14ac:dyDescent="0.25">
      <c r="A6013" t="s">
        <v>69</v>
      </c>
      <c r="B6013" t="s">
        <v>2090</v>
      </c>
      <c r="C6013">
        <v>2323</v>
      </c>
      <c r="D6013" s="2">
        <v>46054</v>
      </c>
      <c r="E6013" t="s">
        <v>905</v>
      </c>
      <c r="F6013" t="s">
        <v>601</v>
      </c>
      <c r="G6013" t="s">
        <v>1894</v>
      </c>
      <c r="H6013" t="s">
        <v>4792</v>
      </c>
      <c r="I6013" t="s">
        <v>5670</v>
      </c>
      <c r="J6013" t="s">
        <v>657</v>
      </c>
      <c r="K6013" t="s">
        <v>56</v>
      </c>
      <c r="L6013" t="s">
        <v>902</v>
      </c>
      <c r="M6013" t="s">
        <v>1829</v>
      </c>
      <c r="N6013" s="5">
        <v>6476264</v>
      </c>
    </row>
    <row r="6014" spans="1:14" x14ac:dyDescent="0.25">
      <c r="A6014" t="s">
        <v>69</v>
      </c>
      <c r="B6014" t="s">
        <v>2090</v>
      </c>
      <c r="C6014">
        <v>2323</v>
      </c>
      <c r="D6014" s="2">
        <v>46054</v>
      </c>
      <c r="E6014" t="s">
        <v>905</v>
      </c>
      <c r="F6014" t="s">
        <v>5671</v>
      </c>
      <c r="G6014" t="s">
        <v>5672</v>
      </c>
      <c r="H6014" t="s">
        <v>4774</v>
      </c>
      <c r="I6014" t="s">
        <v>5673</v>
      </c>
      <c r="J6014" t="s">
        <v>5672</v>
      </c>
      <c r="K6014" t="s">
        <v>56</v>
      </c>
      <c r="L6014" t="s">
        <v>902</v>
      </c>
      <c r="M6014" t="s">
        <v>1829</v>
      </c>
      <c r="N6014" s="5">
        <v>475582</v>
      </c>
    </row>
    <row r="6015" spans="1:14" x14ac:dyDescent="0.25">
      <c r="A6015" t="s">
        <v>69</v>
      </c>
      <c r="B6015" t="s">
        <v>2090</v>
      </c>
      <c r="C6015">
        <v>2323</v>
      </c>
      <c r="D6015" s="2">
        <v>46054</v>
      </c>
      <c r="E6015" t="s">
        <v>905</v>
      </c>
      <c r="F6015" t="s">
        <v>5671</v>
      </c>
      <c r="G6015" t="s">
        <v>5672</v>
      </c>
      <c r="H6015" t="s">
        <v>4775</v>
      </c>
      <c r="I6015" t="s">
        <v>5674</v>
      </c>
      <c r="J6015" t="s">
        <v>5672</v>
      </c>
      <c r="K6015" t="s">
        <v>56</v>
      </c>
      <c r="L6015" t="s">
        <v>902</v>
      </c>
      <c r="M6015" t="s">
        <v>1829</v>
      </c>
      <c r="N6015" s="5">
        <v>435884</v>
      </c>
    </row>
    <row r="6016" spans="1:14" x14ac:dyDescent="0.25">
      <c r="A6016" t="s">
        <v>69</v>
      </c>
      <c r="B6016" t="s">
        <v>2090</v>
      </c>
      <c r="C6016">
        <v>2323</v>
      </c>
      <c r="D6016" s="2">
        <v>46054</v>
      </c>
      <c r="E6016" t="s">
        <v>905</v>
      </c>
      <c r="F6016" t="s">
        <v>5671</v>
      </c>
      <c r="G6016" t="s">
        <v>5672</v>
      </c>
      <c r="H6016" t="s">
        <v>4776</v>
      </c>
      <c r="I6016" t="s">
        <v>5675</v>
      </c>
      <c r="J6016" t="s">
        <v>5672</v>
      </c>
      <c r="K6016" t="s">
        <v>56</v>
      </c>
      <c r="L6016" t="s">
        <v>902</v>
      </c>
      <c r="M6016" t="s">
        <v>1829</v>
      </c>
      <c r="N6016" s="5">
        <v>296941</v>
      </c>
    </row>
    <row r="6017" spans="1:14" x14ac:dyDescent="0.25">
      <c r="A6017" t="s">
        <v>69</v>
      </c>
      <c r="B6017" t="s">
        <v>2090</v>
      </c>
      <c r="C6017">
        <v>2323</v>
      </c>
      <c r="D6017" s="2">
        <v>46054</v>
      </c>
      <c r="E6017" t="s">
        <v>905</v>
      </c>
      <c r="F6017" t="s">
        <v>924</v>
      </c>
      <c r="G6017" t="s">
        <v>901</v>
      </c>
      <c r="H6017" t="s">
        <v>2888</v>
      </c>
      <c r="I6017" t="s">
        <v>5676</v>
      </c>
      <c r="J6017" t="s">
        <v>901</v>
      </c>
      <c r="K6017" t="s">
        <v>56</v>
      </c>
      <c r="L6017" t="s">
        <v>902</v>
      </c>
      <c r="M6017" t="s">
        <v>1829</v>
      </c>
      <c r="N6017" s="5">
        <v>2035092</v>
      </c>
    </row>
    <row r="6018" spans="1:14" x14ac:dyDescent="0.25">
      <c r="A6018" t="s">
        <v>69</v>
      </c>
      <c r="B6018" t="s">
        <v>2090</v>
      </c>
      <c r="C6018">
        <v>2323</v>
      </c>
      <c r="D6018" s="2">
        <v>46054</v>
      </c>
      <c r="E6018" t="s">
        <v>905</v>
      </c>
      <c r="F6018" t="s">
        <v>924</v>
      </c>
      <c r="G6018" t="s">
        <v>901</v>
      </c>
      <c r="H6018" t="s">
        <v>4793</v>
      </c>
      <c r="I6018" t="s">
        <v>5677</v>
      </c>
      <c r="J6018" t="s">
        <v>901</v>
      </c>
      <c r="K6018" t="s">
        <v>56</v>
      </c>
      <c r="L6018" t="s">
        <v>902</v>
      </c>
      <c r="M6018" t="s">
        <v>1829</v>
      </c>
      <c r="N6018" s="5">
        <v>1398154</v>
      </c>
    </row>
    <row r="6019" spans="1:14" x14ac:dyDescent="0.25">
      <c r="A6019" t="s">
        <v>69</v>
      </c>
      <c r="B6019" t="s">
        <v>2090</v>
      </c>
      <c r="C6019">
        <v>2323</v>
      </c>
      <c r="D6019" s="2">
        <v>46054</v>
      </c>
      <c r="E6019" t="s">
        <v>905</v>
      </c>
      <c r="F6019" t="s">
        <v>5678</v>
      </c>
      <c r="G6019" t="s">
        <v>14</v>
      </c>
      <c r="H6019" t="s">
        <v>4785</v>
      </c>
      <c r="I6019" t="s">
        <v>5679</v>
      </c>
      <c r="J6019" t="s">
        <v>5680</v>
      </c>
      <c r="K6019" t="s">
        <v>56</v>
      </c>
      <c r="L6019" t="s">
        <v>902</v>
      </c>
      <c r="M6019" t="s">
        <v>1829</v>
      </c>
      <c r="N6019" s="5">
        <v>594303</v>
      </c>
    </row>
    <row r="6020" spans="1:14" x14ac:dyDescent="0.25">
      <c r="A6020" t="s">
        <v>69</v>
      </c>
      <c r="B6020" t="s">
        <v>2090</v>
      </c>
      <c r="C6020">
        <v>2323</v>
      </c>
      <c r="D6020" s="2">
        <v>46054</v>
      </c>
      <c r="E6020" t="s">
        <v>905</v>
      </c>
      <c r="F6020" t="s">
        <v>5681</v>
      </c>
      <c r="G6020" t="s">
        <v>14</v>
      </c>
      <c r="H6020" t="s">
        <v>4781</v>
      </c>
      <c r="I6020" t="s">
        <v>5682</v>
      </c>
      <c r="J6020" t="s">
        <v>5683</v>
      </c>
      <c r="K6020" t="s">
        <v>56</v>
      </c>
      <c r="L6020" t="s">
        <v>902</v>
      </c>
      <c r="M6020" t="s">
        <v>1829</v>
      </c>
      <c r="N6020" s="5">
        <v>437197</v>
      </c>
    </row>
    <row r="6021" spans="1:14" x14ac:dyDescent="0.25">
      <c r="A6021" t="s">
        <v>69</v>
      </c>
      <c r="B6021" t="s">
        <v>2090</v>
      </c>
      <c r="C6021">
        <v>2323</v>
      </c>
      <c r="D6021" s="2">
        <v>46054</v>
      </c>
      <c r="E6021" t="s">
        <v>905</v>
      </c>
      <c r="F6021" t="s">
        <v>164</v>
      </c>
      <c r="G6021" t="s">
        <v>2</v>
      </c>
      <c r="H6021" t="s">
        <v>4782</v>
      </c>
      <c r="I6021" t="s">
        <v>5684</v>
      </c>
      <c r="J6021" t="s">
        <v>2</v>
      </c>
      <c r="K6021" t="s">
        <v>56</v>
      </c>
      <c r="L6021" t="s">
        <v>902</v>
      </c>
      <c r="M6021" t="s">
        <v>1829</v>
      </c>
      <c r="N6021" s="5">
        <v>437198</v>
      </c>
    </row>
    <row r="6022" spans="1:14" x14ac:dyDescent="0.25">
      <c r="A6022" t="s">
        <v>69</v>
      </c>
      <c r="B6022" t="s">
        <v>2090</v>
      </c>
      <c r="C6022">
        <v>2323</v>
      </c>
      <c r="D6022" s="2">
        <v>46054</v>
      </c>
      <c r="E6022" t="s">
        <v>905</v>
      </c>
      <c r="F6022" t="s">
        <v>815</v>
      </c>
      <c r="G6022" t="s">
        <v>1900</v>
      </c>
      <c r="H6022" t="s">
        <v>4790</v>
      </c>
      <c r="I6022" t="s">
        <v>5685</v>
      </c>
      <c r="J6022" t="s">
        <v>1123</v>
      </c>
      <c r="K6022" t="s">
        <v>56</v>
      </c>
      <c r="L6022" t="s">
        <v>902</v>
      </c>
      <c r="M6022" t="s">
        <v>1829</v>
      </c>
      <c r="N6022" s="5">
        <v>952182</v>
      </c>
    </row>
    <row r="6023" spans="1:14" x14ac:dyDescent="0.25">
      <c r="A6023" t="s">
        <v>69</v>
      </c>
      <c r="B6023" t="s">
        <v>2090</v>
      </c>
      <c r="C6023">
        <v>2323</v>
      </c>
      <c r="D6023" s="2">
        <v>46054</v>
      </c>
      <c r="E6023" t="s">
        <v>905</v>
      </c>
      <c r="F6023" t="s">
        <v>815</v>
      </c>
      <c r="G6023" t="s">
        <v>1900</v>
      </c>
      <c r="H6023" t="s">
        <v>4791</v>
      </c>
      <c r="I6023" t="s">
        <v>5686</v>
      </c>
      <c r="J6023" t="s">
        <v>1123</v>
      </c>
      <c r="K6023" t="s">
        <v>56</v>
      </c>
      <c r="L6023" t="s">
        <v>902</v>
      </c>
      <c r="M6023" t="s">
        <v>1829</v>
      </c>
      <c r="N6023" s="5">
        <v>2380455</v>
      </c>
    </row>
    <row r="6024" spans="1:14" x14ac:dyDescent="0.25">
      <c r="A6024" t="s">
        <v>69</v>
      </c>
      <c r="B6024" t="s">
        <v>2090</v>
      </c>
      <c r="C6024">
        <v>2323</v>
      </c>
      <c r="D6024" s="2">
        <v>46054</v>
      </c>
      <c r="E6024" t="s">
        <v>905</v>
      </c>
      <c r="F6024" t="s">
        <v>1494</v>
      </c>
      <c r="G6024" t="s">
        <v>1495</v>
      </c>
      <c r="H6024" t="s">
        <v>3354</v>
      </c>
      <c r="I6024" t="s">
        <v>5687</v>
      </c>
      <c r="J6024" t="s">
        <v>1495</v>
      </c>
      <c r="K6024" t="s">
        <v>56</v>
      </c>
      <c r="L6024" t="s">
        <v>902</v>
      </c>
      <c r="M6024" t="s">
        <v>1829</v>
      </c>
      <c r="N6024" s="5">
        <v>3943710</v>
      </c>
    </row>
    <row r="6025" spans="1:14" x14ac:dyDescent="0.25">
      <c r="A6025" t="s">
        <v>69</v>
      </c>
      <c r="B6025" t="s">
        <v>2090</v>
      </c>
      <c r="C6025">
        <v>2323</v>
      </c>
      <c r="D6025" s="2">
        <v>46054</v>
      </c>
      <c r="E6025" t="s">
        <v>905</v>
      </c>
      <c r="F6025" t="s">
        <v>929</v>
      </c>
      <c r="G6025" t="s">
        <v>1936</v>
      </c>
      <c r="H6025" t="s">
        <v>4759</v>
      </c>
      <c r="I6025" t="s">
        <v>5688</v>
      </c>
      <c r="J6025" t="s">
        <v>856</v>
      </c>
      <c r="K6025" t="s">
        <v>56</v>
      </c>
      <c r="L6025" t="s">
        <v>902</v>
      </c>
      <c r="M6025" t="s">
        <v>1829</v>
      </c>
      <c r="N6025" s="5">
        <v>1781696</v>
      </c>
    </row>
    <row r="6026" spans="1:14" x14ac:dyDescent="0.25">
      <c r="A6026" t="s">
        <v>69</v>
      </c>
      <c r="B6026" t="s">
        <v>2090</v>
      </c>
      <c r="C6026">
        <v>2323</v>
      </c>
      <c r="D6026" s="2">
        <v>46054</v>
      </c>
      <c r="E6026" t="s">
        <v>907</v>
      </c>
      <c r="F6026" t="s">
        <v>1494</v>
      </c>
      <c r="G6026" t="s">
        <v>1495</v>
      </c>
      <c r="H6026" t="s">
        <v>3354</v>
      </c>
      <c r="I6026" t="s">
        <v>14</v>
      </c>
      <c r="J6026" t="s">
        <v>5689</v>
      </c>
      <c r="K6026" t="s">
        <v>56</v>
      </c>
      <c r="L6026" t="s">
        <v>904</v>
      </c>
      <c r="M6026" t="s">
        <v>1829</v>
      </c>
      <c r="N6026" s="5">
        <v>-3943710</v>
      </c>
    </row>
    <row r="6027" spans="1:14" x14ac:dyDescent="0.25">
      <c r="A6027" t="s">
        <v>69</v>
      </c>
      <c r="B6027" t="s">
        <v>2090</v>
      </c>
      <c r="C6027">
        <v>2323</v>
      </c>
      <c r="D6027" s="2">
        <v>46082</v>
      </c>
      <c r="E6027" t="s">
        <v>905</v>
      </c>
      <c r="F6027" t="s">
        <v>8676</v>
      </c>
      <c r="G6027" t="s">
        <v>8677</v>
      </c>
      <c r="H6027" t="s">
        <v>6624</v>
      </c>
      <c r="I6027" t="s">
        <v>8678</v>
      </c>
      <c r="J6027" t="s">
        <v>8677</v>
      </c>
      <c r="K6027" t="s">
        <v>56</v>
      </c>
      <c r="L6027" t="s">
        <v>902</v>
      </c>
      <c r="M6027" t="s">
        <v>1829</v>
      </c>
      <c r="N6027" s="5">
        <v>1983904</v>
      </c>
    </row>
    <row r="6028" spans="1:14" x14ac:dyDescent="0.25">
      <c r="A6028" t="s">
        <v>69</v>
      </c>
      <c r="B6028" t="s">
        <v>2090</v>
      </c>
      <c r="C6028">
        <v>2323</v>
      </c>
      <c r="D6028" s="2">
        <v>46082</v>
      </c>
      <c r="E6028" t="s">
        <v>905</v>
      </c>
      <c r="F6028" t="s">
        <v>601</v>
      </c>
      <c r="G6028" t="s">
        <v>1894</v>
      </c>
      <c r="H6028" t="s">
        <v>4792</v>
      </c>
      <c r="I6028" t="s">
        <v>8679</v>
      </c>
      <c r="J6028" t="s">
        <v>657</v>
      </c>
      <c r="K6028" t="s">
        <v>56</v>
      </c>
      <c r="L6028" t="s">
        <v>902</v>
      </c>
      <c r="M6028" t="s">
        <v>1829</v>
      </c>
      <c r="N6028" s="5">
        <v>6476264</v>
      </c>
    </row>
    <row r="6029" spans="1:14" x14ac:dyDescent="0.25">
      <c r="A6029" t="s">
        <v>69</v>
      </c>
      <c r="B6029" t="s">
        <v>2090</v>
      </c>
      <c r="C6029">
        <v>2323</v>
      </c>
      <c r="D6029" s="2">
        <v>46082</v>
      </c>
      <c r="E6029" t="s">
        <v>905</v>
      </c>
      <c r="F6029" t="s">
        <v>601</v>
      </c>
      <c r="G6029" t="s">
        <v>1894</v>
      </c>
      <c r="H6029" t="s">
        <v>4792</v>
      </c>
      <c r="I6029" t="s">
        <v>8680</v>
      </c>
      <c r="J6029" t="s">
        <v>657</v>
      </c>
      <c r="K6029" t="s">
        <v>56</v>
      </c>
      <c r="L6029" t="s">
        <v>902</v>
      </c>
      <c r="M6029" t="s">
        <v>1829</v>
      </c>
      <c r="N6029" s="5">
        <v>-6476264</v>
      </c>
    </row>
    <row r="6030" spans="1:14" x14ac:dyDescent="0.25">
      <c r="A6030" t="s">
        <v>69</v>
      </c>
      <c r="B6030" t="s">
        <v>2090</v>
      </c>
      <c r="C6030">
        <v>2323</v>
      </c>
      <c r="D6030" s="2">
        <v>46082</v>
      </c>
      <c r="E6030" t="s">
        <v>905</v>
      </c>
      <c r="F6030" t="s">
        <v>601</v>
      </c>
      <c r="G6030" t="s">
        <v>1894</v>
      </c>
      <c r="H6030" t="s">
        <v>6630</v>
      </c>
      <c r="I6030" t="s">
        <v>8681</v>
      </c>
      <c r="J6030" t="s">
        <v>657</v>
      </c>
      <c r="K6030" t="s">
        <v>56</v>
      </c>
      <c r="L6030" t="s">
        <v>902</v>
      </c>
      <c r="M6030" t="s">
        <v>1829</v>
      </c>
      <c r="N6030" s="5">
        <v>4781006</v>
      </c>
    </row>
    <row r="6031" spans="1:14" x14ac:dyDescent="0.25">
      <c r="A6031" t="s">
        <v>69</v>
      </c>
      <c r="B6031" t="s">
        <v>2090</v>
      </c>
      <c r="C6031">
        <v>2323</v>
      </c>
      <c r="D6031" s="2">
        <v>46082</v>
      </c>
      <c r="E6031" t="s">
        <v>905</v>
      </c>
      <c r="F6031" t="s">
        <v>601</v>
      </c>
      <c r="G6031" t="s">
        <v>1894</v>
      </c>
      <c r="H6031" t="s">
        <v>6631</v>
      </c>
      <c r="I6031" t="s">
        <v>8682</v>
      </c>
      <c r="J6031" t="s">
        <v>657</v>
      </c>
      <c r="K6031" t="s">
        <v>56</v>
      </c>
      <c r="L6031" t="s">
        <v>902</v>
      </c>
      <c r="M6031" t="s">
        <v>1829</v>
      </c>
      <c r="N6031" s="5">
        <v>1529922</v>
      </c>
    </row>
    <row r="6032" spans="1:14" x14ac:dyDescent="0.25">
      <c r="A6032" t="s">
        <v>69</v>
      </c>
      <c r="B6032" t="s">
        <v>2090</v>
      </c>
      <c r="C6032">
        <v>2323</v>
      </c>
      <c r="D6032" s="2">
        <v>46082</v>
      </c>
      <c r="E6032" t="s">
        <v>905</v>
      </c>
      <c r="F6032" t="s">
        <v>8683</v>
      </c>
      <c r="G6032" t="s">
        <v>14</v>
      </c>
      <c r="H6032" t="s">
        <v>6610</v>
      </c>
      <c r="I6032" t="s">
        <v>8684</v>
      </c>
      <c r="J6032" t="s">
        <v>8685</v>
      </c>
      <c r="K6032" t="s">
        <v>56</v>
      </c>
      <c r="L6032" t="s">
        <v>902</v>
      </c>
      <c r="M6032" t="s">
        <v>1829</v>
      </c>
      <c r="N6032" s="5">
        <v>2976176</v>
      </c>
    </row>
    <row r="6033" spans="1:14" x14ac:dyDescent="0.25">
      <c r="A6033" t="s">
        <v>69</v>
      </c>
      <c r="B6033" t="s">
        <v>2090</v>
      </c>
      <c r="C6033">
        <v>2323</v>
      </c>
      <c r="D6033" s="2">
        <v>46082</v>
      </c>
      <c r="E6033" t="s">
        <v>905</v>
      </c>
      <c r="F6033" t="s">
        <v>8686</v>
      </c>
      <c r="G6033" t="s">
        <v>14</v>
      </c>
      <c r="H6033" t="s">
        <v>6626</v>
      </c>
      <c r="I6033" t="s">
        <v>8687</v>
      </c>
      <c r="J6033" t="s">
        <v>8688</v>
      </c>
      <c r="K6033" t="s">
        <v>56</v>
      </c>
      <c r="L6033" t="s">
        <v>902</v>
      </c>
      <c r="M6033" t="s">
        <v>1829</v>
      </c>
      <c r="N6033" s="5">
        <v>500000</v>
      </c>
    </row>
    <row r="6034" spans="1:14" x14ac:dyDescent="0.25">
      <c r="A6034" t="s">
        <v>69</v>
      </c>
      <c r="B6034" t="s">
        <v>2090</v>
      </c>
      <c r="C6034">
        <v>2323</v>
      </c>
      <c r="D6034" s="2">
        <v>46082</v>
      </c>
      <c r="E6034" t="s">
        <v>905</v>
      </c>
      <c r="F6034" t="s">
        <v>2365</v>
      </c>
      <c r="G6034" t="s">
        <v>14</v>
      </c>
      <c r="H6034" t="s">
        <v>6584</v>
      </c>
      <c r="I6034" t="s">
        <v>8689</v>
      </c>
      <c r="J6034" t="s">
        <v>2366</v>
      </c>
      <c r="K6034" t="s">
        <v>56</v>
      </c>
      <c r="L6034" t="s">
        <v>902</v>
      </c>
      <c r="M6034" t="s">
        <v>1829</v>
      </c>
      <c r="N6034" s="5">
        <v>396484</v>
      </c>
    </row>
    <row r="6035" spans="1:14" x14ac:dyDescent="0.25">
      <c r="A6035" t="s">
        <v>69</v>
      </c>
      <c r="B6035" t="s">
        <v>2090</v>
      </c>
      <c r="C6035">
        <v>2323</v>
      </c>
      <c r="D6035" s="2">
        <v>46082</v>
      </c>
      <c r="E6035" t="s">
        <v>905</v>
      </c>
      <c r="F6035" t="s">
        <v>209</v>
      </c>
      <c r="G6035" t="s">
        <v>46</v>
      </c>
      <c r="H6035" t="s">
        <v>6602</v>
      </c>
      <c r="I6035" t="s">
        <v>8690</v>
      </c>
      <c r="J6035" t="s">
        <v>46</v>
      </c>
      <c r="K6035" t="s">
        <v>56</v>
      </c>
      <c r="L6035" t="s">
        <v>902</v>
      </c>
      <c r="M6035" t="s">
        <v>1829</v>
      </c>
      <c r="N6035" s="5">
        <v>91634</v>
      </c>
    </row>
    <row r="6036" spans="1:14" x14ac:dyDescent="0.25">
      <c r="A6036" t="s">
        <v>69</v>
      </c>
      <c r="B6036" t="s">
        <v>2090</v>
      </c>
      <c r="C6036">
        <v>2323</v>
      </c>
      <c r="D6036" s="2">
        <v>46082</v>
      </c>
      <c r="E6036" t="s">
        <v>906</v>
      </c>
      <c r="F6036" t="s">
        <v>8686</v>
      </c>
      <c r="G6036" t="s">
        <v>14</v>
      </c>
      <c r="H6036" t="s">
        <v>6626</v>
      </c>
      <c r="I6036" t="s">
        <v>8691</v>
      </c>
      <c r="J6036" t="s">
        <v>8692</v>
      </c>
      <c r="K6036" t="s">
        <v>56</v>
      </c>
      <c r="L6036" t="s">
        <v>903</v>
      </c>
      <c r="M6036" t="s">
        <v>1829</v>
      </c>
      <c r="N6036" s="5">
        <v>1013958</v>
      </c>
    </row>
    <row r="6037" spans="1:14" x14ac:dyDescent="0.25">
      <c r="A6037" t="s">
        <v>69</v>
      </c>
      <c r="B6037" t="s">
        <v>2090</v>
      </c>
      <c r="C6037">
        <v>2323</v>
      </c>
      <c r="D6037" s="2">
        <v>46082</v>
      </c>
      <c r="E6037" t="s">
        <v>906</v>
      </c>
      <c r="F6037" t="s">
        <v>8693</v>
      </c>
      <c r="G6037" t="s">
        <v>14</v>
      </c>
      <c r="H6037" t="s">
        <v>6639</v>
      </c>
      <c r="I6037" t="s">
        <v>8694</v>
      </c>
      <c r="J6037" t="s">
        <v>8695</v>
      </c>
      <c r="K6037" t="s">
        <v>56</v>
      </c>
      <c r="L6037" t="s">
        <v>903</v>
      </c>
      <c r="M6037" t="s">
        <v>1829</v>
      </c>
      <c r="N6037" s="5">
        <v>258971</v>
      </c>
    </row>
    <row r="6038" spans="1:14" x14ac:dyDescent="0.25">
      <c r="A6038" t="s">
        <v>69</v>
      </c>
      <c r="B6038" t="s">
        <v>2090</v>
      </c>
      <c r="C6038">
        <v>2323</v>
      </c>
      <c r="D6038" s="2">
        <v>46082</v>
      </c>
      <c r="E6038" t="s">
        <v>906</v>
      </c>
      <c r="F6038" t="s">
        <v>924</v>
      </c>
      <c r="G6038" t="s">
        <v>901</v>
      </c>
      <c r="H6038" t="s">
        <v>6643</v>
      </c>
      <c r="I6038" t="s">
        <v>14</v>
      </c>
      <c r="J6038" t="s">
        <v>1926</v>
      </c>
      <c r="K6038" t="s">
        <v>56</v>
      </c>
      <c r="L6038" t="s">
        <v>903</v>
      </c>
      <c r="M6038" t="s">
        <v>1829</v>
      </c>
      <c r="N6038" s="5">
        <v>382208</v>
      </c>
    </row>
    <row r="6039" spans="1:14" x14ac:dyDescent="0.25">
      <c r="A6039" t="s">
        <v>69</v>
      </c>
      <c r="B6039" t="s">
        <v>2090</v>
      </c>
      <c r="C6039">
        <v>2323</v>
      </c>
      <c r="D6039" s="2">
        <v>46082</v>
      </c>
      <c r="E6039" t="s">
        <v>906</v>
      </c>
      <c r="F6039" t="s">
        <v>924</v>
      </c>
      <c r="G6039" t="s">
        <v>901</v>
      </c>
      <c r="H6039" t="s">
        <v>6644</v>
      </c>
      <c r="I6039" t="s">
        <v>14</v>
      </c>
      <c r="J6039" t="s">
        <v>1926</v>
      </c>
      <c r="K6039" t="s">
        <v>56</v>
      </c>
      <c r="L6039" t="s">
        <v>903</v>
      </c>
      <c r="M6039" t="s">
        <v>1829</v>
      </c>
      <c r="N6039" s="5">
        <v>2665852</v>
      </c>
    </row>
    <row r="6040" spans="1:14" x14ac:dyDescent="0.25">
      <c r="A6040" t="s">
        <v>69</v>
      </c>
      <c r="B6040" t="s">
        <v>2090</v>
      </c>
      <c r="C6040">
        <v>2323</v>
      </c>
      <c r="D6040" s="2">
        <v>46082</v>
      </c>
      <c r="E6040" t="s">
        <v>906</v>
      </c>
      <c r="F6040" t="s">
        <v>1494</v>
      </c>
      <c r="G6040" t="s">
        <v>1495</v>
      </c>
      <c r="H6040" t="s">
        <v>6642</v>
      </c>
      <c r="I6040" t="s">
        <v>14</v>
      </c>
      <c r="J6040" t="s">
        <v>3488</v>
      </c>
      <c r="K6040" t="s">
        <v>56</v>
      </c>
      <c r="L6040" t="s">
        <v>903</v>
      </c>
      <c r="M6040" t="s">
        <v>1829</v>
      </c>
      <c r="N6040" s="5">
        <v>2151453</v>
      </c>
    </row>
    <row r="6041" spans="1:14" x14ac:dyDescent="0.25">
      <c r="A6041" t="s">
        <v>69</v>
      </c>
      <c r="B6041" t="s">
        <v>2090</v>
      </c>
      <c r="C6041">
        <v>2323</v>
      </c>
      <c r="D6041" s="2">
        <v>46113</v>
      </c>
      <c r="E6041" t="s">
        <v>905</v>
      </c>
      <c r="F6041" t="s">
        <v>601</v>
      </c>
      <c r="G6041" t="s">
        <v>1894</v>
      </c>
      <c r="H6041" t="s">
        <v>6670</v>
      </c>
      <c r="I6041" t="s">
        <v>8696</v>
      </c>
      <c r="J6041" t="s">
        <v>657</v>
      </c>
      <c r="K6041" t="s">
        <v>56</v>
      </c>
      <c r="L6041" t="s">
        <v>902</v>
      </c>
      <c r="M6041" t="s">
        <v>1829</v>
      </c>
      <c r="N6041" s="5">
        <v>1147442</v>
      </c>
    </row>
    <row r="6042" spans="1:14" x14ac:dyDescent="0.25">
      <c r="A6042" t="s">
        <v>69</v>
      </c>
      <c r="B6042" t="s">
        <v>2090</v>
      </c>
      <c r="C6042">
        <v>2323</v>
      </c>
      <c r="D6042" s="2">
        <v>46113</v>
      </c>
      <c r="E6042" t="s">
        <v>905</v>
      </c>
      <c r="F6042" t="s">
        <v>601</v>
      </c>
      <c r="G6042" t="s">
        <v>1894</v>
      </c>
      <c r="H6042" t="s">
        <v>6671</v>
      </c>
      <c r="I6042" t="s">
        <v>8697</v>
      </c>
      <c r="J6042" t="s">
        <v>657</v>
      </c>
      <c r="K6042" t="s">
        <v>56</v>
      </c>
      <c r="L6042" t="s">
        <v>902</v>
      </c>
      <c r="M6042" t="s">
        <v>1829</v>
      </c>
      <c r="N6042" s="5">
        <v>2294883</v>
      </c>
    </row>
    <row r="6043" spans="1:14" x14ac:dyDescent="0.25">
      <c r="A6043" t="s">
        <v>69</v>
      </c>
      <c r="B6043" t="s">
        <v>2090</v>
      </c>
      <c r="C6043">
        <v>2323</v>
      </c>
      <c r="D6043" s="2">
        <v>46113</v>
      </c>
      <c r="E6043" t="s">
        <v>905</v>
      </c>
      <c r="F6043" t="s">
        <v>8698</v>
      </c>
      <c r="G6043" t="s">
        <v>14</v>
      </c>
      <c r="H6043" t="s">
        <v>6650</v>
      </c>
      <c r="I6043" t="s">
        <v>8699</v>
      </c>
      <c r="J6043" t="s">
        <v>8700</v>
      </c>
      <c r="K6043" t="s">
        <v>56</v>
      </c>
      <c r="L6043" t="s">
        <v>902</v>
      </c>
      <c r="M6043" t="s">
        <v>1829</v>
      </c>
      <c r="N6043" s="5">
        <v>439132</v>
      </c>
    </row>
    <row r="6044" spans="1:14" x14ac:dyDescent="0.25">
      <c r="A6044" t="s">
        <v>69</v>
      </c>
      <c r="B6044" t="s">
        <v>2090</v>
      </c>
      <c r="C6044">
        <v>2323</v>
      </c>
      <c r="D6044" s="2">
        <v>46113</v>
      </c>
      <c r="E6044" t="s">
        <v>905</v>
      </c>
      <c r="F6044" t="s">
        <v>8686</v>
      </c>
      <c r="G6044" t="s">
        <v>14</v>
      </c>
      <c r="H6044" t="s">
        <v>6626</v>
      </c>
      <c r="I6044" t="s">
        <v>8691</v>
      </c>
      <c r="J6044" t="s">
        <v>8688</v>
      </c>
      <c r="K6044" t="s">
        <v>56</v>
      </c>
      <c r="L6044" t="s">
        <v>902</v>
      </c>
      <c r="M6044" t="s">
        <v>1829</v>
      </c>
      <c r="N6044" s="5">
        <v>1013958</v>
      </c>
    </row>
    <row r="6045" spans="1:14" x14ac:dyDescent="0.25">
      <c r="A6045" t="s">
        <v>69</v>
      </c>
      <c r="B6045" t="s">
        <v>2090</v>
      </c>
      <c r="C6045">
        <v>2323</v>
      </c>
      <c r="D6045" s="2">
        <v>46113</v>
      </c>
      <c r="E6045" t="s">
        <v>905</v>
      </c>
      <c r="F6045" t="s">
        <v>283</v>
      </c>
      <c r="G6045" t="s">
        <v>77</v>
      </c>
      <c r="H6045" t="s">
        <v>6666</v>
      </c>
      <c r="I6045" t="s">
        <v>8701</v>
      </c>
      <c r="J6045" t="s">
        <v>77</v>
      </c>
      <c r="K6045" t="s">
        <v>56</v>
      </c>
      <c r="L6045" t="s">
        <v>902</v>
      </c>
      <c r="M6045" t="s">
        <v>1829</v>
      </c>
      <c r="N6045" s="5">
        <v>1270155</v>
      </c>
    </row>
    <row r="6046" spans="1:14" x14ac:dyDescent="0.25">
      <c r="A6046" t="s">
        <v>69</v>
      </c>
      <c r="B6046" t="s">
        <v>2090</v>
      </c>
      <c r="C6046">
        <v>2323</v>
      </c>
      <c r="D6046" s="2">
        <v>46113</v>
      </c>
      <c r="E6046" t="s">
        <v>905</v>
      </c>
      <c r="F6046" t="s">
        <v>8693</v>
      </c>
      <c r="G6046" t="s">
        <v>14</v>
      </c>
      <c r="H6046" t="s">
        <v>6639</v>
      </c>
      <c r="I6046" t="s">
        <v>8694</v>
      </c>
      <c r="J6046" t="s">
        <v>8702</v>
      </c>
      <c r="K6046" t="s">
        <v>56</v>
      </c>
      <c r="L6046" t="s">
        <v>902</v>
      </c>
      <c r="M6046" t="s">
        <v>1829</v>
      </c>
      <c r="N6046" s="5">
        <v>258971</v>
      </c>
    </row>
    <row r="6047" spans="1:14" x14ac:dyDescent="0.25">
      <c r="A6047" t="s">
        <v>69</v>
      </c>
      <c r="B6047" t="s">
        <v>2090</v>
      </c>
      <c r="C6047">
        <v>2323</v>
      </c>
      <c r="D6047" s="2">
        <v>46113</v>
      </c>
      <c r="E6047" t="s">
        <v>905</v>
      </c>
      <c r="F6047" t="s">
        <v>924</v>
      </c>
      <c r="G6047" t="s">
        <v>901</v>
      </c>
      <c r="H6047" t="s">
        <v>6643</v>
      </c>
      <c r="I6047" t="s">
        <v>8703</v>
      </c>
      <c r="J6047" t="s">
        <v>901</v>
      </c>
      <c r="K6047" t="s">
        <v>56</v>
      </c>
      <c r="L6047" t="s">
        <v>902</v>
      </c>
      <c r="M6047" t="s">
        <v>1829</v>
      </c>
      <c r="N6047" s="5">
        <v>382208</v>
      </c>
    </row>
    <row r="6048" spans="1:14" x14ac:dyDescent="0.25">
      <c r="A6048" t="s">
        <v>69</v>
      </c>
      <c r="B6048" t="s">
        <v>2090</v>
      </c>
      <c r="C6048">
        <v>2323</v>
      </c>
      <c r="D6048" s="2">
        <v>46113</v>
      </c>
      <c r="E6048" t="s">
        <v>905</v>
      </c>
      <c r="F6048" t="s">
        <v>924</v>
      </c>
      <c r="G6048" t="s">
        <v>901</v>
      </c>
      <c r="H6048" t="s">
        <v>6644</v>
      </c>
      <c r="I6048" t="s">
        <v>8704</v>
      </c>
      <c r="J6048" t="s">
        <v>901</v>
      </c>
      <c r="K6048" t="s">
        <v>56</v>
      </c>
      <c r="L6048" t="s">
        <v>902</v>
      </c>
      <c r="M6048" t="s">
        <v>1829</v>
      </c>
      <c r="N6048" s="5">
        <v>2665852</v>
      </c>
    </row>
    <row r="6049" spans="1:14" x14ac:dyDescent="0.25">
      <c r="A6049" t="s">
        <v>69</v>
      </c>
      <c r="B6049" t="s">
        <v>2090</v>
      </c>
      <c r="C6049">
        <v>2323</v>
      </c>
      <c r="D6049" s="2">
        <v>46113</v>
      </c>
      <c r="E6049" t="s">
        <v>905</v>
      </c>
      <c r="F6049" t="s">
        <v>924</v>
      </c>
      <c r="G6049" t="s">
        <v>901</v>
      </c>
      <c r="H6049" t="s">
        <v>6667</v>
      </c>
      <c r="I6049" t="s">
        <v>8705</v>
      </c>
      <c r="J6049" t="s">
        <v>901</v>
      </c>
      <c r="K6049" t="s">
        <v>56</v>
      </c>
      <c r="L6049" t="s">
        <v>902</v>
      </c>
      <c r="M6049" t="s">
        <v>1829</v>
      </c>
      <c r="N6049" s="5">
        <v>873692</v>
      </c>
    </row>
    <row r="6050" spans="1:14" x14ac:dyDescent="0.25">
      <c r="A6050" t="s">
        <v>69</v>
      </c>
      <c r="B6050" t="s">
        <v>2090</v>
      </c>
      <c r="C6050">
        <v>2323</v>
      </c>
      <c r="D6050" s="2">
        <v>46113</v>
      </c>
      <c r="E6050" t="s">
        <v>905</v>
      </c>
      <c r="F6050" t="s">
        <v>924</v>
      </c>
      <c r="G6050" t="s">
        <v>901</v>
      </c>
      <c r="H6050" t="s">
        <v>6672</v>
      </c>
      <c r="I6050" t="s">
        <v>8706</v>
      </c>
      <c r="J6050" t="s">
        <v>901</v>
      </c>
      <c r="K6050" t="s">
        <v>56</v>
      </c>
      <c r="L6050" t="s">
        <v>902</v>
      </c>
      <c r="M6050" t="s">
        <v>1829</v>
      </c>
      <c r="N6050" s="5">
        <v>2809513</v>
      </c>
    </row>
    <row r="6051" spans="1:14" x14ac:dyDescent="0.25">
      <c r="A6051" t="s">
        <v>69</v>
      </c>
      <c r="B6051" t="s">
        <v>2090</v>
      </c>
      <c r="C6051">
        <v>2323</v>
      </c>
      <c r="D6051" s="2">
        <v>46113</v>
      </c>
      <c r="E6051" t="s">
        <v>905</v>
      </c>
      <c r="F6051" t="s">
        <v>924</v>
      </c>
      <c r="G6051" t="s">
        <v>901</v>
      </c>
      <c r="H6051" t="s">
        <v>6673</v>
      </c>
      <c r="I6051" t="s">
        <v>8707</v>
      </c>
      <c r="J6051" t="s">
        <v>901</v>
      </c>
      <c r="K6051" t="s">
        <v>56</v>
      </c>
      <c r="L6051" t="s">
        <v>902</v>
      </c>
      <c r="M6051" t="s">
        <v>1829</v>
      </c>
      <c r="N6051" s="5">
        <v>1277051</v>
      </c>
    </row>
    <row r="6052" spans="1:14" x14ac:dyDescent="0.25">
      <c r="A6052" t="s">
        <v>69</v>
      </c>
      <c r="B6052" t="s">
        <v>2090</v>
      </c>
      <c r="C6052">
        <v>2323</v>
      </c>
      <c r="D6052" s="2">
        <v>46113</v>
      </c>
      <c r="E6052" t="s">
        <v>905</v>
      </c>
      <c r="F6052" t="s">
        <v>8708</v>
      </c>
      <c r="G6052" t="s">
        <v>14</v>
      </c>
      <c r="H6052" t="s">
        <v>6660</v>
      </c>
      <c r="I6052" t="s">
        <v>8709</v>
      </c>
      <c r="J6052" t="s">
        <v>8710</v>
      </c>
      <c r="K6052" t="s">
        <v>56</v>
      </c>
      <c r="L6052" t="s">
        <v>902</v>
      </c>
      <c r="M6052" t="s">
        <v>1829</v>
      </c>
      <c r="N6052" s="5">
        <v>796800</v>
      </c>
    </row>
    <row r="6053" spans="1:14" x14ac:dyDescent="0.25">
      <c r="A6053" t="s">
        <v>69</v>
      </c>
      <c r="B6053" t="s">
        <v>2090</v>
      </c>
      <c r="C6053">
        <v>2323</v>
      </c>
      <c r="D6053" s="2">
        <v>46113</v>
      </c>
      <c r="E6053" t="s">
        <v>905</v>
      </c>
      <c r="F6053" t="s">
        <v>8711</v>
      </c>
      <c r="G6053" t="s">
        <v>14</v>
      </c>
      <c r="H6053" t="s">
        <v>6661</v>
      </c>
      <c r="I6053" t="s">
        <v>8712</v>
      </c>
      <c r="J6053" t="s">
        <v>8713</v>
      </c>
      <c r="K6053" t="s">
        <v>56</v>
      </c>
      <c r="L6053" t="s">
        <v>902</v>
      </c>
      <c r="M6053" t="s">
        <v>1829</v>
      </c>
      <c r="N6053" s="5">
        <v>279760</v>
      </c>
    </row>
    <row r="6054" spans="1:14" x14ac:dyDescent="0.25">
      <c r="A6054" t="s">
        <v>69</v>
      </c>
      <c r="B6054" t="s">
        <v>2090</v>
      </c>
      <c r="C6054">
        <v>2323</v>
      </c>
      <c r="D6054" s="2">
        <v>46113</v>
      </c>
      <c r="E6054" t="s">
        <v>905</v>
      </c>
      <c r="F6054" t="s">
        <v>8714</v>
      </c>
      <c r="G6054" t="s">
        <v>8715</v>
      </c>
      <c r="H6054" t="s">
        <v>6641</v>
      </c>
      <c r="I6054" t="s">
        <v>8716</v>
      </c>
      <c r="J6054" t="s">
        <v>8715</v>
      </c>
      <c r="K6054" t="s">
        <v>56</v>
      </c>
      <c r="L6054" t="s">
        <v>902</v>
      </c>
      <c r="M6054" t="s">
        <v>1829</v>
      </c>
      <c r="N6054" s="5">
        <v>297618</v>
      </c>
    </row>
    <row r="6055" spans="1:14" x14ac:dyDescent="0.25">
      <c r="A6055" t="s">
        <v>69</v>
      </c>
      <c r="B6055" t="s">
        <v>2090</v>
      </c>
      <c r="C6055">
        <v>2323</v>
      </c>
      <c r="D6055" s="2">
        <v>46113</v>
      </c>
      <c r="E6055" t="s">
        <v>905</v>
      </c>
      <c r="F6055" t="s">
        <v>1374</v>
      </c>
      <c r="G6055" t="s">
        <v>2393</v>
      </c>
      <c r="H6055" t="s">
        <v>6559</v>
      </c>
      <c r="I6055" t="s">
        <v>8717</v>
      </c>
      <c r="J6055" t="s">
        <v>1375</v>
      </c>
      <c r="K6055" t="s">
        <v>56</v>
      </c>
      <c r="L6055" t="s">
        <v>902</v>
      </c>
      <c r="M6055" t="s">
        <v>1829</v>
      </c>
      <c r="N6055" s="5">
        <v>891975</v>
      </c>
    </row>
    <row r="6056" spans="1:14" x14ac:dyDescent="0.25">
      <c r="A6056" t="s">
        <v>69</v>
      </c>
      <c r="B6056" t="s">
        <v>2090</v>
      </c>
      <c r="C6056">
        <v>2323</v>
      </c>
      <c r="D6056" s="2">
        <v>46113</v>
      </c>
      <c r="E6056" t="s">
        <v>905</v>
      </c>
      <c r="F6056" t="s">
        <v>1374</v>
      </c>
      <c r="G6056" t="s">
        <v>2393</v>
      </c>
      <c r="H6056" t="s">
        <v>6559</v>
      </c>
      <c r="I6056" t="s">
        <v>8718</v>
      </c>
      <c r="J6056" t="s">
        <v>1375</v>
      </c>
      <c r="K6056" t="s">
        <v>56</v>
      </c>
      <c r="L6056" t="s">
        <v>902</v>
      </c>
      <c r="M6056" t="s">
        <v>1829</v>
      </c>
      <c r="N6056" s="5">
        <v>891975</v>
      </c>
    </row>
    <row r="6057" spans="1:14" x14ac:dyDescent="0.25">
      <c r="A6057" t="s">
        <v>69</v>
      </c>
      <c r="B6057" t="s">
        <v>2090</v>
      </c>
      <c r="C6057">
        <v>2323</v>
      </c>
      <c r="D6057" s="2">
        <v>46113</v>
      </c>
      <c r="E6057" t="s">
        <v>905</v>
      </c>
      <c r="F6057" t="s">
        <v>1374</v>
      </c>
      <c r="G6057" t="s">
        <v>2393</v>
      </c>
      <c r="H6057" t="s">
        <v>6559</v>
      </c>
      <c r="I6057" t="s">
        <v>8719</v>
      </c>
      <c r="J6057" t="s">
        <v>8720</v>
      </c>
      <c r="K6057" t="s">
        <v>56</v>
      </c>
      <c r="L6057" t="s">
        <v>902</v>
      </c>
      <c r="M6057" t="s">
        <v>1829</v>
      </c>
      <c r="N6057" s="5">
        <v>891975</v>
      </c>
    </row>
    <row r="6058" spans="1:14" x14ac:dyDescent="0.25">
      <c r="A6058" t="s">
        <v>69</v>
      </c>
      <c r="B6058" t="s">
        <v>2090</v>
      </c>
      <c r="C6058">
        <v>2323</v>
      </c>
      <c r="D6058" s="2">
        <v>46113</v>
      </c>
      <c r="E6058" t="s">
        <v>905</v>
      </c>
      <c r="F6058" t="s">
        <v>1374</v>
      </c>
      <c r="G6058" t="s">
        <v>2393</v>
      </c>
      <c r="H6058" t="s">
        <v>6559</v>
      </c>
      <c r="I6058" t="s">
        <v>8721</v>
      </c>
      <c r="J6058" t="s">
        <v>1375</v>
      </c>
      <c r="K6058" t="s">
        <v>56</v>
      </c>
      <c r="L6058" t="s">
        <v>902</v>
      </c>
      <c r="M6058" t="s">
        <v>1829</v>
      </c>
      <c r="N6058" s="5">
        <v>-891975</v>
      </c>
    </row>
    <row r="6059" spans="1:14" x14ac:dyDescent="0.25">
      <c r="A6059" t="s">
        <v>69</v>
      </c>
      <c r="B6059" t="s">
        <v>2090</v>
      </c>
      <c r="C6059">
        <v>2323</v>
      </c>
      <c r="D6059" s="2">
        <v>46113</v>
      </c>
      <c r="E6059" t="s">
        <v>905</v>
      </c>
      <c r="F6059" t="s">
        <v>1374</v>
      </c>
      <c r="G6059" t="s">
        <v>2393</v>
      </c>
      <c r="H6059" t="s">
        <v>6559</v>
      </c>
      <c r="I6059" t="s">
        <v>8722</v>
      </c>
      <c r="J6059" t="s">
        <v>1375</v>
      </c>
      <c r="K6059" t="s">
        <v>56</v>
      </c>
      <c r="L6059" t="s">
        <v>902</v>
      </c>
      <c r="M6059" t="s">
        <v>1829</v>
      </c>
      <c r="N6059" s="5">
        <v>-891975</v>
      </c>
    </row>
    <row r="6060" spans="1:14" x14ac:dyDescent="0.25">
      <c r="A6060" t="s">
        <v>69</v>
      </c>
      <c r="B6060" t="s">
        <v>2090</v>
      </c>
      <c r="C6060">
        <v>2323</v>
      </c>
      <c r="D6060" s="2">
        <v>46113</v>
      </c>
      <c r="E6060" t="s">
        <v>905</v>
      </c>
      <c r="F6060" t="s">
        <v>815</v>
      </c>
      <c r="G6060" t="s">
        <v>1900</v>
      </c>
      <c r="H6060" t="s">
        <v>6669</v>
      </c>
      <c r="I6060" t="s">
        <v>8723</v>
      </c>
      <c r="J6060" t="s">
        <v>7274</v>
      </c>
      <c r="K6060" t="s">
        <v>56</v>
      </c>
      <c r="L6060" t="s">
        <v>902</v>
      </c>
      <c r="M6060" t="s">
        <v>1829</v>
      </c>
      <c r="N6060" s="5">
        <v>478735</v>
      </c>
    </row>
    <row r="6061" spans="1:14" x14ac:dyDescent="0.25">
      <c r="A6061" t="s">
        <v>69</v>
      </c>
      <c r="B6061" t="s">
        <v>2090</v>
      </c>
      <c r="C6061">
        <v>2323</v>
      </c>
      <c r="D6061" s="2">
        <v>46113</v>
      </c>
      <c r="E6061" t="s">
        <v>905</v>
      </c>
      <c r="F6061" t="s">
        <v>1494</v>
      </c>
      <c r="G6061" t="s">
        <v>1495</v>
      </c>
      <c r="H6061" t="s">
        <v>6642</v>
      </c>
      <c r="I6061" t="s">
        <v>8724</v>
      </c>
      <c r="J6061" t="s">
        <v>1495</v>
      </c>
      <c r="K6061" t="s">
        <v>56</v>
      </c>
      <c r="L6061" t="s">
        <v>902</v>
      </c>
      <c r="M6061" t="s">
        <v>1829</v>
      </c>
      <c r="N6061" s="5">
        <v>2151453</v>
      </c>
    </row>
    <row r="6062" spans="1:14" x14ac:dyDescent="0.25">
      <c r="A6062" t="s">
        <v>69</v>
      </c>
      <c r="B6062" t="s">
        <v>2090</v>
      </c>
      <c r="C6062">
        <v>2323</v>
      </c>
      <c r="D6062" s="2">
        <v>46113</v>
      </c>
      <c r="E6062" t="s">
        <v>905</v>
      </c>
      <c r="F6062" t="s">
        <v>8725</v>
      </c>
      <c r="G6062" t="s">
        <v>8726</v>
      </c>
      <c r="H6062" t="s">
        <v>6577</v>
      </c>
      <c r="I6062" t="s">
        <v>8727</v>
      </c>
      <c r="J6062" t="s">
        <v>8726</v>
      </c>
      <c r="K6062" t="s">
        <v>56</v>
      </c>
      <c r="L6062" t="s">
        <v>902</v>
      </c>
      <c r="M6062" t="s">
        <v>1829</v>
      </c>
      <c r="N6062" s="5">
        <v>1190471</v>
      </c>
    </row>
    <row r="6063" spans="1:14" x14ac:dyDescent="0.25">
      <c r="A6063" t="s">
        <v>69</v>
      </c>
      <c r="B6063" t="s">
        <v>2090</v>
      </c>
      <c r="C6063">
        <v>2323</v>
      </c>
      <c r="D6063" s="2">
        <v>46113</v>
      </c>
      <c r="E6063" t="s">
        <v>906</v>
      </c>
      <c r="F6063" t="s">
        <v>2653</v>
      </c>
      <c r="G6063" t="s">
        <v>2654</v>
      </c>
      <c r="H6063" t="s">
        <v>6685</v>
      </c>
      <c r="I6063" t="s">
        <v>14</v>
      </c>
      <c r="J6063" t="s">
        <v>8728</v>
      </c>
      <c r="K6063" t="s">
        <v>56</v>
      </c>
      <c r="L6063" t="s">
        <v>903</v>
      </c>
      <c r="M6063" t="s">
        <v>1829</v>
      </c>
      <c r="N6063" s="5">
        <v>4244229</v>
      </c>
    </row>
    <row r="6064" spans="1:14" x14ac:dyDescent="0.25">
      <c r="A6064" t="s">
        <v>69</v>
      </c>
      <c r="B6064" t="s">
        <v>2090</v>
      </c>
      <c r="C6064">
        <v>2323</v>
      </c>
      <c r="D6064" s="2">
        <v>46113</v>
      </c>
      <c r="E6064" t="s">
        <v>906</v>
      </c>
      <c r="F6064" t="s">
        <v>815</v>
      </c>
      <c r="G6064" t="s">
        <v>1900</v>
      </c>
      <c r="H6064" t="s">
        <v>6689</v>
      </c>
      <c r="I6064" t="s">
        <v>14</v>
      </c>
      <c r="J6064" t="s">
        <v>1904</v>
      </c>
      <c r="K6064" t="s">
        <v>56</v>
      </c>
      <c r="L6064" t="s">
        <v>903</v>
      </c>
      <c r="M6064" t="s">
        <v>1829</v>
      </c>
      <c r="N6064" s="5">
        <v>3829883</v>
      </c>
    </row>
    <row r="6065" spans="1:14" x14ac:dyDescent="0.25">
      <c r="A6065" t="s">
        <v>69</v>
      </c>
      <c r="B6065" t="s">
        <v>2090</v>
      </c>
      <c r="C6065">
        <v>2323</v>
      </c>
      <c r="D6065" s="2">
        <v>46113</v>
      </c>
      <c r="E6065" t="s">
        <v>906</v>
      </c>
      <c r="F6065" t="s">
        <v>815</v>
      </c>
      <c r="G6065" t="s">
        <v>1900</v>
      </c>
      <c r="H6065" t="s">
        <v>6690</v>
      </c>
      <c r="I6065" t="s">
        <v>14</v>
      </c>
      <c r="J6065" t="s">
        <v>1904</v>
      </c>
      <c r="K6065" t="s">
        <v>56</v>
      </c>
      <c r="L6065" t="s">
        <v>903</v>
      </c>
      <c r="M6065" t="s">
        <v>1829</v>
      </c>
      <c r="N6065" s="5">
        <v>3859804</v>
      </c>
    </row>
    <row r="6066" spans="1:14" x14ac:dyDescent="0.25">
      <c r="A6066" t="s">
        <v>69</v>
      </c>
      <c r="B6066" t="s">
        <v>2090</v>
      </c>
      <c r="C6066">
        <v>2323</v>
      </c>
      <c r="D6066" s="2">
        <v>46113</v>
      </c>
      <c r="E6066" t="s">
        <v>906</v>
      </c>
      <c r="F6066" t="s">
        <v>1494</v>
      </c>
      <c r="G6066" t="s">
        <v>1495</v>
      </c>
      <c r="H6066" t="s">
        <v>6688</v>
      </c>
      <c r="I6066" t="s">
        <v>14</v>
      </c>
      <c r="J6066" t="s">
        <v>3488</v>
      </c>
      <c r="K6066" t="s">
        <v>56</v>
      </c>
      <c r="L6066" t="s">
        <v>903</v>
      </c>
      <c r="M6066" t="s">
        <v>1829</v>
      </c>
      <c r="N6066" s="5">
        <v>1076440</v>
      </c>
    </row>
    <row r="6067" spans="1:14" x14ac:dyDescent="0.25">
      <c r="A6067" t="s">
        <v>69</v>
      </c>
      <c r="B6067" t="s">
        <v>2090</v>
      </c>
      <c r="C6067">
        <v>2323</v>
      </c>
      <c r="D6067" s="2">
        <v>46113</v>
      </c>
      <c r="E6067" t="s">
        <v>907</v>
      </c>
      <c r="F6067" t="s">
        <v>8686</v>
      </c>
      <c r="G6067" t="s">
        <v>14</v>
      </c>
      <c r="H6067" t="s">
        <v>6626</v>
      </c>
      <c r="I6067" t="s">
        <v>8691</v>
      </c>
      <c r="J6067" t="s">
        <v>8729</v>
      </c>
      <c r="K6067" t="s">
        <v>56</v>
      </c>
      <c r="L6067" t="s">
        <v>904</v>
      </c>
      <c r="M6067" t="s">
        <v>1829</v>
      </c>
      <c r="N6067" s="5">
        <v>-1013958</v>
      </c>
    </row>
    <row r="6068" spans="1:14" x14ac:dyDescent="0.25">
      <c r="A6068" t="s">
        <v>69</v>
      </c>
      <c r="B6068" t="s">
        <v>2090</v>
      </c>
      <c r="C6068">
        <v>2323</v>
      </c>
      <c r="D6068" s="2">
        <v>46113</v>
      </c>
      <c r="E6068" t="s">
        <v>907</v>
      </c>
      <c r="F6068" t="s">
        <v>8693</v>
      </c>
      <c r="G6068" t="s">
        <v>14</v>
      </c>
      <c r="H6068" t="s">
        <v>6639</v>
      </c>
      <c r="I6068" t="s">
        <v>8694</v>
      </c>
      <c r="J6068" t="s">
        <v>8730</v>
      </c>
      <c r="K6068" t="s">
        <v>56</v>
      </c>
      <c r="L6068" t="s">
        <v>904</v>
      </c>
      <c r="M6068" t="s">
        <v>1829</v>
      </c>
      <c r="N6068" s="5">
        <v>-258971</v>
      </c>
    </row>
    <row r="6069" spans="1:14" x14ac:dyDescent="0.25">
      <c r="A6069" t="s">
        <v>69</v>
      </c>
      <c r="B6069" t="s">
        <v>2090</v>
      </c>
      <c r="C6069">
        <v>2323</v>
      </c>
      <c r="D6069" s="2">
        <v>46113</v>
      </c>
      <c r="E6069" t="s">
        <v>907</v>
      </c>
      <c r="F6069" t="s">
        <v>924</v>
      </c>
      <c r="G6069" t="s">
        <v>901</v>
      </c>
      <c r="H6069" t="s">
        <v>6643</v>
      </c>
      <c r="I6069" t="s">
        <v>8703</v>
      </c>
      <c r="J6069" t="s">
        <v>1929</v>
      </c>
      <c r="K6069" t="s">
        <v>56</v>
      </c>
      <c r="L6069" t="s">
        <v>904</v>
      </c>
      <c r="M6069" t="s">
        <v>1829</v>
      </c>
      <c r="N6069" s="5">
        <v>-382208</v>
      </c>
    </row>
    <row r="6070" spans="1:14" x14ac:dyDescent="0.25">
      <c r="A6070" t="s">
        <v>69</v>
      </c>
      <c r="B6070" t="s">
        <v>2090</v>
      </c>
      <c r="C6070">
        <v>2323</v>
      </c>
      <c r="D6070" s="2">
        <v>46113</v>
      </c>
      <c r="E6070" t="s">
        <v>907</v>
      </c>
      <c r="F6070" t="s">
        <v>924</v>
      </c>
      <c r="G6070" t="s">
        <v>901</v>
      </c>
      <c r="H6070" t="s">
        <v>6644</v>
      </c>
      <c r="I6070" t="s">
        <v>8704</v>
      </c>
      <c r="J6070" t="s">
        <v>1929</v>
      </c>
      <c r="K6070" t="s">
        <v>56</v>
      </c>
      <c r="L6070" t="s">
        <v>904</v>
      </c>
      <c r="M6070" t="s">
        <v>1829</v>
      </c>
      <c r="N6070" s="5">
        <v>-2665852</v>
      </c>
    </row>
    <row r="6071" spans="1:14" x14ac:dyDescent="0.25">
      <c r="A6071" t="s">
        <v>69</v>
      </c>
      <c r="B6071" t="s">
        <v>2090</v>
      </c>
      <c r="C6071">
        <v>2323</v>
      </c>
      <c r="D6071" s="2">
        <v>46113</v>
      </c>
      <c r="E6071" t="s">
        <v>907</v>
      </c>
      <c r="F6071" t="s">
        <v>1494</v>
      </c>
      <c r="G6071" t="s">
        <v>1495</v>
      </c>
      <c r="H6071" t="s">
        <v>6642</v>
      </c>
      <c r="I6071" t="s">
        <v>8724</v>
      </c>
      <c r="J6071" t="s">
        <v>5689</v>
      </c>
      <c r="K6071" t="s">
        <v>56</v>
      </c>
      <c r="L6071" t="s">
        <v>904</v>
      </c>
      <c r="M6071" t="s">
        <v>1829</v>
      </c>
      <c r="N6071" s="5">
        <v>-2151453</v>
      </c>
    </row>
    <row r="6072" spans="1:14" x14ac:dyDescent="0.25">
      <c r="A6072" t="s">
        <v>69</v>
      </c>
      <c r="B6072" t="s">
        <v>2090</v>
      </c>
      <c r="C6072">
        <v>2323</v>
      </c>
      <c r="D6072" s="2">
        <v>46143</v>
      </c>
      <c r="E6072" t="s">
        <v>905</v>
      </c>
      <c r="F6072" t="s">
        <v>10130</v>
      </c>
      <c r="G6072" t="s">
        <v>14</v>
      </c>
      <c r="H6072" t="s">
        <v>10132</v>
      </c>
      <c r="I6072" t="s">
        <v>11466</v>
      </c>
      <c r="J6072" t="s">
        <v>10131</v>
      </c>
      <c r="K6072" t="s">
        <v>56</v>
      </c>
      <c r="L6072" t="s">
        <v>902</v>
      </c>
      <c r="M6072" t="s">
        <v>1829</v>
      </c>
      <c r="N6072" s="5">
        <v>201597</v>
      </c>
    </row>
    <row r="6073" spans="1:14" x14ac:dyDescent="0.25">
      <c r="A6073" t="s">
        <v>69</v>
      </c>
      <c r="B6073" t="s">
        <v>2090</v>
      </c>
      <c r="C6073">
        <v>2323</v>
      </c>
      <c r="D6073" s="2">
        <v>46143</v>
      </c>
      <c r="E6073" t="s">
        <v>905</v>
      </c>
      <c r="F6073" t="s">
        <v>11467</v>
      </c>
      <c r="G6073" t="s">
        <v>14</v>
      </c>
      <c r="H6073" t="s">
        <v>10592</v>
      </c>
      <c r="I6073" t="s">
        <v>11468</v>
      </c>
      <c r="J6073" t="s">
        <v>11469</v>
      </c>
      <c r="K6073" t="s">
        <v>56</v>
      </c>
      <c r="L6073" t="s">
        <v>902</v>
      </c>
      <c r="M6073" t="s">
        <v>1829</v>
      </c>
      <c r="N6073" s="5">
        <v>403473</v>
      </c>
    </row>
    <row r="6074" spans="1:14" x14ac:dyDescent="0.25">
      <c r="A6074" t="s">
        <v>69</v>
      </c>
      <c r="B6074" t="s">
        <v>2090</v>
      </c>
      <c r="C6074">
        <v>2323</v>
      </c>
      <c r="D6074" s="2">
        <v>46143</v>
      </c>
      <c r="E6074" t="s">
        <v>905</v>
      </c>
      <c r="F6074" t="s">
        <v>174</v>
      </c>
      <c r="G6074" t="s">
        <v>1909</v>
      </c>
      <c r="H6074" t="s">
        <v>10125</v>
      </c>
      <c r="I6074" t="s">
        <v>11470</v>
      </c>
      <c r="J6074" t="s">
        <v>320</v>
      </c>
      <c r="K6074" t="s">
        <v>56</v>
      </c>
      <c r="L6074" t="s">
        <v>902</v>
      </c>
      <c r="M6074" t="s">
        <v>1829</v>
      </c>
      <c r="N6074" s="5">
        <v>457067</v>
      </c>
    </row>
    <row r="6075" spans="1:14" x14ac:dyDescent="0.25">
      <c r="A6075" t="s">
        <v>69</v>
      </c>
      <c r="B6075" t="s">
        <v>2090</v>
      </c>
      <c r="C6075">
        <v>2323</v>
      </c>
      <c r="D6075" s="2">
        <v>46143</v>
      </c>
      <c r="E6075" t="s">
        <v>905</v>
      </c>
      <c r="F6075" t="s">
        <v>10133</v>
      </c>
      <c r="G6075" t="s">
        <v>14</v>
      </c>
      <c r="H6075" t="s">
        <v>10135</v>
      </c>
      <c r="I6075" t="s">
        <v>11471</v>
      </c>
      <c r="J6075" t="s">
        <v>10134</v>
      </c>
      <c r="K6075" t="s">
        <v>56</v>
      </c>
      <c r="L6075" t="s">
        <v>902</v>
      </c>
      <c r="M6075" t="s">
        <v>1829</v>
      </c>
      <c r="N6075" s="5">
        <v>200197</v>
      </c>
    </row>
    <row r="6076" spans="1:14" x14ac:dyDescent="0.25">
      <c r="A6076" t="s">
        <v>69</v>
      </c>
      <c r="B6076" t="s">
        <v>2090</v>
      </c>
      <c r="C6076">
        <v>2323</v>
      </c>
      <c r="D6076" s="2">
        <v>46143</v>
      </c>
      <c r="E6076" t="s">
        <v>905</v>
      </c>
      <c r="F6076" t="s">
        <v>11472</v>
      </c>
      <c r="G6076" t="s">
        <v>11473</v>
      </c>
      <c r="H6076" t="s">
        <v>10575</v>
      </c>
      <c r="I6076" t="s">
        <v>11474</v>
      </c>
      <c r="J6076" t="s">
        <v>11473</v>
      </c>
      <c r="K6076" t="s">
        <v>56</v>
      </c>
      <c r="L6076" t="s">
        <v>902</v>
      </c>
      <c r="M6076" t="s">
        <v>1829</v>
      </c>
      <c r="N6076" s="5">
        <v>3479617</v>
      </c>
    </row>
    <row r="6077" spans="1:14" x14ac:dyDescent="0.25">
      <c r="A6077" t="s">
        <v>69</v>
      </c>
      <c r="B6077" t="s">
        <v>2090</v>
      </c>
      <c r="C6077">
        <v>2323</v>
      </c>
      <c r="D6077" s="2">
        <v>46143</v>
      </c>
      <c r="E6077" t="s">
        <v>905</v>
      </c>
      <c r="F6077" t="s">
        <v>8714</v>
      </c>
      <c r="G6077" t="s">
        <v>8715</v>
      </c>
      <c r="H6077" t="s">
        <v>6641</v>
      </c>
      <c r="I6077" t="s">
        <v>11475</v>
      </c>
      <c r="J6077" t="s">
        <v>9410</v>
      </c>
      <c r="K6077" t="s">
        <v>56</v>
      </c>
      <c r="L6077" t="s">
        <v>902</v>
      </c>
      <c r="M6077" t="s">
        <v>1829</v>
      </c>
      <c r="N6077" s="5">
        <v>297617</v>
      </c>
    </row>
    <row r="6078" spans="1:14" x14ac:dyDescent="0.25">
      <c r="A6078" t="s">
        <v>69</v>
      </c>
      <c r="B6078" t="s">
        <v>2090</v>
      </c>
      <c r="C6078">
        <v>2323</v>
      </c>
      <c r="D6078" s="2">
        <v>46143</v>
      </c>
      <c r="E6078" t="s">
        <v>905</v>
      </c>
      <c r="F6078" t="s">
        <v>10127</v>
      </c>
      <c r="G6078" t="s">
        <v>14</v>
      </c>
      <c r="H6078" t="s">
        <v>10129</v>
      </c>
      <c r="I6078" t="s">
        <v>11476</v>
      </c>
      <c r="J6078" t="s">
        <v>10128</v>
      </c>
      <c r="K6078" t="s">
        <v>56</v>
      </c>
      <c r="L6078" t="s">
        <v>902</v>
      </c>
      <c r="M6078" t="s">
        <v>1829</v>
      </c>
      <c r="N6078" s="5">
        <v>201736</v>
      </c>
    </row>
    <row r="6079" spans="1:14" x14ac:dyDescent="0.25">
      <c r="A6079" t="s">
        <v>69</v>
      </c>
      <c r="B6079" t="s">
        <v>2090</v>
      </c>
      <c r="C6079">
        <v>2323</v>
      </c>
      <c r="D6079" s="2">
        <v>46143</v>
      </c>
      <c r="E6079" t="s">
        <v>905</v>
      </c>
      <c r="F6079" t="s">
        <v>940</v>
      </c>
      <c r="G6079" t="s">
        <v>867</v>
      </c>
      <c r="H6079" t="s">
        <v>10574</v>
      </c>
      <c r="I6079" t="s">
        <v>11477</v>
      </c>
      <c r="J6079" t="s">
        <v>867</v>
      </c>
      <c r="K6079" t="s">
        <v>56</v>
      </c>
      <c r="L6079" t="s">
        <v>902</v>
      </c>
      <c r="M6079" t="s">
        <v>1829</v>
      </c>
      <c r="N6079" s="5">
        <v>595235</v>
      </c>
    </row>
    <row r="6080" spans="1:14" x14ac:dyDescent="0.25">
      <c r="A6080" t="s">
        <v>69</v>
      </c>
      <c r="B6080" t="s">
        <v>2090</v>
      </c>
      <c r="C6080">
        <v>2323</v>
      </c>
      <c r="D6080" s="2">
        <v>46143</v>
      </c>
      <c r="E6080" t="s">
        <v>905</v>
      </c>
      <c r="F6080" t="s">
        <v>815</v>
      </c>
      <c r="G6080" t="s">
        <v>1900</v>
      </c>
      <c r="H6080" t="s">
        <v>6689</v>
      </c>
      <c r="I6080" t="s">
        <v>11478</v>
      </c>
      <c r="J6080" t="s">
        <v>7274</v>
      </c>
      <c r="K6080" t="s">
        <v>56</v>
      </c>
      <c r="L6080" t="s">
        <v>902</v>
      </c>
      <c r="M6080" t="s">
        <v>1829</v>
      </c>
      <c r="N6080" s="5">
        <v>3829883</v>
      </c>
    </row>
    <row r="6081" spans="1:14" x14ac:dyDescent="0.25">
      <c r="A6081" t="s">
        <v>69</v>
      </c>
      <c r="B6081" t="s">
        <v>2090</v>
      </c>
      <c r="C6081">
        <v>2323</v>
      </c>
      <c r="D6081" s="2">
        <v>46143</v>
      </c>
      <c r="E6081" t="s">
        <v>905</v>
      </c>
      <c r="F6081" t="s">
        <v>815</v>
      </c>
      <c r="G6081" t="s">
        <v>1900</v>
      </c>
      <c r="H6081" t="s">
        <v>6690</v>
      </c>
      <c r="I6081" t="s">
        <v>11479</v>
      </c>
      <c r="J6081" t="s">
        <v>7274</v>
      </c>
      <c r="K6081" t="s">
        <v>56</v>
      </c>
      <c r="L6081" t="s">
        <v>902</v>
      </c>
      <c r="M6081" t="s">
        <v>1829</v>
      </c>
      <c r="N6081" s="5">
        <v>3859804</v>
      </c>
    </row>
    <row r="6082" spans="1:14" x14ac:dyDescent="0.25">
      <c r="A6082" t="s">
        <v>69</v>
      </c>
      <c r="B6082" t="s">
        <v>2090</v>
      </c>
      <c r="C6082">
        <v>2323</v>
      </c>
      <c r="D6082" s="2">
        <v>46143</v>
      </c>
      <c r="E6082" t="s">
        <v>905</v>
      </c>
      <c r="F6082" t="s">
        <v>1494</v>
      </c>
      <c r="G6082" t="s">
        <v>1495</v>
      </c>
      <c r="H6082" t="s">
        <v>6688</v>
      </c>
      <c r="I6082" t="s">
        <v>11480</v>
      </c>
      <c r="J6082" t="s">
        <v>11481</v>
      </c>
      <c r="K6082" t="s">
        <v>56</v>
      </c>
      <c r="L6082" t="s">
        <v>902</v>
      </c>
      <c r="M6082" t="s">
        <v>1829</v>
      </c>
      <c r="N6082" s="5">
        <v>1076440</v>
      </c>
    </row>
    <row r="6083" spans="1:14" x14ac:dyDescent="0.25">
      <c r="A6083" t="s">
        <v>69</v>
      </c>
      <c r="B6083" t="s">
        <v>2090</v>
      </c>
      <c r="C6083">
        <v>2323</v>
      </c>
      <c r="D6083" s="2">
        <v>46143</v>
      </c>
      <c r="E6083" t="s">
        <v>905</v>
      </c>
      <c r="F6083" t="s">
        <v>8725</v>
      </c>
      <c r="G6083" t="s">
        <v>8726</v>
      </c>
      <c r="H6083" t="s">
        <v>10056</v>
      </c>
      <c r="I6083" t="s">
        <v>11482</v>
      </c>
      <c r="J6083" t="s">
        <v>8726</v>
      </c>
      <c r="K6083" t="s">
        <v>56</v>
      </c>
      <c r="L6083" t="s">
        <v>902</v>
      </c>
      <c r="M6083" t="s">
        <v>1829</v>
      </c>
      <c r="N6083" s="5">
        <v>3008445</v>
      </c>
    </row>
    <row r="6084" spans="1:14" x14ac:dyDescent="0.25">
      <c r="A6084" t="s">
        <v>69</v>
      </c>
      <c r="B6084" t="s">
        <v>2090</v>
      </c>
      <c r="C6084">
        <v>2323</v>
      </c>
      <c r="D6084" s="2">
        <v>46143</v>
      </c>
      <c r="E6084" t="s">
        <v>906</v>
      </c>
      <c r="F6084" t="s">
        <v>601</v>
      </c>
      <c r="G6084" t="s">
        <v>1894</v>
      </c>
      <c r="H6084" t="s">
        <v>10602</v>
      </c>
      <c r="I6084" t="s">
        <v>11483</v>
      </c>
      <c r="J6084" t="s">
        <v>1906</v>
      </c>
      <c r="K6084" t="s">
        <v>56</v>
      </c>
      <c r="L6084" t="s">
        <v>903</v>
      </c>
      <c r="M6084" t="s">
        <v>1829</v>
      </c>
      <c r="N6084" s="5">
        <v>3465235</v>
      </c>
    </row>
    <row r="6085" spans="1:14" x14ac:dyDescent="0.25">
      <c r="A6085" t="s">
        <v>69</v>
      </c>
      <c r="B6085" t="s">
        <v>2090</v>
      </c>
      <c r="C6085">
        <v>2323</v>
      </c>
      <c r="D6085" s="2">
        <v>46143</v>
      </c>
      <c r="E6085" t="s">
        <v>906</v>
      </c>
      <c r="F6085" t="s">
        <v>601</v>
      </c>
      <c r="G6085" t="s">
        <v>1894</v>
      </c>
      <c r="H6085" t="s">
        <v>10603</v>
      </c>
      <c r="I6085" t="s">
        <v>11484</v>
      </c>
      <c r="J6085" t="s">
        <v>1906</v>
      </c>
      <c r="K6085" t="s">
        <v>56</v>
      </c>
      <c r="L6085" t="s">
        <v>903</v>
      </c>
      <c r="M6085" t="s">
        <v>1829</v>
      </c>
      <c r="N6085" s="5">
        <v>2924488</v>
      </c>
    </row>
    <row r="6086" spans="1:14" x14ac:dyDescent="0.25">
      <c r="A6086" t="s">
        <v>69</v>
      </c>
      <c r="B6086" t="s">
        <v>2090</v>
      </c>
      <c r="C6086">
        <v>2323</v>
      </c>
      <c r="D6086" s="2">
        <v>46143</v>
      </c>
      <c r="E6086" t="s">
        <v>906</v>
      </c>
      <c r="F6086" t="s">
        <v>924</v>
      </c>
      <c r="G6086" t="s">
        <v>901</v>
      </c>
      <c r="H6086" t="s">
        <v>10604</v>
      </c>
      <c r="I6086" t="s">
        <v>11485</v>
      </c>
      <c r="J6086" t="s">
        <v>1926</v>
      </c>
      <c r="K6086" t="s">
        <v>56</v>
      </c>
      <c r="L6086" t="s">
        <v>903</v>
      </c>
      <c r="M6086" t="s">
        <v>1829</v>
      </c>
      <c r="N6086" s="5">
        <v>514391</v>
      </c>
    </row>
    <row r="6087" spans="1:14" x14ac:dyDescent="0.25">
      <c r="A6087" t="s">
        <v>69</v>
      </c>
      <c r="B6087" t="s">
        <v>2090</v>
      </c>
      <c r="C6087">
        <v>2323</v>
      </c>
      <c r="D6087" s="2">
        <v>46143</v>
      </c>
      <c r="E6087" t="s">
        <v>906</v>
      </c>
      <c r="F6087" t="s">
        <v>924</v>
      </c>
      <c r="G6087" t="s">
        <v>901</v>
      </c>
      <c r="H6087" t="s">
        <v>10605</v>
      </c>
      <c r="I6087" t="s">
        <v>14</v>
      </c>
      <c r="J6087" t="s">
        <v>1926</v>
      </c>
      <c r="K6087" t="s">
        <v>56</v>
      </c>
      <c r="L6087" t="s">
        <v>903</v>
      </c>
      <c r="M6087" t="s">
        <v>1829</v>
      </c>
      <c r="N6087" s="5">
        <v>771586</v>
      </c>
    </row>
    <row r="6088" spans="1:14" x14ac:dyDescent="0.25">
      <c r="A6088" t="s">
        <v>69</v>
      </c>
      <c r="B6088" t="s">
        <v>2090</v>
      </c>
      <c r="C6088">
        <v>2323</v>
      </c>
      <c r="D6088" s="2">
        <v>46143</v>
      </c>
      <c r="E6088" t="s">
        <v>906</v>
      </c>
      <c r="F6088" t="s">
        <v>924</v>
      </c>
      <c r="G6088" t="s">
        <v>901</v>
      </c>
      <c r="H6088" t="s">
        <v>10606</v>
      </c>
      <c r="I6088" t="s">
        <v>11486</v>
      </c>
      <c r="J6088" t="s">
        <v>1926</v>
      </c>
      <c r="K6088" t="s">
        <v>56</v>
      </c>
      <c r="L6088" t="s">
        <v>903</v>
      </c>
      <c r="M6088" t="s">
        <v>1829</v>
      </c>
      <c r="N6088" s="5">
        <v>877758</v>
      </c>
    </row>
    <row r="6089" spans="1:14" x14ac:dyDescent="0.25">
      <c r="A6089" t="s">
        <v>69</v>
      </c>
      <c r="B6089" t="s">
        <v>2090</v>
      </c>
      <c r="C6089">
        <v>2323</v>
      </c>
      <c r="D6089" s="2">
        <v>46143</v>
      </c>
      <c r="E6089" t="s">
        <v>906</v>
      </c>
      <c r="F6089" t="s">
        <v>11487</v>
      </c>
      <c r="G6089" t="s">
        <v>11488</v>
      </c>
      <c r="H6089" t="s">
        <v>10601</v>
      </c>
      <c r="I6089" t="s">
        <v>14</v>
      </c>
      <c r="J6089" t="s">
        <v>11489</v>
      </c>
      <c r="K6089" t="s">
        <v>56</v>
      </c>
      <c r="L6089" t="s">
        <v>903</v>
      </c>
      <c r="M6089" t="s">
        <v>1829</v>
      </c>
      <c r="N6089" s="5">
        <v>443058</v>
      </c>
    </row>
    <row r="6090" spans="1:14" x14ac:dyDescent="0.25">
      <c r="A6090" t="s">
        <v>69</v>
      </c>
      <c r="B6090" t="s">
        <v>2090</v>
      </c>
      <c r="C6090">
        <v>2323</v>
      </c>
      <c r="D6090" s="2">
        <v>46143</v>
      </c>
      <c r="E6090" t="s">
        <v>906</v>
      </c>
      <c r="F6090" t="s">
        <v>1494</v>
      </c>
      <c r="G6090" t="s">
        <v>1495</v>
      </c>
      <c r="H6090" t="s">
        <v>10600</v>
      </c>
      <c r="I6090" t="s">
        <v>14</v>
      </c>
      <c r="J6090" t="s">
        <v>3488</v>
      </c>
      <c r="K6090" t="s">
        <v>56</v>
      </c>
      <c r="L6090" t="s">
        <v>903</v>
      </c>
      <c r="M6090" t="s">
        <v>1829</v>
      </c>
      <c r="N6090" s="5">
        <v>1093751</v>
      </c>
    </row>
    <row r="6091" spans="1:14" x14ac:dyDescent="0.25">
      <c r="A6091" t="s">
        <v>69</v>
      </c>
      <c r="B6091" t="s">
        <v>2090</v>
      </c>
      <c r="C6091">
        <v>2323</v>
      </c>
      <c r="D6091" s="2">
        <v>46143</v>
      </c>
      <c r="E6091" t="s">
        <v>907</v>
      </c>
      <c r="F6091" t="s">
        <v>2653</v>
      </c>
      <c r="G6091" t="s">
        <v>2654</v>
      </c>
      <c r="H6091" t="s">
        <v>6685</v>
      </c>
      <c r="I6091" t="s">
        <v>14</v>
      </c>
      <c r="J6091" t="s">
        <v>11490</v>
      </c>
      <c r="K6091" t="s">
        <v>56</v>
      </c>
      <c r="L6091" t="s">
        <v>904</v>
      </c>
      <c r="M6091" t="s">
        <v>1829</v>
      </c>
      <c r="N6091" s="5">
        <v>-4244229</v>
      </c>
    </row>
    <row r="6092" spans="1:14" x14ac:dyDescent="0.25">
      <c r="A6092" t="s">
        <v>69</v>
      </c>
      <c r="B6092" t="s">
        <v>2090</v>
      </c>
      <c r="C6092">
        <v>2323</v>
      </c>
      <c r="D6092" s="2">
        <v>46143</v>
      </c>
      <c r="E6092" t="s">
        <v>907</v>
      </c>
      <c r="F6092" t="s">
        <v>815</v>
      </c>
      <c r="G6092" t="s">
        <v>1900</v>
      </c>
      <c r="H6092" t="s">
        <v>6689</v>
      </c>
      <c r="I6092" t="s">
        <v>11478</v>
      </c>
      <c r="J6092" t="s">
        <v>10910</v>
      </c>
      <c r="K6092" t="s">
        <v>56</v>
      </c>
      <c r="L6092" t="s">
        <v>904</v>
      </c>
      <c r="M6092" t="s">
        <v>1829</v>
      </c>
      <c r="N6092" s="5">
        <v>-3829883</v>
      </c>
    </row>
    <row r="6093" spans="1:14" x14ac:dyDescent="0.25">
      <c r="A6093" t="s">
        <v>69</v>
      </c>
      <c r="B6093" t="s">
        <v>2090</v>
      </c>
      <c r="C6093">
        <v>2323</v>
      </c>
      <c r="D6093" s="2">
        <v>46143</v>
      </c>
      <c r="E6093" t="s">
        <v>907</v>
      </c>
      <c r="F6093" t="s">
        <v>815</v>
      </c>
      <c r="G6093" t="s">
        <v>1900</v>
      </c>
      <c r="H6093" t="s">
        <v>6690</v>
      </c>
      <c r="I6093" t="s">
        <v>11479</v>
      </c>
      <c r="J6093" t="s">
        <v>10910</v>
      </c>
      <c r="K6093" t="s">
        <v>56</v>
      </c>
      <c r="L6093" t="s">
        <v>904</v>
      </c>
      <c r="M6093" t="s">
        <v>1829</v>
      </c>
      <c r="N6093" s="5">
        <v>-3859804</v>
      </c>
    </row>
    <row r="6094" spans="1:14" x14ac:dyDescent="0.25">
      <c r="A6094" t="s">
        <v>69</v>
      </c>
      <c r="B6094" t="s">
        <v>2090</v>
      </c>
      <c r="C6094">
        <v>2323</v>
      </c>
      <c r="D6094" s="2">
        <v>46143</v>
      </c>
      <c r="E6094" t="s">
        <v>907</v>
      </c>
      <c r="F6094" t="s">
        <v>1494</v>
      </c>
      <c r="G6094" t="s">
        <v>1495</v>
      </c>
      <c r="H6094" t="s">
        <v>6688</v>
      </c>
      <c r="I6094" t="s">
        <v>11480</v>
      </c>
      <c r="J6094" t="s">
        <v>11491</v>
      </c>
      <c r="K6094" t="s">
        <v>56</v>
      </c>
      <c r="L6094" t="s">
        <v>904</v>
      </c>
      <c r="M6094" t="s">
        <v>1829</v>
      </c>
      <c r="N6094" s="5">
        <v>-1076440</v>
      </c>
    </row>
    <row r="6095" spans="1:14" x14ac:dyDescent="0.25">
      <c r="A6095" t="s">
        <v>69</v>
      </c>
      <c r="B6095" t="s">
        <v>2090</v>
      </c>
      <c r="C6095">
        <v>2323</v>
      </c>
      <c r="D6095" s="2">
        <v>46174</v>
      </c>
      <c r="E6095" t="s">
        <v>905</v>
      </c>
      <c r="F6095" t="s">
        <v>601</v>
      </c>
      <c r="G6095" t="s">
        <v>1894</v>
      </c>
      <c r="H6095" t="s">
        <v>10602</v>
      </c>
      <c r="I6095" t="s">
        <v>11483</v>
      </c>
      <c r="J6095" t="s">
        <v>657</v>
      </c>
      <c r="K6095" t="s">
        <v>56</v>
      </c>
      <c r="L6095" t="s">
        <v>902</v>
      </c>
      <c r="M6095" t="s">
        <v>1829</v>
      </c>
      <c r="N6095" s="5">
        <v>3465235</v>
      </c>
    </row>
    <row r="6096" spans="1:14" x14ac:dyDescent="0.25">
      <c r="A6096" t="s">
        <v>69</v>
      </c>
      <c r="B6096" t="s">
        <v>2090</v>
      </c>
      <c r="C6096">
        <v>2323</v>
      </c>
      <c r="D6096" s="2">
        <v>46174</v>
      </c>
      <c r="E6096" t="s">
        <v>905</v>
      </c>
      <c r="F6096" t="s">
        <v>601</v>
      </c>
      <c r="G6096" t="s">
        <v>1894</v>
      </c>
      <c r="H6096" t="s">
        <v>10603</v>
      </c>
      <c r="I6096" t="s">
        <v>11484</v>
      </c>
      <c r="J6096" t="s">
        <v>657</v>
      </c>
      <c r="K6096" t="s">
        <v>56</v>
      </c>
      <c r="L6096" t="s">
        <v>902</v>
      </c>
      <c r="M6096" t="s">
        <v>1829</v>
      </c>
      <c r="N6096" s="5">
        <v>2924488</v>
      </c>
    </row>
    <row r="6097" spans="1:14" x14ac:dyDescent="0.25">
      <c r="A6097" t="s">
        <v>69</v>
      </c>
      <c r="B6097" t="s">
        <v>2090</v>
      </c>
      <c r="C6097">
        <v>2323</v>
      </c>
      <c r="D6097" s="2">
        <v>46174</v>
      </c>
      <c r="E6097" t="s">
        <v>905</v>
      </c>
      <c r="F6097" t="s">
        <v>924</v>
      </c>
      <c r="G6097" t="s">
        <v>901</v>
      </c>
      <c r="H6097" t="s">
        <v>10604</v>
      </c>
      <c r="I6097" t="s">
        <v>11485</v>
      </c>
      <c r="J6097" t="s">
        <v>901</v>
      </c>
      <c r="K6097" t="s">
        <v>56</v>
      </c>
      <c r="L6097" t="s">
        <v>902</v>
      </c>
      <c r="M6097" t="s">
        <v>1829</v>
      </c>
      <c r="N6097" s="5">
        <v>514391</v>
      </c>
    </row>
    <row r="6098" spans="1:14" x14ac:dyDescent="0.25">
      <c r="A6098" t="s">
        <v>69</v>
      </c>
      <c r="B6098" t="s">
        <v>2090</v>
      </c>
      <c r="C6098">
        <v>2323</v>
      </c>
      <c r="D6098" s="2">
        <v>46174</v>
      </c>
      <c r="E6098" t="s">
        <v>905</v>
      </c>
      <c r="F6098" t="s">
        <v>924</v>
      </c>
      <c r="G6098" t="s">
        <v>901</v>
      </c>
      <c r="H6098" t="s">
        <v>10605</v>
      </c>
      <c r="I6098" t="s">
        <v>12899</v>
      </c>
      <c r="J6098" t="s">
        <v>901</v>
      </c>
      <c r="K6098" t="s">
        <v>56</v>
      </c>
      <c r="L6098" t="s">
        <v>902</v>
      </c>
      <c r="M6098" t="s">
        <v>1829</v>
      </c>
      <c r="N6098" s="5">
        <v>771586</v>
      </c>
    </row>
    <row r="6099" spans="1:14" x14ac:dyDescent="0.25">
      <c r="A6099" t="s">
        <v>69</v>
      </c>
      <c r="B6099" t="s">
        <v>2090</v>
      </c>
      <c r="C6099">
        <v>2323</v>
      </c>
      <c r="D6099" s="2">
        <v>46174</v>
      </c>
      <c r="E6099" t="s">
        <v>905</v>
      </c>
      <c r="F6099" t="s">
        <v>924</v>
      </c>
      <c r="G6099" t="s">
        <v>901</v>
      </c>
      <c r="H6099" t="s">
        <v>10606</v>
      </c>
      <c r="I6099" t="s">
        <v>11486</v>
      </c>
      <c r="J6099" t="s">
        <v>901</v>
      </c>
      <c r="K6099" t="s">
        <v>56</v>
      </c>
      <c r="L6099" t="s">
        <v>902</v>
      </c>
      <c r="M6099" t="s">
        <v>1829</v>
      </c>
      <c r="N6099" s="5">
        <v>877758</v>
      </c>
    </row>
    <row r="6100" spans="1:14" x14ac:dyDescent="0.25">
      <c r="A6100" t="s">
        <v>69</v>
      </c>
      <c r="B6100" t="s">
        <v>2090</v>
      </c>
      <c r="C6100">
        <v>2323</v>
      </c>
      <c r="D6100" s="2">
        <v>46174</v>
      </c>
      <c r="E6100" t="s">
        <v>905</v>
      </c>
      <c r="F6100" t="s">
        <v>924</v>
      </c>
      <c r="G6100" t="s">
        <v>901</v>
      </c>
      <c r="H6100" t="s">
        <v>12143</v>
      </c>
      <c r="I6100" t="s">
        <v>12900</v>
      </c>
      <c r="J6100" t="s">
        <v>901</v>
      </c>
      <c r="K6100" t="s">
        <v>56</v>
      </c>
      <c r="L6100" t="s">
        <v>902</v>
      </c>
      <c r="M6100" t="s">
        <v>1829</v>
      </c>
      <c r="N6100" s="5">
        <v>892775</v>
      </c>
    </row>
    <row r="6101" spans="1:14" x14ac:dyDescent="0.25">
      <c r="A6101" t="s">
        <v>69</v>
      </c>
      <c r="B6101" t="s">
        <v>2090</v>
      </c>
      <c r="C6101">
        <v>2323</v>
      </c>
      <c r="D6101" s="2">
        <v>46174</v>
      </c>
      <c r="E6101" t="s">
        <v>905</v>
      </c>
      <c r="F6101" t="s">
        <v>12901</v>
      </c>
      <c r="G6101" t="s">
        <v>14</v>
      </c>
      <c r="H6101" t="s">
        <v>12120</v>
      </c>
      <c r="I6101" t="s">
        <v>12902</v>
      </c>
      <c r="J6101" t="s">
        <v>12903</v>
      </c>
      <c r="K6101" t="s">
        <v>56</v>
      </c>
      <c r="L6101" t="s">
        <v>902</v>
      </c>
      <c r="M6101" t="s">
        <v>1829</v>
      </c>
      <c r="N6101" s="5">
        <v>326408</v>
      </c>
    </row>
    <row r="6102" spans="1:14" x14ac:dyDescent="0.25">
      <c r="A6102" t="s">
        <v>69</v>
      </c>
      <c r="B6102" t="s">
        <v>2090</v>
      </c>
      <c r="C6102">
        <v>2323</v>
      </c>
      <c r="D6102" s="2">
        <v>46174</v>
      </c>
      <c r="E6102" t="s">
        <v>905</v>
      </c>
      <c r="F6102" t="s">
        <v>2653</v>
      </c>
      <c r="G6102" t="s">
        <v>2654</v>
      </c>
      <c r="H6102" t="s">
        <v>6685</v>
      </c>
      <c r="I6102" t="s">
        <v>12904</v>
      </c>
      <c r="J6102" t="s">
        <v>2654</v>
      </c>
      <c r="K6102" t="s">
        <v>56</v>
      </c>
      <c r="L6102" t="s">
        <v>902</v>
      </c>
      <c r="M6102" t="s">
        <v>1829</v>
      </c>
      <c r="N6102" s="5">
        <v>4244229</v>
      </c>
    </row>
    <row r="6103" spans="1:14" x14ac:dyDescent="0.25">
      <c r="A6103" t="s">
        <v>69</v>
      </c>
      <c r="B6103" t="s">
        <v>2090</v>
      </c>
      <c r="C6103">
        <v>2323</v>
      </c>
      <c r="D6103" s="2">
        <v>46174</v>
      </c>
      <c r="E6103" t="s">
        <v>905</v>
      </c>
      <c r="F6103" t="s">
        <v>12905</v>
      </c>
      <c r="G6103" t="s">
        <v>12906</v>
      </c>
      <c r="H6103" t="s">
        <v>12131</v>
      </c>
      <c r="I6103" t="s">
        <v>12907</v>
      </c>
      <c r="J6103" t="s">
        <v>12906</v>
      </c>
      <c r="K6103" t="s">
        <v>56</v>
      </c>
      <c r="L6103" t="s">
        <v>902</v>
      </c>
      <c r="M6103" t="s">
        <v>1829</v>
      </c>
      <c r="N6103" s="5">
        <v>367016</v>
      </c>
    </row>
    <row r="6104" spans="1:14" x14ac:dyDescent="0.25">
      <c r="A6104" t="s">
        <v>69</v>
      </c>
      <c r="B6104" t="s">
        <v>2090</v>
      </c>
      <c r="C6104">
        <v>2323</v>
      </c>
      <c r="D6104" s="2">
        <v>46174</v>
      </c>
      <c r="E6104" t="s">
        <v>905</v>
      </c>
      <c r="F6104" t="s">
        <v>12908</v>
      </c>
      <c r="G6104" t="s">
        <v>12909</v>
      </c>
      <c r="H6104" t="s">
        <v>12119</v>
      </c>
      <c r="I6104" t="s">
        <v>12910</v>
      </c>
      <c r="J6104" t="s">
        <v>12911</v>
      </c>
      <c r="K6104" t="s">
        <v>56</v>
      </c>
      <c r="L6104" t="s">
        <v>902</v>
      </c>
      <c r="M6104" t="s">
        <v>1829</v>
      </c>
      <c r="N6104" s="5">
        <v>802252</v>
      </c>
    </row>
    <row r="6105" spans="1:14" x14ac:dyDescent="0.25">
      <c r="A6105" t="s">
        <v>69</v>
      </c>
      <c r="B6105" t="s">
        <v>2090</v>
      </c>
      <c r="C6105">
        <v>2323</v>
      </c>
      <c r="D6105" s="2">
        <v>46174</v>
      </c>
      <c r="E6105" t="s">
        <v>905</v>
      </c>
      <c r="F6105" t="s">
        <v>12912</v>
      </c>
      <c r="G6105" t="s">
        <v>14</v>
      </c>
      <c r="H6105" t="s">
        <v>11751</v>
      </c>
      <c r="I6105" t="s">
        <v>12913</v>
      </c>
      <c r="J6105" t="s">
        <v>11750</v>
      </c>
      <c r="K6105" t="s">
        <v>56</v>
      </c>
      <c r="L6105" t="s">
        <v>902</v>
      </c>
      <c r="M6105" t="s">
        <v>1829</v>
      </c>
      <c r="N6105" s="5">
        <v>243356</v>
      </c>
    </row>
    <row r="6106" spans="1:14" x14ac:dyDescent="0.25">
      <c r="A6106" t="s">
        <v>69</v>
      </c>
      <c r="B6106" t="s">
        <v>2090</v>
      </c>
      <c r="C6106">
        <v>2323</v>
      </c>
      <c r="D6106" s="2">
        <v>46174</v>
      </c>
      <c r="E6106" t="s">
        <v>905</v>
      </c>
      <c r="F6106" t="s">
        <v>12914</v>
      </c>
      <c r="G6106" t="s">
        <v>12915</v>
      </c>
      <c r="H6106" t="s">
        <v>12115</v>
      </c>
      <c r="I6106" t="s">
        <v>12916</v>
      </c>
      <c r="J6106" t="s">
        <v>12917</v>
      </c>
      <c r="K6106" t="s">
        <v>56</v>
      </c>
      <c r="L6106" t="s">
        <v>902</v>
      </c>
      <c r="M6106" t="s">
        <v>1829</v>
      </c>
      <c r="N6106" s="5">
        <v>199208</v>
      </c>
    </row>
    <row r="6107" spans="1:14" x14ac:dyDescent="0.25">
      <c r="A6107" t="s">
        <v>69</v>
      </c>
      <c r="B6107" t="s">
        <v>2090</v>
      </c>
      <c r="C6107">
        <v>2323</v>
      </c>
      <c r="D6107" s="2">
        <v>46174</v>
      </c>
      <c r="E6107" t="s">
        <v>905</v>
      </c>
      <c r="F6107" t="s">
        <v>11487</v>
      </c>
      <c r="G6107" t="s">
        <v>11488</v>
      </c>
      <c r="H6107" t="s">
        <v>10601</v>
      </c>
      <c r="I6107" t="s">
        <v>12918</v>
      </c>
      <c r="J6107" t="s">
        <v>11488</v>
      </c>
      <c r="K6107" t="s">
        <v>56</v>
      </c>
      <c r="L6107" t="s">
        <v>902</v>
      </c>
      <c r="M6107" t="s">
        <v>1829</v>
      </c>
      <c r="N6107" s="5">
        <v>443059</v>
      </c>
    </row>
    <row r="6108" spans="1:14" x14ac:dyDescent="0.25">
      <c r="A6108" t="s">
        <v>69</v>
      </c>
      <c r="B6108" t="s">
        <v>2090</v>
      </c>
      <c r="C6108">
        <v>2323</v>
      </c>
      <c r="D6108" s="2">
        <v>46174</v>
      </c>
      <c r="E6108" t="s">
        <v>905</v>
      </c>
      <c r="F6108" t="s">
        <v>1494</v>
      </c>
      <c r="G6108" t="s">
        <v>1495</v>
      </c>
      <c r="H6108" t="s">
        <v>10600</v>
      </c>
      <c r="I6108" t="s">
        <v>12919</v>
      </c>
      <c r="J6108" t="s">
        <v>11481</v>
      </c>
      <c r="K6108" t="s">
        <v>56</v>
      </c>
      <c r="L6108" t="s">
        <v>902</v>
      </c>
      <c r="M6108" t="s">
        <v>1829</v>
      </c>
      <c r="N6108" s="5">
        <v>1093751</v>
      </c>
    </row>
    <row r="6109" spans="1:14" x14ac:dyDescent="0.25">
      <c r="A6109" t="s">
        <v>69</v>
      </c>
      <c r="B6109" t="s">
        <v>2090</v>
      </c>
      <c r="C6109">
        <v>2323</v>
      </c>
      <c r="D6109" s="2">
        <v>46174</v>
      </c>
      <c r="E6109" t="s">
        <v>906</v>
      </c>
      <c r="F6109" t="s">
        <v>601</v>
      </c>
      <c r="G6109" t="s">
        <v>1894</v>
      </c>
      <c r="H6109" t="s">
        <v>12150</v>
      </c>
      <c r="I6109" t="s">
        <v>14</v>
      </c>
      <c r="J6109" t="s">
        <v>1906</v>
      </c>
      <c r="K6109" t="s">
        <v>56</v>
      </c>
      <c r="L6109" t="s">
        <v>903</v>
      </c>
      <c r="M6109" t="s">
        <v>1829</v>
      </c>
      <c r="N6109" s="5">
        <v>1173493</v>
      </c>
    </row>
    <row r="6110" spans="1:14" x14ac:dyDescent="0.25">
      <c r="A6110" t="s">
        <v>69</v>
      </c>
      <c r="B6110" t="s">
        <v>2090</v>
      </c>
      <c r="C6110">
        <v>2323</v>
      </c>
      <c r="D6110" s="2">
        <v>46174</v>
      </c>
      <c r="E6110" t="s">
        <v>906</v>
      </c>
      <c r="F6110" t="s">
        <v>601</v>
      </c>
      <c r="G6110" t="s">
        <v>1894</v>
      </c>
      <c r="H6110" t="s">
        <v>12151</v>
      </c>
      <c r="I6110" t="s">
        <v>14</v>
      </c>
      <c r="J6110" t="s">
        <v>1906</v>
      </c>
      <c r="K6110" t="s">
        <v>56</v>
      </c>
      <c r="L6110" t="s">
        <v>903</v>
      </c>
      <c r="M6110" t="s">
        <v>1829</v>
      </c>
      <c r="N6110" s="5">
        <v>1457107</v>
      </c>
    </row>
    <row r="6111" spans="1:14" x14ac:dyDescent="0.25">
      <c r="A6111" t="s">
        <v>69</v>
      </c>
      <c r="B6111" t="s">
        <v>2090</v>
      </c>
      <c r="C6111">
        <v>2323</v>
      </c>
      <c r="D6111" s="2">
        <v>46174</v>
      </c>
      <c r="E6111" t="s">
        <v>907</v>
      </c>
      <c r="F6111" t="s">
        <v>601</v>
      </c>
      <c r="G6111" t="s">
        <v>1894</v>
      </c>
      <c r="H6111" t="s">
        <v>10602</v>
      </c>
      <c r="I6111" t="s">
        <v>11483</v>
      </c>
      <c r="J6111" t="s">
        <v>4990</v>
      </c>
      <c r="K6111" t="s">
        <v>56</v>
      </c>
      <c r="L6111" t="s">
        <v>904</v>
      </c>
      <c r="M6111" t="s">
        <v>1829</v>
      </c>
      <c r="N6111" s="5">
        <v>-3465235</v>
      </c>
    </row>
    <row r="6112" spans="1:14" x14ac:dyDescent="0.25">
      <c r="A6112" t="s">
        <v>69</v>
      </c>
      <c r="B6112" t="s">
        <v>2090</v>
      </c>
      <c r="C6112">
        <v>2323</v>
      </c>
      <c r="D6112" s="2">
        <v>46174</v>
      </c>
      <c r="E6112" t="s">
        <v>907</v>
      </c>
      <c r="F6112" t="s">
        <v>601</v>
      </c>
      <c r="G6112" t="s">
        <v>1894</v>
      </c>
      <c r="H6112" t="s">
        <v>10603</v>
      </c>
      <c r="I6112" t="s">
        <v>11484</v>
      </c>
      <c r="J6112" t="s">
        <v>4990</v>
      </c>
      <c r="K6112" t="s">
        <v>56</v>
      </c>
      <c r="L6112" t="s">
        <v>904</v>
      </c>
      <c r="M6112" t="s">
        <v>1829</v>
      </c>
      <c r="N6112" s="5">
        <v>-2924488</v>
      </c>
    </row>
    <row r="6113" spans="1:14" x14ac:dyDescent="0.25">
      <c r="A6113" t="s">
        <v>69</v>
      </c>
      <c r="B6113" t="s">
        <v>2090</v>
      </c>
      <c r="C6113">
        <v>2323</v>
      </c>
      <c r="D6113" s="2">
        <v>46174</v>
      </c>
      <c r="E6113" t="s">
        <v>907</v>
      </c>
      <c r="F6113" t="s">
        <v>924</v>
      </c>
      <c r="G6113" t="s">
        <v>901</v>
      </c>
      <c r="H6113" t="s">
        <v>10604</v>
      </c>
      <c r="I6113" t="s">
        <v>11485</v>
      </c>
      <c r="J6113" t="s">
        <v>1929</v>
      </c>
      <c r="K6113" t="s">
        <v>56</v>
      </c>
      <c r="L6113" t="s">
        <v>904</v>
      </c>
      <c r="M6113" t="s">
        <v>1829</v>
      </c>
      <c r="N6113" s="5">
        <v>-514391</v>
      </c>
    </row>
    <row r="6114" spans="1:14" x14ac:dyDescent="0.25">
      <c r="A6114" t="s">
        <v>69</v>
      </c>
      <c r="B6114" t="s">
        <v>2090</v>
      </c>
      <c r="C6114">
        <v>2323</v>
      </c>
      <c r="D6114" s="2">
        <v>46174</v>
      </c>
      <c r="E6114" t="s">
        <v>907</v>
      </c>
      <c r="F6114" t="s">
        <v>924</v>
      </c>
      <c r="G6114" t="s">
        <v>901</v>
      </c>
      <c r="H6114" t="s">
        <v>10605</v>
      </c>
      <c r="I6114" t="s">
        <v>12899</v>
      </c>
      <c r="J6114" t="s">
        <v>1929</v>
      </c>
      <c r="K6114" t="s">
        <v>56</v>
      </c>
      <c r="L6114" t="s">
        <v>904</v>
      </c>
      <c r="M6114" t="s">
        <v>1829</v>
      </c>
      <c r="N6114" s="5">
        <v>-771586</v>
      </c>
    </row>
    <row r="6115" spans="1:14" x14ac:dyDescent="0.25">
      <c r="A6115" t="s">
        <v>69</v>
      </c>
      <c r="B6115" t="s">
        <v>2090</v>
      </c>
      <c r="C6115">
        <v>2323</v>
      </c>
      <c r="D6115" s="2">
        <v>46174</v>
      </c>
      <c r="E6115" t="s">
        <v>907</v>
      </c>
      <c r="F6115" t="s">
        <v>924</v>
      </c>
      <c r="G6115" t="s">
        <v>901</v>
      </c>
      <c r="H6115" t="s">
        <v>10606</v>
      </c>
      <c r="I6115" t="s">
        <v>11486</v>
      </c>
      <c r="J6115" t="s">
        <v>1929</v>
      </c>
      <c r="K6115" t="s">
        <v>56</v>
      </c>
      <c r="L6115" t="s">
        <v>904</v>
      </c>
      <c r="M6115" t="s">
        <v>1829</v>
      </c>
      <c r="N6115" s="5">
        <v>-877758</v>
      </c>
    </row>
    <row r="6116" spans="1:14" x14ac:dyDescent="0.25">
      <c r="A6116" t="s">
        <v>69</v>
      </c>
      <c r="B6116" t="s">
        <v>2090</v>
      </c>
      <c r="C6116">
        <v>2323</v>
      </c>
      <c r="D6116" s="2">
        <v>46174</v>
      </c>
      <c r="E6116" t="s">
        <v>907</v>
      </c>
      <c r="F6116" t="s">
        <v>11487</v>
      </c>
      <c r="G6116" t="s">
        <v>11488</v>
      </c>
      <c r="H6116" t="s">
        <v>10601</v>
      </c>
      <c r="I6116" t="s">
        <v>12918</v>
      </c>
      <c r="J6116" t="s">
        <v>12920</v>
      </c>
      <c r="K6116" t="s">
        <v>56</v>
      </c>
      <c r="L6116" t="s">
        <v>904</v>
      </c>
      <c r="M6116" t="s">
        <v>1829</v>
      </c>
      <c r="N6116" s="5">
        <v>-443058</v>
      </c>
    </row>
    <row r="6117" spans="1:14" x14ac:dyDescent="0.25">
      <c r="A6117" t="s">
        <v>69</v>
      </c>
      <c r="B6117" t="s">
        <v>2090</v>
      </c>
      <c r="C6117">
        <v>2323</v>
      </c>
      <c r="D6117" s="2">
        <v>46174</v>
      </c>
      <c r="E6117" t="s">
        <v>907</v>
      </c>
      <c r="F6117" t="s">
        <v>1494</v>
      </c>
      <c r="G6117" t="s">
        <v>1495</v>
      </c>
      <c r="H6117" t="s">
        <v>10600</v>
      </c>
      <c r="I6117" t="s">
        <v>12919</v>
      </c>
      <c r="J6117" t="s">
        <v>11491</v>
      </c>
      <c r="K6117" t="s">
        <v>56</v>
      </c>
      <c r="L6117" t="s">
        <v>904</v>
      </c>
      <c r="M6117" t="s">
        <v>1829</v>
      </c>
      <c r="N6117" s="5">
        <v>-1093751</v>
      </c>
    </row>
    <row r="6118" spans="1:14" x14ac:dyDescent="0.25">
      <c r="A6118" t="s">
        <v>69</v>
      </c>
      <c r="B6118" t="s">
        <v>2090</v>
      </c>
      <c r="C6118">
        <v>2355</v>
      </c>
      <c r="D6118" s="2">
        <v>46082</v>
      </c>
      <c r="E6118" t="s">
        <v>906</v>
      </c>
      <c r="F6118" t="s">
        <v>8614</v>
      </c>
      <c r="G6118" t="s">
        <v>14</v>
      </c>
      <c r="H6118" t="s">
        <v>6600</v>
      </c>
      <c r="I6118" t="s">
        <v>8731</v>
      </c>
      <c r="J6118" t="s">
        <v>8732</v>
      </c>
      <c r="K6118" t="s">
        <v>56</v>
      </c>
      <c r="L6118" t="s">
        <v>903</v>
      </c>
      <c r="M6118" t="s">
        <v>1829</v>
      </c>
      <c r="N6118" s="5">
        <v>3344320</v>
      </c>
    </row>
    <row r="6119" spans="1:14" x14ac:dyDescent="0.25">
      <c r="A6119" t="s">
        <v>69</v>
      </c>
      <c r="B6119" t="s">
        <v>2090</v>
      </c>
      <c r="C6119">
        <v>2355</v>
      </c>
      <c r="D6119" s="2">
        <v>46113</v>
      </c>
      <c r="E6119" t="s">
        <v>905</v>
      </c>
      <c r="F6119" t="s">
        <v>8614</v>
      </c>
      <c r="G6119" t="s">
        <v>14</v>
      </c>
      <c r="H6119" t="s">
        <v>6600</v>
      </c>
      <c r="I6119" t="s">
        <v>8731</v>
      </c>
      <c r="J6119" t="s">
        <v>8616</v>
      </c>
      <c r="K6119" t="s">
        <v>56</v>
      </c>
      <c r="L6119" t="s">
        <v>902</v>
      </c>
      <c r="M6119" t="s">
        <v>1829</v>
      </c>
      <c r="N6119" s="5">
        <v>3344320</v>
      </c>
    </row>
    <row r="6120" spans="1:14" x14ac:dyDescent="0.25">
      <c r="A6120" t="s">
        <v>69</v>
      </c>
      <c r="B6120" t="s">
        <v>2090</v>
      </c>
      <c r="C6120">
        <v>2355</v>
      </c>
      <c r="D6120" s="2">
        <v>46113</v>
      </c>
      <c r="E6120" t="s">
        <v>907</v>
      </c>
      <c r="F6120" t="s">
        <v>8614</v>
      </c>
      <c r="G6120" t="s">
        <v>14</v>
      </c>
      <c r="H6120" t="s">
        <v>6600</v>
      </c>
      <c r="I6120" t="s">
        <v>8731</v>
      </c>
      <c r="J6120" t="s">
        <v>8733</v>
      </c>
      <c r="K6120" t="s">
        <v>56</v>
      </c>
      <c r="L6120" t="s">
        <v>904</v>
      </c>
      <c r="M6120" t="s">
        <v>1829</v>
      </c>
      <c r="N6120" s="5">
        <v>-3344320</v>
      </c>
    </row>
    <row r="6121" spans="1:14" x14ac:dyDescent="0.25">
      <c r="A6121" t="s">
        <v>69</v>
      </c>
      <c r="B6121" t="s">
        <v>2090</v>
      </c>
      <c r="C6121">
        <v>2355</v>
      </c>
      <c r="D6121" s="2">
        <v>46143</v>
      </c>
      <c r="E6121" t="s">
        <v>905</v>
      </c>
      <c r="F6121" t="s">
        <v>210</v>
      </c>
      <c r="G6121" t="s">
        <v>2098</v>
      </c>
      <c r="H6121" t="s">
        <v>10573</v>
      </c>
      <c r="I6121" t="s">
        <v>11492</v>
      </c>
      <c r="J6121" t="s">
        <v>2098</v>
      </c>
      <c r="K6121" t="s">
        <v>56</v>
      </c>
      <c r="L6121" t="s">
        <v>902</v>
      </c>
      <c r="M6121" t="s">
        <v>1829</v>
      </c>
      <c r="N6121" s="5">
        <v>1556218</v>
      </c>
    </row>
    <row r="6122" spans="1:14" x14ac:dyDescent="0.25">
      <c r="A6122" t="s">
        <v>69</v>
      </c>
      <c r="B6122" t="s">
        <v>2090</v>
      </c>
      <c r="C6122">
        <v>2355</v>
      </c>
      <c r="D6122" s="2">
        <v>46174</v>
      </c>
      <c r="E6122" t="s">
        <v>906</v>
      </c>
      <c r="F6122" t="s">
        <v>1133</v>
      </c>
      <c r="G6122" t="s">
        <v>1134</v>
      </c>
      <c r="H6122" t="s">
        <v>12147</v>
      </c>
      <c r="I6122" t="s">
        <v>14</v>
      </c>
      <c r="J6122" t="s">
        <v>8958</v>
      </c>
      <c r="K6122" t="s">
        <v>56</v>
      </c>
      <c r="L6122" t="s">
        <v>903</v>
      </c>
      <c r="M6122" t="s">
        <v>1829</v>
      </c>
      <c r="N6122" s="5">
        <v>2607813</v>
      </c>
    </row>
    <row r="6123" spans="1:14" x14ac:dyDescent="0.25">
      <c r="A6123" t="s">
        <v>69</v>
      </c>
      <c r="B6123" t="s">
        <v>2090</v>
      </c>
      <c r="C6123">
        <v>2935</v>
      </c>
      <c r="D6123" s="2">
        <v>46023</v>
      </c>
      <c r="E6123" t="s">
        <v>905</v>
      </c>
      <c r="F6123" t="s">
        <v>174</v>
      </c>
      <c r="G6123" t="s">
        <v>1909</v>
      </c>
      <c r="H6123" t="s">
        <v>1094</v>
      </c>
      <c r="I6123" t="s">
        <v>4420</v>
      </c>
      <c r="J6123" t="s">
        <v>320</v>
      </c>
      <c r="K6123" t="s">
        <v>56</v>
      </c>
      <c r="L6123" t="s">
        <v>902</v>
      </c>
      <c r="M6123" t="s">
        <v>1829</v>
      </c>
      <c r="N6123" s="5">
        <v>1274566</v>
      </c>
    </row>
    <row r="6124" spans="1:14" x14ac:dyDescent="0.25">
      <c r="A6124" t="s">
        <v>69</v>
      </c>
      <c r="B6124" t="s">
        <v>2090</v>
      </c>
      <c r="C6124">
        <v>2935</v>
      </c>
      <c r="D6124" s="2">
        <v>46023</v>
      </c>
      <c r="E6124" t="s">
        <v>905</v>
      </c>
      <c r="F6124" t="s">
        <v>174</v>
      </c>
      <c r="G6124" t="s">
        <v>1909</v>
      </c>
      <c r="H6124" t="s">
        <v>1093</v>
      </c>
      <c r="I6124" t="s">
        <v>4421</v>
      </c>
      <c r="J6124" t="s">
        <v>320</v>
      </c>
      <c r="K6124" t="s">
        <v>56</v>
      </c>
      <c r="L6124" t="s">
        <v>902</v>
      </c>
      <c r="M6124" t="s">
        <v>1829</v>
      </c>
      <c r="N6124" s="5">
        <v>1274566</v>
      </c>
    </row>
    <row r="6125" spans="1:14" x14ac:dyDescent="0.25">
      <c r="A6125" t="s">
        <v>69</v>
      </c>
      <c r="B6125" t="s">
        <v>2090</v>
      </c>
      <c r="C6125">
        <v>2935</v>
      </c>
      <c r="D6125" s="2">
        <v>46023</v>
      </c>
      <c r="E6125" t="s">
        <v>905</v>
      </c>
      <c r="F6125" t="s">
        <v>948</v>
      </c>
      <c r="G6125" t="s">
        <v>949</v>
      </c>
      <c r="H6125" t="s">
        <v>3197</v>
      </c>
      <c r="I6125" t="s">
        <v>4422</v>
      </c>
      <c r="J6125" t="s">
        <v>949</v>
      </c>
      <c r="K6125" t="s">
        <v>56</v>
      </c>
      <c r="L6125" t="s">
        <v>902</v>
      </c>
      <c r="M6125" t="s">
        <v>1829</v>
      </c>
      <c r="N6125" s="5">
        <v>1221023</v>
      </c>
    </row>
    <row r="6126" spans="1:14" x14ac:dyDescent="0.25">
      <c r="A6126" t="s">
        <v>69</v>
      </c>
      <c r="B6126" t="s">
        <v>2090</v>
      </c>
      <c r="C6126">
        <v>2935</v>
      </c>
      <c r="D6126" s="2">
        <v>46023</v>
      </c>
      <c r="E6126" t="s">
        <v>905</v>
      </c>
      <c r="F6126" t="s">
        <v>210</v>
      </c>
      <c r="G6126" t="s">
        <v>2098</v>
      </c>
      <c r="H6126" t="s">
        <v>1095</v>
      </c>
      <c r="I6126" t="s">
        <v>4423</v>
      </c>
      <c r="J6126" t="s">
        <v>2098</v>
      </c>
      <c r="K6126" t="s">
        <v>56</v>
      </c>
      <c r="L6126" t="s">
        <v>902</v>
      </c>
      <c r="M6126" t="s">
        <v>1829</v>
      </c>
      <c r="N6126" s="5">
        <v>499509</v>
      </c>
    </row>
    <row r="6127" spans="1:14" x14ac:dyDescent="0.25">
      <c r="A6127" t="s">
        <v>69</v>
      </c>
      <c r="B6127" t="s">
        <v>2090</v>
      </c>
      <c r="C6127">
        <v>2935</v>
      </c>
      <c r="D6127" s="2">
        <v>46023</v>
      </c>
      <c r="E6127" t="s">
        <v>905</v>
      </c>
      <c r="F6127" t="s">
        <v>210</v>
      </c>
      <c r="G6127" t="s">
        <v>2098</v>
      </c>
      <c r="H6127" t="s">
        <v>1095</v>
      </c>
      <c r="I6127" t="s">
        <v>4424</v>
      </c>
      <c r="J6127" t="s">
        <v>2098</v>
      </c>
      <c r="K6127" t="s">
        <v>56</v>
      </c>
      <c r="L6127" t="s">
        <v>902</v>
      </c>
      <c r="M6127" t="s">
        <v>1829</v>
      </c>
      <c r="N6127" s="5">
        <v>917007</v>
      </c>
    </row>
    <row r="6128" spans="1:14" x14ac:dyDescent="0.25">
      <c r="A6128" t="s">
        <v>69</v>
      </c>
      <c r="B6128" t="s">
        <v>2090</v>
      </c>
      <c r="C6128">
        <v>2935</v>
      </c>
      <c r="D6128" s="2">
        <v>46023</v>
      </c>
      <c r="E6128" t="s">
        <v>906</v>
      </c>
      <c r="F6128" t="s">
        <v>805</v>
      </c>
      <c r="G6128" t="s">
        <v>781</v>
      </c>
      <c r="H6128" t="s">
        <v>3047</v>
      </c>
      <c r="I6128" t="s">
        <v>14</v>
      </c>
      <c r="J6128" t="s">
        <v>1959</v>
      </c>
      <c r="K6128" t="s">
        <v>56</v>
      </c>
      <c r="L6128" t="s">
        <v>903</v>
      </c>
      <c r="M6128" t="s">
        <v>1829</v>
      </c>
      <c r="N6128" s="5">
        <v>574832</v>
      </c>
    </row>
    <row r="6129" spans="1:14" x14ac:dyDescent="0.25">
      <c r="A6129" t="s">
        <v>69</v>
      </c>
      <c r="B6129" t="s">
        <v>2090</v>
      </c>
      <c r="C6129">
        <v>2935</v>
      </c>
      <c r="D6129" s="2">
        <v>46023</v>
      </c>
      <c r="E6129" t="s">
        <v>906</v>
      </c>
      <c r="F6129" t="s">
        <v>1727</v>
      </c>
      <c r="G6129" t="s">
        <v>1728</v>
      </c>
      <c r="H6129" t="s">
        <v>3056</v>
      </c>
      <c r="I6129" t="s">
        <v>4425</v>
      </c>
      <c r="J6129" t="s">
        <v>3485</v>
      </c>
      <c r="K6129" t="s">
        <v>56</v>
      </c>
      <c r="L6129" t="s">
        <v>903</v>
      </c>
      <c r="M6129" t="s">
        <v>1829</v>
      </c>
      <c r="N6129" s="5">
        <v>166787</v>
      </c>
    </row>
    <row r="6130" spans="1:14" x14ac:dyDescent="0.25">
      <c r="A6130" t="s">
        <v>69</v>
      </c>
      <c r="B6130" t="s">
        <v>2090</v>
      </c>
      <c r="C6130">
        <v>2935</v>
      </c>
      <c r="D6130" s="2">
        <v>46023</v>
      </c>
      <c r="E6130" t="s">
        <v>906</v>
      </c>
      <c r="F6130" t="s">
        <v>209</v>
      </c>
      <c r="G6130" t="s">
        <v>46</v>
      </c>
      <c r="H6130" t="s">
        <v>3050</v>
      </c>
      <c r="I6130" t="s">
        <v>4426</v>
      </c>
      <c r="J6130" t="s">
        <v>2131</v>
      </c>
      <c r="K6130" t="s">
        <v>56</v>
      </c>
      <c r="L6130" t="s">
        <v>903</v>
      </c>
      <c r="M6130" t="s">
        <v>1829</v>
      </c>
      <c r="N6130" s="5">
        <v>890463</v>
      </c>
    </row>
    <row r="6131" spans="1:14" x14ac:dyDescent="0.25">
      <c r="A6131" t="s">
        <v>69</v>
      </c>
      <c r="B6131" t="s">
        <v>2090</v>
      </c>
      <c r="C6131">
        <v>2935</v>
      </c>
      <c r="D6131" s="2">
        <v>46023</v>
      </c>
      <c r="E6131" t="s">
        <v>907</v>
      </c>
      <c r="F6131" t="s">
        <v>174</v>
      </c>
      <c r="G6131" t="s">
        <v>1909</v>
      </c>
      <c r="H6131" t="s">
        <v>1094</v>
      </c>
      <c r="I6131" t="s">
        <v>4420</v>
      </c>
      <c r="J6131" t="s">
        <v>1911</v>
      </c>
      <c r="K6131" t="s">
        <v>56</v>
      </c>
      <c r="L6131" t="s">
        <v>904</v>
      </c>
      <c r="M6131" t="s">
        <v>1829</v>
      </c>
      <c r="N6131" s="5">
        <v>-1274566</v>
      </c>
    </row>
    <row r="6132" spans="1:14" x14ac:dyDescent="0.25">
      <c r="A6132" t="s">
        <v>69</v>
      </c>
      <c r="B6132" t="s">
        <v>2090</v>
      </c>
      <c r="C6132">
        <v>2935</v>
      </c>
      <c r="D6132" s="2">
        <v>46054</v>
      </c>
      <c r="E6132" t="s">
        <v>905</v>
      </c>
      <c r="F6132" t="s">
        <v>156</v>
      </c>
      <c r="G6132" t="s">
        <v>3</v>
      </c>
      <c r="H6132" t="s">
        <v>4752</v>
      </c>
      <c r="I6132" t="s">
        <v>5690</v>
      </c>
      <c r="J6132" t="s">
        <v>3</v>
      </c>
      <c r="K6132" t="s">
        <v>56</v>
      </c>
      <c r="L6132" t="s">
        <v>902</v>
      </c>
      <c r="M6132" t="s">
        <v>1829</v>
      </c>
      <c r="N6132" s="5">
        <v>1231524</v>
      </c>
    </row>
    <row r="6133" spans="1:14" x14ac:dyDescent="0.25">
      <c r="A6133" t="s">
        <v>69</v>
      </c>
      <c r="B6133" t="s">
        <v>2090</v>
      </c>
      <c r="C6133">
        <v>2935</v>
      </c>
      <c r="D6133" s="2">
        <v>46054</v>
      </c>
      <c r="E6133" t="s">
        <v>905</v>
      </c>
      <c r="F6133" t="s">
        <v>805</v>
      </c>
      <c r="G6133" t="s">
        <v>781</v>
      </c>
      <c r="H6133" t="s">
        <v>3047</v>
      </c>
      <c r="I6133" t="s">
        <v>5691</v>
      </c>
      <c r="J6133" t="s">
        <v>781</v>
      </c>
      <c r="K6133" t="s">
        <v>56</v>
      </c>
      <c r="L6133" t="s">
        <v>902</v>
      </c>
      <c r="M6133" t="s">
        <v>1829</v>
      </c>
      <c r="N6133" s="5">
        <v>416258</v>
      </c>
    </row>
    <row r="6134" spans="1:14" x14ac:dyDescent="0.25">
      <c r="A6134" t="s">
        <v>69</v>
      </c>
      <c r="B6134" t="s">
        <v>2090</v>
      </c>
      <c r="C6134">
        <v>2935</v>
      </c>
      <c r="D6134" s="2">
        <v>46054</v>
      </c>
      <c r="E6134" t="s">
        <v>905</v>
      </c>
      <c r="F6134" t="s">
        <v>805</v>
      </c>
      <c r="G6134" t="s">
        <v>781</v>
      </c>
      <c r="H6134" t="s">
        <v>3047</v>
      </c>
      <c r="I6134" t="s">
        <v>5692</v>
      </c>
      <c r="J6134" t="s">
        <v>781</v>
      </c>
      <c r="K6134" t="s">
        <v>56</v>
      </c>
      <c r="L6134" t="s">
        <v>902</v>
      </c>
      <c r="M6134" t="s">
        <v>1829</v>
      </c>
      <c r="N6134" s="5">
        <v>158574</v>
      </c>
    </row>
    <row r="6135" spans="1:14" x14ac:dyDescent="0.25">
      <c r="A6135" t="s">
        <v>69</v>
      </c>
      <c r="B6135" t="s">
        <v>2090</v>
      </c>
      <c r="C6135">
        <v>2935</v>
      </c>
      <c r="D6135" s="2">
        <v>46054</v>
      </c>
      <c r="E6135" t="s">
        <v>905</v>
      </c>
      <c r="F6135" t="s">
        <v>805</v>
      </c>
      <c r="G6135" t="s">
        <v>781</v>
      </c>
      <c r="H6135" t="s">
        <v>4764</v>
      </c>
      <c r="I6135" t="s">
        <v>5693</v>
      </c>
      <c r="J6135" t="s">
        <v>781</v>
      </c>
      <c r="K6135" t="s">
        <v>56</v>
      </c>
      <c r="L6135" t="s">
        <v>902</v>
      </c>
      <c r="M6135" t="s">
        <v>1829</v>
      </c>
      <c r="N6135" s="5">
        <v>1212058</v>
      </c>
    </row>
    <row r="6136" spans="1:14" x14ac:dyDescent="0.25">
      <c r="A6136" t="s">
        <v>69</v>
      </c>
      <c r="B6136" t="s">
        <v>2090</v>
      </c>
      <c r="C6136">
        <v>2935</v>
      </c>
      <c r="D6136" s="2">
        <v>46054</v>
      </c>
      <c r="E6136" t="s">
        <v>905</v>
      </c>
      <c r="F6136" t="s">
        <v>5694</v>
      </c>
      <c r="G6136" t="s">
        <v>5695</v>
      </c>
      <c r="H6136" t="s">
        <v>4751</v>
      </c>
      <c r="I6136" t="s">
        <v>5696</v>
      </c>
      <c r="J6136" t="s">
        <v>5695</v>
      </c>
      <c r="K6136" t="s">
        <v>56</v>
      </c>
      <c r="L6136" t="s">
        <v>902</v>
      </c>
      <c r="M6136" t="s">
        <v>1829</v>
      </c>
      <c r="N6136" s="5">
        <v>218381</v>
      </c>
    </row>
    <row r="6137" spans="1:14" x14ac:dyDescent="0.25">
      <c r="A6137" t="s">
        <v>69</v>
      </c>
      <c r="B6137" t="s">
        <v>2090</v>
      </c>
      <c r="C6137">
        <v>2935</v>
      </c>
      <c r="D6137" s="2">
        <v>46054</v>
      </c>
      <c r="E6137" t="s">
        <v>905</v>
      </c>
      <c r="F6137" t="s">
        <v>1727</v>
      </c>
      <c r="G6137" t="s">
        <v>1728</v>
      </c>
      <c r="H6137" t="s">
        <v>3056</v>
      </c>
      <c r="I6137" t="s">
        <v>4425</v>
      </c>
      <c r="J6137" t="s">
        <v>1728</v>
      </c>
      <c r="K6137" t="s">
        <v>56</v>
      </c>
      <c r="L6137" t="s">
        <v>902</v>
      </c>
      <c r="M6137" t="s">
        <v>1829</v>
      </c>
      <c r="N6137" s="5">
        <v>166787</v>
      </c>
    </row>
    <row r="6138" spans="1:14" x14ac:dyDescent="0.25">
      <c r="A6138" t="s">
        <v>69</v>
      </c>
      <c r="B6138" t="s">
        <v>2090</v>
      </c>
      <c r="C6138">
        <v>2935</v>
      </c>
      <c r="D6138" s="2">
        <v>46054</v>
      </c>
      <c r="E6138" t="s">
        <v>905</v>
      </c>
      <c r="F6138" t="s">
        <v>209</v>
      </c>
      <c r="G6138" t="s">
        <v>46</v>
      </c>
      <c r="H6138" t="s">
        <v>3050</v>
      </c>
      <c r="I6138" t="s">
        <v>4426</v>
      </c>
      <c r="J6138" t="s">
        <v>46</v>
      </c>
      <c r="K6138" t="s">
        <v>56</v>
      </c>
      <c r="L6138" t="s">
        <v>902</v>
      </c>
      <c r="M6138" t="s">
        <v>1829</v>
      </c>
      <c r="N6138" s="5">
        <v>890463</v>
      </c>
    </row>
    <row r="6139" spans="1:14" x14ac:dyDescent="0.25">
      <c r="A6139" t="s">
        <v>69</v>
      </c>
      <c r="B6139" t="s">
        <v>2090</v>
      </c>
      <c r="C6139">
        <v>2935</v>
      </c>
      <c r="D6139" s="2">
        <v>46054</v>
      </c>
      <c r="E6139" t="s">
        <v>905</v>
      </c>
      <c r="F6139" t="s">
        <v>209</v>
      </c>
      <c r="G6139" t="s">
        <v>46</v>
      </c>
      <c r="H6139" t="s">
        <v>4771</v>
      </c>
      <c r="I6139" t="s">
        <v>5697</v>
      </c>
      <c r="J6139" t="s">
        <v>46</v>
      </c>
      <c r="K6139" t="s">
        <v>56</v>
      </c>
      <c r="L6139" t="s">
        <v>902</v>
      </c>
      <c r="M6139" t="s">
        <v>1829</v>
      </c>
      <c r="N6139" s="5">
        <v>593807</v>
      </c>
    </row>
    <row r="6140" spans="1:14" x14ac:dyDescent="0.25">
      <c r="A6140" t="s">
        <v>69</v>
      </c>
      <c r="B6140" t="s">
        <v>2090</v>
      </c>
      <c r="C6140">
        <v>2935</v>
      </c>
      <c r="D6140" s="2">
        <v>46054</v>
      </c>
      <c r="E6140" t="s">
        <v>905</v>
      </c>
      <c r="F6140" t="s">
        <v>618</v>
      </c>
      <c r="G6140" t="s">
        <v>609</v>
      </c>
      <c r="H6140" t="s">
        <v>4779</v>
      </c>
      <c r="I6140" t="s">
        <v>5698</v>
      </c>
      <c r="J6140" t="s">
        <v>609</v>
      </c>
      <c r="K6140" t="s">
        <v>56</v>
      </c>
      <c r="L6140" t="s">
        <v>902</v>
      </c>
      <c r="M6140" t="s">
        <v>1829</v>
      </c>
      <c r="N6140" s="5">
        <v>615964</v>
      </c>
    </row>
    <row r="6141" spans="1:14" x14ac:dyDescent="0.25">
      <c r="A6141" t="s">
        <v>69</v>
      </c>
      <c r="B6141" t="s">
        <v>2090</v>
      </c>
      <c r="C6141">
        <v>2935</v>
      </c>
      <c r="D6141" s="2">
        <v>46054</v>
      </c>
      <c r="E6141" t="s">
        <v>906</v>
      </c>
      <c r="F6141" t="s">
        <v>5699</v>
      </c>
      <c r="G6141" t="s">
        <v>5700</v>
      </c>
      <c r="H6141" t="s">
        <v>4796</v>
      </c>
      <c r="I6141" t="s">
        <v>5701</v>
      </c>
      <c r="J6141" t="s">
        <v>5702</v>
      </c>
      <c r="K6141" t="s">
        <v>56</v>
      </c>
      <c r="L6141" t="s">
        <v>903</v>
      </c>
      <c r="M6141" t="s">
        <v>1829</v>
      </c>
      <c r="N6141" s="5">
        <v>2579842</v>
      </c>
    </row>
    <row r="6142" spans="1:14" x14ac:dyDescent="0.25">
      <c r="A6142" t="s">
        <v>69</v>
      </c>
      <c r="B6142" t="s">
        <v>2090</v>
      </c>
      <c r="C6142">
        <v>2935</v>
      </c>
      <c r="D6142" s="2">
        <v>46054</v>
      </c>
      <c r="E6142" t="s">
        <v>906</v>
      </c>
      <c r="F6142" t="s">
        <v>5699</v>
      </c>
      <c r="G6142" t="s">
        <v>5700</v>
      </c>
      <c r="H6142" t="s">
        <v>4796</v>
      </c>
      <c r="I6142" t="s">
        <v>5703</v>
      </c>
      <c r="J6142" t="s">
        <v>5702</v>
      </c>
      <c r="K6142" t="s">
        <v>56</v>
      </c>
      <c r="L6142" t="s">
        <v>903</v>
      </c>
      <c r="M6142" t="s">
        <v>1829</v>
      </c>
      <c r="N6142" s="5">
        <v>2582044</v>
      </c>
    </row>
    <row r="6143" spans="1:14" x14ac:dyDescent="0.25">
      <c r="A6143" t="s">
        <v>69</v>
      </c>
      <c r="B6143" t="s">
        <v>2090</v>
      </c>
      <c r="C6143">
        <v>2935</v>
      </c>
      <c r="D6143" s="2">
        <v>46054</v>
      </c>
      <c r="E6143" t="s">
        <v>907</v>
      </c>
      <c r="F6143" t="s">
        <v>805</v>
      </c>
      <c r="G6143" t="s">
        <v>781</v>
      </c>
      <c r="H6143" t="s">
        <v>3047</v>
      </c>
      <c r="I6143" t="s">
        <v>5691</v>
      </c>
      <c r="J6143" t="s">
        <v>5704</v>
      </c>
      <c r="K6143" t="s">
        <v>56</v>
      </c>
      <c r="L6143" t="s">
        <v>904</v>
      </c>
      <c r="M6143" t="s">
        <v>1829</v>
      </c>
      <c r="N6143" s="5">
        <v>-574832</v>
      </c>
    </row>
    <row r="6144" spans="1:14" x14ac:dyDescent="0.25">
      <c r="A6144" t="s">
        <v>69</v>
      </c>
      <c r="B6144" t="s">
        <v>2090</v>
      </c>
      <c r="C6144">
        <v>2935</v>
      </c>
      <c r="D6144" s="2">
        <v>46054</v>
      </c>
      <c r="E6144" t="s">
        <v>907</v>
      </c>
      <c r="F6144" t="s">
        <v>1727</v>
      </c>
      <c r="G6144" t="s">
        <v>1728</v>
      </c>
      <c r="H6144" t="s">
        <v>3056</v>
      </c>
      <c r="I6144" t="s">
        <v>4425</v>
      </c>
      <c r="J6144" t="s">
        <v>5705</v>
      </c>
      <c r="K6144" t="s">
        <v>56</v>
      </c>
      <c r="L6144" t="s">
        <v>904</v>
      </c>
      <c r="M6144" t="s">
        <v>1829</v>
      </c>
      <c r="N6144" s="5">
        <v>-166787</v>
      </c>
    </row>
    <row r="6145" spans="1:14" x14ac:dyDescent="0.25">
      <c r="A6145" t="s">
        <v>69</v>
      </c>
      <c r="B6145" t="s">
        <v>2090</v>
      </c>
      <c r="C6145">
        <v>2935</v>
      </c>
      <c r="D6145" s="2">
        <v>46054</v>
      </c>
      <c r="E6145" t="s">
        <v>907</v>
      </c>
      <c r="F6145" t="s">
        <v>209</v>
      </c>
      <c r="G6145" t="s">
        <v>46</v>
      </c>
      <c r="H6145" t="s">
        <v>3050</v>
      </c>
      <c r="I6145" t="s">
        <v>4426</v>
      </c>
      <c r="J6145" t="s">
        <v>5706</v>
      </c>
      <c r="K6145" t="s">
        <v>56</v>
      </c>
      <c r="L6145" t="s">
        <v>904</v>
      </c>
      <c r="M6145" t="s">
        <v>1829</v>
      </c>
      <c r="N6145" s="5">
        <v>-890463</v>
      </c>
    </row>
    <row r="6146" spans="1:14" x14ac:dyDescent="0.25">
      <c r="A6146" t="s">
        <v>69</v>
      </c>
      <c r="B6146" t="s">
        <v>2090</v>
      </c>
      <c r="C6146">
        <v>2935</v>
      </c>
      <c r="D6146" s="2">
        <v>46082</v>
      </c>
      <c r="E6146" t="s">
        <v>905</v>
      </c>
      <c r="F6146" t="s">
        <v>5699</v>
      </c>
      <c r="G6146" t="s">
        <v>5700</v>
      </c>
      <c r="H6146" t="s">
        <v>4796</v>
      </c>
      <c r="I6146" t="s">
        <v>5701</v>
      </c>
      <c r="J6146" t="s">
        <v>5700</v>
      </c>
      <c r="K6146" t="s">
        <v>56</v>
      </c>
      <c r="L6146" t="s">
        <v>902</v>
      </c>
      <c r="M6146" t="s">
        <v>1829</v>
      </c>
      <c r="N6146" s="5">
        <v>2579842</v>
      </c>
    </row>
    <row r="6147" spans="1:14" x14ac:dyDescent="0.25">
      <c r="A6147" t="s">
        <v>69</v>
      </c>
      <c r="B6147" t="s">
        <v>2090</v>
      </c>
      <c r="C6147">
        <v>2935</v>
      </c>
      <c r="D6147" s="2">
        <v>46082</v>
      </c>
      <c r="E6147" t="s">
        <v>905</v>
      </c>
      <c r="F6147" t="s">
        <v>5699</v>
      </c>
      <c r="G6147" t="s">
        <v>5700</v>
      </c>
      <c r="H6147" t="s">
        <v>4796</v>
      </c>
      <c r="I6147" t="s">
        <v>5703</v>
      </c>
      <c r="J6147" t="s">
        <v>5700</v>
      </c>
      <c r="K6147" t="s">
        <v>56</v>
      </c>
      <c r="L6147" t="s">
        <v>902</v>
      </c>
      <c r="M6147" t="s">
        <v>1829</v>
      </c>
      <c r="N6147" s="5">
        <v>2582044</v>
      </c>
    </row>
    <row r="6148" spans="1:14" x14ac:dyDescent="0.25">
      <c r="A6148" t="s">
        <v>69</v>
      </c>
      <c r="B6148" t="s">
        <v>2090</v>
      </c>
      <c r="C6148">
        <v>2935</v>
      </c>
      <c r="D6148" s="2">
        <v>46082</v>
      </c>
      <c r="E6148" t="s">
        <v>905</v>
      </c>
      <c r="F6148" t="s">
        <v>5699</v>
      </c>
      <c r="G6148" t="s">
        <v>5700</v>
      </c>
      <c r="H6148" t="s">
        <v>4796</v>
      </c>
      <c r="I6148" t="s">
        <v>8734</v>
      </c>
      <c r="J6148" t="s">
        <v>5700</v>
      </c>
      <c r="K6148" t="s">
        <v>56</v>
      </c>
      <c r="L6148" t="s">
        <v>902</v>
      </c>
      <c r="M6148" t="s">
        <v>1829</v>
      </c>
      <c r="N6148" s="5">
        <v>-2582044</v>
      </c>
    </row>
    <row r="6149" spans="1:14" x14ac:dyDescent="0.25">
      <c r="A6149" t="s">
        <v>69</v>
      </c>
      <c r="B6149" t="s">
        <v>2090</v>
      </c>
      <c r="C6149">
        <v>2935</v>
      </c>
      <c r="D6149" s="2">
        <v>46082</v>
      </c>
      <c r="E6149" t="s">
        <v>905</v>
      </c>
      <c r="F6149" t="s">
        <v>5699</v>
      </c>
      <c r="G6149" t="s">
        <v>5700</v>
      </c>
      <c r="H6149" t="s">
        <v>6611</v>
      </c>
      <c r="I6149" t="s">
        <v>8735</v>
      </c>
      <c r="J6149" t="s">
        <v>5700</v>
      </c>
      <c r="K6149" t="s">
        <v>56</v>
      </c>
      <c r="L6149" t="s">
        <v>902</v>
      </c>
      <c r="M6149" t="s">
        <v>1829</v>
      </c>
      <c r="N6149" s="5">
        <v>2582044</v>
      </c>
    </row>
    <row r="6150" spans="1:14" x14ac:dyDescent="0.25">
      <c r="A6150" t="s">
        <v>69</v>
      </c>
      <c r="B6150" t="s">
        <v>2090</v>
      </c>
      <c r="C6150">
        <v>2935</v>
      </c>
      <c r="D6150" s="2">
        <v>46082</v>
      </c>
      <c r="E6150" t="s">
        <v>905</v>
      </c>
      <c r="F6150" t="s">
        <v>5699</v>
      </c>
      <c r="G6150" t="s">
        <v>5700</v>
      </c>
      <c r="H6150" t="s">
        <v>6611</v>
      </c>
      <c r="I6150" t="s">
        <v>8736</v>
      </c>
      <c r="J6150" t="s">
        <v>5700</v>
      </c>
      <c r="K6150" t="s">
        <v>56</v>
      </c>
      <c r="L6150" t="s">
        <v>902</v>
      </c>
      <c r="M6150" t="s">
        <v>1829</v>
      </c>
      <c r="N6150" s="5">
        <v>2585728</v>
      </c>
    </row>
    <row r="6151" spans="1:14" x14ac:dyDescent="0.25">
      <c r="A6151" t="s">
        <v>69</v>
      </c>
      <c r="B6151" t="s">
        <v>2090</v>
      </c>
      <c r="C6151">
        <v>2935</v>
      </c>
      <c r="D6151" s="2">
        <v>46082</v>
      </c>
      <c r="E6151" t="s">
        <v>905</v>
      </c>
      <c r="F6151" t="s">
        <v>5699</v>
      </c>
      <c r="G6151" t="s">
        <v>5700</v>
      </c>
      <c r="H6151" t="s">
        <v>6611</v>
      </c>
      <c r="I6151" t="s">
        <v>8737</v>
      </c>
      <c r="J6151" t="s">
        <v>5700</v>
      </c>
      <c r="K6151" t="s">
        <v>56</v>
      </c>
      <c r="L6151" t="s">
        <v>902</v>
      </c>
      <c r="M6151" t="s">
        <v>1829</v>
      </c>
      <c r="N6151" s="5">
        <v>2585728</v>
      </c>
    </row>
    <row r="6152" spans="1:14" x14ac:dyDescent="0.25">
      <c r="A6152" t="s">
        <v>69</v>
      </c>
      <c r="B6152" t="s">
        <v>2090</v>
      </c>
      <c r="C6152">
        <v>2935</v>
      </c>
      <c r="D6152" s="2">
        <v>46082</v>
      </c>
      <c r="E6152" t="s">
        <v>905</v>
      </c>
      <c r="F6152" t="s">
        <v>5699</v>
      </c>
      <c r="G6152" t="s">
        <v>5700</v>
      </c>
      <c r="H6152" t="s">
        <v>6611</v>
      </c>
      <c r="I6152" t="s">
        <v>8738</v>
      </c>
      <c r="J6152" t="s">
        <v>5700</v>
      </c>
      <c r="K6152" t="s">
        <v>56</v>
      </c>
      <c r="L6152" t="s">
        <v>902</v>
      </c>
      <c r="M6152" t="s">
        <v>1829</v>
      </c>
      <c r="N6152" s="5">
        <v>2585728</v>
      </c>
    </row>
    <row r="6153" spans="1:14" x14ac:dyDescent="0.25">
      <c r="A6153" t="s">
        <v>69</v>
      </c>
      <c r="B6153" t="s">
        <v>2090</v>
      </c>
      <c r="C6153">
        <v>2935</v>
      </c>
      <c r="D6153" s="2">
        <v>46082</v>
      </c>
      <c r="E6153" t="s">
        <v>905</v>
      </c>
      <c r="F6153" t="s">
        <v>156</v>
      </c>
      <c r="G6153" t="s">
        <v>3</v>
      </c>
      <c r="H6153" t="s">
        <v>6560</v>
      </c>
      <c r="I6153" t="s">
        <v>8739</v>
      </c>
      <c r="J6153" t="s">
        <v>3</v>
      </c>
      <c r="K6153" t="s">
        <v>56</v>
      </c>
      <c r="L6153" t="s">
        <v>902</v>
      </c>
      <c r="M6153" t="s">
        <v>1829</v>
      </c>
      <c r="N6153" s="5">
        <v>617547</v>
      </c>
    </row>
    <row r="6154" spans="1:14" x14ac:dyDescent="0.25">
      <c r="A6154" t="s">
        <v>69</v>
      </c>
      <c r="B6154" t="s">
        <v>2090</v>
      </c>
      <c r="C6154">
        <v>2935</v>
      </c>
      <c r="D6154" s="2">
        <v>46082</v>
      </c>
      <c r="E6154" t="s">
        <v>905</v>
      </c>
      <c r="F6154" t="s">
        <v>323</v>
      </c>
      <c r="G6154" t="s">
        <v>266</v>
      </c>
      <c r="H6154" t="s">
        <v>6582</v>
      </c>
      <c r="I6154" t="s">
        <v>8740</v>
      </c>
      <c r="J6154" t="s">
        <v>266</v>
      </c>
      <c r="K6154" t="s">
        <v>56</v>
      </c>
      <c r="L6154" t="s">
        <v>902</v>
      </c>
      <c r="M6154" t="s">
        <v>1829</v>
      </c>
      <c r="N6154" s="5">
        <v>1035885</v>
      </c>
    </row>
    <row r="6155" spans="1:14" x14ac:dyDescent="0.25">
      <c r="A6155" t="s">
        <v>69</v>
      </c>
      <c r="B6155" t="s">
        <v>2090</v>
      </c>
      <c r="C6155">
        <v>2935</v>
      </c>
      <c r="D6155" s="2">
        <v>46082</v>
      </c>
      <c r="E6155" t="s">
        <v>905</v>
      </c>
      <c r="F6155" t="s">
        <v>4930</v>
      </c>
      <c r="G6155" t="s">
        <v>14</v>
      </c>
      <c r="H6155" t="s">
        <v>6554</v>
      </c>
      <c r="I6155" t="s">
        <v>8741</v>
      </c>
      <c r="J6155" t="s">
        <v>6002</v>
      </c>
      <c r="K6155" t="s">
        <v>56</v>
      </c>
      <c r="L6155" t="s">
        <v>902</v>
      </c>
      <c r="M6155" t="s">
        <v>1829</v>
      </c>
      <c r="N6155" s="5">
        <v>3252678</v>
      </c>
    </row>
    <row r="6156" spans="1:14" x14ac:dyDescent="0.25">
      <c r="A6156" t="s">
        <v>69</v>
      </c>
      <c r="B6156" t="s">
        <v>2090</v>
      </c>
      <c r="C6156">
        <v>2935</v>
      </c>
      <c r="D6156" s="2">
        <v>46082</v>
      </c>
      <c r="E6156" t="s">
        <v>905</v>
      </c>
      <c r="F6156" t="s">
        <v>8641</v>
      </c>
      <c r="G6156" t="s">
        <v>8642</v>
      </c>
      <c r="H6156" t="s">
        <v>6615</v>
      </c>
      <c r="I6156" t="s">
        <v>8742</v>
      </c>
      <c r="J6156" t="s">
        <v>8743</v>
      </c>
      <c r="K6156" t="s">
        <v>56</v>
      </c>
      <c r="L6156" t="s">
        <v>902</v>
      </c>
      <c r="M6156" t="s">
        <v>1829</v>
      </c>
      <c r="N6156" s="5">
        <v>1494065</v>
      </c>
    </row>
    <row r="6157" spans="1:14" x14ac:dyDescent="0.25">
      <c r="A6157" t="s">
        <v>69</v>
      </c>
      <c r="B6157" t="s">
        <v>2090</v>
      </c>
      <c r="C6157">
        <v>2935</v>
      </c>
      <c r="D6157" s="2">
        <v>46082</v>
      </c>
      <c r="E6157" t="s">
        <v>906</v>
      </c>
      <c r="F6157" t="s">
        <v>8641</v>
      </c>
      <c r="G6157" t="s">
        <v>8642</v>
      </c>
      <c r="H6157" t="s">
        <v>6615</v>
      </c>
      <c r="I6157" t="s">
        <v>8744</v>
      </c>
      <c r="J6157" t="s">
        <v>8745</v>
      </c>
      <c r="K6157" t="s">
        <v>56</v>
      </c>
      <c r="L6157" t="s">
        <v>903</v>
      </c>
      <c r="M6157" t="s">
        <v>1829</v>
      </c>
      <c r="N6157" s="5">
        <v>1494065</v>
      </c>
    </row>
    <row r="6158" spans="1:14" x14ac:dyDescent="0.25">
      <c r="A6158" t="s">
        <v>69</v>
      </c>
      <c r="B6158" t="s">
        <v>2090</v>
      </c>
      <c r="C6158">
        <v>2935</v>
      </c>
      <c r="D6158" s="2">
        <v>46082</v>
      </c>
      <c r="E6158" t="s">
        <v>907</v>
      </c>
      <c r="F6158" t="s">
        <v>5699</v>
      </c>
      <c r="G6158" t="s">
        <v>5700</v>
      </c>
      <c r="H6158" t="s">
        <v>4796</v>
      </c>
      <c r="I6158" t="s">
        <v>5701</v>
      </c>
      <c r="J6158" t="s">
        <v>8746</v>
      </c>
      <c r="K6158" t="s">
        <v>56</v>
      </c>
      <c r="L6158" t="s">
        <v>904</v>
      </c>
      <c r="M6158" t="s">
        <v>1829</v>
      </c>
      <c r="N6158" s="5">
        <v>-2579842</v>
      </c>
    </row>
    <row r="6159" spans="1:14" x14ac:dyDescent="0.25">
      <c r="A6159" t="s">
        <v>69</v>
      </c>
      <c r="B6159" t="s">
        <v>2090</v>
      </c>
      <c r="C6159">
        <v>2935</v>
      </c>
      <c r="D6159" s="2">
        <v>46082</v>
      </c>
      <c r="E6159" t="s">
        <v>907</v>
      </c>
      <c r="F6159" t="s">
        <v>5699</v>
      </c>
      <c r="G6159" t="s">
        <v>5700</v>
      </c>
      <c r="H6159" t="s">
        <v>4796</v>
      </c>
      <c r="I6159" t="s">
        <v>5703</v>
      </c>
      <c r="J6159" t="s">
        <v>8746</v>
      </c>
      <c r="K6159" t="s">
        <v>56</v>
      </c>
      <c r="L6159" t="s">
        <v>904</v>
      </c>
      <c r="M6159" t="s">
        <v>1829</v>
      </c>
      <c r="N6159" s="5">
        <v>-2582044</v>
      </c>
    </row>
    <row r="6160" spans="1:14" x14ac:dyDescent="0.25">
      <c r="A6160" t="s">
        <v>69</v>
      </c>
      <c r="B6160" t="s">
        <v>2090</v>
      </c>
      <c r="C6160">
        <v>2935</v>
      </c>
      <c r="D6160" s="2">
        <v>46113</v>
      </c>
      <c r="E6160" t="s">
        <v>905</v>
      </c>
      <c r="F6160" t="s">
        <v>8614</v>
      </c>
      <c r="G6160" t="s">
        <v>14</v>
      </c>
      <c r="H6160" t="s">
        <v>6646</v>
      </c>
      <c r="I6160" t="s">
        <v>8747</v>
      </c>
      <c r="J6160" t="s">
        <v>8616</v>
      </c>
      <c r="K6160" t="s">
        <v>56</v>
      </c>
      <c r="L6160" t="s">
        <v>902</v>
      </c>
      <c r="M6160" t="s">
        <v>1829</v>
      </c>
      <c r="N6160" s="5">
        <v>2235581</v>
      </c>
    </row>
    <row r="6161" spans="1:14" x14ac:dyDescent="0.25">
      <c r="A6161" t="s">
        <v>69</v>
      </c>
      <c r="B6161" t="s">
        <v>2090</v>
      </c>
      <c r="C6161">
        <v>2935</v>
      </c>
      <c r="D6161" s="2">
        <v>46113</v>
      </c>
      <c r="E6161" t="s">
        <v>905</v>
      </c>
      <c r="F6161" t="s">
        <v>8748</v>
      </c>
      <c r="G6161" t="s">
        <v>14</v>
      </c>
      <c r="H6161" t="s">
        <v>6616</v>
      </c>
      <c r="I6161" t="s">
        <v>8749</v>
      </c>
      <c r="J6161" t="s">
        <v>8750</v>
      </c>
      <c r="K6161" t="s">
        <v>56</v>
      </c>
      <c r="L6161" t="s">
        <v>902</v>
      </c>
      <c r="M6161" t="s">
        <v>1829</v>
      </c>
      <c r="N6161" s="5">
        <v>1560541</v>
      </c>
    </row>
    <row r="6162" spans="1:14" x14ac:dyDescent="0.25">
      <c r="A6162" t="s">
        <v>69</v>
      </c>
      <c r="B6162" t="s">
        <v>2090</v>
      </c>
      <c r="C6162">
        <v>2935</v>
      </c>
      <c r="D6162" s="2">
        <v>46113</v>
      </c>
      <c r="E6162" t="s">
        <v>905</v>
      </c>
      <c r="F6162" t="s">
        <v>5694</v>
      </c>
      <c r="G6162" t="s">
        <v>5695</v>
      </c>
      <c r="H6162" t="s">
        <v>6665</v>
      </c>
      <c r="I6162" t="s">
        <v>8751</v>
      </c>
      <c r="J6162" t="s">
        <v>5695</v>
      </c>
      <c r="K6162" t="s">
        <v>56</v>
      </c>
      <c r="L6162" t="s">
        <v>902</v>
      </c>
      <c r="M6162" t="s">
        <v>1829</v>
      </c>
      <c r="N6162" s="5">
        <v>202204</v>
      </c>
    </row>
    <row r="6163" spans="1:14" x14ac:dyDescent="0.25">
      <c r="A6163" t="s">
        <v>69</v>
      </c>
      <c r="B6163" t="s">
        <v>2090</v>
      </c>
      <c r="C6163">
        <v>2935</v>
      </c>
      <c r="D6163" s="2">
        <v>46113</v>
      </c>
      <c r="E6163" t="s">
        <v>905</v>
      </c>
      <c r="F6163" t="s">
        <v>4930</v>
      </c>
      <c r="G6163" t="s">
        <v>14</v>
      </c>
      <c r="H6163" t="s">
        <v>6652</v>
      </c>
      <c r="I6163" t="s">
        <v>8752</v>
      </c>
      <c r="J6163" t="s">
        <v>6002</v>
      </c>
      <c r="K6163" t="s">
        <v>56</v>
      </c>
      <c r="L6163" t="s">
        <v>902</v>
      </c>
      <c r="M6163" t="s">
        <v>1829</v>
      </c>
      <c r="N6163" s="5">
        <v>1504726</v>
      </c>
    </row>
    <row r="6164" spans="1:14" x14ac:dyDescent="0.25">
      <c r="A6164" t="s">
        <v>69</v>
      </c>
      <c r="B6164" t="s">
        <v>2090</v>
      </c>
      <c r="C6164">
        <v>2935</v>
      </c>
      <c r="D6164" s="2">
        <v>46113</v>
      </c>
      <c r="E6164" t="s">
        <v>905</v>
      </c>
      <c r="F6164" t="s">
        <v>8641</v>
      </c>
      <c r="G6164" t="s">
        <v>8642</v>
      </c>
      <c r="H6164" t="s">
        <v>6615</v>
      </c>
      <c r="I6164" t="s">
        <v>8744</v>
      </c>
      <c r="J6164" t="s">
        <v>8743</v>
      </c>
      <c r="K6164" t="s">
        <v>56</v>
      </c>
      <c r="L6164" t="s">
        <v>902</v>
      </c>
      <c r="M6164" t="s">
        <v>1829</v>
      </c>
      <c r="N6164" s="5">
        <v>1494065</v>
      </c>
    </row>
    <row r="6165" spans="1:14" x14ac:dyDescent="0.25">
      <c r="A6165" t="s">
        <v>69</v>
      </c>
      <c r="B6165" t="s">
        <v>2090</v>
      </c>
      <c r="C6165">
        <v>2935</v>
      </c>
      <c r="D6165" s="2">
        <v>46113</v>
      </c>
      <c r="E6165" t="s">
        <v>905</v>
      </c>
      <c r="F6165" t="s">
        <v>8641</v>
      </c>
      <c r="G6165" t="s">
        <v>8642</v>
      </c>
      <c r="H6165" t="s">
        <v>6615</v>
      </c>
      <c r="I6165" t="s">
        <v>8753</v>
      </c>
      <c r="J6165" t="s">
        <v>8743</v>
      </c>
      <c r="K6165" t="s">
        <v>56</v>
      </c>
      <c r="L6165" t="s">
        <v>902</v>
      </c>
      <c r="M6165" t="s">
        <v>1829</v>
      </c>
      <c r="N6165" s="5">
        <v>-1494065</v>
      </c>
    </row>
    <row r="6166" spans="1:14" x14ac:dyDescent="0.25">
      <c r="A6166" t="s">
        <v>69</v>
      </c>
      <c r="B6166" t="s">
        <v>2090</v>
      </c>
      <c r="C6166">
        <v>2935</v>
      </c>
      <c r="D6166" s="2">
        <v>46113</v>
      </c>
      <c r="E6166" t="s">
        <v>906</v>
      </c>
      <c r="F6166" t="s">
        <v>174</v>
      </c>
      <c r="G6166" t="s">
        <v>1909</v>
      </c>
      <c r="H6166" t="s">
        <v>6684</v>
      </c>
      <c r="I6166" t="s">
        <v>14</v>
      </c>
      <c r="J6166" t="s">
        <v>1910</v>
      </c>
      <c r="K6166" t="s">
        <v>56</v>
      </c>
      <c r="L6166" t="s">
        <v>903</v>
      </c>
      <c r="M6166" t="s">
        <v>1829</v>
      </c>
      <c r="N6166" s="5">
        <v>5154165</v>
      </c>
    </row>
    <row r="6167" spans="1:14" x14ac:dyDescent="0.25">
      <c r="A6167" t="s">
        <v>69</v>
      </c>
      <c r="B6167" t="s">
        <v>2090</v>
      </c>
      <c r="C6167">
        <v>2935</v>
      </c>
      <c r="D6167" s="2">
        <v>46113</v>
      </c>
      <c r="E6167" t="s">
        <v>906</v>
      </c>
      <c r="F6167" t="s">
        <v>924</v>
      </c>
      <c r="G6167" t="s">
        <v>901</v>
      </c>
      <c r="H6167" t="s">
        <v>6686</v>
      </c>
      <c r="I6167" t="s">
        <v>14</v>
      </c>
      <c r="J6167" t="s">
        <v>1926</v>
      </c>
      <c r="K6167" t="s">
        <v>56</v>
      </c>
      <c r="L6167" t="s">
        <v>903</v>
      </c>
      <c r="M6167" t="s">
        <v>1829</v>
      </c>
      <c r="N6167" s="5">
        <v>3249736</v>
      </c>
    </row>
    <row r="6168" spans="1:14" x14ac:dyDescent="0.25">
      <c r="A6168" t="s">
        <v>69</v>
      </c>
      <c r="B6168" t="s">
        <v>2090</v>
      </c>
      <c r="C6168">
        <v>2935</v>
      </c>
      <c r="D6168" s="2">
        <v>46113</v>
      </c>
      <c r="E6168" t="s">
        <v>907</v>
      </c>
      <c r="F6168" t="s">
        <v>8641</v>
      </c>
      <c r="G6168" t="s">
        <v>8642</v>
      </c>
      <c r="H6168" t="s">
        <v>6615</v>
      </c>
      <c r="I6168" t="s">
        <v>8744</v>
      </c>
      <c r="J6168" t="s">
        <v>8754</v>
      </c>
      <c r="K6168" t="s">
        <v>56</v>
      </c>
      <c r="L6168" t="s">
        <v>904</v>
      </c>
      <c r="M6168" t="s">
        <v>1829</v>
      </c>
      <c r="N6168" s="5">
        <v>-1494065</v>
      </c>
    </row>
    <row r="6169" spans="1:14" x14ac:dyDescent="0.25">
      <c r="A6169" t="s">
        <v>69</v>
      </c>
      <c r="B6169" t="s">
        <v>2090</v>
      </c>
      <c r="C6169">
        <v>2935</v>
      </c>
      <c r="D6169" s="2">
        <v>46143</v>
      </c>
      <c r="E6169" t="s">
        <v>905</v>
      </c>
      <c r="F6169" t="s">
        <v>5699</v>
      </c>
      <c r="G6169" t="s">
        <v>5700</v>
      </c>
      <c r="H6169" t="s">
        <v>6611</v>
      </c>
      <c r="I6169" t="s">
        <v>11493</v>
      </c>
      <c r="J6169" t="s">
        <v>5700</v>
      </c>
      <c r="K6169" t="s">
        <v>56</v>
      </c>
      <c r="L6169" t="s">
        <v>902</v>
      </c>
      <c r="M6169" t="s">
        <v>1829</v>
      </c>
      <c r="N6169" s="5">
        <v>2615941</v>
      </c>
    </row>
    <row r="6170" spans="1:14" x14ac:dyDescent="0.25">
      <c r="A6170" t="s">
        <v>69</v>
      </c>
      <c r="B6170" t="s">
        <v>2090</v>
      </c>
      <c r="C6170">
        <v>2935</v>
      </c>
      <c r="D6170" s="2">
        <v>46143</v>
      </c>
      <c r="E6170" t="s">
        <v>905</v>
      </c>
      <c r="F6170" t="s">
        <v>5699</v>
      </c>
      <c r="G6170" t="s">
        <v>5700</v>
      </c>
      <c r="H6170" t="s">
        <v>6611</v>
      </c>
      <c r="I6170" t="s">
        <v>11494</v>
      </c>
      <c r="J6170" t="s">
        <v>5700</v>
      </c>
      <c r="K6170" t="s">
        <v>56</v>
      </c>
      <c r="L6170" t="s">
        <v>902</v>
      </c>
      <c r="M6170" t="s">
        <v>1829</v>
      </c>
      <c r="N6170" s="5">
        <v>2623582</v>
      </c>
    </row>
    <row r="6171" spans="1:14" x14ac:dyDescent="0.25">
      <c r="A6171" t="s">
        <v>69</v>
      </c>
      <c r="B6171" t="s">
        <v>2090</v>
      </c>
      <c r="C6171">
        <v>2935</v>
      </c>
      <c r="D6171" s="2">
        <v>46143</v>
      </c>
      <c r="E6171" t="s">
        <v>905</v>
      </c>
      <c r="F6171" t="s">
        <v>5699</v>
      </c>
      <c r="G6171" t="s">
        <v>5700</v>
      </c>
      <c r="H6171" t="s">
        <v>6611</v>
      </c>
      <c r="I6171" t="s">
        <v>11495</v>
      </c>
      <c r="J6171" t="s">
        <v>5700</v>
      </c>
      <c r="K6171" t="s">
        <v>56</v>
      </c>
      <c r="L6171" t="s">
        <v>902</v>
      </c>
      <c r="M6171" t="s">
        <v>1829</v>
      </c>
      <c r="N6171" s="5">
        <v>2623582</v>
      </c>
    </row>
    <row r="6172" spans="1:14" x14ac:dyDescent="0.25">
      <c r="A6172" t="s">
        <v>69</v>
      </c>
      <c r="B6172" t="s">
        <v>2090</v>
      </c>
      <c r="C6172">
        <v>2935</v>
      </c>
      <c r="D6172" s="2">
        <v>46143</v>
      </c>
      <c r="E6172" t="s">
        <v>905</v>
      </c>
      <c r="F6172" t="s">
        <v>1124</v>
      </c>
      <c r="G6172" t="s">
        <v>1125</v>
      </c>
      <c r="H6172" t="s">
        <v>10580</v>
      </c>
      <c r="I6172" t="s">
        <v>11496</v>
      </c>
      <c r="J6172" t="s">
        <v>1125</v>
      </c>
      <c r="K6172" t="s">
        <v>56</v>
      </c>
      <c r="L6172" t="s">
        <v>902</v>
      </c>
      <c r="M6172" t="s">
        <v>1829</v>
      </c>
      <c r="N6172" s="5">
        <v>121629</v>
      </c>
    </row>
    <row r="6173" spans="1:14" x14ac:dyDescent="0.25">
      <c r="A6173" t="s">
        <v>69</v>
      </c>
      <c r="B6173" t="s">
        <v>2090</v>
      </c>
      <c r="C6173">
        <v>2935</v>
      </c>
      <c r="D6173" s="2">
        <v>46143</v>
      </c>
      <c r="E6173" t="s">
        <v>905</v>
      </c>
      <c r="F6173" t="s">
        <v>924</v>
      </c>
      <c r="G6173" t="s">
        <v>901</v>
      </c>
      <c r="H6173" t="s">
        <v>6686</v>
      </c>
      <c r="I6173" t="s">
        <v>11497</v>
      </c>
      <c r="J6173" t="s">
        <v>901</v>
      </c>
      <c r="K6173" t="s">
        <v>56</v>
      </c>
      <c r="L6173" t="s">
        <v>902</v>
      </c>
      <c r="M6173" t="s">
        <v>1829</v>
      </c>
      <c r="N6173" s="5">
        <v>2165054</v>
      </c>
    </row>
    <row r="6174" spans="1:14" x14ac:dyDescent="0.25">
      <c r="A6174" t="s">
        <v>69</v>
      </c>
      <c r="B6174" t="s">
        <v>2090</v>
      </c>
      <c r="C6174">
        <v>2935</v>
      </c>
      <c r="D6174" s="2">
        <v>46143</v>
      </c>
      <c r="E6174" t="s">
        <v>905</v>
      </c>
      <c r="F6174" t="s">
        <v>5315</v>
      </c>
      <c r="G6174" t="s">
        <v>5316</v>
      </c>
      <c r="H6174" t="s">
        <v>10138</v>
      </c>
      <c r="I6174" t="s">
        <v>11498</v>
      </c>
      <c r="J6174" t="s">
        <v>6112</v>
      </c>
      <c r="K6174" t="s">
        <v>56</v>
      </c>
      <c r="L6174" t="s">
        <v>902</v>
      </c>
      <c r="M6174" t="s">
        <v>1829</v>
      </c>
      <c r="N6174" s="5">
        <v>906913</v>
      </c>
    </row>
    <row r="6175" spans="1:14" x14ac:dyDescent="0.25">
      <c r="A6175" t="s">
        <v>69</v>
      </c>
      <c r="B6175" t="s">
        <v>2090</v>
      </c>
      <c r="C6175">
        <v>2935</v>
      </c>
      <c r="D6175" s="2">
        <v>46143</v>
      </c>
      <c r="E6175" t="s">
        <v>905</v>
      </c>
      <c r="F6175" t="s">
        <v>8748</v>
      </c>
      <c r="G6175" t="s">
        <v>14</v>
      </c>
      <c r="H6175" t="s">
        <v>6616</v>
      </c>
      <c r="I6175" t="s">
        <v>11499</v>
      </c>
      <c r="J6175" t="s">
        <v>8750</v>
      </c>
      <c r="K6175" t="s">
        <v>56</v>
      </c>
      <c r="L6175" t="s">
        <v>902</v>
      </c>
      <c r="M6175" t="s">
        <v>1829</v>
      </c>
      <c r="N6175" s="5">
        <v>-1560541</v>
      </c>
    </row>
    <row r="6176" spans="1:14" x14ac:dyDescent="0.25">
      <c r="A6176" t="s">
        <v>69</v>
      </c>
      <c r="B6176" t="s">
        <v>2090</v>
      </c>
      <c r="C6176">
        <v>2935</v>
      </c>
      <c r="D6176" s="2">
        <v>46143</v>
      </c>
      <c r="E6176" t="s">
        <v>905</v>
      </c>
      <c r="F6176" t="s">
        <v>5694</v>
      </c>
      <c r="G6176" t="s">
        <v>5695</v>
      </c>
      <c r="H6176" t="s">
        <v>9359</v>
      </c>
      <c r="I6176" t="s">
        <v>11500</v>
      </c>
      <c r="J6176" t="s">
        <v>5695</v>
      </c>
      <c r="K6176" t="s">
        <v>56</v>
      </c>
      <c r="L6176" t="s">
        <v>902</v>
      </c>
      <c r="M6176" t="s">
        <v>1829</v>
      </c>
      <c r="N6176" s="5">
        <v>160854</v>
      </c>
    </row>
    <row r="6177" spans="1:14" x14ac:dyDescent="0.25">
      <c r="A6177" t="s">
        <v>69</v>
      </c>
      <c r="B6177" t="s">
        <v>2090</v>
      </c>
      <c r="C6177">
        <v>2935</v>
      </c>
      <c r="D6177" s="2">
        <v>46143</v>
      </c>
      <c r="E6177" t="s">
        <v>905</v>
      </c>
      <c r="F6177" t="s">
        <v>9350</v>
      </c>
      <c r="G6177" t="s">
        <v>9351</v>
      </c>
      <c r="H6177" t="s">
        <v>9352</v>
      </c>
      <c r="I6177" t="s">
        <v>11501</v>
      </c>
      <c r="J6177" t="s">
        <v>9351</v>
      </c>
      <c r="K6177" t="s">
        <v>56</v>
      </c>
      <c r="L6177" t="s">
        <v>902</v>
      </c>
      <c r="M6177" t="s">
        <v>1829</v>
      </c>
      <c r="N6177" s="5">
        <v>582509</v>
      </c>
    </row>
    <row r="6178" spans="1:14" x14ac:dyDescent="0.25">
      <c r="A6178" t="s">
        <v>69</v>
      </c>
      <c r="B6178" t="s">
        <v>2090</v>
      </c>
      <c r="C6178">
        <v>2935</v>
      </c>
      <c r="D6178" s="2">
        <v>46143</v>
      </c>
      <c r="E6178" t="s">
        <v>905</v>
      </c>
      <c r="F6178" t="s">
        <v>4930</v>
      </c>
      <c r="G6178" t="s">
        <v>14</v>
      </c>
      <c r="H6178" t="s">
        <v>10589</v>
      </c>
      <c r="I6178" t="s">
        <v>11502</v>
      </c>
      <c r="J6178" t="s">
        <v>6002</v>
      </c>
      <c r="K6178" t="s">
        <v>56</v>
      </c>
      <c r="L6178" t="s">
        <v>902</v>
      </c>
      <c r="M6178" t="s">
        <v>1829</v>
      </c>
      <c r="N6178" s="5">
        <v>2799549</v>
      </c>
    </row>
    <row r="6179" spans="1:14" x14ac:dyDescent="0.25">
      <c r="A6179" t="s">
        <v>69</v>
      </c>
      <c r="B6179" t="s">
        <v>2090</v>
      </c>
      <c r="C6179">
        <v>2935</v>
      </c>
      <c r="D6179" s="2">
        <v>46143</v>
      </c>
      <c r="E6179" t="s">
        <v>905</v>
      </c>
      <c r="F6179" t="s">
        <v>210</v>
      </c>
      <c r="G6179" t="s">
        <v>2098</v>
      </c>
      <c r="H6179" t="s">
        <v>10572</v>
      </c>
      <c r="I6179" t="s">
        <v>11503</v>
      </c>
      <c r="J6179" t="s">
        <v>2098</v>
      </c>
      <c r="K6179" t="s">
        <v>56</v>
      </c>
      <c r="L6179" t="s">
        <v>902</v>
      </c>
      <c r="M6179" t="s">
        <v>1829</v>
      </c>
      <c r="N6179" s="5">
        <v>3207970</v>
      </c>
    </row>
    <row r="6180" spans="1:14" x14ac:dyDescent="0.25">
      <c r="A6180" t="s">
        <v>69</v>
      </c>
      <c r="B6180" t="s">
        <v>2090</v>
      </c>
      <c r="C6180">
        <v>2935</v>
      </c>
      <c r="D6180" s="2">
        <v>46143</v>
      </c>
      <c r="E6180" t="s">
        <v>905</v>
      </c>
      <c r="F6180" t="s">
        <v>1133</v>
      </c>
      <c r="G6180" t="s">
        <v>1134</v>
      </c>
      <c r="H6180" t="s">
        <v>10136</v>
      </c>
      <c r="I6180" t="s">
        <v>11504</v>
      </c>
      <c r="J6180" t="s">
        <v>1134</v>
      </c>
      <c r="K6180" t="s">
        <v>56</v>
      </c>
      <c r="L6180" t="s">
        <v>902</v>
      </c>
      <c r="M6180" t="s">
        <v>1829</v>
      </c>
      <c r="N6180" s="5">
        <v>1194998</v>
      </c>
    </row>
    <row r="6181" spans="1:14" x14ac:dyDescent="0.25">
      <c r="A6181" t="s">
        <v>69</v>
      </c>
      <c r="B6181" t="s">
        <v>2090</v>
      </c>
      <c r="C6181">
        <v>2935</v>
      </c>
      <c r="D6181" s="2">
        <v>46143</v>
      </c>
      <c r="E6181" t="s">
        <v>905</v>
      </c>
      <c r="F6181" t="s">
        <v>1133</v>
      </c>
      <c r="G6181" t="s">
        <v>1134</v>
      </c>
      <c r="H6181" t="s">
        <v>10581</v>
      </c>
      <c r="I6181" t="s">
        <v>11505</v>
      </c>
      <c r="J6181" t="s">
        <v>1134</v>
      </c>
      <c r="K6181" t="s">
        <v>56</v>
      </c>
      <c r="L6181" t="s">
        <v>902</v>
      </c>
      <c r="M6181" t="s">
        <v>1829</v>
      </c>
      <c r="N6181" s="5">
        <v>509009</v>
      </c>
    </row>
    <row r="6182" spans="1:14" x14ac:dyDescent="0.25">
      <c r="A6182" t="s">
        <v>69</v>
      </c>
      <c r="B6182" t="s">
        <v>2090</v>
      </c>
      <c r="C6182">
        <v>2935</v>
      </c>
      <c r="D6182" s="2">
        <v>46143</v>
      </c>
      <c r="E6182" t="s">
        <v>905</v>
      </c>
      <c r="F6182" t="s">
        <v>209</v>
      </c>
      <c r="G6182" t="s">
        <v>46</v>
      </c>
      <c r="H6182" t="s">
        <v>10586</v>
      </c>
      <c r="I6182" t="s">
        <v>11506</v>
      </c>
      <c r="J6182" t="s">
        <v>46</v>
      </c>
      <c r="K6182" t="s">
        <v>56</v>
      </c>
      <c r="L6182" t="s">
        <v>902</v>
      </c>
      <c r="M6182" t="s">
        <v>1829</v>
      </c>
      <c r="N6182" s="5">
        <v>757368</v>
      </c>
    </row>
    <row r="6183" spans="1:14" x14ac:dyDescent="0.25">
      <c r="A6183" t="s">
        <v>69</v>
      </c>
      <c r="B6183" t="s">
        <v>2090</v>
      </c>
      <c r="C6183">
        <v>2935</v>
      </c>
      <c r="D6183" s="2">
        <v>46143</v>
      </c>
      <c r="E6183" t="s">
        <v>906</v>
      </c>
      <c r="F6183" t="s">
        <v>4930</v>
      </c>
      <c r="G6183" t="s">
        <v>14</v>
      </c>
      <c r="H6183" t="s">
        <v>10589</v>
      </c>
      <c r="I6183" t="s">
        <v>14</v>
      </c>
      <c r="J6183" t="s">
        <v>4931</v>
      </c>
      <c r="K6183" t="s">
        <v>56</v>
      </c>
      <c r="L6183" t="s">
        <v>903</v>
      </c>
      <c r="M6183" t="s">
        <v>1829</v>
      </c>
      <c r="N6183" s="5">
        <v>2786747</v>
      </c>
    </row>
    <row r="6184" spans="1:14" x14ac:dyDescent="0.25">
      <c r="A6184" t="s">
        <v>69</v>
      </c>
      <c r="B6184" t="s">
        <v>2090</v>
      </c>
      <c r="C6184">
        <v>2935</v>
      </c>
      <c r="D6184" s="2">
        <v>46143</v>
      </c>
      <c r="E6184" t="s">
        <v>907</v>
      </c>
      <c r="F6184" t="s">
        <v>174</v>
      </c>
      <c r="G6184" t="s">
        <v>1909</v>
      </c>
      <c r="H6184" t="s">
        <v>6684</v>
      </c>
      <c r="I6184" t="s">
        <v>14</v>
      </c>
      <c r="J6184" t="s">
        <v>1911</v>
      </c>
      <c r="K6184" t="s">
        <v>56</v>
      </c>
      <c r="L6184" t="s">
        <v>904</v>
      </c>
      <c r="M6184" t="s">
        <v>1829</v>
      </c>
      <c r="N6184" s="5">
        <v>-5154165</v>
      </c>
    </row>
    <row r="6185" spans="1:14" x14ac:dyDescent="0.25">
      <c r="A6185" t="s">
        <v>69</v>
      </c>
      <c r="B6185" t="s">
        <v>2090</v>
      </c>
      <c r="C6185">
        <v>2935</v>
      </c>
      <c r="D6185" s="2">
        <v>46143</v>
      </c>
      <c r="E6185" t="s">
        <v>907</v>
      </c>
      <c r="F6185" t="s">
        <v>924</v>
      </c>
      <c r="G6185" t="s">
        <v>901</v>
      </c>
      <c r="H6185" t="s">
        <v>6686</v>
      </c>
      <c r="I6185" t="s">
        <v>11497</v>
      </c>
      <c r="J6185" t="s">
        <v>1929</v>
      </c>
      <c r="K6185" t="s">
        <v>56</v>
      </c>
      <c r="L6185" t="s">
        <v>904</v>
      </c>
      <c r="M6185" t="s">
        <v>1829</v>
      </c>
      <c r="N6185" s="5">
        <v>-3249736</v>
      </c>
    </row>
    <row r="6186" spans="1:14" x14ac:dyDescent="0.25">
      <c r="A6186" t="s">
        <v>69</v>
      </c>
      <c r="B6186" t="s">
        <v>2090</v>
      </c>
      <c r="C6186">
        <v>2935</v>
      </c>
      <c r="D6186" s="2">
        <v>46174</v>
      </c>
      <c r="E6186" t="s">
        <v>905</v>
      </c>
      <c r="F6186" t="s">
        <v>12921</v>
      </c>
      <c r="G6186" t="s">
        <v>12922</v>
      </c>
      <c r="H6186" t="s">
        <v>12116</v>
      </c>
      <c r="I6186" t="s">
        <v>12923</v>
      </c>
      <c r="J6186" t="s">
        <v>12924</v>
      </c>
      <c r="K6186" t="s">
        <v>56</v>
      </c>
      <c r="L6186" t="s">
        <v>902</v>
      </c>
      <c r="M6186" t="s">
        <v>1829</v>
      </c>
      <c r="N6186" s="5">
        <v>342480</v>
      </c>
    </row>
    <row r="6187" spans="1:14" x14ac:dyDescent="0.25">
      <c r="A6187" t="s">
        <v>69</v>
      </c>
      <c r="B6187" t="s">
        <v>2090</v>
      </c>
      <c r="C6187">
        <v>2935</v>
      </c>
      <c r="D6187" s="2">
        <v>46174</v>
      </c>
      <c r="E6187" t="s">
        <v>905</v>
      </c>
      <c r="F6187" t="s">
        <v>5699</v>
      </c>
      <c r="G6187" t="s">
        <v>5700</v>
      </c>
      <c r="H6187" t="s">
        <v>4796</v>
      </c>
      <c r="I6187" t="s">
        <v>12925</v>
      </c>
      <c r="J6187" t="s">
        <v>5700</v>
      </c>
      <c r="K6187" t="s">
        <v>56</v>
      </c>
      <c r="L6187" t="s">
        <v>902</v>
      </c>
      <c r="M6187" t="s">
        <v>1829</v>
      </c>
      <c r="N6187" s="5">
        <v>402402</v>
      </c>
    </row>
    <row r="6188" spans="1:14" x14ac:dyDescent="0.25">
      <c r="A6188" t="s">
        <v>69</v>
      </c>
      <c r="B6188" t="s">
        <v>2090</v>
      </c>
      <c r="C6188">
        <v>2935</v>
      </c>
      <c r="D6188" s="2">
        <v>46174</v>
      </c>
      <c r="E6188" t="s">
        <v>905</v>
      </c>
      <c r="F6188" t="s">
        <v>5699</v>
      </c>
      <c r="G6188" t="s">
        <v>5700</v>
      </c>
      <c r="H6188" t="s">
        <v>4796</v>
      </c>
      <c r="I6188" t="s">
        <v>12926</v>
      </c>
      <c r="J6188" t="s">
        <v>5700</v>
      </c>
      <c r="K6188" t="s">
        <v>56</v>
      </c>
      <c r="L6188" t="s">
        <v>902</v>
      </c>
      <c r="M6188" t="s">
        <v>1829</v>
      </c>
      <c r="N6188" s="5">
        <v>167336</v>
      </c>
    </row>
    <row r="6189" spans="1:14" x14ac:dyDescent="0.25">
      <c r="A6189" t="s">
        <v>69</v>
      </c>
      <c r="B6189" t="s">
        <v>2090</v>
      </c>
      <c r="C6189">
        <v>2935</v>
      </c>
      <c r="D6189" s="2">
        <v>46174</v>
      </c>
      <c r="E6189" t="s">
        <v>905</v>
      </c>
      <c r="F6189" t="s">
        <v>5699</v>
      </c>
      <c r="G6189" t="s">
        <v>5700</v>
      </c>
      <c r="H6189" t="s">
        <v>6611</v>
      </c>
      <c r="I6189" t="s">
        <v>12927</v>
      </c>
      <c r="J6189" t="s">
        <v>5700</v>
      </c>
      <c r="K6189" t="s">
        <v>56</v>
      </c>
      <c r="L6189" t="s">
        <v>902</v>
      </c>
      <c r="M6189" t="s">
        <v>1829</v>
      </c>
      <c r="N6189" s="5">
        <v>1286286</v>
      </c>
    </row>
    <row r="6190" spans="1:14" x14ac:dyDescent="0.25">
      <c r="A6190" t="s">
        <v>69</v>
      </c>
      <c r="B6190" t="s">
        <v>2090</v>
      </c>
      <c r="C6190">
        <v>2935</v>
      </c>
      <c r="D6190" s="2">
        <v>46174</v>
      </c>
      <c r="E6190" t="s">
        <v>905</v>
      </c>
      <c r="F6190" t="s">
        <v>1194</v>
      </c>
      <c r="G6190" t="s">
        <v>1195</v>
      </c>
      <c r="H6190" t="s">
        <v>12128</v>
      </c>
      <c r="I6190" t="s">
        <v>12928</v>
      </c>
      <c r="J6190" t="s">
        <v>1195</v>
      </c>
      <c r="K6190" t="s">
        <v>56</v>
      </c>
      <c r="L6190" t="s">
        <v>902</v>
      </c>
      <c r="M6190" t="s">
        <v>1829</v>
      </c>
      <c r="N6190" s="5">
        <v>733885</v>
      </c>
    </row>
    <row r="6191" spans="1:14" x14ac:dyDescent="0.25">
      <c r="A6191" t="s">
        <v>69</v>
      </c>
      <c r="B6191" t="s">
        <v>2090</v>
      </c>
      <c r="C6191">
        <v>2935</v>
      </c>
      <c r="D6191" s="2">
        <v>46174</v>
      </c>
      <c r="E6191" t="s">
        <v>905</v>
      </c>
      <c r="F6191" t="s">
        <v>924</v>
      </c>
      <c r="G6191" t="s">
        <v>901</v>
      </c>
      <c r="H6191" t="s">
        <v>6686</v>
      </c>
      <c r="I6191" t="s">
        <v>12929</v>
      </c>
      <c r="J6191" t="s">
        <v>901</v>
      </c>
      <c r="K6191" t="s">
        <v>56</v>
      </c>
      <c r="L6191" t="s">
        <v>902</v>
      </c>
      <c r="M6191" t="s">
        <v>1829</v>
      </c>
      <c r="N6191" s="5">
        <v>1094207</v>
      </c>
    </row>
    <row r="6192" spans="1:14" x14ac:dyDescent="0.25">
      <c r="A6192" t="s">
        <v>69</v>
      </c>
      <c r="B6192" t="s">
        <v>2090</v>
      </c>
      <c r="C6192">
        <v>2935</v>
      </c>
      <c r="D6192" s="2">
        <v>46174</v>
      </c>
      <c r="E6192" t="s">
        <v>905</v>
      </c>
      <c r="F6192" t="s">
        <v>5315</v>
      </c>
      <c r="G6192" t="s">
        <v>5316</v>
      </c>
      <c r="H6192" t="s">
        <v>10140</v>
      </c>
      <c r="I6192" t="s">
        <v>12930</v>
      </c>
      <c r="J6192" t="s">
        <v>6112</v>
      </c>
      <c r="K6192" t="s">
        <v>56</v>
      </c>
      <c r="L6192" t="s">
        <v>902</v>
      </c>
      <c r="M6192" t="s">
        <v>1829</v>
      </c>
      <c r="N6192" s="5">
        <v>306030</v>
      </c>
    </row>
    <row r="6193" spans="1:14" x14ac:dyDescent="0.25">
      <c r="A6193" t="s">
        <v>69</v>
      </c>
      <c r="B6193" t="s">
        <v>2090</v>
      </c>
      <c r="C6193">
        <v>2935</v>
      </c>
      <c r="D6193" s="2">
        <v>46174</v>
      </c>
      <c r="E6193" t="s">
        <v>905</v>
      </c>
      <c r="F6193" t="s">
        <v>5694</v>
      </c>
      <c r="G6193" t="s">
        <v>5695</v>
      </c>
      <c r="H6193" t="s">
        <v>6665</v>
      </c>
      <c r="I6193" t="s">
        <v>12931</v>
      </c>
      <c r="J6193" t="s">
        <v>5695</v>
      </c>
      <c r="K6193" t="s">
        <v>56</v>
      </c>
      <c r="L6193" t="s">
        <v>902</v>
      </c>
      <c r="M6193" t="s">
        <v>1829</v>
      </c>
      <c r="N6193" s="5">
        <v>206074</v>
      </c>
    </row>
    <row r="6194" spans="1:14" x14ac:dyDescent="0.25">
      <c r="A6194" t="s">
        <v>69</v>
      </c>
      <c r="B6194" t="s">
        <v>2090</v>
      </c>
      <c r="C6194">
        <v>2935</v>
      </c>
      <c r="D6194" s="2">
        <v>46174</v>
      </c>
      <c r="E6194" t="s">
        <v>905</v>
      </c>
      <c r="F6194" t="s">
        <v>4930</v>
      </c>
      <c r="G6194" t="s">
        <v>14</v>
      </c>
      <c r="H6194" t="s">
        <v>10589</v>
      </c>
      <c r="I6194" t="s">
        <v>12932</v>
      </c>
      <c r="J6194" t="s">
        <v>6002</v>
      </c>
      <c r="K6194" t="s">
        <v>56</v>
      </c>
      <c r="L6194" t="s">
        <v>902</v>
      </c>
      <c r="M6194" t="s">
        <v>1829</v>
      </c>
      <c r="N6194" s="5">
        <v>2786747</v>
      </c>
    </row>
    <row r="6195" spans="1:14" x14ac:dyDescent="0.25">
      <c r="A6195" t="s">
        <v>69</v>
      </c>
      <c r="B6195" t="s">
        <v>2090</v>
      </c>
      <c r="C6195">
        <v>2935</v>
      </c>
      <c r="D6195" s="2">
        <v>46174</v>
      </c>
      <c r="E6195" t="s">
        <v>905</v>
      </c>
      <c r="F6195" t="s">
        <v>4930</v>
      </c>
      <c r="G6195" t="s">
        <v>14</v>
      </c>
      <c r="H6195" t="s">
        <v>10589</v>
      </c>
      <c r="I6195" t="s">
        <v>12933</v>
      </c>
      <c r="J6195" t="s">
        <v>6002</v>
      </c>
      <c r="K6195" t="s">
        <v>56</v>
      </c>
      <c r="L6195" t="s">
        <v>902</v>
      </c>
      <c r="M6195" t="s">
        <v>1829</v>
      </c>
      <c r="N6195" s="5">
        <v>-2799549</v>
      </c>
    </row>
    <row r="6196" spans="1:14" x14ac:dyDescent="0.25">
      <c r="A6196" t="s">
        <v>69</v>
      </c>
      <c r="B6196" t="s">
        <v>2090</v>
      </c>
      <c r="C6196">
        <v>2935</v>
      </c>
      <c r="D6196" s="2">
        <v>46174</v>
      </c>
      <c r="E6196" t="s">
        <v>905</v>
      </c>
      <c r="F6196" t="s">
        <v>4930</v>
      </c>
      <c r="G6196" t="s">
        <v>14</v>
      </c>
      <c r="H6196" t="s">
        <v>12125</v>
      </c>
      <c r="I6196" t="s">
        <v>12934</v>
      </c>
      <c r="J6196" t="s">
        <v>6002</v>
      </c>
      <c r="K6196" t="s">
        <v>56</v>
      </c>
      <c r="L6196" t="s">
        <v>902</v>
      </c>
      <c r="M6196" t="s">
        <v>1829</v>
      </c>
      <c r="N6196" s="5">
        <v>1276770</v>
      </c>
    </row>
    <row r="6197" spans="1:14" x14ac:dyDescent="0.25">
      <c r="A6197" t="s">
        <v>69</v>
      </c>
      <c r="B6197" t="s">
        <v>2090</v>
      </c>
      <c r="C6197">
        <v>2935</v>
      </c>
      <c r="D6197" s="2">
        <v>46174</v>
      </c>
      <c r="E6197" t="s">
        <v>905</v>
      </c>
      <c r="F6197" t="s">
        <v>4930</v>
      </c>
      <c r="G6197" t="s">
        <v>14</v>
      </c>
      <c r="H6197" t="s">
        <v>12130</v>
      </c>
      <c r="I6197" t="s">
        <v>12935</v>
      </c>
      <c r="J6197" t="s">
        <v>6002</v>
      </c>
      <c r="K6197" t="s">
        <v>56</v>
      </c>
      <c r="L6197" t="s">
        <v>902</v>
      </c>
      <c r="M6197" t="s">
        <v>1829</v>
      </c>
      <c r="N6197" s="5">
        <v>1281246</v>
      </c>
    </row>
    <row r="6198" spans="1:14" x14ac:dyDescent="0.25">
      <c r="A6198" t="s">
        <v>69</v>
      </c>
      <c r="B6198" t="s">
        <v>2090</v>
      </c>
      <c r="C6198">
        <v>2935</v>
      </c>
      <c r="D6198" s="2">
        <v>46174</v>
      </c>
      <c r="E6198" t="s">
        <v>905</v>
      </c>
      <c r="F6198" t="s">
        <v>1133</v>
      </c>
      <c r="G6198" t="s">
        <v>1134</v>
      </c>
      <c r="H6198" t="s">
        <v>12114</v>
      </c>
      <c r="I6198" t="s">
        <v>12936</v>
      </c>
      <c r="J6198" t="s">
        <v>1134</v>
      </c>
      <c r="K6198" t="s">
        <v>56</v>
      </c>
      <c r="L6198" t="s">
        <v>902</v>
      </c>
      <c r="M6198" t="s">
        <v>1829</v>
      </c>
      <c r="N6198" s="5">
        <v>595263</v>
      </c>
    </row>
    <row r="6199" spans="1:14" x14ac:dyDescent="0.25">
      <c r="A6199" t="s">
        <v>69</v>
      </c>
      <c r="B6199" t="s">
        <v>2090</v>
      </c>
      <c r="C6199">
        <v>2935</v>
      </c>
      <c r="D6199" s="2">
        <v>46174</v>
      </c>
      <c r="E6199" t="s">
        <v>905</v>
      </c>
      <c r="F6199" t="s">
        <v>209</v>
      </c>
      <c r="G6199" t="s">
        <v>46</v>
      </c>
      <c r="H6199" t="s">
        <v>12121</v>
      </c>
      <c r="I6199" t="s">
        <v>12937</v>
      </c>
      <c r="J6199" t="s">
        <v>46</v>
      </c>
      <c r="K6199" t="s">
        <v>56</v>
      </c>
      <c r="L6199" t="s">
        <v>902</v>
      </c>
      <c r="M6199" t="s">
        <v>1829</v>
      </c>
      <c r="N6199" s="5">
        <v>354556</v>
      </c>
    </row>
    <row r="6200" spans="1:14" x14ac:dyDescent="0.25">
      <c r="A6200" t="s">
        <v>69</v>
      </c>
      <c r="B6200" t="s">
        <v>2090</v>
      </c>
      <c r="C6200">
        <v>2935</v>
      </c>
      <c r="D6200" s="2">
        <v>46174</v>
      </c>
      <c r="E6200" t="s">
        <v>906</v>
      </c>
      <c r="F6200" t="s">
        <v>805</v>
      </c>
      <c r="G6200" t="s">
        <v>781</v>
      </c>
      <c r="H6200" t="s">
        <v>12146</v>
      </c>
      <c r="I6200" t="s">
        <v>12938</v>
      </c>
      <c r="J6200" t="s">
        <v>1959</v>
      </c>
      <c r="K6200" t="s">
        <v>56</v>
      </c>
      <c r="L6200" t="s">
        <v>903</v>
      </c>
      <c r="M6200" t="s">
        <v>1829</v>
      </c>
      <c r="N6200" s="5">
        <v>3794772</v>
      </c>
    </row>
    <row r="6201" spans="1:14" x14ac:dyDescent="0.25">
      <c r="A6201" t="s">
        <v>69</v>
      </c>
      <c r="B6201" t="s">
        <v>2090</v>
      </c>
      <c r="C6201">
        <v>2935</v>
      </c>
      <c r="D6201" s="2">
        <v>46174</v>
      </c>
      <c r="E6201" t="s">
        <v>907</v>
      </c>
      <c r="F6201" t="s">
        <v>4930</v>
      </c>
      <c r="G6201" t="s">
        <v>14</v>
      </c>
      <c r="H6201" t="s">
        <v>10589</v>
      </c>
      <c r="I6201" t="s">
        <v>14</v>
      </c>
      <c r="J6201" t="s">
        <v>7060</v>
      </c>
      <c r="K6201" t="s">
        <v>56</v>
      </c>
      <c r="L6201" t="s">
        <v>904</v>
      </c>
      <c r="M6201" t="s">
        <v>1829</v>
      </c>
      <c r="N6201" s="5">
        <v>-2786747</v>
      </c>
    </row>
    <row r="6202" spans="1:14" x14ac:dyDescent="0.25">
      <c r="A6202" t="s">
        <v>69</v>
      </c>
      <c r="B6202" t="s">
        <v>2090</v>
      </c>
      <c r="C6202">
        <v>3814</v>
      </c>
      <c r="D6202" s="2">
        <v>46023</v>
      </c>
      <c r="E6202" t="s">
        <v>905</v>
      </c>
      <c r="F6202" t="s">
        <v>2257</v>
      </c>
      <c r="G6202" t="s">
        <v>14</v>
      </c>
      <c r="H6202" t="s">
        <v>3356</v>
      </c>
      <c r="I6202" t="s">
        <v>4427</v>
      </c>
      <c r="J6202" t="s">
        <v>2258</v>
      </c>
      <c r="K6202" t="s">
        <v>56</v>
      </c>
      <c r="L6202" t="s">
        <v>902</v>
      </c>
      <c r="M6202" t="s">
        <v>1829</v>
      </c>
      <c r="N6202" s="5">
        <v>595229</v>
      </c>
    </row>
    <row r="6203" spans="1:14" x14ac:dyDescent="0.25">
      <c r="A6203" t="s">
        <v>69</v>
      </c>
      <c r="B6203" t="s">
        <v>2090</v>
      </c>
      <c r="C6203">
        <v>3814</v>
      </c>
      <c r="D6203" s="2">
        <v>46023</v>
      </c>
      <c r="E6203" t="s">
        <v>905</v>
      </c>
      <c r="F6203" t="s">
        <v>1288</v>
      </c>
      <c r="G6203" t="s">
        <v>1289</v>
      </c>
      <c r="H6203" t="s">
        <v>3370</v>
      </c>
      <c r="I6203" t="s">
        <v>4428</v>
      </c>
      <c r="J6203" t="s">
        <v>1289</v>
      </c>
      <c r="K6203" t="s">
        <v>56</v>
      </c>
      <c r="L6203" t="s">
        <v>902</v>
      </c>
      <c r="M6203" t="s">
        <v>1829</v>
      </c>
      <c r="N6203" s="5">
        <v>396666</v>
      </c>
    </row>
    <row r="6204" spans="1:14" x14ac:dyDescent="0.25">
      <c r="A6204" t="s">
        <v>69</v>
      </c>
      <c r="B6204" t="s">
        <v>2090</v>
      </c>
      <c r="C6204">
        <v>3814</v>
      </c>
      <c r="D6204" s="2">
        <v>46023</v>
      </c>
      <c r="E6204" t="s">
        <v>905</v>
      </c>
      <c r="F6204" t="s">
        <v>325</v>
      </c>
      <c r="G6204" t="s">
        <v>313</v>
      </c>
      <c r="H6204" t="s">
        <v>3416</v>
      </c>
      <c r="I6204" t="s">
        <v>4429</v>
      </c>
      <c r="J6204" t="s">
        <v>313</v>
      </c>
      <c r="K6204" t="s">
        <v>56</v>
      </c>
      <c r="L6204" t="s">
        <v>902</v>
      </c>
      <c r="M6204" t="s">
        <v>1829</v>
      </c>
      <c r="N6204" s="5">
        <v>397625</v>
      </c>
    </row>
    <row r="6205" spans="1:14" x14ac:dyDescent="0.25">
      <c r="A6205" t="s">
        <v>69</v>
      </c>
      <c r="B6205" t="s">
        <v>2090</v>
      </c>
      <c r="C6205">
        <v>3814</v>
      </c>
      <c r="D6205" s="2">
        <v>46023</v>
      </c>
      <c r="E6205" t="s">
        <v>905</v>
      </c>
      <c r="F6205" t="s">
        <v>349</v>
      </c>
      <c r="G6205" t="s">
        <v>340</v>
      </c>
      <c r="H6205" t="s">
        <v>3342</v>
      </c>
      <c r="I6205" t="s">
        <v>4430</v>
      </c>
      <c r="J6205" t="s">
        <v>340</v>
      </c>
      <c r="K6205" t="s">
        <v>56</v>
      </c>
      <c r="L6205" t="s">
        <v>902</v>
      </c>
      <c r="M6205" t="s">
        <v>1829</v>
      </c>
      <c r="N6205" s="5">
        <v>396666</v>
      </c>
    </row>
    <row r="6206" spans="1:14" x14ac:dyDescent="0.25">
      <c r="A6206" t="s">
        <v>69</v>
      </c>
      <c r="B6206" t="s">
        <v>2090</v>
      </c>
      <c r="C6206">
        <v>3814</v>
      </c>
      <c r="D6206" s="2">
        <v>46023</v>
      </c>
      <c r="E6206" t="s">
        <v>905</v>
      </c>
      <c r="F6206" t="s">
        <v>330</v>
      </c>
      <c r="G6206" t="s">
        <v>315</v>
      </c>
      <c r="H6206" t="s">
        <v>3422</v>
      </c>
      <c r="I6206" t="s">
        <v>4431</v>
      </c>
      <c r="J6206" t="s">
        <v>315</v>
      </c>
      <c r="K6206" t="s">
        <v>56</v>
      </c>
      <c r="L6206" t="s">
        <v>902</v>
      </c>
      <c r="M6206" t="s">
        <v>1829</v>
      </c>
      <c r="N6206" s="5">
        <v>298219</v>
      </c>
    </row>
    <row r="6207" spans="1:14" x14ac:dyDescent="0.25">
      <c r="A6207" t="s">
        <v>69</v>
      </c>
      <c r="B6207" t="s">
        <v>2090</v>
      </c>
      <c r="C6207">
        <v>3814</v>
      </c>
      <c r="D6207" s="2">
        <v>46023</v>
      </c>
      <c r="E6207" t="s">
        <v>905</v>
      </c>
      <c r="F6207" t="s">
        <v>3419</v>
      </c>
      <c r="G6207" t="s">
        <v>14</v>
      </c>
      <c r="H6207" t="s">
        <v>3421</v>
      </c>
      <c r="I6207" t="s">
        <v>4432</v>
      </c>
      <c r="J6207" t="s">
        <v>3420</v>
      </c>
      <c r="K6207" t="s">
        <v>56</v>
      </c>
      <c r="L6207" t="s">
        <v>902</v>
      </c>
      <c r="M6207" t="s">
        <v>1829</v>
      </c>
      <c r="N6207" s="5">
        <v>397189</v>
      </c>
    </row>
    <row r="6208" spans="1:14" x14ac:dyDescent="0.25">
      <c r="A6208" t="s">
        <v>69</v>
      </c>
      <c r="B6208" t="s">
        <v>2090</v>
      </c>
      <c r="C6208">
        <v>3814</v>
      </c>
      <c r="D6208" s="2">
        <v>46023</v>
      </c>
      <c r="E6208" t="s">
        <v>905</v>
      </c>
      <c r="F6208" t="s">
        <v>799</v>
      </c>
      <c r="G6208" t="s">
        <v>780</v>
      </c>
      <c r="H6208" t="s">
        <v>3417</v>
      </c>
      <c r="I6208" t="s">
        <v>4433</v>
      </c>
      <c r="J6208" t="s">
        <v>780</v>
      </c>
      <c r="K6208" t="s">
        <v>56</v>
      </c>
      <c r="L6208" t="s">
        <v>902</v>
      </c>
      <c r="M6208" t="s">
        <v>1829</v>
      </c>
      <c r="N6208" s="5">
        <v>1590501</v>
      </c>
    </row>
    <row r="6209" spans="1:14" x14ac:dyDescent="0.25">
      <c r="A6209" t="s">
        <v>69</v>
      </c>
      <c r="B6209" t="s">
        <v>2090</v>
      </c>
      <c r="C6209">
        <v>3814</v>
      </c>
      <c r="D6209" s="2">
        <v>46023</v>
      </c>
      <c r="E6209" t="s">
        <v>905</v>
      </c>
      <c r="F6209" t="s">
        <v>2147</v>
      </c>
      <c r="G6209" t="s">
        <v>2148</v>
      </c>
      <c r="H6209" t="s">
        <v>2348</v>
      </c>
      <c r="I6209" t="s">
        <v>4434</v>
      </c>
      <c r="J6209" t="s">
        <v>2148</v>
      </c>
      <c r="K6209" t="s">
        <v>56</v>
      </c>
      <c r="L6209" t="s">
        <v>902</v>
      </c>
      <c r="M6209" t="s">
        <v>1829</v>
      </c>
      <c r="N6209" s="5">
        <v>1986206</v>
      </c>
    </row>
    <row r="6210" spans="1:14" x14ac:dyDescent="0.25">
      <c r="A6210" t="s">
        <v>69</v>
      </c>
      <c r="B6210" t="s">
        <v>2090</v>
      </c>
      <c r="C6210">
        <v>3814</v>
      </c>
      <c r="D6210" s="2">
        <v>46023</v>
      </c>
      <c r="E6210" t="s">
        <v>905</v>
      </c>
      <c r="F6210" t="s">
        <v>324</v>
      </c>
      <c r="G6210" t="s">
        <v>316</v>
      </c>
      <c r="H6210" t="s">
        <v>3382</v>
      </c>
      <c r="I6210" t="s">
        <v>4435</v>
      </c>
      <c r="J6210" t="s">
        <v>316</v>
      </c>
      <c r="K6210" t="s">
        <v>56</v>
      </c>
      <c r="L6210" t="s">
        <v>902</v>
      </c>
      <c r="M6210" t="s">
        <v>1829</v>
      </c>
      <c r="N6210" s="5">
        <v>2862901</v>
      </c>
    </row>
    <row r="6211" spans="1:14" x14ac:dyDescent="0.25">
      <c r="A6211" t="s">
        <v>69</v>
      </c>
      <c r="B6211" t="s">
        <v>2090</v>
      </c>
      <c r="C6211">
        <v>3814</v>
      </c>
      <c r="D6211" s="2">
        <v>46023</v>
      </c>
      <c r="E6211" t="s">
        <v>905</v>
      </c>
      <c r="F6211" t="s">
        <v>951</v>
      </c>
      <c r="G6211" t="s">
        <v>2085</v>
      </c>
      <c r="H6211" t="s">
        <v>3385</v>
      </c>
      <c r="I6211" t="s">
        <v>4436</v>
      </c>
      <c r="J6211" t="s">
        <v>1496</v>
      </c>
      <c r="K6211" t="s">
        <v>56</v>
      </c>
      <c r="L6211" t="s">
        <v>902</v>
      </c>
      <c r="M6211" t="s">
        <v>1829</v>
      </c>
      <c r="N6211" s="5">
        <v>1013944</v>
      </c>
    </row>
    <row r="6212" spans="1:14" x14ac:dyDescent="0.25">
      <c r="A6212" t="s">
        <v>69</v>
      </c>
      <c r="B6212" t="s">
        <v>2090</v>
      </c>
      <c r="C6212">
        <v>3814</v>
      </c>
      <c r="D6212" s="2">
        <v>46023</v>
      </c>
      <c r="E6212" t="s">
        <v>905</v>
      </c>
      <c r="F6212" t="s">
        <v>224</v>
      </c>
      <c r="G6212" t="s">
        <v>79</v>
      </c>
      <c r="H6212" t="s">
        <v>3383</v>
      </c>
      <c r="I6212" t="s">
        <v>4437</v>
      </c>
      <c r="J6212" t="s">
        <v>79</v>
      </c>
      <c r="K6212" t="s">
        <v>56</v>
      </c>
      <c r="L6212" t="s">
        <v>902</v>
      </c>
      <c r="M6212" t="s">
        <v>1829</v>
      </c>
      <c r="N6212" s="5">
        <v>993775</v>
      </c>
    </row>
    <row r="6213" spans="1:14" x14ac:dyDescent="0.25">
      <c r="A6213" t="s">
        <v>69</v>
      </c>
      <c r="B6213" t="s">
        <v>2090</v>
      </c>
      <c r="C6213">
        <v>3814</v>
      </c>
      <c r="D6213" s="2">
        <v>46023</v>
      </c>
      <c r="E6213" t="s">
        <v>905</v>
      </c>
      <c r="F6213" t="s">
        <v>3379</v>
      </c>
      <c r="G6213" t="s">
        <v>3458</v>
      </c>
      <c r="H6213" t="s">
        <v>3381</v>
      </c>
      <c r="I6213" t="s">
        <v>4438</v>
      </c>
      <c r="J6213" t="s">
        <v>3380</v>
      </c>
      <c r="K6213" t="s">
        <v>56</v>
      </c>
      <c r="L6213" t="s">
        <v>902</v>
      </c>
      <c r="M6213" t="s">
        <v>1829</v>
      </c>
      <c r="N6213" s="5">
        <v>755488</v>
      </c>
    </row>
    <row r="6214" spans="1:14" x14ac:dyDescent="0.25">
      <c r="A6214" t="s">
        <v>69</v>
      </c>
      <c r="B6214" t="s">
        <v>2090</v>
      </c>
      <c r="C6214">
        <v>3814</v>
      </c>
      <c r="D6214" s="2">
        <v>46023</v>
      </c>
      <c r="E6214" t="s">
        <v>907</v>
      </c>
      <c r="F6214" t="s">
        <v>2147</v>
      </c>
      <c r="G6214" t="s">
        <v>2148</v>
      </c>
      <c r="H6214" t="s">
        <v>2348</v>
      </c>
      <c r="I6214" t="s">
        <v>4434</v>
      </c>
      <c r="J6214" t="s">
        <v>2386</v>
      </c>
      <c r="K6214" t="s">
        <v>56</v>
      </c>
      <c r="L6214" t="s">
        <v>904</v>
      </c>
      <c r="M6214" t="s">
        <v>1829</v>
      </c>
      <c r="N6214" s="5">
        <v>-1986206</v>
      </c>
    </row>
    <row r="6215" spans="1:14" x14ac:dyDescent="0.25">
      <c r="A6215" t="s">
        <v>69</v>
      </c>
      <c r="B6215" t="s">
        <v>2090</v>
      </c>
      <c r="C6215">
        <v>3814</v>
      </c>
      <c r="D6215" s="2">
        <v>46054</v>
      </c>
      <c r="E6215" t="s">
        <v>905</v>
      </c>
      <c r="F6215" t="s">
        <v>5707</v>
      </c>
      <c r="G6215" t="s">
        <v>5708</v>
      </c>
      <c r="H6215" t="s">
        <v>4757</v>
      </c>
      <c r="I6215" t="s">
        <v>5709</v>
      </c>
      <c r="J6215" t="s">
        <v>5708</v>
      </c>
      <c r="K6215" t="s">
        <v>56</v>
      </c>
      <c r="L6215" t="s">
        <v>902</v>
      </c>
      <c r="M6215" t="s">
        <v>1829</v>
      </c>
      <c r="N6215" s="5">
        <v>655658</v>
      </c>
    </row>
    <row r="6216" spans="1:14" x14ac:dyDescent="0.25">
      <c r="A6216" t="s">
        <v>69</v>
      </c>
      <c r="B6216" t="s">
        <v>2090</v>
      </c>
      <c r="C6216">
        <v>3814</v>
      </c>
      <c r="D6216" s="2">
        <v>46054</v>
      </c>
      <c r="E6216" t="s">
        <v>905</v>
      </c>
      <c r="F6216" t="s">
        <v>5710</v>
      </c>
      <c r="G6216" t="s">
        <v>14</v>
      </c>
      <c r="H6216" t="s">
        <v>4767</v>
      </c>
      <c r="I6216" t="s">
        <v>5711</v>
      </c>
      <c r="J6216" t="s">
        <v>5712</v>
      </c>
      <c r="K6216" t="s">
        <v>56</v>
      </c>
      <c r="L6216" t="s">
        <v>902</v>
      </c>
      <c r="M6216" t="s">
        <v>1829</v>
      </c>
      <c r="N6216" s="5">
        <v>397292</v>
      </c>
    </row>
    <row r="6217" spans="1:14" x14ac:dyDescent="0.25">
      <c r="A6217" t="s">
        <v>69</v>
      </c>
      <c r="B6217" t="s">
        <v>2090</v>
      </c>
      <c r="C6217">
        <v>3814</v>
      </c>
      <c r="D6217" s="2">
        <v>46054</v>
      </c>
      <c r="E6217" t="s">
        <v>905</v>
      </c>
      <c r="F6217" t="s">
        <v>2147</v>
      </c>
      <c r="G6217" t="s">
        <v>2148</v>
      </c>
      <c r="H6217" t="s">
        <v>4766</v>
      </c>
      <c r="I6217" t="s">
        <v>5713</v>
      </c>
      <c r="J6217" t="s">
        <v>2148</v>
      </c>
      <c r="K6217" t="s">
        <v>56</v>
      </c>
      <c r="L6217" t="s">
        <v>902</v>
      </c>
      <c r="M6217" t="s">
        <v>1829</v>
      </c>
      <c r="N6217" s="5">
        <v>1984919</v>
      </c>
    </row>
    <row r="6218" spans="1:14" x14ac:dyDescent="0.25">
      <c r="A6218" t="s">
        <v>69</v>
      </c>
      <c r="B6218" t="s">
        <v>2090</v>
      </c>
      <c r="C6218">
        <v>3814</v>
      </c>
      <c r="D6218" s="2">
        <v>46054</v>
      </c>
      <c r="E6218" t="s">
        <v>905</v>
      </c>
      <c r="F6218" t="s">
        <v>2147</v>
      </c>
      <c r="G6218" t="s">
        <v>2148</v>
      </c>
      <c r="H6218" t="s">
        <v>4777</v>
      </c>
      <c r="I6218" t="s">
        <v>5714</v>
      </c>
      <c r="J6218" t="s">
        <v>2148</v>
      </c>
      <c r="K6218" t="s">
        <v>56</v>
      </c>
      <c r="L6218" t="s">
        <v>902</v>
      </c>
      <c r="M6218" t="s">
        <v>1829</v>
      </c>
      <c r="N6218" s="5">
        <v>1984919</v>
      </c>
    </row>
    <row r="6219" spans="1:14" x14ac:dyDescent="0.25">
      <c r="A6219" t="s">
        <v>69</v>
      </c>
      <c r="B6219" t="s">
        <v>2090</v>
      </c>
      <c r="C6219">
        <v>3814</v>
      </c>
      <c r="D6219" s="2">
        <v>46054</v>
      </c>
      <c r="E6219" t="s">
        <v>905</v>
      </c>
      <c r="F6219" t="s">
        <v>221</v>
      </c>
      <c r="G6219" t="s">
        <v>274</v>
      </c>
      <c r="H6219" t="s">
        <v>4772</v>
      </c>
      <c r="I6219" t="s">
        <v>5715</v>
      </c>
      <c r="J6219" t="s">
        <v>274</v>
      </c>
      <c r="K6219" t="s">
        <v>56</v>
      </c>
      <c r="L6219" t="s">
        <v>902</v>
      </c>
      <c r="M6219" t="s">
        <v>1829</v>
      </c>
      <c r="N6219" s="5">
        <v>993490</v>
      </c>
    </row>
    <row r="6220" spans="1:14" x14ac:dyDescent="0.25">
      <c r="A6220" t="s">
        <v>69</v>
      </c>
      <c r="B6220" t="s">
        <v>2090</v>
      </c>
      <c r="C6220">
        <v>3814</v>
      </c>
      <c r="D6220" s="2">
        <v>46054</v>
      </c>
      <c r="E6220" t="s">
        <v>905</v>
      </c>
      <c r="F6220" t="s">
        <v>951</v>
      </c>
      <c r="G6220" t="s">
        <v>2085</v>
      </c>
      <c r="H6220" t="s">
        <v>4768</v>
      </c>
      <c r="I6220" t="s">
        <v>5716</v>
      </c>
      <c r="J6220" t="s">
        <v>1496</v>
      </c>
      <c r="K6220" t="s">
        <v>56</v>
      </c>
      <c r="L6220" t="s">
        <v>902</v>
      </c>
      <c r="M6220" t="s">
        <v>1829</v>
      </c>
      <c r="N6220" s="5">
        <v>262195</v>
      </c>
    </row>
    <row r="6221" spans="1:14" x14ac:dyDescent="0.25">
      <c r="A6221" t="s">
        <v>69</v>
      </c>
      <c r="B6221" t="s">
        <v>2090</v>
      </c>
      <c r="C6221">
        <v>3814</v>
      </c>
      <c r="D6221" s="2">
        <v>46054</v>
      </c>
      <c r="E6221" t="s">
        <v>905</v>
      </c>
      <c r="F6221" t="s">
        <v>951</v>
      </c>
      <c r="G6221" t="s">
        <v>2085</v>
      </c>
      <c r="H6221" t="s">
        <v>4773</v>
      </c>
      <c r="I6221" t="s">
        <v>5717</v>
      </c>
      <c r="J6221" t="s">
        <v>1496</v>
      </c>
      <c r="K6221" t="s">
        <v>56</v>
      </c>
      <c r="L6221" t="s">
        <v>902</v>
      </c>
      <c r="M6221" t="s">
        <v>1829</v>
      </c>
      <c r="N6221" s="5">
        <v>460620</v>
      </c>
    </row>
    <row r="6222" spans="1:14" x14ac:dyDescent="0.25">
      <c r="A6222" t="s">
        <v>69</v>
      </c>
      <c r="B6222" t="s">
        <v>2090</v>
      </c>
      <c r="C6222">
        <v>3814</v>
      </c>
      <c r="D6222" s="2">
        <v>46054</v>
      </c>
      <c r="E6222" t="s">
        <v>905</v>
      </c>
      <c r="F6222" t="s">
        <v>951</v>
      </c>
      <c r="G6222" t="s">
        <v>2085</v>
      </c>
      <c r="H6222" t="s">
        <v>4778</v>
      </c>
      <c r="I6222" t="s">
        <v>5718</v>
      </c>
      <c r="J6222" t="s">
        <v>1496</v>
      </c>
      <c r="K6222" t="s">
        <v>56</v>
      </c>
      <c r="L6222" t="s">
        <v>902</v>
      </c>
      <c r="M6222" t="s">
        <v>1829</v>
      </c>
      <c r="N6222" s="5">
        <v>329839</v>
      </c>
    </row>
    <row r="6223" spans="1:14" x14ac:dyDescent="0.25">
      <c r="A6223" t="s">
        <v>69</v>
      </c>
      <c r="B6223" t="s">
        <v>2090</v>
      </c>
      <c r="C6223">
        <v>3814</v>
      </c>
      <c r="D6223" s="2">
        <v>46054</v>
      </c>
      <c r="E6223" t="s">
        <v>906</v>
      </c>
      <c r="F6223" t="s">
        <v>224</v>
      </c>
      <c r="G6223" t="s">
        <v>79</v>
      </c>
      <c r="H6223" t="s">
        <v>4797</v>
      </c>
      <c r="I6223" t="s">
        <v>5719</v>
      </c>
      <c r="J6223" t="s">
        <v>5720</v>
      </c>
      <c r="K6223" t="s">
        <v>56</v>
      </c>
      <c r="L6223" t="s">
        <v>903</v>
      </c>
      <c r="M6223" t="s">
        <v>1829</v>
      </c>
      <c r="N6223" s="5">
        <v>992524</v>
      </c>
    </row>
    <row r="6224" spans="1:14" x14ac:dyDescent="0.25">
      <c r="A6224" t="s">
        <v>69</v>
      </c>
      <c r="B6224" t="s">
        <v>2090</v>
      </c>
      <c r="C6224">
        <v>3814</v>
      </c>
      <c r="D6224" s="2">
        <v>46082</v>
      </c>
      <c r="E6224" t="s">
        <v>905</v>
      </c>
      <c r="F6224" t="s">
        <v>6233</v>
      </c>
      <c r="G6224" t="s">
        <v>6234</v>
      </c>
      <c r="H6224" t="s">
        <v>6235</v>
      </c>
      <c r="I6224" t="s">
        <v>8755</v>
      </c>
      <c r="J6224" t="s">
        <v>6234</v>
      </c>
      <c r="K6224" t="s">
        <v>56</v>
      </c>
      <c r="L6224" t="s">
        <v>902</v>
      </c>
      <c r="M6224" t="s">
        <v>1829</v>
      </c>
      <c r="N6224" s="5">
        <v>397396</v>
      </c>
    </row>
    <row r="6225" spans="1:14" x14ac:dyDescent="0.25">
      <c r="A6225" t="s">
        <v>69</v>
      </c>
      <c r="B6225" t="s">
        <v>2090</v>
      </c>
      <c r="C6225">
        <v>3814</v>
      </c>
      <c r="D6225" s="2">
        <v>46082</v>
      </c>
      <c r="E6225" t="s">
        <v>905</v>
      </c>
      <c r="F6225" t="s">
        <v>1288</v>
      </c>
      <c r="G6225" t="s">
        <v>1289</v>
      </c>
      <c r="H6225" t="s">
        <v>6585</v>
      </c>
      <c r="I6225" t="s">
        <v>8756</v>
      </c>
      <c r="J6225" t="s">
        <v>1289</v>
      </c>
      <c r="K6225" t="s">
        <v>56</v>
      </c>
      <c r="L6225" t="s">
        <v>902</v>
      </c>
      <c r="M6225" t="s">
        <v>1829</v>
      </c>
      <c r="N6225" s="5">
        <v>398417</v>
      </c>
    </row>
    <row r="6226" spans="1:14" x14ac:dyDescent="0.25">
      <c r="A6226" t="s">
        <v>69</v>
      </c>
      <c r="B6226" t="s">
        <v>2090</v>
      </c>
      <c r="C6226">
        <v>3814</v>
      </c>
      <c r="D6226" s="2">
        <v>46082</v>
      </c>
      <c r="E6226" t="s">
        <v>905</v>
      </c>
      <c r="F6226" t="s">
        <v>1288</v>
      </c>
      <c r="G6226" t="s">
        <v>1289</v>
      </c>
      <c r="H6226" t="s">
        <v>6612</v>
      </c>
      <c r="I6226" t="s">
        <v>8757</v>
      </c>
      <c r="J6226" t="s">
        <v>1289</v>
      </c>
      <c r="K6226" t="s">
        <v>56</v>
      </c>
      <c r="L6226" t="s">
        <v>902</v>
      </c>
      <c r="M6226" t="s">
        <v>1829</v>
      </c>
      <c r="N6226" s="5">
        <v>398417</v>
      </c>
    </row>
    <row r="6227" spans="1:14" x14ac:dyDescent="0.25">
      <c r="A6227" t="s">
        <v>69</v>
      </c>
      <c r="B6227" t="s">
        <v>2090</v>
      </c>
      <c r="C6227">
        <v>3814</v>
      </c>
      <c r="D6227" s="2">
        <v>46082</v>
      </c>
      <c r="E6227" t="s">
        <v>905</v>
      </c>
      <c r="F6227" t="s">
        <v>1288</v>
      </c>
      <c r="G6227" t="s">
        <v>1289</v>
      </c>
      <c r="H6227" t="s">
        <v>6613</v>
      </c>
      <c r="I6227" t="s">
        <v>8758</v>
      </c>
      <c r="J6227" t="s">
        <v>1289</v>
      </c>
      <c r="K6227" t="s">
        <v>56</v>
      </c>
      <c r="L6227" t="s">
        <v>902</v>
      </c>
      <c r="M6227" t="s">
        <v>1829</v>
      </c>
      <c r="N6227" s="5">
        <v>398417</v>
      </c>
    </row>
    <row r="6228" spans="1:14" x14ac:dyDescent="0.25">
      <c r="A6228" t="s">
        <v>69</v>
      </c>
      <c r="B6228" t="s">
        <v>2090</v>
      </c>
      <c r="C6228">
        <v>3814</v>
      </c>
      <c r="D6228" s="2">
        <v>46082</v>
      </c>
      <c r="E6228" t="s">
        <v>905</v>
      </c>
      <c r="F6228" t="s">
        <v>325</v>
      </c>
      <c r="G6228" t="s">
        <v>313</v>
      </c>
      <c r="H6228" t="s">
        <v>6597</v>
      </c>
      <c r="I6228" t="s">
        <v>8759</v>
      </c>
      <c r="J6228" t="s">
        <v>8760</v>
      </c>
      <c r="K6228" t="s">
        <v>56</v>
      </c>
      <c r="L6228" t="s">
        <v>902</v>
      </c>
      <c r="M6228" t="s">
        <v>1829</v>
      </c>
      <c r="N6228" s="5">
        <v>418338</v>
      </c>
    </row>
    <row r="6229" spans="1:14" x14ac:dyDescent="0.25">
      <c r="A6229" t="s">
        <v>69</v>
      </c>
      <c r="B6229" t="s">
        <v>2090</v>
      </c>
      <c r="C6229">
        <v>3814</v>
      </c>
      <c r="D6229" s="2">
        <v>46082</v>
      </c>
      <c r="E6229" t="s">
        <v>905</v>
      </c>
      <c r="F6229" t="s">
        <v>325</v>
      </c>
      <c r="G6229" t="s">
        <v>313</v>
      </c>
      <c r="H6229" t="s">
        <v>6601</v>
      </c>
      <c r="I6229" t="s">
        <v>8761</v>
      </c>
      <c r="J6229" t="s">
        <v>8762</v>
      </c>
      <c r="K6229" t="s">
        <v>56</v>
      </c>
      <c r="L6229" t="s">
        <v>902</v>
      </c>
      <c r="M6229" t="s">
        <v>1829</v>
      </c>
      <c r="N6229" s="5">
        <v>418338</v>
      </c>
    </row>
    <row r="6230" spans="1:14" x14ac:dyDescent="0.25">
      <c r="A6230" t="s">
        <v>69</v>
      </c>
      <c r="B6230" t="s">
        <v>2090</v>
      </c>
      <c r="C6230">
        <v>3814</v>
      </c>
      <c r="D6230" s="2">
        <v>46082</v>
      </c>
      <c r="E6230" t="s">
        <v>905</v>
      </c>
      <c r="F6230" t="s">
        <v>349</v>
      </c>
      <c r="G6230" t="s">
        <v>340</v>
      </c>
      <c r="H6230" t="s">
        <v>6606</v>
      </c>
      <c r="I6230" t="s">
        <v>8763</v>
      </c>
      <c r="J6230" t="s">
        <v>340</v>
      </c>
      <c r="K6230" t="s">
        <v>56</v>
      </c>
      <c r="L6230" t="s">
        <v>902</v>
      </c>
      <c r="M6230" t="s">
        <v>1829</v>
      </c>
      <c r="N6230" s="5">
        <v>398417</v>
      </c>
    </row>
    <row r="6231" spans="1:14" x14ac:dyDescent="0.25">
      <c r="A6231" t="s">
        <v>69</v>
      </c>
      <c r="B6231" t="s">
        <v>2090</v>
      </c>
      <c r="C6231">
        <v>3814</v>
      </c>
      <c r="D6231" s="2">
        <v>46082</v>
      </c>
      <c r="E6231" t="s">
        <v>905</v>
      </c>
      <c r="F6231" t="s">
        <v>349</v>
      </c>
      <c r="G6231" t="s">
        <v>340</v>
      </c>
      <c r="H6231" t="s">
        <v>6607</v>
      </c>
      <c r="I6231" t="s">
        <v>8764</v>
      </c>
      <c r="J6231" t="s">
        <v>340</v>
      </c>
      <c r="K6231" t="s">
        <v>56</v>
      </c>
      <c r="L6231" t="s">
        <v>902</v>
      </c>
      <c r="M6231" t="s">
        <v>1829</v>
      </c>
      <c r="N6231" s="5">
        <v>756993</v>
      </c>
    </row>
    <row r="6232" spans="1:14" x14ac:dyDescent="0.25">
      <c r="A6232" t="s">
        <v>69</v>
      </c>
      <c r="B6232" t="s">
        <v>2090</v>
      </c>
      <c r="C6232">
        <v>3814</v>
      </c>
      <c r="D6232" s="2">
        <v>46082</v>
      </c>
      <c r="E6232" t="s">
        <v>905</v>
      </c>
      <c r="F6232" t="s">
        <v>6211</v>
      </c>
      <c r="G6232" t="s">
        <v>14</v>
      </c>
      <c r="H6232" t="s">
        <v>6213</v>
      </c>
      <c r="I6232" t="s">
        <v>8765</v>
      </c>
      <c r="J6232" t="s">
        <v>6212</v>
      </c>
      <c r="K6232" t="s">
        <v>56</v>
      </c>
      <c r="L6232" t="s">
        <v>902</v>
      </c>
      <c r="M6232" t="s">
        <v>1829</v>
      </c>
      <c r="N6232" s="5">
        <v>219129</v>
      </c>
    </row>
    <row r="6233" spans="1:14" x14ac:dyDescent="0.25">
      <c r="A6233" t="s">
        <v>69</v>
      </c>
      <c r="B6233" t="s">
        <v>2090</v>
      </c>
      <c r="C6233">
        <v>3814</v>
      </c>
      <c r="D6233" s="2">
        <v>46082</v>
      </c>
      <c r="E6233" t="s">
        <v>905</v>
      </c>
      <c r="F6233" t="s">
        <v>8766</v>
      </c>
      <c r="G6233" t="s">
        <v>8767</v>
      </c>
      <c r="H6233" t="s">
        <v>6589</v>
      </c>
      <c r="I6233" t="s">
        <v>8768</v>
      </c>
      <c r="J6233" t="s">
        <v>8767</v>
      </c>
      <c r="K6233" t="s">
        <v>56</v>
      </c>
      <c r="L6233" t="s">
        <v>902</v>
      </c>
      <c r="M6233" t="s">
        <v>1829</v>
      </c>
      <c r="N6233" s="5">
        <v>601610</v>
      </c>
    </row>
    <row r="6234" spans="1:14" x14ac:dyDescent="0.25">
      <c r="A6234" t="s">
        <v>69</v>
      </c>
      <c r="B6234" t="s">
        <v>2090</v>
      </c>
      <c r="C6234">
        <v>3814</v>
      </c>
      <c r="D6234" s="2">
        <v>46082</v>
      </c>
      <c r="E6234" t="s">
        <v>905</v>
      </c>
      <c r="F6234" t="s">
        <v>2147</v>
      </c>
      <c r="G6234" t="s">
        <v>2148</v>
      </c>
      <c r="H6234" t="s">
        <v>6594</v>
      </c>
      <c r="I6234" t="s">
        <v>8769</v>
      </c>
      <c r="J6234" t="s">
        <v>2148</v>
      </c>
      <c r="K6234" t="s">
        <v>56</v>
      </c>
      <c r="L6234" t="s">
        <v>902</v>
      </c>
      <c r="M6234" t="s">
        <v>1829</v>
      </c>
      <c r="N6234" s="5">
        <v>793967</v>
      </c>
    </row>
    <row r="6235" spans="1:14" x14ac:dyDescent="0.25">
      <c r="A6235" t="s">
        <v>69</v>
      </c>
      <c r="B6235" t="s">
        <v>2090</v>
      </c>
      <c r="C6235">
        <v>3814</v>
      </c>
      <c r="D6235" s="2">
        <v>46082</v>
      </c>
      <c r="E6235" t="s">
        <v>905</v>
      </c>
      <c r="F6235" t="s">
        <v>2147</v>
      </c>
      <c r="G6235" t="s">
        <v>2148</v>
      </c>
      <c r="H6235" t="s">
        <v>6594</v>
      </c>
      <c r="I6235" t="s">
        <v>8770</v>
      </c>
      <c r="J6235" t="s">
        <v>2148</v>
      </c>
      <c r="K6235" t="s">
        <v>56</v>
      </c>
      <c r="L6235" t="s">
        <v>902</v>
      </c>
      <c r="M6235" t="s">
        <v>1829</v>
      </c>
      <c r="N6235" s="5">
        <v>793967</v>
      </c>
    </row>
    <row r="6236" spans="1:14" x14ac:dyDescent="0.25">
      <c r="A6236" t="s">
        <v>69</v>
      </c>
      <c r="B6236" t="s">
        <v>2090</v>
      </c>
      <c r="C6236">
        <v>3814</v>
      </c>
      <c r="D6236" s="2">
        <v>46082</v>
      </c>
      <c r="E6236" t="s">
        <v>905</v>
      </c>
      <c r="F6236" t="s">
        <v>2147</v>
      </c>
      <c r="G6236" t="s">
        <v>2148</v>
      </c>
      <c r="H6236" t="s">
        <v>6605</v>
      </c>
      <c r="I6236" t="s">
        <v>8771</v>
      </c>
      <c r="J6236" t="s">
        <v>2148</v>
      </c>
      <c r="K6236" t="s">
        <v>56</v>
      </c>
      <c r="L6236" t="s">
        <v>902</v>
      </c>
      <c r="M6236" t="s">
        <v>1829</v>
      </c>
      <c r="N6236" s="5">
        <v>1984919</v>
      </c>
    </row>
    <row r="6237" spans="1:14" x14ac:dyDescent="0.25">
      <c r="A6237" t="s">
        <v>69</v>
      </c>
      <c r="B6237" t="s">
        <v>2090</v>
      </c>
      <c r="C6237">
        <v>3814</v>
      </c>
      <c r="D6237" s="2">
        <v>46082</v>
      </c>
      <c r="E6237" t="s">
        <v>905</v>
      </c>
      <c r="F6237" t="s">
        <v>221</v>
      </c>
      <c r="G6237" t="s">
        <v>274</v>
      </c>
      <c r="H6237" t="s">
        <v>4772</v>
      </c>
      <c r="I6237" t="s">
        <v>8772</v>
      </c>
      <c r="J6237" t="s">
        <v>274</v>
      </c>
      <c r="K6237" t="s">
        <v>56</v>
      </c>
      <c r="L6237" t="s">
        <v>902</v>
      </c>
      <c r="M6237" t="s">
        <v>1829</v>
      </c>
      <c r="N6237" s="5">
        <v>993490</v>
      </c>
    </row>
    <row r="6238" spans="1:14" x14ac:dyDescent="0.25">
      <c r="A6238" t="s">
        <v>69</v>
      </c>
      <c r="B6238" t="s">
        <v>2090</v>
      </c>
      <c r="C6238">
        <v>3814</v>
      </c>
      <c r="D6238" s="2">
        <v>46082</v>
      </c>
      <c r="E6238" t="s">
        <v>905</v>
      </c>
      <c r="F6238" t="s">
        <v>221</v>
      </c>
      <c r="G6238" t="s">
        <v>274</v>
      </c>
      <c r="H6238" t="s">
        <v>4772</v>
      </c>
      <c r="I6238" t="s">
        <v>8773</v>
      </c>
      <c r="J6238" t="s">
        <v>274</v>
      </c>
      <c r="K6238" t="s">
        <v>56</v>
      </c>
      <c r="L6238" t="s">
        <v>902</v>
      </c>
      <c r="M6238" t="s">
        <v>1829</v>
      </c>
      <c r="N6238" s="5">
        <v>-993490</v>
      </c>
    </row>
    <row r="6239" spans="1:14" x14ac:dyDescent="0.25">
      <c r="A6239" t="s">
        <v>69</v>
      </c>
      <c r="B6239" t="s">
        <v>2090</v>
      </c>
      <c r="C6239">
        <v>3814</v>
      </c>
      <c r="D6239" s="2">
        <v>46082</v>
      </c>
      <c r="E6239" t="s">
        <v>905</v>
      </c>
      <c r="F6239" t="s">
        <v>951</v>
      </c>
      <c r="G6239" t="s">
        <v>2085</v>
      </c>
      <c r="H6239" t="s">
        <v>6595</v>
      </c>
      <c r="I6239" t="s">
        <v>8774</v>
      </c>
      <c r="J6239" t="s">
        <v>1496</v>
      </c>
      <c r="K6239" t="s">
        <v>56</v>
      </c>
      <c r="L6239" t="s">
        <v>902</v>
      </c>
      <c r="M6239" t="s">
        <v>1829</v>
      </c>
      <c r="N6239" s="5">
        <v>677309</v>
      </c>
    </row>
    <row r="6240" spans="1:14" x14ac:dyDescent="0.25">
      <c r="A6240" t="s">
        <v>69</v>
      </c>
      <c r="B6240" t="s">
        <v>2090</v>
      </c>
      <c r="C6240">
        <v>3814</v>
      </c>
      <c r="D6240" s="2">
        <v>46082</v>
      </c>
      <c r="E6240" t="s">
        <v>905</v>
      </c>
      <c r="F6240" t="s">
        <v>224</v>
      </c>
      <c r="G6240" t="s">
        <v>79</v>
      </c>
      <c r="H6240" t="s">
        <v>4797</v>
      </c>
      <c r="I6240" t="s">
        <v>5719</v>
      </c>
      <c r="J6240" t="s">
        <v>79</v>
      </c>
      <c r="K6240" t="s">
        <v>56</v>
      </c>
      <c r="L6240" t="s">
        <v>902</v>
      </c>
      <c r="M6240" t="s">
        <v>1829</v>
      </c>
      <c r="N6240" s="5">
        <v>992524</v>
      </c>
    </row>
    <row r="6241" spans="1:14" x14ac:dyDescent="0.25">
      <c r="A6241" t="s">
        <v>69</v>
      </c>
      <c r="B6241" t="s">
        <v>2090</v>
      </c>
      <c r="C6241">
        <v>3814</v>
      </c>
      <c r="D6241" s="2">
        <v>46082</v>
      </c>
      <c r="E6241" t="s">
        <v>905</v>
      </c>
      <c r="F6241" t="s">
        <v>224</v>
      </c>
      <c r="G6241" t="s">
        <v>79</v>
      </c>
      <c r="H6241" t="s">
        <v>6604</v>
      </c>
      <c r="I6241" t="s">
        <v>8775</v>
      </c>
      <c r="J6241" t="s">
        <v>79</v>
      </c>
      <c r="K6241" t="s">
        <v>56</v>
      </c>
      <c r="L6241" t="s">
        <v>902</v>
      </c>
      <c r="M6241" t="s">
        <v>1829</v>
      </c>
      <c r="N6241" s="5">
        <v>995191</v>
      </c>
    </row>
    <row r="6242" spans="1:14" x14ac:dyDescent="0.25">
      <c r="A6242" t="s">
        <v>69</v>
      </c>
      <c r="B6242" t="s">
        <v>2090</v>
      </c>
      <c r="C6242">
        <v>3814</v>
      </c>
      <c r="D6242" s="2">
        <v>46082</v>
      </c>
      <c r="E6242" t="s">
        <v>906</v>
      </c>
      <c r="F6242" t="s">
        <v>8776</v>
      </c>
      <c r="G6242" t="s">
        <v>14</v>
      </c>
      <c r="H6242" t="s">
        <v>6590</v>
      </c>
      <c r="I6242" t="s">
        <v>8777</v>
      </c>
      <c r="J6242" t="s">
        <v>8778</v>
      </c>
      <c r="K6242" t="s">
        <v>56</v>
      </c>
      <c r="L6242" t="s">
        <v>903</v>
      </c>
      <c r="M6242" t="s">
        <v>1829</v>
      </c>
      <c r="N6242" s="5">
        <v>258973</v>
      </c>
    </row>
    <row r="6243" spans="1:14" x14ac:dyDescent="0.25">
      <c r="A6243" t="s">
        <v>69</v>
      </c>
      <c r="B6243" t="s">
        <v>2090</v>
      </c>
      <c r="C6243">
        <v>3814</v>
      </c>
      <c r="D6243" s="2">
        <v>46082</v>
      </c>
      <c r="E6243" t="s">
        <v>906</v>
      </c>
      <c r="F6243" t="s">
        <v>8779</v>
      </c>
      <c r="G6243" t="s">
        <v>8780</v>
      </c>
      <c r="H6243" t="s">
        <v>6587</v>
      </c>
      <c r="I6243" t="s">
        <v>8781</v>
      </c>
      <c r="J6243" t="s">
        <v>8782</v>
      </c>
      <c r="K6243" t="s">
        <v>56</v>
      </c>
      <c r="L6243" t="s">
        <v>903</v>
      </c>
      <c r="M6243" t="s">
        <v>1829</v>
      </c>
      <c r="N6243" s="5">
        <v>597626</v>
      </c>
    </row>
    <row r="6244" spans="1:14" x14ac:dyDescent="0.25">
      <c r="A6244" t="s">
        <v>69</v>
      </c>
      <c r="B6244" t="s">
        <v>2090</v>
      </c>
      <c r="C6244">
        <v>3814</v>
      </c>
      <c r="D6244" s="2">
        <v>46082</v>
      </c>
      <c r="E6244" t="s">
        <v>907</v>
      </c>
      <c r="F6244" t="s">
        <v>224</v>
      </c>
      <c r="G6244" t="s">
        <v>79</v>
      </c>
      <c r="H6244" t="s">
        <v>4797</v>
      </c>
      <c r="I6244" t="s">
        <v>5719</v>
      </c>
      <c r="J6244" t="s">
        <v>8783</v>
      </c>
      <c r="K6244" t="s">
        <v>56</v>
      </c>
      <c r="L6244" t="s">
        <v>904</v>
      </c>
      <c r="M6244" t="s">
        <v>1829</v>
      </c>
      <c r="N6244" s="5">
        <v>-992524</v>
      </c>
    </row>
    <row r="6245" spans="1:14" x14ac:dyDescent="0.25">
      <c r="A6245" t="s">
        <v>69</v>
      </c>
      <c r="B6245" t="s">
        <v>2090</v>
      </c>
      <c r="C6245">
        <v>3814</v>
      </c>
      <c r="D6245" s="2">
        <v>46113</v>
      </c>
      <c r="E6245" t="s">
        <v>905</v>
      </c>
      <c r="F6245" t="s">
        <v>8784</v>
      </c>
      <c r="G6245" t="s">
        <v>8785</v>
      </c>
      <c r="H6245" t="s">
        <v>6628</v>
      </c>
      <c r="I6245" t="s">
        <v>8786</v>
      </c>
      <c r="J6245" t="s">
        <v>8785</v>
      </c>
      <c r="K6245" t="s">
        <v>56</v>
      </c>
      <c r="L6245" t="s">
        <v>902</v>
      </c>
      <c r="M6245" t="s">
        <v>1829</v>
      </c>
      <c r="N6245" s="5">
        <v>418338</v>
      </c>
    </row>
    <row r="6246" spans="1:14" x14ac:dyDescent="0.25">
      <c r="A6246" t="s">
        <v>69</v>
      </c>
      <c r="B6246" t="s">
        <v>2090</v>
      </c>
      <c r="C6246">
        <v>3814</v>
      </c>
      <c r="D6246" s="2">
        <v>46113</v>
      </c>
      <c r="E6246" t="s">
        <v>905</v>
      </c>
      <c r="F6246" t="s">
        <v>1288</v>
      </c>
      <c r="G6246" t="s">
        <v>1289</v>
      </c>
      <c r="H6246" t="s">
        <v>6662</v>
      </c>
      <c r="I6246" t="s">
        <v>8787</v>
      </c>
      <c r="J6246" t="s">
        <v>1289</v>
      </c>
      <c r="K6246" t="s">
        <v>56</v>
      </c>
      <c r="L6246" t="s">
        <v>902</v>
      </c>
      <c r="M6246" t="s">
        <v>1829</v>
      </c>
      <c r="N6246" s="5">
        <v>420137</v>
      </c>
    </row>
    <row r="6247" spans="1:14" x14ac:dyDescent="0.25">
      <c r="A6247" t="s">
        <v>69</v>
      </c>
      <c r="B6247" t="s">
        <v>2090</v>
      </c>
      <c r="C6247">
        <v>3814</v>
      </c>
      <c r="D6247" s="2">
        <v>46113</v>
      </c>
      <c r="E6247" t="s">
        <v>905</v>
      </c>
      <c r="F6247" t="s">
        <v>8788</v>
      </c>
      <c r="G6247" t="s">
        <v>14</v>
      </c>
      <c r="H6247" t="s">
        <v>6647</v>
      </c>
      <c r="I6247" t="s">
        <v>8789</v>
      </c>
      <c r="J6247" t="s">
        <v>8790</v>
      </c>
      <c r="K6247" t="s">
        <v>56</v>
      </c>
      <c r="L6247" t="s">
        <v>902</v>
      </c>
      <c r="M6247" t="s">
        <v>1829</v>
      </c>
      <c r="N6247" s="5">
        <v>199209</v>
      </c>
    </row>
    <row r="6248" spans="1:14" x14ac:dyDescent="0.25">
      <c r="A6248" t="s">
        <v>69</v>
      </c>
      <c r="B6248" t="s">
        <v>2090</v>
      </c>
      <c r="C6248">
        <v>3814</v>
      </c>
      <c r="D6248" s="2">
        <v>46113</v>
      </c>
      <c r="E6248" t="s">
        <v>905</v>
      </c>
      <c r="F6248" t="s">
        <v>8791</v>
      </c>
      <c r="G6248" t="s">
        <v>8792</v>
      </c>
      <c r="H6248" t="s">
        <v>6627</v>
      </c>
      <c r="I6248" t="s">
        <v>8793</v>
      </c>
      <c r="J6248" t="s">
        <v>8792</v>
      </c>
      <c r="K6248" t="s">
        <v>56</v>
      </c>
      <c r="L6248" t="s">
        <v>902</v>
      </c>
      <c r="M6248" t="s">
        <v>1829</v>
      </c>
      <c r="N6248" s="5">
        <v>1337800</v>
      </c>
    </row>
    <row r="6249" spans="1:14" x14ac:dyDescent="0.25">
      <c r="A6249" t="s">
        <v>69</v>
      </c>
      <c r="B6249" t="s">
        <v>2090</v>
      </c>
      <c r="C6249">
        <v>3814</v>
      </c>
      <c r="D6249" s="2">
        <v>46113</v>
      </c>
      <c r="E6249" t="s">
        <v>905</v>
      </c>
      <c r="F6249" t="s">
        <v>330</v>
      </c>
      <c r="G6249" t="s">
        <v>315</v>
      </c>
      <c r="H6249" t="s">
        <v>6625</v>
      </c>
      <c r="I6249" t="s">
        <v>8794</v>
      </c>
      <c r="J6249" t="s">
        <v>315</v>
      </c>
      <c r="K6249" t="s">
        <v>56</v>
      </c>
      <c r="L6249" t="s">
        <v>902</v>
      </c>
      <c r="M6249" t="s">
        <v>1829</v>
      </c>
      <c r="N6249" s="5">
        <v>1018325</v>
      </c>
    </row>
    <row r="6250" spans="1:14" x14ac:dyDescent="0.25">
      <c r="A6250" t="s">
        <v>69</v>
      </c>
      <c r="B6250" t="s">
        <v>2090</v>
      </c>
      <c r="C6250">
        <v>3814</v>
      </c>
      <c r="D6250" s="2">
        <v>46113</v>
      </c>
      <c r="E6250" t="s">
        <v>905</v>
      </c>
      <c r="F6250" t="s">
        <v>330</v>
      </c>
      <c r="G6250" t="s">
        <v>315</v>
      </c>
      <c r="H6250" t="s">
        <v>6638</v>
      </c>
      <c r="I6250" t="s">
        <v>8795</v>
      </c>
      <c r="J6250" t="s">
        <v>315</v>
      </c>
      <c r="K6250" t="s">
        <v>56</v>
      </c>
      <c r="L6250" t="s">
        <v>902</v>
      </c>
      <c r="M6250" t="s">
        <v>1829</v>
      </c>
      <c r="N6250" s="5">
        <v>539113</v>
      </c>
    </row>
    <row r="6251" spans="1:14" x14ac:dyDescent="0.25">
      <c r="A6251" t="s">
        <v>69</v>
      </c>
      <c r="B6251" t="s">
        <v>2090</v>
      </c>
      <c r="C6251">
        <v>3814</v>
      </c>
      <c r="D6251" s="2">
        <v>46113</v>
      </c>
      <c r="E6251" t="s">
        <v>905</v>
      </c>
      <c r="F6251" t="s">
        <v>8796</v>
      </c>
      <c r="G6251" t="s">
        <v>8797</v>
      </c>
      <c r="H6251" t="s">
        <v>6632</v>
      </c>
      <c r="I6251" t="s">
        <v>8798</v>
      </c>
      <c r="J6251" t="s">
        <v>8799</v>
      </c>
      <c r="K6251" t="s">
        <v>56</v>
      </c>
      <c r="L6251" t="s">
        <v>902</v>
      </c>
      <c r="M6251" t="s">
        <v>1829</v>
      </c>
      <c r="N6251" s="5">
        <v>280562</v>
      </c>
    </row>
    <row r="6252" spans="1:14" x14ac:dyDescent="0.25">
      <c r="A6252" t="s">
        <v>69</v>
      </c>
      <c r="B6252" t="s">
        <v>2090</v>
      </c>
      <c r="C6252">
        <v>3814</v>
      </c>
      <c r="D6252" s="2">
        <v>46113</v>
      </c>
      <c r="E6252" t="s">
        <v>905</v>
      </c>
      <c r="F6252" t="s">
        <v>8776</v>
      </c>
      <c r="G6252" t="s">
        <v>14</v>
      </c>
      <c r="H6252" t="s">
        <v>6590</v>
      </c>
      <c r="I6252" t="s">
        <v>8777</v>
      </c>
      <c r="J6252" t="s">
        <v>8800</v>
      </c>
      <c r="K6252" t="s">
        <v>56</v>
      </c>
      <c r="L6252" t="s">
        <v>902</v>
      </c>
      <c r="M6252" t="s">
        <v>1829</v>
      </c>
      <c r="N6252" s="5">
        <v>258973</v>
      </c>
    </row>
    <row r="6253" spans="1:14" x14ac:dyDescent="0.25">
      <c r="A6253" t="s">
        <v>69</v>
      </c>
      <c r="B6253" t="s">
        <v>2090</v>
      </c>
      <c r="C6253">
        <v>3814</v>
      </c>
      <c r="D6253" s="2">
        <v>46113</v>
      </c>
      <c r="E6253" t="s">
        <v>905</v>
      </c>
      <c r="F6253" t="s">
        <v>8776</v>
      </c>
      <c r="G6253" t="s">
        <v>14</v>
      </c>
      <c r="H6253" t="s">
        <v>6590</v>
      </c>
      <c r="I6253" t="s">
        <v>8801</v>
      </c>
      <c r="J6253" t="s">
        <v>8800</v>
      </c>
      <c r="K6253" t="s">
        <v>56</v>
      </c>
      <c r="L6253" t="s">
        <v>902</v>
      </c>
      <c r="M6253" t="s">
        <v>1829</v>
      </c>
      <c r="N6253" s="5">
        <v>-258973</v>
      </c>
    </row>
    <row r="6254" spans="1:14" x14ac:dyDescent="0.25">
      <c r="A6254" t="s">
        <v>69</v>
      </c>
      <c r="B6254" t="s">
        <v>2090</v>
      </c>
      <c r="C6254">
        <v>3814</v>
      </c>
      <c r="D6254" s="2">
        <v>46113</v>
      </c>
      <c r="E6254" t="s">
        <v>905</v>
      </c>
      <c r="F6254" t="s">
        <v>8284</v>
      </c>
      <c r="G6254" t="s">
        <v>8285</v>
      </c>
      <c r="H6254" t="s">
        <v>6590</v>
      </c>
      <c r="I6254" t="s">
        <v>8802</v>
      </c>
      <c r="J6254" t="s">
        <v>8285</v>
      </c>
      <c r="K6254" t="s">
        <v>56</v>
      </c>
      <c r="L6254" t="s">
        <v>902</v>
      </c>
      <c r="M6254" t="s">
        <v>1829</v>
      </c>
      <c r="N6254" s="5">
        <v>258973</v>
      </c>
    </row>
    <row r="6255" spans="1:14" x14ac:dyDescent="0.25">
      <c r="A6255" t="s">
        <v>69</v>
      </c>
      <c r="B6255" t="s">
        <v>2090</v>
      </c>
      <c r="C6255">
        <v>3814</v>
      </c>
      <c r="D6255" s="2">
        <v>46113</v>
      </c>
      <c r="E6255" t="s">
        <v>905</v>
      </c>
      <c r="F6255" t="s">
        <v>2147</v>
      </c>
      <c r="G6255" t="s">
        <v>2148</v>
      </c>
      <c r="H6255" t="s">
        <v>6649</v>
      </c>
      <c r="I6255" t="s">
        <v>8803</v>
      </c>
      <c r="J6255" t="s">
        <v>2148</v>
      </c>
      <c r="K6255" t="s">
        <v>56</v>
      </c>
      <c r="L6255" t="s">
        <v>902</v>
      </c>
      <c r="M6255" t="s">
        <v>1829</v>
      </c>
      <c r="N6255" s="5">
        <v>1984919</v>
      </c>
    </row>
    <row r="6256" spans="1:14" x14ac:dyDescent="0.25">
      <c r="A6256" t="s">
        <v>69</v>
      </c>
      <c r="B6256" t="s">
        <v>2090</v>
      </c>
      <c r="C6256">
        <v>3814</v>
      </c>
      <c r="D6256" s="2">
        <v>46113</v>
      </c>
      <c r="E6256" t="s">
        <v>905</v>
      </c>
      <c r="F6256" t="s">
        <v>2147</v>
      </c>
      <c r="G6256" t="s">
        <v>2148</v>
      </c>
      <c r="H6256" t="s">
        <v>6649</v>
      </c>
      <c r="I6256" t="s">
        <v>8804</v>
      </c>
      <c r="J6256" t="s">
        <v>2148</v>
      </c>
      <c r="K6256" t="s">
        <v>56</v>
      </c>
      <c r="L6256" t="s">
        <v>902</v>
      </c>
      <c r="M6256" t="s">
        <v>1829</v>
      </c>
      <c r="N6256" s="5">
        <v>793967</v>
      </c>
    </row>
    <row r="6257" spans="1:14" x14ac:dyDescent="0.25">
      <c r="A6257" t="s">
        <v>69</v>
      </c>
      <c r="B6257" t="s">
        <v>2090</v>
      </c>
      <c r="C6257">
        <v>3814</v>
      </c>
      <c r="D6257" s="2">
        <v>46113</v>
      </c>
      <c r="E6257" t="s">
        <v>905</v>
      </c>
      <c r="F6257" t="s">
        <v>2147</v>
      </c>
      <c r="G6257" t="s">
        <v>2148</v>
      </c>
      <c r="H6257" t="s">
        <v>6659</v>
      </c>
      <c r="I6257" t="s">
        <v>8805</v>
      </c>
      <c r="J6257" t="s">
        <v>2148</v>
      </c>
      <c r="K6257" t="s">
        <v>56</v>
      </c>
      <c r="L6257" t="s">
        <v>902</v>
      </c>
      <c r="M6257" t="s">
        <v>1829</v>
      </c>
      <c r="N6257" s="5">
        <v>793967</v>
      </c>
    </row>
    <row r="6258" spans="1:14" x14ac:dyDescent="0.25">
      <c r="A6258" t="s">
        <v>69</v>
      </c>
      <c r="B6258" t="s">
        <v>2090</v>
      </c>
      <c r="C6258">
        <v>3814</v>
      </c>
      <c r="D6258" s="2">
        <v>46113</v>
      </c>
      <c r="E6258" t="s">
        <v>905</v>
      </c>
      <c r="F6258" t="s">
        <v>951</v>
      </c>
      <c r="G6258" t="s">
        <v>2085</v>
      </c>
      <c r="H6258" t="s">
        <v>6617</v>
      </c>
      <c r="I6258" t="s">
        <v>8806</v>
      </c>
      <c r="J6258" t="s">
        <v>2085</v>
      </c>
      <c r="K6258" t="s">
        <v>56</v>
      </c>
      <c r="L6258" t="s">
        <v>902</v>
      </c>
      <c r="M6258" t="s">
        <v>1829</v>
      </c>
      <c r="N6258" s="5">
        <v>1337800</v>
      </c>
    </row>
    <row r="6259" spans="1:14" x14ac:dyDescent="0.25">
      <c r="A6259" t="s">
        <v>69</v>
      </c>
      <c r="B6259" t="s">
        <v>2090</v>
      </c>
      <c r="C6259">
        <v>3814</v>
      </c>
      <c r="D6259" s="2">
        <v>46113</v>
      </c>
      <c r="E6259" t="s">
        <v>905</v>
      </c>
      <c r="F6259" t="s">
        <v>224</v>
      </c>
      <c r="G6259" t="s">
        <v>79</v>
      </c>
      <c r="H6259" t="s">
        <v>6648</v>
      </c>
      <c r="I6259" t="s">
        <v>8807</v>
      </c>
      <c r="J6259" t="s">
        <v>79</v>
      </c>
      <c r="K6259" t="s">
        <v>56</v>
      </c>
      <c r="L6259" t="s">
        <v>902</v>
      </c>
      <c r="M6259" t="s">
        <v>1829</v>
      </c>
      <c r="N6259" s="5">
        <v>996043</v>
      </c>
    </row>
    <row r="6260" spans="1:14" x14ac:dyDescent="0.25">
      <c r="A6260" t="s">
        <v>69</v>
      </c>
      <c r="B6260" t="s">
        <v>2090</v>
      </c>
      <c r="C6260">
        <v>3814</v>
      </c>
      <c r="D6260" s="2">
        <v>46113</v>
      </c>
      <c r="E6260" t="s">
        <v>905</v>
      </c>
      <c r="F6260" t="s">
        <v>8779</v>
      </c>
      <c r="G6260" t="s">
        <v>8780</v>
      </c>
      <c r="H6260" t="s">
        <v>6587</v>
      </c>
      <c r="I6260" t="s">
        <v>8781</v>
      </c>
      <c r="J6260" t="s">
        <v>8780</v>
      </c>
      <c r="K6260" t="s">
        <v>56</v>
      </c>
      <c r="L6260" t="s">
        <v>902</v>
      </c>
      <c r="M6260" t="s">
        <v>1829</v>
      </c>
      <c r="N6260" s="5">
        <v>597626</v>
      </c>
    </row>
    <row r="6261" spans="1:14" x14ac:dyDescent="0.25">
      <c r="A6261" t="s">
        <v>69</v>
      </c>
      <c r="B6261" t="s">
        <v>2090</v>
      </c>
      <c r="C6261">
        <v>3814</v>
      </c>
      <c r="D6261" s="2">
        <v>46113</v>
      </c>
      <c r="E6261" t="s">
        <v>907</v>
      </c>
      <c r="F6261" t="s">
        <v>8776</v>
      </c>
      <c r="G6261" t="s">
        <v>14</v>
      </c>
      <c r="H6261" t="s">
        <v>6590</v>
      </c>
      <c r="I6261" t="s">
        <v>8777</v>
      </c>
      <c r="J6261" t="s">
        <v>8808</v>
      </c>
      <c r="K6261" t="s">
        <v>56</v>
      </c>
      <c r="L6261" t="s">
        <v>904</v>
      </c>
      <c r="M6261" t="s">
        <v>1829</v>
      </c>
      <c r="N6261" s="5">
        <v>-258973</v>
      </c>
    </row>
    <row r="6262" spans="1:14" x14ac:dyDescent="0.25">
      <c r="A6262" t="s">
        <v>69</v>
      </c>
      <c r="B6262" t="s">
        <v>2090</v>
      </c>
      <c r="C6262">
        <v>3814</v>
      </c>
      <c r="D6262" s="2">
        <v>46113</v>
      </c>
      <c r="E6262" t="s">
        <v>907</v>
      </c>
      <c r="F6262" t="s">
        <v>8779</v>
      </c>
      <c r="G6262" t="s">
        <v>8780</v>
      </c>
      <c r="H6262" t="s">
        <v>6587</v>
      </c>
      <c r="I6262" t="s">
        <v>8781</v>
      </c>
      <c r="J6262" t="s">
        <v>8809</v>
      </c>
      <c r="K6262" t="s">
        <v>56</v>
      </c>
      <c r="L6262" t="s">
        <v>904</v>
      </c>
      <c r="M6262" t="s">
        <v>1829</v>
      </c>
      <c r="N6262" s="5">
        <v>-597626</v>
      </c>
    </row>
    <row r="6263" spans="1:14" x14ac:dyDescent="0.25">
      <c r="A6263" t="s">
        <v>69</v>
      </c>
      <c r="B6263" t="s">
        <v>2090</v>
      </c>
      <c r="C6263">
        <v>3814</v>
      </c>
      <c r="D6263" s="2">
        <v>46143</v>
      </c>
      <c r="E6263" t="s">
        <v>905</v>
      </c>
      <c r="F6263" t="s">
        <v>9356</v>
      </c>
      <c r="G6263" t="s">
        <v>9357</v>
      </c>
      <c r="H6263" t="s">
        <v>9358</v>
      </c>
      <c r="I6263" t="s">
        <v>11507</v>
      </c>
      <c r="J6263" t="s">
        <v>9357</v>
      </c>
      <c r="K6263" t="s">
        <v>56</v>
      </c>
      <c r="L6263" t="s">
        <v>902</v>
      </c>
      <c r="M6263" t="s">
        <v>1829</v>
      </c>
      <c r="N6263" s="5">
        <v>763802</v>
      </c>
    </row>
    <row r="6264" spans="1:14" x14ac:dyDescent="0.25">
      <c r="A6264" t="s">
        <v>69</v>
      </c>
      <c r="B6264" t="s">
        <v>2090</v>
      </c>
      <c r="C6264">
        <v>3814</v>
      </c>
      <c r="D6264" s="2">
        <v>46143</v>
      </c>
      <c r="E6264" t="s">
        <v>905</v>
      </c>
      <c r="F6264" t="s">
        <v>9356</v>
      </c>
      <c r="G6264" t="s">
        <v>9357</v>
      </c>
      <c r="H6264" t="s">
        <v>10140</v>
      </c>
      <c r="I6264" t="s">
        <v>11508</v>
      </c>
      <c r="J6264" t="s">
        <v>9357</v>
      </c>
      <c r="K6264" t="s">
        <v>56</v>
      </c>
      <c r="L6264" t="s">
        <v>902</v>
      </c>
      <c r="M6264" t="s">
        <v>1829</v>
      </c>
      <c r="N6264" s="5">
        <v>424462</v>
      </c>
    </row>
    <row r="6265" spans="1:14" x14ac:dyDescent="0.25">
      <c r="A6265" t="s">
        <v>69</v>
      </c>
      <c r="B6265" t="s">
        <v>2090</v>
      </c>
      <c r="C6265">
        <v>3814</v>
      </c>
      <c r="D6265" s="2">
        <v>46143</v>
      </c>
      <c r="E6265" t="s">
        <v>905</v>
      </c>
      <c r="F6265" t="s">
        <v>10141</v>
      </c>
      <c r="G6265" t="s">
        <v>10142</v>
      </c>
      <c r="H6265" t="s">
        <v>10143</v>
      </c>
      <c r="I6265" t="s">
        <v>11509</v>
      </c>
      <c r="J6265" t="s">
        <v>11510</v>
      </c>
      <c r="K6265" t="s">
        <v>56</v>
      </c>
      <c r="L6265" t="s">
        <v>902</v>
      </c>
      <c r="M6265" t="s">
        <v>1829</v>
      </c>
      <c r="N6265" s="5">
        <v>1131428</v>
      </c>
    </row>
    <row r="6266" spans="1:14" x14ac:dyDescent="0.25">
      <c r="A6266" t="s">
        <v>69</v>
      </c>
      <c r="B6266" t="s">
        <v>2090</v>
      </c>
      <c r="C6266">
        <v>3814</v>
      </c>
      <c r="D6266" s="2">
        <v>46143</v>
      </c>
      <c r="E6266" t="s">
        <v>905</v>
      </c>
      <c r="F6266" t="s">
        <v>1735</v>
      </c>
      <c r="G6266" t="s">
        <v>1736</v>
      </c>
      <c r="H6266" t="s">
        <v>9354</v>
      </c>
      <c r="I6266" t="s">
        <v>11511</v>
      </c>
      <c r="J6266" t="s">
        <v>7996</v>
      </c>
      <c r="K6266" t="s">
        <v>56</v>
      </c>
      <c r="L6266" t="s">
        <v>902</v>
      </c>
      <c r="M6266" t="s">
        <v>1829</v>
      </c>
      <c r="N6266" s="5">
        <v>2111906</v>
      </c>
    </row>
    <row r="6267" spans="1:14" x14ac:dyDescent="0.25">
      <c r="A6267" t="s">
        <v>69</v>
      </c>
      <c r="B6267" t="s">
        <v>2090</v>
      </c>
      <c r="C6267">
        <v>3814</v>
      </c>
      <c r="D6267" s="2">
        <v>46143</v>
      </c>
      <c r="E6267" t="s">
        <v>905</v>
      </c>
      <c r="F6267" t="s">
        <v>8766</v>
      </c>
      <c r="G6267" t="s">
        <v>8767</v>
      </c>
      <c r="H6267" t="s">
        <v>10590</v>
      </c>
      <c r="I6267" t="s">
        <v>11512</v>
      </c>
      <c r="J6267" t="s">
        <v>8767</v>
      </c>
      <c r="K6267" t="s">
        <v>56</v>
      </c>
      <c r="L6267" t="s">
        <v>902</v>
      </c>
      <c r="M6267" t="s">
        <v>1829</v>
      </c>
      <c r="N6267" s="5">
        <v>2101006</v>
      </c>
    </row>
    <row r="6268" spans="1:14" x14ac:dyDescent="0.25">
      <c r="A6268" t="s">
        <v>69</v>
      </c>
      <c r="B6268" t="s">
        <v>2090</v>
      </c>
      <c r="C6268">
        <v>3814</v>
      </c>
      <c r="D6268" s="2">
        <v>46143</v>
      </c>
      <c r="E6268" t="s">
        <v>905</v>
      </c>
      <c r="F6268" t="s">
        <v>224</v>
      </c>
      <c r="G6268" t="s">
        <v>79</v>
      </c>
      <c r="H6268" t="s">
        <v>10139</v>
      </c>
      <c r="I6268" t="s">
        <v>11513</v>
      </c>
      <c r="J6268" t="s">
        <v>79</v>
      </c>
      <c r="K6268" t="s">
        <v>56</v>
      </c>
      <c r="L6268" t="s">
        <v>902</v>
      </c>
      <c r="M6268" t="s">
        <v>1829</v>
      </c>
      <c r="N6268" s="5">
        <v>1004670</v>
      </c>
    </row>
    <row r="6269" spans="1:14" x14ac:dyDescent="0.25">
      <c r="A6269" t="s">
        <v>69</v>
      </c>
      <c r="B6269" t="s">
        <v>2090</v>
      </c>
      <c r="C6269">
        <v>3814</v>
      </c>
      <c r="D6269" s="2">
        <v>46143</v>
      </c>
      <c r="E6269" t="s">
        <v>906</v>
      </c>
      <c r="F6269" t="s">
        <v>2147</v>
      </c>
      <c r="G6269" t="s">
        <v>2148</v>
      </c>
      <c r="H6269" t="s">
        <v>10599</v>
      </c>
      <c r="I6269" t="s">
        <v>14</v>
      </c>
      <c r="J6269" t="s">
        <v>11514</v>
      </c>
      <c r="K6269" t="s">
        <v>56</v>
      </c>
      <c r="L6269" t="s">
        <v>903</v>
      </c>
      <c r="M6269" t="s">
        <v>1829</v>
      </c>
      <c r="N6269" s="5">
        <v>1984919</v>
      </c>
    </row>
    <row r="6270" spans="1:14" x14ac:dyDescent="0.25">
      <c r="A6270" t="s">
        <v>69</v>
      </c>
      <c r="B6270" t="s">
        <v>2090</v>
      </c>
      <c r="C6270">
        <v>3814</v>
      </c>
      <c r="D6270" s="2">
        <v>46174</v>
      </c>
      <c r="E6270" t="s">
        <v>905</v>
      </c>
      <c r="F6270" t="s">
        <v>12939</v>
      </c>
      <c r="G6270" t="s">
        <v>12940</v>
      </c>
      <c r="H6270" t="s">
        <v>12122</v>
      </c>
      <c r="I6270" t="s">
        <v>12941</v>
      </c>
      <c r="J6270" t="s">
        <v>12942</v>
      </c>
      <c r="K6270" t="s">
        <v>56</v>
      </c>
      <c r="L6270" t="s">
        <v>902</v>
      </c>
      <c r="M6270" t="s">
        <v>1829</v>
      </c>
      <c r="N6270" s="5">
        <v>550414</v>
      </c>
    </row>
    <row r="6271" spans="1:14" x14ac:dyDescent="0.25">
      <c r="A6271" t="s">
        <v>69</v>
      </c>
      <c r="B6271" t="s">
        <v>2090</v>
      </c>
      <c r="C6271">
        <v>3814</v>
      </c>
      <c r="D6271" s="2">
        <v>46174</v>
      </c>
      <c r="E6271" t="s">
        <v>905</v>
      </c>
      <c r="F6271" t="s">
        <v>12939</v>
      </c>
      <c r="G6271" t="s">
        <v>12940</v>
      </c>
      <c r="H6271" t="s">
        <v>12122</v>
      </c>
      <c r="I6271" t="s">
        <v>12943</v>
      </c>
      <c r="J6271" t="s">
        <v>12942</v>
      </c>
      <c r="K6271" t="s">
        <v>56</v>
      </c>
      <c r="L6271" t="s">
        <v>902</v>
      </c>
      <c r="M6271" t="s">
        <v>1829</v>
      </c>
      <c r="N6271" s="5">
        <v>550414</v>
      </c>
    </row>
    <row r="6272" spans="1:14" x14ac:dyDescent="0.25">
      <c r="A6272" t="s">
        <v>69</v>
      </c>
      <c r="B6272" t="s">
        <v>2090</v>
      </c>
      <c r="C6272">
        <v>3814</v>
      </c>
      <c r="D6272" s="2">
        <v>46174</v>
      </c>
      <c r="E6272" t="s">
        <v>905</v>
      </c>
      <c r="F6272" t="s">
        <v>12939</v>
      </c>
      <c r="G6272" t="s">
        <v>12940</v>
      </c>
      <c r="H6272" t="s">
        <v>12122</v>
      </c>
      <c r="I6272" t="s">
        <v>12944</v>
      </c>
      <c r="J6272" t="s">
        <v>12942</v>
      </c>
      <c r="K6272" t="s">
        <v>56</v>
      </c>
      <c r="L6272" t="s">
        <v>902</v>
      </c>
      <c r="M6272" t="s">
        <v>1829</v>
      </c>
      <c r="N6272" s="5">
        <v>-550414</v>
      </c>
    </row>
    <row r="6273" spans="1:14" x14ac:dyDescent="0.25">
      <c r="A6273" t="s">
        <v>69</v>
      </c>
      <c r="B6273" t="s">
        <v>2090</v>
      </c>
      <c r="C6273">
        <v>3814</v>
      </c>
      <c r="D6273" s="2">
        <v>46174</v>
      </c>
      <c r="E6273" t="s">
        <v>905</v>
      </c>
      <c r="F6273" t="s">
        <v>12939</v>
      </c>
      <c r="G6273" t="s">
        <v>12940</v>
      </c>
      <c r="H6273" t="s">
        <v>12122</v>
      </c>
      <c r="I6273" t="s">
        <v>12945</v>
      </c>
      <c r="J6273" t="s">
        <v>12942</v>
      </c>
      <c r="K6273" t="s">
        <v>56</v>
      </c>
      <c r="L6273" t="s">
        <v>902</v>
      </c>
      <c r="M6273" t="s">
        <v>1829</v>
      </c>
      <c r="N6273" s="5">
        <v>-550414</v>
      </c>
    </row>
    <row r="6274" spans="1:14" x14ac:dyDescent="0.25">
      <c r="A6274" t="s">
        <v>69</v>
      </c>
      <c r="B6274" t="s">
        <v>2090</v>
      </c>
      <c r="C6274">
        <v>3814</v>
      </c>
      <c r="D6274" s="2">
        <v>46174</v>
      </c>
      <c r="E6274" t="s">
        <v>905</v>
      </c>
      <c r="F6274" t="s">
        <v>6233</v>
      </c>
      <c r="G6274" t="s">
        <v>6234</v>
      </c>
      <c r="H6274" t="s">
        <v>6235</v>
      </c>
      <c r="I6274" t="s">
        <v>12946</v>
      </c>
      <c r="J6274" t="s">
        <v>6234</v>
      </c>
      <c r="K6274" t="s">
        <v>56</v>
      </c>
      <c r="L6274" t="s">
        <v>902</v>
      </c>
      <c r="M6274" t="s">
        <v>1829</v>
      </c>
      <c r="N6274" s="5">
        <v>397396</v>
      </c>
    </row>
    <row r="6275" spans="1:14" x14ac:dyDescent="0.25">
      <c r="A6275" t="s">
        <v>69</v>
      </c>
      <c r="B6275" t="s">
        <v>2090</v>
      </c>
      <c r="C6275">
        <v>3814</v>
      </c>
      <c r="D6275" s="2">
        <v>46174</v>
      </c>
      <c r="E6275" t="s">
        <v>905</v>
      </c>
      <c r="F6275" t="s">
        <v>6233</v>
      </c>
      <c r="G6275" t="s">
        <v>6234</v>
      </c>
      <c r="H6275" t="s">
        <v>6235</v>
      </c>
      <c r="I6275" t="s">
        <v>12947</v>
      </c>
      <c r="J6275" t="s">
        <v>6234</v>
      </c>
      <c r="K6275" t="s">
        <v>56</v>
      </c>
      <c r="L6275" t="s">
        <v>902</v>
      </c>
      <c r="M6275" t="s">
        <v>1829</v>
      </c>
      <c r="N6275" s="5">
        <v>-397396</v>
      </c>
    </row>
    <row r="6276" spans="1:14" x14ac:dyDescent="0.25">
      <c r="A6276" t="s">
        <v>69</v>
      </c>
      <c r="B6276" t="s">
        <v>2090</v>
      </c>
      <c r="C6276">
        <v>3814</v>
      </c>
      <c r="D6276" s="2">
        <v>46174</v>
      </c>
      <c r="E6276" t="s">
        <v>905</v>
      </c>
      <c r="F6276" t="s">
        <v>12948</v>
      </c>
      <c r="G6276" t="s">
        <v>12949</v>
      </c>
      <c r="H6276" t="s">
        <v>12124</v>
      </c>
      <c r="I6276" t="s">
        <v>12950</v>
      </c>
      <c r="J6276" t="s">
        <v>12951</v>
      </c>
      <c r="K6276" t="s">
        <v>56</v>
      </c>
      <c r="L6276" t="s">
        <v>902</v>
      </c>
      <c r="M6276" t="s">
        <v>1829</v>
      </c>
      <c r="N6276" s="5">
        <v>428214</v>
      </c>
    </row>
    <row r="6277" spans="1:14" x14ac:dyDescent="0.25">
      <c r="A6277" t="s">
        <v>69</v>
      </c>
      <c r="B6277" t="s">
        <v>2090</v>
      </c>
      <c r="C6277">
        <v>3814</v>
      </c>
      <c r="D6277" s="2">
        <v>46174</v>
      </c>
      <c r="E6277" t="s">
        <v>905</v>
      </c>
      <c r="F6277" t="s">
        <v>11761</v>
      </c>
      <c r="G6277" t="s">
        <v>11762</v>
      </c>
      <c r="H6277" t="s">
        <v>11765</v>
      </c>
      <c r="I6277" t="s">
        <v>12952</v>
      </c>
      <c r="J6277" t="s">
        <v>11762</v>
      </c>
      <c r="K6277" t="s">
        <v>56</v>
      </c>
      <c r="L6277" t="s">
        <v>902</v>
      </c>
      <c r="M6277" t="s">
        <v>1829</v>
      </c>
      <c r="N6277" s="5">
        <v>549388</v>
      </c>
    </row>
    <row r="6278" spans="1:14" x14ac:dyDescent="0.25">
      <c r="A6278" t="s">
        <v>69</v>
      </c>
      <c r="B6278" t="s">
        <v>2090</v>
      </c>
      <c r="C6278">
        <v>3814</v>
      </c>
      <c r="D6278" s="2">
        <v>46174</v>
      </c>
      <c r="E6278" t="s">
        <v>905</v>
      </c>
      <c r="F6278" t="s">
        <v>11761</v>
      </c>
      <c r="G6278" t="s">
        <v>11762</v>
      </c>
      <c r="H6278" t="s">
        <v>11763</v>
      </c>
      <c r="I6278" t="s">
        <v>12953</v>
      </c>
      <c r="J6278" t="s">
        <v>11762</v>
      </c>
      <c r="K6278" t="s">
        <v>56</v>
      </c>
      <c r="L6278" t="s">
        <v>902</v>
      </c>
      <c r="M6278" t="s">
        <v>1829</v>
      </c>
      <c r="N6278" s="5">
        <v>549388</v>
      </c>
    </row>
    <row r="6279" spans="1:14" x14ac:dyDescent="0.25">
      <c r="A6279" t="s">
        <v>69</v>
      </c>
      <c r="B6279" t="s">
        <v>2090</v>
      </c>
      <c r="C6279">
        <v>3814</v>
      </c>
      <c r="D6279" s="2">
        <v>46174</v>
      </c>
      <c r="E6279" t="s">
        <v>905</v>
      </c>
      <c r="F6279" t="s">
        <v>11761</v>
      </c>
      <c r="G6279" t="s">
        <v>11762</v>
      </c>
      <c r="H6279" t="s">
        <v>11764</v>
      </c>
      <c r="I6279" t="s">
        <v>12954</v>
      </c>
      <c r="J6279" t="s">
        <v>11762</v>
      </c>
      <c r="K6279" t="s">
        <v>56</v>
      </c>
      <c r="L6279" t="s">
        <v>902</v>
      </c>
      <c r="M6279" t="s">
        <v>1829</v>
      </c>
      <c r="N6279" s="5">
        <v>1099224</v>
      </c>
    </row>
    <row r="6280" spans="1:14" x14ac:dyDescent="0.25">
      <c r="A6280" t="s">
        <v>69</v>
      </c>
      <c r="B6280" t="s">
        <v>2090</v>
      </c>
      <c r="C6280">
        <v>3814</v>
      </c>
      <c r="D6280" s="2">
        <v>46174</v>
      </c>
      <c r="E6280" t="s">
        <v>905</v>
      </c>
      <c r="F6280" t="s">
        <v>12955</v>
      </c>
      <c r="G6280" t="s">
        <v>12956</v>
      </c>
      <c r="H6280" t="s">
        <v>12122</v>
      </c>
      <c r="I6280" t="s">
        <v>12957</v>
      </c>
      <c r="J6280" t="s">
        <v>12956</v>
      </c>
      <c r="K6280" t="s">
        <v>56</v>
      </c>
      <c r="L6280" t="s">
        <v>902</v>
      </c>
      <c r="M6280" t="s">
        <v>1829</v>
      </c>
      <c r="N6280" s="5">
        <v>550414</v>
      </c>
    </row>
    <row r="6281" spans="1:14" x14ac:dyDescent="0.25">
      <c r="A6281" t="s">
        <v>69</v>
      </c>
      <c r="B6281" t="s">
        <v>2090</v>
      </c>
      <c r="C6281">
        <v>3814</v>
      </c>
      <c r="D6281" s="2">
        <v>46174</v>
      </c>
      <c r="E6281" t="s">
        <v>905</v>
      </c>
      <c r="F6281" t="s">
        <v>2147</v>
      </c>
      <c r="G6281" t="s">
        <v>2148</v>
      </c>
      <c r="H6281" t="s">
        <v>10599</v>
      </c>
      <c r="I6281" t="s">
        <v>12958</v>
      </c>
      <c r="J6281" t="s">
        <v>2148</v>
      </c>
      <c r="K6281" t="s">
        <v>56</v>
      </c>
      <c r="L6281" t="s">
        <v>902</v>
      </c>
      <c r="M6281" t="s">
        <v>1829</v>
      </c>
      <c r="N6281" s="5">
        <v>1984919</v>
      </c>
    </row>
    <row r="6282" spans="1:14" x14ac:dyDescent="0.25">
      <c r="A6282" t="s">
        <v>69</v>
      </c>
      <c r="B6282" t="s">
        <v>2090</v>
      </c>
      <c r="C6282">
        <v>3814</v>
      </c>
      <c r="D6282" s="2">
        <v>46174</v>
      </c>
      <c r="E6282" t="s">
        <v>905</v>
      </c>
      <c r="F6282" t="s">
        <v>2147</v>
      </c>
      <c r="G6282" t="s">
        <v>2148</v>
      </c>
      <c r="H6282" t="s">
        <v>11777</v>
      </c>
      <c r="I6282" t="s">
        <v>12959</v>
      </c>
      <c r="J6282" t="s">
        <v>2148</v>
      </c>
      <c r="K6282" t="s">
        <v>56</v>
      </c>
      <c r="L6282" t="s">
        <v>902</v>
      </c>
      <c r="M6282" t="s">
        <v>1829</v>
      </c>
      <c r="N6282" s="5">
        <v>793967</v>
      </c>
    </row>
    <row r="6283" spans="1:14" x14ac:dyDescent="0.25">
      <c r="A6283" t="s">
        <v>69</v>
      </c>
      <c r="B6283" t="s">
        <v>2090</v>
      </c>
      <c r="C6283">
        <v>3814</v>
      </c>
      <c r="D6283" s="2">
        <v>46174</v>
      </c>
      <c r="E6283" t="s">
        <v>905</v>
      </c>
      <c r="F6283" t="s">
        <v>324</v>
      </c>
      <c r="G6283" t="s">
        <v>316</v>
      </c>
      <c r="H6283" t="s">
        <v>12112</v>
      </c>
      <c r="I6283" t="s">
        <v>12960</v>
      </c>
      <c r="J6283" t="s">
        <v>7692</v>
      </c>
      <c r="K6283" t="s">
        <v>56</v>
      </c>
      <c r="L6283" t="s">
        <v>902</v>
      </c>
      <c r="M6283" t="s">
        <v>1829</v>
      </c>
      <c r="N6283" s="5">
        <v>1672741</v>
      </c>
    </row>
    <row r="6284" spans="1:14" x14ac:dyDescent="0.25">
      <c r="A6284" t="s">
        <v>69</v>
      </c>
      <c r="B6284" t="s">
        <v>2090</v>
      </c>
      <c r="C6284">
        <v>3814</v>
      </c>
      <c r="D6284" s="2">
        <v>46174</v>
      </c>
      <c r="E6284" t="s">
        <v>905</v>
      </c>
      <c r="F6284" t="s">
        <v>951</v>
      </c>
      <c r="G6284" t="s">
        <v>2085</v>
      </c>
      <c r="H6284" t="s">
        <v>12118</v>
      </c>
      <c r="I6284" t="s">
        <v>12961</v>
      </c>
      <c r="J6284" t="s">
        <v>2085</v>
      </c>
      <c r="K6284" t="s">
        <v>56</v>
      </c>
      <c r="L6284" t="s">
        <v>902</v>
      </c>
      <c r="M6284" t="s">
        <v>1829</v>
      </c>
      <c r="N6284" s="5">
        <v>1447385</v>
      </c>
    </row>
    <row r="6285" spans="1:14" x14ac:dyDescent="0.25">
      <c r="A6285" t="s">
        <v>69</v>
      </c>
      <c r="B6285" t="s">
        <v>2090</v>
      </c>
      <c r="C6285">
        <v>3814</v>
      </c>
      <c r="D6285" s="2">
        <v>46174</v>
      </c>
      <c r="E6285" t="s">
        <v>905</v>
      </c>
      <c r="F6285" t="s">
        <v>224</v>
      </c>
      <c r="G6285" t="s">
        <v>79</v>
      </c>
      <c r="H6285" t="s">
        <v>12123</v>
      </c>
      <c r="I6285" t="s">
        <v>12962</v>
      </c>
      <c r="J6285" t="s">
        <v>79</v>
      </c>
      <c r="K6285" t="s">
        <v>56</v>
      </c>
      <c r="L6285" t="s">
        <v>902</v>
      </c>
      <c r="M6285" t="s">
        <v>1829</v>
      </c>
      <c r="N6285" s="5">
        <v>1016114</v>
      </c>
    </row>
    <row r="6286" spans="1:14" x14ac:dyDescent="0.25">
      <c r="A6286" t="s">
        <v>69</v>
      </c>
      <c r="B6286" t="s">
        <v>2090</v>
      </c>
      <c r="C6286">
        <v>3814</v>
      </c>
      <c r="D6286" s="2">
        <v>46174</v>
      </c>
      <c r="E6286" t="s">
        <v>906</v>
      </c>
      <c r="F6286" t="s">
        <v>2147</v>
      </c>
      <c r="G6286" t="s">
        <v>2148</v>
      </c>
      <c r="H6286" t="s">
        <v>12148</v>
      </c>
      <c r="I6286" t="s">
        <v>12963</v>
      </c>
      <c r="J6286" t="s">
        <v>11514</v>
      </c>
      <c r="K6286" t="s">
        <v>56</v>
      </c>
      <c r="L6286" t="s">
        <v>903</v>
      </c>
      <c r="M6286" t="s">
        <v>1829</v>
      </c>
      <c r="N6286" s="5">
        <v>1984919</v>
      </c>
    </row>
    <row r="6287" spans="1:14" x14ac:dyDescent="0.25">
      <c r="A6287" t="s">
        <v>69</v>
      </c>
      <c r="B6287" t="s">
        <v>2090</v>
      </c>
      <c r="C6287">
        <v>3814</v>
      </c>
      <c r="D6287" s="2">
        <v>46174</v>
      </c>
      <c r="E6287" t="s">
        <v>907</v>
      </c>
      <c r="F6287" t="s">
        <v>2147</v>
      </c>
      <c r="G6287" t="s">
        <v>2148</v>
      </c>
      <c r="H6287" t="s">
        <v>10599</v>
      </c>
      <c r="I6287" t="s">
        <v>12958</v>
      </c>
      <c r="J6287" t="s">
        <v>2386</v>
      </c>
      <c r="K6287" t="s">
        <v>56</v>
      </c>
      <c r="L6287" t="s">
        <v>904</v>
      </c>
      <c r="M6287" t="s">
        <v>1829</v>
      </c>
      <c r="N6287" s="5">
        <v>-1984919</v>
      </c>
    </row>
    <row r="6288" spans="1:14" x14ac:dyDescent="0.25">
      <c r="A6288" t="s">
        <v>70</v>
      </c>
      <c r="B6288" t="s">
        <v>2099</v>
      </c>
      <c r="C6288">
        <v>2343</v>
      </c>
      <c r="D6288" s="2">
        <v>46023</v>
      </c>
      <c r="E6288" t="s">
        <v>905</v>
      </c>
      <c r="F6288" t="s">
        <v>1694</v>
      </c>
      <c r="G6288" t="s">
        <v>2104</v>
      </c>
      <c r="H6288" t="s">
        <v>1619</v>
      </c>
      <c r="I6288" t="s">
        <v>4439</v>
      </c>
      <c r="J6288" t="s">
        <v>2105</v>
      </c>
      <c r="K6288" t="s">
        <v>56</v>
      </c>
      <c r="L6288" t="s">
        <v>902</v>
      </c>
      <c r="M6288" t="s">
        <v>1837</v>
      </c>
      <c r="N6288" s="5">
        <v>7823749</v>
      </c>
    </row>
    <row r="6289" spans="1:14" x14ac:dyDescent="0.25">
      <c r="A6289" t="s">
        <v>70</v>
      </c>
      <c r="B6289" t="s">
        <v>2099</v>
      </c>
      <c r="C6289">
        <v>2343</v>
      </c>
      <c r="D6289" s="2">
        <v>46023</v>
      </c>
      <c r="E6289" t="s">
        <v>905</v>
      </c>
      <c r="F6289" t="s">
        <v>1149</v>
      </c>
      <c r="G6289" t="s">
        <v>2102</v>
      </c>
      <c r="H6289" t="s">
        <v>1151</v>
      </c>
      <c r="I6289" t="s">
        <v>4440</v>
      </c>
      <c r="J6289" t="s">
        <v>1150</v>
      </c>
      <c r="K6289" t="s">
        <v>56</v>
      </c>
      <c r="L6289" t="s">
        <v>902</v>
      </c>
      <c r="M6289" t="s">
        <v>1837</v>
      </c>
      <c r="N6289" s="5">
        <v>7950450</v>
      </c>
    </row>
    <row r="6290" spans="1:14" x14ac:dyDescent="0.25">
      <c r="A6290" t="s">
        <v>70</v>
      </c>
      <c r="B6290" t="s">
        <v>2099</v>
      </c>
      <c r="C6290">
        <v>2343</v>
      </c>
      <c r="D6290" s="2">
        <v>46023</v>
      </c>
      <c r="E6290" t="s">
        <v>905</v>
      </c>
      <c r="F6290" t="s">
        <v>222</v>
      </c>
      <c r="G6290" t="s">
        <v>2101</v>
      </c>
      <c r="H6290" t="s">
        <v>3257</v>
      </c>
      <c r="I6290" t="s">
        <v>4441</v>
      </c>
      <c r="J6290" t="s">
        <v>119</v>
      </c>
      <c r="K6290" t="s">
        <v>56</v>
      </c>
      <c r="L6290" t="s">
        <v>902</v>
      </c>
      <c r="M6290" t="s">
        <v>1837</v>
      </c>
      <c r="N6290" s="5">
        <v>2385135</v>
      </c>
    </row>
    <row r="6291" spans="1:14" x14ac:dyDescent="0.25">
      <c r="A6291" t="s">
        <v>70</v>
      </c>
      <c r="B6291" t="s">
        <v>2099</v>
      </c>
      <c r="C6291">
        <v>2343</v>
      </c>
      <c r="D6291" s="2">
        <v>46023</v>
      </c>
      <c r="E6291" t="s">
        <v>906</v>
      </c>
      <c r="F6291" t="s">
        <v>153</v>
      </c>
      <c r="G6291" t="s">
        <v>1923</v>
      </c>
      <c r="H6291" t="s">
        <v>3377</v>
      </c>
      <c r="I6291" t="s">
        <v>14</v>
      </c>
      <c r="J6291" t="s">
        <v>1930</v>
      </c>
      <c r="K6291" t="s">
        <v>56</v>
      </c>
      <c r="L6291" t="s">
        <v>903</v>
      </c>
      <c r="M6291" t="s">
        <v>1837</v>
      </c>
      <c r="N6291" s="5">
        <v>5961683</v>
      </c>
    </row>
    <row r="6292" spans="1:14" x14ac:dyDescent="0.25">
      <c r="A6292" t="s">
        <v>70</v>
      </c>
      <c r="B6292" t="s">
        <v>2099</v>
      </c>
      <c r="C6292">
        <v>2343</v>
      </c>
      <c r="D6292" s="2">
        <v>46023</v>
      </c>
      <c r="E6292" t="s">
        <v>906</v>
      </c>
      <c r="F6292" t="s">
        <v>202</v>
      </c>
      <c r="G6292" t="s">
        <v>83</v>
      </c>
      <c r="H6292" t="s">
        <v>2592</v>
      </c>
      <c r="I6292" t="s">
        <v>14</v>
      </c>
      <c r="J6292" t="s">
        <v>1918</v>
      </c>
      <c r="K6292" t="s">
        <v>56</v>
      </c>
      <c r="L6292" t="s">
        <v>903</v>
      </c>
      <c r="M6292" t="s">
        <v>1837</v>
      </c>
      <c r="N6292" s="5">
        <v>11427287</v>
      </c>
    </row>
    <row r="6293" spans="1:14" x14ac:dyDescent="0.25">
      <c r="A6293" t="s">
        <v>70</v>
      </c>
      <c r="B6293" t="s">
        <v>2099</v>
      </c>
      <c r="C6293">
        <v>2343</v>
      </c>
      <c r="D6293" s="2">
        <v>46023</v>
      </c>
      <c r="E6293" t="s">
        <v>906</v>
      </c>
      <c r="F6293" t="s">
        <v>2212</v>
      </c>
      <c r="G6293" t="s">
        <v>14</v>
      </c>
      <c r="H6293" t="s">
        <v>2214</v>
      </c>
      <c r="I6293" t="s">
        <v>14</v>
      </c>
      <c r="J6293" t="s">
        <v>2253</v>
      </c>
      <c r="K6293" t="s">
        <v>56</v>
      </c>
      <c r="L6293" t="s">
        <v>903</v>
      </c>
      <c r="M6293" t="s">
        <v>1837</v>
      </c>
      <c r="N6293" s="5">
        <v>8563016</v>
      </c>
    </row>
    <row r="6294" spans="1:14" x14ac:dyDescent="0.25">
      <c r="A6294" t="s">
        <v>70</v>
      </c>
      <c r="B6294" t="s">
        <v>2099</v>
      </c>
      <c r="C6294">
        <v>2343</v>
      </c>
      <c r="D6294" s="2">
        <v>46023</v>
      </c>
      <c r="E6294" t="s">
        <v>906</v>
      </c>
      <c r="F6294" t="s">
        <v>2619</v>
      </c>
      <c r="G6294" t="s">
        <v>3449</v>
      </c>
      <c r="H6294" t="s">
        <v>2621</v>
      </c>
      <c r="I6294" t="s">
        <v>14</v>
      </c>
      <c r="J6294" t="s">
        <v>3480</v>
      </c>
      <c r="K6294" t="s">
        <v>56</v>
      </c>
      <c r="L6294" t="s">
        <v>903</v>
      </c>
      <c r="M6294" t="s">
        <v>1837</v>
      </c>
      <c r="N6294" s="5">
        <v>5763894</v>
      </c>
    </row>
    <row r="6295" spans="1:14" x14ac:dyDescent="0.25">
      <c r="A6295" t="s">
        <v>70</v>
      </c>
      <c r="B6295" t="s">
        <v>2099</v>
      </c>
      <c r="C6295">
        <v>2343</v>
      </c>
      <c r="D6295" s="2">
        <v>46023</v>
      </c>
      <c r="E6295" t="s">
        <v>906</v>
      </c>
      <c r="F6295" t="s">
        <v>2610</v>
      </c>
      <c r="G6295" t="s">
        <v>14</v>
      </c>
      <c r="H6295" t="s">
        <v>2612</v>
      </c>
      <c r="I6295" t="s">
        <v>14</v>
      </c>
      <c r="J6295" t="s">
        <v>4442</v>
      </c>
      <c r="K6295" t="s">
        <v>56</v>
      </c>
      <c r="L6295" t="s">
        <v>903</v>
      </c>
      <c r="M6295" t="s">
        <v>1837</v>
      </c>
      <c r="N6295" s="5">
        <v>11512205</v>
      </c>
    </row>
    <row r="6296" spans="1:14" x14ac:dyDescent="0.25">
      <c r="A6296" t="s">
        <v>70</v>
      </c>
      <c r="B6296" t="s">
        <v>2099</v>
      </c>
      <c r="C6296">
        <v>2343</v>
      </c>
      <c r="D6296" s="2">
        <v>46023</v>
      </c>
      <c r="E6296" t="s">
        <v>906</v>
      </c>
      <c r="F6296" t="s">
        <v>968</v>
      </c>
      <c r="G6296" t="s">
        <v>2387</v>
      </c>
      <c r="H6296" t="s">
        <v>2293</v>
      </c>
      <c r="I6296" t="s">
        <v>14</v>
      </c>
      <c r="J6296" t="s">
        <v>4443</v>
      </c>
      <c r="K6296" t="s">
        <v>56</v>
      </c>
      <c r="L6296" t="s">
        <v>903</v>
      </c>
      <c r="M6296" t="s">
        <v>1837</v>
      </c>
      <c r="N6296" s="5">
        <v>5748320</v>
      </c>
    </row>
    <row r="6297" spans="1:14" x14ac:dyDescent="0.25">
      <c r="A6297" t="s">
        <v>70</v>
      </c>
      <c r="B6297" t="s">
        <v>2099</v>
      </c>
      <c r="C6297">
        <v>2343</v>
      </c>
      <c r="D6297" s="2">
        <v>46023</v>
      </c>
      <c r="E6297" t="s">
        <v>907</v>
      </c>
      <c r="F6297" t="s">
        <v>218</v>
      </c>
      <c r="G6297" t="s">
        <v>133</v>
      </c>
      <c r="H6297" t="s">
        <v>983</v>
      </c>
      <c r="I6297" t="s">
        <v>2106</v>
      </c>
      <c r="J6297" t="s">
        <v>8810</v>
      </c>
      <c r="K6297" t="s">
        <v>56</v>
      </c>
      <c r="L6297" t="s">
        <v>904</v>
      </c>
      <c r="M6297" t="s">
        <v>1837</v>
      </c>
      <c r="N6297" s="5">
        <v>-7329440</v>
      </c>
    </row>
    <row r="6298" spans="1:14" x14ac:dyDescent="0.25">
      <c r="A6298" t="s">
        <v>70</v>
      </c>
      <c r="B6298" t="s">
        <v>2099</v>
      </c>
      <c r="C6298">
        <v>2343</v>
      </c>
      <c r="D6298" s="2">
        <v>46023</v>
      </c>
      <c r="E6298" t="s">
        <v>907</v>
      </c>
      <c r="F6298" t="s">
        <v>153</v>
      </c>
      <c r="G6298" t="s">
        <v>1923</v>
      </c>
      <c r="H6298" t="s">
        <v>532</v>
      </c>
      <c r="I6298" t="s">
        <v>4444</v>
      </c>
      <c r="J6298" t="s">
        <v>7880</v>
      </c>
      <c r="K6298" t="s">
        <v>56</v>
      </c>
      <c r="L6298" t="s">
        <v>904</v>
      </c>
      <c r="M6298" t="s">
        <v>1837</v>
      </c>
      <c r="N6298" s="5">
        <v>-27397353</v>
      </c>
    </row>
    <row r="6299" spans="1:14" x14ac:dyDescent="0.25">
      <c r="A6299" t="s">
        <v>70</v>
      </c>
      <c r="B6299" t="s">
        <v>2099</v>
      </c>
      <c r="C6299">
        <v>2343</v>
      </c>
      <c r="D6299" s="2">
        <v>46023</v>
      </c>
      <c r="E6299" t="s">
        <v>907</v>
      </c>
      <c r="F6299" t="s">
        <v>535</v>
      </c>
      <c r="G6299" t="s">
        <v>531</v>
      </c>
      <c r="H6299" t="s">
        <v>1540</v>
      </c>
      <c r="I6299" t="s">
        <v>4445</v>
      </c>
      <c r="J6299" t="s">
        <v>8811</v>
      </c>
      <c r="K6299" t="s">
        <v>56</v>
      </c>
      <c r="L6299" t="s">
        <v>904</v>
      </c>
      <c r="M6299" t="s">
        <v>1837</v>
      </c>
      <c r="N6299" s="5">
        <v>-8609462</v>
      </c>
    </row>
    <row r="6300" spans="1:14" x14ac:dyDescent="0.25">
      <c r="A6300" t="s">
        <v>70</v>
      </c>
      <c r="B6300" t="s">
        <v>2099</v>
      </c>
      <c r="C6300">
        <v>2343</v>
      </c>
      <c r="D6300" s="2">
        <v>46023</v>
      </c>
      <c r="E6300" t="s">
        <v>907</v>
      </c>
      <c r="F6300" t="s">
        <v>1149</v>
      </c>
      <c r="G6300" t="s">
        <v>2102</v>
      </c>
      <c r="H6300" t="s">
        <v>1151</v>
      </c>
      <c r="I6300" t="s">
        <v>4440</v>
      </c>
      <c r="J6300" t="s">
        <v>2103</v>
      </c>
      <c r="K6300" t="s">
        <v>56</v>
      </c>
      <c r="L6300" t="s">
        <v>904</v>
      </c>
      <c r="M6300" t="s">
        <v>1837</v>
      </c>
      <c r="N6300" s="5">
        <v>-7772814</v>
      </c>
    </row>
    <row r="6301" spans="1:14" x14ac:dyDescent="0.25">
      <c r="A6301" t="s">
        <v>70</v>
      </c>
      <c r="B6301" t="s">
        <v>2099</v>
      </c>
      <c r="C6301">
        <v>2343</v>
      </c>
      <c r="D6301" s="2">
        <v>46054</v>
      </c>
      <c r="E6301" t="s">
        <v>905</v>
      </c>
      <c r="F6301" t="s">
        <v>2212</v>
      </c>
      <c r="G6301" t="s">
        <v>14</v>
      </c>
      <c r="H6301" t="s">
        <v>2214</v>
      </c>
      <c r="I6301" t="s">
        <v>5721</v>
      </c>
      <c r="J6301" t="s">
        <v>2213</v>
      </c>
      <c r="K6301" t="s">
        <v>56</v>
      </c>
      <c r="L6301" t="s">
        <v>902</v>
      </c>
      <c r="M6301" t="s">
        <v>1837</v>
      </c>
      <c r="N6301" s="5">
        <v>8563016</v>
      </c>
    </row>
    <row r="6302" spans="1:14" x14ac:dyDescent="0.25">
      <c r="A6302" t="s">
        <v>70</v>
      </c>
      <c r="B6302" t="s">
        <v>2099</v>
      </c>
      <c r="C6302">
        <v>2343</v>
      </c>
      <c r="D6302" s="2">
        <v>46054</v>
      </c>
      <c r="E6302" t="s">
        <v>905</v>
      </c>
      <c r="F6302" t="s">
        <v>2212</v>
      </c>
      <c r="G6302" t="s">
        <v>14</v>
      </c>
      <c r="H6302" t="s">
        <v>2214</v>
      </c>
      <c r="I6302" t="s">
        <v>5722</v>
      </c>
      <c r="J6302" t="s">
        <v>2213</v>
      </c>
      <c r="K6302" t="s">
        <v>56</v>
      </c>
      <c r="L6302" t="s">
        <v>902</v>
      </c>
      <c r="M6302" t="s">
        <v>1837</v>
      </c>
      <c r="N6302" s="5">
        <v>8563016</v>
      </c>
    </row>
    <row r="6303" spans="1:14" x14ac:dyDescent="0.25">
      <c r="A6303" t="s">
        <v>70</v>
      </c>
      <c r="B6303" t="s">
        <v>2099</v>
      </c>
      <c r="C6303">
        <v>2343</v>
      </c>
      <c r="D6303" s="2">
        <v>46054</v>
      </c>
      <c r="E6303" t="s">
        <v>905</v>
      </c>
      <c r="F6303" t="s">
        <v>2212</v>
      </c>
      <c r="G6303" t="s">
        <v>14</v>
      </c>
      <c r="H6303" t="s">
        <v>2214</v>
      </c>
      <c r="I6303" t="s">
        <v>5723</v>
      </c>
      <c r="J6303" t="s">
        <v>2213</v>
      </c>
      <c r="K6303" t="s">
        <v>56</v>
      </c>
      <c r="L6303" t="s">
        <v>902</v>
      </c>
      <c r="M6303" t="s">
        <v>1837</v>
      </c>
      <c r="N6303" s="5">
        <v>-8563016</v>
      </c>
    </row>
    <row r="6304" spans="1:14" x14ac:dyDescent="0.25">
      <c r="A6304" t="s">
        <v>70</v>
      </c>
      <c r="B6304" t="s">
        <v>2099</v>
      </c>
      <c r="C6304">
        <v>2343</v>
      </c>
      <c r="D6304" s="2">
        <v>46054</v>
      </c>
      <c r="E6304" t="s">
        <v>905</v>
      </c>
      <c r="F6304" t="s">
        <v>2610</v>
      </c>
      <c r="G6304" t="s">
        <v>14</v>
      </c>
      <c r="H6304" t="s">
        <v>2612</v>
      </c>
      <c r="I6304" t="s">
        <v>5724</v>
      </c>
      <c r="J6304" t="s">
        <v>5725</v>
      </c>
      <c r="K6304" t="s">
        <v>56</v>
      </c>
      <c r="L6304" t="s">
        <v>902</v>
      </c>
      <c r="M6304" t="s">
        <v>1837</v>
      </c>
      <c r="N6304" s="5">
        <v>11512205</v>
      </c>
    </row>
    <row r="6305" spans="1:14" x14ac:dyDescent="0.25">
      <c r="A6305" t="s">
        <v>70</v>
      </c>
      <c r="B6305" t="s">
        <v>2099</v>
      </c>
      <c r="C6305">
        <v>2343</v>
      </c>
      <c r="D6305" s="2">
        <v>46054</v>
      </c>
      <c r="E6305" t="s">
        <v>906</v>
      </c>
      <c r="F6305" t="s">
        <v>153</v>
      </c>
      <c r="G6305" t="s">
        <v>1923</v>
      </c>
      <c r="H6305" t="s">
        <v>532</v>
      </c>
      <c r="I6305" t="s">
        <v>14</v>
      </c>
      <c r="J6305" t="s">
        <v>8812</v>
      </c>
      <c r="K6305" t="s">
        <v>56</v>
      </c>
      <c r="L6305" t="s">
        <v>903</v>
      </c>
      <c r="M6305" t="s">
        <v>1837</v>
      </c>
      <c r="N6305" s="5">
        <v>27397353</v>
      </c>
    </row>
    <row r="6306" spans="1:14" x14ac:dyDescent="0.25">
      <c r="A6306" t="s">
        <v>70</v>
      </c>
      <c r="B6306" t="s">
        <v>2099</v>
      </c>
      <c r="C6306">
        <v>2343</v>
      </c>
      <c r="D6306" s="2">
        <v>46054</v>
      </c>
      <c r="E6306" t="s">
        <v>906</v>
      </c>
      <c r="F6306" t="s">
        <v>153</v>
      </c>
      <c r="G6306" t="s">
        <v>1923</v>
      </c>
      <c r="H6306" t="s">
        <v>3377</v>
      </c>
      <c r="I6306" t="s">
        <v>5726</v>
      </c>
      <c r="J6306" t="s">
        <v>3837</v>
      </c>
      <c r="K6306" t="s">
        <v>56</v>
      </c>
      <c r="L6306" t="s">
        <v>903</v>
      </c>
      <c r="M6306" t="s">
        <v>1837</v>
      </c>
      <c r="N6306" s="5">
        <v>5961683</v>
      </c>
    </row>
    <row r="6307" spans="1:14" x14ac:dyDescent="0.25">
      <c r="A6307" t="s">
        <v>70</v>
      </c>
      <c r="B6307" t="s">
        <v>2099</v>
      </c>
      <c r="C6307">
        <v>2343</v>
      </c>
      <c r="D6307" s="2">
        <v>46054</v>
      </c>
      <c r="E6307" t="s">
        <v>906</v>
      </c>
      <c r="F6307" t="s">
        <v>535</v>
      </c>
      <c r="G6307" t="s">
        <v>531</v>
      </c>
      <c r="H6307" t="s">
        <v>1540</v>
      </c>
      <c r="I6307" t="s">
        <v>14</v>
      </c>
      <c r="J6307" t="s">
        <v>8813</v>
      </c>
      <c r="K6307" t="s">
        <v>56</v>
      </c>
      <c r="L6307" t="s">
        <v>903</v>
      </c>
      <c r="M6307" t="s">
        <v>1837</v>
      </c>
      <c r="N6307" s="5">
        <v>8609462</v>
      </c>
    </row>
    <row r="6308" spans="1:14" x14ac:dyDescent="0.25">
      <c r="A6308" t="s">
        <v>70</v>
      </c>
      <c r="B6308" t="s">
        <v>2099</v>
      </c>
      <c r="C6308">
        <v>2343</v>
      </c>
      <c r="D6308" s="2">
        <v>46054</v>
      </c>
      <c r="E6308" t="s">
        <v>906</v>
      </c>
      <c r="F6308" t="s">
        <v>202</v>
      </c>
      <c r="G6308" t="s">
        <v>83</v>
      </c>
      <c r="H6308" t="s">
        <v>2592</v>
      </c>
      <c r="I6308" t="s">
        <v>5727</v>
      </c>
      <c r="J6308" t="s">
        <v>1918</v>
      </c>
      <c r="K6308" t="s">
        <v>56</v>
      </c>
      <c r="L6308" t="s">
        <v>903</v>
      </c>
      <c r="M6308" t="s">
        <v>1837</v>
      </c>
      <c r="N6308" s="5">
        <v>11427287</v>
      </c>
    </row>
    <row r="6309" spans="1:14" x14ac:dyDescent="0.25">
      <c r="A6309" t="s">
        <v>70</v>
      </c>
      <c r="B6309" t="s">
        <v>2099</v>
      </c>
      <c r="C6309">
        <v>2343</v>
      </c>
      <c r="D6309" s="2">
        <v>46054</v>
      </c>
      <c r="E6309" t="s">
        <v>906</v>
      </c>
      <c r="F6309" t="s">
        <v>327</v>
      </c>
      <c r="G6309" t="s">
        <v>296</v>
      </c>
      <c r="H6309" t="s">
        <v>1759</v>
      </c>
      <c r="I6309" t="s">
        <v>14</v>
      </c>
      <c r="J6309" t="s">
        <v>5728</v>
      </c>
      <c r="K6309" t="s">
        <v>56</v>
      </c>
      <c r="L6309" t="s">
        <v>903</v>
      </c>
      <c r="M6309" t="s">
        <v>1837</v>
      </c>
      <c r="N6309" s="5">
        <v>2132225</v>
      </c>
    </row>
    <row r="6310" spans="1:14" x14ac:dyDescent="0.25">
      <c r="A6310" t="s">
        <v>70</v>
      </c>
      <c r="B6310" t="s">
        <v>2099</v>
      </c>
      <c r="C6310">
        <v>2343</v>
      </c>
      <c r="D6310" s="2">
        <v>46054</v>
      </c>
      <c r="E6310" t="s">
        <v>906</v>
      </c>
      <c r="F6310" t="s">
        <v>1198</v>
      </c>
      <c r="G6310" t="s">
        <v>5729</v>
      </c>
      <c r="H6310" t="s">
        <v>2623</v>
      </c>
      <c r="I6310" t="s">
        <v>14</v>
      </c>
      <c r="J6310" t="s">
        <v>5730</v>
      </c>
      <c r="K6310" t="s">
        <v>56</v>
      </c>
      <c r="L6310" t="s">
        <v>903</v>
      </c>
      <c r="M6310" t="s">
        <v>1837</v>
      </c>
      <c r="N6310" s="5">
        <v>7148938</v>
      </c>
    </row>
    <row r="6311" spans="1:14" x14ac:dyDescent="0.25">
      <c r="A6311" t="s">
        <v>70</v>
      </c>
      <c r="B6311" t="s">
        <v>2099</v>
      </c>
      <c r="C6311">
        <v>2343</v>
      </c>
      <c r="D6311" s="2">
        <v>46054</v>
      </c>
      <c r="E6311" t="s">
        <v>906</v>
      </c>
      <c r="F6311" t="s">
        <v>2619</v>
      </c>
      <c r="G6311" t="s">
        <v>3449</v>
      </c>
      <c r="H6311" t="s">
        <v>2621</v>
      </c>
      <c r="I6311" t="s">
        <v>14</v>
      </c>
      <c r="J6311" t="s">
        <v>3480</v>
      </c>
      <c r="K6311" t="s">
        <v>56</v>
      </c>
      <c r="L6311" t="s">
        <v>903</v>
      </c>
      <c r="M6311" t="s">
        <v>1837</v>
      </c>
      <c r="N6311" s="5">
        <v>5763894</v>
      </c>
    </row>
    <row r="6312" spans="1:14" x14ac:dyDescent="0.25">
      <c r="A6312" t="s">
        <v>70</v>
      </c>
      <c r="B6312" t="s">
        <v>2099</v>
      </c>
      <c r="C6312">
        <v>2343</v>
      </c>
      <c r="D6312" s="2">
        <v>46054</v>
      </c>
      <c r="E6312" t="s">
        <v>906</v>
      </c>
      <c r="F6312" t="s">
        <v>968</v>
      </c>
      <c r="G6312" t="s">
        <v>2387</v>
      </c>
      <c r="H6312" t="s">
        <v>2291</v>
      </c>
      <c r="I6312" t="s">
        <v>14</v>
      </c>
      <c r="J6312" t="s">
        <v>4443</v>
      </c>
      <c r="K6312" t="s">
        <v>56</v>
      </c>
      <c r="L6312" t="s">
        <v>903</v>
      </c>
      <c r="M6312" t="s">
        <v>1837</v>
      </c>
      <c r="N6312" s="5">
        <v>5153667</v>
      </c>
    </row>
    <row r="6313" spans="1:14" x14ac:dyDescent="0.25">
      <c r="A6313" t="s">
        <v>70</v>
      </c>
      <c r="B6313" t="s">
        <v>2099</v>
      </c>
      <c r="C6313">
        <v>2343</v>
      </c>
      <c r="D6313" s="2">
        <v>46054</v>
      </c>
      <c r="E6313" t="s">
        <v>906</v>
      </c>
      <c r="F6313" t="s">
        <v>968</v>
      </c>
      <c r="G6313" t="s">
        <v>2387</v>
      </c>
      <c r="H6313" t="s">
        <v>2293</v>
      </c>
      <c r="I6313" t="s">
        <v>5731</v>
      </c>
      <c r="J6313" t="s">
        <v>4443</v>
      </c>
      <c r="K6313" t="s">
        <v>56</v>
      </c>
      <c r="L6313" t="s">
        <v>903</v>
      </c>
      <c r="M6313" t="s">
        <v>1837</v>
      </c>
      <c r="N6313" s="5">
        <v>5748320</v>
      </c>
    </row>
    <row r="6314" spans="1:14" x14ac:dyDescent="0.25">
      <c r="A6314" t="s">
        <v>70</v>
      </c>
      <c r="B6314" t="s">
        <v>2099</v>
      </c>
      <c r="C6314">
        <v>2343</v>
      </c>
      <c r="D6314" s="2">
        <v>46054</v>
      </c>
      <c r="E6314" t="s">
        <v>906</v>
      </c>
      <c r="F6314" t="s">
        <v>1694</v>
      </c>
      <c r="G6314" t="s">
        <v>2104</v>
      </c>
      <c r="H6314" t="s">
        <v>1619</v>
      </c>
      <c r="I6314" t="s">
        <v>14</v>
      </c>
      <c r="J6314" t="s">
        <v>5732</v>
      </c>
      <c r="K6314" t="s">
        <v>56</v>
      </c>
      <c r="L6314" t="s">
        <v>903</v>
      </c>
      <c r="M6314" t="s">
        <v>1837</v>
      </c>
      <c r="N6314" s="5">
        <v>2590259</v>
      </c>
    </row>
    <row r="6315" spans="1:14" x14ac:dyDescent="0.25">
      <c r="A6315" t="s">
        <v>70</v>
      </c>
      <c r="B6315" t="s">
        <v>2099</v>
      </c>
      <c r="C6315">
        <v>2343</v>
      </c>
      <c r="D6315" s="2">
        <v>46054</v>
      </c>
      <c r="E6315" t="s">
        <v>906</v>
      </c>
      <c r="F6315" t="s">
        <v>1694</v>
      </c>
      <c r="G6315" t="s">
        <v>2104</v>
      </c>
      <c r="H6315" t="s">
        <v>2591</v>
      </c>
      <c r="I6315" t="s">
        <v>5733</v>
      </c>
      <c r="J6315" t="s">
        <v>5734</v>
      </c>
      <c r="K6315" t="s">
        <v>56</v>
      </c>
      <c r="L6315" t="s">
        <v>903</v>
      </c>
      <c r="M6315" t="s">
        <v>1837</v>
      </c>
      <c r="N6315" s="5">
        <v>4882270</v>
      </c>
    </row>
    <row r="6316" spans="1:14" x14ac:dyDescent="0.25">
      <c r="A6316" t="s">
        <v>70</v>
      </c>
      <c r="B6316" t="s">
        <v>2099</v>
      </c>
      <c r="C6316">
        <v>2343</v>
      </c>
      <c r="D6316" s="2">
        <v>46054</v>
      </c>
      <c r="E6316" t="s">
        <v>907</v>
      </c>
      <c r="F6316" t="s">
        <v>153</v>
      </c>
      <c r="G6316" t="s">
        <v>1923</v>
      </c>
      <c r="H6316" t="s">
        <v>3377</v>
      </c>
      <c r="I6316" t="s">
        <v>14</v>
      </c>
      <c r="J6316" t="s">
        <v>5300</v>
      </c>
      <c r="K6316" t="s">
        <v>56</v>
      </c>
      <c r="L6316" t="s">
        <v>904</v>
      </c>
      <c r="M6316" t="s">
        <v>1837</v>
      </c>
      <c r="N6316" s="5">
        <v>-5961683</v>
      </c>
    </row>
    <row r="6317" spans="1:14" x14ac:dyDescent="0.25">
      <c r="A6317" t="s">
        <v>70</v>
      </c>
      <c r="B6317" t="s">
        <v>2099</v>
      </c>
      <c r="C6317">
        <v>2343</v>
      </c>
      <c r="D6317" s="2">
        <v>46054</v>
      </c>
      <c r="E6317" t="s">
        <v>907</v>
      </c>
      <c r="F6317" t="s">
        <v>202</v>
      </c>
      <c r="G6317" t="s">
        <v>83</v>
      </c>
      <c r="H6317" t="s">
        <v>2592</v>
      </c>
      <c r="I6317" t="s">
        <v>14</v>
      </c>
      <c r="J6317" t="s">
        <v>5735</v>
      </c>
      <c r="K6317" t="s">
        <v>56</v>
      </c>
      <c r="L6317" t="s">
        <v>904</v>
      </c>
      <c r="M6317" t="s">
        <v>1837</v>
      </c>
      <c r="N6317" s="5">
        <v>-11427287</v>
      </c>
    </row>
    <row r="6318" spans="1:14" x14ac:dyDescent="0.25">
      <c r="A6318" t="s">
        <v>70</v>
      </c>
      <c r="B6318" t="s">
        <v>2099</v>
      </c>
      <c r="C6318">
        <v>2343</v>
      </c>
      <c r="D6318" s="2">
        <v>46054</v>
      </c>
      <c r="E6318" t="s">
        <v>907</v>
      </c>
      <c r="F6318" t="s">
        <v>2212</v>
      </c>
      <c r="G6318" t="s">
        <v>14</v>
      </c>
      <c r="H6318" t="s">
        <v>2214</v>
      </c>
      <c r="I6318" t="s">
        <v>5721</v>
      </c>
      <c r="J6318" t="s">
        <v>5736</v>
      </c>
      <c r="K6318" t="s">
        <v>56</v>
      </c>
      <c r="L6318" t="s">
        <v>904</v>
      </c>
      <c r="M6318" t="s">
        <v>1837</v>
      </c>
      <c r="N6318" s="5">
        <v>-8563016</v>
      </c>
    </row>
    <row r="6319" spans="1:14" x14ac:dyDescent="0.25">
      <c r="A6319" t="s">
        <v>70</v>
      </c>
      <c r="B6319" t="s">
        <v>2099</v>
      </c>
      <c r="C6319">
        <v>2343</v>
      </c>
      <c r="D6319" s="2">
        <v>46054</v>
      </c>
      <c r="E6319" t="s">
        <v>907</v>
      </c>
      <c r="F6319" t="s">
        <v>2619</v>
      </c>
      <c r="G6319" t="s">
        <v>3449</v>
      </c>
      <c r="H6319" t="s">
        <v>2621</v>
      </c>
      <c r="I6319" t="s">
        <v>14</v>
      </c>
      <c r="J6319" t="s">
        <v>5737</v>
      </c>
      <c r="K6319" t="s">
        <v>56</v>
      </c>
      <c r="L6319" t="s">
        <v>904</v>
      </c>
      <c r="M6319" t="s">
        <v>1837</v>
      </c>
      <c r="N6319" s="5">
        <v>-5763894</v>
      </c>
    </row>
    <row r="6320" spans="1:14" x14ac:dyDescent="0.25">
      <c r="A6320" t="s">
        <v>70</v>
      </c>
      <c r="B6320" t="s">
        <v>2099</v>
      </c>
      <c r="C6320">
        <v>2343</v>
      </c>
      <c r="D6320" s="2">
        <v>46054</v>
      </c>
      <c r="E6320" t="s">
        <v>907</v>
      </c>
      <c r="F6320" t="s">
        <v>2610</v>
      </c>
      <c r="G6320" t="s">
        <v>14</v>
      </c>
      <c r="H6320" t="s">
        <v>2612</v>
      </c>
      <c r="I6320" t="s">
        <v>5724</v>
      </c>
      <c r="J6320" t="s">
        <v>5738</v>
      </c>
      <c r="K6320" t="s">
        <v>56</v>
      </c>
      <c r="L6320" t="s">
        <v>904</v>
      </c>
      <c r="M6320" t="s">
        <v>1837</v>
      </c>
      <c r="N6320" s="5">
        <v>-11512205</v>
      </c>
    </row>
    <row r="6321" spans="1:14" x14ac:dyDescent="0.25">
      <c r="A6321" t="s">
        <v>70</v>
      </c>
      <c r="B6321" t="s">
        <v>2099</v>
      </c>
      <c r="C6321">
        <v>2343</v>
      </c>
      <c r="D6321" s="2">
        <v>46054</v>
      </c>
      <c r="E6321" t="s">
        <v>907</v>
      </c>
      <c r="F6321" t="s">
        <v>968</v>
      </c>
      <c r="G6321" t="s">
        <v>2387</v>
      </c>
      <c r="H6321" t="s">
        <v>2293</v>
      </c>
      <c r="I6321" t="s">
        <v>14</v>
      </c>
      <c r="J6321" t="s">
        <v>5739</v>
      </c>
      <c r="K6321" t="s">
        <v>56</v>
      </c>
      <c r="L6321" t="s">
        <v>904</v>
      </c>
      <c r="M6321" t="s">
        <v>1837</v>
      </c>
      <c r="N6321" s="5">
        <v>-5748320</v>
      </c>
    </row>
    <row r="6322" spans="1:14" x14ac:dyDescent="0.25">
      <c r="A6322" t="s">
        <v>70</v>
      </c>
      <c r="B6322" t="s">
        <v>2099</v>
      </c>
      <c r="C6322">
        <v>2343</v>
      </c>
      <c r="D6322" s="2">
        <v>46082</v>
      </c>
      <c r="E6322" t="s">
        <v>905</v>
      </c>
      <c r="F6322" t="s">
        <v>218</v>
      </c>
      <c r="G6322" t="s">
        <v>133</v>
      </c>
      <c r="H6322" t="s">
        <v>983</v>
      </c>
      <c r="I6322" t="s">
        <v>8814</v>
      </c>
      <c r="J6322" t="s">
        <v>133</v>
      </c>
      <c r="K6322" t="s">
        <v>56</v>
      </c>
      <c r="L6322" t="s">
        <v>902</v>
      </c>
      <c r="M6322" t="s">
        <v>1837</v>
      </c>
      <c r="N6322" s="5">
        <v>5179424</v>
      </c>
    </row>
    <row r="6323" spans="1:14" x14ac:dyDescent="0.25">
      <c r="A6323" t="s">
        <v>70</v>
      </c>
      <c r="B6323" t="s">
        <v>2099</v>
      </c>
      <c r="C6323">
        <v>2343</v>
      </c>
      <c r="D6323" s="2">
        <v>46082</v>
      </c>
      <c r="E6323" t="s">
        <v>905</v>
      </c>
      <c r="F6323" t="s">
        <v>218</v>
      </c>
      <c r="G6323" t="s">
        <v>133</v>
      </c>
      <c r="H6323" t="s">
        <v>983</v>
      </c>
      <c r="I6323" t="s">
        <v>8815</v>
      </c>
      <c r="J6323" t="s">
        <v>133</v>
      </c>
      <c r="K6323" t="s">
        <v>56</v>
      </c>
      <c r="L6323" t="s">
        <v>902</v>
      </c>
      <c r="M6323" t="s">
        <v>1837</v>
      </c>
      <c r="N6323" s="5">
        <v>2589712</v>
      </c>
    </row>
    <row r="6324" spans="1:14" x14ac:dyDescent="0.25">
      <c r="A6324" t="s">
        <v>70</v>
      </c>
      <c r="B6324" t="s">
        <v>2099</v>
      </c>
      <c r="C6324">
        <v>2343</v>
      </c>
      <c r="D6324" s="2">
        <v>46082</v>
      </c>
      <c r="E6324" t="s">
        <v>905</v>
      </c>
      <c r="F6324" t="s">
        <v>153</v>
      </c>
      <c r="G6324" t="s">
        <v>1923</v>
      </c>
      <c r="H6324" t="s">
        <v>3377</v>
      </c>
      <c r="I6324" t="s">
        <v>5726</v>
      </c>
      <c r="J6324" t="s">
        <v>6783</v>
      </c>
      <c r="K6324" t="s">
        <v>56</v>
      </c>
      <c r="L6324" t="s">
        <v>902</v>
      </c>
      <c r="M6324" t="s">
        <v>1837</v>
      </c>
      <c r="N6324" s="5">
        <v>5971148</v>
      </c>
    </row>
    <row r="6325" spans="1:14" x14ac:dyDescent="0.25">
      <c r="A6325" t="s">
        <v>70</v>
      </c>
      <c r="B6325" t="s">
        <v>2099</v>
      </c>
      <c r="C6325">
        <v>2343</v>
      </c>
      <c r="D6325" s="2">
        <v>46082</v>
      </c>
      <c r="E6325" t="s">
        <v>905</v>
      </c>
      <c r="F6325" t="s">
        <v>153</v>
      </c>
      <c r="G6325" t="s">
        <v>1923</v>
      </c>
      <c r="H6325" t="s">
        <v>3377</v>
      </c>
      <c r="I6325" t="s">
        <v>8816</v>
      </c>
      <c r="J6325" t="s">
        <v>1923</v>
      </c>
      <c r="K6325" t="s">
        <v>56</v>
      </c>
      <c r="L6325" t="s">
        <v>902</v>
      </c>
      <c r="M6325" t="s">
        <v>1837</v>
      </c>
      <c r="N6325" s="5">
        <v>5957064</v>
      </c>
    </row>
    <row r="6326" spans="1:14" x14ac:dyDescent="0.25">
      <c r="A6326" t="s">
        <v>70</v>
      </c>
      <c r="B6326" t="s">
        <v>2099</v>
      </c>
      <c r="C6326">
        <v>2343</v>
      </c>
      <c r="D6326" s="2">
        <v>46082</v>
      </c>
      <c r="E6326" t="s">
        <v>905</v>
      </c>
      <c r="F6326" t="s">
        <v>153</v>
      </c>
      <c r="G6326" t="s">
        <v>1923</v>
      </c>
      <c r="H6326" t="s">
        <v>3377</v>
      </c>
      <c r="I6326" t="s">
        <v>8817</v>
      </c>
      <c r="J6326" t="s">
        <v>6783</v>
      </c>
      <c r="K6326" t="s">
        <v>56</v>
      </c>
      <c r="L6326" t="s">
        <v>902</v>
      </c>
      <c r="M6326" t="s">
        <v>1837</v>
      </c>
      <c r="N6326" s="5">
        <v>-5971148</v>
      </c>
    </row>
    <row r="6327" spans="1:14" x14ac:dyDescent="0.25">
      <c r="A6327" t="s">
        <v>70</v>
      </c>
      <c r="B6327" t="s">
        <v>2099</v>
      </c>
      <c r="C6327">
        <v>2343</v>
      </c>
      <c r="D6327" s="2">
        <v>46082</v>
      </c>
      <c r="E6327" t="s">
        <v>905</v>
      </c>
      <c r="F6327" t="s">
        <v>535</v>
      </c>
      <c r="G6327" t="s">
        <v>531</v>
      </c>
      <c r="H6327" t="s">
        <v>1540</v>
      </c>
      <c r="I6327" t="s">
        <v>8821</v>
      </c>
      <c r="J6327" t="s">
        <v>11515</v>
      </c>
      <c r="K6327" t="s">
        <v>56</v>
      </c>
      <c r="L6327" t="s">
        <v>902</v>
      </c>
      <c r="M6327" t="s">
        <v>1837</v>
      </c>
      <c r="N6327" s="5">
        <v>8761430</v>
      </c>
    </row>
    <row r="6328" spans="1:14" x14ac:dyDescent="0.25">
      <c r="A6328" t="s">
        <v>70</v>
      </c>
      <c r="B6328" t="s">
        <v>2099</v>
      </c>
      <c r="C6328">
        <v>2343</v>
      </c>
      <c r="D6328" s="2">
        <v>46082</v>
      </c>
      <c r="E6328" t="s">
        <v>905</v>
      </c>
      <c r="F6328" t="s">
        <v>202</v>
      </c>
      <c r="G6328" t="s">
        <v>83</v>
      </c>
      <c r="H6328" t="s">
        <v>2592</v>
      </c>
      <c r="I6328" t="s">
        <v>5727</v>
      </c>
      <c r="J6328" t="s">
        <v>83</v>
      </c>
      <c r="K6328" t="s">
        <v>56</v>
      </c>
      <c r="L6328" t="s">
        <v>902</v>
      </c>
      <c r="M6328" t="s">
        <v>1837</v>
      </c>
      <c r="N6328" s="5">
        <v>11464603</v>
      </c>
    </row>
    <row r="6329" spans="1:14" x14ac:dyDescent="0.25">
      <c r="A6329" t="s">
        <v>70</v>
      </c>
      <c r="B6329" t="s">
        <v>2099</v>
      </c>
      <c r="C6329">
        <v>2343</v>
      </c>
      <c r="D6329" s="2">
        <v>46082</v>
      </c>
      <c r="E6329" t="s">
        <v>905</v>
      </c>
      <c r="F6329" t="s">
        <v>1198</v>
      </c>
      <c r="G6329" t="s">
        <v>5729</v>
      </c>
      <c r="H6329" t="s">
        <v>1061</v>
      </c>
      <c r="I6329" t="s">
        <v>8822</v>
      </c>
      <c r="J6329" t="s">
        <v>8823</v>
      </c>
      <c r="K6329" t="s">
        <v>56</v>
      </c>
      <c r="L6329" t="s">
        <v>902</v>
      </c>
      <c r="M6329" t="s">
        <v>1837</v>
      </c>
      <c r="N6329" s="5">
        <v>6374675</v>
      </c>
    </row>
    <row r="6330" spans="1:14" x14ac:dyDescent="0.25">
      <c r="A6330" t="s">
        <v>70</v>
      </c>
      <c r="B6330" t="s">
        <v>2099</v>
      </c>
      <c r="C6330">
        <v>2343</v>
      </c>
      <c r="D6330" s="2">
        <v>46082</v>
      </c>
      <c r="E6330" t="s">
        <v>905</v>
      </c>
      <c r="F6330" t="s">
        <v>1198</v>
      </c>
      <c r="G6330" t="s">
        <v>5729</v>
      </c>
      <c r="H6330" t="s">
        <v>1551</v>
      </c>
      <c r="I6330" t="s">
        <v>8824</v>
      </c>
      <c r="J6330" t="s">
        <v>8823</v>
      </c>
      <c r="K6330" t="s">
        <v>56</v>
      </c>
      <c r="L6330" t="s">
        <v>902</v>
      </c>
      <c r="M6330" t="s">
        <v>1837</v>
      </c>
      <c r="N6330" s="5">
        <v>7649610</v>
      </c>
    </row>
    <row r="6331" spans="1:14" x14ac:dyDescent="0.25">
      <c r="A6331" t="s">
        <v>70</v>
      </c>
      <c r="B6331" t="s">
        <v>2099</v>
      </c>
      <c r="C6331">
        <v>2343</v>
      </c>
      <c r="D6331" s="2">
        <v>46082</v>
      </c>
      <c r="E6331" t="s">
        <v>905</v>
      </c>
      <c r="F6331" t="s">
        <v>1198</v>
      </c>
      <c r="G6331" t="s">
        <v>5729</v>
      </c>
      <c r="H6331" t="s">
        <v>2216</v>
      </c>
      <c r="I6331" t="s">
        <v>8825</v>
      </c>
      <c r="J6331" t="s">
        <v>8823</v>
      </c>
      <c r="K6331" t="s">
        <v>56</v>
      </c>
      <c r="L6331" t="s">
        <v>902</v>
      </c>
      <c r="M6331" t="s">
        <v>1837</v>
      </c>
      <c r="N6331" s="5">
        <v>1852640</v>
      </c>
    </row>
    <row r="6332" spans="1:14" x14ac:dyDescent="0.25">
      <c r="A6332" t="s">
        <v>70</v>
      </c>
      <c r="B6332" t="s">
        <v>2099</v>
      </c>
      <c r="C6332">
        <v>2343</v>
      </c>
      <c r="D6332" s="2">
        <v>46082</v>
      </c>
      <c r="E6332" t="s">
        <v>905</v>
      </c>
      <c r="F6332" t="s">
        <v>1198</v>
      </c>
      <c r="G6332" t="s">
        <v>5729</v>
      </c>
      <c r="H6332" t="s">
        <v>2623</v>
      </c>
      <c r="I6332" t="s">
        <v>8826</v>
      </c>
      <c r="J6332" t="s">
        <v>8827</v>
      </c>
      <c r="K6332" t="s">
        <v>56</v>
      </c>
      <c r="L6332" t="s">
        <v>902</v>
      </c>
      <c r="M6332" t="s">
        <v>1837</v>
      </c>
      <c r="N6332" s="5">
        <v>7171510</v>
      </c>
    </row>
    <row r="6333" spans="1:14" x14ac:dyDescent="0.25">
      <c r="A6333" t="s">
        <v>70</v>
      </c>
      <c r="B6333" t="s">
        <v>2099</v>
      </c>
      <c r="C6333">
        <v>2343</v>
      </c>
      <c r="D6333" s="2">
        <v>46082</v>
      </c>
      <c r="E6333" t="s">
        <v>905</v>
      </c>
      <c r="F6333" t="s">
        <v>1198</v>
      </c>
      <c r="G6333" t="s">
        <v>5729</v>
      </c>
      <c r="H6333" t="s">
        <v>2623</v>
      </c>
      <c r="I6333" t="s">
        <v>8828</v>
      </c>
      <c r="J6333" t="s">
        <v>8823</v>
      </c>
      <c r="K6333" t="s">
        <v>56</v>
      </c>
      <c r="L6333" t="s">
        <v>902</v>
      </c>
      <c r="M6333" t="s">
        <v>1837</v>
      </c>
      <c r="N6333" s="5">
        <v>7171510</v>
      </c>
    </row>
    <row r="6334" spans="1:14" x14ac:dyDescent="0.25">
      <c r="A6334" t="s">
        <v>70</v>
      </c>
      <c r="B6334" t="s">
        <v>2099</v>
      </c>
      <c r="C6334">
        <v>2343</v>
      </c>
      <c r="D6334" s="2">
        <v>46082</v>
      </c>
      <c r="E6334" t="s">
        <v>905</v>
      </c>
      <c r="F6334" t="s">
        <v>2619</v>
      </c>
      <c r="G6334" t="s">
        <v>3449</v>
      </c>
      <c r="H6334" t="s">
        <v>2621</v>
      </c>
      <c r="I6334" t="s">
        <v>8829</v>
      </c>
      <c r="J6334" t="s">
        <v>2620</v>
      </c>
      <c r="K6334" t="s">
        <v>56</v>
      </c>
      <c r="L6334" t="s">
        <v>902</v>
      </c>
      <c r="M6334" t="s">
        <v>1837</v>
      </c>
      <c r="N6334" s="5">
        <v>8685495</v>
      </c>
    </row>
    <row r="6335" spans="1:14" x14ac:dyDescent="0.25">
      <c r="A6335" t="s">
        <v>70</v>
      </c>
      <c r="B6335" t="s">
        <v>2099</v>
      </c>
      <c r="C6335">
        <v>2343</v>
      </c>
      <c r="D6335" s="2">
        <v>46082</v>
      </c>
      <c r="E6335" t="s">
        <v>905</v>
      </c>
      <c r="F6335" t="s">
        <v>8830</v>
      </c>
      <c r="G6335" t="s">
        <v>14</v>
      </c>
      <c r="H6335" t="s">
        <v>6697</v>
      </c>
      <c r="I6335" t="s">
        <v>8831</v>
      </c>
      <c r="J6335" t="s">
        <v>8832</v>
      </c>
      <c r="K6335" t="s">
        <v>56</v>
      </c>
      <c r="L6335" t="s">
        <v>902</v>
      </c>
      <c r="M6335" t="s">
        <v>1837</v>
      </c>
      <c r="N6335" s="5">
        <v>9960430</v>
      </c>
    </row>
    <row r="6336" spans="1:14" x14ac:dyDescent="0.25">
      <c r="A6336" t="s">
        <v>70</v>
      </c>
      <c r="B6336" t="s">
        <v>2099</v>
      </c>
      <c r="C6336">
        <v>2343</v>
      </c>
      <c r="D6336" s="2">
        <v>46082</v>
      </c>
      <c r="E6336" t="s">
        <v>905</v>
      </c>
      <c r="F6336" t="s">
        <v>968</v>
      </c>
      <c r="G6336" t="s">
        <v>2387</v>
      </c>
      <c r="H6336" t="s">
        <v>2291</v>
      </c>
      <c r="I6336" t="s">
        <v>8833</v>
      </c>
      <c r="J6336" t="s">
        <v>969</v>
      </c>
      <c r="K6336" t="s">
        <v>56</v>
      </c>
      <c r="L6336" t="s">
        <v>902</v>
      </c>
      <c r="M6336" t="s">
        <v>1837</v>
      </c>
      <c r="N6336" s="5">
        <v>5179424</v>
      </c>
    </row>
    <row r="6337" spans="1:14" x14ac:dyDescent="0.25">
      <c r="A6337" t="s">
        <v>70</v>
      </c>
      <c r="B6337" t="s">
        <v>2099</v>
      </c>
      <c r="C6337">
        <v>2343</v>
      </c>
      <c r="D6337" s="2">
        <v>46082</v>
      </c>
      <c r="E6337" t="s">
        <v>905</v>
      </c>
      <c r="F6337" t="s">
        <v>968</v>
      </c>
      <c r="G6337" t="s">
        <v>2387</v>
      </c>
      <c r="H6337" t="s">
        <v>2293</v>
      </c>
      <c r="I6337" t="s">
        <v>5731</v>
      </c>
      <c r="J6337" t="s">
        <v>969</v>
      </c>
      <c r="K6337" t="s">
        <v>56</v>
      </c>
      <c r="L6337" t="s">
        <v>902</v>
      </c>
      <c r="M6337" t="s">
        <v>1837</v>
      </c>
      <c r="N6337" s="5">
        <v>5196381</v>
      </c>
    </row>
    <row r="6338" spans="1:14" x14ac:dyDescent="0.25">
      <c r="A6338" t="s">
        <v>70</v>
      </c>
      <c r="B6338" t="s">
        <v>2099</v>
      </c>
      <c r="C6338">
        <v>2343</v>
      </c>
      <c r="D6338" s="2">
        <v>46082</v>
      </c>
      <c r="E6338" t="s">
        <v>905</v>
      </c>
      <c r="F6338" t="s">
        <v>1694</v>
      </c>
      <c r="G6338" t="s">
        <v>2104</v>
      </c>
      <c r="H6338" t="s">
        <v>2591</v>
      </c>
      <c r="I6338" t="s">
        <v>5733</v>
      </c>
      <c r="J6338" t="s">
        <v>2105</v>
      </c>
      <c r="K6338" t="s">
        <v>56</v>
      </c>
      <c r="L6338" t="s">
        <v>902</v>
      </c>
      <c r="M6338" t="s">
        <v>1837</v>
      </c>
      <c r="N6338" s="5">
        <v>4895644</v>
      </c>
    </row>
    <row r="6339" spans="1:14" x14ac:dyDescent="0.25">
      <c r="A6339" t="s">
        <v>70</v>
      </c>
      <c r="B6339" t="s">
        <v>2099</v>
      </c>
      <c r="C6339">
        <v>2343</v>
      </c>
      <c r="D6339" s="2">
        <v>46082</v>
      </c>
      <c r="E6339" t="s">
        <v>1792</v>
      </c>
      <c r="F6339" t="s">
        <v>14</v>
      </c>
      <c r="G6339" t="s">
        <v>14</v>
      </c>
      <c r="H6339" t="s">
        <v>6701</v>
      </c>
      <c r="I6339" t="s">
        <v>14</v>
      </c>
      <c r="J6339" t="s">
        <v>8834</v>
      </c>
      <c r="K6339" t="s">
        <v>57</v>
      </c>
      <c r="L6339" t="s">
        <v>109</v>
      </c>
      <c r="M6339" t="s">
        <v>1837</v>
      </c>
      <c r="N6339" s="5">
        <v>1011183</v>
      </c>
    </row>
    <row r="6340" spans="1:14" x14ac:dyDescent="0.25">
      <c r="A6340" t="s">
        <v>70</v>
      </c>
      <c r="B6340" t="s">
        <v>2099</v>
      </c>
      <c r="C6340">
        <v>2343</v>
      </c>
      <c r="D6340" s="2">
        <v>46082</v>
      </c>
      <c r="E6340" t="s">
        <v>906</v>
      </c>
      <c r="F6340" t="s">
        <v>218</v>
      </c>
      <c r="G6340" t="s">
        <v>133</v>
      </c>
      <c r="H6340" t="s">
        <v>983</v>
      </c>
      <c r="I6340" t="s">
        <v>8814</v>
      </c>
      <c r="J6340" t="s">
        <v>8810</v>
      </c>
      <c r="K6340" t="s">
        <v>56</v>
      </c>
      <c r="L6340" t="s">
        <v>903</v>
      </c>
      <c r="M6340" t="s">
        <v>1837</v>
      </c>
      <c r="N6340" s="5">
        <v>7329440</v>
      </c>
    </row>
    <row r="6341" spans="1:14" x14ac:dyDescent="0.25">
      <c r="A6341" t="s">
        <v>70</v>
      </c>
      <c r="B6341" t="s">
        <v>2099</v>
      </c>
      <c r="C6341">
        <v>2343</v>
      </c>
      <c r="D6341" s="2">
        <v>46082</v>
      </c>
      <c r="E6341" t="s">
        <v>906</v>
      </c>
      <c r="F6341" t="s">
        <v>535</v>
      </c>
      <c r="G6341" t="s">
        <v>531</v>
      </c>
      <c r="H6341" t="s">
        <v>532</v>
      </c>
      <c r="I6341" t="s">
        <v>8818</v>
      </c>
      <c r="J6341" t="s">
        <v>8811</v>
      </c>
      <c r="K6341" t="s">
        <v>56</v>
      </c>
      <c r="L6341" t="s">
        <v>903</v>
      </c>
      <c r="M6341" t="s">
        <v>1837</v>
      </c>
      <c r="N6341" s="5">
        <v>56452798</v>
      </c>
    </row>
    <row r="6342" spans="1:14" x14ac:dyDescent="0.25">
      <c r="A6342" t="s">
        <v>70</v>
      </c>
      <c r="B6342" t="s">
        <v>2099</v>
      </c>
      <c r="C6342">
        <v>2343</v>
      </c>
      <c r="D6342" s="2">
        <v>46082</v>
      </c>
      <c r="E6342" t="s">
        <v>906</v>
      </c>
      <c r="F6342" t="s">
        <v>535</v>
      </c>
      <c r="G6342" t="s">
        <v>531</v>
      </c>
      <c r="H6342" t="s">
        <v>1540</v>
      </c>
      <c r="I6342" t="s">
        <v>8820</v>
      </c>
      <c r="J6342" t="s">
        <v>8811</v>
      </c>
      <c r="K6342" t="s">
        <v>56</v>
      </c>
      <c r="L6342" t="s">
        <v>903</v>
      </c>
      <c r="M6342" t="s">
        <v>1837</v>
      </c>
      <c r="N6342" s="5">
        <v>17365898</v>
      </c>
    </row>
    <row r="6343" spans="1:14" x14ac:dyDescent="0.25">
      <c r="A6343" t="s">
        <v>70</v>
      </c>
      <c r="B6343" t="s">
        <v>2099</v>
      </c>
      <c r="C6343">
        <v>2343</v>
      </c>
      <c r="D6343" s="2">
        <v>46082</v>
      </c>
      <c r="E6343" t="s">
        <v>906</v>
      </c>
      <c r="F6343" t="s">
        <v>8835</v>
      </c>
      <c r="G6343" t="s">
        <v>8836</v>
      </c>
      <c r="H6343" t="s">
        <v>6698</v>
      </c>
      <c r="I6343" t="s">
        <v>14</v>
      </c>
      <c r="J6343" t="s">
        <v>8837</v>
      </c>
      <c r="K6343" t="s">
        <v>56</v>
      </c>
      <c r="L6343" t="s">
        <v>903</v>
      </c>
      <c r="M6343" t="s">
        <v>1837</v>
      </c>
      <c r="N6343" s="5">
        <v>13616159</v>
      </c>
    </row>
    <row r="6344" spans="1:14" x14ac:dyDescent="0.25">
      <c r="A6344" t="s">
        <v>70</v>
      </c>
      <c r="B6344" t="s">
        <v>2099</v>
      </c>
      <c r="C6344">
        <v>2343</v>
      </c>
      <c r="D6344" s="2">
        <v>46082</v>
      </c>
      <c r="E6344" t="s">
        <v>10099</v>
      </c>
      <c r="F6344" t="s">
        <v>535</v>
      </c>
      <c r="G6344" t="s">
        <v>531</v>
      </c>
      <c r="H6344" t="s">
        <v>1540</v>
      </c>
      <c r="I6344" t="s">
        <v>10100</v>
      </c>
      <c r="J6344" t="s">
        <v>8811</v>
      </c>
      <c r="K6344" t="s">
        <v>56</v>
      </c>
      <c r="L6344" t="s">
        <v>904</v>
      </c>
      <c r="M6344" t="s">
        <v>1837</v>
      </c>
      <c r="N6344" s="5">
        <v>-8756436</v>
      </c>
    </row>
    <row r="6345" spans="1:14" x14ac:dyDescent="0.25">
      <c r="A6345" t="s">
        <v>70</v>
      </c>
      <c r="B6345" t="s">
        <v>2099</v>
      </c>
      <c r="C6345">
        <v>2343</v>
      </c>
      <c r="D6345" s="2">
        <v>46082</v>
      </c>
      <c r="E6345" t="s">
        <v>907</v>
      </c>
      <c r="F6345" t="s">
        <v>218</v>
      </c>
      <c r="G6345" t="s">
        <v>133</v>
      </c>
      <c r="H6345" t="s">
        <v>983</v>
      </c>
      <c r="I6345" t="s">
        <v>8814</v>
      </c>
      <c r="J6345" t="s">
        <v>8838</v>
      </c>
      <c r="K6345" t="s">
        <v>56</v>
      </c>
      <c r="L6345" t="s">
        <v>904</v>
      </c>
      <c r="M6345" t="s">
        <v>1837</v>
      </c>
      <c r="N6345" s="5">
        <v>-7329440</v>
      </c>
    </row>
    <row r="6346" spans="1:14" x14ac:dyDescent="0.25">
      <c r="A6346" t="s">
        <v>70</v>
      </c>
      <c r="B6346" t="s">
        <v>2099</v>
      </c>
      <c r="C6346">
        <v>2343</v>
      </c>
      <c r="D6346" s="2">
        <v>46082</v>
      </c>
      <c r="E6346" t="s">
        <v>907</v>
      </c>
      <c r="F6346" t="s">
        <v>153</v>
      </c>
      <c r="G6346" t="s">
        <v>1923</v>
      </c>
      <c r="H6346" t="s">
        <v>532</v>
      </c>
      <c r="I6346" t="s">
        <v>14</v>
      </c>
      <c r="J6346" t="s">
        <v>8839</v>
      </c>
      <c r="K6346" t="s">
        <v>56</v>
      </c>
      <c r="L6346" t="s">
        <v>904</v>
      </c>
      <c r="M6346" t="s">
        <v>1837</v>
      </c>
      <c r="N6346" s="5">
        <v>-27397353</v>
      </c>
    </row>
    <row r="6347" spans="1:14" x14ac:dyDescent="0.25">
      <c r="A6347" t="s">
        <v>70</v>
      </c>
      <c r="B6347" t="s">
        <v>2099</v>
      </c>
      <c r="C6347">
        <v>2343</v>
      </c>
      <c r="D6347" s="2">
        <v>46082</v>
      </c>
      <c r="E6347" t="s">
        <v>907</v>
      </c>
      <c r="F6347" t="s">
        <v>153</v>
      </c>
      <c r="G6347" t="s">
        <v>1923</v>
      </c>
      <c r="H6347" t="s">
        <v>3377</v>
      </c>
      <c r="I6347" t="s">
        <v>5726</v>
      </c>
      <c r="J6347" t="s">
        <v>7282</v>
      </c>
      <c r="K6347" t="s">
        <v>56</v>
      </c>
      <c r="L6347" t="s">
        <v>904</v>
      </c>
      <c r="M6347" t="s">
        <v>1837</v>
      </c>
      <c r="N6347" s="5">
        <v>-5961683</v>
      </c>
    </row>
    <row r="6348" spans="1:14" x14ac:dyDescent="0.25">
      <c r="A6348" t="s">
        <v>70</v>
      </c>
      <c r="B6348" t="s">
        <v>2099</v>
      </c>
      <c r="C6348">
        <v>2343</v>
      </c>
      <c r="D6348" s="2">
        <v>46082</v>
      </c>
      <c r="E6348" t="s">
        <v>907</v>
      </c>
      <c r="F6348" t="s">
        <v>535</v>
      </c>
      <c r="G6348" t="s">
        <v>531</v>
      </c>
      <c r="H6348" t="s">
        <v>532</v>
      </c>
      <c r="I6348" t="s">
        <v>8818</v>
      </c>
      <c r="J6348" t="s">
        <v>8840</v>
      </c>
      <c r="K6348" t="s">
        <v>56</v>
      </c>
      <c r="L6348" t="s">
        <v>904</v>
      </c>
      <c r="M6348" t="s">
        <v>1837</v>
      </c>
      <c r="N6348" s="5">
        <v>-27397353</v>
      </c>
    </row>
    <row r="6349" spans="1:14" x14ac:dyDescent="0.25">
      <c r="A6349" t="s">
        <v>70</v>
      </c>
      <c r="B6349" t="s">
        <v>2099</v>
      </c>
      <c r="C6349">
        <v>2343</v>
      </c>
      <c r="D6349" s="2">
        <v>46082</v>
      </c>
      <c r="E6349" t="s">
        <v>907</v>
      </c>
      <c r="F6349" t="s">
        <v>535</v>
      </c>
      <c r="G6349" t="s">
        <v>531</v>
      </c>
      <c r="H6349" t="s">
        <v>532</v>
      </c>
      <c r="I6349" t="s">
        <v>8819</v>
      </c>
      <c r="J6349" t="s">
        <v>8811</v>
      </c>
      <c r="K6349" t="s">
        <v>56</v>
      </c>
      <c r="L6349" t="s">
        <v>904</v>
      </c>
      <c r="M6349" t="s">
        <v>1837</v>
      </c>
      <c r="N6349" s="5">
        <v>-29055445</v>
      </c>
    </row>
    <row r="6350" spans="1:14" x14ac:dyDescent="0.25">
      <c r="A6350" t="s">
        <v>70</v>
      </c>
      <c r="B6350" t="s">
        <v>2099</v>
      </c>
      <c r="C6350">
        <v>2343</v>
      </c>
      <c r="D6350" s="2">
        <v>46082</v>
      </c>
      <c r="E6350" t="s">
        <v>907</v>
      </c>
      <c r="F6350" t="s">
        <v>535</v>
      </c>
      <c r="G6350" t="s">
        <v>531</v>
      </c>
      <c r="H6350" t="s">
        <v>1540</v>
      </c>
      <c r="I6350" t="s">
        <v>14</v>
      </c>
      <c r="J6350" t="s">
        <v>8841</v>
      </c>
      <c r="K6350" t="s">
        <v>56</v>
      </c>
      <c r="L6350" t="s">
        <v>904</v>
      </c>
      <c r="M6350" t="s">
        <v>1837</v>
      </c>
      <c r="N6350" s="5">
        <v>-8609462</v>
      </c>
    </row>
    <row r="6351" spans="1:14" x14ac:dyDescent="0.25">
      <c r="A6351" t="s">
        <v>70</v>
      </c>
      <c r="B6351" t="s">
        <v>2099</v>
      </c>
      <c r="C6351">
        <v>2343</v>
      </c>
      <c r="D6351" s="2">
        <v>46082</v>
      </c>
      <c r="E6351" t="s">
        <v>907</v>
      </c>
      <c r="F6351" t="s">
        <v>535</v>
      </c>
      <c r="G6351" t="s">
        <v>531</v>
      </c>
      <c r="H6351" t="s">
        <v>1540</v>
      </c>
      <c r="I6351" t="s">
        <v>8820</v>
      </c>
      <c r="J6351" t="s">
        <v>8840</v>
      </c>
      <c r="K6351" t="s">
        <v>56</v>
      </c>
      <c r="L6351" t="s">
        <v>904</v>
      </c>
      <c r="M6351" t="s">
        <v>1837</v>
      </c>
      <c r="N6351" s="5">
        <v>-8609462</v>
      </c>
    </row>
    <row r="6352" spans="1:14" x14ac:dyDescent="0.25">
      <c r="A6352" t="s">
        <v>70</v>
      </c>
      <c r="B6352" t="s">
        <v>2099</v>
      </c>
      <c r="C6352">
        <v>2343</v>
      </c>
      <c r="D6352" s="2">
        <v>46082</v>
      </c>
      <c r="E6352" t="s">
        <v>907</v>
      </c>
      <c r="F6352" t="s">
        <v>202</v>
      </c>
      <c r="G6352" t="s">
        <v>83</v>
      </c>
      <c r="H6352" t="s">
        <v>2592</v>
      </c>
      <c r="I6352" t="s">
        <v>5727</v>
      </c>
      <c r="J6352" t="s">
        <v>5735</v>
      </c>
      <c r="K6352" t="s">
        <v>56</v>
      </c>
      <c r="L6352" t="s">
        <v>904</v>
      </c>
      <c r="M6352" t="s">
        <v>1837</v>
      </c>
      <c r="N6352" s="5">
        <v>-11427287</v>
      </c>
    </row>
    <row r="6353" spans="1:14" x14ac:dyDescent="0.25">
      <c r="A6353" t="s">
        <v>70</v>
      </c>
      <c r="B6353" t="s">
        <v>2099</v>
      </c>
      <c r="C6353">
        <v>2343</v>
      </c>
      <c r="D6353" s="2">
        <v>46082</v>
      </c>
      <c r="E6353" t="s">
        <v>907</v>
      </c>
      <c r="F6353" t="s">
        <v>327</v>
      </c>
      <c r="G6353" t="s">
        <v>296</v>
      </c>
      <c r="H6353" t="s">
        <v>1759</v>
      </c>
      <c r="I6353" t="s">
        <v>14</v>
      </c>
      <c r="J6353" t="s">
        <v>8842</v>
      </c>
      <c r="K6353" t="s">
        <v>56</v>
      </c>
      <c r="L6353" t="s">
        <v>904</v>
      </c>
      <c r="M6353" t="s">
        <v>1837</v>
      </c>
      <c r="N6353" s="5">
        <v>-2132225</v>
      </c>
    </row>
    <row r="6354" spans="1:14" x14ac:dyDescent="0.25">
      <c r="A6354" t="s">
        <v>70</v>
      </c>
      <c r="B6354" t="s">
        <v>2099</v>
      </c>
      <c r="C6354">
        <v>2343</v>
      </c>
      <c r="D6354" s="2">
        <v>46082</v>
      </c>
      <c r="E6354" t="s">
        <v>907</v>
      </c>
      <c r="F6354" t="s">
        <v>1198</v>
      </c>
      <c r="G6354" t="s">
        <v>5729</v>
      </c>
      <c r="H6354" t="s">
        <v>2623</v>
      </c>
      <c r="I6354" t="s">
        <v>8826</v>
      </c>
      <c r="J6354" t="s">
        <v>8843</v>
      </c>
      <c r="K6354" t="s">
        <v>56</v>
      </c>
      <c r="L6354" t="s">
        <v>904</v>
      </c>
      <c r="M6354" t="s">
        <v>1837</v>
      </c>
      <c r="N6354" s="5">
        <v>-7148938</v>
      </c>
    </row>
    <row r="6355" spans="1:14" x14ac:dyDescent="0.25">
      <c r="A6355" t="s">
        <v>70</v>
      </c>
      <c r="B6355" t="s">
        <v>2099</v>
      </c>
      <c r="C6355">
        <v>2343</v>
      </c>
      <c r="D6355" s="2">
        <v>46082</v>
      </c>
      <c r="E6355" t="s">
        <v>907</v>
      </c>
      <c r="F6355" t="s">
        <v>2619</v>
      </c>
      <c r="G6355" t="s">
        <v>3449</v>
      </c>
      <c r="H6355" t="s">
        <v>2621</v>
      </c>
      <c r="I6355" t="s">
        <v>8829</v>
      </c>
      <c r="J6355" t="s">
        <v>5737</v>
      </c>
      <c r="K6355" t="s">
        <v>56</v>
      </c>
      <c r="L6355" t="s">
        <v>904</v>
      </c>
      <c r="M6355" t="s">
        <v>1837</v>
      </c>
      <c r="N6355" s="5">
        <v>-5763894</v>
      </c>
    </row>
    <row r="6356" spans="1:14" x14ac:dyDescent="0.25">
      <c r="A6356" t="s">
        <v>70</v>
      </c>
      <c r="B6356" t="s">
        <v>2099</v>
      </c>
      <c r="C6356">
        <v>2343</v>
      </c>
      <c r="D6356" s="2">
        <v>46082</v>
      </c>
      <c r="E6356" t="s">
        <v>907</v>
      </c>
      <c r="F6356" t="s">
        <v>968</v>
      </c>
      <c r="G6356" t="s">
        <v>2387</v>
      </c>
      <c r="H6356" t="s">
        <v>2291</v>
      </c>
      <c r="I6356" t="s">
        <v>8833</v>
      </c>
      <c r="J6356" t="s">
        <v>5739</v>
      </c>
      <c r="K6356" t="s">
        <v>56</v>
      </c>
      <c r="L6356" t="s">
        <v>904</v>
      </c>
      <c r="M6356" t="s">
        <v>1837</v>
      </c>
      <c r="N6356" s="5">
        <v>-5153667</v>
      </c>
    </row>
    <row r="6357" spans="1:14" x14ac:dyDescent="0.25">
      <c r="A6357" t="s">
        <v>70</v>
      </c>
      <c r="B6357" t="s">
        <v>2099</v>
      </c>
      <c r="C6357">
        <v>2343</v>
      </c>
      <c r="D6357" s="2">
        <v>46082</v>
      </c>
      <c r="E6357" t="s">
        <v>907</v>
      </c>
      <c r="F6357" t="s">
        <v>968</v>
      </c>
      <c r="G6357" t="s">
        <v>2387</v>
      </c>
      <c r="H6357" t="s">
        <v>2293</v>
      </c>
      <c r="I6357" t="s">
        <v>5731</v>
      </c>
      <c r="J6357" t="s">
        <v>5739</v>
      </c>
      <c r="K6357" t="s">
        <v>56</v>
      </c>
      <c r="L6357" t="s">
        <v>904</v>
      </c>
      <c r="M6357" t="s">
        <v>1837</v>
      </c>
      <c r="N6357" s="5">
        <v>-5748320</v>
      </c>
    </row>
    <row r="6358" spans="1:14" x14ac:dyDescent="0.25">
      <c r="A6358" t="s">
        <v>70</v>
      </c>
      <c r="B6358" t="s">
        <v>2099</v>
      </c>
      <c r="C6358">
        <v>2343</v>
      </c>
      <c r="D6358" s="2">
        <v>46082</v>
      </c>
      <c r="E6358" t="s">
        <v>907</v>
      </c>
      <c r="F6358" t="s">
        <v>1694</v>
      </c>
      <c r="G6358" t="s">
        <v>2104</v>
      </c>
      <c r="H6358" t="s">
        <v>1619</v>
      </c>
      <c r="I6358" t="s">
        <v>14</v>
      </c>
      <c r="J6358" t="s">
        <v>8844</v>
      </c>
      <c r="K6358" t="s">
        <v>56</v>
      </c>
      <c r="L6358" t="s">
        <v>904</v>
      </c>
      <c r="M6358" t="s">
        <v>1837</v>
      </c>
      <c r="N6358" s="5">
        <v>-2590259</v>
      </c>
    </row>
    <row r="6359" spans="1:14" x14ac:dyDescent="0.25">
      <c r="A6359" t="s">
        <v>70</v>
      </c>
      <c r="B6359" t="s">
        <v>2099</v>
      </c>
      <c r="C6359">
        <v>2343</v>
      </c>
      <c r="D6359" s="2">
        <v>46082</v>
      </c>
      <c r="E6359" t="s">
        <v>907</v>
      </c>
      <c r="F6359" t="s">
        <v>1694</v>
      </c>
      <c r="G6359" t="s">
        <v>2104</v>
      </c>
      <c r="H6359" t="s">
        <v>2591</v>
      </c>
      <c r="I6359" t="s">
        <v>5733</v>
      </c>
      <c r="J6359" t="s">
        <v>8845</v>
      </c>
      <c r="K6359" t="s">
        <v>56</v>
      </c>
      <c r="L6359" t="s">
        <v>904</v>
      </c>
      <c r="M6359" t="s">
        <v>1837</v>
      </c>
      <c r="N6359" s="5">
        <v>-4882270</v>
      </c>
    </row>
    <row r="6360" spans="1:14" x14ac:dyDescent="0.25">
      <c r="A6360" t="s">
        <v>70</v>
      </c>
      <c r="B6360" t="s">
        <v>2099</v>
      </c>
      <c r="C6360">
        <v>2343</v>
      </c>
      <c r="D6360" s="2">
        <v>46113</v>
      </c>
      <c r="E6360" t="s">
        <v>905</v>
      </c>
      <c r="F6360" t="s">
        <v>535</v>
      </c>
      <c r="G6360" t="s">
        <v>531</v>
      </c>
      <c r="H6360" t="s">
        <v>532</v>
      </c>
      <c r="I6360" t="s">
        <v>8846</v>
      </c>
      <c r="J6360" t="s">
        <v>2443</v>
      </c>
      <c r="K6360" t="s">
        <v>56</v>
      </c>
      <c r="L6360" t="s">
        <v>902</v>
      </c>
      <c r="M6360" t="s">
        <v>1837</v>
      </c>
      <c r="N6360" s="5">
        <v>29152061</v>
      </c>
    </row>
    <row r="6361" spans="1:14" x14ac:dyDescent="0.25">
      <c r="A6361" t="s">
        <v>70</v>
      </c>
      <c r="B6361" t="s">
        <v>2099</v>
      </c>
      <c r="C6361">
        <v>2343</v>
      </c>
      <c r="D6361" s="2">
        <v>46113</v>
      </c>
      <c r="E6361" t="s">
        <v>905</v>
      </c>
      <c r="F6361" t="s">
        <v>202</v>
      </c>
      <c r="G6361" t="s">
        <v>83</v>
      </c>
      <c r="H6361" t="s">
        <v>2592</v>
      </c>
      <c r="I6361" t="s">
        <v>8847</v>
      </c>
      <c r="J6361" t="s">
        <v>83</v>
      </c>
      <c r="K6361" t="s">
        <v>56</v>
      </c>
      <c r="L6361" t="s">
        <v>902</v>
      </c>
      <c r="M6361" t="s">
        <v>1837</v>
      </c>
      <c r="N6361" s="5">
        <v>23055638</v>
      </c>
    </row>
    <row r="6362" spans="1:14" x14ac:dyDescent="0.25">
      <c r="A6362" t="s">
        <v>70</v>
      </c>
      <c r="B6362" t="s">
        <v>2099</v>
      </c>
      <c r="C6362">
        <v>2343</v>
      </c>
      <c r="D6362" s="2">
        <v>46113</v>
      </c>
      <c r="E6362" t="s">
        <v>905</v>
      </c>
      <c r="F6362" t="s">
        <v>202</v>
      </c>
      <c r="G6362" t="s">
        <v>83</v>
      </c>
      <c r="H6362" t="s">
        <v>2592</v>
      </c>
      <c r="I6362" t="s">
        <v>8848</v>
      </c>
      <c r="J6362" t="s">
        <v>83</v>
      </c>
      <c r="K6362" t="s">
        <v>56</v>
      </c>
      <c r="L6362" t="s">
        <v>902</v>
      </c>
      <c r="M6362" t="s">
        <v>1837</v>
      </c>
      <c r="N6362" s="5">
        <v>23055638</v>
      </c>
    </row>
    <row r="6363" spans="1:14" x14ac:dyDescent="0.25">
      <c r="A6363" t="s">
        <v>70</v>
      </c>
      <c r="B6363" t="s">
        <v>2099</v>
      </c>
      <c r="C6363">
        <v>2343</v>
      </c>
      <c r="D6363" s="2">
        <v>46113</v>
      </c>
      <c r="E6363" t="s">
        <v>905</v>
      </c>
      <c r="F6363" t="s">
        <v>202</v>
      </c>
      <c r="G6363" t="s">
        <v>83</v>
      </c>
      <c r="H6363" t="s">
        <v>2592</v>
      </c>
      <c r="I6363" t="s">
        <v>8849</v>
      </c>
      <c r="J6363" t="s">
        <v>83</v>
      </c>
      <c r="K6363" t="s">
        <v>56</v>
      </c>
      <c r="L6363" t="s">
        <v>902</v>
      </c>
      <c r="M6363" t="s">
        <v>1837</v>
      </c>
      <c r="N6363" s="5">
        <v>-23055638</v>
      </c>
    </row>
    <row r="6364" spans="1:14" x14ac:dyDescent="0.25">
      <c r="A6364" t="s">
        <v>70</v>
      </c>
      <c r="B6364" t="s">
        <v>2099</v>
      </c>
      <c r="C6364">
        <v>2343</v>
      </c>
      <c r="D6364" s="2">
        <v>46113</v>
      </c>
      <c r="E6364" t="s">
        <v>905</v>
      </c>
      <c r="F6364" t="s">
        <v>2619</v>
      </c>
      <c r="G6364" t="s">
        <v>3449</v>
      </c>
      <c r="H6364" t="s">
        <v>2621</v>
      </c>
      <c r="I6364" t="s">
        <v>8850</v>
      </c>
      <c r="J6364" t="s">
        <v>2620</v>
      </c>
      <c r="K6364" t="s">
        <v>56</v>
      </c>
      <c r="L6364" t="s">
        <v>902</v>
      </c>
      <c r="M6364" t="s">
        <v>1837</v>
      </c>
      <c r="N6364" s="5">
        <v>-8685495</v>
      </c>
    </row>
    <row r="6365" spans="1:14" x14ac:dyDescent="0.25">
      <c r="A6365" t="s">
        <v>70</v>
      </c>
      <c r="B6365" t="s">
        <v>2099</v>
      </c>
      <c r="C6365">
        <v>2343</v>
      </c>
      <c r="D6365" s="2">
        <v>46113</v>
      </c>
      <c r="E6365" t="s">
        <v>905</v>
      </c>
      <c r="F6365" t="s">
        <v>283</v>
      </c>
      <c r="G6365" t="s">
        <v>77</v>
      </c>
      <c r="H6365" t="s">
        <v>2621</v>
      </c>
      <c r="I6365" t="s">
        <v>8851</v>
      </c>
      <c r="J6365" t="s">
        <v>77</v>
      </c>
      <c r="K6365" t="s">
        <v>56</v>
      </c>
      <c r="L6365" t="s">
        <v>902</v>
      </c>
      <c r="M6365" t="s">
        <v>1837</v>
      </c>
      <c r="N6365" s="5">
        <v>8685495</v>
      </c>
    </row>
    <row r="6366" spans="1:14" x14ac:dyDescent="0.25">
      <c r="A6366" t="s">
        <v>70</v>
      </c>
      <c r="B6366" t="s">
        <v>2099</v>
      </c>
      <c r="C6366">
        <v>2343</v>
      </c>
      <c r="D6366" s="2">
        <v>46113</v>
      </c>
      <c r="E6366" t="s">
        <v>905</v>
      </c>
      <c r="F6366" t="s">
        <v>160</v>
      </c>
      <c r="G6366" t="s">
        <v>21</v>
      </c>
      <c r="H6366" t="s">
        <v>1285</v>
      </c>
      <c r="I6366" t="s">
        <v>8852</v>
      </c>
      <c r="J6366" t="s">
        <v>21</v>
      </c>
      <c r="K6366" t="s">
        <v>56</v>
      </c>
      <c r="L6366" t="s">
        <v>902</v>
      </c>
      <c r="M6366" t="s">
        <v>1837</v>
      </c>
      <c r="N6366" s="5">
        <v>5625140</v>
      </c>
    </row>
    <row r="6367" spans="1:14" x14ac:dyDescent="0.25">
      <c r="A6367" t="s">
        <v>70</v>
      </c>
      <c r="B6367" t="s">
        <v>2099</v>
      </c>
      <c r="C6367">
        <v>2343</v>
      </c>
      <c r="D6367" s="2">
        <v>46113</v>
      </c>
      <c r="E6367" t="s">
        <v>905</v>
      </c>
      <c r="F6367" t="s">
        <v>8835</v>
      </c>
      <c r="G6367" t="s">
        <v>8836</v>
      </c>
      <c r="H6367" t="s">
        <v>6698</v>
      </c>
      <c r="I6367" t="s">
        <v>8853</v>
      </c>
      <c r="J6367" t="s">
        <v>8836</v>
      </c>
      <c r="K6367" t="s">
        <v>56</v>
      </c>
      <c r="L6367" t="s">
        <v>902</v>
      </c>
      <c r="M6367" t="s">
        <v>1837</v>
      </c>
      <c r="N6367" s="5">
        <v>13689285</v>
      </c>
    </row>
    <row r="6368" spans="1:14" x14ac:dyDescent="0.25">
      <c r="A6368" t="s">
        <v>70</v>
      </c>
      <c r="B6368" t="s">
        <v>2099</v>
      </c>
      <c r="C6368">
        <v>2343</v>
      </c>
      <c r="D6368" s="2">
        <v>46113</v>
      </c>
      <c r="E6368" t="s">
        <v>906</v>
      </c>
      <c r="F6368" t="s">
        <v>1198</v>
      </c>
      <c r="G6368" t="s">
        <v>5729</v>
      </c>
      <c r="H6368" t="s">
        <v>6700</v>
      </c>
      <c r="I6368" t="s">
        <v>8854</v>
      </c>
      <c r="J6368" t="s">
        <v>8855</v>
      </c>
      <c r="K6368" t="s">
        <v>56</v>
      </c>
      <c r="L6368" t="s">
        <v>903</v>
      </c>
      <c r="M6368" t="s">
        <v>1837</v>
      </c>
      <c r="N6368" s="5">
        <v>10431252</v>
      </c>
    </row>
    <row r="6369" spans="1:14" x14ac:dyDescent="0.25">
      <c r="A6369" t="s">
        <v>70</v>
      </c>
      <c r="B6369" t="s">
        <v>2099</v>
      </c>
      <c r="C6369">
        <v>2343</v>
      </c>
      <c r="D6369" s="2">
        <v>46113</v>
      </c>
      <c r="E6369" t="s">
        <v>906</v>
      </c>
      <c r="F6369" t="s">
        <v>8856</v>
      </c>
      <c r="G6369" t="s">
        <v>8857</v>
      </c>
      <c r="H6369" t="s">
        <v>6699</v>
      </c>
      <c r="I6369" t="s">
        <v>8858</v>
      </c>
      <c r="J6369" t="s">
        <v>8859</v>
      </c>
      <c r="K6369" t="s">
        <v>56</v>
      </c>
      <c r="L6369" t="s">
        <v>903</v>
      </c>
      <c r="M6369" t="s">
        <v>1837</v>
      </c>
      <c r="N6369" s="5">
        <v>21781994</v>
      </c>
    </row>
    <row r="6370" spans="1:14" x14ac:dyDescent="0.25">
      <c r="A6370" t="s">
        <v>70</v>
      </c>
      <c r="B6370" t="s">
        <v>2099</v>
      </c>
      <c r="C6370">
        <v>2343</v>
      </c>
      <c r="D6370" s="2">
        <v>46113</v>
      </c>
      <c r="E6370" t="s">
        <v>907</v>
      </c>
      <c r="F6370" t="s">
        <v>8835</v>
      </c>
      <c r="G6370" t="s">
        <v>8836</v>
      </c>
      <c r="H6370" t="s">
        <v>6698</v>
      </c>
      <c r="I6370" t="s">
        <v>8853</v>
      </c>
      <c r="J6370" t="s">
        <v>8860</v>
      </c>
      <c r="K6370" t="s">
        <v>56</v>
      </c>
      <c r="L6370" t="s">
        <v>904</v>
      </c>
      <c r="M6370" t="s">
        <v>1837</v>
      </c>
      <c r="N6370" s="5">
        <v>-13616159</v>
      </c>
    </row>
    <row r="6371" spans="1:14" x14ac:dyDescent="0.25">
      <c r="A6371" t="s">
        <v>70</v>
      </c>
      <c r="B6371" t="s">
        <v>2099</v>
      </c>
      <c r="C6371">
        <v>2343</v>
      </c>
      <c r="D6371" s="2">
        <v>46143</v>
      </c>
      <c r="E6371" t="s">
        <v>905</v>
      </c>
      <c r="F6371" t="s">
        <v>202</v>
      </c>
      <c r="G6371" t="s">
        <v>83</v>
      </c>
      <c r="H6371" t="s">
        <v>2592</v>
      </c>
      <c r="I6371" t="s">
        <v>11516</v>
      </c>
      <c r="J6371" t="s">
        <v>83</v>
      </c>
      <c r="K6371" t="s">
        <v>56</v>
      </c>
      <c r="L6371" t="s">
        <v>902</v>
      </c>
      <c r="M6371" t="s">
        <v>1837</v>
      </c>
      <c r="N6371" s="5">
        <v>3880799</v>
      </c>
    </row>
    <row r="6372" spans="1:14" x14ac:dyDescent="0.25">
      <c r="A6372" t="s">
        <v>70</v>
      </c>
      <c r="B6372" t="s">
        <v>2099</v>
      </c>
      <c r="C6372">
        <v>2343</v>
      </c>
      <c r="D6372" s="2">
        <v>46143</v>
      </c>
      <c r="E6372" t="s">
        <v>905</v>
      </c>
      <c r="F6372" t="s">
        <v>9460</v>
      </c>
      <c r="G6372" t="s">
        <v>11517</v>
      </c>
      <c r="H6372" t="s">
        <v>9462</v>
      </c>
      <c r="I6372" t="s">
        <v>11518</v>
      </c>
      <c r="J6372" t="s">
        <v>11519</v>
      </c>
      <c r="K6372" t="s">
        <v>56</v>
      </c>
      <c r="L6372" t="s">
        <v>902</v>
      </c>
      <c r="M6372" t="s">
        <v>1837</v>
      </c>
      <c r="N6372" s="5">
        <v>2412007</v>
      </c>
    </row>
    <row r="6373" spans="1:14" x14ac:dyDescent="0.25">
      <c r="A6373" t="s">
        <v>70</v>
      </c>
      <c r="B6373" t="s">
        <v>2099</v>
      </c>
      <c r="C6373">
        <v>2343</v>
      </c>
      <c r="D6373" s="2">
        <v>46143</v>
      </c>
      <c r="E6373" t="s">
        <v>905</v>
      </c>
      <c r="F6373" t="s">
        <v>1198</v>
      </c>
      <c r="G6373" t="s">
        <v>5729</v>
      </c>
      <c r="H6373" t="s">
        <v>6700</v>
      </c>
      <c r="I6373" t="s">
        <v>8854</v>
      </c>
      <c r="J6373" t="s">
        <v>8827</v>
      </c>
      <c r="K6373" t="s">
        <v>56</v>
      </c>
      <c r="L6373" t="s">
        <v>902</v>
      </c>
      <c r="M6373" t="s">
        <v>1837</v>
      </c>
      <c r="N6373" s="5">
        <v>10431252</v>
      </c>
    </row>
    <row r="6374" spans="1:14" x14ac:dyDescent="0.25">
      <c r="A6374" t="s">
        <v>70</v>
      </c>
      <c r="B6374" t="s">
        <v>2099</v>
      </c>
      <c r="C6374">
        <v>2343</v>
      </c>
      <c r="D6374" s="2">
        <v>46143</v>
      </c>
      <c r="E6374" t="s">
        <v>905</v>
      </c>
      <c r="F6374" t="s">
        <v>283</v>
      </c>
      <c r="G6374" t="s">
        <v>77</v>
      </c>
      <c r="H6374" t="s">
        <v>2621</v>
      </c>
      <c r="I6374" t="s">
        <v>11520</v>
      </c>
      <c r="J6374" t="s">
        <v>77</v>
      </c>
      <c r="K6374" t="s">
        <v>56</v>
      </c>
      <c r="L6374" t="s">
        <v>902</v>
      </c>
      <c r="M6374" t="s">
        <v>1837</v>
      </c>
      <c r="N6374" s="5">
        <v>2958411</v>
      </c>
    </row>
    <row r="6375" spans="1:14" x14ac:dyDescent="0.25">
      <c r="A6375" t="s">
        <v>70</v>
      </c>
      <c r="B6375" t="s">
        <v>2099</v>
      </c>
      <c r="C6375">
        <v>2343</v>
      </c>
      <c r="D6375" s="2">
        <v>46143</v>
      </c>
      <c r="E6375" t="s">
        <v>905</v>
      </c>
      <c r="F6375" t="s">
        <v>1694</v>
      </c>
      <c r="G6375" t="s">
        <v>2104</v>
      </c>
      <c r="H6375" t="s">
        <v>2591</v>
      </c>
      <c r="I6375" t="s">
        <v>11521</v>
      </c>
      <c r="J6375" t="s">
        <v>2104</v>
      </c>
      <c r="K6375" t="s">
        <v>56</v>
      </c>
      <c r="L6375" t="s">
        <v>902</v>
      </c>
      <c r="M6375" t="s">
        <v>1837</v>
      </c>
      <c r="N6375" s="5">
        <v>9911456</v>
      </c>
    </row>
    <row r="6376" spans="1:14" x14ac:dyDescent="0.25">
      <c r="A6376" t="s">
        <v>70</v>
      </c>
      <c r="B6376" t="s">
        <v>2099</v>
      </c>
      <c r="C6376">
        <v>2343</v>
      </c>
      <c r="D6376" s="2">
        <v>46143</v>
      </c>
      <c r="E6376" t="s">
        <v>905</v>
      </c>
      <c r="F6376" t="s">
        <v>8856</v>
      </c>
      <c r="G6376" t="s">
        <v>8857</v>
      </c>
      <c r="H6376" t="s">
        <v>6699</v>
      </c>
      <c r="I6376" t="s">
        <v>8858</v>
      </c>
      <c r="J6376" t="s">
        <v>8857</v>
      </c>
      <c r="K6376" t="s">
        <v>56</v>
      </c>
      <c r="L6376" t="s">
        <v>902</v>
      </c>
      <c r="M6376" t="s">
        <v>1837</v>
      </c>
      <c r="N6376" s="5">
        <v>21781994</v>
      </c>
    </row>
    <row r="6377" spans="1:14" x14ac:dyDescent="0.25">
      <c r="A6377" t="s">
        <v>70</v>
      </c>
      <c r="B6377" t="s">
        <v>2099</v>
      </c>
      <c r="C6377">
        <v>2343</v>
      </c>
      <c r="D6377" s="2">
        <v>46143</v>
      </c>
      <c r="E6377" t="s">
        <v>906</v>
      </c>
      <c r="F6377" t="s">
        <v>153</v>
      </c>
      <c r="G6377" t="s">
        <v>1923</v>
      </c>
      <c r="H6377" t="s">
        <v>10608</v>
      </c>
      <c r="I6377" t="s">
        <v>4641</v>
      </c>
      <c r="J6377" t="s">
        <v>10876</v>
      </c>
      <c r="K6377" t="s">
        <v>56</v>
      </c>
      <c r="L6377" t="s">
        <v>903</v>
      </c>
      <c r="M6377" t="s">
        <v>1837</v>
      </c>
      <c r="N6377" s="5">
        <v>8889793</v>
      </c>
    </row>
    <row r="6378" spans="1:14" x14ac:dyDescent="0.25">
      <c r="A6378" t="s">
        <v>70</v>
      </c>
      <c r="B6378" t="s">
        <v>2099</v>
      </c>
      <c r="C6378">
        <v>2343</v>
      </c>
      <c r="D6378" s="2">
        <v>46143</v>
      </c>
      <c r="E6378" t="s">
        <v>906</v>
      </c>
      <c r="F6378" t="s">
        <v>9982</v>
      </c>
      <c r="G6378" t="s">
        <v>11522</v>
      </c>
      <c r="H6378" t="s">
        <v>9984</v>
      </c>
      <c r="I6378" t="s">
        <v>3492</v>
      </c>
      <c r="J6378" t="s">
        <v>11523</v>
      </c>
      <c r="K6378" t="s">
        <v>56</v>
      </c>
      <c r="L6378" t="s">
        <v>903</v>
      </c>
      <c r="M6378" t="s">
        <v>1837</v>
      </c>
      <c r="N6378" s="5">
        <v>9960430</v>
      </c>
    </row>
    <row r="6379" spans="1:14" x14ac:dyDescent="0.25">
      <c r="A6379" t="s">
        <v>70</v>
      </c>
      <c r="B6379" t="s">
        <v>2099</v>
      </c>
      <c r="C6379">
        <v>2343</v>
      </c>
      <c r="D6379" s="2">
        <v>46143</v>
      </c>
      <c r="E6379" t="s">
        <v>906</v>
      </c>
      <c r="F6379" t="s">
        <v>8830</v>
      </c>
      <c r="G6379" t="s">
        <v>14</v>
      </c>
      <c r="H6379" t="s">
        <v>6697</v>
      </c>
      <c r="I6379" t="s">
        <v>3466</v>
      </c>
      <c r="J6379" t="s">
        <v>11524</v>
      </c>
      <c r="K6379" t="s">
        <v>56</v>
      </c>
      <c r="L6379" t="s">
        <v>903</v>
      </c>
      <c r="M6379" t="s">
        <v>1837</v>
      </c>
      <c r="N6379" s="5">
        <v>9936780</v>
      </c>
    </row>
    <row r="6380" spans="1:14" x14ac:dyDescent="0.25">
      <c r="A6380" t="s">
        <v>70</v>
      </c>
      <c r="B6380" t="s">
        <v>2099</v>
      </c>
      <c r="C6380">
        <v>2343</v>
      </c>
      <c r="D6380" s="2">
        <v>46143</v>
      </c>
      <c r="E6380" t="s">
        <v>906</v>
      </c>
      <c r="F6380" t="s">
        <v>968</v>
      </c>
      <c r="G6380" t="s">
        <v>2387</v>
      </c>
      <c r="H6380" t="s">
        <v>2291</v>
      </c>
      <c r="I6380" t="s">
        <v>3777</v>
      </c>
      <c r="J6380" t="s">
        <v>4443</v>
      </c>
      <c r="K6380" t="s">
        <v>56</v>
      </c>
      <c r="L6380" t="s">
        <v>903</v>
      </c>
      <c r="M6380" t="s">
        <v>1837</v>
      </c>
      <c r="N6380" s="5">
        <v>1288417</v>
      </c>
    </row>
    <row r="6381" spans="1:14" x14ac:dyDescent="0.25">
      <c r="A6381" t="s">
        <v>70</v>
      </c>
      <c r="B6381" t="s">
        <v>2099</v>
      </c>
      <c r="C6381">
        <v>2343</v>
      </c>
      <c r="D6381" s="2">
        <v>46143</v>
      </c>
      <c r="E6381" t="s">
        <v>906</v>
      </c>
      <c r="F6381" t="s">
        <v>968</v>
      </c>
      <c r="G6381" t="s">
        <v>2387</v>
      </c>
      <c r="H6381" t="s">
        <v>2293</v>
      </c>
      <c r="I6381" t="s">
        <v>4313</v>
      </c>
      <c r="J6381" t="s">
        <v>4443</v>
      </c>
      <c r="K6381" t="s">
        <v>56</v>
      </c>
      <c r="L6381" t="s">
        <v>903</v>
      </c>
      <c r="M6381" t="s">
        <v>1837</v>
      </c>
      <c r="N6381" s="5">
        <v>574832</v>
      </c>
    </row>
    <row r="6382" spans="1:14" x14ac:dyDescent="0.25">
      <c r="A6382" t="s">
        <v>70</v>
      </c>
      <c r="B6382" t="s">
        <v>2099</v>
      </c>
      <c r="C6382">
        <v>2343</v>
      </c>
      <c r="D6382" s="2">
        <v>46143</v>
      </c>
      <c r="E6382" t="s">
        <v>906</v>
      </c>
      <c r="F6382" t="s">
        <v>11525</v>
      </c>
      <c r="G6382" t="s">
        <v>14</v>
      </c>
      <c r="H6382" t="s">
        <v>10607</v>
      </c>
      <c r="I6382" t="s">
        <v>3462</v>
      </c>
      <c r="J6382" t="s">
        <v>11526</v>
      </c>
      <c r="K6382" t="s">
        <v>56</v>
      </c>
      <c r="L6382" t="s">
        <v>903</v>
      </c>
      <c r="M6382" t="s">
        <v>1837</v>
      </c>
      <c r="N6382" s="5">
        <v>3376810</v>
      </c>
    </row>
    <row r="6383" spans="1:14" x14ac:dyDescent="0.25">
      <c r="A6383" t="s">
        <v>70</v>
      </c>
      <c r="B6383" t="s">
        <v>2099</v>
      </c>
      <c r="C6383">
        <v>2343</v>
      </c>
      <c r="D6383" s="2">
        <v>46143</v>
      </c>
      <c r="E6383" t="s">
        <v>906</v>
      </c>
      <c r="F6383" t="s">
        <v>8856</v>
      </c>
      <c r="G6383" t="s">
        <v>8857</v>
      </c>
      <c r="H6383" t="s">
        <v>6699</v>
      </c>
      <c r="I6383" t="s">
        <v>3489</v>
      </c>
      <c r="J6383" t="s">
        <v>8859</v>
      </c>
      <c r="K6383" t="s">
        <v>56</v>
      </c>
      <c r="L6383" t="s">
        <v>903</v>
      </c>
      <c r="M6383" t="s">
        <v>1837</v>
      </c>
      <c r="N6383" s="5">
        <v>28646197</v>
      </c>
    </row>
    <row r="6384" spans="1:14" x14ac:dyDescent="0.25">
      <c r="A6384" t="s">
        <v>70</v>
      </c>
      <c r="B6384" t="s">
        <v>2099</v>
      </c>
      <c r="C6384">
        <v>2343</v>
      </c>
      <c r="D6384" s="2">
        <v>46143</v>
      </c>
      <c r="E6384" t="s">
        <v>907</v>
      </c>
      <c r="F6384" t="s">
        <v>1198</v>
      </c>
      <c r="G6384" t="s">
        <v>5729</v>
      </c>
      <c r="H6384" t="s">
        <v>6700</v>
      </c>
      <c r="I6384" t="s">
        <v>8854</v>
      </c>
      <c r="J6384" t="s">
        <v>8843</v>
      </c>
      <c r="K6384" t="s">
        <v>56</v>
      </c>
      <c r="L6384" t="s">
        <v>904</v>
      </c>
      <c r="M6384" t="s">
        <v>1837</v>
      </c>
      <c r="N6384" s="5">
        <v>-10431252</v>
      </c>
    </row>
    <row r="6385" spans="1:14" x14ac:dyDescent="0.25">
      <c r="A6385" t="s">
        <v>70</v>
      </c>
      <c r="B6385" t="s">
        <v>2099</v>
      </c>
      <c r="C6385">
        <v>2343</v>
      </c>
      <c r="D6385" s="2">
        <v>46143</v>
      </c>
      <c r="E6385" t="s">
        <v>907</v>
      </c>
      <c r="F6385" t="s">
        <v>8856</v>
      </c>
      <c r="G6385" t="s">
        <v>8857</v>
      </c>
      <c r="H6385" t="s">
        <v>6699</v>
      </c>
      <c r="I6385" t="s">
        <v>8858</v>
      </c>
      <c r="J6385" t="s">
        <v>11527</v>
      </c>
      <c r="K6385" t="s">
        <v>56</v>
      </c>
      <c r="L6385" t="s">
        <v>904</v>
      </c>
      <c r="M6385" t="s">
        <v>1837</v>
      </c>
      <c r="N6385" s="5">
        <v>-21781994</v>
      </c>
    </row>
    <row r="6386" spans="1:14" x14ac:dyDescent="0.25">
      <c r="A6386" t="s">
        <v>70</v>
      </c>
      <c r="B6386" t="s">
        <v>2099</v>
      </c>
      <c r="C6386">
        <v>2343</v>
      </c>
      <c r="D6386" s="2">
        <v>46174</v>
      </c>
      <c r="E6386" t="s">
        <v>905</v>
      </c>
      <c r="F6386" t="s">
        <v>153</v>
      </c>
      <c r="G6386" t="s">
        <v>1923</v>
      </c>
      <c r="H6386" t="s">
        <v>10608</v>
      </c>
      <c r="I6386" t="s">
        <v>12964</v>
      </c>
      <c r="J6386" t="s">
        <v>7882</v>
      </c>
      <c r="K6386" t="s">
        <v>838</v>
      </c>
      <c r="L6386" t="s">
        <v>902</v>
      </c>
      <c r="M6386" t="s">
        <v>1837</v>
      </c>
      <c r="N6386" s="5">
        <v>8964182</v>
      </c>
    </row>
    <row r="6387" spans="1:14" x14ac:dyDescent="0.25">
      <c r="A6387" t="s">
        <v>70</v>
      </c>
      <c r="B6387" t="s">
        <v>2099</v>
      </c>
      <c r="C6387">
        <v>2343</v>
      </c>
      <c r="D6387" s="2">
        <v>46174</v>
      </c>
      <c r="E6387" t="s">
        <v>905</v>
      </c>
      <c r="F6387" t="s">
        <v>11450</v>
      </c>
      <c r="G6387" t="s">
        <v>11451</v>
      </c>
      <c r="H6387" t="s">
        <v>12153</v>
      </c>
      <c r="I6387" t="s">
        <v>12965</v>
      </c>
      <c r="J6387" t="s">
        <v>11451</v>
      </c>
      <c r="K6387" t="s">
        <v>56</v>
      </c>
      <c r="L6387" t="s">
        <v>902</v>
      </c>
      <c r="M6387" t="s">
        <v>1837</v>
      </c>
      <c r="N6387" s="5">
        <v>5506340</v>
      </c>
    </row>
    <row r="6388" spans="1:14" x14ac:dyDescent="0.25">
      <c r="A6388" t="s">
        <v>70</v>
      </c>
      <c r="B6388" t="s">
        <v>2099</v>
      </c>
      <c r="C6388">
        <v>2343</v>
      </c>
      <c r="D6388" s="2">
        <v>46174</v>
      </c>
      <c r="E6388" t="s">
        <v>905</v>
      </c>
      <c r="F6388" t="s">
        <v>160</v>
      </c>
      <c r="G6388" t="s">
        <v>21</v>
      </c>
      <c r="H6388" t="s">
        <v>1403</v>
      </c>
      <c r="I6388" t="s">
        <v>12966</v>
      </c>
      <c r="J6388" t="s">
        <v>21</v>
      </c>
      <c r="K6388" t="s">
        <v>56</v>
      </c>
      <c r="L6388" t="s">
        <v>902</v>
      </c>
      <c r="M6388" t="s">
        <v>1837</v>
      </c>
      <c r="N6388" s="5">
        <v>12534177</v>
      </c>
    </row>
    <row r="6389" spans="1:14" x14ac:dyDescent="0.25">
      <c r="A6389" t="s">
        <v>70</v>
      </c>
      <c r="B6389" t="s">
        <v>2099</v>
      </c>
      <c r="C6389">
        <v>2343</v>
      </c>
      <c r="D6389" s="2">
        <v>46174</v>
      </c>
      <c r="E6389" t="s">
        <v>905</v>
      </c>
      <c r="F6389" t="s">
        <v>9982</v>
      </c>
      <c r="G6389" t="s">
        <v>11522</v>
      </c>
      <c r="H6389" t="s">
        <v>9984</v>
      </c>
      <c r="I6389" t="s">
        <v>12967</v>
      </c>
      <c r="J6389" t="s">
        <v>9983</v>
      </c>
      <c r="K6389" t="s">
        <v>56</v>
      </c>
      <c r="L6389" t="s">
        <v>902</v>
      </c>
      <c r="M6389" t="s">
        <v>1837</v>
      </c>
      <c r="N6389" s="5">
        <v>10196245</v>
      </c>
    </row>
    <row r="6390" spans="1:14" x14ac:dyDescent="0.25">
      <c r="A6390" t="s">
        <v>70</v>
      </c>
      <c r="B6390" t="s">
        <v>2099</v>
      </c>
      <c r="C6390">
        <v>2343</v>
      </c>
      <c r="D6390" s="2">
        <v>46174</v>
      </c>
      <c r="E6390" t="s">
        <v>905</v>
      </c>
      <c r="F6390" t="s">
        <v>968</v>
      </c>
      <c r="G6390" t="s">
        <v>2387</v>
      </c>
      <c r="H6390" t="s">
        <v>2291</v>
      </c>
      <c r="I6390" t="s">
        <v>12968</v>
      </c>
      <c r="J6390" t="s">
        <v>969</v>
      </c>
      <c r="K6390" t="s">
        <v>56</v>
      </c>
      <c r="L6390" t="s">
        <v>902</v>
      </c>
      <c r="M6390" t="s">
        <v>1837</v>
      </c>
      <c r="N6390" s="5">
        <v>1322600</v>
      </c>
    </row>
    <row r="6391" spans="1:14" x14ac:dyDescent="0.25">
      <c r="A6391" t="s">
        <v>70</v>
      </c>
      <c r="B6391" t="s">
        <v>2099</v>
      </c>
      <c r="C6391">
        <v>2343</v>
      </c>
      <c r="D6391" s="2">
        <v>46174</v>
      </c>
      <c r="E6391" t="s">
        <v>905</v>
      </c>
      <c r="F6391" t="s">
        <v>968</v>
      </c>
      <c r="G6391" t="s">
        <v>2387</v>
      </c>
      <c r="H6391" t="s">
        <v>2293</v>
      </c>
      <c r="I6391" t="s">
        <v>12969</v>
      </c>
      <c r="J6391" t="s">
        <v>969</v>
      </c>
      <c r="K6391" t="s">
        <v>56</v>
      </c>
      <c r="L6391" t="s">
        <v>902</v>
      </c>
      <c r="M6391" t="s">
        <v>1837</v>
      </c>
      <c r="N6391" s="5">
        <v>590083</v>
      </c>
    </row>
    <row r="6392" spans="1:14" x14ac:dyDescent="0.25">
      <c r="A6392" t="s">
        <v>70</v>
      </c>
      <c r="B6392" t="s">
        <v>2099</v>
      </c>
      <c r="C6392">
        <v>2343</v>
      </c>
      <c r="D6392" s="2">
        <v>46174</v>
      </c>
      <c r="E6392" t="s">
        <v>905</v>
      </c>
      <c r="F6392" t="s">
        <v>11487</v>
      </c>
      <c r="G6392" t="s">
        <v>11488</v>
      </c>
      <c r="H6392" t="s">
        <v>12152</v>
      </c>
      <c r="I6392" t="s">
        <v>12970</v>
      </c>
      <c r="J6392" t="s">
        <v>11488</v>
      </c>
      <c r="K6392" t="s">
        <v>56</v>
      </c>
      <c r="L6392" t="s">
        <v>902</v>
      </c>
      <c r="M6392" t="s">
        <v>1837</v>
      </c>
      <c r="N6392" s="5">
        <v>5506707</v>
      </c>
    </row>
    <row r="6393" spans="1:14" x14ac:dyDescent="0.25">
      <c r="A6393" t="s">
        <v>70</v>
      </c>
      <c r="B6393" t="s">
        <v>2099</v>
      </c>
      <c r="C6393">
        <v>2343</v>
      </c>
      <c r="D6393" s="2">
        <v>46174</v>
      </c>
      <c r="E6393" t="s">
        <v>905</v>
      </c>
      <c r="F6393" t="s">
        <v>11525</v>
      </c>
      <c r="G6393" t="s">
        <v>14</v>
      </c>
      <c r="H6393" t="s">
        <v>10607</v>
      </c>
      <c r="I6393" t="s">
        <v>12971</v>
      </c>
      <c r="J6393" t="s">
        <v>11844</v>
      </c>
      <c r="K6393" t="s">
        <v>56</v>
      </c>
      <c r="L6393" t="s">
        <v>902</v>
      </c>
      <c r="M6393" t="s">
        <v>1837</v>
      </c>
      <c r="N6393" s="5">
        <v>3376810</v>
      </c>
    </row>
    <row r="6394" spans="1:14" x14ac:dyDescent="0.25">
      <c r="A6394" t="s">
        <v>70</v>
      </c>
      <c r="B6394" t="s">
        <v>2099</v>
      </c>
      <c r="C6394">
        <v>2343</v>
      </c>
      <c r="D6394" s="2">
        <v>46174</v>
      </c>
      <c r="E6394" t="s">
        <v>906</v>
      </c>
      <c r="F6394" t="s">
        <v>2610</v>
      </c>
      <c r="G6394" t="s">
        <v>14</v>
      </c>
      <c r="H6394" t="s">
        <v>2612</v>
      </c>
      <c r="I6394" t="s">
        <v>12972</v>
      </c>
      <c r="J6394" t="s">
        <v>4442</v>
      </c>
      <c r="K6394" t="s">
        <v>56</v>
      </c>
      <c r="L6394" t="s">
        <v>903</v>
      </c>
      <c r="M6394" t="s">
        <v>1837</v>
      </c>
      <c r="N6394" s="5">
        <v>11504419</v>
      </c>
    </row>
    <row r="6395" spans="1:14" x14ac:dyDescent="0.25">
      <c r="A6395" t="s">
        <v>70</v>
      </c>
      <c r="B6395" t="s">
        <v>2099</v>
      </c>
      <c r="C6395">
        <v>2343</v>
      </c>
      <c r="D6395" s="2">
        <v>46174</v>
      </c>
      <c r="E6395" t="s">
        <v>906</v>
      </c>
      <c r="F6395" t="s">
        <v>8835</v>
      </c>
      <c r="G6395" t="s">
        <v>8836</v>
      </c>
      <c r="H6395" t="s">
        <v>6698</v>
      </c>
      <c r="I6395" t="s">
        <v>14</v>
      </c>
      <c r="J6395" t="s">
        <v>8837</v>
      </c>
      <c r="K6395" t="s">
        <v>56</v>
      </c>
      <c r="L6395" t="s">
        <v>903</v>
      </c>
      <c r="M6395" t="s">
        <v>1837</v>
      </c>
      <c r="N6395" s="5">
        <v>10212119</v>
      </c>
    </row>
    <row r="6396" spans="1:14" x14ac:dyDescent="0.25">
      <c r="A6396" t="s">
        <v>70</v>
      </c>
      <c r="B6396" t="s">
        <v>2099</v>
      </c>
      <c r="C6396">
        <v>2343</v>
      </c>
      <c r="D6396" s="2">
        <v>46174</v>
      </c>
      <c r="E6396" t="s">
        <v>906</v>
      </c>
      <c r="F6396" t="s">
        <v>8856</v>
      </c>
      <c r="G6396" t="s">
        <v>8857</v>
      </c>
      <c r="H6396" t="s">
        <v>6699</v>
      </c>
      <c r="I6396" t="s">
        <v>12973</v>
      </c>
      <c r="J6396" t="s">
        <v>8859</v>
      </c>
      <c r="K6396" t="s">
        <v>56</v>
      </c>
      <c r="L6396" t="s">
        <v>903</v>
      </c>
      <c r="M6396" t="s">
        <v>1837</v>
      </c>
      <c r="N6396" s="5">
        <v>34066806</v>
      </c>
    </row>
    <row r="6397" spans="1:14" x14ac:dyDescent="0.25">
      <c r="A6397" t="s">
        <v>70</v>
      </c>
      <c r="B6397" t="s">
        <v>2099</v>
      </c>
      <c r="C6397">
        <v>2343</v>
      </c>
      <c r="D6397" s="2">
        <v>46174</v>
      </c>
      <c r="E6397" t="s">
        <v>907</v>
      </c>
      <c r="F6397" t="s">
        <v>153</v>
      </c>
      <c r="G6397" t="s">
        <v>1923</v>
      </c>
      <c r="H6397" t="s">
        <v>10608</v>
      </c>
      <c r="I6397" t="s">
        <v>12964</v>
      </c>
      <c r="J6397" t="s">
        <v>10899</v>
      </c>
      <c r="K6397" t="s">
        <v>838</v>
      </c>
      <c r="L6397" t="s">
        <v>904</v>
      </c>
      <c r="M6397" t="s">
        <v>1837</v>
      </c>
      <c r="N6397" s="5">
        <v>-8889793</v>
      </c>
    </row>
    <row r="6398" spans="1:14" x14ac:dyDescent="0.25">
      <c r="A6398" t="s">
        <v>70</v>
      </c>
      <c r="B6398" t="s">
        <v>2099</v>
      </c>
      <c r="C6398">
        <v>2343</v>
      </c>
      <c r="D6398" s="2">
        <v>46174</v>
      </c>
      <c r="E6398" t="s">
        <v>907</v>
      </c>
      <c r="F6398" t="s">
        <v>9982</v>
      </c>
      <c r="G6398" t="s">
        <v>11522</v>
      </c>
      <c r="H6398" t="s">
        <v>9984</v>
      </c>
      <c r="I6398" t="s">
        <v>12967</v>
      </c>
      <c r="J6398" t="s">
        <v>12974</v>
      </c>
      <c r="K6398" t="s">
        <v>56</v>
      </c>
      <c r="L6398" t="s">
        <v>904</v>
      </c>
      <c r="M6398" t="s">
        <v>1837</v>
      </c>
      <c r="N6398" s="5">
        <v>-9960430</v>
      </c>
    </row>
    <row r="6399" spans="1:14" x14ac:dyDescent="0.25">
      <c r="A6399" t="s">
        <v>70</v>
      </c>
      <c r="B6399" t="s">
        <v>2099</v>
      </c>
      <c r="C6399">
        <v>2343</v>
      </c>
      <c r="D6399" s="2">
        <v>46174</v>
      </c>
      <c r="E6399" t="s">
        <v>907</v>
      </c>
      <c r="F6399" t="s">
        <v>8830</v>
      </c>
      <c r="G6399" t="s">
        <v>14</v>
      </c>
      <c r="H6399" t="s">
        <v>6697</v>
      </c>
      <c r="I6399" t="s">
        <v>14</v>
      </c>
      <c r="J6399" t="s">
        <v>12975</v>
      </c>
      <c r="K6399" t="s">
        <v>838</v>
      </c>
      <c r="L6399" t="s">
        <v>904</v>
      </c>
      <c r="M6399" t="s">
        <v>1837</v>
      </c>
      <c r="N6399" s="5">
        <v>-9936780</v>
      </c>
    </row>
    <row r="6400" spans="1:14" x14ac:dyDescent="0.25">
      <c r="A6400" t="s">
        <v>70</v>
      </c>
      <c r="B6400" t="s">
        <v>2099</v>
      </c>
      <c r="C6400">
        <v>2343</v>
      </c>
      <c r="D6400" s="2">
        <v>46174</v>
      </c>
      <c r="E6400" t="s">
        <v>907</v>
      </c>
      <c r="F6400" t="s">
        <v>968</v>
      </c>
      <c r="G6400" t="s">
        <v>2387</v>
      </c>
      <c r="H6400" t="s">
        <v>2291</v>
      </c>
      <c r="I6400" t="s">
        <v>12968</v>
      </c>
      <c r="J6400" t="s">
        <v>5739</v>
      </c>
      <c r="K6400" t="s">
        <v>56</v>
      </c>
      <c r="L6400" t="s">
        <v>904</v>
      </c>
      <c r="M6400" t="s">
        <v>1837</v>
      </c>
      <c r="N6400" s="5">
        <v>-1288417</v>
      </c>
    </row>
    <row r="6401" spans="1:14" x14ac:dyDescent="0.25">
      <c r="A6401" t="s">
        <v>70</v>
      </c>
      <c r="B6401" t="s">
        <v>2099</v>
      </c>
      <c r="C6401">
        <v>2343</v>
      </c>
      <c r="D6401" s="2">
        <v>46174</v>
      </c>
      <c r="E6401" t="s">
        <v>907</v>
      </c>
      <c r="F6401" t="s">
        <v>968</v>
      </c>
      <c r="G6401" t="s">
        <v>2387</v>
      </c>
      <c r="H6401" t="s">
        <v>2293</v>
      </c>
      <c r="I6401" t="s">
        <v>12969</v>
      </c>
      <c r="J6401" t="s">
        <v>5739</v>
      </c>
      <c r="K6401" t="s">
        <v>56</v>
      </c>
      <c r="L6401" t="s">
        <v>904</v>
      </c>
      <c r="M6401" t="s">
        <v>1837</v>
      </c>
      <c r="N6401" s="5">
        <v>-590083</v>
      </c>
    </row>
    <row r="6402" spans="1:14" x14ac:dyDescent="0.25">
      <c r="A6402" t="s">
        <v>70</v>
      </c>
      <c r="B6402" t="s">
        <v>2099</v>
      </c>
      <c r="C6402">
        <v>2343</v>
      </c>
      <c r="D6402" s="2">
        <v>46174</v>
      </c>
      <c r="E6402" t="s">
        <v>907</v>
      </c>
      <c r="F6402" t="s">
        <v>11525</v>
      </c>
      <c r="G6402" t="s">
        <v>14</v>
      </c>
      <c r="H6402" t="s">
        <v>10607</v>
      </c>
      <c r="I6402" t="s">
        <v>12971</v>
      </c>
      <c r="J6402" t="s">
        <v>12976</v>
      </c>
      <c r="K6402" t="s">
        <v>56</v>
      </c>
      <c r="L6402" t="s">
        <v>904</v>
      </c>
      <c r="M6402" t="s">
        <v>1837</v>
      </c>
      <c r="N6402" s="5">
        <v>-3376810</v>
      </c>
    </row>
    <row r="6403" spans="1:14" x14ac:dyDescent="0.25">
      <c r="A6403" t="s">
        <v>70</v>
      </c>
      <c r="B6403" t="s">
        <v>2099</v>
      </c>
      <c r="C6403">
        <v>2343</v>
      </c>
      <c r="D6403" s="2">
        <v>46174</v>
      </c>
      <c r="E6403" t="s">
        <v>907</v>
      </c>
      <c r="F6403" t="s">
        <v>8856</v>
      </c>
      <c r="G6403" t="s">
        <v>8857</v>
      </c>
      <c r="H6403" t="s">
        <v>6699</v>
      </c>
      <c r="I6403" t="s">
        <v>14</v>
      </c>
      <c r="J6403" t="s">
        <v>12977</v>
      </c>
      <c r="K6403" t="s">
        <v>56</v>
      </c>
      <c r="L6403" t="s">
        <v>904</v>
      </c>
      <c r="M6403" t="s">
        <v>1837</v>
      </c>
      <c r="N6403" s="5">
        <v>-28646197</v>
      </c>
    </row>
    <row r="6404" spans="1:14" x14ac:dyDescent="0.25">
      <c r="A6404" t="s">
        <v>71</v>
      </c>
      <c r="B6404" t="s">
        <v>954</v>
      </c>
      <c r="C6404">
        <v>2123</v>
      </c>
      <c r="D6404" s="2">
        <v>46023</v>
      </c>
      <c r="E6404" t="s">
        <v>905</v>
      </c>
      <c r="F6404" t="s">
        <v>2008</v>
      </c>
      <c r="G6404" t="s">
        <v>2009</v>
      </c>
      <c r="H6404" t="s">
        <v>1791</v>
      </c>
      <c r="I6404" t="s">
        <v>4446</v>
      </c>
      <c r="J6404" t="s">
        <v>2010</v>
      </c>
      <c r="K6404" t="s">
        <v>828</v>
      </c>
      <c r="L6404" t="s">
        <v>902</v>
      </c>
      <c r="M6404" t="s">
        <v>955</v>
      </c>
      <c r="N6404" s="5">
        <v>3880572</v>
      </c>
    </row>
    <row r="6405" spans="1:14" x14ac:dyDescent="0.25">
      <c r="A6405" t="s">
        <v>71</v>
      </c>
      <c r="B6405" t="s">
        <v>954</v>
      </c>
      <c r="C6405">
        <v>2123</v>
      </c>
      <c r="D6405" s="2">
        <v>46023</v>
      </c>
      <c r="E6405" t="s">
        <v>905</v>
      </c>
      <c r="F6405" t="s">
        <v>2008</v>
      </c>
      <c r="G6405" t="s">
        <v>2009</v>
      </c>
      <c r="H6405" t="s">
        <v>1791</v>
      </c>
      <c r="I6405" t="s">
        <v>4447</v>
      </c>
      <c r="J6405" t="s">
        <v>2010</v>
      </c>
      <c r="K6405" t="s">
        <v>828</v>
      </c>
      <c r="L6405" t="s">
        <v>902</v>
      </c>
      <c r="M6405" t="s">
        <v>955</v>
      </c>
      <c r="N6405" s="5">
        <v>3893340</v>
      </c>
    </row>
    <row r="6406" spans="1:14" x14ac:dyDescent="0.25">
      <c r="A6406" t="s">
        <v>71</v>
      </c>
      <c r="B6406" t="s">
        <v>954</v>
      </c>
      <c r="C6406">
        <v>2123</v>
      </c>
      <c r="D6406" s="2">
        <v>46023</v>
      </c>
      <c r="E6406" t="s">
        <v>905</v>
      </c>
      <c r="F6406" t="s">
        <v>193</v>
      </c>
      <c r="G6406" t="s">
        <v>367</v>
      </c>
      <c r="H6406" t="s">
        <v>1620</v>
      </c>
      <c r="I6406" t="s">
        <v>4448</v>
      </c>
      <c r="J6406" t="s">
        <v>1107</v>
      </c>
      <c r="K6406" t="s">
        <v>828</v>
      </c>
      <c r="L6406" t="s">
        <v>902</v>
      </c>
      <c r="M6406" t="s">
        <v>955</v>
      </c>
      <c r="N6406" s="5">
        <v>7786680</v>
      </c>
    </row>
    <row r="6407" spans="1:14" x14ac:dyDescent="0.25">
      <c r="A6407" t="s">
        <v>71</v>
      </c>
      <c r="B6407" t="s">
        <v>954</v>
      </c>
      <c r="C6407">
        <v>2123</v>
      </c>
      <c r="D6407" s="2">
        <v>46023</v>
      </c>
      <c r="E6407" t="s">
        <v>905</v>
      </c>
      <c r="F6407" t="s">
        <v>211</v>
      </c>
      <c r="G6407" t="s">
        <v>28</v>
      </c>
      <c r="H6407" t="s">
        <v>1354</v>
      </c>
      <c r="I6407" t="s">
        <v>4449</v>
      </c>
      <c r="J6407" t="s">
        <v>28</v>
      </c>
      <c r="K6407" t="s">
        <v>56</v>
      </c>
      <c r="L6407" t="s">
        <v>902</v>
      </c>
      <c r="M6407" t="s">
        <v>955</v>
      </c>
      <c r="N6407" s="5">
        <v>5363275</v>
      </c>
    </row>
    <row r="6408" spans="1:14" x14ac:dyDescent="0.25">
      <c r="A6408" t="s">
        <v>71</v>
      </c>
      <c r="B6408" t="s">
        <v>954</v>
      </c>
      <c r="C6408">
        <v>2123</v>
      </c>
      <c r="D6408" s="2">
        <v>46023</v>
      </c>
      <c r="E6408" t="s">
        <v>905</v>
      </c>
      <c r="F6408" t="s">
        <v>214</v>
      </c>
      <c r="G6408" t="s">
        <v>844</v>
      </c>
      <c r="H6408" t="s">
        <v>724</v>
      </c>
      <c r="I6408" t="s">
        <v>4450</v>
      </c>
      <c r="J6408" t="s">
        <v>844</v>
      </c>
      <c r="K6408" t="s">
        <v>56</v>
      </c>
      <c r="L6408" t="s">
        <v>902</v>
      </c>
      <c r="M6408" t="s">
        <v>955</v>
      </c>
      <c r="N6408" s="5">
        <v>5363275</v>
      </c>
    </row>
    <row r="6409" spans="1:14" x14ac:dyDescent="0.25">
      <c r="A6409" t="s">
        <v>71</v>
      </c>
      <c r="B6409" t="s">
        <v>954</v>
      </c>
      <c r="C6409">
        <v>2123</v>
      </c>
      <c r="D6409" s="2">
        <v>46023</v>
      </c>
      <c r="E6409" t="s">
        <v>905</v>
      </c>
      <c r="F6409" t="s">
        <v>619</v>
      </c>
      <c r="G6409" t="s">
        <v>620</v>
      </c>
      <c r="H6409" t="s">
        <v>2349</v>
      </c>
      <c r="I6409" t="s">
        <v>4451</v>
      </c>
      <c r="J6409" t="s">
        <v>620</v>
      </c>
      <c r="K6409" t="s">
        <v>56</v>
      </c>
      <c r="L6409" t="s">
        <v>902</v>
      </c>
      <c r="M6409" t="s">
        <v>955</v>
      </c>
      <c r="N6409" s="5">
        <v>3774156</v>
      </c>
    </row>
    <row r="6410" spans="1:14" x14ac:dyDescent="0.25">
      <c r="A6410" t="s">
        <v>71</v>
      </c>
      <c r="B6410" t="s">
        <v>954</v>
      </c>
      <c r="C6410">
        <v>2123</v>
      </c>
      <c r="D6410" s="2">
        <v>46023</v>
      </c>
      <c r="E6410" t="s">
        <v>905</v>
      </c>
      <c r="F6410" t="s">
        <v>1210</v>
      </c>
      <c r="G6410" t="s">
        <v>1292</v>
      </c>
      <c r="H6410" t="s">
        <v>1212</v>
      </c>
      <c r="I6410" t="s">
        <v>4452</v>
      </c>
      <c r="J6410" t="s">
        <v>1211</v>
      </c>
      <c r="K6410" t="s">
        <v>56</v>
      </c>
      <c r="L6410" t="s">
        <v>902</v>
      </c>
      <c r="M6410" t="s">
        <v>955</v>
      </c>
      <c r="N6410" s="5">
        <v>4965995</v>
      </c>
    </row>
    <row r="6411" spans="1:14" x14ac:dyDescent="0.25">
      <c r="A6411" t="s">
        <v>71</v>
      </c>
      <c r="B6411" t="s">
        <v>954</v>
      </c>
      <c r="C6411">
        <v>2123</v>
      </c>
      <c r="D6411" s="2">
        <v>46023</v>
      </c>
      <c r="E6411" t="s">
        <v>905</v>
      </c>
      <c r="F6411" t="s">
        <v>622</v>
      </c>
      <c r="G6411" t="s">
        <v>863</v>
      </c>
      <c r="H6411" t="s">
        <v>613</v>
      </c>
      <c r="I6411" t="s">
        <v>4453</v>
      </c>
      <c r="J6411" t="s">
        <v>625</v>
      </c>
      <c r="K6411" t="s">
        <v>56</v>
      </c>
      <c r="L6411" t="s">
        <v>902</v>
      </c>
      <c r="M6411" t="s">
        <v>955</v>
      </c>
      <c r="N6411" s="5">
        <v>4767355</v>
      </c>
    </row>
    <row r="6412" spans="1:14" x14ac:dyDescent="0.25">
      <c r="A6412" t="s">
        <v>71</v>
      </c>
      <c r="B6412" t="s">
        <v>954</v>
      </c>
      <c r="C6412">
        <v>2123</v>
      </c>
      <c r="D6412" s="2">
        <v>46023</v>
      </c>
      <c r="E6412" t="s">
        <v>905</v>
      </c>
      <c r="F6412" t="s">
        <v>622</v>
      </c>
      <c r="G6412" t="s">
        <v>863</v>
      </c>
      <c r="H6412" t="s">
        <v>613</v>
      </c>
      <c r="I6412" t="s">
        <v>4454</v>
      </c>
      <c r="J6412" t="s">
        <v>625</v>
      </c>
      <c r="K6412" t="s">
        <v>56</v>
      </c>
      <c r="L6412" t="s">
        <v>902</v>
      </c>
      <c r="M6412" t="s">
        <v>955</v>
      </c>
      <c r="N6412" s="5">
        <v>3575516</v>
      </c>
    </row>
    <row r="6413" spans="1:14" x14ac:dyDescent="0.25">
      <c r="A6413" t="s">
        <v>71</v>
      </c>
      <c r="B6413" t="s">
        <v>954</v>
      </c>
      <c r="C6413">
        <v>2123</v>
      </c>
      <c r="D6413" s="2">
        <v>46023</v>
      </c>
      <c r="E6413" t="s">
        <v>905</v>
      </c>
      <c r="F6413" t="s">
        <v>212</v>
      </c>
      <c r="G6413" t="s">
        <v>958</v>
      </c>
      <c r="H6413" t="s">
        <v>2351</v>
      </c>
      <c r="I6413" t="s">
        <v>4455</v>
      </c>
      <c r="J6413" t="s">
        <v>30</v>
      </c>
      <c r="K6413" t="s">
        <v>56</v>
      </c>
      <c r="L6413" t="s">
        <v>902</v>
      </c>
      <c r="M6413" t="s">
        <v>955</v>
      </c>
      <c r="N6413" s="5">
        <v>3972796</v>
      </c>
    </row>
    <row r="6414" spans="1:14" x14ac:dyDescent="0.25">
      <c r="A6414" t="s">
        <v>71</v>
      </c>
      <c r="B6414" t="s">
        <v>954</v>
      </c>
      <c r="C6414">
        <v>2123</v>
      </c>
      <c r="D6414" s="2">
        <v>46023</v>
      </c>
      <c r="E6414" t="s">
        <v>905</v>
      </c>
      <c r="F6414" t="s">
        <v>1154</v>
      </c>
      <c r="G6414" t="s">
        <v>1199</v>
      </c>
      <c r="H6414" t="s">
        <v>2352</v>
      </c>
      <c r="I6414" t="s">
        <v>4456</v>
      </c>
      <c r="J6414" t="s">
        <v>1199</v>
      </c>
      <c r="K6414" t="s">
        <v>56</v>
      </c>
      <c r="L6414" t="s">
        <v>902</v>
      </c>
      <c r="M6414" t="s">
        <v>955</v>
      </c>
      <c r="N6414" s="5">
        <v>4767355</v>
      </c>
    </row>
    <row r="6415" spans="1:14" x14ac:dyDescent="0.25">
      <c r="A6415" t="s">
        <v>71</v>
      </c>
      <c r="B6415" t="s">
        <v>954</v>
      </c>
      <c r="C6415">
        <v>2123</v>
      </c>
      <c r="D6415" s="2">
        <v>46023</v>
      </c>
      <c r="E6415" t="s">
        <v>905</v>
      </c>
      <c r="F6415" t="s">
        <v>1064</v>
      </c>
      <c r="G6415" t="s">
        <v>1122</v>
      </c>
      <c r="H6415" t="s">
        <v>1066</v>
      </c>
      <c r="I6415" t="s">
        <v>4457</v>
      </c>
      <c r="J6415" t="s">
        <v>1122</v>
      </c>
      <c r="K6415" t="s">
        <v>56</v>
      </c>
      <c r="L6415" t="s">
        <v>902</v>
      </c>
      <c r="M6415" t="s">
        <v>955</v>
      </c>
      <c r="N6415" s="5">
        <v>3774156</v>
      </c>
    </row>
    <row r="6416" spans="1:14" x14ac:dyDescent="0.25">
      <c r="A6416" t="s">
        <v>71</v>
      </c>
      <c r="B6416" t="s">
        <v>954</v>
      </c>
      <c r="C6416">
        <v>2123</v>
      </c>
      <c r="D6416" s="2">
        <v>46023</v>
      </c>
      <c r="E6416" t="s">
        <v>905</v>
      </c>
      <c r="F6416" t="s">
        <v>213</v>
      </c>
      <c r="G6416" t="s">
        <v>29</v>
      </c>
      <c r="H6416" t="s">
        <v>2350</v>
      </c>
      <c r="I6416" t="s">
        <v>4458</v>
      </c>
      <c r="J6416" t="s">
        <v>29</v>
      </c>
      <c r="K6416" t="s">
        <v>56</v>
      </c>
      <c r="L6416" t="s">
        <v>902</v>
      </c>
      <c r="M6416" t="s">
        <v>955</v>
      </c>
      <c r="N6416" s="5">
        <v>3774156</v>
      </c>
    </row>
    <row r="6417" spans="1:14" x14ac:dyDescent="0.25">
      <c r="A6417" t="s">
        <v>71</v>
      </c>
      <c r="B6417" t="s">
        <v>954</v>
      </c>
      <c r="C6417">
        <v>2123</v>
      </c>
      <c r="D6417" s="2">
        <v>46023</v>
      </c>
      <c r="E6417" t="s">
        <v>906</v>
      </c>
      <c r="F6417" t="s">
        <v>957</v>
      </c>
      <c r="G6417" t="s">
        <v>1582</v>
      </c>
      <c r="H6417" t="s">
        <v>1620</v>
      </c>
      <c r="I6417" t="s">
        <v>14</v>
      </c>
      <c r="J6417" t="s">
        <v>872</v>
      </c>
      <c r="K6417" t="s">
        <v>56</v>
      </c>
      <c r="L6417" t="s">
        <v>903</v>
      </c>
      <c r="M6417" t="s">
        <v>955</v>
      </c>
      <c r="N6417" s="5">
        <v>7782390</v>
      </c>
    </row>
    <row r="6418" spans="1:14" x14ac:dyDescent="0.25">
      <c r="A6418" t="s">
        <v>71</v>
      </c>
      <c r="B6418" t="s">
        <v>954</v>
      </c>
      <c r="C6418">
        <v>2123</v>
      </c>
      <c r="D6418" s="2">
        <v>46023</v>
      </c>
      <c r="E6418" t="s">
        <v>906</v>
      </c>
      <c r="F6418" t="s">
        <v>193</v>
      </c>
      <c r="G6418" t="s">
        <v>367</v>
      </c>
      <c r="H6418" t="s">
        <v>1791</v>
      </c>
      <c r="I6418" t="s">
        <v>14</v>
      </c>
      <c r="J6418" t="s">
        <v>1793</v>
      </c>
      <c r="K6418" t="s">
        <v>56</v>
      </c>
      <c r="L6418" t="s">
        <v>903</v>
      </c>
      <c r="M6418" t="s">
        <v>955</v>
      </c>
      <c r="N6418" s="5">
        <v>3891195</v>
      </c>
    </row>
    <row r="6419" spans="1:14" x14ac:dyDescent="0.25">
      <c r="A6419" t="s">
        <v>71</v>
      </c>
      <c r="B6419" t="s">
        <v>954</v>
      </c>
      <c r="C6419">
        <v>2123</v>
      </c>
      <c r="D6419" s="2">
        <v>46023</v>
      </c>
      <c r="E6419" t="s">
        <v>906</v>
      </c>
      <c r="F6419" t="s">
        <v>211</v>
      </c>
      <c r="G6419" t="s">
        <v>28</v>
      </c>
      <c r="H6419" t="s">
        <v>1354</v>
      </c>
      <c r="I6419" t="s">
        <v>4459</v>
      </c>
      <c r="J6419" t="s">
        <v>1370</v>
      </c>
      <c r="K6419" t="s">
        <v>56</v>
      </c>
      <c r="L6419" t="s">
        <v>903</v>
      </c>
      <c r="M6419" t="s">
        <v>955</v>
      </c>
      <c r="N6419" s="5">
        <v>5360319</v>
      </c>
    </row>
    <row r="6420" spans="1:14" x14ac:dyDescent="0.25">
      <c r="A6420" t="s">
        <v>71</v>
      </c>
      <c r="B6420" t="s">
        <v>954</v>
      </c>
      <c r="C6420">
        <v>2123</v>
      </c>
      <c r="D6420" s="2">
        <v>46023</v>
      </c>
      <c r="E6420" t="s">
        <v>906</v>
      </c>
      <c r="F6420" t="s">
        <v>214</v>
      </c>
      <c r="G6420" t="s">
        <v>844</v>
      </c>
      <c r="H6420" t="s">
        <v>724</v>
      </c>
      <c r="I6420" t="s">
        <v>14</v>
      </c>
      <c r="J6420" t="s">
        <v>4460</v>
      </c>
      <c r="K6420" t="s">
        <v>56</v>
      </c>
      <c r="L6420" t="s">
        <v>903</v>
      </c>
      <c r="M6420" t="s">
        <v>955</v>
      </c>
      <c r="N6420" s="5">
        <v>5360319</v>
      </c>
    </row>
    <row r="6421" spans="1:14" x14ac:dyDescent="0.25">
      <c r="A6421" t="s">
        <v>71</v>
      </c>
      <c r="B6421" t="s">
        <v>954</v>
      </c>
      <c r="C6421">
        <v>2123</v>
      </c>
      <c r="D6421" s="2">
        <v>46023</v>
      </c>
      <c r="E6421" t="s">
        <v>906</v>
      </c>
      <c r="F6421" t="s">
        <v>619</v>
      </c>
      <c r="G6421" t="s">
        <v>620</v>
      </c>
      <c r="H6421" t="s">
        <v>2349</v>
      </c>
      <c r="I6421" t="s">
        <v>14</v>
      </c>
      <c r="J6421" t="s">
        <v>873</v>
      </c>
      <c r="K6421" t="s">
        <v>56</v>
      </c>
      <c r="L6421" t="s">
        <v>903</v>
      </c>
      <c r="M6421" t="s">
        <v>955</v>
      </c>
      <c r="N6421" s="5">
        <v>3772077</v>
      </c>
    </row>
    <row r="6422" spans="1:14" x14ac:dyDescent="0.25">
      <c r="A6422" t="s">
        <v>71</v>
      </c>
      <c r="B6422" t="s">
        <v>954</v>
      </c>
      <c r="C6422">
        <v>2123</v>
      </c>
      <c r="D6422" s="2">
        <v>46023</v>
      </c>
      <c r="E6422" t="s">
        <v>906</v>
      </c>
      <c r="F6422" t="s">
        <v>1210</v>
      </c>
      <c r="G6422" t="s">
        <v>1292</v>
      </c>
      <c r="H6422" t="s">
        <v>1212</v>
      </c>
      <c r="I6422" t="s">
        <v>4461</v>
      </c>
      <c r="J6422" t="s">
        <v>1371</v>
      </c>
      <c r="K6422" t="s">
        <v>56</v>
      </c>
      <c r="L6422" t="s">
        <v>903</v>
      </c>
      <c r="M6422" t="s">
        <v>955</v>
      </c>
      <c r="N6422" s="5">
        <v>4963259</v>
      </c>
    </row>
    <row r="6423" spans="1:14" x14ac:dyDescent="0.25">
      <c r="A6423" t="s">
        <v>71</v>
      </c>
      <c r="B6423" t="s">
        <v>954</v>
      </c>
      <c r="C6423">
        <v>2123</v>
      </c>
      <c r="D6423" s="2">
        <v>46023</v>
      </c>
      <c r="E6423" t="s">
        <v>906</v>
      </c>
      <c r="F6423" t="s">
        <v>622</v>
      </c>
      <c r="G6423" t="s">
        <v>863</v>
      </c>
      <c r="H6423" t="s">
        <v>613</v>
      </c>
      <c r="I6423" t="s">
        <v>4462</v>
      </c>
      <c r="J6423" t="s">
        <v>875</v>
      </c>
      <c r="K6423" t="s">
        <v>56</v>
      </c>
      <c r="L6423" t="s">
        <v>903</v>
      </c>
      <c r="M6423" t="s">
        <v>955</v>
      </c>
      <c r="N6423" s="5">
        <v>4764728</v>
      </c>
    </row>
    <row r="6424" spans="1:14" x14ac:dyDescent="0.25">
      <c r="A6424" t="s">
        <v>71</v>
      </c>
      <c r="B6424" t="s">
        <v>954</v>
      </c>
      <c r="C6424">
        <v>2123</v>
      </c>
      <c r="D6424" s="2">
        <v>46023</v>
      </c>
      <c r="E6424" t="s">
        <v>906</v>
      </c>
      <c r="F6424" t="s">
        <v>622</v>
      </c>
      <c r="G6424" t="s">
        <v>863</v>
      </c>
      <c r="H6424" t="s">
        <v>613</v>
      </c>
      <c r="I6424" t="s">
        <v>4463</v>
      </c>
      <c r="J6424" t="s">
        <v>875</v>
      </c>
      <c r="K6424" t="s">
        <v>56</v>
      </c>
      <c r="L6424" t="s">
        <v>903</v>
      </c>
      <c r="M6424" t="s">
        <v>955</v>
      </c>
      <c r="N6424" s="5">
        <v>3573546</v>
      </c>
    </row>
    <row r="6425" spans="1:14" x14ac:dyDescent="0.25">
      <c r="A6425" t="s">
        <v>71</v>
      </c>
      <c r="B6425" t="s">
        <v>954</v>
      </c>
      <c r="C6425">
        <v>2123</v>
      </c>
      <c r="D6425" s="2">
        <v>46023</v>
      </c>
      <c r="E6425" t="s">
        <v>906</v>
      </c>
      <c r="F6425" t="s">
        <v>212</v>
      </c>
      <c r="G6425" t="s">
        <v>958</v>
      </c>
      <c r="H6425" t="s">
        <v>2351</v>
      </c>
      <c r="I6425" t="s">
        <v>14</v>
      </c>
      <c r="J6425" t="s">
        <v>877</v>
      </c>
      <c r="K6425" t="s">
        <v>56</v>
      </c>
      <c r="L6425" t="s">
        <v>903</v>
      </c>
      <c r="M6425" t="s">
        <v>955</v>
      </c>
      <c r="N6425" s="5">
        <v>3970607</v>
      </c>
    </row>
    <row r="6426" spans="1:14" x14ac:dyDescent="0.25">
      <c r="A6426" t="s">
        <v>71</v>
      </c>
      <c r="B6426" t="s">
        <v>954</v>
      </c>
      <c r="C6426">
        <v>2123</v>
      </c>
      <c r="D6426" s="2">
        <v>46023</v>
      </c>
      <c r="E6426" t="s">
        <v>906</v>
      </c>
      <c r="F6426" t="s">
        <v>1154</v>
      </c>
      <c r="G6426" t="s">
        <v>1199</v>
      </c>
      <c r="H6426" t="s">
        <v>2352</v>
      </c>
      <c r="I6426" t="s">
        <v>4464</v>
      </c>
      <c r="J6426" t="s">
        <v>1200</v>
      </c>
      <c r="K6426" t="s">
        <v>56</v>
      </c>
      <c r="L6426" t="s">
        <v>903</v>
      </c>
      <c r="M6426" t="s">
        <v>955</v>
      </c>
      <c r="N6426" s="5">
        <v>4764728</v>
      </c>
    </row>
    <row r="6427" spans="1:14" x14ac:dyDescent="0.25">
      <c r="A6427" t="s">
        <v>71</v>
      </c>
      <c r="B6427" t="s">
        <v>954</v>
      </c>
      <c r="C6427">
        <v>2123</v>
      </c>
      <c r="D6427" s="2">
        <v>46023</v>
      </c>
      <c r="E6427" t="s">
        <v>906</v>
      </c>
      <c r="F6427" t="s">
        <v>1064</v>
      </c>
      <c r="G6427" t="s">
        <v>1122</v>
      </c>
      <c r="H6427" t="s">
        <v>1066</v>
      </c>
      <c r="I6427" t="s">
        <v>14</v>
      </c>
      <c r="J6427" t="s">
        <v>1293</v>
      </c>
      <c r="K6427" t="s">
        <v>56</v>
      </c>
      <c r="L6427" t="s">
        <v>903</v>
      </c>
      <c r="M6427" t="s">
        <v>955</v>
      </c>
      <c r="N6427" s="5">
        <v>3772077</v>
      </c>
    </row>
    <row r="6428" spans="1:14" x14ac:dyDescent="0.25">
      <c r="A6428" t="s">
        <v>71</v>
      </c>
      <c r="B6428" t="s">
        <v>954</v>
      </c>
      <c r="C6428">
        <v>2123</v>
      </c>
      <c r="D6428" s="2">
        <v>46023</v>
      </c>
      <c r="E6428" t="s">
        <v>906</v>
      </c>
      <c r="F6428" t="s">
        <v>213</v>
      </c>
      <c r="G6428" t="s">
        <v>29</v>
      </c>
      <c r="H6428" t="s">
        <v>2350</v>
      </c>
      <c r="I6428" t="s">
        <v>4465</v>
      </c>
      <c r="J6428" t="s">
        <v>874</v>
      </c>
      <c r="K6428" t="s">
        <v>56</v>
      </c>
      <c r="L6428" t="s">
        <v>903</v>
      </c>
      <c r="M6428" t="s">
        <v>955</v>
      </c>
      <c r="N6428" s="5">
        <v>3772077</v>
      </c>
    </row>
    <row r="6429" spans="1:14" x14ac:dyDescent="0.25">
      <c r="A6429" t="s">
        <v>71</v>
      </c>
      <c r="B6429" t="s">
        <v>954</v>
      </c>
      <c r="C6429">
        <v>2123</v>
      </c>
      <c r="D6429" s="2">
        <v>46023</v>
      </c>
      <c r="E6429" t="s">
        <v>10099</v>
      </c>
      <c r="F6429" t="s">
        <v>957</v>
      </c>
      <c r="G6429" t="s">
        <v>1582</v>
      </c>
      <c r="H6429" t="s">
        <v>1620</v>
      </c>
      <c r="I6429" t="s">
        <v>10101</v>
      </c>
      <c r="J6429" t="s">
        <v>10102</v>
      </c>
      <c r="K6429" t="s">
        <v>828</v>
      </c>
      <c r="L6429" t="s">
        <v>904</v>
      </c>
      <c r="M6429" t="s">
        <v>955</v>
      </c>
      <c r="N6429" s="5">
        <v>-7786680</v>
      </c>
    </row>
    <row r="6430" spans="1:14" x14ac:dyDescent="0.25">
      <c r="A6430" t="s">
        <v>71</v>
      </c>
      <c r="B6430" t="s">
        <v>954</v>
      </c>
      <c r="C6430">
        <v>2123</v>
      </c>
      <c r="D6430" s="2">
        <v>46023</v>
      </c>
      <c r="E6430" t="s">
        <v>907</v>
      </c>
      <c r="F6430" t="s">
        <v>2008</v>
      </c>
      <c r="G6430" t="s">
        <v>2009</v>
      </c>
      <c r="H6430" t="s">
        <v>1791</v>
      </c>
      <c r="I6430" t="s">
        <v>2388</v>
      </c>
      <c r="J6430" t="s">
        <v>2011</v>
      </c>
      <c r="K6430" t="s">
        <v>828</v>
      </c>
      <c r="L6430" t="s">
        <v>904</v>
      </c>
      <c r="M6430" t="s">
        <v>955</v>
      </c>
      <c r="N6430" s="5">
        <v>-3880572</v>
      </c>
    </row>
    <row r="6431" spans="1:14" x14ac:dyDescent="0.25">
      <c r="A6431" t="s">
        <v>71</v>
      </c>
      <c r="B6431" t="s">
        <v>954</v>
      </c>
      <c r="C6431">
        <v>2123</v>
      </c>
      <c r="D6431" s="2">
        <v>46023</v>
      </c>
      <c r="E6431" t="s">
        <v>907</v>
      </c>
      <c r="F6431" t="s">
        <v>193</v>
      </c>
      <c r="G6431" t="s">
        <v>367</v>
      </c>
      <c r="H6431" t="s">
        <v>1791</v>
      </c>
      <c r="I6431" t="s">
        <v>4466</v>
      </c>
      <c r="J6431" t="s">
        <v>8861</v>
      </c>
      <c r="K6431" t="s">
        <v>56</v>
      </c>
      <c r="L6431" t="s">
        <v>904</v>
      </c>
      <c r="M6431" t="s">
        <v>955</v>
      </c>
      <c r="N6431" s="5">
        <v>-3893340</v>
      </c>
    </row>
    <row r="6432" spans="1:14" x14ac:dyDescent="0.25">
      <c r="A6432" t="s">
        <v>71</v>
      </c>
      <c r="B6432" t="s">
        <v>954</v>
      </c>
      <c r="C6432">
        <v>2123</v>
      </c>
      <c r="D6432" s="2">
        <v>46023</v>
      </c>
      <c r="E6432" t="s">
        <v>907</v>
      </c>
      <c r="F6432" t="s">
        <v>211</v>
      </c>
      <c r="G6432" t="s">
        <v>28</v>
      </c>
      <c r="H6432" t="s">
        <v>1354</v>
      </c>
      <c r="I6432" t="s">
        <v>4449</v>
      </c>
      <c r="J6432" t="s">
        <v>1447</v>
      </c>
      <c r="K6432" t="s">
        <v>56</v>
      </c>
      <c r="L6432" t="s">
        <v>904</v>
      </c>
      <c r="M6432" t="s">
        <v>955</v>
      </c>
      <c r="N6432" s="5">
        <v>-5363275</v>
      </c>
    </row>
    <row r="6433" spans="1:14" x14ac:dyDescent="0.25">
      <c r="A6433" t="s">
        <v>71</v>
      </c>
      <c r="B6433" t="s">
        <v>954</v>
      </c>
      <c r="C6433">
        <v>2123</v>
      </c>
      <c r="D6433" s="2">
        <v>46023</v>
      </c>
      <c r="E6433" t="s">
        <v>907</v>
      </c>
      <c r="F6433" t="s">
        <v>214</v>
      </c>
      <c r="G6433" t="s">
        <v>844</v>
      </c>
      <c r="H6433" t="s">
        <v>724</v>
      </c>
      <c r="I6433" t="s">
        <v>4450</v>
      </c>
      <c r="J6433" t="s">
        <v>891</v>
      </c>
      <c r="K6433" t="s">
        <v>56</v>
      </c>
      <c r="L6433" t="s">
        <v>904</v>
      </c>
      <c r="M6433" t="s">
        <v>955</v>
      </c>
      <c r="N6433" s="5">
        <v>-5363275</v>
      </c>
    </row>
    <row r="6434" spans="1:14" x14ac:dyDescent="0.25">
      <c r="A6434" t="s">
        <v>71</v>
      </c>
      <c r="B6434" t="s">
        <v>954</v>
      </c>
      <c r="C6434">
        <v>2123</v>
      </c>
      <c r="D6434" s="2">
        <v>46023</v>
      </c>
      <c r="E6434" t="s">
        <v>907</v>
      </c>
      <c r="F6434" t="s">
        <v>619</v>
      </c>
      <c r="G6434" t="s">
        <v>620</v>
      </c>
      <c r="H6434" t="s">
        <v>2349</v>
      </c>
      <c r="I6434" t="s">
        <v>4451</v>
      </c>
      <c r="J6434" t="s">
        <v>892</v>
      </c>
      <c r="K6434" t="s">
        <v>56</v>
      </c>
      <c r="L6434" t="s">
        <v>904</v>
      </c>
      <c r="M6434" t="s">
        <v>955</v>
      </c>
      <c r="N6434" s="5">
        <v>-3774156</v>
      </c>
    </row>
    <row r="6435" spans="1:14" x14ac:dyDescent="0.25">
      <c r="A6435" t="s">
        <v>71</v>
      </c>
      <c r="B6435" t="s">
        <v>954</v>
      </c>
      <c r="C6435">
        <v>2123</v>
      </c>
      <c r="D6435" s="2">
        <v>46023</v>
      </c>
      <c r="E6435" t="s">
        <v>907</v>
      </c>
      <c r="F6435" t="s">
        <v>1210</v>
      </c>
      <c r="G6435" t="s">
        <v>1292</v>
      </c>
      <c r="H6435" t="s">
        <v>1212</v>
      </c>
      <c r="I6435" t="s">
        <v>4452</v>
      </c>
      <c r="J6435" t="s">
        <v>1448</v>
      </c>
      <c r="K6435" t="s">
        <v>56</v>
      </c>
      <c r="L6435" t="s">
        <v>904</v>
      </c>
      <c r="M6435" t="s">
        <v>955</v>
      </c>
      <c r="N6435" s="5">
        <v>-4965995</v>
      </c>
    </row>
    <row r="6436" spans="1:14" x14ac:dyDescent="0.25">
      <c r="A6436" t="s">
        <v>71</v>
      </c>
      <c r="B6436" t="s">
        <v>954</v>
      </c>
      <c r="C6436">
        <v>2123</v>
      </c>
      <c r="D6436" s="2">
        <v>46023</v>
      </c>
      <c r="E6436" t="s">
        <v>907</v>
      </c>
      <c r="F6436" t="s">
        <v>622</v>
      </c>
      <c r="G6436" t="s">
        <v>863</v>
      </c>
      <c r="H6436" t="s">
        <v>613</v>
      </c>
      <c r="I6436" t="s">
        <v>4453</v>
      </c>
      <c r="J6436" t="s">
        <v>4467</v>
      </c>
      <c r="K6436" t="s">
        <v>56</v>
      </c>
      <c r="L6436" t="s">
        <v>904</v>
      </c>
      <c r="M6436" t="s">
        <v>955</v>
      </c>
      <c r="N6436" s="5">
        <v>-4767355</v>
      </c>
    </row>
    <row r="6437" spans="1:14" x14ac:dyDescent="0.25">
      <c r="A6437" t="s">
        <v>71</v>
      </c>
      <c r="B6437" t="s">
        <v>954</v>
      </c>
      <c r="C6437">
        <v>2123</v>
      </c>
      <c r="D6437" s="2">
        <v>46023</v>
      </c>
      <c r="E6437" t="s">
        <v>907</v>
      </c>
      <c r="F6437" t="s">
        <v>622</v>
      </c>
      <c r="G6437" t="s">
        <v>863</v>
      </c>
      <c r="H6437" t="s">
        <v>613</v>
      </c>
      <c r="I6437" t="s">
        <v>4454</v>
      </c>
      <c r="J6437" t="s">
        <v>4467</v>
      </c>
      <c r="K6437" t="s">
        <v>56</v>
      </c>
      <c r="L6437" t="s">
        <v>904</v>
      </c>
      <c r="M6437" t="s">
        <v>955</v>
      </c>
      <c r="N6437" s="5">
        <v>-3575516</v>
      </c>
    </row>
    <row r="6438" spans="1:14" x14ac:dyDescent="0.25">
      <c r="A6438" t="s">
        <v>71</v>
      </c>
      <c r="B6438" t="s">
        <v>954</v>
      </c>
      <c r="C6438">
        <v>2123</v>
      </c>
      <c r="D6438" s="2">
        <v>46023</v>
      </c>
      <c r="E6438" t="s">
        <v>907</v>
      </c>
      <c r="F6438" t="s">
        <v>212</v>
      </c>
      <c r="G6438" t="s">
        <v>958</v>
      </c>
      <c r="H6438" t="s">
        <v>2351</v>
      </c>
      <c r="I6438" t="s">
        <v>4455</v>
      </c>
      <c r="J6438" t="s">
        <v>894</v>
      </c>
      <c r="K6438" t="s">
        <v>56</v>
      </c>
      <c r="L6438" t="s">
        <v>904</v>
      </c>
      <c r="M6438" t="s">
        <v>955</v>
      </c>
      <c r="N6438" s="5">
        <v>-3972796</v>
      </c>
    </row>
    <row r="6439" spans="1:14" x14ac:dyDescent="0.25">
      <c r="A6439" t="s">
        <v>71</v>
      </c>
      <c r="B6439" t="s">
        <v>954</v>
      </c>
      <c r="C6439">
        <v>2123</v>
      </c>
      <c r="D6439" s="2">
        <v>46023</v>
      </c>
      <c r="E6439" t="s">
        <v>907</v>
      </c>
      <c r="F6439" t="s">
        <v>1154</v>
      </c>
      <c r="G6439" t="s">
        <v>1199</v>
      </c>
      <c r="H6439" t="s">
        <v>2352</v>
      </c>
      <c r="I6439" t="s">
        <v>4456</v>
      </c>
      <c r="J6439" t="s">
        <v>1201</v>
      </c>
      <c r="K6439" t="s">
        <v>56</v>
      </c>
      <c r="L6439" t="s">
        <v>904</v>
      </c>
      <c r="M6439" t="s">
        <v>955</v>
      </c>
      <c r="N6439" s="5">
        <v>-4767355</v>
      </c>
    </row>
    <row r="6440" spans="1:14" x14ac:dyDescent="0.25">
      <c r="A6440" t="s">
        <v>71</v>
      </c>
      <c r="B6440" t="s">
        <v>954</v>
      </c>
      <c r="C6440">
        <v>2123</v>
      </c>
      <c r="D6440" s="2">
        <v>46023</v>
      </c>
      <c r="E6440" t="s">
        <v>907</v>
      </c>
      <c r="F6440" t="s">
        <v>1064</v>
      </c>
      <c r="G6440" t="s">
        <v>1122</v>
      </c>
      <c r="H6440" t="s">
        <v>1066</v>
      </c>
      <c r="I6440" t="s">
        <v>4457</v>
      </c>
      <c r="J6440" t="s">
        <v>1202</v>
      </c>
      <c r="K6440" t="s">
        <v>56</v>
      </c>
      <c r="L6440" t="s">
        <v>904</v>
      </c>
      <c r="M6440" t="s">
        <v>955</v>
      </c>
      <c r="N6440" s="5">
        <v>-3774156</v>
      </c>
    </row>
    <row r="6441" spans="1:14" x14ac:dyDescent="0.25">
      <c r="A6441" t="s">
        <v>71</v>
      </c>
      <c r="B6441" t="s">
        <v>954</v>
      </c>
      <c r="C6441">
        <v>2123</v>
      </c>
      <c r="D6441" s="2">
        <v>46023</v>
      </c>
      <c r="E6441" t="s">
        <v>907</v>
      </c>
      <c r="F6441" t="s">
        <v>213</v>
      </c>
      <c r="G6441" t="s">
        <v>29</v>
      </c>
      <c r="H6441" t="s">
        <v>2350</v>
      </c>
      <c r="I6441" t="s">
        <v>4458</v>
      </c>
      <c r="J6441" t="s">
        <v>893</v>
      </c>
      <c r="K6441" t="s">
        <v>56</v>
      </c>
      <c r="L6441" t="s">
        <v>904</v>
      </c>
      <c r="M6441" t="s">
        <v>955</v>
      </c>
      <c r="N6441" s="5">
        <v>-3774156</v>
      </c>
    </row>
    <row r="6442" spans="1:14" x14ac:dyDescent="0.25">
      <c r="A6442" t="s">
        <v>71</v>
      </c>
      <c r="B6442" t="s">
        <v>954</v>
      </c>
      <c r="C6442">
        <v>2123</v>
      </c>
      <c r="D6442" s="2">
        <v>46054</v>
      </c>
      <c r="E6442" t="s">
        <v>905</v>
      </c>
      <c r="F6442" t="s">
        <v>193</v>
      </c>
      <c r="G6442" t="s">
        <v>367</v>
      </c>
      <c r="H6442" t="s">
        <v>1620</v>
      </c>
      <c r="I6442" t="s">
        <v>2133</v>
      </c>
      <c r="J6442" t="s">
        <v>1107</v>
      </c>
      <c r="K6442" t="s">
        <v>56</v>
      </c>
      <c r="L6442" t="s">
        <v>902</v>
      </c>
      <c r="M6442" t="s">
        <v>955</v>
      </c>
      <c r="N6442" s="5">
        <v>7786680</v>
      </c>
    </row>
    <row r="6443" spans="1:14" x14ac:dyDescent="0.25">
      <c r="A6443" t="s">
        <v>71</v>
      </c>
      <c r="B6443" t="s">
        <v>954</v>
      </c>
      <c r="C6443">
        <v>2123</v>
      </c>
      <c r="D6443" s="2">
        <v>46054</v>
      </c>
      <c r="E6443" t="s">
        <v>905</v>
      </c>
      <c r="F6443" t="s">
        <v>211</v>
      </c>
      <c r="G6443" t="s">
        <v>28</v>
      </c>
      <c r="H6443" t="s">
        <v>1354</v>
      </c>
      <c r="I6443" t="s">
        <v>4459</v>
      </c>
      <c r="J6443" t="s">
        <v>28</v>
      </c>
      <c r="K6443" t="s">
        <v>56</v>
      </c>
      <c r="L6443" t="s">
        <v>902</v>
      </c>
      <c r="M6443" t="s">
        <v>955</v>
      </c>
      <c r="N6443" s="5">
        <v>5360319</v>
      </c>
    </row>
    <row r="6444" spans="1:14" x14ac:dyDescent="0.25">
      <c r="A6444" t="s">
        <v>71</v>
      </c>
      <c r="B6444" t="s">
        <v>954</v>
      </c>
      <c r="C6444">
        <v>2123</v>
      </c>
      <c r="D6444" s="2">
        <v>46054</v>
      </c>
      <c r="E6444" t="s">
        <v>905</v>
      </c>
      <c r="F6444" t="s">
        <v>214</v>
      </c>
      <c r="G6444" t="s">
        <v>844</v>
      </c>
      <c r="H6444" t="s">
        <v>724</v>
      </c>
      <c r="I6444" t="s">
        <v>5740</v>
      </c>
      <c r="J6444" t="s">
        <v>844</v>
      </c>
      <c r="K6444" t="s">
        <v>56</v>
      </c>
      <c r="L6444" t="s">
        <v>902</v>
      </c>
      <c r="M6444" t="s">
        <v>955</v>
      </c>
      <c r="N6444" s="5">
        <v>5360319</v>
      </c>
    </row>
    <row r="6445" spans="1:14" x14ac:dyDescent="0.25">
      <c r="A6445" t="s">
        <v>71</v>
      </c>
      <c r="B6445" t="s">
        <v>954</v>
      </c>
      <c r="C6445">
        <v>2123</v>
      </c>
      <c r="D6445" s="2">
        <v>46054</v>
      </c>
      <c r="E6445" t="s">
        <v>905</v>
      </c>
      <c r="F6445" t="s">
        <v>619</v>
      </c>
      <c r="G6445" t="s">
        <v>620</v>
      </c>
      <c r="H6445" t="s">
        <v>2349</v>
      </c>
      <c r="I6445" t="s">
        <v>5741</v>
      </c>
      <c r="J6445" t="s">
        <v>620</v>
      </c>
      <c r="K6445" t="s">
        <v>56</v>
      </c>
      <c r="L6445" t="s">
        <v>902</v>
      </c>
      <c r="M6445" t="s">
        <v>955</v>
      </c>
      <c r="N6445" s="5">
        <v>3772077</v>
      </c>
    </row>
    <row r="6446" spans="1:14" x14ac:dyDescent="0.25">
      <c r="A6446" t="s">
        <v>71</v>
      </c>
      <c r="B6446" t="s">
        <v>954</v>
      </c>
      <c r="C6446">
        <v>2123</v>
      </c>
      <c r="D6446" s="2">
        <v>46054</v>
      </c>
      <c r="E6446" t="s">
        <v>905</v>
      </c>
      <c r="F6446" t="s">
        <v>1210</v>
      </c>
      <c r="G6446" t="s">
        <v>1292</v>
      </c>
      <c r="H6446" t="s">
        <v>1212</v>
      </c>
      <c r="I6446" t="s">
        <v>4461</v>
      </c>
      <c r="J6446" t="s">
        <v>1211</v>
      </c>
      <c r="K6446" t="s">
        <v>56</v>
      </c>
      <c r="L6446" t="s">
        <v>902</v>
      </c>
      <c r="M6446" t="s">
        <v>955</v>
      </c>
      <c r="N6446" s="5">
        <v>4963259</v>
      </c>
    </row>
    <row r="6447" spans="1:14" x14ac:dyDescent="0.25">
      <c r="A6447" t="s">
        <v>71</v>
      </c>
      <c r="B6447" t="s">
        <v>954</v>
      </c>
      <c r="C6447">
        <v>2123</v>
      </c>
      <c r="D6447" s="2">
        <v>46054</v>
      </c>
      <c r="E6447" t="s">
        <v>905</v>
      </c>
      <c r="F6447" t="s">
        <v>622</v>
      </c>
      <c r="G6447" t="s">
        <v>863</v>
      </c>
      <c r="H6447" t="s">
        <v>613</v>
      </c>
      <c r="I6447" t="s">
        <v>4462</v>
      </c>
      <c r="J6447" t="s">
        <v>625</v>
      </c>
      <c r="K6447" t="s">
        <v>56</v>
      </c>
      <c r="L6447" t="s">
        <v>902</v>
      </c>
      <c r="M6447" t="s">
        <v>955</v>
      </c>
      <c r="N6447" s="5">
        <v>4764728</v>
      </c>
    </row>
    <row r="6448" spans="1:14" x14ac:dyDescent="0.25">
      <c r="A6448" t="s">
        <v>71</v>
      </c>
      <c r="B6448" t="s">
        <v>954</v>
      </c>
      <c r="C6448">
        <v>2123</v>
      </c>
      <c r="D6448" s="2">
        <v>46054</v>
      </c>
      <c r="E6448" t="s">
        <v>905</v>
      </c>
      <c r="F6448" t="s">
        <v>622</v>
      </c>
      <c r="G6448" t="s">
        <v>863</v>
      </c>
      <c r="H6448" t="s">
        <v>613</v>
      </c>
      <c r="I6448" t="s">
        <v>4463</v>
      </c>
      <c r="J6448" t="s">
        <v>625</v>
      </c>
      <c r="K6448" t="s">
        <v>56</v>
      </c>
      <c r="L6448" t="s">
        <v>902</v>
      </c>
      <c r="M6448" t="s">
        <v>955</v>
      </c>
      <c r="N6448" s="5">
        <v>3573546</v>
      </c>
    </row>
    <row r="6449" spans="1:14" x14ac:dyDescent="0.25">
      <c r="A6449" t="s">
        <v>71</v>
      </c>
      <c r="B6449" t="s">
        <v>954</v>
      </c>
      <c r="C6449">
        <v>2123</v>
      </c>
      <c r="D6449" s="2">
        <v>46054</v>
      </c>
      <c r="E6449" t="s">
        <v>905</v>
      </c>
      <c r="F6449" t="s">
        <v>212</v>
      </c>
      <c r="G6449" t="s">
        <v>958</v>
      </c>
      <c r="H6449" t="s">
        <v>2351</v>
      </c>
      <c r="I6449" t="s">
        <v>5742</v>
      </c>
      <c r="J6449" t="s">
        <v>30</v>
      </c>
      <c r="K6449" t="s">
        <v>56</v>
      </c>
      <c r="L6449" t="s">
        <v>902</v>
      </c>
      <c r="M6449" t="s">
        <v>955</v>
      </c>
      <c r="N6449" s="5">
        <v>3970607</v>
      </c>
    </row>
    <row r="6450" spans="1:14" x14ac:dyDescent="0.25">
      <c r="A6450" t="s">
        <v>71</v>
      </c>
      <c r="B6450" t="s">
        <v>954</v>
      </c>
      <c r="C6450">
        <v>2123</v>
      </c>
      <c r="D6450" s="2">
        <v>46054</v>
      </c>
      <c r="E6450" t="s">
        <v>905</v>
      </c>
      <c r="F6450" t="s">
        <v>1154</v>
      </c>
      <c r="G6450" t="s">
        <v>1199</v>
      </c>
      <c r="H6450" t="s">
        <v>2352</v>
      </c>
      <c r="I6450" t="s">
        <v>4464</v>
      </c>
      <c r="J6450" t="s">
        <v>1199</v>
      </c>
      <c r="K6450" t="s">
        <v>56</v>
      </c>
      <c r="L6450" t="s">
        <v>902</v>
      </c>
      <c r="M6450" t="s">
        <v>955</v>
      </c>
      <c r="N6450" s="5">
        <v>4764728</v>
      </c>
    </row>
    <row r="6451" spans="1:14" x14ac:dyDescent="0.25">
      <c r="A6451" t="s">
        <v>71</v>
      </c>
      <c r="B6451" t="s">
        <v>954</v>
      </c>
      <c r="C6451">
        <v>2123</v>
      </c>
      <c r="D6451" s="2">
        <v>46054</v>
      </c>
      <c r="E6451" t="s">
        <v>905</v>
      </c>
      <c r="F6451" t="s">
        <v>1064</v>
      </c>
      <c r="G6451" t="s">
        <v>1122</v>
      </c>
      <c r="H6451" t="s">
        <v>1066</v>
      </c>
      <c r="I6451" t="s">
        <v>5743</v>
      </c>
      <c r="J6451" t="s">
        <v>1122</v>
      </c>
      <c r="K6451" t="s">
        <v>56</v>
      </c>
      <c r="L6451" t="s">
        <v>902</v>
      </c>
      <c r="M6451" t="s">
        <v>955</v>
      </c>
      <c r="N6451" s="5">
        <v>3772077</v>
      </c>
    </row>
    <row r="6452" spans="1:14" x14ac:dyDescent="0.25">
      <c r="A6452" t="s">
        <v>71</v>
      </c>
      <c r="B6452" t="s">
        <v>954</v>
      </c>
      <c r="C6452">
        <v>2123</v>
      </c>
      <c r="D6452" s="2">
        <v>46054</v>
      </c>
      <c r="E6452" t="s">
        <v>905</v>
      </c>
      <c r="F6452" t="s">
        <v>213</v>
      </c>
      <c r="G6452" t="s">
        <v>29</v>
      </c>
      <c r="H6452" t="s">
        <v>2350</v>
      </c>
      <c r="I6452" t="s">
        <v>4465</v>
      </c>
      <c r="J6452" t="s">
        <v>29</v>
      </c>
      <c r="K6452" t="s">
        <v>56</v>
      </c>
      <c r="L6452" t="s">
        <v>902</v>
      </c>
      <c r="M6452" t="s">
        <v>955</v>
      </c>
      <c r="N6452" s="5">
        <v>3772077</v>
      </c>
    </row>
    <row r="6453" spans="1:14" x14ac:dyDescent="0.25">
      <c r="A6453" t="s">
        <v>71</v>
      </c>
      <c r="B6453" t="s">
        <v>954</v>
      </c>
      <c r="C6453">
        <v>2123</v>
      </c>
      <c r="D6453" s="2">
        <v>46054</v>
      </c>
      <c r="E6453" t="s">
        <v>906</v>
      </c>
      <c r="F6453" t="s">
        <v>957</v>
      </c>
      <c r="G6453" t="s">
        <v>1582</v>
      </c>
      <c r="H6453" t="s">
        <v>4803</v>
      </c>
      <c r="I6453" t="s">
        <v>14</v>
      </c>
      <c r="J6453" t="s">
        <v>872</v>
      </c>
      <c r="K6453" t="s">
        <v>56</v>
      </c>
      <c r="L6453" t="s">
        <v>903</v>
      </c>
      <c r="M6453" t="s">
        <v>955</v>
      </c>
      <c r="N6453" s="5">
        <v>7798964</v>
      </c>
    </row>
    <row r="6454" spans="1:14" x14ac:dyDescent="0.25">
      <c r="A6454" t="s">
        <v>71</v>
      </c>
      <c r="B6454" t="s">
        <v>954</v>
      </c>
      <c r="C6454">
        <v>2123</v>
      </c>
      <c r="D6454" s="2">
        <v>46054</v>
      </c>
      <c r="E6454" t="s">
        <v>906</v>
      </c>
      <c r="F6454" t="s">
        <v>193</v>
      </c>
      <c r="G6454" t="s">
        <v>367</v>
      </c>
      <c r="H6454" t="s">
        <v>1791</v>
      </c>
      <c r="I6454" t="s">
        <v>14</v>
      </c>
      <c r="J6454" t="s">
        <v>1793</v>
      </c>
      <c r="K6454" t="s">
        <v>56</v>
      </c>
      <c r="L6454" t="s">
        <v>903</v>
      </c>
      <c r="M6454" t="s">
        <v>955</v>
      </c>
      <c r="N6454" s="5">
        <v>7790677</v>
      </c>
    </row>
    <row r="6455" spans="1:14" x14ac:dyDescent="0.25">
      <c r="A6455" t="s">
        <v>71</v>
      </c>
      <c r="B6455" t="s">
        <v>954</v>
      </c>
      <c r="C6455">
        <v>2123</v>
      </c>
      <c r="D6455" s="2">
        <v>46054</v>
      </c>
      <c r="E6455" t="s">
        <v>906</v>
      </c>
      <c r="F6455" t="s">
        <v>211</v>
      </c>
      <c r="G6455" t="s">
        <v>28</v>
      </c>
      <c r="H6455" t="s">
        <v>1354</v>
      </c>
      <c r="I6455" t="s">
        <v>14</v>
      </c>
      <c r="J6455" t="s">
        <v>1370</v>
      </c>
      <c r="K6455" t="s">
        <v>56</v>
      </c>
      <c r="L6455" t="s">
        <v>903</v>
      </c>
      <c r="M6455" t="s">
        <v>955</v>
      </c>
      <c r="N6455" s="5">
        <v>5371735</v>
      </c>
    </row>
    <row r="6456" spans="1:14" x14ac:dyDescent="0.25">
      <c r="A6456" t="s">
        <v>71</v>
      </c>
      <c r="B6456" t="s">
        <v>954</v>
      </c>
      <c r="C6456">
        <v>2123</v>
      </c>
      <c r="D6456" s="2">
        <v>46054</v>
      </c>
      <c r="E6456" t="s">
        <v>906</v>
      </c>
      <c r="F6456" t="s">
        <v>214</v>
      </c>
      <c r="G6456" t="s">
        <v>844</v>
      </c>
      <c r="H6456" t="s">
        <v>724</v>
      </c>
      <c r="I6456" t="s">
        <v>5744</v>
      </c>
      <c r="J6456" t="s">
        <v>4460</v>
      </c>
      <c r="K6456" t="s">
        <v>56</v>
      </c>
      <c r="L6456" t="s">
        <v>903</v>
      </c>
      <c r="M6456" t="s">
        <v>955</v>
      </c>
      <c r="N6456" s="5">
        <v>5371735</v>
      </c>
    </row>
    <row r="6457" spans="1:14" x14ac:dyDescent="0.25">
      <c r="A6457" t="s">
        <v>71</v>
      </c>
      <c r="B6457" t="s">
        <v>954</v>
      </c>
      <c r="C6457">
        <v>2123</v>
      </c>
      <c r="D6457" s="2">
        <v>46054</v>
      </c>
      <c r="E6457" t="s">
        <v>906</v>
      </c>
      <c r="F6457" t="s">
        <v>619</v>
      </c>
      <c r="G6457" t="s">
        <v>620</v>
      </c>
      <c r="H6457" t="s">
        <v>4800</v>
      </c>
      <c r="I6457" t="s">
        <v>14</v>
      </c>
      <c r="J6457" t="s">
        <v>873</v>
      </c>
      <c r="K6457" t="s">
        <v>56</v>
      </c>
      <c r="L6457" t="s">
        <v>903</v>
      </c>
      <c r="M6457" t="s">
        <v>955</v>
      </c>
      <c r="N6457" s="5">
        <v>3780110</v>
      </c>
    </row>
    <row r="6458" spans="1:14" x14ac:dyDescent="0.25">
      <c r="A6458" t="s">
        <v>71</v>
      </c>
      <c r="B6458" t="s">
        <v>954</v>
      </c>
      <c r="C6458">
        <v>2123</v>
      </c>
      <c r="D6458" s="2">
        <v>46054</v>
      </c>
      <c r="E6458" t="s">
        <v>906</v>
      </c>
      <c r="F6458" t="s">
        <v>1210</v>
      </c>
      <c r="G6458" t="s">
        <v>1292</v>
      </c>
      <c r="H6458" t="s">
        <v>1212</v>
      </c>
      <c r="I6458" t="s">
        <v>5745</v>
      </c>
      <c r="J6458" t="s">
        <v>1371</v>
      </c>
      <c r="K6458" t="s">
        <v>56</v>
      </c>
      <c r="L6458" t="s">
        <v>903</v>
      </c>
      <c r="M6458" t="s">
        <v>955</v>
      </c>
      <c r="N6458" s="5">
        <v>4973829</v>
      </c>
    </row>
    <row r="6459" spans="1:14" x14ac:dyDescent="0.25">
      <c r="A6459" t="s">
        <v>71</v>
      </c>
      <c r="B6459" t="s">
        <v>954</v>
      </c>
      <c r="C6459">
        <v>2123</v>
      </c>
      <c r="D6459" s="2">
        <v>46054</v>
      </c>
      <c r="E6459" t="s">
        <v>906</v>
      </c>
      <c r="F6459" t="s">
        <v>1362</v>
      </c>
      <c r="G6459" t="s">
        <v>2015</v>
      </c>
      <c r="H6459" t="s">
        <v>4802</v>
      </c>
      <c r="I6459" t="s">
        <v>5746</v>
      </c>
      <c r="J6459" t="s">
        <v>5747</v>
      </c>
      <c r="K6459" t="s">
        <v>56</v>
      </c>
      <c r="L6459" t="s">
        <v>903</v>
      </c>
      <c r="M6459" t="s">
        <v>955</v>
      </c>
      <c r="N6459" s="5">
        <v>2268066</v>
      </c>
    </row>
    <row r="6460" spans="1:14" x14ac:dyDescent="0.25">
      <c r="A6460" t="s">
        <v>71</v>
      </c>
      <c r="B6460" t="s">
        <v>954</v>
      </c>
      <c r="C6460">
        <v>2123</v>
      </c>
      <c r="D6460" s="2">
        <v>46054</v>
      </c>
      <c r="E6460" t="s">
        <v>906</v>
      </c>
      <c r="F6460" t="s">
        <v>1364</v>
      </c>
      <c r="G6460" t="s">
        <v>2016</v>
      </c>
      <c r="H6460" t="s">
        <v>4798</v>
      </c>
      <c r="I6460" t="s">
        <v>5748</v>
      </c>
      <c r="J6460" t="s">
        <v>4080</v>
      </c>
      <c r="K6460" t="s">
        <v>56</v>
      </c>
      <c r="L6460" t="s">
        <v>903</v>
      </c>
      <c r="M6460" t="s">
        <v>955</v>
      </c>
      <c r="N6460" s="5">
        <v>2864925</v>
      </c>
    </row>
    <row r="6461" spans="1:14" x14ac:dyDescent="0.25">
      <c r="A6461" t="s">
        <v>71</v>
      </c>
      <c r="B6461" t="s">
        <v>954</v>
      </c>
      <c r="C6461">
        <v>2123</v>
      </c>
      <c r="D6461" s="2">
        <v>46054</v>
      </c>
      <c r="E6461" t="s">
        <v>906</v>
      </c>
      <c r="F6461" t="s">
        <v>5749</v>
      </c>
      <c r="G6461" t="s">
        <v>5750</v>
      </c>
      <c r="H6461" t="s">
        <v>4799</v>
      </c>
      <c r="I6461" t="s">
        <v>14</v>
      </c>
      <c r="J6461" t="s">
        <v>5751</v>
      </c>
      <c r="K6461" t="s">
        <v>56</v>
      </c>
      <c r="L6461" t="s">
        <v>903</v>
      </c>
      <c r="M6461" t="s">
        <v>955</v>
      </c>
      <c r="N6461" s="5">
        <v>338220</v>
      </c>
    </row>
    <row r="6462" spans="1:14" x14ac:dyDescent="0.25">
      <c r="A6462" t="s">
        <v>71</v>
      </c>
      <c r="B6462" t="s">
        <v>954</v>
      </c>
      <c r="C6462">
        <v>2123</v>
      </c>
      <c r="D6462" s="2">
        <v>46054</v>
      </c>
      <c r="E6462" t="s">
        <v>906</v>
      </c>
      <c r="F6462" t="s">
        <v>622</v>
      </c>
      <c r="G6462" t="s">
        <v>863</v>
      </c>
      <c r="H6462" t="s">
        <v>613</v>
      </c>
      <c r="I6462" t="s">
        <v>14</v>
      </c>
      <c r="J6462" t="s">
        <v>875</v>
      </c>
      <c r="K6462" t="s">
        <v>56</v>
      </c>
      <c r="L6462" t="s">
        <v>903</v>
      </c>
      <c r="M6462" t="s">
        <v>955</v>
      </c>
      <c r="N6462" s="5">
        <v>6565454</v>
      </c>
    </row>
    <row r="6463" spans="1:14" x14ac:dyDescent="0.25">
      <c r="A6463" t="s">
        <v>71</v>
      </c>
      <c r="B6463" t="s">
        <v>954</v>
      </c>
      <c r="C6463">
        <v>2123</v>
      </c>
      <c r="D6463" s="2">
        <v>46054</v>
      </c>
      <c r="E6463" t="s">
        <v>906</v>
      </c>
      <c r="F6463" t="s">
        <v>212</v>
      </c>
      <c r="G6463" t="s">
        <v>958</v>
      </c>
      <c r="H6463" t="s">
        <v>2351</v>
      </c>
      <c r="I6463" t="s">
        <v>14</v>
      </c>
      <c r="J6463" t="s">
        <v>877</v>
      </c>
      <c r="K6463" t="s">
        <v>56</v>
      </c>
      <c r="L6463" t="s">
        <v>903</v>
      </c>
      <c r="M6463" t="s">
        <v>955</v>
      </c>
      <c r="N6463" s="5">
        <v>397906</v>
      </c>
    </row>
    <row r="6464" spans="1:14" x14ac:dyDescent="0.25">
      <c r="A6464" t="s">
        <v>71</v>
      </c>
      <c r="B6464" t="s">
        <v>954</v>
      </c>
      <c r="C6464">
        <v>2123</v>
      </c>
      <c r="D6464" s="2">
        <v>46054</v>
      </c>
      <c r="E6464" t="s">
        <v>906</v>
      </c>
      <c r="F6464" t="s">
        <v>1154</v>
      </c>
      <c r="G6464" t="s">
        <v>1199</v>
      </c>
      <c r="H6464" t="s">
        <v>4805</v>
      </c>
      <c r="I6464" t="s">
        <v>14</v>
      </c>
      <c r="J6464" t="s">
        <v>5752</v>
      </c>
      <c r="K6464" t="s">
        <v>56</v>
      </c>
      <c r="L6464" t="s">
        <v>903</v>
      </c>
      <c r="M6464" t="s">
        <v>955</v>
      </c>
      <c r="N6464" s="5">
        <v>4774876</v>
      </c>
    </row>
    <row r="6465" spans="1:14" x14ac:dyDescent="0.25">
      <c r="A6465" t="s">
        <v>71</v>
      </c>
      <c r="B6465" t="s">
        <v>954</v>
      </c>
      <c r="C6465">
        <v>2123</v>
      </c>
      <c r="D6465" s="2">
        <v>46054</v>
      </c>
      <c r="E6465" t="s">
        <v>906</v>
      </c>
      <c r="F6465" t="s">
        <v>1064</v>
      </c>
      <c r="G6465" t="s">
        <v>1122</v>
      </c>
      <c r="H6465" t="s">
        <v>4804</v>
      </c>
      <c r="I6465" t="s">
        <v>14</v>
      </c>
      <c r="J6465" t="s">
        <v>1293</v>
      </c>
      <c r="K6465" t="s">
        <v>56</v>
      </c>
      <c r="L6465" t="s">
        <v>903</v>
      </c>
      <c r="M6465" t="s">
        <v>955</v>
      </c>
      <c r="N6465" s="5">
        <v>3780110</v>
      </c>
    </row>
    <row r="6466" spans="1:14" x14ac:dyDescent="0.25">
      <c r="A6466" t="s">
        <v>71</v>
      </c>
      <c r="B6466" t="s">
        <v>954</v>
      </c>
      <c r="C6466">
        <v>2123</v>
      </c>
      <c r="D6466" s="2">
        <v>46054</v>
      </c>
      <c r="E6466" t="s">
        <v>906</v>
      </c>
      <c r="F6466" t="s">
        <v>213</v>
      </c>
      <c r="G6466" t="s">
        <v>29</v>
      </c>
      <c r="H6466" t="s">
        <v>4801</v>
      </c>
      <c r="I6466" t="s">
        <v>14</v>
      </c>
      <c r="J6466" t="s">
        <v>874</v>
      </c>
      <c r="K6466" t="s">
        <v>56</v>
      </c>
      <c r="L6466" t="s">
        <v>903</v>
      </c>
      <c r="M6466" t="s">
        <v>955</v>
      </c>
      <c r="N6466" s="5">
        <v>3780110</v>
      </c>
    </row>
    <row r="6467" spans="1:14" x14ac:dyDescent="0.25">
      <c r="A6467" t="s">
        <v>71</v>
      </c>
      <c r="B6467" t="s">
        <v>954</v>
      </c>
      <c r="C6467">
        <v>2123</v>
      </c>
      <c r="D6467" s="2">
        <v>46054</v>
      </c>
      <c r="E6467" t="s">
        <v>907</v>
      </c>
      <c r="F6467" t="s">
        <v>957</v>
      </c>
      <c r="G6467" t="s">
        <v>1582</v>
      </c>
      <c r="H6467" t="s">
        <v>1620</v>
      </c>
      <c r="I6467" t="s">
        <v>14</v>
      </c>
      <c r="J6467" t="s">
        <v>5753</v>
      </c>
      <c r="K6467" t="s">
        <v>56</v>
      </c>
      <c r="L6467" t="s">
        <v>904</v>
      </c>
      <c r="M6467" t="s">
        <v>955</v>
      </c>
      <c r="N6467" s="5">
        <v>-7782390</v>
      </c>
    </row>
    <row r="6468" spans="1:14" x14ac:dyDescent="0.25">
      <c r="A6468" t="s">
        <v>71</v>
      </c>
      <c r="B6468" t="s">
        <v>954</v>
      </c>
      <c r="C6468">
        <v>2123</v>
      </c>
      <c r="D6468" s="2">
        <v>46054</v>
      </c>
      <c r="E6468" t="s">
        <v>907</v>
      </c>
      <c r="F6468" t="s">
        <v>193</v>
      </c>
      <c r="G6468" t="s">
        <v>367</v>
      </c>
      <c r="H6468" t="s">
        <v>1791</v>
      </c>
      <c r="I6468" t="s">
        <v>14</v>
      </c>
      <c r="J6468" t="s">
        <v>2006</v>
      </c>
      <c r="K6468" t="s">
        <v>56</v>
      </c>
      <c r="L6468" t="s">
        <v>904</v>
      </c>
      <c r="M6468" t="s">
        <v>955</v>
      </c>
      <c r="N6468" s="5">
        <v>-3891195</v>
      </c>
    </row>
    <row r="6469" spans="1:14" x14ac:dyDescent="0.25">
      <c r="A6469" t="s">
        <v>71</v>
      </c>
      <c r="B6469" t="s">
        <v>954</v>
      </c>
      <c r="C6469">
        <v>2123</v>
      </c>
      <c r="D6469" s="2">
        <v>46054</v>
      </c>
      <c r="E6469" t="s">
        <v>907</v>
      </c>
      <c r="F6469" t="s">
        <v>211</v>
      </c>
      <c r="G6469" t="s">
        <v>28</v>
      </c>
      <c r="H6469" t="s">
        <v>1354</v>
      </c>
      <c r="I6469" t="s">
        <v>4459</v>
      </c>
      <c r="J6469" t="s">
        <v>1447</v>
      </c>
      <c r="K6469" t="s">
        <v>56</v>
      </c>
      <c r="L6469" t="s">
        <v>904</v>
      </c>
      <c r="M6469" t="s">
        <v>955</v>
      </c>
      <c r="N6469" s="5">
        <v>-5360319</v>
      </c>
    </row>
    <row r="6470" spans="1:14" x14ac:dyDescent="0.25">
      <c r="A6470" t="s">
        <v>71</v>
      </c>
      <c r="B6470" t="s">
        <v>954</v>
      </c>
      <c r="C6470">
        <v>2123</v>
      </c>
      <c r="D6470" s="2">
        <v>46054</v>
      </c>
      <c r="E6470" t="s">
        <v>907</v>
      </c>
      <c r="F6470" t="s">
        <v>214</v>
      </c>
      <c r="G6470" t="s">
        <v>844</v>
      </c>
      <c r="H6470" t="s">
        <v>724</v>
      </c>
      <c r="I6470" t="s">
        <v>5740</v>
      </c>
      <c r="J6470" t="s">
        <v>891</v>
      </c>
      <c r="K6470" t="s">
        <v>56</v>
      </c>
      <c r="L6470" t="s">
        <v>904</v>
      </c>
      <c r="M6470" t="s">
        <v>955</v>
      </c>
      <c r="N6470" s="5">
        <v>-5360319</v>
      </c>
    </row>
    <row r="6471" spans="1:14" x14ac:dyDescent="0.25">
      <c r="A6471" t="s">
        <v>71</v>
      </c>
      <c r="B6471" t="s">
        <v>954</v>
      </c>
      <c r="C6471">
        <v>2123</v>
      </c>
      <c r="D6471" s="2">
        <v>46054</v>
      </c>
      <c r="E6471" t="s">
        <v>907</v>
      </c>
      <c r="F6471" t="s">
        <v>619</v>
      </c>
      <c r="G6471" t="s">
        <v>620</v>
      </c>
      <c r="H6471" t="s">
        <v>2349</v>
      </c>
      <c r="I6471" t="s">
        <v>5741</v>
      </c>
      <c r="J6471" t="s">
        <v>892</v>
      </c>
      <c r="K6471" t="s">
        <v>56</v>
      </c>
      <c r="L6471" t="s">
        <v>904</v>
      </c>
      <c r="M6471" t="s">
        <v>955</v>
      </c>
      <c r="N6471" s="5">
        <v>-3772077</v>
      </c>
    </row>
    <row r="6472" spans="1:14" x14ac:dyDescent="0.25">
      <c r="A6472" t="s">
        <v>71</v>
      </c>
      <c r="B6472" t="s">
        <v>954</v>
      </c>
      <c r="C6472">
        <v>2123</v>
      </c>
      <c r="D6472" s="2">
        <v>46054</v>
      </c>
      <c r="E6472" t="s">
        <v>907</v>
      </c>
      <c r="F6472" t="s">
        <v>1210</v>
      </c>
      <c r="G6472" t="s">
        <v>1292</v>
      </c>
      <c r="H6472" t="s">
        <v>1212</v>
      </c>
      <c r="I6472" t="s">
        <v>4461</v>
      </c>
      <c r="J6472" t="s">
        <v>1448</v>
      </c>
      <c r="K6472" t="s">
        <v>56</v>
      </c>
      <c r="L6472" t="s">
        <v>904</v>
      </c>
      <c r="M6472" t="s">
        <v>955</v>
      </c>
      <c r="N6472" s="5">
        <v>-4963259</v>
      </c>
    </row>
    <row r="6473" spans="1:14" x14ac:dyDescent="0.25">
      <c r="A6473" t="s">
        <v>71</v>
      </c>
      <c r="B6473" t="s">
        <v>954</v>
      </c>
      <c r="C6473">
        <v>2123</v>
      </c>
      <c r="D6473" s="2">
        <v>46054</v>
      </c>
      <c r="E6473" t="s">
        <v>907</v>
      </c>
      <c r="F6473" t="s">
        <v>622</v>
      </c>
      <c r="G6473" t="s">
        <v>863</v>
      </c>
      <c r="H6473" t="s">
        <v>613</v>
      </c>
      <c r="I6473" t="s">
        <v>4462</v>
      </c>
      <c r="J6473" t="s">
        <v>4467</v>
      </c>
      <c r="K6473" t="s">
        <v>56</v>
      </c>
      <c r="L6473" t="s">
        <v>904</v>
      </c>
      <c r="M6473" t="s">
        <v>955</v>
      </c>
      <c r="N6473" s="5">
        <v>-4764728</v>
      </c>
    </row>
    <row r="6474" spans="1:14" x14ac:dyDescent="0.25">
      <c r="A6474" t="s">
        <v>71</v>
      </c>
      <c r="B6474" t="s">
        <v>954</v>
      </c>
      <c r="C6474">
        <v>2123</v>
      </c>
      <c r="D6474" s="2">
        <v>46054</v>
      </c>
      <c r="E6474" t="s">
        <v>907</v>
      </c>
      <c r="F6474" t="s">
        <v>622</v>
      </c>
      <c r="G6474" t="s">
        <v>863</v>
      </c>
      <c r="H6474" t="s">
        <v>613</v>
      </c>
      <c r="I6474" t="s">
        <v>4463</v>
      </c>
      <c r="J6474" t="s">
        <v>4467</v>
      </c>
      <c r="K6474" t="s">
        <v>56</v>
      </c>
      <c r="L6474" t="s">
        <v>904</v>
      </c>
      <c r="M6474" t="s">
        <v>955</v>
      </c>
      <c r="N6474" s="5">
        <v>-3573546</v>
      </c>
    </row>
    <row r="6475" spans="1:14" x14ac:dyDescent="0.25">
      <c r="A6475" t="s">
        <v>71</v>
      </c>
      <c r="B6475" t="s">
        <v>954</v>
      </c>
      <c r="C6475">
        <v>2123</v>
      </c>
      <c r="D6475" s="2">
        <v>46054</v>
      </c>
      <c r="E6475" t="s">
        <v>907</v>
      </c>
      <c r="F6475" t="s">
        <v>212</v>
      </c>
      <c r="G6475" t="s">
        <v>958</v>
      </c>
      <c r="H6475" t="s">
        <v>2351</v>
      </c>
      <c r="I6475" t="s">
        <v>5742</v>
      </c>
      <c r="J6475" t="s">
        <v>894</v>
      </c>
      <c r="K6475" t="s">
        <v>56</v>
      </c>
      <c r="L6475" t="s">
        <v>904</v>
      </c>
      <c r="M6475" t="s">
        <v>955</v>
      </c>
      <c r="N6475" s="5">
        <v>-3970607</v>
      </c>
    </row>
    <row r="6476" spans="1:14" x14ac:dyDescent="0.25">
      <c r="A6476" t="s">
        <v>71</v>
      </c>
      <c r="B6476" t="s">
        <v>954</v>
      </c>
      <c r="C6476">
        <v>2123</v>
      </c>
      <c r="D6476" s="2">
        <v>46054</v>
      </c>
      <c r="E6476" t="s">
        <v>907</v>
      </c>
      <c r="F6476" t="s">
        <v>1154</v>
      </c>
      <c r="G6476" t="s">
        <v>1199</v>
      </c>
      <c r="H6476" t="s">
        <v>2352</v>
      </c>
      <c r="I6476" t="s">
        <v>4464</v>
      </c>
      <c r="J6476" t="s">
        <v>1201</v>
      </c>
      <c r="K6476" t="s">
        <v>56</v>
      </c>
      <c r="L6476" t="s">
        <v>904</v>
      </c>
      <c r="M6476" t="s">
        <v>955</v>
      </c>
      <c r="N6476" s="5">
        <v>-4764728</v>
      </c>
    </row>
    <row r="6477" spans="1:14" x14ac:dyDescent="0.25">
      <c r="A6477" t="s">
        <v>71</v>
      </c>
      <c r="B6477" t="s">
        <v>954</v>
      </c>
      <c r="C6477">
        <v>2123</v>
      </c>
      <c r="D6477" s="2">
        <v>46054</v>
      </c>
      <c r="E6477" t="s">
        <v>907</v>
      </c>
      <c r="F6477" t="s">
        <v>1064</v>
      </c>
      <c r="G6477" t="s">
        <v>1122</v>
      </c>
      <c r="H6477" t="s">
        <v>1066</v>
      </c>
      <c r="I6477" t="s">
        <v>5743</v>
      </c>
      <c r="J6477" t="s">
        <v>1202</v>
      </c>
      <c r="K6477" t="s">
        <v>56</v>
      </c>
      <c r="L6477" t="s">
        <v>904</v>
      </c>
      <c r="M6477" t="s">
        <v>955</v>
      </c>
      <c r="N6477" s="5">
        <v>-3772077</v>
      </c>
    </row>
    <row r="6478" spans="1:14" x14ac:dyDescent="0.25">
      <c r="A6478" t="s">
        <v>71</v>
      </c>
      <c r="B6478" t="s">
        <v>954</v>
      </c>
      <c r="C6478">
        <v>2123</v>
      </c>
      <c r="D6478" s="2">
        <v>46054</v>
      </c>
      <c r="E6478" t="s">
        <v>907</v>
      </c>
      <c r="F6478" t="s">
        <v>213</v>
      </c>
      <c r="G6478" t="s">
        <v>29</v>
      </c>
      <c r="H6478" t="s">
        <v>2350</v>
      </c>
      <c r="I6478" t="s">
        <v>4465</v>
      </c>
      <c r="J6478" t="s">
        <v>893</v>
      </c>
      <c r="K6478" t="s">
        <v>56</v>
      </c>
      <c r="L6478" t="s">
        <v>904</v>
      </c>
      <c r="M6478" t="s">
        <v>955</v>
      </c>
      <c r="N6478" s="5">
        <v>-3772077</v>
      </c>
    </row>
    <row r="6479" spans="1:14" x14ac:dyDescent="0.25">
      <c r="A6479" t="s">
        <v>71</v>
      </c>
      <c r="B6479" t="s">
        <v>954</v>
      </c>
      <c r="C6479">
        <v>2123</v>
      </c>
      <c r="D6479" s="2">
        <v>46082</v>
      </c>
      <c r="E6479" t="s">
        <v>905</v>
      </c>
      <c r="F6479" t="s">
        <v>2008</v>
      </c>
      <c r="G6479" t="s">
        <v>2009</v>
      </c>
      <c r="H6479" t="s">
        <v>1791</v>
      </c>
      <c r="I6479" t="s">
        <v>8862</v>
      </c>
      <c r="J6479" t="s">
        <v>2010</v>
      </c>
      <c r="K6479" t="s">
        <v>828</v>
      </c>
      <c r="L6479" t="s">
        <v>902</v>
      </c>
      <c r="M6479" t="s">
        <v>955</v>
      </c>
      <c r="N6479" s="5">
        <v>3891195</v>
      </c>
    </row>
    <row r="6480" spans="1:14" x14ac:dyDescent="0.25">
      <c r="A6480" t="s">
        <v>71</v>
      </c>
      <c r="B6480" t="s">
        <v>954</v>
      </c>
      <c r="C6480">
        <v>2123</v>
      </c>
      <c r="D6480" s="2">
        <v>46082</v>
      </c>
      <c r="E6480" t="s">
        <v>905</v>
      </c>
      <c r="F6480" t="s">
        <v>2008</v>
      </c>
      <c r="G6480" t="s">
        <v>2009</v>
      </c>
      <c r="H6480" t="s">
        <v>1791</v>
      </c>
      <c r="I6480" t="s">
        <v>8863</v>
      </c>
      <c r="J6480" t="s">
        <v>2010</v>
      </c>
      <c r="K6480" t="s">
        <v>828</v>
      </c>
      <c r="L6480" t="s">
        <v>902</v>
      </c>
      <c r="M6480" t="s">
        <v>955</v>
      </c>
      <c r="N6480" s="5">
        <v>3899482</v>
      </c>
    </row>
    <row r="6481" spans="1:14" x14ac:dyDescent="0.25">
      <c r="A6481" t="s">
        <v>71</v>
      </c>
      <c r="B6481" t="s">
        <v>954</v>
      </c>
      <c r="C6481">
        <v>2123</v>
      </c>
      <c r="D6481" s="2">
        <v>46082</v>
      </c>
      <c r="E6481" t="s">
        <v>905</v>
      </c>
      <c r="F6481" t="s">
        <v>193</v>
      </c>
      <c r="G6481" t="s">
        <v>367</v>
      </c>
      <c r="H6481" t="s">
        <v>1620</v>
      </c>
      <c r="I6481" t="s">
        <v>8864</v>
      </c>
      <c r="J6481" t="s">
        <v>1107</v>
      </c>
      <c r="K6481" t="s">
        <v>828</v>
      </c>
      <c r="L6481" t="s">
        <v>902</v>
      </c>
      <c r="M6481" t="s">
        <v>955</v>
      </c>
      <c r="N6481" s="5">
        <v>7782390</v>
      </c>
    </row>
    <row r="6482" spans="1:14" x14ac:dyDescent="0.25">
      <c r="A6482" t="s">
        <v>71</v>
      </c>
      <c r="B6482" t="s">
        <v>954</v>
      </c>
      <c r="C6482">
        <v>2123</v>
      </c>
      <c r="D6482" s="2">
        <v>46082</v>
      </c>
      <c r="E6482" t="s">
        <v>905</v>
      </c>
      <c r="F6482" t="s">
        <v>193</v>
      </c>
      <c r="G6482" t="s">
        <v>367</v>
      </c>
      <c r="H6482" t="s">
        <v>4803</v>
      </c>
      <c r="I6482" t="s">
        <v>8865</v>
      </c>
      <c r="J6482" t="s">
        <v>1107</v>
      </c>
      <c r="K6482" t="s">
        <v>828</v>
      </c>
      <c r="L6482" t="s">
        <v>902</v>
      </c>
      <c r="M6482" t="s">
        <v>955</v>
      </c>
      <c r="N6482" s="5">
        <v>7798964</v>
      </c>
    </row>
    <row r="6483" spans="1:14" x14ac:dyDescent="0.25">
      <c r="A6483" t="s">
        <v>71</v>
      </c>
      <c r="B6483" t="s">
        <v>954</v>
      </c>
      <c r="C6483">
        <v>2123</v>
      </c>
      <c r="D6483" s="2">
        <v>46082</v>
      </c>
      <c r="E6483" t="s">
        <v>905</v>
      </c>
      <c r="F6483" t="s">
        <v>211</v>
      </c>
      <c r="G6483" t="s">
        <v>28</v>
      </c>
      <c r="H6483" t="s">
        <v>1354</v>
      </c>
      <c r="I6483" t="s">
        <v>8866</v>
      </c>
      <c r="J6483" t="s">
        <v>28</v>
      </c>
      <c r="K6483" t="s">
        <v>56</v>
      </c>
      <c r="L6483" t="s">
        <v>902</v>
      </c>
      <c r="M6483" t="s">
        <v>955</v>
      </c>
      <c r="N6483" s="5">
        <v>5371735</v>
      </c>
    </row>
    <row r="6484" spans="1:14" x14ac:dyDescent="0.25">
      <c r="A6484" t="s">
        <v>71</v>
      </c>
      <c r="B6484" t="s">
        <v>954</v>
      </c>
      <c r="C6484">
        <v>2123</v>
      </c>
      <c r="D6484" s="2">
        <v>46082</v>
      </c>
      <c r="E6484" t="s">
        <v>905</v>
      </c>
      <c r="F6484" t="s">
        <v>214</v>
      </c>
      <c r="G6484" t="s">
        <v>844</v>
      </c>
      <c r="H6484" t="s">
        <v>724</v>
      </c>
      <c r="I6484" t="s">
        <v>5744</v>
      </c>
      <c r="J6484" t="s">
        <v>844</v>
      </c>
      <c r="K6484" t="s">
        <v>56</v>
      </c>
      <c r="L6484" t="s">
        <v>902</v>
      </c>
      <c r="M6484" t="s">
        <v>955</v>
      </c>
      <c r="N6484" s="5">
        <v>5371735</v>
      </c>
    </row>
    <row r="6485" spans="1:14" x14ac:dyDescent="0.25">
      <c r="A6485" t="s">
        <v>71</v>
      </c>
      <c r="B6485" t="s">
        <v>954</v>
      </c>
      <c r="C6485">
        <v>2123</v>
      </c>
      <c r="D6485" s="2">
        <v>46082</v>
      </c>
      <c r="E6485" t="s">
        <v>905</v>
      </c>
      <c r="F6485" t="s">
        <v>619</v>
      </c>
      <c r="G6485" t="s">
        <v>620</v>
      </c>
      <c r="H6485" t="s">
        <v>4800</v>
      </c>
      <c r="I6485" t="s">
        <v>8867</v>
      </c>
      <c r="J6485" t="s">
        <v>620</v>
      </c>
      <c r="K6485" t="s">
        <v>56</v>
      </c>
      <c r="L6485" t="s">
        <v>902</v>
      </c>
      <c r="M6485" t="s">
        <v>955</v>
      </c>
      <c r="N6485" s="5">
        <v>3780110</v>
      </c>
    </row>
    <row r="6486" spans="1:14" x14ac:dyDescent="0.25">
      <c r="A6486" t="s">
        <v>71</v>
      </c>
      <c r="B6486" t="s">
        <v>954</v>
      </c>
      <c r="C6486">
        <v>2123</v>
      </c>
      <c r="D6486" s="2">
        <v>46082</v>
      </c>
      <c r="E6486" t="s">
        <v>905</v>
      </c>
      <c r="F6486" t="s">
        <v>1210</v>
      </c>
      <c r="G6486" t="s">
        <v>1292</v>
      </c>
      <c r="H6486" t="s">
        <v>1212</v>
      </c>
      <c r="I6486" t="s">
        <v>5745</v>
      </c>
      <c r="J6486" t="s">
        <v>1211</v>
      </c>
      <c r="K6486" t="s">
        <v>56</v>
      </c>
      <c r="L6486" t="s">
        <v>902</v>
      </c>
      <c r="M6486" t="s">
        <v>955</v>
      </c>
      <c r="N6486" s="5">
        <v>4973829</v>
      </c>
    </row>
    <row r="6487" spans="1:14" x14ac:dyDescent="0.25">
      <c r="A6487" t="s">
        <v>71</v>
      </c>
      <c r="B6487" t="s">
        <v>954</v>
      </c>
      <c r="C6487">
        <v>2123</v>
      </c>
      <c r="D6487" s="2">
        <v>46082</v>
      </c>
      <c r="E6487" t="s">
        <v>905</v>
      </c>
      <c r="F6487" t="s">
        <v>1362</v>
      </c>
      <c r="G6487" t="s">
        <v>2015</v>
      </c>
      <c r="H6487" t="s">
        <v>4802</v>
      </c>
      <c r="I6487" t="s">
        <v>5746</v>
      </c>
      <c r="J6487" t="s">
        <v>1363</v>
      </c>
      <c r="K6487" t="s">
        <v>56</v>
      </c>
      <c r="L6487" t="s">
        <v>902</v>
      </c>
      <c r="M6487" t="s">
        <v>955</v>
      </c>
      <c r="N6487" s="5">
        <v>2268066</v>
      </c>
    </row>
    <row r="6488" spans="1:14" x14ac:dyDescent="0.25">
      <c r="A6488" t="s">
        <v>71</v>
      </c>
      <c r="B6488" t="s">
        <v>954</v>
      </c>
      <c r="C6488">
        <v>2123</v>
      </c>
      <c r="D6488" s="2">
        <v>46082</v>
      </c>
      <c r="E6488" t="s">
        <v>905</v>
      </c>
      <c r="F6488" t="s">
        <v>1364</v>
      </c>
      <c r="G6488" t="s">
        <v>2016</v>
      </c>
      <c r="H6488" t="s">
        <v>4798</v>
      </c>
      <c r="I6488" t="s">
        <v>5748</v>
      </c>
      <c r="J6488" t="s">
        <v>2016</v>
      </c>
      <c r="K6488" t="s">
        <v>56</v>
      </c>
      <c r="L6488" t="s">
        <v>902</v>
      </c>
      <c r="M6488" t="s">
        <v>955</v>
      </c>
      <c r="N6488" s="5">
        <v>2864925</v>
      </c>
    </row>
    <row r="6489" spans="1:14" x14ac:dyDescent="0.25">
      <c r="A6489" t="s">
        <v>71</v>
      </c>
      <c r="B6489" t="s">
        <v>954</v>
      </c>
      <c r="C6489">
        <v>2123</v>
      </c>
      <c r="D6489" s="2">
        <v>46082</v>
      </c>
      <c r="E6489" t="s">
        <v>905</v>
      </c>
      <c r="F6489" t="s">
        <v>5749</v>
      </c>
      <c r="G6489" t="s">
        <v>5750</v>
      </c>
      <c r="H6489" t="s">
        <v>4799</v>
      </c>
      <c r="I6489" t="s">
        <v>8868</v>
      </c>
      <c r="J6489" t="s">
        <v>5750</v>
      </c>
      <c r="K6489" t="s">
        <v>56</v>
      </c>
      <c r="L6489" t="s">
        <v>902</v>
      </c>
      <c r="M6489" t="s">
        <v>955</v>
      </c>
      <c r="N6489" s="5">
        <v>338220</v>
      </c>
    </row>
    <row r="6490" spans="1:14" x14ac:dyDescent="0.25">
      <c r="A6490" t="s">
        <v>71</v>
      </c>
      <c r="B6490" t="s">
        <v>954</v>
      </c>
      <c r="C6490">
        <v>2123</v>
      </c>
      <c r="D6490" s="2">
        <v>46082</v>
      </c>
      <c r="E6490" t="s">
        <v>905</v>
      </c>
      <c r="F6490" t="s">
        <v>622</v>
      </c>
      <c r="G6490" t="s">
        <v>863</v>
      </c>
      <c r="H6490" t="s">
        <v>613</v>
      </c>
      <c r="I6490" t="s">
        <v>8869</v>
      </c>
      <c r="J6490" t="s">
        <v>625</v>
      </c>
      <c r="K6490" t="s">
        <v>56</v>
      </c>
      <c r="L6490" t="s">
        <v>902</v>
      </c>
      <c r="M6490" t="s">
        <v>955</v>
      </c>
      <c r="N6490" s="5">
        <v>4774876</v>
      </c>
    </row>
    <row r="6491" spans="1:14" x14ac:dyDescent="0.25">
      <c r="A6491" t="s">
        <v>71</v>
      </c>
      <c r="B6491" t="s">
        <v>954</v>
      </c>
      <c r="C6491">
        <v>2123</v>
      </c>
      <c r="D6491" s="2">
        <v>46082</v>
      </c>
      <c r="E6491" t="s">
        <v>905</v>
      </c>
      <c r="F6491" t="s">
        <v>622</v>
      </c>
      <c r="G6491" t="s">
        <v>863</v>
      </c>
      <c r="H6491" t="s">
        <v>613</v>
      </c>
      <c r="I6491" t="s">
        <v>8870</v>
      </c>
      <c r="J6491" t="s">
        <v>625</v>
      </c>
      <c r="K6491" t="s">
        <v>56</v>
      </c>
      <c r="L6491" t="s">
        <v>902</v>
      </c>
      <c r="M6491" t="s">
        <v>955</v>
      </c>
      <c r="N6491" s="5">
        <v>1790578</v>
      </c>
    </row>
    <row r="6492" spans="1:14" x14ac:dyDescent="0.25">
      <c r="A6492" t="s">
        <v>71</v>
      </c>
      <c r="B6492" t="s">
        <v>954</v>
      </c>
      <c r="C6492">
        <v>2123</v>
      </c>
      <c r="D6492" s="2">
        <v>46082</v>
      </c>
      <c r="E6492" t="s">
        <v>905</v>
      </c>
      <c r="F6492" t="s">
        <v>212</v>
      </c>
      <c r="G6492" t="s">
        <v>958</v>
      </c>
      <c r="H6492" t="s">
        <v>2351</v>
      </c>
      <c r="I6492" t="s">
        <v>8871</v>
      </c>
      <c r="J6492" t="s">
        <v>30</v>
      </c>
      <c r="K6492" t="s">
        <v>56</v>
      </c>
      <c r="L6492" t="s">
        <v>902</v>
      </c>
      <c r="M6492" t="s">
        <v>955</v>
      </c>
      <c r="N6492" s="5">
        <v>397906</v>
      </c>
    </row>
    <row r="6493" spans="1:14" x14ac:dyDescent="0.25">
      <c r="A6493" t="s">
        <v>71</v>
      </c>
      <c r="B6493" t="s">
        <v>954</v>
      </c>
      <c r="C6493">
        <v>2123</v>
      </c>
      <c r="D6493" s="2">
        <v>46082</v>
      </c>
      <c r="E6493" t="s">
        <v>905</v>
      </c>
      <c r="F6493" t="s">
        <v>1154</v>
      </c>
      <c r="G6493" t="s">
        <v>1199</v>
      </c>
      <c r="H6493" t="s">
        <v>4805</v>
      </c>
      <c r="I6493" t="s">
        <v>8872</v>
      </c>
      <c r="J6493" t="s">
        <v>1199</v>
      </c>
      <c r="K6493" t="s">
        <v>56</v>
      </c>
      <c r="L6493" t="s">
        <v>902</v>
      </c>
      <c r="M6493" t="s">
        <v>955</v>
      </c>
      <c r="N6493" s="5">
        <v>4774876</v>
      </c>
    </row>
    <row r="6494" spans="1:14" x14ac:dyDescent="0.25">
      <c r="A6494" t="s">
        <v>71</v>
      </c>
      <c r="B6494" t="s">
        <v>954</v>
      </c>
      <c r="C6494">
        <v>2123</v>
      </c>
      <c r="D6494" s="2">
        <v>46082</v>
      </c>
      <c r="E6494" t="s">
        <v>905</v>
      </c>
      <c r="F6494" t="s">
        <v>1064</v>
      </c>
      <c r="G6494" t="s">
        <v>1122</v>
      </c>
      <c r="H6494" t="s">
        <v>4804</v>
      </c>
      <c r="I6494" t="s">
        <v>8873</v>
      </c>
      <c r="J6494" t="s">
        <v>1122</v>
      </c>
      <c r="K6494" t="s">
        <v>56</v>
      </c>
      <c r="L6494" t="s">
        <v>902</v>
      </c>
      <c r="M6494" t="s">
        <v>955</v>
      </c>
      <c r="N6494" s="5">
        <v>3780110</v>
      </c>
    </row>
    <row r="6495" spans="1:14" x14ac:dyDescent="0.25">
      <c r="A6495" t="s">
        <v>71</v>
      </c>
      <c r="B6495" t="s">
        <v>954</v>
      </c>
      <c r="C6495">
        <v>2123</v>
      </c>
      <c r="D6495" s="2">
        <v>46082</v>
      </c>
      <c r="E6495" t="s">
        <v>905</v>
      </c>
      <c r="F6495" t="s">
        <v>213</v>
      </c>
      <c r="G6495" t="s">
        <v>29</v>
      </c>
      <c r="H6495" t="s">
        <v>4801</v>
      </c>
      <c r="I6495" t="s">
        <v>8874</v>
      </c>
      <c r="J6495" t="s">
        <v>29</v>
      </c>
      <c r="K6495" t="s">
        <v>56</v>
      </c>
      <c r="L6495" t="s">
        <v>902</v>
      </c>
      <c r="M6495" t="s">
        <v>955</v>
      </c>
      <c r="N6495" s="5">
        <v>3780110</v>
      </c>
    </row>
    <row r="6496" spans="1:14" x14ac:dyDescent="0.25">
      <c r="A6496" t="s">
        <v>71</v>
      </c>
      <c r="B6496" t="s">
        <v>954</v>
      </c>
      <c r="C6496">
        <v>2123</v>
      </c>
      <c r="D6496" s="2">
        <v>46082</v>
      </c>
      <c r="E6496" t="s">
        <v>906</v>
      </c>
      <c r="F6496" t="s">
        <v>957</v>
      </c>
      <c r="G6496" t="s">
        <v>1582</v>
      </c>
      <c r="H6496" t="s">
        <v>6709</v>
      </c>
      <c r="I6496" t="s">
        <v>14</v>
      </c>
      <c r="J6496" t="s">
        <v>872</v>
      </c>
      <c r="K6496" t="s">
        <v>56</v>
      </c>
      <c r="L6496" t="s">
        <v>903</v>
      </c>
      <c r="M6496" t="s">
        <v>955</v>
      </c>
      <c r="N6496" s="5">
        <v>2661427</v>
      </c>
    </row>
    <row r="6497" spans="1:14" x14ac:dyDescent="0.25">
      <c r="A6497" t="s">
        <v>71</v>
      </c>
      <c r="B6497" t="s">
        <v>954</v>
      </c>
      <c r="C6497">
        <v>2123</v>
      </c>
      <c r="D6497" s="2">
        <v>46082</v>
      </c>
      <c r="E6497" t="s">
        <v>906</v>
      </c>
      <c r="F6497" t="s">
        <v>193</v>
      </c>
      <c r="G6497" t="s">
        <v>367</v>
      </c>
      <c r="H6497" t="s">
        <v>1791</v>
      </c>
      <c r="I6497" t="s">
        <v>14</v>
      </c>
      <c r="J6497" t="s">
        <v>1793</v>
      </c>
      <c r="K6497" t="s">
        <v>56</v>
      </c>
      <c r="L6497" t="s">
        <v>903</v>
      </c>
      <c r="M6497" t="s">
        <v>955</v>
      </c>
      <c r="N6497" s="5">
        <v>3904489</v>
      </c>
    </row>
    <row r="6498" spans="1:14" x14ac:dyDescent="0.25">
      <c r="A6498" t="s">
        <v>71</v>
      </c>
      <c r="B6498" t="s">
        <v>954</v>
      </c>
      <c r="C6498">
        <v>2123</v>
      </c>
      <c r="D6498" s="2">
        <v>46082</v>
      </c>
      <c r="E6498" t="s">
        <v>906</v>
      </c>
      <c r="F6498" t="s">
        <v>211</v>
      </c>
      <c r="G6498" t="s">
        <v>28</v>
      </c>
      <c r="H6498" t="s">
        <v>6707</v>
      </c>
      <c r="I6498" t="s">
        <v>14</v>
      </c>
      <c r="J6498" t="s">
        <v>1370</v>
      </c>
      <c r="K6498" t="s">
        <v>56</v>
      </c>
      <c r="L6498" t="s">
        <v>903</v>
      </c>
      <c r="M6498" t="s">
        <v>955</v>
      </c>
      <c r="N6498" s="5">
        <v>5378632</v>
      </c>
    </row>
    <row r="6499" spans="1:14" x14ac:dyDescent="0.25">
      <c r="A6499" t="s">
        <v>71</v>
      </c>
      <c r="B6499" t="s">
        <v>954</v>
      </c>
      <c r="C6499">
        <v>2123</v>
      </c>
      <c r="D6499" s="2">
        <v>46082</v>
      </c>
      <c r="E6499" t="s">
        <v>906</v>
      </c>
      <c r="F6499" t="s">
        <v>214</v>
      </c>
      <c r="G6499" t="s">
        <v>844</v>
      </c>
      <c r="H6499" t="s">
        <v>724</v>
      </c>
      <c r="I6499" t="s">
        <v>14</v>
      </c>
      <c r="J6499" t="s">
        <v>4460</v>
      </c>
      <c r="K6499" t="s">
        <v>56</v>
      </c>
      <c r="L6499" t="s">
        <v>903</v>
      </c>
      <c r="M6499" t="s">
        <v>955</v>
      </c>
      <c r="N6499" s="5">
        <v>8558001</v>
      </c>
    </row>
    <row r="6500" spans="1:14" x14ac:dyDescent="0.25">
      <c r="A6500" t="s">
        <v>71</v>
      </c>
      <c r="B6500" t="s">
        <v>954</v>
      </c>
      <c r="C6500">
        <v>2123</v>
      </c>
      <c r="D6500" s="2">
        <v>46082</v>
      </c>
      <c r="E6500" t="s">
        <v>906</v>
      </c>
      <c r="F6500" t="s">
        <v>619</v>
      </c>
      <c r="G6500" t="s">
        <v>620</v>
      </c>
      <c r="H6500" t="s">
        <v>6702</v>
      </c>
      <c r="I6500" t="s">
        <v>14</v>
      </c>
      <c r="J6500" t="s">
        <v>873</v>
      </c>
      <c r="K6500" t="s">
        <v>56</v>
      </c>
      <c r="L6500" t="s">
        <v>903</v>
      </c>
      <c r="M6500" t="s">
        <v>955</v>
      </c>
      <c r="N6500" s="5">
        <v>3784963</v>
      </c>
    </row>
    <row r="6501" spans="1:14" x14ac:dyDescent="0.25">
      <c r="A6501" t="s">
        <v>71</v>
      </c>
      <c r="B6501" t="s">
        <v>954</v>
      </c>
      <c r="C6501">
        <v>2123</v>
      </c>
      <c r="D6501" s="2">
        <v>46082</v>
      </c>
      <c r="E6501" t="s">
        <v>906</v>
      </c>
      <c r="F6501" t="s">
        <v>1210</v>
      </c>
      <c r="G6501" t="s">
        <v>1292</v>
      </c>
      <c r="H6501" t="s">
        <v>1212</v>
      </c>
      <c r="I6501" t="s">
        <v>14</v>
      </c>
      <c r="J6501" t="s">
        <v>1371</v>
      </c>
      <c r="K6501" t="s">
        <v>56</v>
      </c>
      <c r="L6501" t="s">
        <v>903</v>
      </c>
      <c r="M6501" t="s">
        <v>955</v>
      </c>
      <c r="N6501" s="5">
        <v>4980215</v>
      </c>
    </row>
    <row r="6502" spans="1:14" x14ac:dyDescent="0.25">
      <c r="A6502" t="s">
        <v>71</v>
      </c>
      <c r="B6502" t="s">
        <v>954</v>
      </c>
      <c r="C6502">
        <v>2123</v>
      </c>
      <c r="D6502" s="2">
        <v>46082</v>
      </c>
      <c r="E6502" t="s">
        <v>906</v>
      </c>
      <c r="F6502" t="s">
        <v>622</v>
      </c>
      <c r="G6502" t="s">
        <v>863</v>
      </c>
      <c r="H6502" t="s">
        <v>613</v>
      </c>
      <c r="I6502" t="s">
        <v>14</v>
      </c>
      <c r="J6502" t="s">
        <v>875</v>
      </c>
      <c r="K6502" t="s">
        <v>56</v>
      </c>
      <c r="L6502" t="s">
        <v>903</v>
      </c>
      <c r="M6502" t="s">
        <v>955</v>
      </c>
      <c r="N6502" s="5">
        <v>4781006</v>
      </c>
    </row>
    <row r="6503" spans="1:14" x14ac:dyDescent="0.25">
      <c r="A6503" t="s">
        <v>71</v>
      </c>
      <c r="B6503" t="s">
        <v>954</v>
      </c>
      <c r="C6503">
        <v>2123</v>
      </c>
      <c r="D6503" s="2">
        <v>46082</v>
      </c>
      <c r="E6503" t="s">
        <v>906</v>
      </c>
      <c r="F6503" t="s">
        <v>212</v>
      </c>
      <c r="G6503" t="s">
        <v>958</v>
      </c>
      <c r="H6503" t="s">
        <v>6704</v>
      </c>
      <c r="I6503" t="s">
        <v>14</v>
      </c>
      <c r="J6503" t="s">
        <v>877</v>
      </c>
      <c r="K6503" t="s">
        <v>56</v>
      </c>
      <c r="L6503" t="s">
        <v>903</v>
      </c>
      <c r="M6503" t="s">
        <v>955</v>
      </c>
      <c r="N6503" s="5">
        <v>1195252</v>
      </c>
    </row>
    <row r="6504" spans="1:14" x14ac:dyDescent="0.25">
      <c r="A6504" t="s">
        <v>71</v>
      </c>
      <c r="B6504" t="s">
        <v>954</v>
      </c>
      <c r="C6504">
        <v>2123</v>
      </c>
      <c r="D6504" s="2">
        <v>46082</v>
      </c>
      <c r="E6504" t="s">
        <v>906</v>
      </c>
      <c r="F6504" t="s">
        <v>1154</v>
      </c>
      <c r="G6504" t="s">
        <v>1199</v>
      </c>
      <c r="H6504" t="s">
        <v>6706</v>
      </c>
      <c r="I6504" t="s">
        <v>14</v>
      </c>
      <c r="J6504" t="s">
        <v>5752</v>
      </c>
      <c r="K6504" t="s">
        <v>56</v>
      </c>
      <c r="L6504" t="s">
        <v>903</v>
      </c>
      <c r="M6504" t="s">
        <v>955</v>
      </c>
      <c r="N6504" s="5">
        <v>4781006</v>
      </c>
    </row>
    <row r="6505" spans="1:14" x14ac:dyDescent="0.25">
      <c r="A6505" t="s">
        <v>71</v>
      </c>
      <c r="B6505" t="s">
        <v>954</v>
      </c>
      <c r="C6505">
        <v>2123</v>
      </c>
      <c r="D6505" s="2">
        <v>46082</v>
      </c>
      <c r="E6505" t="s">
        <v>906</v>
      </c>
      <c r="F6505" t="s">
        <v>1064</v>
      </c>
      <c r="G6505" t="s">
        <v>1122</v>
      </c>
      <c r="H6505" t="s">
        <v>6705</v>
      </c>
      <c r="I6505" t="s">
        <v>14</v>
      </c>
      <c r="J6505" t="s">
        <v>1293</v>
      </c>
      <c r="K6505" t="s">
        <v>56</v>
      </c>
      <c r="L6505" t="s">
        <v>903</v>
      </c>
      <c r="M6505" t="s">
        <v>955</v>
      </c>
      <c r="N6505" s="5">
        <v>3784963</v>
      </c>
    </row>
    <row r="6506" spans="1:14" x14ac:dyDescent="0.25">
      <c r="A6506" t="s">
        <v>71</v>
      </c>
      <c r="B6506" t="s">
        <v>954</v>
      </c>
      <c r="C6506">
        <v>2123</v>
      </c>
      <c r="D6506" s="2">
        <v>46082</v>
      </c>
      <c r="E6506" t="s">
        <v>906</v>
      </c>
      <c r="F6506" t="s">
        <v>213</v>
      </c>
      <c r="G6506" t="s">
        <v>29</v>
      </c>
      <c r="H6506" t="s">
        <v>6703</v>
      </c>
      <c r="I6506" t="s">
        <v>14</v>
      </c>
      <c r="J6506" t="s">
        <v>874</v>
      </c>
      <c r="K6506" t="s">
        <v>56</v>
      </c>
      <c r="L6506" t="s">
        <v>903</v>
      </c>
      <c r="M6506" t="s">
        <v>955</v>
      </c>
      <c r="N6506" s="5">
        <v>3784963</v>
      </c>
    </row>
    <row r="6507" spans="1:14" x14ac:dyDescent="0.25">
      <c r="A6507" t="s">
        <v>71</v>
      </c>
      <c r="B6507" t="s">
        <v>954</v>
      </c>
      <c r="C6507">
        <v>2123</v>
      </c>
      <c r="D6507" s="2">
        <v>46082</v>
      </c>
      <c r="E6507" t="s">
        <v>907</v>
      </c>
      <c r="F6507" t="s">
        <v>957</v>
      </c>
      <c r="G6507" t="s">
        <v>1582</v>
      </c>
      <c r="H6507" t="s">
        <v>4803</v>
      </c>
      <c r="I6507" t="s">
        <v>14</v>
      </c>
      <c r="J6507" t="s">
        <v>5753</v>
      </c>
      <c r="K6507" t="s">
        <v>56</v>
      </c>
      <c r="L6507" t="s">
        <v>904</v>
      </c>
      <c r="M6507" t="s">
        <v>955</v>
      </c>
      <c r="N6507" s="5">
        <v>-7798964</v>
      </c>
    </row>
    <row r="6508" spans="1:14" x14ac:dyDescent="0.25">
      <c r="A6508" t="s">
        <v>71</v>
      </c>
      <c r="B6508" t="s">
        <v>954</v>
      </c>
      <c r="C6508">
        <v>2123</v>
      </c>
      <c r="D6508" s="2">
        <v>46082</v>
      </c>
      <c r="E6508" t="s">
        <v>907</v>
      </c>
      <c r="F6508" t="s">
        <v>193</v>
      </c>
      <c r="G6508" t="s">
        <v>367</v>
      </c>
      <c r="H6508" t="s">
        <v>1791</v>
      </c>
      <c r="I6508" t="s">
        <v>14</v>
      </c>
      <c r="J6508" t="s">
        <v>2006</v>
      </c>
      <c r="K6508" t="s">
        <v>56</v>
      </c>
      <c r="L6508" t="s">
        <v>904</v>
      </c>
      <c r="M6508" t="s">
        <v>955</v>
      </c>
      <c r="N6508" s="5">
        <v>-7790677</v>
      </c>
    </row>
    <row r="6509" spans="1:14" x14ac:dyDescent="0.25">
      <c r="A6509" t="s">
        <v>71</v>
      </c>
      <c r="B6509" t="s">
        <v>954</v>
      </c>
      <c r="C6509">
        <v>2123</v>
      </c>
      <c r="D6509" s="2">
        <v>46082</v>
      </c>
      <c r="E6509" t="s">
        <v>907</v>
      </c>
      <c r="F6509" t="s">
        <v>211</v>
      </c>
      <c r="G6509" t="s">
        <v>28</v>
      </c>
      <c r="H6509" t="s">
        <v>1354</v>
      </c>
      <c r="I6509" t="s">
        <v>8866</v>
      </c>
      <c r="J6509" t="s">
        <v>1447</v>
      </c>
      <c r="K6509" t="s">
        <v>56</v>
      </c>
      <c r="L6509" t="s">
        <v>904</v>
      </c>
      <c r="M6509" t="s">
        <v>955</v>
      </c>
      <c r="N6509" s="5">
        <v>-5371735</v>
      </c>
    </row>
    <row r="6510" spans="1:14" x14ac:dyDescent="0.25">
      <c r="A6510" t="s">
        <v>71</v>
      </c>
      <c r="B6510" t="s">
        <v>954</v>
      </c>
      <c r="C6510">
        <v>2123</v>
      </c>
      <c r="D6510" s="2">
        <v>46082</v>
      </c>
      <c r="E6510" t="s">
        <v>907</v>
      </c>
      <c r="F6510" t="s">
        <v>214</v>
      </c>
      <c r="G6510" t="s">
        <v>844</v>
      </c>
      <c r="H6510" t="s">
        <v>724</v>
      </c>
      <c r="I6510" t="s">
        <v>5744</v>
      </c>
      <c r="J6510" t="s">
        <v>891</v>
      </c>
      <c r="K6510" t="s">
        <v>56</v>
      </c>
      <c r="L6510" t="s">
        <v>904</v>
      </c>
      <c r="M6510" t="s">
        <v>955</v>
      </c>
      <c r="N6510" s="5">
        <v>-5371735</v>
      </c>
    </row>
    <row r="6511" spans="1:14" x14ac:dyDescent="0.25">
      <c r="A6511" t="s">
        <v>71</v>
      </c>
      <c r="B6511" t="s">
        <v>954</v>
      </c>
      <c r="C6511">
        <v>2123</v>
      </c>
      <c r="D6511" s="2">
        <v>46082</v>
      </c>
      <c r="E6511" t="s">
        <v>907</v>
      </c>
      <c r="F6511" t="s">
        <v>619</v>
      </c>
      <c r="G6511" t="s">
        <v>620</v>
      </c>
      <c r="H6511" t="s">
        <v>4800</v>
      </c>
      <c r="I6511" t="s">
        <v>8867</v>
      </c>
      <c r="J6511" t="s">
        <v>892</v>
      </c>
      <c r="K6511" t="s">
        <v>56</v>
      </c>
      <c r="L6511" t="s">
        <v>904</v>
      </c>
      <c r="M6511" t="s">
        <v>955</v>
      </c>
      <c r="N6511" s="5">
        <v>-3780110</v>
      </c>
    </row>
    <row r="6512" spans="1:14" x14ac:dyDescent="0.25">
      <c r="A6512" t="s">
        <v>71</v>
      </c>
      <c r="B6512" t="s">
        <v>954</v>
      </c>
      <c r="C6512">
        <v>2123</v>
      </c>
      <c r="D6512" s="2">
        <v>46082</v>
      </c>
      <c r="E6512" t="s">
        <v>907</v>
      </c>
      <c r="F6512" t="s">
        <v>1210</v>
      </c>
      <c r="G6512" t="s">
        <v>1292</v>
      </c>
      <c r="H6512" t="s">
        <v>1212</v>
      </c>
      <c r="I6512" t="s">
        <v>5745</v>
      </c>
      <c r="J6512" t="s">
        <v>1448</v>
      </c>
      <c r="K6512" t="s">
        <v>56</v>
      </c>
      <c r="L6512" t="s">
        <v>904</v>
      </c>
      <c r="M6512" t="s">
        <v>955</v>
      </c>
      <c r="N6512" s="5">
        <v>-4973829</v>
      </c>
    </row>
    <row r="6513" spans="1:14" x14ac:dyDescent="0.25">
      <c r="A6513" t="s">
        <v>71</v>
      </c>
      <c r="B6513" t="s">
        <v>954</v>
      </c>
      <c r="C6513">
        <v>2123</v>
      </c>
      <c r="D6513" s="2">
        <v>46082</v>
      </c>
      <c r="E6513" t="s">
        <v>907</v>
      </c>
      <c r="F6513" t="s">
        <v>1362</v>
      </c>
      <c r="G6513" t="s">
        <v>2015</v>
      </c>
      <c r="H6513" t="s">
        <v>4802</v>
      </c>
      <c r="I6513" t="s">
        <v>5746</v>
      </c>
      <c r="J6513" t="s">
        <v>8875</v>
      </c>
      <c r="K6513" t="s">
        <v>56</v>
      </c>
      <c r="L6513" t="s">
        <v>904</v>
      </c>
      <c r="M6513" t="s">
        <v>955</v>
      </c>
      <c r="N6513" s="5">
        <v>-2268066</v>
      </c>
    </row>
    <row r="6514" spans="1:14" x14ac:dyDescent="0.25">
      <c r="A6514" t="s">
        <v>71</v>
      </c>
      <c r="B6514" t="s">
        <v>954</v>
      </c>
      <c r="C6514">
        <v>2123</v>
      </c>
      <c r="D6514" s="2">
        <v>46082</v>
      </c>
      <c r="E6514" t="s">
        <v>907</v>
      </c>
      <c r="F6514" t="s">
        <v>1364</v>
      </c>
      <c r="G6514" t="s">
        <v>2016</v>
      </c>
      <c r="H6514" t="s">
        <v>4798</v>
      </c>
      <c r="I6514" t="s">
        <v>5748</v>
      </c>
      <c r="J6514" t="s">
        <v>5284</v>
      </c>
      <c r="K6514" t="s">
        <v>56</v>
      </c>
      <c r="L6514" t="s">
        <v>904</v>
      </c>
      <c r="M6514" t="s">
        <v>955</v>
      </c>
      <c r="N6514" s="5">
        <v>-2864925</v>
      </c>
    </row>
    <row r="6515" spans="1:14" x14ac:dyDescent="0.25">
      <c r="A6515" t="s">
        <v>71</v>
      </c>
      <c r="B6515" t="s">
        <v>954</v>
      </c>
      <c r="C6515">
        <v>2123</v>
      </c>
      <c r="D6515" s="2">
        <v>46082</v>
      </c>
      <c r="E6515" t="s">
        <v>907</v>
      </c>
      <c r="F6515" t="s">
        <v>5749</v>
      </c>
      <c r="G6515" t="s">
        <v>5750</v>
      </c>
      <c r="H6515" t="s">
        <v>4799</v>
      </c>
      <c r="I6515" t="s">
        <v>8868</v>
      </c>
      <c r="J6515" t="s">
        <v>8876</v>
      </c>
      <c r="K6515" t="s">
        <v>56</v>
      </c>
      <c r="L6515" t="s">
        <v>904</v>
      </c>
      <c r="M6515" t="s">
        <v>955</v>
      </c>
      <c r="N6515" s="5">
        <v>-338220</v>
      </c>
    </row>
    <row r="6516" spans="1:14" x14ac:dyDescent="0.25">
      <c r="A6516" t="s">
        <v>71</v>
      </c>
      <c r="B6516" t="s">
        <v>954</v>
      </c>
      <c r="C6516">
        <v>2123</v>
      </c>
      <c r="D6516" s="2">
        <v>46082</v>
      </c>
      <c r="E6516" t="s">
        <v>907</v>
      </c>
      <c r="F6516" t="s">
        <v>622</v>
      </c>
      <c r="G6516" t="s">
        <v>863</v>
      </c>
      <c r="H6516" t="s">
        <v>613</v>
      </c>
      <c r="I6516" t="s">
        <v>8869</v>
      </c>
      <c r="J6516" t="s">
        <v>4467</v>
      </c>
      <c r="K6516" t="s">
        <v>56</v>
      </c>
      <c r="L6516" t="s">
        <v>904</v>
      </c>
      <c r="M6516" t="s">
        <v>955</v>
      </c>
      <c r="N6516" s="5">
        <v>-4774876</v>
      </c>
    </row>
    <row r="6517" spans="1:14" x14ac:dyDescent="0.25">
      <c r="A6517" t="s">
        <v>71</v>
      </c>
      <c r="B6517" t="s">
        <v>954</v>
      </c>
      <c r="C6517">
        <v>2123</v>
      </c>
      <c r="D6517" s="2">
        <v>46082</v>
      </c>
      <c r="E6517" t="s">
        <v>907</v>
      </c>
      <c r="F6517" t="s">
        <v>622</v>
      </c>
      <c r="G6517" t="s">
        <v>863</v>
      </c>
      <c r="H6517" t="s">
        <v>613</v>
      </c>
      <c r="I6517" t="s">
        <v>8870</v>
      </c>
      <c r="J6517" t="s">
        <v>4467</v>
      </c>
      <c r="K6517" t="s">
        <v>56</v>
      </c>
      <c r="L6517" t="s">
        <v>904</v>
      </c>
      <c r="M6517" t="s">
        <v>955</v>
      </c>
      <c r="N6517" s="5">
        <v>-1790578</v>
      </c>
    </row>
    <row r="6518" spans="1:14" x14ac:dyDescent="0.25">
      <c r="A6518" t="s">
        <v>71</v>
      </c>
      <c r="B6518" t="s">
        <v>954</v>
      </c>
      <c r="C6518">
        <v>2123</v>
      </c>
      <c r="D6518" s="2">
        <v>46082</v>
      </c>
      <c r="E6518" t="s">
        <v>907</v>
      </c>
      <c r="F6518" t="s">
        <v>212</v>
      </c>
      <c r="G6518" t="s">
        <v>958</v>
      </c>
      <c r="H6518" t="s">
        <v>2351</v>
      </c>
      <c r="I6518" t="s">
        <v>8871</v>
      </c>
      <c r="J6518" t="s">
        <v>894</v>
      </c>
      <c r="K6518" t="s">
        <v>56</v>
      </c>
      <c r="L6518" t="s">
        <v>904</v>
      </c>
      <c r="M6518" t="s">
        <v>955</v>
      </c>
      <c r="N6518" s="5">
        <v>-397906</v>
      </c>
    </row>
    <row r="6519" spans="1:14" x14ac:dyDescent="0.25">
      <c r="A6519" t="s">
        <v>71</v>
      </c>
      <c r="B6519" t="s">
        <v>954</v>
      </c>
      <c r="C6519">
        <v>2123</v>
      </c>
      <c r="D6519" s="2">
        <v>46082</v>
      </c>
      <c r="E6519" t="s">
        <v>907</v>
      </c>
      <c r="F6519" t="s">
        <v>1154</v>
      </c>
      <c r="G6519" t="s">
        <v>1199</v>
      </c>
      <c r="H6519" t="s">
        <v>4805</v>
      </c>
      <c r="I6519" t="s">
        <v>8872</v>
      </c>
      <c r="J6519" t="s">
        <v>1201</v>
      </c>
      <c r="K6519" t="s">
        <v>56</v>
      </c>
      <c r="L6519" t="s">
        <v>904</v>
      </c>
      <c r="M6519" t="s">
        <v>955</v>
      </c>
      <c r="N6519" s="5">
        <v>-4774876</v>
      </c>
    </row>
    <row r="6520" spans="1:14" x14ac:dyDescent="0.25">
      <c r="A6520" t="s">
        <v>71</v>
      </c>
      <c r="B6520" t="s">
        <v>954</v>
      </c>
      <c r="C6520">
        <v>2123</v>
      </c>
      <c r="D6520" s="2">
        <v>46082</v>
      </c>
      <c r="E6520" t="s">
        <v>907</v>
      </c>
      <c r="F6520" t="s">
        <v>1064</v>
      </c>
      <c r="G6520" t="s">
        <v>1122</v>
      </c>
      <c r="H6520" t="s">
        <v>4804</v>
      </c>
      <c r="I6520" t="s">
        <v>8873</v>
      </c>
      <c r="J6520" t="s">
        <v>1202</v>
      </c>
      <c r="K6520" t="s">
        <v>56</v>
      </c>
      <c r="L6520" t="s">
        <v>904</v>
      </c>
      <c r="M6520" t="s">
        <v>955</v>
      </c>
      <c r="N6520" s="5">
        <v>-3780110</v>
      </c>
    </row>
    <row r="6521" spans="1:14" x14ac:dyDescent="0.25">
      <c r="A6521" t="s">
        <v>71</v>
      </c>
      <c r="B6521" t="s">
        <v>954</v>
      </c>
      <c r="C6521">
        <v>2123</v>
      </c>
      <c r="D6521" s="2">
        <v>46082</v>
      </c>
      <c r="E6521" t="s">
        <v>907</v>
      </c>
      <c r="F6521" t="s">
        <v>213</v>
      </c>
      <c r="G6521" t="s">
        <v>29</v>
      </c>
      <c r="H6521" t="s">
        <v>4801</v>
      </c>
      <c r="I6521" t="s">
        <v>8874</v>
      </c>
      <c r="J6521" t="s">
        <v>893</v>
      </c>
      <c r="K6521" t="s">
        <v>56</v>
      </c>
      <c r="L6521" t="s">
        <v>904</v>
      </c>
      <c r="M6521" t="s">
        <v>955</v>
      </c>
      <c r="N6521" s="5">
        <v>-3780110</v>
      </c>
    </row>
    <row r="6522" spans="1:14" x14ac:dyDescent="0.25">
      <c r="A6522" t="s">
        <v>71</v>
      </c>
      <c r="B6522" t="s">
        <v>954</v>
      </c>
      <c r="C6522">
        <v>2123</v>
      </c>
      <c r="D6522" s="2">
        <v>46113</v>
      </c>
      <c r="E6522" t="s">
        <v>905</v>
      </c>
      <c r="F6522" t="s">
        <v>2008</v>
      </c>
      <c r="G6522" t="s">
        <v>2009</v>
      </c>
      <c r="H6522" t="s">
        <v>1791</v>
      </c>
      <c r="I6522" t="s">
        <v>8877</v>
      </c>
      <c r="J6522" t="s">
        <v>2010</v>
      </c>
      <c r="K6522" t="s">
        <v>828</v>
      </c>
      <c r="L6522" t="s">
        <v>902</v>
      </c>
      <c r="M6522" t="s">
        <v>955</v>
      </c>
      <c r="N6522" s="5">
        <v>3904489</v>
      </c>
    </row>
    <row r="6523" spans="1:14" x14ac:dyDescent="0.25">
      <c r="A6523" t="s">
        <v>71</v>
      </c>
      <c r="B6523" t="s">
        <v>954</v>
      </c>
      <c r="C6523">
        <v>2123</v>
      </c>
      <c r="D6523" s="2">
        <v>46113</v>
      </c>
      <c r="E6523" t="s">
        <v>905</v>
      </c>
      <c r="F6523" t="s">
        <v>211</v>
      </c>
      <c r="G6523" t="s">
        <v>28</v>
      </c>
      <c r="H6523" t="s">
        <v>6707</v>
      </c>
      <c r="I6523" t="s">
        <v>8878</v>
      </c>
      <c r="J6523" t="s">
        <v>28</v>
      </c>
      <c r="K6523" t="s">
        <v>56</v>
      </c>
      <c r="L6523" t="s">
        <v>902</v>
      </c>
      <c r="M6523" t="s">
        <v>955</v>
      </c>
      <c r="N6523" s="5">
        <v>5378632</v>
      </c>
    </row>
    <row r="6524" spans="1:14" x14ac:dyDescent="0.25">
      <c r="A6524" t="s">
        <v>71</v>
      </c>
      <c r="B6524" t="s">
        <v>954</v>
      </c>
      <c r="C6524">
        <v>2123</v>
      </c>
      <c r="D6524" s="2">
        <v>46113</v>
      </c>
      <c r="E6524" t="s">
        <v>905</v>
      </c>
      <c r="F6524" t="s">
        <v>214</v>
      </c>
      <c r="G6524" t="s">
        <v>844</v>
      </c>
      <c r="H6524" t="s">
        <v>724</v>
      </c>
      <c r="I6524" t="s">
        <v>8879</v>
      </c>
      <c r="J6524" t="s">
        <v>844</v>
      </c>
      <c r="K6524" t="s">
        <v>56</v>
      </c>
      <c r="L6524" t="s">
        <v>902</v>
      </c>
      <c r="M6524" t="s">
        <v>955</v>
      </c>
      <c r="N6524" s="5">
        <v>5378632</v>
      </c>
    </row>
    <row r="6525" spans="1:14" x14ac:dyDescent="0.25">
      <c r="A6525" t="s">
        <v>71</v>
      </c>
      <c r="B6525" t="s">
        <v>954</v>
      </c>
      <c r="C6525">
        <v>2123</v>
      </c>
      <c r="D6525" s="2">
        <v>46113</v>
      </c>
      <c r="E6525" t="s">
        <v>905</v>
      </c>
      <c r="F6525" t="s">
        <v>214</v>
      </c>
      <c r="G6525" t="s">
        <v>844</v>
      </c>
      <c r="H6525" t="s">
        <v>724</v>
      </c>
      <c r="I6525" t="s">
        <v>8880</v>
      </c>
      <c r="J6525" t="s">
        <v>844</v>
      </c>
      <c r="K6525" t="s">
        <v>56</v>
      </c>
      <c r="L6525" t="s">
        <v>902</v>
      </c>
      <c r="M6525" t="s">
        <v>955</v>
      </c>
      <c r="N6525" s="5">
        <v>3179369</v>
      </c>
    </row>
    <row r="6526" spans="1:14" x14ac:dyDescent="0.25">
      <c r="A6526" t="s">
        <v>71</v>
      </c>
      <c r="B6526" t="s">
        <v>954</v>
      </c>
      <c r="C6526">
        <v>2123</v>
      </c>
      <c r="D6526" s="2">
        <v>46113</v>
      </c>
      <c r="E6526" t="s">
        <v>905</v>
      </c>
      <c r="F6526" t="s">
        <v>619</v>
      </c>
      <c r="G6526" t="s">
        <v>620</v>
      </c>
      <c r="H6526" t="s">
        <v>6702</v>
      </c>
      <c r="I6526" t="s">
        <v>8881</v>
      </c>
      <c r="J6526" t="s">
        <v>620</v>
      </c>
      <c r="K6526" t="s">
        <v>56</v>
      </c>
      <c r="L6526" t="s">
        <v>902</v>
      </c>
      <c r="M6526" t="s">
        <v>955</v>
      </c>
      <c r="N6526" s="5">
        <v>3784963</v>
      </c>
    </row>
    <row r="6527" spans="1:14" x14ac:dyDescent="0.25">
      <c r="A6527" t="s">
        <v>71</v>
      </c>
      <c r="B6527" t="s">
        <v>954</v>
      </c>
      <c r="C6527">
        <v>2123</v>
      </c>
      <c r="D6527" s="2">
        <v>46113</v>
      </c>
      <c r="E6527" t="s">
        <v>905</v>
      </c>
      <c r="F6527" t="s">
        <v>1210</v>
      </c>
      <c r="G6527" t="s">
        <v>1292</v>
      </c>
      <c r="H6527" t="s">
        <v>1212</v>
      </c>
      <c r="I6527" t="s">
        <v>8882</v>
      </c>
      <c r="J6527" t="s">
        <v>1211</v>
      </c>
      <c r="K6527" t="s">
        <v>56</v>
      </c>
      <c r="L6527" t="s">
        <v>902</v>
      </c>
      <c r="M6527" t="s">
        <v>955</v>
      </c>
      <c r="N6527" s="5">
        <v>4980215</v>
      </c>
    </row>
    <row r="6528" spans="1:14" x14ac:dyDescent="0.25">
      <c r="A6528" t="s">
        <v>71</v>
      </c>
      <c r="B6528" t="s">
        <v>954</v>
      </c>
      <c r="C6528">
        <v>2123</v>
      </c>
      <c r="D6528" s="2">
        <v>46113</v>
      </c>
      <c r="E6528" t="s">
        <v>905</v>
      </c>
      <c r="F6528" t="s">
        <v>622</v>
      </c>
      <c r="G6528" t="s">
        <v>863</v>
      </c>
      <c r="H6528" t="s">
        <v>613</v>
      </c>
      <c r="I6528" t="s">
        <v>8883</v>
      </c>
      <c r="J6528" t="s">
        <v>625</v>
      </c>
      <c r="K6528" t="s">
        <v>56</v>
      </c>
      <c r="L6528" t="s">
        <v>902</v>
      </c>
      <c r="M6528" t="s">
        <v>955</v>
      </c>
      <c r="N6528" s="5">
        <v>4781006</v>
      </c>
    </row>
    <row r="6529" spans="1:14" x14ac:dyDescent="0.25">
      <c r="A6529" t="s">
        <v>71</v>
      </c>
      <c r="B6529" t="s">
        <v>954</v>
      </c>
      <c r="C6529">
        <v>2123</v>
      </c>
      <c r="D6529" s="2">
        <v>46113</v>
      </c>
      <c r="E6529" t="s">
        <v>905</v>
      </c>
      <c r="F6529" t="s">
        <v>212</v>
      </c>
      <c r="G6529" t="s">
        <v>958</v>
      </c>
      <c r="H6529" t="s">
        <v>6704</v>
      </c>
      <c r="I6529" t="s">
        <v>8884</v>
      </c>
      <c r="J6529" t="s">
        <v>30</v>
      </c>
      <c r="K6529" t="s">
        <v>56</v>
      </c>
      <c r="L6529" t="s">
        <v>902</v>
      </c>
      <c r="M6529" t="s">
        <v>955</v>
      </c>
      <c r="N6529" s="5">
        <v>1195252</v>
      </c>
    </row>
    <row r="6530" spans="1:14" x14ac:dyDescent="0.25">
      <c r="A6530" t="s">
        <v>71</v>
      </c>
      <c r="B6530" t="s">
        <v>954</v>
      </c>
      <c r="C6530">
        <v>2123</v>
      </c>
      <c r="D6530" s="2">
        <v>46113</v>
      </c>
      <c r="E6530" t="s">
        <v>905</v>
      </c>
      <c r="F6530" t="s">
        <v>1154</v>
      </c>
      <c r="G6530" t="s">
        <v>1199</v>
      </c>
      <c r="H6530" t="s">
        <v>6706</v>
      </c>
      <c r="I6530" t="s">
        <v>8885</v>
      </c>
      <c r="J6530" t="s">
        <v>1199</v>
      </c>
      <c r="K6530" t="s">
        <v>56</v>
      </c>
      <c r="L6530" t="s">
        <v>902</v>
      </c>
      <c r="M6530" t="s">
        <v>955</v>
      </c>
      <c r="N6530" s="5">
        <v>4781006</v>
      </c>
    </row>
    <row r="6531" spans="1:14" x14ac:dyDescent="0.25">
      <c r="A6531" t="s">
        <v>71</v>
      </c>
      <c r="B6531" t="s">
        <v>954</v>
      </c>
      <c r="C6531">
        <v>2123</v>
      </c>
      <c r="D6531" s="2">
        <v>46113</v>
      </c>
      <c r="E6531" t="s">
        <v>905</v>
      </c>
      <c r="F6531" t="s">
        <v>1064</v>
      </c>
      <c r="G6531" t="s">
        <v>1122</v>
      </c>
      <c r="H6531" t="s">
        <v>6705</v>
      </c>
      <c r="I6531" t="s">
        <v>8886</v>
      </c>
      <c r="J6531" t="s">
        <v>1122</v>
      </c>
      <c r="K6531" t="s">
        <v>56</v>
      </c>
      <c r="L6531" t="s">
        <v>902</v>
      </c>
      <c r="M6531" t="s">
        <v>955</v>
      </c>
      <c r="N6531" s="5">
        <v>3784963</v>
      </c>
    </row>
    <row r="6532" spans="1:14" x14ac:dyDescent="0.25">
      <c r="A6532" t="s">
        <v>71</v>
      </c>
      <c r="B6532" t="s">
        <v>954</v>
      </c>
      <c r="C6532">
        <v>2123</v>
      </c>
      <c r="D6532" s="2">
        <v>46113</v>
      </c>
      <c r="E6532" t="s">
        <v>905</v>
      </c>
      <c r="F6532" t="s">
        <v>213</v>
      </c>
      <c r="G6532" t="s">
        <v>29</v>
      </c>
      <c r="H6532" t="s">
        <v>6703</v>
      </c>
      <c r="I6532" t="s">
        <v>8887</v>
      </c>
      <c r="J6532" t="s">
        <v>29</v>
      </c>
      <c r="K6532" t="s">
        <v>56</v>
      </c>
      <c r="L6532" t="s">
        <v>902</v>
      </c>
      <c r="M6532" t="s">
        <v>955</v>
      </c>
      <c r="N6532" s="5">
        <v>3784963</v>
      </c>
    </row>
    <row r="6533" spans="1:14" x14ac:dyDescent="0.25">
      <c r="A6533" t="s">
        <v>71</v>
      </c>
      <c r="B6533" t="s">
        <v>954</v>
      </c>
      <c r="C6533">
        <v>2123</v>
      </c>
      <c r="D6533" s="2">
        <v>46113</v>
      </c>
      <c r="E6533" t="s">
        <v>906</v>
      </c>
      <c r="F6533" t="s">
        <v>193</v>
      </c>
      <c r="G6533" t="s">
        <v>367</v>
      </c>
      <c r="H6533" t="s">
        <v>1791</v>
      </c>
      <c r="I6533" t="s">
        <v>14</v>
      </c>
      <c r="J6533" t="s">
        <v>1793</v>
      </c>
      <c r="K6533" t="s">
        <v>56</v>
      </c>
      <c r="L6533" t="s">
        <v>903</v>
      </c>
      <c r="M6533" t="s">
        <v>955</v>
      </c>
      <c r="N6533" s="5">
        <v>3931780</v>
      </c>
    </row>
    <row r="6534" spans="1:14" x14ac:dyDescent="0.25">
      <c r="A6534" t="s">
        <v>71</v>
      </c>
      <c r="B6534" t="s">
        <v>954</v>
      </c>
      <c r="C6534">
        <v>2123</v>
      </c>
      <c r="D6534" s="2">
        <v>46113</v>
      </c>
      <c r="E6534" t="s">
        <v>906</v>
      </c>
      <c r="F6534" t="s">
        <v>211</v>
      </c>
      <c r="G6534" t="s">
        <v>28</v>
      </c>
      <c r="H6534" t="s">
        <v>6707</v>
      </c>
      <c r="I6534" t="s">
        <v>14</v>
      </c>
      <c r="J6534" t="s">
        <v>1370</v>
      </c>
      <c r="K6534" t="s">
        <v>838</v>
      </c>
      <c r="L6534" t="s">
        <v>903</v>
      </c>
      <c r="M6534" t="s">
        <v>955</v>
      </c>
      <c r="N6534" s="5">
        <v>5416227</v>
      </c>
    </row>
    <row r="6535" spans="1:14" x14ac:dyDescent="0.25">
      <c r="A6535" t="s">
        <v>71</v>
      </c>
      <c r="B6535" t="s">
        <v>954</v>
      </c>
      <c r="C6535">
        <v>2123</v>
      </c>
      <c r="D6535" s="2">
        <v>46113</v>
      </c>
      <c r="E6535" t="s">
        <v>906</v>
      </c>
      <c r="F6535" t="s">
        <v>214</v>
      </c>
      <c r="G6535" t="s">
        <v>844</v>
      </c>
      <c r="H6535" t="s">
        <v>724</v>
      </c>
      <c r="I6535" t="s">
        <v>14</v>
      </c>
      <c r="J6535" t="s">
        <v>4460</v>
      </c>
      <c r="K6535" t="s">
        <v>838</v>
      </c>
      <c r="L6535" t="s">
        <v>903</v>
      </c>
      <c r="M6535" t="s">
        <v>955</v>
      </c>
      <c r="N6535" s="5">
        <v>10832454</v>
      </c>
    </row>
    <row r="6536" spans="1:14" x14ac:dyDescent="0.25">
      <c r="A6536" t="s">
        <v>71</v>
      </c>
      <c r="B6536" t="s">
        <v>954</v>
      </c>
      <c r="C6536">
        <v>2123</v>
      </c>
      <c r="D6536" s="2">
        <v>46113</v>
      </c>
      <c r="E6536" t="s">
        <v>906</v>
      </c>
      <c r="F6536" t="s">
        <v>619</v>
      </c>
      <c r="G6536" t="s">
        <v>620</v>
      </c>
      <c r="H6536" t="s">
        <v>6702</v>
      </c>
      <c r="I6536" t="s">
        <v>14</v>
      </c>
      <c r="J6536" t="s">
        <v>873</v>
      </c>
      <c r="K6536" t="s">
        <v>838</v>
      </c>
      <c r="L6536" t="s">
        <v>903</v>
      </c>
      <c r="M6536" t="s">
        <v>955</v>
      </c>
      <c r="N6536" s="5">
        <v>3811419</v>
      </c>
    </row>
    <row r="6537" spans="1:14" x14ac:dyDescent="0.25">
      <c r="A6537" t="s">
        <v>71</v>
      </c>
      <c r="B6537" t="s">
        <v>954</v>
      </c>
      <c r="C6537">
        <v>2123</v>
      </c>
      <c r="D6537" s="2">
        <v>46113</v>
      </c>
      <c r="E6537" t="s">
        <v>906</v>
      </c>
      <c r="F6537" t="s">
        <v>1210</v>
      </c>
      <c r="G6537" t="s">
        <v>1292</v>
      </c>
      <c r="H6537" t="s">
        <v>1212</v>
      </c>
      <c r="I6537" t="s">
        <v>14</v>
      </c>
      <c r="J6537" t="s">
        <v>1371</v>
      </c>
      <c r="K6537" t="s">
        <v>838</v>
      </c>
      <c r="L6537" t="s">
        <v>903</v>
      </c>
      <c r="M6537" t="s">
        <v>955</v>
      </c>
      <c r="N6537" s="5">
        <v>5015025</v>
      </c>
    </row>
    <row r="6538" spans="1:14" x14ac:dyDescent="0.25">
      <c r="A6538" t="s">
        <v>71</v>
      </c>
      <c r="B6538" t="s">
        <v>954</v>
      </c>
      <c r="C6538">
        <v>2123</v>
      </c>
      <c r="D6538" s="2">
        <v>46113</v>
      </c>
      <c r="E6538" t="s">
        <v>906</v>
      </c>
      <c r="F6538" t="s">
        <v>8888</v>
      </c>
      <c r="G6538" t="s">
        <v>14</v>
      </c>
      <c r="H6538" t="s">
        <v>6708</v>
      </c>
      <c r="I6538" t="s">
        <v>14</v>
      </c>
      <c r="J6538" t="s">
        <v>8889</v>
      </c>
      <c r="K6538" t="s">
        <v>838</v>
      </c>
      <c r="L6538" t="s">
        <v>903</v>
      </c>
      <c r="M6538" t="s">
        <v>955</v>
      </c>
      <c r="N6538" s="5">
        <v>4723242</v>
      </c>
    </row>
    <row r="6539" spans="1:14" x14ac:dyDescent="0.25">
      <c r="A6539" t="s">
        <v>71</v>
      </c>
      <c r="B6539" t="s">
        <v>954</v>
      </c>
      <c r="C6539">
        <v>2123</v>
      </c>
      <c r="D6539" s="2">
        <v>46113</v>
      </c>
      <c r="E6539" t="s">
        <v>906</v>
      </c>
      <c r="F6539" t="s">
        <v>622</v>
      </c>
      <c r="G6539" t="s">
        <v>863</v>
      </c>
      <c r="H6539" t="s">
        <v>613</v>
      </c>
      <c r="I6539" t="s">
        <v>14</v>
      </c>
      <c r="J6539" t="s">
        <v>875</v>
      </c>
      <c r="K6539" t="s">
        <v>838</v>
      </c>
      <c r="L6539" t="s">
        <v>903</v>
      </c>
      <c r="M6539" t="s">
        <v>955</v>
      </c>
      <c r="N6539" s="5">
        <v>4814424</v>
      </c>
    </row>
    <row r="6540" spans="1:14" x14ac:dyDescent="0.25">
      <c r="A6540" t="s">
        <v>71</v>
      </c>
      <c r="B6540" t="s">
        <v>954</v>
      </c>
      <c r="C6540">
        <v>2123</v>
      </c>
      <c r="D6540" s="2">
        <v>46113</v>
      </c>
      <c r="E6540" t="s">
        <v>906</v>
      </c>
      <c r="F6540" t="s">
        <v>1154</v>
      </c>
      <c r="G6540" t="s">
        <v>1199</v>
      </c>
      <c r="H6540" t="s">
        <v>6706</v>
      </c>
      <c r="I6540" t="s">
        <v>14</v>
      </c>
      <c r="J6540" t="s">
        <v>5752</v>
      </c>
      <c r="K6540" t="s">
        <v>838</v>
      </c>
      <c r="L6540" t="s">
        <v>903</v>
      </c>
      <c r="M6540" t="s">
        <v>955</v>
      </c>
      <c r="N6540" s="5">
        <v>4814424</v>
      </c>
    </row>
    <row r="6541" spans="1:14" x14ac:dyDescent="0.25">
      <c r="A6541" t="s">
        <v>71</v>
      </c>
      <c r="B6541" t="s">
        <v>954</v>
      </c>
      <c r="C6541">
        <v>2123</v>
      </c>
      <c r="D6541" s="2">
        <v>46113</v>
      </c>
      <c r="E6541" t="s">
        <v>906</v>
      </c>
      <c r="F6541" t="s">
        <v>1064</v>
      </c>
      <c r="G6541" t="s">
        <v>1122</v>
      </c>
      <c r="H6541" t="s">
        <v>6705</v>
      </c>
      <c r="I6541" t="s">
        <v>14</v>
      </c>
      <c r="J6541" t="s">
        <v>1293</v>
      </c>
      <c r="K6541" t="s">
        <v>838</v>
      </c>
      <c r="L6541" t="s">
        <v>903</v>
      </c>
      <c r="M6541" t="s">
        <v>955</v>
      </c>
      <c r="N6541" s="5">
        <v>3811419</v>
      </c>
    </row>
    <row r="6542" spans="1:14" x14ac:dyDescent="0.25">
      <c r="A6542" t="s">
        <v>71</v>
      </c>
      <c r="B6542" t="s">
        <v>954</v>
      </c>
      <c r="C6542">
        <v>2123</v>
      </c>
      <c r="D6542" s="2">
        <v>46113</v>
      </c>
      <c r="E6542" t="s">
        <v>906</v>
      </c>
      <c r="F6542" t="s">
        <v>213</v>
      </c>
      <c r="G6542" t="s">
        <v>29</v>
      </c>
      <c r="H6542" t="s">
        <v>6703</v>
      </c>
      <c r="I6542" t="s">
        <v>14</v>
      </c>
      <c r="J6542" t="s">
        <v>874</v>
      </c>
      <c r="K6542" t="s">
        <v>838</v>
      </c>
      <c r="L6542" t="s">
        <v>903</v>
      </c>
      <c r="M6542" t="s">
        <v>955</v>
      </c>
      <c r="N6542" s="5">
        <v>3811419</v>
      </c>
    </row>
    <row r="6543" spans="1:14" x14ac:dyDescent="0.25">
      <c r="A6543" t="s">
        <v>71</v>
      </c>
      <c r="B6543" t="s">
        <v>954</v>
      </c>
      <c r="C6543">
        <v>2123</v>
      </c>
      <c r="D6543" s="2">
        <v>46113</v>
      </c>
      <c r="E6543" t="s">
        <v>907</v>
      </c>
      <c r="F6543" t="s">
        <v>957</v>
      </c>
      <c r="G6543" t="s">
        <v>1582</v>
      </c>
      <c r="H6543" t="s">
        <v>6709</v>
      </c>
      <c r="I6543" t="s">
        <v>14</v>
      </c>
      <c r="J6543" t="s">
        <v>5753</v>
      </c>
      <c r="K6543" t="s">
        <v>56</v>
      </c>
      <c r="L6543" t="s">
        <v>904</v>
      </c>
      <c r="M6543" t="s">
        <v>955</v>
      </c>
      <c r="N6543" s="5">
        <v>-2661427</v>
      </c>
    </row>
    <row r="6544" spans="1:14" x14ac:dyDescent="0.25">
      <c r="A6544" t="s">
        <v>71</v>
      </c>
      <c r="B6544" t="s">
        <v>954</v>
      </c>
      <c r="C6544">
        <v>2123</v>
      </c>
      <c r="D6544" s="2">
        <v>46113</v>
      </c>
      <c r="E6544" t="s">
        <v>907</v>
      </c>
      <c r="F6544" t="s">
        <v>193</v>
      </c>
      <c r="G6544" t="s">
        <v>367</v>
      </c>
      <c r="H6544" t="s">
        <v>1791</v>
      </c>
      <c r="I6544" t="s">
        <v>14</v>
      </c>
      <c r="J6544" t="s">
        <v>2006</v>
      </c>
      <c r="K6544" t="s">
        <v>56</v>
      </c>
      <c r="L6544" t="s">
        <v>904</v>
      </c>
      <c r="M6544" t="s">
        <v>955</v>
      </c>
      <c r="N6544" s="5">
        <v>-3904489</v>
      </c>
    </row>
    <row r="6545" spans="1:14" x14ac:dyDescent="0.25">
      <c r="A6545" t="s">
        <v>71</v>
      </c>
      <c r="B6545" t="s">
        <v>954</v>
      </c>
      <c r="C6545">
        <v>2123</v>
      </c>
      <c r="D6545" s="2">
        <v>46113</v>
      </c>
      <c r="E6545" t="s">
        <v>907</v>
      </c>
      <c r="F6545" t="s">
        <v>211</v>
      </c>
      <c r="G6545" t="s">
        <v>28</v>
      </c>
      <c r="H6545" t="s">
        <v>6707</v>
      </c>
      <c r="I6545" t="s">
        <v>8878</v>
      </c>
      <c r="J6545" t="s">
        <v>1447</v>
      </c>
      <c r="K6545" t="s">
        <v>56</v>
      </c>
      <c r="L6545" t="s">
        <v>904</v>
      </c>
      <c r="M6545" t="s">
        <v>955</v>
      </c>
      <c r="N6545" s="5">
        <v>-5378632</v>
      </c>
    </row>
    <row r="6546" spans="1:14" x14ac:dyDescent="0.25">
      <c r="A6546" t="s">
        <v>71</v>
      </c>
      <c r="B6546" t="s">
        <v>954</v>
      </c>
      <c r="C6546">
        <v>2123</v>
      </c>
      <c r="D6546" s="2">
        <v>46113</v>
      </c>
      <c r="E6546" t="s">
        <v>907</v>
      </c>
      <c r="F6546" t="s">
        <v>214</v>
      </c>
      <c r="G6546" t="s">
        <v>844</v>
      </c>
      <c r="H6546" t="s">
        <v>724</v>
      </c>
      <c r="I6546" t="s">
        <v>8879</v>
      </c>
      <c r="J6546" t="s">
        <v>891</v>
      </c>
      <c r="K6546" t="s">
        <v>56</v>
      </c>
      <c r="L6546" t="s">
        <v>904</v>
      </c>
      <c r="M6546" t="s">
        <v>955</v>
      </c>
      <c r="N6546" s="5">
        <v>-5378632</v>
      </c>
    </row>
    <row r="6547" spans="1:14" x14ac:dyDescent="0.25">
      <c r="A6547" t="s">
        <v>71</v>
      </c>
      <c r="B6547" t="s">
        <v>954</v>
      </c>
      <c r="C6547">
        <v>2123</v>
      </c>
      <c r="D6547" s="2">
        <v>46113</v>
      </c>
      <c r="E6547" t="s">
        <v>907</v>
      </c>
      <c r="F6547" t="s">
        <v>214</v>
      </c>
      <c r="G6547" t="s">
        <v>844</v>
      </c>
      <c r="H6547" t="s">
        <v>724</v>
      </c>
      <c r="I6547" t="s">
        <v>8880</v>
      </c>
      <c r="J6547" t="s">
        <v>891</v>
      </c>
      <c r="K6547" t="s">
        <v>56</v>
      </c>
      <c r="L6547" t="s">
        <v>904</v>
      </c>
      <c r="M6547" t="s">
        <v>955</v>
      </c>
      <c r="N6547" s="5">
        <v>-3179369</v>
      </c>
    </row>
    <row r="6548" spans="1:14" x14ac:dyDescent="0.25">
      <c r="A6548" t="s">
        <v>71</v>
      </c>
      <c r="B6548" t="s">
        <v>954</v>
      </c>
      <c r="C6548">
        <v>2123</v>
      </c>
      <c r="D6548" s="2">
        <v>46113</v>
      </c>
      <c r="E6548" t="s">
        <v>907</v>
      </c>
      <c r="F6548" t="s">
        <v>619</v>
      </c>
      <c r="G6548" t="s">
        <v>620</v>
      </c>
      <c r="H6548" t="s">
        <v>6702</v>
      </c>
      <c r="I6548" t="s">
        <v>8881</v>
      </c>
      <c r="J6548" t="s">
        <v>892</v>
      </c>
      <c r="K6548" t="s">
        <v>56</v>
      </c>
      <c r="L6548" t="s">
        <v>904</v>
      </c>
      <c r="M6548" t="s">
        <v>955</v>
      </c>
      <c r="N6548" s="5">
        <v>-3784963</v>
      </c>
    </row>
    <row r="6549" spans="1:14" x14ac:dyDescent="0.25">
      <c r="A6549" t="s">
        <v>71</v>
      </c>
      <c r="B6549" t="s">
        <v>954</v>
      </c>
      <c r="C6549">
        <v>2123</v>
      </c>
      <c r="D6549" s="2">
        <v>46113</v>
      </c>
      <c r="E6549" t="s">
        <v>907</v>
      </c>
      <c r="F6549" t="s">
        <v>1210</v>
      </c>
      <c r="G6549" t="s">
        <v>1292</v>
      </c>
      <c r="H6549" t="s">
        <v>1212</v>
      </c>
      <c r="I6549" t="s">
        <v>8882</v>
      </c>
      <c r="J6549" t="s">
        <v>1448</v>
      </c>
      <c r="K6549" t="s">
        <v>56</v>
      </c>
      <c r="L6549" t="s">
        <v>904</v>
      </c>
      <c r="M6549" t="s">
        <v>955</v>
      </c>
      <c r="N6549" s="5">
        <v>-4980215</v>
      </c>
    </row>
    <row r="6550" spans="1:14" x14ac:dyDescent="0.25">
      <c r="A6550" t="s">
        <v>71</v>
      </c>
      <c r="B6550" t="s">
        <v>954</v>
      </c>
      <c r="C6550">
        <v>2123</v>
      </c>
      <c r="D6550" s="2">
        <v>46113</v>
      </c>
      <c r="E6550" t="s">
        <v>907</v>
      </c>
      <c r="F6550" t="s">
        <v>622</v>
      </c>
      <c r="G6550" t="s">
        <v>863</v>
      </c>
      <c r="H6550" t="s">
        <v>613</v>
      </c>
      <c r="I6550" t="s">
        <v>8883</v>
      </c>
      <c r="J6550" t="s">
        <v>4467</v>
      </c>
      <c r="K6550" t="s">
        <v>56</v>
      </c>
      <c r="L6550" t="s">
        <v>904</v>
      </c>
      <c r="M6550" t="s">
        <v>955</v>
      </c>
      <c r="N6550" s="5">
        <v>-4781006</v>
      </c>
    </row>
    <row r="6551" spans="1:14" x14ac:dyDescent="0.25">
      <c r="A6551" t="s">
        <v>71</v>
      </c>
      <c r="B6551" t="s">
        <v>954</v>
      </c>
      <c r="C6551">
        <v>2123</v>
      </c>
      <c r="D6551" s="2">
        <v>46113</v>
      </c>
      <c r="E6551" t="s">
        <v>907</v>
      </c>
      <c r="F6551" t="s">
        <v>212</v>
      </c>
      <c r="G6551" t="s">
        <v>958</v>
      </c>
      <c r="H6551" t="s">
        <v>6704</v>
      </c>
      <c r="I6551" t="s">
        <v>8884</v>
      </c>
      <c r="J6551" t="s">
        <v>894</v>
      </c>
      <c r="K6551" t="s">
        <v>56</v>
      </c>
      <c r="L6551" t="s">
        <v>904</v>
      </c>
      <c r="M6551" t="s">
        <v>955</v>
      </c>
      <c r="N6551" s="5">
        <v>-1195252</v>
      </c>
    </row>
    <row r="6552" spans="1:14" x14ac:dyDescent="0.25">
      <c r="A6552" t="s">
        <v>71</v>
      </c>
      <c r="B6552" t="s">
        <v>954</v>
      </c>
      <c r="C6552">
        <v>2123</v>
      </c>
      <c r="D6552" s="2">
        <v>46113</v>
      </c>
      <c r="E6552" t="s">
        <v>907</v>
      </c>
      <c r="F6552" t="s">
        <v>1154</v>
      </c>
      <c r="G6552" t="s">
        <v>1199</v>
      </c>
      <c r="H6552" t="s">
        <v>6706</v>
      </c>
      <c r="I6552" t="s">
        <v>8885</v>
      </c>
      <c r="J6552" t="s">
        <v>1201</v>
      </c>
      <c r="K6552" t="s">
        <v>56</v>
      </c>
      <c r="L6552" t="s">
        <v>904</v>
      </c>
      <c r="M6552" t="s">
        <v>955</v>
      </c>
      <c r="N6552" s="5">
        <v>-4781006</v>
      </c>
    </row>
    <row r="6553" spans="1:14" x14ac:dyDescent="0.25">
      <c r="A6553" t="s">
        <v>71</v>
      </c>
      <c r="B6553" t="s">
        <v>954</v>
      </c>
      <c r="C6553">
        <v>2123</v>
      </c>
      <c r="D6553" s="2">
        <v>46113</v>
      </c>
      <c r="E6553" t="s">
        <v>907</v>
      </c>
      <c r="F6553" t="s">
        <v>1064</v>
      </c>
      <c r="G6553" t="s">
        <v>1122</v>
      </c>
      <c r="H6553" t="s">
        <v>6705</v>
      </c>
      <c r="I6553" t="s">
        <v>8886</v>
      </c>
      <c r="J6553" t="s">
        <v>1202</v>
      </c>
      <c r="K6553" t="s">
        <v>56</v>
      </c>
      <c r="L6553" t="s">
        <v>904</v>
      </c>
      <c r="M6553" t="s">
        <v>955</v>
      </c>
      <c r="N6553" s="5">
        <v>-3784963</v>
      </c>
    </row>
    <row r="6554" spans="1:14" x14ac:dyDescent="0.25">
      <c r="A6554" t="s">
        <v>71</v>
      </c>
      <c r="B6554" t="s">
        <v>954</v>
      </c>
      <c r="C6554">
        <v>2123</v>
      </c>
      <c r="D6554" s="2">
        <v>46113</v>
      </c>
      <c r="E6554" t="s">
        <v>907</v>
      </c>
      <c r="F6554" t="s">
        <v>213</v>
      </c>
      <c r="G6554" t="s">
        <v>29</v>
      </c>
      <c r="H6554" t="s">
        <v>6703</v>
      </c>
      <c r="I6554" t="s">
        <v>8887</v>
      </c>
      <c r="J6554" t="s">
        <v>893</v>
      </c>
      <c r="K6554" t="s">
        <v>56</v>
      </c>
      <c r="L6554" t="s">
        <v>904</v>
      </c>
      <c r="M6554" t="s">
        <v>955</v>
      </c>
      <c r="N6554" s="5">
        <v>-3784963</v>
      </c>
    </row>
    <row r="6555" spans="1:14" x14ac:dyDescent="0.25">
      <c r="A6555" t="s">
        <v>71</v>
      </c>
      <c r="B6555" t="s">
        <v>954</v>
      </c>
      <c r="C6555">
        <v>2123</v>
      </c>
      <c r="D6555" s="2">
        <v>46143</v>
      </c>
      <c r="E6555" t="s">
        <v>905</v>
      </c>
      <c r="F6555" t="s">
        <v>211</v>
      </c>
      <c r="G6555" t="s">
        <v>28</v>
      </c>
      <c r="H6555" t="s">
        <v>6707</v>
      </c>
      <c r="I6555" t="s">
        <v>11528</v>
      </c>
      <c r="J6555" t="s">
        <v>28</v>
      </c>
      <c r="K6555" t="s">
        <v>56</v>
      </c>
      <c r="L6555" t="s">
        <v>902</v>
      </c>
      <c r="M6555" t="s">
        <v>955</v>
      </c>
      <c r="N6555" s="5">
        <v>5416227</v>
      </c>
    </row>
    <row r="6556" spans="1:14" x14ac:dyDescent="0.25">
      <c r="A6556" t="s">
        <v>71</v>
      </c>
      <c r="B6556" t="s">
        <v>954</v>
      </c>
      <c r="C6556">
        <v>2123</v>
      </c>
      <c r="D6556" s="2">
        <v>46143</v>
      </c>
      <c r="E6556" t="s">
        <v>905</v>
      </c>
      <c r="F6556" t="s">
        <v>214</v>
      </c>
      <c r="G6556" t="s">
        <v>844</v>
      </c>
      <c r="H6556" t="s">
        <v>724</v>
      </c>
      <c r="I6556" t="s">
        <v>11529</v>
      </c>
      <c r="J6556" t="s">
        <v>844</v>
      </c>
      <c r="K6556" t="s">
        <v>838</v>
      </c>
      <c r="L6556" t="s">
        <v>902</v>
      </c>
      <c r="M6556" t="s">
        <v>955</v>
      </c>
      <c r="N6556" s="5">
        <v>5416227</v>
      </c>
    </row>
    <row r="6557" spans="1:14" x14ac:dyDescent="0.25">
      <c r="A6557" t="s">
        <v>71</v>
      </c>
      <c r="B6557" t="s">
        <v>954</v>
      </c>
      <c r="C6557">
        <v>2123</v>
      </c>
      <c r="D6557" s="2">
        <v>46143</v>
      </c>
      <c r="E6557" t="s">
        <v>905</v>
      </c>
      <c r="F6557" t="s">
        <v>214</v>
      </c>
      <c r="G6557" t="s">
        <v>844</v>
      </c>
      <c r="H6557" t="s">
        <v>724</v>
      </c>
      <c r="I6557" t="s">
        <v>11530</v>
      </c>
      <c r="J6557" t="s">
        <v>844</v>
      </c>
      <c r="K6557" t="s">
        <v>838</v>
      </c>
      <c r="L6557" t="s">
        <v>902</v>
      </c>
      <c r="M6557" t="s">
        <v>955</v>
      </c>
      <c r="N6557" s="5">
        <v>5416227</v>
      </c>
    </row>
    <row r="6558" spans="1:14" x14ac:dyDescent="0.25">
      <c r="A6558" t="s">
        <v>71</v>
      </c>
      <c r="B6558" t="s">
        <v>954</v>
      </c>
      <c r="C6558">
        <v>2123</v>
      </c>
      <c r="D6558" s="2">
        <v>46143</v>
      </c>
      <c r="E6558" t="s">
        <v>905</v>
      </c>
      <c r="F6558" t="s">
        <v>619</v>
      </c>
      <c r="G6558" t="s">
        <v>620</v>
      </c>
      <c r="H6558" t="s">
        <v>6702</v>
      </c>
      <c r="I6558" t="s">
        <v>11531</v>
      </c>
      <c r="J6558" t="s">
        <v>620</v>
      </c>
      <c r="K6558" t="s">
        <v>838</v>
      </c>
      <c r="L6558" t="s">
        <v>902</v>
      </c>
      <c r="M6558" t="s">
        <v>955</v>
      </c>
      <c r="N6558" s="5">
        <v>3811419</v>
      </c>
    </row>
    <row r="6559" spans="1:14" x14ac:dyDescent="0.25">
      <c r="A6559" t="s">
        <v>71</v>
      </c>
      <c r="B6559" t="s">
        <v>954</v>
      </c>
      <c r="C6559">
        <v>2123</v>
      </c>
      <c r="D6559" s="2">
        <v>46143</v>
      </c>
      <c r="E6559" t="s">
        <v>905</v>
      </c>
      <c r="F6559" t="s">
        <v>1210</v>
      </c>
      <c r="G6559" t="s">
        <v>1292</v>
      </c>
      <c r="H6559" t="s">
        <v>1212</v>
      </c>
      <c r="I6559" t="s">
        <v>11532</v>
      </c>
      <c r="J6559" t="s">
        <v>1369</v>
      </c>
      <c r="K6559" t="s">
        <v>838</v>
      </c>
      <c r="L6559" t="s">
        <v>902</v>
      </c>
      <c r="M6559" t="s">
        <v>955</v>
      </c>
      <c r="N6559" s="5">
        <v>5015025</v>
      </c>
    </row>
    <row r="6560" spans="1:14" x14ac:dyDescent="0.25">
      <c r="A6560" t="s">
        <v>71</v>
      </c>
      <c r="B6560" t="s">
        <v>954</v>
      </c>
      <c r="C6560">
        <v>2123</v>
      </c>
      <c r="D6560" s="2">
        <v>46143</v>
      </c>
      <c r="E6560" t="s">
        <v>905</v>
      </c>
      <c r="F6560" t="s">
        <v>8888</v>
      </c>
      <c r="G6560" t="s">
        <v>14</v>
      </c>
      <c r="H6560" t="s">
        <v>6708</v>
      </c>
      <c r="I6560" t="s">
        <v>11533</v>
      </c>
      <c r="J6560" t="s">
        <v>11534</v>
      </c>
      <c r="K6560" t="s">
        <v>56</v>
      </c>
      <c r="L6560" t="s">
        <v>902</v>
      </c>
      <c r="M6560" t="s">
        <v>955</v>
      </c>
      <c r="N6560" s="5">
        <v>4723242</v>
      </c>
    </row>
    <row r="6561" spans="1:14" x14ac:dyDescent="0.25">
      <c r="A6561" t="s">
        <v>71</v>
      </c>
      <c r="B6561" t="s">
        <v>954</v>
      </c>
      <c r="C6561">
        <v>2123</v>
      </c>
      <c r="D6561" s="2">
        <v>46143</v>
      </c>
      <c r="E6561" t="s">
        <v>905</v>
      </c>
      <c r="F6561" t="s">
        <v>622</v>
      </c>
      <c r="G6561" t="s">
        <v>863</v>
      </c>
      <c r="H6561" t="s">
        <v>613</v>
      </c>
      <c r="I6561" t="s">
        <v>11535</v>
      </c>
      <c r="J6561" t="s">
        <v>625</v>
      </c>
      <c r="K6561" t="s">
        <v>838</v>
      </c>
      <c r="L6561" t="s">
        <v>902</v>
      </c>
      <c r="M6561" t="s">
        <v>955</v>
      </c>
      <c r="N6561" s="5">
        <v>4814424</v>
      </c>
    </row>
    <row r="6562" spans="1:14" x14ac:dyDescent="0.25">
      <c r="A6562" t="s">
        <v>71</v>
      </c>
      <c r="B6562" t="s">
        <v>954</v>
      </c>
      <c r="C6562">
        <v>2123</v>
      </c>
      <c r="D6562" s="2">
        <v>46143</v>
      </c>
      <c r="E6562" t="s">
        <v>905</v>
      </c>
      <c r="F6562" t="s">
        <v>1154</v>
      </c>
      <c r="G6562" t="s">
        <v>1199</v>
      </c>
      <c r="H6562" t="s">
        <v>9837</v>
      </c>
      <c r="I6562" t="s">
        <v>11536</v>
      </c>
      <c r="J6562" t="s">
        <v>11537</v>
      </c>
      <c r="K6562" t="s">
        <v>56</v>
      </c>
      <c r="L6562" t="s">
        <v>902</v>
      </c>
      <c r="M6562" t="s">
        <v>955</v>
      </c>
      <c r="N6562" s="5">
        <v>4814424</v>
      </c>
    </row>
    <row r="6563" spans="1:14" x14ac:dyDescent="0.25">
      <c r="A6563" t="s">
        <v>71</v>
      </c>
      <c r="B6563" t="s">
        <v>954</v>
      </c>
      <c r="C6563">
        <v>2123</v>
      </c>
      <c r="D6563" s="2">
        <v>46143</v>
      </c>
      <c r="E6563" t="s">
        <v>905</v>
      </c>
      <c r="F6563" t="s">
        <v>213</v>
      </c>
      <c r="G6563" t="s">
        <v>29</v>
      </c>
      <c r="H6563" t="s">
        <v>6703</v>
      </c>
      <c r="I6563" t="s">
        <v>11538</v>
      </c>
      <c r="J6563" t="s">
        <v>11539</v>
      </c>
      <c r="K6563" t="s">
        <v>838</v>
      </c>
      <c r="L6563" t="s">
        <v>902</v>
      </c>
      <c r="M6563" t="s">
        <v>955</v>
      </c>
      <c r="N6563" s="5">
        <v>3811419</v>
      </c>
    </row>
    <row r="6564" spans="1:14" x14ac:dyDescent="0.25">
      <c r="A6564" t="s">
        <v>71</v>
      </c>
      <c r="B6564" t="s">
        <v>954</v>
      </c>
      <c r="C6564">
        <v>2123</v>
      </c>
      <c r="D6564" s="2">
        <v>46143</v>
      </c>
      <c r="E6564" t="s">
        <v>906</v>
      </c>
      <c r="F6564" t="s">
        <v>193</v>
      </c>
      <c r="G6564" t="s">
        <v>367</v>
      </c>
      <c r="H6564" t="s">
        <v>10611</v>
      </c>
      <c r="I6564" t="s">
        <v>14</v>
      </c>
      <c r="J6564" t="s">
        <v>1793</v>
      </c>
      <c r="K6564" t="s">
        <v>838</v>
      </c>
      <c r="L6564" t="s">
        <v>903</v>
      </c>
      <c r="M6564" t="s">
        <v>955</v>
      </c>
      <c r="N6564" s="5">
        <v>3979848</v>
      </c>
    </row>
    <row r="6565" spans="1:14" x14ac:dyDescent="0.25">
      <c r="A6565" t="s">
        <v>71</v>
      </c>
      <c r="B6565" t="s">
        <v>954</v>
      </c>
      <c r="C6565">
        <v>2123</v>
      </c>
      <c r="D6565" s="2">
        <v>46143</v>
      </c>
      <c r="E6565" t="s">
        <v>906</v>
      </c>
      <c r="F6565" t="s">
        <v>211</v>
      </c>
      <c r="G6565" t="s">
        <v>28</v>
      </c>
      <c r="H6565" t="s">
        <v>10614</v>
      </c>
      <c r="I6565" t="s">
        <v>14</v>
      </c>
      <c r="J6565" t="s">
        <v>1370</v>
      </c>
      <c r="K6565" t="s">
        <v>56</v>
      </c>
      <c r="L6565" t="s">
        <v>903</v>
      </c>
      <c r="M6565" t="s">
        <v>955</v>
      </c>
      <c r="N6565" s="5">
        <v>5482443</v>
      </c>
    </row>
    <row r="6566" spans="1:14" x14ac:dyDescent="0.25">
      <c r="A6566" t="s">
        <v>71</v>
      </c>
      <c r="B6566" t="s">
        <v>954</v>
      </c>
      <c r="C6566">
        <v>2123</v>
      </c>
      <c r="D6566" s="2">
        <v>46143</v>
      </c>
      <c r="E6566" t="s">
        <v>906</v>
      </c>
      <c r="F6566" t="s">
        <v>214</v>
      </c>
      <c r="G6566" t="s">
        <v>844</v>
      </c>
      <c r="H6566" t="s">
        <v>724</v>
      </c>
      <c r="I6566" t="s">
        <v>11540</v>
      </c>
      <c r="J6566" t="s">
        <v>4460</v>
      </c>
      <c r="K6566" t="s">
        <v>838</v>
      </c>
      <c r="L6566" t="s">
        <v>903</v>
      </c>
      <c r="M6566" t="s">
        <v>955</v>
      </c>
      <c r="N6566" s="5">
        <v>5482443</v>
      </c>
    </row>
    <row r="6567" spans="1:14" x14ac:dyDescent="0.25">
      <c r="A6567" t="s">
        <v>71</v>
      </c>
      <c r="B6567" t="s">
        <v>954</v>
      </c>
      <c r="C6567">
        <v>2123</v>
      </c>
      <c r="D6567" s="2">
        <v>46143</v>
      </c>
      <c r="E6567" t="s">
        <v>906</v>
      </c>
      <c r="F6567" t="s">
        <v>214</v>
      </c>
      <c r="G6567" t="s">
        <v>844</v>
      </c>
      <c r="H6567" t="s">
        <v>724</v>
      </c>
      <c r="I6567" t="s">
        <v>11541</v>
      </c>
      <c r="J6567" t="s">
        <v>4460</v>
      </c>
      <c r="K6567" t="s">
        <v>838</v>
      </c>
      <c r="L6567" t="s">
        <v>903</v>
      </c>
      <c r="M6567" t="s">
        <v>955</v>
      </c>
      <c r="N6567" s="5">
        <v>5482443</v>
      </c>
    </row>
    <row r="6568" spans="1:14" x14ac:dyDescent="0.25">
      <c r="A6568" t="s">
        <v>71</v>
      </c>
      <c r="B6568" t="s">
        <v>954</v>
      </c>
      <c r="C6568">
        <v>2123</v>
      </c>
      <c r="D6568" s="2">
        <v>46143</v>
      </c>
      <c r="E6568" t="s">
        <v>906</v>
      </c>
      <c r="F6568" t="s">
        <v>619</v>
      </c>
      <c r="G6568" t="s">
        <v>620</v>
      </c>
      <c r="H6568" t="s">
        <v>10610</v>
      </c>
      <c r="I6568" t="s">
        <v>14</v>
      </c>
      <c r="J6568" t="s">
        <v>873</v>
      </c>
      <c r="K6568" t="s">
        <v>838</v>
      </c>
      <c r="L6568" t="s">
        <v>903</v>
      </c>
      <c r="M6568" t="s">
        <v>955</v>
      </c>
      <c r="N6568" s="5">
        <v>3858016</v>
      </c>
    </row>
    <row r="6569" spans="1:14" x14ac:dyDescent="0.25">
      <c r="A6569" t="s">
        <v>71</v>
      </c>
      <c r="B6569" t="s">
        <v>954</v>
      </c>
      <c r="C6569">
        <v>2123</v>
      </c>
      <c r="D6569" s="2">
        <v>46143</v>
      </c>
      <c r="E6569" t="s">
        <v>906</v>
      </c>
      <c r="F6569" t="s">
        <v>8888</v>
      </c>
      <c r="G6569" t="s">
        <v>14</v>
      </c>
      <c r="H6569" t="s">
        <v>6708</v>
      </c>
      <c r="I6569" t="s">
        <v>11542</v>
      </c>
      <c r="J6569" t="s">
        <v>8889</v>
      </c>
      <c r="K6569" t="s">
        <v>56</v>
      </c>
      <c r="L6569" t="s">
        <v>903</v>
      </c>
      <c r="M6569" t="s">
        <v>955</v>
      </c>
      <c r="N6569" s="5">
        <v>7512978</v>
      </c>
    </row>
    <row r="6570" spans="1:14" x14ac:dyDescent="0.25">
      <c r="A6570" t="s">
        <v>71</v>
      </c>
      <c r="B6570" t="s">
        <v>954</v>
      </c>
      <c r="C6570">
        <v>2123</v>
      </c>
      <c r="D6570" s="2">
        <v>46143</v>
      </c>
      <c r="E6570" t="s">
        <v>906</v>
      </c>
      <c r="F6570" t="s">
        <v>1064</v>
      </c>
      <c r="G6570" t="s">
        <v>1122</v>
      </c>
      <c r="H6570" t="s">
        <v>10613</v>
      </c>
      <c r="I6570" t="s">
        <v>14</v>
      </c>
      <c r="J6570" t="s">
        <v>1293</v>
      </c>
      <c r="K6570" t="s">
        <v>56</v>
      </c>
      <c r="L6570" t="s">
        <v>903</v>
      </c>
      <c r="M6570" t="s">
        <v>955</v>
      </c>
      <c r="N6570" s="5">
        <v>3858016</v>
      </c>
    </row>
    <row r="6571" spans="1:14" x14ac:dyDescent="0.25">
      <c r="A6571" t="s">
        <v>71</v>
      </c>
      <c r="B6571" t="s">
        <v>954</v>
      </c>
      <c r="C6571">
        <v>2123</v>
      </c>
      <c r="D6571" s="2">
        <v>46143</v>
      </c>
      <c r="E6571" t="s">
        <v>906</v>
      </c>
      <c r="F6571" t="s">
        <v>213</v>
      </c>
      <c r="G6571" t="s">
        <v>29</v>
      </c>
      <c r="H6571" t="s">
        <v>10612</v>
      </c>
      <c r="I6571" t="s">
        <v>11543</v>
      </c>
      <c r="J6571" t="s">
        <v>11544</v>
      </c>
      <c r="K6571" t="s">
        <v>56</v>
      </c>
      <c r="L6571" t="s">
        <v>903</v>
      </c>
      <c r="M6571" t="s">
        <v>955</v>
      </c>
      <c r="N6571" s="5">
        <v>3858016</v>
      </c>
    </row>
    <row r="6572" spans="1:14" x14ac:dyDescent="0.25">
      <c r="A6572" t="s">
        <v>71</v>
      </c>
      <c r="B6572" t="s">
        <v>954</v>
      </c>
      <c r="C6572">
        <v>2123</v>
      </c>
      <c r="D6572" s="2">
        <v>46143</v>
      </c>
      <c r="E6572" t="s">
        <v>907</v>
      </c>
      <c r="F6572" t="s">
        <v>193</v>
      </c>
      <c r="G6572" t="s">
        <v>367</v>
      </c>
      <c r="H6572" t="s">
        <v>1791</v>
      </c>
      <c r="I6572" t="s">
        <v>14</v>
      </c>
      <c r="J6572" t="s">
        <v>2006</v>
      </c>
      <c r="K6572" t="s">
        <v>56</v>
      </c>
      <c r="L6572" t="s">
        <v>904</v>
      </c>
      <c r="M6572" t="s">
        <v>955</v>
      </c>
      <c r="N6572" s="5">
        <v>-3931780</v>
      </c>
    </row>
    <row r="6573" spans="1:14" x14ac:dyDescent="0.25">
      <c r="A6573" t="s">
        <v>71</v>
      </c>
      <c r="B6573" t="s">
        <v>954</v>
      </c>
      <c r="C6573">
        <v>2123</v>
      </c>
      <c r="D6573" s="2">
        <v>46143</v>
      </c>
      <c r="E6573" t="s">
        <v>907</v>
      </c>
      <c r="F6573" t="s">
        <v>211</v>
      </c>
      <c r="G6573" t="s">
        <v>28</v>
      </c>
      <c r="H6573" t="s">
        <v>6707</v>
      </c>
      <c r="I6573" t="s">
        <v>11528</v>
      </c>
      <c r="J6573" t="s">
        <v>1447</v>
      </c>
      <c r="K6573" t="s">
        <v>56</v>
      </c>
      <c r="L6573" t="s">
        <v>904</v>
      </c>
      <c r="M6573" t="s">
        <v>955</v>
      </c>
      <c r="N6573" s="5">
        <v>-5416227</v>
      </c>
    </row>
    <row r="6574" spans="1:14" x14ac:dyDescent="0.25">
      <c r="A6574" t="s">
        <v>71</v>
      </c>
      <c r="B6574" t="s">
        <v>954</v>
      </c>
      <c r="C6574">
        <v>2123</v>
      </c>
      <c r="D6574" s="2">
        <v>46143</v>
      </c>
      <c r="E6574" t="s">
        <v>907</v>
      </c>
      <c r="F6574" t="s">
        <v>214</v>
      </c>
      <c r="G6574" t="s">
        <v>844</v>
      </c>
      <c r="H6574" t="s">
        <v>724</v>
      </c>
      <c r="I6574" t="s">
        <v>11529</v>
      </c>
      <c r="J6574" t="s">
        <v>891</v>
      </c>
      <c r="K6574" t="s">
        <v>838</v>
      </c>
      <c r="L6574" t="s">
        <v>904</v>
      </c>
      <c r="M6574" t="s">
        <v>955</v>
      </c>
      <c r="N6574" s="5">
        <v>-5416227</v>
      </c>
    </row>
    <row r="6575" spans="1:14" x14ac:dyDescent="0.25">
      <c r="A6575" t="s">
        <v>71</v>
      </c>
      <c r="B6575" t="s">
        <v>954</v>
      </c>
      <c r="C6575">
        <v>2123</v>
      </c>
      <c r="D6575" s="2">
        <v>46143</v>
      </c>
      <c r="E6575" t="s">
        <v>907</v>
      </c>
      <c r="F6575" t="s">
        <v>214</v>
      </c>
      <c r="G6575" t="s">
        <v>844</v>
      </c>
      <c r="H6575" t="s">
        <v>724</v>
      </c>
      <c r="I6575" t="s">
        <v>11530</v>
      </c>
      <c r="J6575" t="s">
        <v>891</v>
      </c>
      <c r="K6575" t="s">
        <v>838</v>
      </c>
      <c r="L6575" t="s">
        <v>904</v>
      </c>
      <c r="M6575" t="s">
        <v>955</v>
      </c>
      <c r="N6575" s="5">
        <v>-5416227</v>
      </c>
    </row>
    <row r="6576" spans="1:14" x14ac:dyDescent="0.25">
      <c r="A6576" t="s">
        <v>71</v>
      </c>
      <c r="B6576" t="s">
        <v>954</v>
      </c>
      <c r="C6576">
        <v>2123</v>
      </c>
      <c r="D6576" s="2">
        <v>46143</v>
      </c>
      <c r="E6576" t="s">
        <v>907</v>
      </c>
      <c r="F6576" t="s">
        <v>619</v>
      </c>
      <c r="G6576" t="s">
        <v>620</v>
      </c>
      <c r="H6576" t="s">
        <v>6702</v>
      </c>
      <c r="I6576" t="s">
        <v>11531</v>
      </c>
      <c r="J6576" t="s">
        <v>892</v>
      </c>
      <c r="K6576" t="s">
        <v>838</v>
      </c>
      <c r="L6576" t="s">
        <v>904</v>
      </c>
      <c r="M6576" t="s">
        <v>955</v>
      </c>
      <c r="N6576" s="5">
        <v>-3811419</v>
      </c>
    </row>
    <row r="6577" spans="1:14" x14ac:dyDescent="0.25">
      <c r="A6577" t="s">
        <v>71</v>
      </c>
      <c r="B6577" t="s">
        <v>954</v>
      </c>
      <c r="C6577">
        <v>2123</v>
      </c>
      <c r="D6577" s="2">
        <v>46143</v>
      </c>
      <c r="E6577" t="s">
        <v>907</v>
      </c>
      <c r="F6577" t="s">
        <v>1210</v>
      </c>
      <c r="G6577" t="s">
        <v>1292</v>
      </c>
      <c r="H6577" t="s">
        <v>1212</v>
      </c>
      <c r="I6577" t="s">
        <v>11532</v>
      </c>
      <c r="J6577" t="s">
        <v>11545</v>
      </c>
      <c r="K6577" t="s">
        <v>838</v>
      </c>
      <c r="L6577" t="s">
        <v>904</v>
      </c>
      <c r="M6577" t="s">
        <v>955</v>
      </c>
      <c r="N6577" s="5">
        <v>-5015025</v>
      </c>
    </row>
    <row r="6578" spans="1:14" x14ac:dyDescent="0.25">
      <c r="A6578" t="s">
        <v>71</v>
      </c>
      <c r="B6578" t="s">
        <v>954</v>
      </c>
      <c r="C6578">
        <v>2123</v>
      </c>
      <c r="D6578" s="2">
        <v>46143</v>
      </c>
      <c r="E6578" t="s">
        <v>907</v>
      </c>
      <c r="F6578" t="s">
        <v>8888</v>
      </c>
      <c r="G6578" t="s">
        <v>14</v>
      </c>
      <c r="H6578" t="s">
        <v>6708</v>
      </c>
      <c r="I6578" t="s">
        <v>11533</v>
      </c>
      <c r="J6578" t="s">
        <v>11546</v>
      </c>
      <c r="K6578" t="s">
        <v>56</v>
      </c>
      <c r="L6578" t="s">
        <v>904</v>
      </c>
      <c r="M6578" t="s">
        <v>955</v>
      </c>
      <c r="N6578" s="5">
        <v>-4723242</v>
      </c>
    </row>
    <row r="6579" spans="1:14" x14ac:dyDescent="0.25">
      <c r="A6579" t="s">
        <v>71</v>
      </c>
      <c r="B6579" t="s">
        <v>954</v>
      </c>
      <c r="C6579">
        <v>2123</v>
      </c>
      <c r="D6579" s="2">
        <v>46143</v>
      </c>
      <c r="E6579" t="s">
        <v>907</v>
      </c>
      <c r="F6579" t="s">
        <v>622</v>
      </c>
      <c r="G6579" t="s">
        <v>863</v>
      </c>
      <c r="H6579" t="s">
        <v>613</v>
      </c>
      <c r="I6579" t="s">
        <v>11535</v>
      </c>
      <c r="J6579" t="s">
        <v>4467</v>
      </c>
      <c r="K6579" t="s">
        <v>838</v>
      </c>
      <c r="L6579" t="s">
        <v>904</v>
      </c>
      <c r="M6579" t="s">
        <v>955</v>
      </c>
      <c r="N6579" s="5">
        <v>-4814424</v>
      </c>
    </row>
    <row r="6580" spans="1:14" x14ac:dyDescent="0.25">
      <c r="A6580" t="s">
        <v>71</v>
      </c>
      <c r="B6580" t="s">
        <v>954</v>
      </c>
      <c r="C6580">
        <v>2123</v>
      </c>
      <c r="D6580" s="2">
        <v>46143</v>
      </c>
      <c r="E6580" t="s">
        <v>907</v>
      </c>
      <c r="F6580" t="s">
        <v>1154</v>
      </c>
      <c r="G6580" t="s">
        <v>1199</v>
      </c>
      <c r="H6580" t="s">
        <v>6706</v>
      </c>
      <c r="I6580" t="s">
        <v>14</v>
      </c>
      <c r="J6580" t="s">
        <v>11547</v>
      </c>
      <c r="K6580" t="s">
        <v>838</v>
      </c>
      <c r="L6580" t="s">
        <v>904</v>
      </c>
      <c r="M6580" t="s">
        <v>955</v>
      </c>
      <c r="N6580" s="5">
        <v>-4814424</v>
      </c>
    </row>
    <row r="6581" spans="1:14" x14ac:dyDescent="0.25">
      <c r="A6581" t="s">
        <v>71</v>
      </c>
      <c r="B6581" t="s">
        <v>954</v>
      </c>
      <c r="C6581">
        <v>2123</v>
      </c>
      <c r="D6581" s="2">
        <v>46143</v>
      </c>
      <c r="E6581" t="s">
        <v>907</v>
      </c>
      <c r="F6581" t="s">
        <v>1064</v>
      </c>
      <c r="G6581" t="s">
        <v>1122</v>
      </c>
      <c r="H6581" t="s">
        <v>6705</v>
      </c>
      <c r="I6581" t="s">
        <v>14</v>
      </c>
      <c r="J6581" t="s">
        <v>11548</v>
      </c>
      <c r="K6581" t="s">
        <v>838</v>
      </c>
      <c r="L6581" t="s">
        <v>904</v>
      </c>
      <c r="M6581" t="s">
        <v>955</v>
      </c>
      <c r="N6581" s="5">
        <v>-3811419</v>
      </c>
    </row>
    <row r="6582" spans="1:14" x14ac:dyDescent="0.25">
      <c r="A6582" t="s">
        <v>71</v>
      </c>
      <c r="B6582" t="s">
        <v>954</v>
      </c>
      <c r="C6582">
        <v>2123</v>
      </c>
      <c r="D6582" s="2">
        <v>46143</v>
      </c>
      <c r="E6582" t="s">
        <v>907</v>
      </c>
      <c r="F6582" t="s">
        <v>213</v>
      </c>
      <c r="G6582" t="s">
        <v>29</v>
      </c>
      <c r="H6582" t="s">
        <v>6703</v>
      </c>
      <c r="I6582" t="s">
        <v>11538</v>
      </c>
      <c r="J6582" t="s">
        <v>11549</v>
      </c>
      <c r="K6582" t="s">
        <v>838</v>
      </c>
      <c r="L6582" t="s">
        <v>904</v>
      </c>
      <c r="M6582" t="s">
        <v>955</v>
      </c>
      <c r="N6582" s="5">
        <v>-3811419</v>
      </c>
    </row>
    <row r="6583" spans="1:14" x14ac:dyDescent="0.25">
      <c r="A6583" t="s">
        <v>71</v>
      </c>
      <c r="B6583" t="s">
        <v>954</v>
      </c>
      <c r="C6583">
        <v>2123</v>
      </c>
      <c r="D6583" s="2">
        <v>46174</v>
      </c>
      <c r="E6583" t="s">
        <v>905</v>
      </c>
      <c r="F6583" t="s">
        <v>2008</v>
      </c>
      <c r="G6583" t="s">
        <v>2009</v>
      </c>
      <c r="H6583" t="s">
        <v>1791</v>
      </c>
      <c r="I6583" t="s">
        <v>12978</v>
      </c>
      <c r="J6583" t="s">
        <v>2010</v>
      </c>
      <c r="K6583" t="s">
        <v>828</v>
      </c>
      <c r="L6583" t="s">
        <v>902</v>
      </c>
      <c r="M6583" t="s">
        <v>955</v>
      </c>
      <c r="N6583" s="5">
        <v>3931780</v>
      </c>
    </row>
    <row r="6584" spans="1:14" x14ac:dyDescent="0.25">
      <c r="A6584" t="s">
        <v>71</v>
      </c>
      <c r="B6584" t="s">
        <v>954</v>
      </c>
      <c r="C6584">
        <v>2123</v>
      </c>
      <c r="D6584" s="2">
        <v>46174</v>
      </c>
      <c r="E6584" t="s">
        <v>905</v>
      </c>
      <c r="F6584" t="s">
        <v>211</v>
      </c>
      <c r="G6584" t="s">
        <v>28</v>
      </c>
      <c r="H6584" t="s">
        <v>10614</v>
      </c>
      <c r="I6584" t="s">
        <v>12979</v>
      </c>
      <c r="J6584" t="s">
        <v>28</v>
      </c>
      <c r="K6584" t="s">
        <v>56</v>
      </c>
      <c r="L6584" t="s">
        <v>902</v>
      </c>
      <c r="M6584" t="s">
        <v>955</v>
      </c>
      <c r="N6584" s="5">
        <v>5482443</v>
      </c>
    </row>
    <row r="6585" spans="1:14" x14ac:dyDescent="0.25">
      <c r="A6585" t="s">
        <v>71</v>
      </c>
      <c r="B6585" t="s">
        <v>954</v>
      </c>
      <c r="C6585">
        <v>2123</v>
      </c>
      <c r="D6585" s="2">
        <v>46174</v>
      </c>
      <c r="E6585" t="s">
        <v>905</v>
      </c>
      <c r="F6585" t="s">
        <v>214</v>
      </c>
      <c r="G6585" t="s">
        <v>844</v>
      </c>
      <c r="H6585" t="s">
        <v>724</v>
      </c>
      <c r="I6585" t="s">
        <v>11540</v>
      </c>
      <c r="J6585" t="s">
        <v>844</v>
      </c>
      <c r="K6585" t="s">
        <v>838</v>
      </c>
      <c r="L6585" t="s">
        <v>902</v>
      </c>
      <c r="M6585" t="s">
        <v>955</v>
      </c>
      <c r="N6585" s="5">
        <v>5482443</v>
      </c>
    </row>
    <row r="6586" spans="1:14" x14ac:dyDescent="0.25">
      <c r="A6586" t="s">
        <v>71</v>
      </c>
      <c r="B6586" t="s">
        <v>954</v>
      </c>
      <c r="C6586">
        <v>2123</v>
      </c>
      <c r="D6586" s="2">
        <v>46174</v>
      </c>
      <c r="E6586" t="s">
        <v>905</v>
      </c>
      <c r="F6586" t="s">
        <v>214</v>
      </c>
      <c r="G6586" t="s">
        <v>844</v>
      </c>
      <c r="H6586" t="s">
        <v>724</v>
      </c>
      <c r="I6586" t="s">
        <v>11541</v>
      </c>
      <c r="J6586" t="s">
        <v>844</v>
      </c>
      <c r="K6586" t="s">
        <v>838</v>
      </c>
      <c r="L6586" t="s">
        <v>902</v>
      </c>
      <c r="M6586" t="s">
        <v>955</v>
      </c>
      <c r="N6586" s="5">
        <v>5482443</v>
      </c>
    </row>
    <row r="6587" spans="1:14" x14ac:dyDescent="0.25">
      <c r="A6587" t="s">
        <v>71</v>
      </c>
      <c r="B6587" t="s">
        <v>954</v>
      </c>
      <c r="C6587">
        <v>2123</v>
      </c>
      <c r="D6587" s="2">
        <v>46174</v>
      </c>
      <c r="E6587" t="s">
        <v>905</v>
      </c>
      <c r="F6587" t="s">
        <v>619</v>
      </c>
      <c r="G6587" t="s">
        <v>620</v>
      </c>
      <c r="H6587" t="s">
        <v>10610</v>
      </c>
      <c r="I6587" t="s">
        <v>12980</v>
      </c>
      <c r="J6587" t="s">
        <v>620</v>
      </c>
      <c r="K6587" t="s">
        <v>56</v>
      </c>
      <c r="L6587" t="s">
        <v>902</v>
      </c>
      <c r="M6587" t="s">
        <v>955</v>
      </c>
      <c r="N6587" s="5">
        <v>3858016</v>
      </c>
    </row>
    <row r="6588" spans="1:14" x14ac:dyDescent="0.25">
      <c r="A6588" t="s">
        <v>71</v>
      </c>
      <c r="B6588" t="s">
        <v>954</v>
      </c>
      <c r="C6588">
        <v>2123</v>
      </c>
      <c r="D6588" s="2">
        <v>46174</v>
      </c>
      <c r="E6588" t="s">
        <v>905</v>
      </c>
      <c r="F6588" t="s">
        <v>11834</v>
      </c>
      <c r="G6588" t="s">
        <v>14</v>
      </c>
      <c r="H6588" t="s">
        <v>11836</v>
      </c>
      <c r="I6588" t="s">
        <v>12981</v>
      </c>
      <c r="J6588" t="s">
        <v>12982</v>
      </c>
      <c r="K6588" t="s">
        <v>56</v>
      </c>
      <c r="L6588" t="s">
        <v>902</v>
      </c>
      <c r="M6588" t="s">
        <v>955</v>
      </c>
      <c r="N6588" s="5">
        <v>2030535</v>
      </c>
    </row>
    <row r="6589" spans="1:14" x14ac:dyDescent="0.25">
      <c r="A6589" t="s">
        <v>71</v>
      </c>
      <c r="B6589" t="s">
        <v>954</v>
      </c>
      <c r="C6589">
        <v>2123</v>
      </c>
      <c r="D6589" s="2">
        <v>46174</v>
      </c>
      <c r="E6589" t="s">
        <v>905</v>
      </c>
      <c r="F6589" t="s">
        <v>11834</v>
      </c>
      <c r="G6589" t="s">
        <v>14</v>
      </c>
      <c r="H6589" t="s">
        <v>11836</v>
      </c>
      <c r="I6589" t="s">
        <v>12983</v>
      </c>
      <c r="J6589" t="s">
        <v>11835</v>
      </c>
      <c r="K6589" t="s">
        <v>56</v>
      </c>
      <c r="L6589" t="s">
        <v>902</v>
      </c>
      <c r="M6589" t="s">
        <v>955</v>
      </c>
      <c r="N6589" s="5">
        <v>2032228</v>
      </c>
    </row>
    <row r="6590" spans="1:14" x14ac:dyDescent="0.25">
      <c r="A6590" t="s">
        <v>71</v>
      </c>
      <c r="B6590" t="s">
        <v>954</v>
      </c>
      <c r="C6590">
        <v>2123</v>
      </c>
      <c r="D6590" s="2">
        <v>46174</v>
      </c>
      <c r="E6590" t="s">
        <v>905</v>
      </c>
      <c r="F6590" t="s">
        <v>11834</v>
      </c>
      <c r="G6590" t="s">
        <v>14</v>
      </c>
      <c r="H6590" t="s">
        <v>11836</v>
      </c>
      <c r="I6590" t="s">
        <v>12984</v>
      </c>
      <c r="J6590" t="s">
        <v>12982</v>
      </c>
      <c r="K6590" t="s">
        <v>56</v>
      </c>
      <c r="L6590" t="s">
        <v>902</v>
      </c>
      <c r="M6590" t="s">
        <v>955</v>
      </c>
      <c r="N6590" s="5">
        <v>-2030535</v>
      </c>
    </row>
    <row r="6591" spans="1:14" x14ac:dyDescent="0.25">
      <c r="A6591" t="s">
        <v>71</v>
      </c>
      <c r="B6591" t="s">
        <v>954</v>
      </c>
      <c r="C6591">
        <v>2123</v>
      </c>
      <c r="D6591" s="2">
        <v>46174</v>
      </c>
      <c r="E6591" t="s">
        <v>905</v>
      </c>
      <c r="F6591" t="s">
        <v>8888</v>
      </c>
      <c r="G6591" t="s">
        <v>14</v>
      </c>
      <c r="H6591" t="s">
        <v>6708</v>
      </c>
      <c r="I6591" t="s">
        <v>11542</v>
      </c>
      <c r="J6591" t="s">
        <v>11534</v>
      </c>
      <c r="K6591" t="s">
        <v>56</v>
      </c>
      <c r="L6591" t="s">
        <v>902</v>
      </c>
      <c r="M6591" t="s">
        <v>955</v>
      </c>
      <c r="N6591" s="5">
        <v>7512978</v>
      </c>
    </row>
    <row r="6592" spans="1:14" x14ac:dyDescent="0.25">
      <c r="A6592" t="s">
        <v>71</v>
      </c>
      <c r="B6592" t="s">
        <v>954</v>
      </c>
      <c r="C6592">
        <v>2123</v>
      </c>
      <c r="D6592" s="2">
        <v>46174</v>
      </c>
      <c r="E6592" t="s">
        <v>905</v>
      </c>
      <c r="F6592" t="s">
        <v>1064</v>
      </c>
      <c r="G6592" t="s">
        <v>1122</v>
      </c>
      <c r="H6592" t="s">
        <v>6705</v>
      </c>
      <c r="I6592" t="s">
        <v>12985</v>
      </c>
      <c r="J6592" t="s">
        <v>1065</v>
      </c>
      <c r="K6592" t="s">
        <v>838</v>
      </c>
      <c r="L6592" t="s">
        <v>902</v>
      </c>
      <c r="M6592" t="s">
        <v>955</v>
      </c>
      <c r="N6592" s="5">
        <v>3811419</v>
      </c>
    </row>
    <row r="6593" spans="1:14" x14ac:dyDescent="0.25">
      <c r="A6593" t="s">
        <v>71</v>
      </c>
      <c r="B6593" t="s">
        <v>954</v>
      </c>
      <c r="C6593">
        <v>2123</v>
      </c>
      <c r="D6593" s="2">
        <v>46174</v>
      </c>
      <c r="E6593" t="s">
        <v>905</v>
      </c>
      <c r="F6593" t="s">
        <v>1064</v>
      </c>
      <c r="G6593" t="s">
        <v>1122</v>
      </c>
      <c r="H6593" t="s">
        <v>10613</v>
      </c>
      <c r="I6593" t="s">
        <v>12986</v>
      </c>
      <c r="J6593" t="s">
        <v>1065</v>
      </c>
      <c r="K6593" t="s">
        <v>56</v>
      </c>
      <c r="L6593" t="s">
        <v>902</v>
      </c>
      <c r="M6593" t="s">
        <v>955</v>
      </c>
      <c r="N6593" s="5">
        <v>3858016</v>
      </c>
    </row>
    <row r="6594" spans="1:14" x14ac:dyDescent="0.25">
      <c r="A6594" t="s">
        <v>71</v>
      </c>
      <c r="B6594" t="s">
        <v>954</v>
      </c>
      <c r="C6594">
        <v>2123</v>
      </c>
      <c r="D6594" s="2">
        <v>46174</v>
      </c>
      <c r="E6594" t="s">
        <v>905</v>
      </c>
      <c r="F6594" t="s">
        <v>213</v>
      </c>
      <c r="G6594" t="s">
        <v>29</v>
      </c>
      <c r="H6594" t="s">
        <v>10612</v>
      </c>
      <c r="I6594" t="s">
        <v>11543</v>
      </c>
      <c r="J6594" t="s">
        <v>11539</v>
      </c>
      <c r="K6594" t="s">
        <v>56</v>
      </c>
      <c r="L6594" t="s">
        <v>902</v>
      </c>
      <c r="M6594" t="s">
        <v>955</v>
      </c>
      <c r="N6594" s="5">
        <v>3858016</v>
      </c>
    </row>
    <row r="6595" spans="1:14" x14ac:dyDescent="0.25">
      <c r="A6595" t="s">
        <v>71</v>
      </c>
      <c r="B6595" t="s">
        <v>954</v>
      </c>
      <c r="C6595">
        <v>2123</v>
      </c>
      <c r="D6595" s="2">
        <v>46174</v>
      </c>
      <c r="E6595" t="s">
        <v>906</v>
      </c>
      <c r="F6595" t="s">
        <v>193</v>
      </c>
      <c r="G6595" t="s">
        <v>367</v>
      </c>
      <c r="H6595" t="s">
        <v>12158</v>
      </c>
      <c r="I6595" t="s">
        <v>14</v>
      </c>
      <c r="J6595" t="s">
        <v>1793</v>
      </c>
      <c r="K6595" t="s">
        <v>56</v>
      </c>
      <c r="L6595" t="s">
        <v>903</v>
      </c>
      <c r="M6595" t="s">
        <v>955</v>
      </c>
      <c r="N6595" s="5">
        <v>4000390</v>
      </c>
    </row>
    <row r="6596" spans="1:14" x14ac:dyDescent="0.25">
      <c r="A6596" t="s">
        <v>71</v>
      </c>
      <c r="B6596" t="s">
        <v>954</v>
      </c>
      <c r="C6596">
        <v>2123</v>
      </c>
      <c r="D6596" s="2">
        <v>46174</v>
      </c>
      <c r="E6596" t="s">
        <v>906</v>
      </c>
      <c r="F6596" t="s">
        <v>211</v>
      </c>
      <c r="G6596" t="s">
        <v>28</v>
      </c>
      <c r="H6596" t="s">
        <v>12157</v>
      </c>
      <c r="I6596" t="s">
        <v>14</v>
      </c>
      <c r="J6596" t="s">
        <v>1370</v>
      </c>
      <c r="K6596" t="s">
        <v>838</v>
      </c>
      <c r="L6596" t="s">
        <v>903</v>
      </c>
      <c r="M6596" t="s">
        <v>955</v>
      </c>
      <c r="N6596" s="5">
        <v>5510742</v>
      </c>
    </row>
    <row r="6597" spans="1:14" x14ac:dyDescent="0.25">
      <c r="A6597" t="s">
        <v>71</v>
      </c>
      <c r="B6597" t="s">
        <v>954</v>
      </c>
      <c r="C6597">
        <v>2123</v>
      </c>
      <c r="D6597" s="2">
        <v>46174</v>
      </c>
      <c r="E6597" t="s">
        <v>906</v>
      </c>
      <c r="F6597" t="s">
        <v>214</v>
      </c>
      <c r="G6597" t="s">
        <v>844</v>
      </c>
      <c r="H6597" t="s">
        <v>724</v>
      </c>
      <c r="I6597" t="s">
        <v>14</v>
      </c>
      <c r="J6597" t="s">
        <v>4460</v>
      </c>
      <c r="K6597" t="s">
        <v>838</v>
      </c>
      <c r="L6597" t="s">
        <v>903</v>
      </c>
      <c r="M6597" t="s">
        <v>955</v>
      </c>
      <c r="N6597" s="5">
        <v>5510742</v>
      </c>
    </row>
    <row r="6598" spans="1:14" x14ac:dyDescent="0.25">
      <c r="A6598" t="s">
        <v>71</v>
      </c>
      <c r="B6598" t="s">
        <v>954</v>
      </c>
      <c r="C6598">
        <v>2123</v>
      </c>
      <c r="D6598" s="2">
        <v>46174</v>
      </c>
      <c r="E6598" t="s">
        <v>906</v>
      </c>
      <c r="F6598" t="s">
        <v>214</v>
      </c>
      <c r="G6598" t="s">
        <v>844</v>
      </c>
      <c r="H6598" t="s">
        <v>724</v>
      </c>
      <c r="I6598" t="s">
        <v>14</v>
      </c>
      <c r="J6598" t="s">
        <v>4460</v>
      </c>
      <c r="K6598" t="s">
        <v>56</v>
      </c>
      <c r="L6598" t="s">
        <v>903</v>
      </c>
      <c r="M6598" t="s">
        <v>955</v>
      </c>
      <c r="N6598" s="5">
        <v>5510742</v>
      </c>
    </row>
    <row r="6599" spans="1:14" x14ac:dyDescent="0.25">
      <c r="A6599" t="s">
        <v>71</v>
      </c>
      <c r="B6599" t="s">
        <v>954</v>
      </c>
      <c r="C6599">
        <v>2123</v>
      </c>
      <c r="D6599" s="2">
        <v>46174</v>
      </c>
      <c r="E6599" t="s">
        <v>906</v>
      </c>
      <c r="F6599" t="s">
        <v>619</v>
      </c>
      <c r="G6599" t="s">
        <v>620</v>
      </c>
      <c r="H6599" t="s">
        <v>12154</v>
      </c>
      <c r="I6599" t="s">
        <v>14</v>
      </c>
      <c r="J6599" t="s">
        <v>873</v>
      </c>
      <c r="K6599" t="s">
        <v>838</v>
      </c>
      <c r="L6599" t="s">
        <v>903</v>
      </c>
      <c r="M6599" t="s">
        <v>955</v>
      </c>
      <c r="N6599" s="5">
        <v>3877929</v>
      </c>
    </row>
    <row r="6600" spans="1:14" x14ac:dyDescent="0.25">
      <c r="A6600" t="s">
        <v>71</v>
      </c>
      <c r="B6600" t="s">
        <v>954</v>
      </c>
      <c r="C6600">
        <v>2123</v>
      </c>
      <c r="D6600" s="2">
        <v>46174</v>
      </c>
      <c r="E6600" t="s">
        <v>906</v>
      </c>
      <c r="F6600" t="s">
        <v>8888</v>
      </c>
      <c r="G6600" t="s">
        <v>14</v>
      </c>
      <c r="H6600" t="s">
        <v>6708</v>
      </c>
      <c r="I6600" t="s">
        <v>14</v>
      </c>
      <c r="J6600" t="s">
        <v>8889</v>
      </c>
      <c r="K6600" t="s">
        <v>838</v>
      </c>
      <c r="L6600" t="s">
        <v>903</v>
      </c>
      <c r="M6600" t="s">
        <v>955</v>
      </c>
      <c r="N6600" s="5">
        <v>7551757</v>
      </c>
    </row>
    <row r="6601" spans="1:14" x14ac:dyDescent="0.25">
      <c r="A6601" t="s">
        <v>71</v>
      </c>
      <c r="B6601" t="s">
        <v>954</v>
      </c>
      <c r="C6601">
        <v>2123</v>
      </c>
      <c r="D6601" s="2">
        <v>46174</v>
      </c>
      <c r="E6601" t="s">
        <v>906</v>
      </c>
      <c r="F6601" t="s">
        <v>1064</v>
      </c>
      <c r="G6601" t="s">
        <v>1122</v>
      </c>
      <c r="H6601" t="s">
        <v>12156</v>
      </c>
      <c r="I6601" t="s">
        <v>14</v>
      </c>
      <c r="J6601" t="s">
        <v>1293</v>
      </c>
      <c r="K6601" t="s">
        <v>838</v>
      </c>
      <c r="L6601" t="s">
        <v>903</v>
      </c>
      <c r="M6601" t="s">
        <v>955</v>
      </c>
      <c r="N6601" s="5">
        <v>3139082</v>
      </c>
    </row>
    <row r="6602" spans="1:14" x14ac:dyDescent="0.25">
      <c r="A6602" t="s">
        <v>71</v>
      </c>
      <c r="B6602" t="s">
        <v>954</v>
      </c>
      <c r="C6602">
        <v>2123</v>
      </c>
      <c r="D6602" s="2">
        <v>46174</v>
      </c>
      <c r="E6602" t="s">
        <v>906</v>
      </c>
      <c r="F6602" t="s">
        <v>213</v>
      </c>
      <c r="G6602" t="s">
        <v>29</v>
      </c>
      <c r="H6602" t="s">
        <v>12155</v>
      </c>
      <c r="I6602" t="s">
        <v>14</v>
      </c>
      <c r="J6602" t="s">
        <v>874</v>
      </c>
      <c r="K6602" t="s">
        <v>838</v>
      </c>
      <c r="L6602" t="s">
        <v>903</v>
      </c>
      <c r="M6602" t="s">
        <v>955</v>
      </c>
      <c r="N6602" s="5">
        <v>3877929</v>
      </c>
    </row>
    <row r="6603" spans="1:14" x14ac:dyDescent="0.25">
      <c r="A6603" t="s">
        <v>71</v>
      </c>
      <c r="B6603" t="s">
        <v>954</v>
      </c>
      <c r="C6603">
        <v>2123</v>
      </c>
      <c r="D6603" s="2">
        <v>46174</v>
      </c>
      <c r="E6603" t="s">
        <v>907</v>
      </c>
      <c r="F6603" t="s">
        <v>193</v>
      </c>
      <c r="G6603" t="s">
        <v>367</v>
      </c>
      <c r="H6603" t="s">
        <v>10611</v>
      </c>
      <c r="I6603" t="s">
        <v>14</v>
      </c>
      <c r="J6603" t="s">
        <v>2006</v>
      </c>
      <c r="K6603" t="s">
        <v>838</v>
      </c>
      <c r="L6603" t="s">
        <v>904</v>
      </c>
      <c r="M6603" t="s">
        <v>955</v>
      </c>
      <c r="N6603" s="5">
        <v>-3979848</v>
      </c>
    </row>
    <row r="6604" spans="1:14" x14ac:dyDescent="0.25">
      <c r="A6604" t="s">
        <v>71</v>
      </c>
      <c r="B6604" t="s">
        <v>954</v>
      </c>
      <c r="C6604">
        <v>2123</v>
      </c>
      <c r="D6604" s="2">
        <v>46174</v>
      </c>
      <c r="E6604" t="s">
        <v>907</v>
      </c>
      <c r="F6604" t="s">
        <v>211</v>
      </c>
      <c r="G6604" t="s">
        <v>28</v>
      </c>
      <c r="H6604" t="s">
        <v>10614</v>
      </c>
      <c r="I6604" t="s">
        <v>12979</v>
      </c>
      <c r="J6604" t="s">
        <v>1447</v>
      </c>
      <c r="K6604" t="s">
        <v>56</v>
      </c>
      <c r="L6604" t="s">
        <v>904</v>
      </c>
      <c r="M6604" t="s">
        <v>955</v>
      </c>
      <c r="N6604" s="5">
        <v>-5482443</v>
      </c>
    </row>
    <row r="6605" spans="1:14" x14ac:dyDescent="0.25">
      <c r="A6605" t="s">
        <v>71</v>
      </c>
      <c r="B6605" t="s">
        <v>954</v>
      </c>
      <c r="C6605">
        <v>2123</v>
      </c>
      <c r="D6605" s="2">
        <v>46174</v>
      </c>
      <c r="E6605" t="s">
        <v>907</v>
      </c>
      <c r="F6605" t="s">
        <v>214</v>
      </c>
      <c r="G6605" t="s">
        <v>844</v>
      </c>
      <c r="H6605" t="s">
        <v>724</v>
      </c>
      <c r="I6605" t="s">
        <v>11540</v>
      </c>
      <c r="J6605" t="s">
        <v>891</v>
      </c>
      <c r="K6605" t="s">
        <v>838</v>
      </c>
      <c r="L6605" t="s">
        <v>904</v>
      </c>
      <c r="M6605" t="s">
        <v>955</v>
      </c>
      <c r="N6605" s="5">
        <v>-5482443</v>
      </c>
    </row>
    <row r="6606" spans="1:14" x14ac:dyDescent="0.25">
      <c r="A6606" t="s">
        <v>71</v>
      </c>
      <c r="B6606" t="s">
        <v>954</v>
      </c>
      <c r="C6606">
        <v>2123</v>
      </c>
      <c r="D6606" s="2">
        <v>46174</v>
      </c>
      <c r="E6606" t="s">
        <v>907</v>
      </c>
      <c r="F6606" t="s">
        <v>214</v>
      </c>
      <c r="G6606" t="s">
        <v>844</v>
      </c>
      <c r="H6606" t="s">
        <v>724</v>
      </c>
      <c r="I6606" t="s">
        <v>11541</v>
      </c>
      <c r="J6606" t="s">
        <v>891</v>
      </c>
      <c r="K6606" t="s">
        <v>838</v>
      </c>
      <c r="L6606" t="s">
        <v>904</v>
      </c>
      <c r="M6606" t="s">
        <v>955</v>
      </c>
      <c r="N6606" s="5">
        <v>-5482443</v>
      </c>
    </row>
    <row r="6607" spans="1:14" x14ac:dyDescent="0.25">
      <c r="A6607" t="s">
        <v>71</v>
      </c>
      <c r="B6607" t="s">
        <v>954</v>
      </c>
      <c r="C6607">
        <v>2123</v>
      </c>
      <c r="D6607" s="2">
        <v>46174</v>
      </c>
      <c r="E6607" t="s">
        <v>907</v>
      </c>
      <c r="F6607" t="s">
        <v>619</v>
      </c>
      <c r="G6607" t="s">
        <v>620</v>
      </c>
      <c r="H6607" t="s">
        <v>10610</v>
      </c>
      <c r="I6607" t="s">
        <v>12980</v>
      </c>
      <c r="J6607" t="s">
        <v>892</v>
      </c>
      <c r="K6607" t="s">
        <v>56</v>
      </c>
      <c r="L6607" t="s">
        <v>904</v>
      </c>
      <c r="M6607" t="s">
        <v>955</v>
      </c>
      <c r="N6607" s="5">
        <v>-3858016</v>
      </c>
    </row>
    <row r="6608" spans="1:14" x14ac:dyDescent="0.25">
      <c r="A6608" t="s">
        <v>71</v>
      </c>
      <c r="B6608" t="s">
        <v>954</v>
      </c>
      <c r="C6608">
        <v>2123</v>
      </c>
      <c r="D6608" s="2">
        <v>46174</v>
      </c>
      <c r="E6608" t="s">
        <v>907</v>
      </c>
      <c r="F6608" t="s">
        <v>8888</v>
      </c>
      <c r="G6608" t="s">
        <v>14</v>
      </c>
      <c r="H6608" t="s">
        <v>6708</v>
      </c>
      <c r="I6608" t="s">
        <v>11542</v>
      </c>
      <c r="J6608" t="s">
        <v>11546</v>
      </c>
      <c r="K6608" t="s">
        <v>56</v>
      </c>
      <c r="L6608" t="s">
        <v>904</v>
      </c>
      <c r="M6608" t="s">
        <v>955</v>
      </c>
      <c r="N6608" s="5">
        <v>-7512978</v>
      </c>
    </row>
    <row r="6609" spans="1:14" x14ac:dyDescent="0.25">
      <c r="A6609" t="s">
        <v>71</v>
      </c>
      <c r="B6609" t="s">
        <v>954</v>
      </c>
      <c r="C6609">
        <v>2123</v>
      </c>
      <c r="D6609" s="2">
        <v>46174</v>
      </c>
      <c r="E6609" t="s">
        <v>907</v>
      </c>
      <c r="F6609" t="s">
        <v>1064</v>
      </c>
      <c r="G6609" t="s">
        <v>1122</v>
      </c>
      <c r="H6609" t="s">
        <v>10613</v>
      </c>
      <c r="I6609" t="s">
        <v>12986</v>
      </c>
      <c r="J6609" t="s">
        <v>11548</v>
      </c>
      <c r="K6609" t="s">
        <v>56</v>
      </c>
      <c r="L6609" t="s">
        <v>904</v>
      </c>
      <c r="M6609" t="s">
        <v>955</v>
      </c>
      <c r="N6609" s="5">
        <v>-3858016</v>
      </c>
    </row>
    <row r="6610" spans="1:14" x14ac:dyDescent="0.25">
      <c r="A6610" t="s">
        <v>71</v>
      </c>
      <c r="B6610" t="s">
        <v>954</v>
      </c>
      <c r="C6610">
        <v>2123</v>
      </c>
      <c r="D6610" s="2">
        <v>46174</v>
      </c>
      <c r="E6610" t="s">
        <v>907</v>
      </c>
      <c r="F6610" t="s">
        <v>213</v>
      </c>
      <c r="G6610" t="s">
        <v>29</v>
      </c>
      <c r="H6610" t="s">
        <v>10612</v>
      </c>
      <c r="I6610" t="s">
        <v>11543</v>
      </c>
      <c r="J6610" t="s">
        <v>11549</v>
      </c>
      <c r="K6610" t="s">
        <v>56</v>
      </c>
      <c r="L6610" t="s">
        <v>904</v>
      </c>
      <c r="M6610" t="s">
        <v>955</v>
      </c>
      <c r="N6610" s="5">
        <v>-3858016</v>
      </c>
    </row>
    <row r="6611" spans="1:14" x14ac:dyDescent="0.25">
      <c r="A6611" t="s">
        <v>71</v>
      </c>
      <c r="B6611" t="s">
        <v>11550</v>
      </c>
      <c r="C6611">
        <v>3337</v>
      </c>
      <c r="D6611" s="2">
        <v>46143</v>
      </c>
      <c r="E6611" t="s">
        <v>905</v>
      </c>
      <c r="F6611" t="s">
        <v>216</v>
      </c>
      <c r="G6611" t="s">
        <v>136</v>
      </c>
      <c r="H6611" t="s">
        <v>1217</v>
      </c>
      <c r="I6611" t="s">
        <v>11551</v>
      </c>
      <c r="J6611" t="s">
        <v>136</v>
      </c>
      <c r="K6611" t="s">
        <v>56</v>
      </c>
      <c r="L6611" t="s">
        <v>902</v>
      </c>
      <c r="M6611" t="s">
        <v>955</v>
      </c>
      <c r="N6611" s="5">
        <v>-57948182</v>
      </c>
    </row>
    <row r="6612" spans="1:14" x14ac:dyDescent="0.25">
      <c r="A6612" t="s">
        <v>71</v>
      </c>
      <c r="B6612" t="s">
        <v>11550</v>
      </c>
      <c r="C6612">
        <v>3337</v>
      </c>
      <c r="D6612" s="2">
        <v>46143</v>
      </c>
      <c r="E6612" t="s">
        <v>905</v>
      </c>
      <c r="F6612" t="s">
        <v>216</v>
      </c>
      <c r="G6612" t="s">
        <v>136</v>
      </c>
      <c r="H6612" t="s">
        <v>10609</v>
      </c>
      <c r="I6612" t="s">
        <v>4012</v>
      </c>
      <c r="J6612" t="s">
        <v>136</v>
      </c>
      <c r="K6612" t="s">
        <v>56</v>
      </c>
      <c r="L6612" t="s">
        <v>902</v>
      </c>
      <c r="M6612" t="s">
        <v>955</v>
      </c>
      <c r="N6612" s="5">
        <v>-15550724</v>
      </c>
    </row>
    <row r="6613" spans="1:14" x14ac:dyDescent="0.25">
      <c r="A6613" t="s">
        <v>71</v>
      </c>
      <c r="B6613" t="s">
        <v>11550</v>
      </c>
      <c r="C6613">
        <v>3337</v>
      </c>
      <c r="D6613" s="2">
        <v>46143</v>
      </c>
      <c r="E6613" t="s">
        <v>905</v>
      </c>
      <c r="F6613" t="s">
        <v>216</v>
      </c>
      <c r="G6613" t="s">
        <v>136</v>
      </c>
      <c r="H6613" t="s">
        <v>10609</v>
      </c>
      <c r="I6613" t="s">
        <v>11552</v>
      </c>
      <c r="J6613" t="s">
        <v>136</v>
      </c>
      <c r="K6613" t="s">
        <v>56</v>
      </c>
      <c r="L6613" t="s">
        <v>902</v>
      </c>
      <c r="M6613" t="s">
        <v>955</v>
      </c>
      <c r="N6613" s="5">
        <v>-80160999</v>
      </c>
    </row>
    <row r="6614" spans="1:14" x14ac:dyDescent="0.25">
      <c r="A6614" t="s">
        <v>71</v>
      </c>
      <c r="B6614" t="s">
        <v>11550</v>
      </c>
      <c r="C6614">
        <v>3337</v>
      </c>
      <c r="D6614" s="2">
        <v>46143</v>
      </c>
      <c r="E6614" t="s">
        <v>905</v>
      </c>
      <c r="F6614" t="s">
        <v>216</v>
      </c>
      <c r="G6614" t="s">
        <v>136</v>
      </c>
      <c r="H6614" t="s">
        <v>10609</v>
      </c>
      <c r="I6614" t="s">
        <v>11553</v>
      </c>
      <c r="J6614" t="s">
        <v>136</v>
      </c>
      <c r="K6614" t="s">
        <v>56</v>
      </c>
      <c r="L6614" t="s">
        <v>902</v>
      </c>
      <c r="M6614" t="s">
        <v>955</v>
      </c>
      <c r="N6614" s="5">
        <v>72965948</v>
      </c>
    </row>
    <row r="6615" spans="1:14" x14ac:dyDescent="0.25">
      <c r="A6615" t="s">
        <v>72</v>
      </c>
      <c r="B6615" t="s">
        <v>2389</v>
      </c>
      <c r="C6615">
        <v>3875</v>
      </c>
      <c r="D6615" s="2">
        <v>46023</v>
      </c>
      <c r="E6615" t="s">
        <v>906</v>
      </c>
      <c r="F6615" t="s">
        <v>1483</v>
      </c>
      <c r="G6615" t="s">
        <v>1484</v>
      </c>
      <c r="H6615" t="s">
        <v>1485</v>
      </c>
      <c r="I6615" t="s">
        <v>14</v>
      </c>
      <c r="J6615" t="s">
        <v>2254</v>
      </c>
      <c r="K6615" t="s">
        <v>56</v>
      </c>
      <c r="L6615" t="s">
        <v>903</v>
      </c>
      <c r="M6615" t="s">
        <v>2019</v>
      </c>
      <c r="N6615" s="5">
        <v>12435941</v>
      </c>
    </row>
    <row r="6616" spans="1:14" x14ac:dyDescent="0.25">
      <c r="A6616" t="s">
        <v>72</v>
      </c>
      <c r="B6616" t="s">
        <v>2389</v>
      </c>
      <c r="C6616">
        <v>3875</v>
      </c>
      <c r="D6616" s="2">
        <v>46054</v>
      </c>
      <c r="E6616" t="s">
        <v>906</v>
      </c>
      <c r="F6616" t="s">
        <v>1483</v>
      </c>
      <c r="G6616" t="s">
        <v>1484</v>
      </c>
      <c r="H6616" t="s">
        <v>1485</v>
      </c>
      <c r="I6616" t="s">
        <v>5754</v>
      </c>
      <c r="J6616" t="s">
        <v>2254</v>
      </c>
      <c r="K6616" t="s">
        <v>56</v>
      </c>
      <c r="L6616" t="s">
        <v>903</v>
      </c>
      <c r="M6616" t="s">
        <v>2019</v>
      </c>
      <c r="N6616" s="5">
        <v>12435941</v>
      </c>
    </row>
    <row r="6617" spans="1:14" x14ac:dyDescent="0.25">
      <c r="A6617" t="s">
        <v>72</v>
      </c>
      <c r="B6617" t="s">
        <v>2389</v>
      </c>
      <c r="C6617">
        <v>3875</v>
      </c>
      <c r="D6617" s="2">
        <v>46054</v>
      </c>
      <c r="E6617" t="s">
        <v>906</v>
      </c>
      <c r="F6617" t="s">
        <v>1483</v>
      </c>
      <c r="G6617" t="s">
        <v>1484</v>
      </c>
      <c r="H6617" t="s">
        <v>1485</v>
      </c>
      <c r="I6617" t="s">
        <v>5755</v>
      </c>
      <c r="J6617" t="s">
        <v>2254</v>
      </c>
      <c r="K6617" t="s">
        <v>56</v>
      </c>
      <c r="L6617" t="s">
        <v>903</v>
      </c>
      <c r="M6617" t="s">
        <v>2019</v>
      </c>
      <c r="N6617" s="5">
        <v>13333840</v>
      </c>
    </row>
    <row r="6618" spans="1:14" x14ac:dyDescent="0.25">
      <c r="A6618" t="s">
        <v>72</v>
      </c>
      <c r="B6618" t="s">
        <v>2389</v>
      </c>
      <c r="C6618">
        <v>3875</v>
      </c>
      <c r="D6618" s="2">
        <v>46054</v>
      </c>
      <c r="E6618" t="s">
        <v>907</v>
      </c>
      <c r="F6618" t="s">
        <v>1483</v>
      </c>
      <c r="G6618" t="s">
        <v>1484</v>
      </c>
      <c r="H6618" t="s">
        <v>1485</v>
      </c>
      <c r="I6618" t="s">
        <v>14</v>
      </c>
      <c r="J6618" t="s">
        <v>5756</v>
      </c>
      <c r="K6618" t="s">
        <v>56</v>
      </c>
      <c r="L6618" t="s">
        <v>904</v>
      </c>
      <c r="M6618" t="s">
        <v>2019</v>
      </c>
      <c r="N6618" s="5">
        <v>-12435941</v>
      </c>
    </row>
    <row r="6619" spans="1:14" x14ac:dyDescent="0.25">
      <c r="A6619" t="s">
        <v>72</v>
      </c>
      <c r="B6619" t="s">
        <v>2389</v>
      </c>
      <c r="C6619">
        <v>3875</v>
      </c>
      <c r="D6619" s="2">
        <v>46082</v>
      </c>
      <c r="E6619" t="s">
        <v>905</v>
      </c>
      <c r="F6619" t="s">
        <v>1483</v>
      </c>
      <c r="G6619" t="s">
        <v>1484</v>
      </c>
      <c r="H6619" t="s">
        <v>1485</v>
      </c>
      <c r="I6619" t="s">
        <v>5754</v>
      </c>
      <c r="J6619" t="s">
        <v>1484</v>
      </c>
      <c r="K6619" t="s">
        <v>56</v>
      </c>
      <c r="L6619" t="s">
        <v>902</v>
      </c>
      <c r="M6619" t="s">
        <v>2019</v>
      </c>
      <c r="N6619" s="5">
        <v>12435941</v>
      </c>
    </row>
    <row r="6620" spans="1:14" x14ac:dyDescent="0.25">
      <c r="A6620" t="s">
        <v>72</v>
      </c>
      <c r="B6620" t="s">
        <v>2389</v>
      </c>
      <c r="C6620">
        <v>3875</v>
      </c>
      <c r="D6620" s="2">
        <v>46082</v>
      </c>
      <c r="E6620" t="s">
        <v>905</v>
      </c>
      <c r="F6620" t="s">
        <v>1483</v>
      </c>
      <c r="G6620" t="s">
        <v>1484</v>
      </c>
      <c r="H6620" t="s">
        <v>1485</v>
      </c>
      <c r="I6620" t="s">
        <v>5755</v>
      </c>
      <c r="J6620" t="s">
        <v>1484</v>
      </c>
      <c r="K6620" t="s">
        <v>56</v>
      </c>
      <c r="L6620" t="s">
        <v>902</v>
      </c>
      <c r="M6620" t="s">
        <v>2019</v>
      </c>
      <c r="N6620" s="5">
        <v>13333840</v>
      </c>
    </row>
    <row r="6621" spans="1:14" x14ac:dyDescent="0.25">
      <c r="A6621" t="s">
        <v>72</v>
      </c>
      <c r="B6621" t="s">
        <v>2389</v>
      </c>
      <c r="C6621">
        <v>3875</v>
      </c>
      <c r="D6621" s="2">
        <v>46082</v>
      </c>
      <c r="E6621" t="s">
        <v>906</v>
      </c>
      <c r="F6621" t="s">
        <v>1483</v>
      </c>
      <c r="G6621" t="s">
        <v>1484</v>
      </c>
      <c r="H6621" t="s">
        <v>1485</v>
      </c>
      <c r="I6621" t="s">
        <v>14</v>
      </c>
      <c r="J6621" t="s">
        <v>2254</v>
      </c>
      <c r="K6621" t="s">
        <v>56</v>
      </c>
      <c r="L6621" t="s">
        <v>903</v>
      </c>
      <c r="M6621" t="s">
        <v>2019</v>
      </c>
      <c r="N6621" s="5">
        <v>15474524</v>
      </c>
    </row>
    <row r="6622" spans="1:14" x14ac:dyDescent="0.25">
      <c r="A6622" t="s">
        <v>72</v>
      </c>
      <c r="B6622" t="s">
        <v>2389</v>
      </c>
      <c r="C6622">
        <v>3875</v>
      </c>
      <c r="D6622" s="2">
        <v>46082</v>
      </c>
      <c r="E6622" t="s">
        <v>907</v>
      </c>
      <c r="F6622" t="s">
        <v>1483</v>
      </c>
      <c r="G6622" t="s">
        <v>1484</v>
      </c>
      <c r="H6622" t="s">
        <v>1485</v>
      </c>
      <c r="I6622" t="s">
        <v>5754</v>
      </c>
      <c r="J6622" t="s">
        <v>5756</v>
      </c>
      <c r="K6622" t="s">
        <v>56</v>
      </c>
      <c r="L6622" t="s">
        <v>904</v>
      </c>
      <c r="M6622" t="s">
        <v>2019</v>
      </c>
      <c r="N6622" s="5">
        <v>-12435941</v>
      </c>
    </row>
    <row r="6623" spans="1:14" x14ac:dyDescent="0.25">
      <c r="A6623" t="s">
        <v>72</v>
      </c>
      <c r="B6623" t="s">
        <v>2389</v>
      </c>
      <c r="C6623">
        <v>3875</v>
      </c>
      <c r="D6623" s="2">
        <v>46082</v>
      </c>
      <c r="E6623" t="s">
        <v>907</v>
      </c>
      <c r="F6623" t="s">
        <v>1483</v>
      </c>
      <c r="G6623" t="s">
        <v>1484</v>
      </c>
      <c r="H6623" t="s">
        <v>1485</v>
      </c>
      <c r="I6623" t="s">
        <v>5755</v>
      </c>
      <c r="J6623" t="s">
        <v>5756</v>
      </c>
      <c r="K6623" t="s">
        <v>56</v>
      </c>
      <c r="L6623" t="s">
        <v>904</v>
      </c>
      <c r="M6623" t="s">
        <v>2019</v>
      </c>
      <c r="N6623" s="5">
        <v>-13333840</v>
      </c>
    </row>
    <row r="6624" spans="1:14" x14ac:dyDescent="0.25">
      <c r="A6624" t="s">
        <v>72</v>
      </c>
      <c r="B6624" t="s">
        <v>2389</v>
      </c>
      <c r="C6624">
        <v>3875</v>
      </c>
      <c r="D6624" s="2">
        <v>46113</v>
      </c>
      <c r="E6624" t="s">
        <v>905</v>
      </c>
      <c r="F6624" t="s">
        <v>1483</v>
      </c>
      <c r="G6624" t="s">
        <v>1484</v>
      </c>
      <c r="H6624" t="s">
        <v>1485</v>
      </c>
      <c r="I6624" t="s">
        <v>8890</v>
      </c>
      <c r="J6624" t="s">
        <v>1484</v>
      </c>
      <c r="K6624" t="s">
        <v>56</v>
      </c>
      <c r="L6624" t="s">
        <v>902</v>
      </c>
      <c r="M6624" t="s">
        <v>2019</v>
      </c>
      <c r="N6624" s="5">
        <v>15474524</v>
      </c>
    </row>
    <row r="6625" spans="1:14" x14ac:dyDescent="0.25">
      <c r="A6625" t="s">
        <v>72</v>
      </c>
      <c r="B6625" t="s">
        <v>2389</v>
      </c>
      <c r="C6625">
        <v>3875</v>
      </c>
      <c r="D6625" s="2">
        <v>46113</v>
      </c>
      <c r="E6625" t="s">
        <v>906</v>
      </c>
      <c r="F6625" t="s">
        <v>1483</v>
      </c>
      <c r="G6625" t="s">
        <v>1484</v>
      </c>
      <c r="H6625" t="s">
        <v>1485</v>
      </c>
      <c r="I6625" t="s">
        <v>14</v>
      </c>
      <c r="J6625" t="s">
        <v>2254</v>
      </c>
      <c r="K6625" t="s">
        <v>56</v>
      </c>
      <c r="L6625" t="s">
        <v>903</v>
      </c>
      <c r="M6625" t="s">
        <v>2019</v>
      </c>
      <c r="N6625" s="5">
        <v>15808903</v>
      </c>
    </row>
    <row r="6626" spans="1:14" x14ac:dyDescent="0.25">
      <c r="A6626" t="s">
        <v>72</v>
      </c>
      <c r="B6626" t="s">
        <v>2389</v>
      </c>
      <c r="C6626">
        <v>3875</v>
      </c>
      <c r="D6626" s="2">
        <v>46113</v>
      </c>
      <c r="E6626" t="s">
        <v>907</v>
      </c>
      <c r="F6626" t="s">
        <v>1483</v>
      </c>
      <c r="G6626" t="s">
        <v>1484</v>
      </c>
      <c r="H6626" t="s">
        <v>1485</v>
      </c>
      <c r="I6626" t="s">
        <v>8890</v>
      </c>
      <c r="J6626" t="s">
        <v>5756</v>
      </c>
      <c r="K6626" t="s">
        <v>56</v>
      </c>
      <c r="L6626" t="s">
        <v>904</v>
      </c>
      <c r="M6626" t="s">
        <v>2019</v>
      </c>
      <c r="N6626" s="5">
        <v>-15474524</v>
      </c>
    </row>
    <row r="6627" spans="1:14" x14ac:dyDescent="0.25">
      <c r="A6627" t="s">
        <v>72</v>
      </c>
      <c r="B6627" t="s">
        <v>2389</v>
      </c>
      <c r="C6627">
        <v>3875</v>
      </c>
      <c r="D6627" s="2">
        <v>46143</v>
      </c>
      <c r="E6627" t="s">
        <v>905</v>
      </c>
      <c r="F6627" t="s">
        <v>1483</v>
      </c>
      <c r="G6627" t="s">
        <v>1484</v>
      </c>
      <c r="H6627" t="s">
        <v>1485</v>
      </c>
      <c r="I6627" t="s">
        <v>11554</v>
      </c>
      <c r="J6627" t="s">
        <v>11555</v>
      </c>
      <c r="K6627" t="s">
        <v>56</v>
      </c>
      <c r="L6627" t="s">
        <v>902</v>
      </c>
      <c r="M6627" t="s">
        <v>2019</v>
      </c>
      <c r="N6627" s="5">
        <v>15819395</v>
      </c>
    </row>
    <row r="6628" spans="1:14" x14ac:dyDescent="0.25">
      <c r="A6628" t="s">
        <v>72</v>
      </c>
      <c r="B6628" t="s">
        <v>2389</v>
      </c>
      <c r="C6628">
        <v>3875</v>
      </c>
      <c r="D6628" s="2">
        <v>46143</v>
      </c>
      <c r="E6628" t="s">
        <v>906</v>
      </c>
      <c r="F6628" t="s">
        <v>1483</v>
      </c>
      <c r="G6628" t="s">
        <v>1484</v>
      </c>
      <c r="H6628" t="s">
        <v>1485</v>
      </c>
      <c r="I6628" t="s">
        <v>14</v>
      </c>
      <c r="J6628" t="s">
        <v>2254</v>
      </c>
      <c r="K6628" t="s">
        <v>56</v>
      </c>
      <c r="L6628" t="s">
        <v>903</v>
      </c>
      <c r="M6628" t="s">
        <v>2019</v>
      </c>
      <c r="N6628" s="5">
        <v>16140083</v>
      </c>
    </row>
    <row r="6629" spans="1:14" x14ac:dyDescent="0.25">
      <c r="A6629" t="s">
        <v>72</v>
      </c>
      <c r="B6629" t="s">
        <v>2389</v>
      </c>
      <c r="C6629">
        <v>3875</v>
      </c>
      <c r="D6629" s="2">
        <v>46143</v>
      </c>
      <c r="E6629" t="s">
        <v>907</v>
      </c>
      <c r="F6629" t="s">
        <v>1483</v>
      </c>
      <c r="G6629" t="s">
        <v>1484</v>
      </c>
      <c r="H6629" t="s">
        <v>1485</v>
      </c>
      <c r="I6629" t="s">
        <v>11554</v>
      </c>
      <c r="J6629" t="s">
        <v>11556</v>
      </c>
      <c r="K6629" t="s">
        <v>56</v>
      </c>
      <c r="L6629" t="s">
        <v>904</v>
      </c>
      <c r="M6629" t="s">
        <v>2019</v>
      </c>
      <c r="N6629" s="5">
        <v>-15808903</v>
      </c>
    </row>
    <row r="6630" spans="1:14" x14ac:dyDescent="0.25">
      <c r="A6630" t="s">
        <v>72</v>
      </c>
      <c r="B6630" t="s">
        <v>2389</v>
      </c>
      <c r="C6630">
        <v>3875</v>
      </c>
      <c r="D6630" s="2">
        <v>46174</v>
      </c>
      <c r="E6630" t="s">
        <v>905</v>
      </c>
      <c r="F6630" t="s">
        <v>1483</v>
      </c>
      <c r="G6630" t="s">
        <v>1484</v>
      </c>
      <c r="H6630" t="s">
        <v>1485</v>
      </c>
      <c r="I6630" t="s">
        <v>12987</v>
      </c>
      <c r="J6630" t="s">
        <v>11555</v>
      </c>
      <c r="K6630" t="s">
        <v>56</v>
      </c>
      <c r="L6630" t="s">
        <v>902</v>
      </c>
      <c r="M6630" t="s">
        <v>2019</v>
      </c>
      <c r="N6630" s="5">
        <v>16146810</v>
      </c>
    </row>
    <row r="6631" spans="1:14" x14ac:dyDescent="0.25">
      <c r="A6631" t="s">
        <v>72</v>
      </c>
      <c r="B6631" t="s">
        <v>2389</v>
      </c>
      <c r="C6631">
        <v>3875</v>
      </c>
      <c r="D6631" s="2">
        <v>46174</v>
      </c>
      <c r="E6631" t="s">
        <v>906</v>
      </c>
      <c r="F6631" t="s">
        <v>1483</v>
      </c>
      <c r="G6631" t="s">
        <v>1484</v>
      </c>
      <c r="H6631" t="s">
        <v>1485</v>
      </c>
      <c r="I6631" t="s">
        <v>14</v>
      </c>
      <c r="J6631" t="s">
        <v>2254</v>
      </c>
      <c r="K6631" t="s">
        <v>56</v>
      </c>
      <c r="L6631" t="s">
        <v>903</v>
      </c>
      <c r="M6631" t="s">
        <v>2019</v>
      </c>
      <c r="N6631" s="5">
        <v>20185643</v>
      </c>
    </row>
    <row r="6632" spans="1:14" x14ac:dyDescent="0.25">
      <c r="A6632" t="s">
        <v>72</v>
      </c>
      <c r="B6632" t="s">
        <v>2389</v>
      </c>
      <c r="C6632">
        <v>3875</v>
      </c>
      <c r="D6632" s="2">
        <v>46174</v>
      </c>
      <c r="E6632" t="s">
        <v>907</v>
      </c>
      <c r="F6632" t="s">
        <v>1483</v>
      </c>
      <c r="G6632" t="s">
        <v>1484</v>
      </c>
      <c r="H6632" t="s">
        <v>1485</v>
      </c>
      <c r="I6632" t="s">
        <v>12987</v>
      </c>
      <c r="J6632" t="s">
        <v>11556</v>
      </c>
      <c r="K6632" t="s">
        <v>56</v>
      </c>
      <c r="L6632" t="s">
        <v>904</v>
      </c>
      <c r="M6632" t="s">
        <v>2019</v>
      </c>
      <c r="N6632" s="5">
        <v>-16140083</v>
      </c>
    </row>
    <row r="6633" spans="1:14" x14ac:dyDescent="0.25">
      <c r="A6633" t="s">
        <v>72</v>
      </c>
      <c r="B6633" t="s">
        <v>2107</v>
      </c>
      <c r="C6633">
        <v>2047</v>
      </c>
      <c r="D6633" s="2">
        <v>46023</v>
      </c>
      <c r="E6633" t="s">
        <v>905</v>
      </c>
      <c r="F6633" t="s">
        <v>960</v>
      </c>
      <c r="G6633" t="s">
        <v>961</v>
      </c>
      <c r="H6633" t="s">
        <v>1237</v>
      </c>
      <c r="I6633" t="s">
        <v>4468</v>
      </c>
      <c r="J6633" t="s">
        <v>961</v>
      </c>
      <c r="K6633" t="s">
        <v>56</v>
      </c>
      <c r="L6633" t="s">
        <v>902</v>
      </c>
      <c r="M6633" t="s">
        <v>1829</v>
      </c>
      <c r="N6633" s="5">
        <v>17958282</v>
      </c>
    </row>
    <row r="6634" spans="1:14" x14ac:dyDescent="0.25">
      <c r="A6634" t="s">
        <v>72</v>
      </c>
      <c r="B6634" t="s">
        <v>2107</v>
      </c>
      <c r="C6634">
        <v>2047</v>
      </c>
      <c r="D6634" s="2">
        <v>46023</v>
      </c>
      <c r="E6634" t="s">
        <v>905</v>
      </c>
      <c r="F6634" t="s">
        <v>960</v>
      </c>
      <c r="G6634" t="s">
        <v>961</v>
      </c>
      <c r="H6634" t="s">
        <v>1237</v>
      </c>
      <c r="I6634" t="s">
        <v>4469</v>
      </c>
      <c r="J6634" t="s">
        <v>961</v>
      </c>
      <c r="K6634" t="s">
        <v>56</v>
      </c>
      <c r="L6634" t="s">
        <v>902</v>
      </c>
      <c r="M6634" t="s">
        <v>1829</v>
      </c>
      <c r="N6634" s="5">
        <v>10626202</v>
      </c>
    </row>
    <row r="6635" spans="1:14" x14ac:dyDescent="0.25">
      <c r="A6635" t="s">
        <v>72</v>
      </c>
      <c r="B6635" t="s">
        <v>2107</v>
      </c>
      <c r="C6635">
        <v>2047</v>
      </c>
      <c r="D6635" s="2">
        <v>46023</v>
      </c>
      <c r="E6635" t="s">
        <v>905</v>
      </c>
      <c r="F6635" t="s">
        <v>960</v>
      </c>
      <c r="G6635" t="s">
        <v>961</v>
      </c>
      <c r="H6635" t="s">
        <v>1761</v>
      </c>
      <c r="I6635" t="s">
        <v>4470</v>
      </c>
      <c r="J6635" t="s">
        <v>961</v>
      </c>
      <c r="K6635" t="s">
        <v>56</v>
      </c>
      <c r="L6635" t="s">
        <v>902</v>
      </c>
      <c r="M6635" t="s">
        <v>1829</v>
      </c>
      <c r="N6635" s="5">
        <v>8779879</v>
      </c>
    </row>
    <row r="6636" spans="1:14" x14ac:dyDescent="0.25">
      <c r="A6636" t="s">
        <v>72</v>
      </c>
      <c r="B6636" t="s">
        <v>2107</v>
      </c>
      <c r="C6636">
        <v>2047</v>
      </c>
      <c r="D6636" s="2">
        <v>46023</v>
      </c>
      <c r="E6636" t="s">
        <v>906</v>
      </c>
      <c r="F6636" t="s">
        <v>1255</v>
      </c>
      <c r="G6636" t="s">
        <v>1256</v>
      </c>
      <c r="H6636" t="s">
        <v>1257</v>
      </c>
      <c r="I6636" t="s">
        <v>14</v>
      </c>
      <c r="J6636" t="s">
        <v>2111</v>
      </c>
      <c r="K6636" t="s">
        <v>56</v>
      </c>
      <c r="L6636" t="s">
        <v>903</v>
      </c>
      <c r="M6636" t="s">
        <v>1829</v>
      </c>
      <c r="N6636" s="5">
        <v>4881424</v>
      </c>
    </row>
    <row r="6637" spans="1:14" x14ac:dyDescent="0.25">
      <c r="A6637" t="s">
        <v>72</v>
      </c>
      <c r="B6637" t="s">
        <v>2107</v>
      </c>
      <c r="C6637">
        <v>2047</v>
      </c>
      <c r="D6637" s="2">
        <v>46023</v>
      </c>
      <c r="E6637" t="s">
        <v>906</v>
      </c>
      <c r="F6637" t="s">
        <v>1255</v>
      </c>
      <c r="G6637" t="s">
        <v>1256</v>
      </c>
      <c r="H6637" t="s">
        <v>1257</v>
      </c>
      <c r="I6637" t="s">
        <v>4471</v>
      </c>
      <c r="J6637" t="s">
        <v>4472</v>
      </c>
      <c r="K6637" t="s">
        <v>56</v>
      </c>
      <c r="L6637" t="s">
        <v>903</v>
      </c>
      <c r="M6637" t="s">
        <v>1829</v>
      </c>
      <c r="N6637" s="5">
        <v>1830534</v>
      </c>
    </row>
    <row r="6638" spans="1:14" x14ac:dyDescent="0.25">
      <c r="A6638" t="s">
        <v>72</v>
      </c>
      <c r="B6638" t="s">
        <v>2107</v>
      </c>
      <c r="C6638">
        <v>2047</v>
      </c>
      <c r="D6638" s="2">
        <v>46023</v>
      </c>
      <c r="E6638" t="s">
        <v>906</v>
      </c>
      <c r="F6638" t="s">
        <v>1255</v>
      </c>
      <c r="G6638" t="s">
        <v>1256</v>
      </c>
      <c r="H6638" t="s">
        <v>1257</v>
      </c>
      <c r="I6638" t="s">
        <v>4473</v>
      </c>
      <c r="J6638" t="s">
        <v>4472</v>
      </c>
      <c r="K6638" t="s">
        <v>56</v>
      </c>
      <c r="L6638" t="s">
        <v>903</v>
      </c>
      <c r="M6638" t="s">
        <v>1829</v>
      </c>
      <c r="N6638" s="5">
        <v>4271246</v>
      </c>
    </row>
    <row r="6639" spans="1:14" x14ac:dyDescent="0.25">
      <c r="A6639" t="s">
        <v>72</v>
      </c>
      <c r="B6639" t="s">
        <v>2107</v>
      </c>
      <c r="C6639">
        <v>2047</v>
      </c>
      <c r="D6639" s="2">
        <v>46023</v>
      </c>
      <c r="E6639" t="s">
        <v>906</v>
      </c>
      <c r="F6639" t="s">
        <v>1255</v>
      </c>
      <c r="G6639" t="s">
        <v>1256</v>
      </c>
      <c r="H6639" t="s">
        <v>1257</v>
      </c>
      <c r="I6639" t="s">
        <v>4474</v>
      </c>
      <c r="J6639" t="s">
        <v>4472</v>
      </c>
      <c r="K6639" t="s">
        <v>56</v>
      </c>
      <c r="L6639" t="s">
        <v>903</v>
      </c>
      <c r="M6639" t="s">
        <v>1829</v>
      </c>
      <c r="N6639" s="5">
        <v>1220356</v>
      </c>
    </row>
    <row r="6640" spans="1:14" x14ac:dyDescent="0.25">
      <c r="A6640" t="s">
        <v>72</v>
      </c>
      <c r="B6640" t="s">
        <v>2107</v>
      </c>
      <c r="C6640">
        <v>2047</v>
      </c>
      <c r="D6640" s="2">
        <v>46023</v>
      </c>
      <c r="E6640" t="s">
        <v>906</v>
      </c>
      <c r="F6640" t="s">
        <v>960</v>
      </c>
      <c r="G6640" t="s">
        <v>961</v>
      </c>
      <c r="H6640" t="s">
        <v>1761</v>
      </c>
      <c r="I6640" t="s">
        <v>14</v>
      </c>
      <c r="J6640" t="s">
        <v>2108</v>
      </c>
      <c r="K6640" t="s">
        <v>56</v>
      </c>
      <c r="L6640" t="s">
        <v>903</v>
      </c>
      <c r="M6640" t="s">
        <v>1829</v>
      </c>
      <c r="N6640" s="5">
        <v>12547927</v>
      </c>
    </row>
    <row r="6641" spans="1:14" x14ac:dyDescent="0.25">
      <c r="A6641" t="s">
        <v>72</v>
      </c>
      <c r="B6641" t="s">
        <v>2107</v>
      </c>
      <c r="C6641">
        <v>2047</v>
      </c>
      <c r="D6641" s="2">
        <v>46023</v>
      </c>
      <c r="E6641" t="s">
        <v>906</v>
      </c>
      <c r="F6641" t="s">
        <v>959</v>
      </c>
      <c r="G6641" t="s">
        <v>857</v>
      </c>
      <c r="H6641" t="s">
        <v>858</v>
      </c>
      <c r="I6641" t="s">
        <v>14</v>
      </c>
      <c r="J6641" t="s">
        <v>2110</v>
      </c>
      <c r="K6641" t="s">
        <v>56</v>
      </c>
      <c r="L6641" t="s">
        <v>903</v>
      </c>
      <c r="M6641" t="s">
        <v>1829</v>
      </c>
      <c r="N6641" s="5">
        <v>6750467</v>
      </c>
    </row>
    <row r="6642" spans="1:14" x14ac:dyDescent="0.25">
      <c r="A6642" t="s">
        <v>72</v>
      </c>
      <c r="B6642" t="s">
        <v>2107</v>
      </c>
      <c r="C6642">
        <v>2047</v>
      </c>
      <c r="D6642" s="2">
        <v>46023</v>
      </c>
      <c r="E6642" t="s">
        <v>907</v>
      </c>
      <c r="F6642" t="s">
        <v>1255</v>
      </c>
      <c r="G6642" t="s">
        <v>1256</v>
      </c>
      <c r="H6642" t="s">
        <v>1257</v>
      </c>
      <c r="I6642" t="s">
        <v>4475</v>
      </c>
      <c r="J6642" t="s">
        <v>8891</v>
      </c>
      <c r="K6642" t="s">
        <v>56</v>
      </c>
      <c r="L6642" t="s">
        <v>904</v>
      </c>
      <c r="M6642" t="s">
        <v>1829</v>
      </c>
      <c r="N6642" s="5">
        <v>-4881424</v>
      </c>
    </row>
    <row r="6643" spans="1:14" x14ac:dyDescent="0.25">
      <c r="A6643" t="s">
        <v>72</v>
      </c>
      <c r="B6643" t="s">
        <v>2107</v>
      </c>
      <c r="C6643">
        <v>2047</v>
      </c>
      <c r="D6643" s="2">
        <v>46023</v>
      </c>
      <c r="E6643" t="s">
        <v>907</v>
      </c>
      <c r="F6643" t="s">
        <v>1255</v>
      </c>
      <c r="G6643" t="s">
        <v>1256</v>
      </c>
      <c r="H6643" t="s">
        <v>1257</v>
      </c>
      <c r="I6643" t="s">
        <v>4476</v>
      </c>
      <c r="J6643" t="s">
        <v>8891</v>
      </c>
      <c r="K6643" t="s">
        <v>56</v>
      </c>
      <c r="L6643" t="s">
        <v>904</v>
      </c>
      <c r="M6643" t="s">
        <v>1829</v>
      </c>
      <c r="N6643" s="5">
        <v>-1220356</v>
      </c>
    </row>
    <row r="6644" spans="1:14" x14ac:dyDescent="0.25">
      <c r="A6644" t="s">
        <v>72</v>
      </c>
      <c r="B6644" t="s">
        <v>2107</v>
      </c>
      <c r="C6644">
        <v>2047</v>
      </c>
      <c r="D6644" s="2">
        <v>46023</v>
      </c>
      <c r="E6644" t="s">
        <v>907</v>
      </c>
      <c r="F6644" t="s">
        <v>1255</v>
      </c>
      <c r="G6644" t="s">
        <v>1256</v>
      </c>
      <c r="H6644" t="s">
        <v>1257</v>
      </c>
      <c r="I6644" t="s">
        <v>4477</v>
      </c>
      <c r="J6644" t="s">
        <v>8891</v>
      </c>
      <c r="K6644" t="s">
        <v>56</v>
      </c>
      <c r="L6644" t="s">
        <v>904</v>
      </c>
      <c r="M6644" t="s">
        <v>1829</v>
      </c>
      <c r="N6644" s="5">
        <v>-4271246</v>
      </c>
    </row>
    <row r="6645" spans="1:14" x14ac:dyDescent="0.25">
      <c r="A6645" t="s">
        <v>72</v>
      </c>
      <c r="B6645" t="s">
        <v>2107</v>
      </c>
      <c r="C6645">
        <v>2047</v>
      </c>
      <c r="D6645" s="2">
        <v>46023</v>
      </c>
      <c r="E6645" t="s">
        <v>907</v>
      </c>
      <c r="F6645" t="s">
        <v>1255</v>
      </c>
      <c r="G6645" t="s">
        <v>1256</v>
      </c>
      <c r="H6645" t="s">
        <v>1257</v>
      </c>
      <c r="I6645" t="s">
        <v>4478</v>
      </c>
      <c r="J6645" t="s">
        <v>8891</v>
      </c>
      <c r="K6645" t="s">
        <v>56</v>
      </c>
      <c r="L6645" t="s">
        <v>904</v>
      </c>
      <c r="M6645" t="s">
        <v>1829</v>
      </c>
      <c r="N6645" s="5">
        <v>-1830534</v>
      </c>
    </row>
    <row r="6646" spans="1:14" x14ac:dyDescent="0.25">
      <c r="A6646" t="s">
        <v>72</v>
      </c>
      <c r="B6646" t="s">
        <v>2107</v>
      </c>
      <c r="C6646">
        <v>2047</v>
      </c>
      <c r="D6646" s="2">
        <v>46023</v>
      </c>
      <c r="E6646" t="s">
        <v>907</v>
      </c>
      <c r="F6646" t="s">
        <v>960</v>
      </c>
      <c r="G6646" t="s">
        <v>961</v>
      </c>
      <c r="H6646" t="s">
        <v>1237</v>
      </c>
      <c r="I6646" t="s">
        <v>4468</v>
      </c>
      <c r="J6646" t="s">
        <v>2109</v>
      </c>
      <c r="K6646" t="s">
        <v>56</v>
      </c>
      <c r="L6646" t="s">
        <v>904</v>
      </c>
      <c r="M6646" t="s">
        <v>1829</v>
      </c>
      <c r="N6646" s="5">
        <v>-30766331</v>
      </c>
    </row>
    <row r="6647" spans="1:14" x14ac:dyDescent="0.25">
      <c r="A6647" t="s">
        <v>72</v>
      </c>
      <c r="B6647" t="s">
        <v>2107</v>
      </c>
      <c r="C6647">
        <v>2047</v>
      </c>
      <c r="D6647" s="2">
        <v>46023</v>
      </c>
      <c r="E6647" t="s">
        <v>907</v>
      </c>
      <c r="F6647" t="s">
        <v>960</v>
      </c>
      <c r="G6647" t="s">
        <v>961</v>
      </c>
      <c r="H6647" t="s">
        <v>1761</v>
      </c>
      <c r="I6647" t="s">
        <v>4470</v>
      </c>
      <c r="J6647" t="s">
        <v>2109</v>
      </c>
      <c r="K6647" t="s">
        <v>56</v>
      </c>
      <c r="L6647" t="s">
        <v>904</v>
      </c>
      <c r="M6647" t="s">
        <v>1829</v>
      </c>
      <c r="N6647" s="5">
        <v>-6197562</v>
      </c>
    </row>
    <row r="6648" spans="1:14" x14ac:dyDescent="0.25">
      <c r="A6648" t="s">
        <v>72</v>
      </c>
      <c r="B6648" t="s">
        <v>2107</v>
      </c>
      <c r="C6648">
        <v>2047</v>
      </c>
      <c r="D6648" s="2">
        <v>46054</v>
      </c>
      <c r="E6648" t="s">
        <v>905</v>
      </c>
      <c r="F6648" t="s">
        <v>1255</v>
      </c>
      <c r="G6648" t="s">
        <v>1256</v>
      </c>
      <c r="H6648" t="s">
        <v>1257</v>
      </c>
      <c r="I6648" t="s">
        <v>4471</v>
      </c>
      <c r="J6648" t="s">
        <v>5757</v>
      </c>
      <c r="K6648" t="s">
        <v>56</v>
      </c>
      <c r="L6648" t="s">
        <v>902</v>
      </c>
      <c r="M6648" t="s">
        <v>1829</v>
      </c>
      <c r="N6648" s="5">
        <v>1830534</v>
      </c>
    </row>
    <row r="6649" spans="1:14" x14ac:dyDescent="0.25">
      <c r="A6649" t="s">
        <v>72</v>
      </c>
      <c r="B6649" t="s">
        <v>2107</v>
      </c>
      <c r="C6649">
        <v>2047</v>
      </c>
      <c r="D6649" s="2">
        <v>46054</v>
      </c>
      <c r="E6649" t="s">
        <v>905</v>
      </c>
      <c r="F6649" t="s">
        <v>1255</v>
      </c>
      <c r="G6649" t="s">
        <v>1256</v>
      </c>
      <c r="H6649" t="s">
        <v>1257</v>
      </c>
      <c r="I6649" t="s">
        <v>4473</v>
      </c>
      <c r="J6649" t="s">
        <v>5757</v>
      </c>
      <c r="K6649" t="s">
        <v>56</v>
      </c>
      <c r="L6649" t="s">
        <v>902</v>
      </c>
      <c r="M6649" t="s">
        <v>1829</v>
      </c>
      <c r="N6649" s="5">
        <v>4271246</v>
      </c>
    </row>
    <row r="6650" spans="1:14" x14ac:dyDescent="0.25">
      <c r="A6650" t="s">
        <v>72</v>
      </c>
      <c r="B6650" t="s">
        <v>2107</v>
      </c>
      <c r="C6650">
        <v>2047</v>
      </c>
      <c r="D6650" s="2">
        <v>46054</v>
      </c>
      <c r="E6650" t="s">
        <v>905</v>
      </c>
      <c r="F6650" t="s">
        <v>1255</v>
      </c>
      <c r="G6650" t="s">
        <v>1256</v>
      </c>
      <c r="H6650" t="s">
        <v>1257</v>
      </c>
      <c r="I6650" t="s">
        <v>4474</v>
      </c>
      <c r="J6650" t="s">
        <v>5757</v>
      </c>
      <c r="K6650" t="s">
        <v>56</v>
      </c>
      <c r="L6650" t="s">
        <v>902</v>
      </c>
      <c r="M6650" t="s">
        <v>1829</v>
      </c>
      <c r="N6650" s="5">
        <v>1220356</v>
      </c>
    </row>
    <row r="6651" spans="1:14" x14ac:dyDescent="0.25">
      <c r="A6651" t="s">
        <v>72</v>
      </c>
      <c r="B6651" t="s">
        <v>2107</v>
      </c>
      <c r="C6651">
        <v>2047</v>
      </c>
      <c r="D6651" s="2">
        <v>46054</v>
      </c>
      <c r="E6651" t="s">
        <v>905</v>
      </c>
      <c r="F6651" t="s">
        <v>1255</v>
      </c>
      <c r="G6651" t="s">
        <v>1256</v>
      </c>
      <c r="H6651" t="s">
        <v>1257</v>
      </c>
      <c r="I6651" t="s">
        <v>5758</v>
      </c>
      <c r="J6651" t="s">
        <v>1256</v>
      </c>
      <c r="K6651" t="s">
        <v>56</v>
      </c>
      <c r="L6651" t="s">
        <v>902</v>
      </c>
      <c r="M6651" t="s">
        <v>1829</v>
      </c>
      <c r="N6651" s="5">
        <v>4271246</v>
      </c>
    </row>
    <row r="6652" spans="1:14" x14ac:dyDescent="0.25">
      <c r="A6652" t="s">
        <v>72</v>
      </c>
      <c r="B6652" t="s">
        <v>2107</v>
      </c>
      <c r="C6652">
        <v>2047</v>
      </c>
      <c r="D6652" s="2">
        <v>46054</v>
      </c>
      <c r="E6652" t="s">
        <v>905</v>
      </c>
      <c r="F6652" t="s">
        <v>1255</v>
      </c>
      <c r="G6652" t="s">
        <v>1256</v>
      </c>
      <c r="H6652" t="s">
        <v>1257</v>
      </c>
      <c r="I6652" t="s">
        <v>5759</v>
      </c>
      <c r="J6652" t="s">
        <v>5757</v>
      </c>
      <c r="K6652" t="s">
        <v>56</v>
      </c>
      <c r="L6652" t="s">
        <v>902</v>
      </c>
      <c r="M6652" t="s">
        <v>1829</v>
      </c>
      <c r="N6652" s="5">
        <v>-4271246</v>
      </c>
    </row>
    <row r="6653" spans="1:14" x14ac:dyDescent="0.25">
      <c r="A6653" t="s">
        <v>72</v>
      </c>
      <c r="B6653" t="s">
        <v>2107</v>
      </c>
      <c r="C6653">
        <v>2047</v>
      </c>
      <c r="D6653" s="2">
        <v>46054</v>
      </c>
      <c r="E6653" t="s">
        <v>905</v>
      </c>
      <c r="F6653" t="s">
        <v>960</v>
      </c>
      <c r="G6653" t="s">
        <v>961</v>
      </c>
      <c r="H6653" t="s">
        <v>1761</v>
      </c>
      <c r="I6653" t="s">
        <v>5760</v>
      </c>
      <c r="J6653" t="s">
        <v>961</v>
      </c>
      <c r="K6653" t="s">
        <v>56</v>
      </c>
      <c r="L6653" t="s">
        <v>902</v>
      </c>
      <c r="M6653" t="s">
        <v>1829</v>
      </c>
      <c r="N6653" s="5">
        <v>12547927</v>
      </c>
    </row>
    <row r="6654" spans="1:14" x14ac:dyDescent="0.25">
      <c r="A6654" t="s">
        <v>72</v>
      </c>
      <c r="B6654" t="s">
        <v>2107</v>
      </c>
      <c r="C6654">
        <v>2047</v>
      </c>
      <c r="D6654" s="2">
        <v>46054</v>
      </c>
      <c r="E6654" t="s">
        <v>905</v>
      </c>
      <c r="F6654" t="s">
        <v>959</v>
      </c>
      <c r="G6654" t="s">
        <v>857</v>
      </c>
      <c r="H6654" t="s">
        <v>858</v>
      </c>
      <c r="I6654" t="s">
        <v>5761</v>
      </c>
      <c r="J6654" t="s">
        <v>857</v>
      </c>
      <c r="K6654" t="s">
        <v>56</v>
      </c>
      <c r="L6654" t="s">
        <v>902</v>
      </c>
      <c r="M6654" t="s">
        <v>1829</v>
      </c>
      <c r="N6654" s="5">
        <v>6750467</v>
      </c>
    </row>
    <row r="6655" spans="1:14" x14ac:dyDescent="0.25">
      <c r="A6655" t="s">
        <v>72</v>
      </c>
      <c r="B6655" t="s">
        <v>2107</v>
      </c>
      <c r="C6655">
        <v>2047</v>
      </c>
      <c r="D6655" s="2">
        <v>46054</v>
      </c>
      <c r="E6655" t="s">
        <v>906</v>
      </c>
      <c r="F6655" t="s">
        <v>960</v>
      </c>
      <c r="G6655" t="s">
        <v>961</v>
      </c>
      <c r="H6655" t="s">
        <v>1761</v>
      </c>
      <c r="I6655" t="s">
        <v>14</v>
      </c>
      <c r="J6655" t="s">
        <v>2108</v>
      </c>
      <c r="K6655" t="s">
        <v>56</v>
      </c>
      <c r="L6655" t="s">
        <v>903</v>
      </c>
      <c r="M6655" t="s">
        <v>1829</v>
      </c>
      <c r="N6655" s="5">
        <v>33260227</v>
      </c>
    </row>
    <row r="6656" spans="1:14" x14ac:dyDescent="0.25">
      <c r="A6656" t="s">
        <v>72</v>
      </c>
      <c r="B6656" t="s">
        <v>2107</v>
      </c>
      <c r="C6656">
        <v>2047</v>
      </c>
      <c r="D6656" s="2">
        <v>46054</v>
      </c>
      <c r="E6656" t="s">
        <v>906</v>
      </c>
      <c r="F6656" t="s">
        <v>959</v>
      </c>
      <c r="G6656" t="s">
        <v>857</v>
      </c>
      <c r="H6656" t="s">
        <v>858</v>
      </c>
      <c r="I6656" t="s">
        <v>14</v>
      </c>
      <c r="J6656" t="s">
        <v>2110</v>
      </c>
      <c r="K6656" t="s">
        <v>56</v>
      </c>
      <c r="L6656" t="s">
        <v>903</v>
      </c>
      <c r="M6656" t="s">
        <v>1829</v>
      </c>
      <c r="N6656" s="5">
        <v>6087099</v>
      </c>
    </row>
    <row r="6657" spans="1:14" x14ac:dyDescent="0.25">
      <c r="A6657" t="s">
        <v>72</v>
      </c>
      <c r="B6657" t="s">
        <v>2107</v>
      </c>
      <c r="C6657">
        <v>2047</v>
      </c>
      <c r="D6657" s="2">
        <v>46054</v>
      </c>
      <c r="E6657" t="s">
        <v>907</v>
      </c>
      <c r="F6657" t="s">
        <v>1255</v>
      </c>
      <c r="G6657" t="s">
        <v>1256</v>
      </c>
      <c r="H6657" t="s">
        <v>1257</v>
      </c>
      <c r="I6657" t="s">
        <v>14</v>
      </c>
      <c r="J6657" t="s">
        <v>5762</v>
      </c>
      <c r="K6657" t="s">
        <v>56</v>
      </c>
      <c r="L6657" t="s">
        <v>904</v>
      </c>
      <c r="M6657" t="s">
        <v>1829</v>
      </c>
      <c r="N6657" s="5">
        <v>-4881424</v>
      </c>
    </row>
    <row r="6658" spans="1:14" x14ac:dyDescent="0.25">
      <c r="A6658" t="s">
        <v>72</v>
      </c>
      <c r="B6658" t="s">
        <v>2107</v>
      </c>
      <c r="C6658">
        <v>2047</v>
      </c>
      <c r="D6658" s="2">
        <v>46054</v>
      </c>
      <c r="E6658" t="s">
        <v>907</v>
      </c>
      <c r="F6658" t="s">
        <v>1255</v>
      </c>
      <c r="G6658" t="s">
        <v>1256</v>
      </c>
      <c r="H6658" t="s">
        <v>1257</v>
      </c>
      <c r="I6658" t="s">
        <v>4471</v>
      </c>
      <c r="J6658" t="s">
        <v>5763</v>
      </c>
      <c r="K6658" t="s">
        <v>56</v>
      </c>
      <c r="L6658" t="s">
        <v>904</v>
      </c>
      <c r="M6658" t="s">
        <v>1829</v>
      </c>
      <c r="N6658" s="5">
        <v>-1830534</v>
      </c>
    </row>
    <row r="6659" spans="1:14" x14ac:dyDescent="0.25">
      <c r="A6659" t="s">
        <v>72</v>
      </c>
      <c r="B6659" t="s">
        <v>2107</v>
      </c>
      <c r="C6659">
        <v>2047</v>
      </c>
      <c r="D6659" s="2">
        <v>46054</v>
      </c>
      <c r="E6659" t="s">
        <v>907</v>
      </c>
      <c r="F6659" t="s">
        <v>1255</v>
      </c>
      <c r="G6659" t="s">
        <v>1256</v>
      </c>
      <c r="H6659" t="s">
        <v>1257</v>
      </c>
      <c r="I6659" t="s">
        <v>4473</v>
      </c>
      <c r="J6659" t="s">
        <v>5763</v>
      </c>
      <c r="K6659" t="s">
        <v>56</v>
      </c>
      <c r="L6659" t="s">
        <v>904</v>
      </c>
      <c r="M6659" t="s">
        <v>1829</v>
      </c>
      <c r="N6659" s="5">
        <v>-4271246</v>
      </c>
    </row>
    <row r="6660" spans="1:14" x14ac:dyDescent="0.25">
      <c r="A6660" t="s">
        <v>72</v>
      </c>
      <c r="B6660" t="s">
        <v>2107</v>
      </c>
      <c r="C6660">
        <v>2047</v>
      </c>
      <c r="D6660" s="2">
        <v>46054</v>
      </c>
      <c r="E6660" t="s">
        <v>907</v>
      </c>
      <c r="F6660" t="s">
        <v>1255</v>
      </c>
      <c r="G6660" t="s">
        <v>1256</v>
      </c>
      <c r="H6660" t="s">
        <v>1257</v>
      </c>
      <c r="I6660" t="s">
        <v>4474</v>
      </c>
      <c r="J6660" t="s">
        <v>5763</v>
      </c>
      <c r="K6660" t="s">
        <v>56</v>
      </c>
      <c r="L6660" t="s">
        <v>904</v>
      </c>
      <c r="M6660" t="s">
        <v>1829</v>
      </c>
      <c r="N6660" s="5">
        <v>-1220356</v>
      </c>
    </row>
    <row r="6661" spans="1:14" x14ac:dyDescent="0.25">
      <c r="A6661" t="s">
        <v>72</v>
      </c>
      <c r="B6661" t="s">
        <v>2107</v>
      </c>
      <c r="C6661">
        <v>2047</v>
      </c>
      <c r="D6661" s="2">
        <v>46054</v>
      </c>
      <c r="E6661" t="s">
        <v>907</v>
      </c>
      <c r="F6661" t="s">
        <v>960</v>
      </c>
      <c r="G6661" t="s">
        <v>961</v>
      </c>
      <c r="H6661" t="s">
        <v>1761</v>
      </c>
      <c r="I6661" t="s">
        <v>5760</v>
      </c>
      <c r="J6661" t="s">
        <v>2109</v>
      </c>
      <c r="K6661" t="s">
        <v>56</v>
      </c>
      <c r="L6661" t="s">
        <v>904</v>
      </c>
      <c r="M6661" t="s">
        <v>1829</v>
      </c>
      <c r="N6661" s="5">
        <v>-12547927</v>
      </c>
    </row>
    <row r="6662" spans="1:14" x14ac:dyDescent="0.25">
      <c r="A6662" t="s">
        <v>72</v>
      </c>
      <c r="B6662" t="s">
        <v>2107</v>
      </c>
      <c r="C6662">
        <v>2047</v>
      </c>
      <c r="D6662" s="2">
        <v>46054</v>
      </c>
      <c r="E6662" t="s">
        <v>907</v>
      </c>
      <c r="F6662" t="s">
        <v>959</v>
      </c>
      <c r="G6662" t="s">
        <v>857</v>
      </c>
      <c r="H6662" t="s">
        <v>858</v>
      </c>
      <c r="I6662" t="s">
        <v>5761</v>
      </c>
      <c r="J6662" t="s">
        <v>5764</v>
      </c>
      <c r="K6662" t="s">
        <v>56</v>
      </c>
      <c r="L6662" t="s">
        <v>904</v>
      </c>
      <c r="M6662" t="s">
        <v>1829</v>
      </c>
      <c r="N6662" s="5">
        <v>-6750467</v>
      </c>
    </row>
    <row r="6663" spans="1:14" x14ac:dyDescent="0.25">
      <c r="A6663" t="s">
        <v>72</v>
      </c>
      <c r="B6663" t="s">
        <v>2107</v>
      </c>
      <c r="C6663">
        <v>2047</v>
      </c>
      <c r="D6663" s="2">
        <v>46082</v>
      </c>
      <c r="E6663" t="s">
        <v>905</v>
      </c>
      <c r="F6663" t="s">
        <v>960</v>
      </c>
      <c r="G6663" t="s">
        <v>961</v>
      </c>
      <c r="H6663" t="s">
        <v>1761</v>
      </c>
      <c r="I6663" t="s">
        <v>8892</v>
      </c>
      <c r="J6663" t="s">
        <v>961</v>
      </c>
      <c r="K6663" t="s">
        <v>56</v>
      </c>
      <c r="L6663" t="s">
        <v>902</v>
      </c>
      <c r="M6663" t="s">
        <v>1829</v>
      </c>
      <c r="N6663" s="5">
        <v>33260227</v>
      </c>
    </row>
    <row r="6664" spans="1:14" x14ac:dyDescent="0.25">
      <c r="A6664" t="s">
        <v>72</v>
      </c>
      <c r="B6664" t="s">
        <v>2107</v>
      </c>
      <c r="C6664">
        <v>2047</v>
      </c>
      <c r="D6664" s="2">
        <v>46082</v>
      </c>
      <c r="E6664" t="s">
        <v>905</v>
      </c>
      <c r="F6664" t="s">
        <v>959</v>
      </c>
      <c r="G6664" t="s">
        <v>857</v>
      </c>
      <c r="H6664" t="s">
        <v>858</v>
      </c>
      <c r="I6664" t="s">
        <v>8893</v>
      </c>
      <c r="J6664" t="s">
        <v>857</v>
      </c>
      <c r="K6664" t="s">
        <v>56</v>
      </c>
      <c r="L6664" t="s">
        <v>902</v>
      </c>
      <c r="M6664" t="s">
        <v>1829</v>
      </c>
      <c r="N6664" s="5">
        <v>6087099</v>
      </c>
    </row>
    <row r="6665" spans="1:14" x14ac:dyDescent="0.25">
      <c r="A6665" t="s">
        <v>72</v>
      </c>
      <c r="B6665" t="s">
        <v>2107</v>
      </c>
      <c r="C6665">
        <v>2047</v>
      </c>
      <c r="D6665" s="2">
        <v>46082</v>
      </c>
      <c r="E6665" t="s">
        <v>906</v>
      </c>
      <c r="F6665" t="s">
        <v>8894</v>
      </c>
      <c r="G6665" t="s">
        <v>8895</v>
      </c>
      <c r="H6665" t="s">
        <v>6711</v>
      </c>
      <c r="I6665" t="s">
        <v>8896</v>
      </c>
      <c r="J6665" t="s">
        <v>8897</v>
      </c>
      <c r="K6665" t="s">
        <v>56</v>
      </c>
      <c r="L6665" t="s">
        <v>903</v>
      </c>
      <c r="M6665" t="s">
        <v>1829</v>
      </c>
      <c r="N6665" s="5">
        <v>199209</v>
      </c>
    </row>
    <row r="6666" spans="1:14" x14ac:dyDescent="0.25">
      <c r="A6666" t="s">
        <v>72</v>
      </c>
      <c r="B6666" t="s">
        <v>2107</v>
      </c>
      <c r="C6666">
        <v>2047</v>
      </c>
      <c r="D6666" s="2">
        <v>46082</v>
      </c>
      <c r="E6666" t="s">
        <v>906</v>
      </c>
      <c r="F6666" t="s">
        <v>8898</v>
      </c>
      <c r="G6666" t="s">
        <v>8899</v>
      </c>
      <c r="H6666" t="s">
        <v>6710</v>
      </c>
      <c r="I6666" t="s">
        <v>14</v>
      </c>
      <c r="J6666" t="s">
        <v>8900</v>
      </c>
      <c r="K6666" t="s">
        <v>56</v>
      </c>
      <c r="L6666" t="s">
        <v>903</v>
      </c>
      <c r="M6666" t="s">
        <v>1829</v>
      </c>
      <c r="N6666" s="5">
        <v>3386546</v>
      </c>
    </row>
    <row r="6667" spans="1:14" x14ac:dyDescent="0.25">
      <c r="A6667" t="s">
        <v>72</v>
      </c>
      <c r="B6667" t="s">
        <v>2107</v>
      </c>
      <c r="C6667">
        <v>2047</v>
      </c>
      <c r="D6667" s="2">
        <v>46082</v>
      </c>
      <c r="E6667" t="s">
        <v>906</v>
      </c>
      <c r="F6667" t="s">
        <v>960</v>
      </c>
      <c r="G6667" t="s">
        <v>961</v>
      </c>
      <c r="H6667" t="s">
        <v>1761</v>
      </c>
      <c r="I6667" t="s">
        <v>14</v>
      </c>
      <c r="J6667" t="s">
        <v>2108</v>
      </c>
      <c r="K6667" t="s">
        <v>56</v>
      </c>
      <c r="L6667" t="s">
        <v>903</v>
      </c>
      <c r="M6667" t="s">
        <v>1829</v>
      </c>
      <c r="N6667" s="5">
        <v>16642205</v>
      </c>
    </row>
    <row r="6668" spans="1:14" x14ac:dyDescent="0.25">
      <c r="A6668" t="s">
        <v>72</v>
      </c>
      <c r="B6668" t="s">
        <v>2107</v>
      </c>
      <c r="C6668">
        <v>2047</v>
      </c>
      <c r="D6668" s="2">
        <v>46082</v>
      </c>
      <c r="E6668" t="s">
        <v>906</v>
      </c>
      <c r="F6668" t="s">
        <v>959</v>
      </c>
      <c r="G6668" t="s">
        <v>857</v>
      </c>
      <c r="H6668" t="s">
        <v>858</v>
      </c>
      <c r="I6668" t="s">
        <v>14</v>
      </c>
      <c r="J6668" t="s">
        <v>2110</v>
      </c>
      <c r="K6668" t="s">
        <v>56</v>
      </c>
      <c r="L6668" t="s">
        <v>903</v>
      </c>
      <c r="M6668" t="s">
        <v>1829</v>
      </c>
      <c r="N6668" s="5">
        <v>2370582</v>
      </c>
    </row>
    <row r="6669" spans="1:14" x14ac:dyDescent="0.25">
      <c r="A6669" t="s">
        <v>72</v>
      </c>
      <c r="B6669" t="s">
        <v>2107</v>
      </c>
      <c r="C6669">
        <v>2047</v>
      </c>
      <c r="D6669" s="2">
        <v>46082</v>
      </c>
      <c r="E6669" t="s">
        <v>907</v>
      </c>
      <c r="F6669" t="s">
        <v>960</v>
      </c>
      <c r="G6669" t="s">
        <v>961</v>
      </c>
      <c r="H6669" t="s">
        <v>1761</v>
      </c>
      <c r="I6669" t="s">
        <v>8892</v>
      </c>
      <c r="J6669" t="s">
        <v>2109</v>
      </c>
      <c r="K6669" t="s">
        <v>56</v>
      </c>
      <c r="L6669" t="s">
        <v>904</v>
      </c>
      <c r="M6669" t="s">
        <v>1829</v>
      </c>
      <c r="N6669" s="5">
        <v>-33260227</v>
      </c>
    </row>
    <row r="6670" spans="1:14" x14ac:dyDescent="0.25">
      <c r="A6670" t="s">
        <v>72</v>
      </c>
      <c r="B6670" t="s">
        <v>2107</v>
      </c>
      <c r="C6670">
        <v>2047</v>
      </c>
      <c r="D6670" s="2">
        <v>46082</v>
      </c>
      <c r="E6670" t="s">
        <v>907</v>
      </c>
      <c r="F6670" t="s">
        <v>959</v>
      </c>
      <c r="G6670" t="s">
        <v>857</v>
      </c>
      <c r="H6670" t="s">
        <v>858</v>
      </c>
      <c r="I6670" t="s">
        <v>8893</v>
      </c>
      <c r="J6670" t="s">
        <v>5764</v>
      </c>
      <c r="K6670" t="s">
        <v>56</v>
      </c>
      <c r="L6670" t="s">
        <v>904</v>
      </c>
      <c r="M6670" t="s">
        <v>1829</v>
      </c>
      <c r="N6670" s="5">
        <v>-6087099</v>
      </c>
    </row>
    <row r="6671" spans="1:14" x14ac:dyDescent="0.25">
      <c r="A6671" t="s">
        <v>72</v>
      </c>
      <c r="B6671" t="s">
        <v>2107</v>
      </c>
      <c r="C6671">
        <v>2047</v>
      </c>
      <c r="D6671" s="2">
        <v>46113</v>
      </c>
      <c r="E6671" t="s">
        <v>905</v>
      </c>
      <c r="F6671" t="s">
        <v>8894</v>
      </c>
      <c r="G6671" t="s">
        <v>8895</v>
      </c>
      <c r="H6671" t="s">
        <v>6711</v>
      </c>
      <c r="I6671" t="s">
        <v>8896</v>
      </c>
      <c r="J6671" t="s">
        <v>8901</v>
      </c>
      <c r="K6671" t="s">
        <v>56</v>
      </c>
      <c r="L6671" t="s">
        <v>902</v>
      </c>
      <c r="M6671" t="s">
        <v>1829</v>
      </c>
      <c r="N6671" s="5">
        <v>199209</v>
      </c>
    </row>
    <row r="6672" spans="1:14" x14ac:dyDescent="0.25">
      <c r="A6672" t="s">
        <v>72</v>
      </c>
      <c r="B6672" t="s">
        <v>2107</v>
      </c>
      <c r="C6672">
        <v>2047</v>
      </c>
      <c r="D6672" s="2">
        <v>46113</v>
      </c>
      <c r="E6672" t="s">
        <v>905</v>
      </c>
      <c r="F6672" t="s">
        <v>8898</v>
      </c>
      <c r="G6672" t="s">
        <v>8899</v>
      </c>
      <c r="H6672" t="s">
        <v>6710</v>
      </c>
      <c r="I6672" t="s">
        <v>8902</v>
      </c>
      <c r="J6672" t="s">
        <v>8899</v>
      </c>
      <c r="K6672" t="s">
        <v>56</v>
      </c>
      <c r="L6672" t="s">
        <v>902</v>
      </c>
      <c r="M6672" t="s">
        <v>1829</v>
      </c>
      <c r="N6672" s="5">
        <v>4078710</v>
      </c>
    </row>
    <row r="6673" spans="1:14" x14ac:dyDescent="0.25">
      <c r="A6673" t="s">
        <v>72</v>
      </c>
      <c r="B6673" t="s">
        <v>2107</v>
      </c>
      <c r="C6673">
        <v>2047</v>
      </c>
      <c r="D6673" s="2">
        <v>46113</v>
      </c>
      <c r="E6673" t="s">
        <v>905</v>
      </c>
      <c r="F6673" t="s">
        <v>959</v>
      </c>
      <c r="G6673" t="s">
        <v>857</v>
      </c>
      <c r="H6673" t="s">
        <v>858</v>
      </c>
      <c r="I6673" t="s">
        <v>8903</v>
      </c>
      <c r="J6673" t="s">
        <v>857</v>
      </c>
      <c r="K6673" t="s">
        <v>56</v>
      </c>
      <c r="L6673" t="s">
        <v>902</v>
      </c>
      <c r="M6673" t="s">
        <v>1829</v>
      </c>
      <c r="N6673" s="5">
        <v>2370582</v>
      </c>
    </row>
    <row r="6674" spans="1:14" x14ac:dyDescent="0.25">
      <c r="A6674" t="s">
        <v>72</v>
      </c>
      <c r="B6674" t="s">
        <v>2107</v>
      </c>
      <c r="C6674">
        <v>2047</v>
      </c>
      <c r="D6674" s="2">
        <v>46113</v>
      </c>
      <c r="E6674" t="s">
        <v>906</v>
      </c>
      <c r="F6674" t="s">
        <v>960</v>
      </c>
      <c r="G6674" t="s">
        <v>961</v>
      </c>
      <c r="H6674" t="s">
        <v>1761</v>
      </c>
      <c r="I6674" t="s">
        <v>14</v>
      </c>
      <c r="J6674" t="s">
        <v>2108</v>
      </c>
      <c r="K6674" t="s">
        <v>56</v>
      </c>
      <c r="L6674" t="s">
        <v>903</v>
      </c>
      <c r="M6674" t="s">
        <v>1829</v>
      </c>
      <c r="N6674" s="5">
        <v>13199546</v>
      </c>
    </row>
    <row r="6675" spans="1:14" x14ac:dyDescent="0.25">
      <c r="A6675" t="s">
        <v>72</v>
      </c>
      <c r="B6675" t="s">
        <v>2107</v>
      </c>
      <c r="C6675">
        <v>2047</v>
      </c>
      <c r="D6675" s="2">
        <v>46113</v>
      </c>
      <c r="E6675" t="s">
        <v>906</v>
      </c>
      <c r="F6675" t="s">
        <v>960</v>
      </c>
      <c r="G6675" t="s">
        <v>961</v>
      </c>
      <c r="H6675" t="s">
        <v>1761</v>
      </c>
      <c r="I6675" t="s">
        <v>8904</v>
      </c>
      <c r="J6675" t="s">
        <v>8905</v>
      </c>
      <c r="K6675" t="s">
        <v>56</v>
      </c>
      <c r="L6675" t="s">
        <v>903</v>
      </c>
      <c r="M6675" t="s">
        <v>1829</v>
      </c>
      <c r="N6675" s="5">
        <v>16642205</v>
      </c>
    </row>
    <row r="6676" spans="1:14" x14ac:dyDescent="0.25">
      <c r="A6676" t="s">
        <v>72</v>
      </c>
      <c r="B6676" t="s">
        <v>2107</v>
      </c>
      <c r="C6676">
        <v>2047</v>
      </c>
      <c r="D6676" s="2">
        <v>46113</v>
      </c>
      <c r="E6676" t="s">
        <v>906</v>
      </c>
      <c r="F6676" t="s">
        <v>959</v>
      </c>
      <c r="G6676" t="s">
        <v>857</v>
      </c>
      <c r="H6676" t="s">
        <v>858</v>
      </c>
      <c r="I6676" t="s">
        <v>14</v>
      </c>
      <c r="J6676" t="s">
        <v>2110</v>
      </c>
      <c r="K6676" t="s">
        <v>56</v>
      </c>
      <c r="L6676" t="s">
        <v>903</v>
      </c>
      <c r="M6676" t="s">
        <v>1829</v>
      </c>
      <c r="N6676" s="5">
        <v>7161456</v>
      </c>
    </row>
    <row r="6677" spans="1:14" x14ac:dyDescent="0.25">
      <c r="A6677" t="s">
        <v>72</v>
      </c>
      <c r="B6677" t="s">
        <v>2107</v>
      </c>
      <c r="C6677">
        <v>2047</v>
      </c>
      <c r="D6677" s="2">
        <v>46113</v>
      </c>
      <c r="E6677" t="s">
        <v>907</v>
      </c>
      <c r="F6677" t="s">
        <v>8894</v>
      </c>
      <c r="G6677" t="s">
        <v>8895</v>
      </c>
      <c r="H6677" t="s">
        <v>6711</v>
      </c>
      <c r="I6677" t="s">
        <v>8896</v>
      </c>
      <c r="J6677" t="s">
        <v>8906</v>
      </c>
      <c r="K6677" t="s">
        <v>56</v>
      </c>
      <c r="L6677" t="s">
        <v>904</v>
      </c>
      <c r="M6677" t="s">
        <v>1829</v>
      </c>
      <c r="N6677" s="5">
        <v>-199209</v>
      </c>
    </row>
    <row r="6678" spans="1:14" x14ac:dyDescent="0.25">
      <c r="A6678" t="s">
        <v>72</v>
      </c>
      <c r="B6678" t="s">
        <v>2107</v>
      </c>
      <c r="C6678">
        <v>2047</v>
      </c>
      <c r="D6678" s="2">
        <v>46113</v>
      </c>
      <c r="E6678" t="s">
        <v>907</v>
      </c>
      <c r="F6678" t="s">
        <v>8898</v>
      </c>
      <c r="G6678" t="s">
        <v>8899</v>
      </c>
      <c r="H6678" t="s">
        <v>6710</v>
      </c>
      <c r="I6678" t="s">
        <v>8902</v>
      </c>
      <c r="J6678" t="s">
        <v>8907</v>
      </c>
      <c r="K6678" t="s">
        <v>56</v>
      </c>
      <c r="L6678" t="s">
        <v>904</v>
      </c>
      <c r="M6678" t="s">
        <v>1829</v>
      </c>
      <c r="N6678" s="5">
        <v>-3386546</v>
      </c>
    </row>
    <row r="6679" spans="1:14" x14ac:dyDescent="0.25">
      <c r="A6679" t="s">
        <v>72</v>
      </c>
      <c r="B6679" t="s">
        <v>2107</v>
      </c>
      <c r="C6679">
        <v>2047</v>
      </c>
      <c r="D6679" s="2">
        <v>46113</v>
      </c>
      <c r="E6679" t="s">
        <v>907</v>
      </c>
      <c r="F6679" t="s">
        <v>960</v>
      </c>
      <c r="G6679" t="s">
        <v>961</v>
      </c>
      <c r="H6679" t="s">
        <v>1761</v>
      </c>
      <c r="I6679" t="s">
        <v>14</v>
      </c>
      <c r="J6679" t="s">
        <v>2109</v>
      </c>
      <c r="K6679" t="s">
        <v>56</v>
      </c>
      <c r="L6679" t="s">
        <v>904</v>
      </c>
      <c r="M6679" t="s">
        <v>1829</v>
      </c>
      <c r="N6679" s="5">
        <v>-16642205</v>
      </c>
    </row>
    <row r="6680" spans="1:14" x14ac:dyDescent="0.25">
      <c r="A6680" t="s">
        <v>72</v>
      </c>
      <c r="B6680" t="s">
        <v>2107</v>
      </c>
      <c r="C6680">
        <v>2047</v>
      </c>
      <c r="D6680" s="2">
        <v>46113</v>
      </c>
      <c r="E6680" t="s">
        <v>907</v>
      </c>
      <c r="F6680" t="s">
        <v>959</v>
      </c>
      <c r="G6680" t="s">
        <v>857</v>
      </c>
      <c r="H6680" t="s">
        <v>858</v>
      </c>
      <c r="I6680" t="s">
        <v>8903</v>
      </c>
      <c r="J6680" t="s">
        <v>5764</v>
      </c>
      <c r="K6680" t="s">
        <v>56</v>
      </c>
      <c r="L6680" t="s">
        <v>904</v>
      </c>
      <c r="M6680" t="s">
        <v>1829</v>
      </c>
      <c r="N6680" s="5">
        <v>-2370582</v>
      </c>
    </row>
    <row r="6681" spans="1:14" x14ac:dyDescent="0.25">
      <c r="A6681" t="s">
        <v>72</v>
      </c>
      <c r="B6681" t="s">
        <v>2107</v>
      </c>
      <c r="C6681">
        <v>2047</v>
      </c>
      <c r="D6681" s="2">
        <v>46143</v>
      </c>
      <c r="E6681" t="s">
        <v>905</v>
      </c>
      <c r="F6681" t="s">
        <v>960</v>
      </c>
      <c r="G6681" t="s">
        <v>961</v>
      </c>
      <c r="H6681" t="s">
        <v>1761</v>
      </c>
      <c r="I6681" t="s">
        <v>8904</v>
      </c>
      <c r="J6681" t="s">
        <v>11557</v>
      </c>
      <c r="K6681" t="s">
        <v>56</v>
      </c>
      <c r="L6681" t="s">
        <v>902</v>
      </c>
      <c r="M6681" t="s">
        <v>1829</v>
      </c>
      <c r="N6681" s="5">
        <v>16642205</v>
      </c>
    </row>
    <row r="6682" spans="1:14" x14ac:dyDescent="0.25">
      <c r="A6682" t="s">
        <v>72</v>
      </c>
      <c r="B6682" t="s">
        <v>2107</v>
      </c>
      <c r="C6682">
        <v>2047</v>
      </c>
      <c r="D6682" s="2">
        <v>46143</v>
      </c>
      <c r="E6682" t="s">
        <v>905</v>
      </c>
      <c r="F6682" t="s">
        <v>960</v>
      </c>
      <c r="G6682" t="s">
        <v>961</v>
      </c>
      <c r="H6682" t="s">
        <v>1761</v>
      </c>
      <c r="I6682" t="s">
        <v>11558</v>
      </c>
      <c r="J6682" t="s">
        <v>11557</v>
      </c>
      <c r="K6682" t="s">
        <v>56</v>
      </c>
      <c r="L6682" t="s">
        <v>902</v>
      </c>
      <c r="M6682" t="s">
        <v>1829</v>
      </c>
      <c r="N6682" s="5">
        <v>13199546</v>
      </c>
    </row>
    <row r="6683" spans="1:14" x14ac:dyDescent="0.25">
      <c r="A6683" t="s">
        <v>72</v>
      </c>
      <c r="B6683" t="s">
        <v>2107</v>
      </c>
      <c r="C6683">
        <v>2047</v>
      </c>
      <c r="D6683" s="2">
        <v>46143</v>
      </c>
      <c r="E6683" t="s">
        <v>905</v>
      </c>
      <c r="F6683" t="s">
        <v>959</v>
      </c>
      <c r="G6683" t="s">
        <v>857</v>
      </c>
      <c r="H6683" t="s">
        <v>858</v>
      </c>
      <c r="I6683" t="s">
        <v>11559</v>
      </c>
      <c r="J6683" t="s">
        <v>857</v>
      </c>
      <c r="K6683" t="s">
        <v>56</v>
      </c>
      <c r="L6683" t="s">
        <v>902</v>
      </c>
      <c r="M6683" t="s">
        <v>1829</v>
      </c>
      <c r="N6683" s="5">
        <v>6820434</v>
      </c>
    </row>
    <row r="6684" spans="1:14" x14ac:dyDescent="0.25">
      <c r="A6684" t="s">
        <v>72</v>
      </c>
      <c r="B6684" t="s">
        <v>2107</v>
      </c>
      <c r="C6684">
        <v>2047</v>
      </c>
      <c r="D6684" s="2">
        <v>46143</v>
      </c>
      <c r="E6684" t="s">
        <v>906</v>
      </c>
      <c r="F6684" t="s">
        <v>960</v>
      </c>
      <c r="G6684" t="s">
        <v>961</v>
      </c>
      <c r="H6684" t="s">
        <v>1761</v>
      </c>
      <c r="I6684" t="s">
        <v>14</v>
      </c>
      <c r="J6684" t="s">
        <v>2108</v>
      </c>
      <c r="K6684" t="s">
        <v>56</v>
      </c>
      <c r="L6684" t="s">
        <v>903</v>
      </c>
      <c r="M6684" t="s">
        <v>1829</v>
      </c>
      <c r="N6684" s="5">
        <v>10212597</v>
      </c>
    </row>
    <row r="6685" spans="1:14" x14ac:dyDescent="0.25">
      <c r="A6685" t="s">
        <v>72</v>
      </c>
      <c r="B6685" t="s">
        <v>2107</v>
      </c>
      <c r="C6685">
        <v>2047</v>
      </c>
      <c r="D6685" s="2">
        <v>46143</v>
      </c>
      <c r="E6685" t="s">
        <v>906</v>
      </c>
      <c r="F6685" t="s">
        <v>959</v>
      </c>
      <c r="G6685" t="s">
        <v>857</v>
      </c>
      <c r="H6685" t="s">
        <v>858</v>
      </c>
      <c r="I6685" t="s">
        <v>14</v>
      </c>
      <c r="J6685" t="s">
        <v>2110</v>
      </c>
      <c r="K6685" t="s">
        <v>56</v>
      </c>
      <c r="L6685" t="s">
        <v>903</v>
      </c>
      <c r="M6685" t="s">
        <v>1829</v>
      </c>
      <c r="N6685" s="5">
        <v>6208260</v>
      </c>
    </row>
    <row r="6686" spans="1:14" x14ac:dyDescent="0.25">
      <c r="A6686" t="s">
        <v>72</v>
      </c>
      <c r="B6686" t="s">
        <v>2107</v>
      </c>
      <c r="C6686">
        <v>2047</v>
      </c>
      <c r="D6686" s="2">
        <v>46143</v>
      </c>
      <c r="E6686" t="s">
        <v>907</v>
      </c>
      <c r="F6686" t="s">
        <v>960</v>
      </c>
      <c r="G6686" t="s">
        <v>961</v>
      </c>
      <c r="H6686" t="s">
        <v>1761</v>
      </c>
      <c r="I6686" t="s">
        <v>8904</v>
      </c>
      <c r="J6686" t="s">
        <v>11560</v>
      </c>
      <c r="K6686" t="s">
        <v>56</v>
      </c>
      <c r="L6686" t="s">
        <v>904</v>
      </c>
      <c r="M6686" t="s">
        <v>1829</v>
      </c>
      <c r="N6686" s="5">
        <v>-16642205</v>
      </c>
    </row>
    <row r="6687" spans="1:14" x14ac:dyDescent="0.25">
      <c r="A6687" t="s">
        <v>72</v>
      </c>
      <c r="B6687" t="s">
        <v>2107</v>
      </c>
      <c r="C6687">
        <v>2047</v>
      </c>
      <c r="D6687" s="2">
        <v>46143</v>
      </c>
      <c r="E6687" t="s">
        <v>907</v>
      </c>
      <c r="F6687" t="s">
        <v>960</v>
      </c>
      <c r="G6687" t="s">
        <v>961</v>
      </c>
      <c r="H6687" t="s">
        <v>1761</v>
      </c>
      <c r="I6687" t="s">
        <v>11558</v>
      </c>
      <c r="J6687" t="s">
        <v>11560</v>
      </c>
      <c r="K6687" t="s">
        <v>56</v>
      </c>
      <c r="L6687" t="s">
        <v>904</v>
      </c>
      <c r="M6687" t="s">
        <v>1829</v>
      </c>
      <c r="N6687" s="5">
        <v>-13199546</v>
      </c>
    </row>
    <row r="6688" spans="1:14" x14ac:dyDescent="0.25">
      <c r="A6688" t="s">
        <v>72</v>
      </c>
      <c r="B6688" t="s">
        <v>2107</v>
      </c>
      <c r="C6688">
        <v>2047</v>
      </c>
      <c r="D6688" s="2">
        <v>46143</v>
      </c>
      <c r="E6688" t="s">
        <v>907</v>
      </c>
      <c r="F6688" t="s">
        <v>959</v>
      </c>
      <c r="G6688" t="s">
        <v>857</v>
      </c>
      <c r="H6688" t="s">
        <v>858</v>
      </c>
      <c r="I6688" t="s">
        <v>11559</v>
      </c>
      <c r="J6688" t="s">
        <v>5764</v>
      </c>
      <c r="K6688" t="s">
        <v>56</v>
      </c>
      <c r="L6688" t="s">
        <v>904</v>
      </c>
      <c r="M6688" t="s">
        <v>1829</v>
      </c>
      <c r="N6688" s="5">
        <v>-7161456</v>
      </c>
    </row>
    <row r="6689" spans="1:14" x14ac:dyDescent="0.25">
      <c r="A6689" t="s">
        <v>72</v>
      </c>
      <c r="B6689" t="s">
        <v>2107</v>
      </c>
      <c r="C6689">
        <v>2047</v>
      </c>
      <c r="D6689" s="2">
        <v>46174</v>
      </c>
      <c r="E6689" t="s">
        <v>905</v>
      </c>
      <c r="F6689" t="s">
        <v>960</v>
      </c>
      <c r="G6689" t="s">
        <v>961</v>
      </c>
      <c r="H6689" t="s">
        <v>1761</v>
      </c>
      <c r="I6689" t="s">
        <v>12988</v>
      </c>
      <c r="J6689" t="s">
        <v>11557</v>
      </c>
      <c r="K6689" t="s">
        <v>56</v>
      </c>
      <c r="L6689" t="s">
        <v>902</v>
      </c>
      <c r="M6689" t="s">
        <v>1829</v>
      </c>
      <c r="N6689" s="5">
        <v>10212597</v>
      </c>
    </row>
    <row r="6690" spans="1:14" x14ac:dyDescent="0.25">
      <c r="A6690" t="s">
        <v>72</v>
      </c>
      <c r="B6690" t="s">
        <v>2107</v>
      </c>
      <c r="C6690">
        <v>2047</v>
      </c>
      <c r="D6690" s="2">
        <v>46174</v>
      </c>
      <c r="E6690" t="s">
        <v>905</v>
      </c>
      <c r="F6690" t="s">
        <v>959</v>
      </c>
      <c r="G6690" t="s">
        <v>857</v>
      </c>
      <c r="H6690" t="s">
        <v>858</v>
      </c>
      <c r="I6690" t="s">
        <v>12989</v>
      </c>
      <c r="J6690" t="s">
        <v>857</v>
      </c>
      <c r="K6690" t="s">
        <v>56</v>
      </c>
      <c r="L6690" t="s">
        <v>902</v>
      </c>
      <c r="M6690" t="s">
        <v>1829</v>
      </c>
      <c r="N6690" s="5">
        <v>6208260</v>
      </c>
    </row>
    <row r="6691" spans="1:14" x14ac:dyDescent="0.25">
      <c r="A6691" t="s">
        <v>72</v>
      </c>
      <c r="B6691" t="s">
        <v>2107</v>
      </c>
      <c r="C6691">
        <v>2047</v>
      </c>
      <c r="D6691" s="2">
        <v>46174</v>
      </c>
      <c r="E6691" t="s">
        <v>906</v>
      </c>
      <c r="F6691" t="s">
        <v>959</v>
      </c>
      <c r="G6691" t="s">
        <v>857</v>
      </c>
      <c r="H6691" t="s">
        <v>858</v>
      </c>
      <c r="I6691" t="s">
        <v>14</v>
      </c>
      <c r="J6691" t="s">
        <v>2110</v>
      </c>
      <c r="K6691" t="s">
        <v>56</v>
      </c>
      <c r="L6691" t="s">
        <v>903</v>
      </c>
      <c r="M6691" t="s">
        <v>1829</v>
      </c>
      <c r="N6691" s="5">
        <v>6592480</v>
      </c>
    </row>
    <row r="6692" spans="1:14" x14ac:dyDescent="0.25">
      <c r="A6692" t="s">
        <v>72</v>
      </c>
      <c r="B6692" t="s">
        <v>2107</v>
      </c>
      <c r="C6692">
        <v>2047</v>
      </c>
      <c r="D6692" s="2">
        <v>46174</v>
      </c>
      <c r="E6692" t="s">
        <v>907</v>
      </c>
      <c r="F6692" t="s">
        <v>960</v>
      </c>
      <c r="G6692" t="s">
        <v>961</v>
      </c>
      <c r="H6692" t="s">
        <v>1761</v>
      </c>
      <c r="I6692" t="s">
        <v>12988</v>
      </c>
      <c r="J6692" t="s">
        <v>11560</v>
      </c>
      <c r="K6692" t="s">
        <v>56</v>
      </c>
      <c r="L6692" t="s">
        <v>904</v>
      </c>
      <c r="M6692" t="s">
        <v>1829</v>
      </c>
      <c r="N6692" s="5">
        <v>-10212597</v>
      </c>
    </row>
    <row r="6693" spans="1:14" x14ac:dyDescent="0.25">
      <c r="A6693" t="s">
        <v>72</v>
      </c>
      <c r="B6693" t="s">
        <v>2107</v>
      </c>
      <c r="C6693">
        <v>2047</v>
      </c>
      <c r="D6693" s="2">
        <v>46174</v>
      </c>
      <c r="E6693" t="s">
        <v>907</v>
      </c>
      <c r="F6693" t="s">
        <v>959</v>
      </c>
      <c r="G6693" t="s">
        <v>857</v>
      </c>
      <c r="H6693" t="s">
        <v>858</v>
      </c>
      <c r="I6693" t="s">
        <v>12989</v>
      </c>
      <c r="J6693" t="s">
        <v>5764</v>
      </c>
      <c r="K6693" t="s">
        <v>56</v>
      </c>
      <c r="L6693" t="s">
        <v>904</v>
      </c>
      <c r="M6693" t="s">
        <v>1829</v>
      </c>
      <c r="N6693" s="5">
        <v>-6208260</v>
      </c>
    </row>
    <row r="6694" spans="1:14" x14ac:dyDescent="0.25">
      <c r="A6694" t="s">
        <v>72</v>
      </c>
      <c r="B6694" t="s">
        <v>2112</v>
      </c>
      <c r="C6694">
        <v>3692</v>
      </c>
      <c r="D6694" s="2">
        <v>46023</v>
      </c>
      <c r="E6694" t="s">
        <v>907</v>
      </c>
      <c r="F6694" t="s">
        <v>962</v>
      </c>
      <c r="G6694" t="s">
        <v>963</v>
      </c>
      <c r="H6694" t="s">
        <v>878</v>
      </c>
      <c r="I6694" t="s">
        <v>4479</v>
      </c>
      <c r="J6694" t="s">
        <v>8908</v>
      </c>
      <c r="K6694" t="s">
        <v>56</v>
      </c>
      <c r="L6694" t="s">
        <v>904</v>
      </c>
      <c r="M6694" t="s">
        <v>2019</v>
      </c>
      <c r="N6694" s="5">
        <v>-55047341</v>
      </c>
    </row>
    <row r="6695" spans="1:14" x14ac:dyDescent="0.25">
      <c r="A6695" t="s">
        <v>72</v>
      </c>
      <c r="B6695" t="s">
        <v>2112</v>
      </c>
      <c r="C6695">
        <v>3692</v>
      </c>
      <c r="D6695" s="2">
        <v>46082</v>
      </c>
      <c r="E6695" t="s">
        <v>906</v>
      </c>
      <c r="F6695" t="s">
        <v>962</v>
      </c>
      <c r="G6695" t="s">
        <v>963</v>
      </c>
      <c r="H6695" t="s">
        <v>878</v>
      </c>
      <c r="I6695" t="s">
        <v>14</v>
      </c>
      <c r="J6695" t="s">
        <v>8909</v>
      </c>
      <c r="K6695" t="s">
        <v>56</v>
      </c>
      <c r="L6695" t="s">
        <v>903</v>
      </c>
      <c r="M6695" t="s">
        <v>2019</v>
      </c>
      <c r="N6695" s="5">
        <v>63396347</v>
      </c>
    </row>
    <row r="6696" spans="1:14" x14ac:dyDescent="0.25">
      <c r="A6696" t="s">
        <v>72</v>
      </c>
      <c r="B6696" t="s">
        <v>2112</v>
      </c>
      <c r="C6696">
        <v>3692</v>
      </c>
      <c r="D6696" s="2">
        <v>46113</v>
      </c>
      <c r="E6696" t="s">
        <v>907</v>
      </c>
      <c r="F6696" t="s">
        <v>962</v>
      </c>
      <c r="G6696" t="s">
        <v>963</v>
      </c>
      <c r="H6696" t="s">
        <v>878</v>
      </c>
      <c r="I6696" t="s">
        <v>14</v>
      </c>
      <c r="J6696" t="s">
        <v>8910</v>
      </c>
      <c r="K6696" t="s">
        <v>56</v>
      </c>
      <c r="L6696" t="s">
        <v>904</v>
      </c>
      <c r="M6696" t="s">
        <v>2019</v>
      </c>
      <c r="N6696" s="5">
        <v>-63396347</v>
      </c>
    </row>
    <row r="6697" spans="1:14" x14ac:dyDescent="0.25">
      <c r="A6697" t="s">
        <v>72</v>
      </c>
      <c r="B6697" t="s">
        <v>2112</v>
      </c>
      <c r="C6697">
        <v>3692</v>
      </c>
      <c r="D6697" s="2">
        <v>46174</v>
      </c>
      <c r="E6697" t="s">
        <v>905</v>
      </c>
      <c r="F6697" t="s">
        <v>962</v>
      </c>
      <c r="G6697" t="s">
        <v>963</v>
      </c>
      <c r="H6697" t="s">
        <v>878</v>
      </c>
      <c r="I6697" t="s">
        <v>12990</v>
      </c>
      <c r="J6697" t="s">
        <v>963</v>
      </c>
      <c r="K6697" t="s">
        <v>56</v>
      </c>
      <c r="L6697" t="s">
        <v>902</v>
      </c>
      <c r="M6697" t="s">
        <v>2019</v>
      </c>
      <c r="N6697" s="5">
        <v>59637676</v>
      </c>
    </row>
    <row r="6698" spans="1:14" x14ac:dyDescent="0.25">
      <c r="A6698" t="s">
        <v>72</v>
      </c>
      <c r="B6698" t="s">
        <v>2113</v>
      </c>
      <c r="C6698">
        <v>2310</v>
      </c>
      <c r="D6698" s="2">
        <v>46023</v>
      </c>
      <c r="E6698" t="s">
        <v>907</v>
      </c>
      <c r="F6698" t="s">
        <v>195</v>
      </c>
      <c r="G6698" t="s">
        <v>1</v>
      </c>
      <c r="H6698" t="s">
        <v>1108</v>
      </c>
      <c r="I6698" t="s">
        <v>4480</v>
      </c>
      <c r="J6698" t="s">
        <v>8911</v>
      </c>
      <c r="K6698" t="s">
        <v>56</v>
      </c>
      <c r="L6698" t="s">
        <v>904</v>
      </c>
      <c r="M6698" t="s">
        <v>2019</v>
      </c>
      <c r="N6698" s="5">
        <v>-1542395</v>
      </c>
    </row>
    <row r="6699" spans="1:14" x14ac:dyDescent="0.25">
      <c r="A6699" t="s">
        <v>72</v>
      </c>
      <c r="B6699" t="s">
        <v>2113</v>
      </c>
      <c r="C6699">
        <v>2310</v>
      </c>
      <c r="D6699" s="2">
        <v>46023</v>
      </c>
      <c r="E6699" t="s">
        <v>907</v>
      </c>
      <c r="F6699" t="s">
        <v>195</v>
      </c>
      <c r="G6699" t="s">
        <v>1</v>
      </c>
      <c r="H6699" t="s">
        <v>1108</v>
      </c>
      <c r="I6699" t="s">
        <v>4482</v>
      </c>
      <c r="J6699" t="s">
        <v>8911</v>
      </c>
      <c r="K6699" t="s">
        <v>56</v>
      </c>
      <c r="L6699" t="s">
        <v>904</v>
      </c>
      <c r="M6699" t="s">
        <v>2019</v>
      </c>
      <c r="N6699" s="5">
        <v>-18680710</v>
      </c>
    </row>
    <row r="6700" spans="1:14" x14ac:dyDescent="0.25">
      <c r="A6700" t="s">
        <v>72</v>
      </c>
      <c r="B6700" t="s">
        <v>2113</v>
      </c>
      <c r="C6700">
        <v>2310</v>
      </c>
      <c r="D6700" s="2">
        <v>46054</v>
      </c>
      <c r="E6700" t="s">
        <v>906</v>
      </c>
      <c r="F6700" t="s">
        <v>195</v>
      </c>
      <c r="G6700" t="s">
        <v>1</v>
      </c>
      <c r="H6700" t="s">
        <v>1108</v>
      </c>
      <c r="I6700" t="s">
        <v>14</v>
      </c>
      <c r="J6700" t="s">
        <v>1833</v>
      </c>
      <c r="K6700" t="s">
        <v>56</v>
      </c>
      <c r="L6700" t="s">
        <v>903</v>
      </c>
      <c r="M6700" t="s">
        <v>2019</v>
      </c>
      <c r="N6700" s="5">
        <v>5842760</v>
      </c>
    </row>
    <row r="6701" spans="1:14" x14ac:dyDescent="0.25">
      <c r="A6701" t="s">
        <v>72</v>
      </c>
      <c r="B6701" t="s">
        <v>2113</v>
      </c>
      <c r="C6701">
        <v>2310</v>
      </c>
      <c r="D6701" s="2">
        <v>46082</v>
      </c>
      <c r="E6701" t="s">
        <v>905</v>
      </c>
      <c r="F6701" t="s">
        <v>1735</v>
      </c>
      <c r="G6701" t="s">
        <v>1736</v>
      </c>
      <c r="H6701" t="s">
        <v>6712</v>
      </c>
      <c r="I6701" t="s">
        <v>8912</v>
      </c>
      <c r="J6701" t="s">
        <v>1736</v>
      </c>
      <c r="K6701" t="s">
        <v>56</v>
      </c>
      <c r="L6701" t="s">
        <v>902</v>
      </c>
      <c r="M6701" t="s">
        <v>2019</v>
      </c>
      <c r="N6701" s="5">
        <v>33273416</v>
      </c>
    </row>
    <row r="6702" spans="1:14" x14ac:dyDescent="0.25">
      <c r="A6702" t="s">
        <v>72</v>
      </c>
      <c r="B6702" t="s">
        <v>2113</v>
      </c>
      <c r="C6702">
        <v>2310</v>
      </c>
      <c r="D6702" s="2">
        <v>46082</v>
      </c>
      <c r="E6702" t="s">
        <v>906</v>
      </c>
      <c r="F6702" t="s">
        <v>1735</v>
      </c>
      <c r="G6702" t="s">
        <v>1736</v>
      </c>
      <c r="H6702" t="s">
        <v>6712</v>
      </c>
      <c r="I6702" t="s">
        <v>14</v>
      </c>
      <c r="J6702" t="s">
        <v>8913</v>
      </c>
      <c r="K6702" t="s">
        <v>56</v>
      </c>
      <c r="L6702" t="s">
        <v>903</v>
      </c>
      <c r="M6702" t="s">
        <v>2019</v>
      </c>
      <c r="N6702" s="5">
        <v>5020000</v>
      </c>
    </row>
    <row r="6703" spans="1:14" x14ac:dyDescent="0.25">
      <c r="A6703" t="s">
        <v>72</v>
      </c>
      <c r="B6703" t="s">
        <v>2113</v>
      </c>
      <c r="C6703">
        <v>2310</v>
      </c>
      <c r="D6703" s="2">
        <v>46082</v>
      </c>
      <c r="E6703" t="s">
        <v>907</v>
      </c>
      <c r="F6703" t="s">
        <v>195</v>
      </c>
      <c r="G6703" t="s">
        <v>1</v>
      </c>
      <c r="H6703" t="s">
        <v>1108</v>
      </c>
      <c r="I6703" t="s">
        <v>14</v>
      </c>
      <c r="J6703" t="s">
        <v>4486</v>
      </c>
      <c r="K6703" t="s">
        <v>56</v>
      </c>
      <c r="L6703" t="s">
        <v>904</v>
      </c>
      <c r="M6703" t="s">
        <v>2019</v>
      </c>
      <c r="N6703" s="5">
        <v>-5842760</v>
      </c>
    </row>
    <row r="6704" spans="1:14" x14ac:dyDescent="0.25">
      <c r="A6704" t="s">
        <v>72</v>
      </c>
      <c r="B6704" t="s">
        <v>2113</v>
      </c>
      <c r="C6704">
        <v>2310</v>
      </c>
      <c r="D6704" s="2">
        <v>46113</v>
      </c>
      <c r="E6704" t="s">
        <v>906</v>
      </c>
      <c r="F6704" t="s">
        <v>1735</v>
      </c>
      <c r="G6704" t="s">
        <v>1736</v>
      </c>
      <c r="H6704" t="s">
        <v>6712</v>
      </c>
      <c r="I6704" t="s">
        <v>8914</v>
      </c>
      <c r="J6704" t="s">
        <v>8915</v>
      </c>
      <c r="K6704" t="s">
        <v>56</v>
      </c>
      <c r="L6704" t="s">
        <v>903</v>
      </c>
      <c r="M6704" t="s">
        <v>2019</v>
      </c>
      <c r="N6704" s="5">
        <v>23209626</v>
      </c>
    </row>
    <row r="6705" spans="1:14" x14ac:dyDescent="0.25">
      <c r="A6705" t="s">
        <v>72</v>
      </c>
      <c r="B6705" t="s">
        <v>2113</v>
      </c>
      <c r="C6705">
        <v>2310</v>
      </c>
      <c r="D6705" s="2">
        <v>46113</v>
      </c>
      <c r="E6705" t="s">
        <v>906</v>
      </c>
      <c r="F6705" t="s">
        <v>8916</v>
      </c>
      <c r="G6705" t="s">
        <v>8917</v>
      </c>
      <c r="H6705" t="s">
        <v>6713</v>
      </c>
      <c r="I6705" t="s">
        <v>14</v>
      </c>
      <c r="J6705" t="s">
        <v>8918</v>
      </c>
      <c r="K6705" t="s">
        <v>56</v>
      </c>
      <c r="L6705" t="s">
        <v>903</v>
      </c>
      <c r="M6705" t="s">
        <v>2019</v>
      </c>
      <c r="N6705" s="5">
        <v>3448331</v>
      </c>
    </row>
    <row r="6706" spans="1:14" x14ac:dyDescent="0.25">
      <c r="A6706" t="s">
        <v>72</v>
      </c>
      <c r="B6706" t="s">
        <v>2113</v>
      </c>
      <c r="C6706">
        <v>2310</v>
      </c>
      <c r="D6706" s="2">
        <v>46113</v>
      </c>
      <c r="E6706" t="s">
        <v>907</v>
      </c>
      <c r="F6706" t="s">
        <v>1735</v>
      </c>
      <c r="G6706" t="s">
        <v>1736</v>
      </c>
      <c r="H6706" t="s">
        <v>6712</v>
      </c>
      <c r="I6706" t="s">
        <v>14</v>
      </c>
      <c r="J6706" t="s">
        <v>8919</v>
      </c>
      <c r="K6706" t="s">
        <v>56</v>
      </c>
      <c r="L6706" t="s">
        <v>904</v>
      </c>
      <c r="M6706" t="s">
        <v>2019</v>
      </c>
      <c r="N6706" s="5">
        <v>-5020000</v>
      </c>
    </row>
    <row r="6707" spans="1:14" x14ac:dyDescent="0.25">
      <c r="A6707" t="s">
        <v>72</v>
      </c>
      <c r="B6707" t="s">
        <v>2113</v>
      </c>
      <c r="C6707">
        <v>2310</v>
      </c>
      <c r="D6707" s="2">
        <v>46143</v>
      </c>
      <c r="E6707" t="s">
        <v>905</v>
      </c>
      <c r="F6707" t="s">
        <v>1735</v>
      </c>
      <c r="G6707" t="s">
        <v>1736</v>
      </c>
      <c r="H6707" t="s">
        <v>6712</v>
      </c>
      <c r="I6707" t="s">
        <v>8914</v>
      </c>
      <c r="J6707" t="s">
        <v>7996</v>
      </c>
      <c r="K6707" t="s">
        <v>56</v>
      </c>
      <c r="L6707" t="s">
        <v>902</v>
      </c>
      <c r="M6707" t="s">
        <v>2019</v>
      </c>
      <c r="N6707" s="5">
        <v>23209626</v>
      </c>
    </row>
    <row r="6708" spans="1:14" x14ac:dyDescent="0.25">
      <c r="A6708" t="s">
        <v>72</v>
      </c>
      <c r="B6708" t="s">
        <v>2113</v>
      </c>
      <c r="C6708">
        <v>2310</v>
      </c>
      <c r="D6708" s="2">
        <v>46143</v>
      </c>
      <c r="E6708" t="s">
        <v>906</v>
      </c>
      <c r="F6708" t="s">
        <v>1735</v>
      </c>
      <c r="G6708" t="s">
        <v>1736</v>
      </c>
      <c r="H6708" t="s">
        <v>6712</v>
      </c>
      <c r="I6708" t="s">
        <v>11561</v>
      </c>
      <c r="J6708" t="s">
        <v>8915</v>
      </c>
      <c r="K6708" t="s">
        <v>56</v>
      </c>
      <c r="L6708" t="s">
        <v>903</v>
      </c>
      <c r="M6708" t="s">
        <v>2019</v>
      </c>
      <c r="N6708" s="5">
        <v>1665117</v>
      </c>
    </row>
    <row r="6709" spans="1:14" x14ac:dyDescent="0.25">
      <c r="A6709" t="s">
        <v>72</v>
      </c>
      <c r="B6709" t="s">
        <v>2113</v>
      </c>
      <c r="C6709">
        <v>2310</v>
      </c>
      <c r="D6709" s="2">
        <v>46143</v>
      </c>
      <c r="E6709" t="s">
        <v>907</v>
      </c>
      <c r="F6709" t="s">
        <v>1735</v>
      </c>
      <c r="G6709" t="s">
        <v>1736</v>
      </c>
      <c r="H6709" t="s">
        <v>6712</v>
      </c>
      <c r="I6709" t="s">
        <v>8914</v>
      </c>
      <c r="J6709" t="s">
        <v>11562</v>
      </c>
      <c r="K6709" t="s">
        <v>56</v>
      </c>
      <c r="L6709" t="s">
        <v>904</v>
      </c>
      <c r="M6709" t="s">
        <v>2019</v>
      </c>
      <c r="N6709" s="5">
        <v>-23209626</v>
      </c>
    </row>
    <row r="6710" spans="1:14" x14ac:dyDescent="0.25">
      <c r="A6710" t="s">
        <v>72</v>
      </c>
      <c r="B6710" t="s">
        <v>2113</v>
      </c>
      <c r="C6710">
        <v>2310</v>
      </c>
      <c r="D6710" s="2">
        <v>46143</v>
      </c>
      <c r="E6710" t="s">
        <v>907</v>
      </c>
      <c r="F6710" t="s">
        <v>8916</v>
      </c>
      <c r="G6710" t="s">
        <v>8917</v>
      </c>
      <c r="H6710" t="s">
        <v>6713</v>
      </c>
      <c r="I6710" t="s">
        <v>14</v>
      </c>
      <c r="J6710" t="s">
        <v>11563</v>
      </c>
      <c r="K6710" t="s">
        <v>56</v>
      </c>
      <c r="L6710" t="s">
        <v>904</v>
      </c>
      <c r="M6710" t="s">
        <v>2019</v>
      </c>
      <c r="N6710" s="5">
        <v>-3448331</v>
      </c>
    </row>
    <row r="6711" spans="1:14" x14ac:dyDescent="0.25">
      <c r="A6711" t="s">
        <v>72</v>
      </c>
      <c r="B6711" t="s">
        <v>2113</v>
      </c>
      <c r="C6711">
        <v>2310</v>
      </c>
      <c r="D6711" s="2">
        <v>46174</v>
      </c>
      <c r="E6711" t="s">
        <v>905</v>
      </c>
      <c r="F6711" t="s">
        <v>1735</v>
      </c>
      <c r="G6711" t="s">
        <v>1736</v>
      </c>
      <c r="H6711" t="s">
        <v>6712</v>
      </c>
      <c r="I6711" t="s">
        <v>11561</v>
      </c>
      <c r="J6711" t="s">
        <v>7996</v>
      </c>
      <c r="K6711" t="s">
        <v>56</v>
      </c>
      <c r="L6711" t="s">
        <v>902</v>
      </c>
      <c r="M6711" t="s">
        <v>2019</v>
      </c>
      <c r="N6711" s="5">
        <v>7865117</v>
      </c>
    </row>
    <row r="6712" spans="1:14" x14ac:dyDescent="0.25">
      <c r="A6712" t="s">
        <v>72</v>
      </c>
      <c r="B6712" t="s">
        <v>2113</v>
      </c>
      <c r="C6712">
        <v>2310</v>
      </c>
      <c r="D6712" s="2">
        <v>46174</v>
      </c>
      <c r="E6712" t="s">
        <v>906</v>
      </c>
      <c r="F6712" t="s">
        <v>1735</v>
      </c>
      <c r="G6712" t="s">
        <v>1736</v>
      </c>
      <c r="H6712" t="s">
        <v>6712</v>
      </c>
      <c r="I6712" t="s">
        <v>14</v>
      </c>
      <c r="J6712" t="s">
        <v>8913</v>
      </c>
      <c r="K6712" t="s">
        <v>56</v>
      </c>
      <c r="L6712" t="s">
        <v>903</v>
      </c>
      <c r="M6712" t="s">
        <v>2019</v>
      </c>
      <c r="N6712" s="5">
        <v>2250000</v>
      </c>
    </row>
    <row r="6713" spans="1:14" x14ac:dyDescent="0.25">
      <c r="A6713" t="s">
        <v>72</v>
      </c>
      <c r="B6713" t="s">
        <v>2113</v>
      </c>
      <c r="C6713">
        <v>2310</v>
      </c>
      <c r="D6713" s="2">
        <v>46174</v>
      </c>
      <c r="E6713" t="s">
        <v>907</v>
      </c>
      <c r="F6713" t="s">
        <v>1735</v>
      </c>
      <c r="G6713" t="s">
        <v>1736</v>
      </c>
      <c r="H6713" t="s">
        <v>6712</v>
      </c>
      <c r="I6713" t="s">
        <v>11561</v>
      </c>
      <c r="J6713" t="s">
        <v>11562</v>
      </c>
      <c r="K6713" t="s">
        <v>56</v>
      </c>
      <c r="L6713" t="s">
        <v>904</v>
      </c>
      <c r="M6713" t="s">
        <v>2019</v>
      </c>
      <c r="N6713" s="5">
        <v>-1665117</v>
      </c>
    </row>
    <row r="6714" spans="1:14" x14ac:dyDescent="0.25">
      <c r="A6714" t="s">
        <v>72</v>
      </c>
      <c r="B6714" t="s">
        <v>2114</v>
      </c>
      <c r="C6714">
        <v>3481</v>
      </c>
      <c r="D6714" s="2">
        <v>46023</v>
      </c>
      <c r="E6714" t="s">
        <v>905</v>
      </c>
      <c r="F6714" t="s">
        <v>1824</v>
      </c>
      <c r="G6714" t="s">
        <v>14</v>
      </c>
      <c r="H6714" t="s">
        <v>1826</v>
      </c>
      <c r="I6714" t="s">
        <v>4483</v>
      </c>
      <c r="J6714" t="s">
        <v>1825</v>
      </c>
      <c r="K6714" t="s">
        <v>56</v>
      </c>
      <c r="L6714" t="s">
        <v>902</v>
      </c>
      <c r="M6714" t="s">
        <v>2019</v>
      </c>
      <c r="N6714" s="5">
        <v>5027198</v>
      </c>
    </row>
    <row r="6715" spans="1:14" x14ac:dyDescent="0.25">
      <c r="A6715" t="s">
        <v>72</v>
      </c>
      <c r="B6715" t="s">
        <v>2114</v>
      </c>
      <c r="C6715">
        <v>3481</v>
      </c>
      <c r="D6715" s="2">
        <v>46023</v>
      </c>
      <c r="E6715" t="s">
        <v>905</v>
      </c>
      <c r="F6715" t="s">
        <v>195</v>
      </c>
      <c r="G6715" t="s">
        <v>1</v>
      </c>
      <c r="H6715" t="s">
        <v>727</v>
      </c>
      <c r="I6715" t="s">
        <v>4484</v>
      </c>
      <c r="J6715" t="s">
        <v>4481</v>
      </c>
      <c r="K6715" t="s">
        <v>56</v>
      </c>
      <c r="L6715" t="s">
        <v>902</v>
      </c>
      <c r="M6715" t="s">
        <v>2019</v>
      </c>
      <c r="N6715" s="5">
        <v>76650888</v>
      </c>
    </row>
    <row r="6716" spans="1:14" x14ac:dyDescent="0.25">
      <c r="A6716" t="s">
        <v>72</v>
      </c>
      <c r="B6716" t="s">
        <v>2114</v>
      </c>
      <c r="C6716">
        <v>3481</v>
      </c>
      <c r="D6716" s="2">
        <v>46023</v>
      </c>
      <c r="E6716" t="s">
        <v>905</v>
      </c>
      <c r="F6716" t="s">
        <v>195</v>
      </c>
      <c r="G6716" t="s">
        <v>1</v>
      </c>
      <c r="H6716" t="s">
        <v>727</v>
      </c>
      <c r="I6716" t="s">
        <v>4485</v>
      </c>
      <c r="J6716" t="s">
        <v>4481</v>
      </c>
      <c r="K6716" t="s">
        <v>56</v>
      </c>
      <c r="L6716" t="s">
        <v>902</v>
      </c>
      <c r="M6716" t="s">
        <v>2019</v>
      </c>
      <c r="N6716" s="5">
        <v>73246840</v>
      </c>
    </row>
    <row r="6717" spans="1:14" x14ac:dyDescent="0.25">
      <c r="A6717" t="s">
        <v>72</v>
      </c>
      <c r="B6717" t="s">
        <v>2114</v>
      </c>
      <c r="C6717">
        <v>3481</v>
      </c>
      <c r="D6717" s="2">
        <v>46023</v>
      </c>
      <c r="E6717" t="s">
        <v>906</v>
      </c>
      <c r="F6717" t="s">
        <v>195</v>
      </c>
      <c r="G6717" t="s">
        <v>1</v>
      </c>
      <c r="H6717" t="s">
        <v>727</v>
      </c>
      <c r="I6717" t="s">
        <v>14</v>
      </c>
      <c r="J6717" t="s">
        <v>1833</v>
      </c>
      <c r="K6717" t="s">
        <v>56</v>
      </c>
      <c r="L6717" t="s">
        <v>903</v>
      </c>
      <c r="M6717" t="s">
        <v>2019</v>
      </c>
      <c r="N6717" s="5">
        <v>150324285</v>
      </c>
    </row>
    <row r="6718" spans="1:14" x14ac:dyDescent="0.25">
      <c r="A6718" t="s">
        <v>72</v>
      </c>
      <c r="B6718" t="s">
        <v>2114</v>
      </c>
      <c r="C6718">
        <v>3481</v>
      </c>
      <c r="D6718" s="2">
        <v>46023</v>
      </c>
      <c r="E6718" t="s">
        <v>907</v>
      </c>
      <c r="F6718" t="s">
        <v>195</v>
      </c>
      <c r="G6718" t="s">
        <v>1</v>
      </c>
      <c r="H6718" t="s">
        <v>727</v>
      </c>
      <c r="I6718" t="s">
        <v>4484</v>
      </c>
      <c r="J6718" t="s">
        <v>4486</v>
      </c>
      <c r="K6718" t="s">
        <v>56</v>
      </c>
      <c r="L6718" t="s">
        <v>904</v>
      </c>
      <c r="M6718" t="s">
        <v>2019</v>
      </c>
      <c r="N6718" s="5">
        <v>-76650888</v>
      </c>
    </row>
    <row r="6719" spans="1:14" x14ac:dyDescent="0.25">
      <c r="A6719" t="s">
        <v>72</v>
      </c>
      <c r="B6719" t="s">
        <v>2114</v>
      </c>
      <c r="C6719">
        <v>3481</v>
      </c>
      <c r="D6719" s="2">
        <v>46023</v>
      </c>
      <c r="E6719" t="s">
        <v>907</v>
      </c>
      <c r="F6719" t="s">
        <v>195</v>
      </c>
      <c r="G6719" t="s">
        <v>1</v>
      </c>
      <c r="H6719" t="s">
        <v>727</v>
      </c>
      <c r="I6719" t="s">
        <v>4485</v>
      </c>
      <c r="J6719" t="s">
        <v>4486</v>
      </c>
      <c r="K6719" t="s">
        <v>56</v>
      </c>
      <c r="L6719" t="s">
        <v>904</v>
      </c>
      <c r="M6719" t="s">
        <v>2019</v>
      </c>
      <c r="N6719" s="5">
        <v>-76929510</v>
      </c>
    </row>
    <row r="6720" spans="1:14" x14ac:dyDescent="0.25">
      <c r="A6720" t="s">
        <v>72</v>
      </c>
      <c r="B6720" t="s">
        <v>2114</v>
      </c>
      <c r="C6720">
        <v>3481</v>
      </c>
      <c r="D6720" s="2">
        <v>46023</v>
      </c>
      <c r="E6720" t="s">
        <v>907</v>
      </c>
      <c r="F6720" t="s">
        <v>195</v>
      </c>
      <c r="G6720" t="s">
        <v>1</v>
      </c>
      <c r="H6720" t="s">
        <v>727</v>
      </c>
      <c r="I6720" t="s">
        <v>4487</v>
      </c>
      <c r="J6720" t="s">
        <v>8911</v>
      </c>
      <c r="K6720" t="s">
        <v>56</v>
      </c>
      <c r="L6720" t="s">
        <v>904</v>
      </c>
      <c r="M6720" t="s">
        <v>2019</v>
      </c>
      <c r="N6720" s="5">
        <v>-3850000</v>
      </c>
    </row>
    <row r="6721" spans="1:14" x14ac:dyDescent="0.25">
      <c r="A6721" t="s">
        <v>72</v>
      </c>
      <c r="B6721" t="s">
        <v>2114</v>
      </c>
      <c r="C6721">
        <v>3481</v>
      </c>
      <c r="D6721" s="2">
        <v>46023</v>
      </c>
      <c r="E6721" t="s">
        <v>907</v>
      </c>
      <c r="F6721" t="s">
        <v>195</v>
      </c>
      <c r="G6721" t="s">
        <v>1</v>
      </c>
      <c r="H6721" t="s">
        <v>727</v>
      </c>
      <c r="I6721" t="s">
        <v>4488</v>
      </c>
      <c r="J6721" t="s">
        <v>8911</v>
      </c>
      <c r="K6721" t="s">
        <v>56</v>
      </c>
      <c r="L6721" t="s">
        <v>904</v>
      </c>
      <c r="M6721" t="s">
        <v>2019</v>
      </c>
      <c r="N6721" s="5">
        <v>-82035958</v>
      </c>
    </row>
    <row r="6722" spans="1:14" x14ac:dyDescent="0.25">
      <c r="A6722" t="s">
        <v>72</v>
      </c>
      <c r="B6722" t="s">
        <v>2114</v>
      </c>
      <c r="C6722">
        <v>3481</v>
      </c>
      <c r="D6722" s="2">
        <v>46054</v>
      </c>
      <c r="E6722" t="s">
        <v>905</v>
      </c>
      <c r="F6722" t="s">
        <v>1824</v>
      </c>
      <c r="G6722" t="s">
        <v>14</v>
      </c>
      <c r="H6722" t="s">
        <v>1826</v>
      </c>
      <c r="I6722" t="s">
        <v>5765</v>
      </c>
      <c r="J6722" t="s">
        <v>1825</v>
      </c>
      <c r="K6722" t="s">
        <v>56</v>
      </c>
      <c r="L6722" t="s">
        <v>902</v>
      </c>
      <c r="M6722" t="s">
        <v>2019</v>
      </c>
      <c r="N6722" s="5">
        <v>2851375</v>
      </c>
    </row>
    <row r="6723" spans="1:14" x14ac:dyDescent="0.25">
      <c r="A6723" t="s">
        <v>72</v>
      </c>
      <c r="B6723" t="s">
        <v>2114</v>
      </c>
      <c r="C6723">
        <v>3481</v>
      </c>
      <c r="D6723" s="2">
        <v>46054</v>
      </c>
      <c r="E6723" t="s">
        <v>905</v>
      </c>
      <c r="F6723" t="s">
        <v>5766</v>
      </c>
      <c r="G6723" t="s">
        <v>14</v>
      </c>
      <c r="H6723" t="s">
        <v>4806</v>
      </c>
      <c r="I6723" t="s">
        <v>5767</v>
      </c>
      <c r="J6723" t="s">
        <v>5768</v>
      </c>
      <c r="K6723" t="s">
        <v>56</v>
      </c>
      <c r="L6723" t="s">
        <v>902</v>
      </c>
      <c r="M6723" t="s">
        <v>2019</v>
      </c>
      <c r="N6723" s="5">
        <v>198640</v>
      </c>
    </row>
    <row r="6724" spans="1:14" x14ac:dyDescent="0.25">
      <c r="A6724" t="s">
        <v>72</v>
      </c>
      <c r="B6724" t="s">
        <v>2114</v>
      </c>
      <c r="C6724">
        <v>3481</v>
      </c>
      <c r="D6724" s="2">
        <v>46054</v>
      </c>
      <c r="E6724" t="s">
        <v>905</v>
      </c>
      <c r="F6724" t="s">
        <v>195</v>
      </c>
      <c r="G6724" t="s">
        <v>1</v>
      </c>
      <c r="H6724" t="s">
        <v>727</v>
      </c>
      <c r="I6724" t="s">
        <v>5769</v>
      </c>
      <c r="J6724" t="s">
        <v>4481</v>
      </c>
      <c r="K6724" t="s">
        <v>56</v>
      </c>
      <c r="L6724" t="s">
        <v>902</v>
      </c>
      <c r="M6724" t="s">
        <v>2019</v>
      </c>
      <c r="N6724" s="5">
        <v>74493099</v>
      </c>
    </row>
    <row r="6725" spans="1:14" x14ac:dyDescent="0.25">
      <c r="A6725" t="s">
        <v>72</v>
      </c>
      <c r="B6725" t="s">
        <v>2114</v>
      </c>
      <c r="C6725">
        <v>3481</v>
      </c>
      <c r="D6725" s="2">
        <v>46054</v>
      </c>
      <c r="E6725" t="s">
        <v>906</v>
      </c>
      <c r="F6725" t="s">
        <v>195</v>
      </c>
      <c r="G6725" t="s">
        <v>1</v>
      </c>
      <c r="H6725" t="s">
        <v>727</v>
      </c>
      <c r="I6725" t="s">
        <v>14</v>
      </c>
      <c r="J6725" t="s">
        <v>1833</v>
      </c>
      <c r="K6725" t="s">
        <v>56</v>
      </c>
      <c r="L6725" t="s">
        <v>903</v>
      </c>
      <c r="M6725" t="s">
        <v>2019</v>
      </c>
      <c r="N6725" s="5">
        <v>70092684</v>
      </c>
    </row>
    <row r="6726" spans="1:14" x14ac:dyDescent="0.25">
      <c r="A6726" t="s">
        <v>72</v>
      </c>
      <c r="B6726" t="s">
        <v>2114</v>
      </c>
      <c r="C6726">
        <v>3481</v>
      </c>
      <c r="D6726" s="2">
        <v>46054</v>
      </c>
      <c r="E6726" t="s">
        <v>906</v>
      </c>
      <c r="F6726" t="s">
        <v>195</v>
      </c>
      <c r="G6726" t="s">
        <v>1</v>
      </c>
      <c r="H6726" t="s">
        <v>727</v>
      </c>
      <c r="I6726" t="s">
        <v>5770</v>
      </c>
      <c r="J6726" t="s">
        <v>1833</v>
      </c>
      <c r="K6726" t="s">
        <v>56</v>
      </c>
      <c r="L6726" t="s">
        <v>903</v>
      </c>
      <c r="M6726" t="s">
        <v>2019</v>
      </c>
      <c r="N6726" s="5">
        <v>71973860</v>
      </c>
    </row>
    <row r="6727" spans="1:14" x14ac:dyDescent="0.25">
      <c r="A6727" t="s">
        <v>72</v>
      </c>
      <c r="B6727" t="s">
        <v>2114</v>
      </c>
      <c r="C6727">
        <v>3481</v>
      </c>
      <c r="D6727" s="2">
        <v>46054</v>
      </c>
      <c r="E6727" t="s">
        <v>907</v>
      </c>
      <c r="F6727" t="s">
        <v>195</v>
      </c>
      <c r="G6727" t="s">
        <v>1</v>
      </c>
      <c r="H6727" t="s">
        <v>727</v>
      </c>
      <c r="I6727" t="s">
        <v>14</v>
      </c>
      <c r="J6727" t="s">
        <v>4486</v>
      </c>
      <c r="K6727" t="s">
        <v>56</v>
      </c>
      <c r="L6727" t="s">
        <v>904</v>
      </c>
      <c r="M6727" t="s">
        <v>2019</v>
      </c>
      <c r="N6727" s="5">
        <v>-75831186</v>
      </c>
    </row>
    <row r="6728" spans="1:14" x14ac:dyDescent="0.25">
      <c r="A6728" t="s">
        <v>72</v>
      </c>
      <c r="B6728" t="s">
        <v>2114</v>
      </c>
      <c r="C6728">
        <v>3481</v>
      </c>
      <c r="D6728" s="2">
        <v>46054</v>
      </c>
      <c r="E6728" t="s">
        <v>907</v>
      </c>
      <c r="F6728" t="s">
        <v>195</v>
      </c>
      <c r="G6728" t="s">
        <v>1</v>
      </c>
      <c r="H6728" t="s">
        <v>727</v>
      </c>
      <c r="I6728" t="s">
        <v>5769</v>
      </c>
      <c r="J6728" t="s">
        <v>4486</v>
      </c>
      <c r="K6728" t="s">
        <v>56</v>
      </c>
      <c r="L6728" t="s">
        <v>904</v>
      </c>
      <c r="M6728" t="s">
        <v>2019</v>
      </c>
      <c r="N6728" s="5">
        <v>-74493099</v>
      </c>
    </row>
    <row r="6729" spans="1:14" x14ac:dyDescent="0.25">
      <c r="A6729" t="s">
        <v>72</v>
      </c>
      <c r="B6729" t="s">
        <v>2114</v>
      </c>
      <c r="C6729">
        <v>3481</v>
      </c>
      <c r="D6729" s="2">
        <v>46082</v>
      </c>
      <c r="E6729" t="s">
        <v>905</v>
      </c>
      <c r="F6729" t="s">
        <v>1824</v>
      </c>
      <c r="G6729" t="s">
        <v>14</v>
      </c>
      <c r="H6729" t="s">
        <v>1826</v>
      </c>
      <c r="I6729" t="s">
        <v>8920</v>
      </c>
      <c r="J6729" t="s">
        <v>1825</v>
      </c>
      <c r="K6729" t="s">
        <v>56</v>
      </c>
      <c r="L6729" t="s">
        <v>902</v>
      </c>
      <c r="M6729" t="s">
        <v>2019</v>
      </c>
      <c r="N6729" s="5">
        <v>2837501</v>
      </c>
    </row>
    <row r="6730" spans="1:14" x14ac:dyDescent="0.25">
      <c r="A6730" t="s">
        <v>72</v>
      </c>
      <c r="B6730" t="s">
        <v>2114</v>
      </c>
      <c r="C6730">
        <v>3481</v>
      </c>
      <c r="D6730" s="2">
        <v>46082</v>
      </c>
      <c r="E6730" t="s">
        <v>905</v>
      </c>
      <c r="F6730" t="s">
        <v>195</v>
      </c>
      <c r="G6730" t="s">
        <v>1</v>
      </c>
      <c r="H6730" t="s">
        <v>727</v>
      </c>
      <c r="I6730" t="s">
        <v>5770</v>
      </c>
      <c r="J6730" t="s">
        <v>4481</v>
      </c>
      <c r="K6730" t="s">
        <v>56</v>
      </c>
      <c r="L6730" t="s">
        <v>902</v>
      </c>
      <c r="M6730" t="s">
        <v>2019</v>
      </c>
      <c r="N6730" s="5">
        <v>71973860</v>
      </c>
    </row>
    <row r="6731" spans="1:14" x14ac:dyDescent="0.25">
      <c r="A6731" t="s">
        <v>72</v>
      </c>
      <c r="B6731" t="s">
        <v>2114</v>
      </c>
      <c r="C6731">
        <v>3481</v>
      </c>
      <c r="D6731" s="2">
        <v>46082</v>
      </c>
      <c r="E6731" t="s">
        <v>906</v>
      </c>
      <c r="F6731" t="s">
        <v>195</v>
      </c>
      <c r="G6731" t="s">
        <v>1</v>
      </c>
      <c r="H6731" t="s">
        <v>727</v>
      </c>
      <c r="I6731" t="s">
        <v>14</v>
      </c>
      <c r="J6731" t="s">
        <v>1833</v>
      </c>
      <c r="K6731" t="s">
        <v>56</v>
      </c>
      <c r="L6731" t="s">
        <v>903</v>
      </c>
      <c r="M6731" t="s">
        <v>2019</v>
      </c>
      <c r="N6731" s="5">
        <v>75554644</v>
      </c>
    </row>
    <row r="6732" spans="1:14" x14ac:dyDescent="0.25">
      <c r="A6732" t="s">
        <v>72</v>
      </c>
      <c r="B6732" t="s">
        <v>2114</v>
      </c>
      <c r="C6732">
        <v>3481</v>
      </c>
      <c r="D6732" s="2">
        <v>46082</v>
      </c>
      <c r="E6732" t="s">
        <v>907</v>
      </c>
      <c r="F6732" t="s">
        <v>195</v>
      </c>
      <c r="G6732" t="s">
        <v>1</v>
      </c>
      <c r="H6732" t="s">
        <v>727</v>
      </c>
      <c r="I6732" t="s">
        <v>14</v>
      </c>
      <c r="J6732" t="s">
        <v>4486</v>
      </c>
      <c r="K6732" t="s">
        <v>56</v>
      </c>
      <c r="L6732" t="s">
        <v>904</v>
      </c>
      <c r="M6732" t="s">
        <v>2019</v>
      </c>
      <c r="N6732" s="5">
        <v>-70092684</v>
      </c>
    </row>
    <row r="6733" spans="1:14" x14ac:dyDescent="0.25">
      <c r="A6733" t="s">
        <v>72</v>
      </c>
      <c r="B6733" t="s">
        <v>2114</v>
      </c>
      <c r="C6733">
        <v>3481</v>
      </c>
      <c r="D6733" s="2">
        <v>46082</v>
      </c>
      <c r="E6733" t="s">
        <v>907</v>
      </c>
      <c r="F6733" t="s">
        <v>195</v>
      </c>
      <c r="G6733" t="s">
        <v>1</v>
      </c>
      <c r="H6733" t="s">
        <v>727</v>
      </c>
      <c r="I6733" t="s">
        <v>5770</v>
      </c>
      <c r="J6733" t="s">
        <v>4486</v>
      </c>
      <c r="K6733" t="s">
        <v>56</v>
      </c>
      <c r="L6733" t="s">
        <v>904</v>
      </c>
      <c r="M6733" t="s">
        <v>2019</v>
      </c>
      <c r="N6733" s="5">
        <v>-71973860</v>
      </c>
    </row>
    <row r="6734" spans="1:14" x14ac:dyDescent="0.25">
      <c r="A6734" t="s">
        <v>72</v>
      </c>
      <c r="B6734" t="s">
        <v>2114</v>
      </c>
      <c r="C6734">
        <v>3481</v>
      </c>
      <c r="D6734" s="2">
        <v>46113</v>
      </c>
      <c r="E6734" t="s">
        <v>905</v>
      </c>
      <c r="F6734" t="s">
        <v>1824</v>
      </c>
      <c r="G6734" t="s">
        <v>14</v>
      </c>
      <c r="H6734" t="s">
        <v>1826</v>
      </c>
      <c r="I6734" t="s">
        <v>8921</v>
      </c>
      <c r="J6734" t="s">
        <v>8922</v>
      </c>
      <c r="K6734" t="s">
        <v>56</v>
      </c>
      <c r="L6734" t="s">
        <v>902</v>
      </c>
      <c r="M6734" t="s">
        <v>2019</v>
      </c>
      <c r="N6734" s="5">
        <v>2992065</v>
      </c>
    </row>
    <row r="6735" spans="1:14" x14ac:dyDescent="0.25">
      <c r="A6735" t="s">
        <v>72</v>
      </c>
      <c r="B6735" t="s">
        <v>2114</v>
      </c>
      <c r="C6735">
        <v>3481</v>
      </c>
      <c r="D6735" s="2">
        <v>46113</v>
      </c>
      <c r="E6735" t="s">
        <v>905</v>
      </c>
      <c r="F6735" t="s">
        <v>195</v>
      </c>
      <c r="G6735" t="s">
        <v>1</v>
      </c>
      <c r="H6735" t="s">
        <v>727</v>
      </c>
      <c r="I6735" t="s">
        <v>8923</v>
      </c>
      <c r="J6735" t="s">
        <v>4481</v>
      </c>
      <c r="K6735" t="s">
        <v>56</v>
      </c>
      <c r="L6735" t="s">
        <v>902</v>
      </c>
      <c r="M6735" t="s">
        <v>2019</v>
      </c>
      <c r="N6735" s="5">
        <v>72898455</v>
      </c>
    </row>
    <row r="6736" spans="1:14" x14ac:dyDescent="0.25">
      <c r="A6736" t="s">
        <v>72</v>
      </c>
      <c r="B6736" t="s">
        <v>2114</v>
      </c>
      <c r="C6736">
        <v>3481</v>
      </c>
      <c r="D6736" s="2">
        <v>46113</v>
      </c>
      <c r="E6736" t="s">
        <v>906</v>
      </c>
      <c r="F6736" t="s">
        <v>2676</v>
      </c>
      <c r="G6736" t="s">
        <v>14</v>
      </c>
      <c r="H6736" t="s">
        <v>2678</v>
      </c>
      <c r="I6736" t="s">
        <v>14</v>
      </c>
      <c r="J6736" t="s">
        <v>8924</v>
      </c>
      <c r="K6736" t="s">
        <v>56</v>
      </c>
      <c r="L6736" t="s">
        <v>903</v>
      </c>
      <c r="M6736" t="s">
        <v>2019</v>
      </c>
      <c r="N6736" s="5">
        <v>381142</v>
      </c>
    </row>
    <row r="6737" spans="1:14" x14ac:dyDescent="0.25">
      <c r="A6737" t="s">
        <v>72</v>
      </c>
      <c r="B6737" t="s">
        <v>2114</v>
      </c>
      <c r="C6737">
        <v>3481</v>
      </c>
      <c r="D6737" s="2">
        <v>46113</v>
      </c>
      <c r="E6737" t="s">
        <v>906</v>
      </c>
      <c r="F6737" t="s">
        <v>1824</v>
      </c>
      <c r="G6737" t="s">
        <v>14</v>
      </c>
      <c r="H6737" t="s">
        <v>1826</v>
      </c>
      <c r="I6737" t="s">
        <v>14</v>
      </c>
      <c r="J6737" t="s">
        <v>8925</v>
      </c>
      <c r="K6737" t="s">
        <v>56</v>
      </c>
      <c r="L6737" t="s">
        <v>903</v>
      </c>
      <c r="M6737" t="s">
        <v>2019</v>
      </c>
      <c r="N6737" s="5">
        <v>1918706</v>
      </c>
    </row>
    <row r="6738" spans="1:14" x14ac:dyDescent="0.25">
      <c r="A6738" t="s">
        <v>72</v>
      </c>
      <c r="B6738" t="s">
        <v>2114</v>
      </c>
      <c r="C6738">
        <v>3481</v>
      </c>
      <c r="D6738" s="2">
        <v>46113</v>
      </c>
      <c r="E6738" t="s">
        <v>906</v>
      </c>
      <c r="F6738" t="s">
        <v>195</v>
      </c>
      <c r="G6738" t="s">
        <v>1</v>
      </c>
      <c r="H6738" t="s">
        <v>727</v>
      </c>
      <c r="I6738" t="s">
        <v>14</v>
      </c>
      <c r="J6738" t="s">
        <v>1833</v>
      </c>
      <c r="K6738" t="s">
        <v>56</v>
      </c>
      <c r="L6738" t="s">
        <v>903</v>
      </c>
      <c r="M6738" t="s">
        <v>2019</v>
      </c>
      <c r="N6738" s="5">
        <v>72424004</v>
      </c>
    </row>
    <row r="6739" spans="1:14" x14ac:dyDescent="0.25">
      <c r="A6739" t="s">
        <v>72</v>
      </c>
      <c r="B6739" t="s">
        <v>2114</v>
      </c>
      <c r="C6739">
        <v>3481</v>
      </c>
      <c r="D6739" s="2">
        <v>46113</v>
      </c>
      <c r="E6739" t="s">
        <v>907</v>
      </c>
      <c r="F6739" t="s">
        <v>195</v>
      </c>
      <c r="G6739" t="s">
        <v>1</v>
      </c>
      <c r="H6739" t="s">
        <v>727</v>
      </c>
      <c r="I6739" t="s">
        <v>14</v>
      </c>
      <c r="J6739" t="s">
        <v>4486</v>
      </c>
      <c r="K6739" t="s">
        <v>56</v>
      </c>
      <c r="L6739" t="s">
        <v>904</v>
      </c>
      <c r="M6739" t="s">
        <v>2019</v>
      </c>
      <c r="N6739" s="5">
        <v>-75554644</v>
      </c>
    </row>
    <row r="6740" spans="1:14" x14ac:dyDescent="0.25">
      <c r="A6740" t="s">
        <v>72</v>
      </c>
      <c r="B6740" t="s">
        <v>2114</v>
      </c>
      <c r="C6740">
        <v>3481</v>
      </c>
      <c r="D6740" s="2">
        <v>46143</v>
      </c>
      <c r="E6740" t="s">
        <v>905</v>
      </c>
      <c r="F6740" t="s">
        <v>1824</v>
      </c>
      <c r="G6740" t="s">
        <v>14</v>
      </c>
      <c r="H6740" t="s">
        <v>1826</v>
      </c>
      <c r="I6740" t="s">
        <v>11564</v>
      </c>
      <c r="J6740" t="s">
        <v>8922</v>
      </c>
      <c r="K6740" t="s">
        <v>56</v>
      </c>
      <c r="L6740" t="s">
        <v>902</v>
      </c>
      <c r="M6740" t="s">
        <v>2019</v>
      </c>
      <c r="N6740" s="5">
        <v>1918706</v>
      </c>
    </row>
    <row r="6741" spans="1:14" x14ac:dyDescent="0.25">
      <c r="A6741" t="s">
        <v>72</v>
      </c>
      <c r="B6741" t="s">
        <v>2114</v>
      </c>
      <c r="C6741">
        <v>3481</v>
      </c>
      <c r="D6741" s="2">
        <v>46143</v>
      </c>
      <c r="E6741" t="s">
        <v>905</v>
      </c>
      <c r="F6741" t="s">
        <v>195</v>
      </c>
      <c r="G6741" t="s">
        <v>1</v>
      </c>
      <c r="H6741" t="s">
        <v>727</v>
      </c>
      <c r="I6741" t="s">
        <v>11565</v>
      </c>
      <c r="J6741" t="s">
        <v>4481</v>
      </c>
      <c r="K6741" t="s">
        <v>56</v>
      </c>
      <c r="L6741" t="s">
        <v>902</v>
      </c>
      <c r="M6741" t="s">
        <v>2019</v>
      </c>
      <c r="N6741" s="5">
        <v>75554644</v>
      </c>
    </row>
    <row r="6742" spans="1:14" x14ac:dyDescent="0.25">
      <c r="A6742" t="s">
        <v>72</v>
      </c>
      <c r="B6742" t="s">
        <v>2114</v>
      </c>
      <c r="C6742">
        <v>3481</v>
      </c>
      <c r="D6742" s="2">
        <v>46143</v>
      </c>
      <c r="E6742" t="s">
        <v>906</v>
      </c>
      <c r="F6742" t="s">
        <v>195</v>
      </c>
      <c r="G6742" t="s">
        <v>1</v>
      </c>
      <c r="H6742" t="s">
        <v>727</v>
      </c>
      <c r="I6742" t="s">
        <v>14</v>
      </c>
      <c r="J6742" t="s">
        <v>1833</v>
      </c>
      <c r="K6742" t="s">
        <v>56</v>
      </c>
      <c r="L6742" t="s">
        <v>903</v>
      </c>
      <c r="M6742" t="s">
        <v>2019</v>
      </c>
      <c r="N6742" s="5">
        <v>70647460</v>
      </c>
    </row>
    <row r="6743" spans="1:14" x14ac:dyDescent="0.25">
      <c r="A6743" t="s">
        <v>72</v>
      </c>
      <c r="B6743" t="s">
        <v>2114</v>
      </c>
      <c r="C6743">
        <v>3481</v>
      </c>
      <c r="D6743" s="2">
        <v>46143</v>
      </c>
      <c r="E6743" t="s">
        <v>906</v>
      </c>
      <c r="F6743" t="s">
        <v>195</v>
      </c>
      <c r="G6743" t="s">
        <v>1</v>
      </c>
      <c r="H6743" t="s">
        <v>727</v>
      </c>
      <c r="I6743" t="s">
        <v>11566</v>
      </c>
      <c r="J6743" t="s">
        <v>1833</v>
      </c>
      <c r="K6743" t="s">
        <v>56</v>
      </c>
      <c r="L6743" t="s">
        <v>903</v>
      </c>
      <c r="M6743" t="s">
        <v>2019</v>
      </c>
      <c r="N6743" s="5">
        <v>73610655</v>
      </c>
    </row>
    <row r="6744" spans="1:14" x14ac:dyDescent="0.25">
      <c r="A6744" t="s">
        <v>72</v>
      </c>
      <c r="B6744" t="s">
        <v>2114</v>
      </c>
      <c r="C6744">
        <v>3481</v>
      </c>
      <c r="D6744" s="2">
        <v>46143</v>
      </c>
      <c r="E6744" t="s">
        <v>907</v>
      </c>
      <c r="F6744" t="s">
        <v>2676</v>
      </c>
      <c r="G6744" t="s">
        <v>14</v>
      </c>
      <c r="H6744" t="s">
        <v>2678</v>
      </c>
      <c r="I6744" t="s">
        <v>14</v>
      </c>
      <c r="J6744" t="s">
        <v>11567</v>
      </c>
      <c r="K6744" t="s">
        <v>56</v>
      </c>
      <c r="L6744" t="s">
        <v>904</v>
      </c>
      <c r="M6744" t="s">
        <v>2019</v>
      </c>
      <c r="N6744" s="5">
        <v>-381142</v>
      </c>
    </row>
    <row r="6745" spans="1:14" x14ac:dyDescent="0.25">
      <c r="A6745" t="s">
        <v>72</v>
      </c>
      <c r="B6745" t="s">
        <v>2114</v>
      </c>
      <c r="C6745">
        <v>3481</v>
      </c>
      <c r="D6745" s="2">
        <v>46143</v>
      </c>
      <c r="E6745" t="s">
        <v>907</v>
      </c>
      <c r="F6745" t="s">
        <v>1824</v>
      </c>
      <c r="G6745" t="s">
        <v>14</v>
      </c>
      <c r="H6745" t="s">
        <v>1826</v>
      </c>
      <c r="I6745" t="s">
        <v>11564</v>
      </c>
      <c r="J6745" t="s">
        <v>11568</v>
      </c>
      <c r="K6745" t="s">
        <v>56</v>
      </c>
      <c r="L6745" t="s">
        <v>904</v>
      </c>
      <c r="M6745" t="s">
        <v>2019</v>
      </c>
      <c r="N6745" s="5">
        <v>-1918706</v>
      </c>
    </row>
    <row r="6746" spans="1:14" x14ac:dyDescent="0.25">
      <c r="A6746" t="s">
        <v>72</v>
      </c>
      <c r="B6746" t="s">
        <v>2114</v>
      </c>
      <c r="C6746">
        <v>3481</v>
      </c>
      <c r="D6746" s="2">
        <v>46143</v>
      </c>
      <c r="E6746" t="s">
        <v>907</v>
      </c>
      <c r="F6746" t="s">
        <v>195</v>
      </c>
      <c r="G6746" t="s">
        <v>1</v>
      </c>
      <c r="H6746" t="s">
        <v>727</v>
      </c>
      <c r="I6746" t="s">
        <v>14</v>
      </c>
      <c r="J6746" t="s">
        <v>4486</v>
      </c>
      <c r="K6746" t="s">
        <v>56</v>
      </c>
      <c r="L6746" t="s">
        <v>904</v>
      </c>
      <c r="M6746" t="s">
        <v>2019</v>
      </c>
      <c r="N6746" s="5">
        <v>-72424004</v>
      </c>
    </row>
    <row r="6747" spans="1:14" x14ac:dyDescent="0.25">
      <c r="A6747" t="s">
        <v>72</v>
      </c>
      <c r="B6747" t="s">
        <v>2114</v>
      </c>
      <c r="C6747">
        <v>3481</v>
      </c>
      <c r="D6747" s="2">
        <v>46174</v>
      </c>
      <c r="E6747" t="s">
        <v>905</v>
      </c>
      <c r="F6747" t="s">
        <v>1824</v>
      </c>
      <c r="G6747" t="s">
        <v>14</v>
      </c>
      <c r="H6747" t="s">
        <v>1826</v>
      </c>
      <c r="I6747" t="s">
        <v>12991</v>
      </c>
      <c r="J6747" t="s">
        <v>8922</v>
      </c>
      <c r="K6747" t="s">
        <v>56</v>
      </c>
      <c r="L6747" t="s">
        <v>902</v>
      </c>
      <c r="M6747" t="s">
        <v>2019</v>
      </c>
      <c r="N6747" s="5">
        <v>1490744</v>
      </c>
    </row>
    <row r="6748" spans="1:14" x14ac:dyDescent="0.25">
      <c r="A6748" t="s">
        <v>72</v>
      </c>
      <c r="B6748" t="s">
        <v>2114</v>
      </c>
      <c r="C6748">
        <v>3481</v>
      </c>
      <c r="D6748" s="2">
        <v>46174</v>
      </c>
      <c r="E6748" t="s">
        <v>905</v>
      </c>
      <c r="F6748" t="s">
        <v>195</v>
      </c>
      <c r="G6748" t="s">
        <v>1</v>
      </c>
      <c r="H6748" t="s">
        <v>727</v>
      </c>
      <c r="I6748" t="s">
        <v>11566</v>
      </c>
      <c r="J6748" t="s">
        <v>4481</v>
      </c>
      <c r="K6748" t="s">
        <v>56</v>
      </c>
      <c r="L6748" t="s">
        <v>902</v>
      </c>
      <c r="M6748" t="s">
        <v>2019</v>
      </c>
      <c r="N6748" s="5">
        <v>73610655</v>
      </c>
    </row>
    <row r="6749" spans="1:14" x14ac:dyDescent="0.25">
      <c r="A6749" t="s">
        <v>72</v>
      </c>
      <c r="B6749" t="s">
        <v>2114</v>
      </c>
      <c r="C6749">
        <v>3481</v>
      </c>
      <c r="D6749" s="2">
        <v>46174</v>
      </c>
      <c r="E6749" t="s">
        <v>905</v>
      </c>
      <c r="F6749" t="s">
        <v>195</v>
      </c>
      <c r="G6749" t="s">
        <v>1</v>
      </c>
      <c r="H6749" t="s">
        <v>727</v>
      </c>
      <c r="I6749" t="s">
        <v>12992</v>
      </c>
      <c r="J6749" t="s">
        <v>4481</v>
      </c>
      <c r="K6749" t="s">
        <v>56</v>
      </c>
      <c r="L6749" t="s">
        <v>902</v>
      </c>
      <c r="M6749" t="s">
        <v>2019</v>
      </c>
      <c r="N6749" s="5">
        <v>73013595</v>
      </c>
    </row>
    <row r="6750" spans="1:14" x14ac:dyDescent="0.25">
      <c r="A6750" t="s">
        <v>72</v>
      </c>
      <c r="B6750" t="s">
        <v>2114</v>
      </c>
      <c r="C6750">
        <v>3481</v>
      </c>
      <c r="D6750" s="2">
        <v>46174</v>
      </c>
      <c r="E6750" t="s">
        <v>906</v>
      </c>
      <c r="F6750" t="s">
        <v>195</v>
      </c>
      <c r="G6750" t="s">
        <v>1</v>
      </c>
      <c r="H6750" t="s">
        <v>727</v>
      </c>
      <c r="I6750" t="s">
        <v>14</v>
      </c>
      <c r="J6750" t="s">
        <v>1833</v>
      </c>
      <c r="K6750" t="s">
        <v>56</v>
      </c>
      <c r="L6750" t="s">
        <v>903</v>
      </c>
      <c r="M6750" t="s">
        <v>2019</v>
      </c>
      <c r="N6750" s="5">
        <v>70199624</v>
      </c>
    </row>
    <row r="6751" spans="1:14" x14ac:dyDescent="0.25">
      <c r="A6751" t="s">
        <v>72</v>
      </c>
      <c r="B6751" t="s">
        <v>2114</v>
      </c>
      <c r="C6751">
        <v>3481</v>
      </c>
      <c r="D6751" s="2">
        <v>46174</v>
      </c>
      <c r="E6751" t="s">
        <v>907</v>
      </c>
      <c r="F6751" t="s">
        <v>195</v>
      </c>
      <c r="G6751" t="s">
        <v>1</v>
      </c>
      <c r="H6751" t="s">
        <v>727</v>
      </c>
      <c r="I6751" t="s">
        <v>11566</v>
      </c>
      <c r="J6751" t="s">
        <v>4486</v>
      </c>
      <c r="K6751" t="s">
        <v>56</v>
      </c>
      <c r="L6751" t="s">
        <v>904</v>
      </c>
      <c r="M6751" t="s">
        <v>2019</v>
      </c>
      <c r="N6751" s="5">
        <v>-73610655</v>
      </c>
    </row>
    <row r="6752" spans="1:14" x14ac:dyDescent="0.25">
      <c r="A6752" t="s">
        <v>72</v>
      </c>
      <c r="B6752" t="s">
        <v>2114</v>
      </c>
      <c r="C6752">
        <v>3481</v>
      </c>
      <c r="D6752" s="2">
        <v>46174</v>
      </c>
      <c r="E6752" t="s">
        <v>907</v>
      </c>
      <c r="F6752" t="s">
        <v>195</v>
      </c>
      <c r="G6752" t="s">
        <v>1</v>
      </c>
      <c r="H6752" t="s">
        <v>727</v>
      </c>
      <c r="I6752" t="s">
        <v>12992</v>
      </c>
      <c r="J6752" t="s">
        <v>4486</v>
      </c>
      <c r="K6752" t="s">
        <v>56</v>
      </c>
      <c r="L6752" t="s">
        <v>904</v>
      </c>
      <c r="M6752" t="s">
        <v>2019</v>
      </c>
      <c r="N6752" s="5">
        <v>-70647460</v>
      </c>
    </row>
    <row r="6753" spans="1:14" x14ac:dyDescent="0.25">
      <c r="A6753" t="s">
        <v>72</v>
      </c>
      <c r="B6753" t="s">
        <v>2115</v>
      </c>
      <c r="C6753">
        <v>3876</v>
      </c>
      <c r="D6753" s="2">
        <v>46023</v>
      </c>
      <c r="E6753" t="s">
        <v>906</v>
      </c>
      <c r="F6753" t="s">
        <v>177</v>
      </c>
      <c r="G6753" t="s">
        <v>1945</v>
      </c>
      <c r="H6753" t="s">
        <v>1600</v>
      </c>
      <c r="I6753" t="s">
        <v>14</v>
      </c>
      <c r="J6753" t="s">
        <v>1953</v>
      </c>
      <c r="K6753" t="s">
        <v>56</v>
      </c>
      <c r="L6753" t="s">
        <v>903</v>
      </c>
      <c r="M6753" t="s">
        <v>2019</v>
      </c>
      <c r="N6753" s="5">
        <v>13360953</v>
      </c>
    </row>
    <row r="6754" spans="1:14" x14ac:dyDescent="0.25">
      <c r="A6754" t="s">
        <v>72</v>
      </c>
      <c r="B6754" t="s">
        <v>2115</v>
      </c>
      <c r="C6754">
        <v>3876</v>
      </c>
      <c r="D6754" s="2">
        <v>46023</v>
      </c>
      <c r="E6754" t="s">
        <v>907</v>
      </c>
      <c r="F6754" t="s">
        <v>177</v>
      </c>
      <c r="G6754" t="s">
        <v>1945</v>
      </c>
      <c r="H6754" t="s">
        <v>1600</v>
      </c>
      <c r="I6754" t="s">
        <v>3489</v>
      </c>
      <c r="J6754" t="s">
        <v>8926</v>
      </c>
      <c r="K6754" t="s">
        <v>56</v>
      </c>
      <c r="L6754" t="s">
        <v>904</v>
      </c>
      <c r="M6754" t="s">
        <v>2019</v>
      </c>
      <c r="N6754" s="5">
        <v>-15395350</v>
      </c>
    </row>
    <row r="6755" spans="1:14" x14ac:dyDescent="0.25">
      <c r="A6755" t="s">
        <v>72</v>
      </c>
      <c r="B6755" t="s">
        <v>2115</v>
      </c>
      <c r="C6755">
        <v>3876</v>
      </c>
      <c r="D6755" s="2">
        <v>46023</v>
      </c>
      <c r="E6755" t="s">
        <v>907</v>
      </c>
      <c r="F6755" t="s">
        <v>177</v>
      </c>
      <c r="G6755" t="s">
        <v>1945</v>
      </c>
      <c r="H6755" t="s">
        <v>1600</v>
      </c>
      <c r="I6755" t="s">
        <v>3492</v>
      </c>
      <c r="J6755" t="s">
        <v>8926</v>
      </c>
      <c r="K6755" t="s">
        <v>56</v>
      </c>
      <c r="L6755" t="s">
        <v>904</v>
      </c>
      <c r="M6755" t="s">
        <v>2019</v>
      </c>
      <c r="N6755" s="5">
        <v>-15204080</v>
      </c>
    </row>
    <row r="6756" spans="1:14" x14ac:dyDescent="0.25">
      <c r="A6756" t="s">
        <v>72</v>
      </c>
      <c r="B6756" t="s">
        <v>2115</v>
      </c>
      <c r="C6756">
        <v>3876</v>
      </c>
      <c r="D6756" s="2">
        <v>46023</v>
      </c>
      <c r="E6756" t="s">
        <v>907</v>
      </c>
      <c r="F6756" t="s">
        <v>177</v>
      </c>
      <c r="G6756" t="s">
        <v>1945</v>
      </c>
      <c r="H6756" t="s">
        <v>1600</v>
      </c>
      <c r="I6756" t="s">
        <v>957</v>
      </c>
      <c r="J6756" t="s">
        <v>8926</v>
      </c>
      <c r="K6756" t="s">
        <v>56</v>
      </c>
      <c r="L6756" t="s">
        <v>904</v>
      </c>
      <c r="M6756" t="s">
        <v>2019</v>
      </c>
      <c r="N6756" s="5">
        <v>-8093769</v>
      </c>
    </row>
    <row r="6757" spans="1:14" x14ac:dyDescent="0.25">
      <c r="A6757" t="s">
        <v>72</v>
      </c>
      <c r="B6757" t="s">
        <v>2115</v>
      </c>
      <c r="C6757">
        <v>3876</v>
      </c>
      <c r="D6757" s="2">
        <v>46023</v>
      </c>
      <c r="E6757" t="s">
        <v>907</v>
      </c>
      <c r="F6757" t="s">
        <v>177</v>
      </c>
      <c r="G6757" t="s">
        <v>1945</v>
      </c>
      <c r="H6757" t="s">
        <v>1600</v>
      </c>
      <c r="I6757" t="s">
        <v>3460</v>
      </c>
      <c r="J6757" t="s">
        <v>8926</v>
      </c>
      <c r="K6757" t="s">
        <v>56</v>
      </c>
      <c r="L6757" t="s">
        <v>904</v>
      </c>
      <c r="M6757" t="s">
        <v>2019</v>
      </c>
      <c r="N6757" s="5">
        <v>-7241680</v>
      </c>
    </row>
    <row r="6758" spans="1:14" x14ac:dyDescent="0.25">
      <c r="A6758" t="s">
        <v>72</v>
      </c>
      <c r="B6758" t="s">
        <v>2115</v>
      </c>
      <c r="C6758">
        <v>3876</v>
      </c>
      <c r="D6758" s="2">
        <v>46023</v>
      </c>
      <c r="E6758" t="s">
        <v>907</v>
      </c>
      <c r="F6758" t="s">
        <v>177</v>
      </c>
      <c r="G6758" t="s">
        <v>1945</v>
      </c>
      <c r="H6758" t="s">
        <v>1600</v>
      </c>
      <c r="I6758" t="s">
        <v>3482</v>
      </c>
      <c r="J6758" t="s">
        <v>8926</v>
      </c>
      <c r="K6758" t="s">
        <v>56</v>
      </c>
      <c r="L6758" t="s">
        <v>904</v>
      </c>
      <c r="M6758" t="s">
        <v>2019</v>
      </c>
      <c r="N6758" s="5">
        <v>-13197628</v>
      </c>
    </row>
    <row r="6759" spans="1:14" x14ac:dyDescent="0.25">
      <c r="A6759" t="s">
        <v>72</v>
      </c>
      <c r="B6759" t="s">
        <v>2115</v>
      </c>
      <c r="C6759">
        <v>3876</v>
      </c>
      <c r="D6759" s="2">
        <v>46054</v>
      </c>
      <c r="E6759" t="s">
        <v>906</v>
      </c>
      <c r="F6759" t="s">
        <v>177</v>
      </c>
      <c r="G6759" t="s">
        <v>1945</v>
      </c>
      <c r="H6759" t="s">
        <v>1600</v>
      </c>
      <c r="I6759" t="s">
        <v>14</v>
      </c>
      <c r="J6759" t="s">
        <v>1953</v>
      </c>
      <c r="K6759" t="s">
        <v>56</v>
      </c>
      <c r="L6759" t="s">
        <v>903</v>
      </c>
      <c r="M6759" t="s">
        <v>2019</v>
      </c>
      <c r="N6759" s="5">
        <v>14964375</v>
      </c>
    </row>
    <row r="6760" spans="1:14" x14ac:dyDescent="0.25">
      <c r="A6760" t="s">
        <v>72</v>
      </c>
      <c r="B6760" t="s">
        <v>2115</v>
      </c>
      <c r="C6760">
        <v>3876</v>
      </c>
      <c r="D6760" s="2">
        <v>46054</v>
      </c>
      <c r="E6760" t="s">
        <v>907</v>
      </c>
      <c r="F6760" t="s">
        <v>177</v>
      </c>
      <c r="G6760" t="s">
        <v>1945</v>
      </c>
      <c r="H6760" t="s">
        <v>1600</v>
      </c>
      <c r="I6760" t="s">
        <v>14</v>
      </c>
      <c r="J6760" t="s">
        <v>5771</v>
      </c>
      <c r="K6760" t="s">
        <v>56</v>
      </c>
      <c r="L6760" t="s">
        <v>904</v>
      </c>
      <c r="M6760" t="s">
        <v>2019</v>
      </c>
      <c r="N6760" s="5">
        <v>-13360953</v>
      </c>
    </row>
    <row r="6761" spans="1:14" x14ac:dyDescent="0.25">
      <c r="A6761" t="s">
        <v>72</v>
      </c>
      <c r="B6761" t="s">
        <v>2115</v>
      </c>
      <c r="C6761">
        <v>3876</v>
      </c>
      <c r="D6761" s="2">
        <v>46082</v>
      </c>
      <c r="E6761" t="s">
        <v>905</v>
      </c>
      <c r="F6761" t="s">
        <v>177</v>
      </c>
      <c r="G6761" t="s">
        <v>1945</v>
      </c>
      <c r="H6761" t="s">
        <v>1600</v>
      </c>
      <c r="I6761" t="s">
        <v>8927</v>
      </c>
      <c r="J6761" t="s">
        <v>1588</v>
      </c>
      <c r="K6761" t="s">
        <v>56</v>
      </c>
      <c r="L6761" t="s">
        <v>902</v>
      </c>
      <c r="M6761" t="s">
        <v>2019</v>
      </c>
      <c r="N6761" s="5">
        <v>65302472</v>
      </c>
    </row>
    <row r="6762" spans="1:14" x14ac:dyDescent="0.25">
      <c r="A6762" t="s">
        <v>72</v>
      </c>
      <c r="B6762" t="s">
        <v>2115</v>
      </c>
      <c r="C6762">
        <v>3876</v>
      </c>
      <c r="D6762" s="2">
        <v>46082</v>
      </c>
      <c r="E6762" t="s">
        <v>905</v>
      </c>
      <c r="F6762" t="s">
        <v>177</v>
      </c>
      <c r="G6762" t="s">
        <v>1945</v>
      </c>
      <c r="H6762" t="s">
        <v>1600</v>
      </c>
      <c r="I6762" t="s">
        <v>8928</v>
      </c>
      <c r="J6762" t="s">
        <v>1588</v>
      </c>
      <c r="K6762" t="s">
        <v>56</v>
      </c>
      <c r="L6762" t="s">
        <v>902</v>
      </c>
      <c r="M6762" t="s">
        <v>2019</v>
      </c>
      <c r="N6762" s="5">
        <v>15461476</v>
      </c>
    </row>
    <row r="6763" spans="1:14" x14ac:dyDescent="0.25">
      <c r="A6763" t="s">
        <v>72</v>
      </c>
      <c r="B6763" t="s">
        <v>2115</v>
      </c>
      <c r="C6763">
        <v>3876</v>
      </c>
      <c r="D6763" s="2">
        <v>46082</v>
      </c>
      <c r="E6763" t="s">
        <v>905</v>
      </c>
      <c r="F6763" t="s">
        <v>177</v>
      </c>
      <c r="G6763" t="s">
        <v>1945</v>
      </c>
      <c r="H6763" t="s">
        <v>1600</v>
      </c>
      <c r="I6763" t="s">
        <v>8929</v>
      </c>
      <c r="J6763" t="s">
        <v>1588</v>
      </c>
      <c r="K6763" t="s">
        <v>56</v>
      </c>
      <c r="L6763" t="s">
        <v>902</v>
      </c>
      <c r="M6763" t="s">
        <v>2019</v>
      </c>
      <c r="N6763" s="5">
        <v>15495886</v>
      </c>
    </row>
    <row r="6764" spans="1:14" x14ac:dyDescent="0.25">
      <c r="A6764" t="s">
        <v>72</v>
      </c>
      <c r="B6764" t="s">
        <v>2115</v>
      </c>
      <c r="C6764">
        <v>3876</v>
      </c>
      <c r="D6764" s="2">
        <v>46082</v>
      </c>
      <c r="E6764" t="s">
        <v>905</v>
      </c>
      <c r="F6764" t="s">
        <v>177</v>
      </c>
      <c r="G6764" t="s">
        <v>1945</v>
      </c>
      <c r="H6764" t="s">
        <v>1600</v>
      </c>
      <c r="I6764" t="s">
        <v>8930</v>
      </c>
      <c r="J6764" t="s">
        <v>1588</v>
      </c>
      <c r="K6764" t="s">
        <v>56</v>
      </c>
      <c r="L6764" t="s">
        <v>902</v>
      </c>
      <c r="M6764" t="s">
        <v>2019</v>
      </c>
      <c r="N6764" s="5">
        <v>-15461476</v>
      </c>
    </row>
    <row r="6765" spans="1:14" x14ac:dyDescent="0.25">
      <c r="A6765" t="s">
        <v>72</v>
      </c>
      <c r="B6765" t="s">
        <v>2115</v>
      </c>
      <c r="C6765">
        <v>3876</v>
      </c>
      <c r="D6765" s="2">
        <v>46082</v>
      </c>
      <c r="E6765" t="s">
        <v>906</v>
      </c>
      <c r="F6765" t="s">
        <v>177</v>
      </c>
      <c r="G6765" t="s">
        <v>1945</v>
      </c>
      <c r="H6765" t="s">
        <v>1600</v>
      </c>
      <c r="I6765" t="s">
        <v>14</v>
      </c>
      <c r="J6765" t="s">
        <v>1953</v>
      </c>
      <c r="K6765" t="s">
        <v>56</v>
      </c>
      <c r="L6765" t="s">
        <v>903</v>
      </c>
      <c r="M6765" t="s">
        <v>2019</v>
      </c>
      <c r="N6765" s="5">
        <v>8239011</v>
      </c>
    </row>
    <row r="6766" spans="1:14" x14ac:dyDescent="0.25">
      <c r="A6766" t="s">
        <v>72</v>
      </c>
      <c r="B6766" t="s">
        <v>2115</v>
      </c>
      <c r="C6766">
        <v>3876</v>
      </c>
      <c r="D6766" s="2">
        <v>46082</v>
      </c>
      <c r="E6766" t="s">
        <v>907</v>
      </c>
      <c r="F6766" t="s">
        <v>177</v>
      </c>
      <c r="G6766" t="s">
        <v>1945</v>
      </c>
      <c r="H6766" t="s">
        <v>1600</v>
      </c>
      <c r="I6766" t="s">
        <v>14</v>
      </c>
      <c r="J6766" t="s">
        <v>5771</v>
      </c>
      <c r="K6766" t="s">
        <v>56</v>
      </c>
      <c r="L6766" t="s">
        <v>904</v>
      </c>
      <c r="M6766" t="s">
        <v>2019</v>
      </c>
      <c r="N6766" s="5">
        <v>-14964375</v>
      </c>
    </row>
    <row r="6767" spans="1:14" x14ac:dyDescent="0.25">
      <c r="A6767" t="s">
        <v>72</v>
      </c>
      <c r="B6767" t="s">
        <v>2115</v>
      </c>
      <c r="C6767">
        <v>3876</v>
      </c>
      <c r="D6767" s="2">
        <v>46113</v>
      </c>
      <c r="E6767" t="s">
        <v>905</v>
      </c>
      <c r="F6767" t="s">
        <v>177</v>
      </c>
      <c r="G6767" t="s">
        <v>1945</v>
      </c>
      <c r="H6767" t="s">
        <v>1600</v>
      </c>
      <c r="I6767" t="s">
        <v>8931</v>
      </c>
      <c r="J6767" t="s">
        <v>1588</v>
      </c>
      <c r="K6767" t="s">
        <v>56</v>
      </c>
      <c r="L6767" t="s">
        <v>902</v>
      </c>
      <c r="M6767" t="s">
        <v>2019</v>
      </c>
      <c r="N6767" s="5">
        <v>8239865</v>
      </c>
    </row>
    <row r="6768" spans="1:14" x14ac:dyDescent="0.25">
      <c r="A6768" t="s">
        <v>72</v>
      </c>
      <c r="B6768" t="s">
        <v>2115</v>
      </c>
      <c r="C6768">
        <v>3876</v>
      </c>
      <c r="D6768" s="2">
        <v>46113</v>
      </c>
      <c r="E6768" t="s">
        <v>906</v>
      </c>
      <c r="F6768" t="s">
        <v>177</v>
      </c>
      <c r="G6768" t="s">
        <v>1945</v>
      </c>
      <c r="H6768" t="s">
        <v>1600</v>
      </c>
      <c r="I6768" t="s">
        <v>14</v>
      </c>
      <c r="J6768" t="s">
        <v>1953</v>
      </c>
      <c r="K6768" t="s">
        <v>56</v>
      </c>
      <c r="L6768" t="s">
        <v>903</v>
      </c>
      <c r="M6768" t="s">
        <v>2019</v>
      </c>
      <c r="N6768" s="5">
        <v>34896880</v>
      </c>
    </row>
    <row r="6769" spans="1:14" x14ac:dyDescent="0.25">
      <c r="A6769" t="s">
        <v>72</v>
      </c>
      <c r="B6769" t="s">
        <v>2115</v>
      </c>
      <c r="C6769">
        <v>3876</v>
      </c>
      <c r="D6769" s="2">
        <v>46113</v>
      </c>
      <c r="E6769" t="s">
        <v>907</v>
      </c>
      <c r="F6769" t="s">
        <v>177</v>
      </c>
      <c r="G6769" t="s">
        <v>1945</v>
      </c>
      <c r="H6769" t="s">
        <v>1600</v>
      </c>
      <c r="I6769" t="s">
        <v>8931</v>
      </c>
      <c r="J6769" t="s">
        <v>5771</v>
      </c>
      <c r="K6769" t="s">
        <v>56</v>
      </c>
      <c r="L6769" t="s">
        <v>904</v>
      </c>
      <c r="M6769" t="s">
        <v>2019</v>
      </c>
      <c r="N6769" s="5">
        <v>-8239011</v>
      </c>
    </row>
    <row r="6770" spans="1:14" x14ac:dyDescent="0.25">
      <c r="A6770" t="s">
        <v>72</v>
      </c>
      <c r="B6770" t="s">
        <v>2115</v>
      </c>
      <c r="C6770">
        <v>3876</v>
      </c>
      <c r="D6770" s="2">
        <v>46143</v>
      </c>
      <c r="E6770" t="s">
        <v>905</v>
      </c>
      <c r="F6770" t="s">
        <v>177</v>
      </c>
      <c r="G6770" t="s">
        <v>1945</v>
      </c>
      <c r="H6770" t="s">
        <v>1600</v>
      </c>
      <c r="I6770" t="s">
        <v>11569</v>
      </c>
      <c r="J6770" t="s">
        <v>1945</v>
      </c>
      <c r="K6770" t="s">
        <v>56</v>
      </c>
      <c r="L6770" t="s">
        <v>902</v>
      </c>
      <c r="M6770" t="s">
        <v>2019</v>
      </c>
      <c r="N6770" s="5">
        <v>14803917</v>
      </c>
    </row>
    <row r="6771" spans="1:14" x14ac:dyDescent="0.25">
      <c r="A6771" t="s">
        <v>72</v>
      </c>
      <c r="B6771" t="s">
        <v>2115</v>
      </c>
      <c r="C6771">
        <v>3876</v>
      </c>
      <c r="D6771" s="2">
        <v>46143</v>
      </c>
      <c r="E6771" t="s">
        <v>906</v>
      </c>
      <c r="F6771" t="s">
        <v>177</v>
      </c>
      <c r="G6771" t="s">
        <v>1945</v>
      </c>
      <c r="H6771" t="s">
        <v>1600</v>
      </c>
      <c r="I6771" t="s">
        <v>14</v>
      </c>
      <c r="J6771" t="s">
        <v>1953</v>
      </c>
      <c r="K6771" t="s">
        <v>56</v>
      </c>
      <c r="L6771" t="s">
        <v>903</v>
      </c>
      <c r="M6771" t="s">
        <v>2019</v>
      </c>
      <c r="N6771" s="5">
        <v>15403740</v>
      </c>
    </row>
    <row r="6772" spans="1:14" x14ac:dyDescent="0.25">
      <c r="A6772" t="s">
        <v>72</v>
      </c>
      <c r="B6772" t="s">
        <v>2115</v>
      </c>
      <c r="C6772">
        <v>3876</v>
      </c>
      <c r="D6772" s="2">
        <v>46143</v>
      </c>
      <c r="E6772" t="s">
        <v>907</v>
      </c>
      <c r="F6772" t="s">
        <v>177</v>
      </c>
      <c r="G6772" t="s">
        <v>1945</v>
      </c>
      <c r="H6772" t="s">
        <v>1600</v>
      </c>
      <c r="I6772" t="s">
        <v>14</v>
      </c>
      <c r="J6772" t="s">
        <v>5771</v>
      </c>
      <c r="K6772" t="s">
        <v>56</v>
      </c>
      <c r="L6772" t="s">
        <v>904</v>
      </c>
      <c r="M6772" t="s">
        <v>2019</v>
      </c>
      <c r="N6772" s="5">
        <v>-20094229</v>
      </c>
    </row>
    <row r="6773" spans="1:14" x14ac:dyDescent="0.25">
      <c r="A6773" t="s">
        <v>72</v>
      </c>
      <c r="B6773" t="s">
        <v>2115</v>
      </c>
      <c r="C6773">
        <v>3876</v>
      </c>
      <c r="D6773" s="2">
        <v>46143</v>
      </c>
      <c r="E6773" t="s">
        <v>907</v>
      </c>
      <c r="F6773" t="s">
        <v>177</v>
      </c>
      <c r="G6773" t="s">
        <v>1945</v>
      </c>
      <c r="H6773" t="s">
        <v>1600</v>
      </c>
      <c r="I6773" t="s">
        <v>11569</v>
      </c>
      <c r="J6773" t="s">
        <v>11570</v>
      </c>
      <c r="K6773" t="s">
        <v>56</v>
      </c>
      <c r="L6773" t="s">
        <v>904</v>
      </c>
      <c r="M6773" t="s">
        <v>2019</v>
      </c>
      <c r="N6773" s="5">
        <v>-14802651</v>
      </c>
    </row>
    <row r="6774" spans="1:14" x14ac:dyDescent="0.25">
      <c r="A6774" t="s">
        <v>72</v>
      </c>
      <c r="B6774" t="s">
        <v>2115</v>
      </c>
      <c r="C6774">
        <v>3876</v>
      </c>
      <c r="D6774" s="2">
        <v>46174</v>
      </c>
      <c r="E6774" t="s">
        <v>905</v>
      </c>
      <c r="F6774" t="s">
        <v>177</v>
      </c>
      <c r="G6774" t="s">
        <v>1945</v>
      </c>
      <c r="H6774" t="s">
        <v>1600</v>
      </c>
      <c r="I6774" t="s">
        <v>12993</v>
      </c>
      <c r="J6774" t="s">
        <v>1945</v>
      </c>
      <c r="K6774" t="s">
        <v>56</v>
      </c>
      <c r="L6774" t="s">
        <v>902</v>
      </c>
      <c r="M6774" t="s">
        <v>2019</v>
      </c>
      <c r="N6774" s="5">
        <v>15403740</v>
      </c>
    </row>
    <row r="6775" spans="1:14" x14ac:dyDescent="0.25">
      <c r="A6775" t="s">
        <v>72</v>
      </c>
      <c r="B6775" t="s">
        <v>2115</v>
      </c>
      <c r="C6775">
        <v>3876</v>
      </c>
      <c r="D6775" s="2">
        <v>46174</v>
      </c>
      <c r="E6775" t="s">
        <v>906</v>
      </c>
      <c r="F6775" t="s">
        <v>177</v>
      </c>
      <c r="G6775" t="s">
        <v>1945</v>
      </c>
      <c r="H6775" t="s">
        <v>1600</v>
      </c>
      <c r="I6775" t="s">
        <v>14</v>
      </c>
      <c r="J6775" t="s">
        <v>1953</v>
      </c>
      <c r="K6775" t="s">
        <v>56</v>
      </c>
      <c r="L6775" t="s">
        <v>903</v>
      </c>
      <c r="M6775" t="s">
        <v>2019</v>
      </c>
      <c r="N6775" s="5">
        <v>45773177</v>
      </c>
    </row>
    <row r="6776" spans="1:14" x14ac:dyDescent="0.25">
      <c r="A6776" t="s">
        <v>72</v>
      </c>
      <c r="B6776" t="s">
        <v>2115</v>
      </c>
      <c r="C6776">
        <v>3876</v>
      </c>
      <c r="D6776" s="2">
        <v>46174</v>
      </c>
      <c r="E6776" t="s">
        <v>907</v>
      </c>
      <c r="F6776" t="s">
        <v>177</v>
      </c>
      <c r="G6776" t="s">
        <v>1945</v>
      </c>
      <c r="H6776" t="s">
        <v>1600</v>
      </c>
      <c r="I6776" t="s">
        <v>12993</v>
      </c>
      <c r="J6776" t="s">
        <v>11570</v>
      </c>
      <c r="K6776" t="s">
        <v>56</v>
      </c>
      <c r="L6776" t="s">
        <v>904</v>
      </c>
      <c r="M6776" t="s">
        <v>2019</v>
      </c>
      <c r="N6776" s="5">
        <v>-15403740</v>
      </c>
    </row>
    <row r="6777" spans="1:14" x14ac:dyDescent="0.25">
      <c r="A6777" t="s">
        <v>72</v>
      </c>
      <c r="B6777" t="s">
        <v>2116</v>
      </c>
      <c r="C6777">
        <v>3693</v>
      </c>
      <c r="D6777" s="2">
        <v>46023</v>
      </c>
      <c r="E6777" t="s">
        <v>906</v>
      </c>
      <c r="F6777" t="s">
        <v>218</v>
      </c>
      <c r="G6777" t="s">
        <v>133</v>
      </c>
      <c r="H6777" t="s">
        <v>134</v>
      </c>
      <c r="I6777" t="s">
        <v>4489</v>
      </c>
      <c r="J6777" t="s">
        <v>1963</v>
      </c>
      <c r="K6777" t="s">
        <v>56</v>
      </c>
      <c r="L6777" t="s">
        <v>903</v>
      </c>
      <c r="M6777" t="s">
        <v>2019</v>
      </c>
      <c r="N6777" s="5">
        <v>23002489</v>
      </c>
    </row>
    <row r="6778" spans="1:14" x14ac:dyDescent="0.25">
      <c r="A6778" t="s">
        <v>72</v>
      </c>
      <c r="B6778" t="s">
        <v>2116</v>
      </c>
      <c r="C6778">
        <v>3693</v>
      </c>
      <c r="D6778" s="2">
        <v>46054</v>
      </c>
      <c r="E6778" t="s">
        <v>905</v>
      </c>
      <c r="F6778" t="s">
        <v>218</v>
      </c>
      <c r="G6778" t="s">
        <v>133</v>
      </c>
      <c r="H6778" t="s">
        <v>134</v>
      </c>
      <c r="I6778" t="s">
        <v>4489</v>
      </c>
      <c r="J6778" t="s">
        <v>133</v>
      </c>
      <c r="K6778" t="s">
        <v>56</v>
      </c>
      <c r="L6778" t="s">
        <v>902</v>
      </c>
      <c r="M6778" t="s">
        <v>2019</v>
      </c>
      <c r="N6778" s="5">
        <v>23002489</v>
      </c>
    </row>
    <row r="6779" spans="1:14" x14ac:dyDescent="0.25">
      <c r="A6779" t="s">
        <v>72</v>
      </c>
      <c r="B6779" t="s">
        <v>2116</v>
      </c>
      <c r="C6779">
        <v>3693</v>
      </c>
      <c r="D6779" s="2">
        <v>46054</v>
      </c>
      <c r="E6779" t="s">
        <v>906</v>
      </c>
      <c r="F6779" t="s">
        <v>218</v>
      </c>
      <c r="G6779" t="s">
        <v>133</v>
      </c>
      <c r="H6779" t="s">
        <v>134</v>
      </c>
      <c r="I6779" t="s">
        <v>5772</v>
      </c>
      <c r="J6779" t="s">
        <v>1963</v>
      </c>
      <c r="K6779" t="s">
        <v>56</v>
      </c>
      <c r="L6779" t="s">
        <v>903</v>
      </c>
      <c r="M6779" t="s">
        <v>2019</v>
      </c>
      <c r="N6779" s="5">
        <v>32309992</v>
      </c>
    </row>
    <row r="6780" spans="1:14" x14ac:dyDescent="0.25">
      <c r="A6780" t="s">
        <v>72</v>
      </c>
      <c r="B6780" t="s">
        <v>2116</v>
      </c>
      <c r="C6780">
        <v>3693</v>
      </c>
      <c r="D6780" s="2">
        <v>46054</v>
      </c>
      <c r="E6780" t="s">
        <v>907</v>
      </c>
      <c r="F6780" t="s">
        <v>218</v>
      </c>
      <c r="G6780" t="s">
        <v>133</v>
      </c>
      <c r="H6780" t="s">
        <v>134</v>
      </c>
      <c r="I6780" t="s">
        <v>4489</v>
      </c>
      <c r="J6780" t="s">
        <v>5773</v>
      </c>
      <c r="K6780" t="s">
        <v>56</v>
      </c>
      <c r="L6780" t="s">
        <v>904</v>
      </c>
      <c r="M6780" t="s">
        <v>2019</v>
      </c>
      <c r="N6780" s="5">
        <v>-23002489</v>
      </c>
    </row>
    <row r="6781" spans="1:14" x14ac:dyDescent="0.25">
      <c r="A6781" t="s">
        <v>72</v>
      </c>
      <c r="B6781" t="s">
        <v>2116</v>
      </c>
      <c r="C6781">
        <v>3693</v>
      </c>
      <c r="D6781" s="2">
        <v>46082</v>
      </c>
      <c r="E6781" t="s">
        <v>905</v>
      </c>
      <c r="F6781" t="s">
        <v>218</v>
      </c>
      <c r="G6781" t="s">
        <v>133</v>
      </c>
      <c r="H6781" t="s">
        <v>134</v>
      </c>
      <c r="I6781" t="s">
        <v>5772</v>
      </c>
      <c r="J6781" t="s">
        <v>133</v>
      </c>
      <c r="K6781" t="s">
        <v>56</v>
      </c>
      <c r="L6781" t="s">
        <v>902</v>
      </c>
      <c r="M6781" t="s">
        <v>2019</v>
      </c>
      <c r="N6781" s="5">
        <v>32309992</v>
      </c>
    </row>
    <row r="6782" spans="1:14" x14ac:dyDescent="0.25">
      <c r="A6782" t="s">
        <v>72</v>
      </c>
      <c r="B6782" t="s">
        <v>2116</v>
      </c>
      <c r="C6782">
        <v>3693</v>
      </c>
      <c r="D6782" s="2">
        <v>46082</v>
      </c>
      <c r="E6782" t="s">
        <v>905</v>
      </c>
      <c r="F6782" t="s">
        <v>218</v>
      </c>
      <c r="G6782" t="s">
        <v>133</v>
      </c>
      <c r="H6782" t="s">
        <v>134</v>
      </c>
      <c r="I6782" t="s">
        <v>8932</v>
      </c>
      <c r="J6782" t="s">
        <v>133</v>
      </c>
      <c r="K6782" t="s">
        <v>56</v>
      </c>
      <c r="L6782" t="s">
        <v>902</v>
      </c>
      <c r="M6782" t="s">
        <v>2019</v>
      </c>
      <c r="N6782" s="5">
        <v>23267564</v>
      </c>
    </row>
    <row r="6783" spans="1:14" x14ac:dyDescent="0.25">
      <c r="A6783" t="s">
        <v>72</v>
      </c>
      <c r="B6783" t="s">
        <v>2116</v>
      </c>
      <c r="C6783">
        <v>3693</v>
      </c>
      <c r="D6783" s="2">
        <v>46082</v>
      </c>
      <c r="E6783" t="s">
        <v>907</v>
      </c>
      <c r="F6783" t="s">
        <v>218</v>
      </c>
      <c r="G6783" t="s">
        <v>133</v>
      </c>
      <c r="H6783" t="s">
        <v>134</v>
      </c>
      <c r="I6783" t="s">
        <v>5772</v>
      </c>
      <c r="J6783" t="s">
        <v>5773</v>
      </c>
      <c r="K6783" t="s">
        <v>56</v>
      </c>
      <c r="L6783" t="s">
        <v>904</v>
      </c>
      <c r="M6783" t="s">
        <v>2019</v>
      </c>
      <c r="N6783" s="5">
        <v>-32309992</v>
      </c>
    </row>
    <row r="6784" spans="1:14" x14ac:dyDescent="0.25">
      <c r="A6784" t="s">
        <v>72</v>
      </c>
      <c r="B6784" t="s">
        <v>2116</v>
      </c>
      <c r="C6784">
        <v>3693</v>
      </c>
      <c r="D6784" s="2">
        <v>46113</v>
      </c>
      <c r="E6784" t="s">
        <v>905</v>
      </c>
      <c r="F6784" t="s">
        <v>218</v>
      </c>
      <c r="G6784" t="s">
        <v>133</v>
      </c>
      <c r="H6784" t="s">
        <v>134</v>
      </c>
      <c r="I6784" t="s">
        <v>8933</v>
      </c>
      <c r="J6784" t="s">
        <v>133</v>
      </c>
      <c r="K6784" t="s">
        <v>56</v>
      </c>
      <c r="L6784" t="s">
        <v>902</v>
      </c>
      <c r="M6784" t="s">
        <v>2019</v>
      </c>
      <c r="N6784" s="5">
        <v>23229596</v>
      </c>
    </row>
    <row r="6785" spans="1:14" x14ac:dyDescent="0.25">
      <c r="A6785" t="s">
        <v>72</v>
      </c>
      <c r="B6785" t="s">
        <v>2116</v>
      </c>
      <c r="C6785">
        <v>3693</v>
      </c>
      <c r="D6785" s="2">
        <v>46143</v>
      </c>
      <c r="E6785" t="s">
        <v>905</v>
      </c>
      <c r="F6785" t="s">
        <v>218</v>
      </c>
      <c r="G6785" t="s">
        <v>133</v>
      </c>
      <c r="H6785" t="s">
        <v>134</v>
      </c>
      <c r="I6785" t="s">
        <v>11571</v>
      </c>
      <c r="J6785" t="s">
        <v>133</v>
      </c>
      <c r="K6785" t="s">
        <v>56</v>
      </c>
      <c r="L6785" t="s">
        <v>902</v>
      </c>
      <c r="M6785" t="s">
        <v>2019</v>
      </c>
      <c r="N6785" s="5">
        <v>23716643</v>
      </c>
    </row>
    <row r="6786" spans="1:14" x14ac:dyDescent="0.25">
      <c r="A6786" t="s">
        <v>72</v>
      </c>
      <c r="B6786" t="s">
        <v>2116</v>
      </c>
      <c r="C6786">
        <v>3693</v>
      </c>
      <c r="D6786" s="2">
        <v>46174</v>
      </c>
      <c r="E6786" t="s">
        <v>905</v>
      </c>
      <c r="F6786" t="s">
        <v>218</v>
      </c>
      <c r="G6786" t="s">
        <v>133</v>
      </c>
      <c r="H6786" t="s">
        <v>134</v>
      </c>
      <c r="I6786" t="s">
        <v>12994</v>
      </c>
      <c r="J6786" t="s">
        <v>133</v>
      </c>
      <c r="K6786" t="s">
        <v>56</v>
      </c>
      <c r="L6786" t="s">
        <v>902</v>
      </c>
      <c r="M6786" t="s">
        <v>2019</v>
      </c>
      <c r="N6786" s="5">
        <v>1877735</v>
      </c>
    </row>
    <row r="6787" spans="1:14" x14ac:dyDescent="0.25">
      <c r="A6787" t="s">
        <v>72</v>
      </c>
      <c r="B6787" t="s">
        <v>2116</v>
      </c>
      <c r="C6787">
        <v>3693</v>
      </c>
      <c r="D6787" s="2">
        <v>46174</v>
      </c>
      <c r="E6787" t="s">
        <v>906</v>
      </c>
      <c r="F6787" t="s">
        <v>218</v>
      </c>
      <c r="G6787" t="s">
        <v>133</v>
      </c>
      <c r="H6787" t="s">
        <v>134</v>
      </c>
      <c r="I6787" t="s">
        <v>12995</v>
      </c>
      <c r="J6787" t="s">
        <v>1963</v>
      </c>
      <c r="K6787" t="s">
        <v>56</v>
      </c>
      <c r="L6787" t="s">
        <v>903</v>
      </c>
      <c r="M6787" t="s">
        <v>2019</v>
      </c>
      <c r="N6787" s="5">
        <v>23839061</v>
      </c>
    </row>
    <row r="6788" spans="1:14" x14ac:dyDescent="0.25">
      <c r="A6788" t="s">
        <v>72</v>
      </c>
      <c r="B6788" t="s">
        <v>2390</v>
      </c>
      <c r="C6788">
        <v>3867</v>
      </c>
      <c r="D6788" s="2">
        <v>46023</v>
      </c>
      <c r="E6788" t="s">
        <v>905</v>
      </c>
      <c r="F6788" t="s">
        <v>2445</v>
      </c>
      <c r="G6788" t="s">
        <v>14</v>
      </c>
      <c r="H6788" t="s">
        <v>1322</v>
      </c>
      <c r="I6788" t="s">
        <v>4490</v>
      </c>
      <c r="J6788" t="s">
        <v>4491</v>
      </c>
      <c r="K6788" t="s">
        <v>56</v>
      </c>
      <c r="L6788" t="s">
        <v>902</v>
      </c>
      <c r="M6788" t="s">
        <v>2019</v>
      </c>
      <c r="N6788" s="5">
        <v>6251895</v>
      </c>
    </row>
    <row r="6789" spans="1:14" x14ac:dyDescent="0.25">
      <c r="A6789" t="s">
        <v>72</v>
      </c>
      <c r="B6789" t="s">
        <v>2390</v>
      </c>
      <c r="C6789">
        <v>3867</v>
      </c>
      <c r="D6789" s="2">
        <v>46023</v>
      </c>
      <c r="E6789" t="s">
        <v>905</v>
      </c>
      <c r="F6789" t="s">
        <v>220</v>
      </c>
      <c r="G6789" t="s">
        <v>42</v>
      </c>
      <c r="H6789" t="s">
        <v>1322</v>
      </c>
      <c r="I6789" t="s">
        <v>4492</v>
      </c>
      <c r="J6789" t="s">
        <v>42</v>
      </c>
      <c r="K6789" t="s">
        <v>56</v>
      </c>
      <c r="L6789" t="s">
        <v>902</v>
      </c>
      <c r="M6789" t="s">
        <v>2019</v>
      </c>
      <c r="N6789" s="5">
        <v>-6251895</v>
      </c>
    </row>
    <row r="6790" spans="1:14" x14ac:dyDescent="0.25">
      <c r="A6790" t="s">
        <v>72</v>
      </c>
      <c r="B6790" t="s">
        <v>2390</v>
      </c>
      <c r="C6790">
        <v>3867</v>
      </c>
      <c r="D6790" s="2">
        <v>46023</v>
      </c>
      <c r="E6790" t="s">
        <v>906</v>
      </c>
      <c r="F6790" t="s">
        <v>2445</v>
      </c>
      <c r="G6790" t="s">
        <v>14</v>
      </c>
      <c r="H6790" t="s">
        <v>1322</v>
      </c>
      <c r="I6790" t="s">
        <v>14</v>
      </c>
      <c r="J6790" t="s">
        <v>4493</v>
      </c>
      <c r="K6790" t="s">
        <v>56</v>
      </c>
      <c r="L6790" t="s">
        <v>903</v>
      </c>
      <c r="M6790" t="s">
        <v>2019</v>
      </c>
      <c r="N6790" s="5">
        <v>14579076</v>
      </c>
    </row>
    <row r="6791" spans="1:14" x14ac:dyDescent="0.25">
      <c r="A6791" t="s">
        <v>72</v>
      </c>
      <c r="B6791" t="s">
        <v>2390</v>
      </c>
      <c r="C6791">
        <v>3867</v>
      </c>
      <c r="D6791" s="2">
        <v>46023</v>
      </c>
      <c r="E6791" t="s">
        <v>907</v>
      </c>
      <c r="F6791" t="s">
        <v>220</v>
      </c>
      <c r="G6791" t="s">
        <v>42</v>
      </c>
      <c r="H6791" t="s">
        <v>1322</v>
      </c>
      <c r="I6791" t="s">
        <v>4494</v>
      </c>
      <c r="J6791" t="s">
        <v>8934</v>
      </c>
      <c r="K6791" t="s">
        <v>56</v>
      </c>
      <c r="L6791" t="s">
        <v>904</v>
      </c>
      <c r="M6791" t="s">
        <v>2019</v>
      </c>
      <c r="N6791" s="5">
        <v>-12077300</v>
      </c>
    </row>
    <row r="6792" spans="1:14" x14ac:dyDescent="0.25">
      <c r="A6792" t="s">
        <v>72</v>
      </c>
      <c r="B6792" t="s">
        <v>2390</v>
      </c>
      <c r="C6792">
        <v>3867</v>
      </c>
      <c r="D6792" s="2">
        <v>46023</v>
      </c>
      <c r="E6792" t="s">
        <v>907</v>
      </c>
      <c r="F6792" t="s">
        <v>220</v>
      </c>
      <c r="G6792" t="s">
        <v>42</v>
      </c>
      <c r="H6792" t="s">
        <v>1322</v>
      </c>
      <c r="I6792" t="s">
        <v>4495</v>
      </c>
      <c r="J6792" t="s">
        <v>8934</v>
      </c>
      <c r="K6792" t="s">
        <v>56</v>
      </c>
      <c r="L6792" t="s">
        <v>904</v>
      </c>
      <c r="M6792" t="s">
        <v>2019</v>
      </c>
      <c r="N6792" s="5">
        <v>-12051651</v>
      </c>
    </row>
    <row r="6793" spans="1:14" x14ac:dyDescent="0.25">
      <c r="A6793" t="s">
        <v>72</v>
      </c>
      <c r="B6793" t="s">
        <v>2390</v>
      </c>
      <c r="C6793">
        <v>3867</v>
      </c>
      <c r="D6793" s="2">
        <v>46023</v>
      </c>
      <c r="E6793" t="s">
        <v>907</v>
      </c>
      <c r="F6793" t="s">
        <v>220</v>
      </c>
      <c r="G6793" t="s">
        <v>42</v>
      </c>
      <c r="H6793" t="s">
        <v>1322</v>
      </c>
      <c r="I6793" t="s">
        <v>4496</v>
      </c>
      <c r="J6793" t="s">
        <v>8934</v>
      </c>
      <c r="K6793" t="s">
        <v>56</v>
      </c>
      <c r="L6793" t="s">
        <v>904</v>
      </c>
      <c r="M6793" t="s">
        <v>2019</v>
      </c>
      <c r="N6793" s="5">
        <v>-12037692</v>
      </c>
    </row>
    <row r="6794" spans="1:14" x14ac:dyDescent="0.25">
      <c r="A6794" t="s">
        <v>72</v>
      </c>
      <c r="B6794" t="s">
        <v>2390</v>
      </c>
      <c r="C6794">
        <v>3867</v>
      </c>
      <c r="D6794" s="2">
        <v>46054</v>
      </c>
      <c r="E6794" t="s">
        <v>905</v>
      </c>
      <c r="F6794" t="s">
        <v>2445</v>
      </c>
      <c r="G6794" t="s">
        <v>14</v>
      </c>
      <c r="H6794" t="s">
        <v>1322</v>
      </c>
      <c r="I6794" t="s">
        <v>5774</v>
      </c>
      <c r="J6794" t="s">
        <v>5775</v>
      </c>
      <c r="K6794" t="s">
        <v>56</v>
      </c>
      <c r="L6794" t="s">
        <v>902</v>
      </c>
      <c r="M6794" t="s">
        <v>2019</v>
      </c>
      <c r="N6794" s="5">
        <v>12037692</v>
      </c>
    </row>
    <row r="6795" spans="1:14" x14ac:dyDescent="0.25">
      <c r="A6795" t="s">
        <v>72</v>
      </c>
      <c r="B6795" t="s">
        <v>2390</v>
      </c>
      <c r="C6795">
        <v>3867</v>
      </c>
      <c r="D6795" s="2">
        <v>46054</v>
      </c>
      <c r="E6795" t="s">
        <v>905</v>
      </c>
      <c r="F6795" t="s">
        <v>2445</v>
      </c>
      <c r="G6795" t="s">
        <v>14</v>
      </c>
      <c r="H6795" t="s">
        <v>1322</v>
      </c>
      <c r="I6795" t="s">
        <v>5776</v>
      </c>
      <c r="J6795" t="s">
        <v>2446</v>
      </c>
      <c r="K6795" t="s">
        <v>56</v>
      </c>
      <c r="L6795" t="s">
        <v>902</v>
      </c>
      <c r="M6795" t="s">
        <v>2019</v>
      </c>
      <c r="N6795" s="5">
        <v>12051651</v>
      </c>
    </row>
    <row r="6796" spans="1:14" x14ac:dyDescent="0.25">
      <c r="A6796" t="s">
        <v>72</v>
      </c>
      <c r="B6796" t="s">
        <v>2390</v>
      </c>
      <c r="C6796">
        <v>3867</v>
      </c>
      <c r="D6796" s="2">
        <v>46054</v>
      </c>
      <c r="E6796" t="s">
        <v>905</v>
      </c>
      <c r="F6796" t="s">
        <v>2445</v>
      </c>
      <c r="G6796" t="s">
        <v>14</v>
      </c>
      <c r="H6796" t="s">
        <v>1322</v>
      </c>
      <c r="I6796" t="s">
        <v>5777</v>
      </c>
      <c r="J6796" t="s">
        <v>2446</v>
      </c>
      <c r="K6796" t="s">
        <v>56</v>
      </c>
      <c r="L6796" t="s">
        <v>902</v>
      </c>
      <c r="M6796" t="s">
        <v>2019</v>
      </c>
      <c r="N6796" s="5">
        <v>12077300</v>
      </c>
    </row>
    <row r="6797" spans="1:14" x14ac:dyDescent="0.25">
      <c r="A6797" t="s">
        <v>72</v>
      </c>
      <c r="B6797" t="s">
        <v>2390</v>
      </c>
      <c r="C6797">
        <v>3867</v>
      </c>
      <c r="D6797" s="2">
        <v>46054</v>
      </c>
      <c r="E6797" t="s">
        <v>906</v>
      </c>
      <c r="F6797" t="s">
        <v>2445</v>
      </c>
      <c r="G6797" t="s">
        <v>14</v>
      </c>
      <c r="H6797" t="s">
        <v>1322</v>
      </c>
      <c r="I6797" t="s">
        <v>14</v>
      </c>
      <c r="J6797" t="s">
        <v>4493</v>
      </c>
      <c r="K6797" t="s">
        <v>56</v>
      </c>
      <c r="L6797" t="s">
        <v>903</v>
      </c>
      <c r="M6797" t="s">
        <v>2019</v>
      </c>
      <c r="N6797" s="5">
        <v>14603879</v>
      </c>
    </row>
    <row r="6798" spans="1:14" x14ac:dyDescent="0.25">
      <c r="A6798" t="s">
        <v>72</v>
      </c>
      <c r="B6798" t="s">
        <v>2390</v>
      </c>
      <c r="C6798">
        <v>3867</v>
      </c>
      <c r="D6798" s="2">
        <v>46054</v>
      </c>
      <c r="E6798" t="s">
        <v>907</v>
      </c>
      <c r="F6798" t="s">
        <v>2445</v>
      </c>
      <c r="G6798" t="s">
        <v>14</v>
      </c>
      <c r="H6798" t="s">
        <v>1322</v>
      </c>
      <c r="I6798" t="s">
        <v>14</v>
      </c>
      <c r="J6798" t="s">
        <v>5778</v>
      </c>
      <c r="K6798" t="s">
        <v>56</v>
      </c>
      <c r="L6798" t="s">
        <v>904</v>
      </c>
      <c r="M6798" t="s">
        <v>2019</v>
      </c>
      <c r="N6798" s="5">
        <v>-14579076</v>
      </c>
    </row>
    <row r="6799" spans="1:14" x14ac:dyDescent="0.25">
      <c r="A6799" t="s">
        <v>72</v>
      </c>
      <c r="B6799" t="s">
        <v>2390</v>
      </c>
      <c r="C6799">
        <v>3867</v>
      </c>
      <c r="D6799" s="2">
        <v>46082</v>
      </c>
      <c r="E6799" t="s">
        <v>906</v>
      </c>
      <c r="F6799" t="s">
        <v>2445</v>
      </c>
      <c r="G6799" t="s">
        <v>14</v>
      </c>
      <c r="H6799" t="s">
        <v>1322</v>
      </c>
      <c r="I6799" t="s">
        <v>14</v>
      </c>
      <c r="J6799" t="s">
        <v>4493</v>
      </c>
      <c r="K6799" t="s">
        <v>56</v>
      </c>
      <c r="L6799" t="s">
        <v>903</v>
      </c>
      <c r="M6799" t="s">
        <v>2019</v>
      </c>
      <c r="N6799" s="5">
        <v>36335649</v>
      </c>
    </row>
    <row r="6800" spans="1:14" x14ac:dyDescent="0.25">
      <c r="A6800" t="s">
        <v>72</v>
      </c>
      <c r="B6800" t="s">
        <v>2390</v>
      </c>
      <c r="C6800">
        <v>3867</v>
      </c>
      <c r="D6800" s="2">
        <v>46082</v>
      </c>
      <c r="E6800" t="s">
        <v>907</v>
      </c>
      <c r="F6800" t="s">
        <v>2445</v>
      </c>
      <c r="G6800" t="s">
        <v>14</v>
      </c>
      <c r="H6800" t="s">
        <v>1322</v>
      </c>
      <c r="I6800" t="s">
        <v>14</v>
      </c>
      <c r="J6800" t="s">
        <v>5778</v>
      </c>
      <c r="K6800" t="s">
        <v>56</v>
      </c>
      <c r="L6800" t="s">
        <v>904</v>
      </c>
      <c r="M6800" t="s">
        <v>2019</v>
      </c>
      <c r="N6800" s="5">
        <v>-14603879</v>
      </c>
    </row>
    <row r="6801" spans="1:14" x14ac:dyDescent="0.25">
      <c r="A6801" t="s">
        <v>72</v>
      </c>
      <c r="B6801" t="s">
        <v>2390</v>
      </c>
      <c r="C6801">
        <v>3867</v>
      </c>
      <c r="D6801" s="2">
        <v>46113</v>
      </c>
      <c r="E6801" t="s">
        <v>906</v>
      </c>
      <c r="F6801" t="s">
        <v>2445</v>
      </c>
      <c r="G6801" t="s">
        <v>14</v>
      </c>
      <c r="H6801" t="s">
        <v>1322</v>
      </c>
      <c r="I6801" t="s">
        <v>14</v>
      </c>
      <c r="J6801" t="s">
        <v>4493</v>
      </c>
      <c r="K6801" t="s">
        <v>56</v>
      </c>
      <c r="L6801" t="s">
        <v>903</v>
      </c>
      <c r="M6801" t="s">
        <v>2019</v>
      </c>
      <c r="N6801" s="5">
        <v>27632788</v>
      </c>
    </row>
    <row r="6802" spans="1:14" x14ac:dyDescent="0.25">
      <c r="A6802" t="s">
        <v>72</v>
      </c>
      <c r="B6802" t="s">
        <v>2390</v>
      </c>
      <c r="C6802">
        <v>3867</v>
      </c>
      <c r="D6802" s="2">
        <v>46113</v>
      </c>
      <c r="E6802" t="s">
        <v>907</v>
      </c>
      <c r="F6802" t="s">
        <v>2445</v>
      </c>
      <c r="G6802" t="s">
        <v>14</v>
      </c>
      <c r="H6802" t="s">
        <v>1322</v>
      </c>
      <c r="I6802" t="s">
        <v>14</v>
      </c>
      <c r="J6802" t="s">
        <v>5778</v>
      </c>
      <c r="K6802" t="s">
        <v>56</v>
      </c>
      <c r="L6802" t="s">
        <v>904</v>
      </c>
      <c r="M6802" t="s">
        <v>2019</v>
      </c>
      <c r="N6802" s="5">
        <v>-36335649</v>
      </c>
    </row>
    <row r="6803" spans="1:14" x14ac:dyDescent="0.25">
      <c r="A6803" t="s">
        <v>72</v>
      </c>
      <c r="B6803" t="s">
        <v>2390</v>
      </c>
      <c r="C6803">
        <v>3867</v>
      </c>
      <c r="D6803" s="2">
        <v>46143</v>
      </c>
      <c r="E6803" t="s">
        <v>905</v>
      </c>
      <c r="F6803" t="s">
        <v>2445</v>
      </c>
      <c r="G6803" t="s">
        <v>14</v>
      </c>
      <c r="H6803" t="s">
        <v>1322</v>
      </c>
      <c r="I6803" t="s">
        <v>11572</v>
      </c>
      <c r="J6803" t="s">
        <v>4491</v>
      </c>
      <c r="K6803" t="s">
        <v>56</v>
      </c>
      <c r="L6803" t="s">
        <v>902</v>
      </c>
      <c r="M6803" t="s">
        <v>2019</v>
      </c>
      <c r="N6803" s="5">
        <v>12070645</v>
      </c>
    </row>
    <row r="6804" spans="1:14" x14ac:dyDescent="0.25">
      <c r="A6804" t="s">
        <v>72</v>
      </c>
      <c r="B6804" t="s">
        <v>2390</v>
      </c>
      <c r="C6804">
        <v>3867</v>
      </c>
      <c r="D6804" s="2">
        <v>46143</v>
      </c>
      <c r="E6804" t="s">
        <v>905</v>
      </c>
      <c r="F6804" t="s">
        <v>2445</v>
      </c>
      <c r="G6804" t="s">
        <v>14</v>
      </c>
      <c r="H6804" t="s">
        <v>1322</v>
      </c>
      <c r="I6804" t="s">
        <v>11573</v>
      </c>
      <c r="J6804" t="s">
        <v>4491</v>
      </c>
      <c r="K6804" t="s">
        <v>56</v>
      </c>
      <c r="L6804" t="s">
        <v>902</v>
      </c>
      <c r="M6804" t="s">
        <v>2019</v>
      </c>
      <c r="N6804" s="5">
        <v>12096352</v>
      </c>
    </row>
    <row r="6805" spans="1:14" x14ac:dyDescent="0.25">
      <c r="A6805" t="s">
        <v>72</v>
      </c>
      <c r="B6805" t="s">
        <v>2390</v>
      </c>
      <c r="C6805">
        <v>3867</v>
      </c>
      <c r="D6805" s="2">
        <v>46143</v>
      </c>
      <c r="E6805" t="s">
        <v>906</v>
      </c>
      <c r="F6805" t="s">
        <v>2445</v>
      </c>
      <c r="G6805" t="s">
        <v>14</v>
      </c>
      <c r="H6805" t="s">
        <v>1322</v>
      </c>
      <c r="I6805" t="s">
        <v>14</v>
      </c>
      <c r="J6805" t="s">
        <v>4493</v>
      </c>
      <c r="K6805" t="s">
        <v>56</v>
      </c>
      <c r="L6805" t="s">
        <v>903</v>
      </c>
      <c r="M6805" t="s">
        <v>2019</v>
      </c>
      <c r="N6805" s="5">
        <v>12345650</v>
      </c>
    </row>
    <row r="6806" spans="1:14" x14ac:dyDescent="0.25">
      <c r="A6806" t="s">
        <v>72</v>
      </c>
      <c r="B6806" t="s">
        <v>2390</v>
      </c>
      <c r="C6806">
        <v>3867</v>
      </c>
      <c r="D6806" s="2">
        <v>46143</v>
      </c>
      <c r="E6806" t="s">
        <v>907</v>
      </c>
      <c r="F6806" t="s">
        <v>2445</v>
      </c>
      <c r="G6806" t="s">
        <v>14</v>
      </c>
      <c r="H6806" t="s">
        <v>1322</v>
      </c>
      <c r="I6806" t="s">
        <v>14</v>
      </c>
      <c r="J6806" t="s">
        <v>5778</v>
      </c>
      <c r="K6806" t="s">
        <v>56</v>
      </c>
      <c r="L6806" t="s">
        <v>904</v>
      </c>
      <c r="M6806" t="s">
        <v>2019</v>
      </c>
      <c r="N6806" s="5">
        <v>-27632788</v>
      </c>
    </row>
    <row r="6807" spans="1:14" x14ac:dyDescent="0.25">
      <c r="A6807" t="s">
        <v>72</v>
      </c>
      <c r="B6807" t="s">
        <v>2390</v>
      </c>
      <c r="C6807">
        <v>3867</v>
      </c>
      <c r="D6807" s="2">
        <v>46174</v>
      </c>
      <c r="E6807" t="s">
        <v>905</v>
      </c>
      <c r="F6807" t="s">
        <v>2445</v>
      </c>
      <c r="G6807" t="s">
        <v>14</v>
      </c>
      <c r="H6807" t="s">
        <v>1322</v>
      </c>
      <c r="I6807" t="s">
        <v>12996</v>
      </c>
      <c r="J6807" t="s">
        <v>4491</v>
      </c>
      <c r="K6807" t="s">
        <v>56</v>
      </c>
      <c r="L6807" t="s">
        <v>902</v>
      </c>
      <c r="M6807" t="s">
        <v>2019</v>
      </c>
      <c r="N6807" s="5">
        <v>14855981</v>
      </c>
    </row>
    <row r="6808" spans="1:14" x14ac:dyDescent="0.25">
      <c r="A6808" t="s">
        <v>72</v>
      </c>
      <c r="B6808" t="s">
        <v>2390</v>
      </c>
      <c r="C6808">
        <v>3867</v>
      </c>
      <c r="D6808" s="2">
        <v>46174</v>
      </c>
      <c r="E6808" t="s">
        <v>905</v>
      </c>
      <c r="F6808" t="s">
        <v>2445</v>
      </c>
      <c r="G6808" t="s">
        <v>14</v>
      </c>
      <c r="H6808" t="s">
        <v>1322</v>
      </c>
      <c r="I6808" t="s">
        <v>12997</v>
      </c>
      <c r="J6808" t="s">
        <v>4491</v>
      </c>
      <c r="K6808" t="s">
        <v>56</v>
      </c>
      <c r="L6808" t="s">
        <v>902</v>
      </c>
      <c r="M6808" t="s">
        <v>2019</v>
      </c>
      <c r="N6808" s="5">
        <v>12196541</v>
      </c>
    </row>
    <row r="6809" spans="1:14" x14ac:dyDescent="0.25">
      <c r="A6809" t="s">
        <v>72</v>
      </c>
      <c r="B6809" t="s">
        <v>2390</v>
      </c>
      <c r="C6809">
        <v>3867</v>
      </c>
      <c r="D6809" s="2">
        <v>46174</v>
      </c>
      <c r="E6809" t="s">
        <v>906</v>
      </c>
      <c r="F6809" t="s">
        <v>2445</v>
      </c>
      <c r="G6809" t="s">
        <v>14</v>
      </c>
      <c r="H6809" t="s">
        <v>1322</v>
      </c>
      <c r="I6809" t="s">
        <v>14</v>
      </c>
      <c r="J6809" t="s">
        <v>4493</v>
      </c>
      <c r="K6809" t="s">
        <v>56</v>
      </c>
      <c r="L6809" t="s">
        <v>903</v>
      </c>
      <c r="M6809" t="s">
        <v>2019</v>
      </c>
      <c r="N6809" s="5">
        <v>12409374</v>
      </c>
    </row>
    <row r="6810" spans="1:14" x14ac:dyDescent="0.25">
      <c r="A6810" t="s">
        <v>72</v>
      </c>
      <c r="B6810" t="s">
        <v>2390</v>
      </c>
      <c r="C6810">
        <v>3867</v>
      </c>
      <c r="D6810" s="2">
        <v>46174</v>
      </c>
      <c r="E6810" t="s">
        <v>907</v>
      </c>
      <c r="F6810" t="s">
        <v>2445</v>
      </c>
      <c r="G6810" t="s">
        <v>14</v>
      </c>
      <c r="H6810" t="s">
        <v>1322</v>
      </c>
      <c r="I6810" t="s">
        <v>14</v>
      </c>
      <c r="J6810" t="s">
        <v>5778</v>
      </c>
      <c r="K6810" t="s">
        <v>56</v>
      </c>
      <c r="L6810" t="s">
        <v>904</v>
      </c>
      <c r="M6810" t="s">
        <v>2019</v>
      </c>
      <c r="N6810" s="5">
        <v>-12345650</v>
      </c>
    </row>
    <row r="6811" spans="1:14" x14ac:dyDescent="0.25">
      <c r="A6811" t="s">
        <v>72</v>
      </c>
      <c r="B6811" t="s">
        <v>2117</v>
      </c>
      <c r="C6811">
        <v>3747</v>
      </c>
      <c r="D6811" s="2">
        <v>46023</v>
      </c>
      <c r="E6811" t="s">
        <v>905</v>
      </c>
      <c r="F6811" t="s">
        <v>220</v>
      </c>
      <c r="G6811" t="s">
        <v>42</v>
      </c>
      <c r="H6811" t="s">
        <v>333</v>
      </c>
      <c r="I6811" t="s">
        <v>4497</v>
      </c>
      <c r="J6811" t="s">
        <v>42</v>
      </c>
      <c r="K6811" t="s">
        <v>56</v>
      </c>
      <c r="L6811" t="s">
        <v>902</v>
      </c>
      <c r="M6811" t="s">
        <v>2019</v>
      </c>
      <c r="N6811" s="5">
        <v>30995636</v>
      </c>
    </row>
    <row r="6812" spans="1:14" x14ac:dyDescent="0.25">
      <c r="A6812" t="s">
        <v>72</v>
      </c>
      <c r="B6812" t="s">
        <v>2117</v>
      </c>
      <c r="C6812">
        <v>3747</v>
      </c>
      <c r="D6812" s="2">
        <v>46023</v>
      </c>
      <c r="E6812" t="s">
        <v>906</v>
      </c>
      <c r="F6812" t="s">
        <v>220</v>
      </c>
      <c r="G6812" t="s">
        <v>42</v>
      </c>
      <c r="H6812" t="s">
        <v>333</v>
      </c>
      <c r="I6812" t="s">
        <v>14</v>
      </c>
      <c r="J6812" t="s">
        <v>2118</v>
      </c>
      <c r="K6812" t="s">
        <v>56</v>
      </c>
      <c r="L6812" t="s">
        <v>903</v>
      </c>
      <c r="M6812" t="s">
        <v>2019</v>
      </c>
      <c r="N6812" s="5">
        <v>31042974</v>
      </c>
    </row>
    <row r="6813" spans="1:14" x14ac:dyDescent="0.25">
      <c r="A6813" t="s">
        <v>72</v>
      </c>
      <c r="B6813" t="s">
        <v>2117</v>
      </c>
      <c r="C6813">
        <v>3747</v>
      </c>
      <c r="D6813" s="2">
        <v>46023</v>
      </c>
      <c r="E6813" t="s">
        <v>907</v>
      </c>
      <c r="F6813" t="s">
        <v>220</v>
      </c>
      <c r="G6813" t="s">
        <v>42</v>
      </c>
      <c r="H6813" t="s">
        <v>333</v>
      </c>
      <c r="I6813" t="s">
        <v>4498</v>
      </c>
      <c r="J6813" t="s">
        <v>8934</v>
      </c>
      <c r="K6813" t="s">
        <v>56</v>
      </c>
      <c r="L6813" t="s">
        <v>904</v>
      </c>
      <c r="M6813" t="s">
        <v>2019</v>
      </c>
      <c r="N6813" s="5">
        <v>-3516362</v>
      </c>
    </row>
    <row r="6814" spans="1:14" x14ac:dyDescent="0.25">
      <c r="A6814" t="s">
        <v>72</v>
      </c>
      <c r="B6814" t="s">
        <v>2117</v>
      </c>
      <c r="C6814">
        <v>3747</v>
      </c>
      <c r="D6814" s="2">
        <v>46023</v>
      </c>
      <c r="E6814" t="s">
        <v>907</v>
      </c>
      <c r="F6814" t="s">
        <v>220</v>
      </c>
      <c r="G6814" t="s">
        <v>42</v>
      </c>
      <c r="H6814" t="s">
        <v>333</v>
      </c>
      <c r="I6814" t="s">
        <v>4499</v>
      </c>
      <c r="J6814" t="s">
        <v>8934</v>
      </c>
      <c r="K6814" t="s">
        <v>56</v>
      </c>
      <c r="L6814" t="s">
        <v>904</v>
      </c>
      <c r="M6814" t="s">
        <v>2019</v>
      </c>
      <c r="N6814" s="5">
        <v>-5450944</v>
      </c>
    </row>
    <row r="6815" spans="1:14" x14ac:dyDescent="0.25">
      <c r="A6815" t="s">
        <v>72</v>
      </c>
      <c r="B6815" t="s">
        <v>2117</v>
      </c>
      <c r="C6815">
        <v>3747</v>
      </c>
      <c r="D6815" s="2">
        <v>46023</v>
      </c>
      <c r="E6815" t="s">
        <v>907</v>
      </c>
      <c r="F6815" t="s">
        <v>220</v>
      </c>
      <c r="G6815" t="s">
        <v>42</v>
      </c>
      <c r="H6815" t="s">
        <v>333</v>
      </c>
      <c r="I6815" t="s">
        <v>4500</v>
      </c>
      <c r="J6815" t="s">
        <v>8934</v>
      </c>
      <c r="K6815" t="s">
        <v>56</v>
      </c>
      <c r="L6815" t="s">
        <v>904</v>
      </c>
      <c r="M6815" t="s">
        <v>2019</v>
      </c>
      <c r="N6815" s="5">
        <v>-31130326</v>
      </c>
    </row>
    <row r="6816" spans="1:14" x14ac:dyDescent="0.25">
      <c r="A6816" t="s">
        <v>72</v>
      </c>
      <c r="B6816" t="s">
        <v>2117</v>
      </c>
      <c r="C6816">
        <v>3747</v>
      </c>
      <c r="D6816" s="2">
        <v>46023</v>
      </c>
      <c r="E6816" t="s">
        <v>907</v>
      </c>
      <c r="F6816" t="s">
        <v>220</v>
      </c>
      <c r="G6816" t="s">
        <v>42</v>
      </c>
      <c r="H6816" t="s">
        <v>333</v>
      </c>
      <c r="I6816" t="s">
        <v>4497</v>
      </c>
      <c r="J6816" t="s">
        <v>2119</v>
      </c>
      <c r="K6816" t="s">
        <v>56</v>
      </c>
      <c r="L6816" t="s">
        <v>904</v>
      </c>
      <c r="M6816" t="s">
        <v>2019</v>
      </c>
      <c r="N6816" s="5">
        <v>-30995636</v>
      </c>
    </row>
    <row r="6817" spans="1:14" x14ac:dyDescent="0.25">
      <c r="A6817" t="s">
        <v>72</v>
      </c>
      <c r="B6817" t="s">
        <v>2117</v>
      </c>
      <c r="C6817">
        <v>3747</v>
      </c>
      <c r="D6817" s="2">
        <v>46023</v>
      </c>
      <c r="E6817" t="s">
        <v>907</v>
      </c>
      <c r="F6817" t="s">
        <v>220</v>
      </c>
      <c r="G6817" t="s">
        <v>42</v>
      </c>
      <c r="H6817" t="s">
        <v>333</v>
      </c>
      <c r="I6817" t="s">
        <v>4501</v>
      </c>
      <c r="J6817" t="s">
        <v>8934</v>
      </c>
      <c r="K6817" t="s">
        <v>56</v>
      </c>
      <c r="L6817" t="s">
        <v>904</v>
      </c>
      <c r="M6817" t="s">
        <v>2019</v>
      </c>
      <c r="N6817" s="5">
        <v>-7436433</v>
      </c>
    </row>
    <row r="6818" spans="1:14" x14ac:dyDescent="0.25">
      <c r="A6818" t="s">
        <v>72</v>
      </c>
      <c r="B6818" t="s">
        <v>2117</v>
      </c>
      <c r="C6818">
        <v>3747</v>
      </c>
      <c r="D6818" s="2">
        <v>46023</v>
      </c>
      <c r="E6818" t="s">
        <v>907</v>
      </c>
      <c r="F6818" t="s">
        <v>220</v>
      </c>
      <c r="G6818" t="s">
        <v>42</v>
      </c>
      <c r="H6818" t="s">
        <v>333</v>
      </c>
      <c r="I6818" t="s">
        <v>4502</v>
      </c>
      <c r="J6818" t="s">
        <v>8934</v>
      </c>
      <c r="K6818" t="s">
        <v>56</v>
      </c>
      <c r="L6818" t="s">
        <v>904</v>
      </c>
      <c r="M6818" t="s">
        <v>2019</v>
      </c>
      <c r="N6818" s="5">
        <v>-3516363</v>
      </c>
    </row>
    <row r="6819" spans="1:14" x14ac:dyDescent="0.25">
      <c r="A6819" t="s">
        <v>72</v>
      </c>
      <c r="B6819" t="s">
        <v>2117</v>
      </c>
      <c r="C6819">
        <v>3747</v>
      </c>
      <c r="D6819" s="2">
        <v>46023</v>
      </c>
      <c r="E6819" t="s">
        <v>907</v>
      </c>
      <c r="F6819" t="s">
        <v>220</v>
      </c>
      <c r="G6819" t="s">
        <v>42</v>
      </c>
      <c r="H6819" t="s">
        <v>333</v>
      </c>
      <c r="I6819" t="s">
        <v>4503</v>
      </c>
      <c r="J6819" t="s">
        <v>8934</v>
      </c>
      <c r="K6819" t="s">
        <v>56</v>
      </c>
      <c r="L6819" t="s">
        <v>904</v>
      </c>
      <c r="M6819" t="s">
        <v>2019</v>
      </c>
      <c r="N6819" s="5">
        <v>-3822134</v>
      </c>
    </row>
    <row r="6820" spans="1:14" x14ac:dyDescent="0.25">
      <c r="A6820" t="s">
        <v>72</v>
      </c>
      <c r="B6820" t="s">
        <v>2117</v>
      </c>
      <c r="C6820">
        <v>3747</v>
      </c>
      <c r="D6820" s="2">
        <v>46054</v>
      </c>
      <c r="E6820" t="s">
        <v>905</v>
      </c>
      <c r="F6820" t="s">
        <v>220</v>
      </c>
      <c r="G6820" t="s">
        <v>42</v>
      </c>
      <c r="H6820" t="s">
        <v>333</v>
      </c>
      <c r="I6820" t="s">
        <v>5779</v>
      </c>
      <c r="J6820" t="s">
        <v>42</v>
      </c>
      <c r="K6820" t="s">
        <v>56</v>
      </c>
      <c r="L6820" t="s">
        <v>902</v>
      </c>
      <c r="M6820" t="s">
        <v>2019</v>
      </c>
      <c r="N6820" s="5">
        <v>31130326</v>
      </c>
    </row>
    <row r="6821" spans="1:14" x14ac:dyDescent="0.25">
      <c r="A6821" t="s">
        <v>72</v>
      </c>
      <c r="B6821" t="s">
        <v>2117</v>
      </c>
      <c r="C6821">
        <v>3747</v>
      </c>
      <c r="D6821" s="2">
        <v>46054</v>
      </c>
      <c r="E6821" t="s">
        <v>905</v>
      </c>
      <c r="F6821" t="s">
        <v>220</v>
      </c>
      <c r="G6821" t="s">
        <v>42</v>
      </c>
      <c r="H6821" t="s">
        <v>333</v>
      </c>
      <c r="I6821" t="s">
        <v>5780</v>
      </c>
      <c r="J6821" t="s">
        <v>42</v>
      </c>
      <c r="K6821" t="s">
        <v>56</v>
      </c>
      <c r="L6821" t="s">
        <v>902</v>
      </c>
      <c r="M6821" t="s">
        <v>2019</v>
      </c>
      <c r="N6821" s="5">
        <v>31042974</v>
      </c>
    </row>
    <row r="6822" spans="1:14" x14ac:dyDescent="0.25">
      <c r="A6822" t="s">
        <v>72</v>
      </c>
      <c r="B6822" t="s">
        <v>2117</v>
      </c>
      <c r="C6822">
        <v>3747</v>
      </c>
      <c r="D6822" s="2">
        <v>46054</v>
      </c>
      <c r="E6822" t="s">
        <v>906</v>
      </c>
      <c r="F6822" t="s">
        <v>220</v>
      </c>
      <c r="G6822" t="s">
        <v>42</v>
      </c>
      <c r="H6822" t="s">
        <v>333</v>
      </c>
      <c r="I6822" t="s">
        <v>14</v>
      </c>
      <c r="J6822" t="s">
        <v>2118</v>
      </c>
      <c r="K6822" t="s">
        <v>56</v>
      </c>
      <c r="L6822" t="s">
        <v>903</v>
      </c>
      <c r="M6822" t="s">
        <v>2019</v>
      </c>
      <c r="N6822" s="5">
        <v>32229376</v>
      </c>
    </row>
    <row r="6823" spans="1:14" x14ac:dyDescent="0.25">
      <c r="A6823" t="s">
        <v>72</v>
      </c>
      <c r="B6823" t="s">
        <v>2117</v>
      </c>
      <c r="C6823">
        <v>3747</v>
      </c>
      <c r="D6823" s="2">
        <v>46054</v>
      </c>
      <c r="E6823" t="s">
        <v>907</v>
      </c>
      <c r="F6823" t="s">
        <v>220</v>
      </c>
      <c r="G6823" t="s">
        <v>42</v>
      </c>
      <c r="H6823" t="s">
        <v>333</v>
      </c>
      <c r="I6823" t="s">
        <v>5780</v>
      </c>
      <c r="J6823" t="s">
        <v>2119</v>
      </c>
      <c r="K6823" t="s">
        <v>56</v>
      </c>
      <c r="L6823" t="s">
        <v>904</v>
      </c>
      <c r="M6823" t="s">
        <v>2019</v>
      </c>
      <c r="N6823" s="5">
        <v>-31042974</v>
      </c>
    </row>
    <row r="6824" spans="1:14" x14ac:dyDescent="0.25">
      <c r="A6824" t="s">
        <v>72</v>
      </c>
      <c r="B6824" t="s">
        <v>2117</v>
      </c>
      <c r="C6824">
        <v>3747</v>
      </c>
      <c r="D6824" s="2">
        <v>46082</v>
      </c>
      <c r="E6824" t="s">
        <v>905</v>
      </c>
      <c r="F6824" t="s">
        <v>220</v>
      </c>
      <c r="G6824" t="s">
        <v>42</v>
      </c>
      <c r="H6824" t="s">
        <v>333</v>
      </c>
      <c r="I6824" t="s">
        <v>8935</v>
      </c>
      <c r="J6824" t="s">
        <v>42</v>
      </c>
      <c r="K6824" t="s">
        <v>56</v>
      </c>
      <c r="L6824" t="s">
        <v>902</v>
      </c>
      <c r="M6824" t="s">
        <v>2019</v>
      </c>
      <c r="N6824" s="5">
        <v>32229376</v>
      </c>
    </row>
    <row r="6825" spans="1:14" x14ac:dyDescent="0.25">
      <c r="A6825" t="s">
        <v>72</v>
      </c>
      <c r="B6825" t="s">
        <v>2117</v>
      </c>
      <c r="C6825">
        <v>3747</v>
      </c>
      <c r="D6825" s="2">
        <v>46082</v>
      </c>
      <c r="E6825" t="s">
        <v>906</v>
      </c>
      <c r="F6825" t="s">
        <v>220</v>
      </c>
      <c r="G6825" t="s">
        <v>42</v>
      </c>
      <c r="H6825" t="s">
        <v>333</v>
      </c>
      <c r="I6825" t="s">
        <v>14</v>
      </c>
      <c r="J6825" t="s">
        <v>2118</v>
      </c>
      <c r="K6825" t="s">
        <v>56</v>
      </c>
      <c r="L6825" t="s">
        <v>903</v>
      </c>
      <c r="M6825" t="s">
        <v>2019</v>
      </c>
      <c r="N6825" s="5">
        <v>33481601</v>
      </c>
    </row>
    <row r="6826" spans="1:14" x14ac:dyDescent="0.25">
      <c r="A6826" t="s">
        <v>72</v>
      </c>
      <c r="B6826" t="s">
        <v>2117</v>
      </c>
      <c r="C6826">
        <v>3747</v>
      </c>
      <c r="D6826" s="2">
        <v>46082</v>
      </c>
      <c r="E6826" t="s">
        <v>907</v>
      </c>
      <c r="F6826" t="s">
        <v>220</v>
      </c>
      <c r="G6826" t="s">
        <v>42</v>
      </c>
      <c r="H6826" t="s">
        <v>333</v>
      </c>
      <c r="I6826" t="s">
        <v>8935</v>
      </c>
      <c r="J6826" t="s">
        <v>2119</v>
      </c>
      <c r="K6826" t="s">
        <v>56</v>
      </c>
      <c r="L6826" t="s">
        <v>904</v>
      </c>
      <c r="M6826" t="s">
        <v>2019</v>
      </c>
      <c r="N6826" s="5">
        <v>-32229376</v>
      </c>
    </row>
    <row r="6827" spans="1:14" x14ac:dyDescent="0.25">
      <c r="A6827" t="s">
        <v>72</v>
      </c>
      <c r="B6827" t="s">
        <v>2117</v>
      </c>
      <c r="C6827">
        <v>3747</v>
      </c>
      <c r="D6827" s="2">
        <v>46113</v>
      </c>
      <c r="E6827" t="s">
        <v>906</v>
      </c>
      <c r="F6827" t="s">
        <v>220</v>
      </c>
      <c r="G6827" t="s">
        <v>42</v>
      </c>
      <c r="H6827" t="s">
        <v>333</v>
      </c>
      <c r="I6827" t="s">
        <v>14</v>
      </c>
      <c r="J6827" t="s">
        <v>2118</v>
      </c>
      <c r="K6827" t="s">
        <v>56</v>
      </c>
      <c r="L6827" t="s">
        <v>903</v>
      </c>
      <c r="M6827" t="s">
        <v>2019</v>
      </c>
      <c r="N6827" s="5">
        <v>31282089</v>
      </c>
    </row>
    <row r="6828" spans="1:14" x14ac:dyDescent="0.25">
      <c r="A6828" t="s">
        <v>72</v>
      </c>
      <c r="B6828" t="s">
        <v>2117</v>
      </c>
      <c r="C6828">
        <v>3747</v>
      </c>
      <c r="D6828" s="2">
        <v>46113</v>
      </c>
      <c r="E6828" t="s">
        <v>906</v>
      </c>
      <c r="F6828" t="s">
        <v>220</v>
      </c>
      <c r="G6828" t="s">
        <v>42</v>
      </c>
      <c r="H6828" t="s">
        <v>333</v>
      </c>
      <c r="I6828" t="s">
        <v>8936</v>
      </c>
      <c r="J6828" t="s">
        <v>2118</v>
      </c>
      <c r="K6828" t="s">
        <v>56</v>
      </c>
      <c r="L6828" t="s">
        <v>903</v>
      </c>
      <c r="M6828" t="s">
        <v>2019</v>
      </c>
      <c r="N6828" s="5">
        <v>33481601</v>
      </c>
    </row>
    <row r="6829" spans="1:14" x14ac:dyDescent="0.25">
      <c r="A6829" t="s">
        <v>72</v>
      </c>
      <c r="B6829" t="s">
        <v>2117</v>
      </c>
      <c r="C6829">
        <v>3747</v>
      </c>
      <c r="D6829" s="2">
        <v>46113</v>
      </c>
      <c r="E6829" t="s">
        <v>907</v>
      </c>
      <c r="F6829" t="s">
        <v>220</v>
      </c>
      <c r="G6829" t="s">
        <v>42</v>
      </c>
      <c r="H6829" t="s">
        <v>333</v>
      </c>
      <c r="I6829" t="s">
        <v>14</v>
      </c>
      <c r="J6829" t="s">
        <v>2119</v>
      </c>
      <c r="K6829" t="s">
        <v>56</v>
      </c>
      <c r="L6829" t="s">
        <v>904</v>
      </c>
      <c r="M6829" t="s">
        <v>2019</v>
      </c>
      <c r="N6829" s="5">
        <v>-33481601</v>
      </c>
    </row>
    <row r="6830" spans="1:14" x14ac:dyDescent="0.25">
      <c r="A6830" t="s">
        <v>72</v>
      </c>
      <c r="B6830" t="s">
        <v>2117</v>
      </c>
      <c r="C6830">
        <v>3747</v>
      </c>
      <c r="D6830" s="2">
        <v>46143</v>
      </c>
      <c r="E6830" t="s">
        <v>905</v>
      </c>
      <c r="F6830" t="s">
        <v>220</v>
      </c>
      <c r="G6830" t="s">
        <v>42</v>
      </c>
      <c r="H6830" t="s">
        <v>333</v>
      </c>
      <c r="I6830" t="s">
        <v>8936</v>
      </c>
      <c r="J6830" t="s">
        <v>42</v>
      </c>
      <c r="K6830" t="s">
        <v>56</v>
      </c>
      <c r="L6830" t="s">
        <v>902</v>
      </c>
      <c r="M6830" t="s">
        <v>2019</v>
      </c>
      <c r="N6830" s="5">
        <v>33481601</v>
      </c>
    </row>
    <row r="6831" spans="1:14" x14ac:dyDescent="0.25">
      <c r="A6831" t="s">
        <v>72</v>
      </c>
      <c r="B6831" t="s">
        <v>2117</v>
      </c>
      <c r="C6831">
        <v>3747</v>
      </c>
      <c r="D6831" s="2">
        <v>46143</v>
      </c>
      <c r="E6831" t="s">
        <v>905</v>
      </c>
      <c r="F6831" t="s">
        <v>220</v>
      </c>
      <c r="G6831" t="s">
        <v>42</v>
      </c>
      <c r="H6831" t="s">
        <v>333</v>
      </c>
      <c r="I6831" t="s">
        <v>11574</v>
      </c>
      <c r="J6831" t="s">
        <v>42</v>
      </c>
      <c r="K6831" t="s">
        <v>56</v>
      </c>
      <c r="L6831" t="s">
        <v>902</v>
      </c>
      <c r="M6831" t="s">
        <v>2019</v>
      </c>
      <c r="N6831" s="5">
        <v>31282089</v>
      </c>
    </row>
    <row r="6832" spans="1:14" x14ac:dyDescent="0.25">
      <c r="A6832" t="s">
        <v>72</v>
      </c>
      <c r="B6832" t="s">
        <v>2117</v>
      </c>
      <c r="C6832">
        <v>3747</v>
      </c>
      <c r="D6832" s="2">
        <v>46143</v>
      </c>
      <c r="E6832" t="s">
        <v>906</v>
      </c>
      <c r="F6832" t="s">
        <v>220</v>
      </c>
      <c r="G6832" t="s">
        <v>42</v>
      </c>
      <c r="H6832" t="s">
        <v>333</v>
      </c>
      <c r="I6832" t="s">
        <v>14</v>
      </c>
      <c r="J6832" t="s">
        <v>2118</v>
      </c>
      <c r="K6832" t="s">
        <v>56</v>
      </c>
      <c r="L6832" t="s">
        <v>903</v>
      </c>
      <c r="M6832" t="s">
        <v>2019</v>
      </c>
      <c r="N6832" s="5">
        <v>25215418</v>
      </c>
    </row>
    <row r="6833" spans="1:14" x14ac:dyDescent="0.25">
      <c r="A6833" t="s">
        <v>72</v>
      </c>
      <c r="B6833" t="s">
        <v>2117</v>
      </c>
      <c r="C6833">
        <v>3747</v>
      </c>
      <c r="D6833" s="2">
        <v>46143</v>
      </c>
      <c r="E6833" t="s">
        <v>907</v>
      </c>
      <c r="F6833" t="s">
        <v>220</v>
      </c>
      <c r="G6833" t="s">
        <v>42</v>
      </c>
      <c r="H6833" t="s">
        <v>333</v>
      </c>
      <c r="I6833" t="s">
        <v>8936</v>
      </c>
      <c r="J6833" t="s">
        <v>2119</v>
      </c>
      <c r="K6833" t="s">
        <v>56</v>
      </c>
      <c r="L6833" t="s">
        <v>904</v>
      </c>
      <c r="M6833" t="s">
        <v>2019</v>
      </c>
      <c r="N6833" s="5">
        <v>-33481601</v>
      </c>
    </row>
    <row r="6834" spans="1:14" x14ac:dyDescent="0.25">
      <c r="A6834" t="s">
        <v>72</v>
      </c>
      <c r="B6834" t="s">
        <v>2117</v>
      </c>
      <c r="C6834">
        <v>3747</v>
      </c>
      <c r="D6834" s="2">
        <v>46143</v>
      </c>
      <c r="E6834" t="s">
        <v>907</v>
      </c>
      <c r="F6834" t="s">
        <v>220</v>
      </c>
      <c r="G6834" t="s">
        <v>42</v>
      </c>
      <c r="H6834" t="s">
        <v>333</v>
      </c>
      <c r="I6834" t="s">
        <v>11574</v>
      </c>
      <c r="J6834" t="s">
        <v>2119</v>
      </c>
      <c r="K6834" t="s">
        <v>56</v>
      </c>
      <c r="L6834" t="s">
        <v>904</v>
      </c>
      <c r="M6834" t="s">
        <v>2019</v>
      </c>
      <c r="N6834" s="5">
        <v>-31282089</v>
      </c>
    </row>
    <row r="6835" spans="1:14" x14ac:dyDescent="0.25">
      <c r="A6835" t="s">
        <v>72</v>
      </c>
      <c r="B6835" t="s">
        <v>2117</v>
      </c>
      <c r="C6835">
        <v>3747</v>
      </c>
      <c r="D6835" s="2">
        <v>46174</v>
      </c>
      <c r="E6835" t="s">
        <v>905</v>
      </c>
      <c r="F6835" t="s">
        <v>220</v>
      </c>
      <c r="G6835" t="s">
        <v>42</v>
      </c>
      <c r="H6835" t="s">
        <v>333</v>
      </c>
      <c r="I6835" t="s">
        <v>12998</v>
      </c>
      <c r="J6835" t="s">
        <v>42</v>
      </c>
      <c r="K6835" t="s">
        <v>56</v>
      </c>
      <c r="L6835" t="s">
        <v>902</v>
      </c>
      <c r="M6835" t="s">
        <v>2019</v>
      </c>
      <c r="N6835" s="5">
        <v>25215418</v>
      </c>
    </row>
    <row r="6836" spans="1:14" x14ac:dyDescent="0.25">
      <c r="A6836" t="s">
        <v>72</v>
      </c>
      <c r="B6836" t="s">
        <v>2117</v>
      </c>
      <c r="C6836">
        <v>3747</v>
      </c>
      <c r="D6836" s="2">
        <v>46174</v>
      </c>
      <c r="E6836" t="s">
        <v>906</v>
      </c>
      <c r="F6836" t="s">
        <v>220</v>
      </c>
      <c r="G6836" t="s">
        <v>42</v>
      </c>
      <c r="H6836" t="s">
        <v>333</v>
      </c>
      <c r="I6836" t="s">
        <v>14</v>
      </c>
      <c r="J6836" t="s">
        <v>2118</v>
      </c>
      <c r="K6836" t="s">
        <v>56</v>
      </c>
      <c r="L6836" t="s">
        <v>903</v>
      </c>
      <c r="M6836" t="s">
        <v>2019</v>
      </c>
      <c r="N6836" s="5">
        <v>18896865</v>
      </c>
    </row>
    <row r="6837" spans="1:14" x14ac:dyDescent="0.25">
      <c r="A6837" t="s">
        <v>72</v>
      </c>
      <c r="B6837" t="s">
        <v>2117</v>
      </c>
      <c r="C6837">
        <v>3747</v>
      </c>
      <c r="D6837" s="2">
        <v>46174</v>
      </c>
      <c r="E6837" t="s">
        <v>907</v>
      </c>
      <c r="F6837" t="s">
        <v>220</v>
      </c>
      <c r="G6837" t="s">
        <v>42</v>
      </c>
      <c r="H6837" t="s">
        <v>333</v>
      </c>
      <c r="I6837" t="s">
        <v>12998</v>
      </c>
      <c r="J6837" t="s">
        <v>2119</v>
      </c>
      <c r="K6837" t="s">
        <v>56</v>
      </c>
      <c r="L6837" t="s">
        <v>904</v>
      </c>
      <c r="M6837" t="s">
        <v>2019</v>
      </c>
      <c r="N6837" s="5">
        <v>-25215418</v>
      </c>
    </row>
    <row r="6838" spans="1:14" x14ac:dyDescent="0.25">
      <c r="A6838" t="s">
        <v>72</v>
      </c>
      <c r="B6838" t="s">
        <v>11575</v>
      </c>
      <c r="C6838">
        <v>3883</v>
      </c>
      <c r="D6838" s="2">
        <v>46113</v>
      </c>
      <c r="E6838" t="s">
        <v>906</v>
      </c>
      <c r="F6838" t="s">
        <v>220</v>
      </c>
      <c r="G6838" t="s">
        <v>42</v>
      </c>
      <c r="H6838" t="s">
        <v>2684</v>
      </c>
      <c r="I6838" t="s">
        <v>14</v>
      </c>
      <c r="J6838" t="s">
        <v>2118</v>
      </c>
      <c r="K6838" t="s">
        <v>56</v>
      </c>
      <c r="L6838" t="s">
        <v>903</v>
      </c>
      <c r="M6838" t="s">
        <v>2019</v>
      </c>
      <c r="N6838" s="5">
        <v>16522501</v>
      </c>
    </row>
    <row r="6839" spans="1:14" x14ac:dyDescent="0.25">
      <c r="A6839" t="s">
        <v>72</v>
      </c>
      <c r="B6839" t="s">
        <v>11575</v>
      </c>
      <c r="C6839">
        <v>3883</v>
      </c>
      <c r="D6839" s="2">
        <v>46143</v>
      </c>
      <c r="E6839" t="s">
        <v>905</v>
      </c>
      <c r="F6839" t="s">
        <v>220</v>
      </c>
      <c r="G6839" t="s">
        <v>42</v>
      </c>
      <c r="H6839" t="s">
        <v>2684</v>
      </c>
      <c r="I6839" t="s">
        <v>11576</v>
      </c>
      <c r="J6839" t="s">
        <v>42</v>
      </c>
      <c r="K6839" t="s">
        <v>56</v>
      </c>
      <c r="L6839" t="s">
        <v>902</v>
      </c>
      <c r="M6839" t="s">
        <v>2019</v>
      </c>
      <c r="N6839" s="5">
        <v>16522501</v>
      </c>
    </row>
    <row r="6840" spans="1:14" x14ac:dyDescent="0.25">
      <c r="A6840" t="s">
        <v>72</v>
      </c>
      <c r="B6840" t="s">
        <v>11575</v>
      </c>
      <c r="C6840">
        <v>3883</v>
      </c>
      <c r="D6840" s="2">
        <v>46143</v>
      </c>
      <c r="E6840" t="s">
        <v>906</v>
      </c>
      <c r="F6840" t="s">
        <v>220</v>
      </c>
      <c r="G6840" t="s">
        <v>42</v>
      </c>
      <c r="H6840" t="s">
        <v>2684</v>
      </c>
      <c r="I6840" t="s">
        <v>14</v>
      </c>
      <c r="J6840" t="s">
        <v>2118</v>
      </c>
      <c r="K6840" t="s">
        <v>56</v>
      </c>
      <c r="L6840" t="s">
        <v>903</v>
      </c>
      <c r="M6840" t="s">
        <v>2019</v>
      </c>
      <c r="N6840" s="5">
        <v>23319700</v>
      </c>
    </row>
    <row r="6841" spans="1:14" x14ac:dyDescent="0.25">
      <c r="A6841" t="s">
        <v>72</v>
      </c>
      <c r="B6841" t="s">
        <v>11575</v>
      </c>
      <c r="C6841">
        <v>3883</v>
      </c>
      <c r="D6841" s="2">
        <v>46143</v>
      </c>
      <c r="E6841" t="s">
        <v>907</v>
      </c>
      <c r="F6841" t="s">
        <v>220</v>
      </c>
      <c r="G6841" t="s">
        <v>42</v>
      </c>
      <c r="H6841" t="s">
        <v>2684</v>
      </c>
      <c r="I6841" t="s">
        <v>11576</v>
      </c>
      <c r="J6841" t="s">
        <v>2119</v>
      </c>
      <c r="K6841" t="s">
        <v>56</v>
      </c>
      <c r="L6841" t="s">
        <v>904</v>
      </c>
      <c r="M6841" t="s">
        <v>2019</v>
      </c>
      <c r="N6841" s="5">
        <v>-16522501</v>
      </c>
    </row>
    <row r="6842" spans="1:14" x14ac:dyDescent="0.25">
      <c r="A6842" t="s">
        <v>72</v>
      </c>
      <c r="B6842" t="s">
        <v>11575</v>
      </c>
      <c r="C6842">
        <v>3883</v>
      </c>
      <c r="D6842" s="2">
        <v>46174</v>
      </c>
      <c r="E6842" t="s">
        <v>905</v>
      </c>
      <c r="F6842" t="s">
        <v>220</v>
      </c>
      <c r="G6842" t="s">
        <v>42</v>
      </c>
      <c r="H6842" t="s">
        <v>2684</v>
      </c>
      <c r="I6842" t="s">
        <v>12999</v>
      </c>
      <c r="J6842" t="s">
        <v>42</v>
      </c>
      <c r="K6842" t="s">
        <v>56</v>
      </c>
      <c r="L6842" t="s">
        <v>902</v>
      </c>
      <c r="M6842" t="s">
        <v>2019</v>
      </c>
      <c r="N6842" s="5">
        <v>19946129</v>
      </c>
    </row>
    <row r="6843" spans="1:14" x14ac:dyDescent="0.25">
      <c r="A6843" t="s">
        <v>72</v>
      </c>
      <c r="B6843" t="s">
        <v>11575</v>
      </c>
      <c r="C6843">
        <v>3883</v>
      </c>
      <c r="D6843" s="2">
        <v>46174</v>
      </c>
      <c r="E6843" t="s">
        <v>906</v>
      </c>
      <c r="F6843" t="s">
        <v>220</v>
      </c>
      <c r="G6843" t="s">
        <v>42</v>
      </c>
      <c r="H6843" t="s">
        <v>2684</v>
      </c>
      <c r="I6843" t="s">
        <v>14</v>
      </c>
      <c r="J6843" t="s">
        <v>2118</v>
      </c>
      <c r="K6843" t="s">
        <v>56</v>
      </c>
      <c r="L6843" t="s">
        <v>903</v>
      </c>
      <c r="M6843" t="s">
        <v>2019</v>
      </c>
      <c r="N6843" s="5">
        <v>31205918</v>
      </c>
    </row>
    <row r="6844" spans="1:14" x14ac:dyDescent="0.25">
      <c r="A6844" t="s">
        <v>72</v>
      </c>
      <c r="B6844" t="s">
        <v>11575</v>
      </c>
      <c r="C6844">
        <v>3883</v>
      </c>
      <c r="D6844" s="2">
        <v>46174</v>
      </c>
      <c r="E6844" t="s">
        <v>907</v>
      </c>
      <c r="F6844" t="s">
        <v>220</v>
      </c>
      <c r="G6844" t="s">
        <v>42</v>
      </c>
      <c r="H6844" t="s">
        <v>2684</v>
      </c>
      <c r="I6844" t="s">
        <v>12999</v>
      </c>
      <c r="J6844" t="s">
        <v>2119</v>
      </c>
      <c r="K6844" t="s">
        <v>56</v>
      </c>
      <c r="L6844" t="s">
        <v>904</v>
      </c>
      <c r="M6844" t="s">
        <v>2019</v>
      </c>
      <c r="N6844" s="5">
        <v>-23319700</v>
      </c>
    </row>
    <row r="6845" spans="1:14" x14ac:dyDescent="0.25">
      <c r="A6845" t="s">
        <v>72</v>
      </c>
      <c r="B6845" t="s">
        <v>11577</v>
      </c>
      <c r="C6845">
        <v>3884</v>
      </c>
      <c r="D6845" s="2">
        <v>46143</v>
      </c>
      <c r="E6845" t="s">
        <v>906</v>
      </c>
      <c r="F6845" t="s">
        <v>1494</v>
      </c>
      <c r="G6845" t="s">
        <v>1495</v>
      </c>
      <c r="H6845" t="s">
        <v>10010</v>
      </c>
      <c r="I6845" t="s">
        <v>14</v>
      </c>
      <c r="J6845" t="s">
        <v>3488</v>
      </c>
      <c r="K6845" t="s">
        <v>56</v>
      </c>
      <c r="L6845" t="s">
        <v>903</v>
      </c>
      <c r="M6845" t="s">
        <v>2019</v>
      </c>
      <c r="N6845" s="5">
        <v>45547325</v>
      </c>
    </row>
    <row r="6846" spans="1:14" x14ac:dyDescent="0.25">
      <c r="A6846" t="s">
        <v>72</v>
      </c>
      <c r="B6846" t="s">
        <v>11577</v>
      </c>
      <c r="C6846">
        <v>3884</v>
      </c>
      <c r="D6846" s="2">
        <v>46174</v>
      </c>
      <c r="E6846" t="s">
        <v>906</v>
      </c>
      <c r="F6846" t="s">
        <v>1494</v>
      </c>
      <c r="G6846" t="s">
        <v>1495</v>
      </c>
      <c r="H6846" t="s">
        <v>10010</v>
      </c>
      <c r="I6846" t="s">
        <v>14</v>
      </c>
      <c r="J6846" t="s">
        <v>3488</v>
      </c>
      <c r="K6846" t="s">
        <v>56</v>
      </c>
      <c r="L6846" t="s">
        <v>903</v>
      </c>
      <c r="M6846" t="s">
        <v>2019</v>
      </c>
      <c r="N6846" s="5">
        <v>33023631</v>
      </c>
    </row>
    <row r="6847" spans="1:14" x14ac:dyDescent="0.25">
      <c r="A6847" t="s">
        <v>72</v>
      </c>
      <c r="B6847" t="s">
        <v>11577</v>
      </c>
      <c r="C6847">
        <v>3884</v>
      </c>
      <c r="D6847" s="2">
        <v>46174</v>
      </c>
      <c r="E6847" t="s">
        <v>907</v>
      </c>
      <c r="F6847" t="s">
        <v>1494</v>
      </c>
      <c r="G6847" t="s">
        <v>1495</v>
      </c>
      <c r="H6847" t="s">
        <v>10010</v>
      </c>
      <c r="I6847" t="s">
        <v>14</v>
      </c>
      <c r="J6847" t="s">
        <v>5689</v>
      </c>
      <c r="K6847" t="s">
        <v>56</v>
      </c>
      <c r="L6847" t="s">
        <v>904</v>
      </c>
      <c r="M6847" t="s">
        <v>2019</v>
      </c>
      <c r="N6847" s="5">
        <v>-45547325</v>
      </c>
    </row>
    <row r="6848" spans="1:14" x14ac:dyDescent="0.25">
      <c r="A6848" t="s">
        <v>72</v>
      </c>
      <c r="B6848" t="s">
        <v>8937</v>
      </c>
      <c r="C6848">
        <v>3916</v>
      </c>
      <c r="D6848" s="2">
        <v>46113</v>
      </c>
      <c r="E6848" t="s">
        <v>906</v>
      </c>
      <c r="F6848" t="s">
        <v>1058</v>
      </c>
      <c r="G6848" t="s">
        <v>2045</v>
      </c>
      <c r="H6848" t="s">
        <v>6714</v>
      </c>
      <c r="I6848" t="s">
        <v>14</v>
      </c>
      <c r="J6848" t="s">
        <v>8938</v>
      </c>
      <c r="K6848" t="s">
        <v>56</v>
      </c>
      <c r="L6848" t="s">
        <v>903</v>
      </c>
      <c r="M6848" t="s">
        <v>2019</v>
      </c>
      <c r="N6848" s="5">
        <v>14539560</v>
      </c>
    </row>
    <row r="6849" spans="1:14" x14ac:dyDescent="0.25">
      <c r="A6849" t="s">
        <v>72</v>
      </c>
      <c r="B6849" t="s">
        <v>8937</v>
      </c>
      <c r="C6849">
        <v>3916</v>
      </c>
      <c r="D6849" s="2">
        <v>46143</v>
      </c>
      <c r="E6849" t="s">
        <v>906</v>
      </c>
      <c r="F6849" t="s">
        <v>1058</v>
      </c>
      <c r="G6849" t="s">
        <v>2045</v>
      </c>
      <c r="H6849" t="s">
        <v>6714</v>
      </c>
      <c r="I6849" t="s">
        <v>14</v>
      </c>
      <c r="J6849" t="s">
        <v>8938</v>
      </c>
      <c r="K6849" t="s">
        <v>56</v>
      </c>
      <c r="L6849" t="s">
        <v>903</v>
      </c>
      <c r="M6849" t="s">
        <v>2019</v>
      </c>
      <c r="N6849" s="5">
        <v>17218933</v>
      </c>
    </row>
    <row r="6850" spans="1:14" x14ac:dyDescent="0.25">
      <c r="A6850" t="s">
        <v>72</v>
      </c>
      <c r="B6850" t="s">
        <v>8937</v>
      </c>
      <c r="C6850">
        <v>3916</v>
      </c>
      <c r="D6850" s="2">
        <v>46143</v>
      </c>
      <c r="E6850" t="s">
        <v>907</v>
      </c>
      <c r="F6850" t="s">
        <v>1058</v>
      </c>
      <c r="G6850" t="s">
        <v>2045</v>
      </c>
      <c r="H6850" t="s">
        <v>6714</v>
      </c>
      <c r="I6850" t="s">
        <v>14</v>
      </c>
      <c r="J6850" t="s">
        <v>11578</v>
      </c>
      <c r="K6850" t="s">
        <v>56</v>
      </c>
      <c r="L6850" t="s">
        <v>904</v>
      </c>
      <c r="M6850" t="s">
        <v>2019</v>
      </c>
      <c r="N6850" s="5">
        <v>-14539560</v>
      </c>
    </row>
    <row r="6851" spans="1:14" x14ac:dyDescent="0.25">
      <c r="A6851" t="s">
        <v>72</v>
      </c>
      <c r="B6851" t="s">
        <v>8937</v>
      </c>
      <c r="C6851">
        <v>3916</v>
      </c>
      <c r="D6851" s="2">
        <v>46174</v>
      </c>
      <c r="E6851" t="s">
        <v>905</v>
      </c>
      <c r="F6851" t="s">
        <v>1058</v>
      </c>
      <c r="G6851" t="s">
        <v>2045</v>
      </c>
      <c r="H6851" t="s">
        <v>6714</v>
      </c>
      <c r="I6851" t="s">
        <v>13000</v>
      </c>
      <c r="J6851" t="s">
        <v>2045</v>
      </c>
      <c r="K6851" t="s">
        <v>56</v>
      </c>
      <c r="L6851" t="s">
        <v>902</v>
      </c>
      <c r="M6851" t="s">
        <v>2019</v>
      </c>
      <c r="N6851" s="5">
        <v>14980883</v>
      </c>
    </row>
    <row r="6852" spans="1:14" x14ac:dyDescent="0.25">
      <c r="A6852" t="s">
        <v>72</v>
      </c>
      <c r="B6852" t="s">
        <v>8937</v>
      </c>
      <c r="C6852">
        <v>3916</v>
      </c>
      <c r="D6852" s="2">
        <v>46174</v>
      </c>
      <c r="E6852" t="s">
        <v>905</v>
      </c>
      <c r="F6852" t="s">
        <v>1058</v>
      </c>
      <c r="G6852" t="s">
        <v>2045</v>
      </c>
      <c r="H6852" t="s">
        <v>6714</v>
      </c>
      <c r="I6852" t="s">
        <v>13001</v>
      </c>
      <c r="J6852" t="s">
        <v>2045</v>
      </c>
      <c r="K6852" t="s">
        <v>56</v>
      </c>
      <c r="L6852" t="s">
        <v>902</v>
      </c>
      <c r="M6852" t="s">
        <v>2019</v>
      </c>
      <c r="N6852" s="5">
        <v>12613791</v>
      </c>
    </row>
    <row r="6853" spans="1:14" x14ac:dyDescent="0.25">
      <c r="A6853" t="s">
        <v>72</v>
      </c>
      <c r="B6853" t="s">
        <v>8937</v>
      </c>
      <c r="C6853">
        <v>3916</v>
      </c>
      <c r="D6853" s="2">
        <v>46174</v>
      </c>
      <c r="E6853" t="s">
        <v>905</v>
      </c>
      <c r="F6853" t="s">
        <v>1058</v>
      </c>
      <c r="G6853" t="s">
        <v>2045</v>
      </c>
      <c r="H6853" t="s">
        <v>6714</v>
      </c>
      <c r="I6853" t="s">
        <v>13002</v>
      </c>
      <c r="J6853" t="s">
        <v>2045</v>
      </c>
      <c r="K6853" t="s">
        <v>56</v>
      </c>
      <c r="L6853" t="s">
        <v>902</v>
      </c>
      <c r="M6853" t="s">
        <v>2019</v>
      </c>
      <c r="N6853" s="5">
        <v>2367092</v>
      </c>
    </row>
    <row r="6854" spans="1:14" x14ac:dyDescent="0.25">
      <c r="A6854" t="s">
        <v>72</v>
      </c>
      <c r="B6854" t="s">
        <v>8937</v>
      </c>
      <c r="C6854">
        <v>3916</v>
      </c>
      <c r="D6854" s="2">
        <v>46174</v>
      </c>
      <c r="E6854" t="s">
        <v>905</v>
      </c>
      <c r="F6854" t="s">
        <v>1058</v>
      </c>
      <c r="G6854" t="s">
        <v>2045</v>
      </c>
      <c r="H6854" t="s">
        <v>6714</v>
      </c>
      <c r="I6854" t="s">
        <v>13003</v>
      </c>
      <c r="J6854" t="s">
        <v>2045</v>
      </c>
      <c r="K6854" t="s">
        <v>56</v>
      </c>
      <c r="L6854" t="s">
        <v>902</v>
      </c>
      <c r="M6854" t="s">
        <v>2019</v>
      </c>
      <c r="N6854" s="5">
        <v>16325497</v>
      </c>
    </row>
    <row r="6855" spans="1:14" x14ac:dyDescent="0.25">
      <c r="A6855" t="s">
        <v>72</v>
      </c>
      <c r="B6855" t="s">
        <v>8937</v>
      </c>
      <c r="C6855">
        <v>3916</v>
      </c>
      <c r="D6855" s="2">
        <v>46174</v>
      </c>
      <c r="E6855" t="s">
        <v>905</v>
      </c>
      <c r="F6855" t="s">
        <v>1058</v>
      </c>
      <c r="G6855" t="s">
        <v>2045</v>
      </c>
      <c r="H6855" t="s">
        <v>6714</v>
      </c>
      <c r="I6855" t="s">
        <v>13004</v>
      </c>
      <c r="J6855" t="s">
        <v>2045</v>
      </c>
      <c r="K6855" t="s">
        <v>56</v>
      </c>
      <c r="L6855" t="s">
        <v>902</v>
      </c>
      <c r="M6855" t="s">
        <v>2019</v>
      </c>
      <c r="N6855" s="5">
        <v>-14980883</v>
      </c>
    </row>
    <row r="6856" spans="1:14" x14ac:dyDescent="0.25">
      <c r="A6856" t="s">
        <v>72</v>
      </c>
      <c r="B6856" t="s">
        <v>8937</v>
      </c>
      <c r="C6856">
        <v>3916</v>
      </c>
      <c r="D6856" s="2">
        <v>46174</v>
      </c>
      <c r="E6856" t="s">
        <v>906</v>
      </c>
      <c r="F6856" t="s">
        <v>1058</v>
      </c>
      <c r="G6856" t="s">
        <v>2045</v>
      </c>
      <c r="H6856" t="s">
        <v>6714</v>
      </c>
      <c r="I6856" t="s">
        <v>14</v>
      </c>
      <c r="J6856" t="s">
        <v>8938</v>
      </c>
      <c r="K6856" t="s">
        <v>56</v>
      </c>
      <c r="L6856" t="s">
        <v>903</v>
      </c>
      <c r="M6856" t="s">
        <v>2019</v>
      </c>
      <c r="N6856" s="5">
        <v>20938492</v>
      </c>
    </row>
    <row r="6857" spans="1:14" x14ac:dyDescent="0.25">
      <c r="A6857" t="s">
        <v>72</v>
      </c>
      <c r="B6857" t="s">
        <v>8937</v>
      </c>
      <c r="C6857">
        <v>3916</v>
      </c>
      <c r="D6857" s="2">
        <v>46174</v>
      </c>
      <c r="E6857" t="s">
        <v>907</v>
      </c>
      <c r="F6857" t="s">
        <v>1058</v>
      </c>
      <c r="G6857" t="s">
        <v>2045</v>
      </c>
      <c r="H6857" t="s">
        <v>6714</v>
      </c>
      <c r="I6857" t="s">
        <v>13003</v>
      </c>
      <c r="J6857" t="s">
        <v>13005</v>
      </c>
      <c r="K6857" t="s">
        <v>56</v>
      </c>
      <c r="L6857" t="s">
        <v>904</v>
      </c>
      <c r="M6857" t="s">
        <v>2019</v>
      </c>
      <c r="N6857" s="5">
        <v>-17218933</v>
      </c>
    </row>
    <row r="6858" spans="1:14" x14ac:dyDescent="0.25">
      <c r="A6858" t="s">
        <v>72</v>
      </c>
      <c r="B6858" t="s">
        <v>11579</v>
      </c>
      <c r="C6858">
        <v>3885</v>
      </c>
      <c r="D6858" s="2">
        <v>46143</v>
      </c>
      <c r="E6858" t="s">
        <v>906</v>
      </c>
      <c r="F6858" t="s">
        <v>220</v>
      </c>
      <c r="G6858" t="s">
        <v>42</v>
      </c>
      <c r="H6858" t="s">
        <v>10015</v>
      </c>
      <c r="I6858" t="s">
        <v>14</v>
      </c>
      <c r="J6858" t="s">
        <v>2118</v>
      </c>
      <c r="K6858" t="s">
        <v>56</v>
      </c>
      <c r="L6858" t="s">
        <v>903</v>
      </c>
      <c r="M6858" t="s">
        <v>2019</v>
      </c>
      <c r="N6858" s="5">
        <v>30840590</v>
      </c>
    </row>
    <row r="6859" spans="1:14" x14ac:dyDescent="0.25">
      <c r="A6859" t="s">
        <v>72</v>
      </c>
      <c r="B6859" t="s">
        <v>11579</v>
      </c>
      <c r="C6859">
        <v>3885</v>
      </c>
      <c r="D6859" s="2">
        <v>46174</v>
      </c>
      <c r="E6859" t="s">
        <v>905</v>
      </c>
      <c r="F6859" t="s">
        <v>220</v>
      </c>
      <c r="G6859" t="s">
        <v>42</v>
      </c>
      <c r="H6859" t="s">
        <v>10015</v>
      </c>
      <c r="I6859" t="s">
        <v>13006</v>
      </c>
      <c r="J6859" t="s">
        <v>42</v>
      </c>
      <c r="K6859" t="s">
        <v>56</v>
      </c>
      <c r="L6859" t="s">
        <v>902</v>
      </c>
      <c r="M6859" t="s">
        <v>2019</v>
      </c>
      <c r="N6859" s="5">
        <v>30374305</v>
      </c>
    </row>
    <row r="6860" spans="1:14" x14ac:dyDescent="0.25">
      <c r="A6860" t="s">
        <v>72</v>
      </c>
      <c r="B6860" t="s">
        <v>11579</v>
      </c>
      <c r="C6860">
        <v>3885</v>
      </c>
      <c r="D6860" s="2">
        <v>46174</v>
      </c>
      <c r="E6860" t="s">
        <v>906</v>
      </c>
      <c r="F6860" t="s">
        <v>220</v>
      </c>
      <c r="G6860" t="s">
        <v>42</v>
      </c>
      <c r="H6860" t="s">
        <v>10015</v>
      </c>
      <c r="I6860" t="s">
        <v>14</v>
      </c>
      <c r="J6860" t="s">
        <v>2118</v>
      </c>
      <c r="K6860" t="s">
        <v>56</v>
      </c>
      <c r="L6860" t="s">
        <v>903</v>
      </c>
      <c r="M6860" t="s">
        <v>2019</v>
      </c>
      <c r="N6860" s="5">
        <v>33899696</v>
      </c>
    </row>
    <row r="6861" spans="1:14" x14ac:dyDescent="0.25">
      <c r="A6861" t="s">
        <v>72</v>
      </c>
      <c r="B6861" t="s">
        <v>11579</v>
      </c>
      <c r="C6861">
        <v>3885</v>
      </c>
      <c r="D6861" s="2">
        <v>46174</v>
      </c>
      <c r="E6861" t="s">
        <v>907</v>
      </c>
      <c r="F6861" t="s">
        <v>220</v>
      </c>
      <c r="G6861" t="s">
        <v>42</v>
      </c>
      <c r="H6861" t="s">
        <v>10015</v>
      </c>
      <c r="I6861" t="s">
        <v>13006</v>
      </c>
      <c r="J6861" t="s">
        <v>2119</v>
      </c>
      <c r="K6861" t="s">
        <v>56</v>
      </c>
      <c r="L6861" t="s">
        <v>904</v>
      </c>
      <c r="M6861" t="s">
        <v>2019</v>
      </c>
      <c r="N6861" s="5">
        <v>-30840590</v>
      </c>
    </row>
    <row r="6862" spans="1:14" x14ac:dyDescent="0.25">
      <c r="A6862" t="s">
        <v>72</v>
      </c>
      <c r="B6862" t="s">
        <v>2120</v>
      </c>
      <c r="C6862">
        <v>3580</v>
      </c>
      <c r="D6862" s="2">
        <v>46023</v>
      </c>
      <c r="E6862" t="s">
        <v>905</v>
      </c>
      <c r="F6862" t="s">
        <v>964</v>
      </c>
      <c r="G6862" t="s">
        <v>841</v>
      </c>
      <c r="H6862" t="s">
        <v>842</v>
      </c>
      <c r="I6862" t="s">
        <v>4504</v>
      </c>
      <c r="J6862" t="s">
        <v>841</v>
      </c>
      <c r="K6862" t="s">
        <v>56</v>
      </c>
      <c r="L6862" t="s">
        <v>902</v>
      </c>
      <c r="M6862" t="s">
        <v>2019</v>
      </c>
      <c r="N6862" s="5">
        <v>16817487</v>
      </c>
    </row>
    <row r="6863" spans="1:14" x14ac:dyDescent="0.25">
      <c r="A6863" t="s">
        <v>72</v>
      </c>
      <c r="B6863" t="s">
        <v>2120</v>
      </c>
      <c r="C6863">
        <v>3580</v>
      </c>
      <c r="D6863" s="2">
        <v>46023</v>
      </c>
      <c r="E6863" t="s">
        <v>906</v>
      </c>
      <c r="F6863" t="s">
        <v>964</v>
      </c>
      <c r="G6863" t="s">
        <v>841</v>
      </c>
      <c r="H6863" t="s">
        <v>842</v>
      </c>
      <c r="I6863" t="s">
        <v>14</v>
      </c>
      <c r="J6863" t="s">
        <v>1841</v>
      </c>
      <c r="K6863" t="s">
        <v>56</v>
      </c>
      <c r="L6863" t="s">
        <v>903</v>
      </c>
      <c r="M6863" t="s">
        <v>2019</v>
      </c>
      <c r="N6863" s="5">
        <v>12211930</v>
      </c>
    </row>
    <row r="6864" spans="1:14" x14ac:dyDescent="0.25">
      <c r="A6864" t="s">
        <v>72</v>
      </c>
      <c r="B6864" t="s">
        <v>2120</v>
      </c>
      <c r="C6864">
        <v>3580</v>
      </c>
      <c r="D6864" s="2">
        <v>46023</v>
      </c>
      <c r="E6864" t="s">
        <v>907</v>
      </c>
      <c r="F6864" t="s">
        <v>964</v>
      </c>
      <c r="G6864" t="s">
        <v>841</v>
      </c>
      <c r="H6864" t="s">
        <v>842</v>
      </c>
      <c r="I6864" t="s">
        <v>4504</v>
      </c>
      <c r="J6864" t="s">
        <v>1844</v>
      </c>
      <c r="K6864" t="s">
        <v>56</v>
      </c>
      <c r="L6864" t="s">
        <v>904</v>
      </c>
      <c r="M6864" t="s">
        <v>2019</v>
      </c>
      <c r="N6864" s="5">
        <v>-16817487</v>
      </c>
    </row>
    <row r="6865" spans="1:14" x14ac:dyDescent="0.25">
      <c r="A6865" t="s">
        <v>72</v>
      </c>
      <c r="B6865" t="s">
        <v>2120</v>
      </c>
      <c r="C6865">
        <v>3580</v>
      </c>
      <c r="D6865" s="2">
        <v>46054</v>
      </c>
      <c r="E6865" t="s">
        <v>907</v>
      </c>
      <c r="F6865" t="s">
        <v>964</v>
      </c>
      <c r="G6865" t="s">
        <v>841</v>
      </c>
      <c r="H6865" t="s">
        <v>842</v>
      </c>
      <c r="I6865" t="s">
        <v>14</v>
      </c>
      <c r="J6865" t="s">
        <v>1844</v>
      </c>
      <c r="K6865" t="s">
        <v>56</v>
      </c>
      <c r="L6865" t="s">
        <v>904</v>
      </c>
      <c r="M6865" t="s">
        <v>2019</v>
      </c>
      <c r="N6865" s="5">
        <v>-12211930</v>
      </c>
    </row>
    <row r="6866" spans="1:14" x14ac:dyDescent="0.25">
      <c r="A6866" t="s">
        <v>72</v>
      </c>
      <c r="B6866" t="s">
        <v>2120</v>
      </c>
      <c r="C6866">
        <v>3580</v>
      </c>
      <c r="D6866" s="2">
        <v>46082</v>
      </c>
      <c r="E6866" t="s">
        <v>905</v>
      </c>
      <c r="F6866" t="s">
        <v>964</v>
      </c>
      <c r="G6866" t="s">
        <v>841</v>
      </c>
      <c r="H6866" t="s">
        <v>842</v>
      </c>
      <c r="I6866" t="s">
        <v>8939</v>
      </c>
      <c r="J6866" t="s">
        <v>841</v>
      </c>
      <c r="K6866" t="s">
        <v>56</v>
      </c>
      <c r="L6866" t="s">
        <v>902</v>
      </c>
      <c r="M6866" t="s">
        <v>2019</v>
      </c>
      <c r="N6866" s="5">
        <v>12211930</v>
      </c>
    </row>
    <row r="6867" spans="1:14" x14ac:dyDescent="0.25">
      <c r="A6867" t="s">
        <v>72</v>
      </c>
      <c r="B6867" t="s">
        <v>2121</v>
      </c>
      <c r="C6867">
        <v>3582</v>
      </c>
      <c r="D6867" s="2">
        <v>46023</v>
      </c>
      <c r="E6867" t="s">
        <v>907</v>
      </c>
      <c r="F6867" t="s">
        <v>220</v>
      </c>
      <c r="G6867" t="s">
        <v>42</v>
      </c>
      <c r="H6867" t="s">
        <v>889</v>
      </c>
      <c r="I6867" t="s">
        <v>4505</v>
      </c>
      <c r="J6867" t="s">
        <v>8934</v>
      </c>
      <c r="K6867" t="s">
        <v>56</v>
      </c>
      <c r="L6867" t="s">
        <v>904</v>
      </c>
      <c r="M6867" t="s">
        <v>2019</v>
      </c>
      <c r="N6867" s="5">
        <v>-3844820</v>
      </c>
    </row>
    <row r="6868" spans="1:14" x14ac:dyDescent="0.25">
      <c r="A6868" t="s">
        <v>72</v>
      </c>
      <c r="B6868" t="s">
        <v>2121</v>
      </c>
      <c r="C6868">
        <v>3582</v>
      </c>
      <c r="D6868" s="2">
        <v>46023</v>
      </c>
      <c r="E6868" t="s">
        <v>907</v>
      </c>
      <c r="F6868" t="s">
        <v>220</v>
      </c>
      <c r="G6868" t="s">
        <v>42</v>
      </c>
      <c r="H6868" t="s">
        <v>889</v>
      </c>
      <c r="I6868" t="s">
        <v>4506</v>
      </c>
      <c r="J6868" t="s">
        <v>8934</v>
      </c>
      <c r="K6868" t="s">
        <v>56</v>
      </c>
      <c r="L6868" t="s">
        <v>904</v>
      </c>
      <c r="M6868" t="s">
        <v>2019</v>
      </c>
      <c r="N6868" s="5">
        <v>-2293280</v>
      </c>
    </row>
    <row r="6869" spans="1:14" x14ac:dyDescent="0.25">
      <c r="A6869" t="s">
        <v>72</v>
      </c>
      <c r="B6869" t="s">
        <v>2121</v>
      </c>
      <c r="C6869">
        <v>3582</v>
      </c>
      <c r="D6869" s="2">
        <v>46023</v>
      </c>
      <c r="E6869" t="s">
        <v>907</v>
      </c>
      <c r="F6869" t="s">
        <v>220</v>
      </c>
      <c r="G6869" t="s">
        <v>42</v>
      </c>
      <c r="H6869" t="s">
        <v>889</v>
      </c>
      <c r="I6869" t="s">
        <v>4507</v>
      </c>
      <c r="J6869" t="s">
        <v>8934</v>
      </c>
      <c r="K6869" t="s">
        <v>56</v>
      </c>
      <c r="L6869" t="s">
        <v>904</v>
      </c>
      <c r="M6869" t="s">
        <v>2019</v>
      </c>
      <c r="N6869" s="5">
        <v>-2904820</v>
      </c>
    </row>
    <row r="6870" spans="1:14" x14ac:dyDescent="0.25">
      <c r="A6870" t="s">
        <v>72</v>
      </c>
      <c r="B6870" t="s">
        <v>2121</v>
      </c>
      <c r="C6870">
        <v>3582</v>
      </c>
      <c r="D6870" s="2">
        <v>46023</v>
      </c>
      <c r="E6870" t="s">
        <v>907</v>
      </c>
      <c r="F6870" t="s">
        <v>220</v>
      </c>
      <c r="G6870" t="s">
        <v>42</v>
      </c>
      <c r="H6870" t="s">
        <v>889</v>
      </c>
      <c r="I6870" t="s">
        <v>4508</v>
      </c>
      <c r="J6870" t="s">
        <v>8934</v>
      </c>
      <c r="K6870" t="s">
        <v>56</v>
      </c>
      <c r="L6870" t="s">
        <v>904</v>
      </c>
      <c r="M6870" t="s">
        <v>2019</v>
      </c>
      <c r="N6870" s="5">
        <v>-4127904</v>
      </c>
    </row>
    <row r="6871" spans="1:14" x14ac:dyDescent="0.25">
      <c r="A6871" t="s">
        <v>72</v>
      </c>
      <c r="B6871" t="s">
        <v>2121</v>
      </c>
      <c r="C6871">
        <v>3582</v>
      </c>
      <c r="D6871" s="2">
        <v>46023</v>
      </c>
      <c r="E6871" t="s">
        <v>907</v>
      </c>
      <c r="F6871" t="s">
        <v>220</v>
      </c>
      <c r="G6871" t="s">
        <v>42</v>
      </c>
      <c r="H6871" t="s">
        <v>889</v>
      </c>
      <c r="I6871" t="s">
        <v>4509</v>
      </c>
      <c r="J6871" t="s">
        <v>8934</v>
      </c>
      <c r="K6871" t="s">
        <v>56</v>
      </c>
      <c r="L6871" t="s">
        <v>904</v>
      </c>
      <c r="M6871" t="s">
        <v>2019</v>
      </c>
      <c r="N6871" s="5">
        <v>-6885334</v>
      </c>
    </row>
    <row r="6872" spans="1:14" x14ac:dyDescent="0.25">
      <c r="A6872" t="s">
        <v>72</v>
      </c>
      <c r="B6872" t="s">
        <v>2121</v>
      </c>
      <c r="C6872">
        <v>3582</v>
      </c>
      <c r="D6872" s="2">
        <v>46023</v>
      </c>
      <c r="E6872" t="s">
        <v>907</v>
      </c>
      <c r="F6872" t="s">
        <v>220</v>
      </c>
      <c r="G6872" t="s">
        <v>42</v>
      </c>
      <c r="H6872" t="s">
        <v>889</v>
      </c>
      <c r="I6872" t="s">
        <v>4510</v>
      </c>
      <c r="J6872" t="s">
        <v>8934</v>
      </c>
      <c r="K6872" t="s">
        <v>56</v>
      </c>
      <c r="L6872" t="s">
        <v>904</v>
      </c>
      <c r="M6872" t="s">
        <v>2019</v>
      </c>
      <c r="N6872" s="5">
        <v>-11819896</v>
      </c>
    </row>
    <row r="6873" spans="1:14" x14ac:dyDescent="0.25">
      <c r="A6873" t="s">
        <v>72</v>
      </c>
      <c r="B6873" t="s">
        <v>2121</v>
      </c>
      <c r="C6873">
        <v>3582</v>
      </c>
      <c r="D6873" s="2">
        <v>46023</v>
      </c>
      <c r="E6873" t="s">
        <v>907</v>
      </c>
      <c r="F6873" t="s">
        <v>220</v>
      </c>
      <c r="G6873" t="s">
        <v>42</v>
      </c>
      <c r="H6873" t="s">
        <v>889</v>
      </c>
      <c r="I6873" t="s">
        <v>4511</v>
      </c>
      <c r="J6873" t="s">
        <v>8934</v>
      </c>
      <c r="K6873" t="s">
        <v>56</v>
      </c>
      <c r="L6873" t="s">
        <v>904</v>
      </c>
      <c r="M6873" t="s">
        <v>2019</v>
      </c>
      <c r="N6873" s="5">
        <v>-11819896</v>
      </c>
    </row>
    <row r="6874" spans="1:14" x14ac:dyDescent="0.25">
      <c r="A6874" t="s">
        <v>72</v>
      </c>
      <c r="B6874" t="s">
        <v>2121</v>
      </c>
      <c r="C6874">
        <v>3582</v>
      </c>
      <c r="D6874" s="2">
        <v>46054</v>
      </c>
      <c r="E6874" t="s">
        <v>905</v>
      </c>
      <c r="F6874" t="s">
        <v>220</v>
      </c>
      <c r="G6874" t="s">
        <v>42</v>
      </c>
      <c r="H6874" t="s">
        <v>889</v>
      </c>
      <c r="I6874" t="s">
        <v>5781</v>
      </c>
      <c r="J6874" t="s">
        <v>42</v>
      </c>
      <c r="K6874" t="s">
        <v>56</v>
      </c>
      <c r="L6874" t="s">
        <v>902</v>
      </c>
      <c r="M6874" t="s">
        <v>2019</v>
      </c>
      <c r="N6874" s="5">
        <v>11819896</v>
      </c>
    </row>
    <row r="6875" spans="1:14" x14ac:dyDescent="0.25">
      <c r="A6875" t="s">
        <v>72</v>
      </c>
      <c r="B6875" t="s">
        <v>2121</v>
      </c>
      <c r="C6875">
        <v>3582</v>
      </c>
      <c r="D6875" s="2">
        <v>46054</v>
      </c>
      <c r="E6875" t="s">
        <v>905</v>
      </c>
      <c r="F6875" t="s">
        <v>220</v>
      </c>
      <c r="G6875" t="s">
        <v>42</v>
      </c>
      <c r="H6875" t="s">
        <v>889</v>
      </c>
      <c r="I6875" t="s">
        <v>5782</v>
      </c>
      <c r="J6875" t="s">
        <v>42</v>
      </c>
      <c r="K6875" t="s">
        <v>56</v>
      </c>
      <c r="L6875" t="s">
        <v>902</v>
      </c>
      <c r="M6875" t="s">
        <v>2019</v>
      </c>
      <c r="N6875" s="5">
        <v>11819896</v>
      </c>
    </row>
    <row r="6876" spans="1:14" x14ac:dyDescent="0.25">
      <c r="A6876" t="s">
        <v>72</v>
      </c>
      <c r="B6876" t="s">
        <v>2121</v>
      </c>
      <c r="C6876">
        <v>3582</v>
      </c>
      <c r="D6876" s="2">
        <v>46054</v>
      </c>
      <c r="E6876" t="s">
        <v>905</v>
      </c>
      <c r="F6876" t="s">
        <v>220</v>
      </c>
      <c r="G6876" t="s">
        <v>42</v>
      </c>
      <c r="H6876" t="s">
        <v>889</v>
      </c>
      <c r="I6876" t="s">
        <v>5783</v>
      </c>
      <c r="J6876" t="s">
        <v>42</v>
      </c>
      <c r="K6876" t="s">
        <v>56</v>
      </c>
      <c r="L6876" t="s">
        <v>902</v>
      </c>
      <c r="M6876" t="s">
        <v>2019</v>
      </c>
      <c r="N6876" s="5">
        <v>49575741</v>
      </c>
    </row>
    <row r="6877" spans="1:14" x14ac:dyDescent="0.25">
      <c r="A6877" t="s">
        <v>72</v>
      </c>
      <c r="B6877" t="s">
        <v>2121</v>
      </c>
      <c r="C6877">
        <v>3582</v>
      </c>
      <c r="D6877" s="2">
        <v>46054</v>
      </c>
      <c r="E6877" t="s">
        <v>905</v>
      </c>
      <c r="F6877" t="s">
        <v>220</v>
      </c>
      <c r="G6877" t="s">
        <v>42</v>
      </c>
      <c r="H6877" t="s">
        <v>889</v>
      </c>
      <c r="I6877" t="s">
        <v>5784</v>
      </c>
      <c r="J6877" t="s">
        <v>42</v>
      </c>
      <c r="K6877" t="s">
        <v>56</v>
      </c>
      <c r="L6877" t="s">
        <v>902</v>
      </c>
      <c r="M6877" t="s">
        <v>2019</v>
      </c>
      <c r="N6877" s="5">
        <v>49575741</v>
      </c>
    </row>
    <row r="6878" spans="1:14" x14ac:dyDescent="0.25">
      <c r="A6878" t="s">
        <v>72</v>
      </c>
      <c r="B6878" t="s">
        <v>2121</v>
      </c>
      <c r="C6878">
        <v>3582</v>
      </c>
      <c r="D6878" s="2">
        <v>46054</v>
      </c>
      <c r="E6878" t="s">
        <v>905</v>
      </c>
      <c r="F6878" t="s">
        <v>220</v>
      </c>
      <c r="G6878" t="s">
        <v>42</v>
      </c>
      <c r="H6878" t="s">
        <v>889</v>
      </c>
      <c r="I6878" t="s">
        <v>5785</v>
      </c>
      <c r="J6878" t="s">
        <v>42</v>
      </c>
      <c r="K6878" t="s">
        <v>56</v>
      </c>
      <c r="L6878" t="s">
        <v>902</v>
      </c>
      <c r="M6878" t="s">
        <v>2019</v>
      </c>
      <c r="N6878" s="5">
        <v>-49575741</v>
      </c>
    </row>
    <row r="6879" spans="1:14" x14ac:dyDescent="0.25">
      <c r="A6879" t="s">
        <v>72</v>
      </c>
      <c r="B6879" t="s">
        <v>2121</v>
      </c>
      <c r="C6879">
        <v>3582</v>
      </c>
      <c r="D6879" s="2">
        <v>46082</v>
      </c>
      <c r="E6879" t="s">
        <v>905</v>
      </c>
      <c r="F6879" t="s">
        <v>220</v>
      </c>
      <c r="G6879" t="s">
        <v>42</v>
      </c>
      <c r="H6879" t="s">
        <v>889</v>
      </c>
      <c r="I6879" t="s">
        <v>8940</v>
      </c>
      <c r="J6879" t="s">
        <v>42</v>
      </c>
      <c r="K6879" t="s">
        <v>56</v>
      </c>
      <c r="L6879" t="s">
        <v>902</v>
      </c>
      <c r="M6879" t="s">
        <v>2019</v>
      </c>
      <c r="N6879" s="5">
        <v>33886285</v>
      </c>
    </row>
    <row r="6880" spans="1:14" x14ac:dyDescent="0.25">
      <c r="A6880" t="s">
        <v>72</v>
      </c>
      <c r="B6880" t="s">
        <v>2121</v>
      </c>
      <c r="C6880">
        <v>3582</v>
      </c>
      <c r="D6880" s="2">
        <v>46113</v>
      </c>
      <c r="E6880" t="s">
        <v>905</v>
      </c>
      <c r="F6880" t="s">
        <v>220</v>
      </c>
      <c r="G6880" t="s">
        <v>42</v>
      </c>
      <c r="H6880" t="s">
        <v>889</v>
      </c>
      <c r="I6880" t="s">
        <v>8941</v>
      </c>
      <c r="J6880" t="s">
        <v>42</v>
      </c>
      <c r="K6880" t="s">
        <v>56</v>
      </c>
      <c r="L6880" t="s">
        <v>902</v>
      </c>
      <c r="M6880" t="s">
        <v>2019</v>
      </c>
      <c r="N6880" s="5">
        <v>-33886285</v>
      </c>
    </row>
    <row r="6881" spans="1:14" x14ac:dyDescent="0.25">
      <c r="A6881" t="s">
        <v>72</v>
      </c>
      <c r="B6881" t="s">
        <v>2122</v>
      </c>
      <c r="C6881">
        <v>2311</v>
      </c>
      <c r="D6881" s="2">
        <v>46023</v>
      </c>
      <c r="E6881" t="s">
        <v>905</v>
      </c>
      <c r="F6881" t="s">
        <v>220</v>
      </c>
      <c r="G6881" t="s">
        <v>42</v>
      </c>
      <c r="H6881" t="s">
        <v>1734</v>
      </c>
      <c r="I6881" t="s">
        <v>4512</v>
      </c>
      <c r="J6881" t="s">
        <v>42</v>
      </c>
      <c r="K6881" t="s">
        <v>56</v>
      </c>
      <c r="L6881" t="s">
        <v>902</v>
      </c>
      <c r="M6881" t="s">
        <v>2019</v>
      </c>
      <c r="N6881" s="5">
        <v>1264000</v>
      </c>
    </row>
    <row r="6882" spans="1:14" x14ac:dyDescent="0.25">
      <c r="A6882" t="s">
        <v>72</v>
      </c>
      <c r="B6882" t="s">
        <v>2122</v>
      </c>
      <c r="C6882">
        <v>2311</v>
      </c>
      <c r="D6882" s="2">
        <v>46023</v>
      </c>
      <c r="E6882" t="s">
        <v>905</v>
      </c>
      <c r="F6882" t="s">
        <v>220</v>
      </c>
      <c r="G6882" t="s">
        <v>42</v>
      </c>
      <c r="H6882" t="s">
        <v>1734</v>
      </c>
      <c r="I6882" t="s">
        <v>4513</v>
      </c>
      <c r="J6882" t="s">
        <v>42</v>
      </c>
      <c r="K6882" t="s">
        <v>56</v>
      </c>
      <c r="L6882" t="s">
        <v>902</v>
      </c>
      <c r="M6882" t="s">
        <v>2019</v>
      </c>
      <c r="N6882" s="5">
        <v>-1264000</v>
      </c>
    </row>
    <row r="6883" spans="1:14" x14ac:dyDescent="0.25">
      <c r="A6883" t="s">
        <v>72</v>
      </c>
      <c r="B6883" t="s">
        <v>2122</v>
      </c>
      <c r="C6883">
        <v>2311</v>
      </c>
      <c r="D6883" s="2">
        <v>46023</v>
      </c>
      <c r="E6883" t="s">
        <v>905</v>
      </c>
      <c r="F6883" t="s">
        <v>220</v>
      </c>
      <c r="G6883" t="s">
        <v>42</v>
      </c>
      <c r="H6883" t="s">
        <v>976</v>
      </c>
      <c r="I6883" t="s">
        <v>4514</v>
      </c>
      <c r="J6883" t="s">
        <v>42</v>
      </c>
      <c r="K6883" t="s">
        <v>56</v>
      </c>
      <c r="L6883" t="s">
        <v>902</v>
      </c>
      <c r="M6883" t="s">
        <v>2019</v>
      </c>
      <c r="N6883" s="5">
        <v>19131997</v>
      </c>
    </row>
    <row r="6884" spans="1:14" x14ac:dyDescent="0.25">
      <c r="A6884" t="s">
        <v>72</v>
      </c>
      <c r="B6884" t="s">
        <v>2122</v>
      </c>
      <c r="C6884">
        <v>2311</v>
      </c>
      <c r="D6884" s="2">
        <v>46023</v>
      </c>
      <c r="E6884" t="s">
        <v>905</v>
      </c>
      <c r="F6884" t="s">
        <v>220</v>
      </c>
      <c r="G6884" t="s">
        <v>42</v>
      </c>
      <c r="H6884" t="s">
        <v>976</v>
      </c>
      <c r="I6884" t="s">
        <v>4515</v>
      </c>
      <c r="J6884" t="s">
        <v>42</v>
      </c>
      <c r="K6884" t="s">
        <v>56</v>
      </c>
      <c r="L6884" t="s">
        <v>902</v>
      </c>
      <c r="M6884" t="s">
        <v>2019</v>
      </c>
      <c r="N6884" s="5">
        <v>19172714</v>
      </c>
    </row>
    <row r="6885" spans="1:14" x14ac:dyDescent="0.25">
      <c r="A6885" t="s">
        <v>72</v>
      </c>
      <c r="B6885" t="s">
        <v>2122</v>
      </c>
      <c r="C6885">
        <v>2311</v>
      </c>
      <c r="D6885" s="2">
        <v>46023</v>
      </c>
      <c r="E6885" t="s">
        <v>906</v>
      </c>
      <c r="F6885" t="s">
        <v>220</v>
      </c>
      <c r="G6885" t="s">
        <v>42</v>
      </c>
      <c r="H6885" t="s">
        <v>976</v>
      </c>
      <c r="I6885" t="s">
        <v>14</v>
      </c>
      <c r="J6885" t="s">
        <v>2118</v>
      </c>
      <c r="K6885" t="s">
        <v>56</v>
      </c>
      <c r="L6885" t="s">
        <v>903</v>
      </c>
      <c r="M6885" t="s">
        <v>2019</v>
      </c>
      <c r="N6885" s="5">
        <v>18787205</v>
      </c>
    </row>
    <row r="6886" spans="1:14" x14ac:dyDescent="0.25">
      <c r="A6886" t="s">
        <v>72</v>
      </c>
      <c r="B6886" t="s">
        <v>2122</v>
      </c>
      <c r="C6886">
        <v>2311</v>
      </c>
      <c r="D6886" s="2">
        <v>46023</v>
      </c>
      <c r="E6886" t="s">
        <v>907</v>
      </c>
      <c r="F6886" t="s">
        <v>220</v>
      </c>
      <c r="G6886" t="s">
        <v>42</v>
      </c>
      <c r="H6886" t="s">
        <v>976</v>
      </c>
      <c r="I6886" t="s">
        <v>4514</v>
      </c>
      <c r="J6886" t="s">
        <v>2119</v>
      </c>
      <c r="K6886" t="s">
        <v>56</v>
      </c>
      <c r="L6886" t="s">
        <v>904</v>
      </c>
      <c r="M6886" t="s">
        <v>2019</v>
      </c>
      <c r="N6886" s="5">
        <v>-19131997</v>
      </c>
    </row>
    <row r="6887" spans="1:14" x14ac:dyDescent="0.25">
      <c r="A6887" t="s">
        <v>72</v>
      </c>
      <c r="B6887" t="s">
        <v>2122</v>
      </c>
      <c r="C6887">
        <v>2311</v>
      </c>
      <c r="D6887" s="2">
        <v>46023</v>
      </c>
      <c r="E6887" t="s">
        <v>907</v>
      </c>
      <c r="F6887" t="s">
        <v>220</v>
      </c>
      <c r="G6887" t="s">
        <v>42</v>
      </c>
      <c r="H6887" t="s">
        <v>976</v>
      </c>
      <c r="I6887" t="s">
        <v>4515</v>
      </c>
      <c r="J6887" t="s">
        <v>2119</v>
      </c>
      <c r="K6887" t="s">
        <v>56</v>
      </c>
      <c r="L6887" t="s">
        <v>904</v>
      </c>
      <c r="M6887" t="s">
        <v>2019</v>
      </c>
      <c r="N6887" s="5">
        <v>-19172714</v>
      </c>
    </row>
    <row r="6888" spans="1:14" x14ac:dyDescent="0.25">
      <c r="A6888" t="s">
        <v>72</v>
      </c>
      <c r="B6888" t="s">
        <v>2122</v>
      </c>
      <c r="C6888">
        <v>2311</v>
      </c>
      <c r="D6888" s="2">
        <v>46023</v>
      </c>
      <c r="E6888" t="s">
        <v>907</v>
      </c>
      <c r="F6888" t="s">
        <v>220</v>
      </c>
      <c r="G6888" t="s">
        <v>42</v>
      </c>
      <c r="H6888" t="s">
        <v>976</v>
      </c>
      <c r="I6888" t="s">
        <v>4516</v>
      </c>
      <c r="J6888" t="s">
        <v>8934</v>
      </c>
      <c r="K6888" t="s">
        <v>56</v>
      </c>
      <c r="L6888" t="s">
        <v>904</v>
      </c>
      <c r="M6888" t="s">
        <v>2019</v>
      </c>
      <c r="N6888" s="5">
        <v>-4001347</v>
      </c>
    </row>
    <row r="6889" spans="1:14" x14ac:dyDescent="0.25">
      <c r="A6889" t="s">
        <v>72</v>
      </c>
      <c r="B6889" t="s">
        <v>2122</v>
      </c>
      <c r="C6889">
        <v>2311</v>
      </c>
      <c r="D6889" s="2">
        <v>46023</v>
      </c>
      <c r="E6889" t="s">
        <v>907</v>
      </c>
      <c r="F6889" t="s">
        <v>220</v>
      </c>
      <c r="G6889" t="s">
        <v>42</v>
      </c>
      <c r="H6889" t="s">
        <v>976</v>
      </c>
      <c r="I6889" t="s">
        <v>3477</v>
      </c>
      <c r="J6889" t="s">
        <v>8934</v>
      </c>
      <c r="K6889" t="s">
        <v>56</v>
      </c>
      <c r="L6889" t="s">
        <v>904</v>
      </c>
      <c r="M6889" t="s">
        <v>2019</v>
      </c>
      <c r="N6889" s="5">
        <v>-2446165</v>
      </c>
    </row>
    <row r="6890" spans="1:14" x14ac:dyDescent="0.25">
      <c r="A6890" t="s">
        <v>72</v>
      </c>
      <c r="B6890" t="s">
        <v>2122</v>
      </c>
      <c r="C6890">
        <v>2311</v>
      </c>
      <c r="D6890" s="2">
        <v>46023</v>
      </c>
      <c r="E6890" t="s">
        <v>907</v>
      </c>
      <c r="F6890" t="s">
        <v>220</v>
      </c>
      <c r="G6890" t="s">
        <v>42</v>
      </c>
      <c r="H6890" t="s">
        <v>976</v>
      </c>
      <c r="I6890" t="s">
        <v>4517</v>
      </c>
      <c r="J6890" t="s">
        <v>8934</v>
      </c>
      <c r="K6890" t="s">
        <v>56</v>
      </c>
      <c r="L6890" t="s">
        <v>904</v>
      </c>
      <c r="M6890" t="s">
        <v>2019</v>
      </c>
      <c r="N6890" s="5">
        <v>-2751936</v>
      </c>
    </row>
    <row r="6891" spans="1:14" x14ac:dyDescent="0.25">
      <c r="A6891" t="s">
        <v>72</v>
      </c>
      <c r="B6891" t="s">
        <v>2122</v>
      </c>
      <c r="C6891">
        <v>2311</v>
      </c>
      <c r="D6891" s="2">
        <v>46023</v>
      </c>
      <c r="E6891" t="s">
        <v>907</v>
      </c>
      <c r="F6891" t="s">
        <v>220</v>
      </c>
      <c r="G6891" t="s">
        <v>42</v>
      </c>
      <c r="H6891" t="s">
        <v>976</v>
      </c>
      <c r="I6891" t="s">
        <v>4518</v>
      </c>
      <c r="J6891" t="s">
        <v>8934</v>
      </c>
      <c r="K6891" t="s">
        <v>56</v>
      </c>
      <c r="L6891" t="s">
        <v>904</v>
      </c>
      <c r="M6891" t="s">
        <v>2019</v>
      </c>
      <c r="N6891" s="5">
        <v>-2751936</v>
      </c>
    </row>
    <row r="6892" spans="1:14" x14ac:dyDescent="0.25">
      <c r="A6892" t="s">
        <v>72</v>
      </c>
      <c r="B6892" t="s">
        <v>2122</v>
      </c>
      <c r="C6892">
        <v>2311</v>
      </c>
      <c r="D6892" s="2">
        <v>46023</v>
      </c>
      <c r="E6892" t="s">
        <v>907</v>
      </c>
      <c r="F6892" t="s">
        <v>220</v>
      </c>
      <c r="G6892" t="s">
        <v>42</v>
      </c>
      <c r="H6892" t="s">
        <v>976</v>
      </c>
      <c r="I6892" t="s">
        <v>4519</v>
      </c>
      <c r="J6892" t="s">
        <v>8934</v>
      </c>
      <c r="K6892" t="s">
        <v>56</v>
      </c>
      <c r="L6892" t="s">
        <v>904</v>
      </c>
      <c r="M6892" t="s">
        <v>2019</v>
      </c>
      <c r="N6892" s="5">
        <v>-4544729</v>
      </c>
    </row>
    <row r="6893" spans="1:14" x14ac:dyDescent="0.25">
      <c r="A6893" t="s">
        <v>72</v>
      </c>
      <c r="B6893" t="s">
        <v>2122</v>
      </c>
      <c r="C6893">
        <v>2311</v>
      </c>
      <c r="D6893" s="2">
        <v>46023</v>
      </c>
      <c r="E6893" t="s">
        <v>907</v>
      </c>
      <c r="F6893" t="s">
        <v>220</v>
      </c>
      <c r="G6893" t="s">
        <v>42</v>
      </c>
      <c r="H6893" t="s">
        <v>976</v>
      </c>
      <c r="I6893" t="s">
        <v>4520</v>
      </c>
      <c r="J6893" t="s">
        <v>8934</v>
      </c>
      <c r="K6893" t="s">
        <v>56</v>
      </c>
      <c r="L6893" t="s">
        <v>904</v>
      </c>
      <c r="M6893" t="s">
        <v>2019</v>
      </c>
      <c r="N6893" s="5">
        <v>-441441</v>
      </c>
    </row>
    <row r="6894" spans="1:14" x14ac:dyDescent="0.25">
      <c r="A6894" t="s">
        <v>72</v>
      </c>
      <c r="B6894" t="s">
        <v>2122</v>
      </c>
      <c r="C6894">
        <v>2311</v>
      </c>
      <c r="D6894" s="2">
        <v>46023</v>
      </c>
      <c r="E6894" t="s">
        <v>907</v>
      </c>
      <c r="F6894" t="s">
        <v>220</v>
      </c>
      <c r="G6894" t="s">
        <v>42</v>
      </c>
      <c r="H6894" t="s">
        <v>976</v>
      </c>
      <c r="I6894" t="s">
        <v>4521</v>
      </c>
      <c r="J6894" t="s">
        <v>8934</v>
      </c>
      <c r="K6894" t="s">
        <v>56</v>
      </c>
      <c r="L6894" t="s">
        <v>904</v>
      </c>
      <c r="M6894" t="s">
        <v>2019</v>
      </c>
      <c r="N6894" s="5">
        <v>-500300</v>
      </c>
    </row>
    <row r="6895" spans="1:14" x14ac:dyDescent="0.25">
      <c r="A6895" t="s">
        <v>72</v>
      </c>
      <c r="B6895" t="s">
        <v>2122</v>
      </c>
      <c r="C6895">
        <v>2311</v>
      </c>
      <c r="D6895" s="2">
        <v>46023</v>
      </c>
      <c r="E6895" t="s">
        <v>907</v>
      </c>
      <c r="F6895" t="s">
        <v>220</v>
      </c>
      <c r="G6895" t="s">
        <v>42</v>
      </c>
      <c r="H6895" t="s">
        <v>976</v>
      </c>
      <c r="I6895" t="s">
        <v>4522</v>
      </c>
      <c r="J6895" t="s">
        <v>8934</v>
      </c>
      <c r="K6895" t="s">
        <v>56</v>
      </c>
      <c r="L6895" t="s">
        <v>904</v>
      </c>
      <c r="M6895" t="s">
        <v>2019</v>
      </c>
      <c r="N6895" s="5">
        <v>-971186</v>
      </c>
    </row>
    <row r="6896" spans="1:14" x14ac:dyDescent="0.25">
      <c r="A6896" t="s">
        <v>72</v>
      </c>
      <c r="B6896" t="s">
        <v>2122</v>
      </c>
      <c r="C6896">
        <v>2311</v>
      </c>
      <c r="D6896" s="2">
        <v>46023</v>
      </c>
      <c r="E6896" t="s">
        <v>907</v>
      </c>
      <c r="F6896" t="s">
        <v>220</v>
      </c>
      <c r="G6896" t="s">
        <v>42</v>
      </c>
      <c r="H6896" t="s">
        <v>976</v>
      </c>
      <c r="I6896" t="s">
        <v>4523</v>
      </c>
      <c r="J6896" t="s">
        <v>8934</v>
      </c>
      <c r="K6896" t="s">
        <v>56</v>
      </c>
      <c r="L6896" t="s">
        <v>904</v>
      </c>
      <c r="M6896" t="s">
        <v>2019</v>
      </c>
      <c r="N6896" s="5">
        <v>-1347042</v>
      </c>
    </row>
    <row r="6897" spans="1:14" x14ac:dyDescent="0.25">
      <c r="A6897" t="s">
        <v>72</v>
      </c>
      <c r="B6897" t="s">
        <v>2122</v>
      </c>
      <c r="C6897">
        <v>2311</v>
      </c>
      <c r="D6897" s="2">
        <v>46054</v>
      </c>
      <c r="E6897" t="s">
        <v>905</v>
      </c>
      <c r="F6897" t="s">
        <v>220</v>
      </c>
      <c r="G6897" t="s">
        <v>42</v>
      </c>
      <c r="H6897" t="s">
        <v>976</v>
      </c>
      <c r="I6897" t="s">
        <v>5786</v>
      </c>
      <c r="J6897" t="s">
        <v>42</v>
      </c>
      <c r="K6897" t="s">
        <v>56</v>
      </c>
      <c r="L6897" t="s">
        <v>902</v>
      </c>
      <c r="M6897" t="s">
        <v>2019</v>
      </c>
      <c r="N6897" s="5">
        <v>4544729</v>
      </c>
    </row>
    <row r="6898" spans="1:14" x14ac:dyDescent="0.25">
      <c r="A6898" t="s">
        <v>72</v>
      </c>
      <c r="B6898" t="s">
        <v>2122</v>
      </c>
      <c r="C6898">
        <v>2311</v>
      </c>
      <c r="D6898" s="2">
        <v>46054</v>
      </c>
      <c r="E6898" t="s">
        <v>905</v>
      </c>
      <c r="F6898" t="s">
        <v>220</v>
      </c>
      <c r="G6898" t="s">
        <v>42</v>
      </c>
      <c r="H6898" t="s">
        <v>976</v>
      </c>
      <c r="I6898" t="s">
        <v>5787</v>
      </c>
      <c r="J6898" t="s">
        <v>42</v>
      </c>
      <c r="K6898" t="s">
        <v>56</v>
      </c>
      <c r="L6898" t="s">
        <v>902</v>
      </c>
      <c r="M6898" t="s">
        <v>2019</v>
      </c>
      <c r="N6898" s="5">
        <v>4158481</v>
      </c>
    </row>
    <row r="6899" spans="1:14" x14ac:dyDescent="0.25">
      <c r="A6899" t="s">
        <v>72</v>
      </c>
      <c r="B6899" t="s">
        <v>2122</v>
      </c>
      <c r="C6899">
        <v>2311</v>
      </c>
      <c r="D6899" s="2">
        <v>46054</v>
      </c>
      <c r="E6899" t="s">
        <v>905</v>
      </c>
      <c r="F6899" t="s">
        <v>220</v>
      </c>
      <c r="G6899" t="s">
        <v>42</v>
      </c>
      <c r="H6899" t="s">
        <v>976</v>
      </c>
      <c r="I6899" t="s">
        <v>5788</v>
      </c>
      <c r="J6899" t="s">
        <v>42</v>
      </c>
      <c r="K6899" t="s">
        <v>56</v>
      </c>
      <c r="L6899" t="s">
        <v>902</v>
      </c>
      <c r="M6899" t="s">
        <v>2019</v>
      </c>
      <c r="N6899" s="5">
        <v>18787205</v>
      </c>
    </row>
    <row r="6900" spans="1:14" x14ac:dyDescent="0.25">
      <c r="A6900" t="s">
        <v>72</v>
      </c>
      <c r="B6900" t="s">
        <v>2122</v>
      </c>
      <c r="C6900">
        <v>2311</v>
      </c>
      <c r="D6900" s="2">
        <v>46054</v>
      </c>
      <c r="E6900" t="s">
        <v>906</v>
      </c>
      <c r="F6900" t="s">
        <v>220</v>
      </c>
      <c r="G6900" t="s">
        <v>42</v>
      </c>
      <c r="H6900" t="s">
        <v>976</v>
      </c>
      <c r="I6900" t="s">
        <v>14</v>
      </c>
      <c r="J6900" t="s">
        <v>2118</v>
      </c>
      <c r="K6900" t="s">
        <v>56</v>
      </c>
      <c r="L6900" t="s">
        <v>903</v>
      </c>
      <c r="M6900" t="s">
        <v>2019</v>
      </c>
      <c r="N6900" s="5">
        <v>18639344</v>
      </c>
    </row>
    <row r="6901" spans="1:14" x14ac:dyDescent="0.25">
      <c r="A6901" t="s">
        <v>72</v>
      </c>
      <c r="B6901" t="s">
        <v>2122</v>
      </c>
      <c r="C6901">
        <v>2311</v>
      </c>
      <c r="D6901" s="2">
        <v>46054</v>
      </c>
      <c r="E6901" t="s">
        <v>907</v>
      </c>
      <c r="F6901" t="s">
        <v>220</v>
      </c>
      <c r="G6901" t="s">
        <v>42</v>
      </c>
      <c r="H6901" t="s">
        <v>976</v>
      </c>
      <c r="I6901" t="s">
        <v>5788</v>
      </c>
      <c r="J6901" t="s">
        <v>2119</v>
      </c>
      <c r="K6901" t="s">
        <v>56</v>
      </c>
      <c r="L6901" t="s">
        <v>904</v>
      </c>
      <c r="M6901" t="s">
        <v>2019</v>
      </c>
      <c r="N6901" s="5">
        <v>-18787205</v>
      </c>
    </row>
    <row r="6902" spans="1:14" x14ac:dyDescent="0.25">
      <c r="A6902" t="s">
        <v>72</v>
      </c>
      <c r="B6902" t="s">
        <v>2122</v>
      </c>
      <c r="C6902">
        <v>2311</v>
      </c>
      <c r="D6902" s="2">
        <v>46082</v>
      </c>
      <c r="E6902" t="s">
        <v>906</v>
      </c>
      <c r="F6902" t="s">
        <v>220</v>
      </c>
      <c r="G6902" t="s">
        <v>42</v>
      </c>
      <c r="H6902" t="s">
        <v>976</v>
      </c>
      <c r="I6902" t="s">
        <v>14</v>
      </c>
      <c r="J6902" t="s">
        <v>2118</v>
      </c>
      <c r="K6902" t="s">
        <v>56</v>
      </c>
      <c r="L6902" t="s">
        <v>903</v>
      </c>
      <c r="M6902" t="s">
        <v>2019</v>
      </c>
      <c r="N6902" s="5">
        <v>19227614</v>
      </c>
    </row>
    <row r="6903" spans="1:14" x14ac:dyDescent="0.25">
      <c r="A6903" t="s">
        <v>72</v>
      </c>
      <c r="B6903" t="s">
        <v>2122</v>
      </c>
      <c r="C6903">
        <v>2311</v>
      </c>
      <c r="D6903" s="2">
        <v>46082</v>
      </c>
      <c r="E6903" t="s">
        <v>906</v>
      </c>
      <c r="F6903" t="s">
        <v>220</v>
      </c>
      <c r="G6903" t="s">
        <v>42</v>
      </c>
      <c r="H6903" t="s">
        <v>976</v>
      </c>
      <c r="I6903" t="s">
        <v>8942</v>
      </c>
      <c r="J6903" t="s">
        <v>2118</v>
      </c>
      <c r="K6903" t="s">
        <v>56</v>
      </c>
      <c r="L6903" t="s">
        <v>903</v>
      </c>
      <c r="M6903" t="s">
        <v>2019</v>
      </c>
      <c r="N6903" s="5">
        <v>18639344</v>
      </c>
    </row>
    <row r="6904" spans="1:14" x14ac:dyDescent="0.25">
      <c r="A6904" t="s">
        <v>72</v>
      </c>
      <c r="B6904" t="s">
        <v>2122</v>
      </c>
      <c r="C6904">
        <v>2311</v>
      </c>
      <c r="D6904" s="2">
        <v>46082</v>
      </c>
      <c r="E6904" t="s">
        <v>907</v>
      </c>
      <c r="F6904" t="s">
        <v>220</v>
      </c>
      <c r="G6904" t="s">
        <v>42</v>
      </c>
      <c r="H6904" t="s">
        <v>976</v>
      </c>
      <c r="I6904" t="s">
        <v>14</v>
      </c>
      <c r="J6904" t="s">
        <v>2119</v>
      </c>
      <c r="K6904" t="s">
        <v>56</v>
      </c>
      <c r="L6904" t="s">
        <v>904</v>
      </c>
      <c r="M6904" t="s">
        <v>2019</v>
      </c>
      <c r="N6904" s="5">
        <v>-18639344</v>
      </c>
    </row>
    <row r="6905" spans="1:14" x14ac:dyDescent="0.25">
      <c r="A6905" t="s">
        <v>72</v>
      </c>
      <c r="B6905" t="s">
        <v>2122</v>
      </c>
      <c r="C6905">
        <v>2311</v>
      </c>
      <c r="D6905" s="2">
        <v>46113</v>
      </c>
      <c r="E6905" t="s">
        <v>905</v>
      </c>
      <c r="F6905" t="s">
        <v>220</v>
      </c>
      <c r="G6905" t="s">
        <v>42</v>
      </c>
      <c r="H6905" t="s">
        <v>976</v>
      </c>
      <c r="I6905" t="s">
        <v>8942</v>
      </c>
      <c r="J6905" t="s">
        <v>42</v>
      </c>
      <c r="K6905" t="s">
        <v>56</v>
      </c>
      <c r="L6905" t="s">
        <v>902</v>
      </c>
      <c r="M6905" t="s">
        <v>2019</v>
      </c>
      <c r="N6905" s="5">
        <v>18639344</v>
      </c>
    </row>
    <row r="6906" spans="1:14" x14ac:dyDescent="0.25">
      <c r="A6906" t="s">
        <v>72</v>
      </c>
      <c r="B6906" t="s">
        <v>2122</v>
      </c>
      <c r="C6906">
        <v>2311</v>
      </c>
      <c r="D6906" s="2">
        <v>46113</v>
      </c>
      <c r="E6906" t="s">
        <v>906</v>
      </c>
      <c r="F6906" t="s">
        <v>220</v>
      </c>
      <c r="G6906" t="s">
        <v>42</v>
      </c>
      <c r="H6906" t="s">
        <v>976</v>
      </c>
      <c r="I6906" t="s">
        <v>14</v>
      </c>
      <c r="J6906" t="s">
        <v>2118</v>
      </c>
      <c r="K6906" t="s">
        <v>56</v>
      </c>
      <c r="L6906" t="s">
        <v>903</v>
      </c>
      <c r="M6906" t="s">
        <v>2019</v>
      </c>
      <c r="N6906" s="5">
        <v>18484238</v>
      </c>
    </row>
    <row r="6907" spans="1:14" x14ac:dyDescent="0.25">
      <c r="A6907" t="s">
        <v>72</v>
      </c>
      <c r="B6907" t="s">
        <v>2122</v>
      </c>
      <c r="C6907">
        <v>2311</v>
      </c>
      <c r="D6907" s="2">
        <v>46113</v>
      </c>
      <c r="E6907" t="s">
        <v>906</v>
      </c>
      <c r="F6907" t="s">
        <v>220</v>
      </c>
      <c r="G6907" t="s">
        <v>42</v>
      </c>
      <c r="H6907" t="s">
        <v>976</v>
      </c>
      <c r="I6907" t="s">
        <v>8943</v>
      </c>
      <c r="J6907" t="s">
        <v>2118</v>
      </c>
      <c r="K6907" t="s">
        <v>56</v>
      </c>
      <c r="L6907" t="s">
        <v>903</v>
      </c>
      <c r="M6907" t="s">
        <v>2019</v>
      </c>
      <c r="N6907" s="5">
        <v>19227614</v>
      </c>
    </row>
    <row r="6908" spans="1:14" x14ac:dyDescent="0.25">
      <c r="A6908" t="s">
        <v>72</v>
      </c>
      <c r="B6908" t="s">
        <v>2122</v>
      </c>
      <c r="C6908">
        <v>2311</v>
      </c>
      <c r="D6908" s="2">
        <v>46113</v>
      </c>
      <c r="E6908" t="s">
        <v>907</v>
      </c>
      <c r="F6908" t="s">
        <v>220</v>
      </c>
      <c r="G6908" t="s">
        <v>42</v>
      </c>
      <c r="H6908" t="s">
        <v>976</v>
      </c>
      <c r="I6908" t="s">
        <v>14</v>
      </c>
      <c r="J6908" t="s">
        <v>2119</v>
      </c>
      <c r="K6908" t="s">
        <v>56</v>
      </c>
      <c r="L6908" t="s">
        <v>904</v>
      </c>
      <c r="M6908" t="s">
        <v>2019</v>
      </c>
      <c r="N6908" s="5">
        <v>-19227614</v>
      </c>
    </row>
    <row r="6909" spans="1:14" x14ac:dyDescent="0.25">
      <c r="A6909" t="s">
        <v>72</v>
      </c>
      <c r="B6909" t="s">
        <v>2122</v>
      </c>
      <c r="C6909">
        <v>2311</v>
      </c>
      <c r="D6909" s="2">
        <v>46113</v>
      </c>
      <c r="E6909" t="s">
        <v>907</v>
      </c>
      <c r="F6909" t="s">
        <v>220</v>
      </c>
      <c r="G6909" t="s">
        <v>42</v>
      </c>
      <c r="H6909" t="s">
        <v>976</v>
      </c>
      <c r="I6909" t="s">
        <v>8942</v>
      </c>
      <c r="J6909" t="s">
        <v>2119</v>
      </c>
      <c r="K6909" t="s">
        <v>56</v>
      </c>
      <c r="L6909" t="s">
        <v>904</v>
      </c>
      <c r="M6909" t="s">
        <v>2019</v>
      </c>
      <c r="N6909" s="5">
        <v>-18639344</v>
      </c>
    </row>
    <row r="6910" spans="1:14" x14ac:dyDescent="0.25">
      <c r="A6910" t="s">
        <v>72</v>
      </c>
      <c r="B6910" t="s">
        <v>2122</v>
      </c>
      <c r="C6910">
        <v>2311</v>
      </c>
      <c r="D6910" s="2">
        <v>46143</v>
      </c>
      <c r="E6910" t="s">
        <v>905</v>
      </c>
      <c r="F6910" t="s">
        <v>220</v>
      </c>
      <c r="G6910" t="s">
        <v>42</v>
      </c>
      <c r="H6910" t="s">
        <v>976</v>
      </c>
      <c r="I6910" t="s">
        <v>8943</v>
      </c>
      <c r="J6910" t="s">
        <v>42</v>
      </c>
      <c r="K6910" t="s">
        <v>56</v>
      </c>
      <c r="L6910" t="s">
        <v>902</v>
      </c>
      <c r="M6910" t="s">
        <v>2019</v>
      </c>
      <c r="N6910" s="5">
        <v>19227614</v>
      </c>
    </row>
    <row r="6911" spans="1:14" x14ac:dyDescent="0.25">
      <c r="A6911" t="s">
        <v>72</v>
      </c>
      <c r="B6911" t="s">
        <v>2122</v>
      </c>
      <c r="C6911">
        <v>2311</v>
      </c>
      <c r="D6911" s="2">
        <v>46143</v>
      </c>
      <c r="E6911" t="s">
        <v>906</v>
      </c>
      <c r="F6911" t="s">
        <v>220</v>
      </c>
      <c r="G6911" t="s">
        <v>42</v>
      </c>
      <c r="H6911" t="s">
        <v>976</v>
      </c>
      <c r="I6911" t="s">
        <v>14</v>
      </c>
      <c r="J6911" t="s">
        <v>2118</v>
      </c>
      <c r="K6911" t="s">
        <v>56</v>
      </c>
      <c r="L6911" t="s">
        <v>903</v>
      </c>
      <c r="M6911" t="s">
        <v>2019</v>
      </c>
      <c r="N6911" s="5">
        <v>20807980</v>
      </c>
    </row>
    <row r="6912" spans="1:14" x14ac:dyDescent="0.25">
      <c r="A6912" t="s">
        <v>72</v>
      </c>
      <c r="B6912" t="s">
        <v>2122</v>
      </c>
      <c r="C6912">
        <v>2311</v>
      </c>
      <c r="D6912" s="2">
        <v>46143</v>
      </c>
      <c r="E6912" t="s">
        <v>907</v>
      </c>
      <c r="F6912" t="s">
        <v>220</v>
      </c>
      <c r="G6912" t="s">
        <v>42</v>
      </c>
      <c r="H6912" t="s">
        <v>976</v>
      </c>
      <c r="I6912" t="s">
        <v>14</v>
      </c>
      <c r="J6912" t="s">
        <v>2119</v>
      </c>
      <c r="K6912" t="s">
        <v>56</v>
      </c>
      <c r="L6912" t="s">
        <v>904</v>
      </c>
      <c r="M6912" t="s">
        <v>2019</v>
      </c>
      <c r="N6912" s="5">
        <v>-18484238</v>
      </c>
    </row>
    <row r="6913" spans="1:14" x14ac:dyDescent="0.25">
      <c r="A6913" t="s">
        <v>72</v>
      </c>
      <c r="B6913" t="s">
        <v>2122</v>
      </c>
      <c r="C6913">
        <v>2311</v>
      </c>
      <c r="D6913" s="2">
        <v>46143</v>
      </c>
      <c r="E6913" t="s">
        <v>907</v>
      </c>
      <c r="F6913" t="s">
        <v>220</v>
      </c>
      <c r="G6913" t="s">
        <v>42</v>
      </c>
      <c r="H6913" t="s">
        <v>976</v>
      </c>
      <c r="I6913" t="s">
        <v>8943</v>
      </c>
      <c r="J6913" t="s">
        <v>2119</v>
      </c>
      <c r="K6913" t="s">
        <v>56</v>
      </c>
      <c r="L6913" t="s">
        <v>904</v>
      </c>
      <c r="M6913" t="s">
        <v>2019</v>
      </c>
      <c r="N6913" s="5">
        <v>-19227614</v>
      </c>
    </row>
    <row r="6914" spans="1:14" x14ac:dyDescent="0.25">
      <c r="A6914" t="s">
        <v>72</v>
      </c>
      <c r="B6914" t="s">
        <v>2122</v>
      </c>
      <c r="C6914">
        <v>2311</v>
      </c>
      <c r="D6914" s="2">
        <v>46174</v>
      </c>
      <c r="E6914" t="s">
        <v>905</v>
      </c>
      <c r="F6914" t="s">
        <v>220</v>
      </c>
      <c r="G6914" t="s">
        <v>42</v>
      </c>
      <c r="H6914" t="s">
        <v>976</v>
      </c>
      <c r="I6914" t="s">
        <v>13007</v>
      </c>
      <c r="J6914" t="s">
        <v>42</v>
      </c>
      <c r="K6914" t="s">
        <v>56</v>
      </c>
      <c r="L6914" t="s">
        <v>902</v>
      </c>
      <c r="M6914" t="s">
        <v>2019</v>
      </c>
      <c r="N6914" s="5">
        <v>18484238</v>
      </c>
    </row>
    <row r="6915" spans="1:14" x14ac:dyDescent="0.25">
      <c r="A6915" t="s">
        <v>72</v>
      </c>
      <c r="B6915" t="s">
        <v>2122</v>
      </c>
      <c r="C6915">
        <v>2311</v>
      </c>
      <c r="D6915" s="2">
        <v>46174</v>
      </c>
      <c r="E6915" t="s">
        <v>905</v>
      </c>
      <c r="F6915" t="s">
        <v>220</v>
      </c>
      <c r="G6915" t="s">
        <v>42</v>
      </c>
      <c r="H6915" t="s">
        <v>976</v>
      </c>
      <c r="I6915" t="s">
        <v>13008</v>
      </c>
      <c r="J6915" t="s">
        <v>42</v>
      </c>
      <c r="K6915" t="s">
        <v>56</v>
      </c>
      <c r="L6915" t="s">
        <v>902</v>
      </c>
      <c r="M6915" t="s">
        <v>2019</v>
      </c>
      <c r="N6915" s="5">
        <v>18441315</v>
      </c>
    </row>
    <row r="6916" spans="1:14" x14ac:dyDescent="0.25">
      <c r="A6916" t="s">
        <v>72</v>
      </c>
      <c r="B6916" t="s">
        <v>2122</v>
      </c>
      <c r="C6916">
        <v>2311</v>
      </c>
      <c r="D6916" s="2">
        <v>46174</v>
      </c>
      <c r="E6916" t="s">
        <v>906</v>
      </c>
      <c r="F6916" t="s">
        <v>220</v>
      </c>
      <c r="G6916" t="s">
        <v>42</v>
      </c>
      <c r="H6916" t="s">
        <v>976</v>
      </c>
      <c r="I6916" t="s">
        <v>14</v>
      </c>
      <c r="J6916" t="s">
        <v>2118</v>
      </c>
      <c r="K6916" t="s">
        <v>56</v>
      </c>
      <c r="L6916" t="s">
        <v>903</v>
      </c>
      <c r="M6916" t="s">
        <v>2019</v>
      </c>
      <c r="N6916" s="5">
        <v>18323216</v>
      </c>
    </row>
    <row r="6917" spans="1:14" x14ac:dyDescent="0.25">
      <c r="A6917" t="s">
        <v>72</v>
      </c>
      <c r="B6917" t="s">
        <v>2122</v>
      </c>
      <c r="C6917">
        <v>2311</v>
      </c>
      <c r="D6917" s="2">
        <v>46174</v>
      </c>
      <c r="E6917" t="s">
        <v>907</v>
      </c>
      <c r="F6917" t="s">
        <v>220</v>
      </c>
      <c r="G6917" t="s">
        <v>42</v>
      </c>
      <c r="H6917" t="s">
        <v>976</v>
      </c>
      <c r="I6917" t="s">
        <v>14</v>
      </c>
      <c r="J6917" t="s">
        <v>2119</v>
      </c>
      <c r="K6917" t="s">
        <v>56</v>
      </c>
      <c r="L6917" t="s">
        <v>904</v>
      </c>
      <c r="M6917" t="s">
        <v>2019</v>
      </c>
      <c r="N6917" s="5">
        <v>-2366665</v>
      </c>
    </row>
    <row r="6918" spans="1:14" x14ac:dyDescent="0.25">
      <c r="A6918" t="s">
        <v>72</v>
      </c>
      <c r="B6918" t="s">
        <v>2122</v>
      </c>
      <c r="C6918">
        <v>2311</v>
      </c>
      <c r="D6918" s="2">
        <v>46174</v>
      </c>
      <c r="E6918" t="s">
        <v>907</v>
      </c>
      <c r="F6918" t="s">
        <v>220</v>
      </c>
      <c r="G6918" t="s">
        <v>42</v>
      </c>
      <c r="H6918" t="s">
        <v>976</v>
      </c>
      <c r="I6918" t="s">
        <v>13008</v>
      </c>
      <c r="J6918" t="s">
        <v>2119</v>
      </c>
      <c r="K6918" t="s">
        <v>56</v>
      </c>
      <c r="L6918" t="s">
        <v>904</v>
      </c>
      <c r="M6918" t="s">
        <v>2019</v>
      </c>
      <c r="N6918" s="5">
        <v>-18441315</v>
      </c>
    </row>
    <row r="6919" spans="1:14" x14ac:dyDescent="0.25">
      <c r="A6919" t="s">
        <v>72</v>
      </c>
      <c r="B6919" t="s">
        <v>2123</v>
      </c>
      <c r="C6919">
        <v>1823</v>
      </c>
      <c r="D6919" s="2">
        <v>46023</v>
      </c>
      <c r="E6919" t="s">
        <v>905</v>
      </c>
      <c r="F6919" t="s">
        <v>220</v>
      </c>
      <c r="G6919" t="s">
        <v>42</v>
      </c>
      <c r="H6919" t="s">
        <v>888</v>
      </c>
      <c r="I6919" t="s">
        <v>4524</v>
      </c>
      <c r="J6919" t="s">
        <v>42</v>
      </c>
      <c r="K6919" t="s">
        <v>56</v>
      </c>
      <c r="L6919" t="s">
        <v>902</v>
      </c>
      <c r="M6919" t="s">
        <v>2019</v>
      </c>
      <c r="N6919" s="5">
        <v>89841896</v>
      </c>
    </row>
    <row r="6920" spans="1:14" x14ac:dyDescent="0.25">
      <c r="A6920" t="s">
        <v>72</v>
      </c>
      <c r="B6920" t="s">
        <v>2123</v>
      </c>
      <c r="C6920">
        <v>1823</v>
      </c>
      <c r="D6920" s="2">
        <v>46023</v>
      </c>
      <c r="E6920" t="s">
        <v>907</v>
      </c>
      <c r="F6920" t="s">
        <v>220</v>
      </c>
      <c r="G6920" t="s">
        <v>42</v>
      </c>
      <c r="H6920" t="s">
        <v>888</v>
      </c>
      <c r="I6920" t="s">
        <v>4524</v>
      </c>
      <c r="J6920" t="s">
        <v>2119</v>
      </c>
      <c r="K6920" t="s">
        <v>56</v>
      </c>
      <c r="L6920" t="s">
        <v>904</v>
      </c>
      <c r="M6920" t="s">
        <v>2019</v>
      </c>
      <c r="N6920" s="5">
        <v>-66322546</v>
      </c>
    </row>
    <row r="6921" spans="1:14" x14ac:dyDescent="0.25">
      <c r="A6921" t="s">
        <v>72</v>
      </c>
      <c r="B6921" t="s">
        <v>2123</v>
      </c>
      <c r="C6921">
        <v>1823</v>
      </c>
      <c r="D6921" s="2">
        <v>46023</v>
      </c>
      <c r="E6921" t="s">
        <v>907</v>
      </c>
      <c r="F6921" t="s">
        <v>220</v>
      </c>
      <c r="G6921" t="s">
        <v>42</v>
      </c>
      <c r="H6921" t="s">
        <v>1021</v>
      </c>
      <c r="I6921" t="s">
        <v>4525</v>
      </c>
      <c r="J6921" t="s">
        <v>8934</v>
      </c>
      <c r="K6921" t="s">
        <v>56</v>
      </c>
      <c r="L6921" t="s">
        <v>904</v>
      </c>
      <c r="M6921" t="s">
        <v>2019</v>
      </c>
      <c r="N6921" s="5">
        <v>-220889</v>
      </c>
    </row>
    <row r="6922" spans="1:14" x14ac:dyDescent="0.25">
      <c r="A6922" t="s">
        <v>72</v>
      </c>
      <c r="B6922" t="s">
        <v>2123</v>
      </c>
      <c r="C6922">
        <v>1823</v>
      </c>
      <c r="D6922" s="2">
        <v>46023</v>
      </c>
      <c r="E6922" t="s">
        <v>907</v>
      </c>
      <c r="F6922" t="s">
        <v>220</v>
      </c>
      <c r="G6922" t="s">
        <v>42</v>
      </c>
      <c r="H6922" t="s">
        <v>1021</v>
      </c>
      <c r="I6922" t="s">
        <v>4526</v>
      </c>
      <c r="J6922" t="s">
        <v>8934</v>
      </c>
      <c r="K6922" t="s">
        <v>56</v>
      </c>
      <c r="L6922" t="s">
        <v>904</v>
      </c>
      <c r="M6922" t="s">
        <v>2019</v>
      </c>
      <c r="N6922" s="5">
        <v>-883557</v>
      </c>
    </row>
    <row r="6923" spans="1:14" x14ac:dyDescent="0.25">
      <c r="A6923" t="s">
        <v>72</v>
      </c>
      <c r="B6923" t="s">
        <v>2123</v>
      </c>
      <c r="C6923">
        <v>1823</v>
      </c>
      <c r="D6923" s="2">
        <v>46023</v>
      </c>
      <c r="E6923" t="s">
        <v>907</v>
      </c>
      <c r="F6923" t="s">
        <v>220</v>
      </c>
      <c r="G6923" t="s">
        <v>42</v>
      </c>
      <c r="H6923" t="s">
        <v>1021</v>
      </c>
      <c r="I6923" t="s">
        <v>4527</v>
      </c>
      <c r="J6923" t="s">
        <v>8934</v>
      </c>
      <c r="K6923" t="s">
        <v>56</v>
      </c>
      <c r="L6923" t="s">
        <v>904</v>
      </c>
      <c r="M6923" t="s">
        <v>2019</v>
      </c>
      <c r="N6923" s="5">
        <v>-1491482</v>
      </c>
    </row>
    <row r="6924" spans="1:14" x14ac:dyDescent="0.25">
      <c r="A6924" t="s">
        <v>72</v>
      </c>
      <c r="B6924" t="s">
        <v>2123</v>
      </c>
      <c r="C6924">
        <v>1823</v>
      </c>
      <c r="D6924" s="2">
        <v>46023</v>
      </c>
      <c r="E6924" t="s">
        <v>907</v>
      </c>
      <c r="F6924" t="s">
        <v>220</v>
      </c>
      <c r="G6924" t="s">
        <v>42</v>
      </c>
      <c r="H6924" t="s">
        <v>1021</v>
      </c>
      <c r="I6924" t="s">
        <v>4528</v>
      </c>
      <c r="J6924" t="s">
        <v>8934</v>
      </c>
      <c r="K6924" t="s">
        <v>56</v>
      </c>
      <c r="L6924" t="s">
        <v>904</v>
      </c>
      <c r="M6924" t="s">
        <v>2019</v>
      </c>
      <c r="N6924" s="5">
        <v>-5965928</v>
      </c>
    </row>
    <row r="6925" spans="1:14" x14ac:dyDescent="0.25">
      <c r="A6925" t="s">
        <v>72</v>
      </c>
      <c r="B6925" t="s">
        <v>2123</v>
      </c>
      <c r="C6925">
        <v>1823</v>
      </c>
      <c r="D6925" s="2">
        <v>46023</v>
      </c>
      <c r="E6925" t="s">
        <v>907</v>
      </c>
      <c r="F6925" t="s">
        <v>220</v>
      </c>
      <c r="G6925" t="s">
        <v>42</v>
      </c>
      <c r="H6925" t="s">
        <v>1021</v>
      </c>
      <c r="I6925" t="s">
        <v>4529</v>
      </c>
      <c r="J6925" t="s">
        <v>8934</v>
      </c>
      <c r="K6925" t="s">
        <v>56</v>
      </c>
      <c r="L6925" t="s">
        <v>904</v>
      </c>
      <c r="M6925" t="s">
        <v>2019</v>
      </c>
      <c r="N6925" s="5">
        <v>-795004</v>
      </c>
    </row>
    <row r="6926" spans="1:14" x14ac:dyDescent="0.25">
      <c r="A6926" t="s">
        <v>72</v>
      </c>
      <c r="B6926" t="s">
        <v>2123</v>
      </c>
      <c r="C6926">
        <v>1823</v>
      </c>
      <c r="D6926" s="2">
        <v>46023</v>
      </c>
      <c r="E6926" t="s">
        <v>907</v>
      </c>
      <c r="F6926" t="s">
        <v>220</v>
      </c>
      <c r="G6926" t="s">
        <v>42</v>
      </c>
      <c r="H6926" t="s">
        <v>1021</v>
      </c>
      <c r="I6926" t="s">
        <v>4530</v>
      </c>
      <c r="J6926" t="s">
        <v>8934</v>
      </c>
      <c r="K6926" t="s">
        <v>56</v>
      </c>
      <c r="L6926" t="s">
        <v>904</v>
      </c>
      <c r="M6926" t="s">
        <v>2019</v>
      </c>
      <c r="N6926" s="5">
        <v>-3180015</v>
      </c>
    </row>
    <row r="6927" spans="1:14" x14ac:dyDescent="0.25">
      <c r="A6927" t="s">
        <v>72</v>
      </c>
      <c r="B6927" t="s">
        <v>2123</v>
      </c>
      <c r="C6927">
        <v>1823</v>
      </c>
      <c r="D6927" s="2">
        <v>46023</v>
      </c>
      <c r="E6927" t="s">
        <v>907</v>
      </c>
      <c r="F6927" t="s">
        <v>220</v>
      </c>
      <c r="G6927" t="s">
        <v>42</v>
      </c>
      <c r="H6927" t="s">
        <v>1021</v>
      </c>
      <c r="I6927" t="s">
        <v>4531</v>
      </c>
      <c r="J6927" t="s">
        <v>8934</v>
      </c>
      <c r="K6927" t="s">
        <v>56</v>
      </c>
      <c r="L6927" t="s">
        <v>904</v>
      </c>
      <c r="M6927" t="s">
        <v>2019</v>
      </c>
      <c r="N6927" s="5">
        <v>-825581</v>
      </c>
    </row>
    <row r="6928" spans="1:14" x14ac:dyDescent="0.25">
      <c r="A6928" t="s">
        <v>72</v>
      </c>
      <c r="B6928" t="s">
        <v>2123</v>
      </c>
      <c r="C6928">
        <v>1823</v>
      </c>
      <c r="D6928" s="2">
        <v>46023</v>
      </c>
      <c r="E6928" t="s">
        <v>907</v>
      </c>
      <c r="F6928" t="s">
        <v>220</v>
      </c>
      <c r="G6928" t="s">
        <v>42</v>
      </c>
      <c r="H6928" t="s">
        <v>1021</v>
      </c>
      <c r="I6928" t="s">
        <v>4532</v>
      </c>
      <c r="J6928" t="s">
        <v>8934</v>
      </c>
      <c r="K6928" t="s">
        <v>56</v>
      </c>
      <c r="L6928" t="s">
        <v>904</v>
      </c>
      <c r="M6928" t="s">
        <v>2019</v>
      </c>
      <c r="N6928" s="5">
        <v>-3302323</v>
      </c>
    </row>
    <row r="6929" spans="1:14" x14ac:dyDescent="0.25">
      <c r="A6929" t="s">
        <v>72</v>
      </c>
      <c r="B6929" t="s">
        <v>2123</v>
      </c>
      <c r="C6929">
        <v>1823</v>
      </c>
      <c r="D6929" s="2">
        <v>46023</v>
      </c>
      <c r="E6929" t="s">
        <v>907</v>
      </c>
      <c r="F6929" t="s">
        <v>220</v>
      </c>
      <c r="G6929" t="s">
        <v>42</v>
      </c>
      <c r="H6929" t="s">
        <v>1021</v>
      </c>
      <c r="I6929" t="s">
        <v>3473</v>
      </c>
      <c r="J6929" t="s">
        <v>8934</v>
      </c>
      <c r="K6929" t="s">
        <v>56</v>
      </c>
      <c r="L6929" t="s">
        <v>904</v>
      </c>
      <c r="M6929" t="s">
        <v>2019</v>
      </c>
      <c r="N6929" s="5">
        <v>-825581</v>
      </c>
    </row>
    <row r="6930" spans="1:14" x14ac:dyDescent="0.25">
      <c r="A6930" t="s">
        <v>72</v>
      </c>
      <c r="B6930" t="s">
        <v>2123</v>
      </c>
      <c r="C6930">
        <v>1823</v>
      </c>
      <c r="D6930" s="2">
        <v>46023</v>
      </c>
      <c r="E6930" t="s">
        <v>907</v>
      </c>
      <c r="F6930" t="s">
        <v>220</v>
      </c>
      <c r="G6930" t="s">
        <v>42</v>
      </c>
      <c r="H6930" t="s">
        <v>1021</v>
      </c>
      <c r="I6930" t="s">
        <v>4533</v>
      </c>
      <c r="J6930" t="s">
        <v>8934</v>
      </c>
      <c r="K6930" t="s">
        <v>56</v>
      </c>
      <c r="L6930" t="s">
        <v>904</v>
      </c>
      <c r="M6930" t="s">
        <v>2019</v>
      </c>
      <c r="N6930" s="5">
        <v>-3302323</v>
      </c>
    </row>
    <row r="6931" spans="1:14" x14ac:dyDescent="0.25">
      <c r="A6931" t="s">
        <v>72</v>
      </c>
      <c r="B6931" t="s">
        <v>2123</v>
      </c>
      <c r="C6931">
        <v>1823</v>
      </c>
      <c r="D6931" s="2">
        <v>46023</v>
      </c>
      <c r="E6931" t="s">
        <v>907</v>
      </c>
      <c r="F6931" t="s">
        <v>220</v>
      </c>
      <c r="G6931" t="s">
        <v>42</v>
      </c>
      <c r="H6931" t="s">
        <v>1021</v>
      </c>
      <c r="I6931" t="s">
        <v>3464</v>
      </c>
      <c r="J6931" t="s">
        <v>8934</v>
      </c>
      <c r="K6931" t="s">
        <v>56</v>
      </c>
      <c r="L6931" t="s">
        <v>904</v>
      </c>
      <c r="M6931" t="s">
        <v>2019</v>
      </c>
      <c r="N6931" s="5">
        <v>-1409227</v>
      </c>
    </row>
    <row r="6932" spans="1:14" x14ac:dyDescent="0.25">
      <c r="A6932" t="s">
        <v>72</v>
      </c>
      <c r="B6932" t="s">
        <v>2123</v>
      </c>
      <c r="C6932">
        <v>1823</v>
      </c>
      <c r="D6932" s="2">
        <v>46023</v>
      </c>
      <c r="E6932" t="s">
        <v>907</v>
      </c>
      <c r="F6932" t="s">
        <v>220</v>
      </c>
      <c r="G6932" t="s">
        <v>42</v>
      </c>
      <c r="H6932" t="s">
        <v>1021</v>
      </c>
      <c r="I6932" t="s">
        <v>4534</v>
      </c>
      <c r="J6932" t="s">
        <v>8934</v>
      </c>
      <c r="K6932" t="s">
        <v>56</v>
      </c>
      <c r="L6932" t="s">
        <v>904</v>
      </c>
      <c r="M6932" t="s">
        <v>2019</v>
      </c>
      <c r="N6932" s="5">
        <v>-824023</v>
      </c>
    </row>
    <row r="6933" spans="1:14" x14ac:dyDescent="0.25">
      <c r="A6933" t="s">
        <v>72</v>
      </c>
      <c r="B6933" t="s">
        <v>2123</v>
      </c>
      <c r="C6933">
        <v>1823</v>
      </c>
      <c r="D6933" s="2">
        <v>46023</v>
      </c>
      <c r="E6933" t="s">
        <v>907</v>
      </c>
      <c r="F6933" t="s">
        <v>220</v>
      </c>
      <c r="G6933" t="s">
        <v>42</v>
      </c>
      <c r="H6933" t="s">
        <v>1021</v>
      </c>
      <c r="I6933" t="s">
        <v>4535</v>
      </c>
      <c r="J6933" t="s">
        <v>8934</v>
      </c>
      <c r="K6933" t="s">
        <v>56</v>
      </c>
      <c r="L6933" t="s">
        <v>904</v>
      </c>
      <c r="M6933" t="s">
        <v>2019</v>
      </c>
      <c r="N6933" s="5">
        <v>-765163</v>
      </c>
    </row>
    <row r="6934" spans="1:14" x14ac:dyDescent="0.25">
      <c r="A6934" t="s">
        <v>72</v>
      </c>
      <c r="B6934" t="s">
        <v>2123</v>
      </c>
      <c r="C6934">
        <v>1823</v>
      </c>
      <c r="D6934" s="2">
        <v>46113</v>
      </c>
      <c r="E6934" t="s">
        <v>906</v>
      </c>
      <c r="F6934" t="s">
        <v>220</v>
      </c>
      <c r="G6934" t="s">
        <v>42</v>
      </c>
      <c r="H6934" t="s">
        <v>2681</v>
      </c>
      <c r="I6934" t="s">
        <v>14</v>
      </c>
      <c r="J6934" t="s">
        <v>2118</v>
      </c>
      <c r="K6934" t="s">
        <v>56</v>
      </c>
      <c r="L6934" t="s">
        <v>903</v>
      </c>
      <c r="M6934" t="s">
        <v>2019</v>
      </c>
      <c r="N6934" s="5">
        <v>19304837</v>
      </c>
    </row>
    <row r="6935" spans="1:14" x14ac:dyDescent="0.25">
      <c r="A6935" t="s">
        <v>72</v>
      </c>
      <c r="B6935" t="s">
        <v>2123</v>
      </c>
      <c r="C6935">
        <v>1823</v>
      </c>
      <c r="D6935" s="2">
        <v>46143</v>
      </c>
      <c r="E6935" t="s">
        <v>905</v>
      </c>
      <c r="F6935" t="s">
        <v>220</v>
      </c>
      <c r="G6935" t="s">
        <v>42</v>
      </c>
      <c r="H6935" t="s">
        <v>2681</v>
      </c>
      <c r="I6935" t="s">
        <v>11580</v>
      </c>
      <c r="J6935" t="s">
        <v>42</v>
      </c>
      <c r="K6935" t="s">
        <v>56</v>
      </c>
      <c r="L6935" t="s">
        <v>902</v>
      </c>
      <c r="M6935" t="s">
        <v>2019</v>
      </c>
      <c r="N6935" s="5">
        <v>17093071</v>
      </c>
    </row>
    <row r="6936" spans="1:14" x14ac:dyDescent="0.25">
      <c r="A6936" t="s">
        <v>72</v>
      </c>
      <c r="B6936" t="s">
        <v>2123</v>
      </c>
      <c r="C6936">
        <v>1823</v>
      </c>
      <c r="D6936" s="2">
        <v>46143</v>
      </c>
      <c r="E6936" t="s">
        <v>906</v>
      </c>
      <c r="F6936" t="s">
        <v>220</v>
      </c>
      <c r="G6936" t="s">
        <v>42</v>
      </c>
      <c r="H6936" t="s">
        <v>2681</v>
      </c>
      <c r="I6936" t="s">
        <v>14</v>
      </c>
      <c r="J6936" t="s">
        <v>2118</v>
      </c>
      <c r="K6936" t="s">
        <v>56</v>
      </c>
      <c r="L6936" t="s">
        <v>903</v>
      </c>
      <c r="M6936" t="s">
        <v>2019</v>
      </c>
      <c r="N6936" s="5">
        <v>27052404</v>
      </c>
    </row>
    <row r="6937" spans="1:14" x14ac:dyDescent="0.25">
      <c r="A6937" t="s">
        <v>72</v>
      </c>
      <c r="B6937" t="s">
        <v>2123</v>
      </c>
      <c r="C6937">
        <v>1823</v>
      </c>
      <c r="D6937" s="2">
        <v>46143</v>
      </c>
      <c r="E6937" t="s">
        <v>907</v>
      </c>
      <c r="F6937" t="s">
        <v>220</v>
      </c>
      <c r="G6937" t="s">
        <v>42</v>
      </c>
      <c r="H6937" t="s">
        <v>2681</v>
      </c>
      <c r="I6937" t="s">
        <v>14</v>
      </c>
      <c r="J6937" t="s">
        <v>2119</v>
      </c>
      <c r="K6937" t="s">
        <v>56</v>
      </c>
      <c r="L6937" t="s">
        <v>904</v>
      </c>
      <c r="M6937" t="s">
        <v>2019</v>
      </c>
      <c r="N6937" s="5">
        <v>-6518670</v>
      </c>
    </row>
    <row r="6938" spans="1:14" x14ac:dyDescent="0.25">
      <c r="A6938" t="s">
        <v>72</v>
      </c>
      <c r="B6938" t="s">
        <v>2123</v>
      </c>
      <c r="C6938">
        <v>1823</v>
      </c>
      <c r="D6938" s="2">
        <v>46143</v>
      </c>
      <c r="E6938" t="s">
        <v>907</v>
      </c>
      <c r="F6938" t="s">
        <v>220</v>
      </c>
      <c r="G6938" t="s">
        <v>42</v>
      </c>
      <c r="H6938" t="s">
        <v>2681</v>
      </c>
      <c r="I6938" t="s">
        <v>11580</v>
      </c>
      <c r="J6938" t="s">
        <v>2119</v>
      </c>
      <c r="K6938" t="s">
        <v>56</v>
      </c>
      <c r="L6938" t="s">
        <v>904</v>
      </c>
      <c r="M6938" t="s">
        <v>2019</v>
      </c>
      <c r="N6938" s="5">
        <v>-12786167</v>
      </c>
    </row>
    <row r="6939" spans="1:14" x14ac:dyDescent="0.25">
      <c r="A6939" t="s">
        <v>72</v>
      </c>
      <c r="B6939" t="s">
        <v>2123</v>
      </c>
      <c r="C6939">
        <v>1823</v>
      </c>
      <c r="D6939" s="2">
        <v>46174</v>
      </c>
      <c r="E6939" t="s">
        <v>905</v>
      </c>
      <c r="F6939" t="s">
        <v>220</v>
      </c>
      <c r="G6939" t="s">
        <v>42</v>
      </c>
      <c r="H6939" t="s">
        <v>2681</v>
      </c>
      <c r="I6939" t="s">
        <v>13009</v>
      </c>
      <c r="J6939" t="s">
        <v>42</v>
      </c>
      <c r="K6939" t="s">
        <v>56</v>
      </c>
      <c r="L6939" t="s">
        <v>902</v>
      </c>
      <c r="M6939" t="s">
        <v>2019</v>
      </c>
      <c r="N6939" s="5">
        <v>17093071</v>
      </c>
    </row>
    <row r="6940" spans="1:14" x14ac:dyDescent="0.25">
      <c r="A6940" t="s">
        <v>72</v>
      </c>
      <c r="B6940" t="s">
        <v>2123</v>
      </c>
      <c r="C6940">
        <v>1823</v>
      </c>
      <c r="D6940" s="2">
        <v>46174</v>
      </c>
      <c r="E6940" t="s">
        <v>905</v>
      </c>
      <c r="F6940" t="s">
        <v>220</v>
      </c>
      <c r="G6940" t="s">
        <v>42</v>
      </c>
      <c r="H6940" t="s">
        <v>2681</v>
      </c>
      <c r="I6940" t="s">
        <v>13010</v>
      </c>
      <c r="J6940" t="s">
        <v>42</v>
      </c>
      <c r="K6940" t="s">
        <v>56</v>
      </c>
      <c r="L6940" t="s">
        <v>902</v>
      </c>
      <c r="M6940" t="s">
        <v>2019</v>
      </c>
      <c r="N6940" s="5">
        <v>-17093071</v>
      </c>
    </row>
    <row r="6941" spans="1:14" x14ac:dyDescent="0.25">
      <c r="A6941" t="s">
        <v>72</v>
      </c>
      <c r="B6941" t="s">
        <v>2123</v>
      </c>
      <c r="C6941">
        <v>1823</v>
      </c>
      <c r="D6941" s="2">
        <v>46174</v>
      </c>
      <c r="E6941" t="s">
        <v>905</v>
      </c>
      <c r="F6941" t="s">
        <v>220</v>
      </c>
      <c r="G6941" t="s">
        <v>42</v>
      </c>
      <c r="H6941" t="s">
        <v>2680</v>
      </c>
      <c r="I6941" t="s">
        <v>13011</v>
      </c>
      <c r="J6941" t="s">
        <v>42</v>
      </c>
      <c r="K6941" t="s">
        <v>56</v>
      </c>
      <c r="L6941" t="s">
        <v>902</v>
      </c>
      <c r="M6941" t="s">
        <v>2019</v>
      </c>
      <c r="N6941" s="5">
        <v>6664266</v>
      </c>
    </row>
    <row r="6942" spans="1:14" x14ac:dyDescent="0.25">
      <c r="A6942" t="s">
        <v>72</v>
      </c>
      <c r="B6942" t="s">
        <v>2123</v>
      </c>
      <c r="C6942">
        <v>1823</v>
      </c>
      <c r="D6942" s="2">
        <v>46174</v>
      </c>
      <c r="E6942" t="s">
        <v>906</v>
      </c>
      <c r="F6942" t="s">
        <v>220</v>
      </c>
      <c r="G6942" t="s">
        <v>42</v>
      </c>
      <c r="H6942" t="s">
        <v>2681</v>
      </c>
      <c r="I6942" t="s">
        <v>14</v>
      </c>
      <c r="J6942" t="s">
        <v>2118</v>
      </c>
      <c r="K6942" t="s">
        <v>56</v>
      </c>
      <c r="L6942" t="s">
        <v>903</v>
      </c>
      <c r="M6942" t="s">
        <v>2019</v>
      </c>
      <c r="N6942" s="5">
        <v>24852486</v>
      </c>
    </row>
    <row r="6943" spans="1:14" x14ac:dyDescent="0.25">
      <c r="A6943" t="s">
        <v>72</v>
      </c>
      <c r="B6943" t="s">
        <v>2123</v>
      </c>
      <c r="C6943">
        <v>1823</v>
      </c>
      <c r="D6943" s="2">
        <v>46174</v>
      </c>
      <c r="E6943" t="s">
        <v>906</v>
      </c>
      <c r="F6943" t="s">
        <v>220</v>
      </c>
      <c r="G6943" t="s">
        <v>42</v>
      </c>
      <c r="H6943" t="s">
        <v>888</v>
      </c>
      <c r="I6943" t="s">
        <v>13012</v>
      </c>
      <c r="J6943" t="s">
        <v>2118</v>
      </c>
      <c r="K6943" t="s">
        <v>56</v>
      </c>
      <c r="L6943" t="s">
        <v>903</v>
      </c>
      <c r="M6943" t="s">
        <v>2019</v>
      </c>
      <c r="N6943" s="5">
        <v>25204163</v>
      </c>
    </row>
    <row r="6944" spans="1:14" x14ac:dyDescent="0.25">
      <c r="A6944" t="s">
        <v>72</v>
      </c>
      <c r="B6944" t="s">
        <v>2123</v>
      </c>
      <c r="C6944">
        <v>1823</v>
      </c>
      <c r="D6944" s="2">
        <v>46174</v>
      </c>
      <c r="E6944" t="s">
        <v>906</v>
      </c>
      <c r="F6944" t="s">
        <v>220</v>
      </c>
      <c r="G6944" t="s">
        <v>42</v>
      </c>
      <c r="H6944" t="s">
        <v>2680</v>
      </c>
      <c r="I6944" t="s">
        <v>14</v>
      </c>
      <c r="J6944" t="s">
        <v>2118</v>
      </c>
      <c r="K6944" t="s">
        <v>56</v>
      </c>
      <c r="L6944" t="s">
        <v>903</v>
      </c>
      <c r="M6944" t="s">
        <v>2019</v>
      </c>
      <c r="N6944" s="5">
        <v>8112629</v>
      </c>
    </row>
    <row r="6945" spans="1:14" x14ac:dyDescent="0.25">
      <c r="A6945" t="s">
        <v>72</v>
      </c>
      <c r="B6945" t="s">
        <v>2123</v>
      </c>
      <c r="C6945">
        <v>1823</v>
      </c>
      <c r="D6945" s="2">
        <v>46174</v>
      </c>
      <c r="E6945" t="s">
        <v>907</v>
      </c>
      <c r="F6945" t="s">
        <v>220</v>
      </c>
      <c r="G6945" t="s">
        <v>42</v>
      </c>
      <c r="H6945" t="s">
        <v>2681</v>
      </c>
      <c r="I6945" t="s">
        <v>14</v>
      </c>
      <c r="J6945" t="s">
        <v>2119</v>
      </c>
      <c r="K6945" t="s">
        <v>56</v>
      </c>
      <c r="L6945" t="s">
        <v>904</v>
      </c>
      <c r="M6945" t="s">
        <v>2019</v>
      </c>
      <c r="N6945" s="5">
        <v>-27052404</v>
      </c>
    </row>
    <row r="6946" spans="1:14" x14ac:dyDescent="0.25">
      <c r="A6946" t="s">
        <v>73</v>
      </c>
      <c r="B6946" t="s">
        <v>2124</v>
      </c>
      <c r="C6946">
        <v>1793</v>
      </c>
      <c r="D6946" s="2">
        <v>46023</v>
      </c>
      <c r="E6946" t="s">
        <v>905</v>
      </c>
      <c r="F6946" t="s">
        <v>329</v>
      </c>
      <c r="G6946" t="s">
        <v>312</v>
      </c>
      <c r="H6946" t="s">
        <v>3130</v>
      </c>
      <c r="I6946" t="s">
        <v>4536</v>
      </c>
      <c r="J6946" t="s">
        <v>312</v>
      </c>
      <c r="K6946" t="s">
        <v>56</v>
      </c>
      <c r="L6946" t="s">
        <v>902</v>
      </c>
      <c r="M6946" t="s">
        <v>1829</v>
      </c>
      <c r="N6946" s="5">
        <v>3217965</v>
      </c>
    </row>
    <row r="6947" spans="1:14" x14ac:dyDescent="0.25">
      <c r="A6947" t="s">
        <v>73</v>
      </c>
      <c r="B6947" t="s">
        <v>2124</v>
      </c>
      <c r="C6947">
        <v>1793</v>
      </c>
      <c r="D6947" s="2">
        <v>46023</v>
      </c>
      <c r="E6947" t="s">
        <v>905</v>
      </c>
      <c r="F6947" t="s">
        <v>934</v>
      </c>
      <c r="G6947" t="s">
        <v>935</v>
      </c>
      <c r="H6947" t="s">
        <v>3010</v>
      </c>
      <c r="I6947" t="s">
        <v>4537</v>
      </c>
      <c r="J6947" t="s">
        <v>935</v>
      </c>
      <c r="K6947" t="s">
        <v>56</v>
      </c>
      <c r="L6947" t="s">
        <v>902</v>
      </c>
      <c r="M6947" t="s">
        <v>1829</v>
      </c>
      <c r="N6947" s="5">
        <v>1189308</v>
      </c>
    </row>
    <row r="6948" spans="1:14" x14ac:dyDescent="0.25">
      <c r="A6948" t="s">
        <v>73</v>
      </c>
      <c r="B6948" t="s">
        <v>2124</v>
      </c>
      <c r="C6948">
        <v>1793</v>
      </c>
      <c r="D6948" s="2">
        <v>46023</v>
      </c>
      <c r="E6948" t="s">
        <v>905</v>
      </c>
      <c r="F6948" t="s">
        <v>3244</v>
      </c>
      <c r="G6948" t="s">
        <v>3245</v>
      </c>
      <c r="H6948" t="s">
        <v>3246</v>
      </c>
      <c r="I6948" t="s">
        <v>4538</v>
      </c>
      <c r="J6948" t="s">
        <v>3245</v>
      </c>
      <c r="K6948" t="s">
        <v>56</v>
      </c>
      <c r="L6948" t="s">
        <v>902</v>
      </c>
      <c r="M6948" t="s">
        <v>1829</v>
      </c>
      <c r="N6948" s="5">
        <v>795250</v>
      </c>
    </row>
    <row r="6949" spans="1:14" x14ac:dyDescent="0.25">
      <c r="A6949" t="s">
        <v>73</v>
      </c>
      <c r="B6949" t="s">
        <v>2124</v>
      </c>
      <c r="C6949">
        <v>1793</v>
      </c>
      <c r="D6949" s="2">
        <v>46023</v>
      </c>
      <c r="E6949" t="s">
        <v>905</v>
      </c>
      <c r="F6949" t="s">
        <v>1798</v>
      </c>
      <c r="G6949" t="s">
        <v>1799</v>
      </c>
      <c r="H6949" t="s">
        <v>3331</v>
      </c>
      <c r="I6949" t="s">
        <v>4539</v>
      </c>
      <c r="J6949" t="s">
        <v>1799</v>
      </c>
      <c r="K6949" t="s">
        <v>56</v>
      </c>
      <c r="L6949" t="s">
        <v>902</v>
      </c>
      <c r="M6949" t="s">
        <v>1829</v>
      </c>
      <c r="N6949" s="5">
        <v>1113136</v>
      </c>
    </row>
    <row r="6950" spans="1:14" x14ac:dyDescent="0.25">
      <c r="A6950" t="s">
        <v>73</v>
      </c>
      <c r="B6950" t="s">
        <v>2124</v>
      </c>
      <c r="C6950">
        <v>1793</v>
      </c>
      <c r="D6950" s="2">
        <v>46023</v>
      </c>
      <c r="E6950" t="s">
        <v>905</v>
      </c>
      <c r="F6950" t="s">
        <v>223</v>
      </c>
      <c r="G6950" t="s">
        <v>5</v>
      </c>
      <c r="H6950" t="s">
        <v>2977</v>
      </c>
      <c r="I6950" t="s">
        <v>4540</v>
      </c>
      <c r="J6950" t="s">
        <v>5</v>
      </c>
      <c r="K6950" t="s">
        <v>56</v>
      </c>
      <c r="L6950" t="s">
        <v>902</v>
      </c>
      <c r="M6950" t="s">
        <v>1829</v>
      </c>
      <c r="N6950" s="5">
        <v>2464162</v>
      </c>
    </row>
    <row r="6951" spans="1:14" x14ac:dyDescent="0.25">
      <c r="A6951" t="s">
        <v>73</v>
      </c>
      <c r="B6951" t="s">
        <v>2124</v>
      </c>
      <c r="C6951">
        <v>1793</v>
      </c>
      <c r="D6951" s="2">
        <v>46023</v>
      </c>
      <c r="E6951" t="s">
        <v>905</v>
      </c>
      <c r="F6951" t="s">
        <v>2606</v>
      </c>
      <c r="G6951" t="s">
        <v>2607</v>
      </c>
      <c r="H6951" t="s">
        <v>2608</v>
      </c>
      <c r="I6951" t="s">
        <v>4541</v>
      </c>
      <c r="J6951" t="s">
        <v>2607</v>
      </c>
      <c r="K6951" t="s">
        <v>56</v>
      </c>
      <c r="L6951" t="s">
        <v>902</v>
      </c>
      <c r="M6951" t="s">
        <v>1829</v>
      </c>
      <c r="N6951" s="5">
        <v>1390210</v>
      </c>
    </row>
    <row r="6952" spans="1:14" x14ac:dyDescent="0.25">
      <c r="A6952" t="s">
        <v>73</v>
      </c>
      <c r="B6952" t="s">
        <v>2124</v>
      </c>
      <c r="C6952">
        <v>1793</v>
      </c>
      <c r="D6952" s="2">
        <v>46023</v>
      </c>
      <c r="E6952" t="s">
        <v>905</v>
      </c>
      <c r="F6952" t="s">
        <v>1301</v>
      </c>
      <c r="G6952" t="s">
        <v>1302</v>
      </c>
      <c r="H6952" t="s">
        <v>2658</v>
      </c>
      <c r="I6952" t="s">
        <v>4542</v>
      </c>
      <c r="J6952" t="s">
        <v>1302</v>
      </c>
      <c r="K6952" t="s">
        <v>56</v>
      </c>
      <c r="L6952" t="s">
        <v>902</v>
      </c>
      <c r="M6952" t="s">
        <v>1829</v>
      </c>
      <c r="N6952" s="5">
        <v>893677</v>
      </c>
    </row>
    <row r="6953" spans="1:14" x14ac:dyDescent="0.25">
      <c r="A6953" t="s">
        <v>73</v>
      </c>
      <c r="B6953" t="s">
        <v>2124</v>
      </c>
      <c r="C6953">
        <v>1793</v>
      </c>
      <c r="D6953" s="2">
        <v>46023</v>
      </c>
      <c r="E6953" t="s">
        <v>905</v>
      </c>
      <c r="F6953" t="s">
        <v>4543</v>
      </c>
      <c r="G6953" t="s">
        <v>14</v>
      </c>
      <c r="H6953" t="s">
        <v>2944</v>
      </c>
      <c r="I6953" t="s">
        <v>4544</v>
      </c>
      <c r="J6953" t="s">
        <v>4545</v>
      </c>
      <c r="K6953" t="s">
        <v>56</v>
      </c>
      <c r="L6953" t="s">
        <v>902</v>
      </c>
      <c r="M6953" t="s">
        <v>1829</v>
      </c>
      <c r="N6953" s="5">
        <v>2186515</v>
      </c>
    </row>
    <row r="6954" spans="1:14" x14ac:dyDescent="0.25">
      <c r="A6954" t="s">
        <v>73</v>
      </c>
      <c r="B6954" t="s">
        <v>2124</v>
      </c>
      <c r="C6954">
        <v>1793</v>
      </c>
      <c r="D6954" s="2">
        <v>46023</v>
      </c>
      <c r="E6954" t="s">
        <v>905</v>
      </c>
      <c r="F6954" t="s">
        <v>3012</v>
      </c>
      <c r="G6954" t="s">
        <v>14</v>
      </c>
      <c r="H6954" t="s">
        <v>3014</v>
      </c>
      <c r="I6954" t="s">
        <v>4546</v>
      </c>
      <c r="J6954" t="s">
        <v>3013</v>
      </c>
      <c r="K6954" t="s">
        <v>56</v>
      </c>
      <c r="L6954" t="s">
        <v>902</v>
      </c>
      <c r="M6954" t="s">
        <v>1829</v>
      </c>
      <c r="N6954" s="5">
        <v>6404502</v>
      </c>
    </row>
    <row r="6955" spans="1:14" x14ac:dyDescent="0.25">
      <c r="A6955" t="s">
        <v>73</v>
      </c>
      <c r="B6955" t="s">
        <v>2124</v>
      </c>
      <c r="C6955">
        <v>1793</v>
      </c>
      <c r="D6955" s="2">
        <v>46023</v>
      </c>
      <c r="E6955" t="s">
        <v>905</v>
      </c>
      <c r="F6955" t="s">
        <v>813</v>
      </c>
      <c r="G6955" t="s">
        <v>769</v>
      </c>
      <c r="H6955" t="s">
        <v>2645</v>
      </c>
      <c r="I6955" t="s">
        <v>4547</v>
      </c>
      <c r="J6955" t="s">
        <v>769</v>
      </c>
      <c r="K6955" t="s">
        <v>56</v>
      </c>
      <c r="L6955" t="s">
        <v>902</v>
      </c>
      <c r="M6955" t="s">
        <v>1829</v>
      </c>
      <c r="N6955" s="5">
        <v>198660</v>
      </c>
    </row>
    <row r="6956" spans="1:14" x14ac:dyDescent="0.25">
      <c r="A6956" t="s">
        <v>73</v>
      </c>
      <c r="B6956" t="s">
        <v>2124</v>
      </c>
      <c r="C6956">
        <v>1793</v>
      </c>
      <c r="D6956" s="2">
        <v>46023</v>
      </c>
      <c r="E6956" t="s">
        <v>905</v>
      </c>
      <c r="F6956" t="s">
        <v>975</v>
      </c>
      <c r="G6956" t="s">
        <v>1845</v>
      </c>
      <c r="H6956" t="s">
        <v>3242</v>
      </c>
      <c r="I6956" t="s">
        <v>4548</v>
      </c>
      <c r="J6956" t="s">
        <v>1950</v>
      </c>
      <c r="K6956" t="s">
        <v>56</v>
      </c>
      <c r="L6956" t="s">
        <v>902</v>
      </c>
      <c r="M6956" t="s">
        <v>1829</v>
      </c>
      <c r="N6956" s="5">
        <v>3772830</v>
      </c>
    </row>
    <row r="6957" spans="1:14" x14ac:dyDescent="0.25">
      <c r="A6957" t="s">
        <v>73</v>
      </c>
      <c r="B6957" t="s">
        <v>2124</v>
      </c>
      <c r="C6957">
        <v>1793</v>
      </c>
      <c r="D6957" s="2">
        <v>46023</v>
      </c>
      <c r="E6957" t="s">
        <v>905</v>
      </c>
      <c r="F6957" t="s">
        <v>1203</v>
      </c>
      <c r="G6957" t="s">
        <v>1204</v>
      </c>
      <c r="H6957" t="s">
        <v>1729</v>
      </c>
      <c r="I6957" t="s">
        <v>4549</v>
      </c>
      <c r="J6957" t="s">
        <v>1204</v>
      </c>
      <c r="K6957" t="s">
        <v>56</v>
      </c>
      <c r="L6957" t="s">
        <v>902</v>
      </c>
      <c r="M6957" t="s">
        <v>1829</v>
      </c>
      <c r="N6957" s="5">
        <v>397587</v>
      </c>
    </row>
    <row r="6958" spans="1:14" x14ac:dyDescent="0.25">
      <c r="A6958" t="s">
        <v>73</v>
      </c>
      <c r="B6958" t="s">
        <v>2124</v>
      </c>
      <c r="C6958">
        <v>1793</v>
      </c>
      <c r="D6958" s="2">
        <v>46023</v>
      </c>
      <c r="E6958" t="s">
        <v>905</v>
      </c>
      <c r="F6958" t="s">
        <v>2942</v>
      </c>
      <c r="G6958" t="s">
        <v>14</v>
      </c>
      <c r="H6958" t="s">
        <v>2944</v>
      </c>
      <c r="I6958" t="s">
        <v>4550</v>
      </c>
      <c r="J6958" t="s">
        <v>2943</v>
      </c>
      <c r="K6958" t="s">
        <v>56</v>
      </c>
      <c r="L6958" t="s">
        <v>902</v>
      </c>
      <c r="M6958" t="s">
        <v>1829</v>
      </c>
      <c r="N6958" s="5">
        <v>2186515</v>
      </c>
    </row>
    <row r="6959" spans="1:14" x14ac:dyDescent="0.25">
      <c r="A6959" t="s">
        <v>73</v>
      </c>
      <c r="B6959" t="s">
        <v>2124</v>
      </c>
      <c r="C6959">
        <v>1793</v>
      </c>
      <c r="D6959" s="2">
        <v>46023</v>
      </c>
      <c r="E6959" t="s">
        <v>905</v>
      </c>
      <c r="F6959" t="s">
        <v>2942</v>
      </c>
      <c r="G6959" t="s">
        <v>14</v>
      </c>
      <c r="H6959" t="s">
        <v>2944</v>
      </c>
      <c r="I6959" t="s">
        <v>4551</v>
      </c>
      <c r="J6959" t="s">
        <v>2943</v>
      </c>
      <c r="K6959" t="s">
        <v>56</v>
      </c>
      <c r="L6959" t="s">
        <v>902</v>
      </c>
      <c r="M6959" t="s">
        <v>1829</v>
      </c>
      <c r="N6959" s="5">
        <v>-2186515</v>
      </c>
    </row>
    <row r="6960" spans="1:14" x14ac:dyDescent="0.25">
      <c r="A6960" t="s">
        <v>73</v>
      </c>
      <c r="B6960" t="s">
        <v>2124</v>
      </c>
      <c r="C6960">
        <v>1793</v>
      </c>
      <c r="D6960" s="2">
        <v>46023</v>
      </c>
      <c r="E6960" t="s">
        <v>906</v>
      </c>
      <c r="F6960" t="s">
        <v>4543</v>
      </c>
      <c r="G6960" t="s">
        <v>14</v>
      </c>
      <c r="H6960" t="s">
        <v>2944</v>
      </c>
      <c r="I6960" t="s">
        <v>4552</v>
      </c>
      <c r="J6960" t="s">
        <v>4553</v>
      </c>
      <c r="K6960" t="s">
        <v>56</v>
      </c>
      <c r="L6960" t="s">
        <v>903</v>
      </c>
      <c r="M6960" t="s">
        <v>1829</v>
      </c>
      <c r="N6960" s="5">
        <v>2186515</v>
      </c>
    </row>
    <row r="6961" spans="1:14" x14ac:dyDescent="0.25">
      <c r="A6961" t="s">
        <v>73</v>
      </c>
      <c r="B6961" t="s">
        <v>2124</v>
      </c>
      <c r="C6961">
        <v>1793</v>
      </c>
      <c r="D6961" s="2">
        <v>46054</v>
      </c>
      <c r="E6961" t="s">
        <v>905</v>
      </c>
      <c r="F6961" t="s">
        <v>329</v>
      </c>
      <c r="G6961" t="s">
        <v>312</v>
      </c>
      <c r="H6961" t="s">
        <v>2875</v>
      </c>
      <c r="I6961" t="s">
        <v>5789</v>
      </c>
      <c r="J6961" t="s">
        <v>312</v>
      </c>
      <c r="K6961" t="s">
        <v>56</v>
      </c>
      <c r="L6961" t="s">
        <v>902</v>
      </c>
      <c r="M6961" t="s">
        <v>1829</v>
      </c>
      <c r="N6961" s="5">
        <v>1390161</v>
      </c>
    </row>
    <row r="6962" spans="1:14" x14ac:dyDescent="0.25">
      <c r="A6962" t="s">
        <v>73</v>
      </c>
      <c r="B6962" t="s">
        <v>2124</v>
      </c>
      <c r="C6962">
        <v>1793</v>
      </c>
      <c r="D6962" s="2">
        <v>46054</v>
      </c>
      <c r="E6962" t="s">
        <v>905</v>
      </c>
      <c r="F6962" t="s">
        <v>1798</v>
      </c>
      <c r="G6962" t="s">
        <v>1799</v>
      </c>
      <c r="H6962" t="s">
        <v>2884</v>
      </c>
      <c r="I6962" t="s">
        <v>5790</v>
      </c>
      <c r="J6962" t="s">
        <v>1799</v>
      </c>
      <c r="K6962" t="s">
        <v>56</v>
      </c>
      <c r="L6962" t="s">
        <v>902</v>
      </c>
      <c r="M6962" t="s">
        <v>1829</v>
      </c>
      <c r="N6962" s="5">
        <v>1111758</v>
      </c>
    </row>
    <row r="6963" spans="1:14" x14ac:dyDescent="0.25">
      <c r="A6963" t="s">
        <v>73</v>
      </c>
      <c r="B6963" t="s">
        <v>2124</v>
      </c>
      <c r="C6963">
        <v>1793</v>
      </c>
      <c r="D6963" s="2">
        <v>46054</v>
      </c>
      <c r="E6963" t="s">
        <v>905</v>
      </c>
      <c r="F6963" t="s">
        <v>223</v>
      </c>
      <c r="G6963" t="s">
        <v>5</v>
      </c>
      <c r="H6963" t="s">
        <v>2851</v>
      </c>
      <c r="I6963" t="s">
        <v>5791</v>
      </c>
      <c r="J6963" t="s">
        <v>5</v>
      </c>
      <c r="K6963" t="s">
        <v>56</v>
      </c>
      <c r="L6963" t="s">
        <v>902</v>
      </c>
      <c r="M6963" t="s">
        <v>1829</v>
      </c>
      <c r="N6963" s="5">
        <v>396943</v>
      </c>
    </row>
    <row r="6964" spans="1:14" x14ac:dyDescent="0.25">
      <c r="A6964" t="s">
        <v>73</v>
      </c>
      <c r="B6964" t="s">
        <v>2124</v>
      </c>
      <c r="C6964">
        <v>1793</v>
      </c>
      <c r="D6964" s="2">
        <v>46054</v>
      </c>
      <c r="E6964" t="s">
        <v>905</v>
      </c>
      <c r="F6964" t="s">
        <v>1301</v>
      </c>
      <c r="G6964" t="s">
        <v>1302</v>
      </c>
      <c r="H6964" t="s">
        <v>2658</v>
      </c>
      <c r="I6964" t="s">
        <v>5792</v>
      </c>
      <c r="J6964" t="s">
        <v>1302</v>
      </c>
      <c r="K6964" t="s">
        <v>56</v>
      </c>
      <c r="L6964" t="s">
        <v>902</v>
      </c>
      <c r="M6964" t="s">
        <v>1829</v>
      </c>
      <c r="N6964" s="5">
        <v>893677</v>
      </c>
    </row>
    <row r="6965" spans="1:14" x14ac:dyDescent="0.25">
      <c r="A6965" t="s">
        <v>73</v>
      </c>
      <c r="B6965" t="s">
        <v>2124</v>
      </c>
      <c r="C6965">
        <v>1793</v>
      </c>
      <c r="D6965" s="2">
        <v>46054</v>
      </c>
      <c r="E6965" t="s">
        <v>905</v>
      </c>
      <c r="F6965" t="s">
        <v>4543</v>
      </c>
      <c r="G6965" t="s">
        <v>14</v>
      </c>
      <c r="H6965" t="s">
        <v>2944</v>
      </c>
      <c r="I6965" t="s">
        <v>4552</v>
      </c>
      <c r="J6965" t="s">
        <v>5793</v>
      </c>
      <c r="K6965" t="s">
        <v>56</v>
      </c>
      <c r="L6965" t="s">
        <v>902</v>
      </c>
      <c r="M6965" t="s">
        <v>1829</v>
      </c>
      <c r="N6965" s="5">
        <v>2186515</v>
      </c>
    </row>
    <row r="6966" spans="1:14" x14ac:dyDescent="0.25">
      <c r="A6966" t="s">
        <v>73</v>
      </c>
      <c r="B6966" t="s">
        <v>2124</v>
      </c>
      <c r="C6966">
        <v>1793</v>
      </c>
      <c r="D6966" s="2">
        <v>46054</v>
      </c>
      <c r="E6966" t="s">
        <v>905</v>
      </c>
      <c r="F6966" t="s">
        <v>4543</v>
      </c>
      <c r="G6966" t="s">
        <v>14</v>
      </c>
      <c r="H6966" t="s">
        <v>2944</v>
      </c>
      <c r="I6966" t="s">
        <v>5794</v>
      </c>
      <c r="J6966" t="s">
        <v>5793</v>
      </c>
      <c r="K6966" t="s">
        <v>56</v>
      </c>
      <c r="L6966" t="s">
        <v>902</v>
      </c>
      <c r="M6966" t="s">
        <v>1829</v>
      </c>
      <c r="N6966" s="5">
        <v>-2186515</v>
      </c>
    </row>
    <row r="6967" spans="1:14" x14ac:dyDescent="0.25">
      <c r="A6967" t="s">
        <v>73</v>
      </c>
      <c r="B6967" t="s">
        <v>2124</v>
      </c>
      <c r="C6967">
        <v>1793</v>
      </c>
      <c r="D6967" s="2">
        <v>46054</v>
      </c>
      <c r="E6967" t="s">
        <v>905</v>
      </c>
      <c r="F6967" t="s">
        <v>2761</v>
      </c>
      <c r="G6967" t="s">
        <v>14</v>
      </c>
      <c r="H6967" t="s">
        <v>2763</v>
      </c>
      <c r="I6967" t="s">
        <v>5795</v>
      </c>
      <c r="J6967" t="s">
        <v>2762</v>
      </c>
      <c r="K6967" t="s">
        <v>56</v>
      </c>
      <c r="L6967" t="s">
        <v>902</v>
      </c>
      <c r="M6967" t="s">
        <v>1829</v>
      </c>
      <c r="N6967" s="5">
        <v>992459</v>
      </c>
    </row>
    <row r="6968" spans="1:14" x14ac:dyDescent="0.25">
      <c r="A6968" t="s">
        <v>73</v>
      </c>
      <c r="B6968" t="s">
        <v>2124</v>
      </c>
      <c r="C6968">
        <v>1793</v>
      </c>
      <c r="D6968" s="2">
        <v>46054</v>
      </c>
      <c r="E6968" t="s">
        <v>905</v>
      </c>
      <c r="F6968" t="s">
        <v>2765</v>
      </c>
      <c r="G6968" t="s">
        <v>2766</v>
      </c>
      <c r="H6968" t="s">
        <v>2767</v>
      </c>
      <c r="I6968" t="s">
        <v>5796</v>
      </c>
      <c r="J6968" t="s">
        <v>2766</v>
      </c>
      <c r="K6968" t="s">
        <v>56</v>
      </c>
      <c r="L6968" t="s">
        <v>902</v>
      </c>
      <c r="M6968" t="s">
        <v>1829</v>
      </c>
      <c r="N6968" s="5">
        <v>396907</v>
      </c>
    </row>
    <row r="6969" spans="1:14" x14ac:dyDescent="0.25">
      <c r="A6969" t="s">
        <v>73</v>
      </c>
      <c r="B6969" t="s">
        <v>2124</v>
      </c>
      <c r="C6969">
        <v>1793</v>
      </c>
      <c r="D6969" s="2">
        <v>46054</v>
      </c>
      <c r="E6969" t="s">
        <v>905</v>
      </c>
      <c r="F6969" t="s">
        <v>5797</v>
      </c>
      <c r="G6969" t="s">
        <v>5798</v>
      </c>
      <c r="H6969" t="s">
        <v>4818</v>
      </c>
      <c r="I6969" t="s">
        <v>5799</v>
      </c>
      <c r="J6969" t="s">
        <v>5798</v>
      </c>
      <c r="K6969" t="s">
        <v>56</v>
      </c>
      <c r="L6969" t="s">
        <v>902</v>
      </c>
      <c r="M6969" t="s">
        <v>1829</v>
      </c>
      <c r="N6969" s="5">
        <v>2183810</v>
      </c>
    </row>
    <row r="6970" spans="1:14" x14ac:dyDescent="0.25">
      <c r="A6970" t="s">
        <v>73</v>
      </c>
      <c r="B6970" t="s">
        <v>2124</v>
      </c>
      <c r="C6970">
        <v>1793</v>
      </c>
      <c r="D6970" s="2">
        <v>46054</v>
      </c>
      <c r="E6970" t="s">
        <v>905</v>
      </c>
      <c r="F6970" t="s">
        <v>813</v>
      </c>
      <c r="G6970" t="s">
        <v>769</v>
      </c>
      <c r="H6970" t="s">
        <v>2645</v>
      </c>
      <c r="I6970" t="s">
        <v>5800</v>
      </c>
      <c r="J6970" t="s">
        <v>769</v>
      </c>
      <c r="K6970" t="s">
        <v>56</v>
      </c>
      <c r="L6970" t="s">
        <v>902</v>
      </c>
      <c r="M6970" t="s">
        <v>1829</v>
      </c>
      <c r="N6970" s="5">
        <v>198660</v>
      </c>
    </row>
    <row r="6971" spans="1:14" x14ac:dyDescent="0.25">
      <c r="A6971" t="s">
        <v>73</v>
      </c>
      <c r="B6971" t="s">
        <v>2124</v>
      </c>
      <c r="C6971">
        <v>1793</v>
      </c>
      <c r="D6971" s="2">
        <v>46054</v>
      </c>
      <c r="E6971" t="s">
        <v>905</v>
      </c>
      <c r="F6971" t="s">
        <v>5801</v>
      </c>
      <c r="G6971" t="s">
        <v>14</v>
      </c>
      <c r="H6971" t="s">
        <v>4813</v>
      </c>
      <c r="I6971" t="s">
        <v>5802</v>
      </c>
      <c r="J6971" t="s">
        <v>5803</v>
      </c>
      <c r="K6971" t="s">
        <v>56</v>
      </c>
      <c r="L6971" t="s">
        <v>902</v>
      </c>
      <c r="M6971" t="s">
        <v>1829</v>
      </c>
      <c r="N6971" s="5">
        <v>1192018</v>
      </c>
    </row>
    <row r="6972" spans="1:14" x14ac:dyDescent="0.25">
      <c r="A6972" t="s">
        <v>73</v>
      </c>
      <c r="B6972" t="s">
        <v>2124</v>
      </c>
      <c r="C6972">
        <v>1793</v>
      </c>
      <c r="D6972" s="2">
        <v>46054</v>
      </c>
      <c r="E6972" t="s">
        <v>906</v>
      </c>
      <c r="F6972" t="s">
        <v>1041</v>
      </c>
      <c r="G6972" t="s">
        <v>1042</v>
      </c>
      <c r="H6972" t="s">
        <v>2790</v>
      </c>
      <c r="I6972" t="s">
        <v>5804</v>
      </c>
      <c r="J6972" t="s">
        <v>5805</v>
      </c>
      <c r="K6972" t="s">
        <v>56</v>
      </c>
      <c r="L6972" t="s">
        <v>903</v>
      </c>
      <c r="M6972" t="s">
        <v>1829</v>
      </c>
      <c r="N6972" s="5">
        <v>10721883</v>
      </c>
    </row>
    <row r="6973" spans="1:14" x14ac:dyDescent="0.25">
      <c r="A6973" t="s">
        <v>73</v>
      </c>
      <c r="B6973" t="s">
        <v>2124</v>
      </c>
      <c r="C6973">
        <v>1793</v>
      </c>
      <c r="D6973" s="2">
        <v>46054</v>
      </c>
      <c r="E6973" t="s">
        <v>907</v>
      </c>
      <c r="F6973" t="s">
        <v>4543</v>
      </c>
      <c r="G6973" t="s">
        <v>14</v>
      </c>
      <c r="H6973" t="s">
        <v>2944</v>
      </c>
      <c r="I6973" t="s">
        <v>4552</v>
      </c>
      <c r="J6973" t="s">
        <v>5806</v>
      </c>
      <c r="K6973" t="s">
        <v>56</v>
      </c>
      <c r="L6973" t="s">
        <v>904</v>
      </c>
      <c r="M6973" t="s">
        <v>1829</v>
      </c>
      <c r="N6973" s="5">
        <v>-2186515</v>
      </c>
    </row>
    <row r="6974" spans="1:14" x14ac:dyDescent="0.25">
      <c r="A6974" t="s">
        <v>73</v>
      </c>
      <c r="B6974" t="s">
        <v>2124</v>
      </c>
      <c r="C6974">
        <v>1793</v>
      </c>
      <c r="D6974" s="2">
        <v>46082</v>
      </c>
      <c r="E6974" t="s">
        <v>905</v>
      </c>
      <c r="F6974" t="s">
        <v>1798</v>
      </c>
      <c r="G6974" t="s">
        <v>1799</v>
      </c>
      <c r="H6974" t="s">
        <v>6175</v>
      </c>
      <c r="I6974" t="s">
        <v>8944</v>
      </c>
      <c r="J6974" t="s">
        <v>1799</v>
      </c>
      <c r="K6974" t="s">
        <v>56</v>
      </c>
      <c r="L6974" t="s">
        <v>902</v>
      </c>
      <c r="M6974" t="s">
        <v>1829</v>
      </c>
      <c r="N6974" s="5">
        <v>1115568</v>
      </c>
    </row>
    <row r="6975" spans="1:14" x14ac:dyDescent="0.25">
      <c r="A6975" t="s">
        <v>73</v>
      </c>
      <c r="B6975" t="s">
        <v>2124</v>
      </c>
      <c r="C6975">
        <v>1793</v>
      </c>
      <c r="D6975" s="2">
        <v>46082</v>
      </c>
      <c r="E6975" t="s">
        <v>905</v>
      </c>
      <c r="F6975" t="s">
        <v>223</v>
      </c>
      <c r="G6975" t="s">
        <v>5</v>
      </c>
      <c r="H6975" t="s">
        <v>6171</v>
      </c>
      <c r="I6975" t="s">
        <v>8945</v>
      </c>
      <c r="J6975" t="s">
        <v>5</v>
      </c>
      <c r="K6975" t="s">
        <v>56</v>
      </c>
      <c r="L6975" t="s">
        <v>902</v>
      </c>
      <c r="M6975" t="s">
        <v>1829</v>
      </c>
      <c r="N6975" s="5">
        <v>199209</v>
      </c>
    </row>
    <row r="6976" spans="1:14" x14ac:dyDescent="0.25">
      <c r="A6976" t="s">
        <v>73</v>
      </c>
      <c r="B6976" t="s">
        <v>2124</v>
      </c>
      <c r="C6976">
        <v>1793</v>
      </c>
      <c r="D6976" s="2">
        <v>46082</v>
      </c>
      <c r="E6976" t="s">
        <v>905</v>
      </c>
      <c r="F6976" t="s">
        <v>223</v>
      </c>
      <c r="G6976" t="s">
        <v>5</v>
      </c>
      <c r="H6976" t="s">
        <v>6173</v>
      </c>
      <c r="I6976" t="s">
        <v>8946</v>
      </c>
      <c r="J6976" t="s">
        <v>5</v>
      </c>
      <c r="K6976" t="s">
        <v>56</v>
      </c>
      <c r="L6976" t="s">
        <v>902</v>
      </c>
      <c r="M6976" t="s">
        <v>1829</v>
      </c>
      <c r="N6976" s="5">
        <v>1195252</v>
      </c>
    </row>
    <row r="6977" spans="1:14" x14ac:dyDescent="0.25">
      <c r="A6977" t="s">
        <v>73</v>
      </c>
      <c r="B6977" t="s">
        <v>2124</v>
      </c>
      <c r="C6977">
        <v>1793</v>
      </c>
      <c r="D6977" s="2">
        <v>46082</v>
      </c>
      <c r="E6977" t="s">
        <v>905</v>
      </c>
      <c r="F6977" t="s">
        <v>2606</v>
      </c>
      <c r="G6977" t="s">
        <v>2607</v>
      </c>
      <c r="H6977" t="s">
        <v>2608</v>
      </c>
      <c r="I6977" t="s">
        <v>8947</v>
      </c>
      <c r="J6977" t="s">
        <v>2607</v>
      </c>
      <c r="K6977" t="s">
        <v>56</v>
      </c>
      <c r="L6977" t="s">
        <v>902</v>
      </c>
      <c r="M6977" t="s">
        <v>1829</v>
      </c>
      <c r="N6977" s="5">
        <v>1394460</v>
      </c>
    </row>
    <row r="6978" spans="1:14" x14ac:dyDescent="0.25">
      <c r="A6978" t="s">
        <v>73</v>
      </c>
      <c r="B6978" t="s">
        <v>2124</v>
      </c>
      <c r="C6978">
        <v>1793</v>
      </c>
      <c r="D6978" s="2">
        <v>46082</v>
      </c>
      <c r="E6978" t="s">
        <v>905</v>
      </c>
      <c r="F6978" t="s">
        <v>8948</v>
      </c>
      <c r="G6978" t="s">
        <v>8949</v>
      </c>
      <c r="H6978" t="s">
        <v>6757</v>
      </c>
      <c r="I6978" t="s">
        <v>8950</v>
      </c>
      <c r="J6978" t="s">
        <v>8951</v>
      </c>
      <c r="K6978" t="s">
        <v>56</v>
      </c>
      <c r="L6978" t="s">
        <v>902</v>
      </c>
      <c r="M6978" t="s">
        <v>1829</v>
      </c>
      <c r="N6978" s="5">
        <v>199209</v>
      </c>
    </row>
    <row r="6979" spans="1:14" x14ac:dyDescent="0.25">
      <c r="A6979" t="s">
        <v>73</v>
      </c>
      <c r="B6979" t="s">
        <v>2124</v>
      </c>
      <c r="C6979">
        <v>1793</v>
      </c>
      <c r="D6979" s="2">
        <v>46082</v>
      </c>
      <c r="E6979" t="s">
        <v>905</v>
      </c>
      <c r="F6979" t="s">
        <v>5797</v>
      </c>
      <c r="G6979" t="s">
        <v>5798</v>
      </c>
      <c r="H6979" t="s">
        <v>4818</v>
      </c>
      <c r="I6979" t="s">
        <v>8952</v>
      </c>
      <c r="J6979" t="s">
        <v>5798</v>
      </c>
      <c r="K6979" t="s">
        <v>56</v>
      </c>
      <c r="L6979" t="s">
        <v>902</v>
      </c>
      <c r="M6979" t="s">
        <v>1829</v>
      </c>
      <c r="N6979" s="5">
        <v>2183810</v>
      </c>
    </row>
    <row r="6980" spans="1:14" x14ac:dyDescent="0.25">
      <c r="A6980" t="s">
        <v>73</v>
      </c>
      <c r="B6980" t="s">
        <v>2124</v>
      </c>
      <c r="C6980">
        <v>1793</v>
      </c>
      <c r="D6980" s="2">
        <v>46082</v>
      </c>
      <c r="E6980" t="s">
        <v>905</v>
      </c>
      <c r="F6980" t="s">
        <v>8953</v>
      </c>
      <c r="G6980" t="s">
        <v>14</v>
      </c>
      <c r="H6980" t="s">
        <v>6747</v>
      </c>
      <c r="I6980" t="s">
        <v>8954</v>
      </c>
      <c r="J6980" t="s">
        <v>8955</v>
      </c>
      <c r="K6980" t="s">
        <v>56</v>
      </c>
      <c r="L6980" t="s">
        <v>902</v>
      </c>
      <c r="M6980" t="s">
        <v>1829</v>
      </c>
      <c r="N6980" s="5">
        <v>1513986</v>
      </c>
    </row>
    <row r="6981" spans="1:14" x14ac:dyDescent="0.25">
      <c r="A6981" t="s">
        <v>73</v>
      </c>
      <c r="B6981" t="s">
        <v>2124</v>
      </c>
      <c r="C6981">
        <v>1793</v>
      </c>
      <c r="D6981" s="2">
        <v>46082</v>
      </c>
      <c r="E6981" t="s">
        <v>905</v>
      </c>
      <c r="F6981" t="s">
        <v>1041</v>
      </c>
      <c r="G6981" t="s">
        <v>1042</v>
      </c>
      <c r="H6981" t="s">
        <v>2790</v>
      </c>
      <c r="I6981" t="s">
        <v>5804</v>
      </c>
      <c r="J6981" t="s">
        <v>1042</v>
      </c>
      <c r="K6981" t="s">
        <v>56</v>
      </c>
      <c r="L6981" t="s">
        <v>902</v>
      </c>
      <c r="M6981" t="s">
        <v>1829</v>
      </c>
      <c r="N6981" s="5">
        <v>10721883</v>
      </c>
    </row>
    <row r="6982" spans="1:14" x14ac:dyDescent="0.25">
      <c r="A6982" t="s">
        <v>73</v>
      </c>
      <c r="B6982" t="s">
        <v>2124</v>
      </c>
      <c r="C6982">
        <v>1793</v>
      </c>
      <c r="D6982" s="2">
        <v>46082</v>
      </c>
      <c r="E6982" t="s">
        <v>906</v>
      </c>
      <c r="F6982" t="s">
        <v>2093</v>
      </c>
      <c r="G6982" t="s">
        <v>2094</v>
      </c>
      <c r="H6982" t="s">
        <v>2855</v>
      </c>
      <c r="I6982" t="s">
        <v>14</v>
      </c>
      <c r="J6982" t="s">
        <v>8956</v>
      </c>
      <c r="K6982" t="s">
        <v>56</v>
      </c>
      <c r="L6982" t="s">
        <v>903</v>
      </c>
      <c r="M6982" t="s">
        <v>1829</v>
      </c>
      <c r="N6982" s="5">
        <v>7171509</v>
      </c>
    </row>
    <row r="6983" spans="1:14" x14ac:dyDescent="0.25">
      <c r="A6983" t="s">
        <v>73</v>
      </c>
      <c r="B6983" t="s">
        <v>2124</v>
      </c>
      <c r="C6983">
        <v>1793</v>
      </c>
      <c r="D6983" s="2">
        <v>46082</v>
      </c>
      <c r="E6983" t="s">
        <v>906</v>
      </c>
      <c r="F6983" t="s">
        <v>1133</v>
      </c>
      <c r="G6983" t="s">
        <v>1134</v>
      </c>
      <c r="H6983" t="s">
        <v>2758</v>
      </c>
      <c r="I6983" t="s">
        <v>8957</v>
      </c>
      <c r="J6983" t="s">
        <v>8958</v>
      </c>
      <c r="K6983" t="s">
        <v>56</v>
      </c>
      <c r="L6983" t="s">
        <v>903</v>
      </c>
      <c r="M6983" t="s">
        <v>1829</v>
      </c>
      <c r="N6983" s="5">
        <v>3187338</v>
      </c>
    </row>
    <row r="6984" spans="1:14" x14ac:dyDescent="0.25">
      <c r="A6984" t="s">
        <v>73</v>
      </c>
      <c r="B6984" t="s">
        <v>2124</v>
      </c>
      <c r="C6984">
        <v>1793</v>
      </c>
      <c r="D6984" s="2">
        <v>46082</v>
      </c>
      <c r="E6984" t="s">
        <v>907</v>
      </c>
      <c r="F6984" t="s">
        <v>1041</v>
      </c>
      <c r="G6984" t="s">
        <v>1042</v>
      </c>
      <c r="H6984" t="s">
        <v>2790</v>
      </c>
      <c r="I6984" t="s">
        <v>5804</v>
      </c>
      <c r="J6984" t="s">
        <v>8959</v>
      </c>
      <c r="K6984" t="s">
        <v>56</v>
      </c>
      <c r="L6984" t="s">
        <v>904</v>
      </c>
      <c r="M6984" t="s">
        <v>1829</v>
      </c>
      <c r="N6984" s="5">
        <v>-10721883</v>
      </c>
    </row>
    <row r="6985" spans="1:14" x14ac:dyDescent="0.25">
      <c r="A6985" t="s">
        <v>73</v>
      </c>
      <c r="B6985" t="s">
        <v>2124</v>
      </c>
      <c r="C6985">
        <v>1793</v>
      </c>
      <c r="D6985" s="2">
        <v>46113</v>
      </c>
      <c r="E6985" t="s">
        <v>905</v>
      </c>
      <c r="F6985" t="s">
        <v>8960</v>
      </c>
      <c r="G6985" t="s">
        <v>14</v>
      </c>
      <c r="H6985" t="s">
        <v>6752</v>
      </c>
      <c r="I6985" t="s">
        <v>8961</v>
      </c>
      <c r="J6985" t="s">
        <v>8962</v>
      </c>
      <c r="K6985" t="s">
        <v>56</v>
      </c>
      <c r="L6985" t="s">
        <v>902</v>
      </c>
      <c r="M6985" t="s">
        <v>1829</v>
      </c>
      <c r="N6985" s="5">
        <v>2192022</v>
      </c>
    </row>
    <row r="6986" spans="1:14" x14ac:dyDescent="0.25">
      <c r="A6986" t="s">
        <v>73</v>
      </c>
      <c r="B6986" t="s">
        <v>2124</v>
      </c>
      <c r="C6986">
        <v>1793</v>
      </c>
      <c r="D6986" s="2">
        <v>46113</v>
      </c>
      <c r="E6986" t="s">
        <v>905</v>
      </c>
      <c r="F6986" t="s">
        <v>329</v>
      </c>
      <c r="G6986" t="s">
        <v>312</v>
      </c>
      <c r="H6986" t="s">
        <v>6729</v>
      </c>
      <c r="I6986" t="s">
        <v>8963</v>
      </c>
      <c r="J6986" t="s">
        <v>312</v>
      </c>
      <c r="K6986" t="s">
        <v>56</v>
      </c>
      <c r="L6986" t="s">
        <v>902</v>
      </c>
      <c r="M6986" t="s">
        <v>1829</v>
      </c>
      <c r="N6986" s="5">
        <v>4343422</v>
      </c>
    </row>
    <row r="6987" spans="1:14" x14ac:dyDescent="0.25">
      <c r="A6987" t="s">
        <v>73</v>
      </c>
      <c r="B6987" t="s">
        <v>2124</v>
      </c>
      <c r="C6987">
        <v>1793</v>
      </c>
      <c r="D6987" s="2">
        <v>46113</v>
      </c>
      <c r="E6987" t="s">
        <v>905</v>
      </c>
      <c r="F6987" t="s">
        <v>329</v>
      </c>
      <c r="G6987" t="s">
        <v>312</v>
      </c>
      <c r="H6987" t="s">
        <v>6729</v>
      </c>
      <c r="I6987" t="s">
        <v>8964</v>
      </c>
      <c r="J6987" t="s">
        <v>312</v>
      </c>
      <c r="K6987" t="s">
        <v>56</v>
      </c>
      <c r="L6987" t="s">
        <v>902</v>
      </c>
      <c r="M6987" t="s">
        <v>1829</v>
      </c>
      <c r="N6987" s="5">
        <v>4343422</v>
      </c>
    </row>
    <row r="6988" spans="1:14" x14ac:dyDescent="0.25">
      <c r="A6988" t="s">
        <v>73</v>
      </c>
      <c r="B6988" t="s">
        <v>2124</v>
      </c>
      <c r="C6988">
        <v>1793</v>
      </c>
      <c r="D6988" s="2">
        <v>46113</v>
      </c>
      <c r="E6988" t="s">
        <v>905</v>
      </c>
      <c r="F6988" t="s">
        <v>329</v>
      </c>
      <c r="G6988" t="s">
        <v>312</v>
      </c>
      <c r="H6988" t="s">
        <v>6729</v>
      </c>
      <c r="I6988" t="s">
        <v>8965</v>
      </c>
      <c r="J6988" t="s">
        <v>312</v>
      </c>
      <c r="K6988" t="s">
        <v>56</v>
      </c>
      <c r="L6988" t="s">
        <v>902</v>
      </c>
      <c r="M6988" t="s">
        <v>1829</v>
      </c>
      <c r="N6988" s="5">
        <v>-4343422</v>
      </c>
    </row>
    <row r="6989" spans="1:14" x14ac:dyDescent="0.25">
      <c r="A6989" t="s">
        <v>73</v>
      </c>
      <c r="B6989" t="s">
        <v>2124</v>
      </c>
      <c r="C6989">
        <v>1793</v>
      </c>
      <c r="D6989" s="2">
        <v>46113</v>
      </c>
      <c r="E6989" t="s">
        <v>905</v>
      </c>
      <c r="F6989" t="s">
        <v>329</v>
      </c>
      <c r="G6989" t="s">
        <v>312</v>
      </c>
      <c r="H6989" t="s">
        <v>6737</v>
      </c>
      <c r="I6989" t="s">
        <v>8966</v>
      </c>
      <c r="J6989" t="s">
        <v>312</v>
      </c>
      <c r="K6989" t="s">
        <v>56</v>
      </c>
      <c r="L6989" t="s">
        <v>902</v>
      </c>
      <c r="M6989" t="s">
        <v>1829</v>
      </c>
      <c r="N6989" s="5">
        <v>428732</v>
      </c>
    </row>
    <row r="6990" spans="1:14" x14ac:dyDescent="0.25">
      <c r="A6990" t="s">
        <v>73</v>
      </c>
      <c r="B6990" t="s">
        <v>2124</v>
      </c>
      <c r="C6990">
        <v>1793</v>
      </c>
      <c r="D6990" s="2">
        <v>46113</v>
      </c>
      <c r="E6990" t="s">
        <v>905</v>
      </c>
      <c r="F6990" t="s">
        <v>8967</v>
      </c>
      <c r="G6990" t="s">
        <v>14</v>
      </c>
      <c r="H6990" t="s">
        <v>6739</v>
      </c>
      <c r="I6990" t="s">
        <v>8968</v>
      </c>
      <c r="J6990" t="s">
        <v>8969</v>
      </c>
      <c r="K6990" t="s">
        <v>56</v>
      </c>
      <c r="L6990" t="s">
        <v>902</v>
      </c>
      <c r="M6990" t="s">
        <v>1829</v>
      </c>
      <c r="N6990" s="5">
        <v>1792877</v>
      </c>
    </row>
    <row r="6991" spans="1:14" x14ac:dyDescent="0.25">
      <c r="A6991" t="s">
        <v>73</v>
      </c>
      <c r="B6991" t="s">
        <v>2124</v>
      </c>
      <c r="C6991">
        <v>1793</v>
      </c>
      <c r="D6991" s="2">
        <v>46113</v>
      </c>
      <c r="E6991" t="s">
        <v>905</v>
      </c>
      <c r="F6991" t="s">
        <v>8970</v>
      </c>
      <c r="G6991" t="s">
        <v>14</v>
      </c>
      <c r="H6991" t="s">
        <v>6761</v>
      </c>
      <c r="I6991" t="s">
        <v>8971</v>
      </c>
      <c r="J6991" t="s">
        <v>8972</v>
      </c>
      <c r="K6991" t="s">
        <v>56</v>
      </c>
      <c r="L6991" t="s">
        <v>902</v>
      </c>
      <c r="M6991" t="s">
        <v>1829</v>
      </c>
      <c r="N6991" s="5">
        <v>1996717</v>
      </c>
    </row>
    <row r="6992" spans="1:14" x14ac:dyDescent="0.25">
      <c r="A6992" t="s">
        <v>73</v>
      </c>
      <c r="B6992" t="s">
        <v>2124</v>
      </c>
      <c r="C6992">
        <v>1793</v>
      </c>
      <c r="D6992" s="2">
        <v>46113</v>
      </c>
      <c r="E6992" t="s">
        <v>905</v>
      </c>
      <c r="F6992" t="s">
        <v>8973</v>
      </c>
      <c r="G6992" t="s">
        <v>8974</v>
      </c>
      <c r="H6992" t="s">
        <v>6758</v>
      </c>
      <c r="I6992" t="s">
        <v>8975</v>
      </c>
      <c r="J6992" t="s">
        <v>8974</v>
      </c>
      <c r="K6992" t="s">
        <v>56</v>
      </c>
      <c r="L6992" t="s">
        <v>902</v>
      </c>
      <c r="M6992" t="s">
        <v>1829</v>
      </c>
      <c r="N6992" s="5">
        <v>1095647</v>
      </c>
    </row>
    <row r="6993" spans="1:14" x14ac:dyDescent="0.25">
      <c r="A6993" t="s">
        <v>73</v>
      </c>
      <c r="B6993" t="s">
        <v>2124</v>
      </c>
      <c r="C6993">
        <v>1793</v>
      </c>
      <c r="D6993" s="2">
        <v>46113</v>
      </c>
      <c r="E6993" t="s">
        <v>905</v>
      </c>
      <c r="F6993" t="s">
        <v>223</v>
      </c>
      <c r="G6993" t="s">
        <v>5</v>
      </c>
      <c r="H6993" t="s">
        <v>6751</v>
      </c>
      <c r="I6993" t="s">
        <v>8976</v>
      </c>
      <c r="J6993" t="s">
        <v>5</v>
      </c>
      <c r="K6993" t="s">
        <v>56</v>
      </c>
      <c r="L6993" t="s">
        <v>902</v>
      </c>
      <c r="M6993" t="s">
        <v>1829</v>
      </c>
      <c r="N6993" s="5">
        <v>399476</v>
      </c>
    </row>
    <row r="6994" spans="1:14" x14ac:dyDescent="0.25">
      <c r="A6994" t="s">
        <v>73</v>
      </c>
      <c r="B6994" t="s">
        <v>2124</v>
      </c>
      <c r="C6994">
        <v>1793</v>
      </c>
      <c r="D6994" s="2">
        <v>46113</v>
      </c>
      <c r="E6994" t="s">
        <v>905</v>
      </c>
      <c r="F6994" t="s">
        <v>8977</v>
      </c>
      <c r="G6994" t="s">
        <v>14</v>
      </c>
      <c r="H6994" t="s">
        <v>6762</v>
      </c>
      <c r="I6994" t="s">
        <v>8978</v>
      </c>
      <c r="J6994" t="s">
        <v>8979</v>
      </c>
      <c r="K6994" t="s">
        <v>56</v>
      </c>
      <c r="L6994" t="s">
        <v>902</v>
      </c>
      <c r="M6994" t="s">
        <v>1829</v>
      </c>
      <c r="N6994" s="5">
        <v>1195252</v>
      </c>
    </row>
    <row r="6995" spans="1:14" x14ac:dyDescent="0.25">
      <c r="A6995" t="s">
        <v>73</v>
      </c>
      <c r="B6995" t="s">
        <v>2124</v>
      </c>
      <c r="C6995">
        <v>1793</v>
      </c>
      <c r="D6995" s="2">
        <v>46113</v>
      </c>
      <c r="E6995" t="s">
        <v>905</v>
      </c>
      <c r="F6995" t="s">
        <v>2093</v>
      </c>
      <c r="G6995" t="s">
        <v>2094</v>
      </c>
      <c r="H6995" t="s">
        <v>2855</v>
      </c>
      <c r="I6995" t="s">
        <v>8980</v>
      </c>
      <c r="J6995" t="s">
        <v>2094</v>
      </c>
      <c r="K6995" t="s">
        <v>56</v>
      </c>
      <c r="L6995" t="s">
        <v>902</v>
      </c>
      <c r="M6995" t="s">
        <v>1829</v>
      </c>
      <c r="N6995" s="5">
        <v>7171509</v>
      </c>
    </row>
    <row r="6996" spans="1:14" x14ac:dyDescent="0.25">
      <c r="A6996" t="s">
        <v>73</v>
      </c>
      <c r="B6996" t="s">
        <v>2124</v>
      </c>
      <c r="C6996">
        <v>1793</v>
      </c>
      <c r="D6996" s="2">
        <v>46113</v>
      </c>
      <c r="E6996" t="s">
        <v>905</v>
      </c>
      <c r="F6996" t="s">
        <v>975</v>
      </c>
      <c r="G6996" t="s">
        <v>1845</v>
      </c>
      <c r="H6996" t="s">
        <v>6143</v>
      </c>
      <c r="I6996" t="s">
        <v>8981</v>
      </c>
      <c r="J6996" t="s">
        <v>1950</v>
      </c>
      <c r="K6996" t="s">
        <v>56</v>
      </c>
      <c r="L6996" t="s">
        <v>902</v>
      </c>
      <c r="M6996" t="s">
        <v>1829</v>
      </c>
      <c r="N6996" s="5">
        <v>14414555</v>
      </c>
    </row>
    <row r="6997" spans="1:14" x14ac:dyDescent="0.25">
      <c r="A6997" t="s">
        <v>73</v>
      </c>
      <c r="B6997" t="s">
        <v>2124</v>
      </c>
      <c r="C6997">
        <v>1793</v>
      </c>
      <c r="D6997" s="2">
        <v>46113</v>
      </c>
      <c r="E6997" t="s">
        <v>905</v>
      </c>
      <c r="F6997" t="s">
        <v>1133</v>
      </c>
      <c r="G6997" t="s">
        <v>1134</v>
      </c>
      <c r="H6997" t="s">
        <v>2758</v>
      </c>
      <c r="I6997" t="s">
        <v>8957</v>
      </c>
      <c r="J6997" t="s">
        <v>1134</v>
      </c>
      <c r="K6997" t="s">
        <v>56</v>
      </c>
      <c r="L6997" t="s">
        <v>902</v>
      </c>
      <c r="M6997" t="s">
        <v>1829</v>
      </c>
      <c r="N6997" s="5">
        <v>3187338</v>
      </c>
    </row>
    <row r="6998" spans="1:14" x14ac:dyDescent="0.25">
      <c r="A6998" t="s">
        <v>73</v>
      </c>
      <c r="B6998" t="s">
        <v>2124</v>
      </c>
      <c r="C6998">
        <v>1793</v>
      </c>
      <c r="D6998" s="2">
        <v>46113</v>
      </c>
      <c r="E6998" t="s">
        <v>905</v>
      </c>
      <c r="F6998" t="s">
        <v>6147</v>
      </c>
      <c r="G6998" t="s">
        <v>8982</v>
      </c>
      <c r="H6998" t="s">
        <v>6149</v>
      </c>
      <c r="I6998" t="s">
        <v>8983</v>
      </c>
      <c r="J6998" t="s">
        <v>8984</v>
      </c>
      <c r="K6998" t="s">
        <v>56</v>
      </c>
      <c r="L6998" t="s">
        <v>902</v>
      </c>
      <c r="M6998" t="s">
        <v>1829</v>
      </c>
      <c r="N6998" s="5">
        <v>5883298</v>
      </c>
    </row>
    <row r="6999" spans="1:14" x14ac:dyDescent="0.25">
      <c r="A6999" t="s">
        <v>73</v>
      </c>
      <c r="B6999" t="s">
        <v>2124</v>
      </c>
      <c r="C6999">
        <v>1793</v>
      </c>
      <c r="D6999" s="2">
        <v>46113</v>
      </c>
      <c r="E6999" t="s">
        <v>905</v>
      </c>
      <c r="F6999" t="s">
        <v>8985</v>
      </c>
      <c r="G6999" t="s">
        <v>14</v>
      </c>
      <c r="H6999" t="s">
        <v>6732</v>
      </c>
      <c r="I6999" t="s">
        <v>8986</v>
      </c>
      <c r="J6999" t="s">
        <v>8987</v>
      </c>
      <c r="K6999" t="s">
        <v>56</v>
      </c>
      <c r="L6999" t="s">
        <v>902</v>
      </c>
      <c r="M6999" t="s">
        <v>1829</v>
      </c>
      <c r="N6999" s="5">
        <v>962565</v>
      </c>
    </row>
    <row r="7000" spans="1:14" x14ac:dyDescent="0.25">
      <c r="A7000" t="s">
        <v>73</v>
      </c>
      <c r="B7000" t="s">
        <v>2124</v>
      </c>
      <c r="C7000">
        <v>1793</v>
      </c>
      <c r="D7000" s="2">
        <v>46113</v>
      </c>
      <c r="E7000" t="s">
        <v>905</v>
      </c>
      <c r="F7000" t="s">
        <v>5801</v>
      </c>
      <c r="G7000" t="s">
        <v>14</v>
      </c>
      <c r="H7000" t="s">
        <v>6764</v>
      </c>
      <c r="I7000" t="s">
        <v>8988</v>
      </c>
      <c r="J7000" t="s">
        <v>6145</v>
      </c>
      <c r="K7000" t="s">
        <v>56</v>
      </c>
      <c r="L7000" t="s">
        <v>902</v>
      </c>
      <c r="M7000" t="s">
        <v>1829</v>
      </c>
      <c r="N7000" s="5">
        <v>400404</v>
      </c>
    </row>
    <row r="7001" spans="1:14" x14ac:dyDescent="0.25">
      <c r="A7001" t="s">
        <v>73</v>
      </c>
      <c r="B7001" t="s">
        <v>2124</v>
      </c>
      <c r="C7001">
        <v>1793</v>
      </c>
      <c r="D7001" s="2">
        <v>46113</v>
      </c>
      <c r="E7001" t="s">
        <v>907</v>
      </c>
      <c r="F7001" t="s">
        <v>2093</v>
      </c>
      <c r="G7001" t="s">
        <v>2094</v>
      </c>
      <c r="H7001" t="s">
        <v>2855</v>
      </c>
      <c r="I7001" t="s">
        <v>8980</v>
      </c>
      <c r="J7001" t="s">
        <v>8989</v>
      </c>
      <c r="K7001" t="s">
        <v>56</v>
      </c>
      <c r="L7001" t="s">
        <v>904</v>
      </c>
      <c r="M7001" t="s">
        <v>1829</v>
      </c>
      <c r="N7001" s="5">
        <v>-7171509</v>
      </c>
    </row>
    <row r="7002" spans="1:14" x14ac:dyDescent="0.25">
      <c r="A7002" t="s">
        <v>73</v>
      </c>
      <c r="B7002" t="s">
        <v>2124</v>
      </c>
      <c r="C7002">
        <v>1793</v>
      </c>
      <c r="D7002" s="2">
        <v>46113</v>
      </c>
      <c r="E7002" t="s">
        <v>907</v>
      </c>
      <c r="F7002" t="s">
        <v>1133</v>
      </c>
      <c r="G7002" t="s">
        <v>1134</v>
      </c>
      <c r="H7002" t="s">
        <v>2758</v>
      </c>
      <c r="I7002" t="s">
        <v>8957</v>
      </c>
      <c r="J7002" t="s">
        <v>8990</v>
      </c>
      <c r="K7002" t="s">
        <v>56</v>
      </c>
      <c r="L7002" t="s">
        <v>904</v>
      </c>
      <c r="M7002" t="s">
        <v>1829</v>
      </c>
      <c r="N7002" s="5">
        <v>-3187338</v>
      </c>
    </row>
    <row r="7003" spans="1:14" x14ac:dyDescent="0.25">
      <c r="A7003" t="s">
        <v>73</v>
      </c>
      <c r="B7003" t="s">
        <v>2124</v>
      </c>
      <c r="C7003">
        <v>1793</v>
      </c>
      <c r="D7003" s="2">
        <v>46143</v>
      </c>
      <c r="E7003" t="s">
        <v>905</v>
      </c>
      <c r="F7003" t="s">
        <v>329</v>
      </c>
      <c r="G7003" t="s">
        <v>312</v>
      </c>
      <c r="H7003" t="s">
        <v>10616</v>
      </c>
      <c r="I7003" t="s">
        <v>11581</v>
      </c>
      <c r="J7003" t="s">
        <v>312</v>
      </c>
      <c r="K7003" t="s">
        <v>56</v>
      </c>
      <c r="L7003" t="s">
        <v>902</v>
      </c>
      <c r="M7003" t="s">
        <v>1829</v>
      </c>
      <c r="N7003" s="5">
        <v>1390431</v>
      </c>
    </row>
    <row r="7004" spans="1:14" x14ac:dyDescent="0.25">
      <c r="A7004" t="s">
        <v>73</v>
      </c>
      <c r="B7004" t="s">
        <v>2124</v>
      </c>
      <c r="C7004">
        <v>1793</v>
      </c>
      <c r="D7004" s="2">
        <v>46143</v>
      </c>
      <c r="E7004" t="s">
        <v>905</v>
      </c>
      <c r="F7004" t="s">
        <v>11582</v>
      </c>
      <c r="G7004" t="s">
        <v>11583</v>
      </c>
      <c r="H7004" t="s">
        <v>10617</v>
      </c>
      <c r="I7004" t="s">
        <v>11584</v>
      </c>
      <c r="J7004" t="s">
        <v>11585</v>
      </c>
      <c r="K7004" t="s">
        <v>56</v>
      </c>
      <c r="L7004" t="s">
        <v>902</v>
      </c>
      <c r="M7004" t="s">
        <v>1829</v>
      </c>
      <c r="N7004" s="5">
        <v>503631</v>
      </c>
    </row>
    <row r="7005" spans="1:14" x14ac:dyDescent="0.25">
      <c r="A7005" t="s">
        <v>73</v>
      </c>
      <c r="B7005" t="s">
        <v>2124</v>
      </c>
      <c r="C7005">
        <v>1793</v>
      </c>
      <c r="D7005" s="2">
        <v>46143</v>
      </c>
      <c r="E7005" t="s">
        <v>905</v>
      </c>
      <c r="F7005" t="s">
        <v>8970</v>
      </c>
      <c r="G7005" t="s">
        <v>14</v>
      </c>
      <c r="H7005" t="s">
        <v>9745</v>
      </c>
      <c r="I7005" t="s">
        <v>11586</v>
      </c>
      <c r="J7005" t="s">
        <v>8972</v>
      </c>
      <c r="K7005" t="s">
        <v>56</v>
      </c>
      <c r="L7005" t="s">
        <v>902</v>
      </c>
      <c r="M7005" t="s">
        <v>1829</v>
      </c>
      <c r="N7005" s="5">
        <v>120560</v>
      </c>
    </row>
    <row r="7006" spans="1:14" x14ac:dyDescent="0.25">
      <c r="A7006" t="s">
        <v>73</v>
      </c>
      <c r="B7006" t="s">
        <v>2124</v>
      </c>
      <c r="C7006">
        <v>1793</v>
      </c>
      <c r="D7006" s="2">
        <v>46143</v>
      </c>
      <c r="E7006" t="s">
        <v>905</v>
      </c>
      <c r="F7006" t="s">
        <v>11587</v>
      </c>
      <c r="G7006" t="s">
        <v>14</v>
      </c>
      <c r="H7006" t="s">
        <v>10619</v>
      </c>
      <c r="I7006" t="s">
        <v>11588</v>
      </c>
      <c r="J7006" t="s">
        <v>11589</v>
      </c>
      <c r="K7006" t="s">
        <v>56</v>
      </c>
      <c r="L7006" t="s">
        <v>902</v>
      </c>
      <c r="M7006" t="s">
        <v>1829</v>
      </c>
      <c r="N7006" s="5">
        <v>729167</v>
      </c>
    </row>
    <row r="7007" spans="1:14" x14ac:dyDescent="0.25">
      <c r="A7007" t="s">
        <v>73</v>
      </c>
      <c r="B7007" t="s">
        <v>2124</v>
      </c>
      <c r="C7007">
        <v>1793</v>
      </c>
      <c r="D7007" s="2">
        <v>46143</v>
      </c>
      <c r="E7007" t="s">
        <v>905</v>
      </c>
      <c r="F7007" t="s">
        <v>934</v>
      </c>
      <c r="G7007" t="s">
        <v>935</v>
      </c>
      <c r="H7007" t="s">
        <v>9670</v>
      </c>
      <c r="I7007" t="s">
        <v>11590</v>
      </c>
      <c r="J7007" t="s">
        <v>935</v>
      </c>
      <c r="K7007" t="s">
        <v>56</v>
      </c>
      <c r="L7007" t="s">
        <v>902</v>
      </c>
      <c r="M7007" t="s">
        <v>1829</v>
      </c>
      <c r="N7007" s="5">
        <v>796820</v>
      </c>
    </row>
    <row r="7008" spans="1:14" x14ac:dyDescent="0.25">
      <c r="A7008" t="s">
        <v>73</v>
      </c>
      <c r="B7008" t="s">
        <v>2124</v>
      </c>
      <c r="C7008">
        <v>1793</v>
      </c>
      <c r="D7008" s="2">
        <v>46143</v>
      </c>
      <c r="E7008" t="s">
        <v>905</v>
      </c>
      <c r="F7008" t="s">
        <v>8973</v>
      </c>
      <c r="G7008" t="s">
        <v>8974</v>
      </c>
      <c r="H7008" t="s">
        <v>6758</v>
      </c>
      <c r="I7008" t="s">
        <v>11591</v>
      </c>
      <c r="J7008" t="s">
        <v>8974</v>
      </c>
      <c r="K7008" t="s">
        <v>56</v>
      </c>
      <c r="L7008" t="s">
        <v>902</v>
      </c>
      <c r="M7008" t="s">
        <v>1829</v>
      </c>
      <c r="N7008" s="5">
        <v>1111660</v>
      </c>
    </row>
    <row r="7009" spans="1:14" x14ac:dyDescent="0.25">
      <c r="A7009" t="s">
        <v>73</v>
      </c>
      <c r="B7009" t="s">
        <v>2124</v>
      </c>
      <c r="C7009">
        <v>1793</v>
      </c>
      <c r="D7009" s="2">
        <v>46143</v>
      </c>
      <c r="E7009" t="s">
        <v>905</v>
      </c>
      <c r="F7009" t="s">
        <v>9740</v>
      </c>
      <c r="G7009" t="s">
        <v>9741</v>
      </c>
      <c r="H7009" t="s">
        <v>9742</v>
      </c>
      <c r="I7009" t="s">
        <v>11592</v>
      </c>
      <c r="J7009" t="s">
        <v>9741</v>
      </c>
      <c r="K7009" t="s">
        <v>56</v>
      </c>
      <c r="L7009" t="s">
        <v>902</v>
      </c>
      <c r="M7009" t="s">
        <v>1829</v>
      </c>
      <c r="N7009" s="5">
        <v>601800</v>
      </c>
    </row>
    <row r="7010" spans="1:14" x14ac:dyDescent="0.25">
      <c r="A7010" t="s">
        <v>73</v>
      </c>
      <c r="B7010" t="s">
        <v>2124</v>
      </c>
      <c r="C7010">
        <v>1793</v>
      </c>
      <c r="D7010" s="2">
        <v>46143</v>
      </c>
      <c r="E7010" t="s">
        <v>905</v>
      </c>
      <c r="F7010" t="s">
        <v>223</v>
      </c>
      <c r="G7010" t="s">
        <v>5</v>
      </c>
      <c r="H7010" t="s">
        <v>9676</v>
      </c>
      <c r="I7010" t="s">
        <v>11593</v>
      </c>
      <c r="J7010" t="s">
        <v>5</v>
      </c>
      <c r="K7010" t="s">
        <v>56</v>
      </c>
      <c r="L7010" t="s">
        <v>902</v>
      </c>
      <c r="M7010" t="s">
        <v>1829</v>
      </c>
      <c r="N7010" s="5">
        <v>404082</v>
      </c>
    </row>
    <row r="7011" spans="1:14" x14ac:dyDescent="0.25">
      <c r="A7011" t="s">
        <v>73</v>
      </c>
      <c r="B7011" t="s">
        <v>2124</v>
      </c>
      <c r="C7011">
        <v>1793</v>
      </c>
      <c r="D7011" s="2">
        <v>46143</v>
      </c>
      <c r="E7011" t="s">
        <v>905</v>
      </c>
      <c r="F7011" t="s">
        <v>8948</v>
      </c>
      <c r="G7011" t="s">
        <v>8949</v>
      </c>
      <c r="H7011" t="s">
        <v>6757</v>
      </c>
      <c r="I7011" t="s">
        <v>11594</v>
      </c>
      <c r="J7011" t="s">
        <v>8951</v>
      </c>
      <c r="K7011" t="s">
        <v>56</v>
      </c>
      <c r="L7011" t="s">
        <v>902</v>
      </c>
      <c r="M7011" t="s">
        <v>1829</v>
      </c>
      <c r="N7011" s="5">
        <v>201957</v>
      </c>
    </row>
    <row r="7012" spans="1:14" x14ac:dyDescent="0.25">
      <c r="A7012" t="s">
        <v>73</v>
      </c>
      <c r="B7012" t="s">
        <v>2124</v>
      </c>
      <c r="C7012">
        <v>1793</v>
      </c>
      <c r="D7012" s="2">
        <v>46143</v>
      </c>
      <c r="E7012" t="s">
        <v>905</v>
      </c>
      <c r="F7012" t="s">
        <v>10367</v>
      </c>
      <c r="G7012" t="s">
        <v>11595</v>
      </c>
      <c r="H7012" t="s">
        <v>10369</v>
      </c>
      <c r="I7012" t="s">
        <v>11596</v>
      </c>
      <c r="J7012" t="s">
        <v>10368</v>
      </c>
      <c r="K7012" t="s">
        <v>56</v>
      </c>
      <c r="L7012" t="s">
        <v>902</v>
      </c>
      <c r="M7012" t="s">
        <v>1829</v>
      </c>
      <c r="N7012" s="5">
        <v>802404</v>
      </c>
    </row>
    <row r="7013" spans="1:14" x14ac:dyDescent="0.25">
      <c r="A7013" t="s">
        <v>73</v>
      </c>
      <c r="B7013" t="s">
        <v>2124</v>
      </c>
      <c r="C7013">
        <v>1793</v>
      </c>
      <c r="D7013" s="2">
        <v>46143</v>
      </c>
      <c r="E7013" t="s">
        <v>905</v>
      </c>
      <c r="F7013" t="s">
        <v>1301</v>
      </c>
      <c r="G7013" t="s">
        <v>1302</v>
      </c>
      <c r="H7013" t="s">
        <v>9964</v>
      </c>
      <c r="I7013" t="s">
        <v>11597</v>
      </c>
      <c r="J7013" t="s">
        <v>1302</v>
      </c>
      <c r="K7013" t="s">
        <v>56</v>
      </c>
      <c r="L7013" t="s">
        <v>902</v>
      </c>
      <c r="M7013" t="s">
        <v>1829</v>
      </c>
      <c r="N7013" s="5">
        <v>902705</v>
      </c>
    </row>
    <row r="7014" spans="1:14" x14ac:dyDescent="0.25">
      <c r="A7014" t="s">
        <v>73</v>
      </c>
      <c r="B7014" t="s">
        <v>2124</v>
      </c>
      <c r="C7014">
        <v>1793</v>
      </c>
      <c r="D7014" s="2">
        <v>46143</v>
      </c>
      <c r="E7014" t="s">
        <v>905</v>
      </c>
      <c r="F7014" t="s">
        <v>1301</v>
      </c>
      <c r="G7014" t="s">
        <v>1302</v>
      </c>
      <c r="H7014" t="s">
        <v>9964</v>
      </c>
      <c r="I7014" t="s">
        <v>11598</v>
      </c>
      <c r="J7014" t="s">
        <v>1302</v>
      </c>
      <c r="K7014" t="s">
        <v>56</v>
      </c>
      <c r="L7014" t="s">
        <v>902</v>
      </c>
      <c r="M7014" t="s">
        <v>1829</v>
      </c>
      <c r="N7014" s="5">
        <v>902705</v>
      </c>
    </row>
    <row r="7015" spans="1:14" x14ac:dyDescent="0.25">
      <c r="A7015" t="s">
        <v>73</v>
      </c>
      <c r="B7015" t="s">
        <v>2124</v>
      </c>
      <c r="C7015">
        <v>1793</v>
      </c>
      <c r="D7015" s="2">
        <v>46143</v>
      </c>
      <c r="E7015" t="s">
        <v>905</v>
      </c>
      <c r="F7015" t="s">
        <v>10396</v>
      </c>
      <c r="G7015" t="s">
        <v>11599</v>
      </c>
      <c r="H7015" t="s">
        <v>10398</v>
      </c>
      <c r="I7015" t="s">
        <v>11600</v>
      </c>
      <c r="J7015" t="s">
        <v>10397</v>
      </c>
      <c r="K7015" t="s">
        <v>56</v>
      </c>
      <c r="L7015" t="s">
        <v>902</v>
      </c>
      <c r="M7015" t="s">
        <v>1829</v>
      </c>
      <c r="N7015" s="5">
        <v>2223374</v>
      </c>
    </row>
    <row r="7016" spans="1:14" x14ac:dyDescent="0.25">
      <c r="A7016" t="s">
        <v>73</v>
      </c>
      <c r="B7016" t="s">
        <v>2124</v>
      </c>
      <c r="C7016">
        <v>1793</v>
      </c>
      <c r="D7016" s="2">
        <v>46143</v>
      </c>
      <c r="E7016" t="s">
        <v>905</v>
      </c>
      <c r="F7016" t="s">
        <v>10396</v>
      </c>
      <c r="G7016" t="s">
        <v>11599</v>
      </c>
      <c r="H7016" t="s">
        <v>10620</v>
      </c>
      <c r="I7016" t="s">
        <v>11601</v>
      </c>
      <c r="J7016" t="s">
        <v>10397</v>
      </c>
      <c r="K7016" t="s">
        <v>56</v>
      </c>
      <c r="L7016" t="s">
        <v>902</v>
      </c>
      <c r="M7016" t="s">
        <v>1829</v>
      </c>
      <c r="N7016" s="5">
        <v>2514718</v>
      </c>
    </row>
    <row r="7017" spans="1:14" x14ac:dyDescent="0.25">
      <c r="A7017" t="s">
        <v>73</v>
      </c>
      <c r="B7017" t="s">
        <v>2124</v>
      </c>
      <c r="C7017">
        <v>1793</v>
      </c>
      <c r="D7017" s="2">
        <v>46143</v>
      </c>
      <c r="E7017" t="s">
        <v>905</v>
      </c>
      <c r="F7017" t="s">
        <v>9726</v>
      </c>
      <c r="G7017" t="s">
        <v>14</v>
      </c>
      <c r="H7017" t="s">
        <v>9728</v>
      </c>
      <c r="I7017" t="s">
        <v>11602</v>
      </c>
      <c r="J7017" t="s">
        <v>9727</v>
      </c>
      <c r="K7017" t="s">
        <v>56</v>
      </c>
      <c r="L7017" t="s">
        <v>902</v>
      </c>
      <c r="M7017" t="s">
        <v>1829</v>
      </c>
      <c r="N7017" s="5">
        <v>2206611</v>
      </c>
    </row>
    <row r="7018" spans="1:14" x14ac:dyDescent="0.25">
      <c r="A7018" t="s">
        <v>73</v>
      </c>
      <c r="B7018" t="s">
        <v>2124</v>
      </c>
      <c r="C7018">
        <v>1793</v>
      </c>
      <c r="D7018" s="2">
        <v>46143</v>
      </c>
      <c r="E7018" t="s">
        <v>905</v>
      </c>
      <c r="F7018" t="s">
        <v>5797</v>
      </c>
      <c r="G7018" t="s">
        <v>5798</v>
      </c>
      <c r="H7018" t="s">
        <v>10621</v>
      </c>
      <c r="I7018" t="s">
        <v>11603</v>
      </c>
      <c r="J7018" t="s">
        <v>5798</v>
      </c>
      <c r="K7018" t="s">
        <v>56</v>
      </c>
      <c r="L7018" t="s">
        <v>902</v>
      </c>
      <c r="M7018" t="s">
        <v>1829</v>
      </c>
      <c r="N7018" s="5">
        <v>1318199</v>
      </c>
    </row>
    <row r="7019" spans="1:14" x14ac:dyDescent="0.25">
      <c r="A7019" t="s">
        <v>73</v>
      </c>
      <c r="B7019" t="s">
        <v>2124</v>
      </c>
      <c r="C7019">
        <v>1793</v>
      </c>
      <c r="D7019" s="2">
        <v>46143</v>
      </c>
      <c r="E7019" t="s">
        <v>905</v>
      </c>
      <c r="F7019" t="s">
        <v>813</v>
      </c>
      <c r="G7019" t="s">
        <v>769</v>
      </c>
      <c r="H7019" t="s">
        <v>10404</v>
      </c>
      <c r="I7019" t="s">
        <v>11604</v>
      </c>
      <c r="J7019" t="s">
        <v>769</v>
      </c>
      <c r="K7019" t="s">
        <v>56</v>
      </c>
      <c r="L7019" t="s">
        <v>902</v>
      </c>
      <c r="M7019" t="s">
        <v>1829</v>
      </c>
      <c r="N7019" s="5">
        <v>403241</v>
      </c>
    </row>
    <row r="7020" spans="1:14" x14ac:dyDescent="0.25">
      <c r="A7020" t="s">
        <v>73</v>
      </c>
      <c r="B7020" t="s">
        <v>2124</v>
      </c>
      <c r="C7020">
        <v>1793</v>
      </c>
      <c r="D7020" s="2">
        <v>46143</v>
      </c>
      <c r="E7020" t="s">
        <v>905</v>
      </c>
      <c r="F7020" t="s">
        <v>9747</v>
      </c>
      <c r="G7020" t="s">
        <v>14</v>
      </c>
      <c r="H7020" t="s">
        <v>9749</v>
      </c>
      <c r="I7020" t="s">
        <v>11605</v>
      </c>
      <c r="J7020" t="s">
        <v>9748</v>
      </c>
      <c r="K7020" t="s">
        <v>56</v>
      </c>
      <c r="L7020" t="s">
        <v>902</v>
      </c>
      <c r="M7020" t="s">
        <v>1829</v>
      </c>
      <c r="N7020" s="5">
        <v>602595</v>
      </c>
    </row>
    <row r="7021" spans="1:14" x14ac:dyDescent="0.25">
      <c r="A7021" t="s">
        <v>73</v>
      </c>
      <c r="B7021" t="s">
        <v>2124</v>
      </c>
      <c r="C7021">
        <v>1793</v>
      </c>
      <c r="D7021" s="2">
        <v>46143</v>
      </c>
      <c r="E7021" t="s">
        <v>905</v>
      </c>
      <c r="F7021" t="s">
        <v>975</v>
      </c>
      <c r="G7021" t="s">
        <v>1845</v>
      </c>
      <c r="H7021" t="s">
        <v>9674</v>
      </c>
      <c r="I7021" t="s">
        <v>11606</v>
      </c>
      <c r="J7021" t="s">
        <v>1950</v>
      </c>
      <c r="K7021" t="s">
        <v>56</v>
      </c>
      <c r="L7021" t="s">
        <v>902</v>
      </c>
      <c r="M7021" t="s">
        <v>1829</v>
      </c>
      <c r="N7021" s="5">
        <v>8468053</v>
      </c>
    </row>
    <row r="7022" spans="1:14" x14ac:dyDescent="0.25">
      <c r="A7022" t="s">
        <v>73</v>
      </c>
      <c r="B7022" t="s">
        <v>2124</v>
      </c>
      <c r="C7022">
        <v>1793</v>
      </c>
      <c r="D7022" s="2">
        <v>46143</v>
      </c>
      <c r="E7022" t="s">
        <v>905</v>
      </c>
      <c r="F7022" t="s">
        <v>975</v>
      </c>
      <c r="G7022" t="s">
        <v>1845</v>
      </c>
      <c r="H7022" t="s">
        <v>9678</v>
      </c>
      <c r="I7022" t="s">
        <v>11607</v>
      </c>
      <c r="J7022" t="s">
        <v>1950</v>
      </c>
      <c r="K7022" t="s">
        <v>56</v>
      </c>
      <c r="L7022" t="s">
        <v>902</v>
      </c>
      <c r="M7022" t="s">
        <v>1829</v>
      </c>
      <c r="N7022" s="5">
        <v>2419444</v>
      </c>
    </row>
    <row r="7023" spans="1:14" x14ac:dyDescent="0.25">
      <c r="A7023" t="s">
        <v>73</v>
      </c>
      <c r="B7023" t="s">
        <v>2124</v>
      </c>
      <c r="C7023">
        <v>1793</v>
      </c>
      <c r="D7023" s="2">
        <v>46143</v>
      </c>
      <c r="E7023" t="s">
        <v>905</v>
      </c>
      <c r="F7023" t="s">
        <v>9736</v>
      </c>
      <c r="G7023" t="s">
        <v>9737</v>
      </c>
      <c r="H7023" t="s">
        <v>9738</v>
      </c>
      <c r="I7023" t="s">
        <v>11608</v>
      </c>
      <c r="J7023" t="s">
        <v>9737</v>
      </c>
      <c r="K7023" t="s">
        <v>56</v>
      </c>
      <c r="L7023" t="s">
        <v>902</v>
      </c>
      <c r="M7023" t="s">
        <v>1829</v>
      </c>
      <c r="N7023" s="5">
        <v>4606529</v>
      </c>
    </row>
    <row r="7024" spans="1:14" x14ac:dyDescent="0.25">
      <c r="A7024" t="s">
        <v>73</v>
      </c>
      <c r="B7024" t="s">
        <v>2124</v>
      </c>
      <c r="C7024">
        <v>1793</v>
      </c>
      <c r="D7024" s="2">
        <v>46143</v>
      </c>
      <c r="E7024" t="s">
        <v>905</v>
      </c>
      <c r="F7024" t="s">
        <v>1203</v>
      </c>
      <c r="G7024" t="s">
        <v>1204</v>
      </c>
      <c r="H7024" t="s">
        <v>9734</v>
      </c>
      <c r="I7024" t="s">
        <v>11609</v>
      </c>
      <c r="J7024" t="s">
        <v>11610</v>
      </c>
      <c r="K7024" t="s">
        <v>56</v>
      </c>
      <c r="L7024" t="s">
        <v>902</v>
      </c>
      <c r="M7024" t="s">
        <v>1829</v>
      </c>
      <c r="N7024" s="5">
        <v>1451666</v>
      </c>
    </row>
    <row r="7025" spans="1:14" x14ac:dyDescent="0.25">
      <c r="A7025" t="s">
        <v>73</v>
      </c>
      <c r="B7025" t="s">
        <v>2124</v>
      </c>
      <c r="C7025">
        <v>1793</v>
      </c>
      <c r="D7025" s="2">
        <v>46143</v>
      </c>
      <c r="E7025" t="s">
        <v>905</v>
      </c>
      <c r="F7025" t="s">
        <v>10400</v>
      </c>
      <c r="G7025" t="s">
        <v>10401</v>
      </c>
      <c r="H7025" t="s">
        <v>10402</v>
      </c>
      <c r="I7025" t="s">
        <v>11611</v>
      </c>
      <c r="J7025" t="s">
        <v>11612</v>
      </c>
      <c r="K7025" t="s">
        <v>56</v>
      </c>
      <c r="L7025" t="s">
        <v>902</v>
      </c>
      <c r="M7025" t="s">
        <v>1829</v>
      </c>
      <c r="N7025" s="5">
        <v>727000</v>
      </c>
    </row>
    <row r="7026" spans="1:14" x14ac:dyDescent="0.25">
      <c r="A7026" t="s">
        <v>73</v>
      </c>
      <c r="B7026" t="s">
        <v>2124</v>
      </c>
      <c r="C7026">
        <v>1793</v>
      </c>
      <c r="D7026" s="2">
        <v>46143</v>
      </c>
      <c r="E7026" t="s">
        <v>906</v>
      </c>
      <c r="F7026" t="s">
        <v>11613</v>
      </c>
      <c r="G7026" t="s">
        <v>11614</v>
      </c>
      <c r="H7026" t="s">
        <v>10622</v>
      </c>
      <c r="I7026" t="s">
        <v>11615</v>
      </c>
      <c r="J7026" t="s">
        <v>11616</v>
      </c>
      <c r="K7026" t="s">
        <v>56</v>
      </c>
      <c r="L7026" t="s">
        <v>903</v>
      </c>
      <c r="M7026" t="s">
        <v>1829</v>
      </c>
      <c r="N7026" s="5">
        <v>446346</v>
      </c>
    </row>
    <row r="7027" spans="1:14" x14ac:dyDescent="0.25">
      <c r="A7027" t="s">
        <v>73</v>
      </c>
      <c r="B7027" t="s">
        <v>2124</v>
      </c>
      <c r="C7027">
        <v>1793</v>
      </c>
      <c r="D7027" s="2">
        <v>46174</v>
      </c>
      <c r="E7027" t="s">
        <v>905</v>
      </c>
      <c r="F7027" t="s">
        <v>13013</v>
      </c>
      <c r="G7027" t="s">
        <v>13014</v>
      </c>
      <c r="H7027" t="s">
        <v>12171</v>
      </c>
      <c r="I7027" t="s">
        <v>13015</v>
      </c>
      <c r="J7027" t="s">
        <v>13014</v>
      </c>
      <c r="K7027" t="s">
        <v>56</v>
      </c>
      <c r="L7027" t="s">
        <v>902</v>
      </c>
      <c r="M7027" t="s">
        <v>1829</v>
      </c>
      <c r="N7027" s="5">
        <v>407880</v>
      </c>
    </row>
    <row r="7028" spans="1:14" x14ac:dyDescent="0.25">
      <c r="A7028" t="s">
        <v>73</v>
      </c>
      <c r="B7028" t="s">
        <v>2124</v>
      </c>
      <c r="C7028">
        <v>1793</v>
      </c>
      <c r="D7028" s="2">
        <v>46174</v>
      </c>
      <c r="E7028" t="s">
        <v>905</v>
      </c>
      <c r="F7028" t="s">
        <v>10440</v>
      </c>
      <c r="G7028" t="s">
        <v>14</v>
      </c>
      <c r="H7028" t="s">
        <v>10442</v>
      </c>
      <c r="I7028" t="s">
        <v>13016</v>
      </c>
      <c r="J7028" t="s">
        <v>13017</v>
      </c>
      <c r="K7028" t="s">
        <v>56</v>
      </c>
      <c r="L7028" t="s">
        <v>902</v>
      </c>
      <c r="M7028" t="s">
        <v>1829</v>
      </c>
      <c r="N7028" s="5">
        <v>1645144</v>
      </c>
    </row>
    <row r="7029" spans="1:14" x14ac:dyDescent="0.25">
      <c r="A7029" t="s">
        <v>73</v>
      </c>
      <c r="B7029" t="s">
        <v>2124</v>
      </c>
      <c r="C7029">
        <v>1793</v>
      </c>
      <c r="D7029" s="2">
        <v>46174</v>
      </c>
      <c r="E7029" t="s">
        <v>905</v>
      </c>
      <c r="F7029" t="s">
        <v>11587</v>
      </c>
      <c r="G7029" t="s">
        <v>14</v>
      </c>
      <c r="H7029" t="s">
        <v>12168</v>
      </c>
      <c r="I7029" t="s">
        <v>13018</v>
      </c>
      <c r="J7029" t="s">
        <v>11589</v>
      </c>
      <c r="K7029" t="s">
        <v>56</v>
      </c>
      <c r="L7029" t="s">
        <v>902</v>
      </c>
      <c r="M7029" t="s">
        <v>1829</v>
      </c>
      <c r="N7029" s="5">
        <v>812550</v>
      </c>
    </row>
    <row r="7030" spans="1:14" x14ac:dyDescent="0.25">
      <c r="A7030" t="s">
        <v>73</v>
      </c>
      <c r="B7030" t="s">
        <v>2124</v>
      </c>
      <c r="C7030">
        <v>1793</v>
      </c>
      <c r="D7030" s="2">
        <v>46174</v>
      </c>
      <c r="E7030" t="s">
        <v>905</v>
      </c>
      <c r="F7030" t="s">
        <v>13019</v>
      </c>
      <c r="G7030" t="s">
        <v>13020</v>
      </c>
      <c r="H7030" t="s">
        <v>12164</v>
      </c>
      <c r="I7030" t="s">
        <v>13021</v>
      </c>
      <c r="J7030" t="s">
        <v>13022</v>
      </c>
      <c r="K7030" t="s">
        <v>56</v>
      </c>
      <c r="L7030" t="s">
        <v>902</v>
      </c>
      <c r="M7030" t="s">
        <v>1829</v>
      </c>
      <c r="N7030" s="5">
        <v>204007</v>
      </c>
    </row>
    <row r="7031" spans="1:14" x14ac:dyDescent="0.25">
      <c r="A7031" t="s">
        <v>73</v>
      </c>
      <c r="B7031" t="s">
        <v>2124</v>
      </c>
      <c r="C7031">
        <v>1793</v>
      </c>
      <c r="D7031" s="2">
        <v>46174</v>
      </c>
      <c r="E7031" t="s">
        <v>905</v>
      </c>
      <c r="F7031" t="s">
        <v>5797</v>
      </c>
      <c r="G7031" t="s">
        <v>5798</v>
      </c>
      <c r="H7031" t="s">
        <v>10621</v>
      </c>
      <c r="I7031" t="s">
        <v>13023</v>
      </c>
      <c r="J7031" t="s">
        <v>5798</v>
      </c>
      <c r="K7031" t="s">
        <v>56</v>
      </c>
      <c r="L7031" t="s">
        <v>902</v>
      </c>
      <c r="M7031" t="s">
        <v>1829</v>
      </c>
      <c r="N7031" s="5">
        <v>1318199</v>
      </c>
    </row>
    <row r="7032" spans="1:14" x14ac:dyDescent="0.25">
      <c r="A7032" t="s">
        <v>73</v>
      </c>
      <c r="B7032" t="s">
        <v>2124</v>
      </c>
      <c r="C7032">
        <v>1793</v>
      </c>
      <c r="D7032" s="2">
        <v>46174</v>
      </c>
      <c r="E7032" t="s">
        <v>905</v>
      </c>
      <c r="F7032" t="s">
        <v>9658</v>
      </c>
      <c r="G7032" t="s">
        <v>13024</v>
      </c>
      <c r="H7032" t="s">
        <v>9660</v>
      </c>
      <c r="I7032" t="s">
        <v>13025</v>
      </c>
      <c r="J7032" t="s">
        <v>9659</v>
      </c>
      <c r="K7032" t="s">
        <v>56</v>
      </c>
      <c r="L7032" t="s">
        <v>902</v>
      </c>
      <c r="M7032" t="s">
        <v>1829</v>
      </c>
      <c r="N7032" s="5">
        <v>4651347</v>
      </c>
    </row>
    <row r="7033" spans="1:14" x14ac:dyDescent="0.25">
      <c r="A7033" t="s">
        <v>73</v>
      </c>
      <c r="B7033" t="s">
        <v>2124</v>
      </c>
      <c r="C7033">
        <v>1793</v>
      </c>
      <c r="D7033" s="2">
        <v>46174</v>
      </c>
      <c r="E7033" t="s">
        <v>905</v>
      </c>
      <c r="F7033" t="s">
        <v>11613</v>
      </c>
      <c r="G7033" t="s">
        <v>11614</v>
      </c>
      <c r="H7033" t="s">
        <v>10622</v>
      </c>
      <c r="I7033" t="s">
        <v>11615</v>
      </c>
      <c r="J7033" t="s">
        <v>11614</v>
      </c>
      <c r="K7033" t="s">
        <v>56</v>
      </c>
      <c r="L7033" t="s">
        <v>902</v>
      </c>
      <c r="M7033" t="s">
        <v>1829</v>
      </c>
      <c r="N7033" s="5">
        <v>446346</v>
      </c>
    </row>
    <row r="7034" spans="1:14" x14ac:dyDescent="0.25">
      <c r="A7034" t="s">
        <v>73</v>
      </c>
      <c r="B7034" t="s">
        <v>2124</v>
      </c>
      <c r="C7034">
        <v>1793</v>
      </c>
      <c r="D7034" s="2">
        <v>46174</v>
      </c>
      <c r="E7034" t="s">
        <v>905</v>
      </c>
      <c r="F7034" t="s">
        <v>13026</v>
      </c>
      <c r="G7034" t="s">
        <v>14</v>
      </c>
      <c r="H7034" t="s">
        <v>11974</v>
      </c>
      <c r="I7034" t="s">
        <v>13027</v>
      </c>
      <c r="J7034" t="s">
        <v>13028</v>
      </c>
      <c r="K7034" t="s">
        <v>56</v>
      </c>
      <c r="L7034" t="s">
        <v>902</v>
      </c>
      <c r="M7034" t="s">
        <v>1829</v>
      </c>
      <c r="N7034" s="5">
        <v>611490</v>
      </c>
    </row>
    <row r="7035" spans="1:14" x14ac:dyDescent="0.25">
      <c r="A7035" t="s">
        <v>73</v>
      </c>
      <c r="B7035" t="s">
        <v>2124</v>
      </c>
      <c r="C7035">
        <v>1793</v>
      </c>
      <c r="D7035" s="2">
        <v>46174</v>
      </c>
      <c r="E7035" t="s">
        <v>905</v>
      </c>
      <c r="F7035" t="s">
        <v>13026</v>
      </c>
      <c r="G7035" t="s">
        <v>14</v>
      </c>
      <c r="H7035" t="s">
        <v>12176</v>
      </c>
      <c r="I7035" t="s">
        <v>13029</v>
      </c>
      <c r="J7035" t="s">
        <v>11973</v>
      </c>
      <c r="K7035" t="s">
        <v>56</v>
      </c>
      <c r="L7035" t="s">
        <v>902</v>
      </c>
      <c r="M7035" t="s">
        <v>1829</v>
      </c>
      <c r="N7035" s="5">
        <v>734521</v>
      </c>
    </row>
    <row r="7036" spans="1:14" x14ac:dyDescent="0.25">
      <c r="A7036" t="s">
        <v>73</v>
      </c>
      <c r="B7036" t="s">
        <v>2124</v>
      </c>
      <c r="C7036">
        <v>1793</v>
      </c>
      <c r="D7036" s="2">
        <v>46174</v>
      </c>
      <c r="E7036" t="s">
        <v>905</v>
      </c>
      <c r="F7036" t="s">
        <v>13030</v>
      </c>
      <c r="G7036" t="s">
        <v>14</v>
      </c>
      <c r="H7036" t="s">
        <v>12159</v>
      </c>
      <c r="I7036" t="s">
        <v>13031</v>
      </c>
      <c r="J7036" t="s">
        <v>13032</v>
      </c>
      <c r="K7036" t="s">
        <v>56</v>
      </c>
      <c r="L7036" t="s">
        <v>902</v>
      </c>
      <c r="M7036" t="s">
        <v>1829</v>
      </c>
      <c r="N7036" s="5">
        <v>1754658</v>
      </c>
    </row>
    <row r="7037" spans="1:14" x14ac:dyDescent="0.25">
      <c r="A7037" t="s">
        <v>73</v>
      </c>
      <c r="B7037" t="s">
        <v>2124</v>
      </c>
      <c r="C7037">
        <v>1793</v>
      </c>
      <c r="D7037" s="2">
        <v>46174</v>
      </c>
      <c r="E7037" t="s">
        <v>905</v>
      </c>
      <c r="F7037" t="s">
        <v>324</v>
      </c>
      <c r="G7037" t="s">
        <v>316</v>
      </c>
      <c r="H7037" t="s">
        <v>9680</v>
      </c>
      <c r="I7037" t="s">
        <v>13033</v>
      </c>
      <c r="J7037" t="s">
        <v>7692</v>
      </c>
      <c r="K7037" t="s">
        <v>56</v>
      </c>
      <c r="L7037" t="s">
        <v>902</v>
      </c>
      <c r="M7037" t="s">
        <v>1829</v>
      </c>
      <c r="N7037" s="5">
        <v>2692885</v>
      </c>
    </row>
    <row r="7038" spans="1:14" x14ac:dyDescent="0.25">
      <c r="A7038" t="s">
        <v>73</v>
      </c>
      <c r="B7038" t="s">
        <v>2124</v>
      </c>
      <c r="C7038">
        <v>1793</v>
      </c>
      <c r="D7038" s="2">
        <v>46174</v>
      </c>
      <c r="E7038" t="s">
        <v>907</v>
      </c>
      <c r="F7038" t="s">
        <v>11613</v>
      </c>
      <c r="G7038" t="s">
        <v>11614</v>
      </c>
      <c r="H7038" t="s">
        <v>10622</v>
      </c>
      <c r="I7038" t="s">
        <v>11615</v>
      </c>
      <c r="J7038" t="s">
        <v>13034</v>
      </c>
      <c r="K7038" t="s">
        <v>56</v>
      </c>
      <c r="L7038" t="s">
        <v>904</v>
      </c>
      <c r="M7038" t="s">
        <v>1829</v>
      </c>
      <c r="N7038" s="5">
        <v>-446346</v>
      </c>
    </row>
    <row r="7039" spans="1:14" x14ac:dyDescent="0.25">
      <c r="A7039" t="s">
        <v>73</v>
      </c>
      <c r="B7039" t="s">
        <v>2124</v>
      </c>
      <c r="C7039">
        <v>1827</v>
      </c>
      <c r="D7039" s="2">
        <v>46023</v>
      </c>
      <c r="E7039" t="s">
        <v>905</v>
      </c>
      <c r="F7039" t="s">
        <v>1241</v>
      </c>
      <c r="G7039" t="s">
        <v>1242</v>
      </c>
      <c r="H7039" t="s">
        <v>3008</v>
      </c>
      <c r="I7039" t="s">
        <v>4554</v>
      </c>
      <c r="J7039" t="s">
        <v>1242</v>
      </c>
      <c r="K7039" t="s">
        <v>838</v>
      </c>
      <c r="L7039" t="s">
        <v>902</v>
      </c>
      <c r="M7039" t="s">
        <v>1837</v>
      </c>
      <c r="N7039" s="5">
        <v>1982180</v>
      </c>
    </row>
    <row r="7040" spans="1:14" x14ac:dyDescent="0.25">
      <c r="A7040" t="s">
        <v>73</v>
      </c>
      <c r="B7040" t="s">
        <v>2124</v>
      </c>
      <c r="C7040">
        <v>1827</v>
      </c>
      <c r="D7040" s="2">
        <v>46023</v>
      </c>
      <c r="E7040" t="s">
        <v>905</v>
      </c>
      <c r="F7040" t="s">
        <v>2951</v>
      </c>
      <c r="G7040" t="s">
        <v>3450</v>
      </c>
      <c r="H7040" t="s">
        <v>2953</v>
      </c>
      <c r="I7040" t="s">
        <v>4555</v>
      </c>
      <c r="J7040" t="s">
        <v>2952</v>
      </c>
      <c r="K7040" t="s">
        <v>56</v>
      </c>
      <c r="L7040" t="s">
        <v>902</v>
      </c>
      <c r="M7040" t="s">
        <v>1837</v>
      </c>
      <c r="N7040" s="5">
        <v>1388733</v>
      </c>
    </row>
    <row r="7041" spans="1:14" x14ac:dyDescent="0.25">
      <c r="A7041" t="s">
        <v>73</v>
      </c>
      <c r="B7041" t="s">
        <v>2124</v>
      </c>
      <c r="C7041">
        <v>1827</v>
      </c>
      <c r="D7041" s="2">
        <v>46023</v>
      </c>
      <c r="E7041" t="s">
        <v>905</v>
      </c>
      <c r="F7041" t="s">
        <v>2266</v>
      </c>
      <c r="G7041" t="s">
        <v>14</v>
      </c>
      <c r="H7041" t="s">
        <v>2268</v>
      </c>
      <c r="I7041" t="s">
        <v>4556</v>
      </c>
      <c r="J7041" t="s">
        <v>2267</v>
      </c>
      <c r="K7041" t="s">
        <v>56</v>
      </c>
      <c r="L7041" t="s">
        <v>902</v>
      </c>
      <c r="M7041" t="s">
        <v>1837</v>
      </c>
      <c r="N7041" s="5">
        <v>6156643</v>
      </c>
    </row>
    <row r="7042" spans="1:14" x14ac:dyDescent="0.25">
      <c r="A7042" t="s">
        <v>73</v>
      </c>
      <c r="B7042" t="s">
        <v>2124</v>
      </c>
      <c r="C7042">
        <v>1827</v>
      </c>
      <c r="D7042" s="2">
        <v>46023</v>
      </c>
      <c r="E7042" t="s">
        <v>905</v>
      </c>
      <c r="F7042" t="s">
        <v>1374</v>
      </c>
      <c r="G7042" t="s">
        <v>2393</v>
      </c>
      <c r="H7042" t="s">
        <v>1376</v>
      </c>
      <c r="I7042" t="s">
        <v>2394</v>
      </c>
      <c r="J7042" t="s">
        <v>1375</v>
      </c>
      <c r="K7042" t="s">
        <v>56</v>
      </c>
      <c r="L7042" t="s">
        <v>902</v>
      </c>
      <c r="M7042" t="s">
        <v>1837</v>
      </c>
      <c r="N7042" s="5">
        <v>7353266</v>
      </c>
    </row>
    <row r="7043" spans="1:14" x14ac:dyDescent="0.25">
      <c r="A7043" t="s">
        <v>73</v>
      </c>
      <c r="B7043" t="s">
        <v>2124</v>
      </c>
      <c r="C7043">
        <v>1827</v>
      </c>
      <c r="D7043" s="2">
        <v>46023</v>
      </c>
      <c r="E7043" t="s">
        <v>905</v>
      </c>
      <c r="F7043" t="s">
        <v>1374</v>
      </c>
      <c r="G7043" t="s">
        <v>2393</v>
      </c>
      <c r="H7043" t="s">
        <v>1376</v>
      </c>
      <c r="I7043" t="s">
        <v>4557</v>
      </c>
      <c r="J7043" t="s">
        <v>1375</v>
      </c>
      <c r="K7043" t="s">
        <v>56</v>
      </c>
      <c r="L7043" t="s">
        <v>902</v>
      </c>
      <c r="M7043" t="s">
        <v>1837</v>
      </c>
      <c r="N7043" s="5">
        <v>-7353266</v>
      </c>
    </row>
    <row r="7044" spans="1:14" x14ac:dyDescent="0.25">
      <c r="A7044" t="s">
        <v>73</v>
      </c>
      <c r="B7044" t="s">
        <v>2124</v>
      </c>
      <c r="C7044">
        <v>1827</v>
      </c>
      <c r="D7044" s="2">
        <v>46023</v>
      </c>
      <c r="E7044" t="s">
        <v>905</v>
      </c>
      <c r="F7044" t="s">
        <v>164</v>
      </c>
      <c r="G7044" t="s">
        <v>2</v>
      </c>
      <c r="H7044" t="s">
        <v>3031</v>
      </c>
      <c r="I7044" t="s">
        <v>4558</v>
      </c>
      <c r="J7044" t="s">
        <v>2</v>
      </c>
      <c r="K7044" t="s">
        <v>56</v>
      </c>
      <c r="L7044" t="s">
        <v>902</v>
      </c>
      <c r="M7044" t="s">
        <v>1837</v>
      </c>
      <c r="N7044" s="5">
        <v>1427583</v>
      </c>
    </row>
    <row r="7045" spans="1:14" x14ac:dyDescent="0.25">
      <c r="A7045" t="s">
        <v>73</v>
      </c>
      <c r="B7045" t="s">
        <v>2124</v>
      </c>
      <c r="C7045">
        <v>1827</v>
      </c>
      <c r="D7045" s="2">
        <v>46023</v>
      </c>
      <c r="E7045" t="s">
        <v>905</v>
      </c>
      <c r="F7045" t="s">
        <v>164</v>
      </c>
      <c r="G7045" t="s">
        <v>2</v>
      </c>
      <c r="H7045" t="s">
        <v>2545</v>
      </c>
      <c r="I7045" t="s">
        <v>4559</v>
      </c>
      <c r="J7045" t="s">
        <v>2</v>
      </c>
      <c r="K7045" t="s">
        <v>56</v>
      </c>
      <c r="L7045" t="s">
        <v>902</v>
      </c>
      <c r="M7045" t="s">
        <v>1837</v>
      </c>
      <c r="N7045" s="5">
        <v>1192955</v>
      </c>
    </row>
    <row r="7046" spans="1:14" x14ac:dyDescent="0.25">
      <c r="A7046" t="s">
        <v>73</v>
      </c>
      <c r="B7046" t="s">
        <v>2124</v>
      </c>
      <c r="C7046">
        <v>1827</v>
      </c>
      <c r="D7046" s="2">
        <v>46023</v>
      </c>
      <c r="E7046" t="s">
        <v>905</v>
      </c>
      <c r="F7046" t="s">
        <v>2283</v>
      </c>
      <c r="G7046" t="s">
        <v>2284</v>
      </c>
      <c r="H7046" t="s">
        <v>2285</v>
      </c>
      <c r="I7046" t="s">
        <v>4560</v>
      </c>
      <c r="J7046" t="s">
        <v>2284</v>
      </c>
      <c r="K7046" t="s">
        <v>838</v>
      </c>
      <c r="L7046" t="s">
        <v>902</v>
      </c>
      <c r="M7046" t="s">
        <v>1837</v>
      </c>
      <c r="N7046" s="5">
        <v>3888452</v>
      </c>
    </row>
    <row r="7047" spans="1:14" x14ac:dyDescent="0.25">
      <c r="A7047" t="s">
        <v>73</v>
      </c>
      <c r="B7047" t="s">
        <v>2124</v>
      </c>
      <c r="C7047">
        <v>1827</v>
      </c>
      <c r="D7047" s="2">
        <v>46023</v>
      </c>
      <c r="E7047" t="s">
        <v>906</v>
      </c>
      <c r="F7047" t="s">
        <v>1374</v>
      </c>
      <c r="G7047" t="s">
        <v>2393</v>
      </c>
      <c r="H7047" t="s">
        <v>1376</v>
      </c>
      <c r="I7047" t="s">
        <v>4561</v>
      </c>
      <c r="J7047" t="s">
        <v>2395</v>
      </c>
      <c r="K7047" t="s">
        <v>56</v>
      </c>
      <c r="L7047" t="s">
        <v>903</v>
      </c>
      <c r="M7047" t="s">
        <v>1837</v>
      </c>
      <c r="N7047" s="5">
        <v>7353266</v>
      </c>
    </row>
    <row r="7048" spans="1:14" x14ac:dyDescent="0.25">
      <c r="A7048" t="s">
        <v>73</v>
      </c>
      <c r="B7048" t="s">
        <v>2124</v>
      </c>
      <c r="C7048">
        <v>1827</v>
      </c>
      <c r="D7048" s="2">
        <v>46023</v>
      </c>
      <c r="E7048" t="s">
        <v>907</v>
      </c>
      <c r="F7048" t="s">
        <v>2266</v>
      </c>
      <c r="G7048" t="s">
        <v>14</v>
      </c>
      <c r="H7048" t="s">
        <v>2268</v>
      </c>
      <c r="I7048" t="s">
        <v>4556</v>
      </c>
      <c r="J7048" t="s">
        <v>4562</v>
      </c>
      <c r="K7048" t="s">
        <v>56</v>
      </c>
      <c r="L7048" t="s">
        <v>904</v>
      </c>
      <c r="M7048" t="s">
        <v>1837</v>
      </c>
      <c r="N7048" s="5">
        <v>-6156643</v>
      </c>
    </row>
    <row r="7049" spans="1:14" x14ac:dyDescent="0.25">
      <c r="A7049" t="s">
        <v>73</v>
      </c>
      <c r="B7049" t="s">
        <v>2124</v>
      </c>
      <c r="C7049">
        <v>1827</v>
      </c>
      <c r="D7049" s="2">
        <v>46023</v>
      </c>
      <c r="E7049" t="s">
        <v>907</v>
      </c>
      <c r="F7049" t="s">
        <v>1374</v>
      </c>
      <c r="G7049" t="s">
        <v>2393</v>
      </c>
      <c r="H7049" t="s">
        <v>1376</v>
      </c>
      <c r="I7049" t="s">
        <v>2394</v>
      </c>
      <c r="J7049" t="s">
        <v>4563</v>
      </c>
      <c r="K7049" t="s">
        <v>56</v>
      </c>
      <c r="L7049" t="s">
        <v>904</v>
      </c>
      <c r="M7049" t="s">
        <v>1837</v>
      </c>
      <c r="N7049" s="5">
        <v>-7353266</v>
      </c>
    </row>
    <row r="7050" spans="1:14" x14ac:dyDescent="0.25">
      <c r="A7050" t="s">
        <v>73</v>
      </c>
      <c r="B7050" t="s">
        <v>2124</v>
      </c>
      <c r="C7050">
        <v>1827</v>
      </c>
      <c r="D7050" s="2">
        <v>46054</v>
      </c>
      <c r="E7050" t="s">
        <v>905</v>
      </c>
      <c r="F7050" t="s">
        <v>5807</v>
      </c>
      <c r="G7050" t="s">
        <v>5808</v>
      </c>
      <c r="H7050" t="s">
        <v>4815</v>
      </c>
      <c r="I7050" t="s">
        <v>5809</v>
      </c>
      <c r="J7050" t="s">
        <v>5810</v>
      </c>
      <c r="K7050" t="s">
        <v>56</v>
      </c>
      <c r="L7050" t="s">
        <v>902</v>
      </c>
      <c r="M7050" t="s">
        <v>1837</v>
      </c>
      <c r="N7050" s="5">
        <v>1589810</v>
      </c>
    </row>
    <row r="7051" spans="1:14" x14ac:dyDescent="0.25">
      <c r="A7051" t="s">
        <v>73</v>
      </c>
      <c r="B7051" t="s">
        <v>2124</v>
      </c>
      <c r="C7051">
        <v>1827</v>
      </c>
      <c r="D7051" s="2">
        <v>46054</v>
      </c>
      <c r="E7051" t="s">
        <v>905</v>
      </c>
      <c r="F7051" t="s">
        <v>1374</v>
      </c>
      <c r="G7051" t="s">
        <v>2393</v>
      </c>
      <c r="H7051" t="s">
        <v>1376</v>
      </c>
      <c r="I7051" t="s">
        <v>4561</v>
      </c>
      <c r="J7051" t="s">
        <v>1375</v>
      </c>
      <c r="K7051" t="s">
        <v>56</v>
      </c>
      <c r="L7051" t="s">
        <v>902</v>
      </c>
      <c r="M7051" t="s">
        <v>1837</v>
      </c>
      <c r="N7051" s="5">
        <v>7353266</v>
      </c>
    </row>
    <row r="7052" spans="1:14" x14ac:dyDescent="0.25">
      <c r="A7052" t="s">
        <v>73</v>
      </c>
      <c r="B7052" t="s">
        <v>2124</v>
      </c>
      <c r="C7052">
        <v>1827</v>
      </c>
      <c r="D7052" s="2">
        <v>46054</v>
      </c>
      <c r="E7052" t="s">
        <v>905</v>
      </c>
      <c r="F7052" t="s">
        <v>164</v>
      </c>
      <c r="G7052" t="s">
        <v>2</v>
      </c>
      <c r="H7052" t="s">
        <v>2545</v>
      </c>
      <c r="I7052" t="s">
        <v>5811</v>
      </c>
      <c r="J7052" t="s">
        <v>2</v>
      </c>
      <c r="K7052" t="s">
        <v>56</v>
      </c>
      <c r="L7052" t="s">
        <v>902</v>
      </c>
      <c r="M7052" t="s">
        <v>1837</v>
      </c>
      <c r="N7052" s="5">
        <v>1193209</v>
      </c>
    </row>
    <row r="7053" spans="1:14" x14ac:dyDescent="0.25">
      <c r="A7053" t="s">
        <v>73</v>
      </c>
      <c r="B7053" t="s">
        <v>2124</v>
      </c>
      <c r="C7053">
        <v>1827</v>
      </c>
      <c r="D7053" s="2">
        <v>46054</v>
      </c>
      <c r="E7053" t="s">
        <v>905</v>
      </c>
      <c r="F7053" t="s">
        <v>2983</v>
      </c>
      <c r="G7053" t="s">
        <v>2984</v>
      </c>
      <c r="H7053" t="s">
        <v>2985</v>
      </c>
      <c r="I7053" t="s">
        <v>5812</v>
      </c>
      <c r="J7053" t="s">
        <v>2984</v>
      </c>
      <c r="K7053" t="s">
        <v>56</v>
      </c>
      <c r="L7053" t="s">
        <v>902</v>
      </c>
      <c r="M7053" t="s">
        <v>1837</v>
      </c>
      <c r="N7053" s="5">
        <v>1192414</v>
      </c>
    </row>
    <row r="7054" spans="1:14" x14ac:dyDescent="0.25">
      <c r="A7054" t="s">
        <v>73</v>
      </c>
      <c r="B7054" t="s">
        <v>2124</v>
      </c>
      <c r="C7054">
        <v>1827</v>
      </c>
      <c r="D7054" s="2">
        <v>46054</v>
      </c>
      <c r="E7054" t="s">
        <v>907</v>
      </c>
      <c r="F7054" t="s">
        <v>1374</v>
      </c>
      <c r="G7054" t="s">
        <v>2393</v>
      </c>
      <c r="H7054" t="s">
        <v>1376</v>
      </c>
      <c r="I7054" t="s">
        <v>4561</v>
      </c>
      <c r="J7054" t="s">
        <v>4563</v>
      </c>
      <c r="K7054" t="s">
        <v>56</v>
      </c>
      <c r="L7054" t="s">
        <v>904</v>
      </c>
      <c r="M7054" t="s">
        <v>1837</v>
      </c>
      <c r="N7054" s="5">
        <v>-7353266</v>
      </c>
    </row>
    <row r="7055" spans="1:14" x14ac:dyDescent="0.25">
      <c r="A7055" t="s">
        <v>73</v>
      </c>
      <c r="B7055" t="s">
        <v>2124</v>
      </c>
      <c r="C7055">
        <v>1827</v>
      </c>
      <c r="D7055" s="2">
        <v>46082</v>
      </c>
      <c r="E7055" t="s">
        <v>905</v>
      </c>
      <c r="F7055" t="s">
        <v>1205</v>
      </c>
      <c r="G7055" t="s">
        <v>2140</v>
      </c>
      <c r="H7055" t="s">
        <v>6743</v>
      </c>
      <c r="I7055" t="s">
        <v>8991</v>
      </c>
      <c r="J7055" t="s">
        <v>1248</v>
      </c>
      <c r="K7055" t="s">
        <v>56</v>
      </c>
      <c r="L7055" t="s">
        <v>902</v>
      </c>
      <c r="M7055" t="s">
        <v>1837</v>
      </c>
      <c r="N7055" s="5">
        <v>816755</v>
      </c>
    </row>
    <row r="7056" spans="1:14" x14ac:dyDescent="0.25">
      <c r="A7056" t="s">
        <v>73</v>
      </c>
      <c r="B7056" t="s">
        <v>2124</v>
      </c>
      <c r="C7056">
        <v>1827</v>
      </c>
      <c r="D7056" s="2">
        <v>46082</v>
      </c>
      <c r="E7056" t="s">
        <v>905</v>
      </c>
      <c r="F7056" t="s">
        <v>164</v>
      </c>
      <c r="G7056" t="s">
        <v>2</v>
      </c>
      <c r="H7056" t="s">
        <v>2545</v>
      </c>
      <c r="I7056" t="s">
        <v>8992</v>
      </c>
      <c r="J7056" t="s">
        <v>2</v>
      </c>
      <c r="K7056" t="s">
        <v>56</v>
      </c>
      <c r="L7056" t="s">
        <v>902</v>
      </c>
      <c r="M7056" t="s">
        <v>1837</v>
      </c>
      <c r="N7056" s="5">
        <v>2390503</v>
      </c>
    </row>
    <row r="7057" spans="1:14" x14ac:dyDescent="0.25">
      <c r="A7057" t="s">
        <v>73</v>
      </c>
      <c r="B7057" t="s">
        <v>2124</v>
      </c>
      <c r="C7057">
        <v>1827</v>
      </c>
      <c r="D7057" s="2">
        <v>46113</v>
      </c>
      <c r="E7057" t="s">
        <v>905</v>
      </c>
      <c r="F7057" t="s">
        <v>8993</v>
      </c>
      <c r="G7057" t="s">
        <v>14</v>
      </c>
      <c r="H7057" t="s">
        <v>6759</v>
      </c>
      <c r="I7057" t="s">
        <v>8994</v>
      </c>
      <c r="J7057" t="s">
        <v>8995</v>
      </c>
      <c r="K7057" t="s">
        <v>56</v>
      </c>
      <c r="L7057" t="s">
        <v>902</v>
      </c>
      <c r="M7057" t="s">
        <v>1837</v>
      </c>
      <c r="N7057" s="5">
        <v>1195252</v>
      </c>
    </row>
    <row r="7058" spans="1:14" x14ac:dyDescent="0.25">
      <c r="A7058" t="s">
        <v>73</v>
      </c>
      <c r="B7058" t="s">
        <v>2124</v>
      </c>
      <c r="C7058">
        <v>1827</v>
      </c>
      <c r="D7058" s="2">
        <v>46113</v>
      </c>
      <c r="E7058" t="s">
        <v>905</v>
      </c>
      <c r="F7058" t="s">
        <v>164</v>
      </c>
      <c r="G7058" t="s">
        <v>2</v>
      </c>
      <c r="H7058" t="s">
        <v>2545</v>
      </c>
      <c r="I7058" t="s">
        <v>8996</v>
      </c>
      <c r="J7058" t="s">
        <v>2</v>
      </c>
      <c r="K7058" t="s">
        <v>56</v>
      </c>
      <c r="L7058" t="s">
        <v>902</v>
      </c>
      <c r="M7058" t="s">
        <v>1837</v>
      </c>
      <c r="N7058" s="5">
        <v>801872</v>
      </c>
    </row>
    <row r="7059" spans="1:14" x14ac:dyDescent="0.25">
      <c r="A7059" t="s">
        <v>73</v>
      </c>
      <c r="B7059" t="s">
        <v>2124</v>
      </c>
      <c r="C7059">
        <v>1827</v>
      </c>
      <c r="D7059" s="2">
        <v>46113</v>
      </c>
      <c r="E7059" t="s">
        <v>905</v>
      </c>
      <c r="F7059" t="s">
        <v>164</v>
      </c>
      <c r="G7059" t="s">
        <v>2</v>
      </c>
      <c r="H7059" t="s">
        <v>6750</v>
      </c>
      <c r="I7059" t="s">
        <v>8997</v>
      </c>
      <c r="J7059" t="s">
        <v>2</v>
      </c>
      <c r="K7059" t="s">
        <v>56</v>
      </c>
      <c r="L7059" t="s">
        <v>902</v>
      </c>
      <c r="M7059" t="s">
        <v>1837</v>
      </c>
      <c r="N7059" s="5">
        <v>2191295</v>
      </c>
    </row>
    <row r="7060" spans="1:14" x14ac:dyDescent="0.25">
      <c r="A7060" t="s">
        <v>73</v>
      </c>
      <c r="B7060" t="s">
        <v>2124</v>
      </c>
      <c r="C7060">
        <v>1827</v>
      </c>
      <c r="D7060" s="2">
        <v>46113</v>
      </c>
      <c r="E7060" t="s">
        <v>906</v>
      </c>
      <c r="F7060" t="s">
        <v>1205</v>
      </c>
      <c r="G7060" t="s">
        <v>2140</v>
      </c>
      <c r="H7060" t="s">
        <v>6743</v>
      </c>
      <c r="I7060" t="s">
        <v>8998</v>
      </c>
      <c r="J7060" t="s">
        <v>8999</v>
      </c>
      <c r="K7060" t="s">
        <v>56</v>
      </c>
      <c r="L7060" t="s">
        <v>903</v>
      </c>
      <c r="M7060" t="s">
        <v>1837</v>
      </c>
      <c r="N7060" s="5">
        <v>816755</v>
      </c>
    </row>
    <row r="7061" spans="1:14" x14ac:dyDescent="0.25">
      <c r="A7061" t="s">
        <v>73</v>
      </c>
      <c r="B7061" t="s">
        <v>2124</v>
      </c>
      <c r="C7061">
        <v>1827</v>
      </c>
      <c r="D7061" s="2">
        <v>46143</v>
      </c>
      <c r="E7061" t="s">
        <v>905</v>
      </c>
      <c r="F7061" t="s">
        <v>1205</v>
      </c>
      <c r="G7061" t="s">
        <v>2140</v>
      </c>
      <c r="H7061" t="s">
        <v>6743</v>
      </c>
      <c r="I7061" t="s">
        <v>8998</v>
      </c>
      <c r="J7061" t="s">
        <v>1248</v>
      </c>
      <c r="K7061" t="s">
        <v>56</v>
      </c>
      <c r="L7061" t="s">
        <v>902</v>
      </c>
      <c r="M7061" t="s">
        <v>1837</v>
      </c>
      <c r="N7061" s="5">
        <v>816755</v>
      </c>
    </row>
    <row r="7062" spans="1:14" x14ac:dyDescent="0.25">
      <c r="A7062" t="s">
        <v>73</v>
      </c>
      <c r="B7062" t="s">
        <v>2124</v>
      </c>
      <c r="C7062">
        <v>1827</v>
      </c>
      <c r="D7062" s="2">
        <v>46143</v>
      </c>
      <c r="E7062" t="s">
        <v>905</v>
      </c>
      <c r="F7062" t="s">
        <v>164</v>
      </c>
      <c r="G7062" t="s">
        <v>2</v>
      </c>
      <c r="H7062" t="s">
        <v>2545</v>
      </c>
      <c r="I7062" t="s">
        <v>11617</v>
      </c>
      <c r="J7062" t="s">
        <v>2</v>
      </c>
      <c r="K7062" t="s">
        <v>56</v>
      </c>
      <c r="L7062" t="s">
        <v>902</v>
      </c>
      <c r="M7062" t="s">
        <v>1837</v>
      </c>
      <c r="N7062" s="5">
        <v>1621723</v>
      </c>
    </row>
    <row r="7063" spans="1:14" x14ac:dyDescent="0.25">
      <c r="A7063" t="s">
        <v>73</v>
      </c>
      <c r="B7063" t="s">
        <v>2124</v>
      </c>
      <c r="C7063">
        <v>1827</v>
      </c>
      <c r="D7063" s="2">
        <v>46143</v>
      </c>
      <c r="E7063" t="s">
        <v>906</v>
      </c>
      <c r="F7063" t="s">
        <v>925</v>
      </c>
      <c r="G7063" t="s">
        <v>855</v>
      </c>
      <c r="H7063" t="s">
        <v>9647</v>
      </c>
      <c r="I7063" t="s">
        <v>14</v>
      </c>
      <c r="J7063" t="s">
        <v>5093</v>
      </c>
      <c r="K7063" t="s">
        <v>838</v>
      </c>
      <c r="L7063" t="s">
        <v>903</v>
      </c>
      <c r="M7063" t="s">
        <v>1837</v>
      </c>
      <c r="N7063" s="5">
        <v>1907112</v>
      </c>
    </row>
    <row r="7064" spans="1:14" x14ac:dyDescent="0.25">
      <c r="A7064" t="s">
        <v>73</v>
      </c>
      <c r="B7064" t="s">
        <v>2124</v>
      </c>
      <c r="C7064">
        <v>1827</v>
      </c>
      <c r="D7064" s="2">
        <v>46143</v>
      </c>
      <c r="E7064" t="s">
        <v>907</v>
      </c>
      <c r="F7064" t="s">
        <v>1205</v>
      </c>
      <c r="G7064" t="s">
        <v>2140</v>
      </c>
      <c r="H7064" t="s">
        <v>6743</v>
      </c>
      <c r="I7064" t="s">
        <v>8998</v>
      </c>
      <c r="J7064" t="s">
        <v>11618</v>
      </c>
      <c r="K7064" t="s">
        <v>56</v>
      </c>
      <c r="L7064" t="s">
        <v>904</v>
      </c>
      <c r="M7064" t="s">
        <v>1837</v>
      </c>
      <c r="N7064" s="5">
        <v>-816755</v>
      </c>
    </row>
    <row r="7065" spans="1:14" x14ac:dyDescent="0.25">
      <c r="A7065" t="s">
        <v>73</v>
      </c>
      <c r="B7065" t="s">
        <v>2124</v>
      </c>
      <c r="C7065">
        <v>1827</v>
      </c>
      <c r="D7065" s="2">
        <v>46174</v>
      </c>
      <c r="E7065" t="s">
        <v>905</v>
      </c>
      <c r="F7065" t="s">
        <v>164</v>
      </c>
      <c r="G7065" t="s">
        <v>2</v>
      </c>
      <c r="H7065" t="s">
        <v>2545</v>
      </c>
      <c r="I7065" t="s">
        <v>13035</v>
      </c>
      <c r="J7065" t="s">
        <v>2</v>
      </c>
      <c r="K7065" t="s">
        <v>56</v>
      </c>
      <c r="L7065" t="s">
        <v>902</v>
      </c>
      <c r="M7065" t="s">
        <v>1837</v>
      </c>
      <c r="N7065" s="5">
        <v>816080</v>
      </c>
    </row>
    <row r="7066" spans="1:14" x14ac:dyDescent="0.25">
      <c r="A7066" t="s">
        <v>73</v>
      </c>
      <c r="B7066" t="s">
        <v>2124</v>
      </c>
      <c r="C7066">
        <v>1827</v>
      </c>
      <c r="D7066" s="2">
        <v>46174</v>
      </c>
      <c r="E7066" t="s">
        <v>905</v>
      </c>
      <c r="F7066" t="s">
        <v>925</v>
      </c>
      <c r="G7066" t="s">
        <v>855</v>
      </c>
      <c r="H7066" t="s">
        <v>9647</v>
      </c>
      <c r="I7066" t="s">
        <v>13036</v>
      </c>
      <c r="J7066" t="s">
        <v>7445</v>
      </c>
      <c r="K7066" t="s">
        <v>838</v>
      </c>
      <c r="L7066" t="s">
        <v>902</v>
      </c>
      <c r="M7066" t="s">
        <v>1837</v>
      </c>
      <c r="N7066" s="5">
        <v>1907112</v>
      </c>
    </row>
    <row r="7067" spans="1:14" x14ac:dyDescent="0.25">
      <c r="A7067" t="s">
        <v>73</v>
      </c>
      <c r="B7067" t="s">
        <v>2124</v>
      </c>
      <c r="C7067">
        <v>1827</v>
      </c>
      <c r="D7067" s="2">
        <v>46174</v>
      </c>
      <c r="E7067" t="s">
        <v>907</v>
      </c>
      <c r="F7067" t="s">
        <v>925</v>
      </c>
      <c r="G7067" t="s">
        <v>855</v>
      </c>
      <c r="H7067" t="s">
        <v>9647</v>
      </c>
      <c r="I7067" t="s">
        <v>13036</v>
      </c>
      <c r="J7067" t="s">
        <v>12427</v>
      </c>
      <c r="K7067" t="s">
        <v>838</v>
      </c>
      <c r="L7067" t="s">
        <v>904</v>
      </c>
      <c r="M7067" t="s">
        <v>1837</v>
      </c>
      <c r="N7067" s="5">
        <v>-1907112</v>
      </c>
    </row>
    <row r="7068" spans="1:14" x14ac:dyDescent="0.25">
      <c r="A7068" t="s">
        <v>73</v>
      </c>
      <c r="B7068" t="s">
        <v>2124</v>
      </c>
      <c r="C7068">
        <v>2115</v>
      </c>
      <c r="D7068" s="2">
        <v>46023</v>
      </c>
      <c r="E7068" t="s">
        <v>905</v>
      </c>
      <c r="F7068" t="s">
        <v>2968</v>
      </c>
      <c r="G7068" t="s">
        <v>3457</v>
      </c>
      <c r="H7068" t="s">
        <v>2970</v>
      </c>
      <c r="I7068" t="s">
        <v>4564</v>
      </c>
      <c r="J7068" t="s">
        <v>2969</v>
      </c>
      <c r="K7068" t="s">
        <v>56</v>
      </c>
      <c r="L7068" t="s">
        <v>902</v>
      </c>
      <c r="M7068" t="s">
        <v>1829</v>
      </c>
      <c r="N7068" s="5">
        <v>993293</v>
      </c>
    </row>
    <row r="7069" spans="1:14" x14ac:dyDescent="0.25">
      <c r="A7069" t="s">
        <v>73</v>
      </c>
      <c r="B7069" t="s">
        <v>2124</v>
      </c>
      <c r="C7069">
        <v>2115</v>
      </c>
      <c r="D7069" s="2">
        <v>46082</v>
      </c>
      <c r="E7069" t="s">
        <v>905</v>
      </c>
      <c r="F7069" t="s">
        <v>6157</v>
      </c>
      <c r="G7069" t="s">
        <v>14</v>
      </c>
      <c r="H7069" t="s">
        <v>6159</v>
      </c>
      <c r="I7069" t="s">
        <v>9000</v>
      </c>
      <c r="J7069" t="s">
        <v>9001</v>
      </c>
      <c r="K7069" t="s">
        <v>56</v>
      </c>
      <c r="L7069" t="s">
        <v>902</v>
      </c>
      <c r="M7069" t="s">
        <v>1829</v>
      </c>
      <c r="N7069" s="5">
        <v>497525</v>
      </c>
    </row>
    <row r="7070" spans="1:14" x14ac:dyDescent="0.25">
      <c r="A7070" t="s">
        <v>73</v>
      </c>
      <c r="B7070" t="s">
        <v>2124</v>
      </c>
      <c r="C7070">
        <v>2115</v>
      </c>
      <c r="D7070" s="2">
        <v>46082</v>
      </c>
      <c r="E7070" t="s">
        <v>905</v>
      </c>
      <c r="F7070" t="s">
        <v>6157</v>
      </c>
      <c r="G7070" t="s">
        <v>14</v>
      </c>
      <c r="H7070" t="s">
        <v>6159</v>
      </c>
      <c r="I7070" t="s">
        <v>9002</v>
      </c>
      <c r="J7070" t="s">
        <v>9003</v>
      </c>
      <c r="K7070" t="s">
        <v>56</v>
      </c>
      <c r="L7070" t="s">
        <v>902</v>
      </c>
      <c r="M7070" t="s">
        <v>1829</v>
      </c>
      <c r="N7070" s="5">
        <v>497525</v>
      </c>
    </row>
    <row r="7071" spans="1:14" x14ac:dyDescent="0.25">
      <c r="A7071" t="s">
        <v>73</v>
      </c>
      <c r="B7071" t="s">
        <v>2124</v>
      </c>
      <c r="C7071">
        <v>2115</v>
      </c>
      <c r="D7071" s="2">
        <v>46082</v>
      </c>
      <c r="E7071" t="s">
        <v>905</v>
      </c>
      <c r="F7071" t="s">
        <v>6157</v>
      </c>
      <c r="G7071" t="s">
        <v>14</v>
      </c>
      <c r="H7071" t="s">
        <v>6159</v>
      </c>
      <c r="I7071" t="s">
        <v>9004</v>
      </c>
      <c r="J7071" t="s">
        <v>9001</v>
      </c>
      <c r="K7071" t="s">
        <v>56</v>
      </c>
      <c r="L7071" t="s">
        <v>902</v>
      </c>
      <c r="M7071" t="s">
        <v>1829</v>
      </c>
      <c r="N7071" s="5">
        <v>-497525</v>
      </c>
    </row>
    <row r="7072" spans="1:14" x14ac:dyDescent="0.25">
      <c r="A7072" t="s">
        <v>73</v>
      </c>
      <c r="B7072" t="s">
        <v>2124</v>
      </c>
      <c r="C7072">
        <v>2115</v>
      </c>
      <c r="D7072" s="2">
        <v>46143</v>
      </c>
      <c r="E7072" t="s">
        <v>905</v>
      </c>
      <c r="F7072" t="s">
        <v>6157</v>
      </c>
      <c r="G7072" t="s">
        <v>14</v>
      </c>
      <c r="H7072" t="s">
        <v>6159</v>
      </c>
      <c r="I7072" t="s">
        <v>11619</v>
      </c>
      <c r="J7072" t="s">
        <v>9003</v>
      </c>
      <c r="K7072" t="s">
        <v>56</v>
      </c>
      <c r="L7072" t="s">
        <v>902</v>
      </c>
      <c r="M7072" t="s">
        <v>1829</v>
      </c>
      <c r="N7072" s="5">
        <v>497525</v>
      </c>
    </row>
    <row r="7073" spans="1:14" x14ac:dyDescent="0.25">
      <c r="A7073" t="s">
        <v>73</v>
      </c>
      <c r="B7073" t="s">
        <v>2124</v>
      </c>
      <c r="C7073">
        <v>2115</v>
      </c>
      <c r="D7073" s="2">
        <v>46143</v>
      </c>
      <c r="E7073" t="s">
        <v>905</v>
      </c>
      <c r="F7073" t="s">
        <v>6157</v>
      </c>
      <c r="G7073" t="s">
        <v>14</v>
      </c>
      <c r="H7073" t="s">
        <v>10618</v>
      </c>
      <c r="I7073" t="s">
        <v>11620</v>
      </c>
      <c r="J7073" t="s">
        <v>9003</v>
      </c>
      <c r="K7073" t="s">
        <v>56</v>
      </c>
      <c r="L7073" t="s">
        <v>902</v>
      </c>
      <c r="M7073" t="s">
        <v>1829</v>
      </c>
      <c r="N7073" s="5">
        <v>1205151</v>
      </c>
    </row>
    <row r="7074" spans="1:14" x14ac:dyDescent="0.25">
      <c r="A7074" t="s">
        <v>73</v>
      </c>
      <c r="B7074" t="s">
        <v>2124</v>
      </c>
      <c r="C7074">
        <v>2327</v>
      </c>
      <c r="D7074" s="2">
        <v>46023</v>
      </c>
      <c r="E7074" t="s">
        <v>905</v>
      </c>
      <c r="F7074" t="s">
        <v>226</v>
      </c>
      <c r="G7074" t="s">
        <v>49</v>
      </c>
      <c r="H7074" t="s">
        <v>3344</v>
      </c>
      <c r="I7074" t="s">
        <v>4565</v>
      </c>
      <c r="J7074" t="s">
        <v>49</v>
      </c>
      <c r="K7074" t="s">
        <v>56</v>
      </c>
      <c r="L7074" t="s">
        <v>902</v>
      </c>
      <c r="M7074" t="s">
        <v>1829</v>
      </c>
      <c r="N7074" s="5">
        <v>759376</v>
      </c>
    </row>
    <row r="7075" spans="1:14" x14ac:dyDescent="0.25">
      <c r="A7075" t="s">
        <v>73</v>
      </c>
      <c r="B7075" t="s">
        <v>2124</v>
      </c>
      <c r="C7075">
        <v>2327</v>
      </c>
      <c r="D7075" s="2">
        <v>46023</v>
      </c>
      <c r="E7075" t="s">
        <v>905</v>
      </c>
      <c r="F7075" t="s">
        <v>225</v>
      </c>
      <c r="G7075" t="s">
        <v>13</v>
      </c>
      <c r="H7075" t="s">
        <v>3426</v>
      </c>
      <c r="I7075" t="s">
        <v>4566</v>
      </c>
      <c r="J7075" t="s">
        <v>13</v>
      </c>
      <c r="K7075" t="s">
        <v>56</v>
      </c>
      <c r="L7075" t="s">
        <v>902</v>
      </c>
      <c r="M7075" t="s">
        <v>1829</v>
      </c>
      <c r="N7075" s="5">
        <v>2330203</v>
      </c>
    </row>
    <row r="7076" spans="1:14" x14ac:dyDescent="0.25">
      <c r="A7076" t="s">
        <v>73</v>
      </c>
      <c r="B7076" t="s">
        <v>2124</v>
      </c>
      <c r="C7076">
        <v>2327</v>
      </c>
      <c r="D7076" s="2">
        <v>46023</v>
      </c>
      <c r="E7076" t="s">
        <v>905</v>
      </c>
      <c r="F7076" t="s">
        <v>227</v>
      </c>
      <c r="G7076" t="s">
        <v>37</v>
      </c>
      <c r="H7076" t="s">
        <v>2359</v>
      </c>
      <c r="I7076" t="s">
        <v>4567</v>
      </c>
      <c r="J7076" t="s">
        <v>37</v>
      </c>
      <c r="K7076" t="s">
        <v>56</v>
      </c>
      <c r="L7076" t="s">
        <v>902</v>
      </c>
      <c r="M7076" t="s">
        <v>1829</v>
      </c>
      <c r="N7076" s="5">
        <v>2003441</v>
      </c>
    </row>
    <row r="7077" spans="1:14" x14ac:dyDescent="0.25">
      <c r="A7077" t="s">
        <v>73</v>
      </c>
      <c r="B7077" t="s">
        <v>2124</v>
      </c>
      <c r="C7077">
        <v>2327</v>
      </c>
      <c r="D7077" s="2">
        <v>46023</v>
      </c>
      <c r="E7077" t="s">
        <v>905</v>
      </c>
      <c r="F7077" t="s">
        <v>227</v>
      </c>
      <c r="G7077" t="s">
        <v>37</v>
      </c>
      <c r="H7077" t="s">
        <v>3428</v>
      </c>
      <c r="I7077" t="s">
        <v>4568</v>
      </c>
      <c r="J7077" t="s">
        <v>37</v>
      </c>
      <c r="K7077" t="s">
        <v>56</v>
      </c>
      <c r="L7077" t="s">
        <v>902</v>
      </c>
      <c r="M7077" t="s">
        <v>1829</v>
      </c>
      <c r="N7077" s="5">
        <v>2163669</v>
      </c>
    </row>
    <row r="7078" spans="1:14" x14ac:dyDescent="0.25">
      <c r="A7078" t="s">
        <v>73</v>
      </c>
      <c r="B7078" t="s">
        <v>2124</v>
      </c>
      <c r="C7078">
        <v>2327</v>
      </c>
      <c r="D7078" s="2">
        <v>46023</v>
      </c>
      <c r="E7078" t="s">
        <v>907</v>
      </c>
      <c r="F7078" t="s">
        <v>227</v>
      </c>
      <c r="G7078" t="s">
        <v>37</v>
      </c>
      <c r="H7078" t="s">
        <v>2359</v>
      </c>
      <c r="I7078" t="s">
        <v>4567</v>
      </c>
      <c r="J7078" t="s">
        <v>2132</v>
      </c>
      <c r="K7078" t="s">
        <v>56</v>
      </c>
      <c r="L7078" t="s">
        <v>904</v>
      </c>
      <c r="M7078" t="s">
        <v>1829</v>
      </c>
      <c r="N7078" s="5">
        <v>-2003441</v>
      </c>
    </row>
    <row r="7079" spans="1:14" x14ac:dyDescent="0.25">
      <c r="A7079" t="s">
        <v>73</v>
      </c>
      <c r="B7079" t="s">
        <v>2124</v>
      </c>
      <c r="C7079">
        <v>2327</v>
      </c>
      <c r="D7079" s="2">
        <v>46054</v>
      </c>
      <c r="E7079" t="s">
        <v>905</v>
      </c>
      <c r="F7079" t="s">
        <v>225</v>
      </c>
      <c r="G7079" t="s">
        <v>13</v>
      </c>
      <c r="H7079" t="s">
        <v>4820</v>
      </c>
      <c r="I7079" t="s">
        <v>5813</v>
      </c>
      <c r="J7079" t="s">
        <v>13</v>
      </c>
      <c r="K7079" t="s">
        <v>56</v>
      </c>
      <c r="L7079" t="s">
        <v>902</v>
      </c>
      <c r="M7079" t="s">
        <v>1829</v>
      </c>
      <c r="N7079" s="5">
        <v>1688139</v>
      </c>
    </row>
    <row r="7080" spans="1:14" x14ac:dyDescent="0.25">
      <c r="A7080" t="s">
        <v>73</v>
      </c>
      <c r="B7080" t="s">
        <v>2124</v>
      </c>
      <c r="C7080">
        <v>2327</v>
      </c>
      <c r="D7080" s="2">
        <v>46082</v>
      </c>
      <c r="E7080" t="s">
        <v>905</v>
      </c>
      <c r="F7080" t="s">
        <v>226</v>
      </c>
      <c r="G7080" t="s">
        <v>49</v>
      </c>
      <c r="H7080" t="s">
        <v>6767</v>
      </c>
      <c r="I7080" t="s">
        <v>9005</v>
      </c>
      <c r="J7080" t="s">
        <v>49</v>
      </c>
      <c r="K7080" t="s">
        <v>56</v>
      </c>
      <c r="L7080" t="s">
        <v>902</v>
      </c>
      <c r="M7080" t="s">
        <v>1829</v>
      </c>
      <c r="N7080" s="5">
        <v>448710</v>
      </c>
    </row>
    <row r="7081" spans="1:14" x14ac:dyDescent="0.25">
      <c r="A7081" t="s">
        <v>73</v>
      </c>
      <c r="B7081" t="s">
        <v>2124</v>
      </c>
      <c r="C7081">
        <v>2327</v>
      </c>
      <c r="D7081" s="2">
        <v>46082</v>
      </c>
      <c r="E7081" t="s">
        <v>905</v>
      </c>
      <c r="F7081" t="s">
        <v>161</v>
      </c>
      <c r="G7081" t="s">
        <v>38</v>
      </c>
      <c r="H7081" t="s">
        <v>6756</v>
      </c>
      <c r="I7081" t="s">
        <v>9006</v>
      </c>
      <c r="J7081" t="s">
        <v>38</v>
      </c>
      <c r="K7081" t="s">
        <v>56</v>
      </c>
      <c r="L7081" t="s">
        <v>902</v>
      </c>
      <c r="M7081" t="s">
        <v>1829</v>
      </c>
      <c r="N7081" s="5">
        <v>996043</v>
      </c>
    </row>
    <row r="7082" spans="1:14" x14ac:dyDescent="0.25">
      <c r="A7082" t="s">
        <v>73</v>
      </c>
      <c r="B7082" t="s">
        <v>2124</v>
      </c>
      <c r="C7082">
        <v>2327</v>
      </c>
      <c r="D7082" s="2">
        <v>46082</v>
      </c>
      <c r="E7082" t="s">
        <v>905</v>
      </c>
      <c r="F7082" t="s">
        <v>225</v>
      </c>
      <c r="G7082" t="s">
        <v>13</v>
      </c>
      <c r="H7082" t="s">
        <v>6768</v>
      </c>
      <c r="I7082" t="s">
        <v>9007</v>
      </c>
      <c r="J7082" t="s">
        <v>13</v>
      </c>
      <c r="K7082" t="s">
        <v>56</v>
      </c>
      <c r="L7082" t="s">
        <v>902</v>
      </c>
      <c r="M7082" t="s">
        <v>1829</v>
      </c>
      <c r="N7082" s="5">
        <v>3107654</v>
      </c>
    </row>
    <row r="7083" spans="1:14" x14ac:dyDescent="0.25">
      <c r="A7083" t="s">
        <v>73</v>
      </c>
      <c r="B7083" t="s">
        <v>2124</v>
      </c>
      <c r="C7083">
        <v>2327</v>
      </c>
      <c r="D7083" s="2">
        <v>46082</v>
      </c>
      <c r="E7083" t="s">
        <v>905</v>
      </c>
      <c r="F7083" t="s">
        <v>227</v>
      </c>
      <c r="G7083" t="s">
        <v>37</v>
      </c>
      <c r="H7083" t="s">
        <v>6195</v>
      </c>
      <c r="I7083" t="s">
        <v>9008</v>
      </c>
      <c r="J7083" t="s">
        <v>37</v>
      </c>
      <c r="K7083" t="s">
        <v>56</v>
      </c>
      <c r="L7083" t="s">
        <v>902</v>
      </c>
      <c r="M7083" t="s">
        <v>1829</v>
      </c>
      <c r="N7083" s="5">
        <v>4043505</v>
      </c>
    </row>
    <row r="7084" spans="1:14" x14ac:dyDescent="0.25">
      <c r="A7084" t="s">
        <v>73</v>
      </c>
      <c r="B7084" t="s">
        <v>2124</v>
      </c>
      <c r="C7084">
        <v>2327</v>
      </c>
      <c r="D7084" s="2">
        <v>46082</v>
      </c>
      <c r="E7084" t="s">
        <v>905</v>
      </c>
      <c r="F7084" t="s">
        <v>227</v>
      </c>
      <c r="G7084" t="s">
        <v>37</v>
      </c>
      <c r="H7084" t="s">
        <v>6770</v>
      </c>
      <c r="I7084" t="s">
        <v>9009</v>
      </c>
      <c r="J7084" t="s">
        <v>37</v>
      </c>
      <c r="K7084" t="s">
        <v>56</v>
      </c>
      <c r="L7084" t="s">
        <v>902</v>
      </c>
      <c r="M7084" t="s">
        <v>1829</v>
      </c>
      <c r="N7084" s="5">
        <v>1307155</v>
      </c>
    </row>
    <row r="7085" spans="1:14" x14ac:dyDescent="0.25">
      <c r="A7085" t="s">
        <v>73</v>
      </c>
      <c r="B7085" t="s">
        <v>2124</v>
      </c>
      <c r="C7085">
        <v>2327</v>
      </c>
      <c r="D7085" s="2">
        <v>46113</v>
      </c>
      <c r="E7085" t="s">
        <v>905</v>
      </c>
      <c r="F7085" t="s">
        <v>225</v>
      </c>
      <c r="G7085" t="s">
        <v>13</v>
      </c>
      <c r="H7085" t="s">
        <v>6769</v>
      </c>
      <c r="I7085" t="s">
        <v>9010</v>
      </c>
      <c r="J7085" t="s">
        <v>13</v>
      </c>
      <c r="K7085" t="s">
        <v>56</v>
      </c>
      <c r="L7085" t="s">
        <v>902</v>
      </c>
      <c r="M7085" t="s">
        <v>1829</v>
      </c>
      <c r="N7085" s="5">
        <v>3161592</v>
      </c>
    </row>
    <row r="7086" spans="1:14" x14ac:dyDescent="0.25">
      <c r="A7086" t="s">
        <v>73</v>
      </c>
      <c r="B7086" t="s">
        <v>2124</v>
      </c>
      <c r="C7086">
        <v>2327</v>
      </c>
      <c r="D7086" s="2">
        <v>46113</v>
      </c>
      <c r="E7086" t="s">
        <v>905</v>
      </c>
      <c r="F7086" t="s">
        <v>209</v>
      </c>
      <c r="G7086" t="s">
        <v>46</v>
      </c>
      <c r="H7086" t="s">
        <v>6726</v>
      </c>
      <c r="I7086" t="s">
        <v>9011</v>
      </c>
      <c r="J7086" t="s">
        <v>46</v>
      </c>
      <c r="K7086" t="s">
        <v>56</v>
      </c>
      <c r="L7086" t="s">
        <v>902</v>
      </c>
      <c r="M7086" t="s">
        <v>1829</v>
      </c>
      <c r="N7086" s="5">
        <v>1792877</v>
      </c>
    </row>
    <row r="7087" spans="1:14" x14ac:dyDescent="0.25">
      <c r="A7087" t="s">
        <v>73</v>
      </c>
      <c r="B7087" t="s">
        <v>2124</v>
      </c>
      <c r="C7087">
        <v>2327</v>
      </c>
      <c r="D7087" s="2">
        <v>46113</v>
      </c>
      <c r="E7087" t="s">
        <v>905</v>
      </c>
      <c r="F7087" t="s">
        <v>227</v>
      </c>
      <c r="G7087" t="s">
        <v>37</v>
      </c>
      <c r="H7087" t="s">
        <v>6715</v>
      </c>
      <c r="I7087" t="s">
        <v>9012</v>
      </c>
      <c r="J7087" t="s">
        <v>37</v>
      </c>
      <c r="K7087" t="s">
        <v>56</v>
      </c>
      <c r="L7087" t="s">
        <v>902</v>
      </c>
      <c r="M7087" t="s">
        <v>1829</v>
      </c>
      <c r="N7087" s="5">
        <v>4606723</v>
      </c>
    </row>
    <row r="7088" spans="1:14" x14ac:dyDescent="0.25">
      <c r="A7088" t="s">
        <v>73</v>
      </c>
      <c r="B7088" t="s">
        <v>2124</v>
      </c>
      <c r="C7088">
        <v>2327</v>
      </c>
      <c r="D7088" s="2">
        <v>46143</v>
      </c>
      <c r="E7088" t="s">
        <v>905</v>
      </c>
      <c r="F7088" t="s">
        <v>226</v>
      </c>
      <c r="G7088" t="s">
        <v>49</v>
      </c>
      <c r="H7088" t="s">
        <v>9712</v>
      </c>
      <c r="I7088" t="s">
        <v>11621</v>
      </c>
      <c r="J7088" t="s">
        <v>49</v>
      </c>
      <c r="K7088" t="s">
        <v>56</v>
      </c>
      <c r="L7088" t="s">
        <v>902</v>
      </c>
      <c r="M7088" t="s">
        <v>1829</v>
      </c>
      <c r="N7088" s="5">
        <v>610839</v>
      </c>
    </row>
    <row r="7089" spans="1:14" x14ac:dyDescent="0.25">
      <c r="A7089" t="s">
        <v>73</v>
      </c>
      <c r="B7089" t="s">
        <v>2124</v>
      </c>
      <c r="C7089">
        <v>2327</v>
      </c>
      <c r="D7089" s="2">
        <v>46143</v>
      </c>
      <c r="E7089" t="s">
        <v>905</v>
      </c>
      <c r="F7089" t="s">
        <v>226</v>
      </c>
      <c r="G7089" t="s">
        <v>49</v>
      </c>
      <c r="H7089" t="s">
        <v>9712</v>
      </c>
      <c r="I7089" t="s">
        <v>11622</v>
      </c>
      <c r="J7089" t="s">
        <v>49</v>
      </c>
      <c r="K7089" t="s">
        <v>56</v>
      </c>
      <c r="L7089" t="s">
        <v>902</v>
      </c>
      <c r="M7089" t="s">
        <v>1829</v>
      </c>
      <c r="N7089" s="5">
        <v>1076922</v>
      </c>
    </row>
    <row r="7090" spans="1:14" x14ac:dyDescent="0.25">
      <c r="A7090" t="s">
        <v>73</v>
      </c>
      <c r="B7090" t="s">
        <v>2124</v>
      </c>
      <c r="C7090">
        <v>2327</v>
      </c>
      <c r="D7090" s="2">
        <v>46143</v>
      </c>
      <c r="E7090" t="s">
        <v>905</v>
      </c>
      <c r="F7090" t="s">
        <v>161</v>
      </c>
      <c r="G7090" t="s">
        <v>38</v>
      </c>
      <c r="H7090" t="s">
        <v>6756</v>
      </c>
      <c r="I7090" t="s">
        <v>11623</v>
      </c>
      <c r="J7090" t="s">
        <v>38</v>
      </c>
      <c r="K7090" t="s">
        <v>56</v>
      </c>
      <c r="L7090" t="s">
        <v>902</v>
      </c>
      <c r="M7090" t="s">
        <v>1829</v>
      </c>
      <c r="N7090" s="5">
        <v>996043</v>
      </c>
    </row>
    <row r="7091" spans="1:14" x14ac:dyDescent="0.25">
      <c r="A7091" t="s">
        <v>73</v>
      </c>
      <c r="B7091" t="s">
        <v>2124</v>
      </c>
      <c r="C7091">
        <v>2327</v>
      </c>
      <c r="D7091" s="2">
        <v>46143</v>
      </c>
      <c r="E7091" t="s">
        <v>905</v>
      </c>
      <c r="F7091" t="s">
        <v>10375</v>
      </c>
      <c r="G7091" t="s">
        <v>11624</v>
      </c>
      <c r="H7091" t="s">
        <v>10377</v>
      </c>
      <c r="I7091" t="s">
        <v>11625</v>
      </c>
      <c r="J7091" t="s">
        <v>10376</v>
      </c>
      <c r="K7091" t="s">
        <v>56</v>
      </c>
      <c r="L7091" t="s">
        <v>902</v>
      </c>
      <c r="M7091" t="s">
        <v>1829</v>
      </c>
      <c r="N7091" s="5">
        <v>1426004</v>
      </c>
    </row>
    <row r="7092" spans="1:14" x14ac:dyDescent="0.25">
      <c r="A7092" t="s">
        <v>73</v>
      </c>
      <c r="B7092" t="s">
        <v>2124</v>
      </c>
      <c r="C7092">
        <v>2327</v>
      </c>
      <c r="D7092" s="2">
        <v>46143</v>
      </c>
      <c r="E7092" t="s">
        <v>905</v>
      </c>
      <c r="F7092" t="s">
        <v>227</v>
      </c>
      <c r="G7092" t="s">
        <v>37</v>
      </c>
      <c r="H7092" t="s">
        <v>10385</v>
      </c>
      <c r="I7092" t="s">
        <v>11626</v>
      </c>
      <c r="J7092" t="s">
        <v>37</v>
      </c>
      <c r="K7092" t="s">
        <v>56</v>
      </c>
      <c r="L7092" t="s">
        <v>902</v>
      </c>
      <c r="M7092" t="s">
        <v>1829</v>
      </c>
      <c r="N7092" s="5">
        <v>2431985</v>
      </c>
    </row>
    <row r="7093" spans="1:14" x14ac:dyDescent="0.25">
      <c r="A7093" t="s">
        <v>73</v>
      </c>
      <c r="B7093" t="s">
        <v>2124</v>
      </c>
      <c r="C7093">
        <v>2327</v>
      </c>
      <c r="D7093" s="2">
        <v>46174</v>
      </c>
      <c r="E7093" t="s">
        <v>905</v>
      </c>
      <c r="F7093" t="s">
        <v>225</v>
      </c>
      <c r="G7093" t="s">
        <v>13</v>
      </c>
      <c r="H7093" t="s">
        <v>11957</v>
      </c>
      <c r="I7093" t="s">
        <v>13037</v>
      </c>
      <c r="J7093" t="s">
        <v>13</v>
      </c>
      <c r="K7093" t="s">
        <v>56</v>
      </c>
      <c r="L7093" t="s">
        <v>902</v>
      </c>
      <c r="M7093" t="s">
        <v>1829</v>
      </c>
      <c r="N7093" s="5">
        <v>2431956</v>
      </c>
    </row>
    <row r="7094" spans="1:14" x14ac:dyDescent="0.25">
      <c r="A7094" t="s">
        <v>73</v>
      </c>
      <c r="B7094" t="s">
        <v>2124</v>
      </c>
      <c r="C7094">
        <v>2327</v>
      </c>
      <c r="D7094" s="2">
        <v>46174</v>
      </c>
      <c r="E7094" t="s">
        <v>905</v>
      </c>
      <c r="F7094" t="s">
        <v>1203</v>
      </c>
      <c r="G7094" t="s">
        <v>1204</v>
      </c>
      <c r="H7094" t="s">
        <v>10363</v>
      </c>
      <c r="I7094" t="s">
        <v>13038</v>
      </c>
      <c r="J7094" t="s">
        <v>11610</v>
      </c>
      <c r="K7094" t="s">
        <v>56</v>
      </c>
      <c r="L7094" t="s">
        <v>902</v>
      </c>
      <c r="M7094" t="s">
        <v>1829</v>
      </c>
      <c r="N7094" s="5">
        <v>693345</v>
      </c>
    </row>
    <row r="7095" spans="1:14" x14ac:dyDescent="0.25">
      <c r="A7095" t="s">
        <v>73</v>
      </c>
      <c r="B7095" t="s">
        <v>2124</v>
      </c>
      <c r="C7095">
        <v>2327</v>
      </c>
      <c r="D7095" s="2">
        <v>46174</v>
      </c>
      <c r="E7095" t="s">
        <v>905</v>
      </c>
      <c r="F7095" t="s">
        <v>227</v>
      </c>
      <c r="G7095" t="s">
        <v>37</v>
      </c>
      <c r="H7095" t="s">
        <v>11965</v>
      </c>
      <c r="I7095" t="s">
        <v>13039</v>
      </c>
      <c r="J7095" t="s">
        <v>37</v>
      </c>
      <c r="K7095" t="s">
        <v>56</v>
      </c>
      <c r="L7095" t="s">
        <v>902</v>
      </c>
      <c r="M7095" t="s">
        <v>1829</v>
      </c>
      <c r="N7095" s="5">
        <v>2811196</v>
      </c>
    </row>
    <row r="7096" spans="1:14" x14ac:dyDescent="0.25">
      <c r="A7096" t="s">
        <v>73</v>
      </c>
      <c r="B7096" t="s">
        <v>2124</v>
      </c>
      <c r="C7096">
        <v>2329</v>
      </c>
      <c r="D7096" s="2">
        <v>46023</v>
      </c>
      <c r="E7096" t="s">
        <v>905</v>
      </c>
      <c r="F7096" t="s">
        <v>2836</v>
      </c>
      <c r="G7096" t="s">
        <v>2837</v>
      </c>
      <c r="H7096" t="s">
        <v>3433</v>
      </c>
      <c r="I7096" t="s">
        <v>4569</v>
      </c>
      <c r="J7096" t="s">
        <v>2837</v>
      </c>
      <c r="K7096" t="s">
        <v>56</v>
      </c>
      <c r="L7096" t="s">
        <v>902</v>
      </c>
      <c r="M7096" t="s">
        <v>1829</v>
      </c>
      <c r="N7096" s="5">
        <v>755000</v>
      </c>
    </row>
    <row r="7097" spans="1:14" x14ac:dyDescent="0.25">
      <c r="A7097" t="s">
        <v>73</v>
      </c>
      <c r="B7097" t="s">
        <v>2124</v>
      </c>
      <c r="C7097">
        <v>2329</v>
      </c>
      <c r="D7097" s="2">
        <v>46023</v>
      </c>
      <c r="E7097" t="s">
        <v>905</v>
      </c>
      <c r="F7097" t="s">
        <v>1386</v>
      </c>
      <c r="G7097" t="s">
        <v>2134</v>
      </c>
      <c r="H7097" t="s">
        <v>1388</v>
      </c>
      <c r="I7097" t="s">
        <v>4570</v>
      </c>
      <c r="J7097" t="s">
        <v>2134</v>
      </c>
      <c r="K7097" t="s">
        <v>56</v>
      </c>
      <c r="L7097" t="s">
        <v>902</v>
      </c>
      <c r="M7097" t="s">
        <v>1829</v>
      </c>
      <c r="N7097" s="5">
        <v>2780420</v>
      </c>
    </row>
    <row r="7098" spans="1:14" x14ac:dyDescent="0.25">
      <c r="A7098" t="s">
        <v>73</v>
      </c>
      <c r="B7098" t="s">
        <v>2124</v>
      </c>
      <c r="C7098">
        <v>2329</v>
      </c>
      <c r="D7098" s="2">
        <v>46023</v>
      </c>
      <c r="E7098" t="s">
        <v>905</v>
      </c>
      <c r="F7098" t="s">
        <v>1032</v>
      </c>
      <c r="G7098" t="s">
        <v>1015</v>
      </c>
      <c r="H7098" t="s">
        <v>2630</v>
      </c>
      <c r="I7098" t="s">
        <v>4571</v>
      </c>
      <c r="J7098" t="s">
        <v>1015</v>
      </c>
      <c r="K7098" t="s">
        <v>56</v>
      </c>
      <c r="L7098" t="s">
        <v>902</v>
      </c>
      <c r="M7098" t="s">
        <v>1829</v>
      </c>
      <c r="N7098" s="5">
        <v>416914</v>
      </c>
    </row>
    <row r="7099" spans="1:14" x14ac:dyDescent="0.25">
      <c r="A7099" t="s">
        <v>73</v>
      </c>
      <c r="B7099" t="s">
        <v>2124</v>
      </c>
      <c r="C7099">
        <v>2329</v>
      </c>
      <c r="D7099" s="2">
        <v>46023</v>
      </c>
      <c r="E7099" t="s">
        <v>905</v>
      </c>
      <c r="F7099" t="s">
        <v>2669</v>
      </c>
      <c r="G7099" t="s">
        <v>14</v>
      </c>
      <c r="H7099" t="s">
        <v>2671</v>
      </c>
      <c r="I7099" t="s">
        <v>4572</v>
      </c>
      <c r="J7099" t="s">
        <v>2670</v>
      </c>
      <c r="K7099" t="s">
        <v>56</v>
      </c>
      <c r="L7099" t="s">
        <v>902</v>
      </c>
      <c r="M7099" t="s">
        <v>1829</v>
      </c>
      <c r="N7099" s="5">
        <v>715725</v>
      </c>
    </row>
    <row r="7100" spans="1:14" x14ac:dyDescent="0.25">
      <c r="A7100" t="s">
        <v>73</v>
      </c>
      <c r="B7100" t="s">
        <v>2124</v>
      </c>
      <c r="C7100">
        <v>2329</v>
      </c>
      <c r="D7100" s="2">
        <v>46023</v>
      </c>
      <c r="E7100" t="s">
        <v>905</v>
      </c>
      <c r="F7100" t="s">
        <v>2669</v>
      </c>
      <c r="G7100" t="s">
        <v>14</v>
      </c>
      <c r="H7100" t="s">
        <v>2671</v>
      </c>
      <c r="I7100" t="s">
        <v>4573</v>
      </c>
      <c r="J7100" t="s">
        <v>2670</v>
      </c>
      <c r="K7100" t="s">
        <v>56</v>
      </c>
      <c r="L7100" t="s">
        <v>902</v>
      </c>
      <c r="M7100" t="s">
        <v>1829</v>
      </c>
      <c r="N7100" s="5">
        <v>119288</v>
      </c>
    </row>
    <row r="7101" spans="1:14" x14ac:dyDescent="0.25">
      <c r="A7101" t="s">
        <v>73</v>
      </c>
      <c r="B7101" t="s">
        <v>2124</v>
      </c>
      <c r="C7101">
        <v>2329</v>
      </c>
      <c r="D7101" s="2">
        <v>46023</v>
      </c>
      <c r="E7101" t="s">
        <v>905</v>
      </c>
      <c r="F7101" t="s">
        <v>2279</v>
      </c>
      <c r="G7101" t="s">
        <v>14</v>
      </c>
      <c r="H7101" t="s">
        <v>2281</v>
      </c>
      <c r="I7101" t="s">
        <v>4574</v>
      </c>
      <c r="J7101" t="s">
        <v>2280</v>
      </c>
      <c r="K7101" t="s">
        <v>56</v>
      </c>
      <c r="L7101" t="s">
        <v>902</v>
      </c>
      <c r="M7101" t="s">
        <v>1829</v>
      </c>
      <c r="N7101" s="5">
        <v>595487</v>
      </c>
    </row>
    <row r="7102" spans="1:14" x14ac:dyDescent="0.25">
      <c r="A7102" t="s">
        <v>73</v>
      </c>
      <c r="B7102" t="s">
        <v>2124</v>
      </c>
      <c r="C7102">
        <v>2329</v>
      </c>
      <c r="D7102" s="2">
        <v>46023</v>
      </c>
      <c r="E7102" t="s">
        <v>905</v>
      </c>
      <c r="F7102" t="s">
        <v>2279</v>
      </c>
      <c r="G7102" t="s">
        <v>14</v>
      </c>
      <c r="H7102" t="s">
        <v>3340</v>
      </c>
      <c r="I7102" t="s">
        <v>4575</v>
      </c>
      <c r="J7102" t="s">
        <v>2280</v>
      </c>
      <c r="K7102" t="s">
        <v>56</v>
      </c>
      <c r="L7102" t="s">
        <v>902</v>
      </c>
      <c r="M7102" t="s">
        <v>1829</v>
      </c>
      <c r="N7102" s="5">
        <v>1190976</v>
      </c>
    </row>
    <row r="7103" spans="1:14" x14ac:dyDescent="0.25">
      <c r="A7103" t="s">
        <v>73</v>
      </c>
      <c r="B7103" t="s">
        <v>2124</v>
      </c>
      <c r="C7103">
        <v>2329</v>
      </c>
      <c r="D7103" s="2">
        <v>46023</v>
      </c>
      <c r="E7103" t="s">
        <v>905</v>
      </c>
      <c r="F7103" t="s">
        <v>2637</v>
      </c>
      <c r="G7103" t="s">
        <v>14</v>
      </c>
      <c r="H7103" t="s">
        <v>2639</v>
      </c>
      <c r="I7103" t="s">
        <v>4576</v>
      </c>
      <c r="J7103" t="s">
        <v>2638</v>
      </c>
      <c r="K7103" t="s">
        <v>56</v>
      </c>
      <c r="L7103" t="s">
        <v>902</v>
      </c>
      <c r="M7103" t="s">
        <v>1829</v>
      </c>
      <c r="N7103" s="5">
        <v>596284</v>
      </c>
    </row>
    <row r="7104" spans="1:14" x14ac:dyDescent="0.25">
      <c r="A7104" t="s">
        <v>73</v>
      </c>
      <c r="B7104" t="s">
        <v>2124</v>
      </c>
      <c r="C7104">
        <v>2329</v>
      </c>
      <c r="D7104" s="2">
        <v>46023</v>
      </c>
      <c r="E7104" t="s">
        <v>905</v>
      </c>
      <c r="F7104" t="s">
        <v>2653</v>
      </c>
      <c r="G7104" t="s">
        <v>2654</v>
      </c>
      <c r="H7104" t="s">
        <v>2655</v>
      </c>
      <c r="I7104" t="s">
        <v>4577</v>
      </c>
      <c r="J7104" t="s">
        <v>2654</v>
      </c>
      <c r="K7104" t="s">
        <v>56</v>
      </c>
      <c r="L7104" t="s">
        <v>902</v>
      </c>
      <c r="M7104" t="s">
        <v>1829</v>
      </c>
      <c r="N7104" s="5">
        <v>380000</v>
      </c>
    </row>
    <row r="7105" spans="1:14" x14ac:dyDescent="0.25">
      <c r="A7105" t="s">
        <v>73</v>
      </c>
      <c r="B7105" t="s">
        <v>2124</v>
      </c>
      <c r="C7105">
        <v>2329</v>
      </c>
      <c r="D7105" s="2">
        <v>46023</v>
      </c>
      <c r="E7105" t="s">
        <v>905</v>
      </c>
      <c r="F7105" t="s">
        <v>2653</v>
      </c>
      <c r="G7105" t="s">
        <v>2654</v>
      </c>
      <c r="H7105" t="s">
        <v>2655</v>
      </c>
      <c r="I7105" t="s">
        <v>4578</v>
      </c>
      <c r="J7105" t="s">
        <v>2654</v>
      </c>
      <c r="K7105" t="s">
        <v>56</v>
      </c>
      <c r="L7105" t="s">
        <v>902</v>
      </c>
      <c r="M7105" t="s">
        <v>1829</v>
      </c>
      <c r="N7105" s="5">
        <v>358000</v>
      </c>
    </row>
    <row r="7106" spans="1:14" x14ac:dyDescent="0.25">
      <c r="A7106" t="s">
        <v>73</v>
      </c>
      <c r="B7106" t="s">
        <v>2124</v>
      </c>
      <c r="C7106">
        <v>2329</v>
      </c>
      <c r="D7106" s="2">
        <v>46023</v>
      </c>
      <c r="E7106" t="s">
        <v>905</v>
      </c>
      <c r="F7106" t="s">
        <v>1390</v>
      </c>
      <c r="G7106" t="s">
        <v>1391</v>
      </c>
      <c r="H7106" t="s">
        <v>3414</v>
      </c>
      <c r="I7106" t="s">
        <v>4579</v>
      </c>
      <c r="J7106" t="s">
        <v>1391</v>
      </c>
      <c r="K7106" t="s">
        <v>56</v>
      </c>
      <c r="L7106" t="s">
        <v>902</v>
      </c>
      <c r="M7106" t="s">
        <v>1829</v>
      </c>
      <c r="N7106" s="5">
        <v>1152294</v>
      </c>
    </row>
    <row r="7107" spans="1:14" x14ac:dyDescent="0.25">
      <c r="A7107" t="s">
        <v>73</v>
      </c>
      <c r="B7107" t="s">
        <v>2124</v>
      </c>
      <c r="C7107">
        <v>2329</v>
      </c>
      <c r="D7107" s="2">
        <v>46023</v>
      </c>
      <c r="E7107" t="s">
        <v>905</v>
      </c>
      <c r="F7107" t="s">
        <v>3440</v>
      </c>
      <c r="G7107" t="s">
        <v>14</v>
      </c>
      <c r="H7107" t="s">
        <v>3442</v>
      </c>
      <c r="I7107" t="s">
        <v>4580</v>
      </c>
      <c r="J7107" t="s">
        <v>3441</v>
      </c>
      <c r="K7107" t="s">
        <v>56</v>
      </c>
      <c r="L7107" t="s">
        <v>902</v>
      </c>
      <c r="M7107" t="s">
        <v>1829</v>
      </c>
      <c r="N7107" s="5">
        <v>874550</v>
      </c>
    </row>
    <row r="7108" spans="1:14" x14ac:dyDescent="0.25">
      <c r="A7108" t="s">
        <v>73</v>
      </c>
      <c r="B7108" t="s">
        <v>2124</v>
      </c>
      <c r="C7108">
        <v>2329</v>
      </c>
      <c r="D7108" s="2">
        <v>46023</v>
      </c>
      <c r="E7108" t="s">
        <v>905</v>
      </c>
      <c r="F7108" t="s">
        <v>814</v>
      </c>
      <c r="G7108" t="s">
        <v>777</v>
      </c>
      <c r="H7108" t="s">
        <v>3004</v>
      </c>
      <c r="I7108" t="s">
        <v>4581</v>
      </c>
      <c r="J7108" t="s">
        <v>777</v>
      </c>
      <c r="K7108" t="s">
        <v>56</v>
      </c>
      <c r="L7108" t="s">
        <v>902</v>
      </c>
      <c r="M7108" t="s">
        <v>1829</v>
      </c>
      <c r="N7108" s="5">
        <v>715656</v>
      </c>
    </row>
    <row r="7109" spans="1:14" x14ac:dyDescent="0.25">
      <c r="A7109" t="s">
        <v>73</v>
      </c>
      <c r="B7109" t="s">
        <v>2124</v>
      </c>
      <c r="C7109">
        <v>2329</v>
      </c>
      <c r="D7109" s="2">
        <v>46023</v>
      </c>
      <c r="E7109" t="s">
        <v>905</v>
      </c>
      <c r="F7109" t="s">
        <v>3435</v>
      </c>
      <c r="G7109" t="s">
        <v>14</v>
      </c>
      <c r="H7109" t="s">
        <v>3437</v>
      </c>
      <c r="I7109" t="s">
        <v>4582</v>
      </c>
      <c r="J7109" t="s">
        <v>4583</v>
      </c>
      <c r="K7109" t="s">
        <v>56</v>
      </c>
      <c r="L7109" t="s">
        <v>902</v>
      </c>
      <c r="M7109" t="s">
        <v>1829</v>
      </c>
      <c r="N7109" s="5">
        <v>1132866</v>
      </c>
    </row>
    <row r="7110" spans="1:14" x14ac:dyDescent="0.25">
      <c r="A7110" t="s">
        <v>73</v>
      </c>
      <c r="B7110" t="s">
        <v>2124</v>
      </c>
      <c r="C7110">
        <v>2329</v>
      </c>
      <c r="D7110" s="2">
        <v>46054</v>
      </c>
      <c r="E7110" t="s">
        <v>905</v>
      </c>
      <c r="F7110" t="s">
        <v>2836</v>
      </c>
      <c r="G7110" t="s">
        <v>2837</v>
      </c>
      <c r="H7110" t="s">
        <v>3433</v>
      </c>
      <c r="I7110" t="s">
        <v>5814</v>
      </c>
      <c r="J7110" t="s">
        <v>2837</v>
      </c>
      <c r="K7110" t="s">
        <v>56</v>
      </c>
      <c r="L7110" t="s">
        <v>902</v>
      </c>
      <c r="M7110" t="s">
        <v>1829</v>
      </c>
      <c r="N7110" s="5">
        <v>716000</v>
      </c>
    </row>
    <row r="7111" spans="1:14" x14ac:dyDescent="0.25">
      <c r="A7111" t="s">
        <v>73</v>
      </c>
      <c r="B7111" t="s">
        <v>2124</v>
      </c>
      <c r="C7111">
        <v>2329</v>
      </c>
      <c r="D7111" s="2">
        <v>46054</v>
      </c>
      <c r="E7111" t="s">
        <v>905</v>
      </c>
      <c r="F7111" t="s">
        <v>2633</v>
      </c>
      <c r="G7111" t="s">
        <v>14</v>
      </c>
      <c r="H7111" t="s">
        <v>2635</v>
      </c>
      <c r="I7111" t="s">
        <v>5815</v>
      </c>
      <c r="J7111" t="s">
        <v>2634</v>
      </c>
      <c r="K7111" t="s">
        <v>56</v>
      </c>
      <c r="L7111" t="s">
        <v>902</v>
      </c>
      <c r="M7111" t="s">
        <v>1829</v>
      </c>
      <c r="N7111" s="5">
        <v>436880</v>
      </c>
    </row>
    <row r="7112" spans="1:14" x14ac:dyDescent="0.25">
      <c r="A7112" t="s">
        <v>73</v>
      </c>
      <c r="B7112" t="s">
        <v>2124</v>
      </c>
      <c r="C7112">
        <v>2329</v>
      </c>
      <c r="D7112" s="2">
        <v>46054</v>
      </c>
      <c r="E7112" t="s">
        <v>905</v>
      </c>
      <c r="F7112" t="s">
        <v>2633</v>
      </c>
      <c r="G7112" t="s">
        <v>14</v>
      </c>
      <c r="H7112" t="s">
        <v>2635</v>
      </c>
      <c r="I7112" t="s">
        <v>5816</v>
      </c>
      <c r="J7112" t="s">
        <v>2634</v>
      </c>
      <c r="K7112" t="s">
        <v>56</v>
      </c>
      <c r="L7112" t="s">
        <v>902</v>
      </c>
      <c r="M7112" t="s">
        <v>1829</v>
      </c>
      <c r="N7112" s="5">
        <v>437572</v>
      </c>
    </row>
    <row r="7113" spans="1:14" x14ac:dyDescent="0.25">
      <c r="A7113" t="s">
        <v>73</v>
      </c>
      <c r="B7113" t="s">
        <v>2124</v>
      </c>
      <c r="C7113">
        <v>2329</v>
      </c>
      <c r="D7113" s="2">
        <v>46054</v>
      </c>
      <c r="E7113" t="s">
        <v>905</v>
      </c>
      <c r="F7113" t="s">
        <v>1032</v>
      </c>
      <c r="G7113" t="s">
        <v>1015</v>
      </c>
      <c r="H7113" t="s">
        <v>2630</v>
      </c>
      <c r="I7113" t="s">
        <v>5817</v>
      </c>
      <c r="J7113" t="s">
        <v>1015</v>
      </c>
      <c r="K7113" t="s">
        <v>56</v>
      </c>
      <c r="L7113" t="s">
        <v>902</v>
      </c>
      <c r="M7113" t="s">
        <v>1829</v>
      </c>
      <c r="N7113" s="5">
        <v>298026</v>
      </c>
    </row>
    <row r="7114" spans="1:14" x14ac:dyDescent="0.25">
      <c r="A7114" t="s">
        <v>73</v>
      </c>
      <c r="B7114" t="s">
        <v>2124</v>
      </c>
      <c r="C7114">
        <v>2329</v>
      </c>
      <c r="D7114" s="2">
        <v>46054</v>
      </c>
      <c r="E7114" t="s">
        <v>905</v>
      </c>
      <c r="F7114" t="s">
        <v>1032</v>
      </c>
      <c r="G7114" t="s">
        <v>1015</v>
      </c>
      <c r="H7114" t="s">
        <v>4811</v>
      </c>
      <c r="I7114" t="s">
        <v>5818</v>
      </c>
      <c r="J7114" t="s">
        <v>1015</v>
      </c>
      <c r="K7114" t="s">
        <v>56</v>
      </c>
      <c r="L7114" t="s">
        <v>902</v>
      </c>
      <c r="M7114" t="s">
        <v>1829</v>
      </c>
      <c r="N7114" s="5">
        <v>833989</v>
      </c>
    </row>
    <row r="7115" spans="1:14" x14ac:dyDescent="0.25">
      <c r="A7115" t="s">
        <v>73</v>
      </c>
      <c r="B7115" t="s">
        <v>2124</v>
      </c>
      <c r="C7115">
        <v>2329</v>
      </c>
      <c r="D7115" s="2">
        <v>46054</v>
      </c>
      <c r="E7115" t="s">
        <v>905</v>
      </c>
      <c r="F7115" t="s">
        <v>2637</v>
      </c>
      <c r="G7115" t="s">
        <v>14</v>
      </c>
      <c r="H7115" t="s">
        <v>2639</v>
      </c>
      <c r="I7115" t="s">
        <v>5819</v>
      </c>
      <c r="J7115" t="s">
        <v>2638</v>
      </c>
      <c r="K7115" t="s">
        <v>56</v>
      </c>
      <c r="L7115" t="s">
        <v>902</v>
      </c>
      <c r="M7115" t="s">
        <v>1829</v>
      </c>
      <c r="N7115" s="5">
        <v>596284</v>
      </c>
    </row>
    <row r="7116" spans="1:14" x14ac:dyDescent="0.25">
      <c r="A7116" t="s">
        <v>73</v>
      </c>
      <c r="B7116" t="s">
        <v>2124</v>
      </c>
      <c r="C7116">
        <v>2329</v>
      </c>
      <c r="D7116" s="2">
        <v>46054</v>
      </c>
      <c r="E7116" t="s">
        <v>905</v>
      </c>
      <c r="F7116" t="s">
        <v>1809</v>
      </c>
      <c r="G7116" t="s">
        <v>14</v>
      </c>
      <c r="H7116" t="s">
        <v>2906</v>
      </c>
      <c r="I7116" t="s">
        <v>5820</v>
      </c>
      <c r="J7116" t="s">
        <v>1810</v>
      </c>
      <c r="K7116" t="s">
        <v>56</v>
      </c>
      <c r="L7116" t="s">
        <v>902</v>
      </c>
      <c r="M7116" t="s">
        <v>1829</v>
      </c>
      <c r="N7116" s="5">
        <v>873194</v>
      </c>
    </row>
    <row r="7117" spans="1:14" x14ac:dyDescent="0.25">
      <c r="A7117" t="s">
        <v>73</v>
      </c>
      <c r="B7117" t="s">
        <v>2124</v>
      </c>
      <c r="C7117">
        <v>2329</v>
      </c>
      <c r="D7117" s="2">
        <v>46054</v>
      </c>
      <c r="E7117" t="s">
        <v>905</v>
      </c>
      <c r="F7117" t="s">
        <v>1809</v>
      </c>
      <c r="G7117" t="s">
        <v>14</v>
      </c>
      <c r="H7117" t="s">
        <v>4816</v>
      </c>
      <c r="I7117" t="s">
        <v>5821</v>
      </c>
      <c r="J7117" t="s">
        <v>1810</v>
      </c>
      <c r="K7117" t="s">
        <v>56</v>
      </c>
      <c r="L7117" t="s">
        <v>902</v>
      </c>
      <c r="M7117" t="s">
        <v>1829</v>
      </c>
      <c r="N7117" s="5">
        <v>873150</v>
      </c>
    </row>
    <row r="7118" spans="1:14" x14ac:dyDescent="0.25">
      <c r="A7118" t="s">
        <v>73</v>
      </c>
      <c r="B7118" t="s">
        <v>2124</v>
      </c>
      <c r="C7118">
        <v>2329</v>
      </c>
      <c r="D7118" s="2">
        <v>46054</v>
      </c>
      <c r="E7118" t="s">
        <v>905</v>
      </c>
      <c r="F7118" t="s">
        <v>2653</v>
      </c>
      <c r="G7118" t="s">
        <v>2654</v>
      </c>
      <c r="H7118" t="s">
        <v>2655</v>
      </c>
      <c r="I7118" t="s">
        <v>5822</v>
      </c>
      <c r="J7118" t="s">
        <v>2654</v>
      </c>
      <c r="K7118" t="s">
        <v>56</v>
      </c>
      <c r="L7118" t="s">
        <v>902</v>
      </c>
      <c r="M7118" t="s">
        <v>1829</v>
      </c>
      <c r="N7118" s="5">
        <v>357034</v>
      </c>
    </row>
    <row r="7119" spans="1:14" x14ac:dyDescent="0.25">
      <c r="A7119" t="s">
        <v>73</v>
      </c>
      <c r="B7119" t="s">
        <v>2124</v>
      </c>
      <c r="C7119">
        <v>2329</v>
      </c>
      <c r="D7119" s="2">
        <v>46054</v>
      </c>
      <c r="E7119" t="s">
        <v>905</v>
      </c>
      <c r="F7119" t="s">
        <v>2653</v>
      </c>
      <c r="G7119" t="s">
        <v>2654</v>
      </c>
      <c r="H7119" t="s">
        <v>2655</v>
      </c>
      <c r="I7119" t="s">
        <v>5823</v>
      </c>
      <c r="J7119" t="s">
        <v>2654</v>
      </c>
      <c r="K7119" t="s">
        <v>56</v>
      </c>
      <c r="L7119" t="s">
        <v>902</v>
      </c>
      <c r="M7119" t="s">
        <v>1829</v>
      </c>
      <c r="N7119" s="5">
        <v>-380000</v>
      </c>
    </row>
    <row r="7120" spans="1:14" x14ac:dyDescent="0.25">
      <c r="A7120" t="s">
        <v>73</v>
      </c>
      <c r="B7120" t="s">
        <v>2124</v>
      </c>
      <c r="C7120">
        <v>2329</v>
      </c>
      <c r="D7120" s="2">
        <v>46054</v>
      </c>
      <c r="E7120" t="s">
        <v>905</v>
      </c>
      <c r="F7120" t="s">
        <v>2847</v>
      </c>
      <c r="G7120" t="s">
        <v>5824</v>
      </c>
      <c r="H7120" t="s">
        <v>2849</v>
      </c>
      <c r="I7120" t="s">
        <v>5825</v>
      </c>
      <c r="J7120" t="s">
        <v>2848</v>
      </c>
      <c r="K7120" t="s">
        <v>56</v>
      </c>
      <c r="L7120" t="s">
        <v>902</v>
      </c>
      <c r="M7120" t="s">
        <v>1829</v>
      </c>
      <c r="N7120" s="5">
        <v>714478</v>
      </c>
    </row>
    <row r="7121" spans="1:14" x14ac:dyDescent="0.25">
      <c r="A7121" t="s">
        <v>73</v>
      </c>
      <c r="B7121" t="s">
        <v>2124</v>
      </c>
      <c r="C7121">
        <v>2329</v>
      </c>
      <c r="D7121" s="2">
        <v>46054</v>
      </c>
      <c r="E7121" t="s">
        <v>905</v>
      </c>
      <c r="F7121" t="s">
        <v>2402</v>
      </c>
      <c r="G7121" t="s">
        <v>14</v>
      </c>
      <c r="H7121" t="s">
        <v>2865</v>
      </c>
      <c r="I7121" t="s">
        <v>5826</v>
      </c>
      <c r="J7121" t="s">
        <v>5827</v>
      </c>
      <c r="K7121" t="s">
        <v>56</v>
      </c>
      <c r="L7121" t="s">
        <v>902</v>
      </c>
      <c r="M7121" t="s">
        <v>1829</v>
      </c>
      <c r="N7121" s="5">
        <v>873421</v>
      </c>
    </row>
    <row r="7122" spans="1:14" x14ac:dyDescent="0.25">
      <c r="A7122" t="s">
        <v>73</v>
      </c>
      <c r="B7122" t="s">
        <v>2124</v>
      </c>
      <c r="C7122">
        <v>2329</v>
      </c>
      <c r="D7122" s="2">
        <v>46054</v>
      </c>
      <c r="E7122" t="s">
        <v>906</v>
      </c>
      <c r="F7122" t="s">
        <v>2836</v>
      </c>
      <c r="G7122" t="s">
        <v>2837</v>
      </c>
      <c r="H7122" t="s">
        <v>2838</v>
      </c>
      <c r="I7122" t="s">
        <v>5828</v>
      </c>
      <c r="J7122" t="s">
        <v>5829</v>
      </c>
      <c r="K7122" t="s">
        <v>56</v>
      </c>
      <c r="L7122" t="s">
        <v>903</v>
      </c>
      <c r="M7122" t="s">
        <v>1829</v>
      </c>
      <c r="N7122" s="5">
        <v>719000</v>
      </c>
    </row>
    <row r="7123" spans="1:14" x14ac:dyDescent="0.25">
      <c r="A7123" t="s">
        <v>73</v>
      </c>
      <c r="B7123" t="s">
        <v>2124</v>
      </c>
      <c r="C7123">
        <v>2329</v>
      </c>
      <c r="D7123" s="2">
        <v>46082</v>
      </c>
      <c r="E7123" t="s">
        <v>905</v>
      </c>
      <c r="F7123" t="s">
        <v>2836</v>
      </c>
      <c r="G7123" t="s">
        <v>2837</v>
      </c>
      <c r="H7123" t="s">
        <v>2838</v>
      </c>
      <c r="I7123" t="s">
        <v>5828</v>
      </c>
      <c r="J7123" t="s">
        <v>2837</v>
      </c>
      <c r="K7123" t="s">
        <v>56</v>
      </c>
      <c r="L7123" t="s">
        <v>902</v>
      </c>
      <c r="M7123" t="s">
        <v>1829</v>
      </c>
      <c r="N7123" s="5">
        <v>719000</v>
      </c>
    </row>
    <row r="7124" spans="1:14" x14ac:dyDescent="0.25">
      <c r="A7124" t="s">
        <v>73</v>
      </c>
      <c r="B7124" t="s">
        <v>2124</v>
      </c>
      <c r="C7124">
        <v>2329</v>
      </c>
      <c r="D7124" s="2">
        <v>46082</v>
      </c>
      <c r="E7124" t="s">
        <v>905</v>
      </c>
      <c r="F7124" t="s">
        <v>6163</v>
      </c>
      <c r="G7124" t="s">
        <v>14</v>
      </c>
      <c r="H7124" t="s">
        <v>6165</v>
      </c>
      <c r="I7124" t="s">
        <v>9013</v>
      </c>
      <c r="J7124" t="s">
        <v>6164</v>
      </c>
      <c r="K7124" t="s">
        <v>56</v>
      </c>
      <c r="L7124" t="s">
        <v>902</v>
      </c>
      <c r="M7124" t="s">
        <v>1829</v>
      </c>
      <c r="N7124" s="5">
        <v>992524</v>
      </c>
    </row>
    <row r="7125" spans="1:14" x14ac:dyDescent="0.25">
      <c r="A7125" t="s">
        <v>73</v>
      </c>
      <c r="B7125" t="s">
        <v>2124</v>
      </c>
      <c r="C7125">
        <v>2329</v>
      </c>
      <c r="D7125" s="2">
        <v>46082</v>
      </c>
      <c r="E7125" t="s">
        <v>905</v>
      </c>
      <c r="F7125" t="s">
        <v>6200</v>
      </c>
      <c r="G7125" t="s">
        <v>14</v>
      </c>
      <c r="H7125" t="s">
        <v>6202</v>
      </c>
      <c r="I7125" t="s">
        <v>9014</v>
      </c>
      <c r="J7125" t="s">
        <v>6201</v>
      </c>
      <c r="K7125" t="s">
        <v>56</v>
      </c>
      <c r="L7125" t="s">
        <v>902</v>
      </c>
      <c r="M7125" t="s">
        <v>1829</v>
      </c>
      <c r="N7125" s="5">
        <v>835842</v>
      </c>
    </row>
    <row r="7126" spans="1:14" x14ac:dyDescent="0.25">
      <c r="A7126" t="s">
        <v>73</v>
      </c>
      <c r="B7126" t="s">
        <v>2124</v>
      </c>
      <c r="C7126">
        <v>2329</v>
      </c>
      <c r="D7126" s="2">
        <v>46082</v>
      </c>
      <c r="E7126" t="s">
        <v>905</v>
      </c>
      <c r="F7126" t="s">
        <v>2633</v>
      </c>
      <c r="G7126" t="s">
        <v>14</v>
      </c>
      <c r="H7126" t="s">
        <v>2635</v>
      </c>
      <c r="I7126" t="s">
        <v>9015</v>
      </c>
      <c r="J7126" t="s">
        <v>2634</v>
      </c>
      <c r="K7126" t="s">
        <v>56</v>
      </c>
      <c r="L7126" t="s">
        <v>902</v>
      </c>
      <c r="M7126" t="s">
        <v>1829</v>
      </c>
      <c r="N7126" s="5">
        <v>-437572</v>
      </c>
    </row>
    <row r="7127" spans="1:14" x14ac:dyDescent="0.25">
      <c r="A7127" t="s">
        <v>73</v>
      </c>
      <c r="B7127" t="s">
        <v>2124</v>
      </c>
      <c r="C7127">
        <v>2329</v>
      </c>
      <c r="D7127" s="2">
        <v>46082</v>
      </c>
      <c r="E7127" t="s">
        <v>905</v>
      </c>
      <c r="F7127" t="s">
        <v>9016</v>
      </c>
      <c r="G7127" t="s">
        <v>14</v>
      </c>
      <c r="H7127" t="s">
        <v>6740</v>
      </c>
      <c r="I7127" t="s">
        <v>9017</v>
      </c>
      <c r="J7127" t="s">
        <v>9018</v>
      </c>
      <c r="K7127" t="s">
        <v>56</v>
      </c>
      <c r="L7127" t="s">
        <v>902</v>
      </c>
      <c r="M7127" t="s">
        <v>1829</v>
      </c>
      <c r="N7127" s="5">
        <v>717151</v>
      </c>
    </row>
    <row r="7128" spans="1:14" x14ac:dyDescent="0.25">
      <c r="A7128" t="s">
        <v>73</v>
      </c>
      <c r="B7128" t="s">
        <v>2124</v>
      </c>
      <c r="C7128">
        <v>2329</v>
      </c>
      <c r="D7128" s="2">
        <v>46082</v>
      </c>
      <c r="E7128" t="s">
        <v>905</v>
      </c>
      <c r="F7128" t="s">
        <v>9019</v>
      </c>
      <c r="G7128" t="s">
        <v>9020</v>
      </c>
      <c r="H7128" t="s">
        <v>6755</v>
      </c>
      <c r="I7128" t="s">
        <v>9021</v>
      </c>
      <c r="J7128" t="s">
        <v>9020</v>
      </c>
      <c r="K7128" t="s">
        <v>56</v>
      </c>
      <c r="L7128" t="s">
        <v>902</v>
      </c>
      <c r="M7128" t="s">
        <v>1829</v>
      </c>
      <c r="N7128" s="5">
        <v>717151</v>
      </c>
    </row>
    <row r="7129" spans="1:14" x14ac:dyDescent="0.25">
      <c r="A7129" t="s">
        <v>73</v>
      </c>
      <c r="B7129" t="s">
        <v>2124</v>
      </c>
      <c r="C7129">
        <v>2329</v>
      </c>
      <c r="D7129" s="2">
        <v>46082</v>
      </c>
      <c r="E7129" t="s">
        <v>905</v>
      </c>
      <c r="F7129" t="s">
        <v>1543</v>
      </c>
      <c r="G7129" t="s">
        <v>1544</v>
      </c>
      <c r="H7129" t="s">
        <v>2269</v>
      </c>
      <c r="I7129" t="s">
        <v>9022</v>
      </c>
      <c r="J7129" t="s">
        <v>1544</v>
      </c>
      <c r="K7129" t="s">
        <v>56</v>
      </c>
      <c r="L7129" t="s">
        <v>902</v>
      </c>
      <c r="M7129" t="s">
        <v>1829</v>
      </c>
      <c r="N7129" s="5">
        <v>199209</v>
      </c>
    </row>
    <row r="7130" spans="1:14" x14ac:dyDescent="0.25">
      <c r="A7130" t="s">
        <v>73</v>
      </c>
      <c r="B7130" t="s">
        <v>2124</v>
      </c>
      <c r="C7130">
        <v>2329</v>
      </c>
      <c r="D7130" s="2">
        <v>46082</v>
      </c>
      <c r="E7130" t="s">
        <v>905</v>
      </c>
      <c r="F7130" t="s">
        <v>1648</v>
      </c>
      <c r="G7130" t="s">
        <v>1649</v>
      </c>
      <c r="H7130" t="s">
        <v>6161</v>
      </c>
      <c r="I7130" t="s">
        <v>9023</v>
      </c>
      <c r="J7130" t="s">
        <v>1649</v>
      </c>
      <c r="K7130" t="s">
        <v>56</v>
      </c>
      <c r="L7130" t="s">
        <v>902</v>
      </c>
      <c r="M7130" t="s">
        <v>1829</v>
      </c>
      <c r="N7130" s="5">
        <v>715007</v>
      </c>
    </row>
    <row r="7131" spans="1:14" x14ac:dyDescent="0.25">
      <c r="A7131" t="s">
        <v>73</v>
      </c>
      <c r="B7131" t="s">
        <v>2124</v>
      </c>
      <c r="C7131">
        <v>2329</v>
      </c>
      <c r="D7131" s="2">
        <v>46082</v>
      </c>
      <c r="E7131" t="s">
        <v>905</v>
      </c>
      <c r="F7131" t="s">
        <v>228</v>
      </c>
      <c r="G7131" t="s">
        <v>34</v>
      </c>
      <c r="H7131" t="s">
        <v>6722</v>
      </c>
      <c r="I7131" t="s">
        <v>9024</v>
      </c>
      <c r="J7131" t="s">
        <v>34</v>
      </c>
      <c r="K7131" t="s">
        <v>56</v>
      </c>
      <c r="L7131" t="s">
        <v>902</v>
      </c>
      <c r="M7131" t="s">
        <v>1829</v>
      </c>
      <c r="N7131" s="5">
        <v>714294</v>
      </c>
    </row>
    <row r="7132" spans="1:14" x14ac:dyDescent="0.25">
      <c r="A7132" t="s">
        <v>73</v>
      </c>
      <c r="B7132" t="s">
        <v>2124</v>
      </c>
      <c r="C7132">
        <v>2329</v>
      </c>
      <c r="D7132" s="2">
        <v>46082</v>
      </c>
      <c r="E7132" t="s">
        <v>905</v>
      </c>
      <c r="F7132" t="s">
        <v>228</v>
      </c>
      <c r="G7132" t="s">
        <v>34</v>
      </c>
      <c r="H7132" t="s">
        <v>6723</v>
      </c>
      <c r="I7132" t="s">
        <v>9025</v>
      </c>
      <c r="J7132" t="s">
        <v>34</v>
      </c>
      <c r="K7132" t="s">
        <v>56</v>
      </c>
      <c r="L7132" t="s">
        <v>902</v>
      </c>
      <c r="M7132" t="s">
        <v>1829</v>
      </c>
      <c r="N7132" s="5">
        <v>914125</v>
      </c>
    </row>
    <row r="7133" spans="1:14" x14ac:dyDescent="0.25">
      <c r="A7133" t="s">
        <v>73</v>
      </c>
      <c r="B7133" t="s">
        <v>2124</v>
      </c>
      <c r="C7133">
        <v>2329</v>
      </c>
      <c r="D7133" s="2">
        <v>46082</v>
      </c>
      <c r="E7133" t="s">
        <v>905</v>
      </c>
      <c r="F7133" t="s">
        <v>228</v>
      </c>
      <c r="G7133" t="s">
        <v>34</v>
      </c>
      <c r="H7133" t="s">
        <v>2873</v>
      </c>
      <c r="I7133" t="s">
        <v>9026</v>
      </c>
      <c r="J7133" t="s">
        <v>34</v>
      </c>
      <c r="K7133" t="s">
        <v>56</v>
      </c>
      <c r="L7133" t="s">
        <v>902</v>
      </c>
      <c r="M7133" t="s">
        <v>1829</v>
      </c>
      <c r="N7133" s="5">
        <v>397548</v>
      </c>
    </row>
    <row r="7134" spans="1:14" x14ac:dyDescent="0.25">
      <c r="A7134" t="s">
        <v>73</v>
      </c>
      <c r="B7134" t="s">
        <v>2124</v>
      </c>
      <c r="C7134">
        <v>2329</v>
      </c>
      <c r="D7134" s="2">
        <v>46082</v>
      </c>
      <c r="E7134" t="s">
        <v>905</v>
      </c>
      <c r="F7134" t="s">
        <v>228</v>
      </c>
      <c r="G7134" t="s">
        <v>34</v>
      </c>
      <c r="H7134" t="s">
        <v>2871</v>
      </c>
      <c r="I7134" t="s">
        <v>9027</v>
      </c>
      <c r="J7134" t="s">
        <v>34</v>
      </c>
      <c r="K7134" t="s">
        <v>56</v>
      </c>
      <c r="L7134" t="s">
        <v>902</v>
      </c>
      <c r="M7134" t="s">
        <v>1829</v>
      </c>
      <c r="N7134" s="5">
        <v>874775</v>
      </c>
    </row>
    <row r="7135" spans="1:14" x14ac:dyDescent="0.25">
      <c r="A7135" t="s">
        <v>73</v>
      </c>
      <c r="B7135" t="s">
        <v>2124</v>
      </c>
      <c r="C7135">
        <v>2329</v>
      </c>
      <c r="D7135" s="2">
        <v>46082</v>
      </c>
      <c r="E7135" t="s">
        <v>905</v>
      </c>
      <c r="F7135" t="s">
        <v>228</v>
      </c>
      <c r="G7135" t="s">
        <v>34</v>
      </c>
      <c r="H7135" t="s">
        <v>6183</v>
      </c>
      <c r="I7135" t="s">
        <v>9028</v>
      </c>
      <c r="J7135" t="s">
        <v>34</v>
      </c>
      <c r="K7135" t="s">
        <v>56</v>
      </c>
      <c r="L7135" t="s">
        <v>902</v>
      </c>
      <c r="M7135" t="s">
        <v>1829</v>
      </c>
      <c r="N7135" s="5">
        <v>993678</v>
      </c>
    </row>
    <row r="7136" spans="1:14" x14ac:dyDescent="0.25">
      <c r="A7136" t="s">
        <v>73</v>
      </c>
      <c r="B7136" t="s">
        <v>2124</v>
      </c>
      <c r="C7136">
        <v>2329</v>
      </c>
      <c r="D7136" s="2">
        <v>46082</v>
      </c>
      <c r="E7136" t="s">
        <v>905</v>
      </c>
      <c r="F7136" t="s">
        <v>228</v>
      </c>
      <c r="G7136" t="s">
        <v>34</v>
      </c>
      <c r="H7136" t="s">
        <v>6181</v>
      </c>
      <c r="I7136" t="s">
        <v>9029</v>
      </c>
      <c r="J7136" t="s">
        <v>34</v>
      </c>
      <c r="K7136" t="s">
        <v>56</v>
      </c>
      <c r="L7136" t="s">
        <v>902</v>
      </c>
      <c r="M7136" t="s">
        <v>1829</v>
      </c>
      <c r="N7136" s="5">
        <v>634928</v>
      </c>
    </row>
    <row r="7137" spans="1:14" x14ac:dyDescent="0.25">
      <c r="A7137" t="s">
        <v>73</v>
      </c>
      <c r="B7137" t="s">
        <v>2124</v>
      </c>
      <c r="C7137">
        <v>2329</v>
      </c>
      <c r="D7137" s="2">
        <v>46082</v>
      </c>
      <c r="E7137" t="s">
        <v>905</v>
      </c>
      <c r="F7137" t="s">
        <v>228</v>
      </c>
      <c r="G7137" t="s">
        <v>34</v>
      </c>
      <c r="H7137" t="s">
        <v>6198</v>
      </c>
      <c r="I7137" t="s">
        <v>9030</v>
      </c>
      <c r="J7137" t="s">
        <v>34</v>
      </c>
      <c r="K7137" t="s">
        <v>56</v>
      </c>
      <c r="L7137" t="s">
        <v>902</v>
      </c>
      <c r="M7137" t="s">
        <v>1829</v>
      </c>
      <c r="N7137" s="5">
        <v>635834</v>
      </c>
    </row>
    <row r="7138" spans="1:14" x14ac:dyDescent="0.25">
      <c r="A7138" t="s">
        <v>73</v>
      </c>
      <c r="B7138" t="s">
        <v>2124</v>
      </c>
      <c r="C7138">
        <v>2329</v>
      </c>
      <c r="D7138" s="2">
        <v>46082</v>
      </c>
      <c r="E7138" t="s">
        <v>905</v>
      </c>
      <c r="F7138" t="s">
        <v>228</v>
      </c>
      <c r="G7138" t="s">
        <v>34</v>
      </c>
      <c r="H7138" t="s">
        <v>6189</v>
      </c>
      <c r="I7138" t="s">
        <v>9031</v>
      </c>
      <c r="J7138" t="s">
        <v>34</v>
      </c>
      <c r="K7138" t="s">
        <v>56</v>
      </c>
      <c r="L7138" t="s">
        <v>902</v>
      </c>
      <c r="M7138" t="s">
        <v>1829</v>
      </c>
      <c r="N7138" s="5">
        <v>635109</v>
      </c>
    </row>
    <row r="7139" spans="1:14" x14ac:dyDescent="0.25">
      <c r="A7139" t="s">
        <v>73</v>
      </c>
      <c r="B7139" t="s">
        <v>2124</v>
      </c>
      <c r="C7139">
        <v>2329</v>
      </c>
      <c r="D7139" s="2">
        <v>46082</v>
      </c>
      <c r="E7139" t="s">
        <v>905</v>
      </c>
      <c r="F7139" t="s">
        <v>9032</v>
      </c>
      <c r="G7139" t="s">
        <v>14</v>
      </c>
      <c r="H7139" t="s">
        <v>6745</v>
      </c>
      <c r="I7139" t="s">
        <v>9033</v>
      </c>
      <c r="J7139" t="s">
        <v>9034</v>
      </c>
      <c r="K7139" t="s">
        <v>56</v>
      </c>
      <c r="L7139" t="s">
        <v>902</v>
      </c>
      <c r="M7139" t="s">
        <v>1829</v>
      </c>
      <c r="N7139" s="5">
        <v>1115568</v>
      </c>
    </row>
    <row r="7140" spans="1:14" x14ac:dyDescent="0.25">
      <c r="A7140" t="s">
        <v>73</v>
      </c>
      <c r="B7140" t="s">
        <v>2124</v>
      </c>
      <c r="C7140">
        <v>2329</v>
      </c>
      <c r="D7140" s="2">
        <v>46082</v>
      </c>
      <c r="E7140" t="s">
        <v>905</v>
      </c>
      <c r="F7140" t="s">
        <v>9035</v>
      </c>
      <c r="G7140" t="s">
        <v>9036</v>
      </c>
      <c r="H7140" t="s">
        <v>6734</v>
      </c>
      <c r="I7140" t="s">
        <v>9037</v>
      </c>
      <c r="J7140" t="s">
        <v>9038</v>
      </c>
      <c r="K7140" t="s">
        <v>56</v>
      </c>
      <c r="L7140" t="s">
        <v>902</v>
      </c>
      <c r="M7140" t="s">
        <v>1829</v>
      </c>
      <c r="N7140" s="5">
        <v>836676</v>
      </c>
    </row>
    <row r="7141" spans="1:14" x14ac:dyDescent="0.25">
      <c r="A7141" t="s">
        <v>73</v>
      </c>
      <c r="B7141" t="s">
        <v>2124</v>
      </c>
      <c r="C7141">
        <v>2329</v>
      </c>
      <c r="D7141" s="2">
        <v>46082</v>
      </c>
      <c r="E7141" t="s">
        <v>905</v>
      </c>
      <c r="F7141" t="s">
        <v>5919</v>
      </c>
      <c r="G7141" t="s">
        <v>5920</v>
      </c>
      <c r="H7141" t="s">
        <v>6728</v>
      </c>
      <c r="I7141" t="s">
        <v>9039</v>
      </c>
      <c r="J7141" t="s">
        <v>5920</v>
      </c>
      <c r="K7141" t="s">
        <v>56</v>
      </c>
      <c r="L7141" t="s">
        <v>902</v>
      </c>
      <c r="M7141" t="s">
        <v>1829</v>
      </c>
      <c r="N7141" s="5">
        <v>357912</v>
      </c>
    </row>
    <row r="7142" spans="1:14" x14ac:dyDescent="0.25">
      <c r="A7142" t="s">
        <v>73</v>
      </c>
      <c r="B7142" t="s">
        <v>2124</v>
      </c>
      <c r="C7142">
        <v>2329</v>
      </c>
      <c r="D7142" s="2">
        <v>46082</v>
      </c>
      <c r="E7142" t="s">
        <v>905</v>
      </c>
      <c r="F7142" t="s">
        <v>5919</v>
      </c>
      <c r="G7142" t="s">
        <v>5920</v>
      </c>
      <c r="H7142" t="s">
        <v>6728</v>
      </c>
      <c r="I7142" t="s">
        <v>9040</v>
      </c>
      <c r="J7142" t="s">
        <v>5920</v>
      </c>
      <c r="K7142" t="s">
        <v>56</v>
      </c>
      <c r="L7142" t="s">
        <v>902</v>
      </c>
      <c r="M7142" t="s">
        <v>1829</v>
      </c>
      <c r="N7142" s="5">
        <v>357912</v>
      </c>
    </row>
    <row r="7143" spans="1:14" x14ac:dyDescent="0.25">
      <c r="A7143" t="s">
        <v>73</v>
      </c>
      <c r="B7143" t="s">
        <v>2124</v>
      </c>
      <c r="C7143">
        <v>2329</v>
      </c>
      <c r="D7143" s="2">
        <v>46082</v>
      </c>
      <c r="E7143" t="s">
        <v>905</v>
      </c>
      <c r="F7143" t="s">
        <v>5919</v>
      </c>
      <c r="G7143" t="s">
        <v>5920</v>
      </c>
      <c r="H7143" t="s">
        <v>6754</v>
      </c>
      <c r="I7143" t="s">
        <v>9041</v>
      </c>
      <c r="J7143" t="s">
        <v>5920</v>
      </c>
      <c r="K7143" t="s">
        <v>56</v>
      </c>
      <c r="L7143" t="s">
        <v>902</v>
      </c>
      <c r="M7143" t="s">
        <v>1829</v>
      </c>
      <c r="N7143" s="5">
        <v>358569</v>
      </c>
    </row>
    <row r="7144" spans="1:14" x14ac:dyDescent="0.25">
      <c r="A7144" t="s">
        <v>73</v>
      </c>
      <c r="B7144" t="s">
        <v>2124</v>
      </c>
      <c r="C7144">
        <v>2329</v>
      </c>
      <c r="D7144" s="2">
        <v>46082</v>
      </c>
      <c r="E7144" t="s">
        <v>905</v>
      </c>
      <c r="F7144" t="s">
        <v>641</v>
      </c>
      <c r="G7144" t="s">
        <v>394</v>
      </c>
      <c r="H7144" t="s">
        <v>2354</v>
      </c>
      <c r="I7144" t="s">
        <v>9042</v>
      </c>
      <c r="J7144" t="s">
        <v>394</v>
      </c>
      <c r="K7144" t="s">
        <v>56</v>
      </c>
      <c r="L7144" t="s">
        <v>902</v>
      </c>
      <c r="M7144" t="s">
        <v>1829</v>
      </c>
      <c r="N7144" s="5">
        <v>1513338</v>
      </c>
    </row>
    <row r="7145" spans="1:14" x14ac:dyDescent="0.25">
      <c r="A7145" t="s">
        <v>73</v>
      </c>
      <c r="B7145" t="s">
        <v>2124</v>
      </c>
      <c r="C7145">
        <v>2329</v>
      </c>
      <c r="D7145" s="2">
        <v>46082</v>
      </c>
      <c r="E7145" t="s">
        <v>905</v>
      </c>
      <c r="F7145" t="s">
        <v>9043</v>
      </c>
      <c r="G7145" t="s">
        <v>9044</v>
      </c>
      <c r="H7145" t="s">
        <v>6167</v>
      </c>
      <c r="I7145" t="s">
        <v>9045</v>
      </c>
      <c r="J7145" t="s">
        <v>6154</v>
      </c>
      <c r="K7145" t="s">
        <v>56</v>
      </c>
      <c r="L7145" t="s">
        <v>902</v>
      </c>
      <c r="M7145" t="s">
        <v>1829</v>
      </c>
      <c r="N7145" s="5">
        <v>626216</v>
      </c>
    </row>
    <row r="7146" spans="1:14" x14ac:dyDescent="0.25">
      <c r="A7146" t="s">
        <v>73</v>
      </c>
      <c r="B7146" t="s">
        <v>2124</v>
      </c>
      <c r="C7146">
        <v>2329</v>
      </c>
      <c r="D7146" s="2">
        <v>46082</v>
      </c>
      <c r="E7146" t="s">
        <v>905</v>
      </c>
      <c r="F7146" t="s">
        <v>9043</v>
      </c>
      <c r="G7146" t="s">
        <v>9044</v>
      </c>
      <c r="H7146" t="s">
        <v>6155</v>
      </c>
      <c r="I7146" t="s">
        <v>9046</v>
      </c>
      <c r="J7146" t="s">
        <v>6154</v>
      </c>
      <c r="K7146" t="s">
        <v>56</v>
      </c>
      <c r="L7146" t="s">
        <v>902</v>
      </c>
      <c r="M7146" t="s">
        <v>1829</v>
      </c>
      <c r="N7146" s="5">
        <v>637104</v>
      </c>
    </row>
    <row r="7147" spans="1:14" x14ac:dyDescent="0.25">
      <c r="A7147" t="s">
        <v>73</v>
      </c>
      <c r="B7147" t="s">
        <v>2124</v>
      </c>
      <c r="C7147">
        <v>2329</v>
      </c>
      <c r="D7147" s="2">
        <v>46082</v>
      </c>
      <c r="E7147" t="s">
        <v>905</v>
      </c>
      <c r="F7147" t="s">
        <v>9047</v>
      </c>
      <c r="G7147" t="s">
        <v>14</v>
      </c>
      <c r="H7147" t="s">
        <v>6742</v>
      </c>
      <c r="I7147" t="s">
        <v>9048</v>
      </c>
      <c r="J7147" t="s">
        <v>9049</v>
      </c>
      <c r="K7147" t="s">
        <v>56</v>
      </c>
      <c r="L7147" t="s">
        <v>902</v>
      </c>
      <c r="M7147" t="s">
        <v>1829</v>
      </c>
      <c r="N7147" s="5">
        <v>1195251</v>
      </c>
    </row>
    <row r="7148" spans="1:14" x14ac:dyDescent="0.25">
      <c r="A7148" t="s">
        <v>73</v>
      </c>
      <c r="B7148" t="s">
        <v>2124</v>
      </c>
      <c r="C7148">
        <v>2329</v>
      </c>
      <c r="D7148" s="2">
        <v>46082</v>
      </c>
      <c r="E7148" t="s">
        <v>905</v>
      </c>
      <c r="F7148" t="s">
        <v>5932</v>
      </c>
      <c r="G7148" t="s">
        <v>9050</v>
      </c>
      <c r="H7148" t="s">
        <v>5934</v>
      </c>
      <c r="I7148" t="s">
        <v>9051</v>
      </c>
      <c r="J7148" t="s">
        <v>5933</v>
      </c>
      <c r="K7148" t="s">
        <v>56</v>
      </c>
      <c r="L7148" t="s">
        <v>902</v>
      </c>
      <c r="M7148" t="s">
        <v>1829</v>
      </c>
      <c r="N7148" s="5">
        <v>537480</v>
      </c>
    </row>
    <row r="7149" spans="1:14" x14ac:dyDescent="0.25">
      <c r="A7149" t="s">
        <v>73</v>
      </c>
      <c r="B7149" t="s">
        <v>2124</v>
      </c>
      <c r="C7149">
        <v>2329</v>
      </c>
      <c r="D7149" s="2">
        <v>46082</v>
      </c>
      <c r="E7149" t="s">
        <v>905</v>
      </c>
      <c r="F7149" t="s">
        <v>5932</v>
      </c>
      <c r="G7149" t="s">
        <v>9050</v>
      </c>
      <c r="H7149" t="s">
        <v>5934</v>
      </c>
      <c r="I7149" t="s">
        <v>9052</v>
      </c>
      <c r="J7149" t="s">
        <v>5933</v>
      </c>
      <c r="K7149" t="s">
        <v>56</v>
      </c>
      <c r="L7149" t="s">
        <v>902</v>
      </c>
      <c r="M7149" t="s">
        <v>1829</v>
      </c>
      <c r="N7149" s="5">
        <v>537480</v>
      </c>
    </row>
    <row r="7150" spans="1:14" x14ac:dyDescent="0.25">
      <c r="A7150" t="s">
        <v>73</v>
      </c>
      <c r="B7150" t="s">
        <v>2124</v>
      </c>
      <c r="C7150">
        <v>2329</v>
      </c>
      <c r="D7150" s="2">
        <v>46082</v>
      </c>
      <c r="E7150" t="s">
        <v>905</v>
      </c>
      <c r="F7150" t="s">
        <v>9053</v>
      </c>
      <c r="G7150" t="s">
        <v>14</v>
      </c>
      <c r="H7150" t="s">
        <v>6741</v>
      </c>
      <c r="I7150" t="s">
        <v>9054</v>
      </c>
      <c r="J7150" t="s">
        <v>9055</v>
      </c>
      <c r="K7150" t="s">
        <v>56</v>
      </c>
      <c r="L7150" t="s">
        <v>902</v>
      </c>
      <c r="M7150" t="s">
        <v>1829</v>
      </c>
      <c r="N7150" s="5">
        <v>717156</v>
      </c>
    </row>
    <row r="7151" spans="1:14" x14ac:dyDescent="0.25">
      <c r="A7151" t="s">
        <v>73</v>
      </c>
      <c r="B7151" t="s">
        <v>2124</v>
      </c>
      <c r="C7151">
        <v>2329</v>
      </c>
      <c r="D7151" s="2">
        <v>46082</v>
      </c>
      <c r="E7151" t="s">
        <v>905</v>
      </c>
      <c r="F7151" t="s">
        <v>9056</v>
      </c>
      <c r="G7151" t="s">
        <v>14</v>
      </c>
      <c r="H7151" t="s">
        <v>6730</v>
      </c>
      <c r="I7151" t="s">
        <v>9057</v>
      </c>
      <c r="J7151" t="s">
        <v>9058</v>
      </c>
      <c r="K7151" t="s">
        <v>56</v>
      </c>
      <c r="L7151" t="s">
        <v>902</v>
      </c>
      <c r="M7151" t="s">
        <v>1829</v>
      </c>
      <c r="N7151" s="5">
        <v>954975</v>
      </c>
    </row>
    <row r="7152" spans="1:14" x14ac:dyDescent="0.25">
      <c r="A7152" t="s">
        <v>73</v>
      </c>
      <c r="B7152" t="s">
        <v>2124</v>
      </c>
      <c r="C7152">
        <v>2329</v>
      </c>
      <c r="D7152" s="2">
        <v>46082</v>
      </c>
      <c r="E7152" t="s">
        <v>905</v>
      </c>
      <c r="F7152" t="s">
        <v>5915</v>
      </c>
      <c r="G7152" t="s">
        <v>9059</v>
      </c>
      <c r="H7152" t="s">
        <v>5917</v>
      </c>
      <c r="I7152" t="s">
        <v>9060</v>
      </c>
      <c r="J7152" t="s">
        <v>5916</v>
      </c>
      <c r="K7152" t="s">
        <v>56</v>
      </c>
      <c r="L7152" t="s">
        <v>902</v>
      </c>
      <c r="M7152" t="s">
        <v>1829</v>
      </c>
      <c r="N7152" s="5">
        <v>357657</v>
      </c>
    </row>
    <row r="7153" spans="1:14" x14ac:dyDescent="0.25">
      <c r="A7153" t="s">
        <v>73</v>
      </c>
      <c r="B7153" t="s">
        <v>2124</v>
      </c>
      <c r="C7153">
        <v>2329</v>
      </c>
      <c r="D7153" s="2">
        <v>46082</v>
      </c>
      <c r="E7153" t="s">
        <v>905</v>
      </c>
      <c r="F7153" t="s">
        <v>5915</v>
      </c>
      <c r="G7153" t="s">
        <v>9059</v>
      </c>
      <c r="H7153" t="s">
        <v>5917</v>
      </c>
      <c r="I7153" t="s">
        <v>9061</v>
      </c>
      <c r="J7153" t="s">
        <v>5916</v>
      </c>
      <c r="K7153" t="s">
        <v>56</v>
      </c>
      <c r="L7153" t="s">
        <v>902</v>
      </c>
      <c r="M7153" t="s">
        <v>1829</v>
      </c>
      <c r="N7153" s="5">
        <v>357657</v>
      </c>
    </row>
    <row r="7154" spans="1:14" x14ac:dyDescent="0.25">
      <c r="A7154" t="s">
        <v>73</v>
      </c>
      <c r="B7154" t="s">
        <v>2124</v>
      </c>
      <c r="C7154">
        <v>2329</v>
      </c>
      <c r="D7154" s="2">
        <v>46082</v>
      </c>
      <c r="E7154" t="s">
        <v>907</v>
      </c>
      <c r="F7154" t="s">
        <v>2836</v>
      </c>
      <c r="G7154" t="s">
        <v>2837</v>
      </c>
      <c r="H7154" t="s">
        <v>2838</v>
      </c>
      <c r="I7154" t="s">
        <v>5828</v>
      </c>
      <c r="J7154" t="s">
        <v>9062</v>
      </c>
      <c r="K7154" t="s">
        <v>56</v>
      </c>
      <c r="L7154" t="s">
        <v>904</v>
      </c>
      <c r="M7154" t="s">
        <v>1829</v>
      </c>
      <c r="N7154" s="5">
        <v>-719000</v>
      </c>
    </row>
    <row r="7155" spans="1:14" x14ac:dyDescent="0.25">
      <c r="A7155" t="s">
        <v>73</v>
      </c>
      <c r="B7155" t="s">
        <v>2124</v>
      </c>
      <c r="C7155">
        <v>2329</v>
      </c>
      <c r="D7155" s="2">
        <v>46113</v>
      </c>
      <c r="E7155" t="s">
        <v>905</v>
      </c>
      <c r="F7155" t="s">
        <v>2836</v>
      </c>
      <c r="G7155" t="s">
        <v>2837</v>
      </c>
      <c r="H7155" t="s">
        <v>6733</v>
      </c>
      <c r="I7155" t="s">
        <v>9063</v>
      </c>
      <c r="J7155" t="s">
        <v>2837</v>
      </c>
      <c r="K7155" t="s">
        <v>56</v>
      </c>
      <c r="L7155" t="s">
        <v>902</v>
      </c>
      <c r="M7155" t="s">
        <v>1829</v>
      </c>
      <c r="N7155" s="5">
        <v>716536</v>
      </c>
    </row>
    <row r="7156" spans="1:14" x14ac:dyDescent="0.25">
      <c r="A7156" t="s">
        <v>73</v>
      </c>
      <c r="B7156" t="s">
        <v>2124</v>
      </c>
      <c r="C7156">
        <v>2329</v>
      </c>
      <c r="D7156" s="2">
        <v>46113</v>
      </c>
      <c r="E7156" t="s">
        <v>905</v>
      </c>
      <c r="F7156" t="s">
        <v>9064</v>
      </c>
      <c r="G7156" t="s">
        <v>9065</v>
      </c>
      <c r="H7156" t="s">
        <v>6753</v>
      </c>
      <c r="I7156" t="s">
        <v>9066</v>
      </c>
      <c r="J7156" t="s">
        <v>9065</v>
      </c>
      <c r="K7156" t="s">
        <v>56</v>
      </c>
      <c r="L7156" t="s">
        <v>902</v>
      </c>
      <c r="M7156" t="s">
        <v>1829</v>
      </c>
      <c r="N7156" s="5">
        <v>1035890</v>
      </c>
    </row>
    <row r="7157" spans="1:14" x14ac:dyDescent="0.25">
      <c r="A7157" t="s">
        <v>73</v>
      </c>
      <c r="B7157" t="s">
        <v>2124</v>
      </c>
      <c r="C7157">
        <v>2329</v>
      </c>
      <c r="D7157" s="2">
        <v>46113</v>
      </c>
      <c r="E7157" t="s">
        <v>905</v>
      </c>
      <c r="F7157" t="s">
        <v>9067</v>
      </c>
      <c r="G7157" t="s">
        <v>9068</v>
      </c>
      <c r="H7157" t="s">
        <v>6763</v>
      </c>
      <c r="I7157" t="s">
        <v>9069</v>
      </c>
      <c r="J7157" t="s">
        <v>9068</v>
      </c>
      <c r="K7157" t="s">
        <v>56</v>
      </c>
      <c r="L7157" t="s">
        <v>902</v>
      </c>
      <c r="M7157" t="s">
        <v>1829</v>
      </c>
      <c r="N7157" s="5">
        <v>719056</v>
      </c>
    </row>
    <row r="7158" spans="1:14" x14ac:dyDescent="0.25">
      <c r="A7158" t="s">
        <v>73</v>
      </c>
      <c r="B7158" t="s">
        <v>2124</v>
      </c>
      <c r="C7158">
        <v>2329</v>
      </c>
      <c r="D7158" s="2">
        <v>46113</v>
      </c>
      <c r="E7158" t="s">
        <v>905</v>
      </c>
      <c r="F7158" t="s">
        <v>9070</v>
      </c>
      <c r="G7158" t="s">
        <v>14</v>
      </c>
      <c r="H7158" t="s">
        <v>6745</v>
      </c>
      <c r="I7158" t="s">
        <v>9071</v>
      </c>
      <c r="J7158" t="s">
        <v>9072</v>
      </c>
      <c r="K7158" t="s">
        <v>56</v>
      </c>
      <c r="L7158" t="s">
        <v>902</v>
      </c>
      <c r="M7158" t="s">
        <v>1829</v>
      </c>
      <c r="N7158" s="5">
        <v>1115568</v>
      </c>
    </row>
    <row r="7159" spans="1:14" x14ac:dyDescent="0.25">
      <c r="A7159" t="s">
        <v>73</v>
      </c>
      <c r="B7159" t="s">
        <v>2124</v>
      </c>
      <c r="C7159">
        <v>2329</v>
      </c>
      <c r="D7159" s="2">
        <v>46113</v>
      </c>
      <c r="E7159" t="s">
        <v>905</v>
      </c>
      <c r="F7159" t="s">
        <v>640</v>
      </c>
      <c r="G7159" t="s">
        <v>627</v>
      </c>
      <c r="H7159" t="s">
        <v>2201</v>
      </c>
      <c r="I7159" t="s">
        <v>9073</v>
      </c>
      <c r="J7159" t="s">
        <v>627</v>
      </c>
      <c r="K7159" t="s">
        <v>56</v>
      </c>
      <c r="L7159" t="s">
        <v>902</v>
      </c>
      <c r="M7159" t="s">
        <v>1829</v>
      </c>
      <c r="N7159" s="5">
        <v>317054</v>
      </c>
    </row>
    <row r="7160" spans="1:14" x14ac:dyDescent="0.25">
      <c r="A7160" t="s">
        <v>73</v>
      </c>
      <c r="B7160" t="s">
        <v>2124</v>
      </c>
      <c r="C7160">
        <v>2329</v>
      </c>
      <c r="D7160" s="2">
        <v>46113</v>
      </c>
      <c r="E7160" t="s">
        <v>905</v>
      </c>
      <c r="F7160" t="s">
        <v>640</v>
      </c>
      <c r="G7160" t="s">
        <v>627</v>
      </c>
      <c r="H7160" t="s">
        <v>6765</v>
      </c>
      <c r="I7160" t="s">
        <v>9074</v>
      </c>
      <c r="J7160" t="s">
        <v>627</v>
      </c>
      <c r="K7160" t="s">
        <v>56</v>
      </c>
      <c r="L7160" t="s">
        <v>902</v>
      </c>
      <c r="M7160" t="s">
        <v>1829</v>
      </c>
      <c r="N7160" s="5">
        <v>561481</v>
      </c>
    </row>
    <row r="7161" spans="1:14" x14ac:dyDescent="0.25">
      <c r="A7161" t="s">
        <v>73</v>
      </c>
      <c r="B7161" t="s">
        <v>2124</v>
      </c>
      <c r="C7161">
        <v>2329</v>
      </c>
      <c r="D7161" s="2">
        <v>46113</v>
      </c>
      <c r="E7161" t="s">
        <v>905</v>
      </c>
      <c r="F7161" t="s">
        <v>640</v>
      </c>
      <c r="G7161" t="s">
        <v>627</v>
      </c>
      <c r="H7161" t="s">
        <v>6766</v>
      </c>
      <c r="I7161" t="s">
        <v>9075</v>
      </c>
      <c r="J7161" t="s">
        <v>627</v>
      </c>
      <c r="K7161" t="s">
        <v>56</v>
      </c>
      <c r="L7161" t="s">
        <v>902</v>
      </c>
      <c r="M7161" t="s">
        <v>1829</v>
      </c>
      <c r="N7161" s="5">
        <v>501325</v>
      </c>
    </row>
    <row r="7162" spans="1:14" x14ac:dyDescent="0.25">
      <c r="A7162" t="s">
        <v>73</v>
      </c>
      <c r="B7162" t="s">
        <v>2124</v>
      </c>
      <c r="C7162">
        <v>2329</v>
      </c>
      <c r="D7162" s="2">
        <v>46113</v>
      </c>
      <c r="E7162" t="s">
        <v>905</v>
      </c>
      <c r="F7162" t="s">
        <v>1648</v>
      </c>
      <c r="G7162" t="s">
        <v>1649</v>
      </c>
      <c r="H7162" t="s">
        <v>6748</v>
      </c>
      <c r="I7162" t="s">
        <v>9076</v>
      </c>
      <c r="J7162" t="s">
        <v>7069</v>
      </c>
      <c r="K7162" t="s">
        <v>56</v>
      </c>
      <c r="L7162" t="s">
        <v>902</v>
      </c>
      <c r="M7162" t="s">
        <v>1829</v>
      </c>
      <c r="N7162" s="5">
        <v>718580</v>
      </c>
    </row>
    <row r="7163" spans="1:14" x14ac:dyDescent="0.25">
      <c r="A7163" t="s">
        <v>73</v>
      </c>
      <c r="B7163" t="s">
        <v>2124</v>
      </c>
      <c r="C7163">
        <v>2329</v>
      </c>
      <c r="D7163" s="2">
        <v>46113</v>
      </c>
      <c r="E7163" t="s">
        <v>905</v>
      </c>
      <c r="F7163" t="s">
        <v>9032</v>
      </c>
      <c r="G7163" t="s">
        <v>14</v>
      </c>
      <c r="H7163" t="s">
        <v>6745</v>
      </c>
      <c r="I7163" t="s">
        <v>9077</v>
      </c>
      <c r="J7163" t="s">
        <v>9034</v>
      </c>
      <c r="K7163" t="s">
        <v>56</v>
      </c>
      <c r="L7163" t="s">
        <v>902</v>
      </c>
      <c r="M7163" t="s">
        <v>1829</v>
      </c>
      <c r="N7163" s="5">
        <v>-1115568</v>
      </c>
    </row>
    <row r="7164" spans="1:14" x14ac:dyDescent="0.25">
      <c r="A7164" t="s">
        <v>73</v>
      </c>
      <c r="B7164" t="s">
        <v>2124</v>
      </c>
      <c r="C7164">
        <v>2329</v>
      </c>
      <c r="D7164" s="2">
        <v>46113</v>
      </c>
      <c r="E7164" t="s">
        <v>905</v>
      </c>
      <c r="F7164" t="s">
        <v>9035</v>
      </c>
      <c r="G7164" t="s">
        <v>9036</v>
      </c>
      <c r="H7164" t="s">
        <v>6746</v>
      </c>
      <c r="I7164" t="s">
        <v>9078</v>
      </c>
      <c r="J7164" t="s">
        <v>9079</v>
      </c>
      <c r="K7164" t="s">
        <v>56</v>
      </c>
      <c r="L7164" t="s">
        <v>902</v>
      </c>
      <c r="M7164" t="s">
        <v>1829</v>
      </c>
      <c r="N7164" s="5">
        <v>756993</v>
      </c>
    </row>
    <row r="7165" spans="1:14" x14ac:dyDescent="0.25">
      <c r="A7165" t="s">
        <v>73</v>
      </c>
      <c r="B7165" t="s">
        <v>2124</v>
      </c>
      <c r="C7165">
        <v>2329</v>
      </c>
      <c r="D7165" s="2">
        <v>46113</v>
      </c>
      <c r="E7165" t="s">
        <v>905</v>
      </c>
      <c r="F7165" t="s">
        <v>9080</v>
      </c>
      <c r="G7165" t="s">
        <v>14</v>
      </c>
      <c r="H7165" t="s">
        <v>5917</v>
      </c>
      <c r="I7165" t="s">
        <v>9081</v>
      </c>
      <c r="J7165" t="s">
        <v>9082</v>
      </c>
      <c r="K7165" t="s">
        <v>56</v>
      </c>
      <c r="L7165" t="s">
        <v>902</v>
      </c>
      <c r="M7165" t="s">
        <v>1829</v>
      </c>
      <c r="N7165" s="5">
        <v>357657</v>
      </c>
    </row>
    <row r="7166" spans="1:14" x14ac:dyDescent="0.25">
      <c r="A7166" t="s">
        <v>73</v>
      </c>
      <c r="B7166" t="s">
        <v>2124</v>
      </c>
      <c r="C7166">
        <v>2329</v>
      </c>
      <c r="D7166" s="2">
        <v>46113</v>
      </c>
      <c r="E7166" t="s">
        <v>905</v>
      </c>
      <c r="F7166" t="s">
        <v>9080</v>
      </c>
      <c r="G7166" t="s">
        <v>14</v>
      </c>
      <c r="H7166" t="s">
        <v>5917</v>
      </c>
      <c r="I7166" t="s">
        <v>9083</v>
      </c>
      <c r="J7166" t="s">
        <v>9082</v>
      </c>
      <c r="K7166" t="s">
        <v>56</v>
      </c>
      <c r="L7166" t="s">
        <v>902</v>
      </c>
      <c r="M7166" t="s">
        <v>1829</v>
      </c>
      <c r="N7166" s="5">
        <v>357657</v>
      </c>
    </row>
    <row r="7167" spans="1:14" x14ac:dyDescent="0.25">
      <c r="A7167" t="s">
        <v>73</v>
      </c>
      <c r="B7167" t="s">
        <v>2124</v>
      </c>
      <c r="C7167">
        <v>2329</v>
      </c>
      <c r="D7167" s="2">
        <v>46113</v>
      </c>
      <c r="E7167" t="s">
        <v>905</v>
      </c>
      <c r="F7167" t="s">
        <v>176</v>
      </c>
      <c r="G7167" t="s">
        <v>81</v>
      </c>
      <c r="H7167" t="s">
        <v>2840</v>
      </c>
      <c r="I7167" t="s">
        <v>9084</v>
      </c>
      <c r="J7167" t="s">
        <v>81</v>
      </c>
      <c r="K7167" t="s">
        <v>56</v>
      </c>
      <c r="L7167" t="s">
        <v>902</v>
      </c>
      <c r="M7167" t="s">
        <v>1829</v>
      </c>
      <c r="N7167" s="5">
        <v>792871</v>
      </c>
    </row>
    <row r="7168" spans="1:14" x14ac:dyDescent="0.25">
      <c r="A7168" t="s">
        <v>73</v>
      </c>
      <c r="B7168" t="s">
        <v>2124</v>
      </c>
      <c r="C7168">
        <v>2329</v>
      </c>
      <c r="D7168" s="2">
        <v>46113</v>
      </c>
      <c r="E7168" t="s">
        <v>905</v>
      </c>
      <c r="F7168" t="s">
        <v>5915</v>
      </c>
      <c r="G7168" t="s">
        <v>9059</v>
      </c>
      <c r="H7168" t="s">
        <v>5917</v>
      </c>
      <c r="I7168" t="s">
        <v>9085</v>
      </c>
      <c r="J7168" t="s">
        <v>5916</v>
      </c>
      <c r="K7168" t="s">
        <v>56</v>
      </c>
      <c r="L7168" t="s">
        <v>902</v>
      </c>
      <c r="M7168" t="s">
        <v>1829</v>
      </c>
      <c r="N7168" s="5">
        <v>-357657</v>
      </c>
    </row>
    <row r="7169" spans="1:14" x14ac:dyDescent="0.25">
      <c r="A7169" t="s">
        <v>73</v>
      </c>
      <c r="B7169" t="s">
        <v>2124</v>
      </c>
      <c r="C7169">
        <v>2329</v>
      </c>
      <c r="D7169" s="2">
        <v>46113</v>
      </c>
      <c r="E7169" t="s">
        <v>905</v>
      </c>
      <c r="F7169" t="s">
        <v>5915</v>
      </c>
      <c r="G7169" t="s">
        <v>9059</v>
      </c>
      <c r="H7169" t="s">
        <v>5917</v>
      </c>
      <c r="I7169" t="s">
        <v>9086</v>
      </c>
      <c r="J7169" t="s">
        <v>5916</v>
      </c>
      <c r="K7169" t="s">
        <v>56</v>
      </c>
      <c r="L7169" t="s">
        <v>902</v>
      </c>
      <c r="M7169" t="s">
        <v>1829</v>
      </c>
      <c r="N7169" s="5">
        <v>-357657</v>
      </c>
    </row>
    <row r="7170" spans="1:14" x14ac:dyDescent="0.25">
      <c r="A7170" t="s">
        <v>73</v>
      </c>
      <c r="B7170" t="s">
        <v>2124</v>
      </c>
      <c r="C7170">
        <v>2329</v>
      </c>
      <c r="D7170" s="2">
        <v>46143</v>
      </c>
      <c r="E7170" t="s">
        <v>905</v>
      </c>
      <c r="F7170" t="s">
        <v>2836</v>
      </c>
      <c r="G7170" t="s">
        <v>2837</v>
      </c>
      <c r="H7170" t="s">
        <v>3433</v>
      </c>
      <c r="I7170" t="s">
        <v>11627</v>
      </c>
      <c r="J7170" t="s">
        <v>2837</v>
      </c>
      <c r="K7170" t="s">
        <v>56</v>
      </c>
      <c r="L7170" t="s">
        <v>902</v>
      </c>
      <c r="M7170" t="s">
        <v>1829</v>
      </c>
      <c r="N7170" s="5">
        <v>-716000</v>
      </c>
    </row>
    <row r="7171" spans="1:14" x14ac:dyDescent="0.25">
      <c r="A7171" t="s">
        <v>73</v>
      </c>
      <c r="B7171" t="s">
        <v>2124</v>
      </c>
      <c r="C7171">
        <v>2329</v>
      </c>
      <c r="D7171" s="2">
        <v>46143</v>
      </c>
      <c r="E7171" t="s">
        <v>905</v>
      </c>
      <c r="F7171" t="s">
        <v>10414</v>
      </c>
      <c r="G7171" t="s">
        <v>10415</v>
      </c>
      <c r="H7171" t="s">
        <v>10416</v>
      </c>
      <c r="I7171" t="s">
        <v>11628</v>
      </c>
      <c r="J7171" t="s">
        <v>10415</v>
      </c>
      <c r="K7171" t="s">
        <v>56</v>
      </c>
      <c r="L7171" t="s">
        <v>902</v>
      </c>
      <c r="M7171" t="s">
        <v>1829</v>
      </c>
      <c r="N7171" s="5">
        <v>605870</v>
      </c>
    </row>
    <row r="7172" spans="1:14" x14ac:dyDescent="0.25">
      <c r="A7172" t="s">
        <v>73</v>
      </c>
      <c r="B7172" t="s">
        <v>2124</v>
      </c>
      <c r="C7172">
        <v>2329</v>
      </c>
      <c r="D7172" s="2">
        <v>46143</v>
      </c>
      <c r="E7172" t="s">
        <v>905</v>
      </c>
      <c r="F7172" t="s">
        <v>10067</v>
      </c>
      <c r="G7172" t="s">
        <v>14</v>
      </c>
      <c r="H7172" t="s">
        <v>10069</v>
      </c>
      <c r="I7172" t="s">
        <v>11629</v>
      </c>
      <c r="J7172" t="s">
        <v>10068</v>
      </c>
      <c r="K7172" t="s">
        <v>56</v>
      </c>
      <c r="L7172" t="s">
        <v>902</v>
      </c>
      <c r="M7172" t="s">
        <v>1829</v>
      </c>
      <c r="N7172" s="5">
        <v>1005003</v>
      </c>
    </row>
    <row r="7173" spans="1:14" x14ac:dyDescent="0.25">
      <c r="A7173" t="s">
        <v>73</v>
      </c>
      <c r="B7173" t="s">
        <v>2124</v>
      </c>
      <c r="C7173">
        <v>2329</v>
      </c>
      <c r="D7173" s="2">
        <v>46143</v>
      </c>
      <c r="E7173" t="s">
        <v>905</v>
      </c>
      <c r="F7173" t="s">
        <v>6816</v>
      </c>
      <c r="G7173" t="s">
        <v>6817</v>
      </c>
      <c r="H7173" t="s">
        <v>10444</v>
      </c>
      <c r="I7173" t="s">
        <v>11630</v>
      </c>
      <c r="J7173" t="s">
        <v>6817</v>
      </c>
      <c r="K7173" t="s">
        <v>56</v>
      </c>
      <c r="L7173" t="s">
        <v>902</v>
      </c>
      <c r="M7173" t="s">
        <v>1829</v>
      </c>
      <c r="N7173" s="5">
        <v>455863</v>
      </c>
    </row>
    <row r="7174" spans="1:14" x14ac:dyDescent="0.25">
      <c r="A7174" t="s">
        <v>73</v>
      </c>
      <c r="B7174" t="s">
        <v>2124</v>
      </c>
      <c r="C7174">
        <v>2329</v>
      </c>
      <c r="D7174" s="2">
        <v>46143</v>
      </c>
      <c r="E7174" t="s">
        <v>905</v>
      </c>
      <c r="F7174" t="s">
        <v>6816</v>
      </c>
      <c r="G7174" t="s">
        <v>6817</v>
      </c>
      <c r="H7174" t="s">
        <v>10444</v>
      </c>
      <c r="I7174" t="s">
        <v>11631</v>
      </c>
      <c r="J7174" t="s">
        <v>6817</v>
      </c>
      <c r="K7174" t="s">
        <v>56</v>
      </c>
      <c r="L7174" t="s">
        <v>902</v>
      </c>
      <c r="M7174" t="s">
        <v>1829</v>
      </c>
      <c r="N7174" s="5">
        <v>310294</v>
      </c>
    </row>
    <row r="7175" spans="1:14" x14ac:dyDescent="0.25">
      <c r="A7175" t="s">
        <v>73</v>
      </c>
      <c r="B7175" t="s">
        <v>2124</v>
      </c>
      <c r="C7175">
        <v>2329</v>
      </c>
      <c r="D7175" s="2">
        <v>46143</v>
      </c>
      <c r="E7175" t="s">
        <v>905</v>
      </c>
      <c r="F7175" t="s">
        <v>640</v>
      </c>
      <c r="G7175" t="s">
        <v>627</v>
      </c>
      <c r="H7175" t="s">
        <v>6765</v>
      </c>
      <c r="I7175" t="s">
        <v>11632</v>
      </c>
      <c r="J7175" t="s">
        <v>627</v>
      </c>
      <c r="K7175" t="s">
        <v>56</v>
      </c>
      <c r="L7175" t="s">
        <v>902</v>
      </c>
      <c r="M7175" t="s">
        <v>1829</v>
      </c>
      <c r="N7175" s="5">
        <v>561481</v>
      </c>
    </row>
    <row r="7176" spans="1:14" x14ac:dyDescent="0.25">
      <c r="A7176" t="s">
        <v>73</v>
      </c>
      <c r="B7176" t="s">
        <v>2124</v>
      </c>
      <c r="C7176">
        <v>2329</v>
      </c>
      <c r="D7176" s="2">
        <v>46143</v>
      </c>
      <c r="E7176" t="s">
        <v>905</v>
      </c>
      <c r="F7176" t="s">
        <v>9913</v>
      </c>
      <c r="G7176" t="s">
        <v>9914</v>
      </c>
      <c r="H7176" t="s">
        <v>9915</v>
      </c>
      <c r="I7176" t="s">
        <v>11633</v>
      </c>
      <c r="J7176" t="s">
        <v>9914</v>
      </c>
      <c r="K7176" t="s">
        <v>56</v>
      </c>
      <c r="L7176" t="s">
        <v>902</v>
      </c>
      <c r="M7176" t="s">
        <v>1829</v>
      </c>
      <c r="N7176" s="5">
        <v>762283</v>
      </c>
    </row>
    <row r="7177" spans="1:14" x14ac:dyDescent="0.25">
      <c r="A7177" t="s">
        <v>73</v>
      </c>
      <c r="B7177" t="s">
        <v>2124</v>
      </c>
      <c r="C7177">
        <v>2329</v>
      </c>
      <c r="D7177" s="2">
        <v>46143</v>
      </c>
      <c r="E7177" t="s">
        <v>905</v>
      </c>
      <c r="F7177" t="s">
        <v>641</v>
      </c>
      <c r="G7177" t="s">
        <v>394</v>
      </c>
      <c r="H7177" t="s">
        <v>9714</v>
      </c>
      <c r="I7177" t="s">
        <v>11634</v>
      </c>
      <c r="J7177" t="s">
        <v>8320</v>
      </c>
      <c r="K7177" t="s">
        <v>56</v>
      </c>
      <c r="L7177" t="s">
        <v>902</v>
      </c>
      <c r="M7177" t="s">
        <v>1829</v>
      </c>
      <c r="N7177" s="5">
        <v>1539995</v>
      </c>
    </row>
    <row r="7178" spans="1:14" x14ac:dyDescent="0.25">
      <c r="A7178" t="s">
        <v>73</v>
      </c>
      <c r="B7178" t="s">
        <v>2124</v>
      </c>
      <c r="C7178">
        <v>2329</v>
      </c>
      <c r="D7178" s="2">
        <v>46143</v>
      </c>
      <c r="E7178" t="s">
        <v>905</v>
      </c>
      <c r="F7178" t="s">
        <v>9730</v>
      </c>
      <c r="G7178" t="s">
        <v>14</v>
      </c>
      <c r="H7178" t="s">
        <v>9732</v>
      </c>
      <c r="I7178" t="s">
        <v>11635</v>
      </c>
      <c r="J7178" t="s">
        <v>9731</v>
      </c>
      <c r="K7178" t="s">
        <v>56</v>
      </c>
      <c r="L7178" t="s">
        <v>902</v>
      </c>
      <c r="M7178" t="s">
        <v>1829</v>
      </c>
      <c r="N7178" s="5">
        <v>540000</v>
      </c>
    </row>
    <row r="7179" spans="1:14" x14ac:dyDescent="0.25">
      <c r="A7179" t="s">
        <v>73</v>
      </c>
      <c r="B7179" t="s">
        <v>2124</v>
      </c>
      <c r="C7179">
        <v>2329</v>
      </c>
      <c r="D7179" s="2">
        <v>46143</v>
      </c>
      <c r="E7179" t="s">
        <v>905</v>
      </c>
      <c r="F7179" t="s">
        <v>9730</v>
      </c>
      <c r="G7179" t="s">
        <v>14</v>
      </c>
      <c r="H7179" t="s">
        <v>9732</v>
      </c>
      <c r="I7179" t="s">
        <v>11636</v>
      </c>
      <c r="J7179" t="s">
        <v>9731</v>
      </c>
      <c r="K7179" t="s">
        <v>56</v>
      </c>
      <c r="L7179" t="s">
        <v>902</v>
      </c>
      <c r="M7179" t="s">
        <v>1829</v>
      </c>
      <c r="N7179" s="5">
        <v>500000</v>
      </c>
    </row>
    <row r="7180" spans="1:14" x14ac:dyDescent="0.25">
      <c r="A7180" t="s">
        <v>73</v>
      </c>
      <c r="B7180" t="s">
        <v>2124</v>
      </c>
      <c r="C7180">
        <v>2329</v>
      </c>
      <c r="D7180" s="2">
        <v>46143</v>
      </c>
      <c r="E7180" t="s">
        <v>905</v>
      </c>
      <c r="F7180" t="s">
        <v>9682</v>
      </c>
      <c r="G7180" t="s">
        <v>11637</v>
      </c>
      <c r="H7180" t="s">
        <v>9684</v>
      </c>
      <c r="I7180" t="s">
        <v>11638</v>
      </c>
      <c r="J7180" t="s">
        <v>11639</v>
      </c>
      <c r="K7180" t="s">
        <v>56</v>
      </c>
      <c r="L7180" t="s">
        <v>902</v>
      </c>
      <c r="M7180" t="s">
        <v>1829</v>
      </c>
      <c r="N7180" s="5">
        <v>844762</v>
      </c>
    </row>
    <row r="7181" spans="1:14" x14ac:dyDescent="0.25">
      <c r="A7181" t="s">
        <v>73</v>
      </c>
      <c r="B7181" t="s">
        <v>2124</v>
      </c>
      <c r="C7181">
        <v>2329</v>
      </c>
      <c r="D7181" s="2">
        <v>46143</v>
      </c>
      <c r="E7181" t="s">
        <v>905</v>
      </c>
      <c r="F7181" t="s">
        <v>9708</v>
      </c>
      <c r="G7181" t="s">
        <v>11640</v>
      </c>
      <c r="H7181" t="s">
        <v>10615</v>
      </c>
      <c r="I7181" t="s">
        <v>11641</v>
      </c>
      <c r="J7181" t="s">
        <v>9709</v>
      </c>
      <c r="K7181" t="s">
        <v>56</v>
      </c>
      <c r="L7181" t="s">
        <v>902</v>
      </c>
      <c r="M7181" t="s">
        <v>1829</v>
      </c>
      <c r="N7181" s="5">
        <v>720728</v>
      </c>
    </row>
    <row r="7182" spans="1:14" x14ac:dyDescent="0.25">
      <c r="A7182" t="s">
        <v>73</v>
      </c>
      <c r="B7182" t="s">
        <v>2124</v>
      </c>
      <c r="C7182">
        <v>2329</v>
      </c>
      <c r="D7182" s="2">
        <v>46143</v>
      </c>
      <c r="E7182" t="s">
        <v>905</v>
      </c>
      <c r="F7182" t="s">
        <v>9043</v>
      </c>
      <c r="G7182" t="s">
        <v>9044</v>
      </c>
      <c r="H7182" t="s">
        <v>10071</v>
      </c>
      <c r="I7182" t="s">
        <v>11642</v>
      </c>
      <c r="J7182" t="s">
        <v>11643</v>
      </c>
      <c r="K7182" t="s">
        <v>56</v>
      </c>
      <c r="L7182" t="s">
        <v>902</v>
      </c>
      <c r="M7182" t="s">
        <v>1829</v>
      </c>
      <c r="N7182" s="5">
        <v>644916</v>
      </c>
    </row>
    <row r="7183" spans="1:14" x14ac:dyDescent="0.25">
      <c r="A7183" t="s">
        <v>73</v>
      </c>
      <c r="B7183" t="s">
        <v>2124</v>
      </c>
      <c r="C7183">
        <v>2329</v>
      </c>
      <c r="D7183" s="2">
        <v>46143</v>
      </c>
      <c r="E7183" t="s">
        <v>905</v>
      </c>
      <c r="F7183" t="s">
        <v>10418</v>
      </c>
      <c r="G7183" t="s">
        <v>14</v>
      </c>
      <c r="H7183" t="s">
        <v>10420</v>
      </c>
      <c r="I7183" t="s">
        <v>11644</v>
      </c>
      <c r="J7183" t="s">
        <v>10419</v>
      </c>
      <c r="K7183" t="s">
        <v>56</v>
      </c>
      <c r="L7183" t="s">
        <v>902</v>
      </c>
      <c r="M7183" t="s">
        <v>1829</v>
      </c>
      <c r="N7183" s="5">
        <v>806480</v>
      </c>
    </row>
    <row r="7184" spans="1:14" x14ac:dyDescent="0.25">
      <c r="A7184" t="s">
        <v>73</v>
      </c>
      <c r="B7184" t="s">
        <v>2124</v>
      </c>
      <c r="C7184">
        <v>2329</v>
      </c>
      <c r="D7184" s="2">
        <v>46143</v>
      </c>
      <c r="E7184" t="s">
        <v>905</v>
      </c>
      <c r="F7184" t="s">
        <v>176</v>
      </c>
      <c r="G7184" t="s">
        <v>81</v>
      </c>
      <c r="H7184" t="s">
        <v>2840</v>
      </c>
      <c r="I7184" t="s">
        <v>11645</v>
      </c>
      <c r="J7184" t="s">
        <v>81</v>
      </c>
      <c r="K7184" t="s">
        <v>56</v>
      </c>
      <c r="L7184" t="s">
        <v>902</v>
      </c>
      <c r="M7184" t="s">
        <v>1829</v>
      </c>
      <c r="N7184" s="5">
        <v>-792871</v>
      </c>
    </row>
    <row r="7185" spans="1:14" x14ac:dyDescent="0.25">
      <c r="A7185" t="s">
        <v>73</v>
      </c>
      <c r="B7185" t="s">
        <v>2124</v>
      </c>
      <c r="C7185">
        <v>2329</v>
      </c>
      <c r="D7185" s="2">
        <v>46143</v>
      </c>
      <c r="E7185" t="s">
        <v>906</v>
      </c>
      <c r="F7185" t="s">
        <v>9047</v>
      </c>
      <c r="G7185" t="s">
        <v>14</v>
      </c>
      <c r="H7185" t="s">
        <v>10623</v>
      </c>
      <c r="I7185" t="s">
        <v>11646</v>
      </c>
      <c r="J7185" t="s">
        <v>11647</v>
      </c>
      <c r="K7185" t="s">
        <v>56</v>
      </c>
      <c r="L7185" t="s">
        <v>903</v>
      </c>
      <c r="M7185" t="s">
        <v>1829</v>
      </c>
      <c r="N7185" s="5">
        <v>250000</v>
      </c>
    </row>
    <row r="7186" spans="1:14" x14ac:dyDescent="0.25">
      <c r="A7186" t="s">
        <v>73</v>
      </c>
      <c r="B7186" t="s">
        <v>2124</v>
      </c>
      <c r="C7186">
        <v>2329</v>
      </c>
      <c r="D7186" s="2">
        <v>46174</v>
      </c>
      <c r="E7186" t="s">
        <v>905</v>
      </c>
      <c r="F7186" t="s">
        <v>13040</v>
      </c>
      <c r="G7186" t="s">
        <v>13041</v>
      </c>
      <c r="H7186" t="s">
        <v>12169</v>
      </c>
      <c r="I7186" t="s">
        <v>13042</v>
      </c>
      <c r="J7186" t="s">
        <v>13041</v>
      </c>
      <c r="K7186" t="s">
        <v>56</v>
      </c>
      <c r="L7186" t="s">
        <v>902</v>
      </c>
      <c r="M7186" t="s">
        <v>1829</v>
      </c>
      <c r="N7186" s="5">
        <v>1101708</v>
      </c>
    </row>
    <row r="7187" spans="1:14" x14ac:dyDescent="0.25">
      <c r="A7187" t="s">
        <v>73</v>
      </c>
      <c r="B7187" t="s">
        <v>2124</v>
      </c>
      <c r="C7187">
        <v>2329</v>
      </c>
      <c r="D7187" s="2">
        <v>46174</v>
      </c>
      <c r="E7187" t="s">
        <v>905</v>
      </c>
      <c r="F7187" t="s">
        <v>640</v>
      </c>
      <c r="G7187" t="s">
        <v>627</v>
      </c>
      <c r="H7187" t="s">
        <v>6766</v>
      </c>
      <c r="I7187" t="s">
        <v>13043</v>
      </c>
      <c r="J7187" t="s">
        <v>627</v>
      </c>
      <c r="K7187" t="s">
        <v>56</v>
      </c>
      <c r="L7187" t="s">
        <v>902</v>
      </c>
      <c r="M7187" t="s">
        <v>1829</v>
      </c>
      <c r="N7187" s="5">
        <v>1503975</v>
      </c>
    </row>
    <row r="7188" spans="1:14" x14ac:dyDescent="0.25">
      <c r="A7188" t="s">
        <v>73</v>
      </c>
      <c r="B7188" t="s">
        <v>2124</v>
      </c>
      <c r="C7188">
        <v>2329</v>
      </c>
      <c r="D7188" s="2">
        <v>46174</v>
      </c>
      <c r="E7188" t="s">
        <v>905</v>
      </c>
      <c r="F7188" t="s">
        <v>9913</v>
      </c>
      <c r="G7188" t="s">
        <v>9914</v>
      </c>
      <c r="H7188" t="s">
        <v>12170</v>
      </c>
      <c r="I7188" t="s">
        <v>13044</v>
      </c>
      <c r="J7188" t="s">
        <v>9914</v>
      </c>
      <c r="K7188" t="s">
        <v>56</v>
      </c>
      <c r="L7188" t="s">
        <v>902</v>
      </c>
      <c r="M7188" t="s">
        <v>1829</v>
      </c>
      <c r="N7188" s="5">
        <v>731898</v>
      </c>
    </row>
    <row r="7189" spans="1:14" x14ac:dyDescent="0.25">
      <c r="A7189" t="s">
        <v>73</v>
      </c>
      <c r="B7189" t="s">
        <v>2124</v>
      </c>
      <c r="C7189">
        <v>2329</v>
      </c>
      <c r="D7189" s="2">
        <v>46174</v>
      </c>
      <c r="E7189" t="s">
        <v>905</v>
      </c>
      <c r="F7189" t="s">
        <v>228</v>
      </c>
      <c r="G7189" t="s">
        <v>34</v>
      </c>
      <c r="H7189" t="s">
        <v>9692</v>
      </c>
      <c r="I7189" t="s">
        <v>13045</v>
      </c>
      <c r="J7189" t="s">
        <v>34</v>
      </c>
      <c r="K7189" t="s">
        <v>56</v>
      </c>
      <c r="L7189" t="s">
        <v>902</v>
      </c>
      <c r="M7189" t="s">
        <v>1829</v>
      </c>
      <c r="N7189" s="5">
        <v>637468</v>
      </c>
    </row>
    <row r="7190" spans="1:14" x14ac:dyDescent="0.25">
      <c r="A7190" t="s">
        <v>73</v>
      </c>
      <c r="B7190" t="s">
        <v>2124</v>
      </c>
      <c r="C7190">
        <v>2329</v>
      </c>
      <c r="D7190" s="2">
        <v>46174</v>
      </c>
      <c r="E7190" t="s">
        <v>905</v>
      </c>
      <c r="F7190" t="s">
        <v>228</v>
      </c>
      <c r="G7190" t="s">
        <v>34</v>
      </c>
      <c r="H7190" t="s">
        <v>9688</v>
      </c>
      <c r="I7190" t="s">
        <v>13046</v>
      </c>
      <c r="J7190" t="s">
        <v>34</v>
      </c>
      <c r="K7190" t="s">
        <v>56</v>
      </c>
      <c r="L7190" t="s">
        <v>902</v>
      </c>
      <c r="M7190" t="s">
        <v>1829</v>
      </c>
      <c r="N7190" s="5">
        <v>996043</v>
      </c>
    </row>
    <row r="7191" spans="1:14" x14ac:dyDescent="0.25">
      <c r="A7191" t="s">
        <v>73</v>
      </c>
      <c r="B7191" t="s">
        <v>2124</v>
      </c>
      <c r="C7191">
        <v>2329</v>
      </c>
      <c r="D7191" s="2">
        <v>46174</v>
      </c>
      <c r="E7191" t="s">
        <v>905</v>
      </c>
      <c r="F7191" t="s">
        <v>228</v>
      </c>
      <c r="G7191" t="s">
        <v>34</v>
      </c>
      <c r="H7191" t="s">
        <v>9690</v>
      </c>
      <c r="I7191" t="s">
        <v>13047</v>
      </c>
      <c r="J7191" t="s">
        <v>34</v>
      </c>
      <c r="K7191" t="s">
        <v>56</v>
      </c>
      <c r="L7191" t="s">
        <v>902</v>
      </c>
      <c r="M7191" t="s">
        <v>1829</v>
      </c>
      <c r="N7191" s="5">
        <v>796834</v>
      </c>
    </row>
    <row r="7192" spans="1:14" x14ac:dyDescent="0.25">
      <c r="A7192" t="s">
        <v>73</v>
      </c>
      <c r="B7192" t="s">
        <v>2124</v>
      </c>
      <c r="C7192">
        <v>2329</v>
      </c>
      <c r="D7192" s="2">
        <v>46174</v>
      </c>
      <c r="E7192" t="s">
        <v>905</v>
      </c>
      <c r="F7192" t="s">
        <v>228</v>
      </c>
      <c r="G7192" t="s">
        <v>34</v>
      </c>
      <c r="H7192" t="s">
        <v>10406</v>
      </c>
      <c r="I7192" t="s">
        <v>13048</v>
      </c>
      <c r="J7192" t="s">
        <v>34</v>
      </c>
      <c r="K7192" t="s">
        <v>56</v>
      </c>
      <c r="L7192" t="s">
        <v>902</v>
      </c>
      <c r="M7192" t="s">
        <v>1829</v>
      </c>
      <c r="N7192" s="5">
        <v>1608538</v>
      </c>
    </row>
    <row r="7193" spans="1:14" x14ac:dyDescent="0.25">
      <c r="A7193" t="s">
        <v>73</v>
      </c>
      <c r="B7193" t="s">
        <v>2124</v>
      </c>
      <c r="C7193">
        <v>2329</v>
      </c>
      <c r="D7193" s="2">
        <v>46174</v>
      </c>
      <c r="E7193" t="s">
        <v>905</v>
      </c>
      <c r="F7193" t="s">
        <v>228</v>
      </c>
      <c r="G7193" t="s">
        <v>34</v>
      </c>
      <c r="H7193" t="s">
        <v>10410</v>
      </c>
      <c r="I7193" t="s">
        <v>13049</v>
      </c>
      <c r="J7193" t="s">
        <v>34</v>
      </c>
      <c r="K7193" t="s">
        <v>56</v>
      </c>
      <c r="L7193" t="s">
        <v>902</v>
      </c>
      <c r="M7193" t="s">
        <v>1829</v>
      </c>
      <c r="N7193" s="5">
        <v>965123</v>
      </c>
    </row>
    <row r="7194" spans="1:14" x14ac:dyDescent="0.25">
      <c r="A7194" t="s">
        <v>73</v>
      </c>
      <c r="B7194" t="s">
        <v>2124</v>
      </c>
      <c r="C7194">
        <v>2329</v>
      </c>
      <c r="D7194" s="2">
        <v>46174</v>
      </c>
      <c r="E7194" t="s">
        <v>905</v>
      </c>
      <c r="F7194" t="s">
        <v>228</v>
      </c>
      <c r="G7194" t="s">
        <v>34</v>
      </c>
      <c r="H7194" t="s">
        <v>10408</v>
      </c>
      <c r="I7194" t="s">
        <v>13050</v>
      </c>
      <c r="J7194" t="s">
        <v>34</v>
      </c>
      <c r="K7194" t="s">
        <v>56</v>
      </c>
      <c r="L7194" t="s">
        <v>902</v>
      </c>
      <c r="M7194" t="s">
        <v>1829</v>
      </c>
      <c r="N7194" s="5">
        <v>806145</v>
      </c>
    </row>
    <row r="7195" spans="1:14" x14ac:dyDescent="0.25">
      <c r="A7195" t="s">
        <v>73</v>
      </c>
      <c r="B7195" t="s">
        <v>2124</v>
      </c>
      <c r="C7195">
        <v>2329</v>
      </c>
      <c r="D7195" s="2">
        <v>46174</v>
      </c>
      <c r="E7195" t="s">
        <v>905</v>
      </c>
      <c r="F7195" t="s">
        <v>13051</v>
      </c>
      <c r="G7195" t="s">
        <v>13052</v>
      </c>
      <c r="H7195" t="s">
        <v>12165</v>
      </c>
      <c r="I7195" t="s">
        <v>13053</v>
      </c>
      <c r="J7195" t="s">
        <v>13052</v>
      </c>
      <c r="K7195" t="s">
        <v>56</v>
      </c>
      <c r="L7195" t="s">
        <v>902</v>
      </c>
      <c r="M7195" t="s">
        <v>1829</v>
      </c>
      <c r="N7195" s="5">
        <v>724926</v>
      </c>
    </row>
    <row r="7196" spans="1:14" x14ac:dyDescent="0.25">
      <c r="A7196" t="s">
        <v>73</v>
      </c>
      <c r="B7196" t="s">
        <v>2124</v>
      </c>
      <c r="C7196">
        <v>2329</v>
      </c>
      <c r="D7196" s="2">
        <v>46174</v>
      </c>
      <c r="E7196" t="s">
        <v>905</v>
      </c>
      <c r="F7196" t="s">
        <v>9047</v>
      </c>
      <c r="G7196" t="s">
        <v>14</v>
      </c>
      <c r="H7196" t="s">
        <v>10623</v>
      </c>
      <c r="I7196" t="s">
        <v>11646</v>
      </c>
      <c r="J7196" t="s">
        <v>9049</v>
      </c>
      <c r="K7196" t="s">
        <v>56</v>
      </c>
      <c r="L7196" t="s">
        <v>902</v>
      </c>
      <c r="M7196" t="s">
        <v>1829</v>
      </c>
      <c r="N7196" s="5">
        <v>250000</v>
      </c>
    </row>
    <row r="7197" spans="1:14" x14ac:dyDescent="0.25">
      <c r="A7197" t="s">
        <v>73</v>
      </c>
      <c r="B7197" t="s">
        <v>2124</v>
      </c>
      <c r="C7197">
        <v>2329</v>
      </c>
      <c r="D7197" s="2">
        <v>46174</v>
      </c>
      <c r="E7197" t="s">
        <v>905</v>
      </c>
      <c r="F7197" t="s">
        <v>9047</v>
      </c>
      <c r="G7197" t="s">
        <v>14</v>
      </c>
      <c r="H7197" t="s">
        <v>10623</v>
      </c>
      <c r="I7197" t="s">
        <v>13054</v>
      </c>
      <c r="J7197" t="s">
        <v>9049</v>
      </c>
      <c r="K7197" t="s">
        <v>56</v>
      </c>
      <c r="L7197" t="s">
        <v>902</v>
      </c>
      <c r="M7197" t="s">
        <v>1829</v>
      </c>
      <c r="N7197" s="5">
        <v>967306</v>
      </c>
    </row>
    <row r="7198" spans="1:14" x14ac:dyDescent="0.25">
      <c r="A7198" t="s">
        <v>73</v>
      </c>
      <c r="B7198" t="s">
        <v>2124</v>
      </c>
      <c r="C7198">
        <v>2329</v>
      </c>
      <c r="D7198" s="2">
        <v>46174</v>
      </c>
      <c r="E7198" t="s">
        <v>905</v>
      </c>
      <c r="F7198" t="s">
        <v>10418</v>
      </c>
      <c r="G7198" t="s">
        <v>14</v>
      </c>
      <c r="H7198" t="s">
        <v>12174</v>
      </c>
      <c r="I7198" t="s">
        <v>13055</v>
      </c>
      <c r="J7198" t="s">
        <v>10419</v>
      </c>
      <c r="K7198" t="s">
        <v>56</v>
      </c>
      <c r="L7198" t="s">
        <v>902</v>
      </c>
      <c r="M7198" t="s">
        <v>1829</v>
      </c>
      <c r="N7198" s="5">
        <v>652777</v>
      </c>
    </row>
    <row r="7199" spans="1:14" x14ac:dyDescent="0.25">
      <c r="A7199" t="s">
        <v>73</v>
      </c>
      <c r="B7199" t="s">
        <v>2124</v>
      </c>
      <c r="C7199">
        <v>2329</v>
      </c>
      <c r="D7199" s="2">
        <v>46174</v>
      </c>
      <c r="E7199" t="s">
        <v>905</v>
      </c>
      <c r="F7199" t="s">
        <v>1156</v>
      </c>
      <c r="G7199" t="s">
        <v>1157</v>
      </c>
      <c r="H7199" t="s">
        <v>2711</v>
      </c>
      <c r="I7199" t="s">
        <v>13056</v>
      </c>
      <c r="J7199" t="s">
        <v>1157</v>
      </c>
      <c r="K7199" t="s">
        <v>56</v>
      </c>
      <c r="L7199" t="s">
        <v>902</v>
      </c>
      <c r="M7199" t="s">
        <v>1829</v>
      </c>
      <c r="N7199" s="5">
        <v>734472</v>
      </c>
    </row>
    <row r="7200" spans="1:14" x14ac:dyDescent="0.25">
      <c r="A7200" t="s">
        <v>73</v>
      </c>
      <c r="B7200" t="s">
        <v>2124</v>
      </c>
      <c r="C7200">
        <v>2329</v>
      </c>
      <c r="D7200" s="2">
        <v>46174</v>
      </c>
      <c r="E7200" t="s">
        <v>905</v>
      </c>
      <c r="F7200" t="s">
        <v>1156</v>
      </c>
      <c r="G7200" t="s">
        <v>1157</v>
      </c>
      <c r="H7200" t="s">
        <v>2842</v>
      </c>
      <c r="I7200" t="s">
        <v>13057</v>
      </c>
      <c r="J7200" t="s">
        <v>1157</v>
      </c>
      <c r="K7200" t="s">
        <v>56</v>
      </c>
      <c r="L7200" t="s">
        <v>902</v>
      </c>
      <c r="M7200" t="s">
        <v>1829</v>
      </c>
      <c r="N7200" s="5">
        <v>734472</v>
      </c>
    </row>
    <row r="7201" spans="1:14" x14ac:dyDescent="0.25">
      <c r="A7201" t="s">
        <v>73</v>
      </c>
      <c r="B7201" t="s">
        <v>2124</v>
      </c>
      <c r="C7201">
        <v>2329</v>
      </c>
      <c r="D7201" s="2">
        <v>46174</v>
      </c>
      <c r="E7201" t="s">
        <v>906</v>
      </c>
      <c r="F7201" t="s">
        <v>13058</v>
      </c>
      <c r="G7201" t="s">
        <v>14</v>
      </c>
      <c r="H7201" t="s">
        <v>12178</v>
      </c>
      <c r="I7201" t="s">
        <v>13059</v>
      </c>
      <c r="J7201" t="s">
        <v>13060</v>
      </c>
      <c r="K7201" t="s">
        <v>56</v>
      </c>
      <c r="L7201" t="s">
        <v>903</v>
      </c>
      <c r="M7201" t="s">
        <v>1829</v>
      </c>
      <c r="N7201" s="5">
        <v>408094</v>
      </c>
    </row>
    <row r="7202" spans="1:14" x14ac:dyDescent="0.25">
      <c r="A7202" t="s">
        <v>73</v>
      </c>
      <c r="B7202" t="s">
        <v>2124</v>
      </c>
      <c r="C7202">
        <v>2329</v>
      </c>
      <c r="D7202" s="2">
        <v>46174</v>
      </c>
      <c r="E7202" t="s">
        <v>907</v>
      </c>
      <c r="F7202" t="s">
        <v>9047</v>
      </c>
      <c r="G7202" t="s">
        <v>14</v>
      </c>
      <c r="H7202" t="s">
        <v>10623</v>
      </c>
      <c r="I7202" t="s">
        <v>11646</v>
      </c>
      <c r="J7202" t="s">
        <v>13061</v>
      </c>
      <c r="K7202" t="s">
        <v>56</v>
      </c>
      <c r="L7202" t="s">
        <v>904</v>
      </c>
      <c r="M7202" t="s">
        <v>1829</v>
      </c>
      <c r="N7202" s="5">
        <v>-250000</v>
      </c>
    </row>
    <row r="7203" spans="1:14" x14ac:dyDescent="0.25">
      <c r="A7203" t="s">
        <v>73</v>
      </c>
      <c r="B7203" t="s">
        <v>2124</v>
      </c>
      <c r="C7203">
        <v>2331</v>
      </c>
      <c r="D7203" s="2">
        <v>46023</v>
      </c>
      <c r="E7203" t="s">
        <v>905</v>
      </c>
      <c r="F7203" t="s">
        <v>111</v>
      </c>
      <c r="G7203" t="s">
        <v>1978</v>
      </c>
      <c r="H7203" t="s">
        <v>1182</v>
      </c>
      <c r="I7203" t="s">
        <v>4588</v>
      </c>
      <c r="J7203" t="s">
        <v>377</v>
      </c>
      <c r="K7203" t="s">
        <v>56</v>
      </c>
      <c r="L7203" t="s">
        <v>902</v>
      </c>
      <c r="M7203" t="s">
        <v>1829</v>
      </c>
      <c r="N7203" s="5">
        <v>1623981</v>
      </c>
    </row>
    <row r="7204" spans="1:14" x14ac:dyDescent="0.25">
      <c r="A7204" t="s">
        <v>73</v>
      </c>
      <c r="B7204" t="s">
        <v>2124</v>
      </c>
      <c r="C7204">
        <v>2331</v>
      </c>
      <c r="D7204" s="2">
        <v>46023</v>
      </c>
      <c r="E7204" t="s">
        <v>905</v>
      </c>
      <c r="F7204" t="s">
        <v>2403</v>
      </c>
      <c r="G7204" t="s">
        <v>2453</v>
      </c>
      <c r="I7204" t="s">
        <v>4586</v>
      </c>
      <c r="J7204" t="s">
        <v>2453</v>
      </c>
      <c r="K7204" t="s">
        <v>56</v>
      </c>
      <c r="L7204" t="s">
        <v>902</v>
      </c>
      <c r="M7204" t="s">
        <v>1829</v>
      </c>
      <c r="N7204" s="5">
        <v>6219160</v>
      </c>
    </row>
    <row r="7205" spans="1:14" x14ac:dyDescent="0.25">
      <c r="A7205" t="s">
        <v>73</v>
      </c>
      <c r="B7205" t="s">
        <v>2124</v>
      </c>
      <c r="C7205">
        <v>2331</v>
      </c>
      <c r="D7205" s="2">
        <v>46023</v>
      </c>
      <c r="E7205" t="s">
        <v>905</v>
      </c>
      <c r="F7205" t="s">
        <v>1661</v>
      </c>
      <c r="G7205" t="s">
        <v>1662</v>
      </c>
      <c r="I7205" t="s">
        <v>4584</v>
      </c>
      <c r="J7205" t="s">
        <v>4585</v>
      </c>
      <c r="K7205" t="s">
        <v>56</v>
      </c>
      <c r="L7205" t="s">
        <v>902</v>
      </c>
      <c r="M7205" t="s">
        <v>1829</v>
      </c>
      <c r="N7205" s="5">
        <v>9504310</v>
      </c>
    </row>
    <row r="7206" spans="1:14" x14ac:dyDescent="0.25">
      <c r="A7206" t="s">
        <v>73</v>
      </c>
      <c r="B7206" t="s">
        <v>2124</v>
      </c>
      <c r="C7206">
        <v>2331</v>
      </c>
      <c r="D7206" s="2">
        <v>46023</v>
      </c>
      <c r="E7206" t="s">
        <v>905</v>
      </c>
      <c r="F7206" t="s">
        <v>2137</v>
      </c>
      <c r="G7206" t="s">
        <v>2138</v>
      </c>
      <c r="I7206" t="s">
        <v>4587</v>
      </c>
      <c r="J7206" t="s">
        <v>2139</v>
      </c>
      <c r="K7206" t="s">
        <v>56</v>
      </c>
      <c r="L7206" t="s">
        <v>902</v>
      </c>
      <c r="M7206" t="s">
        <v>1829</v>
      </c>
      <c r="N7206" s="5">
        <v>5677065</v>
      </c>
    </row>
    <row r="7207" spans="1:14" x14ac:dyDescent="0.25">
      <c r="A7207" t="s">
        <v>73</v>
      </c>
      <c r="B7207" t="s">
        <v>2124</v>
      </c>
      <c r="C7207">
        <v>2331</v>
      </c>
      <c r="D7207" s="2">
        <v>46023</v>
      </c>
      <c r="E7207" t="s">
        <v>905</v>
      </c>
      <c r="F7207" t="s">
        <v>1595</v>
      </c>
      <c r="G7207" t="s">
        <v>1596</v>
      </c>
      <c r="H7207" t="s">
        <v>1597</v>
      </c>
      <c r="I7207" t="s">
        <v>4589</v>
      </c>
      <c r="J7207" t="s">
        <v>1596</v>
      </c>
      <c r="K7207" t="s">
        <v>56</v>
      </c>
      <c r="L7207" t="s">
        <v>902</v>
      </c>
      <c r="M7207" t="s">
        <v>1829</v>
      </c>
      <c r="N7207" s="5">
        <v>1097781</v>
      </c>
    </row>
    <row r="7208" spans="1:14" x14ac:dyDescent="0.25">
      <c r="A7208" t="s">
        <v>73</v>
      </c>
      <c r="B7208" t="s">
        <v>2124</v>
      </c>
      <c r="C7208">
        <v>2331</v>
      </c>
      <c r="D7208" s="2">
        <v>46023</v>
      </c>
      <c r="E7208" t="s">
        <v>905</v>
      </c>
      <c r="F7208" t="s">
        <v>348</v>
      </c>
      <c r="G7208" t="s">
        <v>335</v>
      </c>
      <c r="H7208" t="s">
        <v>1725</v>
      </c>
      <c r="I7208" t="s">
        <v>4590</v>
      </c>
      <c r="J7208" t="s">
        <v>335</v>
      </c>
      <c r="K7208" t="s">
        <v>56</v>
      </c>
      <c r="L7208" t="s">
        <v>902</v>
      </c>
      <c r="M7208" t="s">
        <v>1829</v>
      </c>
      <c r="N7208" s="5">
        <v>4648911</v>
      </c>
    </row>
    <row r="7209" spans="1:14" x14ac:dyDescent="0.25">
      <c r="A7209" t="s">
        <v>73</v>
      </c>
      <c r="B7209" t="s">
        <v>2124</v>
      </c>
      <c r="C7209">
        <v>2331</v>
      </c>
      <c r="D7209" s="2">
        <v>46023</v>
      </c>
      <c r="E7209" t="s">
        <v>905</v>
      </c>
      <c r="F7209" t="s">
        <v>2647</v>
      </c>
      <c r="G7209" t="s">
        <v>2648</v>
      </c>
      <c r="H7209" t="s">
        <v>2649</v>
      </c>
      <c r="I7209" t="s">
        <v>4591</v>
      </c>
      <c r="J7209" t="s">
        <v>2648</v>
      </c>
      <c r="K7209" t="s">
        <v>56</v>
      </c>
      <c r="L7209" t="s">
        <v>902</v>
      </c>
      <c r="M7209" t="s">
        <v>1829</v>
      </c>
      <c r="N7209" s="5">
        <v>1290697</v>
      </c>
    </row>
    <row r="7210" spans="1:14" x14ac:dyDescent="0.25">
      <c r="A7210" t="s">
        <v>73</v>
      </c>
      <c r="B7210" t="s">
        <v>2124</v>
      </c>
      <c r="C7210">
        <v>2331</v>
      </c>
      <c r="D7210" s="2">
        <v>46023</v>
      </c>
      <c r="E7210" t="s">
        <v>905</v>
      </c>
      <c r="F7210" t="s">
        <v>350</v>
      </c>
      <c r="G7210" t="s">
        <v>338</v>
      </c>
      <c r="H7210" t="s">
        <v>3346</v>
      </c>
      <c r="I7210" t="s">
        <v>4592</v>
      </c>
      <c r="J7210" t="s">
        <v>338</v>
      </c>
      <c r="K7210" t="s">
        <v>56</v>
      </c>
      <c r="L7210" t="s">
        <v>902</v>
      </c>
      <c r="M7210" t="s">
        <v>1829</v>
      </c>
      <c r="N7210" s="5">
        <v>1807622</v>
      </c>
    </row>
    <row r="7211" spans="1:14" x14ac:dyDescent="0.25">
      <c r="A7211" t="s">
        <v>73</v>
      </c>
      <c r="B7211" t="s">
        <v>2124</v>
      </c>
      <c r="C7211">
        <v>2331</v>
      </c>
      <c r="D7211" s="2">
        <v>46023</v>
      </c>
      <c r="E7211" t="s">
        <v>905</v>
      </c>
      <c r="F7211" t="s">
        <v>1685</v>
      </c>
      <c r="G7211" t="s">
        <v>1686</v>
      </c>
      <c r="H7211" t="s">
        <v>1622</v>
      </c>
      <c r="I7211" t="s">
        <v>4593</v>
      </c>
      <c r="J7211" t="s">
        <v>1686</v>
      </c>
      <c r="K7211" t="s">
        <v>56</v>
      </c>
      <c r="L7211" t="s">
        <v>902</v>
      </c>
      <c r="M7211" t="s">
        <v>1829</v>
      </c>
      <c r="N7211" s="5">
        <v>1152890</v>
      </c>
    </row>
    <row r="7212" spans="1:14" x14ac:dyDescent="0.25">
      <c r="A7212" t="s">
        <v>73</v>
      </c>
      <c r="B7212" t="s">
        <v>2124</v>
      </c>
      <c r="C7212">
        <v>2331</v>
      </c>
      <c r="D7212" s="2">
        <v>46023</v>
      </c>
      <c r="E7212" t="s">
        <v>905</v>
      </c>
      <c r="F7212" t="s">
        <v>1685</v>
      </c>
      <c r="G7212" t="s">
        <v>1686</v>
      </c>
      <c r="H7212" t="s">
        <v>3348</v>
      </c>
      <c r="I7212" t="s">
        <v>4594</v>
      </c>
      <c r="J7212" t="s">
        <v>1686</v>
      </c>
      <c r="K7212" t="s">
        <v>56</v>
      </c>
      <c r="L7212" t="s">
        <v>902</v>
      </c>
      <c r="M7212" t="s">
        <v>1829</v>
      </c>
      <c r="N7212" s="5">
        <v>1090199</v>
      </c>
    </row>
    <row r="7213" spans="1:14" x14ac:dyDescent="0.25">
      <c r="A7213" t="s">
        <v>73</v>
      </c>
      <c r="B7213" t="s">
        <v>2124</v>
      </c>
      <c r="C7213">
        <v>2331</v>
      </c>
      <c r="D7213" s="2">
        <v>46023</v>
      </c>
      <c r="E7213" t="s">
        <v>905</v>
      </c>
      <c r="F7213" t="s">
        <v>1685</v>
      </c>
      <c r="G7213" t="s">
        <v>1686</v>
      </c>
      <c r="H7213" t="s">
        <v>3348</v>
      </c>
      <c r="I7213" t="s">
        <v>4595</v>
      </c>
      <c r="J7213" t="s">
        <v>1686</v>
      </c>
      <c r="K7213" t="s">
        <v>56</v>
      </c>
      <c r="L7213" t="s">
        <v>902</v>
      </c>
      <c r="M7213" t="s">
        <v>1829</v>
      </c>
      <c r="N7213" s="5">
        <v>1090198</v>
      </c>
    </row>
    <row r="7214" spans="1:14" x14ac:dyDescent="0.25">
      <c r="A7214" t="s">
        <v>73</v>
      </c>
      <c r="B7214" t="s">
        <v>2124</v>
      </c>
      <c r="C7214">
        <v>2331</v>
      </c>
      <c r="D7214" s="2">
        <v>46023</v>
      </c>
      <c r="E7214" t="s">
        <v>905</v>
      </c>
      <c r="F7214" t="s">
        <v>2197</v>
      </c>
      <c r="G7214" t="s">
        <v>14</v>
      </c>
      <c r="H7214" t="s">
        <v>3431</v>
      </c>
      <c r="I7214" t="s">
        <v>4596</v>
      </c>
      <c r="J7214" t="s">
        <v>2198</v>
      </c>
      <c r="K7214" t="s">
        <v>56</v>
      </c>
      <c r="L7214" t="s">
        <v>902</v>
      </c>
      <c r="M7214" t="s">
        <v>1829</v>
      </c>
      <c r="N7214" s="5">
        <v>2185250</v>
      </c>
    </row>
    <row r="7215" spans="1:14" x14ac:dyDescent="0.25">
      <c r="A7215" t="s">
        <v>73</v>
      </c>
      <c r="B7215" t="s">
        <v>2124</v>
      </c>
      <c r="C7215">
        <v>2331</v>
      </c>
      <c r="D7215" s="2">
        <v>46023</v>
      </c>
      <c r="E7215" t="s">
        <v>905</v>
      </c>
      <c r="F7215" t="s">
        <v>2750</v>
      </c>
      <c r="G7215" t="s">
        <v>14</v>
      </c>
      <c r="H7215" t="s">
        <v>2752</v>
      </c>
      <c r="I7215" t="s">
        <v>4597</v>
      </c>
      <c r="J7215" t="s">
        <v>2751</v>
      </c>
      <c r="K7215" t="s">
        <v>56</v>
      </c>
      <c r="L7215" t="s">
        <v>902</v>
      </c>
      <c r="M7215" t="s">
        <v>1829</v>
      </c>
      <c r="N7215" s="5">
        <v>2582561</v>
      </c>
    </row>
    <row r="7216" spans="1:14" x14ac:dyDescent="0.25">
      <c r="A7216" t="s">
        <v>73</v>
      </c>
      <c r="B7216" t="s">
        <v>2124</v>
      </c>
      <c r="C7216">
        <v>2331</v>
      </c>
      <c r="D7216" s="2">
        <v>46023</v>
      </c>
      <c r="E7216" t="s">
        <v>905</v>
      </c>
      <c r="F7216" t="s">
        <v>172</v>
      </c>
      <c r="G7216" t="s">
        <v>1840</v>
      </c>
      <c r="H7216" t="s">
        <v>1808</v>
      </c>
      <c r="I7216" t="s">
        <v>4598</v>
      </c>
      <c r="J7216" t="s">
        <v>1220</v>
      </c>
      <c r="K7216" t="s">
        <v>56</v>
      </c>
      <c r="L7216" t="s">
        <v>902</v>
      </c>
      <c r="M7216" t="s">
        <v>1829</v>
      </c>
      <c r="N7216" s="5">
        <v>-3283646</v>
      </c>
    </row>
    <row r="7217" spans="1:14" x14ac:dyDescent="0.25">
      <c r="A7217" t="s">
        <v>73</v>
      </c>
      <c r="B7217" t="s">
        <v>2124</v>
      </c>
      <c r="C7217">
        <v>2331</v>
      </c>
      <c r="D7217" s="2">
        <v>46023</v>
      </c>
      <c r="E7217" t="s">
        <v>906</v>
      </c>
      <c r="F7217" t="s">
        <v>2641</v>
      </c>
      <c r="G7217" t="s">
        <v>14</v>
      </c>
      <c r="H7217" t="s">
        <v>2643</v>
      </c>
      <c r="I7217" t="s">
        <v>14</v>
      </c>
      <c r="J7217" t="s">
        <v>4599</v>
      </c>
      <c r="K7217" t="s">
        <v>56</v>
      </c>
      <c r="L7217" t="s">
        <v>903</v>
      </c>
      <c r="M7217" t="s">
        <v>1829</v>
      </c>
      <c r="N7217" s="5">
        <v>1310724</v>
      </c>
    </row>
    <row r="7218" spans="1:14" x14ac:dyDescent="0.25">
      <c r="A7218" t="s">
        <v>73</v>
      </c>
      <c r="B7218" t="s">
        <v>2124</v>
      </c>
      <c r="C7218">
        <v>2331</v>
      </c>
      <c r="D7218" s="2">
        <v>46023</v>
      </c>
      <c r="E7218" t="s">
        <v>906</v>
      </c>
      <c r="F7218" t="s">
        <v>2880</v>
      </c>
      <c r="G7218" t="s">
        <v>14</v>
      </c>
      <c r="H7218" t="s">
        <v>2882</v>
      </c>
      <c r="I7218" t="s">
        <v>4600</v>
      </c>
      <c r="J7218" t="s">
        <v>4601</v>
      </c>
      <c r="K7218" t="s">
        <v>56</v>
      </c>
      <c r="L7218" t="s">
        <v>903</v>
      </c>
      <c r="M7218" t="s">
        <v>1829</v>
      </c>
      <c r="N7218" s="5">
        <v>3296242</v>
      </c>
    </row>
    <row r="7219" spans="1:14" x14ac:dyDescent="0.25">
      <c r="A7219" t="s">
        <v>73</v>
      </c>
      <c r="B7219" t="s">
        <v>2124</v>
      </c>
      <c r="C7219">
        <v>2331</v>
      </c>
      <c r="D7219" s="2">
        <v>46023</v>
      </c>
      <c r="E7219" t="s">
        <v>906</v>
      </c>
      <c r="F7219" t="s">
        <v>172</v>
      </c>
      <c r="G7219" t="s">
        <v>1840</v>
      </c>
      <c r="H7219" t="s">
        <v>1808</v>
      </c>
      <c r="I7219" t="s">
        <v>4602</v>
      </c>
      <c r="J7219" t="s">
        <v>1905</v>
      </c>
      <c r="K7219" t="s">
        <v>56</v>
      </c>
      <c r="L7219" t="s">
        <v>903</v>
      </c>
      <c r="M7219" t="s">
        <v>1829</v>
      </c>
      <c r="N7219" s="5">
        <v>3283646</v>
      </c>
    </row>
    <row r="7220" spans="1:14" x14ac:dyDescent="0.25">
      <c r="A7220" t="s">
        <v>73</v>
      </c>
      <c r="B7220" t="s">
        <v>2124</v>
      </c>
      <c r="C7220">
        <v>2331</v>
      </c>
      <c r="D7220" s="2">
        <v>46023</v>
      </c>
      <c r="E7220" t="s">
        <v>906</v>
      </c>
      <c r="F7220" t="s">
        <v>172</v>
      </c>
      <c r="G7220" t="s">
        <v>1840</v>
      </c>
      <c r="H7220" t="s">
        <v>2419</v>
      </c>
      <c r="I7220" t="s">
        <v>4603</v>
      </c>
      <c r="J7220" t="s">
        <v>1905</v>
      </c>
      <c r="K7220" t="s">
        <v>56</v>
      </c>
      <c r="L7220" t="s">
        <v>903</v>
      </c>
      <c r="M7220" t="s">
        <v>1829</v>
      </c>
      <c r="N7220" s="5">
        <v>3290950</v>
      </c>
    </row>
    <row r="7221" spans="1:14" x14ac:dyDescent="0.25">
      <c r="A7221" t="s">
        <v>73</v>
      </c>
      <c r="B7221" t="s">
        <v>2124</v>
      </c>
      <c r="C7221">
        <v>2331</v>
      </c>
      <c r="D7221" s="2">
        <v>46023</v>
      </c>
      <c r="E7221" t="s">
        <v>906</v>
      </c>
      <c r="F7221" t="s">
        <v>176</v>
      </c>
      <c r="G7221" t="s">
        <v>81</v>
      </c>
      <c r="H7221" t="s">
        <v>3395</v>
      </c>
      <c r="I7221" t="s">
        <v>4604</v>
      </c>
      <c r="J7221" t="s">
        <v>1931</v>
      </c>
      <c r="K7221" t="s">
        <v>56</v>
      </c>
      <c r="L7221" t="s">
        <v>903</v>
      </c>
      <c r="M7221" t="s">
        <v>1829</v>
      </c>
      <c r="N7221" s="5">
        <v>2576833</v>
      </c>
    </row>
    <row r="7222" spans="1:14" x14ac:dyDescent="0.25">
      <c r="A7222" t="s">
        <v>73</v>
      </c>
      <c r="B7222" t="s">
        <v>2124</v>
      </c>
      <c r="C7222">
        <v>2331</v>
      </c>
      <c r="D7222" s="2">
        <v>46023</v>
      </c>
      <c r="E7222" t="s">
        <v>907</v>
      </c>
      <c r="F7222" t="s">
        <v>111</v>
      </c>
      <c r="G7222" t="s">
        <v>1978</v>
      </c>
      <c r="H7222" t="s">
        <v>1182</v>
      </c>
      <c r="I7222" t="s">
        <v>2135</v>
      </c>
      <c r="J7222" t="s">
        <v>1981</v>
      </c>
      <c r="K7222" t="s">
        <v>56</v>
      </c>
      <c r="L7222" t="s">
        <v>904</v>
      </c>
      <c r="M7222" t="s">
        <v>1829</v>
      </c>
      <c r="N7222" s="5">
        <v>-1623981</v>
      </c>
    </row>
    <row r="7223" spans="1:14" x14ac:dyDescent="0.25">
      <c r="A7223" t="s">
        <v>73</v>
      </c>
      <c r="B7223" t="s">
        <v>2124</v>
      </c>
      <c r="C7223">
        <v>2331</v>
      </c>
      <c r="D7223" s="2">
        <v>46023</v>
      </c>
      <c r="E7223" t="s">
        <v>907</v>
      </c>
      <c r="F7223" t="s">
        <v>2403</v>
      </c>
      <c r="G7223" t="s">
        <v>2453</v>
      </c>
      <c r="H7223" t="s">
        <v>2355</v>
      </c>
      <c r="I7223" t="s">
        <v>2404</v>
      </c>
      <c r="J7223" t="s">
        <v>4605</v>
      </c>
      <c r="K7223" t="s">
        <v>56</v>
      </c>
      <c r="L7223" t="s">
        <v>904</v>
      </c>
      <c r="M7223" t="s">
        <v>1829</v>
      </c>
      <c r="N7223" s="5">
        <v>-6492708</v>
      </c>
    </row>
    <row r="7224" spans="1:14" x14ac:dyDescent="0.25">
      <c r="A7224" t="s">
        <v>73</v>
      </c>
      <c r="B7224" t="s">
        <v>2124</v>
      </c>
      <c r="C7224">
        <v>2331</v>
      </c>
      <c r="D7224" s="2">
        <v>46023</v>
      </c>
      <c r="E7224" t="s">
        <v>907</v>
      </c>
      <c r="F7224" t="s">
        <v>1661</v>
      </c>
      <c r="G7224" t="s">
        <v>1662</v>
      </c>
      <c r="H7224" t="s">
        <v>1663</v>
      </c>
      <c r="I7224" t="s">
        <v>14</v>
      </c>
      <c r="J7224" t="s">
        <v>4606</v>
      </c>
      <c r="K7224" t="s">
        <v>56</v>
      </c>
      <c r="L7224" t="s">
        <v>904</v>
      </c>
      <c r="M7224" t="s">
        <v>1829</v>
      </c>
      <c r="N7224" s="5">
        <v>-9774246</v>
      </c>
    </row>
    <row r="7225" spans="1:14" x14ac:dyDescent="0.25">
      <c r="A7225" t="s">
        <v>73</v>
      </c>
      <c r="B7225" t="s">
        <v>2124</v>
      </c>
      <c r="C7225">
        <v>2331</v>
      </c>
      <c r="D7225" s="2">
        <v>46023</v>
      </c>
      <c r="E7225" t="s">
        <v>907</v>
      </c>
      <c r="F7225" t="s">
        <v>1026</v>
      </c>
      <c r="G7225" t="s">
        <v>383</v>
      </c>
      <c r="H7225" t="s">
        <v>1473</v>
      </c>
      <c r="I7225" t="s">
        <v>2405</v>
      </c>
      <c r="J7225" t="s">
        <v>4607</v>
      </c>
      <c r="K7225" t="s">
        <v>56</v>
      </c>
      <c r="L7225" t="s">
        <v>904</v>
      </c>
      <c r="M7225" t="s">
        <v>1829</v>
      </c>
      <c r="N7225" s="5">
        <v>-8137206</v>
      </c>
    </row>
    <row r="7226" spans="1:14" x14ac:dyDescent="0.25">
      <c r="A7226" t="s">
        <v>73</v>
      </c>
      <c r="B7226" t="s">
        <v>2124</v>
      </c>
      <c r="C7226">
        <v>2331</v>
      </c>
      <c r="D7226" s="2">
        <v>46023</v>
      </c>
      <c r="E7226" t="s">
        <v>907</v>
      </c>
      <c r="F7226" t="s">
        <v>2137</v>
      </c>
      <c r="G7226" t="s">
        <v>2138</v>
      </c>
      <c r="H7226" t="s">
        <v>2355</v>
      </c>
      <c r="I7226" t="s">
        <v>2406</v>
      </c>
      <c r="J7226" t="s">
        <v>4608</v>
      </c>
      <c r="K7226" t="s">
        <v>56</v>
      </c>
      <c r="L7226" t="s">
        <v>904</v>
      </c>
      <c r="M7226" t="s">
        <v>1829</v>
      </c>
      <c r="N7226" s="5">
        <v>-5854005</v>
      </c>
    </row>
    <row r="7227" spans="1:14" x14ac:dyDescent="0.25">
      <c r="A7227" t="s">
        <v>73</v>
      </c>
      <c r="B7227" t="s">
        <v>2124</v>
      </c>
      <c r="C7227">
        <v>2331</v>
      </c>
      <c r="D7227" s="2">
        <v>46054</v>
      </c>
      <c r="E7227" t="s">
        <v>905</v>
      </c>
      <c r="F7227" t="s">
        <v>350</v>
      </c>
      <c r="G7227" t="s">
        <v>338</v>
      </c>
      <c r="H7227" t="s">
        <v>3346</v>
      </c>
      <c r="I7227" t="s">
        <v>5830</v>
      </c>
      <c r="J7227" t="s">
        <v>338</v>
      </c>
      <c r="K7227" t="s">
        <v>56</v>
      </c>
      <c r="L7227" t="s">
        <v>902</v>
      </c>
      <c r="M7227" t="s">
        <v>1829</v>
      </c>
      <c r="N7227" s="5">
        <v>1808683</v>
      </c>
    </row>
    <row r="7228" spans="1:14" x14ac:dyDescent="0.25">
      <c r="A7228" t="s">
        <v>73</v>
      </c>
      <c r="B7228" t="s">
        <v>2124</v>
      </c>
      <c r="C7228">
        <v>2331</v>
      </c>
      <c r="D7228" s="2">
        <v>46054</v>
      </c>
      <c r="E7228" t="s">
        <v>905</v>
      </c>
      <c r="F7228" t="s">
        <v>2734</v>
      </c>
      <c r="G7228" t="s">
        <v>2735</v>
      </c>
      <c r="H7228" t="s">
        <v>2736</v>
      </c>
      <c r="I7228" t="s">
        <v>5831</v>
      </c>
      <c r="J7228" t="s">
        <v>2735</v>
      </c>
      <c r="K7228" t="s">
        <v>56</v>
      </c>
      <c r="L7228" t="s">
        <v>902</v>
      </c>
      <c r="M7228" t="s">
        <v>1829</v>
      </c>
      <c r="N7228" s="5">
        <v>2583815</v>
      </c>
    </row>
    <row r="7229" spans="1:14" x14ac:dyDescent="0.25">
      <c r="A7229" t="s">
        <v>73</v>
      </c>
      <c r="B7229" t="s">
        <v>2124</v>
      </c>
      <c r="C7229">
        <v>2331</v>
      </c>
      <c r="D7229" s="2">
        <v>46054</v>
      </c>
      <c r="E7229" t="s">
        <v>905</v>
      </c>
      <c r="F7229" t="s">
        <v>331</v>
      </c>
      <c r="G7229" t="s">
        <v>311</v>
      </c>
      <c r="H7229" t="s">
        <v>2877</v>
      </c>
      <c r="I7229" t="s">
        <v>5832</v>
      </c>
      <c r="J7229" t="s">
        <v>311</v>
      </c>
      <c r="K7229" t="s">
        <v>56</v>
      </c>
      <c r="L7229" t="s">
        <v>902</v>
      </c>
      <c r="M7229" t="s">
        <v>1829</v>
      </c>
      <c r="N7229" s="5">
        <v>994482</v>
      </c>
    </row>
    <row r="7230" spans="1:14" x14ac:dyDescent="0.25">
      <c r="A7230" t="s">
        <v>73</v>
      </c>
      <c r="B7230" t="s">
        <v>2124</v>
      </c>
      <c r="C7230">
        <v>2331</v>
      </c>
      <c r="D7230" s="2">
        <v>46054</v>
      </c>
      <c r="E7230" t="s">
        <v>905</v>
      </c>
      <c r="F7230" t="s">
        <v>5833</v>
      </c>
      <c r="G7230" t="s">
        <v>5834</v>
      </c>
      <c r="H7230" t="s">
        <v>4814</v>
      </c>
      <c r="I7230" t="s">
        <v>5835</v>
      </c>
      <c r="J7230" t="s">
        <v>5836</v>
      </c>
      <c r="K7230" t="s">
        <v>56</v>
      </c>
      <c r="L7230" t="s">
        <v>902</v>
      </c>
      <c r="M7230" t="s">
        <v>1829</v>
      </c>
      <c r="N7230" s="5">
        <v>5642219</v>
      </c>
    </row>
    <row r="7231" spans="1:14" x14ac:dyDescent="0.25">
      <c r="A7231" t="s">
        <v>73</v>
      </c>
      <c r="B7231" t="s">
        <v>2124</v>
      </c>
      <c r="C7231">
        <v>2331</v>
      </c>
      <c r="D7231" s="2">
        <v>46054</v>
      </c>
      <c r="E7231" t="s">
        <v>905</v>
      </c>
      <c r="F7231" t="s">
        <v>1648</v>
      </c>
      <c r="G7231" t="s">
        <v>1649</v>
      </c>
      <c r="H7231" t="s">
        <v>4812</v>
      </c>
      <c r="I7231" t="s">
        <v>5837</v>
      </c>
      <c r="J7231" t="s">
        <v>1649</v>
      </c>
      <c r="K7231" t="s">
        <v>56</v>
      </c>
      <c r="L7231" t="s">
        <v>902</v>
      </c>
      <c r="M7231" t="s">
        <v>1829</v>
      </c>
      <c r="N7231" s="5">
        <v>1550728</v>
      </c>
    </row>
    <row r="7232" spans="1:14" x14ac:dyDescent="0.25">
      <c r="A7232" t="s">
        <v>73</v>
      </c>
      <c r="B7232" t="s">
        <v>2124</v>
      </c>
      <c r="C7232">
        <v>2331</v>
      </c>
      <c r="D7232" s="2">
        <v>46054</v>
      </c>
      <c r="E7232" t="s">
        <v>905</v>
      </c>
      <c r="F7232" t="s">
        <v>2867</v>
      </c>
      <c r="G7232" t="s">
        <v>14</v>
      </c>
      <c r="H7232" t="s">
        <v>2869</v>
      </c>
      <c r="I7232" t="s">
        <v>5838</v>
      </c>
      <c r="J7232" t="s">
        <v>5839</v>
      </c>
      <c r="K7232" t="s">
        <v>56</v>
      </c>
      <c r="L7232" t="s">
        <v>902</v>
      </c>
      <c r="M7232" t="s">
        <v>1829</v>
      </c>
      <c r="N7232" s="5">
        <v>5161732</v>
      </c>
    </row>
    <row r="7233" spans="1:14" x14ac:dyDescent="0.25">
      <c r="A7233" t="s">
        <v>73</v>
      </c>
      <c r="B7233" t="s">
        <v>2124</v>
      </c>
      <c r="C7233">
        <v>2331</v>
      </c>
      <c r="D7233" s="2">
        <v>46054</v>
      </c>
      <c r="E7233" t="s">
        <v>905</v>
      </c>
      <c r="F7233" t="s">
        <v>2641</v>
      </c>
      <c r="G7233" t="s">
        <v>14</v>
      </c>
      <c r="H7233" t="s">
        <v>2643</v>
      </c>
      <c r="I7233" t="s">
        <v>5840</v>
      </c>
      <c r="J7233" t="s">
        <v>2642</v>
      </c>
      <c r="K7233" t="s">
        <v>56</v>
      </c>
      <c r="L7233" t="s">
        <v>902</v>
      </c>
      <c r="M7233" t="s">
        <v>1829</v>
      </c>
      <c r="N7233" s="5">
        <v>1310724</v>
      </c>
    </row>
    <row r="7234" spans="1:14" x14ac:dyDescent="0.25">
      <c r="A7234" t="s">
        <v>73</v>
      </c>
      <c r="B7234" t="s">
        <v>2124</v>
      </c>
      <c r="C7234">
        <v>2331</v>
      </c>
      <c r="D7234" s="2">
        <v>46054</v>
      </c>
      <c r="E7234" t="s">
        <v>905</v>
      </c>
      <c r="F7234" t="s">
        <v>2880</v>
      </c>
      <c r="G7234" t="s">
        <v>14</v>
      </c>
      <c r="H7234" t="s">
        <v>2882</v>
      </c>
      <c r="I7234" t="s">
        <v>4600</v>
      </c>
      <c r="J7234" t="s">
        <v>2881</v>
      </c>
      <c r="K7234" t="s">
        <v>56</v>
      </c>
      <c r="L7234" t="s">
        <v>902</v>
      </c>
      <c r="M7234" t="s">
        <v>1829</v>
      </c>
      <c r="N7234" s="5">
        <v>3296242</v>
      </c>
    </row>
    <row r="7235" spans="1:14" x14ac:dyDescent="0.25">
      <c r="A7235" t="s">
        <v>73</v>
      </c>
      <c r="B7235" t="s">
        <v>2124</v>
      </c>
      <c r="C7235">
        <v>2331</v>
      </c>
      <c r="D7235" s="2">
        <v>46054</v>
      </c>
      <c r="E7235" t="s">
        <v>905</v>
      </c>
      <c r="F7235" t="s">
        <v>5841</v>
      </c>
      <c r="G7235" t="s">
        <v>14</v>
      </c>
      <c r="H7235" t="s">
        <v>4817</v>
      </c>
      <c r="I7235" t="s">
        <v>5842</v>
      </c>
      <c r="J7235" t="s">
        <v>5843</v>
      </c>
      <c r="K7235" t="s">
        <v>56</v>
      </c>
      <c r="L7235" t="s">
        <v>902</v>
      </c>
      <c r="M7235" t="s">
        <v>1829</v>
      </c>
      <c r="N7235" s="5">
        <v>3181436</v>
      </c>
    </row>
    <row r="7236" spans="1:14" x14ac:dyDescent="0.25">
      <c r="A7236" t="s">
        <v>73</v>
      </c>
      <c r="B7236" t="s">
        <v>2124</v>
      </c>
      <c r="C7236">
        <v>2331</v>
      </c>
      <c r="D7236" s="2">
        <v>46054</v>
      </c>
      <c r="E7236" t="s">
        <v>905</v>
      </c>
      <c r="F7236" t="s">
        <v>5844</v>
      </c>
      <c r="G7236" t="s">
        <v>14</v>
      </c>
      <c r="H7236" t="s">
        <v>4819</v>
      </c>
      <c r="I7236" t="s">
        <v>5845</v>
      </c>
      <c r="J7236" t="s">
        <v>5846</v>
      </c>
      <c r="K7236" t="s">
        <v>56</v>
      </c>
      <c r="L7236" t="s">
        <v>902</v>
      </c>
      <c r="M7236" t="s">
        <v>1829</v>
      </c>
      <c r="N7236" s="5">
        <v>1650841</v>
      </c>
    </row>
    <row r="7237" spans="1:14" x14ac:dyDescent="0.25">
      <c r="A7237" t="s">
        <v>73</v>
      </c>
      <c r="B7237" t="s">
        <v>2124</v>
      </c>
      <c r="C7237">
        <v>2331</v>
      </c>
      <c r="D7237" s="2">
        <v>46054</v>
      </c>
      <c r="E7237" t="s">
        <v>905</v>
      </c>
      <c r="F7237" t="s">
        <v>5847</v>
      </c>
      <c r="G7237" t="s">
        <v>5848</v>
      </c>
      <c r="H7237" t="s">
        <v>4808</v>
      </c>
      <c r="I7237" t="s">
        <v>5849</v>
      </c>
      <c r="J7237" t="s">
        <v>5848</v>
      </c>
      <c r="K7237" t="s">
        <v>56</v>
      </c>
      <c r="L7237" t="s">
        <v>902</v>
      </c>
      <c r="M7237" t="s">
        <v>1829</v>
      </c>
      <c r="N7237" s="5">
        <v>-2606076</v>
      </c>
    </row>
    <row r="7238" spans="1:14" x14ac:dyDescent="0.25">
      <c r="A7238" t="s">
        <v>73</v>
      </c>
      <c r="B7238" t="s">
        <v>2124</v>
      </c>
      <c r="C7238">
        <v>2331</v>
      </c>
      <c r="D7238" s="2">
        <v>46054</v>
      </c>
      <c r="E7238" t="s">
        <v>905</v>
      </c>
      <c r="F7238" t="s">
        <v>172</v>
      </c>
      <c r="G7238" t="s">
        <v>1840</v>
      </c>
      <c r="H7238" t="s">
        <v>1808</v>
      </c>
      <c r="I7238" t="s">
        <v>4602</v>
      </c>
      <c r="J7238" t="s">
        <v>1220</v>
      </c>
      <c r="K7238" t="s">
        <v>56</v>
      </c>
      <c r="L7238" t="s">
        <v>902</v>
      </c>
      <c r="M7238" t="s">
        <v>1829</v>
      </c>
      <c r="N7238" s="5">
        <v>3283646</v>
      </c>
    </row>
    <row r="7239" spans="1:14" x14ac:dyDescent="0.25">
      <c r="A7239" t="s">
        <v>73</v>
      </c>
      <c r="B7239" t="s">
        <v>2124</v>
      </c>
      <c r="C7239">
        <v>2331</v>
      </c>
      <c r="D7239" s="2">
        <v>46054</v>
      </c>
      <c r="E7239" t="s">
        <v>905</v>
      </c>
      <c r="F7239" t="s">
        <v>172</v>
      </c>
      <c r="G7239" t="s">
        <v>1840</v>
      </c>
      <c r="H7239" t="s">
        <v>2419</v>
      </c>
      <c r="I7239" t="s">
        <v>4603</v>
      </c>
      <c r="J7239" t="s">
        <v>1220</v>
      </c>
      <c r="K7239" t="s">
        <v>56</v>
      </c>
      <c r="L7239" t="s">
        <v>902</v>
      </c>
      <c r="M7239" t="s">
        <v>1829</v>
      </c>
      <c r="N7239" s="5">
        <v>3290950</v>
      </c>
    </row>
    <row r="7240" spans="1:14" x14ac:dyDescent="0.25">
      <c r="A7240" t="s">
        <v>73</v>
      </c>
      <c r="B7240" t="s">
        <v>2124</v>
      </c>
      <c r="C7240">
        <v>2331</v>
      </c>
      <c r="D7240" s="2">
        <v>46054</v>
      </c>
      <c r="E7240" t="s">
        <v>905</v>
      </c>
      <c r="F7240" t="s">
        <v>224</v>
      </c>
      <c r="G7240" t="s">
        <v>79</v>
      </c>
      <c r="H7240" t="s">
        <v>2844</v>
      </c>
      <c r="I7240" t="s">
        <v>5850</v>
      </c>
      <c r="J7240" t="s">
        <v>79</v>
      </c>
      <c r="K7240" t="s">
        <v>56</v>
      </c>
      <c r="L7240" t="s">
        <v>902</v>
      </c>
      <c r="M7240" t="s">
        <v>1829</v>
      </c>
      <c r="N7240" s="5">
        <v>14638779</v>
      </c>
    </row>
    <row r="7241" spans="1:14" x14ac:dyDescent="0.25">
      <c r="A7241" t="s">
        <v>73</v>
      </c>
      <c r="B7241" t="s">
        <v>2124</v>
      </c>
      <c r="C7241">
        <v>2331</v>
      </c>
      <c r="D7241" s="2">
        <v>46054</v>
      </c>
      <c r="E7241" t="s">
        <v>905</v>
      </c>
      <c r="F7241" t="s">
        <v>176</v>
      </c>
      <c r="G7241" t="s">
        <v>81</v>
      </c>
      <c r="H7241" t="s">
        <v>3395</v>
      </c>
      <c r="I7241" t="s">
        <v>4604</v>
      </c>
      <c r="J7241" t="s">
        <v>81</v>
      </c>
      <c r="K7241" t="s">
        <v>56</v>
      </c>
      <c r="L7241" t="s">
        <v>902</v>
      </c>
      <c r="M7241" t="s">
        <v>1829</v>
      </c>
      <c r="N7241" s="5">
        <v>2576833</v>
      </c>
    </row>
    <row r="7242" spans="1:14" x14ac:dyDescent="0.25">
      <c r="A7242" t="s">
        <v>73</v>
      </c>
      <c r="B7242" t="s">
        <v>2124</v>
      </c>
      <c r="C7242">
        <v>2331</v>
      </c>
      <c r="D7242" s="2">
        <v>46054</v>
      </c>
      <c r="E7242" t="s">
        <v>906</v>
      </c>
      <c r="F7242" t="s">
        <v>3238</v>
      </c>
      <c r="G7242" t="s">
        <v>3239</v>
      </c>
      <c r="H7242" t="s">
        <v>3240</v>
      </c>
      <c r="I7242" t="s">
        <v>14</v>
      </c>
      <c r="J7242" t="s">
        <v>5851</v>
      </c>
      <c r="K7242" t="s">
        <v>56</v>
      </c>
      <c r="L7242" t="s">
        <v>903</v>
      </c>
      <c r="M7242" t="s">
        <v>1829</v>
      </c>
      <c r="N7242" s="5">
        <v>26235087</v>
      </c>
    </row>
    <row r="7243" spans="1:14" x14ac:dyDescent="0.25">
      <c r="A7243" t="s">
        <v>73</v>
      </c>
      <c r="B7243" t="s">
        <v>2124</v>
      </c>
      <c r="C7243">
        <v>2331</v>
      </c>
      <c r="D7243" s="2">
        <v>46054</v>
      </c>
      <c r="E7243" t="s">
        <v>907</v>
      </c>
      <c r="F7243" t="s">
        <v>2641</v>
      </c>
      <c r="G7243" t="s">
        <v>14</v>
      </c>
      <c r="H7243" t="s">
        <v>2643</v>
      </c>
      <c r="I7243" t="s">
        <v>5840</v>
      </c>
      <c r="J7243" t="s">
        <v>5852</v>
      </c>
      <c r="K7243" t="s">
        <v>56</v>
      </c>
      <c r="L7243" t="s">
        <v>904</v>
      </c>
      <c r="M7243" t="s">
        <v>1829</v>
      </c>
      <c r="N7243" s="5">
        <v>-1310724</v>
      </c>
    </row>
    <row r="7244" spans="1:14" x14ac:dyDescent="0.25">
      <c r="A7244" t="s">
        <v>73</v>
      </c>
      <c r="B7244" t="s">
        <v>2124</v>
      </c>
      <c r="C7244">
        <v>2331</v>
      </c>
      <c r="D7244" s="2">
        <v>46054</v>
      </c>
      <c r="E7244" t="s">
        <v>907</v>
      </c>
      <c r="F7244" t="s">
        <v>2880</v>
      </c>
      <c r="G7244" t="s">
        <v>14</v>
      </c>
      <c r="H7244" t="s">
        <v>2882</v>
      </c>
      <c r="I7244" t="s">
        <v>4600</v>
      </c>
      <c r="J7244" t="s">
        <v>5853</v>
      </c>
      <c r="K7244" t="s">
        <v>56</v>
      </c>
      <c r="L7244" t="s">
        <v>904</v>
      </c>
      <c r="M7244" t="s">
        <v>1829</v>
      </c>
      <c r="N7244" s="5">
        <v>-3296242</v>
      </c>
    </row>
    <row r="7245" spans="1:14" x14ac:dyDescent="0.25">
      <c r="A7245" t="s">
        <v>73</v>
      </c>
      <c r="B7245" t="s">
        <v>2124</v>
      </c>
      <c r="C7245">
        <v>2331</v>
      </c>
      <c r="D7245" s="2">
        <v>46054</v>
      </c>
      <c r="E7245" t="s">
        <v>907</v>
      </c>
      <c r="F7245" t="s">
        <v>172</v>
      </c>
      <c r="G7245" t="s">
        <v>1840</v>
      </c>
      <c r="H7245" t="s">
        <v>1808</v>
      </c>
      <c r="I7245" t="s">
        <v>4602</v>
      </c>
      <c r="J7245" t="s">
        <v>1908</v>
      </c>
      <c r="K7245" t="s">
        <v>56</v>
      </c>
      <c r="L7245" t="s">
        <v>904</v>
      </c>
      <c r="M7245" t="s">
        <v>1829</v>
      </c>
      <c r="N7245" s="5">
        <v>-3283646</v>
      </c>
    </row>
    <row r="7246" spans="1:14" x14ac:dyDescent="0.25">
      <c r="A7246" t="s">
        <v>73</v>
      </c>
      <c r="B7246" t="s">
        <v>2124</v>
      </c>
      <c r="C7246">
        <v>2331</v>
      </c>
      <c r="D7246" s="2">
        <v>46054</v>
      </c>
      <c r="E7246" t="s">
        <v>907</v>
      </c>
      <c r="F7246" t="s">
        <v>172</v>
      </c>
      <c r="G7246" t="s">
        <v>1840</v>
      </c>
      <c r="H7246" t="s">
        <v>2419</v>
      </c>
      <c r="I7246" t="s">
        <v>4603</v>
      </c>
      <c r="J7246" t="s">
        <v>1908</v>
      </c>
      <c r="K7246" t="s">
        <v>56</v>
      </c>
      <c r="L7246" t="s">
        <v>904</v>
      </c>
      <c r="M7246" t="s">
        <v>1829</v>
      </c>
      <c r="N7246" s="5">
        <v>-3290950</v>
      </c>
    </row>
    <row r="7247" spans="1:14" x14ac:dyDescent="0.25">
      <c r="A7247" t="s">
        <v>73</v>
      </c>
      <c r="B7247" t="s">
        <v>2124</v>
      </c>
      <c r="C7247">
        <v>2331</v>
      </c>
      <c r="D7247" s="2">
        <v>46054</v>
      </c>
      <c r="E7247" t="s">
        <v>907</v>
      </c>
      <c r="F7247" t="s">
        <v>176</v>
      </c>
      <c r="G7247" t="s">
        <v>81</v>
      </c>
      <c r="H7247" t="s">
        <v>3395</v>
      </c>
      <c r="I7247" t="s">
        <v>4604</v>
      </c>
      <c r="J7247" t="s">
        <v>5065</v>
      </c>
      <c r="K7247" t="s">
        <v>56</v>
      </c>
      <c r="L7247" t="s">
        <v>904</v>
      </c>
      <c r="M7247" t="s">
        <v>1829</v>
      </c>
      <c r="N7247" s="5">
        <v>-2576833</v>
      </c>
    </row>
    <row r="7248" spans="1:14" x14ac:dyDescent="0.25">
      <c r="A7248" t="s">
        <v>73</v>
      </c>
      <c r="B7248" t="s">
        <v>2124</v>
      </c>
      <c r="C7248">
        <v>2331</v>
      </c>
      <c r="D7248" s="2">
        <v>46082</v>
      </c>
      <c r="E7248" t="s">
        <v>905</v>
      </c>
      <c r="F7248" t="s">
        <v>111</v>
      </c>
      <c r="G7248" t="s">
        <v>1978</v>
      </c>
      <c r="H7248" t="s">
        <v>1182</v>
      </c>
      <c r="I7248" t="s">
        <v>4588</v>
      </c>
      <c r="J7248" t="s">
        <v>377</v>
      </c>
      <c r="K7248" t="s">
        <v>56</v>
      </c>
      <c r="L7248" t="s">
        <v>902</v>
      </c>
      <c r="M7248" t="s">
        <v>1829</v>
      </c>
      <c r="N7248" s="5">
        <v>-1623981</v>
      </c>
    </row>
    <row r="7249" spans="1:14" x14ac:dyDescent="0.25">
      <c r="A7249" t="s">
        <v>73</v>
      </c>
      <c r="B7249" t="s">
        <v>2124</v>
      </c>
      <c r="C7249">
        <v>2331</v>
      </c>
      <c r="D7249" s="2">
        <v>46082</v>
      </c>
      <c r="E7249" t="s">
        <v>905</v>
      </c>
      <c r="F7249" t="s">
        <v>110</v>
      </c>
      <c r="G7249" t="s">
        <v>1848</v>
      </c>
      <c r="I7249" t="s">
        <v>9087</v>
      </c>
      <c r="J7249" t="s">
        <v>9088</v>
      </c>
      <c r="K7249" t="s">
        <v>56</v>
      </c>
      <c r="L7249" t="s">
        <v>902</v>
      </c>
      <c r="M7249" t="s">
        <v>1829</v>
      </c>
      <c r="N7249" s="5">
        <v>5584800</v>
      </c>
    </row>
    <row r="7250" spans="1:14" x14ac:dyDescent="0.25">
      <c r="A7250" t="s">
        <v>73</v>
      </c>
      <c r="B7250" t="s">
        <v>2124</v>
      </c>
      <c r="C7250">
        <v>2331</v>
      </c>
      <c r="D7250" s="2">
        <v>46082</v>
      </c>
      <c r="E7250" t="s">
        <v>905</v>
      </c>
      <c r="F7250" t="s">
        <v>910</v>
      </c>
      <c r="G7250" t="s">
        <v>911</v>
      </c>
      <c r="H7250" t="s">
        <v>6725</v>
      </c>
      <c r="I7250" t="s">
        <v>9089</v>
      </c>
      <c r="J7250" t="s">
        <v>911</v>
      </c>
      <c r="K7250" t="s">
        <v>56</v>
      </c>
      <c r="L7250" t="s">
        <v>902</v>
      </c>
      <c r="M7250" t="s">
        <v>1829</v>
      </c>
      <c r="N7250" s="5">
        <v>8725337</v>
      </c>
    </row>
    <row r="7251" spans="1:14" x14ac:dyDescent="0.25">
      <c r="A7251" t="s">
        <v>73</v>
      </c>
      <c r="B7251" t="s">
        <v>2124</v>
      </c>
      <c r="C7251">
        <v>2331</v>
      </c>
      <c r="D7251" s="2">
        <v>46082</v>
      </c>
      <c r="E7251" t="s">
        <v>905</v>
      </c>
      <c r="F7251" t="s">
        <v>1591</v>
      </c>
      <c r="G7251" t="s">
        <v>9090</v>
      </c>
      <c r="H7251" t="s">
        <v>1593</v>
      </c>
      <c r="I7251" t="s">
        <v>9091</v>
      </c>
      <c r="J7251" t="s">
        <v>9090</v>
      </c>
      <c r="K7251" t="s">
        <v>56</v>
      </c>
      <c r="L7251" t="s">
        <v>902</v>
      </c>
      <c r="M7251" t="s">
        <v>1829</v>
      </c>
      <c r="N7251" s="5">
        <v>43045136</v>
      </c>
    </row>
    <row r="7252" spans="1:14" x14ac:dyDescent="0.25">
      <c r="A7252" t="s">
        <v>73</v>
      </c>
      <c r="B7252" t="s">
        <v>2124</v>
      </c>
      <c r="C7252">
        <v>2331</v>
      </c>
      <c r="D7252" s="2">
        <v>46082</v>
      </c>
      <c r="E7252" t="s">
        <v>905</v>
      </c>
      <c r="F7252" t="s">
        <v>2647</v>
      </c>
      <c r="G7252" t="s">
        <v>2648</v>
      </c>
      <c r="H7252" t="s">
        <v>2649</v>
      </c>
      <c r="I7252" t="s">
        <v>9092</v>
      </c>
      <c r="J7252" t="s">
        <v>2648</v>
      </c>
      <c r="K7252" t="s">
        <v>56</v>
      </c>
      <c r="L7252" t="s">
        <v>902</v>
      </c>
      <c r="M7252" t="s">
        <v>1829</v>
      </c>
      <c r="N7252" s="5">
        <v>1294856</v>
      </c>
    </row>
    <row r="7253" spans="1:14" x14ac:dyDescent="0.25">
      <c r="A7253" t="s">
        <v>73</v>
      </c>
      <c r="B7253" t="s">
        <v>2124</v>
      </c>
      <c r="C7253">
        <v>2331</v>
      </c>
      <c r="D7253" s="2">
        <v>46082</v>
      </c>
      <c r="E7253" t="s">
        <v>905</v>
      </c>
      <c r="F7253" t="s">
        <v>9093</v>
      </c>
      <c r="G7253" t="s">
        <v>9094</v>
      </c>
      <c r="H7253" t="s">
        <v>6735</v>
      </c>
      <c r="I7253" t="s">
        <v>9095</v>
      </c>
      <c r="J7253" t="s">
        <v>9094</v>
      </c>
      <c r="K7253" t="s">
        <v>56</v>
      </c>
      <c r="L7253" t="s">
        <v>902</v>
      </c>
      <c r="M7253" t="s">
        <v>1829</v>
      </c>
      <c r="N7253" s="5">
        <v>2110708</v>
      </c>
    </row>
    <row r="7254" spans="1:14" x14ac:dyDescent="0.25">
      <c r="A7254" t="s">
        <v>73</v>
      </c>
      <c r="B7254" t="s">
        <v>2124</v>
      </c>
      <c r="C7254">
        <v>2331</v>
      </c>
      <c r="D7254" s="2">
        <v>46082</v>
      </c>
      <c r="E7254" t="s">
        <v>905</v>
      </c>
      <c r="F7254" t="s">
        <v>1664</v>
      </c>
      <c r="G7254" t="s">
        <v>1665</v>
      </c>
      <c r="H7254" t="s">
        <v>1621</v>
      </c>
      <c r="I7254" t="s">
        <v>9096</v>
      </c>
      <c r="J7254" t="s">
        <v>1665</v>
      </c>
      <c r="K7254" t="s">
        <v>56</v>
      </c>
      <c r="L7254" t="s">
        <v>902</v>
      </c>
      <c r="M7254" t="s">
        <v>1829</v>
      </c>
      <c r="N7254" s="5">
        <v>3401614</v>
      </c>
    </row>
    <row r="7255" spans="1:14" x14ac:dyDescent="0.25">
      <c r="A7255" t="s">
        <v>73</v>
      </c>
      <c r="B7255" t="s">
        <v>2124</v>
      </c>
      <c r="C7255">
        <v>2331</v>
      </c>
      <c r="D7255" s="2">
        <v>46082</v>
      </c>
      <c r="E7255" t="s">
        <v>905</v>
      </c>
      <c r="F7255" t="s">
        <v>6185</v>
      </c>
      <c r="G7255" t="s">
        <v>14</v>
      </c>
      <c r="H7255" t="s">
        <v>6187</v>
      </c>
      <c r="I7255" t="s">
        <v>9097</v>
      </c>
      <c r="J7255" t="s">
        <v>6186</v>
      </c>
      <c r="K7255" t="s">
        <v>56</v>
      </c>
      <c r="L7255" t="s">
        <v>902</v>
      </c>
      <c r="M7255" t="s">
        <v>1829</v>
      </c>
      <c r="N7255" s="5">
        <v>3504572</v>
      </c>
    </row>
    <row r="7256" spans="1:14" x14ac:dyDescent="0.25">
      <c r="A7256" t="s">
        <v>73</v>
      </c>
      <c r="B7256" t="s">
        <v>2124</v>
      </c>
      <c r="C7256">
        <v>2331</v>
      </c>
      <c r="D7256" s="2">
        <v>46082</v>
      </c>
      <c r="E7256" t="s">
        <v>905</v>
      </c>
      <c r="F7256" t="s">
        <v>9098</v>
      </c>
      <c r="G7256" t="s">
        <v>9099</v>
      </c>
      <c r="H7256" t="s">
        <v>6738</v>
      </c>
      <c r="I7256" t="s">
        <v>9100</v>
      </c>
      <c r="J7256" t="s">
        <v>9099</v>
      </c>
      <c r="K7256" t="s">
        <v>56</v>
      </c>
      <c r="L7256" t="s">
        <v>902</v>
      </c>
      <c r="M7256" t="s">
        <v>1829</v>
      </c>
      <c r="N7256" s="5">
        <v>1314777</v>
      </c>
    </row>
    <row r="7257" spans="1:14" x14ac:dyDescent="0.25">
      <c r="A7257" t="s">
        <v>73</v>
      </c>
      <c r="B7257" t="s">
        <v>2124</v>
      </c>
      <c r="C7257">
        <v>2331</v>
      </c>
      <c r="D7257" s="2">
        <v>46082</v>
      </c>
      <c r="E7257" t="s">
        <v>905</v>
      </c>
      <c r="F7257" t="s">
        <v>2754</v>
      </c>
      <c r="G7257" t="s">
        <v>14</v>
      </c>
      <c r="H7257" t="s">
        <v>2832</v>
      </c>
      <c r="I7257" t="s">
        <v>9101</v>
      </c>
      <c r="J7257" t="s">
        <v>2755</v>
      </c>
      <c r="K7257" t="s">
        <v>56</v>
      </c>
      <c r="L7257" t="s">
        <v>902</v>
      </c>
      <c r="M7257" t="s">
        <v>1829</v>
      </c>
      <c r="N7257" s="5">
        <v>5655105</v>
      </c>
    </row>
    <row r="7258" spans="1:14" x14ac:dyDescent="0.25">
      <c r="A7258" t="s">
        <v>73</v>
      </c>
      <c r="B7258" t="s">
        <v>2124</v>
      </c>
      <c r="C7258">
        <v>2331</v>
      </c>
      <c r="D7258" s="2">
        <v>46082</v>
      </c>
      <c r="E7258" t="s">
        <v>905</v>
      </c>
      <c r="F7258" t="s">
        <v>6886</v>
      </c>
      <c r="G7258" t="s">
        <v>14</v>
      </c>
      <c r="H7258" t="s">
        <v>2729</v>
      </c>
      <c r="I7258" t="s">
        <v>9102</v>
      </c>
      <c r="J7258" t="s">
        <v>9103</v>
      </c>
      <c r="K7258" t="s">
        <v>56</v>
      </c>
      <c r="L7258" t="s">
        <v>902</v>
      </c>
      <c r="M7258" t="s">
        <v>1829</v>
      </c>
      <c r="N7258" s="5">
        <v>4342747</v>
      </c>
    </row>
    <row r="7259" spans="1:14" x14ac:dyDescent="0.25">
      <c r="A7259" t="s">
        <v>73</v>
      </c>
      <c r="B7259" t="s">
        <v>2124</v>
      </c>
      <c r="C7259">
        <v>2331</v>
      </c>
      <c r="D7259" s="2">
        <v>46082</v>
      </c>
      <c r="E7259" t="s">
        <v>905</v>
      </c>
      <c r="F7259" t="s">
        <v>956</v>
      </c>
      <c r="G7259" t="s">
        <v>9104</v>
      </c>
      <c r="H7259" t="s">
        <v>2719</v>
      </c>
      <c r="I7259" t="s">
        <v>9105</v>
      </c>
      <c r="J7259" t="s">
        <v>1499</v>
      </c>
      <c r="K7259" t="s">
        <v>56</v>
      </c>
      <c r="L7259" t="s">
        <v>902</v>
      </c>
      <c r="M7259" t="s">
        <v>1829</v>
      </c>
      <c r="N7259" s="5">
        <v>2588604</v>
      </c>
    </row>
    <row r="7260" spans="1:14" x14ac:dyDescent="0.25">
      <c r="A7260" t="s">
        <v>73</v>
      </c>
      <c r="B7260" t="s">
        <v>2124</v>
      </c>
      <c r="C7260">
        <v>2331</v>
      </c>
      <c r="D7260" s="2">
        <v>46082</v>
      </c>
      <c r="E7260" t="s">
        <v>905</v>
      </c>
      <c r="F7260" t="s">
        <v>1139</v>
      </c>
      <c r="G7260" t="s">
        <v>1140</v>
      </c>
      <c r="H7260" t="s">
        <v>2715</v>
      </c>
      <c r="I7260" t="s">
        <v>9106</v>
      </c>
      <c r="J7260" t="s">
        <v>1140</v>
      </c>
      <c r="K7260" t="s">
        <v>56</v>
      </c>
      <c r="L7260" t="s">
        <v>902</v>
      </c>
      <c r="M7260" t="s">
        <v>1829</v>
      </c>
      <c r="N7260" s="5">
        <v>2111611</v>
      </c>
    </row>
    <row r="7261" spans="1:14" x14ac:dyDescent="0.25">
      <c r="A7261" t="s">
        <v>73</v>
      </c>
      <c r="B7261" t="s">
        <v>2124</v>
      </c>
      <c r="C7261">
        <v>2331</v>
      </c>
      <c r="D7261" s="2">
        <v>46082</v>
      </c>
      <c r="E7261" t="s">
        <v>905</v>
      </c>
      <c r="F7261" t="s">
        <v>221</v>
      </c>
      <c r="G7261" t="s">
        <v>274</v>
      </c>
      <c r="H7261" t="s">
        <v>6718</v>
      </c>
      <c r="I7261" t="s">
        <v>9107</v>
      </c>
      <c r="J7261" t="s">
        <v>274</v>
      </c>
      <c r="K7261" t="s">
        <v>56</v>
      </c>
      <c r="L7261" t="s">
        <v>902</v>
      </c>
      <c r="M7261" t="s">
        <v>1829</v>
      </c>
      <c r="N7261" s="5">
        <v>10988535</v>
      </c>
    </row>
    <row r="7262" spans="1:14" x14ac:dyDescent="0.25">
      <c r="A7262" t="s">
        <v>73</v>
      </c>
      <c r="B7262" t="s">
        <v>2124</v>
      </c>
      <c r="C7262">
        <v>2331</v>
      </c>
      <c r="D7262" s="2">
        <v>46082</v>
      </c>
      <c r="E7262" t="s">
        <v>905</v>
      </c>
      <c r="F7262" t="s">
        <v>221</v>
      </c>
      <c r="G7262" t="s">
        <v>274</v>
      </c>
      <c r="H7262" t="s">
        <v>6718</v>
      </c>
      <c r="I7262" t="s">
        <v>9108</v>
      </c>
      <c r="J7262" t="s">
        <v>274</v>
      </c>
      <c r="K7262" t="s">
        <v>56</v>
      </c>
      <c r="L7262" t="s">
        <v>902</v>
      </c>
      <c r="M7262" t="s">
        <v>1829</v>
      </c>
      <c r="N7262" s="5">
        <v>-10988535</v>
      </c>
    </row>
    <row r="7263" spans="1:14" x14ac:dyDescent="0.25">
      <c r="A7263" t="s">
        <v>73</v>
      </c>
      <c r="B7263" t="s">
        <v>2124</v>
      </c>
      <c r="C7263">
        <v>2331</v>
      </c>
      <c r="D7263" s="2">
        <v>46082</v>
      </c>
      <c r="E7263" t="s">
        <v>905</v>
      </c>
      <c r="F7263" t="s">
        <v>6191</v>
      </c>
      <c r="G7263" t="s">
        <v>6192</v>
      </c>
      <c r="H7263" t="s">
        <v>6193</v>
      </c>
      <c r="I7263" t="s">
        <v>9109</v>
      </c>
      <c r="J7263" t="s">
        <v>6192</v>
      </c>
      <c r="K7263" t="s">
        <v>56</v>
      </c>
      <c r="L7263" t="s">
        <v>902</v>
      </c>
      <c r="M7263" t="s">
        <v>1829</v>
      </c>
      <c r="N7263" s="5">
        <v>1309877</v>
      </c>
    </row>
    <row r="7264" spans="1:14" x14ac:dyDescent="0.25">
      <c r="A7264" t="s">
        <v>73</v>
      </c>
      <c r="B7264" t="s">
        <v>2124</v>
      </c>
      <c r="C7264">
        <v>2331</v>
      </c>
      <c r="D7264" s="2">
        <v>46082</v>
      </c>
      <c r="E7264" t="s">
        <v>906</v>
      </c>
      <c r="F7264" t="s">
        <v>9110</v>
      </c>
      <c r="G7264" t="s">
        <v>9111</v>
      </c>
      <c r="H7264" t="s">
        <v>6771</v>
      </c>
      <c r="I7264" t="s">
        <v>14</v>
      </c>
      <c r="J7264" t="s">
        <v>9112</v>
      </c>
      <c r="K7264" t="s">
        <v>56</v>
      </c>
      <c r="L7264" t="s">
        <v>903</v>
      </c>
      <c r="M7264" t="s">
        <v>1829</v>
      </c>
      <c r="N7264" s="5">
        <v>4338513</v>
      </c>
    </row>
    <row r="7265" spans="1:14" x14ac:dyDescent="0.25">
      <c r="A7265" t="s">
        <v>73</v>
      </c>
      <c r="B7265" t="s">
        <v>2124</v>
      </c>
      <c r="C7265">
        <v>2331</v>
      </c>
      <c r="D7265" s="2">
        <v>46082</v>
      </c>
      <c r="E7265" t="s">
        <v>906</v>
      </c>
      <c r="F7265" t="s">
        <v>9110</v>
      </c>
      <c r="G7265" t="s">
        <v>9111</v>
      </c>
      <c r="H7265" t="s">
        <v>6772</v>
      </c>
      <c r="I7265" t="s">
        <v>14</v>
      </c>
      <c r="J7265" t="s">
        <v>9112</v>
      </c>
      <c r="K7265" t="s">
        <v>56</v>
      </c>
      <c r="L7265" t="s">
        <v>903</v>
      </c>
      <c r="M7265" t="s">
        <v>1829</v>
      </c>
      <c r="N7265" s="5">
        <v>2807973</v>
      </c>
    </row>
    <row r="7266" spans="1:14" x14ac:dyDescent="0.25">
      <c r="A7266" t="s">
        <v>73</v>
      </c>
      <c r="B7266" t="s">
        <v>2124</v>
      </c>
      <c r="C7266">
        <v>2331</v>
      </c>
      <c r="D7266" s="2">
        <v>46082</v>
      </c>
      <c r="E7266" t="s">
        <v>906</v>
      </c>
      <c r="F7266" t="s">
        <v>1664</v>
      </c>
      <c r="G7266" t="s">
        <v>1665</v>
      </c>
      <c r="H7266" t="s">
        <v>1621</v>
      </c>
      <c r="I7266" t="s">
        <v>9096</v>
      </c>
      <c r="J7266" t="s">
        <v>9113</v>
      </c>
      <c r="K7266" t="s">
        <v>56</v>
      </c>
      <c r="L7266" t="s">
        <v>903</v>
      </c>
      <c r="M7266" t="s">
        <v>1829</v>
      </c>
      <c r="N7266" s="5">
        <v>3401614</v>
      </c>
    </row>
    <row r="7267" spans="1:14" x14ac:dyDescent="0.25">
      <c r="A7267" t="s">
        <v>73</v>
      </c>
      <c r="B7267" t="s">
        <v>2124</v>
      </c>
      <c r="C7267">
        <v>2331</v>
      </c>
      <c r="D7267" s="2">
        <v>46082</v>
      </c>
      <c r="E7267" t="s">
        <v>906</v>
      </c>
      <c r="F7267" t="s">
        <v>9114</v>
      </c>
      <c r="G7267" t="s">
        <v>9115</v>
      </c>
      <c r="H7267" t="s">
        <v>6774</v>
      </c>
      <c r="I7267" t="s">
        <v>14</v>
      </c>
      <c r="J7267" t="s">
        <v>9116</v>
      </c>
      <c r="K7267" t="s">
        <v>56</v>
      </c>
      <c r="L7267" t="s">
        <v>903</v>
      </c>
      <c r="M7267" t="s">
        <v>1829</v>
      </c>
      <c r="N7267" s="5">
        <v>4579715</v>
      </c>
    </row>
    <row r="7268" spans="1:14" x14ac:dyDescent="0.25">
      <c r="A7268" t="s">
        <v>73</v>
      </c>
      <c r="B7268" t="s">
        <v>2124</v>
      </c>
      <c r="C7268">
        <v>2331</v>
      </c>
      <c r="D7268" s="2">
        <v>46082</v>
      </c>
      <c r="E7268" t="s">
        <v>906</v>
      </c>
      <c r="F7268" t="s">
        <v>3238</v>
      </c>
      <c r="G7268" t="s">
        <v>3239</v>
      </c>
      <c r="H7268" t="s">
        <v>3240</v>
      </c>
      <c r="I7268" t="s">
        <v>14</v>
      </c>
      <c r="J7268" t="s">
        <v>5851</v>
      </c>
      <c r="K7268" t="s">
        <v>56</v>
      </c>
      <c r="L7268" t="s">
        <v>903</v>
      </c>
      <c r="M7268" t="s">
        <v>1829</v>
      </c>
      <c r="N7268" s="5">
        <v>26235087</v>
      </c>
    </row>
    <row r="7269" spans="1:14" x14ac:dyDescent="0.25">
      <c r="A7269" t="s">
        <v>73</v>
      </c>
      <c r="B7269" t="s">
        <v>2124</v>
      </c>
      <c r="C7269">
        <v>2331</v>
      </c>
      <c r="D7269" s="2">
        <v>46082</v>
      </c>
      <c r="E7269" t="s">
        <v>907</v>
      </c>
      <c r="F7269" t="s">
        <v>1664</v>
      </c>
      <c r="G7269" t="s">
        <v>1665</v>
      </c>
      <c r="H7269" t="s">
        <v>1621</v>
      </c>
      <c r="I7269" t="s">
        <v>9096</v>
      </c>
      <c r="J7269" t="s">
        <v>9117</v>
      </c>
      <c r="K7269" t="s">
        <v>56</v>
      </c>
      <c r="L7269" t="s">
        <v>904</v>
      </c>
      <c r="M7269" t="s">
        <v>1829</v>
      </c>
      <c r="N7269" s="5">
        <v>-3401614</v>
      </c>
    </row>
    <row r="7270" spans="1:14" x14ac:dyDescent="0.25">
      <c r="A7270" t="s">
        <v>73</v>
      </c>
      <c r="B7270" t="s">
        <v>2124</v>
      </c>
      <c r="C7270">
        <v>2331</v>
      </c>
      <c r="D7270" s="2">
        <v>46082</v>
      </c>
      <c r="E7270" t="s">
        <v>907</v>
      </c>
      <c r="F7270" t="s">
        <v>3238</v>
      </c>
      <c r="G7270" t="s">
        <v>3239</v>
      </c>
      <c r="H7270" t="s">
        <v>3240</v>
      </c>
      <c r="I7270" t="s">
        <v>14</v>
      </c>
      <c r="J7270" t="s">
        <v>9118</v>
      </c>
      <c r="K7270" t="s">
        <v>56</v>
      </c>
      <c r="L7270" t="s">
        <v>904</v>
      </c>
      <c r="M7270" t="s">
        <v>1829</v>
      </c>
      <c r="N7270" s="5">
        <v>-26235087</v>
      </c>
    </row>
    <row r="7271" spans="1:14" x14ac:dyDescent="0.25">
      <c r="A7271" t="s">
        <v>73</v>
      </c>
      <c r="B7271" t="s">
        <v>2124</v>
      </c>
      <c r="C7271">
        <v>2331</v>
      </c>
      <c r="D7271" s="2">
        <v>46113</v>
      </c>
      <c r="E7271" t="s">
        <v>905</v>
      </c>
      <c r="F7271" t="s">
        <v>9110</v>
      </c>
      <c r="G7271" t="s">
        <v>9111</v>
      </c>
      <c r="I7271" t="s">
        <v>9119</v>
      </c>
      <c r="J7271" t="s">
        <v>9120</v>
      </c>
      <c r="K7271" t="s">
        <v>56</v>
      </c>
      <c r="L7271" t="s">
        <v>902</v>
      </c>
      <c r="M7271" t="s">
        <v>1829</v>
      </c>
      <c r="N7271" s="5">
        <v>7497821</v>
      </c>
    </row>
    <row r="7272" spans="1:14" x14ac:dyDescent="0.25">
      <c r="A7272" t="s">
        <v>73</v>
      </c>
      <c r="B7272" t="s">
        <v>2124</v>
      </c>
      <c r="C7272">
        <v>2331</v>
      </c>
      <c r="D7272" s="2">
        <v>46113</v>
      </c>
      <c r="E7272" t="s">
        <v>905</v>
      </c>
      <c r="F7272" t="s">
        <v>110</v>
      </c>
      <c r="G7272" t="s">
        <v>1848</v>
      </c>
      <c r="I7272" t="s">
        <v>9121</v>
      </c>
      <c r="J7272" t="s">
        <v>9122</v>
      </c>
      <c r="K7272" t="s">
        <v>56</v>
      </c>
      <c r="L7272" t="s">
        <v>902</v>
      </c>
      <c r="M7272" t="s">
        <v>1829</v>
      </c>
      <c r="N7272" s="5">
        <v>4804863</v>
      </c>
    </row>
    <row r="7273" spans="1:14" x14ac:dyDescent="0.25">
      <c r="A7273" t="s">
        <v>73</v>
      </c>
      <c r="B7273" t="s">
        <v>2124</v>
      </c>
      <c r="C7273">
        <v>2331</v>
      </c>
      <c r="D7273" s="2">
        <v>46113</v>
      </c>
      <c r="E7273" t="s">
        <v>905</v>
      </c>
      <c r="F7273" t="s">
        <v>331</v>
      </c>
      <c r="G7273" t="s">
        <v>311</v>
      </c>
      <c r="H7273" t="s">
        <v>6731</v>
      </c>
      <c r="I7273" t="s">
        <v>9123</v>
      </c>
      <c r="J7273" t="s">
        <v>311</v>
      </c>
      <c r="K7273" t="s">
        <v>56</v>
      </c>
      <c r="L7273" t="s">
        <v>902</v>
      </c>
      <c r="M7273" t="s">
        <v>1829</v>
      </c>
      <c r="N7273" s="5">
        <v>3328872</v>
      </c>
    </row>
    <row r="7274" spans="1:14" x14ac:dyDescent="0.25">
      <c r="A7274" t="s">
        <v>73</v>
      </c>
      <c r="B7274" t="s">
        <v>2124</v>
      </c>
      <c r="C7274">
        <v>2331</v>
      </c>
      <c r="D7274" s="2">
        <v>46113</v>
      </c>
      <c r="E7274" t="s">
        <v>905</v>
      </c>
      <c r="F7274" t="s">
        <v>9124</v>
      </c>
      <c r="G7274" t="s">
        <v>9125</v>
      </c>
      <c r="H7274" t="s">
        <v>6736</v>
      </c>
      <c r="I7274" t="s">
        <v>9126</v>
      </c>
      <c r="J7274" t="s">
        <v>9125</v>
      </c>
      <c r="K7274" t="s">
        <v>56</v>
      </c>
      <c r="L7274" t="s">
        <v>902</v>
      </c>
      <c r="M7274" t="s">
        <v>1829</v>
      </c>
      <c r="N7274" s="5">
        <v>3306863</v>
      </c>
    </row>
    <row r="7275" spans="1:14" x14ac:dyDescent="0.25">
      <c r="A7275" t="s">
        <v>73</v>
      </c>
      <c r="B7275" t="s">
        <v>2124</v>
      </c>
      <c r="C7275">
        <v>2331</v>
      </c>
      <c r="D7275" s="2">
        <v>46113</v>
      </c>
      <c r="E7275" t="s">
        <v>905</v>
      </c>
      <c r="F7275" t="s">
        <v>2867</v>
      </c>
      <c r="G7275" t="s">
        <v>14</v>
      </c>
      <c r="H7275" t="s">
        <v>2869</v>
      </c>
      <c r="I7275" t="s">
        <v>9127</v>
      </c>
      <c r="J7275" t="s">
        <v>5839</v>
      </c>
      <c r="K7275" t="s">
        <v>56</v>
      </c>
      <c r="L7275" t="s">
        <v>902</v>
      </c>
      <c r="M7275" t="s">
        <v>1829</v>
      </c>
      <c r="N7275" s="5">
        <v>10541116</v>
      </c>
    </row>
    <row r="7276" spans="1:14" x14ac:dyDescent="0.25">
      <c r="A7276" t="s">
        <v>73</v>
      </c>
      <c r="B7276" t="s">
        <v>2124</v>
      </c>
      <c r="C7276">
        <v>2331</v>
      </c>
      <c r="D7276" s="2">
        <v>46113</v>
      </c>
      <c r="E7276" t="s">
        <v>905</v>
      </c>
      <c r="F7276" t="s">
        <v>9128</v>
      </c>
      <c r="G7276" t="s">
        <v>14</v>
      </c>
      <c r="H7276" t="s">
        <v>6749</v>
      </c>
      <c r="I7276" t="s">
        <v>9129</v>
      </c>
      <c r="J7276" t="s">
        <v>9130</v>
      </c>
      <c r="K7276" t="s">
        <v>56</v>
      </c>
      <c r="L7276" t="s">
        <v>902</v>
      </c>
      <c r="M7276" t="s">
        <v>1829</v>
      </c>
      <c r="N7276" s="5">
        <v>1661127</v>
      </c>
    </row>
    <row r="7277" spans="1:14" x14ac:dyDescent="0.25">
      <c r="A7277" t="s">
        <v>73</v>
      </c>
      <c r="B7277" t="s">
        <v>2124</v>
      </c>
      <c r="C7277">
        <v>2331</v>
      </c>
      <c r="D7277" s="2">
        <v>46113</v>
      </c>
      <c r="E7277" t="s">
        <v>905</v>
      </c>
      <c r="F7277" t="s">
        <v>1139</v>
      </c>
      <c r="G7277" t="s">
        <v>1140</v>
      </c>
      <c r="H7277" t="s">
        <v>6760</v>
      </c>
      <c r="I7277" t="s">
        <v>9131</v>
      </c>
      <c r="J7277" t="s">
        <v>1140</v>
      </c>
      <c r="K7277" t="s">
        <v>56</v>
      </c>
      <c r="L7277" t="s">
        <v>902</v>
      </c>
      <c r="M7277" t="s">
        <v>1829</v>
      </c>
      <c r="N7277" s="5">
        <v>2111611</v>
      </c>
    </row>
    <row r="7278" spans="1:14" x14ac:dyDescent="0.25">
      <c r="A7278" t="s">
        <v>73</v>
      </c>
      <c r="B7278" t="s">
        <v>2124</v>
      </c>
      <c r="C7278">
        <v>2331</v>
      </c>
      <c r="D7278" s="2">
        <v>46113</v>
      </c>
      <c r="E7278" t="s">
        <v>905</v>
      </c>
      <c r="F7278" t="s">
        <v>6191</v>
      </c>
      <c r="G7278" t="s">
        <v>6192</v>
      </c>
      <c r="H7278" t="s">
        <v>6193</v>
      </c>
      <c r="I7278" t="s">
        <v>9132</v>
      </c>
      <c r="J7278" t="s">
        <v>9133</v>
      </c>
      <c r="K7278" t="s">
        <v>56</v>
      </c>
      <c r="L7278" t="s">
        <v>902</v>
      </c>
      <c r="M7278" t="s">
        <v>1829</v>
      </c>
      <c r="N7278" s="5">
        <v>1322650</v>
      </c>
    </row>
    <row r="7279" spans="1:14" x14ac:dyDescent="0.25">
      <c r="A7279" t="s">
        <v>73</v>
      </c>
      <c r="B7279" t="s">
        <v>2124</v>
      </c>
      <c r="C7279">
        <v>2331</v>
      </c>
      <c r="D7279" s="2">
        <v>46113</v>
      </c>
      <c r="E7279" t="s">
        <v>906</v>
      </c>
      <c r="F7279" t="s">
        <v>9110</v>
      </c>
      <c r="G7279" t="s">
        <v>9111</v>
      </c>
      <c r="H7279" t="s">
        <v>6771</v>
      </c>
      <c r="I7279" t="s">
        <v>14</v>
      </c>
      <c r="J7279" t="s">
        <v>9112</v>
      </c>
      <c r="K7279" t="s">
        <v>56</v>
      </c>
      <c r="L7279" t="s">
        <v>903</v>
      </c>
      <c r="M7279" t="s">
        <v>1829</v>
      </c>
      <c r="N7279" s="5">
        <v>1859363</v>
      </c>
    </row>
    <row r="7280" spans="1:14" x14ac:dyDescent="0.25">
      <c r="A7280" t="s">
        <v>73</v>
      </c>
      <c r="B7280" t="s">
        <v>2124</v>
      </c>
      <c r="C7280">
        <v>2331</v>
      </c>
      <c r="D7280" s="2">
        <v>46113</v>
      </c>
      <c r="E7280" t="s">
        <v>906</v>
      </c>
      <c r="F7280" t="s">
        <v>9110</v>
      </c>
      <c r="G7280" t="s">
        <v>9111</v>
      </c>
      <c r="H7280" t="s">
        <v>6772</v>
      </c>
      <c r="I7280" t="s">
        <v>14</v>
      </c>
      <c r="J7280" t="s">
        <v>9112</v>
      </c>
      <c r="K7280" t="s">
        <v>56</v>
      </c>
      <c r="L7280" t="s">
        <v>903</v>
      </c>
      <c r="M7280" t="s">
        <v>1829</v>
      </c>
      <c r="N7280" s="5">
        <v>1203417</v>
      </c>
    </row>
    <row r="7281" spans="1:14" x14ac:dyDescent="0.25">
      <c r="A7281" t="s">
        <v>73</v>
      </c>
      <c r="B7281" t="s">
        <v>2124</v>
      </c>
      <c r="C7281">
        <v>2331</v>
      </c>
      <c r="D7281" s="2">
        <v>46113</v>
      </c>
      <c r="E7281" t="s">
        <v>906</v>
      </c>
      <c r="F7281" t="s">
        <v>3238</v>
      </c>
      <c r="G7281" t="s">
        <v>3239</v>
      </c>
      <c r="H7281" t="s">
        <v>3240</v>
      </c>
      <c r="I7281" t="s">
        <v>14</v>
      </c>
      <c r="J7281" t="s">
        <v>5851</v>
      </c>
      <c r="K7281" t="s">
        <v>56</v>
      </c>
      <c r="L7281" t="s">
        <v>903</v>
      </c>
      <c r="M7281" t="s">
        <v>1829</v>
      </c>
      <c r="N7281" s="5">
        <v>26235087</v>
      </c>
    </row>
    <row r="7282" spans="1:14" x14ac:dyDescent="0.25">
      <c r="A7282" t="s">
        <v>73</v>
      </c>
      <c r="B7282" t="s">
        <v>2124</v>
      </c>
      <c r="C7282">
        <v>2331</v>
      </c>
      <c r="D7282" s="2">
        <v>46113</v>
      </c>
      <c r="E7282" t="s">
        <v>907</v>
      </c>
      <c r="F7282" t="s">
        <v>9110</v>
      </c>
      <c r="G7282" t="s">
        <v>9111</v>
      </c>
      <c r="H7282" t="s">
        <v>6771</v>
      </c>
      <c r="I7282" t="s">
        <v>14</v>
      </c>
      <c r="J7282" t="s">
        <v>9134</v>
      </c>
      <c r="K7282" t="s">
        <v>56</v>
      </c>
      <c r="L7282" t="s">
        <v>904</v>
      </c>
      <c r="M7282" t="s">
        <v>1829</v>
      </c>
      <c r="N7282" s="5">
        <v>-4338513</v>
      </c>
    </row>
    <row r="7283" spans="1:14" x14ac:dyDescent="0.25">
      <c r="A7283" t="s">
        <v>73</v>
      </c>
      <c r="B7283" t="s">
        <v>2124</v>
      </c>
      <c r="C7283">
        <v>2331</v>
      </c>
      <c r="D7283" s="2">
        <v>46113</v>
      </c>
      <c r="E7283" t="s">
        <v>907</v>
      </c>
      <c r="F7283" t="s">
        <v>9110</v>
      </c>
      <c r="G7283" t="s">
        <v>9111</v>
      </c>
      <c r="H7283" t="s">
        <v>6772</v>
      </c>
      <c r="I7283" t="s">
        <v>14</v>
      </c>
      <c r="J7283" t="s">
        <v>9134</v>
      </c>
      <c r="K7283" t="s">
        <v>56</v>
      </c>
      <c r="L7283" t="s">
        <v>904</v>
      </c>
      <c r="M7283" t="s">
        <v>1829</v>
      </c>
      <c r="N7283" s="5">
        <v>-2807973</v>
      </c>
    </row>
    <row r="7284" spans="1:14" x14ac:dyDescent="0.25">
      <c r="A7284" t="s">
        <v>73</v>
      </c>
      <c r="B7284" t="s">
        <v>2124</v>
      </c>
      <c r="C7284">
        <v>2331</v>
      </c>
      <c r="D7284" s="2">
        <v>46113</v>
      </c>
      <c r="E7284" t="s">
        <v>907</v>
      </c>
      <c r="F7284" t="s">
        <v>9114</v>
      </c>
      <c r="G7284" t="s">
        <v>9115</v>
      </c>
      <c r="H7284" t="s">
        <v>6774</v>
      </c>
      <c r="I7284" t="s">
        <v>14</v>
      </c>
      <c r="J7284" t="s">
        <v>9135</v>
      </c>
      <c r="K7284" t="s">
        <v>56</v>
      </c>
      <c r="L7284" t="s">
        <v>904</v>
      </c>
      <c r="M7284" t="s">
        <v>1829</v>
      </c>
      <c r="N7284" s="5">
        <v>-4579715</v>
      </c>
    </row>
    <row r="7285" spans="1:14" x14ac:dyDescent="0.25">
      <c r="A7285" t="s">
        <v>73</v>
      </c>
      <c r="B7285" t="s">
        <v>2124</v>
      </c>
      <c r="C7285">
        <v>2331</v>
      </c>
      <c r="D7285" s="2">
        <v>46113</v>
      </c>
      <c r="E7285" t="s">
        <v>907</v>
      </c>
      <c r="F7285" t="s">
        <v>3238</v>
      </c>
      <c r="G7285" t="s">
        <v>3239</v>
      </c>
      <c r="H7285" t="s">
        <v>3240</v>
      </c>
      <c r="I7285" t="s">
        <v>14</v>
      </c>
      <c r="J7285" t="s">
        <v>9118</v>
      </c>
      <c r="K7285" t="s">
        <v>56</v>
      </c>
      <c r="L7285" t="s">
        <v>904</v>
      </c>
      <c r="M7285" t="s">
        <v>1829</v>
      </c>
      <c r="N7285" s="5">
        <v>-26235087</v>
      </c>
    </row>
    <row r="7286" spans="1:14" x14ac:dyDescent="0.25">
      <c r="A7286" t="s">
        <v>73</v>
      </c>
      <c r="B7286" t="s">
        <v>2124</v>
      </c>
      <c r="C7286">
        <v>2331</v>
      </c>
      <c r="D7286" s="2">
        <v>46143</v>
      </c>
      <c r="E7286" t="s">
        <v>905</v>
      </c>
      <c r="F7286" t="s">
        <v>110</v>
      </c>
      <c r="G7286" t="s">
        <v>1848</v>
      </c>
      <c r="I7286" t="s">
        <v>11648</v>
      </c>
      <c r="J7286" t="s">
        <v>9120</v>
      </c>
      <c r="K7286" t="s">
        <v>56</v>
      </c>
      <c r="L7286" t="s">
        <v>902</v>
      </c>
      <c r="M7286" t="s">
        <v>1829</v>
      </c>
      <c r="N7286" s="5">
        <v>3055935</v>
      </c>
    </row>
    <row r="7287" spans="1:14" x14ac:dyDescent="0.25">
      <c r="A7287" t="s">
        <v>73</v>
      </c>
      <c r="B7287" t="s">
        <v>2124</v>
      </c>
      <c r="C7287">
        <v>2331</v>
      </c>
      <c r="D7287" s="2">
        <v>46143</v>
      </c>
      <c r="E7287" t="s">
        <v>905</v>
      </c>
      <c r="F7287" t="s">
        <v>110</v>
      </c>
      <c r="G7287" t="s">
        <v>1848</v>
      </c>
      <c r="I7287" t="s">
        <v>11649</v>
      </c>
      <c r="J7287" t="s">
        <v>11650</v>
      </c>
      <c r="K7287" t="s">
        <v>56</v>
      </c>
      <c r="L7287" t="s">
        <v>902</v>
      </c>
      <c r="M7287" t="s">
        <v>1829</v>
      </c>
      <c r="N7287" s="5">
        <v>27251681</v>
      </c>
    </row>
    <row r="7288" spans="1:14" x14ac:dyDescent="0.25">
      <c r="A7288" t="s">
        <v>73</v>
      </c>
      <c r="B7288" t="s">
        <v>2124</v>
      </c>
      <c r="C7288">
        <v>2331</v>
      </c>
      <c r="D7288" s="2">
        <v>46143</v>
      </c>
      <c r="E7288" t="s">
        <v>905</v>
      </c>
      <c r="F7288" t="s">
        <v>110</v>
      </c>
      <c r="G7288" t="s">
        <v>1848</v>
      </c>
      <c r="I7288" t="s">
        <v>11651</v>
      </c>
      <c r="J7288" t="s">
        <v>1300</v>
      </c>
      <c r="K7288" t="s">
        <v>56</v>
      </c>
      <c r="L7288" t="s">
        <v>902</v>
      </c>
      <c r="M7288" t="s">
        <v>1829</v>
      </c>
      <c r="N7288" s="5">
        <v>11812604</v>
      </c>
    </row>
    <row r="7289" spans="1:14" x14ac:dyDescent="0.25">
      <c r="A7289" t="s">
        <v>73</v>
      </c>
      <c r="B7289" t="s">
        <v>2124</v>
      </c>
      <c r="C7289">
        <v>2331</v>
      </c>
      <c r="D7289" s="2">
        <v>46143</v>
      </c>
      <c r="E7289" t="s">
        <v>905</v>
      </c>
      <c r="F7289" t="s">
        <v>10184</v>
      </c>
      <c r="G7289" t="s">
        <v>10185</v>
      </c>
      <c r="H7289" t="s">
        <v>10371</v>
      </c>
      <c r="I7289" t="s">
        <v>11652</v>
      </c>
      <c r="J7289" t="s">
        <v>10185</v>
      </c>
      <c r="K7289" t="s">
        <v>56</v>
      </c>
      <c r="L7289" t="s">
        <v>902</v>
      </c>
      <c r="M7289" t="s">
        <v>1829</v>
      </c>
      <c r="N7289" s="5">
        <v>1001011</v>
      </c>
    </row>
    <row r="7290" spans="1:14" x14ac:dyDescent="0.25">
      <c r="A7290" t="s">
        <v>73</v>
      </c>
      <c r="B7290" t="s">
        <v>2124</v>
      </c>
      <c r="C7290">
        <v>2331</v>
      </c>
      <c r="D7290" s="2">
        <v>46143</v>
      </c>
      <c r="E7290" t="s">
        <v>905</v>
      </c>
      <c r="F7290" t="s">
        <v>9722</v>
      </c>
      <c r="G7290" t="s">
        <v>14</v>
      </c>
      <c r="H7290" t="s">
        <v>9724</v>
      </c>
      <c r="I7290" t="s">
        <v>11653</v>
      </c>
      <c r="J7290" t="s">
        <v>11654</v>
      </c>
      <c r="K7290" t="s">
        <v>56</v>
      </c>
      <c r="L7290" t="s">
        <v>902</v>
      </c>
      <c r="M7290" t="s">
        <v>1829</v>
      </c>
      <c r="N7290" s="5">
        <v>5971920</v>
      </c>
    </row>
    <row r="7291" spans="1:14" x14ac:dyDescent="0.25">
      <c r="A7291" t="s">
        <v>73</v>
      </c>
      <c r="B7291" t="s">
        <v>2124</v>
      </c>
      <c r="C7291">
        <v>2331</v>
      </c>
      <c r="D7291" s="2">
        <v>46143</v>
      </c>
      <c r="E7291" t="s">
        <v>905</v>
      </c>
      <c r="F7291" t="s">
        <v>934</v>
      </c>
      <c r="G7291" t="s">
        <v>935</v>
      </c>
      <c r="H7291" t="s">
        <v>2721</v>
      </c>
      <c r="I7291" t="s">
        <v>11655</v>
      </c>
      <c r="J7291" t="s">
        <v>935</v>
      </c>
      <c r="K7291" t="s">
        <v>56</v>
      </c>
      <c r="L7291" t="s">
        <v>902</v>
      </c>
      <c r="M7291" t="s">
        <v>1829</v>
      </c>
      <c r="N7291" s="5">
        <v>4122933</v>
      </c>
    </row>
    <row r="7292" spans="1:14" x14ac:dyDescent="0.25">
      <c r="A7292" t="s">
        <v>73</v>
      </c>
      <c r="B7292" t="s">
        <v>2124</v>
      </c>
      <c r="C7292">
        <v>2331</v>
      </c>
      <c r="D7292" s="2">
        <v>46143</v>
      </c>
      <c r="E7292" t="s">
        <v>905</v>
      </c>
      <c r="F7292" t="s">
        <v>934</v>
      </c>
      <c r="G7292" t="s">
        <v>935</v>
      </c>
      <c r="H7292" t="s">
        <v>9720</v>
      </c>
      <c r="I7292" t="s">
        <v>11656</v>
      </c>
      <c r="J7292" t="s">
        <v>935</v>
      </c>
      <c r="K7292" t="s">
        <v>56</v>
      </c>
      <c r="L7292" t="s">
        <v>902</v>
      </c>
      <c r="M7292" t="s">
        <v>1829</v>
      </c>
      <c r="N7292" s="5">
        <v>4143539</v>
      </c>
    </row>
    <row r="7293" spans="1:14" x14ac:dyDescent="0.25">
      <c r="A7293" t="s">
        <v>73</v>
      </c>
      <c r="B7293" t="s">
        <v>2124</v>
      </c>
      <c r="C7293">
        <v>2331</v>
      </c>
      <c r="D7293" s="2">
        <v>46143</v>
      </c>
      <c r="E7293" t="s">
        <v>905</v>
      </c>
      <c r="F7293" t="s">
        <v>2867</v>
      </c>
      <c r="G7293" t="s">
        <v>14</v>
      </c>
      <c r="H7293" t="s">
        <v>2869</v>
      </c>
      <c r="I7293" t="s">
        <v>11657</v>
      </c>
      <c r="J7293" t="s">
        <v>5839</v>
      </c>
      <c r="K7293" t="s">
        <v>56</v>
      </c>
      <c r="L7293" t="s">
        <v>902</v>
      </c>
      <c r="M7293" t="s">
        <v>1829</v>
      </c>
      <c r="N7293" s="5">
        <v>10541116</v>
      </c>
    </row>
    <row r="7294" spans="1:14" x14ac:dyDescent="0.25">
      <c r="A7294" t="s">
        <v>73</v>
      </c>
      <c r="B7294" t="s">
        <v>2124</v>
      </c>
      <c r="C7294">
        <v>2331</v>
      </c>
      <c r="D7294" s="2">
        <v>46143</v>
      </c>
      <c r="E7294" t="s">
        <v>905</v>
      </c>
      <c r="F7294" t="s">
        <v>2867</v>
      </c>
      <c r="G7294" t="s">
        <v>14</v>
      </c>
      <c r="H7294" t="s">
        <v>2869</v>
      </c>
      <c r="I7294" t="s">
        <v>11658</v>
      </c>
      <c r="J7294" t="s">
        <v>5839</v>
      </c>
      <c r="K7294" t="s">
        <v>56</v>
      </c>
      <c r="L7294" t="s">
        <v>902</v>
      </c>
      <c r="M7294" t="s">
        <v>1829</v>
      </c>
      <c r="N7294" s="5">
        <v>-10541116</v>
      </c>
    </row>
    <row r="7295" spans="1:14" x14ac:dyDescent="0.25">
      <c r="A7295" t="s">
        <v>73</v>
      </c>
      <c r="B7295" t="s">
        <v>2124</v>
      </c>
      <c r="C7295">
        <v>2331</v>
      </c>
      <c r="D7295" s="2">
        <v>46143</v>
      </c>
      <c r="E7295" t="s">
        <v>905</v>
      </c>
      <c r="F7295" t="s">
        <v>9664</v>
      </c>
      <c r="G7295" t="s">
        <v>9665</v>
      </c>
      <c r="H7295" t="s">
        <v>10373</v>
      </c>
      <c r="I7295" t="s">
        <v>11659</v>
      </c>
      <c r="J7295" t="s">
        <v>9665</v>
      </c>
      <c r="K7295" t="s">
        <v>56</v>
      </c>
      <c r="L7295" t="s">
        <v>902</v>
      </c>
      <c r="M7295" t="s">
        <v>1829</v>
      </c>
      <c r="N7295" s="5">
        <v>4435647</v>
      </c>
    </row>
    <row r="7296" spans="1:14" x14ac:dyDescent="0.25">
      <c r="A7296" t="s">
        <v>73</v>
      </c>
      <c r="B7296" t="s">
        <v>2124</v>
      </c>
      <c r="C7296">
        <v>2331</v>
      </c>
      <c r="D7296" s="2">
        <v>46143</v>
      </c>
      <c r="E7296" t="s">
        <v>905</v>
      </c>
      <c r="F7296" t="s">
        <v>10379</v>
      </c>
      <c r="G7296" t="s">
        <v>14</v>
      </c>
      <c r="H7296" t="s">
        <v>10381</v>
      </c>
      <c r="I7296" t="s">
        <v>11660</v>
      </c>
      <c r="J7296" t="s">
        <v>10380</v>
      </c>
      <c r="K7296" t="s">
        <v>56</v>
      </c>
      <c r="L7296" t="s">
        <v>902</v>
      </c>
      <c r="M7296" t="s">
        <v>1829</v>
      </c>
      <c r="N7296" s="5">
        <v>3232652</v>
      </c>
    </row>
    <row r="7297" spans="1:14" x14ac:dyDescent="0.25">
      <c r="A7297" t="s">
        <v>73</v>
      </c>
      <c r="B7297" t="s">
        <v>2124</v>
      </c>
      <c r="C7297">
        <v>2331</v>
      </c>
      <c r="D7297" s="2">
        <v>46143</v>
      </c>
      <c r="E7297" t="s">
        <v>905</v>
      </c>
      <c r="F7297" t="s">
        <v>11661</v>
      </c>
      <c r="G7297" t="s">
        <v>14</v>
      </c>
      <c r="H7297" t="s">
        <v>10394</v>
      </c>
      <c r="I7297" t="s">
        <v>11662</v>
      </c>
      <c r="J7297" t="s">
        <v>10393</v>
      </c>
      <c r="K7297" t="s">
        <v>56</v>
      </c>
      <c r="L7297" t="s">
        <v>902</v>
      </c>
      <c r="M7297" t="s">
        <v>1829</v>
      </c>
      <c r="N7297" s="5">
        <v>4281480</v>
      </c>
    </row>
    <row r="7298" spans="1:14" x14ac:dyDescent="0.25">
      <c r="A7298" t="s">
        <v>73</v>
      </c>
      <c r="B7298" t="s">
        <v>2124</v>
      </c>
      <c r="C7298">
        <v>2331</v>
      </c>
      <c r="D7298" s="2">
        <v>46143</v>
      </c>
      <c r="E7298" t="s">
        <v>905</v>
      </c>
      <c r="F7298" t="s">
        <v>221</v>
      </c>
      <c r="G7298" t="s">
        <v>274</v>
      </c>
      <c r="H7298" t="s">
        <v>3392</v>
      </c>
      <c r="I7298" t="s">
        <v>11663</v>
      </c>
      <c r="J7298" t="s">
        <v>274</v>
      </c>
      <c r="K7298" t="s">
        <v>56</v>
      </c>
      <c r="L7298" t="s">
        <v>902</v>
      </c>
      <c r="M7298" t="s">
        <v>1829</v>
      </c>
      <c r="N7298" s="5">
        <v>2102532</v>
      </c>
    </row>
    <row r="7299" spans="1:14" x14ac:dyDescent="0.25">
      <c r="A7299" t="s">
        <v>73</v>
      </c>
      <c r="B7299" t="s">
        <v>2124</v>
      </c>
      <c r="C7299">
        <v>2331</v>
      </c>
      <c r="D7299" s="2">
        <v>46143</v>
      </c>
      <c r="E7299" t="s">
        <v>905</v>
      </c>
      <c r="F7299" t="s">
        <v>224</v>
      </c>
      <c r="G7299" t="s">
        <v>79</v>
      </c>
      <c r="H7299" t="s">
        <v>6169</v>
      </c>
      <c r="I7299" t="s">
        <v>11664</v>
      </c>
      <c r="J7299" t="s">
        <v>79</v>
      </c>
      <c r="K7299" t="s">
        <v>56</v>
      </c>
      <c r="L7299" t="s">
        <v>902</v>
      </c>
      <c r="M7299" t="s">
        <v>1829</v>
      </c>
      <c r="N7299" s="5">
        <v>2587497</v>
      </c>
    </row>
    <row r="7300" spans="1:14" x14ac:dyDescent="0.25">
      <c r="A7300" t="s">
        <v>73</v>
      </c>
      <c r="B7300" t="s">
        <v>2124</v>
      </c>
      <c r="C7300">
        <v>2331</v>
      </c>
      <c r="D7300" s="2">
        <v>46143</v>
      </c>
      <c r="E7300" t="s">
        <v>905</v>
      </c>
      <c r="F7300" t="s">
        <v>10446</v>
      </c>
      <c r="G7300" t="s">
        <v>11665</v>
      </c>
      <c r="H7300" t="s">
        <v>10448</v>
      </c>
      <c r="I7300" t="s">
        <v>11666</v>
      </c>
      <c r="J7300" t="s">
        <v>10447</v>
      </c>
      <c r="K7300" t="s">
        <v>56</v>
      </c>
      <c r="L7300" t="s">
        <v>902</v>
      </c>
      <c r="M7300" t="s">
        <v>1829</v>
      </c>
      <c r="N7300" s="5">
        <v>2613874</v>
      </c>
    </row>
    <row r="7301" spans="1:14" x14ac:dyDescent="0.25">
      <c r="A7301" t="s">
        <v>73</v>
      </c>
      <c r="B7301" t="s">
        <v>2124</v>
      </c>
      <c r="C7301">
        <v>2331</v>
      </c>
      <c r="D7301" s="2">
        <v>46143</v>
      </c>
      <c r="E7301" t="s">
        <v>906</v>
      </c>
      <c r="F7301" t="s">
        <v>10388</v>
      </c>
      <c r="G7301" t="s">
        <v>14</v>
      </c>
      <c r="H7301" t="s">
        <v>10390</v>
      </c>
      <c r="I7301" t="s">
        <v>14</v>
      </c>
      <c r="J7301" t="s">
        <v>11667</v>
      </c>
      <c r="K7301" t="s">
        <v>56</v>
      </c>
      <c r="L7301" t="s">
        <v>903</v>
      </c>
      <c r="M7301" t="s">
        <v>1829</v>
      </c>
      <c r="N7301" s="5">
        <v>2351440</v>
      </c>
    </row>
    <row r="7302" spans="1:14" x14ac:dyDescent="0.25">
      <c r="A7302" t="s">
        <v>73</v>
      </c>
      <c r="B7302" t="s">
        <v>2124</v>
      </c>
      <c r="C7302">
        <v>2331</v>
      </c>
      <c r="D7302" s="2">
        <v>46143</v>
      </c>
      <c r="E7302" t="s">
        <v>907</v>
      </c>
      <c r="F7302" t="s">
        <v>9110</v>
      </c>
      <c r="G7302" t="s">
        <v>9111</v>
      </c>
      <c r="H7302" t="s">
        <v>6771</v>
      </c>
      <c r="I7302" t="s">
        <v>14</v>
      </c>
      <c r="J7302" t="s">
        <v>9134</v>
      </c>
      <c r="K7302" t="s">
        <v>56</v>
      </c>
      <c r="L7302" t="s">
        <v>904</v>
      </c>
      <c r="M7302" t="s">
        <v>1829</v>
      </c>
      <c r="N7302" s="5">
        <v>-1859363</v>
      </c>
    </row>
    <row r="7303" spans="1:14" x14ac:dyDescent="0.25">
      <c r="A7303" t="s">
        <v>73</v>
      </c>
      <c r="B7303" t="s">
        <v>2124</v>
      </c>
      <c r="C7303">
        <v>2331</v>
      </c>
      <c r="D7303" s="2">
        <v>46143</v>
      </c>
      <c r="E7303" t="s">
        <v>907</v>
      </c>
      <c r="F7303" t="s">
        <v>9110</v>
      </c>
      <c r="G7303" t="s">
        <v>9111</v>
      </c>
      <c r="H7303" t="s">
        <v>6772</v>
      </c>
      <c r="I7303" t="s">
        <v>14</v>
      </c>
      <c r="J7303" t="s">
        <v>9134</v>
      </c>
      <c r="K7303" t="s">
        <v>56</v>
      </c>
      <c r="L7303" t="s">
        <v>904</v>
      </c>
      <c r="M7303" t="s">
        <v>1829</v>
      </c>
      <c r="N7303" s="5">
        <v>-1203417</v>
      </c>
    </row>
    <row r="7304" spans="1:14" x14ac:dyDescent="0.25">
      <c r="A7304" t="s">
        <v>73</v>
      </c>
      <c r="B7304" t="s">
        <v>2124</v>
      </c>
      <c r="C7304">
        <v>2331</v>
      </c>
      <c r="D7304" s="2">
        <v>46143</v>
      </c>
      <c r="E7304" t="s">
        <v>907</v>
      </c>
      <c r="F7304" t="s">
        <v>3238</v>
      </c>
      <c r="G7304" t="s">
        <v>3239</v>
      </c>
      <c r="H7304" t="s">
        <v>3240</v>
      </c>
      <c r="I7304" t="s">
        <v>14</v>
      </c>
      <c r="J7304" t="s">
        <v>9118</v>
      </c>
      <c r="K7304" t="s">
        <v>56</v>
      </c>
      <c r="L7304" t="s">
        <v>904</v>
      </c>
      <c r="M7304" t="s">
        <v>1829</v>
      </c>
      <c r="N7304" s="5">
        <v>-26235087</v>
      </c>
    </row>
    <row r="7305" spans="1:14" x14ac:dyDescent="0.25">
      <c r="A7305" t="s">
        <v>73</v>
      </c>
      <c r="B7305" t="s">
        <v>2124</v>
      </c>
      <c r="C7305">
        <v>2331</v>
      </c>
      <c r="D7305" s="2">
        <v>46174</v>
      </c>
      <c r="E7305" t="s">
        <v>905</v>
      </c>
      <c r="F7305" t="s">
        <v>13062</v>
      </c>
      <c r="G7305" t="s">
        <v>14</v>
      </c>
      <c r="H7305" t="s">
        <v>12161</v>
      </c>
      <c r="I7305" t="s">
        <v>13063</v>
      </c>
      <c r="J7305" t="s">
        <v>13064</v>
      </c>
      <c r="K7305" t="s">
        <v>56</v>
      </c>
      <c r="L7305" t="s">
        <v>902</v>
      </c>
      <c r="M7305" t="s">
        <v>1829</v>
      </c>
      <c r="N7305" s="5">
        <v>6482222</v>
      </c>
    </row>
    <row r="7306" spans="1:14" x14ac:dyDescent="0.25">
      <c r="A7306" t="s">
        <v>73</v>
      </c>
      <c r="B7306" t="s">
        <v>2124</v>
      </c>
      <c r="C7306">
        <v>2331</v>
      </c>
      <c r="D7306" s="2">
        <v>46174</v>
      </c>
      <c r="E7306" t="s">
        <v>905</v>
      </c>
      <c r="F7306" t="s">
        <v>6233</v>
      </c>
      <c r="G7306" t="s">
        <v>6234</v>
      </c>
      <c r="H7306" t="s">
        <v>12162</v>
      </c>
      <c r="I7306" t="s">
        <v>13065</v>
      </c>
      <c r="J7306" t="s">
        <v>6234</v>
      </c>
      <c r="K7306" t="s">
        <v>56</v>
      </c>
      <c r="L7306" t="s">
        <v>902</v>
      </c>
      <c r="M7306" t="s">
        <v>1829</v>
      </c>
      <c r="N7306" s="5">
        <v>815645</v>
      </c>
    </row>
    <row r="7307" spans="1:14" x14ac:dyDescent="0.25">
      <c r="A7307" t="s">
        <v>73</v>
      </c>
      <c r="B7307" t="s">
        <v>2124</v>
      </c>
      <c r="C7307">
        <v>2331</v>
      </c>
      <c r="D7307" s="2">
        <v>46174</v>
      </c>
      <c r="E7307" t="s">
        <v>905</v>
      </c>
      <c r="F7307" t="s">
        <v>13066</v>
      </c>
      <c r="G7307" t="s">
        <v>14</v>
      </c>
      <c r="H7307" t="s">
        <v>12167</v>
      </c>
      <c r="I7307" t="s">
        <v>13067</v>
      </c>
      <c r="J7307" t="s">
        <v>13068</v>
      </c>
      <c r="K7307" t="s">
        <v>56</v>
      </c>
      <c r="L7307" t="s">
        <v>902</v>
      </c>
      <c r="M7307" t="s">
        <v>1829</v>
      </c>
      <c r="N7307" s="5">
        <v>2650671</v>
      </c>
    </row>
    <row r="7308" spans="1:14" x14ac:dyDescent="0.25">
      <c r="A7308" t="s">
        <v>73</v>
      </c>
      <c r="B7308" t="s">
        <v>2124</v>
      </c>
      <c r="C7308">
        <v>2331</v>
      </c>
      <c r="D7308" s="2">
        <v>46174</v>
      </c>
      <c r="E7308" t="s">
        <v>905</v>
      </c>
      <c r="F7308" t="s">
        <v>2734</v>
      </c>
      <c r="G7308" t="s">
        <v>2735</v>
      </c>
      <c r="H7308" t="s">
        <v>11954</v>
      </c>
      <c r="I7308" t="s">
        <v>13069</v>
      </c>
      <c r="J7308" t="s">
        <v>2735</v>
      </c>
      <c r="K7308" t="s">
        <v>56</v>
      </c>
      <c r="L7308" t="s">
        <v>902</v>
      </c>
      <c r="M7308" t="s">
        <v>1829</v>
      </c>
      <c r="N7308" s="5">
        <v>3585755</v>
      </c>
    </row>
    <row r="7309" spans="1:14" x14ac:dyDescent="0.25">
      <c r="A7309" t="s">
        <v>73</v>
      </c>
      <c r="B7309" t="s">
        <v>2124</v>
      </c>
      <c r="C7309">
        <v>2331</v>
      </c>
      <c r="D7309" s="2">
        <v>46174</v>
      </c>
      <c r="E7309" t="s">
        <v>905</v>
      </c>
      <c r="F7309" t="s">
        <v>12883</v>
      </c>
      <c r="G7309" t="s">
        <v>12884</v>
      </c>
      <c r="H7309" t="s">
        <v>12160</v>
      </c>
      <c r="I7309" t="s">
        <v>13070</v>
      </c>
      <c r="J7309" t="s">
        <v>12886</v>
      </c>
      <c r="K7309" t="s">
        <v>56</v>
      </c>
      <c r="L7309" t="s">
        <v>902</v>
      </c>
      <c r="M7309" t="s">
        <v>1829</v>
      </c>
      <c r="N7309" s="5">
        <v>2586025</v>
      </c>
    </row>
    <row r="7310" spans="1:14" x14ac:dyDescent="0.25">
      <c r="A7310" t="s">
        <v>73</v>
      </c>
      <c r="B7310" t="s">
        <v>2124</v>
      </c>
      <c r="C7310">
        <v>2331</v>
      </c>
      <c r="D7310" s="2">
        <v>46174</v>
      </c>
      <c r="E7310" t="s">
        <v>905</v>
      </c>
      <c r="F7310" t="s">
        <v>13071</v>
      </c>
      <c r="G7310" t="s">
        <v>13072</v>
      </c>
      <c r="H7310" t="s">
        <v>12172</v>
      </c>
      <c r="I7310" t="s">
        <v>13073</v>
      </c>
      <c r="J7310" t="s">
        <v>13072</v>
      </c>
      <c r="K7310" t="s">
        <v>56</v>
      </c>
      <c r="L7310" t="s">
        <v>902</v>
      </c>
      <c r="M7310" t="s">
        <v>1829</v>
      </c>
      <c r="N7310" s="5">
        <v>2155957</v>
      </c>
    </row>
    <row r="7311" spans="1:14" x14ac:dyDescent="0.25">
      <c r="A7311" t="s">
        <v>73</v>
      </c>
      <c r="B7311" t="s">
        <v>2124</v>
      </c>
      <c r="C7311">
        <v>2331</v>
      </c>
      <c r="D7311" s="2">
        <v>46174</v>
      </c>
      <c r="E7311" t="s">
        <v>905</v>
      </c>
      <c r="F7311" t="s">
        <v>1648</v>
      </c>
      <c r="G7311" t="s">
        <v>1649</v>
      </c>
      <c r="H7311" t="s">
        <v>4812</v>
      </c>
      <c r="I7311" t="s">
        <v>13074</v>
      </c>
      <c r="J7311" t="s">
        <v>7069</v>
      </c>
      <c r="K7311" t="s">
        <v>56</v>
      </c>
      <c r="L7311" t="s">
        <v>902</v>
      </c>
      <c r="M7311" t="s">
        <v>1829</v>
      </c>
      <c r="N7311" s="5">
        <v>1744370</v>
      </c>
    </row>
    <row r="7312" spans="1:14" x14ac:dyDescent="0.25">
      <c r="A7312" t="s">
        <v>73</v>
      </c>
      <c r="B7312" t="s">
        <v>2124</v>
      </c>
      <c r="C7312">
        <v>2331</v>
      </c>
      <c r="D7312" s="2">
        <v>46174</v>
      </c>
      <c r="E7312" t="s">
        <v>905</v>
      </c>
      <c r="F7312" t="s">
        <v>11961</v>
      </c>
      <c r="G7312" t="s">
        <v>14</v>
      </c>
      <c r="H7312" t="s">
        <v>11963</v>
      </c>
      <c r="I7312" t="s">
        <v>13075</v>
      </c>
      <c r="J7312" t="s">
        <v>11962</v>
      </c>
      <c r="K7312" t="s">
        <v>56</v>
      </c>
      <c r="L7312" t="s">
        <v>902</v>
      </c>
      <c r="M7312" t="s">
        <v>1829</v>
      </c>
      <c r="N7312" s="5">
        <v>2155058</v>
      </c>
    </row>
    <row r="7313" spans="1:14" x14ac:dyDescent="0.25">
      <c r="A7313" t="s">
        <v>73</v>
      </c>
      <c r="B7313" t="s">
        <v>2124</v>
      </c>
      <c r="C7313">
        <v>2331</v>
      </c>
      <c r="D7313" s="2">
        <v>46174</v>
      </c>
      <c r="E7313" t="s">
        <v>905</v>
      </c>
      <c r="F7313" t="s">
        <v>13076</v>
      </c>
      <c r="G7313" t="s">
        <v>14</v>
      </c>
      <c r="H7313" t="s">
        <v>12163</v>
      </c>
      <c r="I7313" t="s">
        <v>13077</v>
      </c>
      <c r="J7313" t="s">
        <v>13078</v>
      </c>
      <c r="K7313" t="s">
        <v>56</v>
      </c>
      <c r="L7313" t="s">
        <v>902</v>
      </c>
      <c r="M7313" t="s">
        <v>1829</v>
      </c>
      <c r="N7313" s="5">
        <v>4813270</v>
      </c>
    </row>
    <row r="7314" spans="1:14" x14ac:dyDescent="0.25">
      <c r="A7314" t="s">
        <v>73</v>
      </c>
      <c r="B7314" t="s">
        <v>2124</v>
      </c>
      <c r="C7314">
        <v>2331</v>
      </c>
      <c r="D7314" s="2">
        <v>46174</v>
      </c>
      <c r="E7314" t="s">
        <v>905</v>
      </c>
      <c r="F7314" t="s">
        <v>13079</v>
      </c>
      <c r="G7314" t="s">
        <v>14</v>
      </c>
      <c r="H7314" t="s">
        <v>12173</v>
      </c>
      <c r="I7314" t="s">
        <v>13080</v>
      </c>
      <c r="J7314" t="s">
        <v>13081</v>
      </c>
      <c r="K7314" t="s">
        <v>56</v>
      </c>
      <c r="L7314" t="s">
        <v>902</v>
      </c>
      <c r="M7314" t="s">
        <v>1829</v>
      </c>
      <c r="N7314" s="5">
        <v>2162468</v>
      </c>
    </row>
    <row r="7315" spans="1:14" x14ac:dyDescent="0.25">
      <c r="A7315" t="s">
        <v>73</v>
      </c>
      <c r="B7315" t="s">
        <v>2124</v>
      </c>
      <c r="C7315">
        <v>2331</v>
      </c>
      <c r="D7315" s="2">
        <v>46174</v>
      </c>
      <c r="E7315" t="s">
        <v>905</v>
      </c>
      <c r="F7315" t="s">
        <v>1139</v>
      </c>
      <c r="G7315" t="s">
        <v>1140</v>
      </c>
      <c r="H7315" t="s">
        <v>12175</v>
      </c>
      <c r="I7315" t="s">
        <v>13082</v>
      </c>
      <c r="J7315" t="s">
        <v>1140</v>
      </c>
      <c r="K7315" t="s">
        <v>56</v>
      </c>
      <c r="L7315" t="s">
        <v>902</v>
      </c>
      <c r="M7315" t="s">
        <v>1829</v>
      </c>
      <c r="N7315" s="5">
        <v>2161748</v>
      </c>
    </row>
    <row r="7316" spans="1:14" x14ac:dyDescent="0.25">
      <c r="A7316" t="s">
        <v>73</v>
      </c>
      <c r="B7316" t="s">
        <v>2124</v>
      </c>
      <c r="C7316">
        <v>2331</v>
      </c>
      <c r="D7316" s="2">
        <v>46174</v>
      </c>
      <c r="E7316" t="s">
        <v>905</v>
      </c>
      <c r="F7316" t="s">
        <v>221</v>
      </c>
      <c r="G7316" t="s">
        <v>274</v>
      </c>
      <c r="H7316" t="s">
        <v>9686</v>
      </c>
      <c r="I7316" t="s">
        <v>13083</v>
      </c>
      <c r="J7316" t="s">
        <v>274</v>
      </c>
      <c r="K7316" t="s">
        <v>56</v>
      </c>
      <c r="L7316" t="s">
        <v>902</v>
      </c>
      <c r="M7316" t="s">
        <v>1829</v>
      </c>
      <c r="N7316" s="5">
        <v>8646416</v>
      </c>
    </row>
    <row r="7317" spans="1:14" x14ac:dyDescent="0.25">
      <c r="A7317" t="s">
        <v>73</v>
      </c>
      <c r="B7317" t="s">
        <v>2124</v>
      </c>
      <c r="C7317">
        <v>2331</v>
      </c>
      <c r="D7317" s="2">
        <v>46174</v>
      </c>
      <c r="E7317" t="s">
        <v>906</v>
      </c>
      <c r="F7317" t="s">
        <v>2137</v>
      </c>
      <c r="G7317" t="s">
        <v>2138</v>
      </c>
      <c r="H7317" t="s">
        <v>3367</v>
      </c>
      <c r="I7317" t="s">
        <v>14</v>
      </c>
      <c r="J7317" t="s">
        <v>13084</v>
      </c>
      <c r="K7317" t="s">
        <v>56</v>
      </c>
      <c r="L7317" t="s">
        <v>903</v>
      </c>
      <c r="M7317" t="s">
        <v>1829</v>
      </c>
      <c r="N7317" s="5">
        <v>5805996</v>
      </c>
    </row>
    <row r="7318" spans="1:14" x14ac:dyDescent="0.25">
      <c r="A7318" t="s">
        <v>73</v>
      </c>
      <c r="B7318" t="s">
        <v>2124</v>
      </c>
      <c r="C7318">
        <v>2936</v>
      </c>
      <c r="D7318" s="2">
        <v>46023</v>
      </c>
      <c r="E7318" t="s">
        <v>905</v>
      </c>
      <c r="F7318" t="s">
        <v>329</v>
      </c>
      <c r="G7318" t="s">
        <v>312</v>
      </c>
      <c r="H7318" t="s">
        <v>1689</v>
      </c>
      <c r="I7318" t="s">
        <v>4609</v>
      </c>
      <c r="J7318" t="s">
        <v>312</v>
      </c>
      <c r="K7318" t="s">
        <v>56</v>
      </c>
      <c r="L7318" t="s">
        <v>902</v>
      </c>
      <c r="M7318" t="s">
        <v>1829</v>
      </c>
      <c r="N7318" s="5">
        <v>5393177</v>
      </c>
    </row>
    <row r="7319" spans="1:14" x14ac:dyDescent="0.25">
      <c r="A7319" t="s">
        <v>73</v>
      </c>
      <c r="B7319" t="s">
        <v>2124</v>
      </c>
      <c r="C7319">
        <v>2936</v>
      </c>
      <c r="D7319" s="2">
        <v>46023</v>
      </c>
      <c r="E7319" t="s">
        <v>905</v>
      </c>
      <c r="F7319" t="s">
        <v>329</v>
      </c>
      <c r="G7319" t="s">
        <v>312</v>
      </c>
      <c r="H7319" t="s">
        <v>1689</v>
      </c>
      <c r="I7319" t="s">
        <v>4610</v>
      </c>
      <c r="J7319" t="s">
        <v>312</v>
      </c>
      <c r="K7319" t="s">
        <v>56</v>
      </c>
      <c r="L7319" t="s">
        <v>902</v>
      </c>
      <c r="M7319" t="s">
        <v>1829</v>
      </c>
      <c r="N7319" s="5">
        <v>5393177</v>
      </c>
    </row>
    <row r="7320" spans="1:14" x14ac:dyDescent="0.25">
      <c r="A7320" t="s">
        <v>73</v>
      </c>
      <c r="B7320" t="s">
        <v>2124</v>
      </c>
      <c r="C7320">
        <v>2936</v>
      </c>
      <c r="D7320" s="2">
        <v>46023</v>
      </c>
      <c r="E7320" t="s">
        <v>905</v>
      </c>
      <c r="F7320" t="s">
        <v>329</v>
      </c>
      <c r="G7320" t="s">
        <v>312</v>
      </c>
      <c r="H7320" t="s">
        <v>1689</v>
      </c>
      <c r="I7320" t="s">
        <v>4611</v>
      </c>
      <c r="J7320" t="s">
        <v>312</v>
      </c>
      <c r="K7320" t="s">
        <v>56</v>
      </c>
      <c r="L7320" t="s">
        <v>902</v>
      </c>
      <c r="M7320" t="s">
        <v>1829</v>
      </c>
      <c r="N7320" s="5">
        <v>-5393177</v>
      </c>
    </row>
    <row r="7321" spans="1:14" x14ac:dyDescent="0.25">
      <c r="A7321" t="s">
        <v>73</v>
      </c>
      <c r="B7321" t="s">
        <v>2124</v>
      </c>
      <c r="C7321">
        <v>2936</v>
      </c>
      <c r="D7321" s="2">
        <v>46023</v>
      </c>
      <c r="E7321" t="s">
        <v>905</v>
      </c>
      <c r="F7321" t="s">
        <v>1205</v>
      </c>
      <c r="G7321" t="s">
        <v>2140</v>
      </c>
      <c r="H7321" t="s">
        <v>2651</v>
      </c>
      <c r="I7321" t="s">
        <v>4612</v>
      </c>
      <c r="J7321" t="s">
        <v>1248</v>
      </c>
      <c r="K7321" t="s">
        <v>56</v>
      </c>
      <c r="L7321" t="s">
        <v>902</v>
      </c>
      <c r="M7321" t="s">
        <v>1829</v>
      </c>
      <c r="N7321" s="5">
        <v>496807</v>
      </c>
    </row>
    <row r="7322" spans="1:14" x14ac:dyDescent="0.25">
      <c r="A7322" t="s">
        <v>73</v>
      </c>
      <c r="B7322" t="s">
        <v>2124</v>
      </c>
      <c r="C7322">
        <v>2936</v>
      </c>
      <c r="D7322" s="2">
        <v>46054</v>
      </c>
      <c r="E7322" t="s">
        <v>905</v>
      </c>
      <c r="F7322" t="s">
        <v>5202</v>
      </c>
      <c r="G7322" t="s">
        <v>14</v>
      </c>
      <c r="H7322" t="s">
        <v>4810</v>
      </c>
      <c r="I7322" t="s">
        <v>5854</v>
      </c>
      <c r="J7322" t="s">
        <v>5204</v>
      </c>
      <c r="K7322" t="s">
        <v>56</v>
      </c>
      <c r="L7322" t="s">
        <v>902</v>
      </c>
      <c r="M7322" t="s">
        <v>1829</v>
      </c>
      <c r="N7322" s="5">
        <v>1190874</v>
      </c>
    </row>
    <row r="7323" spans="1:14" x14ac:dyDescent="0.25">
      <c r="A7323" t="s">
        <v>73</v>
      </c>
      <c r="B7323" t="s">
        <v>2124</v>
      </c>
      <c r="C7323">
        <v>2936</v>
      </c>
      <c r="D7323" s="2">
        <v>46054</v>
      </c>
      <c r="E7323" t="s">
        <v>905</v>
      </c>
      <c r="F7323" t="s">
        <v>329</v>
      </c>
      <c r="G7323" t="s">
        <v>312</v>
      </c>
      <c r="H7323" t="s">
        <v>1689</v>
      </c>
      <c r="I7323" t="s">
        <v>5855</v>
      </c>
      <c r="J7323" t="s">
        <v>312</v>
      </c>
      <c r="K7323" t="s">
        <v>56</v>
      </c>
      <c r="L7323" t="s">
        <v>902</v>
      </c>
      <c r="M7323" t="s">
        <v>1829</v>
      </c>
      <c r="N7323" s="5">
        <v>5393177</v>
      </c>
    </row>
    <row r="7324" spans="1:14" x14ac:dyDescent="0.25">
      <c r="A7324" t="s">
        <v>73</v>
      </c>
      <c r="B7324" t="s">
        <v>2124</v>
      </c>
      <c r="C7324">
        <v>2936</v>
      </c>
      <c r="D7324" s="2">
        <v>46054</v>
      </c>
      <c r="E7324" t="s">
        <v>905</v>
      </c>
      <c r="F7324" t="s">
        <v>1205</v>
      </c>
      <c r="G7324" t="s">
        <v>2140</v>
      </c>
      <c r="H7324" t="s">
        <v>2651</v>
      </c>
      <c r="I7324" t="s">
        <v>5856</v>
      </c>
      <c r="J7324" t="s">
        <v>1248</v>
      </c>
      <c r="K7324" t="s">
        <v>56</v>
      </c>
      <c r="L7324" t="s">
        <v>902</v>
      </c>
      <c r="M7324" t="s">
        <v>1829</v>
      </c>
      <c r="N7324" s="5">
        <v>496807</v>
      </c>
    </row>
    <row r="7325" spans="1:14" x14ac:dyDescent="0.25">
      <c r="A7325" t="s">
        <v>73</v>
      </c>
      <c r="B7325" t="s">
        <v>2124</v>
      </c>
      <c r="C7325">
        <v>2936</v>
      </c>
      <c r="D7325" s="2">
        <v>46054</v>
      </c>
      <c r="E7325" t="s">
        <v>905</v>
      </c>
      <c r="F7325" t="s">
        <v>2577</v>
      </c>
      <c r="G7325" t="s">
        <v>2578</v>
      </c>
      <c r="H7325" t="s">
        <v>2579</v>
      </c>
      <c r="I7325" t="s">
        <v>5857</v>
      </c>
      <c r="J7325" t="s">
        <v>2578</v>
      </c>
      <c r="K7325" t="s">
        <v>56</v>
      </c>
      <c r="L7325" t="s">
        <v>902</v>
      </c>
      <c r="M7325" t="s">
        <v>1829</v>
      </c>
      <c r="N7325" s="5">
        <v>9884256</v>
      </c>
    </row>
    <row r="7326" spans="1:14" x14ac:dyDescent="0.25">
      <c r="A7326" t="s">
        <v>73</v>
      </c>
      <c r="B7326" t="s">
        <v>2124</v>
      </c>
      <c r="C7326">
        <v>2936</v>
      </c>
      <c r="D7326" s="2">
        <v>46054</v>
      </c>
      <c r="E7326" t="s">
        <v>906</v>
      </c>
      <c r="F7326" t="s">
        <v>110</v>
      </c>
      <c r="G7326" t="s">
        <v>1848</v>
      </c>
      <c r="H7326" t="s">
        <v>2725</v>
      </c>
      <c r="I7326" t="s">
        <v>14</v>
      </c>
      <c r="J7326" t="s">
        <v>5858</v>
      </c>
      <c r="K7326" t="s">
        <v>56</v>
      </c>
      <c r="L7326" t="s">
        <v>903</v>
      </c>
      <c r="M7326" t="s">
        <v>1829</v>
      </c>
      <c r="N7326" s="5">
        <v>11497296</v>
      </c>
    </row>
    <row r="7327" spans="1:14" x14ac:dyDescent="0.25">
      <c r="A7327" t="s">
        <v>73</v>
      </c>
      <c r="B7327" t="s">
        <v>2124</v>
      </c>
      <c r="C7327">
        <v>2936</v>
      </c>
      <c r="D7327" s="2">
        <v>46082</v>
      </c>
      <c r="E7327" t="s">
        <v>905</v>
      </c>
      <c r="F7327" t="s">
        <v>329</v>
      </c>
      <c r="G7327" t="s">
        <v>312</v>
      </c>
      <c r="H7327" t="s">
        <v>1689</v>
      </c>
      <c r="I7327" t="s">
        <v>9136</v>
      </c>
      <c r="J7327" t="s">
        <v>312</v>
      </c>
      <c r="K7327" t="s">
        <v>56</v>
      </c>
      <c r="L7327" t="s">
        <v>902</v>
      </c>
      <c r="M7327" t="s">
        <v>1829</v>
      </c>
      <c r="N7327" s="5">
        <v>5393177</v>
      </c>
    </row>
    <row r="7328" spans="1:14" x14ac:dyDescent="0.25">
      <c r="A7328" t="s">
        <v>73</v>
      </c>
      <c r="B7328" t="s">
        <v>2124</v>
      </c>
      <c r="C7328">
        <v>2936</v>
      </c>
      <c r="D7328" s="2">
        <v>46082</v>
      </c>
      <c r="E7328" t="s">
        <v>906</v>
      </c>
      <c r="F7328" t="s">
        <v>110</v>
      </c>
      <c r="G7328" t="s">
        <v>1848</v>
      </c>
      <c r="H7328" t="s">
        <v>2725</v>
      </c>
      <c r="I7328" t="s">
        <v>14</v>
      </c>
      <c r="J7328" t="s">
        <v>5858</v>
      </c>
      <c r="K7328" t="s">
        <v>56</v>
      </c>
      <c r="L7328" t="s">
        <v>903</v>
      </c>
      <c r="M7328" t="s">
        <v>1829</v>
      </c>
      <c r="N7328" s="5">
        <v>11497296</v>
      </c>
    </row>
    <row r="7329" spans="1:14" x14ac:dyDescent="0.25">
      <c r="A7329" t="s">
        <v>73</v>
      </c>
      <c r="B7329" t="s">
        <v>2124</v>
      </c>
      <c r="C7329">
        <v>2936</v>
      </c>
      <c r="D7329" s="2">
        <v>46082</v>
      </c>
      <c r="E7329" t="s">
        <v>907</v>
      </c>
      <c r="F7329" t="s">
        <v>110</v>
      </c>
      <c r="G7329" t="s">
        <v>1848</v>
      </c>
      <c r="H7329" t="s">
        <v>2725</v>
      </c>
      <c r="I7329" t="s">
        <v>14</v>
      </c>
      <c r="J7329" t="s">
        <v>9137</v>
      </c>
      <c r="K7329" t="s">
        <v>56</v>
      </c>
      <c r="L7329" t="s">
        <v>904</v>
      </c>
      <c r="M7329" t="s">
        <v>1829</v>
      </c>
      <c r="N7329" s="5">
        <v>-11497296</v>
      </c>
    </row>
    <row r="7330" spans="1:14" x14ac:dyDescent="0.25">
      <c r="A7330" t="s">
        <v>73</v>
      </c>
      <c r="B7330" t="s">
        <v>2124</v>
      </c>
      <c r="C7330">
        <v>2936</v>
      </c>
      <c r="D7330" s="2">
        <v>46113</v>
      </c>
      <c r="E7330" t="s">
        <v>905</v>
      </c>
      <c r="F7330" t="s">
        <v>910</v>
      </c>
      <c r="G7330" t="s">
        <v>911</v>
      </c>
      <c r="H7330" t="s">
        <v>6196</v>
      </c>
      <c r="I7330" t="s">
        <v>9138</v>
      </c>
      <c r="J7330" t="s">
        <v>7290</v>
      </c>
      <c r="K7330" t="s">
        <v>56</v>
      </c>
      <c r="L7330" t="s">
        <v>902</v>
      </c>
      <c r="M7330" t="s">
        <v>1829</v>
      </c>
      <c r="N7330" s="5">
        <v>2183498</v>
      </c>
    </row>
    <row r="7331" spans="1:14" x14ac:dyDescent="0.25">
      <c r="A7331" t="s">
        <v>73</v>
      </c>
      <c r="B7331" t="s">
        <v>2124</v>
      </c>
      <c r="C7331">
        <v>2936</v>
      </c>
      <c r="D7331" s="2">
        <v>46113</v>
      </c>
      <c r="E7331" t="s">
        <v>905</v>
      </c>
      <c r="F7331" t="s">
        <v>329</v>
      </c>
      <c r="G7331" t="s">
        <v>312</v>
      </c>
      <c r="H7331" t="s">
        <v>1689</v>
      </c>
      <c r="I7331" t="s">
        <v>9139</v>
      </c>
      <c r="J7331" t="s">
        <v>312</v>
      </c>
      <c r="K7331" t="s">
        <v>56</v>
      </c>
      <c r="L7331" t="s">
        <v>902</v>
      </c>
      <c r="M7331" t="s">
        <v>1829</v>
      </c>
      <c r="N7331" s="5">
        <v>5393177</v>
      </c>
    </row>
    <row r="7332" spans="1:14" x14ac:dyDescent="0.25">
      <c r="A7332" t="s">
        <v>73</v>
      </c>
      <c r="B7332" t="s">
        <v>2124</v>
      </c>
      <c r="C7332">
        <v>2936</v>
      </c>
      <c r="D7332" s="2">
        <v>46113</v>
      </c>
      <c r="E7332" t="s">
        <v>906</v>
      </c>
      <c r="F7332" t="s">
        <v>110</v>
      </c>
      <c r="G7332" t="s">
        <v>1848</v>
      </c>
      <c r="H7332" t="s">
        <v>2725</v>
      </c>
      <c r="I7332" t="s">
        <v>14</v>
      </c>
      <c r="J7332" t="s">
        <v>5858</v>
      </c>
      <c r="K7332" t="s">
        <v>56</v>
      </c>
      <c r="L7332" t="s">
        <v>903</v>
      </c>
      <c r="M7332" t="s">
        <v>1829</v>
      </c>
      <c r="N7332" s="5">
        <v>11497296</v>
      </c>
    </row>
    <row r="7333" spans="1:14" x14ac:dyDescent="0.25">
      <c r="A7333" t="s">
        <v>73</v>
      </c>
      <c r="B7333" t="s">
        <v>2124</v>
      </c>
      <c r="C7333">
        <v>2936</v>
      </c>
      <c r="D7333" s="2">
        <v>46113</v>
      </c>
      <c r="E7333" t="s">
        <v>907</v>
      </c>
      <c r="F7333" t="s">
        <v>110</v>
      </c>
      <c r="G7333" t="s">
        <v>1848</v>
      </c>
      <c r="H7333" t="s">
        <v>2725</v>
      </c>
      <c r="I7333" t="s">
        <v>14</v>
      </c>
      <c r="J7333" t="s">
        <v>9137</v>
      </c>
      <c r="K7333" t="s">
        <v>56</v>
      </c>
      <c r="L7333" t="s">
        <v>904</v>
      </c>
      <c r="M7333" t="s">
        <v>1829</v>
      </c>
      <c r="N7333" s="5">
        <v>-11497296</v>
      </c>
    </row>
    <row r="7334" spans="1:14" x14ac:dyDescent="0.25">
      <c r="A7334" t="s">
        <v>73</v>
      </c>
      <c r="B7334" t="s">
        <v>2124</v>
      </c>
      <c r="C7334">
        <v>2936</v>
      </c>
      <c r="D7334" s="2">
        <v>46143</v>
      </c>
      <c r="E7334" t="s">
        <v>905</v>
      </c>
      <c r="F7334" t="s">
        <v>329</v>
      </c>
      <c r="G7334" t="s">
        <v>312</v>
      </c>
      <c r="H7334" t="s">
        <v>1689</v>
      </c>
      <c r="I7334" t="s">
        <v>11668</v>
      </c>
      <c r="J7334" t="s">
        <v>312</v>
      </c>
      <c r="K7334" t="s">
        <v>56</v>
      </c>
      <c r="L7334" t="s">
        <v>902</v>
      </c>
      <c r="M7334" t="s">
        <v>1829</v>
      </c>
      <c r="N7334" s="5">
        <v>5393177</v>
      </c>
    </row>
    <row r="7335" spans="1:14" x14ac:dyDescent="0.25">
      <c r="A7335" t="s">
        <v>73</v>
      </c>
      <c r="B7335" t="s">
        <v>2124</v>
      </c>
      <c r="C7335">
        <v>2936</v>
      </c>
      <c r="D7335" s="2">
        <v>46143</v>
      </c>
      <c r="E7335" t="s">
        <v>905</v>
      </c>
      <c r="F7335" t="s">
        <v>329</v>
      </c>
      <c r="G7335" t="s">
        <v>312</v>
      </c>
      <c r="H7335" t="s">
        <v>9718</v>
      </c>
      <c r="I7335" t="s">
        <v>11669</v>
      </c>
      <c r="J7335" t="s">
        <v>312</v>
      </c>
      <c r="K7335" t="s">
        <v>56</v>
      </c>
      <c r="L7335" t="s">
        <v>902</v>
      </c>
      <c r="M7335" t="s">
        <v>1829</v>
      </c>
      <c r="N7335" s="5">
        <v>596168</v>
      </c>
    </row>
    <row r="7336" spans="1:14" x14ac:dyDescent="0.25">
      <c r="A7336" t="s">
        <v>73</v>
      </c>
      <c r="B7336" t="s">
        <v>2124</v>
      </c>
      <c r="C7336">
        <v>2936</v>
      </c>
      <c r="D7336" s="2">
        <v>46143</v>
      </c>
      <c r="E7336" t="s">
        <v>907</v>
      </c>
      <c r="F7336" t="s">
        <v>110</v>
      </c>
      <c r="G7336" t="s">
        <v>1848</v>
      </c>
      <c r="H7336" t="s">
        <v>2725</v>
      </c>
      <c r="I7336" t="s">
        <v>14</v>
      </c>
      <c r="J7336" t="s">
        <v>9137</v>
      </c>
      <c r="K7336" t="s">
        <v>56</v>
      </c>
      <c r="L7336" t="s">
        <v>904</v>
      </c>
      <c r="M7336" t="s">
        <v>1829</v>
      </c>
      <c r="N7336" s="5">
        <v>-11497296</v>
      </c>
    </row>
    <row r="7337" spans="1:14" x14ac:dyDescent="0.25">
      <c r="A7337" t="s">
        <v>73</v>
      </c>
      <c r="B7337" t="s">
        <v>2124</v>
      </c>
      <c r="C7337">
        <v>2936</v>
      </c>
      <c r="D7337" s="2">
        <v>46174</v>
      </c>
      <c r="E7337" t="s">
        <v>905</v>
      </c>
      <c r="F7337" t="s">
        <v>329</v>
      </c>
      <c r="G7337" t="s">
        <v>312</v>
      </c>
      <c r="H7337" t="s">
        <v>1689</v>
      </c>
      <c r="I7337" t="s">
        <v>13085</v>
      </c>
      <c r="J7337" t="s">
        <v>312</v>
      </c>
      <c r="K7337" t="s">
        <v>56</v>
      </c>
      <c r="L7337" t="s">
        <v>902</v>
      </c>
      <c r="M7337" t="s">
        <v>1829</v>
      </c>
      <c r="N7337" s="5">
        <v>5393177</v>
      </c>
    </row>
    <row r="7338" spans="1:14" x14ac:dyDescent="0.25">
      <c r="A7338" t="s">
        <v>73</v>
      </c>
      <c r="B7338" t="s">
        <v>2124</v>
      </c>
      <c r="C7338">
        <v>2936</v>
      </c>
      <c r="D7338" s="2">
        <v>46174</v>
      </c>
      <c r="E7338" t="s">
        <v>905</v>
      </c>
      <c r="F7338" t="s">
        <v>11976</v>
      </c>
      <c r="G7338" t="s">
        <v>14</v>
      </c>
      <c r="H7338" t="s">
        <v>11978</v>
      </c>
      <c r="I7338" t="s">
        <v>13086</v>
      </c>
      <c r="J7338" t="s">
        <v>13087</v>
      </c>
      <c r="K7338" t="s">
        <v>56</v>
      </c>
      <c r="L7338" t="s">
        <v>902</v>
      </c>
      <c r="M7338" t="s">
        <v>1829</v>
      </c>
      <c r="N7338" s="5">
        <v>6002874</v>
      </c>
    </row>
    <row r="7339" spans="1:14" x14ac:dyDescent="0.25">
      <c r="A7339" t="s">
        <v>73</v>
      </c>
      <c r="B7339" t="s">
        <v>2124</v>
      </c>
      <c r="C7339">
        <v>2936</v>
      </c>
      <c r="D7339" s="2">
        <v>46174</v>
      </c>
      <c r="E7339" t="s">
        <v>905</v>
      </c>
      <c r="F7339" t="s">
        <v>13088</v>
      </c>
      <c r="G7339" t="s">
        <v>14</v>
      </c>
      <c r="H7339" t="s">
        <v>12166</v>
      </c>
      <c r="I7339" t="s">
        <v>13089</v>
      </c>
      <c r="J7339" t="s">
        <v>13090</v>
      </c>
      <c r="K7339" t="s">
        <v>56</v>
      </c>
      <c r="L7339" t="s">
        <v>902</v>
      </c>
      <c r="M7339" t="s">
        <v>1829</v>
      </c>
      <c r="N7339" s="5">
        <v>1220861</v>
      </c>
    </row>
    <row r="7340" spans="1:14" x14ac:dyDescent="0.25">
      <c r="A7340" t="s">
        <v>73</v>
      </c>
      <c r="B7340" t="s">
        <v>2124</v>
      </c>
      <c r="C7340">
        <v>2936</v>
      </c>
      <c r="D7340" s="2">
        <v>46174</v>
      </c>
      <c r="E7340" t="s">
        <v>905</v>
      </c>
      <c r="F7340" t="s">
        <v>224</v>
      </c>
      <c r="G7340" t="s">
        <v>79</v>
      </c>
      <c r="H7340" t="s">
        <v>10365</v>
      </c>
      <c r="I7340" t="s">
        <v>13091</v>
      </c>
      <c r="J7340" t="s">
        <v>79</v>
      </c>
      <c r="K7340" t="s">
        <v>56</v>
      </c>
      <c r="L7340" t="s">
        <v>902</v>
      </c>
      <c r="M7340" t="s">
        <v>1829</v>
      </c>
      <c r="N7340" s="5">
        <v>1224039</v>
      </c>
    </row>
    <row r="7341" spans="1:14" x14ac:dyDescent="0.25">
      <c r="A7341" t="s">
        <v>73</v>
      </c>
      <c r="B7341" t="s">
        <v>2130</v>
      </c>
      <c r="C7341">
        <v>1808</v>
      </c>
      <c r="D7341" s="2">
        <v>46023</v>
      </c>
      <c r="E7341" t="s">
        <v>907</v>
      </c>
      <c r="F7341" t="s">
        <v>2287</v>
      </c>
      <c r="G7341" t="s">
        <v>14</v>
      </c>
      <c r="H7341" t="s">
        <v>2289</v>
      </c>
      <c r="I7341" t="s">
        <v>4613</v>
      </c>
      <c r="J7341" t="s">
        <v>9140</v>
      </c>
      <c r="K7341" t="s">
        <v>56</v>
      </c>
      <c r="L7341" t="s">
        <v>904</v>
      </c>
      <c r="M7341" t="s">
        <v>1837</v>
      </c>
      <c r="N7341" s="5">
        <v>-3500000</v>
      </c>
    </row>
    <row r="7342" spans="1:14" x14ac:dyDescent="0.25">
      <c r="A7342" t="s">
        <v>73</v>
      </c>
      <c r="B7342" t="s">
        <v>2130</v>
      </c>
      <c r="C7342">
        <v>1808</v>
      </c>
      <c r="D7342" s="2">
        <v>46054</v>
      </c>
      <c r="E7342" t="s">
        <v>907</v>
      </c>
      <c r="F7342" t="s">
        <v>2287</v>
      </c>
      <c r="G7342" t="s">
        <v>14</v>
      </c>
      <c r="H7342" t="s">
        <v>2289</v>
      </c>
      <c r="I7342" t="s">
        <v>5867</v>
      </c>
      <c r="J7342" t="s">
        <v>9141</v>
      </c>
      <c r="K7342" t="s">
        <v>56</v>
      </c>
      <c r="L7342" t="s">
        <v>904</v>
      </c>
      <c r="M7342" t="s">
        <v>1837</v>
      </c>
      <c r="N7342" s="5">
        <v>-3500000</v>
      </c>
    </row>
    <row r="7343" spans="1:14" x14ac:dyDescent="0.25">
      <c r="A7343" t="s">
        <v>73</v>
      </c>
      <c r="B7343" t="s">
        <v>2130</v>
      </c>
      <c r="C7343">
        <v>1808</v>
      </c>
      <c r="D7343" s="2">
        <v>46054</v>
      </c>
      <c r="E7343" t="s">
        <v>907</v>
      </c>
      <c r="F7343" t="s">
        <v>2287</v>
      </c>
      <c r="G7343" t="s">
        <v>14</v>
      </c>
      <c r="H7343" t="s">
        <v>2289</v>
      </c>
      <c r="I7343" t="s">
        <v>5859</v>
      </c>
      <c r="J7343" t="s">
        <v>9140</v>
      </c>
      <c r="K7343" t="s">
        <v>56</v>
      </c>
      <c r="L7343" t="s">
        <v>904</v>
      </c>
      <c r="M7343" t="s">
        <v>1837</v>
      </c>
      <c r="N7343" s="5">
        <v>3500000</v>
      </c>
    </row>
    <row r="7344" spans="1:14" x14ac:dyDescent="0.25">
      <c r="A7344" t="s">
        <v>73</v>
      </c>
      <c r="B7344" t="s">
        <v>2130</v>
      </c>
      <c r="C7344">
        <v>1808</v>
      </c>
      <c r="D7344" s="2">
        <v>46082</v>
      </c>
      <c r="E7344" t="s">
        <v>905</v>
      </c>
      <c r="F7344" t="s">
        <v>9142</v>
      </c>
      <c r="G7344" t="s">
        <v>9143</v>
      </c>
      <c r="H7344" t="s">
        <v>6716</v>
      </c>
      <c r="I7344" t="s">
        <v>9144</v>
      </c>
      <c r="J7344" t="s">
        <v>9143</v>
      </c>
      <c r="K7344" t="s">
        <v>56</v>
      </c>
      <c r="L7344" t="s">
        <v>902</v>
      </c>
      <c r="M7344" t="s">
        <v>1837</v>
      </c>
      <c r="N7344" s="5">
        <v>-2966395</v>
      </c>
    </row>
    <row r="7345" spans="1:14" x14ac:dyDescent="0.25">
      <c r="A7345" t="s">
        <v>73</v>
      </c>
      <c r="B7345" t="s">
        <v>2130</v>
      </c>
      <c r="C7345">
        <v>1808</v>
      </c>
      <c r="D7345" s="2">
        <v>46113</v>
      </c>
      <c r="E7345" t="s">
        <v>1792</v>
      </c>
      <c r="F7345" t="s">
        <v>14</v>
      </c>
      <c r="G7345" t="s">
        <v>14</v>
      </c>
      <c r="H7345" t="s">
        <v>6781</v>
      </c>
      <c r="I7345" t="s">
        <v>14</v>
      </c>
      <c r="J7345" t="s">
        <v>9145</v>
      </c>
      <c r="K7345" t="s">
        <v>57</v>
      </c>
      <c r="L7345" t="s">
        <v>109</v>
      </c>
      <c r="M7345" t="s">
        <v>1837</v>
      </c>
      <c r="N7345" s="5">
        <v>3674203</v>
      </c>
    </row>
    <row r="7346" spans="1:14" x14ac:dyDescent="0.25">
      <c r="A7346" t="s">
        <v>73</v>
      </c>
      <c r="B7346" t="s">
        <v>2130</v>
      </c>
      <c r="C7346">
        <v>2118</v>
      </c>
      <c r="D7346" s="2">
        <v>46023</v>
      </c>
      <c r="E7346" t="s">
        <v>905</v>
      </c>
      <c r="F7346" t="s">
        <v>111</v>
      </c>
      <c r="G7346" t="s">
        <v>1978</v>
      </c>
      <c r="H7346" t="s">
        <v>1182</v>
      </c>
      <c r="I7346" t="s">
        <v>4614</v>
      </c>
      <c r="J7346" t="s">
        <v>377</v>
      </c>
      <c r="K7346" t="s">
        <v>56</v>
      </c>
      <c r="L7346" t="s">
        <v>902</v>
      </c>
      <c r="M7346" t="s">
        <v>1829</v>
      </c>
      <c r="N7346" s="5">
        <v>1517278</v>
      </c>
    </row>
    <row r="7347" spans="1:14" x14ac:dyDescent="0.25">
      <c r="A7347" t="s">
        <v>73</v>
      </c>
      <c r="B7347" t="s">
        <v>2130</v>
      </c>
      <c r="C7347">
        <v>2118</v>
      </c>
      <c r="D7347" s="2">
        <v>46023</v>
      </c>
      <c r="E7347" t="s">
        <v>905</v>
      </c>
      <c r="F7347" t="s">
        <v>111</v>
      </c>
      <c r="G7347" t="s">
        <v>1978</v>
      </c>
      <c r="H7347" t="s">
        <v>1182</v>
      </c>
      <c r="I7347" t="s">
        <v>4615</v>
      </c>
      <c r="J7347" t="s">
        <v>377</v>
      </c>
      <c r="K7347" t="s">
        <v>56</v>
      </c>
      <c r="L7347" t="s">
        <v>902</v>
      </c>
      <c r="M7347" t="s">
        <v>1829</v>
      </c>
      <c r="N7347" s="5">
        <v>7240952</v>
      </c>
    </row>
    <row r="7348" spans="1:14" x14ac:dyDescent="0.25">
      <c r="A7348" t="s">
        <v>73</v>
      </c>
      <c r="B7348" t="s">
        <v>2130</v>
      </c>
      <c r="C7348">
        <v>2118</v>
      </c>
      <c r="D7348" s="2">
        <v>46023</v>
      </c>
      <c r="E7348" t="s">
        <v>905</v>
      </c>
      <c r="F7348" t="s">
        <v>111</v>
      </c>
      <c r="G7348" t="s">
        <v>1978</v>
      </c>
      <c r="H7348" t="s">
        <v>1182</v>
      </c>
      <c r="I7348" t="s">
        <v>4616</v>
      </c>
      <c r="J7348" t="s">
        <v>377</v>
      </c>
      <c r="K7348" t="s">
        <v>56</v>
      </c>
      <c r="L7348" t="s">
        <v>902</v>
      </c>
      <c r="M7348" t="s">
        <v>1829</v>
      </c>
      <c r="N7348" s="5">
        <v>7240952</v>
      </c>
    </row>
    <row r="7349" spans="1:14" x14ac:dyDescent="0.25">
      <c r="A7349" t="s">
        <v>73</v>
      </c>
      <c r="B7349" t="s">
        <v>2130</v>
      </c>
      <c r="C7349">
        <v>2118</v>
      </c>
      <c r="D7349" s="2">
        <v>46023</v>
      </c>
      <c r="E7349" t="s">
        <v>905</v>
      </c>
      <c r="F7349" t="s">
        <v>111</v>
      </c>
      <c r="G7349" t="s">
        <v>1978</v>
      </c>
      <c r="H7349" t="s">
        <v>1182</v>
      </c>
      <c r="I7349" t="s">
        <v>4617</v>
      </c>
      <c r="J7349" t="s">
        <v>377</v>
      </c>
      <c r="K7349" t="s">
        <v>56</v>
      </c>
      <c r="L7349" t="s">
        <v>902</v>
      </c>
      <c r="M7349" t="s">
        <v>1829</v>
      </c>
      <c r="N7349" s="5">
        <v>7240952</v>
      </c>
    </row>
    <row r="7350" spans="1:14" x14ac:dyDescent="0.25">
      <c r="A7350" t="s">
        <v>73</v>
      </c>
      <c r="B7350" t="s">
        <v>2130</v>
      </c>
      <c r="C7350">
        <v>2118</v>
      </c>
      <c r="D7350" s="2">
        <v>46023</v>
      </c>
      <c r="E7350" t="s">
        <v>905</v>
      </c>
      <c r="F7350" t="s">
        <v>1303</v>
      </c>
      <c r="G7350" t="s">
        <v>1304</v>
      </c>
      <c r="H7350" t="s">
        <v>3336</v>
      </c>
      <c r="I7350" t="s">
        <v>4618</v>
      </c>
      <c r="J7350" t="s">
        <v>1304</v>
      </c>
      <c r="K7350" t="s">
        <v>56</v>
      </c>
      <c r="L7350" t="s">
        <v>902</v>
      </c>
      <c r="M7350" t="s">
        <v>1829</v>
      </c>
      <c r="N7350" s="5">
        <v>1908232</v>
      </c>
    </row>
    <row r="7351" spans="1:14" x14ac:dyDescent="0.25">
      <c r="A7351" t="s">
        <v>73</v>
      </c>
      <c r="B7351" t="s">
        <v>2130</v>
      </c>
      <c r="C7351">
        <v>2118</v>
      </c>
      <c r="D7351" s="2">
        <v>46023</v>
      </c>
      <c r="E7351" t="s">
        <v>905</v>
      </c>
      <c r="F7351" t="s">
        <v>2665</v>
      </c>
      <c r="G7351" t="s">
        <v>3451</v>
      </c>
      <c r="H7351" t="s">
        <v>2667</v>
      </c>
      <c r="I7351" t="s">
        <v>4619</v>
      </c>
      <c r="J7351" t="s">
        <v>2666</v>
      </c>
      <c r="K7351" t="s">
        <v>56</v>
      </c>
      <c r="L7351" t="s">
        <v>902</v>
      </c>
      <c r="M7351" t="s">
        <v>1829</v>
      </c>
      <c r="N7351" s="5">
        <v>893848</v>
      </c>
    </row>
    <row r="7352" spans="1:14" x14ac:dyDescent="0.25">
      <c r="A7352" t="s">
        <v>73</v>
      </c>
      <c r="B7352" t="s">
        <v>2130</v>
      </c>
      <c r="C7352">
        <v>2118</v>
      </c>
      <c r="D7352" s="2">
        <v>46023</v>
      </c>
      <c r="E7352" t="s">
        <v>905</v>
      </c>
      <c r="F7352" t="s">
        <v>2195</v>
      </c>
      <c r="G7352" t="s">
        <v>14</v>
      </c>
      <c r="H7352" t="s">
        <v>3424</v>
      </c>
      <c r="I7352" t="s">
        <v>4620</v>
      </c>
      <c r="J7352" t="s">
        <v>2196</v>
      </c>
      <c r="K7352" t="s">
        <v>56</v>
      </c>
      <c r="L7352" t="s">
        <v>902</v>
      </c>
      <c r="M7352" t="s">
        <v>1829</v>
      </c>
      <c r="N7352" s="5">
        <v>1670026</v>
      </c>
    </row>
    <row r="7353" spans="1:14" x14ac:dyDescent="0.25">
      <c r="A7353" t="s">
        <v>73</v>
      </c>
      <c r="B7353" t="s">
        <v>2130</v>
      </c>
      <c r="C7353">
        <v>2118</v>
      </c>
      <c r="D7353" s="2">
        <v>46023</v>
      </c>
      <c r="E7353" t="s">
        <v>905</v>
      </c>
      <c r="F7353" t="s">
        <v>2150</v>
      </c>
      <c r="G7353" t="s">
        <v>2151</v>
      </c>
      <c r="H7353" t="s">
        <v>2152</v>
      </c>
      <c r="I7353" t="s">
        <v>4621</v>
      </c>
      <c r="J7353" t="s">
        <v>2151</v>
      </c>
      <c r="K7353" t="s">
        <v>56</v>
      </c>
      <c r="L7353" t="s">
        <v>902</v>
      </c>
      <c r="M7353" t="s">
        <v>1829</v>
      </c>
      <c r="N7353" s="5">
        <v>13944033</v>
      </c>
    </row>
    <row r="7354" spans="1:14" x14ac:dyDescent="0.25">
      <c r="A7354" t="s">
        <v>73</v>
      </c>
      <c r="B7354" t="s">
        <v>2130</v>
      </c>
      <c r="C7354">
        <v>2118</v>
      </c>
      <c r="D7354" s="2">
        <v>46023</v>
      </c>
      <c r="E7354" t="s">
        <v>905</v>
      </c>
      <c r="F7354" t="s">
        <v>2150</v>
      </c>
      <c r="G7354" t="s">
        <v>2151</v>
      </c>
      <c r="H7354" t="s">
        <v>2358</v>
      </c>
      <c r="I7354" t="s">
        <v>4622</v>
      </c>
      <c r="J7354" t="s">
        <v>2151</v>
      </c>
      <c r="K7354" t="s">
        <v>56</v>
      </c>
      <c r="L7354" t="s">
        <v>902</v>
      </c>
      <c r="M7354" t="s">
        <v>1829</v>
      </c>
      <c r="N7354" s="5">
        <v>1032926</v>
      </c>
    </row>
    <row r="7355" spans="1:14" x14ac:dyDescent="0.25">
      <c r="A7355" t="s">
        <v>73</v>
      </c>
      <c r="B7355" t="s">
        <v>2130</v>
      </c>
      <c r="C7355">
        <v>2118</v>
      </c>
      <c r="D7355" s="2">
        <v>46023</v>
      </c>
      <c r="E7355" t="s">
        <v>905</v>
      </c>
      <c r="F7355" t="s">
        <v>3398</v>
      </c>
      <c r="G7355" t="s">
        <v>3399</v>
      </c>
      <c r="H7355" t="s">
        <v>3400</v>
      </c>
      <c r="I7355" t="s">
        <v>4623</v>
      </c>
      <c r="J7355" t="s">
        <v>3399</v>
      </c>
      <c r="K7355" t="s">
        <v>56</v>
      </c>
      <c r="L7355" t="s">
        <v>902</v>
      </c>
      <c r="M7355" t="s">
        <v>1829</v>
      </c>
      <c r="N7355" s="5">
        <v>1788620</v>
      </c>
    </row>
    <row r="7356" spans="1:14" x14ac:dyDescent="0.25">
      <c r="A7356" t="s">
        <v>73</v>
      </c>
      <c r="B7356" t="s">
        <v>2130</v>
      </c>
      <c r="C7356">
        <v>2118</v>
      </c>
      <c r="D7356" s="2">
        <v>46023</v>
      </c>
      <c r="E7356" t="s">
        <v>907</v>
      </c>
      <c r="F7356" t="s">
        <v>111</v>
      </c>
      <c r="G7356" t="s">
        <v>1978</v>
      </c>
      <c r="H7356" t="s">
        <v>1182</v>
      </c>
      <c r="I7356" t="s">
        <v>2396</v>
      </c>
      <c r="J7356" t="s">
        <v>1981</v>
      </c>
      <c r="K7356" t="s">
        <v>56</v>
      </c>
      <c r="L7356" t="s">
        <v>904</v>
      </c>
      <c r="M7356" t="s">
        <v>1829</v>
      </c>
      <c r="N7356" s="5">
        <v>-7240952</v>
      </c>
    </row>
    <row r="7357" spans="1:14" x14ac:dyDescent="0.25">
      <c r="A7357" t="s">
        <v>73</v>
      </c>
      <c r="B7357" t="s">
        <v>2130</v>
      </c>
      <c r="C7357">
        <v>2118</v>
      </c>
      <c r="D7357" s="2">
        <v>46023</v>
      </c>
      <c r="E7357" t="s">
        <v>907</v>
      </c>
      <c r="F7357" t="s">
        <v>111</v>
      </c>
      <c r="G7357" t="s">
        <v>1978</v>
      </c>
      <c r="H7357" t="s">
        <v>1182</v>
      </c>
      <c r="I7357" t="s">
        <v>2126</v>
      </c>
      <c r="J7357" t="s">
        <v>1981</v>
      </c>
      <c r="K7357" t="s">
        <v>56</v>
      </c>
      <c r="L7357" t="s">
        <v>904</v>
      </c>
      <c r="M7357" t="s">
        <v>1829</v>
      </c>
      <c r="N7357" s="5">
        <v>-1517278</v>
      </c>
    </row>
    <row r="7358" spans="1:14" x14ac:dyDescent="0.25">
      <c r="A7358" t="s">
        <v>73</v>
      </c>
      <c r="B7358" t="s">
        <v>2130</v>
      </c>
      <c r="C7358">
        <v>2118</v>
      </c>
      <c r="D7358" s="2">
        <v>46023</v>
      </c>
      <c r="E7358" t="s">
        <v>907</v>
      </c>
      <c r="F7358" t="s">
        <v>111</v>
      </c>
      <c r="G7358" t="s">
        <v>1978</v>
      </c>
      <c r="H7358" t="s">
        <v>1182</v>
      </c>
      <c r="I7358" t="s">
        <v>2127</v>
      </c>
      <c r="J7358" t="s">
        <v>1981</v>
      </c>
      <c r="K7358" t="s">
        <v>56</v>
      </c>
      <c r="L7358" t="s">
        <v>904</v>
      </c>
      <c r="M7358" t="s">
        <v>1829</v>
      </c>
      <c r="N7358" s="5">
        <v>-14481904</v>
      </c>
    </row>
    <row r="7359" spans="1:14" x14ac:dyDescent="0.25">
      <c r="A7359" t="s">
        <v>73</v>
      </c>
      <c r="B7359" t="s">
        <v>2130</v>
      </c>
      <c r="C7359">
        <v>2118</v>
      </c>
      <c r="D7359" s="2">
        <v>46023</v>
      </c>
      <c r="E7359" t="s">
        <v>907</v>
      </c>
      <c r="F7359" t="s">
        <v>193</v>
      </c>
      <c r="G7359" t="s">
        <v>367</v>
      </c>
      <c r="H7359" t="s">
        <v>1182</v>
      </c>
      <c r="I7359" t="s">
        <v>14</v>
      </c>
      <c r="J7359" t="s">
        <v>2006</v>
      </c>
      <c r="K7359" t="s">
        <v>56</v>
      </c>
      <c r="L7359" t="s">
        <v>904</v>
      </c>
      <c r="M7359" t="s">
        <v>1829</v>
      </c>
      <c r="N7359" s="5">
        <v>-5351884</v>
      </c>
    </row>
    <row r="7360" spans="1:14" x14ac:dyDescent="0.25">
      <c r="A7360" t="s">
        <v>73</v>
      </c>
      <c r="B7360" t="s">
        <v>2130</v>
      </c>
      <c r="C7360">
        <v>2118</v>
      </c>
      <c r="D7360" s="2">
        <v>46023</v>
      </c>
      <c r="E7360" t="s">
        <v>907</v>
      </c>
      <c r="F7360" t="s">
        <v>193</v>
      </c>
      <c r="G7360" t="s">
        <v>367</v>
      </c>
      <c r="H7360" t="s">
        <v>2158</v>
      </c>
      <c r="I7360" t="s">
        <v>14</v>
      </c>
      <c r="J7360" t="s">
        <v>2006</v>
      </c>
      <c r="K7360" t="s">
        <v>56</v>
      </c>
      <c r="L7360" t="s">
        <v>904</v>
      </c>
      <c r="M7360" t="s">
        <v>1829</v>
      </c>
      <c r="N7360" s="5">
        <v>-1506456</v>
      </c>
    </row>
    <row r="7361" spans="1:14" x14ac:dyDescent="0.25">
      <c r="A7361" t="s">
        <v>73</v>
      </c>
      <c r="B7361" t="s">
        <v>2130</v>
      </c>
      <c r="C7361">
        <v>2118</v>
      </c>
      <c r="D7361" s="2">
        <v>46023</v>
      </c>
      <c r="E7361" t="s">
        <v>907</v>
      </c>
      <c r="F7361" t="s">
        <v>2150</v>
      </c>
      <c r="G7361" t="s">
        <v>2151</v>
      </c>
      <c r="H7361" t="s">
        <v>2152</v>
      </c>
      <c r="I7361" t="s">
        <v>4621</v>
      </c>
      <c r="J7361" t="s">
        <v>3496</v>
      </c>
      <c r="K7361" t="s">
        <v>56</v>
      </c>
      <c r="L7361" t="s">
        <v>904</v>
      </c>
      <c r="M7361" t="s">
        <v>1829</v>
      </c>
      <c r="N7361" s="5">
        <v>-13944514</v>
      </c>
    </row>
    <row r="7362" spans="1:14" x14ac:dyDescent="0.25">
      <c r="A7362" t="s">
        <v>73</v>
      </c>
      <c r="B7362" t="s">
        <v>2130</v>
      </c>
      <c r="C7362">
        <v>2118</v>
      </c>
      <c r="D7362" s="2">
        <v>46023</v>
      </c>
      <c r="E7362" t="s">
        <v>907</v>
      </c>
      <c r="F7362" t="s">
        <v>2150</v>
      </c>
      <c r="G7362" t="s">
        <v>2151</v>
      </c>
      <c r="H7362" t="s">
        <v>2358</v>
      </c>
      <c r="I7362" t="s">
        <v>4622</v>
      </c>
      <c r="J7362" t="s">
        <v>3496</v>
      </c>
      <c r="K7362" t="s">
        <v>56</v>
      </c>
      <c r="L7362" t="s">
        <v>904</v>
      </c>
      <c r="M7362" t="s">
        <v>1829</v>
      </c>
      <c r="N7362" s="5">
        <v>-1032926</v>
      </c>
    </row>
    <row r="7363" spans="1:14" x14ac:dyDescent="0.25">
      <c r="A7363" t="s">
        <v>73</v>
      </c>
      <c r="B7363" t="s">
        <v>2130</v>
      </c>
      <c r="C7363">
        <v>2118</v>
      </c>
      <c r="D7363" s="2">
        <v>46023</v>
      </c>
      <c r="E7363" t="s">
        <v>907</v>
      </c>
      <c r="F7363" t="s">
        <v>1031</v>
      </c>
      <c r="G7363" t="s">
        <v>1024</v>
      </c>
      <c r="H7363" t="s">
        <v>1020</v>
      </c>
      <c r="I7363" t="s">
        <v>4624</v>
      </c>
      <c r="J7363" t="s">
        <v>9146</v>
      </c>
      <c r="K7363" t="s">
        <v>56</v>
      </c>
      <c r="L7363" t="s">
        <v>904</v>
      </c>
      <c r="M7363" t="s">
        <v>1829</v>
      </c>
      <c r="N7363" s="5">
        <v>-5550103</v>
      </c>
    </row>
    <row r="7364" spans="1:14" x14ac:dyDescent="0.25">
      <c r="A7364" t="s">
        <v>73</v>
      </c>
      <c r="B7364" t="s">
        <v>2130</v>
      </c>
      <c r="C7364">
        <v>2118</v>
      </c>
      <c r="D7364" s="2">
        <v>46054</v>
      </c>
      <c r="E7364" t="s">
        <v>905</v>
      </c>
      <c r="F7364" t="s">
        <v>2913</v>
      </c>
      <c r="G7364" t="s">
        <v>14</v>
      </c>
      <c r="H7364" t="s">
        <v>2915</v>
      </c>
      <c r="I7364" t="s">
        <v>5860</v>
      </c>
      <c r="J7364" t="s">
        <v>2914</v>
      </c>
      <c r="K7364" t="s">
        <v>56</v>
      </c>
      <c r="L7364" t="s">
        <v>902</v>
      </c>
      <c r="M7364" t="s">
        <v>1829</v>
      </c>
      <c r="N7364" s="5">
        <v>1786427</v>
      </c>
    </row>
    <row r="7365" spans="1:14" x14ac:dyDescent="0.25">
      <c r="A7365" t="s">
        <v>73</v>
      </c>
      <c r="B7365" t="s">
        <v>2130</v>
      </c>
      <c r="C7365">
        <v>2118</v>
      </c>
      <c r="D7365" s="2">
        <v>46082</v>
      </c>
      <c r="E7365" t="s">
        <v>905</v>
      </c>
      <c r="F7365" t="s">
        <v>111</v>
      </c>
      <c r="G7365" t="s">
        <v>1978</v>
      </c>
      <c r="H7365" t="s">
        <v>6717</v>
      </c>
      <c r="I7365" t="s">
        <v>4615</v>
      </c>
      <c r="J7365" t="s">
        <v>377</v>
      </c>
      <c r="K7365" t="s">
        <v>56</v>
      </c>
      <c r="L7365" t="s">
        <v>902</v>
      </c>
      <c r="M7365" t="s">
        <v>1829</v>
      </c>
      <c r="N7365" s="5">
        <v>-7240952</v>
      </c>
    </row>
    <row r="7366" spans="1:14" x14ac:dyDescent="0.25">
      <c r="A7366" t="s">
        <v>73</v>
      </c>
      <c r="B7366" t="s">
        <v>2130</v>
      </c>
      <c r="C7366">
        <v>2118</v>
      </c>
      <c r="D7366" s="2">
        <v>46082</v>
      </c>
      <c r="E7366" t="s">
        <v>905</v>
      </c>
      <c r="F7366" t="s">
        <v>111</v>
      </c>
      <c r="G7366" t="s">
        <v>1978</v>
      </c>
      <c r="H7366" t="s">
        <v>6717</v>
      </c>
      <c r="I7366" t="s">
        <v>4616</v>
      </c>
      <c r="J7366" t="s">
        <v>377</v>
      </c>
      <c r="K7366" t="s">
        <v>56</v>
      </c>
      <c r="L7366" t="s">
        <v>902</v>
      </c>
      <c r="M7366" t="s">
        <v>1829</v>
      </c>
      <c r="N7366" s="5">
        <v>-7240952</v>
      </c>
    </row>
    <row r="7367" spans="1:14" x14ac:dyDescent="0.25">
      <c r="A7367" t="s">
        <v>73</v>
      </c>
      <c r="B7367" t="s">
        <v>2130</v>
      </c>
      <c r="C7367">
        <v>2118</v>
      </c>
      <c r="D7367" s="2">
        <v>46082</v>
      </c>
      <c r="E7367" t="s">
        <v>905</v>
      </c>
      <c r="F7367" t="s">
        <v>111</v>
      </c>
      <c r="G7367" t="s">
        <v>1978</v>
      </c>
      <c r="H7367" t="s">
        <v>1182</v>
      </c>
      <c r="I7367" t="s">
        <v>4614</v>
      </c>
      <c r="J7367" t="s">
        <v>377</v>
      </c>
      <c r="K7367" t="s">
        <v>56</v>
      </c>
      <c r="L7367" t="s">
        <v>902</v>
      </c>
      <c r="M7367" t="s">
        <v>1829</v>
      </c>
      <c r="N7367" s="5">
        <v>-1517278</v>
      </c>
    </row>
    <row r="7368" spans="1:14" x14ac:dyDescent="0.25">
      <c r="A7368" t="s">
        <v>73</v>
      </c>
      <c r="B7368" t="s">
        <v>2130</v>
      </c>
      <c r="C7368">
        <v>2118</v>
      </c>
      <c r="D7368" s="2">
        <v>46082</v>
      </c>
      <c r="E7368" t="s">
        <v>905</v>
      </c>
      <c r="F7368" t="s">
        <v>111</v>
      </c>
      <c r="G7368" t="s">
        <v>1978</v>
      </c>
      <c r="H7368" t="s">
        <v>2158</v>
      </c>
      <c r="I7368" t="s">
        <v>4615</v>
      </c>
      <c r="J7368" t="s">
        <v>377</v>
      </c>
      <c r="K7368" t="s">
        <v>56</v>
      </c>
      <c r="L7368" t="s">
        <v>902</v>
      </c>
      <c r="M7368" t="s">
        <v>1829</v>
      </c>
      <c r="N7368" s="5">
        <v>1504324</v>
      </c>
    </row>
    <row r="7369" spans="1:14" x14ac:dyDescent="0.25">
      <c r="A7369" t="s">
        <v>73</v>
      </c>
      <c r="B7369" t="s">
        <v>2130</v>
      </c>
      <c r="C7369">
        <v>2118</v>
      </c>
      <c r="D7369" s="2">
        <v>46082</v>
      </c>
      <c r="E7369" t="s">
        <v>905</v>
      </c>
      <c r="F7369" t="s">
        <v>2613</v>
      </c>
      <c r="G7369" t="s">
        <v>14</v>
      </c>
      <c r="H7369" t="s">
        <v>6724</v>
      </c>
      <c r="I7369" t="s">
        <v>9147</v>
      </c>
      <c r="J7369" t="s">
        <v>9148</v>
      </c>
      <c r="K7369" t="s">
        <v>56</v>
      </c>
      <c r="L7369" t="s">
        <v>902</v>
      </c>
      <c r="M7369" t="s">
        <v>1829</v>
      </c>
      <c r="N7369" s="5">
        <v>9163596</v>
      </c>
    </row>
    <row r="7370" spans="1:14" x14ac:dyDescent="0.25">
      <c r="A7370" t="s">
        <v>73</v>
      </c>
      <c r="B7370" t="s">
        <v>2130</v>
      </c>
      <c r="C7370">
        <v>2118</v>
      </c>
      <c r="D7370" s="2">
        <v>46082</v>
      </c>
      <c r="E7370" t="s">
        <v>905</v>
      </c>
      <c r="F7370" t="s">
        <v>5910</v>
      </c>
      <c r="G7370" t="s">
        <v>14</v>
      </c>
      <c r="H7370" t="s">
        <v>6720</v>
      </c>
      <c r="I7370" t="s">
        <v>9149</v>
      </c>
      <c r="J7370" t="s">
        <v>5911</v>
      </c>
      <c r="K7370" t="s">
        <v>56</v>
      </c>
      <c r="L7370" t="s">
        <v>902</v>
      </c>
      <c r="M7370" t="s">
        <v>1829</v>
      </c>
      <c r="N7370" s="5">
        <v>5937357</v>
      </c>
    </row>
    <row r="7371" spans="1:14" x14ac:dyDescent="0.25">
      <c r="A7371" t="s">
        <v>73</v>
      </c>
      <c r="B7371" t="s">
        <v>2130</v>
      </c>
      <c r="C7371">
        <v>2118</v>
      </c>
      <c r="D7371" s="2">
        <v>46082</v>
      </c>
      <c r="E7371" t="s">
        <v>905</v>
      </c>
      <c r="F7371" t="s">
        <v>5910</v>
      </c>
      <c r="G7371" t="s">
        <v>14</v>
      </c>
      <c r="H7371" t="s">
        <v>6721</v>
      </c>
      <c r="I7371" t="s">
        <v>9150</v>
      </c>
      <c r="J7371" t="s">
        <v>5911</v>
      </c>
      <c r="K7371" t="s">
        <v>56</v>
      </c>
      <c r="L7371" t="s">
        <v>902</v>
      </c>
      <c r="M7371" t="s">
        <v>1829</v>
      </c>
      <c r="N7371" s="5">
        <v>5541533</v>
      </c>
    </row>
    <row r="7372" spans="1:14" x14ac:dyDescent="0.25">
      <c r="A7372" t="s">
        <v>73</v>
      </c>
      <c r="B7372" t="s">
        <v>2130</v>
      </c>
      <c r="C7372">
        <v>2118</v>
      </c>
      <c r="D7372" s="2">
        <v>46082</v>
      </c>
      <c r="E7372" t="s">
        <v>905</v>
      </c>
      <c r="F7372" t="s">
        <v>5910</v>
      </c>
      <c r="G7372" t="s">
        <v>14</v>
      </c>
      <c r="H7372" t="s">
        <v>5912</v>
      </c>
      <c r="I7372" t="s">
        <v>9151</v>
      </c>
      <c r="J7372" t="s">
        <v>5911</v>
      </c>
      <c r="K7372" t="s">
        <v>56</v>
      </c>
      <c r="L7372" t="s">
        <v>902</v>
      </c>
      <c r="M7372" t="s">
        <v>1829</v>
      </c>
      <c r="N7372" s="5">
        <v>5954147</v>
      </c>
    </row>
    <row r="7373" spans="1:14" x14ac:dyDescent="0.25">
      <c r="A7373" t="s">
        <v>73</v>
      </c>
      <c r="B7373" t="s">
        <v>2130</v>
      </c>
      <c r="C7373">
        <v>2118</v>
      </c>
      <c r="D7373" s="2">
        <v>46082</v>
      </c>
      <c r="E7373" t="s">
        <v>905</v>
      </c>
      <c r="F7373" t="s">
        <v>5910</v>
      </c>
      <c r="G7373" t="s">
        <v>14</v>
      </c>
      <c r="H7373" t="s">
        <v>2617</v>
      </c>
      <c r="I7373" t="s">
        <v>9152</v>
      </c>
      <c r="J7373" t="s">
        <v>5911</v>
      </c>
      <c r="K7373" t="s">
        <v>56</v>
      </c>
      <c r="L7373" t="s">
        <v>902</v>
      </c>
      <c r="M7373" t="s">
        <v>1829</v>
      </c>
      <c r="N7373" s="5">
        <v>5954147</v>
      </c>
    </row>
    <row r="7374" spans="1:14" x14ac:dyDescent="0.25">
      <c r="A7374" t="s">
        <v>73</v>
      </c>
      <c r="B7374" t="s">
        <v>2130</v>
      </c>
      <c r="C7374">
        <v>2118</v>
      </c>
      <c r="D7374" s="2">
        <v>46082</v>
      </c>
      <c r="E7374" t="s">
        <v>905</v>
      </c>
      <c r="F7374" t="s">
        <v>2665</v>
      </c>
      <c r="G7374" t="s">
        <v>3451</v>
      </c>
      <c r="H7374" t="s">
        <v>2667</v>
      </c>
      <c r="I7374" t="s">
        <v>9153</v>
      </c>
      <c r="J7374" t="s">
        <v>2666</v>
      </c>
      <c r="K7374" t="s">
        <v>56</v>
      </c>
      <c r="L7374" t="s">
        <v>902</v>
      </c>
      <c r="M7374" t="s">
        <v>1829</v>
      </c>
      <c r="N7374" s="5">
        <v>893848</v>
      </c>
    </row>
    <row r="7375" spans="1:14" x14ac:dyDescent="0.25">
      <c r="A7375" t="s">
        <v>73</v>
      </c>
      <c r="B7375" t="s">
        <v>2130</v>
      </c>
      <c r="C7375">
        <v>2118</v>
      </c>
      <c r="D7375" s="2">
        <v>46082</v>
      </c>
      <c r="E7375" t="s">
        <v>905</v>
      </c>
      <c r="F7375" t="s">
        <v>9154</v>
      </c>
      <c r="G7375" t="s">
        <v>9155</v>
      </c>
      <c r="H7375" t="s">
        <v>6720</v>
      </c>
      <c r="I7375" t="s">
        <v>9156</v>
      </c>
      <c r="J7375" t="s">
        <v>9157</v>
      </c>
      <c r="K7375" t="s">
        <v>56</v>
      </c>
      <c r="L7375" t="s">
        <v>902</v>
      </c>
      <c r="M7375" t="s">
        <v>1829</v>
      </c>
      <c r="N7375" s="5">
        <v>-5937357</v>
      </c>
    </row>
    <row r="7376" spans="1:14" x14ac:dyDescent="0.25">
      <c r="A7376" t="s">
        <v>73</v>
      </c>
      <c r="B7376" t="s">
        <v>2130</v>
      </c>
      <c r="C7376">
        <v>2118</v>
      </c>
      <c r="D7376" s="2">
        <v>46082</v>
      </c>
      <c r="E7376" t="s">
        <v>905</v>
      </c>
      <c r="F7376" t="s">
        <v>9154</v>
      </c>
      <c r="G7376" t="s">
        <v>9155</v>
      </c>
      <c r="H7376" t="s">
        <v>6721</v>
      </c>
      <c r="I7376" t="s">
        <v>9158</v>
      </c>
      <c r="J7376" t="s">
        <v>9157</v>
      </c>
      <c r="K7376" t="s">
        <v>56</v>
      </c>
      <c r="L7376" t="s">
        <v>902</v>
      </c>
      <c r="M7376" t="s">
        <v>1829</v>
      </c>
      <c r="N7376" s="5">
        <v>-5541533</v>
      </c>
    </row>
    <row r="7377" spans="1:14" x14ac:dyDescent="0.25">
      <c r="A7377" t="s">
        <v>73</v>
      </c>
      <c r="B7377" t="s">
        <v>2130</v>
      </c>
      <c r="C7377">
        <v>2118</v>
      </c>
      <c r="D7377" s="2">
        <v>46082</v>
      </c>
      <c r="E7377" t="s">
        <v>905</v>
      </c>
      <c r="F7377" t="s">
        <v>2817</v>
      </c>
      <c r="G7377" t="s">
        <v>14</v>
      </c>
      <c r="H7377" t="s">
        <v>2819</v>
      </c>
      <c r="I7377" t="s">
        <v>9159</v>
      </c>
      <c r="J7377" t="s">
        <v>2818</v>
      </c>
      <c r="K7377" t="s">
        <v>56</v>
      </c>
      <c r="L7377" t="s">
        <v>902</v>
      </c>
      <c r="M7377" t="s">
        <v>1829</v>
      </c>
      <c r="N7377" s="5">
        <v>5165124</v>
      </c>
    </row>
    <row r="7378" spans="1:14" x14ac:dyDescent="0.25">
      <c r="A7378" t="s">
        <v>73</v>
      </c>
      <c r="B7378" t="s">
        <v>2130</v>
      </c>
      <c r="C7378">
        <v>2118</v>
      </c>
      <c r="D7378" s="2">
        <v>46082</v>
      </c>
      <c r="E7378" t="s">
        <v>906</v>
      </c>
      <c r="F7378" t="s">
        <v>1818</v>
      </c>
      <c r="G7378" t="s">
        <v>14</v>
      </c>
      <c r="H7378" t="s">
        <v>2433</v>
      </c>
      <c r="I7378" t="s">
        <v>14</v>
      </c>
      <c r="J7378" t="s">
        <v>9160</v>
      </c>
      <c r="K7378" t="s">
        <v>56</v>
      </c>
      <c r="L7378" t="s">
        <v>903</v>
      </c>
      <c r="M7378" t="s">
        <v>1829</v>
      </c>
      <c r="N7378" s="5">
        <v>33765857</v>
      </c>
    </row>
    <row r="7379" spans="1:14" x14ac:dyDescent="0.25">
      <c r="A7379" t="s">
        <v>73</v>
      </c>
      <c r="B7379" t="s">
        <v>2130</v>
      </c>
      <c r="C7379">
        <v>2118</v>
      </c>
      <c r="D7379" s="2">
        <v>46113</v>
      </c>
      <c r="E7379" t="s">
        <v>905</v>
      </c>
      <c r="F7379" t="s">
        <v>111</v>
      </c>
      <c r="G7379" t="s">
        <v>1978</v>
      </c>
      <c r="H7379" t="s">
        <v>6717</v>
      </c>
      <c r="I7379" t="s">
        <v>4615</v>
      </c>
      <c r="J7379" t="s">
        <v>377</v>
      </c>
      <c r="K7379" t="s">
        <v>56</v>
      </c>
      <c r="L7379" t="s">
        <v>902</v>
      </c>
      <c r="M7379" t="s">
        <v>1829</v>
      </c>
      <c r="N7379" s="5">
        <v>-7240952</v>
      </c>
    </row>
    <row r="7380" spans="1:14" x14ac:dyDescent="0.25">
      <c r="A7380" t="s">
        <v>73</v>
      </c>
      <c r="B7380" t="s">
        <v>2130</v>
      </c>
      <c r="C7380">
        <v>2118</v>
      </c>
      <c r="D7380" s="2">
        <v>46113</v>
      </c>
      <c r="E7380" t="s">
        <v>905</v>
      </c>
      <c r="F7380" t="s">
        <v>9161</v>
      </c>
      <c r="G7380" t="s">
        <v>9162</v>
      </c>
      <c r="H7380" t="s">
        <v>6727</v>
      </c>
      <c r="I7380" t="s">
        <v>9163</v>
      </c>
      <c r="J7380" t="s">
        <v>9164</v>
      </c>
      <c r="K7380" t="s">
        <v>56</v>
      </c>
      <c r="L7380" t="s">
        <v>902</v>
      </c>
      <c r="M7380" t="s">
        <v>1829</v>
      </c>
      <c r="N7380" s="5">
        <v>8785553</v>
      </c>
    </row>
    <row r="7381" spans="1:14" x14ac:dyDescent="0.25">
      <c r="A7381" t="s">
        <v>73</v>
      </c>
      <c r="B7381" t="s">
        <v>2130</v>
      </c>
      <c r="C7381">
        <v>2118</v>
      </c>
      <c r="D7381" s="2">
        <v>46113</v>
      </c>
      <c r="E7381" t="s">
        <v>905</v>
      </c>
      <c r="F7381" t="s">
        <v>5910</v>
      </c>
      <c r="G7381" t="s">
        <v>14</v>
      </c>
      <c r="H7381" t="s">
        <v>6720</v>
      </c>
      <c r="I7381" t="s">
        <v>9165</v>
      </c>
      <c r="J7381" t="s">
        <v>5911</v>
      </c>
      <c r="K7381" t="s">
        <v>56</v>
      </c>
      <c r="L7381" t="s">
        <v>902</v>
      </c>
      <c r="M7381" t="s">
        <v>1829</v>
      </c>
      <c r="N7381" s="5">
        <v>-5937357</v>
      </c>
    </row>
    <row r="7382" spans="1:14" x14ac:dyDescent="0.25">
      <c r="A7382" t="s">
        <v>73</v>
      </c>
      <c r="B7382" t="s">
        <v>2130</v>
      </c>
      <c r="C7382">
        <v>2118</v>
      </c>
      <c r="D7382" s="2">
        <v>46113</v>
      </c>
      <c r="E7382" t="s">
        <v>905</v>
      </c>
      <c r="F7382" t="s">
        <v>9154</v>
      </c>
      <c r="G7382" t="s">
        <v>9155</v>
      </c>
      <c r="H7382" t="s">
        <v>6720</v>
      </c>
      <c r="I7382" t="s">
        <v>9166</v>
      </c>
      <c r="J7382" t="s">
        <v>5911</v>
      </c>
      <c r="K7382" t="s">
        <v>56</v>
      </c>
      <c r="L7382" t="s">
        <v>902</v>
      </c>
      <c r="M7382" t="s">
        <v>1829</v>
      </c>
      <c r="N7382" s="5">
        <v>5937357</v>
      </c>
    </row>
    <row r="7383" spans="1:14" x14ac:dyDescent="0.25">
      <c r="A7383" t="s">
        <v>73</v>
      </c>
      <c r="B7383" t="s">
        <v>2130</v>
      </c>
      <c r="C7383">
        <v>2118</v>
      </c>
      <c r="D7383" s="2">
        <v>46113</v>
      </c>
      <c r="E7383" t="s">
        <v>905</v>
      </c>
      <c r="F7383" t="s">
        <v>1031</v>
      </c>
      <c r="G7383" t="s">
        <v>1024</v>
      </c>
      <c r="H7383" t="s">
        <v>1020</v>
      </c>
      <c r="I7383" t="s">
        <v>9167</v>
      </c>
      <c r="J7383" t="s">
        <v>1024</v>
      </c>
      <c r="K7383" t="s">
        <v>56</v>
      </c>
      <c r="L7383" t="s">
        <v>902</v>
      </c>
      <c r="M7383" t="s">
        <v>1829</v>
      </c>
      <c r="N7383" s="5">
        <v>5592661</v>
      </c>
    </row>
    <row r="7384" spans="1:14" x14ac:dyDescent="0.25">
      <c r="A7384" t="s">
        <v>73</v>
      </c>
      <c r="B7384" t="s">
        <v>2130</v>
      </c>
      <c r="C7384">
        <v>2118</v>
      </c>
      <c r="D7384" s="2">
        <v>46113</v>
      </c>
      <c r="E7384" t="s">
        <v>905</v>
      </c>
      <c r="F7384" t="s">
        <v>1031</v>
      </c>
      <c r="G7384" t="s">
        <v>1024</v>
      </c>
      <c r="H7384" t="s">
        <v>1020</v>
      </c>
      <c r="I7384" t="s">
        <v>4624</v>
      </c>
      <c r="J7384" t="s">
        <v>1024</v>
      </c>
      <c r="K7384" t="s">
        <v>56</v>
      </c>
      <c r="L7384" t="s">
        <v>902</v>
      </c>
      <c r="M7384" t="s">
        <v>1829</v>
      </c>
      <c r="N7384" s="5">
        <v>5550103</v>
      </c>
    </row>
    <row r="7385" spans="1:14" x14ac:dyDescent="0.25">
      <c r="A7385" t="s">
        <v>73</v>
      </c>
      <c r="B7385" t="s">
        <v>2130</v>
      </c>
      <c r="C7385">
        <v>2118</v>
      </c>
      <c r="D7385" s="2">
        <v>46113</v>
      </c>
      <c r="E7385" t="s">
        <v>906</v>
      </c>
      <c r="F7385" t="s">
        <v>9168</v>
      </c>
      <c r="G7385" t="s">
        <v>14</v>
      </c>
      <c r="H7385" t="s">
        <v>6779</v>
      </c>
      <c r="I7385" t="s">
        <v>9169</v>
      </c>
      <c r="J7385" t="s">
        <v>9170</v>
      </c>
      <c r="K7385" t="s">
        <v>56</v>
      </c>
      <c r="L7385" t="s">
        <v>903</v>
      </c>
      <c r="M7385" t="s">
        <v>1829</v>
      </c>
      <c r="N7385" s="5">
        <v>6018030</v>
      </c>
    </row>
    <row r="7386" spans="1:14" x14ac:dyDescent="0.25">
      <c r="A7386" t="s">
        <v>73</v>
      </c>
      <c r="B7386" t="s">
        <v>2130</v>
      </c>
      <c r="C7386">
        <v>2118</v>
      </c>
      <c r="D7386" s="2">
        <v>46113</v>
      </c>
      <c r="E7386" t="s">
        <v>906</v>
      </c>
      <c r="F7386" t="s">
        <v>934</v>
      </c>
      <c r="G7386" t="s">
        <v>935</v>
      </c>
      <c r="H7386" t="s">
        <v>6776</v>
      </c>
      <c r="I7386" t="s">
        <v>14</v>
      </c>
      <c r="J7386" t="s">
        <v>9171</v>
      </c>
      <c r="K7386" t="s">
        <v>56</v>
      </c>
      <c r="L7386" t="s">
        <v>903</v>
      </c>
      <c r="M7386" t="s">
        <v>1829</v>
      </c>
      <c r="N7386" s="5">
        <v>9562013</v>
      </c>
    </row>
    <row r="7387" spans="1:14" x14ac:dyDescent="0.25">
      <c r="A7387" t="s">
        <v>73</v>
      </c>
      <c r="B7387" t="s">
        <v>2130</v>
      </c>
      <c r="C7387">
        <v>2118</v>
      </c>
      <c r="D7387" s="2">
        <v>46113</v>
      </c>
      <c r="E7387" t="s">
        <v>906</v>
      </c>
      <c r="F7387" t="s">
        <v>934</v>
      </c>
      <c r="G7387" t="s">
        <v>935</v>
      </c>
      <c r="H7387" t="s">
        <v>6777</v>
      </c>
      <c r="I7387" t="s">
        <v>9172</v>
      </c>
      <c r="J7387" t="s">
        <v>9171</v>
      </c>
      <c r="K7387" t="s">
        <v>56</v>
      </c>
      <c r="L7387" t="s">
        <v>903</v>
      </c>
      <c r="M7387" t="s">
        <v>1829</v>
      </c>
      <c r="N7387" s="5">
        <v>398549</v>
      </c>
    </row>
    <row r="7388" spans="1:14" x14ac:dyDescent="0.25">
      <c r="A7388" t="s">
        <v>73</v>
      </c>
      <c r="B7388" t="s">
        <v>2130</v>
      </c>
      <c r="C7388">
        <v>2118</v>
      </c>
      <c r="D7388" s="2">
        <v>46113</v>
      </c>
      <c r="E7388" t="s">
        <v>906</v>
      </c>
      <c r="F7388" t="s">
        <v>934</v>
      </c>
      <c r="G7388" t="s">
        <v>935</v>
      </c>
      <c r="H7388" t="s">
        <v>6778</v>
      </c>
      <c r="I7388" t="s">
        <v>14</v>
      </c>
      <c r="J7388" t="s">
        <v>9171</v>
      </c>
      <c r="K7388" t="s">
        <v>56</v>
      </c>
      <c r="L7388" t="s">
        <v>903</v>
      </c>
      <c r="M7388" t="s">
        <v>1829</v>
      </c>
      <c r="N7388" s="5">
        <v>5579700</v>
      </c>
    </row>
    <row r="7389" spans="1:14" x14ac:dyDescent="0.25">
      <c r="A7389" t="s">
        <v>73</v>
      </c>
      <c r="B7389" t="s">
        <v>2130</v>
      </c>
      <c r="C7389">
        <v>2118</v>
      </c>
      <c r="D7389" s="2">
        <v>46113</v>
      </c>
      <c r="E7389" t="s">
        <v>906</v>
      </c>
      <c r="F7389" t="s">
        <v>2731</v>
      </c>
      <c r="G7389" t="s">
        <v>2732</v>
      </c>
      <c r="H7389" t="s">
        <v>6773</v>
      </c>
      <c r="I7389" t="s">
        <v>14</v>
      </c>
      <c r="J7389" t="s">
        <v>9173</v>
      </c>
      <c r="K7389" t="s">
        <v>56</v>
      </c>
      <c r="L7389" t="s">
        <v>903</v>
      </c>
      <c r="M7389" t="s">
        <v>1829</v>
      </c>
      <c r="N7389" s="5">
        <v>8826444</v>
      </c>
    </row>
    <row r="7390" spans="1:14" x14ac:dyDescent="0.25">
      <c r="A7390" t="s">
        <v>73</v>
      </c>
      <c r="B7390" t="s">
        <v>2130</v>
      </c>
      <c r="C7390">
        <v>2118</v>
      </c>
      <c r="D7390" s="2">
        <v>46113</v>
      </c>
      <c r="E7390" t="s">
        <v>906</v>
      </c>
      <c r="F7390" t="s">
        <v>1139</v>
      </c>
      <c r="G7390" t="s">
        <v>1140</v>
      </c>
      <c r="H7390" t="s">
        <v>6780</v>
      </c>
      <c r="I7390" t="s">
        <v>9174</v>
      </c>
      <c r="J7390" t="s">
        <v>9175</v>
      </c>
      <c r="K7390" t="s">
        <v>56</v>
      </c>
      <c r="L7390" t="s">
        <v>903</v>
      </c>
      <c r="M7390" t="s">
        <v>1829</v>
      </c>
      <c r="N7390" s="5">
        <v>1683372</v>
      </c>
    </row>
    <row r="7391" spans="1:14" x14ac:dyDescent="0.25">
      <c r="A7391" t="s">
        <v>73</v>
      </c>
      <c r="B7391" t="s">
        <v>2130</v>
      </c>
      <c r="C7391">
        <v>2118</v>
      </c>
      <c r="D7391" s="2">
        <v>46113</v>
      </c>
      <c r="E7391" t="s">
        <v>906</v>
      </c>
      <c r="F7391" t="s">
        <v>1818</v>
      </c>
      <c r="G7391" t="s">
        <v>14</v>
      </c>
      <c r="H7391" t="s">
        <v>2433</v>
      </c>
      <c r="I7391" t="s">
        <v>14</v>
      </c>
      <c r="J7391" t="s">
        <v>9160</v>
      </c>
      <c r="K7391" t="s">
        <v>838</v>
      </c>
      <c r="L7391" t="s">
        <v>903</v>
      </c>
      <c r="M7391" t="s">
        <v>1829</v>
      </c>
      <c r="N7391" s="5">
        <v>33765857</v>
      </c>
    </row>
    <row r="7392" spans="1:14" x14ac:dyDescent="0.25">
      <c r="A7392" t="s">
        <v>73</v>
      </c>
      <c r="B7392" t="s">
        <v>2130</v>
      </c>
      <c r="C7392">
        <v>2118</v>
      </c>
      <c r="D7392" s="2">
        <v>46113</v>
      </c>
      <c r="E7392" t="s">
        <v>907</v>
      </c>
      <c r="F7392" t="s">
        <v>1031</v>
      </c>
      <c r="G7392" t="s">
        <v>1024</v>
      </c>
      <c r="H7392" t="s">
        <v>1020</v>
      </c>
      <c r="I7392" t="s">
        <v>9167</v>
      </c>
      <c r="J7392" t="s">
        <v>9176</v>
      </c>
      <c r="K7392" t="s">
        <v>56</v>
      </c>
      <c r="L7392" t="s">
        <v>904</v>
      </c>
      <c r="M7392" t="s">
        <v>1829</v>
      </c>
      <c r="N7392" s="5">
        <v>-5550103</v>
      </c>
    </row>
    <row r="7393" spans="1:14" x14ac:dyDescent="0.25">
      <c r="A7393" t="s">
        <v>73</v>
      </c>
      <c r="B7393" t="s">
        <v>2130</v>
      </c>
      <c r="C7393">
        <v>2118</v>
      </c>
      <c r="D7393" s="2">
        <v>46113</v>
      </c>
      <c r="E7393" t="s">
        <v>907</v>
      </c>
      <c r="F7393" t="s">
        <v>1818</v>
      </c>
      <c r="G7393" t="s">
        <v>14</v>
      </c>
      <c r="H7393" t="s">
        <v>2433</v>
      </c>
      <c r="I7393" t="s">
        <v>14</v>
      </c>
      <c r="J7393" t="s">
        <v>9177</v>
      </c>
      <c r="K7393" t="s">
        <v>56</v>
      </c>
      <c r="L7393" t="s">
        <v>904</v>
      </c>
      <c r="M7393" t="s">
        <v>1829</v>
      </c>
      <c r="N7393" s="5">
        <v>-33765857</v>
      </c>
    </row>
    <row r="7394" spans="1:14" x14ac:dyDescent="0.25">
      <c r="A7394" t="s">
        <v>73</v>
      </c>
      <c r="B7394" t="s">
        <v>2130</v>
      </c>
      <c r="C7394">
        <v>2118</v>
      </c>
      <c r="D7394" s="2">
        <v>46143</v>
      </c>
      <c r="E7394" t="s">
        <v>905</v>
      </c>
      <c r="F7394" t="s">
        <v>111</v>
      </c>
      <c r="G7394" t="s">
        <v>1978</v>
      </c>
      <c r="H7394" t="s">
        <v>6717</v>
      </c>
      <c r="I7394" t="s">
        <v>11670</v>
      </c>
      <c r="J7394" t="s">
        <v>377</v>
      </c>
      <c r="K7394" t="s">
        <v>56</v>
      </c>
      <c r="L7394" t="s">
        <v>902</v>
      </c>
      <c r="M7394" t="s">
        <v>1829</v>
      </c>
      <c r="N7394" s="5">
        <v>6722489</v>
      </c>
    </row>
    <row r="7395" spans="1:14" x14ac:dyDescent="0.25">
      <c r="A7395" t="s">
        <v>73</v>
      </c>
      <c r="B7395" t="s">
        <v>2130</v>
      </c>
      <c r="C7395">
        <v>2118</v>
      </c>
      <c r="D7395" s="2">
        <v>46143</v>
      </c>
      <c r="E7395" t="s">
        <v>905</v>
      </c>
      <c r="F7395" t="s">
        <v>111</v>
      </c>
      <c r="G7395" t="s">
        <v>1978</v>
      </c>
      <c r="H7395" t="s">
        <v>2158</v>
      </c>
      <c r="I7395" t="s">
        <v>4615</v>
      </c>
      <c r="J7395" t="s">
        <v>377</v>
      </c>
      <c r="K7395" t="s">
        <v>56</v>
      </c>
      <c r="L7395" t="s">
        <v>902</v>
      </c>
      <c r="M7395" t="s">
        <v>1829</v>
      </c>
      <c r="N7395" s="5">
        <v>-1504324</v>
      </c>
    </row>
    <row r="7396" spans="1:14" x14ac:dyDescent="0.25">
      <c r="A7396" t="s">
        <v>73</v>
      </c>
      <c r="B7396" t="s">
        <v>2130</v>
      </c>
      <c r="C7396">
        <v>2118</v>
      </c>
      <c r="D7396" s="2">
        <v>46143</v>
      </c>
      <c r="E7396" t="s">
        <v>905</v>
      </c>
      <c r="F7396" t="s">
        <v>111</v>
      </c>
      <c r="G7396" t="s">
        <v>1978</v>
      </c>
      <c r="H7396" t="s">
        <v>2158</v>
      </c>
      <c r="I7396" t="s">
        <v>11037</v>
      </c>
      <c r="J7396" t="s">
        <v>377</v>
      </c>
      <c r="K7396" t="s">
        <v>56</v>
      </c>
      <c r="L7396" t="s">
        <v>902</v>
      </c>
      <c r="M7396" t="s">
        <v>1829</v>
      </c>
      <c r="N7396" s="5">
        <v>1504324</v>
      </c>
    </row>
    <row r="7397" spans="1:14" x14ac:dyDescent="0.25">
      <c r="A7397" t="s">
        <v>73</v>
      </c>
      <c r="B7397" t="s">
        <v>2130</v>
      </c>
      <c r="C7397">
        <v>2118</v>
      </c>
      <c r="D7397" s="2">
        <v>46143</v>
      </c>
      <c r="E7397" t="s">
        <v>905</v>
      </c>
      <c r="F7397" t="s">
        <v>9168</v>
      </c>
      <c r="G7397" t="s">
        <v>14</v>
      </c>
      <c r="H7397" t="s">
        <v>6779</v>
      </c>
      <c r="I7397" t="s">
        <v>9169</v>
      </c>
      <c r="J7397" t="s">
        <v>9827</v>
      </c>
      <c r="K7397" t="s">
        <v>56</v>
      </c>
      <c r="L7397" t="s">
        <v>902</v>
      </c>
      <c r="M7397" t="s">
        <v>1829</v>
      </c>
      <c r="N7397" s="5">
        <v>6018030</v>
      </c>
    </row>
    <row r="7398" spans="1:14" x14ac:dyDescent="0.25">
      <c r="A7398" t="s">
        <v>73</v>
      </c>
      <c r="B7398" t="s">
        <v>2130</v>
      </c>
      <c r="C7398">
        <v>2118</v>
      </c>
      <c r="D7398" s="2">
        <v>46143</v>
      </c>
      <c r="E7398" t="s">
        <v>905</v>
      </c>
      <c r="F7398" t="s">
        <v>934</v>
      </c>
      <c r="G7398" t="s">
        <v>935</v>
      </c>
      <c r="H7398" t="s">
        <v>6776</v>
      </c>
      <c r="I7398" t="s">
        <v>11671</v>
      </c>
      <c r="J7398" t="s">
        <v>935</v>
      </c>
      <c r="K7398" t="s">
        <v>56</v>
      </c>
      <c r="L7398" t="s">
        <v>902</v>
      </c>
      <c r="M7398" t="s">
        <v>1829</v>
      </c>
      <c r="N7398" s="5">
        <v>9562013</v>
      </c>
    </row>
    <row r="7399" spans="1:14" x14ac:dyDescent="0.25">
      <c r="A7399" t="s">
        <v>73</v>
      </c>
      <c r="B7399" t="s">
        <v>2130</v>
      </c>
      <c r="C7399">
        <v>2118</v>
      </c>
      <c r="D7399" s="2">
        <v>46143</v>
      </c>
      <c r="E7399" t="s">
        <v>905</v>
      </c>
      <c r="F7399" t="s">
        <v>934</v>
      </c>
      <c r="G7399" t="s">
        <v>935</v>
      </c>
      <c r="H7399" t="s">
        <v>6777</v>
      </c>
      <c r="I7399" t="s">
        <v>9172</v>
      </c>
      <c r="J7399" t="s">
        <v>935</v>
      </c>
      <c r="K7399" t="s">
        <v>56</v>
      </c>
      <c r="L7399" t="s">
        <v>902</v>
      </c>
      <c r="M7399" t="s">
        <v>1829</v>
      </c>
      <c r="N7399" s="5">
        <v>398549</v>
      </c>
    </row>
    <row r="7400" spans="1:14" x14ac:dyDescent="0.25">
      <c r="A7400" t="s">
        <v>73</v>
      </c>
      <c r="B7400" t="s">
        <v>2130</v>
      </c>
      <c r="C7400">
        <v>2118</v>
      </c>
      <c r="D7400" s="2">
        <v>46143</v>
      </c>
      <c r="E7400" t="s">
        <v>905</v>
      </c>
      <c r="F7400" t="s">
        <v>934</v>
      </c>
      <c r="G7400" t="s">
        <v>935</v>
      </c>
      <c r="H7400" t="s">
        <v>6778</v>
      </c>
      <c r="I7400" t="s">
        <v>11672</v>
      </c>
      <c r="J7400" t="s">
        <v>935</v>
      </c>
      <c r="K7400" t="s">
        <v>56</v>
      </c>
      <c r="L7400" t="s">
        <v>902</v>
      </c>
      <c r="M7400" t="s">
        <v>1829</v>
      </c>
      <c r="N7400" s="5">
        <v>5579700</v>
      </c>
    </row>
    <row r="7401" spans="1:14" x14ac:dyDescent="0.25">
      <c r="A7401" t="s">
        <v>73</v>
      </c>
      <c r="B7401" t="s">
        <v>2130</v>
      </c>
      <c r="C7401">
        <v>2118</v>
      </c>
      <c r="D7401" s="2">
        <v>46143</v>
      </c>
      <c r="E7401" t="s">
        <v>905</v>
      </c>
      <c r="F7401" t="s">
        <v>9652</v>
      </c>
      <c r="G7401" t="s">
        <v>14</v>
      </c>
      <c r="H7401" t="s">
        <v>10359</v>
      </c>
      <c r="I7401" t="s">
        <v>11673</v>
      </c>
      <c r="J7401" t="s">
        <v>11674</v>
      </c>
      <c r="K7401" t="s">
        <v>56</v>
      </c>
      <c r="L7401" t="s">
        <v>902</v>
      </c>
      <c r="M7401" t="s">
        <v>1829</v>
      </c>
      <c r="N7401" s="5">
        <v>8460999</v>
      </c>
    </row>
    <row r="7402" spans="1:14" x14ac:dyDescent="0.25">
      <c r="A7402" t="s">
        <v>73</v>
      </c>
      <c r="B7402" t="s">
        <v>2130</v>
      </c>
      <c r="C7402">
        <v>2118</v>
      </c>
      <c r="D7402" s="2">
        <v>46143</v>
      </c>
      <c r="E7402" t="s">
        <v>905</v>
      </c>
      <c r="F7402" t="s">
        <v>2731</v>
      </c>
      <c r="G7402" t="s">
        <v>2732</v>
      </c>
      <c r="H7402" t="s">
        <v>6773</v>
      </c>
      <c r="I7402" t="s">
        <v>11675</v>
      </c>
      <c r="J7402" t="s">
        <v>11676</v>
      </c>
      <c r="K7402" t="s">
        <v>56</v>
      </c>
      <c r="L7402" t="s">
        <v>902</v>
      </c>
      <c r="M7402" t="s">
        <v>1829</v>
      </c>
      <c r="N7402" s="5">
        <v>8826444</v>
      </c>
    </row>
    <row r="7403" spans="1:14" x14ac:dyDescent="0.25">
      <c r="A7403" t="s">
        <v>73</v>
      </c>
      <c r="B7403" t="s">
        <v>2130</v>
      </c>
      <c r="C7403">
        <v>2118</v>
      </c>
      <c r="D7403" s="2">
        <v>46143</v>
      </c>
      <c r="E7403" t="s">
        <v>905</v>
      </c>
      <c r="F7403" t="s">
        <v>1139</v>
      </c>
      <c r="G7403" t="s">
        <v>1140</v>
      </c>
      <c r="H7403" t="s">
        <v>6780</v>
      </c>
      <c r="I7403" t="s">
        <v>9174</v>
      </c>
      <c r="J7403" t="s">
        <v>1140</v>
      </c>
      <c r="K7403" t="s">
        <v>56</v>
      </c>
      <c r="L7403" t="s">
        <v>902</v>
      </c>
      <c r="M7403" t="s">
        <v>1829</v>
      </c>
      <c r="N7403" s="5">
        <v>1683372</v>
      </c>
    </row>
    <row r="7404" spans="1:14" x14ac:dyDescent="0.25">
      <c r="A7404" t="s">
        <v>73</v>
      </c>
      <c r="B7404" t="s">
        <v>2130</v>
      </c>
      <c r="C7404">
        <v>2118</v>
      </c>
      <c r="D7404" s="2">
        <v>46143</v>
      </c>
      <c r="E7404" t="s">
        <v>905</v>
      </c>
      <c r="F7404" t="s">
        <v>7723</v>
      </c>
      <c r="G7404" t="s">
        <v>7724</v>
      </c>
      <c r="H7404" t="s">
        <v>9645</v>
      </c>
      <c r="I7404" t="s">
        <v>11677</v>
      </c>
      <c r="J7404" t="s">
        <v>11678</v>
      </c>
      <c r="K7404" t="s">
        <v>56</v>
      </c>
      <c r="L7404" t="s">
        <v>902</v>
      </c>
      <c r="M7404" t="s">
        <v>1829</v>
      </c>
      <c r="N7404" s="5">
        <v>8915760</v>
      </c>
    </row>
    <row r="7405" spans="1:14" x14ac:dyDescent="0.25">
      <c r="A7405" t="s">
        <v>73</v>
      </c>
      <c r="B7405" t="s">
        <v>2130</v>
      </c>
      <c r="C7405">
        <v>2118</v>
      </c>
      <c r="D7405" s="2">
        <v>46143</v>
      </c>
      <c r="E7405" t="s">
        <v>905</v>
      </c>
      <c r="F7405" t="s">
        <v>6191</v>
      </c>
      <c r="G7405" t="s">
        <v>6192</v>
      </c>
      <c r="H7405" t="s">
        <v>10354</v>
      </c>
      <c r="I7405" t="s">
        <v>11679</v>
      </c>
      <c r="J7405" t="s">
        <v>9133</v>
      </c>
      <c r="K7405" t="s">
        <v>56</v>
      </c>
      <c r="L7405" t="s">
        <v>902</v>
      </c>
      <c r="M7405" t="s">
        <v>1829</v>
      </c>
      <c r="N7405" s="5">
        <v>846805</v>
      </c>
    </row>
    <row r="7406" spans="1:14" x14ac:dyDescent="0.25">
      <c r="A7406" t="s">
        <v>73</v>
      </c>
      <c r="B7406" t="s">
        <v>2130</v>
      </c>
      <c r="C7406">
        <v>2118</v>
      </c>
      <c r="D7406" s="2">
        <v>46143</v>
      </c>
      <c r="E7406" t="s">
        <v>906</v>
      </c>
      <c r="F7406" t="s">
        <v>5910</v>
      </c>
      <c r="G7406" t="s">
        <v>14</v>
      </c>
      <c r="H7406" t="s">
        <v>9951</v>
      </c>
      <c r="I7406" t="s">
        <v>14</v>
      </c>
      <c r="J7406" t="s">
        <v>11680</v>
      </c>
      <c r="K7406" t="s">
        <v>838</v>
      </c>
      <c r="L7406" t="s">
        <v>903</v>
      </c>
      <c r="M7406" t="s">
        <v>1829</v>
      </c>
      <c r="N7406" s="5">
        <v>6086529</v>
      </c>
    </row>
    <row r="7407" spans="1:14" x14ac:dyDescent="0.25">
      <c r="A7407" t="s">
        <v>73</v>
      </c>
      <c r="B7407" t="s">
        <v>2130</v>
      </c>
      <c r="C7407">
        <v>2118</v>
      </c>
      <c r="D7407" s="2">
        <v>46143</v>
      </c>
      <c r="E7407" t="s">
        <v>906</v>
      </c>
      <c r="F7407" t="s">
        <v>5910</v>
      </c>
      <c r="G7407" t="s">
        <v>14</v>
      </c>
      <c r="H7407" t="s">
        <v>9952</v>
      </c>
      <c r="I7407" t="s">
        <v>14</v>
      </c>
      <c r="J7407" t="s">
        <v>11680</v>
      </c>
      <c r="K7407" t="s">
        <v>838</v>
      </c>
      <c r="L7407" t="s">
        <v>903</v>
      </c>
      <c r="M7407" t="s">
        <v>1829</v>
      </c>
      <c r="N7407" s="5">
        <v>6086529</v>
      </c>
    </row>
    <row r="7408" spans="1:14" x14ac:dyDescent="0.25">
      <c r="A7408" t="s">
        <v>73</v>
      </c>
      <c r="B7408" t="s">
        <v>2130</v>
      </c>
      <c r="C7408">
        <v>2118</v>
      </c>
      <c r="D7408" s="2">
        <v>46143</v>
      </c>
      <c r="E7408" t="s">
        <v>906</v>
      </c>
      <c r="F7408" t="s">
        <v>219</v>
      </c>
      <c r="G7408" t="s">
        <v>301</v>
      </c>
      <c r="H7408" t="s">
        <v>9651</v>
      </c>
      <c r="I7408" t="s">
        <v>14</v>
      </c>
      <c r="J7408" t="s">
        <v>1985</v>
      </c>
      <c r="K7408" t="s">
        <v>838</v>
      </c>
      <c r="L7408" t="s">
        <v>903</v>
      </c>
      <c r="M7408" t="s">
        <v>1829</v>
      </c>
      <c r="N7408" s="5">
        <v>19527958</v>
      </c>
    </row>
    <row r="7409" spans="1:14" x14ac:dyDescent="0.25">
      <c r="A7409" t="s">
        <v>73</v>
      </c>
      <c r="B7409" t="s">
        <v>2130</v>
      </c>
      <c r="C7409">
        <v>2118</v>
      </c>
      <c r="D7409" s="2">
        <v>46143</v>
      </c>
      <c r="E7409" t="s">
        <v>906</v>
      </c>
      <c r="F7409" t="s">
        <v>6191</v>
      </c>
      <c r="G7409" t="s">
        <v>6192</v>
      </c>
      <c r="H7409" t="s">
        <v>10354</v>
      </c>
      <c r="I7409" t="s">
        <v>14</v>
      </c>
      <c r="J7409" t="s">
        <v>9179</v>
      </c>
      <c r="K7409" t="s">
        <v>56</v>
      </c>
      <c r="L7409" t="s">
        <v>903</v>
      </c>
      <c r="M7409" t="s">
        <v>1829</v>
      </c>
      <c r="N7409" s="5">
        <v>852114</v>
      </c>
    </row>
    <row r="7410" spans="1:14" x14ac:dyDescent="0.25">
      <c r="A7410" t="s">
        <v>73</v>
      </c>
      <c r="B7410" t="s">
        <v>2130</v>
      </c>
      <c r="C7410">
        <v>2118</v>
      </c>
      <c r="D7410" s="2">
        <v>46143</v>
      </c>
      <c r="E7410" t="s">
        <v>907</v>
      </c>
      <c r="F7410" t="s">
        <v>9168</v>
      </c>
      <c r="G7410" t="s">
        <v>14</v>
      </c>
      <c r="H7410" t="s">
        <v>6779</v>
      </c>
      <c r="I7410" t="s">
        <v>9169</v>
      </c>
      <c r="J7410" t="s">
        <v>11681</v>
      </c>
      <c r="K7410" t="s">
        <v>56</v>
      </c>
      <c r="L7410" t="s">
        <v>904</v>
      </c>
      <c r="M7410" t="s">
        <v>1829</v>
      </c>
      <c r="N7410" s="5">
        <v>-6018030</v>
      </c>
    </row>
    <row r="7411" spans="1:14" x14ac:dyDescent="0.25">
      <c r="A7411" t="s">
        <v>73</v>
      </c>
      <c r="B7411" t="s">
        <v>2130</v>
      </c>
      <c r="C7411">
        <v>2118</v>
      </c>
      <c r="D7411" s="2">
        <v>46143</v>
      </c>
      <c r="E7411" t="s">
        <v>907</v>
      </c>
      <c r="F7411" t="s">
        <v>934</v>
      </c>
      <c r="G7411" t="s">
        <v>935</v>
      </c>
      <c r="H7411" t="s">
        <v>6776</v>
      </c>
      <c r="I7411" t="s">
        <v>11671</v>
      </c>
      <c r="J7411" t="s">
        <v>11682</v>
      </c>
      <c r="K7411" t="s">
        <v>56</v>
      </c>
      <c r="L7411" t="s">
        <v>904</v>
      </c>
      <c r="M7411" t="s">
        <v>1829</v>
      </c>
      <c r="N7411" s="5">
        <v>-9562013</v>
      </c>
    </row>
    <row r="7412" spans="1:14" x14ac:dyDescent="0.25">
      <c r="A7412" t="s">
        <v>73</v>
      </c>
      <c r="B7412" t="s">
        <v>2130</v>
      </c>
      <c r="C7412">
        <v>2118</v>
      </c>
      <c r="D7412" s="2">
        <v>46143</v>
      </c>
      <c r="E7412" t="s">
        <v>907</v>
      </c>
      <c r="F7412" t="s">
        <v>934</v>
      </c>
      <c r="G7412" t="s">
        <v>935</v>
      </c>
      <c r="H7412" t="s">
        <v>6777</v>
      </c>
      <c r="I7412" t="s">
        <v>9172</v>
      </c>
      <c r="J7412" t="s">
        <v>11682</v>
      </c>
      <c r="K7412" t="s">
        <v>56</v>
      </c>
      <c r="L7412" t="s">
        <v>904</v>
      </c>
      <c r="M7412" t="s">
        <v>1829</v>
      </c>
      <c r="N7412" s="5">
        <v>-398549</v>
      </c>
    </row>
    <row r="7413" spans="1:14" x14ac:dyDescent="0.25">
      <c r="A7413" t="s">
        <v>73</v>
      </c>
      <c r="B7413" t="s">
        <v>2130</v>
      </c>
      <c r="C7413">
        <v>2118</v>
      </c>
      <c r="D7413" s="2">
        <v>46143</v>
      </c>
      <c r="E7413" t="s">
        <v>907</v>
      </c>
      <c r="F7413" t="s">
        <v>934</v>
      </c>
      <c r="G7413" t="s">
        <v>935</v>
      </c>
      <c r="H7413" t="s">
        <v>6778</v>
      </c>
      <c r="I7413" t="s">
        <v>11672</v>
      </c>
      <c r="J7413" t="s">
        <v>11682</v>
      </c>
      <c r="K7413" t="s">
        <v>56</v>
      </c>
      <c r="L7413" t="s">
        <v>904</v>
      </c>
      <c r="M7413" t="s">
        <v>1829</v>
      </c>
      <c r="N7413" s="5">
        <v>-5579700</v>
      </c>
    </row>
    <row r="7414" spans="1:14" x14ac:dyDescent="0.25">
      <c r="A7414" t="s">
        <v>73</v>
      </c>
      <c r="B7414" t="s">
        <v>2130</v>
      </c>
      <c r="C7414">
        <v>2118</v>
      </c>
      <c r="D7414" s="2">
        <v>46143</v>
      </c>
      <c r="E7414" t="s">
        <v>907</v>
      </c>
      <c r="F7414" t="s">
        <v>2731</v>
      </c>
      <c r="G7414" t="s">
        <v>2732</v>
      </c>
      <c r="H7414" t="s">
        <v>6773</v>
      </c>
      <c r="I7414" t="s">
        <v>11675</v>
      </c>
      <c r="J7414" t="s">
        <v>11683</v>
      </c>
      <c r="K7414" t="s">
        <v>56</v>
      </c>
      <c r="L7414" t="s">
        <v>904</v>
      </c>
      <c r="M7414" t="s">
        <v>1829</v>
      </c>
      <c r="N7414" s="5">
        <v>-8826444</v>
      </c>
    </row>
    <row r="7415" spans="1:14" x14ac:dyDescent="0.25">
      <c r="A7415" t="s">
        <v>73</v>
      </c>
      <c r="B7415" t="s">
        <v>2130</v>
      </c>
      <c r="C7415">
        <v>2118</v>
      </c>
      <c r="D7415" s="2">
        <v>46143</v>
      </c>
      <c r="E7415" t="s">
        <v>907</v>
      </c>
      <c r="F7415" t="s">
        <v>1139</v>
      </c>
      <c r="G7415" t="s">
        <v>1140</v>
      </c>
      <c r="H7415" t="s">
        <v>6780</v>
      </c>
      <c r="I7415" t="s">
        <v>9174</v>
      </c>
      <c r="J7415" t="s">
        <v>11684</v>
      </c>
      <c r="K7415" t="s">
        <v>56</v>
      </c>
      <c r="L7415" t="s">
        <v>904</v>
      </c>
      <c r="M7415" t="s">
        <v>1829</v>
      </c>
      <c r="N7415" s="5">
        <v>-1683372</v>
      </c>
    </row>
    <row r="7416" spans="1:14" x14ac:dyDescent="0.25">
      <c r="A7416" t="s">
        <v>73</v>
      </c>
      <c r="B7416" t="s">
        <v>2130</v>
      </c>
      <c r="C7416">
        <v>2118</v>
      </c>
      <c r="D7416" s="2">
        <v>46143</v>
      </c>
      <c r="E7416" t="s">
        <v>907</v>
      </c>
      <c r="F7416" t="s">
        <v>1818</v>
      </c>
      <c r="G7416" t="s">
        <v>14</v>
      </c>
      <c r="H7416" t="s">
        <v>2433</v>
      </c>
      <c r="I7416" t="s">
        <v>14</v>
      </c>
      <c r="J7416" t="s">
        <v>9177</v>
      </c>
      <c r="K7416" t="s">
        <v>838</v>
      </c>
      <c r="L7416" t="s">
        <v>904</v>
      </c>
      <c r="M7416" t="s">
        <v>1829</v>
      </c>
      <c r="N7416" s="5">
        <v>-33765857</v>
      </c>
    </row>
    <row r="7417" spans="1:14" x14ac:dyDescent="0.25">
      <c r="A7417" t="s">
        <v>73</v>
      </c>
      <c r="B7417" t="s">
        <v>2130</v>
      </c>
      <c r="C7417">
        <v>2118</v>
      </c>
      <c r="D7417" s="2">
        <v>46174</v>
      </c>
      <c r="E7417" t="s">
        <v>905</v>
      </c>
      <c r="F7417" t="s">
        <v>5910</v>
      </c>
      <c r="G7417" t="s">
        <v>14</v>
      </c>
      <c r="H7417" t="s">
        <v>9951</v>
      </c>
      <c r="I7417" t="s">
        <v>13092</v>
      </c>
      <c r="J7417" t="s">
        <v>5911</v>
      </c>
      <c r="K7417" t="s">
        <v>56</v>
      </c>
      <c r="L7417" t="s">
        <v>902</v>
      </c>
      <c r="M7417" t="s">
        <v>1829</v>
      </c>
      <c r="N7417" s="5">
        <v>5954147</v>
      </c>
    </row>
    <row r="7418" spans="1:14" x14ac:dyDescent="0.25">
      <c r="A7418" t="s">
        <v>73</v>
      </c>
      <c r="B7418" t="s">
        <v>2130</v>
      </c>
      <c r="C7418">
        <v>2118</v>
      </c>
      <c r="D7418" s="2">
        <v>46174</v>
      </c>
      <c r="E7418" t="s">
        <v>905</v>
      </c>
      <c r="F7418" t="s">
        <v>9154</v>
      </c>
      <c r="G7418" t="s">
        <v>9155</v>
      </c>
      <c r="H7418" t="s">
        <v>6720</v>
      </c>
      <c r="I7418" t="s">
        <v>13093</v>
      </c>
      <c r="J7418" t="s">
        <v>9157</v>
      </c>
      <c r="K7418" t="s">
        <v>56</v>
      </c>
      <c r="L7418" t="s">
        <v>902</v>
      </c>
      <c r="M7418" t="s">
        <v>1829</v>
      </c>
      <c r="N7418" s="5">
        <v>5937357</v>
      </c>
    </row>
    <row r="7419" spans="1:14" x14ac:dyDescent="0.25">
      <c r="A7419" t="s">
        <v>73</v>
      </c>
      <c r="B7419" t="s">
        <v>2130</v>
      </c>
      <c r="C7419">
        <v>2118</v>
      </c>
      <c r="D7419" s="2">
        <v>46174</v>
      </c>
      <c r="E7419" t="s">
        <v>905</v>
      </c>
      <c r="F7419" t="s">
        <v>9154</v>
      </c>
      <c r="G7419" t="s">
        <v>9155</v>
      </c>
      <c r="H7419" t="s">
        <v>6720</v>
      </c>
      <c r="I7419" t="s">
        <v>13094</v>
      </c>
      <c r="J7419" t="s">
        <v>9157</v>
      </c>
      <c r="K7419" t="s">
        <v>56</v>
      </c>
      <c r="L7419" t="s">
        <v>902</v>
      </c>
      <c r="M7419" t="s">
        <v>1829</v>
      </c>
      <c r="N7419" s="5">
        <v>5937357</v>
      </c>
    </row>
    <row r="7420" spans="1:14" x14ac:dyDescent="0.25">
      <c r="A7420" t="s">
        <v>73</v>
      </c>
      <c r="B7420" t="s">
        <v>2130</v>
      </c>
      <c r="C7420">
        <v>2118</v>
      </c>
      <c r="D7420" s="2">
        <v>46174</v>
      </c>
      <c r="E7420" t="s">
        <v>905</v>
      </c>
      <c r="F7420" t="s">
        <v>9154</v>
      </c>
      <c r="G7420" t="s">
        <v>9155</v>
      </c>
      <c r="H7420" t="s">
        <v>6720</v>
      </c>
      <c r="I7420" t="s">
        <v>13095</v>
      </c>
      <c r="J7420" t="s">
        <v>5911</v>
      </c>
      <c r="K7420" t="s">
        <v>56</v>
      </c>
      <c r="L7420" t="s">
        <v>902</v>
      </c>
      <c r="M7420" t="s">
        <v>1829</v>
      </c>
      <c r="N7420" s="5">
        <v>-5937357</v>
      </c>
    </row>
    <row r="7421" spans="1:14" x14ac:dyDescent="0.25">
      <c r="A7421" t="s">
        <v>73</v>
      </c>
      <c r="B7421" t="s">
        <v>2130</v>
      </c>
      <c r="C7421">
        <v>2118</v>
      </c>
      <c r="D7421" s="2">
        <v>46174</v>
      </c>
      <c r="E7421" t="s">
        <v>905</v>
      </c>
      <c r="F7421" t="s">
        <v>1818</v>
      </c>
      <c r="G7421" t="s">
        <v>14</v>
      </c>
      <c r="H7421" t="s">
        <v>2433</v>
      </c>
      <c r="I7421" t="s">
        <v>13096</v>
      </c>
      <c r="J7421" t="s">
        <v>1819</v>
      </c>
      <c r="K7421" t="s">
        <v>56</v>
      </c>
      <c r="L7421" t="s">
        <v>902</v>
      </c>
      <c r="M7421" t="s">
        <v>1829</v>
      </c>
      <c r="N7421" s="5">
        <v>34474969</v>
      </c>
    </row>
    <row r="7422" spans="1:14" x14ac:dyDescent="0.25">
      <c r="A7422" t="s">
        <v>73</v>
      </c>
      <c r="B7422" t="s">
        <v>2130</v>
      </c>
      <c r="C7422">
        <v>2118</v>
      </c>
      <c r="D7422" s="2">
        <v>46174</v>
      </c>
      <c r="E7422" t="s">
        <v>905</v>
      </c>
      <c r="F7422" t="s">
        <v>6191</v>
      </c>
      <c r="G7422" t="s">
        <v>6192</v>
      </c>
      <c r="H7422" t="s">
        <v>10354</v>
      </c>
      <c r="I7422" t="s">
        <v>13097</v>
      </c>
      <c r="J7422" t="s">
        <v>9133</v>
      </c>
      <c r="K7422" t="s">
        <v>56</v>
      </c>
      <c r="L7422" t="s">
        <v>902</v>
      </c>
      <c r="M7422" t="s">
        <v>1829</v>
      </c>
      <c r="N7422" s="5">
        <v>856428</v>
      </c>
    </row>
    <row r="7423" spans="1:14" x14ac:dyDescent="0.25">
      <c r="A7423" t="s">
        <v>73</v>
      </c>
      <c r="B7423" t="s">
        <v>2130</v>
      </c>
      <c r="C7423">
        <v>2118</v>
      </c>
      <c r="D7423" s="2">
        <v>46174</v>
      </c>
      <c r="E7423" t="s">
        <v>906</v>
      </c>
      <c r="F7423" t="s">
        <v>1812</v>
      </c>
      <c r="G7423" t="s">
        <v>1813</v>
      </c>
      <c r="H7423" t="s">
        <v>2200</v>
      </c>
      <c r="I7423" t="s">
        <v>14</v>
      </c>
      <c r="J7423" t="s">
        <v>13098</v>
      </c>
      <c r="K7423" t="s">
        <v>838</v>
      </c>
      <c r="L7423" t="s">
        <v>903</v>
      </c>
      <c r="M7423" t="s">
        <v>1829</v>
      </c>
      <c r="N7423" s="5">
        <v>6455904</v>
      </c>
    </row>
    <row r="7424" spans="1:14" x14ac:dyDescent="0.25">
      <c r="A7424" t="s">
        <v>73</v>
      </c>
      <c r="B7424" t="s">
        <v>2130</v>
      </c>
      <c r="C7424">
        <v>2118</v>
      </c>
      <c r="D7424" s="2">
        <v>46174</v>
      </c>
      <c r="E7424" t="s">
        <v>907</v>
      </c>
      <c r="F7424" t="s">
        <v>5910</v>
      </c>
      <c r="G7424" t="s">
        <v>14</v>
      </c>
      <c r="H7424" t="s">
        <v>9951</v>
      </c>
      <c r="I7424" t="s">
        <v>14</v>
      </c>
      <c r="J7424" t="s">
        <v>13099</v>
      </c>
      <c r="K7424" t="s">
        <v>838</v>
      </c>
      <c r="L7424" t="s">
        <v>904</v>
      </c>
      <c r="M7424" t="s">
        <v>1829</v>
      </c>
      <c r="N7424" s="5">
        <v>-6086529</v>
      </c>
    </row>
    <row r="7425" spans="1:14" x14ac:dyDescent="0.25">
      <c r="A7425" t="s">
        <v>73</v>
      </c>
      <c r="B7425" t="s">
        <v>2130</v>
      </c>
      <c r="C7425">
        <v>2118</v>
      </c>
      <c r="D7425" s="2">
        <v>46174</v>
      </c>
      <c r="E7425" t="s">
        <v>907</v>
      </c>
      <c r="F7425" t="s">
        <v>5910</v>
      </c>
      <c r="G7425" t="s">
        <v>14</v>
      </c>
      <c r="H7425" t="s">
        <v>9952</v>
      </c>
      <c r="I7425" t="s">
        <v>14</v>
      </c>
      <c r="J7425" t="s">
        <v>13099</v>
      </c>
      <c r="K7425" t="s">
        <v>838</v>
      </c>
      <c r="L7425" t="s">
        <v>904</v>
      </c>
      <c r="M7425" t="s">
        <v>1829</v>
      </c>
      <c r="N7425" s="5">
        <v>-6086529</v>
      </c>
    </row>
    <row r="7426" spans="1:14" x14ac:dyDescent="0.25">
      <c r="A7426" t="s">
        <v>73</v>
      </c>
      <c r="B7426" t="s">
        <v>2130</v>
      </c>
      <c r="C7426">
        <v>2118</v>
      </c>
      <c r="D7426" s="2">
        <v>46174</v>
      </c>
      <c r="E7426" t="s">
        <v>907</v>
      </c>
      <c r="F7426" t="s">
        <v>219</v>
      </c>
      <c r="G7426" t="s">
        <v>301</v>
      </c>
      <c r="H7426" t="s">
        <v>9651</v>
      </c>
      <c r="I7426" t="s">
        <v>14</v>
      </c>
      <c r="J7426" t="s">
        <v>5297</v>
      </c>
      <c r="K7426" t="s">
        <v>838</v>
      </c>
      <c r="L7426" t="s">
        <v>904</v>
      </c>
      <c r="M7426" t="s">
        <v>1829</v>
      </c>
      <c r="N7426" s="5">
        <v>-19527958</v>
      </c>
    </row>
    <row r="7427" spans="1:14" x14ac:dyDescent="0.25">
      <c r="A7427" t="s">
        <v>73</v>
      </c>
      <c r="B7427" t="s">
        <v>2130</v>
      </c>
      <c r="C7427">
        <v>2118</v>
      </c>
      <c r="D7427" s="2">
        <v>46174</v>
      </c>
      <c r="E7427" t="s">
        <v>907</v>
      </c>
      <c r="F7427" t="s">
        <v>6191</v>
      </c>
      <c r="G7427" t="s">
        <v>6192</v>
      </c>
      <c r="H7427" t="s">
        <v>10354</v>
      </c>
      <c r="I7427" t="s">
        <v>13097</v>
      </c>
      <c r="J7427" t="s">
        <v>13100</v>
      </c>
      <c r="K7427" t="s">
        <v>56</v>
      </c>
      <c r="L7427" t="s">
        <v>904</v>
      </c>
      <c r="M7427" t="s">
        <v>1829</v>
      </c>
      <c r="N7427" s="5">
        <v>-852114</v>
      </c>
    </row>
    <row r="7428" spans="1:14" x14ac:dyDescent="0.25">
      <c r="A7428" t="s">
        <v>73</v>
      </c>
      <c r="B7428" t="s">
        <v>2130</v>
      </c>
      <c r="C7428">
        <v>3149</v>
      </c>
      <c r="D7428" s="2">
        <v>46023</v>
      </c>
      <c r="E7428" t="s">
        <v>905</v>
      </c>
      <c r="F7428" t="s">
        <v>111</v>
      </c>
      <c r="G7428" t="s">
        <v>1978</v>
      </c>
      <c r="H7428" t="s">
        <v>1182</v>
      </c>
      <c r="I7428" t="s">
        <v>4625</v>
      </c>
      <c r="J7428" t="s">
        <v>377</v>
      </c>
      <c r="K7428" t="s">
        <v>56</v>
      </c>
      <c r="L7428" t="s">
        <v>902</v>
      </c>
      <c r="M7428" t="s">
        <v>1837</v>
      </c>
      <c r="N7428" s="5">
        <v>2021594</v>
      </c>
    </row>
    <row r="7429" spans="1:14" x14ac:dyDescent="0.25">
      <c r="A7429" t="s">
        <v>73</v>
      </c>
      <c r="B7429" t="s">
        <v>2130</v>
      </c>
      <c r="C7429">
        <v>3149</v>
      </c>
      <c r="D7429" s="2">
        <v>46023</v>
      </c>
      <c r="E7429" t="s">
        <v>905</v>
      </c>
      <c r="F7429" t="s">
        <v>164</v>
      </c>
      <c r="G7429" t="s">
        <v>2</v>
      </c>
      <c r="H7429" t="s">
        <v>2357</v>
      </c>
      <c r="I7429" t="s">
        <v>2397</v>
      </c>
      <c r="J7429" t="s">
        <v>2</v>
      </c>
      <c r="K7429" t="s">
        <v>56</v>
      </c>
      <c r="L7429" t="s">
        <v>902</v>
      </c>
      <c r="M7429" t="s">
        <v>1837</v>
      </c>
      <c r="N7429" s="5">
        <v>1883071</v>
      </c>
    </row>
    <row r="7430" spans="1:14" x14ac:dyDescent="0.25">
      <c r="A7430" t="s">
        <v>73</v>
      </c>
      <c r="B7430" t="s">
        <v>2130</v>
      </c>
      <c r="C7430">
        <v>3149</v>
      </c>
      <c r="D7430" s="2">
        <v>46023</v>
      </c>
      <c r="E7430" t="s">
        <v>907</v>
      </c>
      <c r="F7430" t="s">
        <v>111</v>
      </c>
      <c r="G7430" t="s">
        <v>1978</v>
      </c>
      <c r="H7430" t="s">
        <v>1182</v>
      </c>
      <c r="I7430" t="s">
        <v>2128</v>
      </c>
      <c r="J7430" t="s">
        <v>1981</v>
      </c>
      <c r="K7430" t="s">
        <v>56</v>
      </c>
      <c r="L7430" t="s">
        <v>904</v>
      </c>
      <c r="M7430" t="s">
        <v>1837</v>
      </c>
      <c r="N7430" s="5">
        <v>-2021594</v>
      </c>
    </row>
    <row r="7431" spans="1:14" x14ac:dyDescent="0.25">
      <c r="A7431" t="s">
        <v>73</v>
      </c>
      <c r="B7431" t="s">
        <v>2130</v>
      </c>
      <c r="C7431">
        <v>3149</v>
      </c>
      <c r="D7431" s="2">
        <v>46023</v>
      </c>
      <c r="E7431" t="s">
        <v>907</v>
      </c>
      <c r="F7431" t="s">
        <v>164</v>
      </c>
      <c r="G7431" t="s">
        <v>2</v>
      </c>
      <c r="H7431" t="s">
        <v>2357</v>
      </c>
      <c r="I7431" t="s">
        <v>2397</v>
      </c>
      <c r="J7431" t="s">
        <v>1853</v>
      </c>
      <c r="K7431" t="s">
        <v>56</v>
      </c>
      <c r="L7431" t="s">
        <v>904</v>
      </c>
      <c r="M7431" t="s">
        <v>1837</v>
      </c>
      <c r="N7431" s="5">
        <v>-1883071</v>
      </c>
    </row>
    <row r="7432" spans="1:14" x14ac:dyDescent="0.25">
      <c r="A7432" t="s">
        <v>73</v>
      </c>
      <c r="B7432" t="s">
        <v>2130</v>
      </c>
      <c r="C7432">
        <v>3149</v>
      </c>
      <c r="D7432" s="2">
        <v>46054</v>
      </c>
      <c r="E7432" t="s">
        <v>905</v>
      </c>
      <c r="F7432" t="s">
        <v>1267</v>
      </c>
      <c r="G7432" t="s">
        <v>1268</v>
      </c>
      <c r="H7432" t="s">
        <v>4809</v>
      </c>
      <c r="I7432" t="s">
        <v>5861</v>
      </c>
      <c r="J7432" t="s">
        <v>1268</v>
      </c>
      <c r="K7432" t="s">
        <v>56</v>
      </c>
      <c r="L7432" t="s">
        <v>902</v>
      </c>
      <c r="M7432" t="s">
        <v>1837</v>
      </c>
      <c r="N7432" s="5">
        <v>1191678</v>
      </c>
    </row>
    <row r="7433" spans="1:14" x14ac:dyDescent="0.25">
      <c r="A7433" t="s">
        <v>73</v>
      </c>
      <c r="B7433" t="s">
        <v>2130</v>
      </c>
      <c r="C7433">
        <v>3149</v>
      </c>
      <c r="D7433" s="2">
        <v>46082</v>
      </c>
      <c r="E7433" t="s">
        <v>905</v>
      </c>
      <c r="F7433" t="s">
        <v>111</v>
      </c>
      <c r="G7433" t="s">
        <v>1978</v>
      </c>
      <c r="H7433" t="s">
        <v>1182</v>
      </c>
      <c r="I7433" t="s">
        <v>4625</v>
      </c>
      <c r="J7433" t="s">
        <v>377</v>
      </c>
      <c r="K7433" t="s">
        <v>56</v>
      </c>
      <c r="L7433" t="s">
        <v>902</v>
      </c>
      <c r="M7433" t="s">
        <v>1837</v>
      </c>
      <c r="N7433" s="5">
        <v>-2021594</v>
      </c>
    </row>
    <row r="7434" spans="1:14" x14ac:dyDescent="0.25">
      <c r="A7434" t="s">
        <v>73</v>
      </c>
      <c r="B7434" t="s">
        <v>2130</v>
      </c>
      <c r="C7434">
        <v>3149</v>
      </c>
      <c r="D7434" s="2">
        <v>46082</v>
      </c>
      <c r="E7434" t="s">
        <v>905</v>
      </c>
      <c r="F7434" t="s">
        <v>164</v>
      </c>
      <c r="G7434" t="s">
        <v>2</v>
      </c>
      <c r="H7434" t="s">
        <v>1397</v>
      </c>
      <c r="I7434" t="s">
        <v>9178</v>
      </c>
      <c r="J7434" t="s">
        <v>2</v>
      </c>
      <c r="K7434" t="s">
        <v>56</v>
      </c>
      <c r="L7434" t="s">
        <v>902</v>
      </c>
      <c r="M7434" t="s">
        <v>1837</v>
      </c>
      <c r="N7434" s="5">
        <v>3185974</v>
      </c>
    </row>
    <row r="7435" spans="1:14" x14ac:dyDescent="0.25">
      <c r="A7435" t="s">
        <v>73</v>
      </c>
      <c r="B7435" t="s">
        <v>2130</v>
      </c>
      <c r="C7435">
        <v>3149</v>
      </c>
      <c r="D7435" s="2">
        <v>46082</v>
      </c>
      <c r="E7435" t="s">
        <v>906</v>
      </c>
      <c r="F7435" t="s">
        <v>6191</v>
      </c>
      <c r="G7435" t="s">
        <v>6192</v>
      </c>
      <c r="H7435" t="s">
        <v>6775</v>
      </c>
      <c r="I7435" t="s">
        <v>14</v>
      </c>
      <c r="J7435" t="s">
        <v>9179</v>
      </c>
      <c r="K7435" t="s">
        <v>56</v>
      </c>
      <c r="L7435" t="s">
        <v>903</v>
      </c>
      <c r="M7435" t="s">
        <v>1837</v>
      </c>
      <c r="N7435" s="5">
        <v>1673352</v>
      </c>
    </row>
    <row r="7436" spans="1:14" x14ac:dyDescent="0.25">
      <c r="A7436" t="s">
        <v>73</v>
      </c>
      <c r="B7436" t="s">
        <v>2130</v>
      </c>
      <c r="C7436">
        <v>3149</v>
      </c>
      <c r="D7436" s="2">
        <v>46113</v>
      </c>
      <c r="E7436" t="s">
        <v>905</v>
      </c>
      <c r="F7436" t="s">
        <v>9180</v>
      </c>
      <c r="G7436" t="s">
        <v>9181</v>
      </c>
      <c r="H7436" t="s">
        <v>6744</v>
      </c>
      <c r="I7436" t="s">
        <v>9182</v>
      </c>
      <c r="J7436" t="s">
        <v>9183</v>
      </c>
      <c r="K7436" t="s">
        <v>56</v>
      </c>
      <c r="L7436" t="s">
        <v>902</v>
      </c>
      <c r="M7436" t="s">
        <v>1837</v>
      </c>
      <c r="N7436" s="5">
        <v>1792877</v>
      </c>
    </row>
    <row r="7437" spans="1:14" x14ac:dyDescent="0.25">
      <c r="A7437" t="s">
        <v>73</v>
      </c>
      <c r="B7437" t="s">
        <v>2130</v>
      </c>
      <c r="C7437">
        <v>3149</v>
      </c>
      <c r="D7437" s="2">
        <v>46113</v>
      </c>
      <c r="E7437" t="s">
        <v>905</v>
      </c>
      <c r="F7437" t="s">
        <v>164</v>
      </c>
      <c r="G7437" t="s">
        <v>2</v>
      </c>
      <c r="H7437" t="s">
        <v>1397</v>
      </c>
      <c r="I7437" t="s">
        <v>9184</v>
      </c>
      <c r="J7437" t="s">
        <v>2</v>
      </c>
      <c r="K7437" t="s">
        <v>56</v>
      </c>
      <c r="L7437" t="s">
        <v>902</v>
      </c>
      <c r="M7437" t="s">
        <v>1837</v>
      </c>
      <c r="N7437" s="5">
        <v>3929172</v>
      </c>
    </row>
    <row r="7438" spans="1:14" x14ac:dyDescent="0.25">
      <c r="A7438" t="s">
        <v>73</v>
      </c>
      <c r="B7438" t="s">
        <v>2130</v>
      </c>
      <c r="C7438">
        <v>3149</v>
      </c>
      <c r="D7438" s="2">
        <v>46113</v>
      </c>
      <c r="E7438" t="s">
        <v>906</v>
      </c>
      <c r="F7438" t="s">
        <v>6191</v>
      </c>
      <c r="G7438" t="s">
        <v>6192</v>
      </c>
      <c r="H7438" t="s">
        <v>6775</v>
      </c>
      <c r="I7438" t="s">
        <v>14</v>
      </c>
      <c r="J7438" t="s">
        <v>9179</v>
      </c>
      <c r="K7438" t="s">
        <v>56</v>
      </c>
      <c r="L7438" t="s">
        <v>903</v>
      </c>
      <c r="M7438" t="s">
        <v>1837</v>
      </c>
      <c r="N7438" s="5">
        <v>1693273</v>
      </c>
    </row>
    <row r="7439" spans="1:14" x14ac:dyDescent="0.25">
      <c r="A7439" t="s">
        <v>73</v>
      </c>
      <c r="B7439" t="s">
        <v>2130</v>
      </c>
      <c r="C7439">
        <v>3149</v>
      </c>
      <c r="D7439" s="2">
        <v>46113</v>
      </c>
      <c r="E7439" t="s">
        <v>907</v>
      </c>
      <c r="F7439" t="s">
        <v>6191</v>
      </c>
      <c r="G7439" t="s">
        <v>6192</v>
      </c>
      <c r="H7439" t="s">
        <v>6775</v>
      </c>
      <c r="I7439" t="s">
        <v>14</v>
      </c>
      <c r="J7439" t="s">
        <v>9185</v>
      </c>
      <c r="K7439" t="s">
        <v>56</v>
      </c>
      <c r="L7439" t="s">
        <v>904</v>
      </c>
      <c r="M7439" t="s">
        <v>1837</v>
      </c>
      <c r="N7439" s="5">
        <v>-1673352</v>
      </c>
    </row>
    <row r="7440" spans="1:14" x14ac:dyDescent="0.25">
      <c r="A7440" t="s">
        <v>73</v>
      </c>
      <c r="B7440" t="s">
        <v>2130</v>
      </c>
      <c r="C7440">
        <v>3149</v>
      </c>
      <c r="D7440" s="2">
        <v>46143</v>
      </c>
      <c r="E7440" t="s">
        <v>906</v>
      </c>
      <c r="F7440" t="s">
        <v>164</v>
      </c>
      <c r="G7440" t="s">
        <v>2</v>
      </c>
      <c r="H7440" t="s">
        <v>1397</v>
      </c>
      <c r="I7440" t="s">
        <v>14</v>
      </c>
      <c r="J7440" t="s">
        <v>1850</v>
      </c>
      <c r="K7440" t="s">
        <v>838</v>
      </c>
      <c r="L7440" t="s">
        <v>903</v>
      </c>
      <c r="M7440" t="s">
        <v>1837</v>
      </c>
      <c r="N7440" s="5">
        <v>2921534</v>
      </c>
    </row>
    <row r="7441" spans="1:14" x14ac:dyDescent="0.25">
      <c r="A7441" t="s">
        <v>73</v>
      </c>
      <c r="B7441" t="s">
        <v>2130</v>
      </c>
      <c r="C7441">
        <v>3149</v>
      </c>
      <c r="D7441" s="2">
        <v>46143</v>
      </c>
      <c r="E7441" t="s">
        <v>907</v>
      </c>
      <c r="F7441" t="s">
        <v>6191</v>
      </c>
      <c r="G7441" t="s">
        <v>6192</v>
      </c>
      <c r="H7441" t="s">
        <v>6775</v>
      </c>
      <c r="I7441" t="s">
        <v>14</v>
      </c>
      <c r="J7441" t="s">
        <v>9185</v>
      </c>
      <c r="K7441" t="s">
        <v>56</v>
      </c>
      <c r="L7441" t="s">
        <v>904</v>
      </c>
      <c r="M7441" t="s">
        <v>1837</v>
      </c>
      <c r="N7441" s="5">
        <v>-1693273</v>
      </c>
    </row>
    <row r="7442" spans="1:14" x14ac:dyDescent="0.25">
      <c r="A7442" t="s">
        <v>73</v>
      </c>
      <c r="B7442" t="s">
        <v>2130</v>
      </c>
      <c r="C7442">
        <v>3149</v>
      </c>
      <c r="D7442" s="2">
        <v>46174</v>
      </c>
      <c r="E7442" t="s">
        <v>905</v>
      </c>
      <c r="F7442" t="s">
        <v>164</v>
      </c>
      <c r="G7442" t="s">
        <v>2</v>
      </c>
      <c r="H7442" t="s">
        <v>1397</v>
      </c>
      <c r="I7442" t="s">
        <v>13101</v>
      </c>
      <c r="J7442" t="s">
        <v>2</v>
      </c>
      <c r="K7442" t="s">
        <v>838</v>
      </c>
      <c r="L7442" t="s">
        <v>902</v>
      </c>
      <c r="M7442" t="s">
        <v>1837</v>
      </c>
      <c r="N7442" s="5">
        <v>2934955</v>
      </c>
    </row>
    <row r="7443" spans="1:14" x14ac:dyDescent="0.25">
      <c r="A7443" t="s">
        <v>73</v>
      </c>
      <c r="B7443" t="s">
        <v>2130</v>
      </c>
      <c r="C7443">
        <v>3149</v>
      </c>
      <c r="D7443" s="2">
        <v>46174</v>
      </c>
      <c r="E7443" t="s">
        <v>905</v>
      </c>
      <c r="F7443" t="s">
        <v>6191</v>
      </c>
      <c r="G7443" t="s">
        <v>6192</v>
      </c>
      <c r="H7443" t="s">
        <v>6775</v>
      </c>
      <c r="I7443" t="s">
        <v>13102</v>
      </c>
      <c r="J7443" t="s">
        <v>9133</v>
      </c>
      <c r="K7443" t="s">
        <v>56</v>
      </c>
      <c r="L7443" t="s">
        <v>902</v>
      </c>
      <c r="M7443" t="s">
        <v>1837</v>
      </c>
      <c r="N7443" s="5">
        <v>1693273</v>
      </c>
    </row>
    <row r="7444" spans="1:14" x14ac:dyDescent="0.25">
      <c r="A7444" t="s">
        <v>73</v>
      </c>
      <c r="B7444" t="s">
        <v>2130</v>
      </c>
      <c r="C7444">
        <v>3149</v>
      </c>
      <c r="D7444" s="2">
        <v>46174</v>
      </c>
      <c r="E7444" t="s">
        <v>906</v>
      </c>
      <c r="F7444" t="s">
        <v>164</v>
      </c>
      <c r="G7444" t="s">
        <v>2</v>
      </c>
      <c r="H7444" t="s">
        <v>12177</v>
      </c>
      <c r="I7444" t="s">
        <v>14</v>
      </c>
      <c r="J7444" t="s">
        <v>1850</v>
      </c>
      <c r="K7444" t="s">
        <v>838</v>
      </c>
      <c r="L7444" t="s">
        <v>903</v>
      </c>
      <c r="M7444" t="s">
        <v>1837</v>
      </c>
      <c r="N7444" s="5">
        <v>1877234</v>
      </c>
    </row>
    <row r="7445" spans="1:14" x14ac:dyDescent="0.25">
      <c r="A7445" t="s">
        <v>73</v>
      </c>
      <c r="B7445" t="s">
        <v>2130</v>
      </c>
      <c r="C7445">
        <v>3149</v>
      </c>
      <c r="D7445" s="2">
        <v>46174</v>
      </c>
      <c r="E7445" t="s">
        <v>906</v>
      </c>
      <c r="F7445" t="s">
        <v>1267</v>
      </c>
      <c r="G7445" t="s">
        <v>1268</v>
      </c>
      <c r="H7445" t="s">
        <v>4809</v>
      </c>
      <c r="I7445" t="s">
        <v>14</v>
      </c>
      <c r="J7445" t="s">
        <v>13103</v>
      </c>
      <c r="K7445" t="s">
        <v>838</v>
      </c>
      <c r="L7445" t="s">
        <v>903</v>
      </c>
      <c r="M7445" t="s">
        <v>1837</v>
      </c>
      <c r="N7445" s="5">
        <v>1188848</v>
      </c>
    </row>
    <row r="7446" spans="1:14" x14ac:dyDescent="0.25">
      <c r="A7446" t="s">
        <v>73</v>
      </c>
      <c r="B7446" t="s">
        <v>2130</v>
      </c>
      <c r="C7446">
        <v>3149</v>
      </c>
      <c r="D7446" s="2">
        <v>46174</v>
      </c>
      <c r="E7446" t="s">
        <v>907</v>
      </c>
      <c r="F7446" t="s">
        <v>164</v>
      </c>
      <c r="G7446" t="s">
        <v>2</v>
      </c>
      <c r="H7446" t="s">
        <v>1397</v>
      </c>
      <c r="I7446" t="s">
        <v>13101</v>
      </c>
      <c r="J7446" t="s">
        <v>1853</v>
      </c>
      <c r="K7446" t="s">
        <v>838</v>
      </c>
      <c r="L7446" t="s">
        <v>904</v>
      </c>
      <c r="M7446" t="s">
        <v>1837</v>
      </c>
      <c r="N7446" s="5">
        <v>-2921534</v>
      </c>
    </row>
    <row r="7447" spans="1:14" x14ac:dyDescent="0.25">
      <c r="A7447" t="s">
        <v>73</v>
      </c>
      <c r="B7447" t="s">
        <v>4626</v>
      </c>
      <c r="C7447">
        <v>2375</v>
      </c>
      <c r="D7447" s="2">
        <v>46023</v>
      </c>
      <c r="E7447" t="s">
        <v>905</v>
      </c>
      <c r="F7447" t="s">
        <v>1315</v>
      </c>
      <c r="G7447" t="s">
        <v>2129</v>
      </c>
      <c r="H7447" t="s">
        <v>606</v>
      </c>
      <c r="I7447" t="s">
        <v>4627</v>
      </c>
      <c r="J7447" t="s">
        <v>1316</v>
      </c>
      <c r="K7447" t="s">
        <v>56</v>
      </c>
      <c r="L7447" t="s">
        <v>902</v>
      </c>
      <c r="M7447" t="s">
        <v>1837</v>
      </c>
      <c r="N7447" s="5">
        <v>2266764</v>
      </c>
    </row>
    <row r="7448" spans="1:14" x14ac:dyDescent="0.25">
      <c r="A7448" t="s">
        <v>73</v>
      </c>
      <c r="B7448" t="s">
        <v>4626</v>
      </c>
      <c r="C7448">
        <v>2375</v>
      </c>
      <c r="D7448" s="2">
        <v>46023</v>
      </c>
      <c r="E7448" t="s">
        <v>905</v>
      </c>
      <c r="F7448" t="s">
        <v>1315</v>
      </c>
      <c r="G7448" t="s">
        <v>2129</v>
      </c>
      <c r="H7448" t="s">
        <v>606</v>
      </c>
      <c r="I7448" t="s">
        <v>4628</v>
      </c>
      <c r="J7448" t="s">
        <v>1316</v>
      </c>
      <c r="K7448" t="s">
        <v>56</v>
      </c>
      <c r="L7448" t="s">
        <v>902</v>
      </c>
      <c r="M7448" t="s">
        <v>1837</v>
      </c>
      <c r="N7448" s="5">
        <v>15300657</v>
      </c>
    </row>
    <row r="7449" spans="1:14" x14ac:dyDescent="0.25">
      <c r="A7449" t="s">
        <v>73</v>
      </c>
      <c r="B7449" t="s">
        <v>4626</v>
      </c>
      <c r="C7449">
        <v>2375</v>
      </c>
      <c r="D7449" s="2">
        <v>46023</v>
      </c>
      <c r="E7449" t="s">
        <v>905</v>
      </c>
      <c r="F7449" t="s">
        <v>1315</v>
      </c>
      <c r="G7449" t="s">
        <v>2129</v>
      </c>
      <c r="H7449" t="s">
        <v>606</v>
      </c>
      <c r="I7449" t="s">
        <v>4629</v>
      </c>
      <c r="J7449" t="s">
        <v>1316</v>
      </c>
      <c r="K7449" t="s">
        <v>56</v>
      </c>
      <c r="L7449" t="s">
        <v>902</v>
      </c>
      <c r="M7449" t="s">
        <v>1837</v>
      </c>
      <c r="N7449" s="5">
        <v>5666910</v>
      </c>
    </row>
    <row r="7450" spans="1:14" x14ac:dyDescent="0.25">
      <c r="A7450" t="s">
        <v>73</v>
      </c>
      <c r="B7450" t="s">
        <v>4626</v>
      </c>
      <c r="C7450">
        <v>2375</v>
      </c>
      <c r="D7450" s="2">
        <v>46023</v>
      </c>
      <c r="E7450" t="s">
        <v>905</v>
      </c>
      <c r="F7450" t="s">
        <v>1315</v>
      </c>
      <c r="G7450" t="s">
        <v>2129</v>
      </c>
      <c r="H7450" t="s">
        <v>606</v>
      </c>
      <c r="I7450" t="s">
        <v>4630</v>
      </c>
      <c r="J7450" t="s">
        <v>1316</v>
      </c>
      <c r="K7450" t="s">
        <v>56</v>
      </c>
      <c r="L7450" t="s">
        <v>902</v>
      </c>
      <c r="M7450" t="s">
        <v>1837</v>
      </c>
      <c r="N7450" s="5">
        <v>2833455</v>
      </c>
    </row>
    <row r="7451" spans="1:14" x14ac:dyDescent="0.25">
      <c r="A7451" t="s">
        <v>73</v>
      </c>
      <c r="B7451" t="s">
        <v>4626</v>
      </c>
      <c r="C7451">
        <v>2375</v>
      </c>
      <c r="D7451" s="2">
        <v>46023</v>
      </c>
      <c r="E7451" t="s">
        <v>905</v>
      </c>
      <c r="F7451" t="s">
        <v>1315</v>
      </c>
      <c r="G7451" t="s">
        <v>2129</v>
      </c>
      <c r="H7451" t="s">
        <v>606</v>
      </c>
      <c r="I7451" t="s">
        <v>4631</v>
      </c>
      <c r="J7451" t="s">
        <v>1316</v>
      </c>
      <c r="K7451" t="s">
        <v>56</v>
      </c>
      <c r="L7451" t="s">
        <v>902</v>
      </c>
      <c r="M7451" t="s">
        <v>1837</v>
      </c>
      <c r="N7451" s="5">
        <v>566691</v>
      </c>
    </row>
    <row r="7452" spans="1:14" x14ac:dyDescent="0.25">
      <c r="A7452" t="s">
        <v>73</v>
      </c>
      <c r="B7452" t="s">
        <v>4626</v>
      </c>
      <c r="C7452">
        <v>2375</v>
      </c>
      <c r="D7452" s="2">
        <v>46023</v>
      </c>
      <c r="E7452" t="s">
        <v>905</v>
      </c>
      <c r="F7452" t="s">
        <v>1315</v>
      </c>
      <c r="G7452" t="s">
        <v>2129</v>
      </c>
      <c r="H7452" t="s">
        <v>606</v>
      </c>
      <c r="I7452" t="s">
        <v>4632</v>
      </c>
      <c r="J7452" t="s">
        <v>1316</v>
      </c>
      <c r="K7452" t="s">
        <v>56</v>
      </c>
      <c r="L7452" t="s">
        <v>902</v>
      </c>
      <c r="M7452" t="s">
        <v>1837</v>
      </c>
      <c r="N7452" s="5">
        <v>566691</v>
      </c>
    </row>
    <row r="7453" spans="1:14" x14ac:dyDescent="0.25">
      <c r="A7453" t="s">
        <v>73</v>
      </c>
      <c r="B7453" t="s">
        <v>4626</v>
      </c>
      <c r="C7453">
        <v>2375</v>
      </c>
      <c r="D7453" s="2">
        <v>46023</v>
      </c>
      <c r="E7453" t="s">
        <v>905</v>
      </c>
      <c r="F7453" t="s">
        <v>1315</v>
      </c>
      <c r="G7453" t="s">
        <v>2129</v>
      </c>
      <c r="H7453" t="s">
        <v>606</v>
      </c>
      <c r="I7453" t="s">
        <v>4633</v>
      </c>
      <c r="J7453" t="s">
        <v>1316</v>
      </c>
      <c r="K7453" t="s">
        <v>56</v>
      </c>
      <c r="L7453" t="s">
        <v>902</v>
      </c>
      <c r="M7453" t="s">
        <v>1837</v>
      </c>
      <c r="N7453" s="5">
        <v>2266764</v>
      </c>
    </row>
    <row r="7454" spans="1:14" x14ac:dyDescent="0.25">
      <c r="A7454" t="s">
        <v>73</v>
      </c>
      <c r="B7454" t="s">
        <v>4626</v>
      </c>
      <c r="C7454">
        <v>2375</v>
      </c>
      <c r="D7454" s="2">
        <v>46023</v>
      </c>
      <c r="E7454" t="s">
        <v>905</v>
      </c>
      <c r="F7454" t="s">
        <v>1315</v>
      </c>
      <c r="G7454" t="s">
        <v>2129</v>
      </c>
      <c r="H7454" t="s">
        <v>606</v>
      </c>
      <c r="I7454" t="s">
        <v>4634</v>
      </c>
      <c r="J7454" t="s">
        <v>1316</v>
      </c>
      <c r="K7454" t="s">
        <v>56</v>
      </c>
      <c r="L7454" t="s">
        <v>902</v>
      </c>
      <c r="M7454" t="s">
        <v>1837</v>
      </c>
      <c r="N7454" s="5">
        <v>-2266764</v>
      </c>
    </row>
    <row r="7455" spans="1:14" x14ac:dyDescent="0.25">
      <c r="A7455" t="s">
        <v>73</v>
      </c>
      <c r="B7455" t="s">
        <v>4626</v>
      </c>
      <c r="C7455">
        <v>2375</v>
      </c>
      <c r="D7455" s="2">
        <v>46023</v>
      </c>
      <c r="E7455" t="s">
        <v>905</v>
      </c>
      <c r="F7455" t="s">
        <v>2391</v>
      </c>
      <c r="G7455" t="s">
        <v>14</v>
      </c>
      <c r="H7455" t="s">
        <v>2356</v>
      </c>
      <c r="I7455" t="s">
        <v>4635</v>
      </c>
      <c r="J7455" t="s">
        <v>4636</v>
      </c>
      <c r="K7455" t="s">
        <v>56</v>
      </c>
      <c r="L7455" t="s">
        <v>902</v>
      </c>
      <c r="M7455" t="s">
        <v>1837</v>
      </c>
      <c r="N7455" s="5">
        <v>2800000</v>
      </c>
    </row>
    <row r="7456" spans="1:14" x14ac:dyDescent="0.25">
      <c r="A7456" t="s">
        <v>73</v>
      </c>
      <c r="B7456" t="s">
        <v>4626</v>
      </c>
      <c r="C7456">
        <v>2375</v>
      </c>
      <c r="D7456" s="2">
        <v>46023</v>
      </c>
      <c r="E7456" t="s">
        <v>907</v>
      </c>
      <c r="F7456" t="s">
        <v>1315</v>
      </c>
      <c r="G7456" t="s">
        <v>2129</v>
      </c>
      <c r="H7456" t="s">
        <v>606</v>
      </c>
      <c r="I7456" t="s">
        <v>4627</v>
      </c>
      <c r="J7456" t="s">
        <v>4637</v>
      </c>
      <c r="K7456" t="s">
        <v>56</v>
      </c>
      <c r="L7456" t="s">
        <v>904</v>
      </c>
      <c r="M7456" t="s">
        <v>1837</v>
      </c>
      <c r="N7456" s="5">
        <v>-2266764</v>
      </c>
    </row>
    <row r="7457" spans="1:14" x14ac:dyDescent="0.25">
      <c r="A7457" t="s">
        <v>73</v>
      </c>
      <c r="B7457" t="s">
        <v>4626</v>
      </c>
      <c r="C7457">
        <v>2375</v>
      </c>
      <c r="D7457" s="2">
        <v>46023</v>
      </c>
      <c r="E7457" t="s">
        <v>907</v>
      </c>
      <c r="F7457" t="s">
        <v>1315</v>
      </c>
      <c r="G7457" t="s">
        <v>2129</v>
      </c>
      <c r="H7457" t="s">
        <v>606</v>
      </c>
      <c r="I7457" t="s">
        <v>4628</v>
      </c>
      <c r="J7457" t="s">
        <v>4637</v>
      </c>
      <c r="K7457" t="s">
        <v>56</v>
      </c>
      <c r="L7457" t="s">
        <v>904</v>
      </c>
      <c r="M7457" t="s">
        <v>1837</v>
      </c>
      <c r="N7457" s="5">
        <v>-15300657</v>
      </c>
    </row>
    <row r="7458" spans="1:14" x14ac:dyDescent="0.25">
      <c r="A7458" t="s">
        <v>73</v>
      </c>
      <c r="B7458" t="s">
        <v>4626</v>
      </c>
      <c r="C7458">
        <v>2375</v>
      </c>
      <c r="D7458" s="2">
        <v>46023</v>
      </c>
      <c r="E7458" t="s">
        <v>907</v>
      </c>
      <c r="F7458" t="s">
        <v>2391</v>
      </c>
      <c r="G7458" t="s">
        <v>14</v>
      </c>
      <c r="H7458" t="s">
        <v>2356</v>
      </c>
      <c r="I7458" t="s">
        <v>4635</v>
      </c>
      <c r="J7458" t="s">
        <v>4638</v>
      </c>
      <c r="K7458" t="s">
        <v>56</v>
      </c>
      <c r="L7458" t="s">
        <v>904</v>
      </c>
      <c r="M7458" t="s">
        <v>1837</v>
      </c>
      <c r="N7458" s="5">
        <v>-2800000</v>
      </c>
    </row>
    <row r="7459" spans="1:14" x14ac:dyDescent="0.25">
      <c r="A7459" t="s">
        <v>73</v>
      </c>
      <c r="B7459" t="s">
        <v>4626</v>
      </c>
      <c r="C7459">
        <v>2375</v>
      </c>
      <c r="D7459" s="2">
        <v>46023</v>
      </c>
      <c r="E7459" t="s">
        <v>907</v>
      </c>
      <c r="F7459" t="s">
        <v>1560</v>
      </c>
      <c r="G7459" t="s">
        <v>1561</v>
      </c>
      <c r="H7459" t="s">
        <v>2207</v>
      </c>
      <c r="I7459" t="s">
        <v>14</v>
      </c>
      <c r="J7459" t="s">
        <v>4639</v>
      </c>
      <c r="K7459" t="s">
        <v>56</v>
      </c>
      <c r="L7459" t="s">
        <v>904</v>
      </c>
      <c r="M7459" t="s">
        <v>1837</v>
      </c>
      <c r="N7459" s="5">
        <v>-22480000</v>
      </c>
    </row>
    <row r="7460" spans="1:14" x14ac:dyDescent="0.25">
      <c r="A7460" t="s">
        <v>73</v>
      </c>
      <c r="B7460" t="s">
        <v>4626</v>
      </c>
      <c r="C7460">
        <v>2375</v>
      </c>
      <c r="D7460" s="2">
        <v>46054</v>
      </c>
      <c r="E7460" t="s">
        <v>905</v>
      </c>
      <c r="F7460" t="s">
        <v>192</v>
      </c>
      <c r="G7460" t="s">
        <v>1973</v>
      </c>
      <c r="H7460" t="s">
        <v>4807</v>
      </c>
      <c r="I7460" t="s">
        <v>5862</v>
      </c>
      <c r="J7460" t="s">
        <v>1973</v>
      </c>
      <c r="K7460" t="s">
        <v>56</v>
      </c>
      <c r="L7460" t="s">
        <v>902</v>
      </c>
      <c r="M7460" t="s">
        <v>1837</v>
      </c>
      <c r="N7460" s="5">
        <v>1232077</v>
      </c>
    </row>
    <row r="7461" spans="1:14" x14ac:dyDescent="0.25">
      <c r="A7461" t="s">
        <v>73</v>
      </c>
      <c r="B7461" t="s">
        <v>4626</v>
      </c>
      <c r="C7461">
        <v>2375</v>
      </c>
      <c r="D7461" s="2">
        <v>46054</v>
      </c>
      <c r="E7461" t="s">
        <v>905</v>
      </c>
      <c r="F7461" t="s">
        <v>192</v>
      </c>
      <c r="G7461" t="s">
        <v>1973</v>
      </c>
      <c r="H7461" t="s">
        <v>4807</v>
      </c>
      <c r="I7461" t="s">
        <v>5863</v>
      </c>
      <c r="J7461" t="s">
        <v>5864</v>
      </c>
      <c r="K7461" t="s">
        <v>56</v>
      </c>
      <c r="L7461" t="s">
        <v>902</v>
      </c>
      <c r="M7461" t="s">
        <v>1837</v>
      </c>
      <c r="N7461" s="5">
        <v>1232077</v>
      </c>
    </row>
    <row r="7462" spans="1:14" x14ac:dyDescent="0.25">
      <c r="A7462" t="s">
        <v>73</v>
      </c>
      <c r="B7462" t="s">
        <v>4626</v>
      </c>
      <c r="C7462">
        <v>2375</v>
      </c>
      <c r="D7462" s="2">
        <v>46054</v>
      </c>
      <c r="E7462" t="s">
        <v>905</v>
      </c>
      <c r="F7462" t="s">
        <v>192</v>
      </c>
      <c r="G7462" t="s">
        <v>1973</v>
      </c>
      <c r="H7462" t="s">
        <v>4807</v>
      </c>
      <c r="I7462" t="s">
        <v>5865</v>
      </c>
      <c r="J7462" t="s">
        <v>1973</v>
      </c>
      <c r="K7462" t="s">
        <v>56</v>
      </c>
      <c r="L7462" t="s">
        <v>902</v>
      </c>
      <c r="M7462" t="s">
        <v>1837</v>
      </c>
      <c r="N7462" s="5">
        <v>-1232077</v>
      </c>
    </row>
    <row r="7463" spans="1:14" x14ac:dyDescent="0.25">
      <c r="A7463" t="s">
        <v>73</v>
      </c>
      <c r="B7463" t="s">
        <v>4626</v>
      </c>
      <c r="C7463">
        <v>2375</v>
      </c>
      <c r="D7463" s="2">
        <v>46054</v>
      </c>
      <c r="E7463" t="s">
        <v>905</v>
      </c>
      <c r="F7463" t="s">
        <v>1315</v>
      </c>
      <c r="G7463" t="s">
        <v>2129</v>
      </c>
      <c r="H7463" t="s">
        <v>606</v>
      </c>
      <c r="I7463" t="s">
        <v>5866</v>
      </c>
      <c r="J7463" t="s">
        <v>1316</v>
      </c>
      <c r="K7463" t="s">
        <v>56</v>
      </c>
      <c r="L7463" t="s">
        <v>902</v>
      </c>
      <c r="M7463" t="s">
        <v>1837</v>
      </c>
      <c r="N7463" s="5">
        <v>2266764</v>
      </c>
    </row>
    <row r="7464" spans="1:14" x14ac:dyDescent="0.25">
      <c r="A7464" t="s">
        <v>73</v>
      </c>
      <c r="B7464" t="s">
        <v>4626</v>
      </c>
      <c r="C7464">
        <v>2375</v>
      </c>
      <c r="D7464" s="2">
        <v>46054</v>
      </c>
      <c r="E7464" t="s">
        <v>905</v>
      </c>
      <c r="F7464" t="s">
        <v>2287</v>
      </c>
      <c r="G7464" t="s">
        <v>14</v>
      </c>
      <c r="H7464" t="s">
        <v>2289</v>
      </c>
      <c r="I7464" t="s">
        <v>5867</v>
      </c>
      <c r="J7464" t="s">
        <v>5868</v>
      </c>
      <c r="K7464" t="s">
        <v>56</v>
      </c>
      <c r="L7464" t="s">
        <v>902</v>
      </c>
      <c r="M7464" t="s">
        <v>1837</v>
      </c>
      <c r="N7464" s="5">
        <v>3500000</v>
      </c>
    </row>
    <row r="7465" spans="1:14" x14ac:dyDescent="0.25">
      <c r="A7465" t="s">
        <v>73</v>
      </c>
      <c r="B7465" t="s">
        <v>4626</v>
      </c>
      <c r="C7465">
        <v>2375</v>
      </c>
      <c r="D7465" s="2">
        <v>46054</v>
      </c>
      <c r="E7465" t="s">
        <v>906</v>
      </c>
      <c r="F7465" t="s">
        <v>1394</v>
      </c>
      <c r="G7465" t="s">
        <v>1395</v>
      </c>
      <c r="H7465" t="s">
        <v>2211</v>
      </c>
      <c r="I7465" t="s">
        <v>14</v>
      </c>
      <c r="J7465" t="s">
        <v>5869</v>
      </c>
      <c r="K7465" t="s">
        <v>56</v>
      </c>
      <c r="L7465" t="s">
        <v>903</v>
      </c>
      <c r="M7465" t="s">
        <v>1837</v>
      </c>
      <c r="N7465" s="5">
        <v>47250000</v>
      </c>
    </row>
    <row r="7466" spans="1:14" x14ac:dyDescent="0.25">
      <c r="A7466" t="s">
        <v>73</v>
      </c>
      <c r="B7466" t="s">
        <v>4626</v>
      </c>
      <c r="C7466">
        <v>2375</v>
      </c>
      <c r="D7466" s="2">
        <v>46082</v>
      </c>
      <c r="E7466" t="s">
        <v>905</v>
      </c>
      <c r="F7466" t="s">
        <v>1591</v>
      </c>
      <c r="G7466" t="s">
        <v>9090</v>
      </c>
      <c r="H7466" t="s">
        <v>6719</v>
      </c>
      <c r="I7466" t="s">
        <v>9186</v>
      </c>
      <c r="J7466" t="s">
        <v>9090</v>
      </c>
      <c r="K7466" t="s">
        <v>56</v>
      </c>
      <c r="L7466" t="s">
        <v>902</v>
      </c>
      <c r="M7466" t="s">
        <v>1837</v>
      </c>
      <c r="N7466" s="5">
        <v>26312727</v>
      </c>
    </row>
    <row r="7467" spans="1:14" x14ac:dyDescent="0.25">
      <c r="A7467" t="s">
        <v>73</v>
      </c>
      <c r="B7467" t="s">
        <v>4626</v>
      </c>
      <c r="C7467">
        <v>2375</v>
      </c>
      <c r="D7467" s="2">
        <v>46082</v>
      </c>
      <c r="E7467" t="s">
        <v>905</v>
      </c>
      <c r="F7467" t="s">
        <v>2562</v>
      </c>
      <c r="G7467" t="s">
        <v>14</v>
      </c>
      <c r="H7467" t="s">
        <v>2564</v>
      </c>
      <c r="I7467" t="s">
        <v>9187</v>
      </c>
      <c r="J7467" t="s">
        <v>9188</v>
      </c>
      <c r="K7467" t="s">
        <v>56</v>
      </c>
      <c r="L7467" t="s">
        <v>902</v>
      </c>
      <c r="M7467" t="s">
        <v>1837</v>
      </c>
      <c r="N7467" s="5">
        <v>3500000</v>
      </c>
    </row>
    <row r="7468" spans="1:14" x14ac:dyDescent="0.25">
      <c r="A7468" t="s">
        <v>73</v>
      </c>
      <c r="B7468" t="s">
        <v>4626</v>
      </c>
      <c r="C7468">
        <v>2375</v>
      </c>
      <c r="D7468" s="2">
        <v>46082</v>
      </c>
      <c r="E7468" t="s">
        <v>905</v>
      </c>
      <c r="F7468" t="s">
        <v>1394</v>
      </c>
      <c r="G7468" t="s">
        <v>1395</v>
      </c>
      <c r="H7468" t="s">
        <v>2211</v>
      </c>
      <c r="I7468" t="s">
        <v>9189</v>
      </c>
      <c r="J7468" t="s">
        <v>9190</v>
      </c>
      <c r="K7468" t="s">
        <v>56</v>
      </c>
      <c r="L7468" t="s">
        <v>902</v>
      </c>
      <c r="M7468" t="s">
        <v>1837</v>
      </c>
      <c r="N7468" s="5">
        <v>47250000</v>
      </c>
    </row>
    <row r="7469" spans="1:14" x14ac:dyDescent="0.25">
      <c r="A7469" t="s">
        <v>73</v>
      </c>
      <c r="B7469" t="s">
        <v>4626</v>
      </c>
      <c r="C7469">
        <v>2375</v>
      </c>
      <c r="D7469" s="2">
        <v>46082</v>
      </c>
      <c r="E7469" t="s">
        <v>905</v>
      </c>
      <c r="F7469" t="s">
        <v>1560</v>
      </c>
      <c r="G7469" t="s">
        <v>1561</v>
      </c>
      <c r="H7469" t="s">
        <v>2207</v>
      </c>
      <c r="I7469" t="s">
        <v>9191</v>
      </c>
      <c r="J7469" t="s">
        <v>9192</v>
      </c>
      <c r="K7469" t="s">
        <v>56</v>
      </c>
      <c r="L7469" t="s">
        <v>902</v>
      </c>
      <c r="M7469" t="s">
        <v>1837</v>
      </c>
      <c r="N7469" s="5">
        <v>22480000</v>
      </c>
    </row>
    <row r="7470" spans="1:14" x14ac:dyDescent="0.25">
      <c r="A7470" t="s">
        <v>73</v>
      </c>
      <c r="B7470" t="s">
        <v>4626</v>
      </c>
      <c r="C7470">
        <v>2375</v>
      </c>
      <c r="D7470" s="2">
        <v>46082</v>
      </c>
      <c r="E7470" t="s">
        <v>907</v>
      </c>
      <c r="F7470" t="s">
        <v>1394</v>
      </c>
      <c r="G7470" t="s">
        <v>1395</v>
      </c>
      <c r="H7470" t="s">
        <v>2211</v>
      </c>
      <c r="I7470" t="s">
        <v>14</v>
      </c>
      <c r="J7470" t="s">
        <v>9193</v>
      </c>
      <c r="K7470" t="s">
        <v>56</v>
      </c>
      <c r="L7470" t="s">
        <v>904</v>
      </c>
      <c r="M7470" t="s">
        <v>1837</v>
      </c>
      <c r="N7470" s="5">
        <v>-47250000</v>
      </c>
    </row>
    <row r="7471" spans="1:14" x14ac:dyDescent="0.25">
      <c r="A7471" t="s">
        <v>73</v>
      </c>
      <c r="B7471" t="s">
        <v>4626</v>
      </c>
      <c r="C7471">
        <v>2375</v>
      </c>
      <c r="D7471" s="2">
        <v>46113</v>
      </c>
      <c r="E7471" t="s">
        <v>905</v>
      </c>
      <c r="F7471" t="s">
        <v>1591</v>
      </c>
      <c r="G7471" t="s">
        <v>9090</v>
      </c>
      <c r="H7471" t="s">
        <v>6719</v>
      </c>
      <c r="I7471" t="s">
        <v>9194</v>
      </c>
      <c r="J7471" t="s">
        <v>9090</v>
      </c>
      <c r="K7471" t="s">
        <v>56</v>
      </c>
      <c r="L7471" t="s">
        <v>902</v>
      </c>
      <c r="M7471" t="s">
        <v>1837</v>
      </c>
      <c r="N7471" s="5">
        <v>-26312727</v>
      </c>
    </row>
    <row r="7472" spans="1:14" x14ac:dyDescent="0.25">
      <c r="A7472" t="s">
        <v>73</v>
      </c>
      <c r="B7472" t="s">
        <v>4626</v>
      </c>
      <c r="C7472">
        <v>2375</v>
      </c>
      <c r="D7472" s="2">
        <v>46113</v>
      </c>
      <c r="E7472" t="s">
        <v>905</v>
      </c>
      <c r="F7472" t="s">
        <v>2287</v>
      </c>
      <c r="G7472" t="s">
        <v>14</v>
      </c>
      <c r="H7472" t="s">
        <v>2289</v>
      </c>
      <c r="I7472" t="s">
        <v>9195</v>
      </c>
      <c r="J7472" t="s">
        <v>9196</v>
      </c>
      <c r="K7472" t="s">
        <v>56</v>
      </c>
      <c r="L7472" t="s">
        <v>902</v>
      </c>
      <c r="M7472" t="s">
        <v>1837</v>
      </c>
      <c r="N7472" s="5">
        <v>2100000</v>
      </c>
    </row>
    <row r="7473" spans="1:14" x14ac:dyDescent="0.25">
      <c r="A7473" t="s">
        <v>73</v>
      </c>
      <c r="B7473" t="s">
        <v>4626</v>
      </c>
      <c r="C7473">
        <v>2375</v>
      </c>
      <c r="D7473" s="2">
        <v>46113</v>
      </c>
      <c r="E7473" t="s">
        <v>905</v>
      </c>
      <c r="F7473" t="s">
        <v>2391</v>
      </c>
      <c r="G7473" t="s">
        <v>14</v>
      </c>
      <c r="H7473" t="s">
        <v>2356</v>
      </c>
      <c r="I7473" t="s">
        <v>9197</v>
      </c>
      <c r="J7473" t="s">
        <v>4636</v>
      </c>
      <c r="K7473" t="s">
        <v>56</v>
      </c>
      <c r="L7473" t="s">
        <v>902</v>
      </c>
      <c r="M7473" t="s">
        <v>1837</v>
      </c>
      <c r="N7473" s="5">
        <v>-2800000</v>
      </c>
    </row>
    <row r="7474" spans="1:14" x14ac:dyDescent="0.25">
      <c r="A7474" t="s">
        <v>73</v>
      </c>
      <c r="B7474" t="s">
        <v>4626</v>
      </c>
      <c r="C7474">
        <v>2375</v>
      </c>
      <c r="D7474" s="2">
        <v>46113</v>
      </c>
      <c r="E7474" t="s">
        <v>905</v>
      </c>
      <c r="F7474" t="s">
        <v>1394</v>
      </c>
      <c r="G7474" t="s">
        <v>1395</v>
      </c>
      <c r="H7474" t="s">
        <v>2211</v>
      </c>
      <c r="I7474" t="s">
        <v>9198</v>
      </c>
      <c r="J7474" t="s">
        <v>9199</v>
      </c>
      <c r="K7474" t="s">
        <v>56</v>
      </c>
      <c r="L7474" t="s">
        <v>902</v>
      </c>
      <c r="M7474" t="s">
        <v>1837</v>
      </c>
      <c r="N7474" s="5">
        <v>27000000</v>
      </c>
    </row>
    <row r="7475" spans="1:14" x14ac:dyDescent="0.25">
      <c r="A7475" t="s">
        <v>73</v>
      </c>
      <c r="B7475" t="s">
        <v>4626</v>
      </c>
      <c r="C7475">
        <v>2375</v>
      </c>
      <c r="D7475" s="2">
        <v>46113</v>
      </c>
      <c r="E7475" t="s">
        <v>905</v>
      </c>
      <c r="F7475" t="s">
        <v>1560</v>
      </c>
      <c r="G7475" t="s">
        <v>1561</v>
      </c>
      <c r="H7475" t="s">
        <v>2207</v>
      </c>
      <c r="I7475" t="s">
        <v>9200</v>
      </c>
      <c r="J7475" t="s">
        <v>9192</v>
      </c>
      <c r="K7475" t="s">
        <v>56</v>
      </c>
      <c r="L7475" t="s">
        <v>902</v>
      </c>
      <c r="M7475" t="s">
        <v>1837</v>
      </c>
      <c r="N7475" s="5">
        <v>-22480000</v>
      </c>
    </row>
    <row r="7476" spans="1:14" x14ac:dyDescent="0.25">
      <c r="A7476" t="s">
        <v>73</v>
      </c>
      <c r="B7476" t="s">
        <v>4626</v>
      </c>
      <c r="C7476">
        <v>2375</v>
      </c>
      <c r="D7476" s="2">
        <v>46113</v>
      </c>
      <c r="E7476" t="s">
        <v>906</v>
      </c>
      <c r="F7476" t="s">
        <v>110</v>
      </c>
      <c r="G7476" t="s">
        <v>1848</v>
      </c>
      <c r="H7476" t="s">
        <v>2570</v>
      </c>
      <c r="I7476" t="s">
        <v>14</v>
      </c>
      <c r="J7476" t="s">
        <v>9201</v>
      </c>
      <c r="K7476" t="s">
        <v>56</v>
      </c>
      <c r="L7476" t="s">
        <v>903</v>
      </c>
      <c r="M7476" t="s">
        <v>1837</v>
      </c>
      <c r="N7476" s="5">
        <v>10800000</v>
      </c>
    </row>
    <row r="7477" spans="1:14" x14ac:dyDescent="0.25">
      <c r="A7477" t="s">
        <v>73</v>
      </c>
      <c r="B7477" t="s">
        <v>4626</v>
      </c>
      <c r="C7477">
        <v>2375</v>
      </c>
      <c r="D7477" s="2">
        <v>46113</v>
      </c>
      <c r="E7477" t="s">
        <v>906</v>
      </c>
      <c r="F7477" t="s">
        <v>9202</v>
      </c>
      <c r="G7477" t="s">
        <v>9203</v>
      </c>
      <c r="H7477" t="s">
        <v>6719</v>
      </c>
      <c r="I7477" t="s">
        <v>14</v>
      </c>
      <c r="J7477" t="s">
        <v>9204</v>
      </c>
      <c r="K7477" t="s">
        <v>838</v>
      </c>
      <c r="L7477" t="s">
        <v>903</v>
      </c>
      <c r="M7477" t="s">
        <v>1837</v>
      </c>
      <c r="N7477" s="5">
        <v>26312727</v>
      </c>
    </row>
    <row r="7478" spans="1:14" x14ac:dyDescent="0.25">
      <c r="A7478" t="s">
        <v>73</v>
      </c>
      <c r="B7478" t="s">
        <v>4626</v>
      </c>
      <c r="C7478">
        <v>2375</v>
      </c>
      <c r="D7478" s="2">
        <v>46113</v>
      </c>
      <c r="E7478" t="s">
        <v>906</v>
      </c>
      <c r="F7478" t="s">
        <v>2391</v>
      </c>
      <c r="G7478" t="s">
        <v>14</v>
      </c>
      <c r="H7478" t="s">
        <v>2356</v>
      </c>
      <c r="I7478" t="s">
        <v>14</v>
      </c>
      <c r="J7478" t="s">
        <v>9205</v>
      </c>
      <c r="K7478" t="s">
        <v>56</v>
      </c>
      <c r="L7478" t="s">
        <v>903</v>
      </c>
      <c r="M7478" t="s">
        <v>1837</v>
      </c>
      <c r="N7478" s="5">
        <v>2800000</v>
      </c>
    </row>
    <row r="7479" spans="1:14" x14ac:dyDescent="0.25">
      <c r="A7479" t="s">
        <v>73</v>
      </c>
      <c r="B7479" t="s">
        <v>4626</v>
      </c>
      <c r="C7479">
        <v>2375</v>
      </c>
      <c r="D7479" s="2">
        <v>46143</v>
      </c>
      <c r="E7479" t="s">
        <v>905</v>
      </c>
      <c r="F7479" t="s">
        <v>192</v>
      </c>
      <c r="G7479" t="s">
        <v>1973</v>
      </c>
      <c r="H7479" t="s">
        <v>4807</v>
      </c>
      <c r="I7479" t="s">
        <v>11685</v>
      </c>
      <c r="J7479" t="s">
        <v>1973</v>
      </c>
      <c r="K7479" t="s">
        <v>56</v>
      </c>
      <c r="L7479" t="s">
        <v>902</v>
      </c>
      <c r="M7479" t="s">
        <v>1837</v>
      </c>
      <c r="N7479" s="5">
        <v>5058986</v>
      </c>
    </row>
    <row r="7480" spans="1:14" x14ac:dyDescent="0.25">
      <c r="A7480" t="s">
        <v>73</v>
      </c>
      <c r="B7480" t="s">
        <v>4626</v>
      </c>
      <c r="C7480">
        <v>2375</v>
      </c>
      <c r="D7480" s="2">
        <v>46143</v>
      </c>
      <c r="E7480" t="s">
        <v>905</v>
      </c>
      <c r="F7480" t="s">
        <v>1591</v>
      </c>
      <c r="G7480" t="s">
        <v>9090</v>
      </c>
      <c r="H7480" t="s">
        <v>6719</v>
      </c>
      <c r="I7480" t="s">
        <v>11686</v>
      </c>
      <c r="J7480" t="s">
        <v>9090</v>
      </c>
      <c r="K7480" t="s">
        <v>838</v>
      </c>
      <c r="L7480" t="s">
        <v>902</v>
      </c>
      <c r="M7480" t="s">
        <v>1837</v>
      </c>
      <c r="N7480" s="5">
        <v>26312727</v>
      </c>
    </row>
    <row r="7481" spans="1:14" x14ac:dyDescent="0.25">
      <c r="A7481" t="s">
        <v>73</v>
      </c>
      <c r="B7481" t="s">
        <v>4626</v>
      </c>
      <c r="C7481">
        <v>2375</v>
      </c>
      <c r="D7481" s="2">
        <v>46143</v>
      </c>
      <c r="E7481" t="s">
        <v>905</v>
      </c>
      <c r="F7481" t="s">
        <v>11687</v>
      </c>
      <c r="G7481" t="s">
        <v>11688</v>
      </c>
      <c r="H7481" t="s">
        <v>2570</v>
      </c>
      <c r="I7481" t="s">
        <v>11689</v>
      </c>
      <c r="J7481" t="s">
        <v>11688</v>
      </c>
      <c r="K7481" t="s">
        <v>56</v>
      </c>
      <c r="L7481" t="s">
        <v>902</v>
      </c>
      <c r="M7481" t="s">
        <v>1837</v>
      </c>
      <c r="N7481" s="5">
        <v>10800000</v>
      </c>
    </row>
    <row r="7482" spans="1:14" x14ac:dyDescent="0.25">
      <c r="A7482" t="s">
        <v>73</v>
      </c>
      <c r="B7482" t="s">
        <v>4626</v>
      </c>
      <c r="C7482">
        <v>2375</v>
      </c>
      <c r="D7482" s="2">
        <v>46143</v>
      </c>
      <c r="E7482" t="s">
        <v>905</v>
      </c>
      <c r="F7482" t="s">
        <v>1560</v>
      </c>
      <c r="G7482" t="s">
        <v>1561</v>
      </c>
      <c r="H7482" t="s">
        <v>2207</v>
      </c>
      <c r="I7482" t="s">
        <v>11690</v>
      </c>
      <c r="J7482" t="s">
        <v>1561</v>
      </c>
      <c r="K7482" t="s">
        <v>56</v>
      </c>
      <c r="L7482" t="s">
        <v>902</v>
      </c>
      <c r="M7482" t="s">
        <v>1837</v>
      </c>
      <c r="N7482" s="5">
        <v>22480000</v>
      </c>
    </row>
    <row r="7483" spans="1:14" x14ac:dyDescent="0.25">
      <c r="A7483" t="s">
        <v>73</v>
      </c>
      <c r="B7483" t="s">
        <v>4626</v>
      </c>
      <c r="C7483">
        <v>2375</v>
      </c>
      <c r="D7483" s="2">
        <v>46143</v>
      </c>
      <c r="E7483" t="s">
        <v>905</v>
      </c>
      <c r="F7483" t="s">
        <v>1560</v>
      </c>
      <c r="G7483" t="s">
        <v>1561</v>
      </c>
      <c r="H7483" t="s">
        <v>2207</v>
      </c>
      <c r="I7483" t="s">
        <v>11691</v>
      </c>
      <c r="J7483" t="s">
        <v>1561</v>
      </c>
      <c r="K7483" t="s">
        <v>56</v>
      </c>
      <c r="L7483" t="s">
        <v>902</v>
      </c>
      <c r="M7483" t="s">
        <v>1837</v>
      </c>
      <c r="N7483" s="5">
        <v>22480000</v>
      </c>
    </row>
    <row r="7484" spans="1:14" x14ac:dyDescent="0.25">
      <c r="A7484" t="s">
        <v>73</v>
      </c>
      <c r="B7484" t="s">
        <v>4626</v>
      </c>
      <c r="C7484">
        <v>2375</v>
      </c>
      <c r="D7484" s="2">
        <v>46143</v>
      </c>
      <c r="E7484" t="s">
        <v>905</v>
      </c>
      <c r="F7484" t="s">
        <v>1560</v>
      </c>
      <c r="G7484" t="s">
        <v>1561</v>
      </c>
      <c r="H7484" t="s">
        <v>2207</v>
      </c>
      <c r="I7484" t="s">
        <v>11692</v>
      </c>
      <c r="J7484" t="s">
        <v>1561</v>
      </c>
      <c r="K7484" t="s">
        <v>56</v>
      </c>
      <c r="L7484" t="s">
        <v>902</v>
      </c>
      <c r="M7484" t="s">
        <v>1837</v>
      </c>
      <c r="N7484" s="5">
        <v>-22480000</v>
      </c>
    </row>
    <row r="7485" spans="1:14" x14ac:dyDescent="0.25">
      <c r="A7485" t="s">
        <v>73</v>
      </c>
      <c r="B7485" t="s">
        <v>4626</v>
      </c>
      <c r="C7485">
        <v>2375</v>
      </c>
      <c r="D7485" s="2">
        <v>46143</v>
      </c>
      <c r="E7485" t="s">
        <v>906</v>
      </c>
      <c r="F7485" t="s">
        <v>192</v>
      </c>
      <c r="G7485" t="s">
        <v>1973</v>
      </c>
      <c r="H7485" t="s">
        <v>4807</v>
      </c>
      <c r="I7485" t="s">
        <v>965</v>
      </c>
      <c r="J7485" t="s">
        <v>9216</v>
      </c>
      <c r="K7485" t="s">
        <v>56</v>
      </c>
      <c r="L7485" t="s">
        <v>903</v>
      </c>
      <c r="M7485" t="s">
        <v>1837</v>
      </c>
      <c r="N7485" s="5">
        <v>-5058986</v>
      </c>
    </row>
    <row r="7486" spans="1:14" x14ac:dyDescent="0.25">
      <c r="A7486" t="s">
        <v>73</v>
      </c>
      <c r="B7486" t="s">
        <v>4626</v>
      </c>
      <c r="C7486">
        <v>2375</v>
      </c>
      <c r="D7486" s="2">
        <v>46143</v>
      </c>
      <c r="E7486" t="s">
        <v>907</v>
      </c>
      <c r="F7486" t="s">
        <v>1591</v>
      </c>
      <c r="G7486" t="s">
        <v>9090</v>
      </c>
      <c r="H7486" t="s">
        <v>6719</v>
      </c>
      <c r="I7486" t="s">
        <v>11686</v>
      </c>
      <c r="J7486" t="s">
        <v>11693</v>
      </c>
      <c r="K7486" t="s">
        <v>838</v>
      </c>
      <c r="L7486" t="s">
        <v>904</v>
      </c>
      <c r="M7486" t="s">
        <v>1837</v>
      </c>
      <c r="N7486" s="5">
        <v>-26312727</v>
      </c>
    </row>
    <row r="7487" spans="1:14" x14ac:dyDescent="0.25">
      <c r="A7487" t="s">
        <v>73</v>
      </c>
      <c r="B7487" t="s">
        <v>4626</v>
      </c>
      <c r="C7487">
        <v>2375</v>
      </c>
      <c r="D7487" s="2">
        <v>46143</v>
      </c>
      <c r="E7487" t="s">
        <v>907</v>
      </c>
      <c r="F7487" t="s">
        <v>2391</v>
      </c>
      <c r="G7487" t="s">
        <v>14</v>
      </c>
      <c r="H7487" t="s">
        <v>2356</v>
      </c>
      <c r="I7487" t="s">
        <v>14</v>
      </c>
      <c r="J7487" t="s">
        <v>11694</v>
      </c>
      <c r="K7487" t="s">
        <v>56</v>
      </c>
      <c r="L7487" t="s">
        <v>904</v>
      </c>
      <c r="M7487" t="s">
        <v>1837</v>
      </c>
      <c r="N7487" s="5">
        <v>-2800000</v>
      </c>
    </row>
    <row r="7488" spans="1:14" x14ac:dyDescent="0.25">
      <c r="A7488" t="s">
        <v>73</v>
      </c>
      <c r="B7488" t="s">
        <v>4626</v>
      </c>
      <c r="C7488">
        <v>2375</v>
      </c>
      <c r="D7488" s="2">
        <v>46143</v>
      </c>
      <c r="E7488" t="s">
        <v>907</v>
      </c>
      <c r="F7488" t="s">
        <v>11687</v>
      </c>
      <c r="G7488" t="s">
        <v>11688</v>
      </c>
      <c r="H7488" t="s">
        <v>2570</v>
      </c>
      <c r="I7488" t="s">
        <v>11689</v>
      </c>
      <c r="J7488" t="s">
        <v>11695</v>
      </c>
      <c r="K7488" t="s">
        <v>56</v>
      </c>
      <c r="L7488" t="s">
        <v>904</v>
      </c>
      <c r="M7488" t="s">
        <v>1837</v>
      </c>
      <c r="N7488" s="5">
        <v>-10800000</v>
      </c>
    </row>
    <row r="7489" spans="1:14" x14ac:dyDescent="0.25">
      <c r="A7489" t="s">
        <v>73</v>
      </c>
      <c r="B7489" t="s">
        <v>4626</v>
      </c>
      <c r="C7489">
        <v>2375</v>
      </c>
      <c r="D7489" s="2">
        <v>46174</v>
      </c>
      <c r="E7489" t="s">
        <v>905</v>
      </c>
      <c r="F7489" t="s">
        <v>192</v>
      </c>
      <c r="G7489" t="s">
        <v>1973</v>
      </c>
      <c r="H7489" t="s">
        <v>4807</v>
      </c>
      <c r="I7489" t="s">
        <v>13104</v>
      </c>
      <c r="J7489" t="s">
        <v>1973</v>
      </c>
      <c r="K7489" t="s">
        <v>56</v>
      </c>
      <c r="L7489" t="s">
        <v>902</v>
      </c>
      <c r="M7489" t="s">
        <v>1837</v>
      </c>
      <c r="N7489" s="5">
        <v>-5058986</v>
      </c>
    </row>
    <row r="7490" spans="1:14" x14ac:dyDescent="0.25">
      <c r="A7490" t="s">
        <v>73</v>
      </c>
      <c r="B7490" t="s">
        <v>4626</v>
      </c>
      <c r="C7490">
        <v>2375</v>
      </c>
      <c r="D7490" s="2">
        <v>46174</v>
      </c>
      <c r="E7490" t="s">
        <v>905</v>
      </c>
      <c r="F7490" t="s">
        <v>2391</v>
      </c>
      <c r="G7490" t="s">
        <v>14</v>
      </c>
      <c r="H7490" t="s">
        <v>2356</v>
      </c>
      <c r="I7490" t="s">
        <v>13105</v>
      </c>
      <c r="J7490" t="s">
        <v>4636</v>
      </c>
      <c r="K7490" t="s">
        <v>56</v>
      </c>
      <c r="L7490" t="s">
        <v>902</v>
      </c>
      <c r="M7490" t="s">
        <v>1837</v>
      </c>
      <c r="N7490" s="5">
        <v>2800000</v>
      </c>
    </row>
    <row r="7491" spans="1:14" x14ac:dyDescent="0.25">
      <c r="A7491" t="s">
        <v>73</v>
      </c>
      <c r="B7491" t="s">
        <v>4626</v>
      </c>
      <c r="C7491">
        <v>2375</v>
      </c>
      <c r="D7491" s="2">
        <v>46174</v>
      </c>
      <c r="E7491" t="s">
        <v>905</v>
      </c>
      <c r="F7491" t="s">
        <v>2391</v>
      </c>
      <c r="G7491" t="s">
        <v>14</v>
      </c>
      <c r="H7491" t="s">
        <v>2356</v>
      </c>
      <c r="I7491" t="s">
        <v>13106</v>
      </c>
      <c r="J7491" t="s">
        <v>4636</v>
      </c>
      <c r="K7491" t="s">
        <v>56</v>
      </c>
      <c r="L7491" t="s">
        <v>902</v>
      </c>
      <c r="M7491" t="s">
        <v>1837</v>
      </c>
      <c r="N7491" s="5">
        <v>2800000</v>
      </c>
    </row>
    <row r="7492" spans="1:14" x14ac:dyDescent="0.25">
      <c r="A7492" t="s">
        <v>73</v>
      </c>
      <c r="B7492" t="s">
        <v>4626</v>
      </c>
      <c r="C7492">
        <v>2375</v>
      </c>
      <c r="D7492" s="2">
        <v>46174</v>
      </c>
      <c r="E7492" t="s">
        <v>905</v>
      </c>
      <c r="F7492" t="s">
        <v>2562</v>
      </c>
      <c r="G7492" t="s">
        <v>14</v>
      </c>
      <c r="H7492" t="s">
        <v>2564</v>
      </c>
      <c r="I7492" t="s">
        <v>13107</v>
      </c>
      <c r="J7492" t="s">
        <v>9188</v>
      </c>
      <c r="K7492" t="s">
        <v>56</v>
      </c>
      <c r="L7492" t="s">
        <v>902</v>
      </c>
      <c r="M7492" t="s">
        <v>1837</v>
      </c>
      <c r="N7492" s="5">
        <v>2100000</v>
      </c>
    </row>
    <row r="7493" spans="1:14" x14ac:dyDescent="0.25">
      <c r="A7493" t="s">
        <v>73</v>
      </c>
      <c r="B7493" t="s">
        <v>4626</v>
      </c>
      <c r="C7493">
        <v>2375</v>
      </c>
      <c r="D7493" s="2">
        <v>46174</v>
      </c>
      <c r="E7493" t="s">
        <v>905</v>
      </c>
      <c r="F7493" t="s">
        <v>1394</v>
      </c>
      <c r="G7493" t="s">
        <v>1395</v>
      </c>
      <c r="H7493" t="s">
        <v>2211</v>
      </c>
      <c r="I7493" t="s">
        <v>13108</v>
      </c>
      <c r="J7493" t="s">
        <v>1395</v>
      </c>
      <c r="K7493" t="s">
        <v>56</v>
      </c>
      <c r="L7493" t="s">
        <v>902</v>
      </c>
      <c r="M7493" t="s">
        <v>1837</v>
      </c>
      <c r="N7493" s="5">
        <v>20250000</v>
      </c>
    </row>
    <row r="7494" spans="1:14" x14ac:dyDescent="0.25">
      <c r="A7494" t="s">
        <v>73</v>
      </c>
      <c r="B7494" t="s">
        <v>4626</v>
      </c>
      <c r="C7494">
        <v>2375</v>
      </c>
      <c r="D7494" s="2">
        <v>46174</v>
      </c>
      <c r="E7494" t="s">
        <v>905</v>
      </c>
      <c r="F7494" t="s">
        <v>11687</v>
      </c>
      <c r="G7494" t="s">
        <v>11688</v>
      </c>
      <c r="H7494" t="s">
        <v>2570</v>
      </c>
      <c r="I7494" t="s">
        <v>13109</v>
      </c>
      <c r="J7494" t="s">
        <v>13110</v>
      </c>
      <c r="K7494" t="s">
        <v>838</v>
      </c>
      <c r="L7494" t="s">
        <v>902</v>
      </c>
      <c r="M7494" t="s">
        <v>1837</v>
      </c>
      <c r="N7494" s="5">
        <v>10800000</v>
      </c>
    </row>
    <row r="7495" spans="1:14" x14ac:dyDescent="0.25">
      <c r="A7495" t="s">
        <v>73</v>
      </c>
      <c r="B7495" t="s">
        <v>4626</v>
      </c>
      <c r="C7495">
        <v>2375</v>
      </c>
      <c r="D7495" s="2">
        <v>46174</v>
      </c>
      <c r="E7495" t="s">
        <v>906</v>
      </c>
      <c r="F7495" t="s">
        <v>11687</v>
      </c>
      <c r="G7495" t="s">
        <v>11688</v>
      </c>
      <c r="H7495" t="s">
        <v>2570</v>
      </c>
      <c r="I7495" t="s">
        <v>13109</v>
      </c>
      <c r="J7495" t="s">
        <v>13111</v>
      </c>
      <c r="K7495" t="s">
        <v>838</v>
      </c>
      <c r="L7495" t="s">
        <v>903</v>
      </c>
      <c r="M7495" t="s">
        <v>1837</v>
      </c>
      <c r="N7495" s="5">
        <v>10800000</v>
      </c>
    </row>
    <row r="7496" spans="1:14" x14ac:dyDescent="0.25">
      <c r="A7496" t="s">
        <v>73</v>
      </c>
      <c r="B7496" t="s">
        <v>4626</v>
      </c>
      <c r="C7496">
        <v>2375</v>
      </c>
      <c r="D7496" s="2">
        <v>46174</v>
      </c>
      <c r="E7496" t="s">
        <v>907</v>
      </c>
      <c r="F7496" t="s">
        <v>192</v>
      </c>
      <c r="G7496" t="s">
        <v>1973</v>
      </c>
      <c r="H7496" t="s">
        <v>4807</v>
      </c>
      <c r="I7496" t="s">
        <v>965</v>
      </c>
      <c r="J7496" t="s">
        <v>9220</v>
      </c>
      <c r="K7496" t="s">
        <v>56</v>
      </c>
      <c r="L7496" t="s">
        <v>904</v>
      </c>
      <c r="M7496" t="s">
        <v>1837</v>
      </c>
      <c r="N7496" s="5">
        <v>5058986</v>
      </c>
    </row>
    <row r="7497" spans="1:14" x14ac:dyDescent="0.25">
      <c r="A7497" t="s">
        <v>73</v>
      </c>
      <c r="B7497" t="s">
        <v>4626</v>
      </c>
      <c r="C7497">
        <v>2375</v>
      </c>
      <c r="D7497" s="2">
        <v>46174</v>
      </c>
      <c r="E7497" t="s">
        <v>907</v>
      </c>
      <c r="F7497" t="s">
        <v>11687</v>
      </c>
      <c r="G7497" t="s">
        <v>11688</v>
      </c>
      <c r="H7497" t="s">
        <v>2570</v>
      </c>
      <c r="I7497" t="s">
        <v>13109</v>
      </c>
      <c r="J7497" t="s">
        <v>13112</v>
      </c>
      <c r="K7497" t="s">
        <v>838</v>
      </c>
      <c r="L7497" t="s">
        <v>904</v>
      </c>
      <c r="M7497" t="s">
        <v>1837</v>
      </c>
      <c r="N7497" s="5">
        <v>-10800000</v>
      </c>
    </row>
    <row r="7498" spans="1:14" x14ac:dyDescent="0.25">
      <c r="A7498" t="s">
        <v>73</v>
      </c>
      <c r="B7498" t="s">
        <v>4626</v>
      </c>
      <c r="C7498">
        <v>3579</v>
      </c>
      <c r="D7498" s="2">
        <v>46023</v>
      </c>
      <c r="E7498" t="s">
        <v>905</v>
      </c>
      <c r="F7498" t="s">
        <v>153</v>
      </c>
      <c r="G7498" t="s">
        <v>1923</v>
      </c>
      <c r="H7498" t="s">
        <v>2240</v>
      </c>
      <c r="I7498" t="s">
        <v>2398</v>
      </c>
      <c r="J7498" t="s">
        <v>6783</v>
      </c>
      <c r="K7498" t="s">
        <v>56</v>
      </c>
      <c r="L7498" t="s">
        <v>902</v>
      </c>
      <c r="M7498" t="s">
        <v>2019</v>
      </c>
      <c r="N7498" s="5">
        <v>3930946</v>
      </c>
    </row>
    <row r="7499" spans="1:14" x14ac:dyDescent="0.25">
      <c r="A7499" t="s">
        <v>73</v>
      </c>
      <c r="B7499" t="s">
        <v>4626</v>
      </c>
      <c r="C7499">
        <v>3579</v>
      </c>
      <c r="D7499" s="2">
        <v>46023</v>
      </c>
      <c r="E7499" t="s">
        <v>905</v>
      </c>
      <c r="F7499" t="s">
        <v>153</v>
      </c>
      <c r="G7499" t="s">
        <v>1923</v>
      </c>
      <c r="H7499" t="s">
        <v>2240</v>
      </c>
      <c r="I7499" t="s">
        <v>2399</v>
      </c>
      <c r="J7499" t="s">
        <v>6783</v>
      </c>
      <c r="K7499" t="s">
        <v>56</v>
      </c>
      <c r="L7499" t="s">
        <v>902</v>
      </c>
      <c r="M7499" t="s">
        <v>2019</v>
      </c>
      <c r="N7499" s="5">
        <v>1308148</v>
      </c>
    </row>
    <row r="7500" spans="1:14" x14ac:dyDescent="0.25">
      <c r="A7500" t="s">
        <v>73</v>
      </c>
      <c r="B7500" t="s">
        <v>4626</v>
      </c>
      <c r="C7500">
        <v>3579</v>
      </c>
      <c r="D7500" s="2">
        <v>46023</v>
      </c>
      <c r="E7500" t="s">
        <v>905</v>
      </c>
      <c r="F7500" t="s">
        <v>153</v>
      </c>
      <c r="G7500" t="s">
        <v>1923</v>
      </c>
      <c r="H7500" t="s">
        <v>2240</v>
      </c>
      <c r="I7500" t="s">
        <v>2400</v>
      </c>
      <c r="J7500" t="s">
        <v>6783</v>
      </c>
      <c r="K7500" t="s">
        <v>56</v>
      </c>
      <c r="L7500" t="s">
        <v>902</v>
      </c>
      <c r="M7500" t="s">
        <v>2019</v>
      </c>
      <c r="N7500" s="5">
        <v>1834544</v>
      </c>
    </row>
    <row r="7501" spans="1:14" x14ac:dyDescent="0.25">
      <c r="A7501" t="s">
        <v>73</v>
      </c>
      <c r="B7501" t="s">
        <v>4626</v>
      </c>
      <c r="C7501">
        <v>3579</v>
      </c>
      <c r="D7501" s="2">
        <v>46023</v>
      </c>
      <c r="E7501" t="s">
        <v>905</v>
      </c>
      <c r="F7501" t="s">
        <v>153</v>
      </c>
      <c r="G7501" t="s">
        <v>1923</v>
      </c>
      <c r="H7501" t="s">
        <v>2240</v>
      </c>
      <c r="I7501" t="s">
        <v>2401</v>
      </c>
      <c r="J7501" t="s">
        <v>6783</v>
      </c>
      <c r="K7501" t="s">
        <v>56</v>
      </c>
      <c r="L7501" t="s">
        <v>902</v>
      </c>
      <c r="M7501" t="s">
        <v>2019</v>
      </c>
      <c r="N7501" s="5">
        <v>5883035</v>
      </c>
    </row>
    <row r="7502" spans="1:14" x14ac:dyDescent="0.25">
      <c r="A7502" t="s">
        <v>73</v>
      </c>
      <c r="B7502" t="s">
        <v>4626</v>
      </c>
      <c r="C7502">
        <v>3579</v>
      </c>
      <c r="D7502" s="2">
        <v>46023</v>
      </c>
      <c r="E7502" t="s">
        <v>906</v>
      </c>
      <c r="F7502" t="s">
        <v>153</v>
      </c>
      <c r="G7502" t="s">
        <v>1923</v>
      </c>
      <c r="H7502" t="s">
        <v>2240</v>
      </c>
      <c r="I7502" t="s">
        <v>14</v>
      </c>
      <c r="J7502" t="s">
        <v>1924</v>
      </c>
      <c r="K7502" t="s">
        <v>56</v>
      </c>
      <c r="L7502" t="s">
        <v>903</v>
      </c>
      <c r="M7502" t="s">
        <v>2019</v>
      </c>
      <c r="N7502" s="5">
        <v>63840633</v>
      </c>
    </row>
    <row r="7503" spans="1:14" x14ac:dyDescent="0.25">
      <c r="A7503" t="s">
        <v>73</v>
      </c>
      <c r="B7503" t="s">
        <v>4626</v>
      </c>
      <c r="C7503">
        <v>3579</v>
      </c>
      <c r="D7503" s="2">
        <v>46023</v>
      </c>
      <c r="E7503" t="s">
        <v>907</v>
      </c>
      <c r="F7503" t="s">
        <v>153</v>
      </c>
      <c r="G7503" t="s">
        <v>1923</v>
      </c>
      <c r="H7503" t="s">
        <v>2240</v>
      </c>
      <c r="I7503" t="s">
        <v>965</v>
      </c>
      <c r="J7503" t="s">
        <v>9206</v>
      </c>
      <c r="K7503" t="s">
        <v>56</v>
      </c>
      <c r="L7503" t="s">
        <v>904</v>
      </c>
      <c r="M7503" t="s">
        <v>2019</v>
      </c>
      <c r="N7503" s="5">
        <v>-27206599</v>
      </c>
    </row>
    <row r="7504" spans="1:14" x14ac:dyDescent="0.25">
      <c r="A7504" t="s">
        <v>73</v>
      </c>
      <c r="B7504" t="s">
        <v>4626</v>
      </c>
      <c r="C7504">
        <v>3579</v>
      </c>
      <c r="D7504" s="2">
        <v>46023</v>
      </c>
      <c r="E7504" t="s">
        <v>907</v>
      </c>
      <c r="F7504" t="s">
        <v>153</v>
      </c>
      <c r="G7504" t="s">
        <v>1923</v>
      </c>
      <c r="H7504" t="s">
        <v>2240</v>
      </c>
      <c r="I7504" t="s">
        <v>2398</v>
      </c>
      <c r="J7504" t="s">
        <v>7282</v>
      </c>
      <c r="K7504" t="s">
        <v>56</v>
      </c>
      <c r="L7504" t="s">
        <v>904</v>
      </c>
      <c r="M7504" t="s">
        <v>2019</v>
      </c>
      <c r="N7504" s="5">
        <v>-3930946</v>
      </c>
    </row>
    <row r="7505" spans="1:14" x14ac:dyDescent="0.25">
      <c r="A7505" t="s">
        <v>73</v>
      </c>
      <c r="B7505" t="s">
        <v>4626</v>
      </c>
      <c r="C7505">
        <v>3579</v>
      </c>
      <c r="D7505" s="2">
        <v>46023</v>
      </c>
      <c r="E7505" t="s">
        <v>907</v>
      </c>
      <c r="F7505" t="s">
        <v>153</v>
      </c>
      <c r="G7505" t="s">
        <v>1923</v>
      </c>
      <c r="H7505" t="s">
        <v>2240</v>
      </c>
      <c r="I7505" t="s">
        <v>2399</v>
      </c>
      <c r="J7505" t="s">
        <v>7282</v>
      </c>
      <c r="K7505" t="s">
        <v>56</v>
      </c>
      <c r="L7505" t="s">
        <v>904</v>
      </c>
      <c r="M7505" t="s">
        <v>2019</v>
      </c>
      <c r="N7505" s="5">
        <v>-1308148</v>
      </c>
    </row>
    <row r="7506" spans="1:14" x14ac:dyDescent="0.25">
      <c r="A7506" t="s">
        <v>73</v>
      </c>
      <c r="B7506" t="s">
        <v>4626</v>
      </c>
      <c r="C7506">
        <v>3579</v>
      </c>
      <c r="D7506" s="2">
        <v>46023</v>
      </c>
      <c r="E7506" t="s">
        <v>907</v>
      </c>
      <c r="F7506" t="s">
        <v>153</v>
      </c>
      <c r="G7506" t="s">
        <v>1923</v>
      </c>
      <c r="H7506" t="s">
        <v>2240</v>
      </c>
      <c r="I7506" t="s">
        <v>2400</v>
      </c>
      <c r="J7506" t="s">
        <v>7282</v>
      </c>
      <c r="K7506" t="s">
        <v>56</v>
      </c>
      <c r="L7506" t="s">
        <v>904</v>
      </c>
      <c r="M7506" t="s">
        <v>2019</v>
      </c>
      <c r="N7506" s="5">
        <v>-1834544</v>
      </c>
    </row>
    <row r="7507" spans="1:14" x14ac:dyDescent="0.25">
      <c r="A7507" t="s">
        <v>73</v>
      </c>
      <c r="B7507" t="s">
        <v>4626</v>
      </c>
      <c r="C7507">
        <v>3579</v>
      </c>
      <c r="D7507" s="2">
        <v>46023</v>
      </c>
      <c r="E7507" t="s">
        <v>907</v>
      </c>
      <c r="F7507" t="s">
        <v>153</v>
      </c>
      <c r="G7507" t="s">
        <v>1923</v>
      </c>
      <c r="H7507" t="s">
        <v>2240</v>
      </c>
      <c r="I7507" t="s">
        <v>2401</v>
      </c>
      <c r="J7507" t="s">
        <v>7282</v>
      </c>
      <c r="K7507" t="s">
        <v>56</v>
      </c>
      <c r="L7507" t="s">
        <v>904</v>
      </c>
      <c r="M7507" t="s">
        <v>2019</v>
      </c>
      <c r="N7507" s="5">
        <v>-5883035</v>
      </c>
    </row>
    <row r="7508" spans="1:14" x14ac:dyDescent="0.25">
      <c r="A7508" t="s">
        <v>73</v>
      </c>
      <c r="B7508" t="s">
        <v>4626</v>
      </c>
      <c r="C7508">
        <v>3579</v>
      </c>
      <c r="D7508" s="2">
        <v>46054</v>
      </c>
      <c r="E7508" t="s">
        <v>906</v>
      </c>
      <c r="F7508" t="s">
        <v>153</v>
      </c>
      <c r="G7508" t="s">
        <v>1923</v>
      </c>
      <c r="H7508" t="s">
        <v>2240</v>
      </c>
      <c r="I7508" t="s">
        <v>14</v>
      </c>
      <c r="J7508" t="s">
        <v>1924</v>
      </c>
      <c r="K7508" t="s">
        <v>56</v>
      </c>
      <c r="L7508" t="s">
        <v>903</v>
      </c>
      <c r="M7508" t="s">
        <v>2019</v>
      </c>
      <c r="N7508" s="5">
        <v>63840633</v>
      </c>
    </row>
    <row r="7509" spans="1:14" x14ac:dyDescent="0.25">
      <c r="A7509" t="s">
        <v>73</v>
      </c>
      <c r="B7509" t="s">
        <v>4626</v>
      </c>
      <c r="C7509">
        <v>3579</v>
      </c>
      <c r="D7509" s="2">
        <v>46054</v>
      </c>
      <c r="E7509" t="s">
        <v>907</v>
      </c>
      <c r="F7509" t="s">
        <v>153</v>
      </c>
      <c r="G7509" t="s">
        <v>1923</v>
      </c>
      <c r="H7509" t="s">
        <v>2240</v>
      </c>
      <c r="I7509" t="s">
        <v>14</v>
      </c>
      <c r="J7509" t="s">
        <v>5027</v>
      </c>
      <c r="K7509" t="s">
        <v>56</v>
      </c>
      <c r="L7509" t="s">
        <v>904</v>
      </c>
      <c r="M7509" t="s">
        <v>2019</v>
      </c>
      <c r="N7509" s="5">
        <v>-63840633</v>
      </c>
    </row>
    <row r="7510" spans="1:14" x14ac:dyDescent="0.25">
      <c r="A7510" t="s">
        <v>73</v>
      </c>
      <c r="B7510" t="s">
        <v>4626</v>
      </c>
      <c r="C7510">
        <v>3579</v>
      </c>
      <c r="D7510" s="2">
        <v>46082</v>
      </c>
      <c r="E7510" t="s">
        <v>907</v>
      </c>
      <c r="F7510" t="s">
        <v>153</v>
      </c>
      <c r="G7510" t="s">
        <v>1923</v>
      </c>
      <c r="H7510" t="s">
        <v>2240</v>
      </c>
      <c r="I7510" t="s">
        <v>14</v>
      </c>
      <c r="J7510" t="s">
        <v>5027</v>
      </c>
      <c r="K7510" t="s">
        <v>56</v>
      </c>
      <c r="L7510" t="s">
        <v>904</v>
      </c>
      <c r="M7510" t="s">
        <v>2019</v>
      </c>
      <c r="N7510" s="5">
        <v>-63840633</v>
      </c>
    </row>
    <row r="7511" spans="1:14" x14ac:dyDescent="0.25">
      <c r="A7511" t="s">
        <v>73</v>
      </c>
      <c r="B7511" t="s">
        <v>4626</v>
      </c>
      <c r="C7511">
        <v>3579</v>
      </c>
      <c r="D7511" s="2">
        <v>46113</v>
      </c>
      <c r="E7511" t="s">
        <v>905</v>
      </c>
      <c r="F7511" t="s">
        <v>153</v>
      </c>
      <c r="G7511" t="s">
        <v>1923</v>
      </c>
      <c r="H7511" t="s">
        <v>2240</v>
      </c>
      <c r="I7511" t="s">
        <v>965</v>
      </c>
      <c r="J7511" t="s">
        <v>1214</v>
      </c>
      <c r="K7511" t="s">
        <v>56</v>
      </c>
      <c r="L7511" t="s">
        <v>902</v>
      </c>
      <c r="M7511" t="s">
        <v>2019</v>
      </c>
      <c r="N7511" s="5">
        <v>27206599</v>
      </c>
    </row>
    <row r="7512" spans="1:14" x14ac:dyDescent="0.25">
      <c r="A7512" t="s">
        <v>73</v>
      </c>
      <c r="B7512" t="s">
        <v>4626</v>
      </c>
      <c r="C7512">
        <v>3579</v>
      </c>
      <c r="D7512" s="2">
        <v>46113</v>
      </c>
      <c r="E7512" t="s">
        <v>905</v>
      </c>
      <c r="F7512" t="s">
        <v>153</v>
      </c>
      <c r="G7512" t="s">
        <v>1923</v>
      </c>
      <c r="H7512" t="s">
        <v>2240</v>
      </c>
      <c r="I7512" t="s">
        <v>9207</v>
      </c>
      <c r="J7512" t="s">
        <v>1923</v>
      </c>
      <c r="K7512" t="s">
        <v>56</v>
      </c>
      <c r="L7512" t="s">
        <v>902</v>
      </c>
      <c r="M7512" t="s">
        <v>2019</v>
      </c>
      <c r="N7512" s="5">
        <v>458636</v>
      </c>
    </row>
    <row r="7513" spans="1:14" x14ac:dyDescent="0.25">
      <c r="A7513" t="s">
        <v>73</v>
      </c>
      <c r="B7513" t="s">
        <v>4626</v>
      </c>
      <c r="C7513">
        <v>3579</v>
      </c>
      <c r="D7513" s="2">
        <v>46113</v>
      </c>
      <c r="E7513" t="s">
        <v>905</v>
      </c>
      <c r="F7513" t="s">
        <v>153</v>
      </c>
      <c r="G7513" t="s">
        <v>1923</v>
      </c>
      <c r="H7513" t="s">
        <v>2240</v>
      </c>
      <c r="I7513" t="s">
        <v>9208</v>
      </c>
      <c r="J7513" t="s">
        <v>1923</v>
      </c>
      <c r="K7513" t="s">
        <v>56</v>
      </c>
      <c r="L7513" t="s">
        <v>902</v>
      </c>
      <c r="M7513" t="s">
        <v>2019</v>
      </c>
      <c r="N7513" s="5">
        <v>9633055</v>
      </c>
    </row>
    <row r="7514" spans="1:14" x14ac:dyDescent="0.25">
      <c r="A7514" t="s">
        <v>73</v>
      </c>
      <c r="B7514" t="s">
        <v>4626</v>
      </c>
      <c r="C7514">
        <v>3579</v>
      </c>
      <c r="D7514" s="2">
        <v>46113</v>
      </c>
      <c r="E7514" t="s">
        <v>905</v>
      </c>
      <c r="F7514" t="s">
        <v>153</v>
      </c>
      <c r="G7514" t="s">
        <v>1923</v>
      </c>
      <c r="H7514" t="s">
        <v>2240</v>
      </c>
      <c r="I7514" t="s">
        <v>9209</v>
      </c>
      <c r="J7514" t="s">
        <v>1923</v>
      </c>
      <c r="K7514" t="s">
        <v>56</v>
      </c>
      <c r="L7514" t="s">
        <v>902</v>
      </c>
      <c r="M7514" t="s">
        <v>2019</v>
      </c>
      <c r="N7514" s="5">
        <v>1119520</v>
      </c>
    </row>
    <row r="7515" spans="1:14" x14ac:dyDescent="0.25">
      <c r="A7515" t="s">
        <v>73</v>
      </c>
      <c r="B7515" t="s">
        <v>4626</v>
      </c>
      <c r="C7515">
        <v>3579</v>
      </c>
      <c r="D7515" s="2">
        <v>46113</v>
      </c>
      <c r="E7515" t="s">
        <v>905</v>
      </c>
      <c r="F7515" t="s">
        <v>153</v>
      </c>
      <c r="G7515" t="s">
        <v>1923</v>
      </c>
      <c r="H7515" t="s">
        <v>2240</v>
      </c>
      <c r="I7515" t="s">
        <v>9210</v>
      </c>
      <c r="J7515" t="s">
        <v>1923</v>
      </c>
      <c r="K7515" t="s">
        <v>56</v>
      </c>
      <c r="L7515" t="s">
        <v>902</v>
      </c>
      <c r="M7515" t="s">
        <v>2019</v>
      </c>
      <c r="N7515" s="5">
        <v>10884152</v>
      </c>
    </row>
    <row r="7516" spans="1:14" x14ac:dyDescent="0.25">
      <c r="A7516" t="s">
        <v>73</v>
      </c>
      <c r="B7516" t="s">
        <v>4626</v>
      </c>
      <c r="C7516">
        <v>3579</v>
      </c>
      <c r="D7516" s="2">
        <v>46113</v>
      </c>
      <c r="E7516" t="s">
        <v>905</v>
      </c>
      <c r="F7516" t="s">
        <v>153</v>
      </c>
      <c r="G7516" t="s">
        <v>1923</v>
      </c>
      <c r="H7516" t="s">
        <v>2240</v>
      </c>
      <c r="I7516" t="s">
        <v>9211</v>
      </c>
      <c r="J7516" t="s">
        <v>1923</v>
      </c>
      <c r="K7516" t="s">
        <v>56</v>
      </c>
      <c r="L7516" t="s">
        <v>902</v>
      </c>
      <c r="M7516" t="s">
        <v>2019</v>
      </c>
      <c r="N7516" s="5">
        <v>28362383</v>
      </c>
    </row>
    <row r="7517" spans="1:14" x14ac:dyDescent="0.25">
      <c r="A7517" t="s">
        <v>73</v>
      </c>
      <c r="B7517" t="s">
        <v>4626</v>
      </c>
      <c r="C7517">
        <v>3579</v>
      </c>
      <c r="D7517" s="2">
        <v>46113</v>
      </c>
      <c r="E7517" t="s">
        <v>905</v>
      </c>
      <c r="F7517" t="s">
        <v>153</v>
      </c>
      <c r="G7517" t="s">
        <v>1923</v>
      </c>
      <c r="H7517" t="s">
        <v>2240</v>
      </c>
      <c r="I7517" t="s">
        <v>9212</v>
      </c>
      <c r="J7517" t="s">
        <v>1923</v>
      </c>
      <c r="K7517" t="s">
        <v>56</v>
      </c>
      <c r="L7517" t="s">
        <v>902</v>
      </c>
      <c r="M7517" t="s">
        <v>2019</v>
      </c>
      <c r="N7517" s="5">
        <v>3366978</v>
      </c>
    </row>
    <row r="7518" spans="1:14" x14ac:dyDescent="0.25">
      <c r="A7518" t="s">
        <v>73</v>
      </c>
      <c r="B7518" t="s">
        <v>4626</v>
      </c>
      <c r="C7518">
        <v>3579</v>
      </c>
      <c r="D7518" s="2">
        <v>46113</v>
      </c>
      <c r="E7518" t="s">
        <v>907</v>
      </c>
      <c r="F7518" t="s">
        <v>153</v>
      </c>
      <c r="G7518" t="s">
        <v>1923</v>
      </c>
      <c r="H7518" t="s">
        <v>2240</v>
      </c>
      <c r="I7518" t="s">
        <v>9211</v>
      </c>
      <c r="J7518" t="s">
        <v>9213</v>
      </c>
      <c r="K7518" t="s">
        <v>56</v>
      </c>
      <c r="L7518" t="s">
        <v>904</v>
      </c>
      <c r="M7518" t="s">
        <v>2019</v>
      </c>
      <c r="N7518" s="5">
        <v>-27206599</v>
      </c>
    </row>
    <row r="7519" spans="1:14" x14ac:dyDescent="0.25">
      <c r="A7519" t="s">
        <v>73</v>
      </c>
      <c r="B7519" t="s">
        <v>4626</v>
      </c>
      <c r="C7519">
        <v>3579</v>
      </c>
      <c r="D7519" s="2">
        <v>46143</v>
      </c>
      <c r="E7519" t="s">
        <v>905</v>
      </c>
      <c r="F7519" t="s">
        <v>153</v>
      </c>
      <c r="G7519" t="s">
        <v>1923</v>
      </c>
      <c r="H7519" t="s">
        <v>2240</v>
      </c>
      <c r="I7519" t="s">
        <v>11696</v>
      </c>
      <c r="J7519" t="s">
        <v>1923</v>
      </c>
      <c r="K7519" t="s">
        <v>56</v>
      </c>
      <c r="L7519" t="s">
        <v>902</v>
      </c>
      <c r="M7519" t="s">
        <v>2019</v>
      </c>
      <c r="N7519" s="5">
        <v>10238845</v>
      </c>
    </row>
    <row r="7520" spans="1:14" x14ac:dyDescent="0.25">
      <c r="A7520" t="s">
        <v>73</v>
      </c>
      <c r="B7520" t="s">
        <v>4626</v>
      </c>
      <c r="C7520">
        <v>3579</v>
      </c>
      <c r="D7520" s="2">
        <v>46143</v>
      </c>
      <c r="E7520" t="s">
        <v>905</v>
      </c>
      <c r="F7520" t="s">
        <v>153</v>
      </c>
      <c r="G7520" t="s">
        <v>1923</v>
      </c>
      <c r="H7520" t="s">
        <v>2240</v>
      </c>
      <c r="I7520" t="s">
        <v>11697</v>
      </c>
      <c r="J7520" t="s">
        <v>1923</v>
      </c>
      <c r="K7520" t="s">
        <v>56</v>
      </c>
      <c r="L7520" t="s">
        <v>902</v>
      </c>
      <c r="M7520" t="s">
        <v>2019</v>
      </c>
      <c r="N7520" s="5">
        <v>13600778</v>
      </c>
    </row>
    <row r="7521" spans="1:14" x14ac:dyDescent="0.25">
      <c r="A7521" t="s">
        <v>73</v>
      </c>
      <c r="B7521" t="s">
        <v>4626</v>
      </c>
      <c r="C7521">
        <v>3579</v>
      </c>
      <c r="D7521" s="2">
        <v>46143</v>
      </c>
      <c r="E7521" t="s">
        <v>905</v>
      </c>
      <c r="F7521" t="s">
        <v>153</v>
      </c>
      <c r="G7521" t="s">
        <v>1923</v>
      </c>
      <c r="H7521" t="s">
        <v>2240</v>
      </c>
      <c r="I7521" t="s">
        <v>11698</v>
      </c>
      <c r="J7521" t="s">
        <v>1923</v>
      </c>
      <c r="K7521" t="s">
        <v>56</v>
      </c>
      <c r="L7521" t="s">
        <v>902</v>
      </c>
      <c r="M7521" t="s">
        <v>2019</v>
      </c>
      <c r="N7521" s="5">
        <v>3366978</v>
      </c>
    </row>
    <row r="7522" spans="1:14" x14ac:dyDescent="0.25">
      <c r="A7522" t="s">
        <v>73</v>
      </c>
      <c r="B7522" t="s">
        <v>4626</v>
      </c>
      <c r="C7522">
        <v>3579</v>
      </c>
      <c r="D7522" s="2">
        <v>46143</v>
      </c>
      <c r="E7522" t="s">
        <v>905</v>
      </c>
      <c r="F7522" t="s">
        <v>153</v>
      </c>
      <c r="G7522" t="s">
        <v>1923</v>
      </c>
      <c r="H7522" t="s">
        <v>2240</v>
      </c>
      <c r="I7522" t="s">
        <v>11699</v>
      </c>
      <c r="J7522" t="s">
        <v>1923</v>
      </c>
      <c r="K7522" t="s">
        <v>56</v>
      </c>
      <c r="L7522" t="s">
        <v>902</v>
      </c>
      <c r="M7522" t="s">
        <v>2019</v>
      </c>
      <c r="N7522" s="5">
        <v>2789601</v>
      </c>
    </row>
    <row r="7523" spans="1:14" x14ac:dyDescent="0.25">
      <c r="A7523" t="s">
        <v>73</v>
      </c>
      <c r="B7523" t="s">
        <v>4626</v>
      </c>
      <c r="C7523">
        <v>3579</v>
      </c>
      <c r="D7523" s="2">
        <v>46143</v>
      </c>
      <c r="E7523" t="s">
        <v>905</v>
      </c>
      <c r="F7523" t="s">
        <v>153</v>
      </c>
      <c r="G7523" t="s">
        <v>1923</v>
      </c>
      <c r="H7523" t="s">
        <v>2240</v>
      </c>
      <c r="I7523" t="s">
        <v>11700</v>
      </c>
      <c r="J7523" t="s">
        <v>1923</v>
      </c>
      <c r="K7523" t="s">
        <v>56</v>
      </c>
      <c r="L7523" t="s">
        <v>902</v>
      </c>
      <c r="M7523" t="s">
        <v>2019</v>
      </c>
      <c r="N7523" s="5">
        <v>2691247</v>
      </c>
    </row>
    <row r="7524" spans="1:14" x14ac:dyDescent="0.25">
      <c r="A7524" t="s">
        <v>73</v>
      </c>
      <c r="B7524" t="s">
        <v>4626</v>
      </c>
      <c r="C7524">
        <v>3579</v>
      </c>
      <c r="D7524" s="2">
        <v>46143</v>
      </c>
      <c r="E7524" t="s">
        <v>905</v>
      </c>
      <c r="F7524" t="s">
        <v>153</v>
      </c>
      <c r="G7524" t="s">
        <v>1923</v>
      </c>
      <c r="H7524" t="s">
        <v>2240</v>
      </c>
      <c r="I7524" t="s">
        <v>11701</v>
      </c>
      <c r="J7524" t="s">
        <v>1923</v>
      </c>
      <c r="K7524" t="s">
        <v>56</v>
      </c>
      <c r="L7524" t="s">
        <v>902</v>
      </c>
      <c r="M7524" t="s">
        <v>2019</v>
      </c>
      <c r="N7524" s="5">
        <v>2721038</v>
      </c>
    </row>
    <row r="7525" spans="1:14" x14ac:dyDescent="0.25">
      <c r="A7525" t="s">
        <v>1623</v>
      </c>
      <c r="B7525" t="s">
        <v>1623</v>
      </c>
      <c r="C7525">
        <v>3871</v>
      </c>
      <c r="D7525" s="2">
        <v>46023</v>
      </c>
      <c r="E7525" t="s">
        <v>907</v>
      </c>
      <c r="F7525" t="s">
        <v>192</v>
      </c>
      <c r="G7525" t="s">
        <v>1973</v>
      </c>
      <c r="H7525" t="s">
        <v>2241</v>
      </c>
      <c r="I7525" t="s">
        <v>4640</v>
      </c>
      <c r="J7525" t="s">
        <v>9214</v>
      </c>
      <c r="K7525" t="s">
        <v>56</v>
      </c>
      <c r="L7525" t="s">
        <v>904</v>
      </c>
      <c r="M7525" t="s">
        <v>1837</v>
      </c>
      <c r="N7525" s="5">
        <v>-43625009</v>
      </c>
    </row>
    <row r="7526" spans="1:14" x14ac:dyDescent="0.25">
      <c r="A7526" t="s">
        <v>1623</v>
      </c>
      <c r="B7526" t="s">
        <v>1623</v>
      </c>
      <c r="C7526">
        <v>3871</v>
      </c>
      <c r="D7526" s="2">
        <v>46023</v>
      </c>
      <c r="E7526" t="s">
        <v>907</v>
      </c>
      <c r="F7526" t="s">
        <v>192</v>
      </c>
      <c r="G7526" t="s">
        <v>1973</v>
      </c>
      <c r="H7526" t="s">
        <v>2241</v>
      </c>
      <c r="I7526" t="s">
        <v>4641</v>
      </c>
      <c r="J7526" t="s">
        <v>9214</v>
      </c>
      <c r="K7526" t="s">
        <v>56</v>
      </c>
      <c r="L7526" t="s">
        <v>904</v>
      </c>
      <c r="M7526" t="s">
        <v>1837</v>
      </c>
      <c r="N7526" s="5">
        <v>-41403295</v>
      </c>
    </row>
    <row r="7527" spans="1:14" x14ac:dyDescent="0.25">
      <c r="A7527" t="s">
        <v>1623</v>
      </c>
      <c r="B7527" t="s">
        <v>1623</v>
      </c>
      <c r="C7527">
        <v>3871</v>
      </c>
      <c r="D7527" s="2">
        <v>46023</v>
      </c>
      <c r="E7527" t="s">
        <v>907</v>
      </c>
      <c r="F7527" t="s">
        <v>192</v>
      </c>
      <c r="G7527" t="s">
        <v>1973</v>
      </c>
      <c r="H7527" t="s">
        <v>2241</v>
      </c>
      <c r="I7527" t="s">
        <v>4642</v>
      </c>
      <c r="J7527" t="s">
        <v>9214</v>
      </c>
      <c r="K7527" t="s">
        <v>56</v>
      </c>
      <c r="L7527" t="s">
        <v>904</v>
      </c>
      <c r="M7527" t="s">
        <v>1837</v>
      </c>
      <c r="N7527" s="5">
        <v>-122138900</v>
      </c>
    </row>
    <row r="7528" spans="1:14" x14ac:dyDescent="0.25">
      <c r="A7528" t="s">
        <v>1623</v>
      </c>
      <c r="B7528" t="s">
        <v>1623</v>
      </c>
      <c r="C7528">
        <v>3871</v>
      </c>
      <c r="D7528" s="2">
        <v>46023</v>
      </c>
      <c r="E7528" t="s">
        <v>907</v>
      </c>
      <c r="F7528" t="s">
        <v>192</v>
      </c>
      <c r="G7528" t="s">
        <v>1973</v>
      </c>
      <c r="H7528" t="s">
        <v>2241</v>
      </c>
      <c r="I7528" t="s">
        <v>4643</v>
      </c>
      <c r="J7528" t="s">
        <v>9214</v>
      </c>
      <c r="K7528" t="s">
        <v>56</v>
      </c>
      <c r="L7528" t="s">
        <v>904</v>
      </c>
      <c r="M7528" t="s">
        <v>1837</v>
      </c>
      <c r="N7528" s="5">
        <v>-68247954</v>
      </c>
    </row>
    <row r="7529" spans="1:14" x14ac:dyDescent="0.25">
      <c r="A7529" t="s">
        <v>1623</v>
      </c>
      <c r="B7529" t="s">
        <v>1623</v>
      </c>
      <c r="C7529">
        <v>3871</v>
      </c>
      <c r="D7529" s="2">
        <v>46023</v>
      </c>
      <c r="E7529" t="s">
        <v>907</v>
      </c>
      <c r="F7529" t="s">
        <v>192</v>
      </c>
      <c r="G7529" t="s">
        <v>1973</v>
      </c>
      <c r="H7529" t="s">
        <v>2241</v>
      </c>
      <c r="I7529" t="s">
        <v>4644</v>
      </c>
      <c r="J7529" t="s">
        <v>9214</v>
      </c>
      <c r="K7529" t="s">
        <v>56</v>
      </c>
      <c r="L7529" t="s">
        <v>904</v>
      </c>
      <c r="M7529" t="s">
        <v>1837</v>
      </c>
      <c r="N7529" s="5">
        <v>-13570988</v>
      </c>
    </row>
    <row r="7530" spans="1:14" x14ac:dyDescent="0.25">
      <c r="A7530" t="s">
        <v>1623</v>
      </c>
      <c r="B7530" t="s">
        <v>1623</v>
      </c>
      <c r="C7530">
        <v>3871</v>
      </c>
      <c r="D7530" s="2">
        <v>46054</v>
      </c>
      <c r="E7530" t="s">
        <v>906</v>
      </c>
      <c r="F7530" t="s">
        <v>192</v>
      </c>
      <c r="G7530" t="s">
        <v>1973</v>
      </c>
      <c r="H7530" t="s">
        <v>2241</v>
      </c>
      <c r="I7530" t="s">
        <v>14</v>
      </c>
      <c r="J7530" t="s">
        <v>2022</v>
      </c>
      <c r="K7530" t="s">
        <v>56</v>
      </c>
      <c r="L7530" t="s">
        <v>903</v>
      </c>
      <c r="M7530" t="s">
        <v>1837</v>
      </c>
      <c r="N7530" s="5">
        <v>288986146</v>
      </c>
    </row>
    <row r="7531" spans="1:14" x14ac:dyDescent="0.25">
      <c r="A7531" t="s">
        <v>1623</v>
      </c>
      <c r="B7531" t="s">
        <v>1623</v>
      </c>
      <c r="C7531">
        <v>3871</v>
      </c>
      <c r="D7531" s="2">
        <v>46082</v>
      </c>
      <c r="E7531" t="s">
        <v>906</v>
      </c>
      <c r="F7531" t="s">
        <v>192</v>
      </c>
      <c r="G7531" t="s">
        <v>1973</v>
      </c>
      <c r="H7531" t="s">
        <v>2241</v>
      </c>
      <c r="I7531" t="s">
        <v>9215</v>
      </c>
      <c r="J7531" t="s">
        <v>9216</v>
      </c>
      <c r="K7531" t="s">
        <v>56</v>
      </c>
      <c r="L7531" t="s">
        <v>903</v>
      </c>
      <c r="M7531" t="s">
        <v>1837</v>
      </c>
      <c r="N7531" s="5">
        <v>135709888</v>
      </c>
    </row>
    <row r="7532" spans="1:14" x14ac:dyDescent="0.25">
      <c r="A7532" t="s">
        <v>1623</v>
      </c>
      <c r="B7532" t="s">
        <v>1623</v>
      </c>
      <c r="C7532">
        <v>3871</v>
      </c>
      <c r="D7532" s="2">
        <v>46082</v>
      </c>
      <c r="E7532" t="s">
        <v>906</v>
      </c>
      <c r="F7532" t="s">
        <v>192</v>
      </c>
      <c r="G7532" t="s">
        <v>1973</v>
      </c>
      <c r="H7532" t="s">
        <v>2241</v>
      </c>
      <c r="I7532" t="s">
        <v>9217</v>
      </c>
      <c r="J7532" t="s">
        <v>9216</v>
      </c>
      <c r="K7532" t="s">
        <v>56</v>
      </c>
      <c r="L7532" t="s">
        <v>903</v>
      </c>
      <c r="M7532" t="s">
        <v>1837</v>
      </c>
      <c r="N7532" s="5">
        <v>68247954</v>
      </c>
    </row>
    <row r="7533" spans="1:14" x14ac:dyDescent="0.25">
      <c r="A7533" t="s">
        <v>1623</v>
      </c>
      <c r="B7533" t="s">
        <v>1623</v>
      </c>
      <c r="C7533">
        <v>3871</v>
      </c>
      <c r="D7533" s="2">
        <v>46082</v>
      </c>
      <c r="E7533" t="s">
        <v>906</v>
      </c>
      <c r="F7533" t="s">
        <v>192</v>
      </c>
      <c r="G7533" t="s">
        <v>1973</v>
      </c>
      <c r="H7533" t="s">
        <v>2241</v>
      </c>
      <c r="I7533" t="s">
        <v>9218</v>
      </c>
      <c r="J7533" t="s">
        <v>9216</v>
      </c>
      <c r="K7533" t="s">
        <v>56</v>
      </c>
      <c r="L7533" t="s">
        <v>903</v>
      </c>
      <c r="M7533" t="s">
        <v>1837</v>
      </c>
      <c r="N7533" s="5">
        <v>41403295</v>
      </c>
    </row>
    <row r="7534" spans="1:14" x14ac:dyDescent="0.25">
      <c r="A7534" t="s">
        <v>1623</v>
      </c>
      <c r="B7534" t="s">
        <v>1623</v>
      </c>
      <c r="C7534">
        <v>3871</v>
      </c>
      <c r="D7534" s="2">
        <v>46082</v>
      </c>
      <c r="E7534" t="s">
        <v>906</v>
      </c>
      <c r="F7534" t="s">
        <v>192</v>
      </c>
      <c r="G7534" t="s">
        <v>1973</v>
      </c>
      <c r="H7534" t="s">
        <v>2241</v>
      </c>
      <c r="I7534" t="s">
        <v>9219</v>
      </c>
      <c r="J7534" t="s">
        <v>9216</v>
      </c>
      <c r="K7534" t="s">
        <v>56</v>
      </c>
      <c r="L7534" t="s">
        <v>903</v>
      </c>
      <c r="M7534" t="s">
        <v>1837</v>
      </c>
      <c r="N7534" s="5">
        <v>43625009</v>
      </c>
    </row>
    <row r="7535" spans="1:14" x14ac:dyDescent="0.25">
      <c r="A7535" t="s">
        <v>1623</v>
      </c>
      <c r="B7535" t="s">
        <v>1623</v>
      </c>
      <c r="C7535">
        <v>3871</v>
      </c>
      <c r="D7535" s="2">
        <v>46082</v>
      </c>
      <c r="E7535" t="s">
        <v>907</v>
      </c>
      <c r="F7535" t="s">
        <v>192</v>
      </c>
      <c r="G7535" t="s">
        <v>1973</v>
      </c>
      <c r="H7535" t="s">
        <v>2241</v>
      </c>
      <c r="I7535" t="s">
        <v>14</v>
      </c>
      <c r="J7535" t="s">
        <v>5282</v>
      </c>
      <c r="K7535" t="s">
        <v>56</v>
      </c>
      <c r="L7535" t="s">
        <v>904</v>
      </c>
      <c r="M7535" t="s">
        <v>1837</v>
      </c>
      <c r="N7535" s="5">
        <v>-288986146</v>
      </c>
    </row>
    <row r="7536" spans="1:14" x14ac:dyDescent="0.25">
      <c r="A7536" t="s">
        <v>1623</v>
      </c>
      <c r="B7536" t="s">
        <v>1623</v>
      </c>
      <c r="C7536">
        <v>3871</v>
      </c>
      <c r="D7536" s="2">
        <v>46113</v>
      </c>
      <c r="E7536" t="s">
        <v>906</v>
      </c>
      <c r="F7536" t="s">
        <v>192</v>
      </c>
      <c r="G7536" t="s">
        <v>1973</v>
      </c>
      <c r="H7536" t="s">
        <v>2241</v>
      </c>
      <c r="I7536" t="s">
        <v>9215</v>
      </c>
      <c r="J7536" t="s">
        <v>9216</v>
      </c>
      <c r="K7536" t="s">
        <v>56</v>
      </c>
      <c r="L7536" t="s">
        <v>903</v>
      </c>
      <c r="M7536" t="s">
        <v>1837</v>
      </c>
      <c r="N7536" s="5">
        <v>135709888</v>
      </c>
    </row>
    <row r="7537" spans="1:14" x14ac:dyDescent="0.25">
      <c r="A7537" t="s">
        <v>1623</v>
      </c>
      <c r="B7537" t="s">
        <v>1623</v>
      </c>
      <c r="C7537">
        <v>3871</v>
      </c>
      <c r="D7537" s="2">
        <v>46113</v>
      </c>
      <c r="E7537" t="s">
        <v>906</v>
      </c>
      <c r="F7537" t="s">
        <v>192</v>
      </c>
      <c r="G7537" t="s">
        <v>1973</v>
      </c>
      <c r="H7537" t="s">
        <v>2241</v>
      </c>
      <c r="I7537" t="s">
        <v>9217</v>
      </c>
      <c r="J7537" t="s">
        <v>9216</v>
      </c>
      <c r="K7537" t="s">
        <v>56</v>
      </c>
      <c r="L7537" t="s">
        <v>903</v>
      </c>
      <c r="M7537" t="s">
        <v>1837</v>
      </c>
      <c r="N7537" s="5">
        <v>68247954</v>
      </c>
    </row>
    <row r="7538" spans="1:14" x14ac:dyDescent="0.25">
      <c r="A7538" t="s">
        <v>1623</v>
      </c>
      <c r="B7538" t="s">
        <v>1623</v>
      </c>
      <c r="C7538">
        <v>3871</v>
      </c>
      <c r="D7538" s="2">
        <v>46113</v>
      </c>
      <c r="E7538" t="s">
        <v>906</v>
      </c>
      <c r="F7538" t="s">
        <v>192</v>
      </c>
      <c r="G7538" t="s">
        <v>1973</v>
      </c>
      <c r="H7538" t="s">
        <v>2241</v>
      </c>
      <c r="I7538" t="s">
        <v>9218</v>
      </c>
      <c r="J7538" t="s">
        <v>9216</v>
      </c>
      <c r="K7538" t="s">
        <v>56</v>
      </c>
      <c r="L7538" t="s">
        <v>903</v>
      </c>
      <c r="M7538" t="s">
        <v>1837</v>
      </c>
      <c r="N7538" s="5">
        <v>41403295</v>
      </c>
    </row>
    <row r="7539" spans="1:14" x14ac:dyDescent="0.25">
      <c r="A7539" t="s">
        <v>1623</v>
      </c>
      <c r="B7539" t="s">
        <v>1623</v>
      </c>
      <c r="C7539">
        <v>3871</v>
      </c>
      <c r="D7539" s="2">
        <v>46113</v>
      </c>
      <c r="E7539" t="s">
        <v>906</v>
      </c>
      <c r="F7539" t="s">
        <v>192</v>
      </c>
      <c r="G7539" t="s">
        <v>1973</v>
      </c>
      <c r="H7539" t="s">
        <v>2241</v>
      </c>
      <c r="I7539" t="s">
        <v>9219</v>
      </c>
      <c r="J7539" t="s">
        <v>9216</v>
      </c>
      <c r="K7539" t="s">
        <v>56</v>
      </c>
      <c r="L7539" t="s">
        <v>903</v>
      </c>
      <c r="M7539" t="s">
        <v>1837</v>
      </c>
      <c r="N7539" s="5">
        <v>43625009</v>
      </c>
    </row>
    <row r="7540" spans="1:14" x14ac:dyDescent="0.25">
      <c r="A7540" t="s">
        <v>1623</v>
      </c>
      <c r="B7540" t="s">
        <v>1623</v>
      </c>
      <c r="C7540">
        <v>3871</v>
      </c>
      <c r="D7540" s="2">
        <v>46113</v>
      </c>
      <c r="E7540" t="s">
        <v>907</v>
      </c>
      <c r="F7540" t="s">
        <v>192</v>
      </c>
      <c r="G7540" t="s">
        <v>1973</v>
      </c>
      <c r="H7540" t="s">
        <v>2241</v>
      </c>
      <c r="I7540" t="s">
        <v>9215</v>
      </c>
      <c r="J7540" t="s">
        <v>9220</v>
      </c>
      <c r="K7540" t="s">
        <v>56</v>
      </c>
      <c r="L7540" t="s">
        <v>904</v>
      </c>
      <c r="M7540" t="s">
        <v>1837</v>
      </c>
      <c r="N7540" s="5">
        <v>-135709888</v>
      </c>
    </row>
    <row r="7541" spans="1:14" x14ac:dyDescent="0.25">
      <c r="A7541" t="s">
        <v>1623</v>
      </c>
      <c r="B7541" t="s">
        <v>1623</v>
      </c>
      <c r="C7541">
        <v>3871</v>
      </c>
      <c r="D7541" s="2">
        <v>46113</v>
      </c>
      <c r="E7541" t="s">
        <v>907</v>
      </c>
      <c r="F7541" t="s">
        <v>192</v>
      </c>
      <c r="G7541" t="s">
        <v>1973</v>
      </c>
      <c r="H7541" t="s">
        <v>2241</v>
      </c>
      <c r="I7541" t="s">
        <v>9217</v>
      </c>
      <c r="J7541" t="s">
        <v>9220</v>
      </c>
      <c r="K7541" t="s">
        <v>56</v>
      </c>
      <c r="L7541" t="s">
        <v>904</v>
      </c>
      <c r="M7541" t="s">
        <v>1837</v>
      </c>
      <c r="N7541" s="5">
        <v>-68247954</v>
      </c>
    </row>
    <row r="7542" spans="1:14" x14ac:dyDescent="0.25">
      <c r="A7542" t="s">
        <v>1623</v>
      </c>
      <c r="B7542" t="s">
        <v>1623</v>
      </c>
      <c r="C7542">
        <v>3871</v>
      </c>
      <c r="D7542" s="2">
        <v>46113</v>
      </c>
      <c r="E7542" t="s">
        <v>907</v>
      </c>
      <c r="F7542" t="s">
        <v>192</v>
      </c>
      <c r="G7542" t="s">
        <v>1973</v>
      </c>
      <c r="H7542" t="s">
        <v>2241</v>
      </c>
      <c r="I7542" t="s">
        <v>9218</v>
      </c>
      <c r="J7542" t="s">
        <v>9220</v>
      </c>
      <c r="K7542" t="s">
        <v>56</v>
      </c>
      <c r="L7542" t="s">
        <v>904</v>
      </c>
      <c r="M7542" t="s">
        <v>1837</v>
      </c>
      <c r="N7542" s="5">
        <v>-41403295</v>
      </c>
    </row>
    <row r="7543" spans="1:14" x14ac:dyDescent="0.25">
      <c r="A7543" t="s">
        <v>1623</v>
      </c>
      <c r="B7543" t="s">
        <v>1623</v>
      </c>
      <c r="C7543">
        <v>3871</v>
      </c>
      <c r="D7543" s="2">
        <v>46113</v>
      </c>
      <c r="E7543" t="s">
        <v>907</v>
      </c>
      <c r="F7543" t="s">
        <v>192</v>
      </c>
      <c r="G7543" t="s">
        <v>1973</v>
      </c>
      <c r="H7543" t="s">
        <v>2241</v>
      </c>
      <c r="I7543" t="s">
        <v>9219</v>
      </c>
      <c r="J7543" t="s">
        <v>9220</v>
      </c>
      <c r="K7543" t="s">
        <v>56</v>
      </c>
      <c r="L7543" t="s">
        <v>904</v>
      </c>
      <c r="M7543" t="s">
        <v>1837</v>
      </c>
      <c r="N7543" s="5">
        <v>-43625009</v>
      </c>
    </row>
    <row r="7544" spans="1:14" x14ac:dyDescent="0.25">
      <c r="A7544" t="s">
        <v>1623</v>
      </c>
      <c r="B7544" t="s">
        <v>1623</v>
      </c>
      <c r="C7544">
        <v>3871</v>
      </c>
      <c r="D7544" s="2">
        <v>46143</v>
      </c>
      <c r="E7544" t="s">
        <v>906</v>
      </c>
      <c r="F7544" t="s">
        <v>192</v>
      </c>
      <c r="G7544" t="s">
        <v>1973</v>
      </c>
      <c r="H7544" t="s">
        <v>2241</v>
      </c>
      <c r="I7544" t="s">
        <v>14</v>
      </c>
      <c r="J7544" t="s">
        <v>2022</v>
      </c>
      <c r="K7544" t="s">
        <v>56</v>
      </c>
      <c r="L7544" t="s">
        <v>903</v>
      </c>
      <c r="M7544" t="s">
        <v>1837</v>
      </c>
      <c r="N7544" s="5">
        <v>206156436</v>
      </c>
    </row>
    <row r="7545" spans="1:14" x14ac:dyDescent="0.25">
      <c r="A7545" t="s">
        <v>1623</v>
      </c>
      <c r="B7545" t="s">
        <v>1623</v>
      </c>
      <c r="C7545">
        <v>3871</v>
      </c>
      <c r="D7545" s="2">
        <v>46143</v>
      </c>
      <c r="E7545" t="s">
        <v>907</v>
      </c>
      <c r="F7545" t="s">
        <v>192</v>
      </c>
      <c r="G7545" t="s">
        <v>1973</v>
      </c>
      <c r="H7545" t="s">
        <v>2241</v>
      </c>
      <c r="I7545" t="s">
        <v>9215</v>
      </c>
      <c r="J7545" t="s">
        <v>9220</v>
      </c>
      <c r="K7545" t="s">
        <v>56</v>
      </c>
      <c r="L7545" t="s">
        <v>904</v>
      </c>
      <c r="M7545" t="s">
        <v>1837</v>
      </c>
      <c r="N7545" s="5">
        <v>-135709888</v>
      </c>
    </row>
    <row r="7546" spans="1:14" x14ac:dyDescent="0.25">
      <c r="A7546" t="s">
        <v>1623</v>
      </c>
      <c r="B7546" t="s">
        <v>1623</v>
      </c>
      <c r="C7546">
        <v>3871</v>
      </c>
      <c r="D7546" s="2">
        <v>46143</v>
      </c>
      <c r="E7546" t="s">
        <v>907</v>
      </c>
      <c r="F7546" t="s">
        <v>192</v>
      </c>
      <c r="G7546" t="s">
        <v>1973</v>
      </c>
      <c r="H7546" t="s">
        <v>2241</v>
      </c>
      <c r="I7546" t="s">
        <v>9217</v>
      </c>
      <c r="J7546" t="s">
        <v>9220</v>
      </c>
      <c r="K7546" t="s">
        <v>56</v>
      </c>
      <c r="L7546" t="s">
        <v>904</v>
      </c>
      <c r="M7546" t="s">
        <v>1837</v>
      </c>
      <c r="N7546" s="5">
        <v>-68247954</v>
      </c>
    </row>
    <row r="7547" spans="1:14" x14ac:dyDescent="0.25">
      <c r="A7547" t="s">
        <v>1623</v>
      </c>
      <c r="B7547" t="s">
        <v>1623</v>
      </c>
      <c r="C7547">
        <v>3871</v>
      </c>
      <c r="D7547" s="2">
        <v>46143</v>
      </c>
      <c r="E7547" t="s">
        <v>907</v>
      </c>
      <c r="F7547" t="s">
        <v>192</v>
      </c>
      <c r="G7547" t="s">
        <v>1973</v>
      </c>
      <c r="H7547" t="s">
        <v>2241</v>
      </c>
      <c r="I7547" t="s">
        <v>9218</v>
      </c>
      <c r="J7547" t="s">
        <v>9220</v>
      </c>
      <c r="K7547" t="s">
        <v>56</v>
      </c>
      <c r="L7547" t="s">
        <v>904</v>
      </c>
      <c r="M7547" t="s">
        <v>1837</v>
      </c>
      <c r="N7547" s="5">
        <v>-41403295</v>
      </c>
    </row>
    <row r="7548" spans="1:14" x14ac:dyDescent="0.25">
      <c r="A7548" t="s">
        <v>1623</v>
      </c>
      <c r="B7548" t="s">
        <v>1623</v>
      </c>
      <c r="C7548">
        <v>3871</v>
      </c>
      <c r="D7548" s="2">
        <v>46143</v>
      </c>
      <c r="E7548" t="s">
        <v>907</v>
      </c>
      <c r="F7548" t="s">
        <v>192</v>
      </c>
      <c r="G7548" t="s">
        <v>1973</v>
      </c>
      <c r="H7548" t="s">
        <v>2241</v>
      </c>
      <c r="I7548" t="s">
        <v>9219</v>
      </c>
      <c r="J7548" t="s">
        <v>9220</v>
      </c>
      <c r="K7548" t="s">
        <v>56</v>
      </c>
      <c r="L7548" t="s">
        <v>904</v>
      </c>
      <c r="M7548" t="s">
        <v>1837</v>
      </c>
      <c r="N7548" s="5">
        <v>-43625009</v>
      </c>
    </row>
    <row r="7549" spans="1:14" x14ac:dyDescent="0.25">
      <c r="A7549" t="s">
        <v>1623</v>
      </c>
      <c r="B7549" t="s">
        <v>1623</v>
      </c>
      <c r="C7549">
        <v>3871</v>
      </c>
      <c r="D7549" s="2">
        <v>46174</v>
      </c>
      <c r="E7549" t="s">
        <v>907</v>
      </c>
      <c r="F7549" t="s">
        <v>192</v>
      </c>
      <c r="G7549" t="s">
        <v>1973</v>
      </c>
      <c r="H7549" t="s">
        <v>2241</v>
      </c>
      <c r="I7549" t="s">
        <v>14</v>
      </c>
      <c r="J7549" t="s">
        <v>5282</v>
      </c>
      <c r="K7549" t="s">
        <v>56</v>
      </c>
      <c r="L7549" t="s">
        <v>904</v>
      </c>
      <c r="M7549" t="s">
        <v>1837</v>
      </c>
      <c r="N7549" s="5">
        <v>-206156436</v>
      </c>
    </row>
    <row r="7550" spans="1:14" x14ac:dyDescent="0.25">
      <c r="A7550" t="s">
        <v>74</v>
      </c>
      <c r="B7550" t="s">
        <v>74</v>
      </c>
      <c r="C7550">
        <v>3000</v>
      </c>
      <c r="D7550" s="2">
        <v>46023</v>
      </c>
      <c r="E7550" t="s">
        <v>906</v>
      </c>
      <c r="F7550" t="s">
        <v>192</v>
      </c>
      <c r="G7550" t="s">
        <v>1973</v>
      </c>
      <c r="H7550" t="s">
        <v>879</v>
      </c>
      <c r="I7550" t="s">
        <v>14</v>
      </c>
      <c r="J7550" t="s">
        <v>2022</v>
      </c>
      <c r="K7550" t="s">
        <v>56</v>
      </c>
      <c r="L7550" t="s">
        <v>903</v>
      </c>
      <c r="M7550" t="s">
        <v>1837</v>
      </c>
      <c r="N7550" s="5">
        <v>45730726</v>
      </c>
    </row>
    <row r="7551" spans="1:14" x14ac:dyDescent="0.25">
      <c r="A7551" t="s">
        <v>74</v>
      </c>
      <c r="B7551" t="s">
        <v>74</v>
      </c>
      <c r="C7551">
        <v>3000</v>
      </c>
      <c r="D7551" s="2">
        <v>46054</v>
      </c>
      <c r="E7551" t="s">
        <v>906</v>
      </c>
      <c r="F7551" t="s">
        <v>192</v>
      </c>
      <c r="G7551" t="s">
        <v>1973</v>
      </c>
      <c r="H7551" t="s">
        <v>879</v>
      </c>
      <c r="I7551" t="s">
        <v>14</v>
      </c>
      <c r="J7551" t="s">
        <v>2022</v>
      </c>
      <c r="K7551" t="s">
        <v>56</v>
      </c>
      <c r="L7551" t="s">
        <v>903</v>
      </c>
      <c r="M7551" t="s">
        <v>1837</v>
      </c>
      <c r="N7551" s="5">
        <v>45730726</v>
      </c>
    </row>
    <row r="7552" spans="1:14" x14ac:dyDescent="0.25">
      <c r="A7552" t="s">
        <v>74</v>
      </c>
      <c r="B7552" t="s">
        <v>74</v>
      </c>
      <c r="C7552">
        <v>3000</v>
      </c>
      <c r="D7552" s="2">
        <v>46054</v>
      </c>
      <c r="E7552" t="s">
        <v>907</v>
      </c>
      <c r="F7552" t="s">
        <v>192</v>
      </c>
      <c r="G7552" t="s">
        <v>1973</v>
      </c>
      <c r="H7552" t="s">
        <v>879</v>
      </c>
      <c r="I7552" t="s">
        <v>14</v>
      </c>
      <c r="J7552" t="s">
        <v>5282</v>
      </c>
      <c r="K7552" t="s">
        <v>56</v>
      </c>
      <c r="L7552" t="s">
        <v>904</v>
      </c>
      <c r="M7552" t="s">
        <v>1837</v>
      </c>
      <c r="N7552" s="5">
        <v>-45730726</v>
      </c>
    </row>
    <row r="7553" spans="1:14" x14ac:dyDescent="0.25">
      <c r="A7553" t="s">
        <v>74</v>
      </c>
      <c r="B7553" t="s">
        <v>74</v>
      </c>
      <c r="C7553">
        <v>3000</v>
      </c>
      <c r="D7553" s="2">
        <v>46082</v>
      </c>
      <c r="E7553" t="s">
        <v>906</v>
      </c>
      <c r="F7553" t="s">
        <v>192</v>
      </c>
      <c r="G7553" t="s">
        <v>1973</v>
      </c>
      <c r="H7553" t="s">
        <v>879</v>
      </c>
      <c r="I7553" t="s">
        <v>9221</v>
      </c>
      <c r="J7553" t="s">
        <v>9216</v>
      </c>
      <c r="K7553" t="s">
        <v>56</v>
      </c>
      <c r="L7553" t="s">
        <v>903</v>
      </c>
      <c r="M7553" t="s">
        <v>1837</v>
      </c>
      <c r="N7553" s="5">
        <v>45730726</v>
      </c>
    </row>
    <row r="7554" spans="1:14" x14ac:dyDescent="0.25">
      <c r="A7554" t="s">
        <v>74</v>
      </c>
      <c r="B7554" t="s">
        <v>74</v>
      </c>
      <c r="C7554">
        <v>3000</v>
      </c>
      <c r="D7554" s="2">
        <v>46082</v>
      </c>
      <c r="E7554" t="s">
        <v>907</v>
      </c>
      <c r="F7554" t="s">
        <v>192</v>
      </c>
      <c r="G7554" t="s">
        <v>1973</v>
      </c>
      <c r="H7554" t="s">
        <v>879</v>
      </c>
      <c r="I7554" t="s">
        <v>14</v>
      </c>
      <c r="J7554" t="s">
        <v>5282</v>
      </c>
      <c r="K7554" t="s">
        <v>56</v>
      </c>
      <c r="L7554" t="s">
        <v>904</v>
      </c>
      <c r="M7554" t="s">
        <v>1837</v>
      </c>
      <c r="N7554" s="5">
        <v>-45730726</v>
      </c>
    </row>
    <row r="7555" spans="1:14" x14ac:dyDescent="0.25">
      <c r="A7555" t="s">
        <v>74</v>
      </c>
      <c r="B7555" t="s">
        <v>74</v>
      </c>
      <c r="C7555">
        <v>3000</v>
      </c>
      <c r="D7555" s="2">
        <v>46113</v>
      </c>
      <c r="E7555" t="s">
        <v>906</v>
      </c>
      <c r="F7555" t="s">
        <v>192</v>
      </c>
      <c r="G7555" t="s">
        <v>1973</v>
      </c>
      <c r="H7555" t="s">
        <v>879</v>
      </c>
      <c r="I7555" t="s">
        <v>9221</v>
      </c>
      <c r="J7555" t="s">
        <v>9216</v>
      </c>
      <c r="K7555" t="s">
        <v>56</v>
      </c>
      <c r="L7555" t="s">
        <v>903</v>
      </c>
      <c r="M7555" t="s">
        <v>1837</v>
      </c>
      <c r="N7555" s="5">
        <v>45730726</v>
      </c>
    </row>
    <row r="7556" spans="1:14" x14ac:dyDescent="0.25">
      <c r="A7556" t="s">
        <v>74</v>
      </c>
      <c r="B7556" t="s">
        <v>74</v>
      </c>
      <c r="C7556">
        <v>3000</v>
      </c>
      <c r="D7556" s="2">
        <v>46113</v>
      </c>
      <c r="E7556" t="s">
        <v>907</v>
      </c>
      <c r="F7556" t="s">
        <v>192</v>
      </c>
      <c r="G7556" t="s">
        <v>1973</v>
      </c>
      <c r="H7556" t="s">
        <v>879</v>
      </c>
      <c r="I7556" t="s">
        <v>9221</v>
      </c>
      <c r="J7556" t="s">
        <v>9220</v>
      </c>
      <c r="K7556" t="s">
        <v>56</v>
      </c>
      <c r="L7556" t="s">
        <v>904</v>
      </c>
      <c r="M7556" t="s">
        <v>1837</v>
      </c>
      <c r="N7556" s="5">
        <v>-45730726</v>
      </c>
    </row>
    <row r="7557" spans="1:14" x14ac:dyDescent="0.25">
      <c r="A7557" t="s">
        <v>74</v>
      </c>
      <c r="B7557" t="s">
        <v>74</v>
      </c>
      <c r="C7557">
        <v>3000</v>
      </c>
      <c r="D7557" s="2">
        <v>46143</v>
      </c>
      <c r="E7557" t="s">
        <v>907</v>
      </c>
      <c r="F7557" t="s">
        <v>192</v>
      </c>
      <c r="G7557" t="s">
        <v>1973</v>
      </c>
      <c r="H7557" t="s">
        <v>879</v>
      </c>
      <c r="I7557" t="s">
        <v>9221</v>
      </c>
      <c r="J7557" t="s">
        <v>9220</v>
      </c>
      <c r="K7557" t="s">
        <v>56</v>
      </c>
      <c r="L7557" t="s">
        <v>904</v>
      </c>
      <c r="M7557" t="s">
        <v>1837</v>
      </c>
      <c r="N7557" s="5">
        <v>-45730726</v>
      </c>
    </row>
    <row r="7558" spans="1:14" x14ac:dyDescent="0.25">
      <c r="A7558" t="s">
        <v>76</v>
      </c>
      <c r="B7558" t="s">
        <v>2141</v>
      </c>
      <c r="C7558">
        <v>2120</v>
      </c>
      <c r="D7558" s="2">
        <v>46023</v>
      </c>
      <c r="E7558" t="s">
        <v>905</v>
      </c>
      <c r="F7558" t="s">
        <v>1000</v>
      </c>
      <c r="G7558" t="s">
        <v>1839</v>
      </c>
      <c r="H7558" t="s">
        <v>3227</v>
      </c>
      <c r="I7558" t="s">
        <v>4645</v>
      </c>
      <c r="J7558" t="s">
        <v>1001</v>
      </c>
      <c r="K7558" t="s">
        <v>56</v>
      </c>
      <c r="L7558" t="s">
        <v>902</v>
      </c>
      <c r="M7558" t="s">
        <v>1829</v>
      </c>
      <c r="N7558" s="5">
        <v>365222</v>
      </c>
    </row>
    <row r="7559" spans="1:14" x14ac:dyDescent="0.25">
      <c r="A7559" t="s">
        <v>76</v>
      </c>
      <c r="B7559" t="s">
        <v>2141</v>
      </c>
      <c r="C7559">
        <v>2120</v>
      </c>
      <c r="D7559" s="2">
        <v>46023</v>
      </c>
      <c r="E7559" t="s">
        <v>905</v>
      </c>
      <c r="F7559" t="s">
        <v>1288</v>
      </c>
      <c r="G7559" t="s">
        <v>1289</v>
      </c>
      <c r="H7559" t="s">
        <v>3326</v>
      </c>
      <c r="I7559" t="s">
        <v>4646</v>
      </c>
      <c r="J7559" t="s">
        <v>1289</v>
      </c>
      <c r="K7559" t="s">
        <v>56</v>
      </c>
      <c r="L7559" t="s">
        <v>902</v>
      </c>
      <c r="M7559" t="s">
        <v>1829</v>
      </c>
      <c r="N7559" s="5">
        <v>595114</v>
      </c>
    </row>
    <row r="7560" spans="1:14" x14ac:dyDescent="0.25">
      <c r="A7560" t="s">
        <v>76</v>
      </c>
      <c r="B7560" t="s">
        <v>2141</v>
      </c>
      <c r="C7560">
        <v>2120</v>
      </c>
      <c r="D7560" s="2">
        <v>46023</v>
      </c>
      <c r="E7560" t="s">
        <v>905</v>
      </c>
      <c r="F7560" t="s">
        <v>809</v>
      </c>
      <c r="G7560" t="s">
        <v>390</v>
      </c>
      <c r="H7560" t="s">
        <v>3211</v>
      </c>
      <c r="I7560" t="s">
        <v>4647</v>
      </c>
      <c r="J7560" t="s">
        <v>390</v>
      </c>
      <c r="K7560" t="s">
        <v>56</v>
      </c>
      <c r="L7560" t="s">
        <v>902</v>
      </c>
      <c r="M7560" t="s">
        <v>1829</v>
      </c>
      <c r="N7560" s="5">
        <v>548475</v>
      </c>
    </row>
    <row r="7561" spans="1:14" x14ac:dyDescent="0.25">
      <c r="A7561" t="s">
        <v>76</v>
      </c>
      <c r="B7561" t="s">
        <v>2141</v>
      </c>
      <c r="C7561">
        <v>2120</v>
      </c>
      <c r="D7561" s="2">
        <v>46023</v>
      </c>
      <c r="E7561" t="s">
        <v>905</v>
      </c>
      <c r="F7561" t="s">
        <v>812</v>
      </c>
      <c r="G7561" t="s">
        <v>778</v>
      </c>
      <c r="H7561" t="s">
        <v>3322</v>
      </c>
      <c r="I7561" t="s">
        <v>4648</v>
      </c>
      <c r="J7561" t="s">
        <v>778</v>
      </c>
      <c r="K7561" t="s">
        <v>56</v>
      </c>
      <c r="L7561" t="s">
        <v>902</v>
      </c>
      <c r="M7561" t="s">
        <v>1829</v>
      </c>
      <c r="N7561" s="5">
        <v>667380</v>
      </c>
    </row>
    <row r="7562" spans="1:14" x14ac:dyDescent="0.25">
      <c r="A7562" t="s">
        <v>76</v>
      </c>
      <c r="B7562" t="s">
        <v>2141</v>
      </c>
      <c r="C7562">
        <v>2120</v>
      </c>
      <c r="D7562" s="2">
        <v>46023</v>
      </c>
      <c r="E7562" t="s">
        <v>905</v>
      </c>
      <c r="F7562" t="s">
        <v>991</v>
      </c>
      <c r="G7562" t="s">
        <v>992</v>
      </c>
      <c r="H7562" t="s">
        <v>3163</v>
      </c>
      <c r="I7562" t="s">
        <v>4649</v>
      </c>
      <c r="J7562" t="s">
        <v>992</v>
      </c>
      <c r="K7562" t="s">
        <v>56</v>
      </c>
      <c r="L7562" t="s">
        <v>902</v>
      </c>
      <c r="M7562" t="s">
        <v>1829</v>
      </c>
      <c r="N7562" s="5">
        <v>751221</v>
      </c>
    </row>
    <row r="7563" spans="1:14" x14ac:dyDescent="0.25">
      <c r="A7563" t="s">
        <v>76</v>
      </c>
      <c r="B7563" t="s">
        <v>2141</v>
      </c>
      <c r="C7563">
        <v>2120</v>
      </c>
      <c r="D7563" s="2">
        <v>46023</v>
      </c>
      <c r="E7563" t="s">
        <v>905</v>
      </c>
      <c r="F7563" t="s">
        <v>810</v>
      </c>
      <c r="G7563" t="s">
        <v>397</v>
      </c>
      <c r="H7563" t="s">
        <v>3149</v>
      </c>
      <c r="I7563" t="s">
        <v>4650</v>
      </c>
      <c r="J7563" t="s">
        <v>397</v>
      </c>
      <c r="K7563" t="s">
        <v>56</v>
      </c>
      <c r="L7563" t="s">
        <v>902</v>
      </c>
      <c r="M7563" t="s">
        <v>1829</v>
      </c>
      <c r="N7563" s="5">
        <v>250326</v>
      </c>
    </row>
    <row r="7564" spans="1:14" x14ac:dyDescent="0.25">
      <c r="A7564" t="s">
        <v>76</v>
      </c>
      <c r="B7564" t="s">
        <v>2141</v>
      </c>
      <c r="C7564">
        <v>2120</v>
      </c>
      <c r="D7564" s="2">
        <v>46023</v>
      </c>
      <c r="E7564" t="s">
        <v>905</v>
      </c>
      <c r="F7564" t="s">
        <v>1454</v>
      </c>
      <c r="G7564" t="s">
        <v>1455</v>
      </c>
      <c r="H7564" t="s">
        <v>3141</v>
      </c>
      <c r="I7564" t="s">
        <v>4651</v>
      </c>
      <c r="J7564" t="s">
        <v>1455</v>
      </c>
      <c r="K7564" t="s">
        <v>56</v>
      </c>
      <c r="L7564" t="s">
        <v>902</v>
      </c>
      <c r="M7564" t="s">
        <v>1829</v>
      </c>
      <c r="N7564" s="5">
        <v>254267</v>
      </c>
    </row>
    <row r="7565" spans="1:14" x14ac:dyDescent="0.25">
      <c r="A7565" t="s">
        <v>76</v>
      </c>
      <c r="B7565" t="s">
        <v>2141</v>
      </c>
      <c r="C7565">
        <v>2120</v>
      </c>
      <c r="D7565" s="2">
        <v>46023</v>
      </c>
      <c r="E7565" t="s">
        <v>905</v>
      </c>
      <c r="F7565" t="s">
        <v>811</v>
      </c>
      <c r="G7565" t="s">
        <v>399</v>
      </c>
      <c r="H7565" t="s">
        <v>3143</v>
      </c>
      <c r="I7565" t="s">
        <v>4652</v>
      </c>
      <c r="J7565" t="s">
        <v>399</v>
      </c>
      <c r="K7565" t="s">
        <v>56</v>
      </c>
      <c r="L7565" t="s">
        <v>902</v>
      </c>
      <c r="M7565" t="s">
        <v>1829</v>
      </c>
      <c r="N7565" s="5">
        <v>162909</v>
      </c>
    </row>
    <row r="7566" spans="1:14" x14ac:dyDescent="0.25">
      <c r="A7566" t="s">
        <v>76</v>
      </c>
      <c r="B7566" t="s">
        <v>2141</v>
      </c>
      <c r="C7566">
        <v>2120</v>
      </c>
      <c r="D7566" s="2">
        <v>46023</v>
      </c>
      <c r="E7566" t="s">
        <v>1792</v>
      </c>
      <c r="F7566" t="s">
        <v>14</v>
      </c>
      <c r="G7566" t="s">
        <v>14</v>
      </c>
      <c r="H7566" t="s">
        <v>4653</v>
      </c>
      <c r="I7566" t="s">
        <v>14</v>
      </c>
      <c r="J7566" t="s">
        <v>4654</v>
      </c>
      <c r="K7566" t="s">
        <v>57</v>
      </c>
      <c r="L7566" t="s">
        <v>109</v>
      </c>
      <c r="M7566" t="s">
        <v>1829</v>
      </c>
      <c r="N7566" s="5">
        <v>555957</v>
      </c>
    </row>
    <row r="7567" spans="1:14" x14ac:dyDescent="0.25">
      <c r="A7567" t="s">
        <v>76</v>
      </c>
      <c r="B7567" t="s">
        <v>2141</v>
      </c>
      <c r="C7567">
        <v>2120</v>
      </c>
      <c r="D7567" s="2">
        <v>46054</v>
      </c>
      <c r="E7567" t="s">
        <v>905</v>
      </c>
      <c r="F7567" t="s">
        <v>2910</v>
      </c>
      <c r="G7567" t="s">
        <v>5870</v>
      </c>
      <c r="H7567" t="s">
        <v>2912</v>
      </c>
      <c r="I7567" t="s">
        <v>5871</v>
      </c>
      <c r="J7567" t="s">
        <v>2911</v>
      </c>
      <c r="K7567" t="s">
        <v>56</v>
      </c>
      <c r="L7567" t="s">
        <v>902</v>
      </c>
      <c r="M7567" t="s">
        <v>1829</v>
      </c>
      <c r="N7567" s="5">
        <v>198453</v>
      </c>
    </row>
    <row r="7568" spans="1:14" x14ac:dyDescent="0.25">
      <c r="A7568" t="s">
        <v>76</v>
      </c>
      <c r="B7568" t="s">
        <v>2141</v>
      </c>
      <c r="C7568">
        <v>2120</v>
      </c>
      <c r="D7568" s="2">
        <v>46054</v>
      </c>
      <c r="E7568" t="s">
        <v>905</v>
      </c>
      <c r="F7568" t="s">
        <v>5872</v>
      </c>
      <c r="G7568" t="s">
        <v>5873</v>
      </c>
      <c r="H7568" t="s">
        <v>5874</v>
      </c>
      <c r="I7568" t="s">
        <v>5875</v>
      </c>
      <c r="J7568" t="s">
        <v>5873</v>
      </c>
      <c r="K7568" t="s">
        <v>56</v>
      </c>
      <c r="L7568" t="s">
        <v>902</v>
      </c>
      <c r="M7568" t="s">
        <v>1829</v>
      </c>
      <c r="N7568" s="5">
        <v>162770</v>
      </c>
    </row>
    <row r="7569" spans="1:14" x14ac:dyDescent="0.25">
      <c r="A7569" t="s">
        <v>76</v>
      </c>
      <c r="B7569" t="s">
        <v>2141</v>
      </c>
      <c r="C7569">
        <v>2120</v>
      </c>
      <c r="D7569" s="2">
        <v>46054</v>
      </c>
      <c r="E7569" t="s">
        <v>1792</v>
      </c>
      <c r="F7569" t="s">
        <v>14</v>
      </c>
      <c r="G7569" t="s">
        <v>14</v>
      </c>
      <c r="H7569" t="s">
        <v>5876</v>
      </c>
      <c r="I7569" t="s">
        <v>14</v>
      </c>
      <c r="J7569" t="s">
        <v>5877</v>
      </c>
      <c r="K7569" t="s">
        <v>57</v>
      </c>
      <c r="L7569" t="s">
        <v>109</v>
      </c>
      <c r="M7569" t="s">
        <v>1829</v>
      </c>
      <c r="N7569" s="5">
        <v>222598</v>
      </c>
    </row>
    <row r="7570" spans="1:14" x14ac:dyDescent="0.25">
      <c r="A7570" t="s">
        <v>76</v>
      </c>
      <c r="B7570" t="s">
        <v>2141</v>
      </c>
      <c r="C7570">
        <v>2120</v>
      </c>
      <c r="D7570" s="2">
        <v>46054</v>
      </c>
      <c r="E7570" t="s">
        <v>1792</v>
      </c>
      <c r="F7570" t="s">
        <v>14</v>
      </c>
      <c r="G7570" t="s">
        <v>14</v>
      </c>
      <c r="H7570" t="s">
        <v>5878</v>
      </c>
      <c r="I7570" t="s">
        <v>14</v>
      </c>
      <c r="J7570" t="s">
        <v>5879</v>
      </c>
      <c r="K7570" t="s">
        <v>57</v>
      </c>
      <c r="L7570" t="s">
        <v>109</v>
      </c>
      <c r="M7570" t="s">
        <v>1829</v>
      </c>
      <c r="N7570" s="5">
        <v>1183852</v>
      </c>
    </row>
    <row r="7571" spans="1:14" x14ac:dyDescent="0.25">
      <c r="A7571" t="s">
        <v>76</v>
      </c>
      <c r="B7571" t="s">
        <v>2141</v>
      </c>
      <c r="C7571">
        <v>2120</v>
      </c>
      <c r="D7571" s="2">
        <v>46054</v>
      </c>
      <c r="E7571" t="s">
        <v>1792</v>
      </c>
      <c r="F7571" t="s">
        <v>14</v>
      </c>
      <c r="G7571" t="s">
        <v>14</v>
      </c>
      <c r="H7571" t="s">
        <v>5880</v>
      </c>
      <c r="I7571" t="s">
        <v>14</v>
      </c>
      <c r="J7571" t="s">
        <v>5881</v>
      </c>
      <c r="K7571" t="s">
        <v>57</v>
      </c>
      <c r="L7571" t="s">
        <v>109</v>
      </c>
      <c r="M7571" t="s">
        <v>1829</v>
      </c>
      <c r="N7571" s="5">
        <v>238267</v>
      </c>
    </row>
    <row r="7572" spans="1:14" x14ac:dyDescent="0.25">
      <c r="A7572" t="s">
        <v>76</v>
      </c>
      <c r="B7572" t="s">
        <v>2141</v>
      </c>
      <c r="C7572">
        <v>2120</v>
      </c>
      <c r="D7572" s="2">
        <v>46054</v>
      </c>
      <c r="E7572" t="s">
        <v>1792</v>
      </c>
      <c r="F7572" t="s">
        <v>14</v>
      </c>
      <c r="G7572" t="s">
        <v>14</v>
      </c>
      <c r="H7572" t="s">
        <v>5882</v>
      </c>
      <c r="I7572" t="s">
        <v>14</v>
      </c>
      <c r="J7572" t="s">
        <v>5883</v>
      </c>
      <c r="K7572" t="s">
        <v>57</v>
      </c>
      <c r="L7572" t="s">
        <v>109</v>
      </c>
      <c r="M7572" t="s">
        <v>1829</v>
      </c>
      <c r="N7572" s="5">
        <v>500232</v>
      </c>
    </row>
    <row r="7573" spans="1:14" x14ac:dyDescent="0.25">
      <c r="A7573" t="s">
        <v>76</v>
      </c>
      <c r="B7573" t="s">
        <v>2141</v>
      </c>
      <c r="C7573">
        <v>2120</v>
      </c>
      <c r="D7573" s="2">
        <v>46054</v>
      </c>
      <c r="E7573" t="s">
        <v>1792</v>
      </c>
      <c r="F7573" t="s">
        <v>14</v>
      </c>
      <c r="G7573" t="s">
        <v>14</v>
      </c>
      <c r="H7573" t="s">
        <v>5884</v>
      </c>
      <c r="I7573" t="s">
        <v>14</v>
      </c>
      <c r="J7573" t="s">
        <v>5885</v>
      </c>
      <c r="K7573" t="s">
        <v>57</v>
      </c>
      <c r="L7573" t="s">
        <v>109</v>
      </c>
      <c r="M7573" t="s">
        <v>1829</v>
      </c>
      <c r="N7573" s="5">
        <v>317608</v>
      </c>
    </row>
    <row r="7574" spans="1:14" x14ac:dyDescent="0.25">
      <c r="A7574" t="s">
        <v>76</v>
      </c>
      <c r="B7574" t="s">
        <v>2141</v>
      </c>
      <c r="C7574">
        <v>2120</v>
      </c>
      <c r="D7574" s="2">
        <v>46054</v>
      </c>
      <c r="E7574" t="s">
        <v>1792</v>
      </c>
      <c r="F7574" t="s">
        <v>14</v>
      </c>
      <c r="G7574" t="s">
        <v>14</v>
      </c>
      <c r="H7574" t="s">
        <v>5886</v>
      </c>
      <c r="I7574" t="s">
        <v>14</v>
      </c>
      <c r="J7574" t="s">
        <v>5887</v>
      </c>
      <c r="K7574" t="s">
        <v>57</v>
      </c>
      <c r="L7574" t="s">
        <v>109</v>
      </c>
      <c r="M7574" t="s">
        <v>1829</v>
      </c>
      <c r="N7574" s="5">
        <v>146856</v>
      </c>
    </row>
    <row r="7575" spans="1:14" x14ac:dyDescent="0.25">
      <c r="A7575" t="s">
        <v>76</v>
      </c>
      <c r="B7575" t="s">
        <v>2141</v>
      </c>
      <c r="C7575">
        <v>2120</v>
      </c>
      <c r="D7575" s="2">
        <v>46082</v>
      </c>
      <c r="E7575" t="s">
        <v>905</v>
      </c>
      <c r="F7575" t="s">
        <v>7942</v>
      </c>
      <c r="G7575" t="s">
        <v>7943</v>
      </c>
      <c r="H7575" t="s">
        <v>9222</v>
      </c>
      <c r="I7575" t="s">
        <v>9223</v>
      </c>
      <c r="J7575" t="s">
        <v>7943</v>
      </c>
      <c r="K7575" t="s">
        <v>56</v>
      </c>
      <c r="L7575" t="s">
        <v>902</v>
      </c>
      <c r="M7575" t="s">
        <v>1829</v>
      </c>
      <c r="N7575" s="5">
        <v>250822</v>
      </c>
    </row>
    <row r="7576" spans="1:14" x14ac:dyDescent="0.25">
      <c r="A7576" t="s">
        <v>76</v>
      </c>
      <c r="B7576" t="s">
        <v>2141</v>
      </c>
      <c r="C7576">
        <v>2120</v>
      </c>
      <c r="D7576" s="2">
        <v>46082</v>
      </c>
      <c r="E7576" t="s">
        <v>905</v>
      </c>
      <c r="F7576" t="s">
        <v>7942</v>
      </c>
      <c r="G7576" t="s">
        <v>7943</v>
      </c>
      <c r="H7576" t="s">
        <v>9224</v>
      </c>
      <c r="I7576" t="s">
        <v>9225</v>
      </c>
      <c r="J7576" t="s">
        <v>7943</v>
      </c>
      <c r="K7576" t="s">
        <v>56</v>
      </c>
      <c r="L7576" t="s">
        <v>902</v>
      </c>
      <c r="M7576" t="s">
        <v>1829</v>
      </c>
      <c r="N7576" s="5">
        <v>250822</v>
      </c>
    </row>
    <row r="7577" spans="1:14" x14ac:dyDescent="0.25">
      <c r="A7577" t="s">
        <v>76</v>
      </c>
      <c r="B7577" t="s">
        <v>2141</v>
      </c>
      <c r="C7577">
        <v>2120</v>
      </c>
      <c r="D7577" s="2">
        <v>46082</v>
      </c>
      <c r="E7577" t="s">
        <v>905</v>
      </c>
      <c r="F7577" t="s">
        <v>9226</v>
      </c>
      <c r="G7577" t="s">
        <v>9227</v>
      </c>
      <c r="H7577" t="s">
        <v>9228</v>
      </c>
      <c r="I7577" t="s">
        <v>9229</v>
      </c>
      <c r="J7577" t="s">
        <v>9230</v>
      </c>
      <c r="K7577" t="s">
        <v>56</v>
      </c>
      <c r="L7577" t="s">
        <v>902</v>
      </c>
      <c r="M7577" t="s">
        <v>1829</v>
      </c>
      <c r="N7577" s="5">
        <v>163351</v>
      </c>
    </row>
    <row r="7578" spans="1:14" x14ac:dyDescent="0.25">
      <c r="A7578" t="s">
        <v>76</v>
      </c>
      <c r="B7578" t="s">
        <v>2141</v>
      </c>
      <c r="C7578">
        <v>2120</v>
      </c>
      <c r="D7578" s="2">
        <v>46082</v>
      </c>
      <c r="E7578" t="s">
        <v>905</v>
      </c>
      <c r="F7578" t="s">
        <v>9231</v>
      </c>
      <c r="G7578" t="s">
        <v>14</v>
      </c>
      <c r="H7578" t="s">
        <v>9232</v>
      </c>
      <c r="I7578" t="s">
        <v>9233</v>
      </c>
      <c r="J7578" t="s">
        <v>9234</v>
      </c>
      <c r="K7578" t="s">
        <v>56</v>
      </c>
      <c r="L7578" t="s">
        <v>902</v>
      </c>
      <c r="M7578" t="s">
        <v>1829</v>
      </c>
      <c r="N7578" s="5">
        <v>1079711</v>
      </c>
    </row>
    <row r="7579" spans="1:14" x14ac:dyDescent="0.25">
      <c r="A7579" t="s">
        <v>76</v>
      </c>
      <c r="B7579" t="s">
        <v>2141</v>
      </c>
      <c r="C7579">
        <v>2120</v>
      </c>
      <c r="D7579" s="2">
        <v>46082</v>
      </c>
      <c r="E7579" t="s">
        <v>905</v>
      </c>
      <c r="F7579" t="s">
        <v>991</v>
      </c>
      <c r="G7579" t="s">
        <v>992</v>
      </c>
      <c r="H7579" t="s">
        <v>9235</v>
      </c>
      <c r="I7579" t="s">
        <v>9236</v>
      </c>
      <c r="J7579" t="s">
        <v>992</v>
      </c>
      <c r="K7579" t="s">
        <v>56</v>
      </c>
      <c r="L7579" t="s">
        <v>902</v>
      </c>
      <c r="M7579" t="s">
        <v>1829</v>
      </c>
      <c r="N7579" s="5">
        <v>501720</v>
      </c>
    </row>
    <row r="7580" spans="1:14" x14ac:dyDescent="0.25">
      <c r="A7580" t="s">
        <v>76</v>
      </c>
      <c r="B7580" t="s">
        <v>2141</v>
      </c>
      <c r="C7580">
        <v>2120</v>
      </c>
      <c r="D7580" s="2">
        <v>46082</v>
      </c>
      <c r="E7580" t="s">
        <v>905</v>
      </c>
      <c r="F7580" t="s">
        <v>9237</v>
      </c>
      <c r="G7580" t="s">
        <v>9238</v>
      </c>
      <c r="H7580" t="s">
        <v>9239</v>
      </c>
      <c r="I7580" t="s">
        <v>9240</v>
      </c>
      <c r="J7580" t="s">
        <v>9238</v>
      </c>
      <c r="K7580" t="s">
        <v>56</v>
      </c>
      <c r="L7580" t="s">
        <v>902</v>
      </c>
      <c r="M7580" t="s">
        <v>1829</v>
      </c>
      <c r="N7580" s="5">
        <v>163024</v>
      </c>
    </row>
    <row r="7581" spans="1:14" x14ac:dyDescent="0.25">
      <c r="A7581" t="s">
        <v>76</v>
      </c>
      <c r="B7581" t="s">
        <v>2141</v>
      </c>
      <c r="C7581">
        <v>2120</v>
      </c>
      <c r="D7581" s="2">
        <v>46082</v>
      </c>
      <c r="E7581" t="s">
        <v>905</v>
      </c>
      <c r="F7581" t="s">
        <v>9241</v>
      </c>
      <c r="G7581" t="s">
        <v>9242</v>
      </c>
      <c r="H7581" t="s">
        <v>9243</v>
      </c>
      <c r="I7581" t="s">
        <v>9244</v>
      </c>
      <c r="J7581" t="s">
        <v>9242</v>
      </c>
      <c r="K7581" t="s">
        <v>56</v>
      </c>
      <c r="L7581" t="s">
        <v>902</v>
      </c>
      <c r="M7581" t="s">
        <v>1829</v>
      </c>
      <c r="N7581" s="5">
        <v>251003</v>
      </c>
    </row>
    <row r="7582" spans="1:14" x14ac:dyDescent="0.25">
      <c r="A7582" t="s">
        <v>76</v>
      </c>
      <c r="B7582" t="s">
        <v>2141</v>
      </c>
      <c r="C7582">
        <v>2120</v>
      </c>
      <c r="D7582" s="2">
        <v>46082</v>
      </c>
      <c r="E7582" t="s">
        <v>905</v>
      </c>
      <c r="F7582" t="s">
        <v>9245</v>
      </c>
      <c r="G7582" t="s">
        <v>9246</v>
      </c>
      <c r="H7582" t="s">
        <v>9247</v>
      </c>
      <c r="I7582" t="s">
        <v>9248</v>
      </c>
      <c r="J7582" t="s">
        <v>9249</v>
      </c>
      <c r="K7582" t="s">
        <v>56</v>
      </c>
      <c r="L7582" t="s">
        <v>902</v>
      </c>
      <c r="M7582" t="s">
        <v>1829</v>
      </c>
      <c r="N7582" s="5">
        <v>2625569</v>
      </c>
    </row>
    <row r="7583" spans="1:14" x14ac:dyDescent="0.25">
      <c r="A7583" t="s">
        <v>76</v>
      </c>
      <c r="B7583" t="s">
        <v>2141</v>
      </c>
      <c r="C7583">
        <v>2120</v>
      </c>
      <c r="D7583" s="2">
        <v>46082</v>
      </c>
      <c r="E7583" t="s">
        <v>1792</v>
      </c>
      <c r="F7583" t="s">
        <v>14</v>
      </c>
      <c r="G7583" t="s">
        <v>14</v>
      </c>
      <c r="H7583" t="s">
        <v>9250</v>
      </c>
      <c r="I7583" t="s">
        <v>14</v>
      </c>
      <c r="J7583" t="s">
        <v>9251</v>
      </c>
      <c r="K7583" t="s">
        <v>57</v>
      </c>
      <c r="L7583" t="s">
        <v>109</v>
      </c>
      <c r="M7583" t="s">
        <v>1829</v>
      </c>
      <c r="N7583" s="5">
        <v>223114</v>
      </c>
    </row>
    <row r="7584" spans="1:14" x14ac:dyDescent="0.25">
      <c r="A7584" t="s">
        <v>76</v>
      </c>
      <c r="B7584" t="s">
        <v>2141</v>
      </c>
      <c r="C7584">
        <v>2120</v>
      </c>
      <c r="D7584" s="2">
        <v>46082</v>
      </c>
      <c r="E7584" t="s">
        <v>1792</v>
      </c>
      <c r="F7584" t="s">
        <v>14</v>
      </c>
      <c r="G7584" t="s">
        <v>14</v>
      </c>
      <c r="H7584" t="s">
        <v>9252</v>
      </c>
      <c r="I7584" t="s">
        <v>14</v>
      </c>
      <c r="J7584" t="s">
        <v>9253</v>
      </c>
      <c r="K7584" t="s">
        <v>57</v>
      </c>
      <c r="L7584" t="s">
        <v>109</v>
      </c>
      <c r="M7584" t="s">
        <v>1829</v>
      </c>
      <c r="N7584" s="5">
        <v>318734</v>
      </c>
    </row>
    <row r="7585" spans="1:14" x14ac:dyDescent="0.25">
      <c r="A7585" t="s">
        <v>76</v>
      </c>
      <c r="B7585" t="s">
        <v>2141</v>
      </c>
      <c r="C7585">
        <v>2120</v>
      </c>
      <c r="D7585" s="2">
        <v>46082</v>
      </c>
      <c r="E7585" t="s">
        <v>1792</v>
      </c>
      <c r="F7585" t="s">
        <v>14</v>
      </c>
      <c r="G7585" t="s">
        <v>14</v>
      </c>
      <c r="H7585" t="s">
        <v>9254</v>
      </c>
      <c r="I7585" t="s">
        <v>14</v>
      </c>
      <c r="J7585" t="s">
        <v>9255</v>
      </c>
      <c r="K7585" t="s">
        <v>57</v>
      </c>
      <c r="L7585" t="s">
        <v>109</v>
      </c>
      <c r="M7585" t="s">
        <v>1829</v>
      </c>
      <c r="N7585" s="5">
        <v>290845</v>
      </c>
    </row>
    <row r="7586" spans="1:14" x14ac:dyDescent="0.25">
      <c r="A7586" t="s">
        <v>76</v>
      </c>
      <c r="B7586" t="s">
        <v>2141</v>
      </c>
      <c r="C7586">
        <v>2120</v>
      </c>
      <c r="D7586" s="2">
        <v>46082</v>
      </c>
      <c r="E7586" t="s">
        <v>1792</v>
      </c>
      <c r="F7586" t="s">
        <v>14</v>
      </c>
      <c r="G7586" t="s">
        <v>14</v>
      </c>
      <c r="H7586" t="s">
        <v>9256</v>
      </c>
      <c r="I7586" t="s">
        <v>14</v>
      </c>
      <c r="J7586" t="s">
        <v>9257</v>
      </c>
      <c r="K7586" t="s">
        <v>57</v>
      </c>
      <c r="L7586" t="s">
        <v>109</v>
      </c>
      <c r="M7586" t="s">
        <v>1829</v>
      </c>
      <c r="N7586" s="5">
        <v>796834</v>
      </c>
    </row>
    <row r="7587" spans="1:14" x14ac:dyDescent="0.25">
      <c r="A7587" t="s">
        <v>76</v>
      </c>
      <c r="B7587" t="s">
        <v>2141</v>
      </c>
      <c r="C7587">
        <v>2120</v>
      </c>
      <c r="D7587" s="2">
        <v>46082</v>
      </c>
      <c r="E7587" t="s">
        <v>1792</v>
      </c>
      <c r="F7587" t="s">
        <v>14</v>
      </c>
      <c r="G7587" t="s">
        <v>14</v>
      </c>
      <c r="H7587" t="s">
        <v>9258</v>
      </c>
      <c r="I7587" t="s">
        <v>14</v>
      </c>
      <c r="J7587" t="s">
        <v>9259</v>
      </c>
      <c r="K7587" t="s">
        <v>57</v>
      </c>
      <c r="L7587" t="s">
        <v>109</v>
      </c>
      <c r="M7587" t="s">
        <v>1829</v>
      </c>
      <c r="N7587" s="5">
        <v>808787</v>
      </c>
    </row>
    <row r="7588" spans="1:14" x14ac:dyDescent="0.25">
      <c r="A7588" t="s">
        <v>76</v>
      </c>
      <c r="B7588" t="s">
        <v>2141</v>
      </c>
      <c r="C7588">
        <v>2120</v>
      </c>
      <c r="D7588" s="2">
        <v>46082</v>
      </c>
      <c r="E7588" t="s">
        <v>1792</v>
      </c>
      <c r="F7588" t="s">
        <v>14</v>
      </c>
      <c r="G7588" t="s">
        <v>14</v>
      </c>
      <c r="H7588" t="s">
        <v>9260</v>
      </c>
      <c r="I7588" t="s">
        <v>14</v>
      </c>
      <c r="J7588" t="s">
        <v>9261</v>
      </c>
      <c r="K7588" t="s">
        <v>57</v>
      </c>
      <c r="L7588" t="s">
        <v>109</v>
      </c>
      <c r="M7588" t="s">
        <v>1829</v>
      </c>
      <c r="N7588" s="5">
        <v>1075726</v>
      </c>
    </row>
    <row r="7589" spans="1:14" x14ac:dyDescent="0.25">
      <c r="A7589" t="s">
        <v>76</v>
      </c>
      <c r="B7589" t="s">
        <v>2141</v>
      </c>
      <c r="C7589">
        <v>2120</v>
      </c>
      <c r="D7589" s="2">
        <v>46082</v>
      </c>
      <c r="E7589" t="s">
        <v>1792</v>
      </c>
      <c r="F7589" t="s">
        <v>14</v>
      </c>
      <c r="G7589" t="s">
        <v>14</v>
      </c>
      <c r="H7589" t="s">
        <v>9262</v>
      </c>
      <c r="I7589" t="s">
        <v>14</v>
      </c>
      <c r="J7589" t="s">
        <v>9263</v>
      </c>
      <c r="K7589" t="s">
        <v>57</v>
      </c>
      <c r="L7589" t="s">
        <v>109</v>
      </c>
      <c r="M7589" t="s">
        <v>1829</v>
      </c>
      <c r="N7589" s="5">
        <v>358575</v>
      </c>
    </row>
    <row r="7590" spans="1:14" x14ac:dyDescent="0.25">
      <c r="A7590" t="s">
        <v>76</v>
      </c>
      <c r="B7590" t="s">
        <v>2141</v>
      </c>
      <c r="C7590">
        <v>2120</v>
      </c>
      <c r="D7590" s="2">
        <v>46082</v>
      </c>
      <c r="E7590" t="s">
        <v>1792</v>
      </c>
      <c r="F7590" t="s">
        <v>14</v>
      </c>
      <c r="G7590" t="s">
        <v>14</v>
      </c>
      <c r="H7590" t="s">
        <v>9264</v>
      </c>
      <c r="I7590" t="s">
        <v>14</v>
      </c>
      <c r="J7590" t="s">
        <v>9265</v>
      </c>
      <c r="K7590" t="s">
        <v>57</v>
      </c>
      <c r="L7590" t="s">
        <v>109</v>
      </c>
      <c r="M7590" t="s">
        <v>1829</v>
      </c>
      <c r="N7590" s="5">
        <v>876518</v>
      </c>
    </row>
    <row r="7591" spans="1:14" x14ac:dyDescent="0.25">
      <c r="A7591" t="s">
        <v>76</v>
      </c>
      <c r="B7591" t="s">
        <v>2141</v>
      </c>
      <c r="C7591">
        <v>2120</v>
      </c>
      <c r="D7591" s="2">
        <v>46082</v>
      </c>
      <c r="E7591" t="s">
        <v>1792</v>
      </c>
      <c r="F7591" t="s">
        <v>14</v>
      </c>
      <c r="G7591" t="s">
        <v>14</v>
      </c>
      <c r="H7591" t="s">
        <v>9266</v>
      </c>
      <c r="I7591" t="s">
        <v>14</v>
      </c>
      <c r="J7591" t="s">
        <v>9267</v>
      </c>
      <c r="K7591" t="s">
        <v>57</v>
      </c>
      <c r="L7591" t="s">
        <v>109</v>
      </c>
      <c r="M7591" t="s">
        <v>1829</v>
      </c>
      <c r="N7591" s="5">
        <v>302797</v>
      </c>
    </row>
    <row r="7592" spans="1:14" x14ac:dyDescent="0.25">
      <c r="A7592" t="s">
        <v>76</v>
      </c>
      <c r="B7592" t="s">
        <v>2141</v>
      </c>
      <c r="C7592">
        <v>2120</v>
      </c>
      <c r="D7592" s="2">
        <v>46113</v>
      </c>
      <c r="E7592" t="s">
        <v>905</v>
      </c>
      <c r="F7592" t="s">
        <v>9268</v>
      </c>
      <c r="G7592" t="s">
        <v>9269</v>
      </c>
      <c r="H7592" t="s">
        <v>9270</v>
      </c>
      <c r="I7592" t="s">
        <v>9271</v>
      </c>
      <c r="J7592" t="s">
        <v>9272</v>
      </c>
      <c r="K7592" t="s">
        <v>56</v>
      </c>
      <c r="L7592" t="s">
        <v>902</v>
      </c>
      <c r="M7592" t="s">
        <v>1829</v>
      </c>
      <c r="N7592" s="5">
        <v>163352</v>
      </c>
    </row>
    <row r="7593" spans="1:14" x14ac:dyDescent="0.25">
      <c r="A7593" t="s">
        <v>76</v>
      </c>
      <c r="B7593" t="s">
        <v>2141</v>
      </c>
      <c r="C7593">
        <v>2120</v>
      </c>
      <c r="D7593" s="2">
        <v>46113</v>
      </c>
      <c r="E7593" t="s">
        <v>905</v>
      </c>
      <c r="F7593" t="s">
        <v>1288</v>
      </c>
      <c r="G7593" t="s">
        <v>1289</v>
      </c>
      <c r="H7593" t="s">
        <v>9273</v>
      </c>
      <c r="I7593" t="s">
        <v>9274</v>
      </c>
      <c r="J7593" t="s">
        <v>1289</v>
      </c>
      <c r="K7593" t="s">
        <v>56</v>
      </c>
      <c r="L7593" t="s">
        <v>902</v>
      </c>
      <c r="M7593" t="s">
        <v>1829</v>
      </c>
      <c r="N7593" s="5">
        <v>641665</v>
      </c>
    </row>
    <row r="7594" spans="1:14" x14ac:dyDescent="0.25">
      <c r="A7594" t="s">
        <v>76</v>
      </c>
      <c r="B7594" t="s">
        <v>2141</v>
      </c>
      <c r="C7594">
        <v>2120</v>
      </c>
      <c r="D7594" s="2">
        <v>46113</v>
      </c>
      <c r="E7594" t="s">
        <v>905</v>
      </c>
      <c r="F7594" t="s">
        <v>9275</v>
      </c>
      <c r="G7594" t="s">
        <v>9276</v>
      </c>
      <c r="H7594" t="s">
        <v>9277</v>
      </c>
      <c r="I7594" t="s">
        <v>9278</v>
      </c>
      <c r="J7594" t="s">
        <v>9276</v>
      </c>
      <c r="K7594" t="s">
        <v>56</v>
      </c>
      <c r="L7594" t="s">
        <v>902</v>
      </c>
      <c r="M7594" t="s">
        <v>1829</v>
      </c>
      <c r="N7594" s="5">
        <v>440300</v>
      </c>
    </row>
    <row r="7595" spans="1:14" x14ac:dyDescent="0.25">
      <c r="A7595" t="s">
        <v>76</v>
      </c>
      <c r="B7595" t="s">
        <v>2141</v>
      </c>
      <c r="C7595">
        <v>2120</v>
      </c>
      <c r="D7595" s="2">
        <v>46113</v>
      </c>
      <c r="E7595" t="s">
        <v>905</v>
      </c>
      <c r="F7595" t="s">
        <v>809</v>
      </c>
      <c r="G7595" t="s">
        <v>390</v>
      </c>
      <c r="H7595" t="s">
        <v>9279</v>
      </c>
      <c r="I7595" t="s">
        <v>9280</v>
      </c>
      <c r="J7595" t="s">
        <v>390</v>
      </c>
      <c r="K7595" t="s">
        <v>56</v>
      </c>
      <c r="L7595" t="s">
        <v>902</v>
      </c>
      <c r="M7595" t="s">
        <v>1829</v>
      </c>
      <c r="N7595" s="5">
        <v>294829</v>
      </c>
    </row>
    <row r="7596" spans="1:14" x14ac:dyDescent="0.25">
      <c r="A7596" t="s">
        <v>76</v>
      </c>
      <c r="B7596" t="s">
        <v>2141</v>
      </c>
      <c r="C7596">
        <v>2120</v>
      </c>
      <c r="D7596" s="2">
        <v>46113</v>
      </c>
      <c r="E7596" t="s">
        <v>905</v>
      </c>
      <c r="F7596" t="s">
        <v>1454</v>
      </c>
      <c r="G7596" t="s">
        <v>1455</v>
      </c>
      <c r="H7596" t="s">
        <v>9281</v>
      </c>
      <c r="I7596" t="s">
        <v>9282</v>
      </c>
      <c r="J7596" t="s">
        <v>1455</v>
      </c>
      <c r="K7596" t="s">
        <v>56</v>
      </c>
      <c r="L7596" t="s">
        <v>902</v>
      </c>
      <c r="M7596" t="s">
        <v>1829</v>
      </c>
      <c r="N7596" s="5">
        <v>252506</v>
      </c>
    </row>
    <row r="7597" spans="1:14" x14ac:dyDescent="0.25">
      <c r="A7597" t="s">
        <v>76</v>
      </c>
      <c r="B7597" t="s">
        <v>2141</v>
      </c>
      <c r="C7597">
        <v>2120</v>
      </c>
      <c r="D7597" s="2">
        <v>46113</v>
      </c>
      <c r="E7597" t="s">
        <v>905</v>
      </c>
      <c r="F7597" t="s">
        <v>9283</v>
      </c>
      <c r="G7597" t="s">
        <v>9284</v>
      </c>
      <c r="H7597" t="s">
        <v>9285</v>
      </c>
      <c r="I7597" t="s">
        <v>9286</v>
      </c>
      <c r="J7597" t="s">
        <v>9287</v>
      </c>
      <c r="K7597" t="s">
        <v>56</v>
      </c>
      <c r="L7597" t="s">
        <v>902</v>
      </c>
      <c r="M7597" t="s">
        <v>1829</v>
      </c>
      <c r="N7597" s="5">
        <v>163351</v>
      </c>
    </row>
    <row r="7598" spans="1:14" x14ac:dyDescent="0.25">
      <c r="A7598" t="s">
        <v>76</v>
      </c>
      <c r="B7598" t="s">
        <v>2141</v>
      </c>
      <c r="C7598">
        <v>2120</v>
      </c>
      <c r="D7598" s="2">
        <v>46113</v>
      </c>
      <c r="E7598" t="s">
        <v>905</v>
      </c>
      <c r="F7598" t="s">
        <v>9288</v>
      </c>
      <c r="G7598" t="s">
        <v>9289</v>
      </c>
      <c r="H7598" t="s">
        <v>9290</v>
      </c>
      <c r="I7598" t="s">
        <v>9291</v>
      </c>
      <c r="J7598" t="s">
        <v>9289</v>
      </c>
      <c r="K7598" t="s">
        <v>56</v>
      </c>
      <c r="L7598" t="s">
        <v>902</v>
      </c>
      <c r="M7598" t="s">
        <v>1829</v>
      </c>
      <c r="N7598" s="5">
        <v>199209</v>
      </c>
    </row>
    <row r="7599" spans="1:14" x14ac:dyDescent="0.25">
      <c r="A7599" t="s">
        <v>76</v>
      </c>
      <c r="B7599" t="s">
        <v>2141</v>
      </c>
      <c r="C7599">
        <v>2120</v>
      </c>
      <c r="D7599" s="2">
        <v>46113</v>
      </c>
      <c r="E7599" t="s">
        <v>905</v>
      </c>
      <c r="F7599" t="s">
        <v>9288</v>
      </c>
      <c r="G7599" t="s">
        <v>9289</v>
      </c>
      <c r="H7599" t="s">
        <v>9292</v>
      </c>
      <c r="I7599" t="s">
        <v>9293</v>
      </c>
      <c r="J7599" t="s">
        <v>9289</v>
      </c>
      <c r="K7599" t="s">
        <v>56</v>
      </c>
      <c r="L7599" t="s">
        <v>902</v>
      </c>
      <c r="M7599" t="s">
        <v>1829</v>
      </c>
      <c r="N7599" s="5">
        <v>199209</v>
      </c>
    </row>
    <row r="7600" spans="1:14" x14ac:dyDescent="0.25">
      <c r="A7600" t="s">
        <v>76</v>
      </c>
      <c r="B7600" t="s">
        <v>2141</v>
      </c>
      <c r="C7600">
        <v>2120</v>
      </c>
      <c r="D7600" s="2">
        <v>46113</v>
      </c>
      <c r="E7600" t="s">
        <v>905</v>
      </c>
      <c r="F7600" t="s">
        <v>9294</v>
      </c>
      <c r="G7600" t="s">
        <v>14</v>
      </c>
      <c r="H7600" t="s">
        <v>9295</v>
      </c>
      <c r="I7600" t="s">
        <v>9296</v>
      </c>
      <c r="J7600" t="s">
        <v>9297</v>
      </c>
      <c r="K7600" t="s">
        <v>56</v>
      </c>
      <c r="L7600" t="s">
        <v>902</v>
      </c>
      <c r="M7600" t="s">
        <v>1829</v>
      </c>
      <c r="N7600" s="5">
        <v>406386</v>
      </c>
    </row>
    <row r="7601" spans="1:14" x14ac:dyDescent="0.25">
      <c r="A7601" t="s">
        <v>76</v>
      </c>
      <c r="B7601" t="s">
        <v>2141</v>
      </c>
      <c r="C7601">
        <v>2120</v>
      </c>
      <c r="D7601" s="2">
        <v>46113</v>
      </c>
      <c r="E7601" t="s">
        <v>905</v>
      </c>
      <c r="F7601" t="s">
        <v>9298</v>
      </c>
      <c r="G7601" t="s">
        <v>9299</v>
      </c>
      <c r="H7601" t="s">
        <v>9300</v>
      </c>
      <c r="I7601" t="s">
        <v>9301</v>
      </c>
      <c r="J7601" t="s">
        <v>9299</v>
      </c>
      <c r="K7601" t="s">
        <v>56</v>
      </c>
      <c r="L7601" t="s">
        <v>902</v>
      </c>
      <c r="M7601" t="s">
        <v>1829</v>
      </c>
      <c r="N7601" s="5">
        <v>996043</v>
      </c>
    </row>
    <row r="7602" spans="1:14" x14ac:dyDescent="0.25">
      <c r="A7602" t="s">
        <v>76</v>
      </c>
      <c r="B7602" t="s">
        <v>2141</v>
      </c>
      <c r="C7602">
        <v>2120</v>
      </c>
      <c r="D7602" s="2">
        <v>46113</v>
      </c>
      <c r="E7602" t="s">
        <v>905</v>
      </c>
      <c r="F7602" t="s">
        <v>9302</v>
      </c>
      <c r="G7602" t="s">
        <v>9303</v>
      </c>
      <c r="H7602" t="s">
        <v>9304</v>
      </c>
      <c r="I7602" t="s">
        <v>9305</v>
      </c>
      <c r="J7602" t="s">
        <v>9306</v>
      </c>
      <c r="K7602" t="s">
        <v>56</v>
      </c>
      <c r="L7602" t="s">
        <v>902</v>
      </c>
      <c r="M7602" t="s">
        <v>1829</v>
      </c>
      <c r="N7602" s="5">
        <v>282876</v>
      </c>
    </row>
    <row r="7603" spans="1:14" x14ac:dyDescent="0.25">
      <c r="A7603" t="s">
        <v>76</v>
      </c>
      <c r="B7603" t="s">
        <v>2141</v>
      </c>
      <c r="C7603">
        <v>2120</v>
      </c>
      <c r="D7603" s="2">
        <v>46113</v>
      </c>
      <c r="E7603" t="s">
        <v>1792</v>
      </c>
      <c r="F7603" t="s">
        <v>14</v>
      </c>
      <c r="G7603" t="s">
        <v>14</v>
      </c>
      <c r="H7603" t="s">
        <v>9307</v>
      </c>
      <c r="I7603" t="s">
        <v>14</v>
      </c>
      <c r="J7603" t="s">
        <v>9308</v>
      </c>
      <c r="K7603" t="s">
        <v>57</v>
      </c>
      <c r="L7603" t="s">
        <v>109</v>
      </c>
      <c r="M7603" t="s">
        <v>1829</v>
      </c>
      <c r="N7603" s="5">
        <v>1617574</v>
      </c>
    </row>
    <row r="7604" spans="1:14" x14ac:dyDescent="0.25">
      <c r="A7604" t="s">
        <v>76</v>
      </c>
      <c r="B7604" t="s">
        <v>2141</v>
      </c>
      <c r="C7604">
        <v>2120</v>
      </c>
      <c r="D7604" s="2">
        <v>46113</v>
      </c>
      <c r="E7604" t="s">
        <v>1792</v>
      </c>
      <c r="F7604" t="s">
        <v>14</v>
      </c>
      <c r="G7604" t="s">
        <v>14</v>
      </c>
      <c r="H7604" t="s">
        <v>9309</v>
      </c>
      <c r="I7604" t="s">
        <v>14</v>
      </c>
      <c r="J7604" t="s">
        <v>9310</v>
      </c>
      <c r="K7604" t="s">
        <v>57</v>
      </c>
      <c r="L7604" t="s">
        <v>109</v>
      </c>
      <c r="M7604" t="s">
        <v>1829</v>
      </c>
      <c r="N7604" s="5">
        <v>290845</v>
      </c>
    </row>
    <row r="7605" spans="1:14" x14ac:dyDescent="0.25">
      <c r="A7605" t="s">
        <v>76</v>
      </c>
      <c r="B7605" t="s">
        <v>2141</v>
      </c>
      <c r="C7605">
        <v>2120</v>
      </c>
      <c r="D7605" s="2">
        <v>46113</v>
      </c>
      <c r="E7605" t="s">
        <v>1792</v>
      </c>
      <c r="F7605" t="s">
        <v>14</v>
      </c>
      <c r="G7605" t="s">
        <v>14</v>
      </c>
      <c r="H7605" t="s">
        <v>9311</v>
      </c>
      <c r="I7605" t="s">
        <v>14</v>
      </c>
      <c r="J7605" t="s">
        <v>9312</v>
      </c>
      <c r="K7605" t="s">
        <v>57</v>
      </c>
      <c r="L7605" t="s">
        <v>109</v>
      </c>
      <c r="M7605" t="s">
        <v>1829</v>
      </c>
      <c r="N7605" s="5">
        <v>147414</v>
      </c>
    </row>
    <row r="7606" spans="1:14" x14ac:dyDescent="0.25">
      <c r="A7606" t="s">
        <v>76</v>
      </c>
      <c r="B7606" t="s">
        <v>2141</v>
      </c>
      <c r="C7606">
        <v>2120</v>
      </c>
      <c r="D7606" s="2">
        <v>46113</v>
      </c>
      <c r="E7606" t="s">
        <v>1792</v>
      </c>
      <c r="F7606" t="s">
        <v>14</v>
      </c>
      <c r="G7606" t="s">
        <v>14</v>
      </c>
      <c r="H7606" t="s">
        <v>9313</v>
      </c>
      <c r="I7606" t="s">
        <v>14</v>
      </c>
      <c r="J7606" t="s">
        <v>9314</v>
      </c>
      <c r="K7606" t="s">
        <v>57</v>
      </c>
      <c r="L7606" t="s">
        <v>109</v>
      </c>
      <c r="M7606" t="s">
        <v>1829</v>
      </c>
      <c r="N7606" s="5">
        <v>223114</v>
      </c>
    </row>
    <row r="7607" spans="1:14" x14ac:dyDescent="0.25">
      <c r="A7607" t="s">
        <v>76</v>
      </c>
      <c r="B7607" t="s">
        <v>2141</v>
      </c>
      <c r="C7607">
        <v>2120</v>
      </c>
      <c r="D7607" s="2">
        <v>46113</v>
      </c>
      <c r="E7607" t="s">
        <v>1792</v>
      </c>
      <c r="F7607" t="s">
        <v>14</v>
      </c>
      <c r="G7607" t="s">
        <v>14</v>
      </c>
      <c r="H7607" t="s">
        <v>9315</v>
      </c>
      <c r="I7607" t="s">
        <v>14</v>
      </c>
      <c r="J7607" t="s">
        <v>9316</v>
      </c>
      <c r="K7607" t="s">
        <v>57</v>
      </c>
      <c r="L7607" t="s">
        <v>109</v>
      </c>
      <c r="M7607" t="s">
        <v>1829</v>
      </c>
      <c r="N7607" s="5">
        <v>720489</v>
      </c>
    </row>
    <row r="7608" spans="1:14" x14ac:dyDescent="0.25">
      <c r="A7608" t="s">
        <v>76</v>
      </c>
      <c r="B7608" t="s">
        <v>2141</v>
      </c>
      <c r="C7608">
        <v>2120</v>
      </c>
      <c r="D7608" s="2">
        <v>46113</v>
      </c>
      <c r="E7608" t="s">
        <v>1792</v>
      </c>
      <c r="F7608" t="s">
        <v>14</v>
      </c>
      <c r="G7608" t="s">
        <v>14</v>
      </c>
      <c r="H7608" t="s">
        <v>9317</v>
      </c>
      <c r="I7608" t="s">
        <v>14</v>
      </c>
      <c r="J7608" t="s">
        <v>9318</v>
      </c>
      <c r="K7608" t="s">
        <v>57</v>
      </c>
      <c r="L7608" t="s">
        <v>109</v>
      </c>
      <c r="M7608" t="s">
        <v>1829</v>
      </c>
      <c r="N7608" s="5">
        <v>223114</v>
      </c>
    </row>
    <row r="7609" spans="1:14" x14ac:dyDescent="0.25">
      <c r="A7609" t="s">
        <v>76</v>
      </c>
      <c r="B7609" t="s">
        <v>2141</v>
      </c>
      <c r="C7609">
        <v>2120</v>
      </c>
      <c r="D7609" s="2">
        <v>46143</v>
      </c>
      <c r="E7609" t="s">
        <v>905</v>
      </c>
      <c r="F7609" t="s">
        <v>11702</v>
      </c>
      <c r="G7609" t="s">
        <v>14</v>
      </c>
      <c r="H7609" t="s">
        <v>11703</v>
      </c>
      <c r="I7609" t="s">
        <v>11704</v>
      </c>
      <c r="J7609" t="s">
        <v>11705</v>
      </c>
      <c r="K7609" t="s">
        <v>56</v>
      </c>
      <c r="L7609" t="s">
        <v>902</v>
      </c>
      <c r="M7609" t="s">
        <v>1829</v>
      </c>
      <c r="N7609" s="5">
        <v>255315</v>
      </c>
    </row>
    <row r="7610" spans="1:14" x14ac:dyDescent="0.25">
      <c r="A7610" t="s">
        <v>76</v>
      </c>
      <c r="B7610" t="s">
        <v>2141</v>
      </c>
      <c r="C7610">
        <v>2120</v>
      </c>
      <c r="D7610" s="2">
        <v>46143</v>
      </c>
      <c r="E7610" t="s">
        <v>905</v>
      </c>
      <c r="F7610" t="s">
        <v>10218</v>
      </c>
      <c r="G7610" t="s">
        <v>10219</v>
      </c>
      <c r="H7610" t="s">
        <v>10220</v>
      </c>
      <c r="I7610" t="s">
        <v>11706</v>
      </c>
      <c r="J7610" t="s">
        <v>10219</v>
      </c>
      <c r="K7610" t="s">
        <v>56</v>
      </c>
      <c r="L7610" t="s">
        <v>902</v>
      </c>
      <c r="M7610" t="s">
        <v>1829</v>
      </c>
      <c r="N7610" s="5">
        <v>251669</v>
      </c>
    </row>
    <row r="7611" spans="1:14" x14ac:dyDescent="0.25">
      <c r="A7611" t="s">
        <v>76</v>
      </c>
      <c r="B7611" t="s">
        <v>2141</v>
      </c>
      <c r="C7611">
        <v>2120</v>
      </c>
      <c r="D7611" s="2">
        <v>46143</v>
      </c>
      <c r="E7611" t="s">
        <v>905</v>
      </c>
      <c r="F7611" t="s">
        <v>10218</v>
      </c>
      <c r="G7611" t="s">
        <v>10219</v>
      </c>
      <c r="H7611" t="s">
        <v>10229</v>
      </c>
      <c r="I7611" t="s">
        <v>11707</v>
      </c>
      <c r="J7611" t="s">
        <v>10219</v>
      </c>
      <c r="K7611" t="s">
        <v>56</v>
      </c>
      <c r="L7611" t="s">
        <v>902</v>
      </c>
      <c r="M7611" t="s">
        <v>1829</v>
      </c>
      <c r="N7611" s="5">
        <v>253176</v>
      </c>
    </row>
    <row r="7612" spans="1:14" x14ac:dyDescent="0.25">
      <c r="A7612" t="s">
        <v>76</v>
      </c>
      <c r="B7612" t="s">
        <v>2141</v>
      </c>
      <c r="C7612">
        <v>2120</v>
      </c>
      <c r="D7612" s="2">
        <v>46143</v>
      </c>
      <c r="E7612" t="s">
        <v>905</v>
      </c>
      <c r="F7612" t="s">
        <v>11708</v>
      </c>
      <c r="G7612" t="s">
        <v>11709</v>
      </c>
      <c r="H7612" t="s">
        <v>11710</v>
      </c>
      <c r="I7612" t="s">
        <v>11711</v>
      </c>
      <c r="J7612" t="s">
        <v>11712</v>
      </c>
      <c r="K7612" t="s">
        <v>56</v>
      </c>
      <c r="L7612" t="s">
        <v>902</v>
      </c>
      <c r="M7612" t="s">
        <v>1829</v>
      </c>
      <c r="N7612" s="5">
        <v>1512277</v>
      </c>
    </row>
    <row r="7613" spans="1:14" x14ac:dyDescent="0.25">
      <c r="A7613" t="s">
        <v>76</v>
      </c>
      <c r="B7613" t="s">
        <v>2141</v>
      </c>
      <c r="C7613">
        <v>2120</v>
      </c>
      <c r="D7613" s="2">
        <v>46143</v>
      </c>
      <c r="E7613" t="s">
        <v>905</v>
      </c>
      <c r="F7613" t="s">
        <v>9241</v>
      </c>
      <c r="G7613" t="s">
        <v>9242</v>
      </c>
      <c r="H7613" t="s">
        <v>11713</v>
      </c>
      <c r="I7613" t="s">
        <v>11714</v>
      </c>
      <c r="J7613" t="s">
        <v>11433</v>
      </c>
      <c r="K7613" t="s">
        <v>56</v>
      </c>
      <c r="L7613" t="s">
        <v>902</v>
      </c>
      <c r="M7613" t="s">
        <v>1829</v>
      </c>
      <c r="N7613" s="5">
        <v>254677</v>
      </c>
    </row>
    <row r="7614" spans="1:14" x14ac:dyDescent="0.25">
      <c r="A7614" t="s">
        <v>76</v>
      </c>
      <c r="B7614" t="s">
        <v>2141</v>
      </c>
      <c r="C7614">
        <v>2120</v>
      </c>
      <c r="D7614" s="2">
        <v>46143</v>
      </c>
      <c r="E7614" t="s">
        <v>905</v>
      </c>
      <c r="F7614" t="s">
        <v>947</v>
      </c>
      <c r="G7614" t="s">
        <v>898</v>
      </c>
      <c r="H7614" t="s">
        <v>11715</v>
      </c>
      <c r="I7614" t="s">
        <v>11716</v>
      </c>
      <c r="J7614" t="s">
        <v>898</v>
      </c>
      <c r="K7614" t="s">
        <v>56</v>
      </c>
      <c r="L7614" t="s">
        <v>902</v>
      </c>
      <c r="M7614" t="s">
        <v>1829</v>
      </c>
      <c r="N7614" s="5">
        <v>1175877</v>
      </c>
    </row>
    <row r="7615" spans="1:14" x14ac:dyDescent="0.25">
      <c r="A7615" t="s">
        <v>76</v>
      </c>
      <c r="B7615" t="s">
        <v>2141</v>
      </c>
      <c r="C7615">
        <v>2120</v>
      </c>
      <c r="D7615" s="2">
        <v>46143</v>
      </c>
      <c r="E7615" t="s">
        <v>905</v>
      </c>
      <c r="F7615" t="s">
        <v>9283</v>
      </c>
      <c r="G7615" t="s">
        <v>9284</v>
      </c>
      <c r="H7615" t="s">
        <v>11717</v>
      </c>
      <c r="I7615" t="s">
        <v>11718</v>
      </c>
      <c r="J7615" t="s">
        <v>9287</v>
      </c>
      <c r="K7615" t="s">
        <v>56</v>
      </c>
      <c r="L7615" t="s">
        <v>902</v>
      </c>
      <c r="M7615" t="s">
        <v>1829</v>
      </c>
      <c r="N7615" s="5">
        <v>165260</v>
      </c>
    </row>
    <row r="7616" spans="1:14" x14ac:dyDescent="0.25">
      <c r="A7616" t="s">
        <v>76</v>
      </c>
      <c r="B7616" t="s">
        <v>2141</v>
      </c>
      <c r="C7616">
        <v>2120</v>
      </c>
      <c r="D7616" s="2">
        <v>46143</v>
      </c>
      <c r="E7616" t="s">
        <v>1792</v>
      </c>
      <c r="F7616" t="s">
        <v>14</v>
      </c>
      <c r="G7616" t="s">
        <v>14</v>
      </c>
      <c r="H7616" t="s">
        <v>11719</v>
      </c>
      <c r="I7616" t="s">
        <v>14</v>
      </c>
      <c r="J7616" t="s">
        <v>11720</v>
      </c>
      <c r="K7616" t="s">
        <v>57</v>
      </c>
      <c r="L7616" t="s">
        <v>109</v>
      </c>
      <c r="M7616" t="s">
        <v>1829</v>
      </c>
      <c r="N7616" s="5">
        <v>318734</v>
      </c>
    </row>
    <row r="7617" spans="1:14" x14ac:dyDescent="0.25">
      <c r="A7617" t="s">
        <v>76</v>
      </c>
      <c r="B7617" t="s">
        <v>2141</v>
      </c>
      <c r="C7617">
        <v>2120</v>
      </c>
      <c r="D7617" s="2">
        <v>46143</v>
      </c>
      <c r="E7617" t="s">
        <v>1792</v>
      </c>
      <c r="F7617" t="s">
        <v>14</v>
      </c>
      <c r="G7617" t="s">
        <v>14</v>
      </c>
      <c r="H7617" t="s">
        <v>11721</v>
      </c>
      <c r="I7617" t="s">
        <v>14</v>
      </c>
      <c r="J7617" t="s">
        <v>11722</v>
      </c>
      <c r="K7617" t="s">
        <v>57</v>
      </c>
      <c r="L7617" t="s">
        <v>109</v>
      </c>
      <c r="M7617" t="s">
        <v>1829</v>
      </c>
      <c r="N7617" s="5">
        <v>1362815</v>
      </c>
    </row>
    <row r="7618" spans="1:14" x14ac:dyDescent="0.25">
      <c r="A7618" t="s">
        <v>76</v>
      </c>
      <c r="B7618" t="s">
        <v>2141</v>
      </c>
      <c r="C7618">
        <v>2120</v>
      </c>
      <c r="D7618" s="2">
        <v>46143</v>
      </c>
      <c r="E7618" t="s">
        <v>1792</v>
      </c>
      <c r="F7618" t="s">
        <v>14</v>
      </c>
      <c r="G7618" t="s">
        <v>14</v>
      </c>
      <c r="H7618" t="s">
        <v>11723</v>
      </c>
      <c r="I7618" t="s">
        <v>14</v>
      </c>
      <c r="J7618" t="s">
        <v>11724</v>
      </c>
      <c r="K7618" t="s">
        <v>57</v>
      </c>
      <c r="L7618" t="s">
        <v>109</v>
      </c>
      <c r="M7618" t="s">
        <v>1829</v>
      </c>
      <c r="N7618" s="5">
        <v>730079</v>
      </c>
    </row>
    <row r="7619" spans="1:14" x14ac:dyDescent="0.25">
      <c r="A7619" t="s">
        <v>76</v>
      </c>
      <c r="B7619" t="s">
        <v>2141</v>
      </c>
      <c r="C7619">
        <v>2120</v>
      </c>
      <c r="D7619" s="2">
        <v>46143</v>
      </c>
      <c r="E7619" t="s">
        <v>1792</v>
      </c>
      <c r="F7619" t="s">
        <v>14</v>
      </c>
      <c r="G7619" t="s">
        <v>14</v>
      </c>
      <c r="H7619" t="s">
        <v>11725</v>
      </c>
      <c r="I7619" t="s">
        <v>14</v>
      </c>
      <c r="J7619" t="s">
        <v>11726</v>
      </c>
      <c r="K7619" t="s">
        <v>57</v>
      </c>
      <c r="L7619" t="s">
        <v>109</v>
      </c>
      <c r="M7619" t="s">
        <v>1829</v>
      </c>
      <c r="N7619" s="5">
        <v>227136</v>
      </c>
    </row>
    <row r="7620" spans="1:14" x14ac:dyDescent="0.25">
      <c r="A7620" t="s">
        <v>76</v>
      </c>
      <c r="B7620" t="s">
        <v>2141</v>
      </c>
      <c r="C7620">
        <v>2120</v>
      </c>
      <c r="D7620" s="2">
        <v>46143</v>
      </c>
      <c r="E7620" t="s">
        <v>1792</v>
      </c>
      <c r="F7620" t="s">
        <v>14</v>
      </c>
      <c r="G7620" t="s">
        <v>14</v>
      </c>
      <c r="H7620" t="s">
        <v>11727</v>
      </c>
      <c r="I7620" t="s">
        <v>14</v>
      </c>
      <c r="J7620" t="s">
        <v>11728</v>
      </c>
      <c r="K7620" t="s">
        <v>57</v>
      </c>
      <c r="L7620" t="s">
        <v>109</v>
      </c>
      <c r="M7620" t="s">
        <v>1829</v>
      </c>
      <c r="N7620" s="5">
        <v>227136</v>
      </c>
    </row>
    <row r="7621" spans="1:14" x14ac:dyDescent="0.25">
      <c r="A7621" t="s">
        <v>76</v>
      </c>
      <c r="B7621" t="s">
        <v>2141</v>
      </c>
      <c r="C7621">
        <v>2120</v>
      </c>
      <c r="D7621" s="2">
        <v>46174</v>
      </c>
      <c r="E7621" t="s">
        <v>905</v>
      </c>
      <c r="F7621" t="s">
        <v>13113</v>
      </c>
      <c r="G7621" t="s">
        <v>13114</v>
      </c>
      <c r="H7621" t="s">
        <v>13115</v>
      </c>
      <c r="I7621" t="s">
        <v>13116</v>
      </c>
      <c r="J7621" t="s">
        <v>13114</v>
      </c>
      <c r="K7621" t="s">
        <v>56</v>
      </c>
      <c r="L7621" t="s">
        <v>902</v>
      </c>
      <c r="M7621" t="s">
        <v>1829</v>
      </c>
      <c r="N7621" s="5">
        <v>166087</v>
      </c>
    </row>
    <row r="7622" spans="1:14" x14ac:dyDescent="0.25">
      <c r="A7622" t="s">
        <v>76</v>
      </c>
      <c r="B7622" t="s">
        <v>2141</v>
      </c>
      <c r="C7622">
        <v>2120</v>
      </c>
      <c r="D7622" s="2">
        <v>46174</v>
      </c>
      <c r="E7622" t="s">
        <v>905</v>
      </c>
      <c r="F7622" t="s">
        <v>809</v>
      </c>
      <c r="G7622" t="s">
        <v>390</v>
      </c>
      <c r="H7622" t="s">
        <v>13117</v>
      </c>
      <c r="I7622" t="s">
        <v>13118</v>
      </c>
      <c r="J7622" t="s">
        <v>390</v>
      </c>
      <c r="K7622" t="s">
        <v>56</v>
      </c>
      <c r="L7622" t="s">
        <v>902</v>
      </c>
      <c r="M7622" t="s">
        <v>1829</v>
      </c>
      <c r="N7622" s="5">
        <v>558224</v>
      </c>
    </row>
    <row r="7623" spans="1:14" x14ac:dyDescent="0.25">
      <c r="A7623" t="s">
        <v>76</v>
      </c>
      <c r="B7623" t="s">
        <v>2141</v>
      </c>
      <c r="C7623">
        <v>2120</v>
      </c>
      <c r="D7623" s="2">
        <v>46174</v>
      </c>
      <c r="E7623" t="s">
        <v>905</v>
      </c>
      <c r="F7623" t="s">
        <v>13119</v>
      </c>
      <c r="G7623" t="s">
        <v>13120</v>
      </c>
      <c r="H7623" t="s">
        <v>13121</v>
      </c>
      <c r="I7623" t="s">
        <v>13122</v>
      </c>
      <c r="J7623" t="s">
        <v>13120</v>
      </c>
      <c r="K7623" t="s">
        <v>56</v>
      </c>
      <c r="L7623" t="s">
        <v>902</v>
      </c>
      <c r="M7623" t="s">
        <v>1829</v>
      </c>
      <c r="N7623" s="5">
        <v>255955</v>
      </c>
    </row>
    <row r="7624" spans="1:14" x14ac:dyDescent="0.25">
      <c r="A7624" t="s">
        <v>76</v>
      </c>
      <c r="B7624" t="s">
        <v>2141</v>
      </c>
      <c r="C7624">
        <v>2120</v>
      </c>
      <c r="D7624" s="2">
        <v>46174</v>
      </c>
      <c r="E7624" t="s">
        <v>905</v>
      </c>
      <c r="F7624" t="s">
        <v>13123</v>
      </c>
      <c r="G7624" t="s">
        <v>13124</v>
      </c>
      <c r="H7624" t="s">
        <v>13125</v>
      </c>
      <c r="I7624" t="s">
        <v>13126</v>
      </c>
      <c r="J7624" t="s">
        <v>13124</v>
      </c>
      <c r="K7624" t="s">
        <v>56</v>
      </c>
      <c r="L7624" t="s">
        <v>902</v>
      </c>
      <c r="M7624" t="s">
        <v>1829</v>
      </c>
      <c r="N7624" s="5">
        <v>624218</v>
      </c>
    </row>
    <row r="7625" spans="1:14" x14ac:dyDescent="0.25">
      <c r="A7625" t="s">
        <v>76</v>
      </c>
      <c r="B7625" t="s">
        <v>2141</v>
      </c>
      <c r="C7625">
        <v>2120</v>
      </c>
      <c r="D7625" s="2">
        <v>46174</v>
      </c>
      <c r="E7625" t="s">
        <v>905</v>
      </c>
      <c r="F7625" t="s">
        <v>11708</v>
      </c>
      <c r="G7625" t="s">
        <v>11709</v>
      </c>
      <c r="H7625" t="s">
        <v>11710</v>
      </c>
      <c r="I7625" t="s">
        <v>13127</v>
      </c>
      <c r="J7625" t="s">
        <v>11712</v>
      </c>
      <c r="K7625" t="s">
        <v>56</v>
      </c>
      <c r="L7625" t="s">
        <v>902</v>
      </c>
      <c r="M7625" t="s">
        <v>1829</v>
      </c>
      <c r="N7625" s="5">
        <v>1512277</v>
      </c>
    </row>
    <row r="7626" spans="1:14" x14ac:dyDescent="0.25">
      <c r="A7626" t="s">
        <v>76</v>
      </c>
      <c r="B7626" t="s">
        <v>2141</v>
      </c>
      <c r="C7626">
        <v>2120</v>
      </c>
      <c r="D7626" s="2">
        <v>46174</v>
      </c>
      <c r="E7626" t="s">
        <v>905</v>
      </c>
      <c r="F7626" t="s">
        <v>810</v>
      </c>
      <c r="G7626" t="s">
        <v>397</v>
      </c>
      <c r="H7626" t="s">
        <v>3149</v>
      </c>
      <c r="I7626" t="s">
        <v>13128</v>
      </c>
      <c r="J7626" t="s">
        <v>397</v>
      </c>
      <c r="K7626" t="s">
        <v>56</v>
      </c>
      <c r="L7626" t="s">
        <v>902</v>
      </c>
      <c r="M7626" t="s">
        <v>1829</v>
      </c>
      <c r="N7626" s="5">
        <v>750978</v>
      </c>
    </row>
    <row r="7627" spans="1:14" x14ac:dyDescent="0.25">
      <c r="A7627" t="s">
        <v>76</v>
      </c>
      <c r="B7627" t="s">
        <v>2141</v>
      </c>
      <c r="C7627">
        <v>2120</v>
      </c>
      <c r="D7627" s="2">
        <v>46174</v>
      </c>
      <c r="E7627" t="s">
        <v>905</v>
      </c>
      <c r="F7627" t="s">
        <v>13129</v>
      </c>
      <c r="G7627" t="s">
        <v>14</v>
      </c>
      <c r="H7627" t="s">
        <v>13130</v>
      </c>
      <c r="I7627" t="s">
        <v>13131</v>
      </c>
      <c r="J7627" t="s">
        <v>13132</v>
      </c>
      <c r="K7627" t="s">
        <v>56</v>
      </c>
      <c r="L7627" t="s">
        <v>902</v>
      </c>
      <c r="M7627" t="s">
        <v>1829</v>
      </c>
      <c r="N7627" s="5">
        <v>673176</v>
      </c>
    </row>
    <row r="7628" spans="1:14" x14ac:dyDescent="0.25">
      <c r="A7628" t="s">
        <v>76</v>
      </c>
      <c r="B7628" t="s">
        <v>2141</v>
      </c>
      <c r="C7628">
        <v>2120</v>
      </c>
      <c r="D7628" s="2">
        <v>46174</v>
      </c>
      <c r="E7628" t="s">
        <v>905</v>
      </c>
      <c r="F7628" t="s">
        <v>13133</v>
      </c>
      <c r="G7628" t="s">
        <v>13134</v>
      </c>
      <c r="H7628" t="s">
        <v>13135</v>
      </c>
      <c r="I7628" t="s">
        <v>13136</v>
      </c>
      <c r="J7628" t="s">
        <v>13134</v>
      </c>
      <c r="K7628" t="s">
        <v>56</v>
      </c>
      <c r="L7628" t="s">
        <v>902</v>
      </c>
      <c r="M7628" t="s">
        <v>1829</v>
      </c>
      <c r="N7628" s="5">
        <v>333146</v>
      </c>
    </row>
    <row r="7629" spans="1:14" x14ac:dyDescent="0.25">
      <c r="A7629" t="s">
        <v>76</v>
      </c>
      <c r="B7629" t="s">
        <v>2141</v>
      </c>
      <c r="C7629">
        <v>2120</v>
      </c>
      <c r="D7629" s="2">
        <v>46174</v>
      </c>
      <c r="E7629" t="s">
        <v>905</v>
      </c>
      <c r="F7629" t="s">
        <v>13137</v>
      </c>
      <c r="G7629" t="s">
        <v>13138</v>
      </c>
      <c r="H7629" t="s">
        <v>13139</v>
      </c>
      <c r="I7629" t="s">
        <v>13140</v>
      </c>
      <c r="J7629" t="s">
        <v>13141</v>
      </c>
      <c r="K7629" t="s">
        <v>56</v>
      </c>
      <c r="L7629" t="s">
        <v>902</v>
      </c>
      <c r="M7629" t="s">
        <v>1829</v>
      </c>
      <c r="N7629" s="5">
        <v>1097482</v>
      </c>
    </row>
    <row r="7630" spans="1:14" x14ac:dyDescent="0.25">
      <c r="A7630" t="s">
        <v>76</v>
      </c>
      <c r="B7630" t="s">
        <v>2141</v>
      </c>
      <c r="C7630">
        <v>2120</v>
      </c>
      <c r="D7630" s="2">
        <v>46174</v>
      </c>
      <c r="E7630" t="s">
        <v>905</v>
      </c>
      <c r="F7630" t="s">
        <v>13142</v>
      </c>
      <c r="G7630" t="s">
        <v>13143</v>
      </c>
      <c r="H7630" t="s">
        <v>13144</v>
      </c>
      <c r="I7630" t="s">
        <v>13145</v>
      </c>
      <c r="J7630" t="s">
        <v>13143</v>
      </c>
      <c r="K7630" t="s">
        <v>56</v>
      </c>
      <c r="L7630" t="s">
        <v>902</v>
      </c>
      <c r="M7630" t="s">
        <v>1829</v>
      </c>
      <c r="N7630" s="5">
        <v>257031</v>
      </c>
    </row>
    <row r="7631" spans="1:14" x14ac:dyDescent="0.25">
      <c r="A7631" t="s">
        <v>76</v>
      </c>
      <c r="B7631" t="s">
        <v>2141</v>
      </c>
      <c r="C7631">
        <v>2120</v>
      </c>
      <c r="D7631" s="2">
        <v>46174</v>
      </c>
      <c r="E7631" t="s">
        <v>1792</v>
      </c>
      <c r="F7631" t="s">
        <v>14</v>
      </c>
      <c r="G7631" t="s">
        <v>14</v>
      </c>
      <c r="H7631" t="s">
        <v>13146</v>
      </c>
      <c r="I7631" t="s">
        <v>14</v>
      </c>
      <c r="J7631" t="s">
        <v>13147</v>
      </c>
      <c r="K7631" t="s">
        <v>57</v>
      </c>
      <c r="L7631" t="s">
        <v>109</v>
      </c>
      <c r="M7631" t="s">
        <v>1829</v>
      </c>
      <c r="N7631" s="5">
        <v>227136</v>
      </c>
    </row>
    <row r="7632" spans="1:14" x14ac:dyDescent="0.25">
      <c r="A7632" t="s">
        <v>76</v>
      </c>
      <c r="B7632" t="s">
        <v>2141</v>
      </c>
      <c r="C7632">
        <v>2120</v>
      </c>
      <c r="D7632" s="2">
        <v>46174</v>
      </c>
      <c r="E7632" t="s">
        <v>1792</v>
      </c>
      <c r="F7632" t="s">
        <v>14</v>
      </c>
      <c r="G7632" t="s">
        <v>14</v>
      </c>
      <c r="H7632" t="s">
        <v>13148</v>
      </c>
      <c r="I7632" t="s">
        <v>14</v>
      </c>
      <c r="J7632" t="s">
        <v>13149</v>
      </c>
      <c r="K7632" t="s">
        <v>57</v>
      </c>
      <c r="L7632" t="s">
        <v>109</v>
      </c>
      <c r="M7632" t="s">
        <v>1829</v>
      </c>
      <c r="N7632" s="5">
        <v>324480</v>
      </c>
    </row>
    <row r="7633" spans="1:14" x14ac:dyDescent="0.25">
      <c r="A7633" t="s">
        <v>76</v>
      </c>
      <c r="B7633" t="s">
        <v>2141</v>
      </c>
      <c r="C7633">
        <v>2120</v>
      </c>
      <c r="D7633" s="2">
        <v>46174</v>
      </c>
      <c r="E7633" t="s">
        <v>1792</v>
      </c>
      <c r="F7633" t="s">
        <v>14</v>
      </c>
      <c r="G7633" t="s">
        <v>14</v>
      </c>
      <c r="H7633" t="s">
        <v>13150</v>
      </c>
      <c r="I7633" t="s">
        <v>14</v>
      </c>
      <c r="J7633" t="s">
        <v>13151</v>
      </c>
      <c r="K7633" t="s">
        <v>57</v>
      </c>
      <c r="L7633" t="s">
        <v>109</v>
      </c>
      <c r="M7633" t="s">
        <v>1829</v>
      </c>
      <c r="N7633" s="5">
        <v>227136</v>
      </c>
    </row>
    <row r="7634" spans="1:14" x14ac:dyDescent="0.25">
      <c r="A7634" t="s">
        <v>0</v>
      </c>
      <c r="N7634" s="5">
        <v>22940610337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_rels/item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7.xml"/></Relationships>
</file>

<file path=customXml/_rels/item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8.xml"/></Relationships>
</file>

<file path=customXml/_rels/item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9.xml"/></Relationships>
</file>

<file path=customXml/_rels/item1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0.xml"/></Relationships>
</file>

<file path=customXml/_rels/item1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1.xml"/></Relationships>
</file>

<file path=customXml/_rels/item1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2.xml"/></Relationships>
</file>

<file path=customXml/_rels/item1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3.xml"/></Relationships>
</file>

<file path=customXml/_rels/item1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4.xml"/></Relationships>
</file>

<file path=customXml/_rels/item1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5.xml"/></Relationships>
</file>

<file path=customXml/_rels/item1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6.xml"/></Relationships>
</file>

<file path=customXml/_rels/item1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7.xml"/></Relationships>
</file>

<file path=customXml/_rels/item1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8.xml"/></Relationships>
</file>

<file path=customXml/_rels/item1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9.xml"/></Relationships>
</file>

<file path=customXml/_rels/item1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0.xml"/></Relationships>
</file>

<file path=customXml/_rels/item1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1.xml"/></Relationships>
</file>

<file path=customXml/_rels/item1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2.xml"/></Relationships>
</file>

<file path=customXml/_rels/item1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3.xml"/></Relationships>
</file>

<file path=customXml/_rels/item1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4.xml"/></Relationships>
</file>

<file path=customXml/_rels/item1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5.xml"/></Relationships>
</file>

<file path=customXml/_rels/item1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6.xml"/></Relationships>
</file>

<file path=customXml/_rels/item1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7.xml"/></Relationships>
</file>

<file path=customXml/_rels/item1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8.xml"/></Relationships>
</file>

<file path=customXml/_rels/item1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9.xml"/></Relationships>
</file>

<file path=customXml/_rels/item1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0.xml"/></Relationships>
</file>

<file path=customXml/_rels/item1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1.xml"/></Relationships>
</file>

<file path=customXml/_rels/item1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2.xml"/></Relationships>
</file>

<file path=customXml/_rels/item1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3.xml"/></Relationships>
</file>

<file path=customXml/_rels/item1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4.xml"/></Relationships>
</file>

<file path=customXml/_rels/item1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5.xml"/></Relationships>
</file>

<file path=customXml/_rels/item1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6.xml"/></Relationships>
</file>

<file path=customXml/_rels/item1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7.xml"/></Relationships>
</file>

<file path=customXml/_rels/item1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8.xml"/></Relationships>
</file>

<file path=customXml/_rels/item1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9.xml"/></Relationships>
</file>

<file path=customXml/_rels/item1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0.xml"/></Relationships>
</file>

<file path=customXml/_rels/item1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1.xml"/></Relationships>
</file>

<file path=customXml/_rels/item1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2.xml"/></Relationships>
</file>

<file path=customXml/_rels/item1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3.xml"/></Relationships>
</file>

<file path=customXml/_rels/item1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4.xml"/></Relationships>
</file>

<file path=customXml/_rels/item1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5.xml"/></Relationships>
</file>

<file path=customXml/_rels/item1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6.xml"/></Relationships>
</file>

<file path=customXml/_rels/item1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7.xml"/></Relationships>
</file>

<file path=customXml/_rels/item1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8.xml"/></Relationships>
</file>

<file path=customXml/_rels/item1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9.xml"/></Relationships>
</file>

<file path=customXml/_rels/item1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0.xml"/></Relationships>
</file>

<file path=customXml/_rels/item1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1.xml"/></Relationships>
</file>

<file path=customXml/_rels/item1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2.xml"/></Relationships>
</file>

<file path=customXml/_rels/item1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3.xml"/></Relationships>
</file>

<file path=customXml/_rels/item1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4.xml"/></Relationships>
</file>

<file path=customXml/_rels/item1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5.xml"/></Relationships>
</file>

<file path=customXml/_rels/item1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6.xml"/></Relationships>
</file>

<file path=customXml/_rels/item1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7.xml"/></Relationships>
</file>

<file path=customXml/_rels/item1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8.xml"/></Relationships>
</file>

<file path=customXml/_rels/item1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9.xml"/></Relationships>
</file>

<file path=customXml/_rels/item1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0.xml"/></Relationships>
</file>

<file path=customXml/_rels/item1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1.xml"/></Relationships>
</file>

<file path=customXml/_rels/item1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2.xml"/></Relationships>
</file>

<file path=customXml/_rels/item1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3.xml"/></Relationships>
</file>

<file path=customXml/_rels/item1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4.xml"/></Relationships>
</file>

<file path=customXml/_rels/item1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5.xml"/></Relationships>
</file>

<file path=customXml/_rels/item1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6.xml"/></Relationships>
</file>

<file path=customXml/_rels/item1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7.xml"/></Relationships>
</file>

<file path=customXml/_rels/item1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8.xml"/></Relationships>
</file>

<file path=customXml/_rels/item1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9.xml"/></Relationships>
</file>

<file path=customXml/_rels/item1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0.xml"/></Relationships>
</file>

<file path=customXml/_rels/item1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1.xml"/></Relationships>
</file>

<file path=customXml/_rels/item1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2.xml"/></Relationships>
</file>

<file path=customXml/_rels/item1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3.xml"/></Relationships>
</file>

<file path=customXml/_rels/item1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4.xml"/></Relationships>
</file>

<file path=customXml/_rels/item1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5.xml"/></Relationships>
</file>

<file path=customXml/_rels/item1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6.xml"/></Relationships>
</file>

<file path=customXml/_rels/item1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7.xml"/></Relationships>
</file>

<file path=customXml/_rels/item1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8.xml"/></Relationships>
</file>

<file path=customXml/_rels/item1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9.xml"/></Relationships>
</file>

<file path=customXml/_rels/item1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0.xml"/></Relationships>
</file>

<file path=customXml/_rels/item1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1.xml"/></Relationships>
</file>

<file path=customXml/_rels/item1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2.xml"/></Relationships>
</file>

<file path=customXml/_rels/item1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3.xml"/></Relationships>
</file>

<file path=customXml/_rels/item1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4.xml"/></Relationships>
</file>

<file path=customXml/_rels/item1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5.xml"/></Relationships>
</file>

<file path=customXml/_rels/item1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6.xml"/></Relationships>
</file>

<file path=customXml/_rels/item1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7.xml"/></Relationships>
</file>

<file path=customXml/_rels/item1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8.xml"/></Relationships>
</file>

<file path=customXml/_rels/item1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9.xml"/></Relationships>
</file>

<file path=customXml/_rels/item1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0.xml"/></Relationships>
</file>

<file path=customXml/_rels/item1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1.xml"/></Relationships>
</file>

<file path=customXml/_rels/item1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2.xml"/></Relationships>
</file>

<file path=customXml/_rels/item1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3.xml"/></Relationships>
</file>

<file path=customXml/_rels/item1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4.xml"/></Relationships>
</file>

<file path=customXml/_rels/item1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5.xml"/></Relationships>
</file>

<file path=customXml/_rels/item1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6.xml"/></Relationships>
</file>

<file path=customXml/_rels/item1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7.xml"/></Relationships>
</file>

<file path=customXml/_rels/item1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8.xml"/></Relationships>
</file>

<file path=customXml/_rels/item1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9.xml"/></Relationships>
</file>

<file path=customXml/_rels/item1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0.xml"/></Relationships>
</file>

<file path=customXml/_rels/item1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1.xml"/></Relationships>
</file>

<file path=customXml/_rels/item1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2.xml"/></Relationships>
</file>

<file path=customXml/_rels/item1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3.xml"/></Relationships>
</file>

<file path=customXml/_rels/item1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4.xml"/></Relationships>
</file>

<file path=customXml/_rels/item1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5.xml"/></Relationships>
</file>

<file path=customXml/_rels/item1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6.xml"/></Relationships>
</file>

<file path=customXml/_rels/item1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7.xml"/></Relationships>
</file>

<file path=customXml/_rels/item1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8.xml"/></Relationships>
</file>

<file path=customXml/_rels/item1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9.xml"/></Relationships>
</file>

<file path=customXml/_rels/item2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0.xml"/></Relationships>
</file>

<file path=customXml/_rels/item2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1.xml"/></Relationships>
</file>

<file path=customXml/_rels/item2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2.xml"/></Relationships>
</file>

<file path=customXml/_rels/item2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3.xml"/></Relationships>
</file>

<file path=customXml/_rels/item2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4.xml"/></Relationships>
</file>

<file path=customXml/_rels/item2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5.xml"/></Relationships>
</file>

<file path=customXml/_rels/item2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6.xml"/></Relationships>
</file>

<file path=customXml/_rels/item2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7.xml"/></Relationships>
</file>

<file path=customXml/_rels/item2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8.xml"/></Relationships>
</file>

<file path=customXml/_rels/item2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9.xml"/></Relationships>
</file>

<file path=customXml/_rels/item2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0.xml"/></Relationships>
</file>

<file path=customXml/_rels/item2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1.xml"/></Relationships>
</file>

<file path=customXml/_rels/item2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2.xml"/></Relationships>
</file>

<file path=customXml/_rels/item2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3.xml"/></Relationships>
</file>

<file path=customXml/_rels/item2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4.xml"/></Relationships>
</file>

<file path=customXml/_rels/item2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5.xml"/></Relationships>
</file>

<file path=customXml/_rels/item2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6.xml"/></Relationships>
</file>

<file path=customXml/_rels/item2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7.xml"/></Relationships>
</file>

<file path=customXml/_rels/item2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8.xml"/></Relationships>
</file>

<file path=customXml/_rels/item2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9.xml"/></Relationships>
</file>

<file path=customXml/_rels/item2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0.xml"/></Relationships>
</file>

<file path=customXml/_rels/item2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1.xml"/></Relationships>
</file>

<file path=customXml/_rels/item2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2.xml"/></Relationships>
</file>

<file path=customXml/_rels/item2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3.xml"/></Relationships>
</file>

<file path=customXml/_rels/item2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4.xml"/></Relationships>
</file>

<file path=customXml/_rels/item2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5.xml"/></Relationships>
</file>

<file path=customXml/_rels/item2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6.xml"/></Relationships>
</file>

<file path=customXml/_rels/item2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7.xml"/></Relationships>
</file>

<file path=customXml/_rels/item2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8.xml"/></Relationships>
</file>

<file path=customXml/_rels/item2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9.xml"/></Relationships>
</file>

<file path=customXml/_rels/item2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0.xml"/></Relationships>
</file>

<file path=customXml/_rels/item2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1.xml"/></Relationships>
</file>

<file path=customXml/_rels/item2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2.xml"/></Relationships>
</file>

<file path=customXml/_rels/item2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3.xml"/></Relationships>
</file>

<file path=customXml/_rels/item2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4.xml"/></Relationships>
</file>

<file path=customXml/_rels/item2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5.xml"/></Relationships>
</file>

<file path=customXml/_rels/item2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6.xml"/></Relationships>
</file>

<file path=customXml/_rels/item2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7.xml"/></Relationships>
</file>

<file path=customXml/_rels/item2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8.xml"/></Relationships>
</file>

<file path=customXml/_rels/item2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9.xml"/></Relationships>
</file>

<file path=customXml/_rels/item2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0.xml"/></Relationships>
</file>

<file path=customXml/_rels/item2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1.xml"/></Relationships>
</file>

<file path=customXml/_rels/item2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2.xml"/></Relationships>
</file>

<file path=customXml/_rels/item2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3.xml"/></Relationships>
</file>

<file path=customXml/_rels/item2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4.xml"/></Relationships>
</file>

<file path=customXml/_rels/item2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5.xml"/></Relationships>
</file>

<file path=customXml/_rels/item2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6.xml"/></Relationships>
</file>

<file path=customXml/_rels/item2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7.xml"/></Relationships>
</file>

<file path=customXml/_rels/item2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8.xml"/></Relationships>
</file>

<file path=customXml/_rels/item2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9.xml"/></Relationships>
</file>

<file path=customXml/_rels/item2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0.xml"/></Relationships>
</file>

<file path=customXml/_rels/item2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1.xml"/></Relationships>
</file>

<file path=customXml/_rels/item2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2.xml"/></Relationships>
</file>

<file path=customXml/_rels/item2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3.xml"/></Relationships>
</file>

<file path=customXml/_rels/item2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4.xml"/></Relationships>
</file>

<file path=customXml/_rels/item2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5.xml"/></Relationships>
</file>

<file path=customXml/_rels/item2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6.xml"/></Relationships>
</file>

<file path=customXml/_rels/item2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7.xml"/></Relationships>
</file>

<file path=customXml/_rels/item2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8.xml"/></Relationships>
</file>

<file path=customXml/_rels/item2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9.xml"/></Relationships>
</file>

<file path=customXml/_rels/item2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0.xml"/></Relationships>
</file>

<file path=customXml/_rels/item2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1.xml"/></Relationships>
</file>

<file path=customXml/_rels/item2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2.xml"/></Relationships>
</file>

<file path=customXml/_rels/item2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3.xml"/></Relationships>
</file>

<file path=customXml/_rels/item2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4.xml"/></Relationships>
</file>

<file path=customXml/_rels/item2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5.xml"/></Relationships>
</file>

<file path=customXml/_rels/item2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6.xml"/></Relationships>
</file>

<file path=customXml/_rels/item2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7.xml"/></Relationships>
</file>

<file path=customXml/_rels/item2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8.xml"/></Relationships>
</file>

<file path=customXml/_rels/item2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9.xml"/></Relationships>
</file>

<file path=customXml/_rels/item2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0.xml"/></Relationships>
</file>

<file path=customXml/_rels/item2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1.xml"/></Relationships>
</file>

<file path=customXml/_rels/item2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2.xml"/></Relationships>
</file>

<file path=customXml/_rels/item2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3.xml"/></Relationships>
</file>

<file path=customXml/_rels/item2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4.xml"/></Relationships>
</file>

<file path=customXml/_rels/item2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5.xml"/></Relationships>
</file>

<file path=customXml/_rels/item2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6.xml"/></Relationships>
</file>

<file path=customXml/_rels/item2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7.xml"/></Relationships>
</file>

<file path=customXml/_rels/item2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8.xml"/></Relationships>
</file>

<file path=customXml/_rels/item2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9.xml"/></Relationships>
</file>

<file path=customXml/_rels/item2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0.xml"/></Relationships>
</file>

<file path=customXml/_rels/item2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1.xml"/></Relationships>
</file>

<file path=customXml/_rels/item2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95.xml>��
</file>

<file path=customXml/item96.xml>��
</file>

<file path=customXml/item97.xml>��
</file>

<file path=customXml/item98.xml>��
</file>

<file path=customXml/item99.xml>��
</file>

<file path=customXml/item100.xml>��
</file>

<file path=customXml/item101.xml>��
</file>

<file path=customXml/item102.xml>��
</file>

<file path=customXml/item103.xml>��
</file>

<file path=customXml/item104.xml>��
</file>

<file path=customXml/item105.xml>��
</file>

<file path=customXml/item106.xml>��
</file>

<file path=customXml/item107.xml>��
</file>

<file path=customXml/item108.xml>��
</file>

<file path=customXml/item109.xml>��
</file>

<file path=customXml/item110.xml>��
</file>

<file path=customXml/item111.xml>��
</file>

<file path=customXml/item112.xml>��
</file>

<file path=customXml/item113.xml>��
</file>

<file path=customXml/item114.xml>��
</file>

<file path=customXml/item115.xml>��
</file>

<file path=customXml/item116.xml>��
</file>

<file path=customXml/item117.xml>��
</file>

<file path=customXml/item118.xml>��
</file>

<file path=customXml/item119.xml>��
</file>

<file path=customXml/item120.xml>��
</file>

<file path=customXml/item121.xml>��
</file>

<file path=customXml/item122.xml>��
</file>

<file path=customXml/item123.xml>��
</file>

<file path=customXml/item124.xml>��
</file>

<file path=customXml/item125.xml>��
</file>

<file path=customXml/item126.xml>��
</file>

<file path=customXml/item127.xml>��
</file>

<file path=customXml/item128.xml>��
</file>

<file path=customXml/item129.xml>��
</file>

<file path=customXml/item130.xml>��
</file>

<file path=customXml/item131.xml>��
</file>

<file path=customXml/item132.xml>��
</file>

<file path=customXml/item133.xml>��
</file>

<file path=customXml/item134.xml>��
</file>

<file path=customXml/item135.xml>��
</file>

<file path=customXml/item136.xml>��
</file>

<file path=customXml/item137.xml>��
</file>

<file path=customXml/item138.xml>��
</file>

<file path=customXml/item139.xml>��
</file>

<file path=customXml/item140.xml>��
</file>

<file path=customXml/item141.xml>��
</file>

<file path=customXml/item142.xml>��
</file>

<file path=customXml/item143.xml>��
</file>

<file path=customXml/item144.xml>��
</file>

<file path=customXml/item145.xml>��
</file>

<file path=customXml/item146.xml>��
</file>

<file path=customXml/item147.xml>��
</file>

<file path=customXml/item148.xml>��
</file>

<file path=customXml/item149.xml>��
</file>

<file path=customXml/item150.xml>��
</file>

<file path=customXml/item151.xml>��
</file>

<file path=customXml/item152.xml>��
</file>

<file path=customXml/item153.xml>��
</file>

<file path=customXml/item154.xml>��
</file>

<file path=customXml/item155.xml>��
</file>

<file path=customXml/item156.xml>��
</file>

<file path=customXml/item157.xml>��
</file>

<file path=customXml/item158.xml>��
</file>

<file path=customXml/item159.xml>��
</file>

<file path=customXml/item160.xml>��
</file>

<file path=customXml/item161.xml>��
</file>

<file path=customXml/item162.xml>��
</file>

<file path=customXml/item163.xml>��
</file>

<file path=customXml/item164.xml>��
</file>

<file path=customXml/item165.xml>��
</file>

<file path=customXml/item166.xml>��
</file>

<file path=customXml/item167.xml>��
</file>

<file path=customXml/item168.xml>��
</file>

<file path=customXml/item169.xml>��
</file>

<file path=customXml/item170.xml>��
</file>

<file path=customXml/item171.xml>��
</file>

<file path=customXml/item172.xml>��
</file>

<file path=customXml/item173.xml>��
</file>

<file path=customXml/item174.xml>��
</file>

<file path=customXml/item175.xml>��
</file>

<file path=customXml/item176.xml>��
</file>

<file path=customXml/item177.xml>��
</file>

<file path=customXml/item178.xml>��
</file>

<file path=customXml/item179.xml>��
</file>

<file path=customXml/item180.xml>��
</file>

<file path=customXml/item181.xml>��
</file>

<file path=customXml/item182.xml>��
</file>

<file path=customXml/item183.xml>��
</file>

<file path=customXml/item184.xml>��
</file>

<file path=customXml/item185.xml>��
</file>

<file path=customXml/item186.xml>��
</file>

<file path=customXml/item187.xml>��
</file>

<file path=customXml/item188.xml>��
</file>

<file path=customXml/item189.xml>��
</file>

<file path=customXml/item190.xml>��
</file>

<file path=customXml/item191.xml>��
</file>

<file path=customXml/item192.xml>��
</file>

<file path=customXml/item193.xml>��
</file>

<file path=customXml/item194.xml>��
</file>

<file path=customXml/item195.xml>��
</file>

<file path=customXml/item196.xml>��
</file>

<file path=customXml/item197.xml>��
</file>

<file path=customXml/item198.xml>��
</file>

<file path=customXml/item199.xml>��
</file>

<file path=customXml/item200.xml>��
</file>

<file path=customXml/item201.xml>��
</file>

<file path=customXml/item202.xml>��
</file>

<file path=customXml/item203.xml>��
</file>

<file path=customXml/item204.xml>��
</file>

<file path=customXml/item205.xml>��
</file>

<file path=customXml/item206.xml>��
</file>

<file path=customXml/item207.xml>��
</file>

<file path=customXml/item208.xml>��
</file>

<file path=customXml/item209.xml>��
</file>

<file path=customXml/item210.xml>��
</file>

<file path=customXml/item211.xml>��
</file>

<file path=customXml/item212.xml>��
</file>

<file path=customXml/item213.xml>��
</file>

<file path=customXml/item214.xml>��
</file>

<file path=customXml/item215.xml>��
</file>

<file path=customXml/item216.xml>��
</file>

<file path=customXml/item217.xml>��
</file>

<file path=customXml/item218.xml>��
</file>

<file path=customXml/item219.xml>��
</file>

<file path=customXml/item220.xml>��
</file>

<file path=customXml/item221.xml>��
</file>

<file path=customXml/item222.xml>��
</file>

<file path=customXml/item223.xml>��
</file>

<file path=customXml/item224.xml>��
</file>

<file path=customXml/item225.xml>��
</file>

<file path=customXml/item226.xml>��
</file>

<file path=customXml/item227.xml>��
</file>

<file path=customXml/item228.xml>��
</file>

<file path=customXml/item229.xml>��
</file>

<file path=customXml/item230.xml>��
</file>

<file path=customXml/item231.xml>��
</file>

<file path=customXml/item232.xml>��
</file>

<file path=customXml/item233.xml>��
</file>

<file path=customXml/item234.xml>��
</file>

<file path=customXml/item235.xml>��
</file>

<file path=customXml/item236.xml>��
</file>

<file path=customXml/item237.xml>��
</file>

<file path=customXml/item238.xml>��
</file>

<file path=customXml/item239.xml>��
</file>

<file path=customXml/item240.xml>��
</file>

<file path=customXml/item241.xml>��
</file>

<file path=customXml/item242.xml>��
</file>

<file path=customXml/item243.xml>��
</file>

<file path=customXml/item244.xml>��
</file>

<file path=customXml/item245.xml>��
</file>

<file path=customXml/item246.xml>��
</file>

<file path=customXml/item247.xml>��
</file>

<file path=customXml/item248.xml>��
</file>

<file path=customXml/item249.xml>��
</file>

<file path=customXml/item250.xml>��
</file>

<file path=customXml/item251.xml>��
</file>

<file path=customXml/item252.xml>��
</file>

<file path=customXml/item253.xml>��
</file>

<file path=customXml/item254.xml>��
</file>

<file path=customXml/item255.xml>��
</file>

<file path=customXml/item256.xml>��
</file>

<file path=customXml/item257.xml>��
</file>

<file path=customXml/item258.xml>��
</file>

<file path=customXml/item259.xml>��
</file>

<file path=customXml/item260.xml>��
</file>

<file path=customXml/item261.xml>��
</file>

<file path=customXml/item262.xml>��
</file>

<file path=customXml/item263.xml>��
</file>

<file path=customXml/item264.xml>��
</file>

<file path=customXml/item265.xml>��
</file>

<file path=customXml/item266.xml>��
</file>

<file path=customXml/item267.xml>��
</file>

<file path=customXml/item268.xml>��
</file>

<file path=customXml/item269.xml>��
</file>

<file path=customXml/item270.xml>��
</file>

<file path=customXml/item271.xml>��
</file>

<file path=customXml/item272.xml>��
</file>

<file path=customXml/item273.xml>��
</file>

<file path=customXml/item274.xml>��
</file>

<file path=customXml/item275.xml>��
</file>

<file path=customXml/item276.xml>��
</file>

<file path=customXml/item277.xml>��
</file>

<file path=customXml/item278.xml>��
</file>

<file path=customXml/item279.xml>��
</file>

<file path=customXml/item280.xml>��
</file>

<file path=customXml/item281.xml>��
</file>

<file path=customXml/item282.xml>��
</file>

<file path=customXml/itemProps1.xml><?xml version="1.0" encoding="utf-8"?>
<ds:datastoreItem xmlns:ds="http://schemas.openxmlformats.org/officeDocument/2006/customXml" ds:itemID="{2CDE528E-D87C-4DC7-89B5-73274AD22B4E}">
  <ds:schemaRefs/>
</ds:datastoreItem>
</file>

<file path=customXml/itemProps2.xml><?xml version="1.0" encoding="utf-8"?>
<ds:datastoreItem xmlns:ds="http://schemas.openxmlformats.org/officeDocument/2006/customXml" ds:itemID="{E8DB82C7-5D86-4687-857C-C8942A45CBFD}">
  <ds:schemaRefs/>
</ds:datastoreItem>
</file>

<file path=customXml/itemProps3.xml><?xml version="1.0" encoding="utf-8"?>
<ds:datastoreItem xmlns:ds="http://schemas.openxmlformats.org/officeDocument/2006/customXml" ds:itemID="{47B75343-BF2E-44AD-85A5-8C1AF84A4FA1}">
  <ds:schemaRefs/>
</ds:datastoreItem>
</file>

<file path=customXml/itemProps4.xml><?xml version="1.0" encoding="utf-8"?>
<ds:datastoreItem xmlns:ds="http://schemas.openxmlformats.org/officeDocument/2006/customXml" ds:itemID="{154802E4-C4D6-4A50-AA82-AF9FEE6BC4AE}">
  <ds:schemaRefs/>
</ds:datastoreItem>
</file>

<file path=customXml/itemProps5.xml><?xml version="1.0" encoding="utf-8"?>
<ds:datastoreItem xmlns:ds="http://schemas.openxmlformats.org/officeDocument/2006/customXml" ds:itemID="{55D3C343-DA22-427E-B228-044D632A9485}">
  <ds:schemaRefs/>
</ds:datastoreItem>
</file>

<file path=customXml/itemProps6.xml><?xml version="1.0" encoding="utf-8"?>
<ds:datastoreItem xmlns:ds="http://schemas.openxmlformats.org/officeDocument/2006/customXml" ds:itemID="{E216380A-B9B6-4A1A-81D3-A22C7D825E84}">
  <ds:schemaRefs/>
</ds:datastoreItem>
</file>

<file path=customXml/itemProps7.xml><?xml version="1.0" encoding="utf-8"?>
<ds:datastoreItem xmlns:ds="http://schemas.openxmlformats.org/officeDocument/2006/customXml" ds:itemID="{D459E816-1A75-4BF8-8DE1-71B43F9CBF8B}">
  <ds:schemaRefs/>
</ds:datastoreItem>
</file>

<file path=customXml/itemProps8.xml><?xml version="1.0" encoding="utf-8"?>
<ds:datastoreItem xmlns:ds="http://schemas.openxmlformats.org/officeDocument/2006/customXml" ds:itemID="{6D3E240E-D7D3-49FE-8CFB-CF8C9A164289}">
  <ds:schemaRefs/>
</ds:datastoreItem>
</file>

<file path=customXml/itemProps9.xml><?xml version="1.0" encoding="utf-8"?>
<ds:datastoreItem xmlns:ds="http://schemas.openxmlformats.org/officeDocument/2006/customXml" ds:itemID="{9428ACD4-13FF-4C10-A6B1-79D34A6E7CDD}">
  <ds:schemaRefs/>
</ds:datastoreItem>
</file>

<file path=customXml/itemProps10.xml><?xml version="1.0" encoding="utf-8"?>
<ds:datastoreItem xmlns:ds="http://schemas.openxmlformats.org/officeDocument/2006/customXml" ds:itemID="{80D84ADD-2943-4E6A-9D9E-8C1B55B0CEE0}">
  <ds:schemaRefs/>
</ds:datastoreItem>
</file>

<file path=customXml/itemProps11.xml><?xml version="1.0" encoding="utf-8"?>
<ds:datastoreItem xmlns:ds="http://schemas.openxmlformats.org/officeDocument/2006/customXml" ds:itemID="{621AD5AF-EB53-4440-A457-CB3B1F3DEA5E}">
  <ds:schemaRefs/>
</ds:datastoreItem>
</file>

<file path=customXml/itemProps12.xml><?xml version="1.0" encoding="utf-8"?>
<ds:datastoreItem xmlns:ds="http://schemas.openxmlformats.org/officeDocument/2006/customXml" ds:itemID="{E7FB2E63-E3DA-466F-8F96-051B6BF96E1C}">
  <ds:schemaRefs/>
</ds:datastoreItem>
</file>

<file path=customXml/itemProps13.xml><?xml version="1.0" encoding="utf-8"?>
<ds:datastoreItem xmlns:ds="http://schemas.openxmlformats.org/officeDocument/2006/customXml" ds:itemID="{77789D09-55AB-45C8-BDB4-11E0B07EF985}">
  <ds:schemaRefs/>
</ds:datastoreItem>
</file>

<file path=customXml/itemProps14.xml><?xml version="1.0" encoding="utf-8"?>
<ds:datastoreItem xmlns:ds="http://schemas.openxmlformats.org/officeDocument/2006/customXml" ds:itemID="{4260BEBF-0F02-462C-AF32-A8F6E6352051}">
  <ds:schemaRefs/>
</ds:datastoreItem>
</file>

<file path=customXml/itemProps15.xml><?xml version="1.0" encoding="utf-8"?>
<ds:datastoreItem xmlns:ds="http://schemas.openxmlformats.org/officeDocument/2006/customXml" ds:itemID="{4D2A9462-9839-430C-8894-0787D1A2B813}">
  <ds:schemaRefs/>
</ds:datastoreItem>
</file>

<file path=customXml/itemProps16.xml><?xml version="1.0" encoding="utf-8"?>
<ds:datastoreItem xmlns:ds="http://schemas.openxmlformats.org/officeDocument/2006/customXml" ds:itemID="{9A3ED458-1EF9-4759-94D5-9005DD152ECF}">
  <ds:schemaRefs/>
</ds:datastoreItem>
</file>

<file path=customXml/itemProps17.xml><?xml version="1.0" encoding="utf-8"?>
<ds:datastoreItem xmlns:ds="http://schemas.openxmlformats.org/officeDocument/2006/customXml" ds:itemID="{9597877D-3695-4E96-A896-EDCF6C5B97AD}">
  <ds:schemaRefs/>
</ds:datastoreItem>
</file>

<file path=customXml/itemProps18.xml><?xml version="1.0" encoding="utf-8"?>
<ds:datastoreItem xmlns:ds="http://schemas.openxmlformats.org/officeDocument/2006/customXml" ds:itemID="{AF013631-1B56-4E2F-8CCF-1055B476A11B}">
  <ds:schemaRefs/>
</ds:datastoreItem>
</file>

<file path=customXml/itemProps19.xml><?xml version="1.0" encoding="utf-8"?>
<ds:datastoreItem xmlns:ds="http://schemas.openxmlformats.org/officeDocument/2006/customXml" ds:itemID="{2E954467-A729-498B-8E80-A46414BD0FC4}">
  <ds:schemaRefs/>
</ds:datastoreItem>
</file>

<file path=customXml/itemProps20.xml><?xml version="1.0" encoding="utf-8"?>
<ds:datastoreItem xmlns:ds="http://schemas.openxmlformats.org/officeDocument/2006/customXml" ds:itemID="{5F2B5DB4-35EC-430A-A5E8-737C47CD6646}">
  <ds:schemaRefs/>
</ds:datastoreItem>
</file>

<file path=customXml/itemProps21.xml><?xml version="1.0" encoding="utf-8"?>
<ds:datastoreItem xmlns:ds="http://schemas.openxmlformats.org/officeDocument/2006/customXml" ds:itemID="{1F591958-717F-44A4-B543-392743C764A8}">
  <ds:schemaRefs/>
</ds:datastoreItem>
</file>

<file path=customXml/itemProps22.xml><?xml version="1.0" encoding="utf-8"?>
<ds:datastoreItem xmlns:ds="http://schemas.openxmlformats.org/officeDocument/2006/customXml" ds:itemID="{B7BFDDC1-A15F-41FB-A06C-6CBD40EDCF56}">
  <ds:schemaRefs/>
</ds:datastoreItem>
</file>

<file path=customXml/itemProps23.xml><?xml version="1.0" encoding="utf-8"?>
<ds:datastoreItem xmlns:ds="http://schemas.openxmlformats.org/officeDocument/2006/customXml" ds:itemID="{B59FBA5A-0A99-4442-80DF-1A0F2BC4104A}">
  <ds:schemaRefs/>
</ds:datastoreItem>
</file>

<file path=customXml/itemProps24.xml><?xml version="1.0" encoding="utf-8"?>
<ds:datastoreItem xmlns:ds="http://schemas.openxmlformats.org/officeDocument/2006/customXml" ds:itemID="{C613DC82-E2C5-4F01-AF45-2324D1E5564D}">
  <ds:schemaRefs/>
</ds:datastoreItem>
</file>

<file path=customXml/itemProps25.xml><?xml version="1.0" encoding="utf-8"?>
<ds:datastoreItem xmlns:ds="http://schemas.openxmlformats.org/officeDocument/2006/customXml" ds:itemID="{9F5C0837-EE24-4E97-90F2-963EB8DC3E15}">
  <ds:schemaRefs/>
</ds:datastoreItem>
</file>

<file path=customXml/itemProps26.xml><?xml version="1.0" encoding="utf-8"?>
<ds:datastoreItem xmlns:ds="http://schemas.openxmlformats.org/officeDocument/2006/customXml" ds:itemID="{5DE9A652-2274-4C9B-8725-2880D2CCBC8A}">
  <ds:schemaRefs/>
</ds:datastoreItem>
</file>

<file path=customXml/itemProps27.xml><?xml version="1.0" encoding="utf-8"?>
<ds:datastoreItem xmlns:ds="http://schemas.openxmlformats.org/officeDocument/2006/customXml" ds:itemID="{725DD09C-4092-4614-80A1-8BECB3C7387F}">
  <ds:schemaRefs/>
</ds:datastoreItem>
</file>

<file path=customXml/itemProps28.xml><?xml version="1.0" encoding="utf-8"?>
<ds:datastoreItem xmlns:ds="http://schemas.openxmlformats.org/officeDocument/2006/customXml" ds:itemID="{62310D4F-ED69-4F32-90F6-3A4EF85063BB}">
  <ds:schemaRefs/>
</ds:datastoreItem>
</file>

<file path=customXml/itemProps29.xml><?xml version="1.0" encoding="utf-8"?>
<ds:datastoreItem xmlns:ds="http://schemas.openxmlformats.org/officeDocument/2006/customXml" ds:itemID="{47986882-4E37-44D3-B0DC-3104D87DAD47}">
  <ds:schemaRefs/>
</ds:datastoreItem>
</file>

<file path=customXml/itemProps30.xml><?xml version="1.0" encoding="utf-8"?>
<ds:datastoreItem xmlns:ds="http://schemas.openxmlformats.org/officeDocument/2006/customXml" ds:itemID="{34796595-1757-406F-BF45-21246B671E23}">
  <ds:schemaRefs/>
</ds:datastoreItem>
</file>

<file path=customXml/itemProps31.xml><?xml version="1.0" encoding="utf-8"?>
<ds:datastoreItem xmlns:ds="http://schemas.openxmlformats.org/officeDocument/2006/customXml" ds:itemID="{78DE0AC1-4ACE-422E-AEB1-D6207A2BB448}">
  <ds:schemaRefs/>
</ds:datastoreItem>
</file>

<file path=customXml/itemProps32.xml><?xml version="1.0" encoding="utf-8"?>
<ds:datastoreItem xmlns:ds="http://schemas.openxmlformats.org/officeDocument/2006/customXml" ds:itemID="{23503883-E016-411B-9B4D-2BF9BFDC527D}">
  <ds:schemaRefs/>
</ds:datastoreItem>
</file>

<file path=customXml/itemProps33.xml><?xml version="1.0" encoding="utf-8"?>
<ds:datastoreItem xmlns:ds="http://schemas.openxmlformats.org/officeDocument/2006/customXml" ds:itemID="{B3EEFDE1-BBDA-451C-B10C-5A702A4FE32D}">
  <ds:schemaRefs/>
</ds:datastoreItem>
</file>

<file path=customXml/itemProps34.xml><?xml version="1.0" encoding="utf-8"?>
<ds:datastoreItem xmlns:ds="http://schemas.openxmlformats.org/officeDocument/2006/customXml" ds:itemID="{CC2FBD86-0BB0-449D-B24D-DE18E3B0269F}">
  <ds:schemaRefs/>
</ds:datastoreItem>
</file>

<file path=customXml/itemProps35.xml><?xml version="1.0" encoding="utf-8"?>
<ds:datastoreItem xmlns:ds="http://schemas.openxmlformats.org/officeDocument/2006/customXml" ds:itemID="{F7DCA097-EB6F-460B-9328-29D9C612065B}">
  <ds:schemaRefs/>
</ds:datastoreItem>
</file>

<file path=customXml/itemProps36.xml><?xml version="1.0" encoding="utf-8"?>
<ds:datastoreItem xmlns:ds="http://schemas.openxmlformats.org/officeDocument/2006/customXml" ds:itemID="{D1111CF5-CC45-4D9D-896E-1A31D7FBE635}">
  <ds:schemaRefs/>
</ds:datastoreItem>
</file>

<file path=customXml/itemProps37.xml><?xml version="1.0" encoding="utf-8"?>
<ds:datastoreItem xmlns:ds="http://schemas.openxmlformats.org/officeDocument/2006/customXml" ds:itemID="{BDF20F93-3F93-413D-95FE-055F4C56CCE9}">
  <ds:schemaRefs/>
</ds:datastoreItem>
</file>

<file path=customXml/itemProps38.xml><?xml version="1.0" encoding="utf-8"?>
<ds:datastoreItem xmlns:ds="http://schemas.openxmlformats.org/officeDocument/2006/customXml" ds:itemID="{DCE73C51-A6EF-441E-B021-76EF943F76CC}">
  <ds:schemaRefs/>
</ds:datastoreItem>
</file>

<file path=customXml/itemProps39.xml><?xml version="1.0" encoding="utf-8"?>
<ds:datastoreItem xmlns:ds="http://schemas.openxmlformats.org/officeDocument/2006/customXml" ds:itemID="{94EE811C-5DF8-4F16-88BD-5EE5E5D6E97A}">
  <ds:schemaRefs/>
</ds:datastoreItem>
</file>

<file path=customXml/itemProps40.xml><?xml version="1.0" encoding="utf-8"?>
<ds:datastoreItem xmlns:ds="http://schemas.openxmlformats.org/officeDocument/2006/customXml" ds:itemID="{31F24D6E-F5A3-4082-94FD-32789DA32D0E}">
  <ds:schemaRefs/>
</ds:datastoreItem>
</file>

<file path=customXml/itemProps41.xml><?xml version="1.0" encoding="utf-8"?>
<ds:datastoreItem xmlns:ds="http://schemas.openxmlformats.org/officeDocument/2006/customXml" ds:itemID="{6EFF5FF1-5234-4AC9-A2E7-F6F4D1BFBF8F}">
  <ds:schemaRefs/>
</ds:datastoreItem>
</file>

<file path=customXml/itemProps42.xml><?xml version="1.0" encoding="utf-8"?>
<ds:datastoreItem xmlns:ds="http://schemas.openxmlformats.org/officeDocument/2006/customXml" ds:itemID="{45B274CF-195B-41D7-8ECB-1A66EBE17243}">
  <ds:schemaRefs/>
</ds:datastoreItem>
</file>

<file path=customXml/itemProps43.xml><?xml version="1.0" encoding="utf-8"?>
<ds:datastoreItem xmlns:ds="http://schemas.openxmlformats.org/officeDocument/2006/customXml" ds:itemID="{4E14CD50-86DB-4EF3-97BE-A3F49AD4F9FD}">
  <ds:schemaRefs/>
</ds:datastoreItem>
</file>

<file path=customXml/itemProps44.xml><?xml version="1.0" encoding="utf-8"?>
<ds:datastoreItem xmlns:ds="http://schemas.openxmlformats.org/officeDocument/2006/customXml" ds:itemID="{A14DD2E8-1863-446F-958C-083CF60CD425}">
  <ds:schemaRefs/>
</ds:datastoreItem>
</file>

<file path=customXml/itemProps45.xml><?xml version="1.0" encoding="utf-8"?>
<ds:datastoreItem xmlns:ds="http://schemas.openxmlformats.org/officeDocument/2006/customXml" ds:itemID="{8E9F2A85-98F5-48FA-96A3-4BD44171C9AF}">
  <ds:schemaRefs/>
</ds:datastoreItem>
</file>

<file path=customXml/itemProps46.xml><?xml version="1.0" encoding="utf-8"?>
<ds:datastoreItem xmlns:ds="http://schemas.openxmlformats.org/officeDocument/2006/customXml" ds:itemID="{0A0B6EF1-48D6-486E-A148-8FCC606AABCC}">
  <ds:schemaRefs/>
</ds:datastoreItem>
</file>

<file path=customXml/itemProps47.xml><?xml version="1.0" encoding="utf-8"?>
<ds:datastoreItem xmlns:ds="http://schemas.openxmlformats.org/officeDocument/2006/customXml" ds:itemID="{FF7EFF47-8C1D-428C-A453-D5DDD01F9940}">
  <ds:schemaRefs/>
</ds:datastoreItem>
</file>

<file path=customXml/itemProps48.xml><?xml version="1.0" encoding="utf-8"?>
<ds:datastoreItem xmlns:ds="http://schemas.openxmlformats.org/officeDocument/2006/customXml" ds:itemID="{B1CD13B3-23CC-4E11-ADB2-A44594067A54}">
  <ds:schemaRefs/>
</ds:datastoreItem>
</file>

<file path=customXml/itemProps49.xml><?xml version="1.0" encoding="utf-8"?>
<ds:datastoreItem xmlns:ds="http://schemas.openxmlformats.org/officeDocument/2006/customXml" ds:itemID="{A6F9AF27-0079-4AB1-A64D-5D09B8A9DBEA}">
  <ds:schemaRefs/>
</ds:datastoreItem>
</file>

<file path=customXml/itemProps50.xml><?xml version="1.0" encoding="utf-8"?>
<ds:datastoreItem xmlns:ds="http://schemas.openxmlformats.org/officeDocument/2006/customXml" ds:itemID="{FFEBCC11-23E7-4B04-AF46-205F2E263E8F}">
  <ds:schemaRefs/>
</ds:datastoreItem>
</file>

<file path=customXml/itemProps51.xml><?xml version="1.0" encoding="utf-8"?>
<ds:datastoreItem xmlns:ds="http://schemas.openxmlformats.org/officeDocument/2006/customXml" ds:itemID="{4E835B2A-7674-4195-BBE0-F2E61AD3A374}">
  <ds:schemaRefs/>
</ds:datastoreItem>
</file>

<file path=customXml/itemProps52.xml><?xml version="1.0" encoding="utf-8"?>
<ds:datastoreItem xmlns:ds="http://schemas.openxmlformats.org/officeDocument/2006/customXml" ds:itemID="{F8559ED6-812B-4138-9E52-C279BDA81207}">
  <ds:schemaRefs/>
</ds:datastoreItem>
</file>

<file path=customXml/itemProps53.xml><?xml version="1.0" encoding="utf-8"?>
<ds:datastoreItem xmlns:ds="http://schemas.openxmlformats.org/officeDocument/2006/customXml" ds:itemID="{2F451DF3-3259-407E-9EAA-E803505A7011}">
  <ds:schemaRefs/>
</ds:datastoreItem>
</file>

<file path=customXml/itemProps54.xml><?xml version="1.0" encoding="utf-8"?>
<ds:datastoreItem xmlns:ds="http://schemas.openxmlformats.org/officeDocument/2006/customXml" ds:itemID="{56F8FFA0-821E-4AB1-8E5A-9549504B1D01}">
  <ds:schemaRefs/>
</ds:datastoreItem>
</file>

<file path=customXml/itemProps55.xml><?xml version="1.0" encoding="utf-8"?>
<ds:datastoreItem xmlns:ds="http://schemas.openxmlformats.org/officeDocument/2006/customXml" ds:itemID="{5F0F6733-1F7A-4246-AD3F-F4532F70891A}">
  <ds:schemaRefs/>
</ds:datastoreItem>
</file>

<file path=customXml/itemProps56.xml><?xml version="1.0" encoding="utf-8"?>
<ds:datastoreItem xmlns:ds="http://schemas.openxmlformats.org/officeDocument/2006/customXml" ds:itemID="{B2683202-0BA7-45F2-8FAD-858EA0528CE2}">
  <ds:schemaRefs/>
</ds:datastoreItem>
</file>

<file path=customXml/itemProps57.xml><?xml version="1.0" encoding="utf-8"?>
<ds:datastoreItem xmlns:ds="http://schemas.openxmlformats.org/officeDocument/2006/customXml" ds:itemID="{E720D312-7E6E-43F7-A9CB-F7CE59F5D0E8}">
  <ds:schemaRefs/>
</ds:datastoreItem>
</file>

<file path=customXml/itemProps58.xml><?xml version="1.0" encoding="utf-8"?>
<ds:datastoreItem xmlns:ds="http://schemas.openxmlformats.org/officeDocument/2006/customXml" ds:itemID="{269CE2B2-5A25-42EB-AE68-3CEE355E256C}">
  <ds:schemaRefs/>
</ds:datastoreItem>
</file>

<file path=customXml/itemProps59.xml><?xml version="1.0" encoding="utf-8"?>
<ds:datastoreItem xmlns:ds="http://schemas.openxmlformats.org/officeDocument/2006/customXml" ds:itemID="{354A59B0-1D20-4BBC-9ACB-143AFD22E708}">
  <ds:schemaRefs/>
</ds:datastoreItem>
</file>

<file path=customXml/itemProps60.xml><?xml version="1.0" encoding="utf-8"?>
<ds:datastoreItem xmlns:ds="http://schemas.openxmlformats.org/officeDocument/2006/customXml" ds:itemID="{C8BA3AE2-A996-4753-9112-A387629FA722}">
  <ds:schemaRefs/>
</ds:datastoreItem>
</file>

<file path=customXml/itemProps61.xml><?xml version="1.0" encoding="utf-8"?>
<ds:datastoreItem xmlns:ds="http://schemas.openxmlformats.org/officeDocument/2006/customXml" ds:itemID="{4C2C3BAE-218D-41D0-8FB8-E54716B6A1B1}">
  <ds:schemaRefs/>
</ds:datastoreItem>
</file>

<file path=customXml/itemProps62.xml><?xml version="1.0" encoding="utf-8"?>
<ds:datastoreItem xmlns:ds="http://schemas.openxmlformats.org/officeDocument/2006/customXml" ds:itemID="{7E26B38E-940C-4FCF-B40D-B15319A30EF8}">
  <ds:schemaRefs/>
</ds:datastoreItem>
</file>

<file path=customXml/itemProps63.xml><?xml version="1.0" encoding="utf-8"?>
<ds:datastoreItem xmlns:ds="http://schemas.openxmlformats.org/officeDocument/2006/customXml" ds:itemID="{AA18E11E-C3E8-4588-9D26-9D356AD6665F}">
  <ds:schemaRefs/>
</ds:datastoreItem>
</file>

<file path=customXml/itemProps64.xml><?xml version="1.0" encoding="utf-8"?>
<ds:datastoreItem xmlns:ds="http://schemas.openxmlformats.org/officeDocument/2006/customXml" ds:itemID="{F5DAA0DD-69FD-44BD-989C-8CFAB089233E}">
  <ds:schemaRefs/>
</ds:datastoreItem>
</file>

<file path=customXml/itemProps65.xml><?xml version="1.0" encoding="utf-8"?>
<ds:datastoreItem xmlns:ds="http://schemas.openxmlformats.org/officeDocument/2006/customXml" ds:itemID="{C3DD8B38-FDF2-4D2B-B322-43422E1DAEC0}">
  <ds:schemaRefs/>
</ds:datastoreItem>
</file>

<file path=customXml/itemProps66.xml><?xml version="1.0" encoding="utf-8"?>
<ds:datastoreItem xmlns:ds="http://schemas.openxmlformats.org/officeDocument/2006/customXml" ds:itemID="{7051EC21-57A2-4E0E-87D3-B94C22FA48B2}">
  <ds:schemaRefs/>
</ds:datastoreItem>
</file>

<file path=customXml/itemProps67.xml><?xml version="1.0" encoding="utf-8"?>
<ds:datastoreItem xmlns:ds="http://schemas.openxmlformats.org/officeDocument/2006/customXml" ds:itemID="{3833D5E7-F321-4689-8BAA-5BB59B60EEBB}">
  <ds:schemaRefs/>
</ds:datastoreItem>
</file>

<file path=customXml/itemProps68.xml><?xml version="1.0" encoding="utf-8"?>
<ds:datastoreItem xmlns:ds="http://schemas.openxmlformats.org/officeDocument/2006/customXml" ds:itemID="{9BE05DBF-6C30-4EA2-9CD3-46DC6ACFA333}">
  <ds:schemaRefs/>
</ds:datastoreItem>
</file>

<file path=customXml/itemProps69.xml><?xml version="1.0" encoding="utf-8"?>
<ds:datastoreItem xmlns:ds="http://schemas.openxmlformats.org/officeDocument/2006/customXml" ds:itemID="{328A667A-88C0-461B-A6CC-97C00C845966}">
  <ds:schemaRefs/>
</ds:datastoreItem>
</file>

<file path=customXml/itemProps70.xml><?xml version="1.0" encoding="utf-8"?>
<ds:datastoreItem xmlns:ds="http://schemas.openxmlformats.org/officeDocument/2006/customXml" ds:itemID="{24856FF6-B52C-4CD0-AB46-A0E32BB524D4}">
  <ds:schemaRefs/>
</ds:datastoreItem>
</file>

<file path=customXml/itemProps71.xml><?xml version="1.0" encoding="utf-8"?>
<ds:datastoreItem xmlns:ds="http://schemas.openxmlformats.org/officeDocument/2006/customXml" ds:itemID="{A38083FB-90D4-4178-9685-9F0A3138FA96}">
  <ds:schemaRefs/>
</ds:datastoreItem>
</file>

<file path=customXml/itemProps72.xml><?xml version="1.0" encoding="utf-8"?>
<ds:datastoreItem xmlns:ds="http://schemas.openxmlformats.org/officeDocument/2006/customXml" ds:itemID="{20B573FD-A288-4796-BE4D-5FC63C5AF8F3}">
  <ds:schemaRefs/>
</ds:datastoreItem>
</file>

<file path=customXml/itemProps73.xml><?xml version="1.0" encoding="utf-8"?>
<ds:datastoreItem xmlns:ds="http://schemas.openxmlformats.org/officeDocument/2006/customXml" ds:itemID="{882B3886-4358-4B61-AA84-23807637F907}">
  <ds:schemaRefs/>
</ds:datastoreItem>
</file>

<file path=customXml/itemProps74.xml><?xml version="1.0" encoding="utf-8"?>
<ds:datastoreItem xmlns:ds="http://schemas.openxmlformats.org/officeDocument/2006/customXml" ds:itemID="{63D9E37D-40D4-4F36-9289-F9C509DC4CEB}">
  <ds:schemaRefs/>
</ds:datastoreItem>
</file>

<file path=customXml/itemProps75.xml><?xml version="1.0" encoding="utf-8"?>
<ds:datastoreItem xmlns:ds="http://schemas.openxmlformats.org/officeDocument/2006/customXml" ds:itemID="{ACC18CEF-C1E0-4DC8-8958-CF38A5A29052}">
  <ds:schemaRefs/>
</ds:datastoreItem>
</file>

<file path=customXml/itemProps76.xml><?xml version="1.0" encoding="utf-8"?>
<ds:datastoreItem xmlns:ds="http://schemas.openxmlformats.org/officeDocument/2006/customXml" ds:itemID="{2C51BB18-FB85-45DF-BABF-8AE02EB64BA0}">
  <ds:schemaRefs/>
</ds:datastoreItem>
</file>

<file path=customXml/itemProps77.xml><?xml version="1.0" encoding="utf-8"?>
<ds:datastoreItem xmlns:ds="http://schemas.openxmlformats.org/officeDocument/2006/customXml" ds:itemID="{4BD3CD75-2CA5-4B34-BE86-C2A17E9714C3}">
  <ds:schemaRefs/>
</ds:datastoreItem>
</file>

<file path=customXml/itemProps78.xml><?xml version="1.0" encoding="utf-8"?>
<ds:datastoreItem xmlns:ds="http://schemas.openxmlformats.org/officeDocument/2006/customXml" ds:itemID="{434B26E0-BF1A-4A0F-9029-1812811430CA}">
  <ds:schemaRefs/>
</ds:datastoreItem>
</file>

<file path=customXml/itemProps79.xml><?xml version="1.0" encoding="utf-8"?>
<ds:datastoreItem xmlns:ds="http://schemas.openxmlformats.org/officeDocument/2006/customXml" ds:itemID="{F6A7B8CA-242E-4447-99A8-F93A41C15F9B}">
  <ds:schemaRefs/>
</ds:datastoreItem>
</file>

<file path=customXml/itemProps80.xml><?xml version="1.0" encoding="utf-8"?>
<ds:datastoreItem xmlns:ds="http://schemas.openxmlformats.org/officeDocument/2006/customXml" ds:itemID="{036F6EB9-825F-4834-AE5F-5FC25C59DA68}">
  <ds:schemaRefs/>
</ds:datastoreItem>
</file>

<file path=customXml/itemProps81.xml><?xml version="1.0" encoding="utf-8"?>
<ds:datastoreItem xmlns:ds="http://schemas.openxmlformats.org/officeDocument/2006/customXml" ds:itemID="{8D01E9E7-7B38-48C6-9EDA-7FAD464B6508}">
  <ds:schemaRefs/>
</ds:datastoreItem>
</file>

<file path=customXml/itemProps82.xml><?xml version="1.0" encoding="utf-8"?>
<ds:datastoreItem xmlns:ds="http://schemas.openxmlformats.org/officeDocument/2006/customXml" ds:itemID="{6D0BD51A-EA89-408C-8C11-5EE66B196E9A}">
  <ds:schemaRefs/>
</ds:datastoreItem>
</file>

<file path=customXml/itemProps83.xml><?xml version="1.0" encoding="utf-8"?>
<ds:datastoreItem xmlns:ds="http://schemas.openxmlformats.org/officeDocument/2006/customXml" ds:itemID="{F9F7C5F5-641C-4524-B1B6-D63E771102B1}">
  <ds:schemaRefs/>
</ds:datastoreItem>
</file>

<file path=customXml/itemProps84.xml><?xml version="1.0" encoding="utf-8"?>
<ds:datastoreItem xmlns:ds="http://schemas.openxmlformats.org/officeDocument/2006/customXml" ds:itemID="{88EECF44-BDCF-4709-A657-694CEDB3C3B9}">
  <ds:schemaRefs/>
</ds:datastoreItem>
</file>

<file path=customXml/itemProps85.xml><?xml version="1.0" encoding="utf-8"?>
<ds:datastoreItem xmlns:ds="http://schemas.openxmlformats.org/officeDocument/2006/customXml" ds:itemID="{55C90611-6C57-4CE0-98F8-12736A41F12D}">
  <ds:schemaRefs/>
</ds:datastoreItem>
</file>

<file path=customXml/itemProps86.xml><?xml version="1.0" encoding="utf-8"?>
<ds:datastoreItem xmlns:ds="http://schemas.openxmlformats.org/officeDocument/2006/customXml" ds:itemID="{92BD02AD-F6C7-4028-9769-550727383EFB}">
  <ds:schemaRefs/>
</ds:datastoreItem>
</file>

<file path=customXml/itemProps87.xml><?xml version="1.0" encoding="utf-8"?>
<ds:datastoreItem xmlns:ds="http://schemas.openxmlformats.org/officeDocument/2006/customXml" ds:itemID="{1C400C3B-6C3C-40FF-98B0-D3B6AAE456D1}">
  <ds:schemaRefs/>
</ds:datastoreItem>
</file>

<file path=customXml/itemProps88.xml><?xml version="1.0" encoding="utf-8"?>
<ds:datastoreItem xmlns:ds="http://schemas.openxmlformats.org/officeDocument/2006/customXml" ds:itemID="{CCA771DC-E330-4229-8FD7-35379750803A}">
  <ds:schemaRefs/>
</ds:datastoreItem>
</file>

<file path=customXml/itemProps89.xml><?xml version="1.0" encoding="utf-8"?>
<ds:datastoreItem xmlns:ds="http://schemas.openxmlformats.org/officeDocument/2006/customXml" ds:itemID="{C5B6F4B4-9AE7-4BD8-A6C0-DD30573F40A0}">
  <ds:schemaRefs/>
</ds:datastoreItem>
</file>

<file path=customXml/itemProps90.xml><?xml version="1.0" encoding="utf-8"?>
<ds:datastoreItem xmlns:ds="http://schemas.openxmlformats.org/officeDocument/2006/customXml" ds:itemID="{D5158371-CE4F-4A3C-9914-7BA9C18A4B9D}">
  <ds:schemaRefs/>
</ds:datastoreItem>
</file>

<file path=customXml/itemProps91.xml><?xml version="1.0" encoding="utf-8"?>
<ds:datastoreItem xmlns:ds="http://schemas.openxmlformats.org/officeDocument/2006/customXml" ds:itemID="{75F10587-0AFE-4127-ABB9-8B39E7E55567}">
  <ds:schemaRefs/>
</ds:datastoreItem>
</file>

<file path=customXml/itemProps92.xml><?xml version="1.0" encoding="utf-8"?>
<ds:datastoreItem xmlns:ds="http://schemas.openxmlformats.org/officeDocument/2006/customXml" ds:itemID="{5474F568-74E9-4742-B94D-CF74C665FC04}">
  <ds:schemaRefs/>
</ds:datastoreItem>
</file>

<file path=customXml/itemProps93.xml><?xml version="1.0" encoding="utf-8"?>
<ds:datastoreItem xmlns:ds="http://schemas.openxmlformats.org/officeDocument/2006/customXml" ds:itemID="{8C427F81-AB5D-45FA-8262-642A3926DD3E}">
  <ds:schemaRefs/>
</ds:datastoreItem>
</file>

<file path=customXml/itemProps94.xml><?xml version="1.0" encoding="utf-8"?>
<ds:datastoreItem xmlns:ds="http://schemas.openxmlformats.org/officeDocument/2006/customXml" ds:itemID="{A33016FF-9906-470C-A271-B60B6782E4CC}">
  <ds:schemaRefs/>
</ds:datastoreItem>
</file>

<file path=customXml/itemProps95.xml><?xml version="1.0" encoding="utf-8"?>
<ds:datastoreItem xmlns:ds="http://schemas.openxmlformats.org/officeDocument/2006/customXml" ds:itemID="{EF113B3C-B513-49BE-8E06-29F28CB6ABD1}">
  <ds:schemaRefs/>
</ds:datastoreItem>
</file>

<file path=customXml/itemProps96.xml><?xml version="1.0" encoding="utf-8"?>
<ds:datastoreItem xmlns:ds="http://schemas.openxmlformats.org/officeDocument/2006/customXml" ds:itemID="{806E1EA5-04B0-4389-98AF-EE8A971CE8FA}">
  <ds:schemaRefs/>
</ds:datastoreItem>
</file>

<file path=customXml/itemProps97.xml><?xml version="1.0" encoding="utf-8"?>
<ds:datastoreItem xmlns:ds="http://schemas.openxmlformats.org/officeDocument/2006/customXml" ds:itemID="{CEDFCC3F-54B4-45EB-A4DD-AE202172006B}">
  <ds:schemaRefs/>
</ds:datastoreItem>
</file>

<file path=customXml/itemProps98.xml><?xml version="1.0" encoding="utf-8"?>
<ds:datastoreItem xmlns:ds="http://schemas.openxmlformats.org/officeDocument/2006/customXml" ds:itemID="{CF549C14-4704-4C4A-8C7F-70B02F18273C}">
  <ds:schemaRefs/>
</ds:datastoreItem>
</file>

<file path=customXml/itemProps99.xml><?xml version="1.0" encoding="utf-8"?>
<ds:datastoreItem xmlns:ds="http://schemas.openxmlformats.org/officeDocument/2006/customXml" ds:itemID="{A729FB80-514B-4B44-B126-ACF492AC12AF}">
  <ds:schemaRefs/>
</ds:datastoreItem>
</file>

<file path=customXml/itemProps100.xml><?xml version="1.0" encoding="utf-8"?>
<ds:datastoreItem xmlns:ds="http://schemas.openxmlformats.org/officeDocument/2006/customXml" ds:itemID="{0785AF74-23E7-46A9-9FBA-CF0876C51EB9}">
  <ds:schemaRefs/>
</ds:datastoreItem>
</file>

<file path=customXml/itemProps101.xml><?xml version="1.0" encoding="utf-8"?>
<ds:datastoreItem xmlns:ds="http://schemas.openxmlformats.org/officeDocument/2006/customXml" ds:itemID="{73BC09BE-0526-40E9-98EA-952E296C803D}">
  <ds:schemaRefs/>
</ds:datastoreItem>
</file>

<file path=customXml/itemProps102.xml><?xml version="1.0" encoding="utf-8"?>
<ds:datastoreItem xmlns:ds="http://schemas.openxmlformats.org/officeDocument/2006/customXml" ds:itemID="{20610425-7306-4A21-A55D-B99DC3A5F631}">
  <ds:schemaRefs/>
</ds:datastoreItem>
</file>

<file path=customXml/itemProps103.xml><?xml version="1.0" encoding="utf-8"?>
<ds:datastoreItem xmlns:ds="http://schemas.openxmlformats.org/officeDocument/2006/customXml" ds:itemID="{19D6352D-5963-424D-9CD2-46C23A618BD2}">
  <ds:schemaRefs/>
</ds:datastoreItem>
</file>

<file path=customXml/itemProps104.xml><?xml version="1.0" encoding="utf-8"?>
<ds:datastoreItem xmlns:ds="http://schemas.openxmlformats.org/officeDocument/2006/customXml" ds:itemID="{CBCA89AF-874D-4D0E-87BE-85454DC00331}">
  <ds:schemaRefs/>
</ds:datastoreItem>
</file>

<file path=customXml/itemProps105.xml><?xml version="1.0" encoding="utf-8"?>
<ds:datastoreItem xmlns:ds="http://schemas.openxmlformats.org/officeDocument/2006/customXml" ds:itemID="{45BDA024-C2FE-4A2A-98CA-5D177DC97D9B}">
  <ds:schemaRefs/>
</ds:datastoreItem>
</file>

<file path=customXml/itemProps106.xml><?xml version="1.0" encoding="utf-8"?>
<ds:datastoreItem xmlns:ds="http://schemas.openxmlformats.org/officeDocument/2006/customXml" ds:itemID="{2FBCC635-3D11-4175-B465-59633CFAEF75}">
  <ds:schemaRefs/>
</ds:datastoreItem>
</file>

<file path=customXml/itemProps107.xml><?xml version="1.0" encoding="utf-8"?>
<ds:datastoreItem xmlns:ds="http://schemas.openxmlformats.org/officeDocument/2006/customXml" ds:itemID="{F4FBBF26-FE73-4693-AA7F-BC4F2BA58CAE}">
  <ds:schemaRefs/>
</ds:datastoreItem>
</file>

<file path=customXml/itemProps108.xml><?xml version="1.0" encoding="utf-8"?>
<ds:datastoreItem xmlns:ds="http://schemas.openxmlformats.org/officeDocument/2006/customXml" ds:itemID="{C4E28E81-9B5C-493D-93CE-F7164A578D4D}">
  <ds:schemaRefs/>
</ds:datastoreItem>
</file>

<file path=customXml/itemProps109.xml><?xml version="1.0" encoding="utf-8"?>
<ds:datastoreItem xmlns:ds="http://schemas.openxmlformats.org/officeDocument/2006/customXml" ds:itemID="{376E3448-7843-40DB-9302-DE61C68DCBC9}">
  <ds:schemaRefs/>
</ds:datastoreItem>
</file>

<file path=customXml/itemProps110.xml><?xml version="1.0" encoding="utf-8"?>
<ds:datastoreItem xmlns:ds="http://schemas.openxmlformats.org/officeDocument/2006/customXml" ds:itemID="{1CDC56BE-21AB-469C-9EB8-119FF7F4F8D9}">
  <ds:schemaRefs/>
</ds:datastoreItem>
</file>

<file path=customXml/itemProps111.xml><?xml version="1.0" encoding="utf-8"?>
<ds:datastoreItem xmlns:ds="http://schemas.openxmlformats.org/officeDocument/2006/customXml" ds:itemID="{0FCBD22A-A493-4E35-92F4-D3AC35B63C3D}">
  <ds:schemaRefs/>
</ds:datastoreItem>
</file>

<file path=customXml/itemProps112.xml><?xml version="1.0" encoding="utf-8"?>
<ds:datastoreItem xmlns:ds="http://schemas.openxmlformats.org/officeDocument/2006/customXml" ds:itemID="{39635988-13D4-437C-8885-1970AEE285B6}">
  <ds:schemaRefs/>
</ds:datastoreItem>
</file>

<file path=customXml/itemProps113.xml><?xml version="1.0" encoding="utf-8"?>
<ds:datastoreItem xmlns:ds="http://schemas.openxmlformats.org/officeDocument/2006/customXml" ds:itemID="{8A7FB69F-BAD3-4DB6-B018-79E0CDC05B7E}">
  <ds:schemaRefs/>
</ds:datastoreItem>
</file>

<file path=customXml/itemProps114.xml><?xml version="1.0" encoding="utf-8"?>
<ds:datastoreItem xmlns:ds="http://schemas.openxmlformats.org/officeDocument/2006/customXml" ds:itemID="{68966880-4100-4068-B042-80F4EFF2E70B}">
  <ds:schemaRefs/>
</ds:datastoreItem>
</file>

<file path=customXml/itemProps115.xml><?xml version="1.0" encoding="utf-8"?>
<ds:datastoreItem xmlns:ds="http://schemas.openxmlformats.org/officeDocument/2006/customXml" ds:itemID="{58E0581E-81E0-449E-A55B-3E08A6ABDBF4}">
  <ds:schemaRefs/>
</ds:datastoreItem>
</file>

<file path=customXml/itemProps116.xml><?xml version="1.0" encoding="utf-8"?>
<ds:datastoreItem xmlns:ds="http://schemas.openxmlformats.org/officeDocument/2006/customXml" ds:itemID="{2A0153C5-0868-480F-9715-8A512EB4FD4F}">
  <ds:schemaRefs/>
</ds:datastoreItem>
</file>

<file path=customXml/itemProps117.xml><?xml version="1.0" encoding="utf-8"?>
<ds:datastoreItem xmlns:ds="http://schemas.openxmlformats.org/officeDocument/2006/customXml" ds:itemID="{309F6C19-E5CF-4D4C-9C32-A644BADB15A0}">
  <ds:schemaRefs/>
</ds:datastoreItem>
</file>

<file path=customXml/itemProps118.xml><?xml version="1.0" encoding="utf-8"?>
<ds:datastoreItem xmlns:ds="http://schemas.openxmlformats.org/officeDocument/2006/customXml" ds:itemID="{A8CCC41D-A2FA-4585-9C6A-988D917E9DA6}">
  <ds:schemaRefs/>
</ds:datastoreItem>
</file>

<file path=customXml/itemProps119.xml><?xml version="1.0" encoding="utf-8"?>
<ds:datastoreItem xmlns:ds="http://schemas.openxmlformats.org/officeDocument/2006/customXml" ds:itemID="{BAFD54DC-A686-4A9A-8095-DA4E502B68CF}">
  <ds:schemaRefs/>
</ds:datastoreItem>
</file>

<file path=customXml/itemProps120.xml><?xml version="1.0" encoding="utf-8"?>
<ds:datastoreItem xmlns:ds="http://schemas.openxmlformats.org/officeDocument/2006/customXml" ds:itemID="{CCEAB5DD-7B53-43A2-85B5-ACDBD4308637}">
  <ds:schemaRefs/>
</ds:datastoreItem>
</file>

<file path=customXml/itemProps121.xml><?xml version="1.0" encoding="utf-8"?>
<ds:datastoreItem xmlns:ds="http://schemas.openxmlformats.org/officeDocument/2006/customXml" ds:itemID="{F865A591-B29B-4C67-A40F-AAE25B970A4B}">
  <ds:schemaRefs/>
</ds:datastoreItem>
</file>

<file path=customXml/itemProps122.xml><?xml version="1.0" encoding="utf-8"?>
<ds:datastoreItem xmlns:ds="http://schemas.openxmlformats.org/officeDocument/2006/customXml" ds:itemID="{C58DC62A-7FFD-4648-ABF7-C69562BA7E06}">
  <ds:schemaRefs/>
</ds:datastoreItem>
</file>

<file path=customXml/itemProps123.xml><?xml version="1.0" encoding="utf-8"?>
<ds:datastoreItem xmlns:ds="http://schemas.openxmlformats.org/officeDocument/2006/customXml" ds:itemID="{666B4764-B651-45FE-A364-A73BFFAB56D6}">
  <ds:schemaRefs/>
</ds:datastoreItem>
</file>

<file path=customXml/itemProps124.xml><?xml version="1.0" encoding="utf-8"?>
<ds:datastoreItem xmlns:ds="http://schemas.openxmlformats.org/officeDocument/2006/customXml" ds:itemID="{EC8EDD10-18E7-4E19-A86C-22870DDC837B}">
  <ds:schemaRefs/>
</ds:datastoreItem>
</file>

<file path=customXml/itemProps125.xml><?xml version="1.0" encoding="utf-8"?>
<ds:datastoreItem xmlns:ds="http://schemas.openxmlformats.org/officeDocument/2006/customXml" ds:itemID="{DC53F3EA-ACC7-4E3E-B823-442B2CBCAE9F}">
  <ds:schemaRefs/>
</ds:datastoreItem>
</file>

<file path=customXml/itemProps126.xml><?xml version="1.0" encoding="utf-8"?>
<ds:datastoreItem xmlns:ds="http://schemas.openxmlformats.org/officeDocument/2006/customXml" ds:itemID="{2284E6A9-312C-4C7F-9760-80CEDB6E870A}">
  <ds:schemaRefs/>
</ds:datastoreItem>
</file>

<file path=customXml/itemProps127.xml><?xml version="1.0" encoding="utf-8"?>
<ds:datastoreItem xmlns:ds="http://schemas.openxmlformats.org/officeDocument/2006/customXml" ds:itemID="{3867CA13-26D4-4D13-9380-35C659A7AAAE}">
  <ds:schemaRefs/>
</ds:datastoreItem>
</file>

<file path=customXml/itemProps128.xml><?xml version="1.0" encoding="utf-8"?>
<ds:datastoreItem xmlns:ds="http://schemas.openxmlformats.org/officeDocument/2006/customXml" ds:itemID="{F761C241-720A-4AC3-83DC-8400850BF747}">
  <ds:schemaRefs/>
</ds:datastoreItem>
</file>

<file path=customXml/itemProps129.xml><?xml version="1.0" encoding="utf-8"?>
<ds:datastoreItem xmlns:ds="http://schemas.openxmlformats.org/officeDocument/2006/customXml" ds:itemID="{63B16319-3A4E-4E2A-AD06-9B9DB63B0F9C}">
  <ds:schemaRefs/>
</ds:datastoreItem>
</file>

<file path=customXml/itemProps130.xml><?xml version="1.0" encoding="utf-8"?>
<ds:datastoreItem xmlns:ds="http://schemas.openxmlformats.org/officeDocument/2006/customXml" ds:itemID="{C149380B-BBA6-4AA1-9AC8-74EFD189B1C2}">
  <ds:schemaRefs/>
</ds:datastoreItem>
</file>

<file path=customXml/itemProps131.xml><?xml version="1.0" encoding="utf-8"?>
<ds:datastoreItem xmlns:ds="http://schemas.openxmlformats.org/officeDocument/2006/customXml" ds:itemID="{554695BF-107B-4A87-A7CB-7A5F651FECAB}">
  <ds:schemaRefs/>
</ds:datastoreItem>
</file>

<file path=customXml/itemProps132.xml><?xml version="1.0" encoding="utf-8"?>
<ds:datastoreItem xmlns:ds="http://schemas.openxmlformats.org/officeDocument/2006/customXml" ds:itemID="{41439F98-B5EE-4F7F-8705-BDD47494E364}">
  <ds:schemaRefs/>
</ds:datastoreItem>
</file>

<file path=customXml/itemProps133.xml><?xml version="1.0" encoding="utf-8"?>
<ds:datastoreItem xmlns:ds="http://schemas.openxmlformats.org/officeDocument/2006/customXml" ds:itemID="{2CCD4696-D52F-45EE-B550-EBFE4B5653D4}">
  <ds:schemaRefs/>
</ds:datastoreItem>
</file>

<file path=customXml/itemProps134.xml><?xml version="1.0" encoding="utf-8"?>
<ds:datastoreItem xmlns:ds="http://schemas.openxmlformats.org/officeDocument/2006/customXml" ds:itemID="{F7B774CB-F385-4E3C-BE57-EFE2C67B628D}">
  <ds:schemaRefs/>
</ds:datastoreItem>
</file>

<file path=customXml/itemProps135.xml><?xml version="1.0" encoding="utf-8"?>
<ds:datastoreItem xmlns:ds="http://schemas.openxmlformats.org/officeDocument/2006/customXml" ds:itemID="{C6E1F5D2-3394-4388-828C-22AD0A7E3CEA}">
  <ds:schemaRefs/>
</ds:datastoreItem>
</file>

<file path=customXml/itemProps136.xml><?xml version="1.0" encoding="utf-8"?>
<ds:datastoreItem xmlns:ds="http://schemas.openxmlformats.org/officeDocument/2006/customXml" ds:itemID="{31D434DF-CE60-4E3E-99ED-A318B5CF1069}">
  <ds:schemaRefs/>
</ds:datastoreItem>
</file>

<file path=customXml/itemProps137.xml><?xml version="1.0" encoding="utf-8"?>
<ds:datastoreItem xmlns:ds="http://schemas.openxmlformats.org/officeDocument/2006/customXml" ds:itemID="{388B57DB-9CCE-428A-9217-C2AD4ABA8254}">
  <ds:schemaRefs/>
</ds:datastoreItem>
</file>

<file path=customXml/itemProps138.xml><?xml version="1.0" encoding="utf-8"?>
<ds:datastoreItem xmlns:ds="http://schemas.openxmlformats.org/officeDocument/2006/customXml" ds:itemID="{D663C34D-62B5-4F26-8F80-3834BB67D9E6}">
  <ds:schemaRefs/>
</ds:datastoreItem>
</file>

<file path=customXml/itemProps139.xml><?xml version="1.0" encoding="utf-8"?>
<ds:datastoreItem xmlns:ds="http://schemas.openxmlformats.org/officeDocument/2006/customXml" ds:itemID="{0C0CF70A-7D72-4654-AC4A-0B885B3021CD}">
  <ds:schemaRefs/>
</ds:datastoreItem>
</file>

<file path=customXml/itemProps140.xml><?xml version="1.0" encoding="utf-8"?>
<ds:datastoreItem xmlns:ds="http://schemas.openxmlformats.org/officeDocument/2006/customXml" ds:itemID="{64570685-3033-4649-8649-2EBEBC2DA6C2}">
  <ds:schemaRefs/>
</ds:datastoreItem>
</file>

<file path=customXml/itemProps141.xml><?xml version="1.0" encoding="utf-8"?>
<ds:datastoreItem xmlns:ds="http://schemas.openxmlformats.org/officeDocument/2006/customXml" ds:itemID="{0A9DAB23-3BF2-4B04-95DC-6632DD345E07}">
  <ds:schemaRefs/>
</ds:datastoreItem>
</file>

<file path=customXml/itemProps142.xml><?xml version="1.0" encoding="utf-8"?>
<ds:datastoreItem xmlns:ds="http://schemas.openxmlformats.org/officeDocument/2006/customXml" ds:itemID="{099EAA58-33B5-4088-A256-CC65D85FF550}">
  <ds:schemaRefs/>
</ds:datastoreItem>
</file>

<file path=customXml/itemProps143.xml><?xml version="1.0" encoding="utf-8"?>
<ds:datastoreItem xmlns:ds="http://schemas.openxmlformats.org/officeDocument/2006/customXml" ds:itemID="{57814E5C-B6CB-4CB7-AE94-7221B47536A5}">
  <ds:schemaRefs/>
</ds:datastoreItem>
</file>

<file path=customXml/itemProps144.xml><?xml version="1.0" encoding="utf-8"?>
<ds:datastoreItem xmlns:ds="http://schemas.openxmlformats.org/officeDocument/2006/customXml" ds:itemID="{FC96ACDB-0267-4E9D-8A00-B06ABF62F8C1}">
  <ds:schemaRefs/>
</ds:datastoreItem>
</file>

<file path=customXml/itemProps145.xml><?xml version="1.0" encoding="utf-8"?>
<ds:datastoreItem xmlns:ds="http://schemas.openxmlformats.org/officeDocument/2006/customXml" ds:itemID="{451541FF-3C14-40C2-844F-EAF735E813D3}">
  <ds:schemaRefs/>
</ds:datastoreItem>
</file>

<file path=customXml/itemProps146.xml><?xml version="1.0" encoding="utf-8"?>
<ds:datastoreItem xmlns:ds="http://schemas.openxmlformats.org/officeDocument/2006/customXml" ds:itemID="{2702F210-96D3-4A22-9676-36586C501A5E}">
  <ds:schemaRefs/>
</ds:datastoreItem>
</file>

<file path=customXml/itemProps147.xml><?xml version="1.0" encoding="utf-8"?>
<ds:datastoreItem xmlns:ds="http://schemas.openxmlformats.org/officeDocument/2006/customXml" ds:itemID="{1B8C176E-75C1-45EA-B3A4-3378ECB536F1}">
  <ds:schemaRefs/>
</ds:datastoreItem>
</file>

<file path=customXml/itemProps148.xml><?xml version="1.0" encoding="utf-8"?>
<ds:datastoreItem xmlns:ds="http://schemas.openxmlformats.org/officeDocument/2006/customXml" ds:itemID="{3FD45A45-90C6-4D51-8115-A71A6AB11E84}">
  <ds:schemaRefs/>
</ds:datastoreItem>
</file>

<file path=customXml/itemProps149.xml><?xml version="1.0" encoding="utf-8"?>
<ds:datastoreItem xmlns:ds="http://schemas.openxmlformats.org/officeDocument/2006/customXml" ds:itemID="{D9014994-7CE7-4B80-84B9-15646FAA7FA9}">
  <ds:schemaRefs/>
</ds:datastoreItem>
</file>

<file path=customXml/itemProps150.xml><?xml version="1.0" encoding="utf-8"?>
<ds:datastoreItem xmlns:ds="http://schemas.openxmlformats.org/officeDocument/2006/customXml" ds:itemID="{926FD654-F17E-41AA-B321-55F530731BF9}">
  <ds:schemaRefs/>
</ds:datastoreItem>
</file>

<file path=customXml/itemProps151.xml><?xml version="1.0" encoding="utf-8"?>
<ds:datastoreItem xmlns:ds="http://schemas.openxmlformats.org/officeDocument/2006/customXml" ds:itemID="{EEBC5999-1025-4593-A841-223AE110F201}">
  <ds:schemaRefs/>
</ds:datastoreItem>
</file>

<file path=customXml/itemProps152.xml><?xml version="1.0" encoding="utf-8"?>
<ds:datastoreItem xmlns:ds="http://schemas.openxmlformats.org/officeDocument/2006/customXml" ds:itemID="{DF2D9DAB-EFB0-4E8E-AA0B-9AC8B21B2CDA}">
  <ds:schemaRefs/>
</ds:datastoreItem>
</file>

<file path=customXml/itemProps153.xml><?xml version="1.0" encoding="utf-8"?>
<ds:datastoreItem xmlns:ds="http://schemas.openxmlformats.org/officeDocument/2006/customXml" ds:itemID="{CD676599-B1B2-47E7-B18C-A80F31E0B3E1}">
  <ds:schemaRefs/>
</ds:datastoreItem>
</file>

<file path=customXml/itemProps154.xml><?xml version="1.0" encoding="utf-8"?>
<ds:datastoreItem xmlns:ds="http://schemas.openxmlformats.org/officeDocument/2006/customXml" ds:itemID="{B8F0A0A8-FCC5-4184-A4E8-7CBF60584D12}">
  <ds:schemaRefs/>
</ds:datastoreItem>
</file>

<file path=customXml/itemProps155.xml><?xml version="1.0" encoding="utf-8"?>
<ds:datastoreItem xmlns:ds="http://schemas.openxmlformats.org/officeDocument/2006/customXml" ds:itemID="{42E24819-C344-40CC-A133-950CEC2BC140}">
  <ds:schemaRefs/>
</ds:datastoreItem>
</file>

<file path=customXml/itemProps156.xml><?xml version="1.0" encoding="utf-8"?>
<ds:datastoreItem xmlns:ds="http://schemas.openxmlformats.org/officeDocument/2006/customXml" ds:itemID="{54FB9D92-0784-4505-B3D2-A4214DEEA7F2}">
  <ds:schemaRefs/>
</ds:datastoreItem>
</file>

<file path=customXml/itemProps157.xml><?xml version="1.0" encoding="utf-8"?>
<ds:datastoreItem xmlns:ds="http://schemas.openxmlformats.org/officeDocument/2006/customXml" ds:itemID="{F7D25535-09B9-4688-ACBB-2FAF6BFFCB84}">
  <ds:schemaRefs/>
</ds:datastoreItem>
</file>

<file path=customXml/itemProps158.xml><?xml version="1.0" encoding="utf-8"?>
<ds:datastoreItem xmlns:ds="http://schemas.openxmlformats.org/officeDocument/2006/customXml" ds:itemID="{88FA47AE-63AA-4B7D-AC7D-11494FE5111C}">
  <ds:schemaRefs/>
</ds:datastoreItem>
</file>

<file path=customXml/itemProps159.xml><?xml version="1.0" encoding="utf-8"?>
<ds:datastoreItem xmlns:ds="http://schemas.openxmlformats.org/officeDocument/2006/customXml" ds:itemID="{19B8736C-6333-4DC1-9FE5-7A7D6F5A2F1D}">
  <ds:schemaRefs/>
</ds:datastoreItem>
</file>

<file path=customXml/itemProps160.xml><?xml version="1.0" encoding="utf-8"?>
<ds:datastoreItem xmlns:ds="http://schemas.openxmlformats.org/officeDocument/2006/customXml" ds:itemID="{50CD970F-4C1C-4580-849D-32090358E454}">
  <ds:schemaRefs/>
</ds:datastoreItem>
</file>

<file path=customXml/itemProps161.xml><?xml version="1.0" encoding="utf-8"?>
<ds:datastoreItem xmlns:ds="http://schemas.openxmlformats.org/officeDocument/2006/customXml" ds:itemID="{C4FADE41-8EAD-45C0-806C-43F17EEE4E44}">
  <ds:schemaRefs/>
</ds:datastoreItem>
</file>

<file path=customXml/itemProps162.xml><?xml version="1.0" encoding="utf-8"?>
<ds:datastoreItem xmlns:ds="http://schemas.openxmlformats.org/officeDocument/2006/customXml" ds:itemID="{472E7C23-6F07-40B0-913D-D2106215CBEB}">
  <ds:schemaRefs/>
</ds:datastoreItem>
</file>

<file path=customXml/itemProps163.xml><?xml version="1.0" encoding="utf-8"?>
<ds:datastoreItem xmlns:ds="http://schemas.openxmlformats.org/officeDocument/2006/customXml" ds:itemID="{AE55DC0A-7AA5-4A2E-95A0-1B48D1DA9720}">
  <ds:schemaRefs/>
</ds:datastoreItem>
</file>

<file path=customXml/itemProps164.xml><?xml version="1.0" encoding="utf-8"?>
<ds:datastoreItem xmlns:ds="http://schemas.openxmlformats.org/officeDocument/2006/customXml" ds:itemID="{473AEF10-A5B1-4B7A-BD0D-F6F05DD300A6}">
  <ds:schemaRefs/>
</ds:datastoreItem>
</file>

<file path=customXml/itemProps165.xml><?xml version="1.0" encoding="utf-8"?>
<ds:datastoreItem xmlns:ds="http://schemas.openxmlformats.org/officeDocument/2006/customXml" ds:itemID="{91CE9B32-5680-4813-9A91-2D2C1865EA0A}">
  <ds:schemaRefs/>
</ds:datastoreItem>
</file>

<file path=customXml/itemProps166.xml><?xml version="1.0" encoding="utf-8"?>
<ds:datastoreItem xmlns:ds="http://schemas.openxmlformats.org/officeDocument/2006/customXml" ds:itemID="{0CE1222A-7EC5-4352-9601-CE5FB5645C50}">
  <ds:schemaRefs/>
</ds:datastoreItem>
</file>

<file path=customXml/itemProps167.xml><?xml version="1.0" encoding="utf-8"?>
<ds:datastoreItem xmlns:ds="http://schemas.openxmlformats.org/officeDocument/2006/customXml" ds:itemID="{10C58E5E-ED9C-4C03-BD27-733AD7CC9137}">
  <ds:schemaRefs/>
</ds:datastoreItem>
</file>

<file path=customXml/itemProps168.xml><?xml version="1.0" encoding="utf-8"?>
<ds:datastoreItem xmlns:ds="http://schemas.openxmlformats.org/officeDocument/2006/customXml" ds:itemID="{C05E7AEF-A1B0-4A42-81E0-229E170A0C2A}">
  <ds:schemaRefs/>
</ds:datastoreItem>
</file>

<file path=customXml/itemProps169.xml><?xml version="1.0" encoding="utf-8"?>
<ds:datastoreItem xmlns:ds="http://schemas.openxmlformats.org/officeDocument/2006/customXml" ds:itemID="{B08C838A-27AC-4210-AE19-D210E115EA30}">
  <ds:schemaRefs/>
</ds:datastoreItem>
</file>

<file path=customXml/itemProps170.xml><?xml version="1.0" encoding="utf-8"?>
<ds:datastoreItem xmlns:ds="http://schemas.openxmlformats.org/officeDocument/2006/customXml" ds:itemID="{D7238A66-D72D-4544-BD5C-D0EAE9E42E59}">
  <ds:schemaRefs/>
</ds:datastoreItem>
</file>

<file path=customXml/itemProps171.xml><?xml version="1.0" encoding="utf-8"?>
<ds:datastoreItem xmlns:ds="http://schemas.openxmlformats.org/officeDocument/2006/customXml" ds:itemID="{F369FDDF-4AEF-4B35-9E80-E5D22EB09B89}">
  <ds:schemaRefs/>
</ds:datastoreItem>
</file>

<file path=customXml/itemProps172.xml><?xml version="1.0" encoding="utf-8"?>
<ds:datastoreItem xmlns:ds="http://schemas.openxmlformats.org/officeDocument/2006/customXml" ds:itemID="{93056792-B7DC-4CD6-8617-9B8FC77F1852}">
  <ds:schemaRefs/>
</ds:datastoreItem>
</file>

<file path=customXml/itemProps173.xml><?xml version="1.0" encoding="utf-8"?>
<ds:datastoreItem xmlns:ds="http://schemas.openxmlformats.org/officeDocument/2006/customXml" ds:itemID="{55485154-87C4-4F95-8787-1D8DDD263EA0}">
  <ds:schemaRefs/>
</ds:datastoreItem>
</file>

<file path=customXml/itemProps174.xml><?xml version="1.0" encoding="utf-8"?>
<ds:datastoreItem xmlns:ds="http://schemas.openxmlformats.org/officeDocument/2006/customXml" ds:itemID="{D25630D9-2F62-4B7A-AF70-0E90B99B4F8C}">
  <ds:schemaRefs/>
</ds:datastoreItem>
</file>

<file path=customXml/itemProps175.xml><?xml version="1.0" encoding="utf-8"?>
<ds:datastoreItem xmlns:ds="http://schemas.openxmlformats.org/officeDocument/2006/customXml" ds:itemID="{F66191A6-2970-4A45-BCCC-3456C559068B}">
  <ds:schemaRefs/>
</ds:datastoreItem>
</file>

<file path=customXml/itemProps176.xml><?xml version="1.0" encoding="utf-8"?>
<ds:datastoreItem xmlns:ds="http://schemas.openxmlformats.org/officeDocument/2006/customXml" ds:itemID="{9E20DB80-442B-4425-9739-9079D7754707}">
  <ds:schemaRefs/>
</ds:datastoreItem>
</file>

<file path=customXml/itemProps177.xml><?xml version="1.0" encoding="utf-8"?>
<ds:datastoreItem xmlns:ds="http://schemas.openxmlformats.org/officeDocument/2006/customXml" ds:itemID="{D075D454-426B-4EE1-830C-F1F78786E23C}">
  <ds:schemaRefs/>
</ds:datastoreItem>
</file>

<file path=customXml/itemProps178.xml><?xml version="1.0" encoding="utf-8"?>
<ds:datastoreItem xmlns:ds="http://schemas.openxmlformats.org/officeDocument/2006/customXml" ds:itemID="{2AEB1536-7FEE-4E7F-826E-0F819518EE2B}">
  <ds:schemaRefs/>
</ds:datastoreItem>
</file>

<file path=customXml/itemProps179.xml><?xml version="1.0" encoding="utf-8"?>
<ds:datastoreItem xmlns:ds="http://schemas.openxmlformats.org/officeDocument/2006/customXml" ds:itemID="{2DC49AC6-111D-4FA9-88C6-D2CA85B148F0}">
  <ds:schemaRefs/>
</ds:datastoreItem>
</file>

<file path=customXml/itemProps180.xml><?xml version="1.0" encoding="utf-8"?>
<ds:datastoreItem xmlns:ds="http://schemas.openxmlformats.org/officeDocument/2006/customXml" ds:itemID="{443828D7-C565-4D1F-959D-BB48707F652D}">
  <ds:schemaRefs/>
</ds:datastoreItem>
</file>

<file path=customXml/itemProps181.xml><?xml version="1.0" encoding="utf-8"?>
<ds:datastoreItem xmlns:ds="http://schemas.openxmlformats.org/officeDocument/2006/customXml" ds:itemID="{0896C3F9-8470-43DE-AE37-3CBDBEDA6FB9}">
  <ds:schemaRefs/>
</ds:datastoreItem>
</file>

<file path=customXml/itemProps182.xml><?xml version="1.0" encoding="utf-8"?>
<ds:datastoreItem xmlns:ds="http://schemas.openxmlformats.org/officeDocument/2006/customXml" ds:itemID="{2B0A0BE4-CAFC-4C68-96AE-A0A3C65A89A5}">
  <ds:schemaRefs/>
</ds:datastoreItem>
</file>

<file path=customXml/itemProps183.xml><?xml version="1.0" encoding="utf-8"?>
<ds:datastoreItem xmlns:ds="http://schemas.openxmlformats.org/officeDocument/2006/customXml" ds:itemID="{D1DD714D-39D3-401D-ADC5-08E8E7B86D59}">
  <ds:schemaRefs/>
</ds:datastoreItem>
</file>

<file path=customXml/itemProps184.xml><?xml version="1.0" encoding="utf-8"?>
<ds:datastoreItem xmlns:ds="http://schemas.openxmlformats.org/officeDocument/2006/customXml" ds:itemID="{CCD29F40-E381-4B13-99BF-DAF726150AFB}">
  <ds:schemaRefs/>
</ds:datastoreItem>
</file>

<file path=customXml/itemProps185.xml><?xml version="1.0" encoding="utf-8"?>
<ds:datastoreItem xmlns:ds="http://schemas.openxmlformats.org/officeDocument/2006/customXml" ds:itemID="{E1DF756B-E4BE-4D3F-AD00-BB4606EF5A23}">
  <ds:schemaRefs/>
</ds:datastoreItem>
</file>

<file path=customXml/itemProps186.xml><?xml version="1.0" encoding="utf-8"?>
<ds:datastoreItem xmlns:ds="http://schemas.openxmlformats.org/officeDocument/2006/customXml" ds:itemID="{B06B9C8F-EAF6-49CC-95D9-FA1A7247D675}">
  <ds:schemaRefs/>
</ds:datastoreItem>
</file>

<file path=customXml/itemProps187.xml><?xml version="1.0" encoding="utf-8"?>
<ds:datastoreItem xmlns:ds="http://schemas.openxmlformats.org/officeDocument/2006/customXml" ds:itemID="{4C99B3CB-E087-4642-96B2-C495E29F2E60}">
  <ds:schemaRefs/>
</ds:datastoreItem>
</file>

<file path=customXml/itemProps188.xml><?xml version="1.0" encoding="utf-8"?>
<ds:datastoreItem xmlns:ds="http://schemas.openxmlformats.org/officeDocument/2006/customXml" ds:itemID="{9327C934-C1B4-42A3-AE59-F404C621634C}">
  <ds:schemaRefs/>
</ds:datastoreItem>
</file>

<file path=customXml/itemProps189.xml><?xml version="1.0" encoding="utf-8"?>
<ds:datastoreItem xmlns:ds="http://schemas.openxmlformats.org/officeDocument/2006/customXml" ds:itemID="{BB2E672D-7FB7-4C67-9869-C5D7F1AACE50}">
  <ds:schemaRefs/>
</ds:datastoreItem>
</file>

<file path=customXml/itemProps190.xml><?xml version="1.0" encoding="utf-8"?>
<ds:datastoreItem xmlns:ds="http://schemas.openxmlformats.org/officeDocument/2006/customXml" ds:itemID="{AA40563D-B1C4-47AD-AF62-223C8E81B1C6}">
  <ds:schemaRefs/>
</ds:datastoreItem>
</file>

<file path=customXml/itemProps191.xml><?xml version="1.0" encoding="utf-8"?>
<ds:datastoreItem xmlns:ds="http://schemas.openxmlformats.org/officeDocument/2006/customXml" ds:itemID="{C543F731-0D68-4F0B-B643-D70BD70D6425}">
  <ds:schemaRefs/>
</ds:datastoreItem>
</file>

<file path=customXml/itemProps192.xml><?xml version="1.0" encoding="utf-8"?>
<ds:datastoreItem xmlns:ds="http://schemas.openxmlformats.org/officeDocument/2006/customXml" ds:itemID="{CD5D484E-F4FF-419C-8C3B-D2AB024FAE92}">
  <ds:schemaRefs/>
</ds:datastoreItem>
</file>

<file path=customXml/itemProps193.xml><?xml version="1.0" encoding="utf-8"?>
<ds:datastoreItem xmlns:ds="http://schemas.openxmlformats.org/officeDocument/2006/customXml" ds:itemID="{D12CD04D-4A1B-4620-B318-28986B54FD4D}">
  <ds:schemaRefs/>
</ds:datastoreItem>
</file>

<file path=customXml/itemProps194.xml><?xml version="1.0" encoding="utf-8"?>
<ds:datastoreItem xmlns:ds="http://schemas.openxmlformats.org/officeDocument/2006/customXml" ds:itemID="{A3387087-A06A-49BA-BF13-D868F82E747B}">
  <ds:schemaRefs/>
</ds:datastoreItem>
</file>

<file path=customXml/itemProps195.xml><?xml version="1.0" encoding="utf-8"?>
<ds:datastoreItem xmlns:ds="http://schemas.openxmlformats.org/officeDocument/2006/customXml" ds:itemID="{99F7A707-3CE7-4DB8-A16D-A332A36543C6}">
  <ds:schemaRefs/>
</ds:datastoreItem>
</file>

<file path=customXml/itemProps196.xml><?xml version="1.0" encoding="utf-8"?>
<ds:datastoreItem xmlns:ds="http://schemas.openxmlformats.org/officeDocument/2006/customXml" ds:itemID="{C164A4FC-1FF6-45D9-BECC-C9CA5DB8E307}">
  <ds:schemaRefs/>
</ds:datastoreItem>
</file>

<file path=customXml/itemProps197.xml><?xml version="1.0" encoding="utf-8"?>
<ds:datastoreItem xmlns:ds="http://schemas.openxmlformats.org/officeDocument/2006/customXml" ds:itemID="{56B8F1B2-4493-4DB7-8104-39B1956CC99F}">
  <ds:schemaRefs/>
</ds:datastoreItem>
</file>

<file path=customXml/itemProps198.xml><?xml version="1.0" encoding="utf-8"?>
<ds:datastoreItem xmlns:ds="http://schemas.openxmlformats.org/officeDocument/2006/customXml" ds:itemID="{F74B2006-DB7F-4E04-9508-D09720D43912}">
  <ds:schemaRefs/>
</ds:datastoreItem>
</file>

<file path=customXml/itemProps199.xml><?xml version="1.0" encoding="utf-8"?>
<ds:datastoreItem xmlns:ds="http://schemas.openxmlformats.org/officeDocument/2006/customXml" ds:itemID="{B6E964E0-DCBF-4C27-AAF6-5F12CC34D06D}">
  <ds:schemaRefs/>
</ds:datastoreItem>
</file>

<file path=customXml/itemProps200.xml><?xml version="1.0" encoding="utf-8"?>
<ds:datastoreItem xmlns:ds="http://schemas.openxmlformats.org/officeDocument/2006/customXml" ds:itemID="{7D408382-67B8-4B6A-96C8-206D0E1463AE}">
  <ds:schemaRefs/>
</ds:datastoreItem>
</file>

<file path=customXml/itemProps201.xml><?xml version="1.0" encoding="utf-8"?>
<ds:datastoreItem xmlns:ds="http://schemas.openxmlformats.org/officeDocument/2006/customXml" ds:itemID="{420675BD-6D02-41C2-A0FA-5E4A3DDF51E3}">
  <ds:schemaRefs/>
</ds:datastoreItem>
</file>

<file path=customXml/itemProps202.xml><?xml version="1.0" encoding="utf-8"?>
<ds:datastoreItem xmlns:ds="http://schemas.openxmlformats.org/officeDocument/2006/customXml" ds:itemID="{6432A171-5A7E-4C45-9C46-31736713EAE2}">
  <ds:schemaRefs/>
</ds:datastoreItem>
</file>

<file path=customXml/itemProps203.xml><?xml version="1.0" encoding="utf-8"?>
<ds:datastoreItem xmlns:ds="http://schemas.openxmlformats.org/officeDocument/2006/customXml" ds:itemID="{317459FD-EA91-41F5-9DBA-6AC3B74A5CFF}">
  <ds:schemaRefs/>
</ds:datastoreItem>
</file>

<file path=customXml/itemProps204.xml><?xml version="1.0" encoding="utf-8"?>
<ds:datastoreItem xmlns:ds="http://schemas.openxmlformats.org/officeDocument/2006/customXml" ds:itemID="{43A6F5DD-0132-4102-ADA4-B9CEE45CF240}">
  <ds:schemaRefs/>
</ds:datastoreItem>
</file>

<file path=customXml/itemProps205.xml><?xml version="1.0" encoding="utf-8"?>
<ds:datastoreItem xmlns:ds="http://schemas.openxmlformats.org/officeDocument/2006/customXml" ds:itemID="{2F6BB089-A634-4DAA-B5ED-E80BFAE87DDE}">
  <ds:schemaRefs/>
</ds:datastoreItem>
</file>

<file path=customXml/itemProps206.xml><?xml version="1.0" encoding="utf-8"?>
<ds:datastoreItem xmlns:ds="http://schemas.openxmlformats.org/officeDocument/2006/customXml" ds:itemID="{E798D2DA-987F-402B-8477-34B912F1B2AF}">
  <ds:schemaRefs/>
</ds:datastoreItem>
</file>

<file path=customXml/itemProps207.xml><?xml version="1.0" encoding="utf-8"?>
<ds:datastoreItem xmlns:ds="http://schemas.openxmlformats.org/officeDocument/2006/customXml" ds:itemID="{A2F56AC5-6C9B-4409-B939-F7923A701062}">
  <ds:schemaRefs/>
</ds:datastoreItem>
</file>

<file path=customXml/itemProps208.xml><?xml version="1.0" encoding="utf-8"?>
<ds:datastoreItem xmlns:ds="http://schemas.openxmlformats.org/officeDocument/2006/customXml" ds:itemID="{D13A712D-340C-4B58-B41B-07BC9DC6A5C1}">
  <ds:schemaRefs/>
</ds:datastoreItem>
</file>

<file path=customXml/itemProps209.xml><?xml version="1.0" encoding="utf-8"?>
<ds:datastoreItem xmlns:ds="http://schemas.openxmlformats.org/officeDocument/2006/customXml" ds:itemID="{401D3F01-6039-4182-A7A2-D5134510DF0A}">
  <ds:schemaRefs/>
</ds:datastoreItem>
</file>

<file path=customXml/itemProps210.xml><?xml version="1.0" encoding="utf-8"?>
<ds:datastoreItem xmlns:ds="http://schemas.openxmlformats.org/officeDocument/2006/customXml" ds:itemID="{6DAFED4E-448E-44B0-9774-33C53D7006F0}">
  <ds:schemaRefs/>
</ds:datastoreItem>
</file>

<file path=customXml/itemProps211.xml><?xml version="1.0" encoding="utf-8"?>
<ds:datastoreItem xmlns:ds="http://schemas.openxmlformats.org/officeDocument/2006/customXml" ds:itemID="{FA46835F-EE6F-4001-B7A7-FF1AD498E96C}">
  <ds:schemaRefs/>
</ds:datastoreItem>
</file>

<file path=customXml/itemProps212.xml><?xml version="1.0" encoding="utf-8"?>
<ds:datastoreItem xmlns:ds="http://schemas.openxmlformats.org/officeDocument/2006/customXml" ds:itemID="{F7AC803B-A472-485E-A612-E2DAE3FB75B0}">
  <ds:schemaRefs/>
</ds:datastoreItem>
</file>

<file path=customXml/itemProps213.xml><?xml version="1.0" encoding="utf-8"?>
<ds:datastoreItem xmlns:ds="http://schemas.openxmlformats.org/officeDocument/2006/customXml" ds:itemID="{827B40DE-D560-478D-B380-0DF92E600180}">
  <ds:schemaRefs/>
</ds:datastoreItem>
</file>

<file path=customXml/itemProps214.xml><?xml version="1.0" encoding="utf-8"?>
<ds:datastoreItem xmlns:ds="http://schemas.openxmlformats.org/officeDocument/2006/customXml" ds:itemID="{EFD73BC2-E18A-4634-ADDC-15C366B6C155}">
  <ds:schemaRefs/>
</ds:datastoreItem>
</file>

<file path=customXml/itemProps215.xml><?xml version="1.0" encoding="utf-8"?>
<ds:datastoreItem xmlns:ds="http://schemas.openxmlformats.org/officeDocument/2006/customXml" ds:itemID="{845A630C-AD37-4913-A3F8-7AE69EB2854B}">
  <ds:schemaRefs/>
</ds:datastoreItem>
</file>

<file path=customXml/itemProps216.xml><?xml version="1.0" encoding="utf-8"?>
<ds:datastoreItem xmlns:ds="http://schemas.openxmlformats.org/officeDocument/2006/customXml" ds:itemID="{EACBDCAC-66E3-41F1-B23B-0F6C30C32FD2}">
  <ds:schemaRefs/>
</ds:datastoreItem>
</file>

<file path=customXml/itemProps217.xml><?xml version="1.0" encoding="utf-8"?>
<ds:datastoreItem xmlns:ds="http://schemas.openxmlformats.org/officeDocument/2006/customXml" ds:itemID="{38A799C7-ED72-4299-95D6-BA93865DB70B}">
  <ds:schemaRefs/>
</ds:datastoreItem>
</file>

<file path=customXml/itemProps218.xml><?xml version="1.0" encoding="utf-8"?>
<ds:datastoreItem xmlns:ds="http://schemas.openxmlformats.org/officeDocument/2006/customXml" ds:itemID="{4D8311E7-2800-402A-8703-AC95010F6C61}">
  <ds:schemaRefs/>
</ds:datastoreItem>
</file>

<file path=customXml/itemProps219.xml><?xml version="1.0" encoding="utf-8"?>
<ds:datastoreItem xmlns:ds="http://schemas.openxmlformats.org/officeDocument/2006/customXml" ds:itemID="{C76535A9-0C03-46B9-9757-01B8AF2A2E82}">
  <ds:schemaRefs/>
</ds:datastoreItem>
</file>

<file path=customXml/itemProps220.xml><?xml version="1.0" encoding="utf-8"?>
<ds:datastoreItem xmlns:ds="http://schemas.openxmlformats.org/officeDocument/2006/customXml" ds:itemID="{A3361BD1-8CD0-4BC0-A03F-F5466987CE7F}">
  <ds:schemaRefs/>
</ds:datastoreItem>
</file>

<file path=customXml/itemProps221.xml><?xml version="1.0" encoding="utf-8"?>
<ds:datastoreItem xmlns:ds="http://schemas.openxmlformats.org/officeDocument/2006/customXml" ds:itemID="{C4150722-C9EE-4787-8613-8D13B87C6505}">
  <ds:schemaRefs/>
</ds:datastoreItem>
</file>

<file path=customXml/itemProps222.xml><?xml version="1.0" encoding="utf-8"?>
<ds:datastoreItem xmlns:ds="http://schemas.openxmlformats.org/officeDocument/2006/customXml" ds:itemID="{70A229C8-AF96-4896-ACB3-96873DE761DA}">
  <ds:schemaRefs/>
</ds:datastoreItem>
</file>

<file path=customXml/itemProps223.xml><?xml version="1.0" encoding="utf-8"?>
<ds:datastoreItem xmlns:ds="http://schemas.openxmlformats.org/officeDocument/2006/customXml" ds:itemID="{02ABDCF1-2DBA-4545-A28D-E3989C27FB76}">
  <ds:schemaRefs/>
</ds:datastoreItem>
</file>

<file path=customXml/itemProps224.xml><?xml version="1.0" encoding="utf-8"?>
<ds:datastoreItem xmlns:ds="http://schemas.openxmlformats.org/officeDocument/2006/customXml" ds:itemID="{BF1ED43F-7132-4034-921D-C02AB1CCA452}">
  <ds:schemaRefs/>
</ds:datastoreItem>
</file>

<file path=customXml/itemProps225.xml><?xml version="1.0" encoding="utf-8"?>
<ds:datastoreItem xmlns:ds="http://schemas.openxmlformats.org/officeDocument/2006/customXml" ds:itemID="{1D999469-D9D3-4498-A57B-A726335C320F}">
  <ds:schemaRefs/>
</ds:datastoreItem>
</file>

<file path=customXml/itemProps226.xml><?xml version="1.0" encoding="utf-8"?>
<ds:datastoreItem xmlns:ds="http://schemas.openxmlformats.org/officeDocument/2006/customXml" ds:itemID="{1B246BBF-E313-45AF-88B0-2500624ED4BB}">
  <ds:schemaRefs/>
</ds:datastoreItem>
</file>

<file path=customXml/itemProps227.xml><?xml version="1.0" encoding="utf-8"?>
<ds:datastoreItem xmlns:ds="http://schemas.openxmlformats.org/officeDocument/2006/customXml" ds:itemID="{C6C35D7F-AA98-4728-95CA-D8C5EE21DDF8}">
  <ds:schemaRefs/>
</ds:datastoreItem>
</file>

<file path=customXml/itemProps228.xml><?xml version="1.0" encoding="utf-8"?>
<ds:datastoreItem xmlns:ds="http://schemas.openxmlformats.org/officeDocument/2006/customXml" ds:itemID="{7CF5E3BA-46AD-4CB2-9205-FD9980E30410}">
  <ds:schemaRefs/>
</ds:datastoreItem>
</file>

<file path=customXml/itemProps229.xml><?xml version="1.0" encoding="utf-8"?>
<ds:datastoreItem xmlns:ds="http://schemas.openxmlformats.org/officeDocument/2006/customXml" ds:itemID="{B1F5662B-9574-4A9B-8B6E-269E458AAC87}">
  <ds:schemaRefs/>
</ds:datastoreItem>
</file>

<file path=customXml/itemProps230.xml><?xml version="1.0" encoding="utf-8"?>
<ds:datastoreItem xmlns:ds="http://schemas.openxmlformats.org/officeDocument/2006/customXml" ds:itemID="{671B22E4-2C7A-4A63-B3F0-6E954141468E}">
  <ds:schemaRefs/>
</ds:datastoreItem>
</file>

<file path=customXml/itemProps231.xml><?xml version="1.0" encoding="utf-8"?>
<ds:datastoreItem xmlns:ds="http://schemas.openxmlformats.org/officeDocument/2006/customXml" ds:itemID="{B6FEF866-B1DF-4533-9350-F5B3334ACA60}">
  <ds:schemaRefs/>
</ds:datastoreItem>
</file>

<file path=customXml/itemProps232.xml><?xml version="1.0" encoding="utf-8"?>
<ds:datastoreItem xmlns:ds="http://schemas.openxmlformats.org/officeDocument/2006/customXml" ds:itemID="{D0BF8C69-55BF-4B47-BEAB-77CA661BD223}">
  <ds:schemaRefs/>
</ds:datastoreItem>
</file>

<file path=customXml/itemProps233.xml><?xml version="1.0" encoding="utf-8"?>
<ds:datastoreItem xmlns:ds="http://schemas.openxmlformats.org/officeDocument/2006/customXml" ds:itemID="{7E256A9F-D254-4FFF-B661-4331EF09D8FB}">
  <ds:schemaRefs/>
</ds:datastoreItem>
</file>

<file path=customXml/itemProps234.xml><?xml version="1.0" encoding="utf-8"?>
<ds:datastoreItem xmlns:ds="http://schemas.openxmlformats.org/officeDocument/2006/customXml" ds:itemID="{ED8C4A70-33D2-4A88-B1E3-DA7B44E27FEE}">
  <ds:schemaRefs/>
</ds:datastoreItem>
</file>

<file path=customXml/itemProps235.xml><?xml version="1.0" encoding="utf-8"?>
<ds:datastoreItem xmlns:ds="http://schemas.openxmlformats.org/officeDocument/2006/customXml" ds:itemID="{E28E6719-33D8-4A89-A815-38E93F5A7564}">
  <ds:schemaRefs/>
</ds:datastoreItem>
</file>

<file path=customXml/itemProps236.xml><?xml version="1.0" encoding="utf-8"?>
<ds:datastoreItem xmlns:ds="http://schemas.openxmlformats.org/officeDocument/2006/customXml" ds:itemID="{123C911C-1B80-47F3-9ADC-95BA56942BD5}">
  <ds:schemaRefs/>
</ds:datastoreItem>
</file>

<file path=customXml/itemProps237.xml><?xml version="1.0" encoding="utf-8"?>
<ds:datastoreItem xmlns:ds="http://schemas.openxmlformats.org/officeDocument/2006/customXml" ds:itemID="{0969AEE7-D43F-4ADE-9914-E3EF83177A1C}">
  <ds:schemaRefs/>
</ds:datastoreItem>
</file>

<file path=customXml/itemProps238.xml><?xml version="1.0" encoding="utf-8"?>
<ds:datastoreItem xmlns:ds="http://schemas.openxmlformats.org/officeDocument/2006/customXml" ds:itemID="{EDA1B212-7ECF-41CD-83F2-2B1BEE6CF8D4}">
  <ds:schemaRefs/>
</ds:datastoreItem>
</file>

<file path=customXml/itemProps239.xml><?xml version="1.0" encoding="utf-8"?>
<ds:datastoreItem xmlns:ds="http://schemas.openxmlformats.org/officeDocument/2006/customXml" ds:itemID="{66E72D4A-71C5-4C91-B92E-9026D2E7CF6D}">
  <ds:schemaRefs/>
</ds:datastoreItem>
</file>

<file path=customXml/itemProps240.xml><?xml version="1.0" encoding="utf-8"?>
<ds:datastoreItem xmlns:ds="http://schemas.openxmlformats.org/officeDocument/2006/customXml" ds:itemID="{A46F37B3-8284-4954-BDD9-1D2386281146}">
  <ds:schemaRefs/>
</ds:datastoreItem>
</file>

<file path=customXml/itemProps241.xml><?xml version="1.0" encoding="utf-8"?>
<ds:datastoreItem xmlns:ds="http://schemas.openxmlformats.org/officeDocument/2006/customXml" ds:itemID="{02E0B4C2-4006-45B3-BD6C-EFFDB247E12F}">
  <ds:schemaRefs/>
</ds:datastoreItem>
</file>

<file path=customXml/itemProps242.xml><?xml version="1.0" encoding="utf-8"?>
<ds:datastoreItem xmlns:ds="http://schemas.openxmlformats.org/officeDocument/2006/customXml" ds:itemID="{6A4F81BE-A714-476B-9AFB-0B278C502EE6}">
  <ds:schemaRefs/>
</ds:datastoreItem>
</file>

<file path=customXml/itemProps243.xml><?xml version="1.0" encoding="utf-8"?>
<ds:datastoreItem xmlns:ds="http://schemas.openxmlformats.org/officeDocument/2006/customXml" ds:itemID="{03B6B8EA-80DE-4D89-9AD2-CBFB1FB770AF}">
  <ds:schemaRefs/>
</ds:datastoreItem>
</file>

<file path=customXml/itemProps244.xml><?xml version="1.0" encoding="utf-8"?>
<ds:datastoreItem xmlns:ds="http://schemas.openxmlformats.org/officeDocument/2006/customXml" ds:itemID="{1513B7DD-2E8B-4476-9E75-A53869AD5E78}">
  <ds:schemaRefs/>
</ds:datastoreItem>
</file>

<file path=customXml/itemProps245.xml><?xml version="1.0" encoding="utf-8"?>
<ds:datastoreItem xmlns:ds="http://schemas.openxmlformats.org/officeDocument/2006/customXml" ds:itemID="{2ADA49AF-5909-4D4F-89BE-6FC07B4A187D}">
  <ds:schemaRefs/>
</ds:datastoreItem>
</file>

<file path=customXml/itemProps246.xml><?xml version="1.0" encoding="utf-8"?>
<ds:datastoreItem xmlns:ds="http://schemas.openxmlformats.org/officeDocument/2006/customXml" ds:itemID="{34AEE007-4877-43B4-BEDD-D591A57FAE93}">
  <ds:schemaRefs/>
</ds:datastoreItem>
</file>

<file path=customXml/itemProps247.xml><?xml version="1.0" encoding="utf-8"?>
<ds:datastoreItem xmlns:ds="http://schemas.openxmlformats.org/officeDocument/2006/customXml" ds:itemID="{B1A95D3B-AEC8-45D5-924A-C609643D14E4}">
  <ds:schemaRefs/>
</ds:datastoreItem>
</file>

<file path=customXml/itemProps248.xml><?xml version="1.0" encoding="utf-8"?>
<ds:datastoreItem xmlns:ds="http://schemas.openxmlformats.org/officeDocument/2006/customXml" ds:itemID="{B8697891-D300-45FE-B37D-B8B344E80E6E}">
  <ds:schemaRefs/>
</ds:datastoreItem>
</file>

<file path=customXml/itemProps249.xml><?xml version="1.0" encoding="utf-8"?>
<ds:datastoreItem xmlns:ds="http://schemas.openxmlformats.org/officeDocument/2006/customXml" ds:itemID="{25151F2F-7203-4B5E-AA03-5F2AFF4C525F}">
  <ds:schemaRefs/>
</ds:datastoreItem>
</file>

<file path=customXml/itemProps250.xml><?xml version="1.0" encoding="utf-8"?>
<ds:datastoreItem xmlns:ds="http://schemas.openxmlformats.org/officeDocument/2006/customXml" ds:itemID="{4AE9F219-F6F1-4E0E-B1A1-B34FB14215B3}">
  <ds:schemaRefs/>
</ds:datastoreItem>
</file>

<file path=customXml/itemProps251.xml><?xml version="1.0" encoding="utf-8"?>
<ds:datastoreItem xmlns:ds="http://schemas.openxmlformats.org/officeDocument/2006/customXml" ds:itemID="{67BC0BD5-46D5-4767-936B-A1519E8E8588}">
  <ds:schemaRefs/>
</ds:datastoreItem>
</file>

<file path=customXml/itemProps252.xml><?xml version="1.0" encoding="utf-8"?>
<ds:datastoreItem xmlns:ds="http://schemas.openxmlformats.org/officeDocument/2006/customXml" ds:itemID="{22BAD070-24C2-4A73-B64F-E4C73D02AC1E}">
  <ds:schemaRefs/>
</ds:datastoreItem>
</file>

<file path=customXml/itemProps253.xml><?xml version="1.0" encoding="utf-8"?>
<ds:datastoreItem xmlns:ds="http://schemas.openxmlformats.org/officeDocument/2006/customXml" ds:itemID="{CBE0BFDA-E529-41BD-A3EF-50860D7B2826}">
  <ds:schemaRefs/>
</ds:datastoreItem>
</file>

<file path=customXml/itemProps254.xml><?xml version="1.0" encoding="utf-8"?>
<ds:datastoreItem xmlns:ds="http://schemas.openxmlformats.org/officeDocument/2006/customXml" ds:itemID="{B86FEA50-6DCA-4294-BF5E-ECAD0C761F8D}">
  <ds:schemaRefs/>
</ds:datastoreItem>
</file>

<file path=customXml/itemProps255.xml><?xml version="1.0" encoding="utf-8"?>
<ds:datastoreItem xmlns:ds="http://schemas.openxmlformats.org/officeDocument/2006/customXml" ds:itemID="{941A73F9-CF68-4E79-819E-D193E4643B2B}">
  <ds:schemaRefs/>
</ds:datastoreItem>
</file>

<file path=customXml/itemProps256.xml><?xml version="1.0" encoding="utf-8"?>
<ds:datastoreItem xmlns:ds="http://schemas.openxmlformats.org/officeDocument/2006/customXml" ds:itemID="{E2D8D8E9-0A6F-4BF2-ADA2-B6BD9ED58E03}">
  <ds:schemaRefs/>
</ds:datastoreItem>
</file>

<file path=customXml/itemProps257.xml><?xml version="1.0" encoding="utf-8"?>
<ds:datastoreItem xmlns:ds="http://schemas.openxmlformats.org/officeDocument/2006/customXml" ds:itemID="{853BBBC1-55F4-4C5D-BBF7-5310048376A8}">
  <ds:schemaRefs/>
</ds:datastoreItem>
</file>

<file path=customXml/itemProps258.xml><?xml version="1.0" encoding="utf-8"?>
<ds:datastoreItem xmlns:ds="http://schemas.openxmlformats.org/officeDocument/2006/customXml" ds:itemID="{98B7291D-1228-41DD-9208-03FC969218A4}">
  <ds:schemaRefs/>
</ds:datastoreItem>
</file>

<file path=customXml/itemProps259.xml><?xml version="1.0" encoding="utf-8"?>
<ds:datastoreItem xmlns:ds="http://schemas.openxmlformats.org/officeDocument/2006/customXml" ds:itemID="{DFF80041-0713-4A57-8596-A3F0CCB6178C}">
  <ds:schemaRefs/>
</ds:datastoreItem>
</file>

<file path=customXml/itemProps260.xml><?xml version="1.0" encoding="utf-8"?>
<ds:datastoreItem xmlns:ds="http://schemas.openxmlformats.org/officeDocument/2006/customXml" ds:itemID="{E78163ED-44B8-4863-9D46-3A0447A23F76}">
  <ds:schemaRefs/>
</ds:datastoreItem>
</file>

<file path=customXml/itemProps261.xml><?xml version="1.0" encoding="utf-8"?>
<ds:datastoreItem xmlns:ds="http://schemas.openxmlformats.org/officeDocument/2006/customXml" ds:itemID="{DF81A1BA-6B19-4072-A5BE-F1D64D30A0E0}">
  <ds:schemaRefs/>
</ds:datastoreItem>
</file>

<file path=customXml/itemProps262.xml><?xml version="1.0" encoding="utf-8"?>
<ds:datastoreItem xmlns:ds="http://schemas.openxmlformats.org/officeDocument/2006/customXml" ds:itemID="{916458BE-AAEE-4588-82DA-70B4811CFB65}">
  <ds:schemaRefs/>
</ds:datastoreItem>
</file>

<file path=customXml/itemProps263.xml><?xml version="1.0" encoding="utf-8"?>
<ds:datastoreItem xmlns:ds="http://schemas.openxmlformats.org/officeDocument/2006/customXml" ds:itemID="{A4BCE682-AC18-4BBE-82CD-57B69BD7B22C}">
  <ds:schemaRefs/>
</ds:datastoreItem>
</file>

<file path=customXml/itemProps264.xml><?xml version="1.0" encoding="utf-8"?>
<ds:datastoreItem xmlns:ds="http://schemas.openxmlformats.org/officeDocument/2006/customXml" ds:itemID="{B052C2A2-8D58-4E84-8F11-2ABFD1A96BFD}">
  <ds:schemaRefs/>
</ds:datastoreItem>
</file>

<file path=customXml/itemProps265.xml><?xml version="1.0" encoding="utf-8"?>
<ds:datastoreItem xmlns:ds="http://schemas.openxmlformats.org/officeDocument/2006/customXml" ds:itemID="{8443E33A-B49A-4478-B0F5-8F3C2F666FB1}">
  <ds:schemaRefs/>
</ds:datastoreItem>
</file>

<file path=customXml/itemProps266.xml><?xml version="1.0" encoding="utf-8"?>
<ds:datastoreItem xmlns:ds="http://schemas.openxmlformats.org/officeDocument/2006/customXml" ds:itemID="{30EA187D-2462-482D-8A2F-B7C3029C569E}">
  <ds:schemaRefs/>
</ds:datastoreItem>
</file>

<file path=customXml/itemProps267.xml><?xml version="1.0" encoding="utf-8"?>
<ds:datastoreItem xmlns:ds="http://schemas.openxmlformats.org/officeDocument/2006/customXml" ds:itemID="{6248EC5F-8961-4361-9A57-545D2DF53357}">
  <ds:schemaRefs/>
</ds:datastoreItem>
</file>

<file path=customXml/itemProps268.xml><?xml version="1.0" encoding="utf-8"?>
<ds:datastoreItem xmlns:ds="http://schemas.openxmlformats.org/officeDocument/2006/customXml" ds:itemID="{447C340D-88C9-4E26-9C8D-6B243E9E8F5D}">
  <ds:schemaRefs/>
</ds:datastoreItem>
</file>

<file path=customXml/itemProps269.xml><?xml version="1.0" encoding="utf-8"?>
<ds:datastoreItem xmlns:ds="http://schemas.openxmlformats.org/officeDocument/2006/customXml" ds:itemID="{08590EA7-CD3A-4F87-A1A1-BFE78B7FAE16}">
  <ds:schemaRefs/>
</ds:datastoreItem>
</file>

<file path=customXml/itemProps270.xml><?xml version="1.0" encoding="utf-8"?>
<ds:datastoreItem xmlns:ds="http://schemas.openxmlformats.org/officeDocument/2006/customXml" ds:itemID="{23643D92-4650-4FF9-A2DD-8B9242EF2533}">
  <ds:schemaRefs/>
</ds:datastoreItem>
</file>

<file path=customXml/itemProps271.xml><?xml version="1.0" encoding="utf-8"?>
<ds:datastoreItem xmlns:ds="http://schemas.openxmlformats.org/officeDocument/2006/customXml" ds:itemID="{1419305C-C6FA-4FC8-922A-C142707A8856}">
  <ds:schemaRefs/>
</ds:datastoreItem>
</file>

<file path=customXml/itemProps272.xml><?xml version="1.0" encoding="utf-8"?>
<ds:datastoreItem xmlns:ds="http://schemas.openxmlformats.org/officeDocument/2006/customXml" ds:itemID="{60E3CC23-BA15-40A7-B8BA-CE35279FF242}">
  <ds:schemaRefs/>
</ds:datastoreItem>
</file>

<file path=customXml/itemProps273.xml><?xml version="1.0" encoding="utf-8"?>
<ds:datastoreItem xmlns:ds="http://schemas.openxmlformats.org/officeDocument/2006/customXml" ds:itemID="{3C34D570-0D60-4FDF-BC6D-1A43381A1CD1}">
  <ds:schemaRefs/>
</ds:datastoreItem>
</file>

<file path=customXml/itemProps274.xml><?xml version="1.0" encoding="utf-8"?>
<ds:datastoreItem xmlns:ds="http://schemas.openxmlformats.org/officeDocument/2006/customXml" ds:itemID="{1DF21261-9C25-490B-ADC0-DED71283AFF0}">
  <ds:schemaRefs/>
</ds:datastoreItem>
</file>

<file path=customXml/itemProps275.xml><?xml version="1.0" encoding="utf-8"?>
<ds:datastoreItem xmlns:ds="http://schemas.openxmlformats.org/officeDocument/2006/customXml" ds:itemID="{1E9686F4-A299-4F46-AD3D-B687AEB6BABF}">
  <ds:schemaRefs/>
</ds:datastoreItem>
</file>

<file path=customXml/itemProps276.xml><?xml version="1.0" encoding="utf-8"?>
<ds:datastoreItem xmlns:ds="http://schemas.openxmlformats.org/officeDocument/2006/customXml" ds:itemID="{3B4AFB52-7A01-4717-88D5-71F3F992DDB5}">
  <ds:schemaRefs/>
</ds:datastoreItem>
</file>

<file path=customXml/itemProps277.xml><?xml version="1.0" encoding="utf-8"?>
<ds:datastoreItem xmlns:ds="http://schemas.openxmlformats.org/officeDocument/2006/customXml" ds:itemID="{7F02D65D-7AAE-42CC-8367-CEBEDCECEDB6}">
  <ds:schemaRefs/>
</ds:datastoreItem>
</file>

<file path=customXml/itemProps278.xml><?xml version="1.0" encoding="utf-8"?>
<ds:datastoreItem xmlns:ds="http://schemas.openxmlformats.org/officeDocument/2006/customXml" ds:itemID="{45432224-5F33-4691-A5D2-911D387ADEF1}">
  <ds:schemaRefs/>
</ds:datastoreItem>
</file>

<file path=customXml/itemProps279.xml><?xml version="1.0" encoding="utf-8"?>
<ds:datastoreItem xmlns:ds="http://schemas.openxmlformats.org/officeDocument/2006/customXml" ds:itemID="{0E9D7F05-5229-4D59-8639-6B3504479BCE}">
  <ds:schemaRefs/>
</ds:datastoreItem>
</file>

<file path=customXml/itemProps280.xml><?xml version="1.0" encoding="utf-8"?>
<ds:datastoreItem xmlns:ds="http://schemas.openxmlformats.org/officeDocument/2006/customXml" ds:itemID="{B4133BEB-5671-489A-9A18-99583FC8F693}">
  <ds:schemaRefs/>
</ds:datastoreItem>
</file>

<file path=customXml/itemProps281.xml><?xml version="1.0" encoding="utf-8"?>
<ds:datastoreItem xmlns:ds="http://schemas.openxmlformats.org/officeDocument/2006/customXml" ds:itemID="{E23E891B-4D85-493B-B547-64E6D1C2DC2B}">
  <ds:schemaRefs/>
</ds:datastoreItem>
</file>

<file path=customXml/itemProps282.xml><?xml version="1.0" encoding="utf-8"?>
<ds:datastoreItem xmlns:ds="http://schemas.openxmlformats.org/officeDocument/2006/customXml" ds:itemID="{41EE8CCD-958C-4616-ACF8-79D2C16A12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Selectores</vt:lpstr>
      <vt:lpstr>Indicaciones SGC</vt:lpstr>
      <vt:lpstr>Indicaciones GCO</vt:lpstr>
      <vt:lpstr>Reporte Salesforce</vt:lpstr>
      <vt:lpstr>Año_reporte</vt:lpstr>
      <vt:lpstr>Cuadratura</vt:lpstr>
      <vt:lpstr>BBDD Gráficos</vt:lpstr>
      <vt:lpstr>IDIEM</vt:lpstr>
      <vt:lpstr>DAC</vt:lpstr>
      <vt:lpstr>DCO</vt:lpstr>
      <vt:lpstr>DDA</vt:lpstr>
      <vt:lpstr>DEP</vt:lpstr>
      <vt:lpstr>DES</vt:lpstr>
      <vt:lpstr>DGI</vt:lpstr>
      <vt:lpstr>DGL</vt:lpstr>
      <vt:lpstr>DHC</vt:lpstr>
      <vt:lpstr>DHI</vt:lpstr>
      <vt:lpstr>DIC</vt:lpstr>
      <vt:lpstr>DIO</vt:lpstr>
      <vt:lpstr>DPR</vt:lpstr>
      <vt:lpstr>DTC</vt:lpstr>
      <vt:lpstr>MDQ</vt:lpstr>
      <vt:lpstr>EQM</vt:lpstr>
      <vt:lpstr>Reporte Facturación sin TI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Pamela Andrea Fuentes Rubilar (pamela.fuentes)</cp:lastModifiedBy>
  <dcterms:created xsi:type="dcterms:W3CDTF">2022-03-02T15:17:19Z</dcterms:created>
  <dcterms:modified xsi:type="dcterms:W3CDTF">2026-07-13T15:52:22Z</dcterms:modified>
</cp:coreProperties>
</file>